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2.xml" ContentType="application/vnd.openxmlformats-officedocument.drawing+xml"/>
  <Override PartName="/xl/ctrlProps/ctrlProp25.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26.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27.xml" ContentType="application/vnd.ms-excel.controlproperties+xml"/>
  <Override PartName="/xl/comments3.xml" ContentType="application/vnd.openxmlformats-officedocument.spreadsheetml.comments+xml"/>
  <Override PartName="/xl/drawings/drawing5.xml" ContentType="application/vnd.openxmlformats-officedocument.drawing+xml"/>
  <Override PartName="/xl/ctrlProps/ctrlProp28.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drawings/drawing7.xml" ContentType="application/vnd.openxmlformats-officedocument.drawing+xml"/>
  <Override PartName="/xl/ctrlProps/ctrlProp53.xml" ContentType="application/vnd.ms-excel.controlproperties+xml"/>
  <Override PartName="/xl/ctrlProps/ctrlProp54.xml" ContentType="application/vnd.ms-excel.controlproperties+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5" rupBuild="10322"/>
  <workbookPr dateCompatibility="0" codeName="ThisWorkbook"/>
  <mc:AlternateContent xmlns:mc="http://schemas.openxmlformats.org/markup-compatibility/2006">
    <mc:Choice Requires="x15">
      <x15ac:absPath xmlns:x15ac="http://schemas.microsoft.com/office/spreadsheetml/2010/11/ac" url="/Users/ianoberman/Downloads/"/>
    </mc:Choice>
  </mc:AlternateContent>
  <xr:revisionPtr revIDLastSave="0" documentId="8_{19515417-F62C-E945-B0EF-D1EF60AD7B2F}" xr6:coauthVersionLast="47" xr6:coauthVersionMax="47" xr10:uidLastSave="{00000000-0000-0000-0000-000000000000}"/>
  <bookViews>
    <workbookView xWindow="0" yWindow="660" windowWidth="19420" windowHeight="11620" tabRatio="917" firstSheet="64" activeTab="72" xr2:uid="{00000000-000D-0000-FFFF-FFFF00000000}"/>
  </bookViews>
  <sheets>
    <sheet name="ReadMe" sheetId="69" r:id="rId1"/>
    <sheet name="Analysis" sheetId="60" state="hidden" r:id="rId2"/>
    <sheet name="Market Report" sheetId="1" r:id="rId3"/>
    <sheet name="PROD-RPT" sheetId="2" r:id="rId4"/>
    <sheet name="FIN-RPT" sheetId="3" r:id="rId5"/>
    <sheet name="Cash Flow" sheetId="26" r:id="rId6"/>
    <sheet name="IM Variance" sheetId="61" state="hidden" r:id="rId7"/>
    <sheet name="Tabulate" sheetId="29" r:id="rId8"/>
    <sheet name="COMPETITORS" sheetId="77" r:id="rId9"/>
    <sheet name="InputHistory" sheetId="74" r:id="rId10"/>
    <sheet name="P0" sheetId="32" r:id="rId11"/>
    <sheet name="P1" sheetId="5" r:id="rId12"/>
    <sheet name="P2" sheetId="6" r:id="rId13"/>
    <sheet name="P3" sheetId="7" r:id="rId14"/>
    <sheet name="P4" sheetId="8" r:id="rId15"/>
    <sheet name="P5" sheetId="9" r:id="rId16"/>
    <sheet name="P6" sheetId="10" r:id="rId17"/>
    <sheet name="P7" sheetId="11" r:id="rId18"/>
    <sheet name="P8" sheetId="12" r:id="rId19"/>
    <sheet name="P9" sheetId="13" r:id="rId20"/>
    <sheet name="P10" sheetId="14" r:id="rId21"/>
    <sheet name="P11" sheetId="15" r:id="rId22"/>
    <sheet name="P12" sheetId="16" r:id="rId23"/>
    <sheet name="P13" sheetId="40" r:id="rId24"/>
    <sheet name="P14" sheetId="41" r:id="rId25"/>
    <sheet name="P15" sheetId="42" r:id="rId26"/>
    <sheet name="P16" sheetId="43" r:id="rId27"/>
    <sheet name="P17" sheetId="44" r:id="rId28"/>
    <sheet name="P18" sheetId="45" r:id="rId29"/>
    <sheet name="P19" sheetId="46" r:id="rId30"/>
    <sheet name="P20" sheetId="47" r:id="rId31"/>
    <sheet name="P21" sheetId="48" r:id="rId32"/>
    <sheet name="P22" sheetId="49" r:id="rId33"/>
    <sheet name="P23" sheetId="50" r:id="rId34"/>
    <sheet name="P24" sheetId="51" r:id="rId35"/>
    <sheet name="P25" sheetId="65" r:id="rId36"/>
    <sheet name="P26" sheetId="66" r:id="rId37"/>
    <sheet name="P27" sheetId="67" r:id="rId38"/>
    <sheet name="P28" sheetId="68" r:id="rId39"/>
    <sheet name="P29" sheetId="73" r:id="rId40"/>
    <sheet name="P30" sheetId="72" r:id="rId41"/>
    <sheet name="P31" sheetId="71" r:id="rId42"/>
    <sheet name="P32" sheetId="70" r:id="rId43"/>
    <sheet name="P33" sheetId="125" r:id="rId44"/>
    <sheet name="P34" sheetId="126" r:id="rId45"/>
    <sheet name="P35" sheetId="127" r:id="rId46"/>
    <sheet name="P36" sheetId="128" r:id="rId47"/>
    <sheet name="P37" sheetId="129" r:id="rId48"/>
    <sheet name="P38" sheetId="130" r:id="rId49"/>
    <sheet name="P39" sheetId="116" r:id="rId50"/>
    <sheet name="P40" sheetId="117" r:id="rId51"/>
    <sheet name="P41" sheetId="118" r:id="rId52"/>
    <sheet name="P42" sheetId="119" r:id="rId53"/>
    <sheet name="P43" sheetId="120" r:id="rId54"/>
    <sheet name="P44" sheetId="121" r:id="rId55"/>
    <sheet name="P45" sheetId="122" r:id="rId56"/>
    <sheet name="P46" sheetId="123" r:id="rId57"/>
    <sheet name="P47" sheetId="124" r:id="rId58"/>
    <sheet name="P48" sheetId="107" r:id="rId59"/>
    <sheet name="P49" sheetId="108" r:id="rId60"/>
    <sheet name="P50" sheetId="109" r:id="rId61"/>
    <sheet name="P51" sheetId="110" r:id="rId62"/>
    <sheet name="P52" sheetId="111" r:id="rId63"/>
    <sheet name="P53" sheetId="112" r:id="rId64"/>
    <sheet name="P54" sheetId="113" r:id="rId65"/>
    <sheet name="P55" sheetId="114" r:id="rId66"/>
    <sheet name="P56" sheetId="115" r:id="rId67"/>
    <sheet name="P57" sheetId="98" r:id="rId68"/>
    <sheet name="P58" sheetId="99" r:id="rId69"/>
    <sheet name="P59" sheetId="100" r:id="rId70"/>
    <sheet name="P60" sheetId="101" r:id="rId71"/>
    <sheet name="P61" sheetId="102" r:id="rId72"/>
    <sheet name="P62" sheetId="103" r:id="rId73"/>
    <sheet name="P63" sheetId="104" r:id="rId74"/>
    <sheet name="P64" sheetId="105" r:id="rId75"/>
    <sheet name="P65" sheetId="106" r:id="rId76"/>
    <sheet name="P66" sheetId="88" r:id="rId77"/>
    <sheet name="P67" sheetId="89" r:id="rId78"/>
    <sheet name="P68" sheetId="90" r:id="rId79"/>
    <sheet name="P69" sheetId="91" r:id="rId80"/>
    <sheet name="P70" sheetId="92" r:id="rId81"/>
    <sheet name="P71" sheetId="93" r:id="rId82"/>
    <sheet name="P72" sheetId="94" r:id="rId83"/>
    <sheet name="P73" sheetId="95" r:id="rId84"/>
    <sheet name="P74" sheetId="96" r:id="rId85"/>
    <sheet name="P75" sheetId="97" r:id="rId86"/>
    <sheet name="ACTIVE" sheetId="4" r:id="rId87"/>
    <sheet name="Active -1" sheetId="25" r:id="rId88"/>
    <sheet name="Data" sheetId="75" r:id="rId89"/>
  </sheets>
  <externalReferences>
    <externalReference r:id="rId90"/>
    <externalReference r:id="rId91"/>
    <externalReference r:id="rId92"/>
    <externalReference r:id="rId93"/>
    <externalReference r:id="rId94"/>
  </externalReferences>
  <definedNames>
    <definedName name="CopyVars">ReadMe!$A$253:$A$352</definedName>
    <definedName name="D" localSheetId="8">[1]REPORTS!#REF!</definedName>
    <definedName name="D">[2]REPORTS!#REF!</definedName>
    <definedName name="_xlnm.Print_Area" localSheetId="1">Analysis!$A$1:$H$26</definedName>
    <definedName name="_xlnm.Print_Area" localSheetId="5">'Cash Flow'!$A$1:$R$46</definedName>
    <definedName name="_xlnm.Print_Area" localSheetId="8">COMPETITORS!$A$1:$BZ$799</definedName>
    <definedName name="_xlnm.Print_Area" localSheetId="4">'FIN-RPT'!$A$1:$U$53</definedName>
    <definedName name="_xlnm.Print_Area" localSheetId="2">'Market Report'!$A$1:$N$72</definedName>
    <definedName name="PROFITS">COMPETITORS!$A$85</definedName>
    <definedName name="QTR">COMPETITORS!$B$1</definedName>
    <definedName name="test">'FIN-RPT'!$E$57:$F$60</definedName>
  </definedNames>
  <calcPr calcId="191029" iterate="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B291" i="97" l="1"/>
  <c r="B290" i="97"/>
  <c r="B289" i="97"/>
  <c r="B288" i="97"/>
  <c r="B287" i="97"/>
  <c r="B286" i="97"/>
  <c r="B285" i="97"/>
  <c r="B284" i="97"/>
  <c r="B283" i="97"/>
  <c r="B282" i="97"/>
  <c r="B281" i="97"/>
  <c r="B280" i="97"/>
  <c r="B279" i="97"/>
  <c r="B278" i="97"/>
  <c r="B277" i="97"/>
  <c r="B276" i="97"/>
  <c r="B275" i="97"/>
  <c r="B274" i="97"/>
  <c r="B273" i="97"/>
  <c r="B272" i="97"/>
  <c r="B271" i="97"/>
  <c r="B270" i="97"/>
  <c r="B269" i="97"/>
  <c r="B268" i="97"/>
  <c r="B267" i="97"/>
  <c r="B266" i="97"/>
  <c r="B265" i="97"/>
  <c r="B264" i="97"/>
  <c r="B263" i="97"/>
  <c r="B262" i="97"/>
  <c r="B261" i="97"/>
  <c r="B260" i="97"/>
  <c r="B259" i="97"/>
  <c r="B258" i="97"/>
  <c r="B257" i="97"/>
  <c r="B256" i="97"/>
  <c r="B255" i="97"/>
  <c r="B254" i="97"/>
  <c r="B253" i="97"/>
  <c r="B252" i="97"/>
  <c r="B251" i="97"/>
  <c r="B250" i="97"/>
  <c r="B249" i="97"/>
  <c r="B248" i="97"/>
  <c r="B247" i="97"/>
  <c r="B246" i="97"/>
  <c r="B245" i="97"/>
  <c r="B244" i="97"/>
  <c r="B243" i="97"/>
  <c r="B242" i="97"/>
  <c r="B241" i="97"/>
  <c r="B240" i="97"/>
  <c r="B239" i="97"/>
  <c r="B238" i="97"/>
  <c r="B237" i="97"/>
  <c r="B236" i="97"/>
  <c r="B235" i="97"/>
  <c r="B234" i="97"/>
  <c r="B233" i="97"/>
  <c r="B232" i="97"/>
  <c r="B231" i="97"/>
  <c r="B230" i="97"/>
  <c r="B229" i="97"/>
  <c r="B228" i="97"/>
  <c r="B227" i="97"/>
  <c r="B226" i="97"/>
  <c r="B225" i="97"/>
  <c r="B224" i="97"/>
  <c r="B223" i="97"/>
  <c r="B222" i="97"/>
  <c r="B221" i="97"/>
  <c r="B220" i="97"/>
  <c r="B219" i="97"/>
  <c r="B218" i="97"/>
  <c r="B217" i="97"/>
  <c r="B216" i="97"/>
  <c r="B215" i="97"/>
  <c r="B214" i="97"/>
  <c r="B213" i="97"/>
  <c r="B212" i="97"/>
  <c r="B211" i="97"/>
  <c r="B210" i="97"/>
  <c r="B209" i="97"/>
  <c r="B208" i="97"/>
  <c r="B207" i="97"/>
  <c r="B206" i="97"/>
  <c r="B205" i="97"/>
  <c r="B204" i="97"/>
  <c r="B203" i="97"/>
  <c r="B202" i="97"/>
  <c r="B201" i="97"/>
  <c r="B200" i="97"/>
  <c r="B199" i="97"/>
  <c r="B198" i="97"/>
  <c r="B197" i="97"/>
  <c r="B196" i="97"/>
  <c r="B195" i="97"/>
  <c r="B194" i="97"/>
  <c r="B193" i="97"/>
  <c r="B192" i="97"/>
  <c r="B191" i="97"/>
  <c r="B190" i="97"/>
  <c r="B189" i="97"/>
  <c r="B188" i="97"/>
  <c r="B187" i="97"/>
  <c r="B186" i="97"/>
  <c r="B185" i="97"/>
  <c r="B184" i="97"/>
  <c r="B183" i="97"/>
  <c r="B182" i="97"/>
  <c r="B181" i="97"/>
  <c r="B180" i="97"/>
  <c r="B179" i="97"/>
  <c r="B178" i="97"/>
  <c r="B177" i="97"/>
  <c r="B176" i="97"/>
  <c r="B175" i="97"/>
  <c r="B174" i="97"/>
  <c r="B173" i="97"/>
  <c r="B172" i="97"/>
  <c r="B171" i="97"/>
  <c r="B170" i="97"/>
  <c r="B169" i="97"/>
  <c r="B168" i="97"/>
  <c r="B167" i="97"/>
  <c r="B166" i="97"/>
  <c r="B165" i="97"/>
  <c r="B164" i="97"/>
  <c r="B163" i="97"/>
  <c r="B162" i="97"/>
  <c r="B161" i="97"/>
  <c r="B160" i="97"/>
  <c r="B159" i="97"/>
  <c r="B158" i="97"/>
  <c r="B157" i="97"/>
  <c r="B156" i="97"/>
  <c r="B155" i="97"/>
  <c r="B154" i="97"/>
  <c r="B153" i="97"/>
  <c r="B152" i="97"/>
  <c r="B151" i="97"/>
  <c r="B150" i="97"/>
  <c r="B149" i="97"/>
  <c r="B148" i="97"/>
  <c r="B147" i="97"/>
  <c r="B146" i="97"/>
  <c r="B145" i="97"/>
  <c r="B144" i="97"/>
  <c r="B143" i="97"/>
  <c r="B142" i="97"/>
  <c r="B141" i="97"/>
  <c r="B140" i="97"/>
  <c r="B139" i="97"/>
  <c r="B138" i="97"/>
  <c r="B137" i="97"/>
  <c r="B136" i="97"/>
  <c r="B135" i="97"/>
  <c r="B134" i="97"/>
  <c r="B133" i="97"/>
  <c r="B132" i="97"/>
  <c r="B131" i="97"/>
  <c r="B130" i="97"/>
  <c r="B129" i="97"/>
  <c r="B128" i="97"/>
  <c r="B127" i="97"/>
  <c r="B126" i="97"/>
  <c r="B125" i="97"/>
  <c r="B124" i="97"/>
  <c r="B123" i="97"/>
  <c r="B122" i="97"/>
  <c r="B121" i="97"/>
  <c r="B120" i="97"/>
  <c r="B119" i="97"/>
  <c r="B118" i="97"/>
  <c r="B117" i="97"/>
  <c r="B116" i="97"/>
  <c r="B115" i="97"/>
  <c r="B114" i="97"/>
  <c r="B113" i="97"/>
  <c r="B112" i="97"/>
  <c r="B111" i="97"/>
  <c r="B110" i="97"/>
  <c r="B109" i="97"/>
  <c r="B108" i="97"/>
  <c r="B107" i="97"/>
  <c r="B106" i="97"/>
  <c r="B105" i="97"/>
  <c r="B104" i="97"/>
  <c r="B103" i="97"/>
  <c r="B102" i="97"/>
  <c r="B101" i="97"/>
  <c r="B100" i="97"/>
  <c r="B99" i="97"/>
  <c r="B98" i="97"/>
  <c r="B97" i="97"/>
  <c r="B96" i="97"/>
  <c r="B95" i="97"/>
  <c r="B94" i="97"/>
  <c r="B93" i="97"/>
  <c r="B92" i="97"/>
  <c r="B91" i="97"/>
  <c r="B90" i="97"/>
  <c r="B89" i="97"/>
  <c r="B88" i="97"/>
  <c r="B87" i="97"/>
  <c r="B86" i="97"/>
  <c r="B85" i="97"/>
  <c r="B84" i="97"/>
  <c r="B83" i="97"/>
  <c r="B82" i="97"/>
  <c r="B81" i="97"/>
  <c r="B80" i="97"/>
  <c r="B79" i="97"/>
  <c r="B78" i="97"/>
  <c r="K77" i="97"/>
  <c r="J77" i="97"/>
  <c r="I77" i="97"/>
  <c r="H77" i="97"/>
  <c r="G77" i="97"/>
  <c r="F77" i="97"/>
  <c r="E77" i="97"/>
  <c r="D77" i="97"/>
  <c r="C77" i="97"/>
  <c r="B77" i="97"/>
  <c r="K76" i="97"/>
  <c r="J76" i="97"/>
  <c r="I76" i="97"/>
  <c r="H76" i="97"/>
  <c r="G76" i="97"/>
  <c r="F76" i="97"/>
  <c r="E76" i="97"/>
  <c r="D76" i="97"/>
  <c r="C76" i="97"/>
  <c r="B76" i="97"/>
  <c r="K75" i="97"/>
  <c r="J75" i="97"/>
  <c r="I75" i="97"/>
  <c r="H75" i="97"/>
  <c r="G75" i="97"/>
  <c r="F75" i="97"/>
  <c r="E75" i="97"/>
  <c r="D75" i="97"/>
  <c r="C75" i="97"/>
  <c r="B75" i="97"/>
  <c r="K74" i="97"/>
  <c r="J74" i="97"/>
  <c r="I74" i="97"/>
  <c r="H74" i="97"/>
  <c r="G74" i="97"/>
  <c r="F74" i="97"/>
  <c r="E74" i="97"/>
  <c r="D74" i="97"/>
  <c r="C74" i="97"/>
  <c r="B74" i="97"/>
  <c r="K73" i="97"/>
  <c r="J73" i="97"/>
  <c r="I73" i="97"/>
  <c r="H73" i="97"/>
  <c r="G73" i="97"/>
  <c r="F73" i="97"/>
  <c r="E73" i="97"/>
  <c r="D73" i="97"/>
  <c r="C73" i="97"/>
  <c r="B73" i="97"/>
  <c r="K72" i="97"/>
  <c r="J72" i="97"/>
  <c r="I72" i="97"/>
  <c r="H72" i="97"/>
  <c r="G72" i="97"/>
  <c r="F72" i="97"/>
  <c r="E72" i="97"/>
  <c r="D72" i="97"/>
  <c r="C72" i="97"/>
  <c r="B72" i="97"/>
  <c r="K71" i="97"/>
  <c r="J71" i="97"/>
  <c r="I71" i="97"/>
  <c r="H71" i="97"/>
  <c r="G71" i="97"/>
  <c r="F71" i="97"/>
  <c r="E71" i="97"/>
  <c r="D71" i="97"/>
  <c r="C71" i="97"/>
  <c r="B71" i="97"/>
  <c r="K70" i="97"/>
  <c r="J70" i="97"/>
  <c r="I70" i="97"/>
  <c r="H70" i="97"/>
  <c r="G70" i="97"/>
  <c r="F70" i="97"/>
  <c r="E70" i="97"/>
  <c r="D70" i="97"/>
  <c r="C70" i="97"/>
  <c r="B70" i="97"/>
  <c r="K69" i="97"/>
  <c r="J69" i="97"/>
  <c r="I69" i="97"/>
  <c r="H69" i="97"/>
  <c r="G69" i="97"/>
  <c r="F69" i="97"/>
  <c r="E69" i="97"/>
  <c r="D69" i="97"/>
  <c r="C69" i="97"/>
  <c r="B69" i="97"/>
  <c r="K68" i="97"/>
  <c r="J68" i="97"/>
  <c r="I68" i="97"/>
  <c r="H68" i="97"/>
  <c r="G68" i="97"/>
  <c r="F68" i="97"/>
  <c r="E68" i="97"/>
  <c r="D68" i="97"/>
  <c r="C68" i="97"/>
  <c r="B68" i="97"/>
  <c r="K67" i="97"/>
  <c r="J67" i="97"/>
  <c r="I67" i="97"/>
  <c r="H67" i="97"/>
  <c r="G67" i="97"/>
  <c r="F67" i="97"/>
  <c r="E67" i="97"/>
  <c r="D67" i="97"/>
  <c r="C67" i="97"/>
  <c r="B67" i="97"/>
  <c r="K66" i="97"/>
  <c r="J66" i="97"/>
  <c r="I66" i="97"/>
  <c r="H66" i="97"/>
  <c r="G66" i="97"/>
  <c r="F66" i="97"/>
  <c r="E66" i="97"/>
  <c r="D66" i="97"/>
  <c r="C66" i="97"/>
  <c r="B66" i="97"/>
  <c r="K65" i="97"/>
  <c r="J65" i="97"/>
  <c r="I65" i="97"/>
  <c r="H65" i="97"/>
  <c r="G65" i="97"/>
  <c r="F65" i="97"/>
  <c r="E65" i="97"/>
  <c r="D65" i="97"/>
  <c r="C65" i="97"/>
  <c r="B65" i="97"/>
  <c r="K64" i="97"/>
  <c r="J64" i="97"/>
  <c r="I64" i="97"/>
  <c r="H64" i="97"/>
  <c r="G64" i="97"/>
  <c r="F64" i="97"/>
  <c r="E64" i="97"/>
  <c r="D64" i="97"/>
  <c r="C64" i="97"/>
  <c r="B64" i="97"/>
  <c r="K63" i="97"/>
  <c r="J63" i="97"/>
  <c r="I63" i="97"/>
  <c r="H63" i="97"/>
  <c r="G63" i="97"/>
  <c r="F63" i="97"/>
  <c r="E63" i="97"/>
  <c r="D63" i="97"/>
  <c r="C63" i="97"/>
  <c r="B63" i="97"/>
  <c r="K62" i="97"/>
  <c r="J62" i="97"/>
  <c r="I62" i="97"/>
  <c r="H62" i="97"/>
  <c r="G62" i="97"/>
  <c r="F62" i="97"/>
  <c r="E62" i="97"/>
  <c r="D62" i="97"/>
  <c r="C62" i="97"/>
  <c r="B62" i="97"/>
  <c r="K61" i="97"/>
  <c r="J61" i="97"/>
  <c r="I61" i="97"/>
  <c r="H61" i="97"/>
  <c r="G61" i="97"/>
  <c r="F61" i="97"/>
  <c r="E61" i="97"/>
  <c r="D61" i="97"/>
  <c r="C61" i="97"/>
  <c r="B61" i="97"/>
  <c r="K60" i="97"/>
  <c r="J60" i="97"/>
  <c r="I60" i="97"/>
  <c r="H60" i="97"/>
  <c r="G60" i="97"/>
  <c r="F60" i="97"/>
  <c r="E60" i="97"/>
  <c r="D60" i="97"/>
  <c r="C60" i="97"/>
  <c r="B60" i="97"/>
  <c r="K59" i="97"/>
  <c r="J59" i="97"/>
  <c r="I59" i="97"/>
  <c r="H59" i="97"/>
  <c r="G59" i="97"/>
  <c r="F59" i="97"/>
  <c r="E59" i="97"/>
  <c r="D59" i="97"/>
  <c r="C59" i="97"/>
  <c r="B59" i="97"/>
  <c r="K58" i="97"/>
  <c r="J58" i="97"/>
  <c r="I58" i="97"/>
  <c r="H58" i="97"/>
  <c r="G58" i="97"/>
  <c r="F58" i="97"/>
  <c r="E58" i="97"/>
  <c r="D58" i="97"/>
  <c r="C58" i="97"/>
  <c r="B58" i="97"/>
  <c r="K57" i="97"/>
  <c r="J57" i="97"/>
  <c r="I57" i="97"/>
  <c r="H57" i="97"/>
  <c r="G57" i="97"/>
  <c r="F57" i="97"/>
  <c r="E57" i="97"/>
  <c r="D57" i="97"/>
  <c r="C57" i="97"/>
  <c r="B57" i="97"/>
  <c r="K56" i="97"/>
  <c r="J56" i="97"/>
  <c r="I56" i="97"/>
  <c r="H56" i="97"/>
  <c r="G56" i="97"/>
  <c r="F56" i="97"/>
  <c r="E56" i="97"/>
  <c r="D56" i="97"/>
  <c r="C56" i="97"/>
  <c r="B56" i="97"/>
  <c r="K55" i="97"/>
  <c r="J55" i="97"/>
  <c r="I55" i="97"/>
  <c r="H55" i="97"/>
  <c r="G55" i="97"/>
  <c r="F55" i="97"/>
  <c r="E55" i="97"/>
  <c r="D55" i="97"/>
  <c r="C55" i="97"/>
  <c r="B55" i="97"/>
  <c r="K54" i="97"/>
  <c r="J54" i="97"/>
  <c r="I54" i="97"/>
  <c r="H54" i="97"/>
  <c r="G54" i="97"/>
  <c r="F54" i="97"/>
  <c r="E54" i="97"/>
  <c r="D54" i="97"/>
  <c r="C54" i="97"/>
  <c r="B54" i="97"/>
  <c r="K53" i="97"/>
  <c r="J53" i="97"/>
  <c r="I53" i="97"/>
  <c r="H53" i="97"/>
  <c r="G53" i="97"/>
  <c r="F53" i="97"/>
  <c r="E53" i="97"/>
  <c r="D53" i="97"/>
  <c r="C53" i="97"/>
  <c r="B53" i="97"/>
  <c r="K52" i="97"/>
  <c r="J52" i="97"/>
  <c r="I52" i="97"/>
  <c r="H52" i="97"/>
  <c r="G52" i="97"/>
  <c r="F52" i="97"/>
  <c r="E52" i="97"/>
  <c r="D52" i="97"/>
  <c r="C52" i="97"/>
  <c r="B52" i="97"/>
  <c r="K51" i="97"/>
  <c r="J51" i="97"/>
  <c r="I51" i="97"/>
  <c r="H51" i="97"/>
  <c r="G51" i="97"/>
  <c r="F51" i="97"/>
  <c r="E51" i="97"/>
  <c r="D51" i="97"/>
  <c r="C51" i="97"/>
  <c r="B51" i="97"/>
  <c r="K50" i="97"/>
  <c r="J50" i="97"/>
  <c r="I50" i="97"/>
  <c r="H50" i="97"/>
  <c r="G50" i="97"/>
  <c r="F50" i="97"/>
  <c r="E50" i="97"/>
  <c r="D50" i="97"/>
  <c r="C50" i="97"/>
  <c r="B50" i="97"/>
  <c r="K49" i="97"/>
  <c r="J49" i="97"/>
  <c r="I49" i="97"/>
  <c r="H49" i="97"/>
  <c r="G49" i="97"/>
  <c r="F49" i="97"/>
  <c r="E49" i="97"/>
  <c r="D49" i="97"/>
  <c r="C49" i="97"/>
  <c r="B49" i="97"/>
  <c r="K48" i="97"/>
  <c r="J48" i="97"/>
  <c r="I48" i="97"/>
  <c r="H48" i="97"/>
  <c r="G48" i="97"/>
  <c r="F48" i="97"/>
  <c r="E48" i="97"/>
  <c r="D48" i="97"/>
  <c r="C48" i="97"/>
  <c r="B48" i="97"/>
  <c r="K47" i="97"/>
  <c r="J47" i="97"/>
  <c r="I47" i="97"/>
  <c r="H47" i="97"/>
  <c r="G47" i="97"/>
  <c r="F47" i="97"/>
  <c r="E47" i="97"/>
  <c r="D47" i="97"/>
  <c r="C47" i="97"/>
  <c r="B47" i="97"/>
  <c r="K46" i="97"/>
  <c r="J46" i="97"/>
  <c r="I46" i="97"/>
  <c r="H46" i="97"/>
  <c r="G46" i="97"/>
  <c r="F46" i="97"/>
  <c r="E46" i="97"/>
  <c r="D46" i="97"/>
  <c r="C46" i="97"/>
  <c r="B46" i="97"/>
  <c r="K45" i="97"/>
  <c r="J45" i="97"/>
  <c r="I45" i="97"/>
  <c r="H45" i="97"/>
  <c r="G45" i="97"/>
  <c r="F45" i="97"/>
  <c r="E45" i="97"/>
  <c r="D45" i="97"/>
  <c r="C45" i="97"/>
  <c r="B45" i="97"/>
  <c r="K44" i="97"/>
  <c r="J44" i="97"/>
  <c r="I44" i="97"/>
  <c r="H44" i="97"/>
  <c r="G44" i="97"/>
  <c r="F44" i="97"/>
  <c r="E44" i="97"/>
  <c r="D44" i="97"/>
  <c r="C44" i="97"/>
  <c r="B44" i="97"/>
  <c r="K43" i="97"/>
  <c r="J43" i="97"/>
  <c r="I43" i="97"/>
  <c r="H43" i="97"/>
  <c r="G43" i="97"/>
  <c r="F43" i="97"/>
  <c r="E43" i="97"/>
  <c r="D43" i="97"/>
  <c r="C43" i="97"/>
  <c r="B43" i="97"/>
  <c r="K42" i="97"/>
  <c r="J42" i="97"/>
  <c r="I42" i="97"/>
  <c r="H42" i="97"/>
  <c r="G42" i="97"/>
  <c r="F42" i="97"/>
  <c r="E42" i="97"/>
  <c r="D42" i="97"/>
  <c r="C42" i="97"/>
  <c r="B42" i="97"/>
  <c r="K41" i="97"/>
  <c r="J41" i="97"/>
  <c r="I41" i="97"/>
  <c r="H41" i="97"/>
  <c r="G41" i="97"/>
  <c r="F41" i="97"/>
  <c r="E41" i="97"/>
  <c r="D41" i="97"/>
  <c r="C41" i="97"/>
  <c r="B41" i="97"/>
  <c r="K40" i="97"/>
  <c r="J40" i="97"/>
  <c r="I40" i="97"/>
  <c r="H40" i="97"/>
  <c r="G40" i="97"/>
  <c r="F40" i="97"/>
  <c r="E40" i="97"/>
  <c r="D40" i="97"/>
  <c r="C40" i="97"/>
  <c r="B40" i="97"/>
  <c r="K39" i="97"/>
  <c r="J39" i="97"/>
  <c r="I39" i="97"/>
  <c r="H39" i="97"/>
  <c r="G39" i="97"/>
  <c r="F39" i="97"/>
  <c r="E39" i="97"/>
  <c r="D39" i="97"/>
  <c r="C39" i="97"/>
  <c r="B39" i="97"/>
  <c r="K38" i="97"/>
  <c r="J38" i="97"/>
  <c r="I38" i="97"/>
  <c r="H38" i="97"/>
  <c r="G38" i="97"/>
  <c r="F38" i="97"/>
  <c r="E38" i="97"/>
  <c r="D38" i="97"/>
  <c r="C38" i="97"/>
  <c r="B38" i="97"/>
  <c r="K37" i="97"/>
  <c r="J37" i="97"/>
  <c r="I37" i="97"/>
  <c r="H37" i="97"/>
  <c r="G37" i="97"/>
  <c r="F37" i="97"/>
  <c r="E37" i="97"/>
  <c r="D37" i="97"/>
  <c r="C37" i="97"/>
  <c r="B37" i="97"/>
  <c r="K36" i="97"/>
  <c r="J36" i="97"/>
  <c r="I36" i="97"/>
  <c r="H36" i="97"/>
  <c r="G36" i="97"/>
  <c r="F36" i="97"/>
  <c r="E36" i="97"/>
  <c r="D36" i="97"/>
  <c r="C36" i="97"/>
  <c r="B36" i="97"/>
  <c r="K35" i="97"/>
  <c r="J35" i="97"/>
  <c r="I35" i="97"/>
  <c r="H35" i="97"/>
  <c r="G35" i="97"/>
  <c r="F35" i="97"/>
  <c r="E35" i="97"/>
  <c r="D35" i="97"/>
  <c r="C35" i="97"/>
  <c r="B35" i="97"/>
  <c r="K34" i="97"/>
  <c r="J34" i="97"/>
  <c r="I34" i="97"/>
  <c r="H34" i="97"/>
  <c r="G34" i="97"/>
  <c r="F34" i="97"/>
  <c r="E34" i="97"/>
  <c r="D34" i="97"/>
  <c r="C34" i="97"/>
  <c r="B34" i="97"/>
  <c r="K33" i="97"/>
  <c r="J33" i="97"/>
  <c r="I33" i="97"/>
  <c r="H33" i="97"/>
  <c r="G33" i="97"/>
  <c r="F33" i="97"/>
  <c r="E33" i="97"/>
  <c r="D33" i="97"/>
  <c r="C33" i="97"/>
  <c r="B33" i="97"/>
  <c r="K32" i="97"/>
  <c r="J32" i="97"/>
  <c r="I32" i="97"/>
  <c r="H32" i="97"/>
  <c r="G32" i="97"/>
  <c r="F32" i="97"/>
  <c r="E32" i="97"/>
  <c r="D32" i="97"/>
  <c r="C32" i="97"/>
  <c r="B32" i="97"/>
  <c r="K31" i="97"/>
  <c r="J31" i="97"/>
  <c r="I31" i="97"/>
  <c r="H31" i="97"/>
  <c r="G31" i="97"/>
  <c r="F31" i="97"/>
  <c r="E31" i="97"/>
  <c r="D31" i="97"/>
  <c r="C31" i="97"/>
  <c r="B31" i="97"/>
  <c r="K30" i="97"/>
  <c r="J30" i="97"/>
  <c r="I30" i="97"/>
  <c r="H30" i="97"/>
  <c r="G30" i="97"/>
  <c r="F30" i="97"/>
  <c r="E30" i="97"/>
  <c r="D30" i="97"/>
  <c r="C30" i="97"/>
  <c r="B30" i="97"/>
  <c r="K29" i="97"/>
  <c r="J29" i="97"/>
  <c r="I29" i="97"/>
  <c r="H29" i="97"/>
  <c r="G29" i="97"/>
  <c r="F29" i="97"/>
  <c r="E29" i="97"/>
  <c r="D29" i="97"/>
  <c r="C29" i="97"/>
  <c r="B29" i="97"/>
  <c r="K28" i="97"/>
  <c r="J28" i="97"/>
  <c r="I28" i="97"/>
  <c r="H28" i="97"/>
  <c r="G28" i="97"/>
  <c r="F28" i="97"/>
  <c r="E28" i="97"/>
  <c r="D28" i="97"/>
  <c r="C28" i="97"/>
  <c r="B28" i="97"/>
  <c r="K27" i="97"/>
  <c r="J27" i="97"/>
  <c r="I27" i="97"/>
  <c r="H27" i="97"/>
  <c r="G27" i="97"/>
  <c r="F27" i="97"/>
  <c r="E27" i="97"/>
  <c r="D27" i="97"/>
  <c r="C27" i="97"/>
  <c r="B27" i="97"/>
  <c r="K26" i="97"/>
  <c r="J26" i="97"/>
  <c r="I26" i="97"/>
  <c r="H26" i="97"/>
  <c r="G26" i="97"/>
  <c r="F26" i="97"/>
  <c r="E26" i="97"/>
  <c r="D26" i="97"/>
  <c r="C26" i="97"/>
  <c r="B26" i="97"/>
  <c r="K25" i="97"/>
  <c r="J25" i="97"/>
  <c r="I25" i="97"/>
  <c r="H25" i="97"/>
  <c r="G25" i="97"/>
  <c r="F25" i="97"/>
  <c r="E25" i="97"/>
  <c r="D25" i="97"/>
  <c r="C25" i="97"/>
  <c r="B25" i="97"/>
  <c r="K24" i="97"/>
  <c r="J24" i="97"/>
  <c r="I24" i="97"/>
  <c r="H24" i="97"/>
  <c r="G24" i="97"/>
  <c r="F24" i="97"/>
  <c r="E24" i="97"/>
  <c r="D24" i="97"/>
  <c r="C24" i="97"/>
  <c r="B24" i="97"/>
  <c r="K23" i="97"/>
  <c r="J23" i="97"/>
  <c r="I23" i="97"/>
  <c r="H23" i="97"/>
  <c r="G23" i="97"/>
  <c r="F23" i="97"/>
  <c r="E23" i="97"/>
  <c r="D23" i="97"/>
  <c r="C23" i="97"/>
  <c r="B23" i="97"/>
  <c r="K22" i="97"/>
  <c r="J22" i="97"/>
  <c r="I22" i="97"/>
  <c r="H22" i="97"/>
  <c r="G22" i="97"/>
  <c r="F22" i="97"/>
  <c r="E22" i="97"/>
  <c r="D22" i="97"/>
  <c r="C22" i="97"/>
  <c r="B22" i="97"/>
  <c r="K21" i="97"/>
  <c r="J21" i="97"/>
  <c r="I21" i="97"/>
  <c r="H21" i="97"/>
  <c r="G21" i="97"/>
  <c r="F21" i="97"/>
  <c r="E21" i="97"/>
  <c r="D21" i="97"/>
  <c r="C21" i="97"/>
  <c r="B21" i="97"/>
  <c r="K20" i="97"/>
  <c r="J20" i="97"/>
  <c r="I20" i="97"/>
  <c r="H20" i="97"/>
  <c r="G20" i="97"/>
  <c r="F20" i="97"/>
  <c r="E20" i="97"/>
  <c r="D20" i="97"/>
  <c r="C20" i="97"/>
  <c r="B20" i="97"/>
  <c r="K19" i="97"/>
  <c r="J19" i="97"/>
  <c r="I19" i="97"/>
  <c r="H19" i="97"/>
  <c r="G19" i="97"/>
  <c r="F19" i="97"/>
  <c r="E19" i="97"/>
  <c r="D19" i="97"/>
  <c r="C19" i="97"/>
  <c r="B19" i="97"/>
  <c r="K18" i="97"/>
  <c r="J18" i="97"/>
  <c r="I18" i="97"/>
  <c r="H18" i="97"/>
  <c r="G18" i="97"/>
  <c r="F18" i="97"/>
  <c r="E18" i="97"/>
  <c r="D18" i="97"/>
  <c r="C18" i="97"/>
  <c r="B18" i="97"/>
  <c r="K17" i="97"/>
  <c r="J17" i="97"/>
  <c r="I17" i="97"/>
  <c r="H17" i="97"/>
  <c r="G17" i="97"/>
  <c r="F17" i="97"/>
  <c r="E17" i="97"/>
  <c r="D17" i="97"/>
  <c r="C17" i="97"/>
  <c r="B17" i="97"/>
  <c r="K16" i="97"/>
  <c r="J16" i="97"/>
  <c r="I16" i="97"/>
  <c r="H16" i="97"/>
  <c r="G16" i="97"/>
  <c r="F16" i="97"/>
  <c r="E16" i="97"/>
  <c r="D16" i="97"/>
  <c r="C16" i="97"/>
  <c r="B16" i="97"/>
  <c r="K15" i="97"/>
  <c r="J15" i="97"/>
  <c r="I15" i="97"/>
  <c r="H15" i="97"/>
  <c r="G15" i="97"/>
  <c r="F15" i="97"/>
  <c r="E15" i="97"/>
  <c r="D15" i="97"/>
  <c r="C15" i="97"/>
  <c r="B15" i="97"/>
  <c r="K14" i="97"/>
  <c r="J14" i="97"/>
  <c r="I14" i="97"/>
  <c r="H14" i="97"/>
  <c r="G14" i="97"/>
  <c r="F14" i="97"/>
  <c r="E14" i="97"/>
  <c r="D14" i="97"/>
  <c r="C14" i="97"/>
  <c r="B14" i="97"/>
  <c r="K13" i="97"/>
  <c r="J13" i="97"/>
  <c r="I13" i="97"/>
  <c r="H13" i="97"/>
  <c r="G13" i="97"/>
  <c r="F13" i="97"/>
  <c r="E13" i="97"/>
  <c r="D13" i="97"/>
  <c r="C13" i="97"/>
  <c r="B13" i="97"/>
  <c r="K12" i="97"/>
  <c r="J12" i="97"/>
  <c r="I12" i="97"/>
  <c r="H12" i="97"/>
  <c r="G12" i="97"/>
  <c r="F12" i="97"/>
  <c r="E12" i="97"/>
  <c r="D12" i="97"/>
  <c r="C12" i="97"/>
  <c r="B12" i="97"/>
  <c r="K11" i="97"/>
  <c r="J11" i="97"/>
  <c r="I11" i="97"/>
  <c r="H11" i="97"/>
  <c r="G11" i="97"/>
  <c r="F11" i="97"/>
  <c r="E11" i="97"/>
  <c r="D11" i="97"/>
  <c r="C11" i="97"/>
  <c r="B11" i="97"/>
  <c r="K10" i="97"/>
  <c r="J10" i="97"/>
  <c r="I10" i="97"/>
  <c r="H10" i="97"/>
  <c r="G10" i="97"/>
  <c r="F10" i="97"/>
  <c r="E10" i="97"/>
  <c r="D10" i="97"/>
  <c r="C10" i="97"/>
  <c r="B10" i="97"/>
  <c r="K9" i="97"/>
  <c r="J9" i="97"/>
  <c r="I9" i="97"/>
  <c r="H9" i="97"/>
  <c r="G9" i="97"/>
  <c r="F9" i="97"/>
  <c r="E9" i="97"/>
  <c r="D9" i="97"/>
  <c r="C9" i="97"/>
  <c r="B9" i="97"/>
  <c r="K8" i="97"/>
  <c r="J8" i="97"/>
  <c r="I8" i="97"/>
  <c r="H8" i="97"/>
  <c r="G8" i="97"/>
  <c r="F8" i="97"/>
  <c r="E8" i="97"/>
  <c r="D8" i="97"/>
  <c r="C8" i="97"/>
  <c r="B8" i="97"/>
  <c r="K7" i="97"/>
  <c r="J7" i="97"/>
  <c r="I7" i="97"/>
  <c r="H7" i="97"/>
  <c r="G7" i="97"/>
  <c r="F7" i="97"/>
  <c r="E7" i="97"/>
  <c r="D7" i="97"/>
  <c r="C7" i="97"/>
  <c r="B7" i="97"/>
  <c r="K6" i="97"/>
  <c r="J6" i="97"/>
  <c r="I6" i="97"/>
  <c r="H6" i="97"/>
  <c r="G6" i="97"/>
  <c r="F6" i="97"/>
  <c r="E6" i="97"/>
  <c r="D6" i="97"/>
  <c r="C6" i="97"/>
  <c r="B6" i="97"/>
  <c r="K5" i="97"/>
  <c r="J5" i="97"/>
  <c r="I5" i="97"/>
  <c r="H5" i="97"/>
  <c r="G5" i="97"/>
  <c r="F5" i="97"/>
  <c r="E5" i="97"/>
  <c r="D5" i="97"/>
  <c r="C5" i="97"/>
  <c r="B5" i="97"/>
  <c r="K4" i="97"/>
  <c r="J4" i="97"/>
  <c r="I4" i="97"/>
  <c r="H4" i="97"/>
  <c r="G4" i="97"/>
  <c r="F4" i="97"/>
  <c r="E4" i="97"/>
  <c r="D4" i="97"/>
  <c r="C4" i="97"/>
  <c r="B4" i="97"/>
  <c r="K3" i="97"/>
  <c r="J3" i="97"/>
  <c r="I3" i="97"/>
  <c r="H3" i="97"/>
  <c r="G3" i="97"/>
  <c r="F3" i="97"/>
  <c r="E3" i="97"/>
  <c r="D3" i="97"/>
  <c r="C3" i="97"/>
  <c r="B3" i="97"/>
  <c r="B291" i="96"/>
  <c r="B290" i="96"/>
  <c r="B289" i="96"/>
  <c r="B288" i="96"/>
  <c r="B287" i="96"/>
  <c r="B286" i="96"/>
  <c r="B285" i="96"/>
  <c r="B284" i="96"/>
  <c r="B283" i="96"/>
  <c r="B282" i="96"/>
  <c r="B281" i="96"/>
  <c r="B280" i="96"/>
  <c r="B279" i="96"/>
  <c r="B278" i="96"/>
  <c r="B277" i="96"/>
  <c r="B276" i="96"/>
  <c r="B275" i="96"/>
  <c r="B274" i="96"/>
  <c r="B273" i="96"/>
  <c r="B272" i="96"/>
  <c r="B271" i="96"/>
  <c r="B270" i="96"/>
  <c r="B269" i="96"/>
  <c r="B268" i="96"/>
  <c r="B267" i="96"/>
  <c r="B266" i="96"/>
  <c r="B265" i="96"/>
  <c r="B264" i="96"/>
  <c r="B263" i="96"/>
  <c r="B262" i="96"/>
  <c r="B261" i="96"/>
  <c r="B260" i="96"/>
  <c r="B259" i="96"/>
  <c r="B258" i="96"/>
  <c r="B257" i="96"/>
  <c r="B256" i="96"/>
  <c r="B255" i="96"/>
  <c r="B254" i="96"/>
  <c r="B253" i="96"/>
  <c r="B252" i="96"/>
  <c r="B251" i="96"/>
  <c r="B250" i="96"/>
  <c r="B249" i="96"/>
  <c r="B248" i="96"/>
  <c r="B247" i="96"/>
  <c r="B246" i="96"/>
  <c r="B245" i="96"/>
  <c r="B244" i="96"/>
  <c r="B243" i="96"/>
  <c r="B242" i="96"/>
  <c r="B241" i="96"/>
  <c r="B240" i="96"/>
  <c r="B239" i="96"/>
  <c r="B238" i="96"/>
  <c r="B237" i="96"/>
  <c r="B236" i="96"/>
  <c r="B235" i="96"/>
  <c r="B234" i="96"/>
  <c r="B233" i="96"/>
  <c r="B232" i="96"/>
  <c r="B231" i="96"/>
  <c r="B230" i="96"/>
  <c r="B229" i="96"/>
  <c r="B228" i="96"/>
  <c r="B227" i="96"/>
  <c r="B226" i="96"/>
  <c r="B225" i="96"/>
  <c r="B224" i="96"/>
  <c r="B223" i="96"/>
  <c r="B222" i="96"/>
  <c r="B221" i="96"/>
  <c r="B220" i="96"/>
  <c r="B219" i="96"/>
  <c r="B218" i="96"/>
  <c r="B217" i="96"/>
  <c r="B216" i="96"/>
  <c r="B215" i="96"/>
  <c r="B214" i="96"/>
  <c r="B213" i="96"/>
  <c r="B212" i="96"/>
  <c r="B211" i="96"/>
  <c r="B210" i="96"/>
  <c r="B209" i="96"/>
  <c r="B208" i="96"/>
  <c r="B207" i="96"/>
  <c r="B206" i="96"/>
  <c r="B205" i="96"/>
  <c r="B204" i="96"/>
  <c r="B203" i="96"/>
  <c r="B202" i="96"/>
  <c r="B201" i="96"/>
  <c r="B200" i="96"/>
  <c r="B199" i="96"/>
  <c r="B198" i="96"/>
  <c r="B197" i="96"/>
  <c r="B196" i="96"/>
  <c r="B195" i="96"/>
  <c r="B194" i="96"/>
  <c r="B193" i="96"/>
  <c r="B192" i="96"/>
  <c r="B191" i="96"/>
  <c r="B190" i="96"/>
  <c r="B189" i="96"/>
  <c r="B188" i="96"/>
  <c r="B187" i="96"/>
  <c r="B186" i="96"/>
  <c r="B185" i="96"/>
  <c r="B184" i="96"/>
  <c r="B183" i="96"/>
  <c r="B182" i="96"/>
  <c r="B181" i="96"/>
  <c r="B180" i="96"/>
  <c r="B179" i="96"/>
  <c r="B178" i="96"/>
  <c r="B177" i="96"/>
  <c r="B176" i="96"/>
  <c r="B175" i="96"/>
  <c r="B174" i="96"/>
  <c r="B173" i="96"/>
  <c r="B172" i="96"/>
  <c r="B171" i="96"/>
  <c r="B170" i="96"/>
  <c r="B169" i="96"/>
  <c r="B168" i="96"/>
  <c r="B167" i="96"/>
  <c r="B166" i="96"/>
  <c r="B165" i="96"/>
  <c r="B164" i="96"/>
  <c r="B163" i="96"/>
  <c r="B162" i="96"/>
  <c r="B161" i="96"/>
  <c r="B160" i="96"/>
  <c r="B159" i="96"/>
  <c r="B158" i="96"/>
  <c r="B157" i="96"/>
  <c r="B156" i="96"/>
  <c r="B155" i="96"/>
  <c r="B154" i="96"/>
  <c r="B153" i="96"/>
  <c r="B152" i="96"/>
  <c r="B151" i="96"/>
  <c r="B150" i="96"/>
  <c r="B149" i="96"/>
  <c r="B148" i="96"/>
  <c r="B147" i="96"/>
  <c r="B146" i="96"/>
  <c r="B145" i="96"/>
  <c r="B144" i="96"/>
  <c r="B143" i="96"/>
  <c r="B142" i="96"/>
  <c r="B141" i="96"/>
  <c r="B140" i="96"/>
  <c r="B139" i="96"/>
  <c r="B138" i="96"/>
  <c r="B137" i="96"/>
  <c r="B136" i="96"/>
  <c r="B135" i="96"/>
  <c r="B134" i="96"/>
  <c r="B133" i="96"/>
  <c r="B132" i="96"/>
  <c r="B131" i="96"/>
  <c r="B130" i="96"/>
  <c r="B129" i="96"/>
  <c r="B128" i="96"/>
  <c r="B127" i="96"/>
  <c r="B126" i="96"/>
  <c r="B125" i="96"/>
  <c r="B124" i="96"/>
  <c r="B123" i="96"/>
  <c r="B122" i="96"/>
  <c r="B121" i="96"/>
  <c r="B120" i="96"/>
  <c r="B119" i="96"/>
  <c r="B118" i="96"/>
  <c r="B117" i="96"/>
  <c r="B116" i="96"/>
  <c r="B115" i="96"/>
  <c r="B114" i="96"/>
  <c r="B113" i="96"/>
  <c r="B112" i="96"/>
  <c r="B111" i="96"/>
  <c r="B110" i="96"/>
  <c r="B109" i="96"/>
  <c r="B108" i="96"/>
  <c r="B107" i="96"/>
  <c r="B106" i="96"/>
  <c r="B105" i="96"/>
  <c r="B104" i="96"/>
  <c r="B103" i="96"/>
  <c r="B102" i="96"/>
  <c r="B101" i="96"/>
  <c r="B100" i="96"/>
  <c r="B99" i="96"/>
  <c r="B98" i="96"/>
  <c r="B97" i="96"/>
  <c r="B96" i="96"/>
  <c r="B95" i="96"/>
  <c r="B94" i="96"/>
  <c r="B93" i="96"/>
  <c r="B92" i="96"/>
  <c r="B91" i="96"/>
  <c r="B90" i="96"/>
  <c r="B89" i="96"/>
  <c r="B88" i="96"/>
  <c r="B87" i="96"/>
  <c r="B86" i="96"/>
  <c r="B85" i="96"/>
  <c r="B84" i="96"/>
  <c r="B83" i="96"/>
  <c r="B82" i="96"/>
  <c r="B81" i="96"/>
  <c r="B80" i="96"/>
  <c r="B79" i="96"/>
  <c r="B78" i="96"/>
  <c r="K77" i="96"/>
  <c r="J77" i="96"/>
  <c r="I77" i="96"/>
  <c r="H77" i="96"/>
  <c r="G77" i="96"/>
  <c r="F77" i="96"/>
  <c r="E77" i="96"/>
  <c r="D77" i="96"/>
  <c r="C77" i="96"/>
  <c r="B77" i="96"/>
  <c r="K76" i="96"/>
  <c r="J76" i="96"/>
  <c r="I76" i="96"/>
  <c r="H76" i="96"/>
  <c r="G76" i="96"/>
  <c r="F76" i="96"/>
  <c r="E76" i="96"/>
  <c r="D76" i="96"/>
  <c r="C76" i="96"/>
  <c r="B76" i="96"/>
  <c r="K75" i="96"/>
  <c r="J75" i="96"/>
  <c r="I75" i="96"/>
  <c r="H75" i="96"/>
  <c r="G75" i="96"/>
  <c r="F75" i="96"/>
  <c r="E75" i="96"/>
  <c r="D75" i="96"/>
  <c r="C75" i="96"/>
  <c r="B75" i="96"/>
  <c r="K74" i="96"/>
  <c r="J74" i="96"/>
  <c r="I74" i="96"/>
  <c r="H74" i="96"/>
  <c r="G74" i="96"/>
  <c r="F74" i="96"/>
  <c r="E74" i="96"/>
  <c r="D74" i="96"/>
  <c r="C74" i="96"/>
  <c r="B74" i="96"/>
  <c r="K73" i="96"/>
  <c r="J73" i="96"/>
  <c r="I73" i="96"/>
  <c r="H73" i="96"/>
  <c r="G73" i="96"/>
  <c r="F73" i="96"/>
  <c r="E73" i="96"/>
  <c r="D73" i="96"/>
  <c r="C73" i="96"/>
  <c r="B73" i="96"/>
  <c r="K72" i="96"/>
  <c r="J72" i="96"/>
  <c r="I72" i="96"/>
  <c r="H72" i="96"/>
  <c r="G72" i="96"/>
  <c r="F72" i="96"/>
  <c r="E72" i="96"/>
  <c r="D72" i="96"/>
  <c r="C72" i="96"/>
  <c r="B72" i="96"/>
  <c r="K71" i="96"/>
  <c r="J71" i="96"/>
  <c r="I71" i="96"/>
  <c r="H71" i="96"/>
  <c r="G71" i="96"/>
  <c r="F71" i="96"/>
  <c r="E71" i="96"/>
  <c r="D71" i="96"/>
  <c r="C71" i="96"/>
  <c r="B71" i="96"/>
  <c r="K70" i="96"/>
  <c r="J70" i="96"/>
  <c r="I70" i="96"/>
  <c r="H70" i="96"/>
  <c r="G70" i="96"/>
  <c r="F70" i="96"/>
  <c r="E70" i="96"/>
  <c r="D70" i="96"/>
  <c r="C70" i="96"/>
  <c r="B70" i="96"/>
  <c r="K69" i="96"/>
  <c r="J69" i="96"/>
  <c r="I69" i="96"/>
  <c r="H69" i="96"/>
  <c r="G69" i="96"/>
  <c r="F69" i="96"/>
  <c r="E69" i="96"/>
  <c r="D69" i="96"/>
  <c r="C69" i="96"/>
  <c r="B69" i="96"/>
  <c r="K68" i="96"/>
  <c r="J68" i="96"/>
  <c r="I68" i="96"/>
  <c r="H68" i="96"/>
  <c r="G68" i="96"/>
  <c r="F68" i="96"/>
  <c r="E68" i="96"/>
  <c r="D68" i="96"/>
  <c r="C68" i="96"/>
  <c r="B68" i="96"/>
  <c r="K67" i="96"/>
  <c r="J67" i="96"/>
  <c r="I67" i="96"/>
  <c r="H67" i="96"/>
  <c r="G67" i="96"/>
  <c r="F67" i="96"/>
  <c r="E67" i="96"/>
  <c r="D67" i="96"/>
  <c r="C67" i="96"/>
  <c r="B67" i="96"/>
  <c r="K66" i="96"/>
  <c r="J66" i="96"/>
  <c r="I66" i="96"/>
  <c r="H66" i="96"/>
  <c r="G66" i="96"/>
  <c r="F66" i="96"/>
  <c r="E66" i="96"/>
  <c r="D66" i="96"/>
  <c r="C66" i="96"/>
  <c r="B66" i="96"/>
  <c r="K65" i="96"/>
  <c r="J65" i="96"/>
  <c r="I65" i="96"/>
  <c r="H65" i="96"/>
  <c r="G65" i="96"/>
  <c r="F65" i="96"/>
  <c r="E65" i="96"/>
  <c r="D65" i="96"/>
  <c r="C65" i="96"/>
  <c r="B65" i="96"/>
  <c r="K64" i="96"/>
  <c r="J64" i="96"/>
  <c r="I64" i="96"/>
  <c r="H64" i="96"/>
  <c r="G64" i="96"/>
  <c r="F64" i="96"/>
  <c r="E64" i="96"/>
  <c r="D64" i="96"/>
  <c r="C64" i="96"/>
  <c r="B64" i="96"/>
  <c r="K63" i="96"/>
  <c r="J63" i="96"/>
  <c r="I63" i="96"/>
  <c r="H63" i="96"/>
  <c r="G63" i="96"/>
  <c r="F63" i="96"/>
  <c r="E63" i="96"/>
  <c r="D63" i="96"/>
  <c r="C63" i="96"/>
  <c r="B63" i="96"/>
  <c r="K62" i="96"/>
  <c r="J62" i="96"/>
  <c r="I62" i="96"/>
  <c r="H62" i="96"/>
  <c r="G62" i="96"/>
  <c r="F62" i="96"/>
  <c r="E62" i="96"/>
  <c r="D62" i="96"/>
  <c r="C62" i="96"/>
  <c r="B62" i="96"/>
  <c r="K61" i="96"/>
  <c r="J61" i="96"/>
  <c r="I61" i="96"/>
  <c r="H61" i="96"/>
  <c r="G61" i="96"/>
  <c r="F61" i="96"/>
  <c r="E61" i="96"/>
  <c r="D61" i="96"/>
  <c r="C61" i="96"/>
  <c r="B61" i="96"/>
  <c r="K60" i="96"/>
  <c r="J60" i="96"/>
  <c r="I60" i="96"/>
  <c r="H60" i="96"/>
  <c r="G60" i="96"/>
  <c r="F60" i="96"/>
  <c r="E60" i="96"/>
  <c r="D60" i="96"/>
  <c r="C60" i="96"/>
  <c r="B60" i="96"/>
  <c r="K59" i="96"/>
  <c r="J59" i="96"/>
  <c r="I59" i="96"/>
  <c r="H59" i="96"/>
  <c r="G59" i="96"/>
  <c r="F59" i="96"/>
  <c r="E59" i="96"/>
  <c r="D59" i="96"/>
  <c r="C59" i="96"/>
  <c r="B59" i="96"/>
  <c r="K58" i="96"/>
  <c r="J58" i="96"/>
  <c r="I58" i="96"/>
  <c r="H58" i="96"/>
  <c r="G58" i="96"/>
  <c r="F58" i="96"/>
  <c r="E58" i="96"/>
  <c r="D58" i="96"/>
  <c r="C58" i="96"/>
  <c r="B58" i="96"/>
  <c r="K57" i="96"/>
  <c r="J57" i="96"/>
  <c r="I57" i="96"/>
  <c r="H57" i="96"/>
  <c r="G57" i="96"/>
  <c r="F57" i="96"/>
  <c r="E57" i="96"/>
  <c r="D57" i="96"/>
  <c r="C57" i="96"/>
  <c r="B57" i="96"/>
  <c r="K56" i="96"/>
  <c r="J56" i="96"/>
  <c r="I56" i="96"/>
  <c r="H56" i="96"/>
  <c r="G56" i="96"/>
  <c r="F56" i="96"/>
  <c r="E56" i="96"/>
  <c r="D56" i="96"/>
  <c r="C56" i="96"/>
  <c r="B56" i="96"/>
  <c r="K55" i="96"/>
  <c r="J55" i="96"/>
  <c r="I55" i="96"/>
  <c r="H55" i="96"/>
  <c r="G55" i="96"/>
  <c r="F55" i="96"/>
  <c r="E55" i="96"/>
  <c r="D55" i="96"/>
  <c r="C55" i="96"/>
  <c r="B55" i="96"/>
  <c r="K54" i="96"/>
  <c r="J54" i="96"/>
  <c r="I54" i="96"/>
  <c r="H54" i="96"/>
  <c r="G54" i="96"/>
  <c r="F54" i="96"/>
  <c r="E54" i="96"/>
  <c r="D54" i="96"/>
  <c r="C54" i="96"/>
  <c r="B54" i="96"/>
  <c r="K53" i="96"/>
  <c r="J53" i="96"/>
  <c r="I53" i="96"/>
  <c r="H53" i="96"/>
  <c r="G53" i="96"/>
  <c r="F53" i="96"/>
  <c r="E53" i="96"/>
  <c r="D53" i="96"/>
  <c r="C53" i="96"/>
  <c r="B53" i="96"/>
  <c r="K52" i="96"/>
  <c r="J52" i="96"/>
  <c r="I52" i="96"/>
  <c r="H52" i="96"/>
  <c r="G52" i="96"/>
  <c r="F52" i="96"/>
  <c r="E52" i="96"/>
  <c r="D52" i="96"/>
  <c r="C52" i="96"/>
  <c r="B52" i="96"/>
  <c r="K51" i="96"/>
  <c r="J51" i="96"/>
  <c r="I51" i="96"/>
  <c r="H51" i="96"/>
  <c r="G51" i="96"/>
  <c r="F51" i="96"/>
  <c r="E51" i="96"/>
  <c r="D51" i="96"/>
  <c r="C51" i="96"/>
  <c r="B51" i="96"/>
  <c r="K50" i="96"/>
  <c r="J50" i="96"/>
  <c r="I50" i="96"/>
  <c r="H50" i="96"/>
  <c r="G50" i="96"/>
  <c r="F50" i="96"/>
  <c r="E50" i="96"/>
  <c r="D50" i="96"/>
  <c r="C50" i="96"/>
  <c r="B50" i="96"/>
  <c r="K49" i="96"/>
  <c r="J49" i="96"/>
  <c r="I49" i="96"/>
  <c r="H49" i="96"/>
  <c r="G49" i="96"/>
  <c r="F49" i="96"/>
  <c r="E49" i="96"/>
  <c r="D49" i="96"/>
  <c r="C49" i="96"/>
  <c r="B49" i="96"/>
  <c r="K48" i="96"/>
  <c r="J48" i="96"/>
  <c r="I48" i="96"/>
  <c r="H48" i="96"/>
  <c r="G48" i="96"/>
  <c r="F48" i="96"/>
  <c r="E48" i="96"/>
  <c r="D48" i="96"/>
  <c r="C48" i="96"/>
  <c r="B48" i="96"/>
  <c r="K47" i="96"/>
  <c r="J47" i="96"/>
  <c r="I47" i="96"/>
  <c r="H47" i="96"/>
  <c r="G47" i="96"/>
  <c r="F47" i="96"/>
  <c r="E47" i="96"/>
  <c r="D47" i="96"/>
  <c r="C47" i="96"/>
  <c r="B47" i="96"/>
  <c r="K46" i="96"/>
  <c r="J46" i="96"/>
  <c r="I46" i="96"/>
  <c r="H46" i="96"/>
  <c r="G46" i="96"/>
  <c r="F46" i="96"/>
  <c r="E46" i="96"/>
  <c r="D46" i="96"/>
  <c r="C46" i="96"/>
  <c r="B46" i="96"/>
  <c r="K45" i="96"/>
  <c r="J45" i="96"/>
  <c r="I45" i="96"/>
  <c r="H45" i="96"/>
  <c r="G45" i="96"/>
  <c r="F45" i="96"/>
  <c r="E45" i="96"/>
  <c r="D45" i="96"/>
  <c r="C45" i="96"/>
  <c r="B45" i="96"/>
  <c r="K44" i="96"/>
  <c r="J44" i="96"/>
  <c r="I44" i="96"/>
  <c r="H44" i="96"/>
  <c r="G44" i="96"/>
  <c r="F44" i="96"/>
  <c r="E44" i="96"/>
  <c r="D44" i="96"/>
  <c r="C44" i="96"/>
  <c r="B44" i="96"/>
  <c r="K43" i="96"/>
  <c r="J43" i="96"/>
  <c r="I43" i="96"/>
  <c r="H43" i="96"/>
  <c r="G43" i="96"/>
  <c r="F43" i="96"/>
  <c r="E43" i="96"/>
  <c r="D43" i="96"/>
  <c r="C43" i="96"/>
  <c r="B43" i="96"/>
  <c r="K42" i="96"/>
  <c r="J42" i="96"/>
  <c r="I42" i="96"/>
  <c r="H42" i="96"/>
  <c r="G42" i="96"/>
  <c r="F42" i="96"/>
  <c r="E42" i="96"/>
  <c r="D42" i="96"/>
  <c r="C42" i="96"/>
  <c r="B42" i="96"/>
  <c r="K41" i="96"/>
  <c r="J41" i="96"/>
  <c r="I41" i="96"/>
  <c r="H41" i="96"/>
  <c r="G41" i="96"/>
  <c r="F41" i="96"/>
  <c r="E41" i="96"/>
  <c r="D41" i="96"/>
  <c r="C41" i="96"/>
  <c r="B41" i="96"/>
  <c r="K40" i="96"/>
  <c r="J40" i="96"/>
  <c r="I40" i="96"/>
  <c r="H40" i="96"/>
  <c r="G40" i="96"/>
  <c r="F40" i="96"/>
  <c r="E40" i="96"/>
  <c r="D40" i="96"/>
  <c r="C40" i="96"/>
  <c r="B40" i="96"/>
  <c r="K39" i="96"/>
  <c r="J39" i="96"/>
  <c r="I39" i="96"/>
  <c r="H39" i="96"/>
  <c r="G39" i="96"/>
  <c r="F39" i="96"/>
  <c r="E39" i="96"/>
  <c r="D39" i="96"/>
  <c r="C39" i="96"/>
  <c r="B39" i="96"/>
  <c r="K38" i="96"/>
  <c r="J38" i="96"/>
  <c r="I38" i="96"/>
  <c r="H38" i="96"/>
  <c r="G38" i="96"/>
  <c r="F38" i="96"/>
  <c r="E38" i="96"/>
  <c r="D38" i="96"/>
  <c r="C38" i="96"/>
  <c r="B38" i="96"/>
  <c r="K37" i="96"/>
  <c r="J37" i="96"/>
  <c r="I37" i="96"/>
  <c r="H37" i="96"/>
  <c r="G37" i="96"/>
  <c r="F37" i="96"/>
  <c r="E37" i="96"/>
  <c r="D37" i="96"/>
  <c r="C37" i="96"/>
  <c r="B37" i="96"/>
  <c r="K36" i="96"/>
  <c r="J36" i="96"/>
  <c r="I36" i="96"/>
  <c r="H36" i="96"/>
  <c r="G36" i="96"/>
  <c r="F36" i="96"/>
  <c r="E36" i="96"/>
  <c r="D36" i="96"/>
  <c r="C36" i="96"/>
  <c r="B36" i="96"/>
  <c r="K35" i="96"/>
  <c r="J35" i="96"/>
  <c r="I35" i="96"/>
  <c r="H35" i="96"/>
  <c r="G35" i="96"/>
  <c r="F35" i="96"/>
  <c r="E35" i="96"/>
  <c r="D35" i="96"/>
  <c r="C35" i="96"/>
  <c r="B35" i="96"/>
  <c r="K34" i="96"/>
  <c r="J34" i="96"/>
  <c r="I34" i="96"/>
  <c r="H34" i="96"/>
  <c r="G34" i="96"/>
  <c r="F34" i="96"/>
  <c r="E34" i="96"/>
  <c r="D34" i="96"/>
  <c r="C34" i="96"/>
  <c r="B34" i="96"/>
  <c r="K33" i="96"/>
  <c r="J33" i="96"/>
  <c r="I33" i="96"/>
  <c r="H33" i="96"/>
  <c r="G33" i="96"/>
  <c r="F33" i="96"/>
  <c r="E33" i="96"/>
  <c r="D33" i="96"/>
  <c r="C33" i="96"/>
  <c r="B33" i="96"/>
  <c r="K32" i="96"/>
  <c r="J32" i="96"/>
  <c r="I32" i="96"/>
  <c r="H32" i="96"/>
  <c r="G32" i="96"/>
  <c r="F32" i="96"/>
  <c r="E32" i="96"/>
  <c r="D32" i="96"/>
  <c r="C32" i="96"/>
  <c r="B32" i="96"/>
  <c r="K31" i="96"/>
  <c r="J31" i="96"/>
  <c r="I31" i="96"/>
  <c r="H31" i="96"/>
  <c r="G31" i="96"/>
  <c r="F31" i="96"/>
  <c r="E31" i="96"/>
  <c r="D31" i="96"/>
  <c r="C31" i="96"/>
  <c r="B31" i="96"/>
  <c r="K30" i="96"/>
  <c r="J30" i="96"/>
  <c r="I30" i="96"/>
  <c r="H30" i="96"/>
  <c r="G30" i="96"/>
  <c r="F30" i="96"/>
  <c r="E30" i="96"/>
  <c r="D30" i="96"/>
  <c r="C30" i="96"/>
  <c r="B30" i="96"/>
  <c r="K29" i="96"/>
  <c r="J29" i="96"/>
  <c r="I29" i="96"/>
  <c r="H29" i="96"/>
  <c r="G29" i="96"/>
  <c r="F29" i="96"/>
  <c r="E29" i="96"/>
  <c r="D29" i="96"/>
  <c r="C29" i="96"/>
  <c r="B29" i="96"/>
  <c r="K28" i="96"/>
  <c r="J28" i="96"/>
  <c r="I28" i="96"/>
  <c r="H28" i="96"/>
  <c r="G28" i="96"/>
  <c r="F28" i="96"/>
  <c r="E28" i="96"/>
  <c r="D28" i="96"/>
  <c r="C28" i="96"/>
  <c r="B28" i="96"/>
  <c r="K27" i="96"/>
  <c r="J27" i="96"/>
  <c r="I27" i="96"/>
  <c r="H27" i="96"/>
  <c r="G27" i="96"/>
  <c r="F27" i="96"/>
  <c r="E27" i="96"/>
  <c r="D27" i="96"/>
  <c r="C27" i="96"/>
  <c r="B27" i="96"/>
  <c r="K26" i="96"/>
  <c r="J26" i="96"/>
  <c r="I26" i="96"/>
  <c r="H26" i="96"/>
  <c r="G26" i="96"/>
  <c r="F26" i="96"/>
  <c r="E26" i="96"/>
  <c r="D26" i="96"/>
  <c r="C26" i="96"/>
  <c r="B26" i="96"/>
  <c r="K25" i="96"/>
  <c r="J25" i="96"/>
  <c r="I25" i="96"/>
  <c r="H25" i="96"/>
  <c r="G25" i="96"/>
  <c r="F25" i="96"/>
  <c r="E25" i="96"/>
  <c r="D25" i="96"/>
  <c r="C25" i="96"/>
  <c r="B25" i="96"/>
  <c r="K24" i="96"/>
  <c r="J24" i="96"/>
  <c r="I24" i="96"/>
  <c r="H24" i="96"/>
  <c r="G24" i="96"/>
  <c r="F24" i="96"/>
  <c r="E24" i="96"/>
  <c r="D24" i="96"/>
  <c r="C24" i="96"/>
  <c r="B24" i="96"/>
  <c r="K23" i="96"/>
  <c r="J23" i="96"/>
  <c r="I23" i="96"/>
  <c r="H23" i="96"/>
  <c r="G23" i="96"/>
  <c r="F23" i="96"/>
  <c r="E23" i="96"/>
  <c r="D23" i="96"/>
  <c r="C23" i="96"/>
  <c r="B23" i="96"/>
  <c r="K22" i="96"/>
  <c r="J22" i="96"/>
  <c r="I22" i="96"/>
  <c r="H22" i="96"/>
  <c r="G22" i="96"/>
  <c r="F22" i="96"/>
  <c r="E22" i="96"/>
  <c r="D22" i="96"/>
  <c r="C22" i="96"/>
  <c r="B22" i="96"/>
  <c r="K21" i="96"/>
  <c r="J21" i="96"/>
  <c r="I21" i="96"/>
  <c r="H21" i="96"/>
  <c r="G21" i="96"/>
  <c r="F21" i="96"/>
  <c r="E21" i="96"/>
  <c r="D21" i="96"/>
  <c r="C21" i="96"/>
  <c r="B21" i="96"/>
  <c r="K20" i="96"/>
  <c r="J20" i="96"/>
  <c r="I20" i="96"/>
  <c r="H20" i="96"/>
  <c r="G20" i="96"/>
  <c r="F20" i="96"/>
  <c r="E20" i="96"/>
  <c r="D20" i="96"/>
  <c r="C20" i="96"/>
  <c r="B20" i="96"/>
  <c r="K19" i="96"/>
  <c r="J19" i="96"/>
  <c r="I19" i="96"/>
  <c r="H19" i="96"/>
  <c r="G19" i="96"/>
  <c r="F19" i="96"/>
  <c r="E19" i="96"/>
  <c r="D19" i="96"/>
  <c r="C19" i="96"/>
  <c r="B19" i="96"/>
  <c r="K18" i="96"/>
  <c r="J18" i="96"/>
  <c r="I18" i="96"/>
  <c r="H18" i="96"/>
  <c r="G18" i="96"/>
  <c r="F18" i="96"/>
  <c r="E18" i="96"/>
  <c r="D18" i="96"/>
  <c r="C18" i="96"/>
  <c r="B18" i="96"/>
  <c r="K17" i="96"/>
  <c r="J17" i="96"/>
  <c r="I17" i="96"/>
  <c r="H17" i="96"/>
  <c r="G17" i="96"/>
  <c r="F17" i="96"/>
  <c r="E17" i="96"/>
  <c r="D17" i="96"/>
  <c r="C17" i="96"/>
  <c r="B17" i="96"/>
  <c r="K16" i="96"/>
  <c r="J16" i="96"/>
  <c r="I16" i="96"/>
  <c r="H16" i="96"/>
  <c r="G16" i="96"/>
  <c r="F16" i="96"/>
  <c r="E16" i="96"/>
  <c r="D16" i="96"/>
  <c r="C16" i="96"/>
  <c r="B16" i="96"/>
  <c r="K15" i="96"/>
  <c r="J15" i="96"/>
  <c r="I15" i="96"/>
  <c r="H15" i="96"/>
  <c r="G15" i="96"/>
  <c r="F15" i="96"/>
  <c r="E15" i="96"/>
  <c r="D15" i="96"/>
  <c r="C15" i="96"/>
  <c r="B15" i="96"/>
  <c r="K14" i="96"/>
  <c r="J14" i="96"/>
  <c r="I14" i="96"/>
  <c r="H14" i="96"/>
  <c r="G14" i="96"/>
  <c r="F14" i="96"/>
  <c r="E14" i="96"/>
  <c r="D14" i="96"/>
  <c r="C14" i="96"/>
  <c r="B14" i="96"/>
  <c r="K13" i="96"/>
  <c r="J13" i="96"/>
  <c r="I13" i="96"/>
  <c r="H13" i="96"/>
  <c r="G13" i="96"/>
  <c r="F13" i="96"/>
  <c r="E13" i="96"/>
  <c r="D13" i="96"/>
  <c r="C13" i="96"/>
  <c r="B13" i="96"/>
  <c r="K12" i="96"/>
  <c r="J12" i="96"/>
  <c r="I12" i="96"/>
  <c r="H12" i="96"/>
  <c r="G12" i="96"/>
  <c r="F12" i="96"/>
  <c r="E12" i="96"/>
  <c r="D12" i="96"/>
  <c r="C12" i="96"/>
  <c r="B12" i="96"/>
  <c r="K11" i="96"/>
  <c r="J11" i="96"/>
  <c r="I11" i="96"/>
  <c r="H11" i="96"/>
  <c r="G11" i="96"/>
  <c r="F11" i="96"/>
  <c r="E11" i="96"/>
  <c r="D11" i="96"/>
  <c r="C11" i="96"/>
  <c r="B11" i="96"/>
  <c r="K10" i="96"/>
  <c r="J10" i="96"/>
  <c r="I10" i="96"/>
  <c r="H10" i="96"/>
  <c r="G10" i="96"/>
  <c r="F10" i="96"/>
  <c r="E10" i="96"/>
  <c r="D10" i="96"/>
  <c r="C10" i="96"/>
  <c r="B10" i="96"/>
  <c r="K9" i="96"/>
  <c r="J9" i="96"/>
  <c r="I9" i="96"/>
  <c r="H9" i="96"/>
  <c r="G9" i="96"/>
  <c r="F9" i="96"/>
  <c r="E9" i="96"/>
  <c r="D9" i="96"/>
  <c r="C9" i="96"/>
  <c r="B9" i="96"/>
  <c r="K8" i="96"/>
  <c r="J8" i="96"/>
  <c r="I8" i="96"/>
  <c r="H8" i="96"/>
  <c r="G8" i="96"/>
  <c r="F8" i="96"/>
  <c r="E8" i="96"/>
  <c r="D8" i="96"/>
  <c r="C8" i="96"/>
  <c r="B8" i="96"/>
  <c r="K7" i="96"/>
  <c r="J7" i="96"/>
  <c r="I7" i="96"/>
  <c r="H7" i="96"/>
  <c r="G7" i="96"/>
  <c r="F7" i="96"/>
  <c r="E7" i="96"/>
  <c r="D7" i="96"/>
  <c r="C7" i="96"/>
  <c r="B7" i="96"/>
  <c r="K6" i="96"/>
  <c r="J6" i="96"/>
  <c r="I6" i="96"/>
  <c r="H6" i="96"/>
  <c r="G6" i="96"/>
  <c r="F6" i="96"/>
  <c r="E6" i="96"/>
  <c r="D6" i="96"/>
  <c r="C6" i="96"/>
  <c r="B6" i="96"/>
  <c r="K5" i="96"/>
  <c r="J5" i="96"/>
  <c r="I5" i="96"/>
  <c r="H5" i="96"/>
  <c r="G5" i="96"/>
  <c r="F5" i="96"/>
  <c r="E5" i="96"/>
  <c r="D5" i="96"/>
  <c r="C5" i="96"/>
  <c r="B5" i="96"/>
  <c r="K4" i="96"/>
  <c r="J4" i="96"/>
  <c r="I4" i="96"/>
  <c r="H4" i="96"/>
  <c r="G4" i="96"/>
  <c r="F4" i="96"/>
  <c r="E4" i="96"/>
  <c r="D4" i="96"/>
  <c r="C4" i="96"/>
  <c r="B4" i="96"/>
  <c r="K3" i="96"/>
  <c r="J3" i="96"/>
  <c r="I3" i="96"/>
  <c r="H3" i="96"/>
  <c r="G3" i="96"/>
  <c r="F3" i="96"/>
  <c r="E3" i="96"/>
  <c r="D3" i="96"/>
  <c r="C3" i="96"/>
  <c r="B3" i="96"/>
  <c r="B291" i="95"/>
  <c r="B290" i="95"/>
  <c r="B289" i="95"/>
  <c r="B288" i="95"/>
  <c r="B287" i="95"/>
  <c r="B286" i="95"/>
  <c r="B285" i="95"/>
  <c r="B284" i="95"/>
  <c r="B283" i="95"/>
  <c r="B282" i="95"/>
  <c r="B281" i="95"/>
  <c r="B280" i="95"/>
  <c r="B279" i="95"/>
  <c r="B278" i="95"/>
  <c r="B277" i="95"/>
  <c r="B276" i="95"/>
  <c r="B275" i="95"/>
  <c r="B274" i="95"/>
  <c r="B273" i="95"/>
  <c r="B272" i="95"/>
  <c r="B271" i="95"/>
  <c r="B270" i="95"/>
  <c r="B269" i="95"/>
  <c r="B268" i="95"/>
  <c r="B267" i="95"/>
  <c r="B266" i="95"/>
  <c r="B265" i="95"/>
  <c r="B264" i="95"/>
  <c r="B263" i="95"/>
  <c r="B262" i="95"/>
  <c r="B261" i="95"/>
  <c r="B260" i="95"/>
  <c r="B259" i="95"/>
  <c r="B258" i="95"/>
  <c r="B257" i="95"/>
  <c r="B256" i="95"/>
  <c r="B255" i="95"/>
  <c r="B254" i="95"/>
  <c r="B253" i="95"/>
  <c r="B252" i="95"/>
  <c r="B251" i="95"/>
  <c r="B250" i="95"/>
  <c r="B249" i="95"/>
  <c r="B248" i="95"/>
  <c r="B247" i="95"/>
  <c r="B246" i="95"/>
  <c r="B245" i="95"/>
  <c r="B244" i="95"/>
  <c r="B243" i="95"/>
  <c r="B242" i="95"/>
  <c r="B241" i="95"/>
  <c r="B240" i="95"/>
  <c r="B239" i="95"/>
  <c r="B238" i="95"/>
  <c r="B237" i="95"/>
  <c r="B236" i="95"/>
  <c r="B235" i="95"/>
  <c r="B234" i="95"/>
  <c r="B233" i="95"/>
  <c r="B232" i="95"/>
  <c r="B231" i="95"/>
  <c r="B230" i="95"/>
  <c r="B229" i="95"/>
  <c r="B228" i="95"/>
  <c r="B227" i="95"/>
  <c r="B226" i="95"/>
  <c r="B225" i="95"/>
  <c r="B224" i="95"/>
  <c r="B223" i="95"/>
  <c r="B222" i="95"/>
  <c r="B221" i="95"/>
  <c r="B220" i="95"/>
  <c r="B219" i="95"/>
  <c r="B218" i="95"/>
  <c r="B217" i="95"/>
  <c r="B216" i="95"/>
  <c r="B215" i="95"/>
  <c r="B214" i="95"/>
  <c r="B213" i="95"/>
  <c r="B212" i="95"/>
  <c r="B211" i="95"/>
  <c r="B210" i="95"/>
  <c r="B209" i="95"/>
  <c r="B208" i="95"/>
  <c r="B207" i="95"/>
  <c r="B206" i="95"/>
  <c r="B205" i="95"/>
  <c r="B204" i="95"/>
  <c r="B203" i="95"/>
  <c r="B202" i="95"/>
  <c r="B201" i="95"/>
  <c r="B200" i="95"/>
  <c r="B199" i="95"/>
  <c r="B198" i="95"/>
  <c r="B197" i="95"/>
  <c r="B196" i="95"/>
  <c r="B195" i="95"/>
  <c r="B194" i="95"/>
  <c r="B193" i="95"/>
  <c r="B192" i="95"/>
  <c r="B191" i="95"/>
  <c r="B190" i="95"/>
  <c r="B189" i="95"/>
  <c r="B188" i="95"/>
  <c r="B187" i="95"/>
  <c r="B186" i="95"/>
  <c r="B185" i="95"/>
  <c r="B184" i="95"/>
  <c r="B183" i="95"/>
  <c r="B182" i="95"/>
  <c r="B181" i="95"/>
  <c r="B180" i="95"/>
  <c r="B179" i="95"/>
  <c r="B178" i="95"/>
  <c r="B177" i="95"/>
  <c r="B176" i="95"/>
  <c r="B175" i="95"/>
  <c r="B174" i="95"/>
  <c r="B173" i="95"/>
  <c r="B172" i="95"/>
  <c r="B171" i="95"/>
  <c r="B170" i="95"/>
  <c r="B169" i="95"/>
  <c r="B168" i="95"/>
  <c r="B167" i="95"/>
  <c r="B166" i="95"/>
  <c r="B165" i="95"/>
  <c r="B164" i="95"/>
  <c r="B163" i="95"/>
  <c r="B162" i="95"/>
  <c r="B161" i="95"/>
  <c r="B160" i="95"/>
  <c r="B159" i="95"/>
  <c r="B158" i="95"/>
  <c r="B157" i="95"/>
  <c r="B156" i="95"/>
  <c r="B155" i="95"/>
  <c r="B154" i="95"/>
  <c r="B153" i="95"/>
  <c r="B152" i="95"/>
  <c r="B151" i="95"/>
  <c r="B150" i="95"/>
  <c r="B149" i="95"/>
  <c r="B148" i="95"/>
  <c r="B147" i="95"/>
  <c r="B146" i="95"/>
  <c r="B145" i="95"/>
  <c r="B144" i="95"/>
  <c r="B143" i="95"/>
  <c r="B142" i="95"/>
  <c r="B141" i="95"/>
  <c r="B140" i="95"/>
  <c r="B139" i="95"/>
  <c r="B138" i="95"/>
  <c r="B137" i="95"/>
  <c r="B136" i="95"/>
  <c r="B135" i="95"/>
  <c r="B134" i="95"/>
  <c r="B133" i="95"/>
  <c r="B132" i="95"/>
  <c r="B131" i="95"/>
  <c r="B130" i="95"/>
  <c r="B129" i="95"/>
  <c r="B128" i="95"/>
  <c r="B127" i="95"/>
  <c r="B126" i="95"/>
  <c r="B125" i="95"/>
  <c r="B124" i="95"/>
  <c r="B123" i="95"/>
  <c r="B122" i="95"/>
  <c r="B121" i="95"/>
  <c r="B120" i="95"/>
  <c r="B119" i="95"/>
  <c r="B118" i="95"/>
  <c r="B117" i="95"/>
  <c r="B116" i="95"/>
  <c r="B115" i="95"/>
  <c r="B114" i="95"/>
  <c r="B113" i="95"/>
  <c r="B112" i="95"/>
  <c r="B111" i="95"/>
  <c r="B110" i="95"/>
  <c r="B109" i="95"/>
  <c r="B108" i="95"/>
  <c r="B107" i="95"/>
  <c r="B106" i="95"/>
  <c r="B105" i="95"/>
  <c r="B104" i="95"/>
  <c r="B103" i="95"/>
  <c r="B102" i="95"/>
  <c r="B101" i="95"/>
  <c r="B100" i="95"/>
  <c r="B99" i="95"/>
  <c r="B98" i="95"/>
  <c r="B97" i="95"/>
  <c r="B96" i="95"/>
  <c r="B95" i="95"/>
  <c r="B94" i="95"/>
  <c r="B93" i="95"/>
  <c r="B92" i="95"/>
  <c r="B91" i="95"/>
  <c r="B90" i="95"/>
  <c r="B89" i="95"/>
  <c r="B88" i="95"/>
  <c r="B87" i="95"/>
  <c r="B86" i="95"/>
  <c r="B85" i="95"/>
  <c r="B84" i="95"/>
  <c r="B83" i="95"/>
  <c r="B82" i="95"/>
  <c r="B81" i="95"/>
  <c r="B80" i="95"/>
  <c r="B79" i="95"/>
  <c r="B78" i="95"/>
  <c r="K77" i="95"/>
  <c r="J77" i="95"/>
  <c r="I77" i="95"/>
  <c r="H77" i="95"/>
  <c r="G77" i="95"/>
  <c r="F77" i="95"/>
  <c r="E77" i="95"/>
  <c r="D77" i="95"/>
  <c r="C77" i="95"/>
  <c r="B77" i="95"/>
  <c r="K76" i="95"/>
  <c r="J76" i="95"/>
  <c r="I76" i="95"/>
  <c r="H76" i="95"/>
  <c r="G76" i="95"/>
  <c r="F76" i="95"/>
  <c r="E76" i="95"/>
  <c r="D76" i="95"/>
  <c r="C76" i="95"/>
  <c r="B76" i="95"/>
  <c r="K75" i="95"/>
  <c r="J75" i="95"/>
  <c r="I75" i="95"/>
  <c r="H75" i="95"/>
  <c r="G75" i="95"/>
  <c r="F75" i="95"/>
  <c r="E75" i="95"/>
  <c r="D75" i="95"/>
  <c r="C75" i="95"/>
  <c r="B75" i="95"/>
  <c r="K74" i="95"/>
  <c r="J74" i="95"/>
  <c r="I74" i="95"/>
  <c r="H74" i="95"/>
  <c r="G74" i="95"/>
  <c r="F74" i="95"/>
  <c r="E74" i="95"/>
  <c r="D74" i="95"/>
  <c r="C74" i="95"/>
  <c r="B74" i="95"/>
  <c r="K73" i="95"/>
  <c r="J73" i="95"/>
  <c r="I73" i="95"/>
  <c r="H73" i="95"/>
  <c r="G73" i="95"/>
  <c r="F73" i="95"/>
  <c r="E73" i="95"/>
  <c r="D73" i="95"/>
  <c r="C73" i="95"/>
  <c r="B73" i="95"/>
  <c r="K72" i="95"/>
  <c r="J72" i="95"/>
  <c r="I72" i="95"/>
  <c r="H72" i="95"/>
  <c r="G72" i="95"/>
  <c r="F72" i="95"/>
  <c r="E72" i="95"/>
  <c r="D72" i="95"/>
  <c r="C72" i="95"/>
  <c r="B72" i="95"/>
  <c r="K71" i="95"/>
  <c r="J71" i="95"/>
  <c r="I71" i="95"/>
  <c r="H71" i="95"/>
  <c r="G71" i="95"/>
  <c r="F71" i="95"/>
  <c r="E71" i="95"/>
  <c r="D71" i="95"/>
  <c r="C71" i="95"/>
  <c r="B71" i="95"/>
  <c r="K70" i="95"/>
  <c r="J70" i="95"/>
  <c r="I70" i="95"/>
  <c r="H70" i="95"/>
  <c r="G70" i="95"/>
  <c r="F70" i="95"/>
  <c r="E70" i="95"/>
  <c r="D70" i="95"/>
  <c r="C70" i="95"/>
  <c r="B70" i="95"/>
  <c r="K69" i="95"/>
  <c r="J69" i="95"/>
  <c r="I69" i="95"/>
  <c r="H69" i="95"/>
  <c r="G69" i="95"/>
  <c r="F69" i="95"/>
  <c r="E69" i="95"/>
  <c r="D69" i="95"/>
  <c r="C69" i="95"/>
  <c r="B69" i="95"/>
  <c r="K68" i="95"/>
  <c r="J68" i="95"/>
  <c r="I68" i="95"/>
  <c r="H68" i="95"/>
  <c r="G68" i="95"/>
  <c r="F68" i="95"/>
  <c r="E68" i="95"/>
  <c r="D68" i="95"/>
  <c r="C68" i="95"/>
  <c r="B68" i="95"/>
  <c r="K67" i="95"/>
  <c r="J67" i="95"/>
  <c r="I67" i="95"/>
  <c r="H67" i="95"/>
  <c r="G67" i="95"/>
  <c r="F67" i="95"/>
  <c r="E67" i="95"/>
  <c r="D67" i="95"/>
  <c r="C67" i="95"/>
  <c r="B67" i="95"/>
  <c r="K66" i="95"/>
  <c r="J66" i="95"/>
  <c r="I66" i="95"/>
  <c r="H66" i="95"/>
  <c r="G66" i="95"/>
  <c r="F66" i="95"/>
  <c r="E66" i="95"/>
  <c r="D66" i="95"/>
  <c r="C66" i="95"/>
  <c r="B66" i="95"/>
  <c r="K65" i="95"/>
  <c r="J65" i="95"/>
  <c r="I65" i="95"/>
  <c r="H65" i="95"/>
  <c r="G65" i="95"/>
  <c r="F65" i="95"/>
  <c r="E65" i="95"/>
  <c r="D65" i="95"/>
  <c r="C65" i="95"/>
  <c r="B65" i="95"/>
  <c r="K64" i="95"/>
  <c r="J64" i="95"/>
  <c r="I64" i="95"/>
  <c r="H64" i="95"/>
  <c r="G64" i="95"/>
  <c r="F64" i="95"/>
  <c r="E64" i="95"/>
  <c r="D64" i="95"/>
  <c r="C64" i="95"/>
  <c r="B64" i="95"/>
  <c r="K63" i="95"/>
  <c r="J63" i="95"/>
  <c r="I63" i="95"/>
  <c r="H63" i="95"/>
  <c r="G63" i="95"/>
  <c r="F63" i="95"/>
  <c r="E63" i="95"/>
  <c r="D63" i="95"/>
  <c r="C63" i="95"/>
  <c r="B63" i="95"/>
  <c r="K62" i="95"/>
  <c r="J62" i="95"/>
  <c r="I62" i="95"/>
  <c r="H62" i="95"/>
  <c r="G62" i="95"/>
  <c r="F62" i="95"/>
  <c r="E62" i="95"/>
  <c r="D62" i="95"/>
  <c r="C62" i="95"/>
  <c r="B62" i="95"/>
  <c r="K61" i="95"/>
  <c r="J61" i="95"/>
  <c r="I61" i="95"/>
  <c r="H61" i="95"/>
  <c r="G61" i="95"/>
  <c r="F61" i="95"/>
  <c r="E61" i="95"/>
  <c r="D61" i="95"/>
  <c r="C61" i="95"/>
  <c r="B61" i="95"/>
  <c r="K60" i="95"/>
  <c r="J60" i="95"/>
  <c r="I60" i="95"/>
  <c r="H60" i="95"/>
  <c r="G60" i="95"/>
  <c r="F60" i="95"/>
  <c r="E60" i="95"/>
  <c r="D60" i="95"/>
  <c r="C60" i="95"/>
  <c r="B60" i="95"/>
  <c r="K59" i="95"/>
  <c r="J59" i="95"/>
  <c r="I59" i="95"/>
  <c r="H59" i="95"/>
  <c r="G59" i="95"/>
  <c r="F59" i="95"/>
  <c r="E59" i="95"/>
  <c r="D59" i="95"/>
  <c r="C59" i="95"/>
  <c r="B59" i="95"/>
  <c r="K58" i="95"/>
  <c r="J58" i="95"/>
  <c r="I58" i="95"/>
  <c r="H58" i="95"/>
  <c r="G58" i="95"/>
  <c r="F58" i="95"/>
  <c r="E58" i="95"/>
  <c r="D58" i="95"/>
  <c r="C58" i="95"/>
  <c r="B58" i="95"/>
  <c r="K57" i="95"/>
  <c r="J57" i="95"/>
  <c r="I57" i="95"/>
  <c r="H57" i="95"/>
  <c r="G57" i="95"/>
  <c r="F57" i="95"/>
  <c r="E57" i="95"/>
  <c r="D57" i="95"/>
  <c r="C57" i="95"/>
  <c r="B57" i="95"/>
  <c r="K56" i="95"/>
  <c r="J56" i="95"/>
  <c r="I56" i="95"/>
  <c r="H56" i="95"/>
  <c r="G56" i="95"/>
  <c r="F56" i="95"/>
  <c r="E56" i="95"/>
  <c r="D56" i="95"/>
  <c r="C56" i="95"/>
  <c r="B56" i="95"/>
  <c r="K55" i="95"/>
  <c r="J55" i="95"/>
  <c r="I55" i="95"/>
  <c r="H55" i="95"/>
  <c r="G55" i="95"/>
  <c r="F55" i="95"/>
  <c r="E55" i="95"/>
  <c r="D55" i="95"/>
  <c r="C55" i="95"/>
  <c r="B55" i="95"/>
  <c r="K54" i="95"/>
  <c r="J54" i="95"/>
  <c r="I54" i="95"/>
  <c r="H54" i="95"/>
  <c r="G54" i="95"/>
  <c r="F54" i="95"/>
  <c r="E54" i="95"/>
  <c r="D54" i="95"/>
  <c r="C54" i="95"/>
  <c r="B54" i="95"/>
  <c r="K53" i="95"/>
  <c r="J53" i="95"/>
  <c r="I53" i="95"/>
  <c r="H53" i="95"/>
  <c r="G53" i="95"/>
  <c r="F53" i="95"/>
  <c r="E53" i="95"/>
  <c r="D53" i="95"/>
  <c r="C53" i="95"/>
  <c r="B53" i="95"/>
  <c r="K52" i="95"/>
  <c r="J52" i="95"/>
  <c r="I52" i="95"/>
  <c r="H52" i="95"/>
  <c r="G52" i="95"/>
  <c r="F52" i="95"/>
  <c r="E52" i="95"/>
  <c r="D52" i="95"/>
  <c r="C52" i="95"/>
  <c r="B52" i="95"/>
  <c r="K51" i="95"/>
  <c r="J51" i="95"/>
  <c r="I51" i="95"/>
  <c r="H51" i="95"/>
  <c r="G51" i="95"/>
  <c r="F51" i="95"/>
  <c r="E51" i="95"/>
  <c r="D51" i="95"/>
  <c r="C51" i="95"/>
  <c r="B51" i="95"/>
  <c r="K50" i="95"/>
  <c r="J50" i="95"/>
  <c r="I50" i="95"/>
  <c r="H50" i="95"/>
  <c r="G50" i="95"/>
  <c r="F50" i="95"/>
  <c r="E50" i="95"/>
  <c r="D50" i="95"/>
  <c r="C50" i="95"/>
  <c r="B50" i="95"/>
  <c r="K49" i="95"/>
  <c r="J49" i="95"/>
  <c r="I49" i="95"/>
  <c r="H49" i="95"/>
  <c r="G49" i="95"/>
  <c r="F49" i="95"/>
  <c r="E49" i="95"/>
  <c r="D49" i="95"/>
  <c r="C49" i="95"/>
  <c r="B49" i="95"/>
  <c r="K48" i="95"/>
  <c r="J48" i="95"/>
  <c r="I48" i="95"/>
  <c r="H48" i="95"/>
  <c r="G48" i="95"/>
  <c r="F48" i="95"/>
  <c r="E48" i="95"/>
  <c r="D48" i="95"/>
  <c r="C48" i="95"/>
  <c r="B48" i="95"/>
  <c r="K47" i="95"/>
  <c r="J47" i="95"/>
  <c r="I47" i="95"/>
  <c r="H47" i="95"/>
  <c r="G47" i="95"/>
  <c r="F47" i="95"/>
  <c r="E47" i="95"/>
  <c r="D47" i="95"/>
  <c r="C47" i="95"/>
  <c r="B47" i="95"/>
  <c r="K46" i="95"/>
  <c r="J46" i="95"/>
  <c r="I46" i="95"/>
  <c r="H46" i="95"/>
  <c r="G46" i="95"/>
  <c r="F46" i="95"/>
  <c r="E46" i="95"/>
  <c r="D46" i="95"/>
  <c r="C46" i="95"/>
  <c r="B46" i="95"/>
  <c r="K45" i="95"/>
  <c r="J45" i="95"/>
  <c r="I45" i="95"/>
  <c r="H45" i="95"/>
  <c r="G45" i="95"/>
  <c r="F45" i="95"/>
  <c r="E45" i="95"/>
  <c r="D45" i="95"/>
  <c r="C45" i="95"/>
  <c r="B45" i="95"/>
  <c r="K44" i="95"/>
  <c r="J44" i="95"/>
  <c r="I44" i="95"/>
  <c r="H44" i="95"/>
  <c r="G44" i="95"/>
  <c r="F44" i="95"/>
  <c r="E44" i="95"/>
  <c r="D44" i="95"/>
  <c r="C44" i="95"/>
  <c r="B44" i="95"/>
  <c r="K43" i="95"/>
  <c r="J43" i="95"/>
  <c r="I43" i="95"/>
  <c r="H43" i="95"/>
  <c r="G43" i="95"/>
  <c r="F43" i="95"/>
  <c r="E43" i="95"/>
  <c r="D43" i="95"/>
  <c r="C43" i="95"/>
  <c r="B43" i="95"/>
  <c r="K42" i="95"/>
  <c r="J42" i="95"/>
  <c r="I42" i="95"/>
  <c r="H42" i="95"/>
  <c r="G42" i="95"/>
  <c r="F42" i="95"/>
  <c r="E42" i="95"/>
  <c r="D42" i="95"/>
  <c r="C42" i="95"/>
  <c r="B42" i="95"/>
  <c r="K41" i="95"/>
  <c r="J41" i="95"/>
  <c r="I41" i="95"/>
  <c r="H41" i="95"/>
  <c r="G41" i="95"/>
  <c r="F41" i="95"/>
  <c r="E41" i="95"/>
  <c r="D41" i="95"/>
  <c r="C41" i="95"/>
  <c r="B41" i="95"/>
  <c r="K40" i="95"/>
  <c r="J40" i="95"/>
  <c r="I40" i="95"/>
  <c r="H40" i="95"/>
  <c r="G40" i="95"/>
  <c r="F40" i="95"/>
  <c r="E40" i="95"/>
  <c r="D40" i="95"/>
  <c r="C40" i="95"/>
  <c r="B40" i="95"/>
  <c r="K39" i="95"/>
  <c r="J39" i="95"/>
  <c r="I39" i="95"/>
  <c r="H39" i="95"/>
  <c r="G39" i="95"/>
  <c r="F39" i="95"/>
  <c r="E39" i="95"/>
  <c r="D39" i="95"/>
  <c r="C39" i="95"/>
  <c r="B39" i="95"/>
  <c r="K38" i="95"/>
  <c r="J38" i="95"/>
  <c r="I38" i="95"/>
  <c r="H38" i="95"/>
  <c r="G38" i="95"/>
  <c r="F38" i="95"/>
  <c r="E38" i="95"/>
  <c r="D38" i="95"/>
  <c r="C38" i="95"/>
  <c r="B38" i="95"/>
  <c r="K37" i="95"/>
  <c r="J37" i="95"/>
  <c r="I37" i="95"/>
  <c r="H37" i="95"/>
  <c r="G37" i="95"/>
  <c r="F37" i="95"/>
  <c r="E37" i="95"/>
  <c r="D37" i="95"/>
  <c r="C37" i="95"/>
  <c r="B37" i="95"/>
  <c r="K36" i="95"/>
  <c r="J36" i="95"/>
  <c r="I36" i="95"/>
  <c r="H36" i="95"/>
  <c r="G36" i="95"/>
  <c r="F36" i="95"/>
  <c r="E36" i="95"/>
  <c r="D36" i="95"/>
  <c r="C36" i="95"/>
  <c r="B36" i="95"/>
  <c r="K35" i="95"/>
  <c r="J35" i="95"/>
  <c r="I35" i="95"/>
  <c r="H35" i="95"/>
  <c r="G35" i="95"/>
  <c r="F35" i="95"/>
  <c r="E35" i="95"/>
  <c r="D35" i="95"/>
  <c r="C35" i="95"/>
  <c r="B35" i="95"/>
  <c r="K34" i="95"/>
  <c r="J34" i="95"/>
  <c r="I34" i="95"/>
  <c r="H34" i="95"/>
  <c r="G34" i="95"/>
  <c r="F34" i="95"/>
  <c r="E34" i="95"/>
  <c r="D34" i="95"/>
  <c r="C34" i="95"/>
  <c r="B34" i="95"/>
  <c r="K33" i="95"/>
  <c r="J33" i="95"/>
  <c r="I33" i="95"/>
  <c r="H33" i="95"/>
  <c r="G33" i="95"/>
  <c r="F33" i="95"/>
  <c r="E33" i="95"/>
  <c r="D33" i="95"/>
  <c r="C33" i="95"/>
  <c r="B33" i="95"/>
  <c r="K32" i="95"/>
  <c r="J32" i="95"/>
  <c r="I32" i="95"/>
  <c r="H32" i="95"/>
  <c r="G32" i="95"/>
  <c r="F32" i="95"/>
  <c r="E32" i="95"/>
  <c r="D32" i="95"/>
  <c r="C32" i="95"/>
  <c r="B32" i="95"/>
  <c r="K31" i="95"/>
  <c r="J31" i="95"/>
  <c r="I31" i="95"/>
  <c r="H31" i="95"/>
  <c r="G31" i="95"/>
  <c r="F31" i="95"/>
  <c r="E31" i="95"/>
  <c r="D31" i="95"/>
  <c r="C31" i="95"/>
  <c r="B31" i="95"/>
  <c r="K30" i="95"/>
  <c r="J30" i="95"/>
  <c r="I30" i="95"/>
  <c r="H30" i="95"/>
  <c r="G30" i="95"/>
  <c r="F30" i="95"/>
  <c r="E30" i="95"/>
  <c r="D30" i="95"/>
  <c r="C30" i="95"/>
  <c r="B30" i="95"/>
  <c r="K29" i="95"/>
  <c r="J29" i="95"/>
  <c r="I29" i="95"/>
  <c r="H29" i="95"/>
  <c r="G29" i="95"/>
  <c r="F29" i="95"/>
  <c r="E29" i="95"/>
  <c r="D29" i="95"/>
  <c r="C29" i="95"/>
  <c r="B29" i="95"/>
  <c r="K28" i="95"/>
  <c r="J28" i="95"/>
  <c r="I28" i="95"/>
  <c r="H28" i="95"/>
  <c r="G28" i="95"/>
  <c r="F28" i="95"/>
  <c r="E28" i="95"/>
  <c r="D28" i="95"/>
  <c r="C28" i="95"/>
  <c r="B28" i="95"/>
  <c r="K27" i="95"/>
  <c r="J27" i="95"/>
  <c r="I27" i="95"/>
  <c r="H27" i="95"/>
  <c r="G27" i="95"/>
  <c r="F27" i="95"/>
  <c r="E27" i="95"/>
  <c r="D27" i="95"/>
  <c r="C27" i="95"/>
  <c r="B27" i="95"/>
  <c r="K26" i="95"/>
  <c r="J26" i="95"/>
  <c r="I26" i="95"/>
  <c r="H26" i="95"/>
  <c r="G26" i="95"/>
  <c r="F26" i="95"/>
  <c r="E26" i="95"/>
  <c r="D26" i="95"/>
  <c r="C26" i="95"/>
  <c r="B26" i="95"/>
  <c r="K25" i="95"/>
  <c r="J25" i="95"/>
  <c r="I25" i="95"/>
  <c r="H25" i="95"/>
  <c r="G25" i="95"/>
  <c r="F25" i="95"/>
  <c r="E25" i="95"/>
  <c r="D25" i="95"/>
  <c r="C25" i="95"/>
  <c r="B25" i="95"/>
  <c r="K24" i="95"/>
  <c r="J24" i="95"/>
  <c r="I24" i="95"/>
  <c r="H24" i="95"/>
  <c r="G24" i="95"/>
  <c r="F24" i="95"/>
  <c r="E24" i="95"/>
  <c r="D24" i="95"/>
  <c r="C24" i="95"/>
  <c r="B24" i="95"/>
  <c r="K23" i="95"/>
  <c r="J23" i="95"/>
  <c r="I23" i="95"/>
  <c r="H23" i="95"/>
  <c r="G23" i="95"/>
  <c r="F23" i="95"/>
  <c r="E23" i="95"/>
  <c r="D23" i="95"/>
  <c r="C23" i="95"/>
  <c r="B23" i="95"/>
  <c r="K22" i="95"/>
  <c r="J22" i="95"/>
  <c r="I22" i="95"/>
  <c r="H22" i="95"/>
  <c r="G22" i="95"/>
  <c r="F22" i="95"/>
  <c r="E22" i="95"/>
  <c r="D22" i="95"/>
  <c r="C22" i="95"/>
  <c r="B22" i="95"/>
  <c r="K21" i="95"/>
  <c r="J21" i="95"/>
  <c r="I21" i="95"/>
  <c r="H21" i="95"/>
  <c r="G21" i="95"/>
  <c r="F21" i="95"/>
  <c r="E21" i="95"/>
  <c r="D21" i="95"/>
  <c r="C21" i="95"/>
  <c r="B21" i="95"/>
  <c r="K20" i="95"/>
  <c r="J20" i="95"/>
  <c r="I20" i="95"/>
  <c r="H20" i="95"/>
  <c r="G20" i="95"/>
  <c r="F20" i="95"/>
  <c r="E20" i="95"/>
  <c r="D20" i="95"/>
  <c r="C20" i="95"/>
  <c r="B20" i="95"/>
  <c r="K19" i="95"/>
  <c r="J19" i="95"/>
  <c r="I19" i="95"/>
  <c r="H19" i="95"/>
  <c r="G19" i="95"/>
  <c r="F19" i="95"/>
  <c r="E19" i="95"/>
  <c r="D19" i="95"/>
  <c r="C19" i="95"/>
  <c r="B19" i="95"/>
  <c r="K18" i="95"/>
  <c r="J18" i="95"/>
  <c r="I18" i="95"/>
  <c r="H18" i="95"/>
  <c r="G18" i="95"/>
  <c r="F18" i="95"/>
  <c r="E18" i="95"/>
  <c r="D18" i="95"/>
  <c r="C18" i="95"/>
  <c r="B18" i="95"/>
  <c r="K17" i="95"/>
  <c r="J17" i="95"/>
  <c r="I17" i="95"/>
  <c r="H17" i="95"/>
  <c r="G17" i="95"/>
  <c r="F17" i="95"/>
  <c r="E17" i="95"/>
  <c r="D17" i="95"/>
  <c r="C17" i="95"/>
  <c r="B17" i="95"/>
  <c r="K16" i="95"/>
  <c r="J16" i="95"/>
  <c r="I16" i="95"/>
  <c r="H16" i="95"/>
  <c r="G16" i="95"/>
  <c r="F16" i="95"/>
  <c r="E16" i="95"/>
  <c r="D16" i="95"/>
  <c r="C16" i="95"/>
  <c r="B16" i="95"/>
  <c r="K15" i="95"/>
  <c r="J15" i="95"/>
  <c r="I15" i="95"/>
  <c r="H15" i="95"/>
  <c r="G15" i="95"/>
  <c r="F15" i="95"/>
  <c r="E15" i="95"/>
  <c r="D15" i="95"/>
  <c r="C15" i="95"/>
  <c r="B15" i="95"/>
  <c r="K14" i="95"/>
  <c r="J14" i="95"/>
  <c r="I14" i="95"/>
  <c r="H14" i="95"/>
  <c r="G14" i="95"/>
  <c r="F14" i="95"/>
  <c r="E14" i="95"/>
  <c r="D14" i="95"/>
  <c r="C14" i="95"/>
  <c r="B14" i="95"/>
  <c r="K13" i="95"/>
  <c r="J13" i="95"/>
  <c r="I13" i="95"/>
  <c r="H13" i="95"/>
  <c r="G13" i="95"/>
  <c r="F13" i="95"/>
  <c r="E13" i="95"/>
  <c r="D13" i="95"/>
  <c r="C13" i="95"/>
  <c r="B13" i="95"/>
  <c r="K12" i="95"/>
  <c r="J12" i="95"/>
  <c r="I12" i="95"/>
  <c r="H12" i="95"/>
  <c r="G12" i="95"/>
  <c r="F12" i="95"/>
  <c r="E12" i="95"/>
  <c r="D12" i="95"/>
  <c r="C12" i="95"/>
  <c r="B12" i="95"/>
  <c r="K11" i="95"/>
  <c r="J11" i="95"/>
  <c r="I11" i="95"/>
  <c r="H11" i="95"/>
  <c r="G11" i="95"/>
  <c r="F11" i="95"/>
  <c r="E11" i="95"/>
  <c r="D11" i="95"/>
  <c r="C11" i="95"/>
  <c r="B11" i="95"/>
  <c r="K10" i="95"/>
  <c r="J10" i="95"/>
  <c r="I10" i="95"/>
  <c r="H10" i="95"/>
  <c r="G10" i="95"/>
  <c r="F10" i="95"/>
  <c r="E10" i="95"/>
  <c r="D10" i="95"/>
  <c r="C10" i="95"/>
  <c r="B10" i="95"/>
  <c r="K9" i="95"/>
  <c r="J9" i="95"/>
  <c r="I9" i="95"/>
  <c r="H9" i="95"/>
  <c r="G9" i="95"/>
  <c r="F9" i="95"/>
  <c r="E9" i="95"/>
  <c r="D9" i="95"/>
  <c r="C9" i="95"/>
  <c r="B9" i="95"/>
  <c r="K8" i="95"/>
  <c r="J8" i="95"/>
  <c r="I8" i="95"/>
  <c r="H8" i="95"/>
  <c r="G8" i="95"/>
  <c r="F8" i="95"/>
  <c r="E8" i="95"/>
  <c r="D8" i="95"/>
  <c r="C8" i="95"/>
  <c r="B8" i="95"/>
  <c r="K7" i="95"/>
  <c r="J7" i="95"/>
  <c r="I7" i="95"/>
  <c r="H7" i="95"/>
  <c r="G7" i="95"/>
  <c r="F7" i="95"/>
  <c r="E7" i="95"/>
  <c r="D7" i="95"/>
  <c r="C7" i="95"/>
  <c r="B7" i="95"/>
  <c r="K6" i="95"/>
  <c r="J6" i="95"/>
  <c r="I6" i="95"/>
  <c r="H6" i="95"/>
  <c r="G6" i="95"/>
  <c r="F6" i="95"/>
  <c r="E6" i="95"/>
  <c r="D6" i="95"/>
  <c r="C6" i="95"/>
  <c r="B6" i="95"/>
  <c r="K5" i="95"/>
  <c r="J5" i="95"/>
  <c r="I5" i="95"/>
  <c r="H5" i="95"/>
  <c r="G5" i="95"/>
  <c r="F5" i="95"/>
  <c r="E5" i="95"/>
  <c r="D5" i="95"/>
  <c r="C5" i="95"/>
  <c r="B5" i="95"/>
  <c r="K4" i="95"/>
  <c r="J4" i="95"/>
  <c r="I4" i="95"/>
  <c r="H4" i="95"/>
  <c r="G4" i="95"/>
  <c r="F4" i="95"/>
  <c r="E4" i="95"/>
  <c r="D4" i="95"/>
  <c r="C4" i="95"/>
  <c r="B4" i="95"/>
  <c r="K3" i="95"/>
  <c r="J3" i="95"/>
  <c r="I3" i="95"/>
  <c r="H3" i="95"/>
  <c r="G3" i="95"/>
  <c r="F3" i="95"/>
  <c r="E3" i="95"/>
  <c r="D3" i="95"/>
  <c r="C3" i="95"/>
  <c r="B3" i="95"/>
  <c r="B291" i="94"/>
  <c r="B290" i="94"/>
  <c r="B289" i="94"/>
  <c r="B288" i="94"/>
  <c r="B287" i="94"/>
  <c r="B286" i="94"/>
  <c r="B285" i="94"/>
  <c r="B284" i="94"/>
  <c r="B283" i="94"/>
  <c r="B282" i="94"/>
  <c r="B281" i="94"/>
  <c r="B280" i="94"/>
  <c r="B279" i="94"/>
  <c r="B278" i="94"/>
  <c r="B277" i="94"/>
  <c r="B276" i="94"/>
  <c r="B275" i="94"/>
  <c r="B274" i="94"/>
  <c r="B273" i="94"/>
  <c r="B272" i="94"/>
  <c r="B271" i="94"/>
  <c r="B270" i="94"/>
  <c r="B269" i="94"/>
  <c r="B268" i="94"/>
  <c r="B267" i="94"/>
  <c r="B266" i="94"/>
  <c r="B265" i="94"/>
  <c r="B264" i="94"/>
  <c r="B263" i="94"/>
  <c r="B262" i="94"/>
  <c r="B261" i="94"/>
  <c r="B260" i="94"/>
  <c r="B259" i="94"/>
  <c r="B258" i="94"/>
  <c r="B257" i="94"/>
  <c r="B256" i="94"/>
  <c r="B255" i="94"/>
  <c r="B254" i="94"/>
  <c r="B253" i="94"/>
  <c r="B252" i="94"/>
  <c r="B251" i="94"/>
  <c r="B250" i="94"/>
  <c r="B249" i="94"/>
  <c r="B248" i="94"/>
  <c r="B247" i="94"/>
  <c r="B246" i="94"/>
  <c r="B245" i="94"/>
  <c r="B244" i="94"/>
  <c r="B243" i="94"/>
  <c r="B242" i="94"/>
  <c r="B241" i="94"/>
  <c r="B240" i="94"/>
  <c r="B239" i="94"/>
  <c r="B238" i="94"/>
  <c r="B237" i="94"/>
  <c r="B236" i="94"/>
  <c r="B235" i="94"/>
  <c r="B234" i="94"/>
  <c r="B233" i="94"/>
  <c r="B232" i="94"/>
  <c r="B231" i="94"/>
  <c r="B230" i="94"/>
  <c r="B229" i="94"/>
  <c r="B228" i="94"/>
  <c r="B227" i="94"/>
  <c r="B226" i="94"/>
  <c r="B225" i="94"/>
  <c r="B224" i="94"/>
  <c r="B223" i="94"/>
  <c r="B222" i="94"/>
  <c r="B221" i="94"/>
  <c r="B220" i="94"/>
  <c r="B219" i="94"/>
  <c r="B218" i="94"/>
  <c r="B217" i="94"/>
  <c r="B216" i="94"/>
  <c r="B215" i="94"/>
  <c r="B214" i="94"/>
  <c r="B213" i="94"/>
  <c r="B212" i="94"/>
  <c r="B211" i="94"/>
  <c r="B210" i="94"/>
  <c r="B209" i="94"/>
  <c r="B208" i="94"/>
  <c r="B207" i="94"/>
  <c r="B206" i="94"/>
  <c r="B205" i="94"/>
  <c r="B204" i="94"/>
  <c r="B203" i="94"/>
  <c r="B202" i="94"/>
  <c r="B201" i="94"/>
  <c r="B200" i="94"/>
  <c r="B199" i="94"/>
  <c r="B198" i="94"/>
  <c r="B197" i="94"/>
  <c r="B196" i="94"/>
  <c r="B195" i="94"/>
  <c r="B194" i="94"/>
  <c r="B193" i="94"/>
  <c r="B192" i="94"/>
  <c r="B191" i="94"/>
  <c r="B190" i="94"/>
  <c r="B189" i="94"/>
  <c r="B188" i="94"/>
  <c r="B187" i="94"/>
  <c r="B186" i="94"/>
  <c r="B185" i="94"/>
  <c r="B184" i="94"/>
  <c r="B183" i="94"/>
  <c r="B182" i="94"/>
  <c r="B181" i="94"/>
  <c r="B180" i="94"/>
  <c r="B179" i="94"/>
  <c r="B178" i="94"/>
  <c r="B177" i="94"/>
  <c r="B176" i="94"/>
  <c r="B175" i="94"/>
  <c r="B174" i="94"/>
  <c r="B173" i="94"/>
  <c r="B172" i="94"/>
  <c r="B171" i="94"/>
  <c r="B170" i="94"/>
  <c r="B169" i="94"/>
  <c r="B168" i="94"/>
  <c r="B167" i="94"/>
  <c r="B166" i="94"/>
  <c r="B165" i="94"/>
  <c r="B164" i="94"/>
  <c r="B163" i="94"/>
  <c r="B162" i="94"/>
  <c r="B161" i="94"/>
  <c r="B160" i="94"/>
  <c r="B159" i="94"/>
  <c r="B158" i="94"/>
  <c r="B157" i="94"/>
  <c r="B156" i="94"/>
  <c r="B155" i="94"/>
  <c r="B154" i="94"/>
  <c r="B153" i="94"/>
  <c r="B152" i="94"/>
  <c r="B151" i="94"/>
  <c r="B150" i="94"/>
  <c r="B149" i="94"/>
  <c r="B148" i="94"/>
  <c r="B147" i="94"/>
  <c r="B146" i="94"/>
  <c r="B145" i="94"/>
  <c r="B144" i="94"/>
  <c r="B143" i="94"/>
  <c r="B142" i="94"/>
  <c r="B141" i="94"/>
  <c r="B140" i="94"/>
  <c r="B139" i="94"/>
  <c r="B138" i="94"/>
  <c r="B137" i="94"/>
  <c r="B136" i="94"/>
  <c r="B135" i="94"/>
  <c r="B134" i="94"/>
  <c r="B133" i="94"/>
  <c r="B132" i="94"/>
  <c r="B131" i="94"/>
  <c r="B130" i="94"/>
  <c r="B129" i="94"/>
  <c r="B128" i="94"/>
  <c r="B127" i="94"/>
  <c r="B126" i="94"/>
  <c r="B125" i="94"/>
  <c r="B124" i="94"/>
  <c r="B123" i="94"/>
  <c r="B122" i="94"/>
  <c r="B121" i="94"/>
  <c r="B120" i="94"/>
  <c r="B119" i="94"/>
  <c r="B118" i="94"/>
  <c r="B117" i="94"/>
  <c r="B116" i="94"/>
  <c r="B115" i="94"/>
  <c r="B114" i="94"/>
  <c r="B113" i="94"/>
  <c r="B112" i="94"/>
  <c r="B111" i="94"/>
  <c r="B110" i="94"/>
  <c r="B109" i="94"/>
  <c r="B108" i="94"/>
  <c r="B107" i="94"/>
  <c r="B106" i="94"/>
  <c r="B105" i="94"/>
  <c r="B104" i="94"/>
  <c r="B103" i="94"/>
  <c r="B102" i="94"/>
  <c r="B101" i="94"/>
  <c r="B100" i="94"/>
  <c r="B99" i="94"/>
  <c r="B98" i="94"/>
  <c r="B97" i="94"/>
  <c r="B96" i="94"/>
  <c r="B95" i="94"/>
  <c r="B94" i="94"/>
  <c r="B93" i="94"/>
  <c r="B92" i="94"/>
  <c r="B91" i="94"/>
  <c r="B90" i="94"/>
  <c r="B89" i="94"/>
  <c r="B88" i="94"/>
  <c r="B87" i="94"/>
  <c r="B86" i="94"/>
  <c r="B85" i="94"/>
  <c r="B84" i="94"/>
  <c r="B83" i="94"/>
  <c r="B82" i="94"/>
  <c r="B81" i="94"/>
  <c r="B80" i="94"/>
  <c r="B79" i="94"/>
  <c r="B78" i="94"/>
  <c r="K77" i="94"/>
  <c r="J77" i="94"/>
  <c r="I77" i="94"/>
  <c r="H77" i="94"/>
  <c r="G77" i="94"/>
  <c r="F77" i="94"/>
  <c r="E77" i="94"/>
  <c r="D77" i="94"/>
  <c r="C77" i="94"/>
  <c r="B77" i="94"/>
  <c r="K76" i="94"/>
  <c r="J76" i="94"/>
  <c r="I76" i="94"/>
  <c r="H76" i="94"/>
  <c r="G76" i="94"/>
  <c r="F76" i="94"/>
  <c r="E76" i="94"/>
  <c r="D76" i="94"/>
  <c r="C76" i="94"/>
  <c r="B76" i="94"/>
  <c r="K75" i="94"/>
  <c r="J75" i="94"/>
  <c r="I75" i="94"/>
  <c r="H75" i="94"/>
  <c r="G75" i="94"/>
  <c r="F75" i="94"/>
  <c r="E75" i="94"/>
  <c r="D75" i="94"/>
  <c r="C75" i="94"/>
  <c r="B75" i="94"/>
  <c r="K74" i="94"/>
  <c r="J74" i="94"/>
  <c r="I74" i="94"/>
  <c r="H74" i="94"/>
  <c r="G74" i="94"/>
  <c r="F74" i="94"/>
  <c r="E74" i="94"/>
  <c r="D74" i="94"/>
  <c r="C74" i="94"/>
  <c r="B74" i="94"/>
  <c r="K73" i="94"/>
  <c r="J73" i="94"/>
  <c r="I73" i="94"/>
  <c r="H73" i="94"/>
  <c r="G73" i="94"/>
  <c r="F73" i="94"/>
  <c r="E73" i="94"/>
  <c r="D73" i="94"/>
  <c r="C73" i="94"/>
  <c r="B73" i="94"/>
  <c r="K72" i="94"/>
  <c r="J72" i="94"/>
  <c r="I72" i="94"/>
  <c r="H72" i="94"/>
  <c r="G72" i="94"/>
  <c r="F72" i="94"/>
  <c r="E72" i="94"/>
  <c r="D72" i="94"/>
  <c r="C72" i="94"/>
  <c r="B72" i="94"/>
  <c r="K71" i="94"/>
  <c r="J71" i="94"/>
  <c r="I71" i="94"/>
  <c r="H71" i="94"/>
  <c r="G71" i="94"/>
  <c r="F71" i="94"/>
  <c r="E71" i="94"/>
  <c r="D71" i="94"/>
  <c r="C71" i="94"/>
  <c r="B71" i="94"/>
  <c r="K70" i="94"/>
  <c r="J70" i="94"/>
  <c r="I70" i="94"/>
  <c r="H70" i="94"/>
  <c r="G70" i="94"/>
  <c r="F70" i="94"/>
  <c r="E70" i="94"/>
  <c r="D70" i="94"/>
  <c r="C70" i="94"/>
  <c r="B70" i="94"/>
  <c r="K69" i="94"/>
  <c r="J69" i="94"/>
  <c r="I69" i="94"/>
  <c r="H69" i="94"/>
  <c r="G69" i="94"/>
  <c r="F69" i="94"/>
  <c r="E69" i="94"/>
  <c r="D69" i="94"/>
  <c r="C69" i="94"/>
  <c r="B69" i="94"/>
  <c r="K68" i="94"/>
  <c r="J68" i="94"/>
  <c r="I68" i="94"/>
  <c r="H68" i="94"/>
  <c r="G68" i="94"/>
  <c r="F68" i="94"/>
  <c r="E68" i="94"/>
  <c r="D68" i="94"/>
  <c r="C68" i="94"/>
  <c r="B68" i="94"/>
  <c r="K67" i="94"/>
  <c r="J67" i="94"/>
  <c r="I67" i="94"/>
  <c r="H67" i="94"/>
  <c r="G67" i="94"/>
  <c r="F67" i="94"/>
  <c r="E67" i="94"/>
  <c r="D67" i="94"/>
  <c r="C67" i="94"/>
  <c r="B67" i="94"/>
  <c r="K66" i="94"/>
  <c r="J66" i="94"/>
  <c r="I66" i="94"/>
  <c r="H66" i="94"/>
  <c r="G66" i="94"/>
  <c r="F66" i="94"/>
  <c r="E66" i="94"/>
  <c r="D66" i="94"/>
  <c r="C66" i="94"/>
  <c r="B66" i="94"/>
  <c r="K65" i="94"/>
  <c r="J65" i="94"/>
  <c r="I65" i="94"/>
  <c r="H65" i="94"/>
  <c r="G65" i="94"/>
  <c r="F65" i="94"/>
  <c r="E65" i="94"/>
  <c r="D65" i="94"/>
  <c r="C65" i="94"/>
  <c r="B65" i="94"/>
  <c r="K64" i="94"/>
  <c r="J64" i="94"/>
  <c r="I64" i="94"/>
  <c r="H64" i="94"/>
  <c r="G64" i="94"/>
  <c r="F64" i="94"/>
  <c r="E64" i="94"/>
  <c r="D64" i="94"/>
  <c r="C64" i="94"/>
  <c r="B64" i="94"/>
  <c r="K63" i="94"/>
  <c r="J63" i="94"/>
  <c r="I63" i="94"/>
  <c r="H63" i="94"/>
  <c r="G63" i="94"/>
  <c r="F63" i="94"/>
  <c r="E63" i="94"/>
  <c r="D63" i="94"/>
  <c r="C63" i="94"/>
  <c r="B63" i="94"/>
  <c r="K62" i="94"/>
  <c r="J62" i="94"/>
  <c r="I62" i="94"/>
  <c r="H62" i="94"/>
  <c r="G62" i="94"/>
  <c r="F62" i="94"/>
  <c r="E62" i="94"/>
  <c r="D62" i="94"/>
  <c r="C62" i="94"/>
  <c r="B62" i="94"/>
  <c r="K61" i="94"/>
  <c r="J61" i="94"/>
  <c r="I61" i="94"/>
  <c r="H61" i="94"/>
  <c r="G61" i="94"/>
  <c r="F61" i="94"/>
  <c r="E61" i="94"/>
  <c r="D61" i="94"/>
  <c r="C61" i="94"/>
  <c r="B61" i="94"/>
  <c r="K60" i="94"/>
  <c r="J60" i="94"/>
  <c r="I60" i="94"/>
  <c r="H60" i="94"/>
  <c r="G60" i="94"/>
  <c r="F60" i="94"/>
  <c r="E60" i="94"/>
  <c r="D60" i="94"/>
  <c r="C60" i="94"/>
  <c r="B60" i="94"/>
  <c r="K59" i="94"/>
  <c r="J59" i="94"/>
  <c r="I59" i="94"/>
  <c r="H59" i="94"/>
  <c r="G59" i="94"/>
  <c r="F59" i="94"/>
  <c r="E59" i="94"/>
  <c r="D59" i="94"/>
  <c r="C59" i="94"/>
  <c r="B59" i="94"/>
  <c r="K58" i="94"/>
  <c r="J58" i="94"/>
  <c r="I58" i="94"/>
  <c r="H58" i="94"/>
  <c r="G58" i="94"/>
  <c r="F58" i="94"/>
  <c r="E58" i="94"/>
  <c r="D58" i="94"/>
  <c r="C58" i="94"/>
  <c r="B58" i="94"/>
  <c r="K57" i="94"/>
  <c r="J57" i="94"/>
  <c r="I57" i="94"/>
  <c r="H57" i="94"/>
  <c r="G57" i="94"/>
  <c r="F57" i="94"/>
  <c r="E57" i="94"/>
  <c r="D57" i="94"/>
  <c r="C57" i="94"/>
  <c r="B57" i="94"/>
  <c r="K56" i="94"/>
  <c r="J56" i="94"/>
  <c r="I56" i="94"/>
  <c r="H56" i="94"/>
  <c r="G56" i="94"/>
  <c r="F56" i="94"/>
  <c r="E56" i="94"/>
  <c r="D56" i="94"/>
  <c r="C56" i="94"/>
  <c r="B56" i="94"/>
  <c r="K55" i="94"/>
  <c r="J55" i="94"/>
  <c r="I55" i="94"/>
  <c r="H55" i="94"/>
  <c r="G55" i="94"/>
  <c r="F55" i="94"/>
  <c r="E55" i="94"/>
  <c r="D55" i="94"/>
  <c r="C55" i="94"/>
  <c r="B55" i="94"/>
  <c r="K54" i="94"/>
  <c r="J54" i="94"/>
  <c r="I54" i="94"/>
  <c r="H54" i="94"/>
  <c r="G54" i="94"/>
  <c r="F54" i="94"/>
  <c r="E54" i="94"/>
  <c r="D54" i="94"/>
  <c r="C54" i="94"/>
  <c r="B54" i="94"/>
  <c r="K53" i="94"/>
  <c r="J53" i="94"/>
  <c r="I53" i="94"/>
  <c r="H53" i="94"/>
  <c r="G53" i="94"/>
  <c r="F53" i="94"/>
  <c r="E53" i="94"/>
  <c r="D53" i="94"/>
  <c r="C53" i="94"/>
  <c r="B53" i="94"/>
  <c r="K52" i="94"/>
  <c r="J52" i="94"/>
  <c r="I52" i="94"/>
  <c r="H52" i="94"/>
  <c r="G52" i="94"/>
  <c r="F52" i="94"/>
  <c r="E52" i="94"/>
  <c r="D52" i="94"/>
  <c r="C52" i="94"/>
  <c r="B52" i="94"/>
  <c r="K51" i="94"/>
  <c r="J51" i="94"/>
  <c r="I51" i="94"/>
  <c r="H51" i="94"/>
  <c r="G51" i="94"/>
  <c r="F51" i="94"/>
  <c r="E51" i="94"/>
  <c r="D51" i="94"/>
  <c r="C51" i="94"/>
  <c r="B51" i="94"/>
  <c r="K50" i="94"/>
  <c r="J50" i="94"/>
  <c r="I50" i="94"/>
  <c r="H50" i="94"/>
  <c r="G50" i="94"/>
  <c r="F50" i="94"/>
  <c r="E50" i="94"/>
  <c r="D50" i="94"/>
  <c r="C50" i="94"/>
  <c r="B50" i="94"/>
  <c r="K49" i="94"/>
  <c r="J49" i="94"/>
  <c r="I49" i="94"/>
  <c r="H49" i="94"/>
  <c r="G49" i="94"/>
  <c r="F49" i="94"/>
  <c r="E49" i="94"/>
  <c r="D49" i="94"/>
  <c r="C49" i="94"/>
  <c r="B49" i="94"/>
  <c r="K48" i="94"/>
  <c r="J48" i="94"/>
  <c r="I48" i="94"/>
  <c r="H48" i="94"/>
  <c r="G48" i="94"/>
  <c r="F48" i="94"/>
  <c r="E48" i="94"/>
  <c r="D48" i="94"/>
  <c r="C48" i="94"/>
  <c r="B48" i="94"/>
  <c r="K47" i="94"/>
  <c r="J47" i="94"/>
  <c r="I47" i="94"/>
  <c r="H47" i="94"/>
  <c r="G47" i="94"/>
  <c r="F47" i="94"/>
  <c r="E47" i="94"/>
  <c r="D47" i="94"/>
  <c r="C47" i="94"/>
  <c r="B47" i="94"/>
  <c r="K46" i="94"/>
  <c r="J46" i="94"/>
  <c r="I46" i="94"/>
  <c r="H46" i="94"/>
  <c r="G46" i="94"/>
  <c r="F46" i="94"/>
  <c r="E46" i="94"/>
  <c r="D46" i="94"/>
  <c r="C46" i="94"/>
  <c r="B46" i="94"/>
  <c r="K45" i="94"/>
  <c r="J45" i="94"/>
  <c r="I45" i="94"/>
  <c r="H45" i="94"/>
  <c r="G45" i="94"/>
  <c r="F45" i="94"/>
  <c r="E45" i="94"/>
  <c r="D45" i="94"/>
  <c r="C45" i="94"/>
  <c r="B45" i="94"/>
  <c r="K44" i="94"/>
  <c r="J44" i="94"/>
  <c r="I44" i="94"/>
  <c r="H44" i="94"/>
  <c r="G44" i="94"/>
  <c r="F44" i="94"/>
  <c r="E44" i="94"/>
  <c r="D44" i="94"/>
  <c r="C44" i="94"/>
  <c r="B44" i="94"/>
  <c r="K43" i="94"/>
  <c r="J43" i="94"/>
  <c r="I43" i="94"/>
  <c r="H43" i="94"/>
  <c r="G43" i="94"/>
  <c r="F43" i="94"/>
  <c r="E43" i="94"/>
  <c r="D43" i="94"/>
  <c r="C43" i="94"/>
  <c r="B43" i="94"/>
  <c r="K42" i="94"/>
  <c r="J42" i="94"/>
  <c r="I42" i="94"/>
  <c r="H42" i="94"/>
  <c r="G42" i="94"/>
  <c r="F42" i="94"/>
  <c r="E42" i="94"/>
  <c r="D42" i="94"/>
  <c r="C42" i="94"/>
  <c r="B42" i="94"/>
  <c r="K41" i="94"/>
  <c r="J41" i="94"/>
  <c r="I41" i="94"/>
  <c r="H41" i="94"/>
  <c r="G41" i="94"/>
  <c r="F41" i="94"/>
  <c r="E41" i="94"/>
  <c r="D41" i="94"/>
  <c r="C41" i="94"/>
  <c r="B41" i="94"/>
  <c r="K40" i="94"/>
  <c r="J40" i="94"/>
  <c r="I40" i="94"/>
  <c r="H40" i="94"/>
  <c r="G40" i="94"/>
  <c r="F40" i="94"/>
  <c r="E40" i="94"/>
  <c r="D40" i="94"/>
  <c r="C40" i="94"/>
  <c r="B40" i="94"/>
  <c r="K39" i="94"/>
  <c r="J39" i="94"/>
  <c r="I39" i="94"/>
  <c r="H39" i="94"/>
  <c r="G39" i="94"/>
  <c r="F39" i="94"/>
  <c r="E39" i="94"/>
  <c r="D39" i="94"/>
  <c r="C39" i="94"/>
  <c r="B39" i="94"/>
  <c r="K38" i="94"/>
  <c r="J38" i="94"/>
  <c r="I38" i="94"/>
  <c r="H38" i="94"/>
  <c r="G38" i="94"/>
  <c r="F38" i="94"/>
  <c r="E38" i="94"/>
  <c r="D38" i="94"/>
  <c r="C38" i="94"/>
  <c r="B38" i="94"/>
  <c r="K37" i="94"/>
  <c r="J37" i="94"/>
  <c r="I37" i="94"/>
  <c r="H37" i="94"/>
  <c r="G37" i="94"/>
  <c r="F37" i="94"/>
  <c r="E37" i="94"/>
  <c r="D37" i="94"/>
  <c r="C37" i="94"/>
  <c r="B37" i="94"/>
  <c r="K36" i="94"/>
  <c r="J36" i="94"/>
  <c r="I36" i="94"/>
  <c r="H36" i="94"/>
  <c r="G36" i="94"/>
  <c r="F36" i="94"/>
  <c r="E36" i="94"/>
  <c r="D36" i="94"/>
  <c r="C36" i="94"/>
  <c r="B36" i="94"/>
  <c r="K35" i="94"/>
  <c r="J35" i="94"/>
  <c r="I35" i="94"/>
  <c r="H35" i="94"/>
  <c r="G35" i="94"/>
  <c r="F35" i="94"/>
  <c r="E35" i="94"/>
  <c r="D35" i="94"/>
  <c r="C35" i="94"/>
  <c r="B35" i="94"/>
  <c r="K34" i="94"/>
  <c r="J34" i="94"/>
  <c r="I34" i="94"/>
  <c r="H34" i="94"/>
  <c r="G34" i="94"/>
  <c r="F34" i="94"/>
  <c r="E34" i="94"/>
  <c r="D34" i="94"/>
  <c r="C34" i="94"/>
  <c r="B34" i="94"/>
  <c r="K33" i="94"/>
  <c r="J33" i="94"/>
  <c r="I33" i="94"/>
  <c r="H33" i="94"/>
  <c r="G33" i="94"/>
  <c r="F33" i="94"/>
  <c r="E33" i="94"/>
  <c r="D33" i="94"/>
  <c r="C33" i="94"/>
  <c r="B33" i="94"/>
  <c r="K32" i="94"/>
  <c r="J32" i="94"/>
  <c r="I32" i="94"/>
  <c r="H32" i="94"/>
  <c r="G32" i="94"/>
  <c r="F32" i="94"/>
  <c r="E32" i="94"/>
  <c r="D32" i="94"/>
  <c r="C32" i="94"/>
  <c r="B32" i="94"/>
  <c r="K31" i="94"/>
  <c r="J31" i="94"/>
  <c r="I31" i="94"/>
  <c r="H31" i="94"/>
  <c r="G31" i="94"/>
  <c r="F31" i="94"/>
  <c r="E31" i="94"/>
  <c r="D31" i="94"/>
  <c r="C31" i="94"/>
  <c r="B31" i="94"/>
  <c r="K30" i="94"/>
  <c r="J30" i="94"/>
  <c r="I30" i="94"/>
  <c r="H30" i="94"/>
  <c r="G30" i="94"/>
  <c r="F30" i="94"/>
  <c r="E30" i="94"/>
  <c r="D30" i="94"/>
  <c r="C30" i="94"/>
  <c r="B30" i="94"/>
  <c r="K29" i="94"/>
  <c r="J29" i="94"/>
  <c r="I29" i="94"/>
  <c r="H29" i="94"/>
  <c r="G29" i="94"/>
  <c r="F29" i="94"/>
  <c r="E29" i="94"/>
  <c r="D29" i="94"/>
  <c r="C29" i="94"/>
  <c r="B29" i="94"/>
  <c r="K28" i="94"/>
  <c r="J28" i="94"/>
  <c r="I28" i="94"/>
  <c r="H28" i="94"/>
  <c r="G28" i="94"/>
  <c r="F28" i="94"/>
  <c r="E28" i="94"/>
  <c r="D28" i="94"/>
  <c r="C28" i="94"/>
  <c r="B28" i="94"/>
  <c r="K27" i="94"/>
  <c r="J27" i="94"/>
  <c r="I27" i="94"/>
  <c r="H27" i="94"/>
  <c r="G27" i="94"/>
  <c r="F27" i="94"/>
  <c r="E27" i="94"/>
  <c r="D27" i="94"/>
  <c r="C27" i="94"/>
  <c r="B27" i="94"/>
  <c r="K26" i="94"/>
  <c r="J26" i="94"/>
  <c r="I26" i="94"/>
  <c r="H26" i="94"/>
  <c r="G26" i="94"/>
  <c r="F26" i="94"/>
  <c r="E26" i="94"/>
  <c r="D26" i="94"/>
  <c r="C26" i="94"/>
  <c r="B26" i="94"/>
  <c r="K25" i="94"/>
  <c r="J25" i="94"/>
  <c r="I25" i="94"/>
  <c r="H25" i="94"/>
  <c r="G25" i="94"/>
  <c r="F25" i="94"/>
  <c r="E25" i="94"/>
  <c r="D25" i="94"/>
  <c r="C25" i="94"/>
  <c r="B25" i="94"/>
  <c r="K24" i="94"/>
  <c r="J24" i="94"/>
  <c r="I24" i="94"/>
  <c r="H24" i="94"/>
  <c r="G24" i="94"/>
  <c r="F24" i="94"/>
  <c r="E24" i="94"/>
  <c r="D24" i="94"/>
  <c r="C24" i="94"/>
  <c r="B24" i="94"/>
  <c r="K23" i="94"/>
  <c r="J23" i="94"/>
  <c r="I23" i="94"/>
  <c r="H23" i="94"/>
  <c r="G23" i="94"/>
  <c r="F23" i="94"/>
  <c r="E23" i="94"/>
  <c r="D23" i="94"/>
  <c r="C23" i="94"/>
  <c r="B23" i="94"/>
  <c r="K22" i="94"/>
  <c r="J22" i="94"/>
  <c r="I22" i="94"/>
  <c r="H22" i="94"/>
  <c r="G22" i="94"/>
  <c r="F22" i="94"/>
  <c r="E22" i="94"/>
  <c r="D22" i="94"/>
  <c r="C22" i="94"/>
  <c r="B22" i="94"/>
  <c r="K21" i="94"/>
  <c r="J21" i="94"/>
  <c r="I21" i="94"/>
  <c r="H21" i="94"/>
  <c r="G21" i="94"/>
  <c r="F21" i="94"/>
  <c r="E21" i="94"/>
  <c r="D21" i="94"/>
  <c r="C21" i="94"/>
  <c r="B21" i="94"/>
  <c r="K20" i="94"/>
  <c r="J20" i="94"/>
  <c r="I20" i="94"/>
  <c r="H20" i="94"/>
  <c r="G20" i="94"/>
  <c r="F20" i="94"/>
  <c r="E20" i="94"/>
  <c r="D20" i="94"/>
  <c r="C20" i="94"/>
  <c r="B20" i="94"/>
  <c r="K19" i="94"/>
  <c r="J19" i="94"/>
  <c r="I19" i="94"/>
  <c r="H19" i="94"/>
  <c r="G19" i="94"/>
  <c r="F19" i="94"/>
  <c r="E19" i="94"/>
  <c r="D19" i="94"/>
  <c r="C19" i="94"/>
  <c r="B19" i="94"/>
  <c r="K18" i="94"/>
  <c r="J18" i="94"/>
  <c r="I18" i="94"/>
  <c r="H18" i="94"/>
  <c r="G18" i="94"/>
  <c r="F18" i="94"/>
  <c r="E18" i="94"/>
  <c r="D18" i="94"/>
  <c r="C18" i="94"/>
  <c r="B18" i="94"/>
  <c r="K17" i="94"/>
  <c r="J17" i="94"/>
  <c r="I17" i="94"/>
  <c r="H17" i="94"/>
  <c r="G17" i="94"/>
  <c r="F17" i="94"/>
  <c r="E17" i="94"/>
  <c r="D17" i="94"/>
  <c r="C17" i="94"/>
  <c r="B17" i="94"/>
  <c r="K16" i="94"/>
  <c r="J16" i="94"/>
  <c r="I16" i="94"/>
  <c r="H16" i="94"/>
  <c r="G16" i="94"/>
  <c r="F16" i="94"/>
  <c r="E16" i="94"/>
  <c r="D16" i="94"/>
  <c r="C16" i="94"/>
  <c r="B16" i="94"/>
  <c r="K15" i="94"/>
  <c r="J15" i="94"/>
  <c r="I15" i="94"/>
  <c r="H15" i="94"/>
  <c r="G15" i="94"/>
  <c r="F15" i="94"/>
  <c r="E15" i="94"/>
  <c r="D15" i="94"/>
  <c r="C15" i="94"/>
  <c r="B15" i="94"/>
  <c r="K14" i="94"/>
  <c r="J14" i="94"/>
  <c r="I14" i="94"/>
  <c r="H14" i="94"/>
  <c r="G14" i="94"/>
  <c r="F14" i="94"/>
  <c r="E14" i="94"/>
  <c r="D14" i="94"/>
  <c r="C14" i="94"/>
  <c r="B14" i="94"/>
  <c r="K13" i="94"/>
  <c r="J13" i="94"/>
  <c r="I13" i="94"/>
  <c r="H13" i="94"/>
  <c r="G13" i="94"/>
  <c r="F13" i="94"/>
  <c r="E13" i="94"/>
  <c r="D13" i="94"/>
  <c r="C13" i="94"/>
  <c r="B13" i="94"/>
  <c r="K12" i="94"/>
  <c r="J12" i="94"/>
  <c r="I12" i="94"/>
  <c r="H12" i="94"/>
  <c r="G12" i="94"/>
  <c r="F12" i="94"/>
  <c r="E12" i="94"/>
  <c r="D12" i="94"/>
  <c r="C12" i="94"/>
  <c r="B12" i="94"/>
  <c r="K11" i="94"/>
  <c r="J11" i="94"/>
  <c r="I11" i="94"/>
  <c r="H11" i="94"/>
  <c r="G11" i="94"/>
  <c r="F11" i="94"/>
  <c r="E11" i="94"/>
  <c r="D11" i="94"/>
  <c r="C11" i="94"/>
  <c r="B11" i="94"/>
  <c r="K10" i="94"/>
  <c r="J10" i="94"/>
  <c r="I10" i="94"/>
  <c r="H10" i="94"/>
  <c r="G10" i="94"/>
  <c r="F10" i="94"/>
  <c r="E10" i="94"/>
  <c r="D10" i="94"/>
  <c r="C10" i="94"/>
  <c r="B10" i="94"/>
  <c r="K9" i="94"/>
  <c r="J9" i="94"/>
  <c r="I9" i="94"/>
  <c r="H9" i="94"/>
  <c r="G9" i="94"/>
  <c r="F9" i="94"/>
  <c r="E9" i="94"/>
  <c r="D9" i="94"/>
  <c r="C9" i="94"/>
  <c r="B9" i="94"/>
  <c r="K8" i="94"/>
  <c r="J8" i="94"/>
  <c r="I8" i="94"/>
  <c r="H8" i="94"/>
  <c r="G8" i="94"/>
  <c r="F8" i="94"/>
  <c r="E8" i="94"/>
  <c r="D8" i="94"/>
  <c r="C8" i="94"/>
  <c r="B8" i="94"/>
  <c r="K7" i="94"/>
  <c r="J7" i="94"/>
  <c r="I7" i="94"/>
  <c r="H7" i="94"/>
  <c r="G7" i="94"/>
  <c r="F7" i="94"/>
  <c r="E7" i="94"/>
  <c r="D7" i="94"/>
  <c r="C7" i="94"/>
  <c r="B7" i="94"/>
  <c r="K6" i="94"/>
  <c r="J6" i="94"/>
  <c r="I6" i="94"/>
  <c r="H6" i="94"/>
  <c r="G6" i="94"/>
  <c r="F6" i="94"/>
  <c r="E6" i="94"/>
  <c r="D6" i="94"/>
  <c r="C6" i="94"/>
  <c r="B6" i="94"/>
  <c r="K5" i="94"/>
  <c r="J5" i="94"/>
  <c r="I5" i="94"/>
  <c r="H5" i="94"/>
  <c r="G5" i="94"/>
  <c r="F5" i="94"/>
  <c r="E5" i="94"/>
  <c r="D5" i="94"/>
  <c r="C5" i="94"/>
  <c r="B5" i="94"/>
  <c r="K4" i="94"/>
  <c r="J4" i="94"/>
  <c r="I4" i="94"/>
  <c r="H4" i="94"/>
  <c r="G4" i="94"/>
  <c r="F4" i="94"/>
  <c r="E4" i="94"/>
  <c r="D4" i="94"/>
  <c r="C4" i="94"/>
  <c r="B4" i="94"/>
  <c r="K3" i="94"/>
  <c r="J3" i="94"/>
  <c r="I3" i="94"/>
  <c r="H3" i="94"/>
  <c r="G3" i="94"/>
  <c r="F3" i="94"/>
  <c r="E3" i="94"/>
  <c r="D3" i="94"/>
  <c r="C3" i="94"/>
  <c r="B3" i="94"/>
  <c r="B291" i="93"/>
  <c r="B290" i="93"/>
  <c r="B289" i="93"/>
  <c r="B288" i="93"/>
  <c r="B287" i="93"/>
  <c r="B286" i="93"/>
  <c r="B285" i="93"/>
  <c r="B284" i="93"/>
  <c r="B283" i="93"/>
  <c r="B282" i="93"/>
  <c r="B281" i="93"/>
  <c r="B280" i="93"/>
  <c r="B279" i="93"/>
  <c r="B278" i="93"/>
  <c r="B277" i="93"/>
  <c r="B276" i="93"/>
  <c r="B275" i="93"/>
  <c r="B274" i="93"/>
  <c r="B273" i="93"/>
  <c r="B272" i="93"/>
  <c r="B271" i="93"/>
  <c r="B270" i="93"/>
  <c r="B269" i="93"/>
  <c r="B268" i="93"/>
  <c r="B267" i="93"/>
  <c r="B266" i="93"/>
  <c r="B265" i="93"/>
  <c r="B264" i="93"/>
  <c r="B263" i="93"/>
  <c r="B262" i="93"/>
  <c r="B261" i="93"/>
  <c r="B260" i="93"/>
  <c r="B259" i="93"/>
  <c r="B258" i="93"/>
  <c r="B257" i="93"/>
  <c r="B256" i="93"/>
  <c r="B255" i="93"/>
  <c r="B254" i="93"/>
  <c r="B253" i="93"/>
  <c r="B252" i="93"/>
  <c r="B251" i="93"/>
  <c r="B250" i="93"/>
  <c r="B249" i="93"/>
  <c r="B248" i="93"/>
  <c r="B247" i="93"/>
  <c r="B246" i="93"/>
  <c r="B245" i="93"/>
  <c r="B244" i="93"/>
  <c r="B243" i="93"/>
  <c r="B242" i="93"/>
  <c r="B241" i="93"/>
  <c r="B240" i="93"/>
  <c r="B239" i="93"/>
  <c r="B238" i="93"/>
  <c r="B237" i="93"/>
  <c r="B236" i="93"/>
  <c r="B235" i="93"/>
  <c r="B234" i="93"/>
  <c r="B233" i="93"/>
  <c r="B232" i="93"/>
  <c r="B231" i="93"/>
  <c r="B230" i="93"/>
  <c r="B229" i="93"/>
  <c r="B228" i="93"/>
  <c r="B227" i="93"/>
  <c r="B226" i="93"/>
  <c r="B225" i="93"/>
  <c r="B224" i="93"/>
  <c r="B223" i="93"/>
  <c r="B222" i="93"/>
  <c r="B221" i="93"/>
  <c r="B220" i="93"/>
  <c r="B219" i="93"/>
  <c r="B218" i="93"/>
  <c r="B217" i="93"/>
  <c r="B216" i="93"/>
  <c r="B215" i="93"/>
  <c r="B214" i="93"/>
  <c r="B213" i="93"/>
  <c r="B212" i="93"/>
  <c r="B211" i="93"/>
  <c r="B210" i="93"/>
  <c r="B209" i="93"/>
  <c r="B208" i="93"/>
  <c r="B207" i="93"/>
  <c r="B206" i="93"/>
  <c r="B205" i="93"/>
  <c r="B204" i="93"/>
  <c r="B203" i="93"/>
  <c r="B202" i="93"/>
  <c r="B201" i="93"/>
  <c r="B200" i="93"/>
  <c r="B199" i="93"/>
  <c r="B198" i="93"/>
  <c r="B197" i="93"/>
  <c r="B196" i="93"/>
  <c r="B195" i="93"/>
  <c r="B194" i="93"/>
  <c r="B193" i="93"/>
  <c r="B192" i="93"/>
  <c r="B191" i="93"/>
  <c r="B190" i="93"/>
  <c r="B189" i="93"/>
  <c r="B188" i="93"/>
  <c r="B187" i="93"/>
  <c r="B186" i="93"/>
  <c r="B185" i="93"/>
  <c r="B184" i="93"/>
  <c r="B183" i="93"/>
  <c r="B182" i="93"/>
  <c r="B181" i="93"/>
  <c r="B180" i="93"/>
  <c r="B179" i="93"/>
  <c r="B178" i="93"/>
  <c r="B177" i="93"/>
  <c r="B176" i="93"/>
  <c r="B175" i="93"/>
  <c r="B174" i="93"/>
  <c r="B173" i="93"/>
  <c r="B172" i="93"/>
  <c r="B171" i="93"/>
  <c r="B170" i="93"/>
  <c r="B169" i="93"/>
  <c r="B168" i="93"/>
  <c r="B167" i="93"/>
  <c r="B166" i="93"/>
  <c r="B165" i="93"/>
  <c r="B164" i="93"/>
  <c r="B163" i="93"/>
  <c r="B162" i="93"/>
  <c r="B161" i="93"/>
  <c r="B160" i="93"/>
  <c r="B159" i="93"/>
  <c r="B158" i="93"/>
  <c r="B157" i="93"/>
  <c r="B156" i="93"/>
  <c r="B155" i="93"/>
  <c r="B154" i="93"/>
  <c r="B153" i="93"/>
  <c r="B152" i="93"/>
  <c r="B151" i="93"/>
  <c r="B150" i="93"/>
  <c r="B149" i="93"/>
  <c r="B148" i="93"/>
  <c r="B147" i="93"/>
  <c r="B146" i="93"/>
  <c r="B145" i="93"/>
  <c r="B144" i="93"/>
  <c r="B143" i="93"/>
  <c r="B142" i="93"/>
  <c r="B141" i="93"/>
  <c r="B140" i="93"/>
  <c r="B139" i="93"/>
  <c r="B138" i="93"/>
  <c r="B137" i="93"/>
  <c r="B136" i="93"/>
  <c r="B135" i="93"/>
  <c r="B134" i="93"/>
  <c r="B133" i="93"/>
  <c r="B132" i="93"/>
  <c r="B131" i="93"/>
  <c r="B130" i="93"/>
  <c r="B129" i="93"/>
  <c r="B128" i="93"/>
  <c r="B127" i="93"/>
  <c r="B126" i="93"/>
  <c r="B125" i="93"/>
  <c r="B124" i="93"/>
  <c r="B123" i="93"/>
  <c r="B122" i="93"/>
  <c r="B121" i="93"/>
  <c r="B120" i="93"/>
  <c r="B119" i="93"/>
  <c r="B118" i="93"/>
  <c r="B117" i="93"/>
  <c r="B116" i="93"/>
  <c r="B115" i="93"/>
  <c r="B114" i="93"/>
  <c r="B113" i="93"/>
  <c r="B112" i="93"/>
  <c r="B111" i="93"/>
  <c r="B110" i="93"/>
  <c r="B109" i="93"/>
  <c r="B108" i="93"/>
  <c r="B107" i="93"/>
  <c r="B106" i="93"/>
  <c r="B105" i="93"/>
  <c r="B104" i="93"/>
  <c r="B103" i="93"/>
  <c r="B102" i="93"/>
  <c r="B101" i="93"/>
  <c r="B100" i="93"/>
  <c r="B99" i="93"/>
  <c r="B98" i="93"/>
  <c r="B97" i="93"/>
  <c r="B96" i="93"/>
  <c r="B95" i="93"/>
  <c r="B94" i="93"/>
  <c r="B93" i="93"/>
  <c r="B92" i="93"/>
  <c r="B91" i="93"/>
  <c r="B90" i="93"/>
  <c r="B89" i="93"/>
  <c r="B88" i="93"/>
  <c r="B87" i="93"/>
  <c r="B86" i="93"/>
  <c r="B85" i="93"/>
  <c r="B84" i="93"/>
  <c r="B83" i="93"/>
  <c r="B82" i="93"/>
  <c r="B81" i="93"/>
  <c r="B80" i="93"/>
  <c r="B79" i="93"/>
  <c r="B78" i="93"/>
  <c r="K77" i="93"/>
  <c r="J77" i="93"/>
  <c r="I77" i="93"/>
  <c r="H77" i="93"/>
  <c r="G77" i="93"/>
  <c r="F77" i="93"/>
  <c r="E77" i="93"/>
  <c r="D77" i="93"/>
  <c r="C77" i="93"/>
  <c r="B77" i="93"/>
  <c r="K76" i="93"/>
  <c r="J76" i="93"/>
  <c r="I76" i="93"/>
  <c r="H76" i="93"/>
  <c r="G76" i="93"/>
  <c r="F76" i="93"/>
  <c r="E76" i="93"/>
  <c r="D76" i="93"/>
  <c r="C76" i="93"/>
  <c r="B76" i="93"/>
  <c r="K75" i="93"/>
  <c r="J75" i="93"/>
  <c r="I75" i="93"/>
  <c r="H75" i="93"/>
  <c r="G75" i="93"/>
  <c r="F75" i="93"/>
  <c r="E75" i="93"/>
  <c r="D75" i="93"/>
  <c r="C75" i="93"/>
  <c r="B75" i="93"/>
  <c r="K74" i="93"/>
  <c r="J74" i="93"/>
  <c r="I74" i="93"/>
  <c r="H74" i="93"/>
  <c r="G74" i="93"/>
  <c r="F74" i="93"/>
  <c r="E74" i="93"/>
  <c r="D74" i="93"/>
  <c r="C74" i="93"/>
  <c r="B74" i="93"/>
  <c r="K73" i="93"/>
  <c r="J73" i="93"/>
  <c r="I73" i="93"/>
  <c r="H73" i="93"/>
  <c r="G73" i="93"/>
  <c r="F73" i="93"/>
  <c r="E73" i="93"/>
  <c r="D73" i="93"/>
  <c r="C73" i="93"/>
  <c r="B73" i="93"/>
  <c r="K72" i="93"/>
  <c r="J72" i="93"/>
  <c r="I72" i="93"/>
  <c r="H72" i="93"/>
  <c r="G72" i="93"/>
  <c r="F72" i="93"/>
  <c r="E72" i="93"/>
  <c r="D72" i="93"/>
  <c r="C72" i="93"/>
  <c r="B72" i="93"/>
  <c r="K71" i="93"/>
  <c r="J71" i="93"/>
  <c r="I71" i="93"/>
  <c r="H71" i="93"/>
  <c r="G71" i="93"/>
  <c r="F71" i="93"/>
  <c r="E71" i="93"/>
  <c r="D71" i="93"/>
  <c r="C71" i="93"/>
  <c r="B71" i="93"/>
  <c r="K70" i="93"/>
  <c r="J70" i="93"/>
  <c r="I70" i="93"/>
  <c r="H70" i="93"/>
  <c r="G70" i="93"/>
  <c r="F70" i="93"/>
  <c r="E70" i="93"/>
  <c r="D70" i="93"/>
  <c r="C70" i="93"/>
  <c r="B70" i="93"/>
  <c r="K69" i="93"/>
  <c r="J69" i="93"/>
  <c r="I69" i="93"/>
  <c r="H69" i="93"/>
  <c r="G69" i="93"/>
  <c r="F69" i="93"/>
  <c r="E69" i="93"/>
  <c r="D69" i="93"/>
  <c r="C69" i="93"/>
  <c r="B69" i="93"/>
  <c r="K68" i="93"/>
  <c r="J68" i="93"/>
  <c r="I68" i="93"/>
  <c r="H68" i="93"/>
  <c r="G68" i="93"/>
  <c r="F68" i="93"/>
  <c r="E68" i="93"/>
  <c r="D68" i="93"/>
  <c r="C68" i="93"/>
  <c r="B68" i="93"/>
  <c r="K67" i="93"/>
  <c r="J67" i="93"/>
  <c r="I67" i="93"/>
  <c r="H67" i="93"/>
  <c r="G67" i="93"/>
  <c r="F67" i="93"/>
  <c r="E67" i="93"/>
  <c r="D67" i="93"/>
  <c r="C67" i="93"/>
  <c r="B67" i="93"/>
  <c r="K66" i="93"/>
  <c r="J66" i="93"/>
  <c r="I66" i="93"/>
  <c r="H66" i="93"/>
  <c r="G66" i="93"/>
  <c r="F66" i="93"/>
  <c r="E66" i="93"/>
  <c r="D66" i="93"/>
  <c r="C66" i="93"/>
  <c r="B66" i="93"/>
  <c r="K65" i="93"/>
  <c r="J65" i="93"/>
  <c r="I65" i="93"/>
  <c r="H65" i="93"/>
  <c r="G65" i="93"/>
  <c r="F65" i="93"/>
  <c r="E65" i="93"/>
  <c r="D65" i="93"/>
  <c r="C65" i="93"/>
  <c r="B65" i="93"/>
  <c r="K64" i="93"/>
  <c r="J64" i="93"/>
  <c r="I64" i="93"/>
  <c r="H64" i="93"/>
  <c r="G64" i="93"/>
  <c r="F64" i="93"/>
  <c r="E64" i="93"/>
  <c r="D64" i="93"/>
  <c r="C64" i="93"/>
  <c r="B64" i="93"/>
  <c r="K63" i="93"/>
  <c r="J63" i="93"/>
  <c r="I63" i="93"/>
  <c r="H63" i="93"/>
  <c r="G63" i="93"/>
  <c r="F63" i="93"/>
  <c r="E63" i="93"/>
  <c r="D63" i="93"/>
  <c r="C63" i="93"/>
  <c r="B63" i="93"/>
  <c r="K62" i="93"/>
  <c r="J62" i="93"/>
  <c r="I62" i="93"/>
  <c r="H62" i="93"/>
  <c r="G62" i="93"/>
  <c r="F62" i="93"/>
  <c r="E62" i="93"/>
  <c r="D62" i="93"/>
  <c r="C62" i="93"/>
  <c r="B62" i="93"/>
  <c r="K61" i="93"/>
  <c r="J61" i="93"/>
  <c r="I61" i="93"/>
  <c r="H61" i="93"/>
  <c r="G61" i="93"/>
  <c r="F61" i="93"/>
  <c r="E61" i="93"/>
  <c r="D61" i="93"/>
  <c r="C61" i="93"/>
  <c r="B61" i="93"/>
  <c r="K60" i="93"/>
  <c r="J60" i="93"/>
  <c r="I60" i="93"/>
  <c r="H60" i="93"/>
  <c r="G60" i="93"/>
  <c r="F60" i="93"/>
  <c r="E60" i="93"/>
  <c r="D60" i="93"/>
  <c r="C60" i="93"/>
  <c r="B60" i="93"/>
  <c r="K59" i="93"/>
  <c r="J59" i="93"/>
  <c r="I59" i="93"/>
  <c r="H59" i="93"/>
  <c r="G59" i="93"/>
  <c r="F59" i="93"/>
  <c r="E59" i="93"/>
  <c r="D59" i="93"/>
  <c r="C59" i="93"/>
  <c r="B59" i="93"/>
  <c r="K58" i="93"/>
  <c r="J58" i="93"/>
  <c r="I58" i="93"/>
  <c r="H58" i="93"/>
  <c r="G58" i="93"/>
  <c r="F58" i="93"/>
  <c r="E58" i="93"/>
  <c r="D58" i="93"/>
  <c r="C58" i="93"/>
  <c r="B58" i="93"/>
  <c r="K57" i="93"/>
  <c r="J57" i="93"/>
  <c r="I57" i="93"/>
  <c r="H57" i="93"/>
  <c r="G57" i="93"/>
  <c r="F57" i="93"/>
  <c r="E57" i="93"/>
  <c r="D57" i="93"/>
  <c r="C57" i="93"/>
  <c r="B57" i="93"/>
  <c r="K56" i="93"/>
  <c r="J56" i="93"/>
  <c r="I56" i="93"/>
  <c r="H56" i="93"/>
  <c r="G56" i="93"/>
  <c r="F56" i="93"/>
  <c r="E56" i="93"/>
  <c r="D56" i="93"/>
  <c r="C56" i="93"/>
  <c r="B56" i="93"/>
  <c r="K55" i="93"/>
  <c r="J55" i="93"/>
  <c r="I55" i="93"/>
  <c r="H55" i="93"/>
  <c r="G55" i="93"/>
  <c r="F55" i="93"/>
  <c r="E55" i="93"/>
  <c r="D55" i="93"/>
  <c r="C55" i="93"/>
  <c r="B55" i="93"/>
  <c r="K54" i="93"/>
  <c r="J54" i="93"/>
  <c r="I54" i="93"/>
  <c r="H54" i="93"/>
  <c r="G54" i="93"/>
  <c r="F54" i="93"/>
  <c r="E54" i="93"/>
  <c r="D54" i="93"/>
  <c r="C54" i="93"/>
  <c r="B54" i="93"/>
  <c r="K53" i="93"/>
  <c r="J53" i="93"/>
  <c r="I53" i="93"/>
  <c r="H53" i="93"/>
  <c r="G53" i="93"/>
  <c r="F53" i="93"/>
  <c r="E53" i="93"/>
  <c r="D53" i="93"/>
  <c r="C53" i="93"/>
  <c r="B53" i="93"/>
  <c r="K52" i="93"/>
  <c r="J52" i="93"/>
  <c r="I52" i="93"/>
  <c r="H52" i="93"/>
  <c r="G52" i="93"/>
  <c r="F52" i="93"/>
  <c r="E52" i="93"/>
  <c r="D52" i="93"/>
  <c r="C52" i="93"/>
  <c r="B52" i="93"/>
  <c r="K51" i="93"/>
  <c r="J51" i="93"/>
  <c r="I51" i="93"/>
  <c r="H51" i="93"/>
  <c r="G51" i="93"/>
  <c r="F51" i="93"/>
  <c r="E51" i="93"/>
  <c r="D51" i="93"/>
  <c r="C51" i="93"/>
  <c r="B51" i="93"/>
  <c r="K50" i="93"/>
  <c r="J50" i="93"/>
  <c r="I50" i="93"/>
  <c r="H50" i="93"/>
  <c r="G50" i="93"/>
  <c r="F50" i="93"/>
  <c r="E50" i="93"/>
  <c r="D50" i="93"/>
  <c r="C50" i="93"/>
  <c r="B50" i="93"/>
  <c r="K49" i="93"/>
  <c r="J49" i="93"/>
  <c r="I49" i="93"/>
  <c r="H49" i="93"/>
  <c r="G49" i="93"/>
  <c r="F49" i="93"/>
  <c r="E49" i="93"/>
  <c r="D49" i="93"/>
  <c r="C49" i="93"/>
  <c r="B49" i="93"/>
  <c r="K48" i="93"/>
  <c r="J48" i="93"/>
  <c r="I48" i="93"/>
  <c r="H48" i="93"/>
  <c r="G48" i="93"/>
  <c r="F48" i="93"/>
  <c r="E48" i="93"/>
  <c r="D48" i="93"/>
  <c r="C48" i="93"/>
  <c r="B48" i="93"/>
  <c r="K47" i="93"/>
  <c r="J47" i="93"/>
  <c r="I47" i="93"/>
  <c r="H47" i="93"/>
  <c r="G47" i="93"/>
  <c r="F47" i="93"/>
  <c r="E47" i="93"/>
  <c r="D47" i="93"/>
  <c r="C47" i="93"/>
  <c r="B47" i="93"/>
  <c r="K46" i="93"/>
  <c r="J46" i="93"/>
  <c r="I46" i="93"/>
  <c r="H46" i="93"/>
  <c r="G46" i="93"/>
  <c r="F46" i="93"/>
  <c r="E46" i="93"/>
  <c r="D46" i="93"/>
  <c r="C46" i="93"/>
  <c r="B46" i="93"/>
  <c r="K45" i="93"/>
  <c r="J45" i="93"/>
  <c r="I45" i="93"/>
  <c r="H45" i="93"/>
  <c r="G45" i="93"/>
  <c r="F45" i="93"/>
  <c r="E45" i="93"/>
  <c r="D45" i="93"/>
  <c r="C45" i="93"/>
  <c r="B45" i="93"/>
  <c r="K44" i="93"/>
  <c r="J44" i="93"/>
  <c r="I44" i="93"/>
  <c r="H44" i="93"/>
  <c r="G44" i="93"/>
  <c r="F44" i="93"/>
  <c r="E44" i="93"/>
  <c r="D44" i="93"/>
  <c r="C44" i="93"/>
  <c r="B44" i="93"/>
  <c r="K43" i="93"/>
  <c r="J43" i="93"/>
  <c r="I43" i="93"/>
  <c r="H43" i="93"/>
  <c r="G43" i="93"/>
  <c r="F43" i="93"/>
  <c r="E43" i="93"/>
  <c r="D43" i="93"/>
  <c r="C43" i="93"/>
  <c r="B43" i="93"/>
  <c r="K42" i="93"/>
  <c r="J42" i="93"/>
  <c r="I42" i="93"/>
  <c r="H42" i="93"/>
  <c r="G42" i="93"/>
  <c r="F42" i="93"/>
  <c r="E42" i="93"/>
  <c r="D42" i="93"/>
  <c r="C42" i="93"/>
  <c r="B42" i="93"/>
  <c r="K41" i="93"/>
  <c r="J41" i="93"/>
  <c r="I41" i="93"/>
  <c r="H41" i="93"/>
  <c r="G41" i="93"/>
  <c r="F41" i="93"/>
  <c r="E41" i="93"/>
  <c r="D41" i="93"/>
  <c r="C41" i="93"/>
  <c r="B41" i="93"/>
  <c r="K40" i="93"/>
  <c r="J40" i="93"/>
  <c r="I40" i="93"/>
  <c r="H40" i="93"/>
  <c r="G40" i="93"/>
  <c r="F40" i="93"/>
  <c r="E40" i="93"/>
  <c r="D40" i="93"/>
  <c r="C40" i="93"/>
  <c r="B40" i="93"/>
  <c r="K39" i="93"/>
  <c r="J39" i="93"/>
  <c r="I39" i="93"/>
  <c r="H39" i="93"/>
  <c r="G39" i="93"/>
  <c r="F39" i="93"/>
  <c r="E39" i="93"/>
  <c r="D39" i="93"/>
  <c r="C39" i="93"/>
  <c r="B39" i="93"/>
  <c r="K38" i="93"/>
  <c r="J38" i="93"/>
  <c r="I38" i="93"/>
  <c r="H38" i="93"/>
  <c r="G38" i="93"/>
  <c r="F38" i="93"/>
  <c r="E38" i="93"/>
  <c r="D38" i="93"/>
  <c r="C38" i="93"/>
  <c r="B38" i="93"/>
  <c r="K37" i="93"/>
  <c r="J37" i="93"/>
  <c r="I37" i="93"/>
  <c r="H37" i="93"/>
  <c r="G37" i="93"/>
  <c r="F37" i="93"/>
  <c r="E37" i="93"/>
  <c r="D37" i="93"/>
  <c r="C37" i="93"/>
  <c r="B37" i="93"/>
  <c r="K36" i="93"/>
  <c r="J36" i="93"/>
  <c r="I36" i="93"/>
  <c r="H36" i="93"/>
  <c r="G36" i="93"/>
  <c r="F36" i="93"/>
  <c r="E36" i="93"/>
  <c r="D36" i="93"/>
  <c r="C36" i="93"/>
  <c r="B36" i="93"/>
  <c r="K35" i="93"/>
  <c r="J35" i="93"/>
  <c r="I35" i="93"/>
  <c r="H35" i="93"/>
  <c r="G35" i="93"/>
  <c r="F35" i="93"/>
  <c r="E35" i="93"/>
  <c r="D35" i="93"/>
  <c r="C35" i="93"/>
  <c r="B35" i="93"/>
  <c r="K34" i="93"/>
  <c r="J34" i="93"/>
  <c r="I34" i="93"/>
  <c r="H34" i="93"/>
  <c r="G34" i="93"/>
  <c r="F34" i="93"/>
  <c r="E34" i="93"/>
  <c r="D34" i="93"/>
  <c r="C34" i="93"/>
  <c r="B34" i="93"/>
  <c r="K33" i="93"/>
  <c r="J33" i="93"/>
  <c r="I33" i="93"/>
  <c r="H33" i="93"/>
  <c r="G33" i="93"/>
  <c r="F33" i="93"/>
  <c r="E33" i="93"/>
  <c r="D33" i="93"/>
  <c r="C33" i="93"/>
  <c r="B33" i="93"/>
  <c r="K32" i="93"/>
  <c r="J32" i="93"/>
  <c r="I32" i="93"/>
  <c r="H32" i="93"/>
  <c r="G32" i="93"/>
  <c r="F32" i="93"/>
  <c r="E32" i="93"/>
  <c r="D32" i="93"/>
  <c r="C32" i="93"/>
  <c r="B32" i="93"/>
  <c r="K31" i="93"/>
  <c r="J31" i="93"/>
  <c r="I31" i="93"/>
  <c r="H31" i="93"/>
  <c r="G31" i="93"/>
  <c r="F31" i="93"/>
  <c r="E31" i="93"/>
  <c r="D31" i="93"/>
  <c r="C31" i="93"/>
  <c r="B31" i="93"/>
  <c r="K30" i="93"/>
  <c r="J30" i="93"/>
  <c r="I30" i="93"/>
  <c r="H30" i="93"/>
  <c r="G30" i="93"/>
  <c r="F30" i="93"/>
  <c r="E30" i="93"/>
  <c r="D30" i="93"/>
  <c r="C30" i="93"/>
  <c r="B30" i="93"/>
  <c r="K29" i="93"/>
  <c r="J29" i="93"/>
  <c r="I29" i="93"/>
  <c r="H29" i="93"/>
  <c r="G29" i="93"/>
  <c r="F29" i="93"/>
  <c r="E29" i="93"/>
  <c r="D29" i="93"/>
  <c r="C29" i="93"/>
  <c r="B29" i="93"/>
  <c r="K28" i="93"/>
  <c r="J28" i="93"/>
  <c r="I28" i="93"/>
  <c r="H28" i="93"/>
  <c r="G28" i="93"/>
  <c r="F28" i="93"/>
  <c r="E28" i="93"/>
  <c r="D28" i="93"/>
  <c r="C28" i="93"/>
  <c r="B28" i="93"/>
  <c r="K27" i="93"/>
  <c r="J27" i="93"/>
  <c r="I27" i="93"/>
  <c r="H27" i="93"/>
  <c r="G27" i="93"/>
  <c r="F27" i="93"/>
  <c r="E27" i="93"/>
  <c r="D27" i="93"/>
  <c r="C27" i="93"/>
  <c r="B27" i="93"/>
  <c r="K26" i="93"/>
  <c r="J26" i="93"/>
  <c r="I26" i="93"/>
  <c r="H26" i="93"/>
  <c r="G26" i="93"/>
  <c r="F26" i="93"/>
  <c r="E26" i="93"/>
  <c r="D26" i="93"/>
  <c r="C26" i="93"/>
  <c r="B26" i="93"/>
  <c r="K25" i="93"/>
  <c r="J25" i="93"/>
  <c r="I25" i="93"/>
  <c r="H25" i="93"/>
  <c r="G25" i="93"/>
  <c r="F25" i="93"/>
  <c r="E25" i="93"/>
  <c r="D25" i="93"/>
  <c r="C25" i="93"/>
  <c r="B25" i="93"/>
  <c r="K24" i="93"/>
  <c r="J24" i="93"/>
  <c r="I24" i="93"/>
  <c r="H24" i="93"/>
  <c r="G24" i="93"/>
  <c r="F24" i="93"/>
  <c r="E24" i="93"/>
  <c r="D24" i="93"/>
  <c r="C24" i="93"/>
  <c r="B24" i="93"/>
  <c r="K23" i="93"/>
  <c r="J23" i="93"/>
  <c r="I23" i="93"/>
  <c r="H23" i="93"/>
  <c r="G23" i="93"/>
  <c r="F23" i="93"/>
  <c r="E23" i="93"/>
  <c r="D23" i="93"/>
  <c r="C23" i="93"/>
  <c r="B23" i="93"/>
  <c r="K22" i="93"/>
  <c r="J22" i="93"/>
  <c r="I22" i="93"/>
  <c r="H22" i="93"/>
  <c r="G22" i="93"/>
  <c r="F22" i="93"/>
  <c r="E22" i="93"/>
  <c r="D22" i="93"/>
  <c r="C22" i="93"/>
  <c r="B22" i="93"/>
  <c r="K21" i="93"/>
  <c r="J21" i="93"/>
  <c r="I21" i="93"/>
  <c r="H21" i="93"/>
  <c r="G21" i="93"/>
  <c r="F21" i="93"/>
  <c r="E21" i="93"/>
  <c r="D21" i="93"/>
  <c r="C21" i="93"/>
  <c r="B21" i="93"/>
  <c r="K20" i="93"/>
  <c r="J20" i="93"/>
  <c r="I20" i="93"/>
  <c r="H20" i="93"/>
  <c r="G20" i="93"/>
  <c r="F20" i="93"/>
  <c r="E20" i="93"/>
  <c r="D20" i="93"/>
  <c r="C20" i="93"/>
  <c r="B20" i="93"/>
  <c r="K19" i="93"/>
  <c r="J19" i="93"/>
  <c r="I19" i="93"/>
  <c r="H19" i="93"/>
  <c r="G19" i="93"/>
  <c r="F19" i="93"/>
  <c r="E19" i="93"/>
  <c r="D19" i="93"/>
  <c r="C19" i="93"/>
  <c r="B19" i="93"/>
  <c r="K18" i="93"/>
  <c r="J18" i="93"/>
  <c r="I18" i="93"/>
  <c r="H18" i="93"/>
  <c r="G18" i="93"/>
  <c r="F18" i="93"/>
  <c r="E18" i="93"/>
  <c r="D18" i="93"/>
  <c r="C18" i="93"/>
  <c r="B18" i="93"/>
  <c r="K17" i="93"/>
  <c r="J17" i="93"/>
  <c r="I17" i="93"/>
  <c r="H17" i="93"/>
  <c r="G17" i="93"/>
  <c r="F17" i="93"/>
  <c r="E17" i="93"/>
  <c r="D17" i="93"/>
  <c r="C17" i="93"/>
  <c r="B17" i="93"/>
  <c r="K16" i="93"/>
  <c r="J16" i="93"/>
  <c r="I16" i="93"/>
  <c r="H16" i="93"/>
  <c r="G16" i="93"/>
  <c r="F16" i="93"/>
  <c r="E16" i="93"/>
  <c r="D16" i="93"/>
  <c r="C16" i="93"/>
  <c r="B16" i="93"/>
  <c r="K15" i="93"/>
  <c r="J15" i="93"/>
  <c r="I15" i="93"/>
  <c r="H15" i="93"/>
  <c r="G15" i="93"/>
  <c r="F15" i="93"/>
  <c r="E15" i="93"/>
  <c r="D15" i="93"/>
  <c r="C15" i="93"/>
  <c r="B15" i="93"/>
  <c r="K14" i="93"/>
  <c r="J14" i="93"/>
  <c r="I14" i="93"/>
  <c r="H14" i="93"/>
  <c r="G14" i="93"/>
  <c r="F14" i="93"/>
  <c r="E14" i="93"/>
  <c r="D14" i="93"/>
  <c r="C14" i="93"/>
  <c r="B14" i="93"/>
  <c r="K13" i="93"/>
  <c r="J13" i="93"/>
  <c r="I13" i="93"/>
  <c r="H13" i="93"/>
  <c r="G13" i="93"/>
  <c r="F13" i="93"/>
  <c r="E13" i="93"/>
  <c r="D13" i="93"/>
  <c r="C13" i="93"/>
  <c r="B13" i="93"/>
  <c r="K12" i="93"/>
  <c r="J12" i="93"/>
  <c r="I12" i="93"/>
  <c r="H12" i="93"/>
  <c r="G12" i="93"/>
  <c r="F12" i="93"/>
  <c r="E12" i="93"/>
  <c r="D12" i="93"/>
  <c r="C12" i="93"/>
  <c r="B12" i="93"/>
  <c r="K11" i="93"/>
  <c r="J11" i="93"/>
  <c r="I11" i="93"/>
  <c r="H11" i="93"/>
  <c r="G11" i="93"/>
  <c r="F11" i="93"/>
  <c r="E11" i="93"/>
  <c r="D11" i="93"/>
  <c r="C11" i="93"/>
  <c r="B11" i="93"/>
  <c r="K10" i="93"/>
  <c r="J10" i="93"/>
  <c r="I10" i="93"/>
  <c r="H10" i="93"/>
  <c r="G10" i="93"/>
  <c r="F10" i="93"/>
  <c r="E10" i="93"/>
  <c r="D10" i="93"/>
  <c r="C10" i="93"/>
  <c r="B10" i="93"/>
  <c r="K9" i="93"/>
  <c r="J9" i="93"/>
  <c r="I9" i="93"/>
  <c r="H9" i="93"/>
  <c r="G9" i="93"/>
  <c r="F9" i="93"/>
  <c r="E9" i="93"/>
  <c r="D9" i="93"/>
  <c r="C9" i="93"/>
  <c r="B9" i="93"/>
  <c r="K8" i="93"/>
  <c r="J8" i="93"/>
  <c r="I8" i="93"/>
  <c r="H8" i="93"/>
  <c r="G8" i="93"/>
  <c r="F8" i="93"/>
  <c r="E8" i="93"/>
  <c r="D8" i="93"/>
  <c r="C8" i="93"/>
  <c r="B8" i="93"/>
  <c r="K7" i="93"/>
  <c r="J7" i="93"/>
  <c r="I7" i="93"/>
  <c r="H7" i="93"/>
  <c r="G7" i="93"/>
  <c r="F7" i="93"/>
  <c r="E7" i="93"/>
  <c r="D7" i="93"/>
  <c r="C7" i="93"/>
  <c r="B7" i="93"/>
  <c r="K6" i="93"/>
  <c r="J6" i="93"/>
  <c r="I6" i="93"/>
  <c r="H6" i="93"/>
  <c r="G6" i="93"/>
  <c r="F6" i="93"/>
  <c r="E6" i="93"/>
  <c r="D6" i="93"/>
  <c r="C6" i="93"/>
  <c r="B6" i="93"/>
  <c r="K5" i="93"/>
  <c r="J5" i="93"/>
  <c r="I5" i="93"/>
  <c r="H5" i="93"/>
  <c r="G5" i="93"/>
  <c r="F5" i="93"/>
  <c r="E5" i="93"/>
  <c r="D5" i="93"/>
  <c r="C5" i="93"/>
  <c r="B5" i="93"/>
  <c r="K4" i="93"/>
  <c r="J4" i="93"/>
  <c r="I4" i="93"/>
  <c r="H4" i="93"/>
  <c r="G4" i="93"/>
  <c r="F4" i="93"/>
  <c r="E4" i="93"/>
  <c r="D4" i="93"/>
  <c r="C4" i="93"/>
  <c r="B4" i="93"/>
  <c r="K3" i="93"/>
  <c r="J3" i="93"/>
  <c r="I3" i="93"/>
  <c r="H3" i="93"/>
  <c r="G3" i="93"/>
  <c r="F3" i="93"/>
  <c r="E3" i="93"/>
  <c r="D3" i="93"/>
  <c r="C3" i="93"/>
  <c r="B3" i="93"/>
  <c r="B291" i="92"/>
  <c r="B290" i="92"/>
  <c r="B289" i="92"/>
  <c r="B288" i="92"/>
  <c r="B287" i="92"/>
  <c r="B286" i="92"/>
  <c r="B285" i="92"/>
  <c r="B284" i="92"/>
  <c r="B283" i="92"/>
  <c r="B282" i="92"/>
  <c r="B281" i="92"/>
  <c r="B280" i="92"/>
  <c r="B279" i="92"/>
  <c r="B278" i="92"/>
  <c r="B277" i="92"/>
  <c r="B276" i="92"/>
  <c r="B275" i="92"/>
  <c r="B274" i="92"/>
  <c r="B273" i="92"/>
  <c r="B272" i="92"/>
  <c r="B271" i="92"/>
  <c r="B270" i="92"/>
  <c r="B269" i="92"/>
  <c r="B268" i="92"/>
  <c r="B267" i="92"/>
  <c r="B266" i="92"/>
  <c r="B265" i="92"/>
  <c r="B264" i="92"/>
  <c r="B263" i="92"/>
  <c r="B262" i="92"/>
  <c r="B261" i="92"/>
  <c r="B260" i="92"/>
  <c r="B259" i="92"/>
  <c r="B258" i="92"/>
  <c r="B257" i="92"/>
  <c r="B256" i="92"/>
  <c r="B255" i="92"/>
  <c r="B254" i="92"/>
  <c r="B253" i="92"/>
  <c r="B252" i="92"/>
  <c r="B251" i="92"/>
  <c r="B250" i="92"/>
  <c r="B249" i="92"/>
  <c r="B248" i="92"/>
  <c r="B247" i="92"/>
  <c r="B246" i="92"/>
  <c r="B245" i="92"/>
  <c r="B244" i="92"/>
  <c r="B243" i="92"/>
  <c r="B242" i="92"/>
  <c r="B241" i="92"/>
  <c r="B240" i="92"/>
  <c r="B239" i="92"/>
  <c r="B238" i="92"/>
  <c r="B237" i="92"/>
  <c r="B236" i="92"/>
  <c r="B235" i="92"/>
  <c r="B234" i="92"/>
  <c r="B233" i="92"/>
  <c r="B232" i="92"/>
  <c r="B231" i="92"/>
  <c r="B230" i="92"/>
  <c r="B229" i="92"/>
  <c r="B228" i="92"/>
  <c r="B227" i="92"/>
  <c r="B226" i="92"/>
  <c r="B225" i="92"/>
  <c r="B224" i="92"/>
  <c r="B223" i="92"/>
  <c r="B222" i="92"/>
  <c r="B221" i="92"/>
  <c r="B220" i="92"/>
  <c r="B219" i="92"/>
  <c r="B218" i="92"/>
  <c r="B217" i="92"/>
  <c r="B216" i="92"/>
  <c r="B215" i="92"/>
  <c r="B214" i="92"/>
  <c r="B213" i="92"/>
  <c r="B212" i="92"/>
  <c r="B211" i="92"/>
  <c r="B210" i="92"/>
  <c r="B209" i="92"/>
  <c r="B208" i="92"/>
  <c r="B207" i="92"/>
  <c r="B206" i="92"/>
  <c r="B205" i="92"/>
  <c r="B204" i="92"/>
  <c r="B203" i="92"/>
  <c r="B202" i="92"/>
  <c r="B201" i="92"/>
  <c r="B200" i="92"/>
  <c r="B199" i="92"/>
  <c r="B198" i="92"/>
  <c r="B197" i="92"/>
  <c r="B196" i="92"/>
  <c r="B195" i="92"/>
  <c r="B194" i="92"/>
  <c r="B193" i="92"/>
  <c r="B192" i="92"/>
  <c r="B191" i="92"/>
  <c r="B190" i="92"/>
  <c r="B189" i="92"/>
  <c r="B188" i="92"/>
  <c r="B187" i="92"/>
  <c r="B186" i="92"/>
  <c r="B185" i="92"/>
  <c r="B184" i="92"/>
  <c r="B183" i="92"/>
  <c r="B182" i="92"/>
  <c r="B181" i="92"/>
  <c r="B180" i="92"/>
  <c r="B179" i="92"/>
  <c r="B178" i="92"/>
  <c r="B177" i="92"/>
  <c r="B176" i="92"/>
  <c r="B175" i="92"/>
  <c r="B174" i="92"/>
  <c r="B173" i="92"/>
  <c r="B172" i="92"/>
  <c r="B171" i="92"/>
  <c r="B170" i="92"/>
  <c r="B169" i="92"/>
  <c r="B168" i="92"/>
  <c r="B167" i="92"/>
  <c r="B166" i="92"/>
  <c r="B165" i="92"/>
  <c r="B164" i="92"/>
  <c r="B163" i="92"/>
  <c r="B162" i="92"/>
  <c r="B161" i="92"/>
  <c r="B160" i="92"/>
  <c r="B159" i="92"/>
  <c r="B158" i="92"/>
  <c r="B157" i="92"/>
  <c r="B156" i="92"/>
  <c r="B155" i="92"/>
  <c r="B154" i="92"/>
  <c r="B153" i="92"/>
  <c r="B152" i="92"/>
  <c r="B151" i="92"/>
  <c r="B150" i="92"/>
  <c r="B149" i="92"/>
  <c r="B148" i="92"/>
  <c r="B147" i="92"/>
  <c r="B146" i="92"/>
  <c r="B145" i="92"/>
  <c r="B144" i="92"/>
  <c r="B143" i="92"/>
  <c r="B142" i="92"/>
  <c r="B141" i="92"/>
  <c r="B140" i="92"/>
  <c r="B139" i="92"/>
  <c r="B138" i="92"/>
  <c r="B137" i="92"/>
  <c r="B136" i="92"/>
  <c r="B135" i="92"/>
  <c r="B134" i="92"/>
  <c r="B133" i="92"/>
  <c r="B132" i="92"/>
  <c r="B131" i="92"/>
  <c r="B130" i="92"/>
  <c r="B129" i="92"/>
  <c r="B128" i="92"/>
  <c r="B127" i="92"/>
  <c r="B126" i="92"/>
  <c r="B125" i="92"/>
  <c r="B124" i="92"/>
  <c r="B123" i="92"/>
  <c r="B122" i="92"/>
  <c r="B121" i="92"/>
  <c r="B120" i="92"/>
  <c r="B119" i="92"/>
  <c r="B118" i="92"/>
  <c r="B117" i="92"/>
  <c r="B116" i="92"/>
  <c r="B115" i="92"/>
  <c r="B114" i="92"/>
  <c r="B113" i="92"/>
  <c r="B112" i="92"/>
  <c r="B111" i="92"/>
  <c r="B110" i="92"/>
  <c r="B109" i="92"/>
  <c r="B108" i="92"/>
  <c r="B107" i="92"/>
  <c r="B106" i="92"/>
  <c r="B105" i="92"/>
  <c r="B104" i="92"/>
  <c r="B103" i="92"/>
  <c r="B102" i="92"/>
  <c r="B101" i="92"/>
  <c r="B100" i="92"/>
  <c r="B99" i="92"/>
  <c r="B98" i="92"/>
  <c r="B97" i="92"/>
  <c r="B96" i="92"/>
  <c r="B95" i="92"/>
  <c r="B94" i="92"/>
  <c r="B93" i="92"/>
  <c r="B92" i="92"/>
  <c r="B91" i="92"/>
  <c r="B90" i="92"/>
  <c r="B89" i="92"/>
  <c r="B88" i="92"/>
  <c r="B87" i="92"/>
  <c r="B86" i="92"/>
  <c r="B85" i="92"/>
  <c r="B84" i="92"/>
  <c r="B83" i="92"/>
  <c r="B82" i="92"/>
  <c r="B81" i="92"/>
  <c r="B80" i="92"/>
  <c r="B79" i="92"/>
  <c r="B78" i="92"/>
  <c r="K77" i="92"/>
  <c r="J77" i="92"/>
  <c r="I77" i="92"/>
  <c r="H77" i="92"/>
  <c r="G77" i="92"/>
  <c r="F77" i="92"/>
  <c r="E77" i="92"/>
  <c r="D77" i="92"/>
  <c r="C77" i="92"/>
  <c r="B77" i="92"/>
  <c r="K76" i="92"/>
  <c r="J76" i="92"/>
  <c r="I76" i="92"/>
  <c r="H76" i="92"/>
  <c r="G76" i="92"/>
  <c r="F76" i="92"/>
  <c r="E76" i="92"/>
  <c r="D76" i="92"/>
  <c r="C76" i="92"/>
  <c r="B76" i="92"/>
  <c r="K75" i="92"/>
  <c r="J75" i="92"/>
  <c r="I75" i="92"/>
  <c r="H75" i="92"/>
  <c r="G75" i="92"/>
  <c r="F75" i="92"/>
  <c r="E75" i="92"/>
  <c r="D75" i="92"/>
  <c r="C75" i="92"/>
  <c r="B75" i="92"/>
  <c r="K74" i="92"/>
  <c r="J74" i="92"/>
  <c r="I74" i="92"/>
  <c r="H74" i="92"/>
  <c r="G74" i="92"/>
  <c r="F74" i="92"/>
  <c r="E74" i="92"/>
  <c r="D74" i="92"/>
  <c r="C74" i="92"/>
  <c r="B74" i="92"/>
  <c r="K73" i="92"/>
  <c r="J73" i="92"/>
  <c r="I73" i="92"/>
  <c r="H73" i="92"/>
  <c r="G73" i="92"/>
  <c r="F73" i="92"/>
  <c r="E73" i="92"/>
  <c r="D73" i="92"/>
  <c r="C73" i="92"/>
  <c r="B73" i="92"/>
  <c r="K72" i="92"/>
  <c r="J72" i="92"/>
  <c r="I72" i="92"/>
  <c r="H72" i="92"/>
  <c r="G72" i="92"/>
  <c r="F72" i="92"/>
  <c r="E72" i="92"/>
  <c r="D72" i="92"/>
  <c r="C72" i="92"/>
  <c r="B72" i="92"/>
  <c r="K71" i="92"/>
  <c r="J71" i="92"/>
  <c r="I71" i="92"/>
  <c r="H71" i="92"/>
  <c r="G71" i="92"/>
  <c r="F71" i="92"/>
  <c r="E71" i="92"/>
  <c r="D71" i="92"/>
  <c r="C71" i="92"/>
  <c r="B71" i="92"/>
  <c r="K70" i="92"/>
  <c r="J70" i="92"/>
  <c r="I70" i="92"/>
  <c r="H70" i="92"/>
  <c r="G70" i="92"/>
  <c r="F70" i="92"/>
  <c r="E70" i="92"/>
  <c r="D70" i="92"/>
  <c r="C70" i="92"/>
  <c r="B70" i="92"/>
  <c r="K69" i="92"/>
  <c r="J69" i="92"/>
  <c r="I69" i="92"/>
  <c r="H69" i="92"/>
  <c r="G69" i="92"/>
  <c r="F69" i="92"/>
  <c r="E69" i="92"/>
  <c r="D69" i="92"/>
  <c r="C69" i="92"/>
  <c r="B69" i="92"/>
  <c r="K68" i="92"/>
  <c r="J68" i="92"/>
  <c r="I68" i="92"/>
  <c r="H68" i="92"/>
  <c r="G68" i="92"/>
  <c r="F68" i="92"/>
  <c r="E68" i="92"/>
  <c r="D68" i="92"/>
  <c r="C68" i="92"/>
  <c r="B68" i="92"/>
  <c r="K67" i="92"/>
  <c r="J67" i="92"/>
  <c r="I67" i="92"/>
  <c r="H67" i="92"/>
  <c r="G67" i="92"/>
  <c r="F67" i="92"/>
  <c r="E67" i="92"/>
  <c r="D67" i="92"/>
  <c r="C67" i="92"/>
  <c r="B67" i="92"/>
  <c r="K66" i="92"/>
  <c r="J66" i="92"/>
  <c r="I66" i="92"/>
  <c r="H66" i="92"/>
  <c r="G66" i="92"/>
  <c r="F66" i="92"/>
  <c r="E66" i="92"/>
  <c r="D66" i="92"/>
  <c r="C66" i="92"/>
  <c r="B66" i="92"/>
  <c r="K65" i="92"/>
  <c r="J65" i="92"/>
  <c r="I65" i="92"/>
  <c r="H65" i="92"/>
  <c r="G65" i="92"/>
  <c r="F65" i="92"/>
  <c r="E65" i="92"/>
  <c r="D65" i="92"/>
  <c r="C65" i="92"/>
  <c r="B65" i="92"/>
  <c r="K64" i="92"/>
  <c r="J64" i="92"/>
  <c r="I64" i="92"/>
  <c r="H64" i="92"/>
  <c r="G64" i="92"/>
  <c r="F64" i="92"/>
  <c r="E64" i="92"/>
  <c r="D64" i="92"/>
  <c r="C64" i="92"/>
  <c r="B64" i="92"/>
  <c r="K63" i="92"/>
  <c r="J63" i="92"/>
  <c r="I63" i="92"/>
  <c r="H63" i="92"/>
  <c r="G63" i="92"/>
  <c r="F63" i="92"/>
  <c r="E63" i="92"/>
  <c r="D63" i="92"/>
  <c r="C63" i="92"/>
  <c r="B63" i="92"/>
  <c r="K62" i="92"/>
  <c r="J62" i="92"/>
  <c r="I62" i="92"/>
  <c r="H62" i="92"/>
  <c r="G62" i="92"/>
  <c r="F62" i="92"/>
  <c r="E62" i="92"/>
  <c r="D62" i="92"/>
  <c r="C62" i="92"/>
  <c r="B62" i="92"/>
  <c r="K61" i="92"/>
  <c r="J61" i="92"/>
  <c r="I61" i="92"/>
  <c r="H61" i="92"/>
  <c r="G61" i="92"/>
  <c r="F61" i="92"/>
  <c r="E61" i="92"/>
  <c r="D61" i="92"/>
  <c r="C61" i="92"/>
  <c r="B61" i="92"/>
  <c r="K60" i="92"/>
  <c r="J60" i="92"/>
  <c r="I60" i="92"/>
  <c r="H60" i="92"/>
  <c r="G60" i="92"/>
  <c r="F60" i="92"/>
  <c r="E60" i="92"/>
  <c r="D60" i="92"/>
  <c r="C60" i="92"/>
  <c r="B60" i="92"/>
  <c r="K59" i="92"/>
  <c r="J59" i="92"/>
  <c r="I59" i="92"/>
  <c r="H59" i="92"/>
  <c r="G59" i="92"/>
  <c r="F59" i="92"/>
  <c r="E59" i="92"/>
  <c r="D59" i="92"/>
  <c r="C59" i="92"/>
  <c r="B59" i="92"/>
  <c r="K58" i="92"/>
  <c r="J58" i="92"/>
  <c r="I58" i="92"/>
  <c r="H58" i="92"/>
  <c r="G58" i="92"/>
  <c r="F58" i="92"/>
  <c r="E58" i="92"/>
  <c r="D58" i="92"/>
  <c r="C58" i="92"/>
  <c r="B58" i="92"/>
  <c r="K57" i="92"/>
  <c r="J57" i="92"/>
  <c r="I57" i="92"/>
  <c r="H57" i="92"/>
  <c r="G57" i="92"/>
  <c r="F57" i="92"/>
  <c r="E57" i="92"/>
  <c r="D57" i="92"/>
  <c r="C57" i="92"/>
  <c r="B57" i="92"/>
  <c r="K56" i="92"/>
  <c r="J56" i="92"/>
  <c r="I56" i="92"/>
  <c r="H56" i="92"/>
  <c r="G56" i="92"/>
  <c r="F56" i="92"/>
  <c r="E56" i="92"/>
  <c r="D56" i="92"/>
  <c r="C56" i="92"/>
  <c r="B56" i="92"/>
  <c r="K55" i="92"/>
  <c r="J55" i="92"/>
  <c r="I55" i="92"/>
  <c r="H55" i="92"/>
  <c r="G55" i="92"/>
  <c r="F55" i="92"/>
  <c r="E55" i="92"/>
  <c r="D55" i="92"/>
  <c r="C55" i="92"/>
  <c r="B55" i="92"/>
  <c r="K54" i="92"/>
  <c r="J54" i="92"/>
  <c r="I54" i="92"/>
  <c r="H54" i="92"/>
  <c r="G54" i="92"/>
  <c r="F54" i="92"/>
  <c r="E54" i="92"/>
  <c r="D54" i="92"/>
  <c r="C54" i="92"/>
  <c r="B54" i="92"/>
  <c r="K53" i="92"/>
  <c r="J53" i="92"/>
  <c r="I53" i="92"/>
  <c r="H53" i="92"/>
  <c r="G53" i="92"/>
  <c r="F53" i="92"/>
  <c r="E53" i="92"/>
  <c r="D53" i="92"/>
  <c r="C53" i="92"/>
  <c r="B53" i="92"/>
  <c r="K52" i="92"/>
  <c r="J52" i="92"/>
  <c r="I52" i="92"/>
  <c r="H52" i="92"/>
  <c r="G52" i="92"/>
  <c r="F52" i="92"/>
  <c r="E52" i="92"/>
  <c r="D52" i="92"/>
  <c r="C52" i="92"/>
  <c r="B52" i="92"/>
  <c r="K51" i="92"/>
  <c r="J51" i="92"/>
  <c r="I51" i="92"/>
  <c r="H51" i="92"/>
  <c r="G51" i="92"/>
  <c r="F51" i="92"/>
  <c r="E51" i="92"/>
  <c r="D51" i="92"/>
  <c r="C51" i="92"/>
  <c r="B51" i="92"/>
  <c r="K50" i="92"/>
  <c r="J50" i="92"/>
  <c r="I50" i="92"/>
  <c r="H50" i="92"/>
  <c r="G50" i="92"/>
  <c r="F50" i="92"/>
  <c r="E50" i="92"/>
  <c r="D50" i="92"/>
  <c r="C50" i="92"/>
  <c r="B50" i="92"/>
  <c r="K49" i="92"/>
  <c r="J49" i="92"/>
  <c r="I49" i="92"/>
  <c r="H49" i="92"/>
  <c r="G49" i="92"/>
  <c r="F49" i="92"/>
  <c r="E49" i="92"/>
  <c r="D49" i="92"/>
  <c r="C49" i="92"/>
  <c r="B49" i="92"/>
  <c r="K48" i="92"/>
  <c r="J48" i="92"/>
  <c r="I48" i="92"/>
  <c r="H48" i="92"/>
  <c r="G48" i="92"/>
  <c r="F48" i="92"/>
  <c r="E48" i="92"/>
  <c r="D48" i="92"/>
  <c r="C48" i="92"/>
  <c r="B48" i="92"/>
  <c r="K47" i="92"/>
  <c r="J47" i="92"/>
  <c r="I47" i="92"/>
  <c r="H47" i="92"/>
  <c r="G47" i="92"/>
  <c r="F47" i="92"/>
  <c r="E47" i="92"/>
  <c r="D47" i="92"/>
  <c r="C47" i="92"/>
  <c r="B47" i="92"/>
  <c r="K46" i="92"/>
  <c r="J46" i="92"/>
  <c r="I46" i="92"/>
  <c r="H46" i="92"/>
  <c r="G46" i="92"/>
  <c r="F46" i="92"/>
  <c r="E46" i="92"/>
  <c r="D46" i="92"/>
  <c r="C46" i="92"/>
  <c r="B46" i="92"/>
  <c r="K45" i="92"/>
  <c r="J45" i="92"/>
  <c r="I45" i="92"/>
  <c r="H45" i="92"/>
  <c r="G45" i="92"/>
  <c r="F45" i="92"/>
  <c r="E45" i="92"/>
  <c r="D45" i="92"/>
  <c r="C45" i="92"/>
  <c r="B45" i="92"/>
  <c r="K44" i="92"/>
  <c r="J44" i="92"/>
  <c r="I44" i="92"/>
  <c r="H44" i="92"/>
  <c r="G44" i="92"/>
  <c r="F44" i="92"/>
  <c r="E44" i="92"/>
  <c r="D44" i="92"/>
  <c r="C44" i="92"/>
  <c r="B44" i="92"/>
  <c r="K43" i="92"/>
  <c r="J43" i="92"/>
  <c r="I43" i="92"/>
  <c r="H43" i="92"/>
  <c r="G43" i="92"/>
  <c r="F43" i="92"/>
  <c r="E43" i="92"/>
  <c r="D43" i="92"/>
  <c r="C43" i="92"/>
  <c r="B43" i="92"/>
  <c r="K42" i="92"/>
  <c r="J42" i="92"/>
  <c r="I42" i="92"/>
  <c r="H42" i="92"/>
  <c r="G42" i="92"/>
  <c r="F42" i="92"/>
  <c r="E42" i="92"/>
  <c r="D42" i="92"/>
  <c r="C42" i="92"/>
  <c r="B42" i="92"/>
  <c r="K41" i="92"/>
  <c r="J41" i="92"/>
  <c r="I41" i="92"/>
  <c r="H41" i="92"/>
  <c r="G41" i="92"/>
  <c r="F41" i="92"/>
  <c r="E41" i="92"/>
  <c r="D41" i="92"/>
  <c r="C41" i="92"/>
  <c r="B41" i="92"/>
  <c r="K40" i="92"/>
  <c r="J40" i="92"/>
  <c r="I40" i="92"/>
  <c r="H40" i="92"/>
  <c r="G40" i="92"/>
  <c r="F40" i="92"/>
  <c r="E40" i="92"/>
  <c r="D40" i="92"/>
  <c r="C40" i="92"/>
  <c r="B40" i="92"/>
  <c r="K39" i="92"/>
  <c r="J39" i="92"/>
  <c r="I39" i="92"/>
  <c r="H39" i="92"/>
  <c r="G39" i="92"/>
  <c r="F39" i="92"/>
  <c r="E39" i="92"/>
  <c r="D39" i="92"/>
  <c r="C39" i="92"/>
  <c r="B39" i="92"/>
  <c r="K38" i="92"/>
  <c r="J38" i="92"/>
  <c r="I38" i="92"/>
  <c r="H38" i="92"/>
  <c r="G38" i="92"/>
  <c r="F38" i="92"/>
  <c r="E38" i="92"/>
  <c r="D38" i="92"/>
  <c r="C38" i="92"/>
  <c r="B38" i="92"/>
  <c r="K37" i="92"/>
  <c r="J37" i="92"/>
  <c r="I37" i="92"/>
  <c r="H37" i="92"/>
  <c r="G37" i="92"/>
  <c r="F37" i="92"/>
  <c r="E37" i="92"/>
  <c r="D37" i="92"/>
  <c r="C37" i="92"/>
  <c r="B37" i="92"/>
  <c r="K36" i="92"/>
  <c r="J36" i="92"/>
  <c r="I36" i="92"/>
  <c r="H36" i="92"/>
  <c r="G36" i="92"/>
  <c r="F36" i="92"/>
  <c r="E36" i="92"/>
  <c r="D36" i="92"/>
  <c r="C36" i="92"/>
  <c r="B36" i="92"/>
  <c r="K35" i="92"/>
  <c r="J35" i="92"/>
  <c r="I35" i="92"/>
  <c r="H35" i="92"/>
  <c r="G35" i="92"/>
  <c r="F35" i="92"/>
  <c r="E35" i="92"/>
  <c r="D35" i="92"/>
  <c r="C35" i="92"/>
  <c r="B35" i="92"/>
  <c r="K34" i="92"/>
  <c r="J34" i="92"/>
  <c r="I34" i="92"/>
  <c r="H34" i="92"/>
  <c r="G34" i="92"/>
  <c r="F34" i="92"/>
  <c r="E34" i="92"/>
  <c r="D34" i="92"/>
  <c r="C34" i="92"/>
  <c r="B34" i="92"/>
  <c r="K33" i="92"/>
  <c r="J33" i="92"/>
  <c r="I33" i="92"/>
  <c r="H33" i="92"/>
  <c r="G33" i="92"/>
  <c r="F33" i="92"/>
  <c r="E33" i="92"/>
  <c r="D33" i="92"/>
  <c r="C33" i="92"/>
  <c r="B33" i="92"/>
  <c r="K32" i="92"/>
  <c r="J32" i="92"/>
  <c r="I32" i="92"/>
  <c r="H32" i="92"/>
  <c r="G32" i="92"/>
  <c r="F32" i="92"/>
  <c r="E32" i="92"/>
  <c r="D32" i="92"/>
  <c r="C32" i="92"/>
  <c r="B32" i="92"/>
  <c r="K31" i="92"/>
  <c r="J31" i="92"/>
  <c r="I31" i="92"/>
  <c r="H31" i="92"/>
  <c r="G31" i="92"/>
  <c r="F31" i="92"/>
  <c r="E31" i="92"/>
  <c r="D31" i="92"/>
  <c r="C31" i="92"/>
  <c r="B31" i="92"/>
  <c r="K30" i="92"/>
  <c r="J30" i="92"/>
  <c r="I30" i="92"/>
  <c r="H30" i="92"/>
  <c r="G30" i="92"/>
  <c r="F30" i="92"/>
  <c r="E30" i="92"/>
  <c r="D30" i="92"/>
  <c r="C30" i="92"/>
  <c r="B30" i="92"/>
  <c r="K29" i="92"/>
  <c r="J29" i="92"/>
  <c r="I29" i="92"/>
  <c r="H29" i="92"/>
  <c r="G29" i="92"/>
  <c r="F29" i="92"/>
  <c r="E29" i="92"/>
  <c r="D29" i="92"/>
  <c r="C29" i="92"/>
  <c r="B29" i="92"/>
  <c r="K28" i="92"/>
  <c r="J28" i="92"/>
  <c r="I28" i="92"/>
  <c r="H28" i="92"/>
  <c r="G28" i="92"/>
  <c r="F28" i="92"/>
  <c r="E28" i="92"/>
  <c r="D28" i="92"/>
  <c r="C28" i="92"/>
  <c r="B28" i="92"/>
  <c r="K27" i="92"/>
  <c r="J27" i="92"/>
  <c r="I27" i="92"/>
  <c r="H27" i="92"/>
  <c r="G27" i="92"/>
  <c r="F27" i="92"/>
  <c r="E27" i="92"/>
  <c r="D27" i="92"/>
  <c r="C27" i="92"/>
  <c r="B27" i="92"/>
  <c r="K26" i="92"/>
  <c r="J26" i="92"/>
  <c r="I26" i="92"/>
  <c r="H26" i="92"/>
  <c r="G26" i="92"/>
  <c r="F26" i="92"/>
  <c r="E26" i="92"/>
  <c r="D26" i="92"/>
  <c r="C26" i="92"/>
  <c r="B26" i="92"/>
  <c r="K25" i="92"/>
  <c r="J25" i="92"/>
  <c r="I25" i="92"/>
  <c r="H25" i="92"/>
  <c r="G25" i="92"/>
  <c r="F25" i="92"/>
  <c r="E25" i="92"/>
  <c r="D25" i="92"/>
  <c r="C25" i="92"/>
  <c r="B25" i="92"/>
  <c r="K24" i="92"/>
  <c r="J24" i="92"/>
  <c r="I24" i="92"/>
  <c r="H24" i="92"/>
  <c r="G24" i="92"/>
  <c r="F24" i="92"/>
  <c r="E24" i="92"/>
  <c r="D24" i="92"/>
  <c r="C24" i="92"/>
  <c r="B24" i="92"/>
  <c r="K23" i="92"/>
  <c r="J23" i="92"/>
  <c r="I23" i="92"/>
  <c r="H23" i="92"/>
  <c r="G23" i="92"/>
  <c r="F23" i="92"/>
  <c r="E23" i="92"/>
  <c r="D23" i="92"/>
  <c r="C23" i="92"/>
  <c r="B23" i="92"/>
  <c r="K22" i="92"/>
  <c r="J22" i="92"/>
  <c r="I22" i="92"/>
  <c r="H22" i="92"/>
  <c r="G22" i="92"/>
  <c r="F22" i="92"/>
  <c r="E22" i="92"/>
  <c r="D22" i="92"/>
  <c r="C22" i="92"/>
  <c r="B22" i="92"/>
  <c r="K21" i="92"/>
  <c r="J21" i="92"/>
  <c r="I21" i="92"/>
  <c r="H21" i="92"/>
  <c r="G21" i="92"/>
  <c r="F21" i="92"/>
  <c r="E21" i="92"/>
  <c r="D21" i="92"/>
  <c r="C21" i="92"/>
  <c r="B21" i="92"/>
  <c r="K20" i="92"/>
  <c r="J20" i="92"/>
  <c r="I20" i="92"/>
  <c r="H20" i="92"/>
  <c r="G20" i="92"/>
  <c r="F20" i="92"/>
  <c r="E20" i="92"/>
  <c r="D20" i="92"/>
  <c r="C20" i="92"/>
  <c r="B20" i="92"/>
  <c r="K19" i="92"/>
  <c r="J19" i="92"/>
  <c r="I19" i="92"/>
  <c r="H19" i="92"/>
  <c r="G19" i="92"/>
  <c r="F19" i="92"/>
  <c r="E19" i="92"/>
  <c r="D19" i="92"/>
  <c r="C19" i="92"/>
  <c r="B19" i="92"/>
  <c r="K18" i="92"/>
  <c r="J18" i="92"/>
  <c r="I18" i="92"/>
  <c r="H18" i="92"/>
  <c r="G18" i="92"/>
  <c r="F18" i="92"/>
  <c r="E18" i="92"/>
  <c r="D18" i="92"/>
  <c r="C18" i="92"/>
  <c r="B18" i="92"/>
  <c r="K17" i="92"/>
  <c r="J17" i="92"/>
  <c r="I17" i="92"/>
  <c r="H17" i="92"/>
  <c r="G17" i="92"/>
  <c r="F17" i="92"/>
  <c r="E17" i="92"/>
  <c r="D17" i="92"/>
  <c r="C17" i="92"/>
  <c r="B17" i="92"/>
  <c r="K16" i="92"/>
  <c r="J16" i="92"/>
  <c r="I16" i="92"/>
  <c r="H16" i="92"/>
  <c r="G16" i="92"/>
  <c r="F16" i="92"/>
  <c r="E16" i="92"/>
  <c r="D16" i="92"/>
  <c r="C16" i="92"/>
  <c r="B16" i="92"/>
  <c r="K15" i="92"/>
  <c r="J15" i="92"/>
  <c r="I15" i="92"/>
  <c r="H15" i="92"/>
  <c r="G15" i="92"/>
  <c r="F15" i="92"/>
  <c r="E15" i="92"/>
  <c r="D15" i="92"/>
  <c r="C15" i="92"/>
  <c r="B15" i="92"/>
  <c r="K14" i="92"/>
  <c r="J14" i="92"/>
  <c r="I14" i="92"/>
  <c r="H14" i="92"/>
  <c r="G14" i="92"/>
  <c r="F14" i="92"/>
  <c r="E14" i="92"/>
  <c r="D14" i="92"/>
  <c r="C14" i="92"/>
  <c r="B14" i="92"/>
  <c r="K13" i="92"/>
  <c r="J13" i="92"/>
  <c r="I13" i="92"/>
  <c r="H13" i="92"/>
  <c r="G13" i="92"/>
  <c r="F13" i="92"/>
  <c r="E13" i="92"/>
  <c r="D13" i="92"/>
  <c r="C13" i="92"/>
  <c r="B13" i="92"/>
  <c r="K12" i="92"/>
  <c r="J12" i="92"/>
  <c r="I12" i="92"/>
  <c r="H12" i="92"/>
  <c r="G12" i="92"/>
  <c r="F12" i="92"/>
  <c r="E12" i="92"/>
  <c r="D12" i="92"/>
  <c r="C12" i="92"/>
  <c r="B12" i="92"/>
  <c r="K11" i="92"/>
  <c r="J11" i="92"/>
  <c r="I11" i="92"/>
  <c r="H11" i="92"/>
  <c r="G11" i="92"/>
  <c r="F11" i="92"/>
  <c r="E11" i="92"/>
  <c r="D11" i="92"/>
  <c r="C11" i="92"/>
  <c r="B11" i="92"/>
  <c r="K10" i="92"/>
  <c r="J10" i="92"/>
  <c r="I10" i="92"/>
  <c r="H10" i="92"/>
  <c r="G10" i="92"/>
  <c r="F10" i="92"/>
  <c r="E10" i="92"/>
  <c r="D10" i="92"/>
  <c r="C10" i="92"/>
  <c r="B10" i="92"/>
  <c r="K9" i="92"/>
  <c r="J9" i="92"/>
  <c r="I9" i="92"/>
  <c r="H9" i="92"/>
  <c r="G9" i="92"/>
  <c r="F9" i="92"/>
  <c r="E9" i="92"/>
  <c r="D9" i="92"/>
  <c r="C9" i="92"/>
  <c r="B9" i="92"/>
  <c r="K8" i="92"/>
  <c r="J8" i="92"/>
  <c r="I8" i="92"/>
  <c r="H8" i="92"/>
  <c r="G8" i="92"/>
  <c r="F8" i="92"/>
  <c r="E8" i="92"/>
  <c r="D8" i="92"/>
  <c r="C8" i="92"/>
  <c r="B8" i="92"/>
  <c r="K7" i="92"/>
  <c r="J7" i="92"/>
  <c r="I7" i="92"/>
  <c r="H7" i="92"/>
  <c r="G7" i="92"/>
  <c r="F7" i="92"/>
  <c r="E7" i="92"/>
  <c r="D7" i="92"/>
  <c r="C7" i="92"/>
  <c r="B7" i="92"/>
  <c r="K6" i="92"/>
  <c r="J6" i="92"/>
  <c r="I6" i="92"/>
  <c r="H6" i="92"/>
  <c r="G6" i="92"/>
  <c r="F6" i="92"/>
  <c r="E6" i="92"/>
  <c r="D6" i="92"/>
  <c r="C6" i="92"/>
  <c r="B6" i="92"/>
  <c r="K5" i="92"/>
  <c r="J5" i="92"/>
  <c r="I5" i="92"/>
  <c r="H5" i="92"/>
  <c r="G5" i="92"/>
  <c r="F5" i="92"/>
  <c r="E5" i="92"/>
  <c r="D5" i="92"/>
  <c r="C5" i="92"/>
  <c r="B5" i="92"/>
  <c r="K4" i="92"/>
  <c r="J4" i="92"/>
  <c r="I4" i="92"/>
  <c r="H4" i="92"/>
  <c r="G4" i="92"/>
  <c r="F4" i="92"/>
  <c r="E4" i="92"/>
  <c r="D4" i="92"/>
  <c r="C4" i="92"/>
  <c r="B4" i="92"/>
  <c r="K3" i="92"/>
  <c r="J3" i="92"/>
  <c r="I3" i="92"/>
  <c r="H3" i="92"/>
  <c r="G3" i="92"/>
  <c r="F3" i="92"/>
  <c r="E3" i="92"/>
  <c r="D3" i="92"/>
  <c r="C3" i="92"/>
  <c r="B3" i="92"/>
  <c r="B291" i="91"/>
  <c r="B290" i="91"/>
  <c r="B289" i="91"/>
  <c r="B288" i="91"/>
  <c r="B287" i="91"/>
  <c r="B286" i="91"/>
  <c r="B285" i="91"/>
  <c r="B284" i="91"/>
  <c r="B283" i="91"/>
  <c r="B282" i="91"/>
  <c r="B281" i="91"/>
  <c r="B280" i="91"/>
  <c r="B279" i="91"/>
  <c r="B278" i="91"/>
  <c r="B277" i="91"/>
  <c r="B276" i="91"/>
  <c r="B275" i="91"/>
  <c r="B274" i="91"/>
  <c r="B273" i="91"/>
  <c r="B272" i="91"/>
  <c r="B271" i="91"/>
  <c r="B270" i="91"/>
  <c r="B269" i="91"/>
  <c r="B268" i="91"/>
  <c r="B267" i="91"/>
  <c r="B266" i="91"/>
  <c r="B265" i="91"/>
  <c r="B264" i="91"/>
  <c r="B263" i="91"/>
  <c r="B262" i="91"/>
  <c r="B261" i="91"/>
  <c r="B260" i="91"/>
  <c r="B259" i="91"/>
  <c r="B258" i="91"/>
  <c r="B257" i="91"/>
  <c r="B256" i="91"/>
  <c r="B255" i="91"/>
  <c r="B254" i="91"/>
  <c r="B253" i="91"/>
  <c r="B252" i="91"/>
  <c r="B251" i="91"/>
  <c r="B250" i="91"/>
  <c r="B249" i="91"/>
  <c r="B248" i="91"/>
  <c r="B247" i="91"/>
  <c r="B246" i="91"/>
  <c r="B245" i="91"/>
  <c r="B244" i="91"/>
  <c r="B243" i="91"/>
  <c r="B242" i="91"/>
  <c r="B241" i="91"/>
  <c r="B240" i="91"/>
  <c r="B239" i="91"/>
  <c r="B238" i="91"/>
  <c r="B237" i="91"/>
  <c r="B236" i="91"/>
  <c r="B235" i="91"/>
  <c r="B234" i="91"/>
  <c r="B233" i="91"/>
  <c r="B232" i="91"/>
  <c r="B231" i="91"/>
  <c r="B230" i="91"/>
  <c r="B229" i="91"/>
  <c r="B228" i="91"/>
  <c r="B227" i="91"/>
  <c r="B226" i="91"/>
  <c r="B225" i="91"/>
  <c r="B224" i="91"/>
  <c r="B223" i="91"/>
  <c r="B222" i="91"/>
  <c r="B221" i="91"/>
  <c r="B220" i="91"/>
  <c r="B219" i="91"/>
  <c r="B218" i="91"/>
  <c r="B217" i="91"/>
  <c r="B216" i="91"/>
  <c r="B215" i="91"/>
  <c r="B214" i="91"/>
  <c r="B213" i="91"/>
  <c r="B212" i="91"/>
  <c r="B211" i="91"/>
  <c r="B210" i="91"/>
  <c r="B209" i="91"/>
  <c r="B208" i="91"/>
  <c r="B207" i="91"/>
  <c r="B206" i="91"/>
  <c r="B205" i="91"/>
  <c r="B204" i="91"/>
  <c r="B203" i="91"/>
  <c r="B202" i="91"/>
  <c r="B201" i="91"/>
  <c r="B200" i="91"/>
  <c r="B199" i="91"/>
  <c r="B198" i="91"/>
  <c r="B197" i="91"/>
  <c r="B196" i="91"/>
  <c r="B195" i="91"/>
  <c r="B194" i="91"/>
  <c r="B193" i="91"/>
  <c r="B192" i="91"/>
  <c r="B191" i="91"/>
  <c r="B190" i="91"/>
  <c r="B189" i="91"/>
  <c r="B188" i="91"/>
  <c r="B187" i="91"/>
  <c r="B186" i="91"/>
  <c r="B185" i="91"/>
  <c r="B184" i="91"/>
  <c r="B183" i="91"/>
  <c r="B182" i="91"/>
  <c r="B181" i="91"/>
  <c r="B180" i="91"/>
  <c r="B179" i="91"/>
  <c r="B178" i="91"/>
  <c r="B177" i="91"/>
  <c r="B176" i="91"/>
  <c r="B175" i="91"/>
  <c r="B174" i="91"/>
  <c r="B173" i="91"/>
  <c r="B172" i="91"/>
  <c r="B171" i="91"/>
  <c r="B170" i="91"/>
  <c r="B169" i="91"/>
  <c r="B168" i="91"/>
  <c r="B167" i="91"/>
  <c r="B166" i="91"/>
  <c r="B165" i="91"/>
  <c r="B164" i="91"/>
  <c r="B163" i="91"/>
  <c r="B162" i="91"/>
  <c r="B161" i="91"/>
  <c r="B160" i="91"/>
  <c r="B159" i="91"/>
  <c r="B158" i="91"/>
  <c r="B157" i="91"/>
  <c r="B156" i="91"/>
  <c r="B155" i="91"/>
  <c r="B154" i="91"/>
  <c r="B153" i="91"/>
  <c r="B152" i="91"/>
  <c r="B151" i="91"/>
  <c r="B150" i="91"/>
  <c r="B149" i="91"/>
  <c r="B148" i="91"/>
  <c r="B147" i="91"/>
  <c r="B146" i="91"/>
  <c r="B145" i="91"/>
  <c r="B144" i="91"/>
  <c r="B143" i="91"/>
  <c r="B142" i="91"/>
  <c r="B141" i="91"/>
  <c r="B140" i="91"/>
  <c r="B139" i="91"/>
  <c r="B138" i="91"/>
  <c r="B137" i="91"/>
  <c r="B136" i="91"/>
  <c r="B135" i="91"/>
  <c r="B134" i="91"/>
  <c r="B133" i="91"/>
  <c r="B132" i="91"/>
  <c r="B131" i="91"/>
  <c r="B130" i="91"/>
  <c r="B129" i="91"/>
  <c r="B128" i="91"/>
  <c r="B127" i="91"/>
  <c r="B126" i="91"/>
  <c r="B125" i="91"/>
  <c r="B124" i="91"/>
  <c r="B123" i="91"/>
  <c r="B122" i="91"/>
  <c r="B121" i="91"/>
  <c r="B120" i="91"/>
  <c r="B119" i="91"/>
  <c r="B118" i="91"/>
  <c r="B117" i="91"/>
  <c r="B116" i="91"/>
  <c r="B115" i="91"/>
  <c r="B114" i="91"/>
  <c r="B113" i="91"/>
  <c r="B112" i="91"/>
  <c r="B111" i="91"/>
  <c r="B110" i="91"/>
  <c r="B109" i="91"/>
  <c r="B108" i="91"/>
  <c r="B107" i="91"/>
  <c r="B106" i="91"/>
  <c r="B105" i="91"/>
  <c r="B104" i="91"/>
  <c r="B103" i="91"/>
  <c r="B102" i="91"/>
  <c r="B101" i="91"/>
  <c r="B100" i="91"/>
  <c r="B99" i="91"/>
  <c r="B98" i="91"/>
  <c r="B97" i="91"/>
  <c r="B96" i="91"/>
  <c r="B95" i="91"/>
  <c r="B94" i="91"/>
  <c r="B93" i="91"/>
  <c r="B92" i="91"/>
  <c r="B91" i="91"/>
  <c r="B90" i="91"/>
  <c r="B89" i="91"/>
  <c r="B88" i="91"/>
  <c r="B87" i="91"/>
  <c r="B86" i="91"/>
  <c r="B85" i="91"/>
  <c r="B84" i="91"/>
  <c r="B83" i="91"/>
  <c r="B82" i="91"/>
  <c r="B81" i="91"/>
  <c r="B80" i="91"/>
  <c r="B79" i="91"/>
  <c r="B78" i="91"/>
  <c r="K77" i="91"/>
  <c r="J77" i="91"/>
  <c r="I77" i="91"/>
  <c r="H77" i="91"/>
  <c r="G77" i="91"/>
  <c r="F77" i="91"/>
  <c r="E77" i="91"/>
  <c r="D77" i="91"/>
  <c r="C77" i="91"/>
  <c r="B77" i="91"/>
  <c r="K76" i="91"/>
  <c r="J76" i="91"/>
  <c r="I76" i="91"/>
  <c r="H76" i="91"/>
  <c r="G76" i="91"/>
  <c r="F76" i="91"/>
  <c r="E76" i="91"/>
  <c r="D76" i="91"/>
  <c r="C76" i="91"/>
  <c r="B76" i="91"/>
  <c r="K75" i="91"/>
  <c r="J75" i="91"/>
  <c r="I75" i="91"/>
  <c r="H75" i="91"/>
  <c r="G75" i="91"/>
  <c r="F75" i="91"/>
  <c r="E75" i="91"/>
  <c r="D75" i="91"/>
  <c r="C75" i="91"/>
  <c r="B75" i="91"/>
  <c r="K74" i="91"/>
  <c r="J74" i="91"/>
  <c r="I74" i="91"/>
  <c r="H74" i="91"/>
  <c r="G74" i="91"/>
  <c r="F74" i="91"/>
  <c r="E74" i="91"/>
  <c r="D74" i="91"/>
  <c r="C74" i="91"/>
  <c r="B74" i="91"/>
  <c r="K73" i="91"/>
  <c r="J73" i="91"/>
  <c r="I73" i="91"/>
  <c r="H73" i="91"/>
  <c r="G73" i="91"/>
  <c r="F73" i="91"/>
  <c r="E73" i="91"/>
  <c r="D73" i="91"/>
  <c r="C73" i="91"/>
  <c r="B73" i="91"/>
  <c r="K72" i="91"/>
  <c r="J72" i="91"/>
  <c r="I72" i="91"/>
  <c r="H72" i="91"/>
  <c r="G72" i="91"/>
  <c r="F72" i="91"/>
  <c r="E72" i="91"/>
  <c r="D72" i="91"/>
  <c r="C72" i="91"/>
  <c r="B72" i="91"/>
  <c r="K71" i="91"/>
  <c r="J71" i="91"/>
  <c r="I71" i="91"/>
  <c r="H71" i="91"/>
  <c r="G71" i="91"/>
  <c r="F71" i="91"/>
  <c r="E71" i="91"/>
  <c r="D71" i="91"/>
  <c r="C71" i="91"/>
  <c r="B71" i="91"/>
  <c r="K70" i="91"/>
  <c r="J70" i="91"/>
  <c r="I70" i="91"/>
  <c r="H70" i="91"/>
  <c r="G70" i="91"/>
  <c r="F70" i="91"/>
  <c r="E70" i="91"/>
  <c r="D70" i="91"/>
  <c r="C70" i="91"/>
  <c r="B70" i="91"/>
  <c r="K69" i="91"/>
  <c r="J69" i="91"/>
  <c r="I69" i="91"/>
  <c r="H69" i="91"/>
  <c r="G69" i="91"/>
  <c r="F69" i="91"/>
  <c r="E69" i="91"/>
  <c r="D69" i="91"/>
  <c r="C69" i="91"/>
  <c r="B69" i="91"/>
  <c r="K68" i="91"/>
  <c r="J68" i="91"/>
  <c r="I68" i="91"/>
  <c r="H68" i="91"/>
  <c r="G68" i="91"/>
  <c r="F68" i="91"/>
  <c r="E68" i="91"/>
  <c r="D68" i="91"/>
  <c r="C68" i="91"/>
  <c r="B68" i="91"/>
  <c r="K67" i="91"/>
  <c r="J67" i="91"/>
  <c r="I67" i="91"/>
  <c r="H67" i="91"/>
  <c r="G67" i="91"/>
  <c r="F67" i="91"/>
  <c r="E67" i="91"/>
  <c r="D67" i="91"/>
  <c r="C67" i="91"/>
  <c r="B67" i="91"/>
  <c r="K66" i="91"/>
  <c r="J66" i="91"/>
  <c r="I66" i="91"/>
  <c r="H66" i="91"/>
  <c r="G66" i="91"/>
  <c r="F66" i="91"/>
  <c r="E66" i="91"/>
  <c r="D66" i="91"/>
  <c r="C66" i="91"/>
  <c r="B66" i="91"/>
  <c r="K65" i="91"/>
  <c r="J65" i="91"/>
  <c r="I65" i="91"/>
  <c r="H65" i="91"/>
  <c r="G65" i="91"/>
  <c r="F65" i="91"/>
  <c r="E65" i="91"/>
  <c r="D65" i="91"/>
  <c r="C65" i="91"/>
  <c r="B65" i="91"/>
  <c r="K64" i="91"/>
  <c r="J64" i="91"/>
  <c r="I64" i="91"/>
  <c r="H64" i="91"/>
  <c r="G64" i="91"/>
  <c r="F64" i="91"/>
  <c r="E64" i="91"/>
  <c r="D64" i="91"/>
  <c r="C64" i="91"/>
  <c r="B64" i="91"/>
  <c r="K63" i="91"/>
  <c r="J63" i="91"/>
  <c r="I63" i="91"/>
  <c r="H63" i="91"/>
  <c r="G63" i="91"/>
  <c r="F63" i="91"/>
  <c r="E63" i="91"/>
  <c r="D63" i="91"/>
  <c r="C63" i="91"/>
  <c r="B63" i="91"/>
  <c r="K62" i="91"/>
  <c r="J62" i="91"/>
  <c r="I62" i="91"/>
  <c r="H62" i="91"/>
  <c r="G62" i="91"/>
  <c r="F62" i="91"/>
  <c r="E62" i="91"/>
  <c r="D62" i="91"/>
  <c r="C62" i="91"/>
  <c r="B62" i="91"/>
  <c r="K61" i="91"/>
  <c r="J61" i="91"/>
  <c r="I61" i="91"/>
  <c r="H61" i="91"/>
  <c r="G61" i="91"/>
  <c r="F61" i="91"/>
  <c r="E61" i="91"/>
  <c r="D61" i="91"/>
  <c r="C61" i="91"/>
  <c r="B61" i="91"/>
  <c r="K60" i="91"/>
  <c r="J60" i="91"/>
  <c r="I60" i="91"/>
  <c r="H60" i="91"/>
  <c r="G60" i="91"/>
  <c r="F60" i="91"/>
  <c r="E60" i="91"/>
  <c r="D60" i="91"/>
  <c r="C60" i="91"/>
  <c r="B60" i="91"/>
  <c r="K59" i="91"/>
  <c r="J59" i="91"/>
  <c r="I59" i="91"/>
  <c r="H59" i="91"/>
  <c r="G59" i="91"/>
  <c r="F59" i="91"/>
  <c r="E59" i="91"/>
  <c r="D59" i="91"/>
  <c r="C59" i="91"/>
  <c r="B59" i="91"/>
  <c r="K58" i="91"/>
  <c r="J58" i="91"/>
  <c r="I58" i="91"/>
  <c r="H58" i="91"/>
  <c r="G58" i="91"/>
  <c r="F58" i="91"/>
  <c r="E58" i="91"/>
  <c r="D58" i="91"/>
  <c r="C58" i="91"/>
  <c r="B58" i="91"/>
  <c r="K57" i="91"/>
  <c r="J57" i="91"/>
  <c r="I57" i="91"/>
  <c r="H57" i="91"/>
  <c r="G57" i="91"/>
  <c r="F57" i="91"/>
  <c r="E57" i="91"/>
  <c r="D57" i="91"/>
  <c r="C57" i="91"/>
  <c r="B57" i="91"/>
  <c r="K56" i="91"/>
  <c r="J56" i="91"/>
  <c r="I56" i="91"/>
  <c r="H56" i="91"/>
  <c r="G56" i="91"/>
  <c r="F56" i="91"/>
  <c r="E56" i="91"/>
  <c r="D56" i="91"/>
  <c r="C56" i="91"/>
  <c r="B56" i="91"/>
  <c r="K55" i="91"/>
  <c r="J55" i="91"/>
  <c r="I55" i="91"/>
  <c r="H55" i="91"/>
  <c r="G55" i="91"/>
  <c r="F55" i="91"/>
  <c r="E55" i="91"/>
  <c r="D55" i="91"/>
  <c r="C55" i="91"/>
  <c r="B55" i="91"/>
  <c r="K54" i="91"/>
  <c r="J54" i="91"/>
  <c r="I54" i="91"/>
  <c r="H54" i="91"/>
  <c r="G54" i="91"/>
  <c r="F54" i="91"/>
  <c r="E54" i="91"/>
  <c r="D54" i="91"/>
  <c r="C54" i="91"/>
  <c r="B54" i="91"/>
  <c r="K53" i="91"/>
  <c r="J53" i="91"/>
  <c r="I53" i="91"/>
  <c r="H53" i="91"/>
  <c r="G53" i="91"/>
  <c r="F53" i="91"/>
  <c r="E53" i="91"/>
  <c r="D53" i="91"/>
  <c r="C53" i="91"/>
  <c r="B53" i="91"/>
  <c r="K52" i="91"/>
  <c r="J52" i="91"/>
  <c r="I52" i="91"/>
  <c r="H52" i="91"/>
  <c r="G52" i="91"/>
  <c r="F52" i="91"/>
  <c r="E52" i="91"/>
  <c r="D52" i="91"/>
  <c r="C52" i="91"/>
  <c r="B52" i="91"/>
  <c r="K51" i="91"/>
  <c r="J51" i="91"/>
  <c r="I51" i="91"/>
  <c r="H51" i="91"/>
  <c r="G51" i="91"/>
  <c r="F51" i="91"/>
  <c r="E51" i="91"/>
  <c r="D51" i="91"/>
  <c r="C51" i="91"/>
  <c r="B51" i="91"/>
  <c r="K50" i="91"/>
  <c r="J50" i="91"/>
  <c r="I50" i="91"/>
  <c r="H50" i="91"/>
  <c r="G50" i="91"/>
  <c r="F50" i="91"/>
  <c r="E50" i="91"/>
  <c r="D50" i="91"/>
  <c r="C50" i="91"/>
  <c r="B50" i="91"/>
  <c r="K49" i="91"/>
  <c r="J49" i="91"/>
  <c r="I49" i="91"/>
  <c r="H49" i="91"/>
  <c r="G49" i="91"/>
  <c r="F49" i="91"/>
  <c r="E49" i="91"/>
  <c r="D49" i="91"/>
  <c r="C49" i="91"/>
  <c r="B49" i="91"/>
  <c r="K48" i="91"/>
  <c r="J48" i="91"/>
  <c r="I48" i="91"/>
  <c r="H48" i="91"/>
  <c r="G48" i="91"/>
  <c r="F48" i="91"/>
  <c r="E48" i="91"/>
  <c r="D48" i="91"/>
  <c r="C48" i="91"/>
  <c r="B48" i="91"/>
  <c r="K47" i="91"/>
  <c r="J47" i="91"/>
  <c r="I47" i="91"/>
  <c r="H47" i="91"/>
  <c r="G47" i="91"/>
  <c r="F47" i="91"/>
  <c r="E47" i="91"/>
  <c r="D47" i="91"/>
  <c r="C47" i="91"/>
  <c r="B47" i="91"/>
  <c r="K46" i="91"/>
  <c r="J46" i="91"/>
  <c r="I46" i="91"/>
  <c r="H46" i="91"/>
  <c r="G46" i="91"/>
  <c r="F46" i="91"/>
  <c r="E46" i="91"/>
  <c r="D46" i="91"/>
  <c r="C46" i="91"/>
  <c r="B46" i="91"/>
  <c r="K45" i="91"/>
  <c r="J45" i="91"/>
  <c r="I45" i="91"/>
  <c r="H45" i="91"/>
  <c r="G45" i="91"/>
  <c r="F45" i="91"/>
  <c r="E45" i="91"/>
  <c r="D45" i="91"/>
  <c r="C45" i="91"/>
  <c r="B45" i="91"/>
  <c r="K44" i="91"/>
  <c r="J44" i="91"/>
  <c r="I44" i="91"/>
  <c r="H44" i="91"/>
  <c r="G44" i="91"/>
  <c r="F44" i="91"/>
  <c r="E44" i="91"/>
  <c r="D44" i="91"/>
  <c r="C44" i="91"/>
  <c r="B44" i="91"/>
  <c r="K43" i="91"/>
  <c r="J43" i="91"/>
  <c r="I43" i="91"/>
  <c r="H43" i="91"/>
  <c r="G43" i="91"/>
  <c r="F43" i="91"/>
  <c r="E43" i="91"/>
  <c r="D43" i="91"/>
  <c r="C43" i="91"/>
  <c r="B43" i="91"/>
  <c r="K42" i="91"/>
  <c r="J42" i="91"/>
  <c r="I42" i="91"/>
  <c r="H42" i="91"/>
  <c r="G42" i="91"/>
  <c r="F42" i="91"/>
  <c r="E42" i="91"/>
  <c r="D42" i="91"/>
  <c r="C42" i="91"/>
  <c r="B42" i="91"/>
  <c r="K41" i="91"/>
  <c r="J41" i="91"/>
  <c r="I41" i="91"/>
  <c r="H41" i="91"/>
  <c r="G41" i="91"/>
  <c r="F41" i="91"/>
  <c r="E41" i="91"/>
  <c r="D41" i="91"/>
  <c r="C41" i="91"/>
  <c r="B41" i="91"/>
  <c r="K40" i="91"/>
  <c r="J40" i="91"/>
  <c r="I40" i="91"/>
  <c r="H40" i="91"/>
  <c r="G40" i="91"/>
  <c r="F40" i="91"/>
  <c r="E40" i="91"/>
  <c r="D40" i="91"/>
  <c r="C40" i="91"/>
  <c r="B40" i="91"/>
  <c r="K39" i="91"/>
  <c r="J39" i="91"/>
  <c r="I39" i="91"/>
  <c r="H39" i="91"/>
  <c r="G39" i="91"/>
  <c r="F39" i="91"/>
  <c r="E39" i="91"/>
  <c r="D39" i="91"/>
  <c r="C39" i="91"/>
  <c r="B39" i="91"/>
  <c r="K38" i="91"/>
  <c r="J38" i="91"/>
  <c r="I38" i="91"/>
  <c r="H38" i="91"/>
  <c r="G38" i="91"/>
  <c r="F38" i="91"/>
  <c r="E38" i="91"/>
  <c r="D38" i="91"/>
  <c r="C38" i="91"/>
  <c r="B38" i="91"/>
  <c r="K37" i="91"/>
  <c r="J37" i="91"/>
  <c r="I37" i="91"/>
  <c r="H37" i="91"/>
  <c r="G37" i="91"/>
  <c r="F37" i="91"/>
  <c r="E37" i="91"/>
  <c r="D37" i="91"/>
  <c r="C37" i="91"/>
  <c r="B37" i="91"/>
  <c r="K36" i="91"/>
  <c r="J36" i="91"/>
  <c r="I36" i="91"/>
  <c r="H36" i="91"/>
  <c r="G36" i="91"/>
  <c r="F36" i="91"/>
  <c r="E36" i="91"/>
  <c r="D36" i="91"/>
  <c r="C36" i="91"/>
  <c r="B36" i="91"/>
  <c r="K35" i="91"/>
  <c r="J35" i="91"/>
  <c r="I35" i="91"/>
  <c r="H35" i="91"/>
  <c r="G35" i="91"/>
  <c r="F35" i="91"/>
  <c r="E35" i="91"/>
  <c r="D35" i="91"/>
  <c r="C35" i="91"/>
  <c r="B35" i="91"/>
  <c r="K34" i="91"/>
  <c r="J34" i="91"/>
  <c r="I34" i="91"/>
  <c r="H34" i="91"/>
  <c r="G34" i="91"/>
  <c r="F34" i="91"/>
  <c r="E34" i="91"/>
  <c r="D34" i="91"/>
  <c r="C34" i="91"/>
  <c r="B34" i="91"/>
  <c r="K33" i="91"/>
  <c r="J33" i="91"/>
  <c r="I33" i="91"/>
  <c r="H33" i="91"/>
  <c r="G33" i="91"/>
  <c r="F33" i="91"/>
  <c r="E33" i="91"/>
  <c r="D33" i="91"/>
  <c r="C33" i="91"/>
  <c r="B33" i="91"/>
  <c r="K32" i="91"/>
  <c r="J32" i="91"/>
  <c r="I32" i="91"/>
  <c r="H32" i="91"/>
  <c r="G32" i="91"/>
  <c r="F32" i="91"/>
  <c r="E32" i="91"/>
  <c r="D32" i="91"/>
  <c r="C32" i="91"/>
  <c r="B32" i="91"/>
  <c r="K31" i="91"/>
  <c r="J31" i="91"/>
  <c r="I31" i="91"/>
  <c r="H31" i="91"/>
  <c r="G31" i="91"/>
  <c r="F31" i="91"/>
  <c r="E31" i="91"/>
  <c r="D31" i="91"/>
  <c r="C31" i="91"/>
  <c r="B31" i="91"/>
  <c r="K30" i="91"/>
  <c r="J30" i="91"/>
  <c r="I30" i="91"/>
  <c r="H30" i="91"/>
  <c r="G30" i="91"/>
  <c r="F30" i="91"/>
  <c r="E30" i="91"/>
  <c r="D30" i="91"/>
  <c r="C30" i="91"/>
  <c r="B30" i="91"/>
  <c r="K29" i="91"/>
  <c r="J29" i="91"/>
  <c r="I29" i="91"/>
  <c r="H29" i="91"/>
  <c r="G29" i="91"/>
  <c r="F29" i="91"/>
  <c r="E29" i="91"/>
  <c r="D29" i="91"/>
  <c r="C29" i="91"/>
  <c r="B29" i="91"/>
  <c r="K28" i="91"/>
  <c r="J28" i="91"/>
  <c r="I28" i="91"/>
  <c r="H28" i="91"/>
  <c r="G28" i="91"/>
  <c r="F28" i="91"/>
  <c r="E28" i="91"/>
  <c r="D28" i="91"/>
  <c r="C28" i="91"/>
  <c r="B28" i="91"/>
  <c r="K27" i="91"/>
  <c r="J27" i="91"/>
  <c r="I27" i="91"/>
  <c r="H27" i="91"/>
  <c r="G27" i="91"/>
  <c r="F27" i="91"/>
  <c r="E27" i="91"/>
  <c r="D27" i="91"/>
  <c r="C27" i="91"/>
  <c r="B27" i="91"/>
  <c r="K26" i="91"/>
  <c r="J26" i="91"/>
  <c r="I26" i="91"/>
  <c r="H26" i="91"/>
  <c r="G26" i="91"/>
  <c r="F26" i="91"/>
  <c r="E26" i="91"/>
  <c r="D26" i="91"/>
  <c r="C26" i="91"/>
  <c r="B26" i="91"/>
  <c r="K25" i="91"/>
  <c r="J25" i="91"/>
  <c r="I25" i="91"/>
  <c r="H25" i="91"/>
  <c r="G25" i="91"/>
  <c r="F25" i="91"/>
  <c r="E25" i="91"/>
  <c r="D25" i="91"/>
  <c r="C25" i="91"/>
  <c r="B25" i="91"/>
  <c r="K24" i="91"/>
  <c r="J24" i="91"/>
  <c r="I24" i="91"/>
  <c r="H24" i="91"/>
  <c r="G24" i="91"/>
  <c r="F24" i="91"/>
  <c r="E24" i="91"/>
  <c r="D24" i="91"/>
  <c r="C24" i="91"/>
  <c r="B24" i="91"/>
  <c r="K23" i="91"/>
  <c r="J23" i="91"/>
  <c r="I23" i="91"/>
  <c r="H23" i="91"/>
  <c r="G23" i="91"/>
  <c r="F23" i="91"/>
  <c r="E23" i="91"/>
  <c r="D23" i="91"/>
  <c r="C23" i="91"/>
  <c r="B23" i="91"/>
  <c r="K22" i="91"/>
  <c r="J22" i="91"/>
  <c r="I22" i="91"/>
  <c r="H22" i="91"/>
  <c r="G22" i="91"/>
  <c r="F22" i="91"/>
  <c r="E22" i="91"/>
  <c r="D22" i="91"/>
  <c r="C22" i="91"/>
  <c r="B22" i="91"/>
  <c r="K21" i="91"/>
  <c r="J21" i="91"/>
  <c r="I21" i="91"/>
  <c r="H21" i="91"/>
  <c r="G21" i="91"/>
  <c r="F21" i="91"/>
  <c r="E21" i="91"/>
  <c r="D21" i="91"/>
  <c r="C21" i="91"/>
  <c r="B21" i="91"/>
  <c r="K20" i="91"/>
  <c r="J20" i="91"/>
  <c r="I20" i="91"/>
  <c r="H20" i="91"/>
  <c r="G20" i="91"/>
  <c r="F20" i="91"/>
  <c r="E20" i="91"/>
  <c r="D20" i="91"/>
  <c r="C20" i="91"/>
  <c r="B20" i="91"/>
  <c r="K19" i="91"/>
  <c r="J19" i="91"/>
  <c r="I19" i="91"/>
  <c r="H19" i="91"/>
  <c r="G19" i="91"/>
  <c r="F19" i="91"/>
  <c r="E19" i="91"/>
  <c r="D19" i="91"/>
  <c r="C19" i="91"/>
  <c r="B19" i="91"/>
  <c r="K18" i="91"/>
  <c r="J18" i="91"/>
  <c r="I18" i="91"/>
  <c r="H18" i="91"/>
  <c r="G18" i="91"/>
  <c r="F18" i="91"/>
  <c r="E18" i="91"/>
  <c r="D18" i="91"/>
  <c r="C18" i="91"/>
  <c r="B18" i="91"/>
  <c r="K17" i="91"/>
  <c r="J17" i="91"/>
  <c r="I17" i="91"/>
  <c r="H17" i="91"/>
  <c r="G17" i="91"/>
  <c r="F17" i="91"/>
  <c r="E17" i="91"/>
  <c r="D17" i="91"/>
  <c r="C17" i="91"/>
  <c r="B17" i="91"/>
  <c r="K16" i="91"/>
  <c r="J16" i="91"/>
  <c r="I16" i="91"/>
  <c r="H16" i="91"/>
  <c r="G16" i="91"/>
  <c r="F16" i="91"/>
  <c r="E16" i="91"/>
  <c r="D16" i="91"/>
  <c r="C16" i="91"/>
  <c r="B16" i="91"/>
  <c r="K15" i="91"/>
  <c r="J15" i="91"/>
  <c r="I15" i="91"/>
  <c r="H15" i="91"/>
  <c r="G15" i="91"/>
  <c r="F15" i="91"/>
  <c r="E15" i="91"/>
  <c r="D15" i="91"/>
  <c r="C15" i="91"/>
  <c r="B15" i="91"/>
  <c r="K14" i="91"/>
  <c r="J14" i="91"/>
  <c r="I14" i="91"/>
  <c r="H14" i="91"/>
  <c r="G14" i="91"/>
  <c r="F14" i="91"/>
  <c r="E14" i="91"/>
  <c r="D14" i="91"/>
  <c r="C14" i="91"/>
  <c r="B14" i="91"/>
  <c r="K13" i="91"/>
  <c r="J13" i="91"/>
  <c r="I13" i="91"/>
  <c r="H13" i="91"/>
  <c r="G13" i="91"/>
  <c r="F13" i="91"/>
  <c r="E13" i="91"/>
  <c r="D13" i="91"/>
  <c r="C13" i="91"/>
  <c r="B13" i="91"/>
  <c r="K12" i="91"/>
  <c r="J12" i="91"/>
  <c r="I12" i="91"/>
  <c r="H12" i="91"/>
  <c r="G12" i="91"/>
  <c r="F12" i="91"/>
  <c r="E12" i="91"/>
  <c r="D12" i="91"/>
  <c r="C12" i="91"/>
  <c r="B12" i="91"/>
  <c r="K11" i="91"/>
  <c r="J11" i="91"/>
  <c r="I11" i="91"/>
  <c r="H11" i="91"/>
  <c r="G11" i="91"/>
  <c r="F11" i="91"/>
  <c r="E11" i="91"/>
  <c r="D11" i="91"/>
  <c r="C11" i="91"/>
  <c r="B11" i="91"/>
  <c r="K10" i="91"/>
  <c r="J10" i="91"/>
  <c r="I10" i="91"/>
  <c r="H10" i="91"/>
  <c r="G10" i="91"/>
  <c r="F10" i="91"/>
  <c r="E10" i="91"/>
  <c r="D10" i="91"/>
  <c r="C10" i="91"/>
  <c r="B10" i="91"/>
  <c r="K9" i="91"/>
  <c r="J9" i="91"/>
  <c r="I9" i="91"/>
  <c r="H9" i="91"/>
  <c r="G9" i="91"/>
  <c r="F9" i="91"/>
  <c r="E9" i="91"/>
  <c r="D9" i="91"/>
  <c r="C9" i="91"/>
  <c r="B9" i="91"/>
  <c r="K8" i="91"/>
  <c r="J8" i="91"/>
  <c r="I8" i="91"/>
  <c r="H8" i="91"/>
  <c r="G8" i="91"/>
  <c r="F8" i="91"/>
  <c r="E8" i="91"/>
  <c r="D8" i="91"/>
  <c r="C8" i="91"/>
  <c r="B8" i="91"/>
  <c r="K7" i="91"/>
  <c r="J7" i="91"/>
  <c r="I7" i="91"/>
  <c r="H7" i="91"/>
  <c r="G7" i="91"/>
  <c r="F7" i="91"/>
  <c r="E7" i="91"/>
  <c r="D7" i="91"/>
  <c r="C7" i="91"/>
  <c r="B7" i="91"/>
  <c r="K6" i="91"/>
  <c r="J6" i="91"/>
  <c r="I6" i="91"/>
  <c r="H6" i="91"/>
  <c r="G6" i="91"/>
  <c r="F6" i="91"/>
  <c r="E6" i="91"/>
  <c r="D6" i="91"/>
  <c r="C6" i="91"/>
  <c r="B6" i="91"/>
  <c r="K5" i="91"/>
  <c r="J5" i="91"/>
  <c r="I5" i="91"/>
  <c r="H5" i="91"/>
  <c r="G5" i="91"/>
  <c r="F5" i="91"/>
  <c r="E5" i="91"/>
  <c r="D5" i="91"/>
  <c r="C5" i="91"/>
  <c r="B5" i="91"/>
  <c r="K4" i="91"/>
  <c r="J4" i="91"/>
  <c r="I4" i="91"/>
  <c r="H4" i="91"/>
  <c r="G4" i="91"/>
  <c r="F4" i="91"/>
  <c r="E4" i="91"/>
  <c r="D4" i="91"/>
  <c r="C4" i="91"/>
  <c r="B4" i="91"/>
  <c r="K3" i="91"/>
  <c r="J3" i="91"/>
  <c r="I3" i="91"/>
  <c r="H3" i="91"/>
  <c r="G3" i="91"/>
  <c r="F3" i="91"/>
  <c r="E3" i="91"/>
  <c r="D3" i="91"/>
  <c r="C3" i="91"/>
  <c r="B3" i="91"/>
  <c r="B291" i="90"/>
  <c r="B290" i="90"/>
  <c r="B289" i="90"/>
  <c r="B288" i="90"/>
  <c r="B287" i="90"/>
  <c r="B286" i="90"/>
  <c r="B285" i="90"/>
  <c r="B284" i="90"/>
  <c r="B283" i="90"/>
  <c r="B282" i="90"/>
  <c r="B281" i="90"/>
  <c r="B280" i="90"/>
  <c r="B279" i="90"/>
  <c r="B278" i="90"/>
  <c r="B277" i="90"/>
  <c r="B276" i="90"/>
  <c r="B275" i="90"/>
  <c r="B274" i="90"/>
  <c r="B273" i="90"/>
  <c r="B272" i="90"/>
  <c r="B271" i="90"/>
  <c r="B270" i="90"/>
  <c r="B269" i="90"/>
  <c r="B268" i="90"/>
  <c r="B267" i="90"/>
  <c r="B266" i="90"/>
  <c r="B265" i="90"/>
  <c r="B264" i="90"/>
  <c r="B263" i="90"/>
  <c r="B262" i="90"/>
  <c r="B261" i="90"/>
  <c r="B260" i="90"/>
  <c r="B259" i="90"/>
  <c r="B258" i="90"/>
  <c r="B257" i="90"/>
  <c r="B256" i="90"/>
  <c r="B255" i="90"/>
  <c r="B254" i="90"/>
  <c r="B253" i="90"/>
  <c r="B252" i="90"/>
  <c r="B251" i="90"/>
  <c r="B250" i="90"/>
  <c r="B249" i="90"/>
  <c r="B248" i="90"/>
  <c r="B247" i="90"/>
  <c r="B246" i="90"/>
  <c r="B245" i="90"/>
  <c r="B244" i="90"/>
  <c r="B243" i="90"/>
  <c r="B242" i="90"/>
  <c r="B241" i="90"/>
  <c r="B240" i="90"/>
  <c r="B239" i="90"/>
  <c r="B238" i="90"/>
  <c r="B237" i="90"/>
  <c r="B236" i="90"/>
  <c r="B235" i="90"/>
  <c r="B234" i="90"/>
  <c r="B233" i="90"/>
  <c r="B232" i="90"/>
  <c r="B231" i="90"/>
  <c r="B230" i="90"/>
  <c r="B229" i="90"/>
  <c r="B228" i="90"/>
  <c r="B227" i="90"/>
  <c r="B226" i="90"/>
  <c r="B225" i="90"/>
  <c r="B224" i="90"/>
  <c r="B223" i="90"/>
  <c r="B222" i="90"/>
  <c r="B221" i="90"/>
  <c r="B220" i="90"/>
  <c r="B219" i="90"/>
  <c r="B218" i="90"/>
  <c r="B217" i="90"/>
  <c r="B216" i="90"/>
  <c r="B215" i="90"/>
  <c r="B214" i="90"/>
  <c r="B213" i="90"/>
  <c r="B212" i="90"/>
  <c r="B211" i="90"/>
  <c r="B210" i="90"/>
  <c r="B209" i="90"/>
  <c r="B208" i="90"/>
  <c r="B207" i="90"/>
  <c r="B206" i="90"/>
  <c r="B205" i="90"/>
  <c r="B204" i="90"/>
  <c r="B203" i="90"/>
  <c r="B202" i="90"/>
  <c r="B201" i="90"/>
  <c r="B200" i="90"/>
  <c r="B199" i="90"/>
  <c r="B198" i="90"/>
  <c r="B197" i="90"/>
  <c r="B196" i="90"/>
  <c r="B195" i="90"/>
  <c r="B194" i="90"/>
  <c r="B193" i="90"/>
  <c r="B192" i="90"/>
  <c r="B191" i="90"/>
  <c r="B190" i="90"/>
  <c r="B189" i="90"/>
  <c r="B188" i="90"/>
  <c r="B187" i="90"/>
  <c r="B186" i="90"/>
  <c r="B185" i="90"/>
  <c r="B184" i="90"/>
  <c r="B183" i="90"/>
  <c r="B182" i="90"/>
  <c r="B181" i="90"/>
  <c r="B180" i="90"/>
  <c r="B179" i="90"/>
  <c r="B178" i="90"/>
  <c r="B177" i="90"/>
  <c r="B176" i="90"/>
  <c r="B175" i="90"/>
  <c r="B174" i="90"/>
  <c r="B173" i="90"/>
  <c r="B172" i="90"/>
  <c r="B171" i="90"/>
  <c r="B170" i="90"/>
  <c r="B169" i="90"/>
  <c r="B168" i="90"/>
  <c r="B167" i="90"/>
  <c r="B166" i="90"/>
  <c r="B165" i="90"/>
  <c r="B164" i="90"/>
  <c r="B163" i="90"/>
  <c r="B162" i="90"/>
  <c r="B161" i="90"/>
  <c r="B160" i="90"/>
  <c r="B159" i="90"/>
  <c r="B158" i="90"/>
  <c r="B157" i="90"/>
  <c r="B156" i="90"/>
  <c r="B155" i="90"/>
  <c r="B154" i="90"/>
  <c r="B153" i="90"/>
  <c r="B152" i="90"/>
  <c r="B151" i="90"/>
  <c r="B150" i="90"/>
  <c r="B149" i="90"/>
  <c r="B148" i="90"/>
  <c r="B147" i="90"/>
  <c r="B146" i="90"/>
  <c r="B145" i="90"/>
  <c r="B144" i="90"/>
  <c r="B143" i="90"/>
  <c r="B142" i="90"/>
  <c r="B141" i="90"/>
  <c r="B140" i="90"/>
  <c r="B139" i="90"/>
  <c r="B138" i="90"/>
  <c r="B137" i="90"/>
  <c r="B136" i="90"/>
  <c r="B135" i="90"/>
  <c r="B134" i="90"/>
  <c r="B133" i="90"/>
  <c r="B132" i="90"/>
  <c r="B131" i="90"/>
  <c r="B130" i="90"/>
  <c r="B129" i="90"/>
  <c r="B128" i="90"/>
  <c r="B127" i="90"/>
  <c r="B126" i="90"/>
  <c r="B125" i="90"/>
  <c r="B124" i="90"/>
  <c r="B123" i="90"/>
  <c r="B122" i="90"/>
  <c r="B121" i="90"/>
  <c r="B120" i="90"/>
  <c r="B119" i="90"/>
  <c r="B118" i="90"/>
  <c r="B117" i="90"/>
  <c r="B116" i="90"/>
  <c r="B115" i="90"/>
  <c r="B114" i="90"/>
  <c r="B113" i="90"/>
  <c r="B112" i="90"/>
  <c r="B111" i="90"/>
  <c r="B110" i="90"/>
  <c r="B109" i="90"/>
  <c r="B108" i="90"/>
  <c r="B107" i="90"/>
  <c r="B106" i="90"/>
  <c r="B105" i="90"/>
  <c r="B104" i="90"/>
  <c r="B103" i="90"/>
  <c r="B102" i="90"/>
  <c r="B101" i="90"/>
  <c r="B100" i="90"/>
  <c r="B99" i="90"/>
  <c r="B98" i="90"/>
  <c r="B97" i="90"/>
  <c r="B96" i="90"/>
  <c r="B95" i="90"/>
  <c r="B94" i="90"/>
  <c r="B93" i="90"/>
  <c r="B92" i="90"/>
  <c r="B91" i="90"/>
  <c r="B90" i="90"/>
  <c r="B89" i="90"/>
  <c r="B88" i="90"/>
  <c r="B87" i="90"/>
  <c r="B86" i="90"/>
  <c r="B85" i="90"/>
  <c r="B84" i="90"/>
  <c r="B83" i="90"/>
  <c r="B82" i="90"/>
  <c r="B81" i="90"/>
  <c r="B80" i="90"/>
  <c r="B79" i="90"/>
  <c r="B78" i="90"/>
  <c r="K77" i="90"/>
  <c r="J77" i="90"/>
  <c r="I77" i="90"/>
  <c r="H77" i="90"/>
  <c r="G77" i="90"/>
  <c r="F77" i="90"/>
  <c r="E77" i="90"/>
  <c r="D77" i="90"/>
  <c r="C77" i="90"/>
  <c r="B77" i="90"/>
  <c r="K76" i="90"/>
  <c r="J76" i="90"/>
  <c r="I76" i="90"/>
  <c r="H76" i="90"/>
  <c r="G76" i="90"/>
  <c r="F76" i="90"/>
  <c r="E76" i="90"/>
  <c r="D76" i="90"/>
  <c r="C76" i="90"/>
  <c r="B76" i="90"/>
  <c r="K75" i="90"/>
  <c r="J75" i="90"/>
  <c r="I75" i="90"/>
  <c r="H75" i="90"/>
  <c r="G75" i="90"/>
  <c r="F75" i="90"/>
  <c r="E75" i="90"/>
  <c r="D75" i="90"/>
  <c r="C75" i="90"/>
  <c r="B75" i="90"/>
  <c r="K74" i="90"/>
  <c r="J74" i="90"/>
  <c r="I74" i="90"/>
  <c r="H74" i="90"/>
  <c r="G74" i="90"/>
  <c r="F74" i="90"/>
  <c r="E74" i="90"/>
  <c r="D74" i="90"/>
  <c r="C74" i="90"/>
  <c r="B74" i="90"/>
  <c r="K73" i="90"/>
  <c r="J73" i="90"/>
  <c r="I73" i="90"/>
  <c r="H73" i="90"/>
  <c r="G73" i="90"/>
  <c r="F73" i="90"/>
  <c r="E73" i="90"/>
  <c r="D73" i="90"/>
  <c r="C73" i="90"/>
  <c r="B73" i="90"/>
  <c r="K72" i="90"/>
  <c r="J72" i="90"/>
  <c r="I72" i="90"/>
  <c r="H72" i="90"/>
  <c r="G72" i="90"/>
  <c r="F72" i="90"/>
  <c r="E72" i="90"/>
  <c r="D72" i="90"/>
  <c r="C72" i="90"/>
  <c r="B72" i="90"/>
  <c r="K71" i="90"/>
  <c r="J71" i="90"/>
  <c r="I71" i="90"/>
  <c r="H71" i="90"/>
  <c r="G71" i="90"/>
  <c r="F71" i="90"/>
  <c r="E71" i="90"/>
  <c r="D71" i="90"/>
  <c r="C71" i="90"/>
  <c r="B71" i="90"/>
  <c r="K70" i="90"/>
  <c r="J70" i="90"/>
  <c r="I70" i="90"/>
  <c r="H70" i="90"/>
  <c r="G70" i="90"/>
  <c r="F70" i="90"/>
  <c r="E70" i="90"/>
  <c r="D70" i="90"/>
  <c r="C70" i="90"/>
  <c r="B70" i="90"/>
  <c r="K69" i="90"/>
  <c r="J69" i="90"/>
  <c r="I69" i="90"/>
  <c r="H69" i="90"/>
  <c r="G69" i="90"/>
  <c r="F69" i="90"/>
  <c r="E69" i="90"/>
  <c r="D69" i="90"/>
  <c r="C69" i="90"/>
  <c r="B69" i="90"/>
  <c r="K68" i="90"/>
  <c r="J68" i="90"/>
  <c r="I68" i="90"/>
  <c r="H68" i="90"/>
  <c r="G68" i="90"/>
  <c r="F68" i="90"/>
  <c r="E68" i="90"/>
  <c r="D68" i="90"/>
  <c r="C68" i="90"/>
  <c r="B68" i="90"/>
  <c r="K67" i="90"/>
  <c r="J67" i="90"/>
  <c r="I67" i="90"/>
  <c r="H67" i="90"/>
  <c r="G67" i="90"/>
  <c r="F67" i="90"/>
  <c r="E67" i="90"/>
  <c r="D67" i="90"/>
  <c r="C67" i="90"/>
  <c r="B67" i="90"/>
  <c r="K66" i="90"/>
  <c r="J66" i="90"/>
  <c r="I66" i="90"/>
  <c r="H66" i="90"/>
  <c r="G66" i="90"/>
  <c r="F66" i="90"/>
  <c r="E66" i="90"/>
  <c r="D66" i="90"/>
  <c r="C66" i="90"/>
  <c r="B66" i="90"/>
  <c r="K65" i="90"/>
  <c r="J65" i="90"/>
  <c r="I65" i="90"/>
  <c r="H65" i="90"/>
  <c r="G65" i="90"/>
  <c r="F65" i="90"/>
  <c r="E65" i="90"/>
  <c r="D65" i="90"/>
  <c r="C65" i="90"/>
  <c r="B65" i="90"/>
  <c r="K64" i="90"/>
  <c r="J64" i="90"/>
  <c r="I64" i="90"/>
  <c r="H64" i="90"/>
  <c r="G64" i="90"/>
  <c r="F64" i="90"/>
  <c r="E64" i="90"/>
  <c r="D64" i="90"/>
  <c r="C64" i="90"/>
  <c r="B64" i="90"/>
  <c r="K63" i="90"/>
  <c r="J63" i="90"/>
  <c r="I63" i="90"/>
  <c r="H63" i="90"/>
  <c r="G63" i="90"/>
  <c r="F63" i="90"/>
  <c r="E63" i="90"/>
  <c r="D63" i="90"/>
  <c r="C63" i="90"/>
  <c r="B63" i="90"/>
  <c r="K62" i="90"/>
  <c r="J62" i="90"/>
  <c r="I62" i="90"/>
  <c r="H62" i="90"/>
  <c r="G62" i="90"/>
  <c r="F62" i="90"/>
  <c r="E62" i="90"/>
  <c r="D62" i="90"/>
  <c r="C62" i="90"/>
  <c r="B62" i="90"/>
  <c r="K61" i="90"/>
  <c r="J61" i="90"/>
  <c r="I61" i="90"/>
  <c r="H61" i="90"/>
  <c r="G61" i="90"/>
  <c r="F61" i="90"/>
  <c r="E61" i="90"/>
  <c r="D61" i="90"/>
  <c r="C61" i="90"/>
  <c r="B61" i="90"/>
  <c r="K60" i="90"/>
  <c r="J60" i="90"/>
  <c r="I60" i="90"/>
  <c r="H60" i="90"/>
  <c r="G60" i="90"/>
  <c r="F60" i="90"/>
  <c r="E60" i="90"/>
  <c r="D60" i="90"/>
  <c r="C60" i="90"/>
  <c r="B60" i="90"/>
  <c r="K59" i="90"/>
  <c r="J59" i="90"/>
  <c r="I59" i="90"/>
  <c r="H59" i="90"/>
  <c r="G59" i="90"/>
  <c r="F59" i="90"/>
  <c r="E59" i="90"/>
  <c r="D59" i="90"/>
  <c r="C59" i="90"/>
  <c r="B59" i="90"/>
  <c r="K58" i="90"/>
  <c r="J58" i="90"/>
  <c r="I58" i="90"/>
  <c r="H58" i="90"/>
  <c r="G58" i="90"/>
  <c r="F58" i="90"/>
  <c r="E58" i="90"/>
  <c r="D58" i="90"/>
  <c r="C58" i="90"/>
  <c r="B58" i="90"/>
  <c r="K57" i="90"/>
  <c r="J57" i="90"/>
  <c r="I57" i="90"/>
  <c r="H57" i="90"/>
  <c r="G57" i="90"/>
  <c r="F57" i="90"/>
  <c r="E57" i="90"/>
  <c r="D57" i="90"/>
  <c r="C57" i="90"/>
  <c r="B57" i="90"/>
  <c r="K56" i="90"/>
  <c r="J56" i="90"/>
  <c r="I56" i="90"/>
  <c r="H56" i="90"/>
  <c r="G56" i="90"/>
  <c r="F56" i="90"/>
  <c r="E56" i="90"/>
  <c r="D56" i="90"/>
  <c r="C56" i="90"/>
  <c r="B56" i="90"/>
  <c r="K55" i="90"/>
  <c r="J55" i="90"/>
  <c r="I55" i="90"/>
  <c r="H55" i="90"/>
  <c r="G55" i="90"/>
  <c r="F55" i="90"/>
  <c r="E55" i="90"/>
  <c r="D55" i="90"/>
  <c r="C55" i="90"/>
  <c r="B55" i="90"/>
  <c r="K54" i="90"/>
  <c r="J54" i="90"/>
  <c r="I54" i="90"/>
  <c r="H54" i="90"/>
  <c r="G54" i="90"/>
  <c r="F54" i="90"/>
  <c r="E54" i="90"/>
  <c r="D54" i="90"/>
  <c r="C54" i="90"/>
  <c r="B54" i="90"/>
  <c r="K53" i="90"/>
  <c r="J53" i="90"/>
  <c r="I53" i="90"/>
  <c r="H53" i="90"/>
  <c r="G53" i="90"/>
  <c r="F53" i="90"/>
  <c r="E53" i="90"/>
  <c r="D53" i="90"/>
  <c r="C53" i="90"/>
  <c r="B53" i="90"/>
  <c r="K52" i="90"/>
  <c r="J52" i="90"/>
  <c r="I52" i="90"/>
  <c r="H52" i="90"/>
  <c r="G52" i="90"/>
  <c r="F52" i="90"/>
  <c r="E52" i="90"/>
  <c r="D52" i="90"/>
  <c r="C52" i="90"/>
  <c r="B52" i="90"/>
  <c r="K51" i="90"/>
  <c r="J51" i="90"/>
  <c r="I51" i="90"/>
  <c r="H51" i="90"/>
  <c r="G51" i="90"/>
  <c r="F51" i="90"/>
  <c r="E51" i="90"/>
  <c r="D51" i="90"/>
  <c r="C51" i="90"/>
  <c r="B51" i="90"/>
  <c r="K50" i="90"/>
  <c r="J50" i="90"/>
  <c r="I50" i="90"/>
  <c r="H50" i="90"/>
  <c r="G50" i="90"/>
  <c r="F50" i="90"/>
  <c r="E50" i="90"/>
  <c r="D50" i="90"/>
  <c r="C50" i="90"/>
  <c r="B50" i="90"/>
  <c r="K49" i="90"/>
  <c r="J49" i="90"/>
  <c r="I49" i="90"/>
  <c r="H49" i="90"/>
  <c r="G49" i="90"/>
  <c r="F49" i="90"/>
  <c r="E49" i="90"/>
  <c r="D49" i="90"/>
  <c r="C49" i="90"/>
  <c r="B49" i="90"/>
  <c r="K48" i="90"/>
  <c r="J48" i="90"/>
  <c r="I48" i="90"/>
  <c r="H48" i="90"/>
  <c r="G48" i="90"/>
  <c r="F48" i="90"/>
  <c r="E48" i="90"/>
  <c r="D48" i="90"/>
  <c r="C48" i="90"/>
  <c r="B48" i="90"/>
  <c r="K47" i="90"/>
  <c r="J47" i="90"/>
  <c r="I47" i="90"/>
  <c r="H47" i="90"/>
  <c r="G47" i="90"/>
  <c r="F47" i="90"/>
  <c r="E47" i="90"/>
  <c r="D47" i="90"/>
  <c r="C47" i="90"/>
  <c r="B47" i="90"/>
  <c r="K46" i="90"/>
  <c r="J46" i="90"/>
  <c r="I46" i="90"/>
  <c r="H46" i="90"/>
  <c r="G46" i="90"/>
  <c r="F46" i="90"/>
  <c r="E46" i="90"/>
  <c r="D46" i="90"/>
  <c r="C46" i="90"/>
  <c r="B46" i="90"/>
  <c r="K45" i="90"/>
  <c r="J45" i="90"/>
  <c r="I45" i="90"/>
  <c r="H45" i="90"/>
  <c r="G45" i="90"/>
  <c r="F45" i="90"/>
  <c r="E45" i="90"/>
  <c r="D45" i="90"/>
  <c r="C45" i="90"/>
  <c r="B45" i="90"/>
  <c r="K44" i="90"/>
  <c r="J44" i="90"/>
  <c r="I44" i="90"/>
  <c r="H44" i="90"/>
  <c r="G44" i="90"/>
  <c r="F44" i="90"/>
  <c r="E44" i="90"/>
  <c r="D44" i="90"/>
  <c r="C44" i="90"/>
  <c r="B44" i="90"/>
  <c r="K43" i="90"/>
  <c r="J43" i="90"/>
  <c r="I43" i="90"/>
  <c r="H43" i="90"/>
  <c r="G43" i="90"/>
  <c r="F43" i="90"/>
  <c r="E43" i="90"/>
  <c r="D43" i="90"/>
  <c r="C43" i="90"/>
  <c r="B43" i="90"/>
  <c r="K42" i="90"/>
  <c r="J42" i="90"/>
  <c r="I42" i="90"/>
  <c r="H42" i="90"/>
  <c r="G42" i="90"/>
  <c r="F42" i="90"/>
  <c r="E42" i="90"/>
  <c r="D42" i="90"/>
  <c r="C42" i="90"/>
  <c r="B42" i="90"/>
  <c r="K41" i="90"/>
  <c r="J41" i="90"/>
  <c r="I41" i="90"/>
  <c r="H41" i="90"/>
  <c r="G41" i="90"/>
  <c r="F41" i="90"/>
  <c r="E41" i="90"/>
  <c r="D41" i="90"/>
  <c r="C41" i="90"/>
  <c r="B41" i="90"/>
  <c r="K40" i="90"/>
  <c r="J40" i="90"/>
  <c r="I40" i="90"/>
  <c r="H40" i="90"/>
  <c r="G40" i="90"/>
  <c r="F40" i="90"/>
  <c r="E40" i="90"/>
  <c r="D40" i="90"/>
  <c r="C40" i="90"/>
  <c r="B40" i="90"/>
  <c r="K39" i="90"/>
  <c r="J39" i="90"/>
  <c r="I39" i="90"/>
  <c r="H39" i="90"/>
  <c r="G39" i="90"/>
  <c r="F39" i="90"/>
  <c r="E39" i="90"/>
  <c r="D39" i="90"/>
  <c r="C39" i="90"/>
  <c r="B39" i="90"/>
  <c r="K38" i="90"/>
  <c r="J38" i="90"/>
  <c r="I38" i="90"/>
  <c r="H38" i="90"/>
  <c r="G38" i="90"/>
  <c r="F38" i="90"/>
  <c r="E38" i="90"/>
  <c r="D38" i="90"/>
  <c r="C38" i="90"/>
  <c r="B38" i="90"/>
  <c r="K37" i="90"/>
  <c r="J37" i="90"/>
  <c r="I37" i="90"/>
  <c r="H37" i="90"/>
  <c r="G37" i="90"/>
  <c r="F37" i="90"/>
  <c r="E37" i="90"/>
  <c r="D37" i="90"/>
  <c r="C37" i="90"/>
  <c r="B37" i="90"/>
  <c r="K36" i="90"/>
  <c r="J36" i="90"/>
  <c r="I36" i="90"/>
  <c r="H36" i="90"/>
  <c r="G36" i="90"/>
  <c r="F36" i="90"/>
  <c r="E36" i="90"/>
  <c r="D36" i="90"/>
  <c r="C36" i="90"/>
  <c r="B36" i="90"/>
  <c r="K35" i="90"/>
  <c r="J35" i="90"/>
  <c r="I35" i="90"/>
  <c r="H35" i="90"/>
  <c r="G35" i="90"/>
  <c r="F35" i="90"/>
  <c r="E35" i="90"/>
  <c r="D35" i="90"/>
  <c r="C35" i="90"/>
  <c r="B35" i="90"/>
  <c r="K34" i="90"/>
  <c r="J34" i="90"/>
  <c r="I34" i="90"/>
  <c r="H34" i="90"/>
  <c r="G34" i="90"/>
  <c r="F34" i="90"/>
  <c r="E34" i="90"/>
  <c r="D34" i="90"/>
  <c r="C34" i="90"/>
  <c r="B34" i="90"/>
  <c r="K33" i="90"/>
  <c r="J33" i="90"/>
  <c r="I33" i="90"/>
  <c r="H33" i="90"/>
  <c r="G33" i="90"/>
  <c r="F33" i="90"/>
  <c r="E33" i="90"/>
  <c r="D33" i="90"/>
  <c r="C33" i="90"/>
  <c r="B33" i="90"/>
  <c r="K32" i="90"/>
  <c r="J32" i="90"/>
  <c r="I32" i="90"/>
  <c r="H32" i="90"/>
  <c r="G32" i="90"/>
  <c r="F32" i="90"/>
  <c r="E32" i="90"/>
  <c r="D32" i="90"/>
  <c r="C32" i="90"/>
  <c r="B32" i="90"/>
  <c r="K31" i="90"/>
  <c r="J31" i="90"/>
  <c r="I31" i="90"/>
  <c r="H31" i="90"/>
  <c r="G31" i="90"/>
  <c r="F31" i="90"/>
  <c r="E31" i="90"/>
  <c r="D31" i="90"/>
  <c r="C31" i="90"/>
  <c r="B31" i="90"/>
  <c r="K30" i="90"/>
  <c r="J30" i="90"/>
  <c r="I30" i="90"/>
  <c r="H30" i="90"/>
  <c r="G30" i="90"/>
  <c r="F30" i="90"/>
  <c r="E30" i="90"/>
  <c r="D30" i="90"/>
  <c r="C30" i="90"/>
  <c r="B30" i="90"/>
  <c r="K29" i="90"/>
  <c r="J29" i="90"/>
  <c r="I29" i="90"/>
  <c r="H29" i="90"/>
  <c r="G29" i="90"/>
  <c r="F29" i="90"/>
  <c r="E29" i="90"/>
  <c r="D29" i="90"/>
  <c r="C29" i="90"/>
  <c r="B29" i="90"/>
  <c r="K28" i="90"/>
  <c r="J28" i="90"/>
  <c r="I28" i="90"/>
  <c r="H28" i="90"/>
  <c r="G28" i="90"/>
  <c r="F28" i="90"/>
  <c r="E28" i="90"/>
  <c r="D28" i="90"/>
  <c r="C28" i="90"/>
  <c r="B28" i="90"/>
  <c r="K27" i="90"/>
  <c r="J27" i="90"/>
  <c r="I27" i="90"/>
  <c r="H27" i="90"/>
  <c r="G27" i="90"/>
  <c r="F27" i="90"/>
  <c r="E27" i="90"/>
  <c r="D27" i="90"/>
  <c r="C27" i="90"/>
  <c r="B27" i="90"/>
  <c r="K26" i="90"/>
  <c r="J26" i="90"/>
  <c r="I26" i="90"/>
  <c r="H26" i="90"/>
  <c r="G26" i="90"/>
  <c r="F26" i="90"/>
  <c r="E26" i="90"/>
  <c r="D26" i="90"/>
  <c r="C26" i="90"/>
  <c r="B26" i="90"/>
  <c r="K25" i="90"/>
  <c r="J25" i="90"/>
  <c r="I25" i="90"/>
  <c r="H25" i="90"/>
  <c r="G25" i="90"/>
  <c r="F25" i="90"/>
  <c r="E25" i="90"/>
  <c r="D25" i="90"/>
  <c r="C25" i="90"/>
  <c r="B25" i="90"/>
  <c r="K24" i="90"/>
  <c r="J24" i="90"/>
  <c r="I24" i="90"/>
  <c r="H24" i="90"/>
  <c r="G24" i="90"/>
  <c r="F24" i="90"/>
  <c r="E24" i="90"/>
  <c r="D24" i="90"/>
  <c r="C24" i="90"/>
  <c r="B24" i="90"/>
  <c r="K23" i="90"/>
  <c r="J23" i="90"/>
  <c r="I23" i="90"/>
  <c r="H23" i="90"/>
  <c r="G23" i="90"/>
  <c r="F23" i="90"/>
  <c r="E23" i="90"/>
  <c r="D23" i="90"/>
  <c r="C23" i="90"/>
  <c r="B23" i="90"/>
  <c r="K22" i="90"/>
  <c r="J22" i="90"/>
  <c r="I22" i="90"/>
  <c r="H22" i="90"/>
  <c r="G22" i="90"/>
  <c r="F22" i="90"/>
  <c r="E22" i="90"/>
  <c r="D22" i="90"/>
  <c r="C22" i="90"/>
  <c r="B22" i="90"/>
  <c r="K21" i="90"/>
  <c r="J21" i="90"/>
  <c r="I21" i="90"/>
  <c r="H21" i="90"/>
  <c r="G21" i="90"/>
  <c r="F21" i="90"/>
  <c r="E21" i="90"/>
  <c r="D21" i="90"/>
  <c r="C21" i="90"/>
  <c r="B21" i="90"/>
  <c r="K20" i="90"/>
  <c r="J20" i="90"/>
  <c r="I20" i="90"/>
  <c r="H20" i="90"/>
  <c r="G20" i="90"/>
  <c r="F20" i="90"/>
  <c r="E20" i="90"/>
  <c r="D20" i="90"/>
  <c r="C20" i="90"/>
  <c r="B20" i="90"/>
  <c r="K19" i="90"/>
  <c r="J19" i="90"/>
  <c r="I19" i="90"/>
  <c r="H19" i="90"/>
  <c r="G19" i="90"/>
  <c r="F19" i="90"/>
  <c r="E19" i="90"/>
  <c r="D19" i="90"/>
  <c r="C19" i="90"/>
  <c r="B19" i="90"/>
  <c r="K18" i="90"/>
  <c r="J18" i="90"/>
  <c r="I18" i="90"/>
  <c r="H18" i="90"/>
  <c r="G18" i="90"/>
  <c r="F18" i="90"/>
  <c r="E18" i="90"/>
  <c r="D18" i="90"/>
  <c r="C18" i="90"/>
  <c r="B18" i="90"/>
  <c r="K17" i="90"/>
  <c r="J17" i="90"/>
  <c r="I17" i="90"/>
  <c r="H17" i="90"/>
  <c r="G17" i="90"/>
  <c r="F17" i="90"/>
  <c r="E17" i="90"/>
  <c r="D17" i="90"/>
  <c r="C17" i="90"/>
  <c r="B17" i="90"/>
  <c r="K16" i="90"/>
  <c r="J16" i="90"/>
  <c r="I16" i="90"/>
  <c r="H16" i="90"/>
  <c r="G16" i="90"/>
  <c r="F16" i="90"/>
  <c r="E16" i="90"/>
  <c r="D16" i="90"/>
  <c r="C16" i="90"/>
  <c r="B16" i="90"/>
  <c r="K15" i="90"/>
  <c r="J15" i="90"/>
  <c r="I15" i="90"/>
  <c r="H15" i="90"/>
  <c r="G15" i="90"/>
  <c r="F15" i="90"/>
  <c r="E15" i="90"/>
  <c r="D15" i="90"/>
  <c r="C15" i="90"/>
  <c r="B15" i="90"/>
  <c r="K14" i="90"/>
  <c r="J14" i="90"/>
  <c r="I14" i="90"/>
  <c r="H14" i="90"/>
  <c r="G14" i="90"/>
  <c r="F14" i="90"/>
  <c r="E14" i="90"/>
  <c r="D14" i="90"/>
  <c r="C14" i="90"/>
  <c r="B14" i="90"/>
  <c r="K13" i="90"/>
  <c r="J13" i="90"/>
  <c r="I13" i="90"/>
  <c r="H13" i="90"/>
  <c r="G13" i="90"/>
  <c r="F13" i="90"/>
  <c r="E13" i="90"/>
  <c r="D13" i="90"/>
  <c r="C13" i="90"/>
  <c r="B13" i="90"/>
  <c r="K12" i="90"/>
  <c r="J12" i="90"/>
  <c r="I12" i="90"/>
  <c r="H12" i="90"/>
  <c r="G12" i="90"/>
  <c r="F12" i="90"/>
  <c r="E12" i="90"/>
  <c r="D12" i="90"/>
  <c r="C12" i="90"/>
  <c r="B12" i="90"/>
  <c r="K11" i="90"/>
  <c r="J11" i="90"/>
  <c r="I11" i="90"/>
  <c r="H11" i="90"/>
  <c r="G11" i="90"/>
  <c r="F11" i="90"/>
  <c r="E11" i="90"/>
  <c r="D11" i="90"/>
  <c r="C11" i="90"/>
  <c r="B11" i="90"/>
  <c r="K10" i="90"/>
  <c r="J10" i="90"/>
  <c r="I10" i="90"/>
  <c r="H10" i="90"/>
  <c r="G10" i="90"/>
  <c r="F10" i="90"/>
  <c r="E10" i="90"/>
  <c r="D10" i="90"/>
  <c r="C10" i="90"/>
  <c r="B10" i="90"/>
  <c r="K9" i="90"/>
  <c r="J9" i="90"/>
  <c r="I9" i="90"/>
  <c r="H9" i="90"/>
  <c r="G9" i="90"/>
  <c r="F9" i="90"/>
  <c r="E9" i="90"/>
  <c r="D9" i="90"/>
  <c r="C9" i="90"/>
  <c r="B9" i="90"/>
  <c r="K8" i="90"/>
  <c r="J8" i="90"/>
  <c r="I8" i="90"/>
  <c r="H8" i="90"/>
  <c r="G8" i="90"/>
  <c r="F8" i="90"/>
  <c r="E8" i="90"/>
  <c r="D8" i="90"/>
  <c r="C8" i="90"/>
  <c r="B8" i="90"/>
  <c r="K7" i="90"/>
  <c r="J7" i="90"/>
  <c r="I7" i="90"/>
  <c r="H7" i="90"/>
  <c r="G7" i="90"/>
  <c r="F7" i="90"/>
  <c r="E7" i="90"/>
  <c r="D7" i="90"/>
  <c r="C7" i="90"/>
  <c r="B7" i="90"/>
  <c r="K6" i="90"/>
  <c r="J6" i="90"/>
  <c r="I6" i="90"/>
  <c r="H6" i="90"/>
  <c r="G6" i="90"/>
  <c r="F6" i="90"/>
  <c r="E6" i="90"/>
  <c r="D6" i="90"/>
  <c r="C6" i="90"/>
  <c r="B6" i="90"/>
  <c r="K5" i="90"/>
  <c r="J5" i="90"/>
  <c r="I5" i="90"/>
  <c r="H5" i="90"/>
  <c r="G5" i="90"/>
  <c r="F5" i="90"/>
  <c r="E5" i="90"/>
  <c r="D5" i="90"/>
  <c r="C5" i="90"/>
  <c r="B5" i="90"/>
  <c r="K4" i="90"/>
  <c r="J4" i="90"/>
  <c r="I4" i="90"/>
  <c r="H4" i="90"/>
  <c r="G4" i="90"/>
  <c r="F4" i="90"/>
  <c r="E4" i="90"/>
  <c r="D4" i="90"/>
  <c r="C4" i="90"/>
  <c r="B4" i="90"/>
  <c r="K3" i="90"/>
  <c r="J3" i="90"/>
  <c r="I3" i="90"/>
  <c r="H3" i="90"/>
  <c r="G3" i="90"/>
  <c r="F3" i="90"/>
  <c r="E3" i="90"/>
  <c r="D3" i="90"/>
  <c r="C3" i="90"/>
  <c r="B3" i="90"/>
  <c r="B291" i="89"/>
  <c r="B290" i="89"/>
  <c r="B289" i="89"/>
  <c r="B288" i="89"/>
  <c r="B287" i="89"/>
  <c r="B286" i="89"/>
  <c r="B285" i="89"/>
  <c r="B284" i="89"/>
  <c r="B283" i="89"/>
  <c r="B282" i="89"/>
  <c r="B281" i="89"/>
  <c r="B280" i="89"/>
  <c r="B279" i="89"/>
  <c r="B278" i="89"/>
  <c r="B277" i="89"/>
  <c r="B276" i="89"/>
  <c r="B275" i="89"/>
  <c r="B274" i="89"/>
  <c r="B273" i="89"/>
  <c r="B272" i="89"/>
  <c r="B271" i="89"/>
  <c r="B270" i="89"/>
  <c r="B269" i="89"/>
  <c r="B268" i="89"/>
  <c r="B267" i="89"/>
  <c r="B266" i="89"/>
  <c r="B265" i="89"/>
  <c r="B264" i="89"/>
  <c r="B263" i="89"/>
  <c r="B262" i="89"/>
  <c r="B261" i="89"/>
  <c r="B260" i="89"/>
  <c r="B259" i="89"/>
  <c r="B258" i="89"/>
  <c r="B257" i="89"/>
  <c r="B256" i="89"/>
  <c r="B255" i="89"/>
  <c r="B254" i="89"/>
  <c r="B253" i="89"/>
  <c r="B252" i="89"/>
  <c r="B251" i="89"/>
  <c r="B250" i="89"/>
  <c r="B249" i="89"/>
  <c r="B248" i="89"/>
  <c r="B247" i="89"/>
  <c r="B246" i="89"/>
  <c r="B245" i="89"/>
  <c r="B244" i="89"/>
  <c r="B243" i="89"/>
  <c r="B242" i="89"/>
  <c r="B241" i="89"/>
  <c r="B240" i="89"/>
  <c r="B239" i="89"/>
  <c r="B238" i="89"/>
  <c r="B237" i="89"/>
  <c r="B236" i="89"/>
  <c r="B235" i="89"/>
  <c r="B234" i="89"/>
  <c r="B233" i="89"/>
  <c r="B232" i="89"/>
  <c r="B231" i="89"/>
  <c r="B230" i="89"/>
  <c r="B229" i="89"/>
  <c r="B228" i="89"/>
  <c r="B227" i="89"/>
  <c r="B226" i="89"/>
  <c r="B225" i="89"/>
  <c r="B224" i="89"/>
  <c r="B223" i="89"/>
  <c r="B222" i="89"/>
  <c r="B221" i="89"/>
  <c r="B220" i="89"/>
  <c r="B219" i="89"/>
  <c r="B218" i="89"/>
  <c r="B217" i="89"/>
  <c r="B216" i="89"/>
  <c r="B215" i="89"/>
  <c r="B214" i="89"/>
  <c r="B213" i="89"/>
  <c r="B212" i="89"/>
  <c r="B211" i="89"/>
  <c r="B210" i="89"/>
  <c r="B209" i="89"/>
  <c r="B208" i="89"/>
  <c r="B207" i="89"/>
  <c r="B206" i="89"/>
  <c r="B205" i="89"/>
  <c r="B204" i="89"/>
  <c r="B203" i="89"/>
  <c r="B202" i="89"/>
  <c r="B201" i="89"/>
  <c r="B200" i="89"/>
  <c r="B199" i="89"/>
  <c r="B198" i="89"/>
  <c r="B197" i="89"/>
  <c r="B196" i="89"/>
  <c r="B195" i="89"/>
  <c r="B194" i="89"/>
  <c r="B193" i="89"/>
  <c r="B192" i="89"/>
  <c r="B191" i="89"/>
  <c r="B190" i="89"/>
  <c r="B189" i="89"/>
  <c r="B188" i="89"/>
  <c r="B187" i="89"/>
  <c r="B186" i="89"/>
  <c r="B185" i="89"/>
  <c r="B184" i="89"/>
  <c r="B183" i="89"/>
  <c r="B182" i="89"/>
  <c r="B181" i="89"/>
  <c r="B180" i="89"/>
  <c r="B179" i="89"/>
  <c r="B178" i="89"/>
  <c r="B177" i="89"/>
  <c r="B176" i="89"/>
  <c r="B175" i="89"/>
  <c r="B174" i="89"/>
  <c r="B173" i="89"/>
  <c r="B172" i="89"/>
  <c r="B171" i="89"/>
  <c r="B170" i="89"/>
  <c r="B169" i="89"/>
  <c r="B168" i="89"/>
  <c r="B167" i="89"/>
  <c r="B166" i="89"/>
  <c r="B165" i="89"/>
  <c r="B164" i="89"/>
  <c r="B163" i="89"/>
  <c r="B162" i="89"/>
  <c r="B161" i="89"/>
  <c r="B160" i="89"/>
  <c r="B159" i="89"/>
  <c r="B158" i="89"/>
  <c r="B157" i="89"/>
  <c r="B156" i="89"/>
  <c r="B155" i="89"/>
  <c r="B154" i="89"/>
  <c r="B153" i="89"/>
  <c r="B152" i="89"/>
  <c r="B151" i="89"/>
  <c r="B150" i="89"/>
  <c r="B149" i="89"/>
  <c r="B148" i="89"/>
  <c r="B147" i="89"/>
  <c r="B146" i="89"/>
  <c r="B145" i="89"/>
  <c r="B144" i="89"/>
  <c r="B143" i="89"/>
  <c r="B142" i="89"/>
  <c r="B141" i="89"/>
  <c r="B140" i="89"/>
  <c r="B139" i="89"/>
  <c r="B138" i="89"/>
  <c r="B137" i="89"/>
  <c r="B136" i="89"/>
  <c r="B135" i="89"/>
  <c r="B134" i="89"/>
  <c r="B133" i="89"/>
  <c r="B132" i="89"/>
  <c r="B131" i="89"/>
  <c r="B130" i="89"/>
  <c r="B129" i="89"/>
  <c r="B128" i="89"/>
  <c r="B127" i="89"/>
  <c r="B126" i="89"/>
  <c r="B125" i="89"/>
  <c r="B124" i="89"/>
  <c r="B123" i="89"/>
  <c r="B122" i="89"/>
  <c r="B121" i="89"/>
  <c r="B120" i="89"/>
  <c r="B119" i="89"/>
  <c r="B118" i="89"/>
  <c r="B117" i="89"/>
  <c r="B116" i="89"/>
  <c r="B115" i="89"/>
  <c r="B114" i="89"/>
  <c r="B113" i="89"/>
  <c r="B112" i="89"/>
  <c r="B111" i="89"/>
  <c r="B110" i="89"/>
  <c r="B109" i="89"/>
  <c r="B108" i="89"/>
  <c r="B107" i="89"/>
  <c r="B106" i="89"/>
  <c r="B105" i="89"/>
  <c r="B104" i="89"/>
  <c r="B103" i="89"/>
  <c r="B102" i="89"/>
  <c r="B101" i="89"/>
  <c r="B100" i="89"/>
  <c r="B99" i="89"/>
  <c r="B98" i="89"/>
  <c r="B97" i="89"/>
  <c r="B96" i="89"/>
  <c r="B95" i="89"/>
  <c r="B94" i="89"/>
  <c r="B93" i="89"/>
  <c r="B92" i="89"/>
  <c r="B91" i="89"/>
  <c r="B90" i="89"/>
  <c r="B89" i="89"/>
  <c r="B88" i="89"/>
  <c r="B87" i="89"/>
  <c r="B86" i="89"/>
  <c r="B85" i="89"/>
  <c r="B84" i="89"/>
  <c r="B83" i="89"/>
  <c r="B82" i="89"/>
  <c r="B81" i="89"/>
  <c r="B80" i="89"/>
  <c r="B79" i="89"/>
  <c r="B78" i="89"/>
  <c r="K77" i="89"/>
  <c r="J77" i="89"/>
  <c r="I77" i="89"/>
  <c r="H77" i="89"/>
  <c r="G77" i="89"/>
  <c r="F77" i="89"/>
  <c r="E77" i="89"/>
  <c r="D77" i="89"/>
  <c r="C77" i="89"/>
  <c r="B77" i="89"/>
  <c r="K76" i="89"/>
  <c r="J76" i="89"/>
  <c r="I76" i="89"/>
  <c r="H76" i="89"/>
  <c r="G76" i="89"/>
  <c r="F76" i="89"/>
  <c r="E76" i="89"/>
  <c r="D76" i="89"/>
  <c r="C76" i="89"/>
  <c r="B76" i="89"/>
  <c r="K75" i="89"/>
  <c r="J75" i="89"/>
  <c r="I75" i="89"/>
  <c r="H75" i="89"/>
  <c r="G75" i="89"/>
  <c r="F75" i="89"/>
  <c r="E75" i="89"/>
  <c r="D75" i="89"/>
  <c r="C75" i="89"/>
  <c r="B75" i="89"/>
  <c r="K74" i="89"/>
  <c r="J74" i="89"/>
  <c r="I74" i="89"/>
  <c r="H74" i="89"/>
  <c r="G74" i="89"/>
  <c r="F74" i="89"/>
  <c r="E74" i="89"/>
  <c r="D74" i="89"/>
  <c r="C74" i="89"/>
  <c r="B74" i="89"/>
  <c r="K73" i="89"/>
  <c r="J73" i="89"/>
  <c r="I73" i="89"/>
  <c r="H73" i="89"/>
  <c r="G73" i="89"/>
  <c r="F73" i="89"/>
  <c r="E73" i="89"/>
  <c r="D73" i="89"/>
  <c r="C73" i="89"/>
  <c r="B73" i="89"/>
  <c r="K72" i="89"/>
  <c r="J72" i="89"/>
  <c r="I72" i="89"/>
  <c r="H72" i="89"/>
  <c r="G72" i="89"/>
  <c r="F72" i="89"/>
  <c r="E72" i="89"/>
  <c r="D72" i="89"/>
  <c r="C72" i="89"/>
  <c r="B72" i="89"/>
  <c r="K71" i="89"/>
  <c r="J71" i="89"/>
  <c r="I71" i="89"/>
  <c r="H71" i="89"/>
  <c r="G71" i="89"/>
  <c r="F71" i="89"/>
  <c r="E71" i="89"/>
  <c r="D71" i="89"/>
  <c r="C71" i="89"/>
  <c r="B71" i="89"/>
  <c r="K70" i="89"/>
  <c r="J70" i="89"/>
  <c r="I70" i="89"/>
  <c r="H70" i="89"/>
  <c r="G70" i="89"/>
  <c r="F70" i="89"/>
  <c r="E70" i="89"/>
  <c r="D70" i="89"/>
  <c r="C70" i="89"/>
  <c r="B70" i="89"/>
  <c r="K69" i="89"/>
  <c r="J69" i="89"/>
  <c r="I69" i="89"/>
  <c r="H69" i="89"/>
  <c r="G69" i="89"/>
  <c r="F69" i="89"/>
  <c r="E69" i="89"/>
  <c r="D69" i="89"/>
  <c r="C69" i="89"/>
  <c r="B69" i="89"/>
  <c r="K68" i="89"/>
  <c r="J68" i="89"/>
  <c r="I68" i="89"/>
  <c r="H68" i="89"/>
  <c r="G68" i="89"/>
  <c r="F68" i="89"/>
  <c r="E68" i="89"/>
  <c r="D68" i="89"/>
  <c r="C68" i="89"/>
  <c r="B68" i="89"/>
  <c r="K67" i="89"/>
  <c r="J67" i="89"/>
  <c r="I67" i="89"/>
  <c r="H67" i="89"/>
  <c r="G67" i="89"/>
  <c r="F67" i="89"/>
  <c r="E67" i="89"/>
  <c r="D67" i="89"/>
  <c r="C67" i="89"/>
  <c r="B67" i="89"/>
  <c r="K66" i="89"/>
  <c r="J66" i="89"/>
  <c r="I66" i="89"/>
  <c r="H66" i="89"/>
  <c r="G66" i="89"/>
  <c r="F66" i="89"/>
  <c r="E66" i="89"/>
  <c r="D66" i="89"/>
  <c r="C66" i="89"/>
  <c r="B66" i="89"/>
  <c r="K65" i="89"/>
  <c r="J65" i="89"/>
  <c r="I65" i="89"/>
  <c r="H65" i="89"/>
  <c r="G65" i="89"/>
  <c r="F65" i="89"/>
  <c r="E65" i="89"/>
  <c r="D65" i="89"/>
  <c r="C65" i="89"/>
  <c r="B65" i="89"/>
  <c r="K64" i="89"/>
  <c r="J64" i="89"/>
  <c r="I64" i="89"/>
  <c r="H64" i="89"/>
  <c r="G64" i="89"/>
  <c r="F64" i="89"/>
  <c r="E64" i="89"/>
  <c r="D64" i="89"/>
  <c r="C64" i="89"/>
  <c r="B64" i="89"/>
  <c r="K63" i="89"/>
  <c r="J63" i="89"/>
  <c r="I63" i="89"/>
  <c r="H63" i="89"/>
  <c r="G63" i="89"/>
  <c r="F63" i="89"/>
  <c r="E63" i="89"/>
  <c r="D63" i="89"/>
  <c r="C63" i="89"/>
  <c r="B63" i="89"/>
  <c r="K62" i="89"/>
  <c r="J62" i="89"/>
  <c r="I62" i="89"/>
  <c r="H62" i="89"/>
  <c r="G62" i="89"/>
  <c r="F62" i="89"/>
  <c r="E62" i="89"/>
  <c r="D62" i="89"/>
  <c r="C62" i="89"/>
  <c r="B62" i="89"/>
  <c r="K61" i="89"/>
  <c r="J61" i="89"/>
  <c r="I61" i="89"/>
  <c r="H61" i="89"/>
  <c r="G61" i="89"/>
  <c r="F61" i="89"/>
  <c r="E61" i="89"/>
  <c r="D61" i="89"/>
  <c r="C61" i="89"/>
  <c r="B61" i="89"/>
  <c r="K60" i="89"/>
  <c r="J60" i="89"/>
  <c r="I60" i="89"/>
  <c r="H60" i="89"/>
  <c r="G60" i="89"/>
  <c r="F60" i="89"/>
  <c r="E60" i="89"/>
  <c r="D60" i="89"/>
  <c r="C60" i="89"/>
  <c r="B60" i="89"/>
  <c r="K59" i="89"/>
  <c r="J59" i="89"/>
  <c r="I59" i="89"/>
  <c r="H59" i="89"/>
  <c r="G59" i="89"/>
  <c r="F59" i="89"/>
  <c r="E59" i="89"/>
  <c r="D59" i="89"/>
  <c r="C59" i="89"/>
  <c r="B59" i="89"/>
  <c r="K58" i="89"/>
  <c r="J58" i="89"/>
  <c r="I58" i="89"/>
  <c r="H58" i="89"/>
  <c r="G58" i="89"/>
  <c r="F58" i="89"/>
  <c r="E58" i="89"/>
  <c r="D58" i="89"/>
  <c r="C58" i="89"/>
  <c r="B58" i="89"/>
  <c r="K57" i="89"/>
  <c r="J57" i="89"/>
  <c r="I57" i="89"/>
  <c r="H57" i="89"/>
  <c r="G57" i="89"/>
  <c r="F57" i="89"/>
  <c r="E57" i="89"/>
  <c r="D57" i="89"/>
  <c r="C57" i="89"/>
  <c r="B57" i="89"/>
  <c r="K56" i="89"/>
  <c r="J56" i="89"/>
  <c r="I56" i="89"/>
  <c r="H56" i="89"/>
  <c r="G56" i="89"/>
  <c r="F56" i="89"/>
  <c r="E56" i="89"/>
  <c r="D56" i="89"/>
  <c r="C56" i="89"/>
  <c r="B56" i="89"/>
  <c r="K55" i="89"/>
  <c r="J55" i="89"/>
  <c r="I55" i="89"/>
  <c r="H55" i="89"/>
  <c r="G55" i="89"/>
  <c r="F55" i="89"/>
  <c r="E55" i="89"/>
  <c r="D55" i="89"/>
  <c r="C55" i="89"/>
  <c r="B55" i="89"/>
  <c r="K54" i="89"/>
  <c r="J54" i="89"/>
  <c r="I54" i="89"/>
  <c r="H54" i="89"/>
  <c r="G54" i="89"/>
  <c r="F54" i="89"/>
  <c r="E54" i="89"/>
  <c r="D54" i="89"/>
  <c r="C54" i="89"/>
  <c r="B54" i="89"/>
  <c r="K53" i="89"/>
  <c r="J53" i="89"/>
  <c r="I53" i="89"/>
  <c r="H53" i="89"/>
  <c r="G53" i="89"/>
  <c r="F53" i="89"/>
  <c r="E53" i="89"/>
  <c r="D53" i="89"/>
  <c r="C53" i="89"/>
  <c r="B53" i="89"/>
  <c r="K52" i="89"/>
  <c r="J52" i="89"/>
  <c r="I52" i="89"/>
  <c r="H52" i="89"/>
  <c r="G52" i="89"/>
  <c r="F52" i="89"/>
  <c r="E52" i="89"/>
  <c r="D52" i="89"/>
  <c r="C52" i="89"/>
  <c r="B52" i="89"/>
  <c r="K51" i="89"/>
  <c r="J51" i="89"/>
  <c r="I51" i="89"/>
  <c r="H51" i="89"/>
  <c r="G51" i="89"/>
  <c r="F51" i="89"/>
  <c r="E51" i="89"/>
  <c r="D51" i="89"/>
  <c r="C51" i="89"/>
  <c r="B51" i="89"/>
  <c r="K50" i="89"/>
  <c r="J50" i="89"/>
  <c r="I50" i="89"/>
  <c r="H50" i="89"/>
  <c r="G50" i="89"/>
  <c r="F50" i="89"/>
  <c r="E50" i="89"/>
  <c r="D50" i="89"/>
  <c r="C50" i="89"/>
  <c r="B50" i="89"/>
  <c r="K49" i="89"/>
  <c r="J49" i="89"/>
  <c r="I49" i="89"/>
  <c r="H49" i="89"/>
  <c r="G49" i="89"/>
  <c r="F49" i="89"/>
  <c r="E49" i="89"/>
  <c r="D49" i="89"/>
  <c r="C49" i="89"/>
  <c r="B49" i="89"/>
  <c r="K48" i="89"/>
  <c r="J48" i="89"/>
  <c r="I48" i="89"/>
  <c r="H48" i="89"/>
  <c r="G48" i="89"/>
  <c r="F48" i="89"/>
  <c r="E48" i="89"/>
  <c r="D48" i="89"/>
  <c r="C48" i="89"/>
  <c r="B48" i="89"/>
  <c r="K47" i="89"/>
  <c r="J47" i="89"/>
  <c r="I47" i="89"/>
  <c r="H47" i="89"/>
  <c r="G47" i="89"/>
  <c r="F47" i="89"/>
  <c r="E47" i="89"/>
  <c r="D47" i="89"/>
  <c r="C47" i="89"/>
  <c r="B47" i="89"/>
  <c r="K46" i="89"/>
  <c r="J46" i="89"/>
  <c r="I46" i="89"/>
  <c r="H46" i="89"/>
  <c r="G46" i="89"/>
  <c r="F46" i="89"/>
  <c r="E46" i="89"/>
  <c r="D46" i="89"/>
  <c r="C46" i="89"/>
  <c r="B46" i="89"/>
  <c r="K45" i="89"/>
  <c r="J45" i="89"/>
  <c r="I45" i="89"/>
  <c r="H45" i="89"/>
  <c r="G45" i="89"/>
  <c r="F45" i="89"/>
  <c r="E45" i="89"/>
  <c r="D45" i="89"/>
  <c r="C45" i="89"/>
  <c r="B45" i="89"/>
  <c r="K44" i="89"/>
  <c r="J44" i="89"/>
  <c r="I44" i="89"/>
  <c r="H44" i="89"/>
  <c r="G44" i="89"/>
  <c r="F44" i="89"/>
  <c r="E44" i="89"/>
  <c r="D44" i="89"/>
  <c r="C44" i="89"/>
  <c r="B44" i="89"/>
  <c r="K43" i="89"/>
  <c r="J43" i="89"/>
  <c r="I43" i="89"/>
  <c r="H43" i="89"/>
  <c r="G43" i="89"/>
  <c r="F43" i="89"/>
  <c r="E43" i="89"/>
  <c r="D43" i="89"/>
  <c r="C43" i="89"/>
  <c r="B43" i="89"/>
  <c r="K42" i="89"/>
  <c r="J42" i="89"/>
  <c r="I42" i="89"/>
  <c r="H42" i="89"/>
  <c r="G42" i="89"/>
  <c r="F42" i="89"/>
  <c r="E42" i="89"/>
  <c r="D42" i="89"/>
  <c r="C42" i="89"/>
  <c r="B42" i="89"/>
  <c r="K41" i="89"/>
  <c r="J41" i="89"/>
  <c r="I41" i="89"/>
  <c r="H41" i="89"/>
  <c r="G41" i="89"/>
  <c r="F41" i="89"/>
  <c r="E41" i="89"/>
  <c r="D41" i="89"/>
  <c r="C41" i="89"/>
  <c r="B41" i="89"/>
  <c r="K40" i="89"/>
  <c r="J40" i="89"/>
  <c r="I40" i="89"/>
  <c r="H40" i="89"/>
  <c r="G40" i="89"/>
  <c r="F40" i="89"/>
  <c r="E40" i="89"/>
  <c r="D40" i="89"/>
  <c r="C40" i="89"/>
  <c r="B40" i="89"/>
  <c r="K39" i="89"/>
  <c r="J39" i="89"/>
  <c r="I39" i="89"/>
  <c r="H39" i="89"/>
  <c r="G39" i="89"/>
  <c r="F39" i="89"/>
  <c r="E39" i="89"/>
  <c r="D39" i="89"/>
  <c r="C39" i="89"/>
  <c r="B39" i="89"/>
  <c r="K38" i="89"/>
  <c r="J38" i="89"/>
  <c r="I38" i="89"/>
  <c r="H38" i="89"/>
  <c r="G38" i="89"/>
  <c r="F38" i="89"/>
  <c r="E38" i="89"/>
  <c r="D38" i="89"/>
  <c r="C38" i="89"/>
  <c r="B38" i="89"/>
  <c r="K37" i="89"/>
  <c r="J37" i="89"/>
  <c r="I37" i="89"/>
  <c r="H37" i="89"/>
  <c r="G37" i="89"/>
  <c r="F37" i="89"/>
  <c r="E37" i="89"/>
  <c r="D37" i="89"/>
  <c r="C37" i="89"/>
  <c r="B37" i="89"/>
  <c r="K36" i="89"/>
  <c r="J36" i="89"/>
  <c r="I36" i="89"/>
  <c r="H36" i="89"/>
  <c r="G36" i="89"/>
  <c r="F36" i="89"/>
  <c r="E36" i="89"/>
  <c r="D36" i="89"/>
  <c r="C36" i="89"/>
  <c r="B36" i="89"/>
  <c r="K35" i="89"/>
  <c r="J35" i="89"/>
  <c r="I35" i="89"/>
  <c r="H35" i="89"/>
  <c r="G35" i="89"/>
  <c r="F35" i="89"/>
  <c r="E35" i="89"/>
  <c r="D35" i="89"/>
  <c r="C35" i="89"/>
  <c r="B35" i="89"/>
  <c r="K34" i="89"/>
  <c r="J34" i="89"/>
  <c r="I34" i="89"/>
  <c r="H34" i="89"/>
  <c r="G34" i="89"/>
  <c r="F34" i="89"/>
  <c r="E34" i="89"/>
  <c r="D34" i="89"/>
  <c r="C34" i="89"/>
  <c r="B34" i="89"/>
  <c r="K33" i="89"/>
  <c r="J33" i="89"/>
  <c r="I33" i="89"/>
  <c r="H33" i="89"/>
  <c r="G33" i="89"/>
  <c r="F33" i="89"/>
  <c r="E33" i="89"/>
  <c r="D33" i="89"/>
  <c r="C33" i="89"/>
  <c r="B33" i="89"/>
  <c r="K32" i="89"/>
  <c r="J32" i="89"/>
  <c r="I32" i="89"/>
  <c r="H32" i="89"/>
  <c r="G32" i="89"/>
  <c r="F32" i="89"/>
  <c r="E32" i="89"/>
  <c r="D32" i="89"/>
  <c r="C32" i="89"/>
  <c r="B32" i="89"/>
  <c r="K31" i="89"/>
  <c r="J31" i="89"/>
  <c r="I31" i="89"/>
  <c r="H31" i="89"/>
  <c r="G31" i="89"/>
  <c r="F31" i="89"/>
  <c r="E31" i="89"/>
  <c r="D31" i="89"/>
  <c r="C31" i="89"/>
  <c r="B31" i="89"/>
  <c r="K30" i="89"/>
  <c r="J30" i="89"/>
  <c r="I30" i="89"/>
  <c r="H30" i="89"/>
  <c r="G30" i="89"/>
  <c r="F30" i="89"/>
  <c r="E30" i="89"/>
  <c r="D30" i="89"/>
  <c r="C30" i="89"/>
  <c r="B30" i="89"/>
  <c r="K29" i="89"/>
  <c r="J29" i="89"/>
  <c r="I29" i="89"/>
  <c r="H29" i="89"/>
  <c r="G29" i="89"/>
  <c r="F29" i="89"/>
  <c r="E29" i="89"/>
  <c r="D29" i="89"/>
  <c r="C29" i="89"/>
  <c r="B29" i="89"/>
  <c r="K28" i="89"/>
  <c r="J28" i="89"/>
  <c r="I28" i="89"/>
  <c r="H28" i="89"/>
  <c r="G28" i="89"/>
  <c r="F28" i="89"/>
  <c r="E28" i="89"/>
  <c r="D28" i="89"/>
  <c r="C28" i="89"/>
  <c r="B28" i="89"/>
  <c r="K27" i="89"/>
  <c r="J27" i="89"/>
  <c r="I27" i="89"/>
  <c r="H27" i="89"/>
  <c r="G27" i="89"/>
  <c r="F27" i="89"/>
  <c r="E27" i="89"/>
  <c r="D27" i="89"/>
  <c r="C27" i="89"/>
  <c r="B27" i="89"/>
  <c r="K26" i="89"/>
  <c r="J26" i="89"/>
  <c r="I26" i="89"/>
  <c r="H26" i="89"/>
  <c r="G26" i="89"/>
  <c r="F26" i="89"/>
  <c r="E26" i="89"/>
  <c r="D26" i="89"/>
  <c r="C26" i="89"/>
  <c r="B26" i="89"/>
  <c r="K25" i="89"/>
  <c r="J25" i="89"/>
  <c r="I25" i="89"/>
  <c r="H25" i="89"/>
  <c r="G25" i="89"/>
  <c r="F25" i="89"/>
  <c r="E25" i="89"/>
  <c r="D25" i="89"/>
  <c r="C25" i="89"/>
  <c r="B25" i="89"/>
  <c r="K24" i="89"/>
  <c r="J24" i="89"/>
  <c r="I24" i="89"/>
  <c r="H24" i="89"/>
  <c r="G24" i="89"/>
  <c r="F24" i="89"/>
  <c r="E24" i="89"/>
  <c r="D24" i="89"/>
  <c r="C24" i="89"/>
  <c r="B24" i="89"/>
  <c r="K23" i="89"/>
  <c r="J23" i="89"/>
  <c r="I23" i="89"/>
  <c r="H23" i="89"/>
  <c r="G23" i="89"/>
  <c r="F23" i="89"/>
  <c r="E23" i="89"/>
  <c r="D23" i="89"/>
  <c r="C23" i="89"/>
  <c r="B23" i="89"/>
  <c r="K22" i="89"/>
  <c r="J22" i="89"/>
  <c r="I22" i="89"/>
  <c r="H22" i="89"/>
  <c r="G22" i="89"/>
  <c r="F22" i="89"/>
  <c r="E22" i="89"/>
  <c r="D22" i="89"/>
  <c r="C22" i="89"/>
  <c r="B22" i="89"/>
  <c r="K21" i="89"/>
  <c r="J21" i="89"/>
  <c r="I21" i="89"/>
  <c r="H21" i="89"/>
  <c r="G21" i="89"/>
  <c r="F21" i="89"/>
  <c r="E21" i="89"/>
  <c r="D21" i="89"/>
  <c r="C21" i="89"/>
  <c r="B21" i="89"/>
  <c r="K20" i="89"/>
  <c r="J20" i="89"/>
  <c r="I20" i="89"/>
  <c r="H20" i="89"/>
  <c r="G20" i="89"/>
  <c r="F20" i="89"/>
  <c r="E20" i="89"/>
  <c r="D20" i="89"/>
  <c r="C20" i="89"/>
  <c r="B20" i="89"/>
  <c r="K19" i="89"/>
  <c r="J19" i="89"/>
  <c r="I19" i="89"/>
  <c r="H19" i="89"/>
  <c r="G19" i="89"/>
  <c r="F19" i="89"/>
  <c r="E19" i="89"/>
  <c r="D19" i="89"/>
  <c r="C19" i="89"/>
  <c r="B19" i="89"/>
  <c r="K18" i="89"/>
  <c r="J18" i="89"/>
  <c r="I18" i="89"/>
  <c r="H18" i="89"/>
  <c r="G18" i="89"/>
  <c r="F18" i="89"/>
  <c r="E18" i="89"/>
  <c r="D18" i="89"/>
  <c r="C18" i="89"/>
  <c r="B18" i="89"/>
  <c r="K17" i="89"/>
  <c r="J17" i="89"/>
  <c r="I17" i="89"/>
  <c r="H17" i="89"/>
  <c r="G17" i="89"/>
  <c r="F17" i="89"/>
  <c r="E17" i="89"/>
  <c r="D17" i="89"/>
  <c r="C17" i="89"/>
  <c r="B17" i="89"/>
  <c r="K16" i="89"/>
  <c r="J16" i="89"/>
  <c r="I16" i="89"/>
  <c r="H16" i="89"/>
  <c r="G16" i="89"/>
  <c r="F16" i="89"/>
  <c r="E16" i="89"/>
  <c r="D16" i="89"/>
  <c r="C16" i="89"/>
  <c r="B16" i="89"/>
  <c r="K15" i="89"/>
  <c r="J15" i="89"/>
  <c r="I15" i="89"/>
  <c r="H15" i="89"/>
  <c r="G15" i="89"/>
  <c r="F15" i="89"/>
  <c r="E15" i="89"/>
  <c r="D15" i="89"/>
  <c r="C15" i="89"/>
  <c r="B15" i="89"/>
  <c r="K14" i="89"/>
  <c r="J14" i="89"/>
  <c r="I14" i="89"/>
  <c r="H14" i="89"/>
  <c r="G14" i="89"/>
  <c r="F14" i="89"/>
  <c r="E14" i="89"/>
  <c r="D14" i="89"/>
  <c r="C14" i="89"/>
  <c r="B14" i="89"/>
  <c r="K13" i="89"/>
  <c r="J13" i="89"/>
  <c r="I13" i="89"/>
  <c r="H13" i="89"/>
  <c r="G13" i="89"/>
  <c r="F13" i="89"/>
  <c r="E13" i="89"/>
  <c r="D13" i="89"/>
  <c r="C13" i="89"/>
  <c r="B13" i="89"/>
  <c r="K12" i="89"/>
  <c r="J12" i="89"/>
  <c r="I12" i="89"/>
  <c r="H12" i="89"/>
  <c r="G12" i="89"/>
  <c r="F12" i="89"/>
  <c r="E12" i="89"/>
  <c r="D12" i="89"/>
  <c r="C12" i="89"/>
  <c r="B12" i="89"/>
  <c r="K11" i="89"/>
  <c r="J11" i="89"/>
  <c r="I11" i="89"/>
  <c r="H11" i="89"/>
  <c r="G11" i="89"/>
  <c r="F11" i="89"/>
  <c r="E11" i="89"/>
  <c r="D11" i="89"/>
  <c r="C11" i="89"/>
  <c r="B11" i="89"/>
  <c r="K10" i="89"/>
  <c r="J10" i="89"/>
  <c r="I10" i="89"/>
  <c r="H10" i="89"/>
  <c r="G10" i="89"/>
  <c r="F10" i="89"/>
  <c r="E10" i="89"/>
  <c r="D10" i="89"/>
  <c r="C10" i="89"/>
  <c r="B10" i="89"/>
  <c r="K9" i="89"/>
  <c r="J9" i="89"/>
  <c r="I9" i="89"/>
  <c r="H9" i="89"/>
  <c r="G9" i="89"/>
  <c r="F9" i="89"/>
  <c r="E9" i="89"/>
  <c r="D9" i="89"/>
  <c r="C9" i="89"/>
  <c r="B9" i="89"/>
  <c r="K8" i="89"/>
  <c r="J8" i="89"/>
  <c r="I8" i="89"/>
  <c r="H8" i="89"/>
  <c r="G8" i="89"/>
  <c r="F8" i="89"/>
  <c r="E8" i="89"/>
  <c r="D8" i="89"/>
  <c r="C8" i="89"/>
  <c r="B8" i="89"/>
  <c r="K7" i="89"/>
  <c r="J7" i="89"/>
  <c r="I7" i="89"/>
  <c r="H7" i="89"/>
  <c r="G7" i="89"/>
  <c r="F7" i="89"/>
  <c r="E7" i="89"/>
  <c r="D7" i="89"/>
  <c r="C7" i="89"/>
  <c r="B7" i="89"/>
  <c r="K6" i="89"/>
  <c r="J6" i="89"/>
  <c r="I6" i="89"/>
  <c r="H6" i="89"/>
  <c r="G6" i="89"/>
  <c r="F6" i="89"/>
  <c r="E6" i="89"/>
  <c r="D6" i="89"/>
  <c r="C6" i="89"/>
  <c r="B6" i="89"/>
  <c r="K5" i="89"/>
  <c r="J5" i="89"/>
  <c r="I5" i="89"/>
  <c r="H5" i="89"/>
  <c r="G5" i="89"/>
  <c r="F5" i="89"/>
  <c r="E5" i="89"/>
  <c r="D5" i="89"/>
  <c r="C5" i="89"/>
  <c r="B5" i="89"/>
  <c r="K4" i="89"/>
  <c r="J4" i="89"/>
  <c r="I4" i="89"/>
  <c r="H4" i="89"/>
  <c r="G4" i="89"/>
  <c r="F4" i="89"/>
  <c r="E4" i="89"/>
  <c r="D4" i="89"/>
  <c r="C4" i="89"/>
  <c r="B4" i="89"/>
  <c r="K3" i="89"/>
  <c r="J3" i="89"/>
  <c r="I3" i="89"/>
  <c r="H3" i="89"/>
  <c r="G3" i="89"/>
  <c r="F3" i="89"/>
  <c r="E3" i="89"/>
  <c r="D3" i="89"/>
  <c r="C3" i="89"/>
  <c r="B3" i="89"/>
  <c r="B291" i="88"/>
  <c r="B290" i="88"/>
  <c r="B289" i="88"/>
  <c r="B288" i="88"/>
  <c r="B287" i="88"/>
  <c r="B286" i="88"/>
  <c r="B285" i="88"/>
  <c r="B284" i="88"/>
  <c r="B283" i="88"/>
  <c r="B282" i="88"/>
  <c r="B281" i="88"/>
  <c r="B280" i="88"/>
  <c r="B279" i="88"/>
  <c r="B278" i="88"/>
  <c r="B277" i="88"/>
  <c r="B276" i="88"/>
  <c r="B275" i="88"/>
  <c r="B274" i="88"/>
  <c r="B273" i="88"/>
  <c r="B272" i="88"/>
  <c r="B271" i="88"/>
  <c r="B270" i="88"/>
  <c r="B269" i="88"/>
  <c r="B268" i="88"/>
  <c r="B267" i="88"/>
  <c r="B266" i="88"/>
  <c r="B265" i="88"/>
  <c r="B264" i="88"/>
  <c r="B263" i="88"/>
  <c r="B262" i="88"/>
  <c r="B261" i="88"/>
  <c r="B260" i="88"/>
  <c r="B259" i="88"/>
  <c r="B258" i="88"/>
  <c r="B257" i="88"/>
  <c r="B256" i="88"/>
  <c r="B255" i="88"/>
  <c r="B254" i="88"/>
  <c r="B253" i="88"/>
  <c r="B252" i="88"/>
  <c r="B251" i="88"/>
  <c r="B250" i="88"/>
  <c r="B249" i="88"/>
  <c r="B248" i="88"/>
  <c r="B247" i="88"/>
  <c r="B246" i="88"/>
  <c r="B245" i="88"/>
  <c r="B244" i="88"/>
  <c r="B243" i="88"/>
  <c r="B242" i="88"/>
  <c r="B241" i="88"/>
  <c r="B240" i="88"/>
  <c r="B239" i="88"/>
  <c r="B238" i="88"/>
  <c r="B237" i="88"/>
  <c r="B236" i="88"/>
  <c r="B235" i="88"/>
  <c r="B234" i="88"/>
  <c r="B233" i="88"/>
  <c r="B232" i="88"/>
  <c r="B231" i="88"/>
  <c r="B230" i="88"/>
  <c r="B229" i="88"/>
  <c r="B228" i="88"/>
  <c r="B227" i="88"/>
  <c r="B226" i="88"/>
  <c r="B225" i="88"/>
  <c r="B224" i="88"/>
  <c r="B223" i="88"/>
  <c r="B222" i="88"/>
  <c r="B221" i="88"/>
  <c r="B220" i="88"/>
  <c r="B219" i="88"/>
  <c r="B218" i="88"/>
  <c r="B217" i="88"/>
  <c r="B216" i="88"/>
  <c r="B215" i="88"/>
  <c r="B214" i="88"/>
  <c r="B213" i="88"/>
  <c r="B212" i="88"/>
  <c r="B211" i="88"/>
  <c r="B210" i="88"/>
  <c r="B209" i="88"/>
  <c r="B208" i="88"/>
  <c r="B207" i="88"/>
  <c r="B206" i="88"/>
  <c r="B205" i="88"/>
  <c r="B204" i="88"/>
  <c r="B203" i="88"/>
  <c r="B202" i="88"/>
  <c r="B201" i="88"/>
  <c r="B200" i="88"/>
  <c r="B199" i="88"/>
  <c r="B198" i="88"/>
  <c r="B197" i="88"/>
  <c r="B196" i="88"/>
  <c r="B195" i="88"/>
  <c r="B194" i="88"/>
  <c r="B193" i="88"/>
  <c r="B192" i="88"/>
  <c r="B191" i="88"/>
  <c r="B190" i="88"/>
  <c r="B189" i="88"/>
  <c r="B188" i="88"/>
  <c r="B187" i="88"/>
  <c r="B186" i="88"/>
  <c r="B185" i="88"/>
  <c r="B184" i="88"/>
  <c r="B183" i="88"/>
  <c r="B182" i="88"/>
  <c r="B181" i="88"/>
  <c r="B180" i="88"/>
  <c r="B179" i="88"/>
  <c r="B178" i="88"/>
  <c r="B177" i="88"/>
  <c r="B176" i="88"/>
  <c r="B175" i="88"/>
  <c r="B174" i="88"/>
  <c r="B173" i="88"/>
  <c r="B172" i="88"/>
  <c r="B171" i="88"/>
  <c r="B170" i="88"/>
  <c r="B169" i="88"/>
  <c r="B168" i="88"/>
  <c r="B167" i="88"/>
  <c r="B166" i="88"/>
  <c r="B165" i="88"/>
  <c r="B164" i="88"/>
  <c r="B163" i="88"/>
  <c r="B162" i="88"/>
  <c r="B161" i="88"/>
  <c r="B160" i="88"/>
  <c r="B159" i="88"/>
  <c r="B158" i="88"/>
  <c r="B157" i="88"/>
  <c r="B156" i="88"/>
  <c r="B155" i="88"/>
  <c r="B154" i="88"/>
  <c r="B153" i="88"/>
  <c r="B152" i="88"/>
  <c r="B151" i="88"/>
  <c r="B150" i="88"/>
  <c r="B149" i="88"/>
  <c r="B148" i="88"/>
  <c r="B147" i="88"/>
  <c r="B146" i="88"/>
  <c r="B145" i="88"/>
  <c r="B144" i="88"/>
  <c r="B143" i="88"/>
  <c r="B142" i="88"/>
  <c r="B141" i="88"/>
  <c r="B140" i="88"/>
  <c r="B139" i="88"/>
  <c r="B138" i="88"/>
  <c r="B137" i="88"/>
  <c r="B136" i="88"/>
  <c r="B135" i="88"/>
  <c r="B134" i="88"/>
  <c r="B133" i="88"/>
  <c r="B132" i="88"/>
  <c r="B131" i="88"/>
  <c r="B130" i="88"/>
  <c r="B129" i="88"/>
  <c r="B128" i="88"/>
  <c r="B127" i="88"/>
  <c r="B126" i="88"/>
  <c r="B125" i="88"/>
  <c r="B124" i="88"/>
  <c r="B123" i="88"/>
  <c r="B122" i="88"/>
  <c r="B121" i="88"/>
  <c r="B120" i="88"/>
  <c r="B119" i="88"/>
  <c r="B118" i="88"/>
  <c r="B117" i="88"/>
  <c r="B116" i="88"/>
  <c r="B115" i="88"/>
  <c r="B114" i="88"/>
  <c r="B113" i="88"/>
  <c r="B112" i="88"/>
  <c r="B111" i="88"/>
  <c r="B110" i="88"/>
  <c r="B109" i="88"/>
  <c r="B108" i="88"/>
  <c r="B107" i="88"/>
  <c r="B106" i="88"/>
  <c r="B105" i="88"/>
  <c r="B104" i="88"/>
  <c r="B103" i="88"/>
  <c r="B102" i="88"/>
  <c r="B101" i="88"/>
  <c r="B100" i="88"/>
  <c r="B99" i="88"/>
  <c r="B98" i="88"/>
  <c r="B97" i="88"/>
  <c r="B96" i="88"/>
  <c r="B95" i="88"/>
  <c r="B94" i="88"/>
  <c r="B93" i="88"/>
  <c r="B92" i="88"/>
  <c r="B91" i="88"/>
  <c r="B90" i="88"/>
  <c r="B89" i="88"/>
  <c r="B88" i="88"/>
  <c r="B87" i="88"/>
  <c r="B86" i="88"/>
  <c r="B85" i="88"/>
  <c r="B84" i="88"/>
  <c r="B83" i="88"/>
  <c r="B82" i="88"/>
  <c r="B81" i="88"/>
  <c r="B80" i="88"/>
  <c r="B79" i="88"/>
  <c r="B78" i="88"/>
  <c r="K77" i="88"/>
  <c r="J77" i="88"/>
  <c r="I77" i="88"/>
  <c r="H77" i="88"/>
  <c r="G77" i="88"/>
  <c r="F77" i="88"/>
  <c r="E77" i="88"/>
  <c r="D77" i="88"/>
  <c r="C77" i="88"/>
  <c r="B77" i="88"/>
  <c r="K76" i="88"/>
  <c r="J76" i="88"/>
  <c r="I76" i="88"/>
  <c r="H76" i="88"/>
  <c r="G76" i="88"/>
  <c r="F76" i="88"/>
  <c r="E76" i="88"/>
  <c r="D76" i="88"/>
  <c r="C76" i="88"/>
  <c r="B76" i="88"/>
  <c r="K75" i="88"/>
  <c r="J75" i="88"/>
  <c r="I75" i="88"/>
  <c r="H75" i="88"/>
  <c r="G75" i="88"/>
  <c r="F75" i="88"/>
  <c r="E75" i="88"/>
  <c r="D75" i="88"/>
  <c r="C75" i="88"/>
  <c r="B75" i="88"/>
  <c r="K74" i="88"/>
  <c r="J74" i="88"/>
  <c r="I74" i="88"/>
  <c r="H74" i="88"/>
  <c r="G74" i="88"/>
  <c r="F74" i="88"/>
  <c r="E74" i="88"/>
  <c r="D74" i="88"/>
  <c r="C74" i="88"/>
  <c r="B74" i="88"/>
  <c r="K73" i="88"/>
  <c r="J73" i="88"/>
  <c r="I73" i="88"/>
  <c r="H73" i="88"/>
  <c r="G73" i="88"/>
  <c r="F73" i="88"/>
  <c r="E73" i="88"/>
  <c r="D73" i="88"/>
  <c r="C73" i="88"/>
  <c r="B73" i="88"/>
  <c r="K72" i="88"/>
  <c r="J72" i="88"/>
  <c r="I72" i="88"/>
  <c r="H72" i="88"/>
  <c r="G72" i="88"/>
  <c r="F72" i="88"/>
  <c r="E72" i="88"/>
  <c r="D72" i="88"/>
  <c r="C72" i="88"/>
  <c r="B72" i="88"/>
  <c r="K71" i="88"/>
  <c r="J71" i="88"/>
  <c r="I71" i="88"/>
  <c r="H71" i="88"/>
  <c r="G71" i="88"/>
  <c r="F71" i="88"/>
  <c r="E71" i="88"/>
  <c r="D71" i="88"/>
  <c r="C71" i="88"/>
  <c r="B71" i="88"/>
  <c r="K70" i="88"/>
  <c r="J70" i="88"/>
  <c r="I70" i="88"/>
  <c r="H70" i="88"/>
  <c r="G70" i="88"/>
  <c r="F70" i="88"/>
  <c r="E70" i="88"/>
  <c r="D70" i="88"/>
  <c r="C70" i="88"/>
  <c r="B70" i="88"/>
  <c r="K69" i="88"/>
  <c r="J69" i="88"/>
  <c r="I69" i="88"/>
  <c r="H69" i="88"/>
  <c r="G69" i="88"/>
  <c r="F69" i="88"/>
  <c r="E69" i="88"/>
  <c r="D69" i="88"/>
  <c r="C69" i="88"/>
  <c r="B69" i="88"/>
  <c r="K68" i="88"/>
  <c r="J68" i="88"/>
  <c r="I68" i="88"/>
  <c r="H68" i="88"/>
  <c r="G68" i="88"/>
  <c r="F68" i="88"/>
  <c r="E68" i="88"/>
  <c r="D68" i="88"/>
  <c r="C68" i="88"/>
  <c r="B68" i="88"/>
  <c r="K67" i="88"/>
  <c r="J67" i="88"/>
  <c r="I67" i="88"/>
  <c r="H67" i="88"/>
  <c r="G67" i="88"/>
  <c r="F67" i="88"/>
  <c r="E67" i="88"/>
  <c r="D67" i="88"/>
  <c r="C67" i="88"/>
  <c r="B67" i="88"/>
  <c r="K66" i="88"/>
  <c r="J66" i="88"/>
  <c r="I66" i="88"/>
  <c r="H66" i="88"/>
  <c r="G66" i="88"/>
  <c r="F66" i="88"/>
  <c r="E66" i="88"/>
  <c r="D66" i="88"/>
  <c r="C66" i="88"/>
  <c r="B66" i="88"/>
  <c r="K65" i="88"/>
  <c r="J65" i="88"/>
  <c r="I65" i="88"/>
  <c r="H65" i="88"/>
  <c r="G65" i="88"/>
  <c r="F65" i="88"/>
  <c r="E65" i="88"/>
  <c r="D65" i="88"/>
  <c r="C65" i="88"/>
  <c r="B65" i="88"/>
  <c r="K64" i="88"/>
  <c r="J64" i="88"/>
  <c r="I64" i="88"/>
  <c r="H64" i="88"/>
  <c r="G64" i="88"/>
  <c r="F64" i="88"/>
  <c r="E64" i="88"/>
  <c r="D64" i="88"/>
  <c r="C64" i="88"/>
  <c r="B64" i="88"/>
  <c r="K63" i="88"/>
  <c r="J63" i="88"/>
  <c r="I63" i="88"/>
  <c r="H63" i="88"/>
  <c r="G63" i="88"/>
  <c r="F63" i="88"/>
  <c r="E63" i="88"/>
  <c r="D63" i="88"/>
  <c r="C63" i="88"/>
  <c r="B63" i="88"/>
  <c r="K62" i="88"/>
  <c r="J62" i="88"/>
  <c r="I62" i="88"/>
  <c r="H62" i="88"/>
  <c r="G62" i="88"/>
  <c r="F62" i="88"/>
  <c r="E62" i="88"/>
  <c r="D62" i="88"/>
  <c r="C62" i="88"/>
  <c r="B62" i="88"/>
  <c r="K61" i="88"/>
  <c r="J61" i="88"/>
  <c r="I61" i="88"/>
  <c r="H61" i="88"/>
  <c r="G61" i="88"/>
  <c r="F61" i="88"/>
  <c r="E61" i="88"/>
  <c r="D61" i="88"/>
  <c r="C61" i="88"/>
  <c r="B61" i="88"/>
  <c r="K60" i="88"/>
  <c r="J60" i="88"/>
  <c r="I60" i="88"/>
  <c r="H60" i="88"/>
  <c r="G60" i="88"/>
  <c r="F60" i="88"/>
  <c r="E60" i="88"/>
  <c r="D60" i="88"/>
  <c r="C60" i="88"/>
  <c r="B60" i="88"/>
  <c r="K59" i="88"/>
  <c r="J59" i="88"/>
  <c r="I59" i="88"/>
  <c r="H59" i="88"/>
  <c r="G59" i="88"/>
  <c r="F59" i="88"/>
  <c r="E59" i="88"/>
  <c r="D59" i="88"/>
  <c r="C59" i="88"/>
  <c r="B59" i="88"/>
  <c r="K58" i="88"/>
  <c r="J58" i="88"/>
  <c r="I58" i="88"/>
  <c r="H58" i="88"/>
  <c r="G58" i="88"/>
  <c r="F58" i="88"/>
  <c r="E58" i="88"/>
  <c r="D58" i="88"/>
  <c r="C58" i="88"/>
  <c r="B58" i="88"/>
  <c r="K57" i="88"/>
  <c r="J57" i="88"/>
  <c r="I57" i="88"/>
  <c r="H57" i="88"/>
  <c r="G57" i="88"/>
  <c r="F57" i="88"/>
  <c r="E57" i="88"/>
  <c r="D57" i="88"/>
  <c r="C57" i="88"/>
  <c r="B57" i="88"/>
  <c r="K56" i="88"/>
  <c r="J56" i="88"/>
  <c r="I56" i="88"/>
  <c r="H56" i="88"/>
  <c r="G56" i="88"/>
  <c r="F56" i="88"/>
  <c r="E56" i="88"/>
  <c r="D56" i="88"/>
  <c r="C56" i="88"/>
  <c r="B56" i="88"/>
  <c r="K55" i="88"/>
  <c r="J55" i="88"/>
  <c r="I55" i="88"/>
  <c r="H55" i="88"/>
  <c r="G55" i="88"/>
  <c r="F55" i="88"/>
  <c r="E55" i="88"/>
  <c r="D55" i="88"/>
  <c r="C55" i="88"/>
  <c r="B55" i="88"/>
  <c r="K54" i="88"/>
  <c r="J54" i="88"/>
  <c r="I54" i="88"/>
  <c r="H54" i="88"/>
  <c r="G54" i="88"/>
  <c r="F54" i="88"/>
  <c r="E54" i="88"/>
  <c r="D54" i="88"/>
  <c r="C54" i="88"/>
  <c r="B54" i="88"/>
  <c r="K53" i="88"/>
  <c r="J53" i="88"/>
  <c r="I53" i="88"/>
  <c r="H53" i="88"/>
  <c r="G53" i="88"/>
  <c r="F53" i="88"/>
  <c r="E53" i="88"/>
  <c r="D53" i="88"/>
  <c r="C53" i="88"/>
  <c r="B53" i="88"/>
  <c r="K52" i="88"/>
  <c r="J52" i="88"/>
  <c r="I52" i="88"/>
  <c r="H52" i="88"/>
  <c r="G52" i="88"/>
  <c r="F52" i="88"/>
  <c r="E52" i="88"/>
  <c r="D52" i="88"/>
  <c r="C52" i="88"/>
  <c r="B52" i="88"/>
  <c r="K51" i="88"/>
  <c r="J51" i="88"/>
  <c r="I51" i="88"/>
  <c r="H51" i="88"/>
  <c r="G51" i="88"/>
  <c r="F51" i="88"/>
  <c r="E51" i="88"/>
  <c r="D51" i="88"/>
  <c r="C51" i="88"/>
  <c r="B51" i="88"/>
  <c r="K50" i="88"/>
  <c r="J50" i="88"/>
  <c r="I50" i="88"/>
  <c r="H50" i="88"/>
  <c r="G50" i="88"/>
  <c r="F50" i="88"/>
  <c r="E50" i="88"/>
  <c r="D50" i="88"/>
  <c r="C50" i="88"/>
  <c r="B50" i="88"/>
  <c r="K49" i="88"/>
  <c r="J49" i="88"/>
  <c r="I49" i="88"/>
  <c r="H49" i="88"/>
  <c r="G49" i="88"/>
  <c r="F49" i="88"/>
  <c r="E49" i="88"/>
  <c r="D49" i="88"/>
  <c r="C49" i="88"/>
  <c r="B49" i="88"/>
  <c r="K48" i="88"/>
  <c r="J48" i="88"/>
  <c r="I48" i="88"/>
  <c r="H48" i="88"/>
  <c r="G48" i="88"/>
  <c r="F48" i="88"/>
  <c r="E48" i="88"/>
  <c r="D48" i="88"/>
  <c r="C48" i="88"/>
  <c r="B48" i="88"/>
  <c r="K47" i="88"/>
  <c r="J47" i="88"/>
  <c r="I47" i="88"/>
  <c r="H47" i="88"/>
  <c r="G47" i="88"/>
  <c r="F47" i="88"/>
  <c r="E47" i="88"/>
  <c r="D47" i="88"/>
  <c r="C47" i="88"/>
  <c r="B47" i="88"/>
  <c r="K46" i="88"/>
  <c r="J46" i="88"/>
  <c r="I46" i="88"/>
  <c r="H46" i="88"/>
  <c r="G46" i="88"/>
  <c r="F46" i="88"/>
  <c r="E46" i="88"/>
  <c r="D46" i="88"/>
  <c r="C46" i="88"/>
  <c r="B46" i="88"/>
  <c r="K45" i="88"/>
  <c r="J45" i="88"/>
  <c r="I45" i="88"/>
  <c r="H45" i="88"/>
  <c r="G45" i="88"/>
  <c r="F45" i="88"/>
  <c r="E45" i="88"/>
  <c r="D45" i="88"/>
  <c r="C45" i="88"/>
  <c r="B45" i="88"/>
  <c r="K44" i="88"/>
  <c r="J44" i="88"/>
  <c r="I44" i="88"/>
  <c r="H44" i="88"/>
  <c r="G44" i="88"/>
  <c r="F44" i="88"/>
  <c r="E44" i="88"/>
  <c r="D44" i="88"/>
  <c r="C44" i="88"/>
  <c r="B44" i="88"/>
  <c r="K43" i="88"/>
  <c r="J43" i="88"/>
  <c r="I43" i="88"/>
  <c r="H43" i="88"/>
  <c r="G43" i="88"/>
  <c r="F43" i="88"/>
  <c r="E43" i="88"/>
  <c r="D43" i="88"/>
  <c r="C43" i="88"/>
  <c r="B43" i="88"/>
  <c r="K42" i="88"/>
  <c r="J42" i="88"/>
  <c r="I42" i="88"/>
  <c r="H42" i="88"/>
  <c r="G42" i="88"/>
  <c r="F42" i="88"/>
  <c r="E42" i="88"/>
  <c r="D42" i="88"/>
  <c r="C42" i="88"/>
  <c r="B42" i="88"/>
  <c r="K41" i="88"/>
  <c r="J41" i="88"/>
  <c r="I41" i="88"/>
  <c r="H41" i="88"/>
  <c r="G41" i="88"/>
  <c r="F41" i="88"/>
  <c r="E41" i="88"/>
  <c r="D41" i="88"/>
  <c r="C41" i="88"/>
  <c r="B41" i="88"/>
  <c r="K40" i="88"/>
  <c r="J40" i="88"/>
  <c r="I40" i="88"/>
  <c r="H40" i="88"/>
  <c r="G40" i="88"/>
  <c r="F40" i="88"/>
  <c r="E40" i="88"/>
  <c r="D40" i="88"/>
  <c r="C40" i="88"/>
  <c r="B40" i="88"/>
  <c r="K39" i="88"/>
  <c r="J39" i="88"/>
  <c r="I39" i="88"/>
  <c r="H39" i="88"/>
  <c r="G39" i="88"/>
  <c r="F39" i="88"/>
  <c r="E39" i="88"/>
  <c r="D39" i="88"/>
  <c r="C39" i="88"/>
  <c r="B39" i="88"/>
  <c r="K38" i="88"/>
  <c r="J38" i="88"/>
  <c r="I38" i="88"/>
  <c r="H38" i="88"/>
  <c r="G38" i="88"/>
  <c r="F38" i="88"/>
  <c r="E38" i="88"/>
  <c r="D38" i="88"/>
  <c r="C38" i="88"/>
  <c r="B38" i="88"/>
  <c r="K37" i="88"/>
  <c r="J37" i="88"/>
  <c r="I37" i="88"/>
  <c r="H37" i="88"/>
  <c r="G37" i="88"/>
  <c r="F37" i="88"/>
  <c r="E37" i="88"/>
  <c r="D37" i="88"/>
  <c r="C37" i="88"/>
  <c r="B37" i="88"/>
  <c r="K36" i="88"/>
  <c r="J36" i="88"/>
  <c r="I36" i="88"/>
  <c r="H36" i="88"/>
  <c r="G36" i="88"/>
  <c r="F36" i="88"/>
  <c r="E36" i="88"/>
  <c r="D36" i="88"/>
  <c r="C36" i="88"/>
  <c r="B36" i="88"/>
  <c r="K35" i="88"/>
  <c r="J35" i="88"/>
  <c r="I35" i="88"/>
  <c r="H35" i="88"/>
  <c r="G35" i="88"/>
  <c r="F35" i="88"/>
  <c r="E35" i="88"/>
  <c r="D35" i="88"/>
  <c r="C35" i="88"/>
  <c r="B35" i="88"/>
  <c r="K34" i="88"/>
  <c r="J34" i="88"/>
  <c r="I34" i="88"/>
  <c r="H34" i="88"/>
  <c r="G34" i="88"/>
  <c r="F34" i="88"/>
  <c r="E34" i="88"/>
  <c r="D34" i="88"/>
  <c r="C34" i="88"/>
  <c r="B34" i="88"/>
  <c r="K33" i="88"/>
  <c r="J33" i="88"/>
  <c r="I33" i="88"/>
  <c r="H33" i="88"/>
  <c r="G33" i="88"/>
  <c r="F33" i="88"/>
  <c r="E33" i="88"/>
  <c r="D33" i="88"/>
  <c r="C33" i="88"/>
  <c r="B33" i="88"/>
  <c r="K32" i="88"/>
  <c r="J32" i="88"/>
  <c r="I32" i="88"/>
  <c r="H32" i="88"/>
  <c r="G32" i="88"/>
  <c r="F32" i="88"/>
  <c r="E32" i="88"/>
  <c r="D32" i="88"/>
  <c r="C32" i="88"/>
  <c r="B32" i="88"/>
  <c r="K31" i="88"/>
  <c r="J31" i="88"/>
  <c r="I31" i="88"/>
  <c r="H31" i="88"/>
  <c r="G31" i="88"/>
  <c r="F31" i="88"/>
  <c r="E31" i="88"/>
  <c r="D31" i="88"/>
  <c r="C31" i="88"/>
  <c r="B31" i="88"/>
  <c r="K30" i="88"/>
  <c r="J30" i="88"/>
  <c r="I30" i="88"/>
  <c r="H30" i="88"/>
  <c r="G30" i="88"/>
  <c r="F30" i="88"/>
  <c r="E30" i="88"/>
  <c r="D30" i="88"/>
  <c r="C30" i="88"/>
  <c r="B30" i="88"/>
  <c r="K29" i="88"/>
  <c r="J29" i="88"/>
  <c r="I29" i="88"/>
  <c r="H29" i="88"/>
  <c r="G29" i="88"/>
  <c r="F29" i="88"/>
  <c r="E29" i="88"/>
  <c r="D29" i="88"/>
  <c r="C29" i="88"/>
  <c r="B29" i="88"/>
  <c r="K28" i="88"/>
  <c r="J28" i="88"/>
  <c r="I28" i="88"/>
  <c r="H28" i="88"/>
  <c r="G28" i="88"/>
  <c r="F28" i="88"/>
  <c r="E28" i="88"/>
  <c r="D28" i="88"/>
  <c r="C28" i="88"/>
  <c r="B28" i="88"/>
  <c r="K27" i="88"/>
  <c r="J27" i="88"/>
  <c r="I27" i="88"/>
  <c r="H27" i="88"/>
  <c r="G27" i="88"/>
  <c r="F27" i="88"/>
  <c r="E27" i="88"/>
  <c r="D27" i="88"/>
  <c r="C27" i="88"/>
  <c r="B27" i="88"/>
  <c r="K26" i="88"/>
  <c r="J26" i="88"/>
  <c r="I26" i="88"/>
  <c r="H26" i="88"/>
  <c r="G26" i="88"/>
  <c r="F26" i="88"/>
  <c r="E26" i="88"/>
  <c r="D26" i="88"/>
  <c r="C26" i="88"/>
  <c r="B26" i="88"/>
  <c r="K25" i="88"/>
  <c r="J25" i="88"/>
  <c r="I25" i="88"/>
  <c r="H25" i="88"/>
  <c r="G25" i="88"/>
  <c r="F25" i="88"/>
  <c r="E25" i="88"/>
  <c r="D25" i="88"/>
  <c r="C25" i="88"/>
  <c r="B25" i="88"/>
  <c r="K24" i="88"/>
  <c r="J24" i="88"/>
  <c r="I24" i="88"/>
  <c r="H24" i="88"/>
  <c r="G24" i="88"/>
  <c r="F24" i="88"/>
  <c r="E24" i="88"/>
  <c r="D24" i="88"/>
  <c r="C24" i="88"/>
  <c r="B24" i="88"/>
  <c r="K23" i="88"/>
  <c r="J23" i="88"/>
  <c r="I23" i="88"/>
  <c r="H23" i="88"/>
  <c r="G23" i="88"/>
  <c r="F23" i="88"/>
  <c r="E23" i="88"/>
  <c r="D23" i="88"/>
  <c r="C23" i="88"/>
  <c r="B23" i="88"/>
  <c r="K22" i="88"/>
  <c r="J22" i="88"/>
  <c r="I22" i="88"/>
  <c r="H22" i="88"/>
  <c r="G22" i="88"/>
  <c r="F22" i="88"/>
  <c r="E22" i="88"/>
  <c r="D22" i="88"/>
  <c r="C22" i="88"/>
  <c r="B22" i="88"/>
  <c r="K21" i="88"/>
  <c r="J21" i="88"/>
  <c r="I21" i="88"/>
  <c r="H21" i="88"/>
  <c r="G21" i="88"/>
  <c r="F21" i="88"/>
  <c r="E21" i="88"/>
  <c r="D21" i="88"/>
  <c r="C21" i="88"/>
  <c r="B21" i="88"/>
  <c r="K20" i="88"/>
  <c r="J20" i="88"/>
  <c r="I20" i="88"/>
  <c r="H20" i="88"/>
  <c r="G20" i="88"/>
  <c r="F20" i="88"/>
  <c r="E20" i="88"/>
  <c r="D20" i="88"/>
  <c r="C20" i="88"/>
  <c r="B20" i="88"/>
  <c r="K19" i="88"/>
  <c r="J19" i="88"/>
  <c r="I19" i="88"/>
  <c r="H19" i="88"/>
  <c r="G19" i="88"/>
  <c r="F19" i="88"/>
  <c r="E19" i="88"/>
  <c r="D19" i="88"/>
  <c r="C19" i="88"/>
  <c r="B19" i="88"/>
  <c r="K18" i="88"/>
  <c r="J18" i="88"/>
  <c r="I18" i="88"/>
  <c r="H18" i="88"/>
  <c r="G18" i="88"/>
  <c r="F18" i="88"/>
  <c r="E18" i="88"/>
  <c r="D18" i="88"/>
  <c r="C18" i="88"/>
  <c r="B18" i="88"/>
  <c r="K17" i="88"/>
  <c r="J17" i="88"/>
  <c r="I17" i="88"/>
  <c r="H17" i="88"/>
  <c r="G17" i="88"/>
  <c r="F17" i="88"/>
  <c r="E17" i="88"/>
  <c r="D17" i="88"/>
  <c r="C17" i="88"/>
  <c r="B17" i="88"/>
  <c r="K16" i="88"/>
  <c r="J16" i="88"/>
  <c r="I16" i="88"/>
  <c r="H16" i="88"/>
  <c r="G16" i="88"/>
  <c r="F16" i="88"/>
  <c r="E16" i="88"/>
  <c r="D16" i="88"/>
  <c r="C16" i="88"/>
  <c r="B16" i="88"/>
  <c r="K15" i="88"/>
  <c r="J15" i="88"/>
  <c r="I15" i="88"/>
  <c r="H15" i="88"/>
  <c r="G15" i="88"/>
  <c r="F15" i="88"/>
  <c r="E15" i="88"/>
  <c r="D15" i="88"/>
  <c r="C15" i="88"/>
  <c r="B15" i="88"/>
  <c r="K14" i="88"/>
  <c r="J14" i="88"/>
  <c r="I14" i="88"/>
  <c r="H14" i="88"/>
  <c r="G14" i="88"/>
  <c r="F14" i="88"/>
  <c r="E14" i="88"/>
  <c r="D14" i="88"/>
  <c r="C14" i="88"/>
  <c r="B14" i="88"/>
  <c r="K13" i="88"/>
  <c r="J13" i="88"/>
  <c r="I13" i="88"/>
  <c r="H13" i="88"/>
  <c r="G13" i="88"/>
  <c r="F13" i="88"/>
  <c r="E13" i="88"/>
  <c r="D13" i="88"/>
  <c r="C13" i="88"/>
  <c r="B13" i="88"/>
  <c r="K12" i="88"/>
  <c r="J12" i="88"/>
  <c r="I12" i="88"/>
  <c r="H12" i="88"/>
  <c r="G12" i="88"/>
  <c r="F12" i="88"/>
  <c r="E12" i="88"/>
  <c r="D12" i="88"/>
  <c r="C12" i="88"/>
  <c r="B12" i="88"/>
  <c r="K11" i="88"/>
  <c r="J11" i="88"/>
  <c r="I11" i="88"/>
  <c r="H11" i="88"/>
  <c r="G11" i="88"/>
  <c r="F11" i="88"/>
  <c r="E11" i="88"/>
  <c r="D11" i="88"/>
  <c r="C11" i="88"/>
  <c r="B11" i="88"/>
  <c r="K10" i="88"/>
  <c r="J10" i="88"/>
  <c r="I10" i="88"/>
  <c r="H10" i="88"/>
  <c r="G10" i="88"/>
  <c r="F10" i="88"/>
  <c r="E10" i="88"/>
  <c r="D10" i="88"/>
  <c r="C10" i="88"/>
  <c r="B10" i="88"/>
  <c r="K9" i="88"/>
  <c r="J9" i="88"/>
  <c r="I9" i="88"/>
  <c r="H9" i="88"/>
  <c r="G9" i="88"/>
  <c r="F9" i="88"/>
  <c r="E9" i="88"/>
  <c r="D9" i="88"/>
  <c r="C9" i="88"/>
  <c r="B9" i="88"/>
  <c r="K8" i="88"/>
  <c r="J8" i="88"/>
  <c r="I8" i="88"/>
  <c r="H8" i="88"/>
  <c r="G8" i="88"/>
  <c r="F8" i="88"/>
  <c r="E8" i="88"/>
  <c r="D8" i="88"/>
  <c r="C8" i="88"/>
  <c r="B8" i="88"/>
  <c r="K7" i="88"/>
  <c r="J7" i="88"/>
  <c r="I7" i="88"/>
  <c r="H7" i="88"/>
  <c r="G7" i="88"/>
  <c r="F7" i="88"/>
  <c r="E7" i="88"/>
  <c r="D7" i="88"/>
  <c r="C7" i="88"/>
  <c r="B7" i="88"/>
  <c r="K6" i="88"/>
  <c r="J6" i="88"/>
  <c r="I6" i="88"/>
  <c r="H6" i="88"/>
  <c r="G6" i="88"/>
  <c r="F6" i="88"/>
  <c r="E6" i="88"/>
  <c r="D6" i="88"/>
  <c r="C6" i="88"/>
  <c r="B6" i="88"/>
  <c r="K5" i="88"/>
  <c r="J5" i="88"/>
  <c r="I5" i="88"/>
  <c r="H5" i="88"/>
  <c r="G5" i="88"/>
  <c r="F5" i="88"/>
  <c r="E5" i="88"/>
  <c r="D5" i="88"/>
  <c r="C5" i="88"/>
  <c r="B5" i="88"/>
  <c r="K4" i="88"/>
  <c r="J4" i="88"/>
  <c r="I4" i="88"/>
  <c r="H4" i="88"/>
  <c r="G4" i="88"/>
  <c r="F4" i="88"/>
  <c r="E4" i="88"/>
  <c r="D4" i="88"/>
  <c r="C4" i="88"/>
  <c r="B4" i="88"/>
  <c r="K3" i="88"/>
  <c r="J3" i="88"/>
  <c r="I3" i="88"/>
  <c r="H3" i="88"/>
  <c r="G3" i="88"/>
  <c r="F3" i="88"/>
  <c r="E3" i="88"/>
  <c r="D3" i="88"/>
  <c r="C3" i="88"/>
  <c r="B3" i="88"/>
  <c r="B291" i="106"/>
  <c r="B290" i="106"/>
  <c r="B289" i="106"/>
  <c r="B288" i="106"/>
  <c r="B287" i="106"/>
  <c r="B286" i="106"/>
  <c r="B285" i="106"/>
  <c r="B284" i="106"/>
  <c r="B283" i="106"/>
  <c r="B282" i="106"/>
  <c r="B281" i="106"/>
  <c r="B280" i="106"/>
  <c r="B279" i="106"/>
  <c r="B278" i="106"/>
  <c r="B277" i="106"/>
  <c r="B276" i="106"/>
  <c r="B275" i="106"/>
  <c r="B274" i="106"/>
  <c r="B273" i="106"/>
  <c r="B272" i="106"/>
  <c r="B271" i="106"/>
  <c r="B270" i="106"/>
  <c r="B269" i="106"/>
  <c r="B268" i="106"/>
  <c r="B267" i="106"/>
  <c r="B266" i="106"/>
  <c r="B265" i="106"/>
  <c r="B264" i="106"/>
  <c r="B263" i="106"/>
  <c r="B262" i="106"/>
  <c r="B261" i="106"/>
  <c r="B260" i="106"/>
  <c r="B259" i="106"/>
  <c r="B258" i="106"/>
  <c r="B257" i="106"/>
  <c r="B256" i="106"/>
  <c r="B255" i="106"/>
  <c r="B254" i="106"/>
  <c r="B253" i="106"/>
  <c r="B252" i="106"/>
  <c r="B251" i="106"/>
  <c r="B250" i="106"/>
  <c r="B249" i="106"/>
  <c r="B248" i="106"/>
  <c r="B247" i="106"/>
  <c r="B246" i="106"/>
  <c r="B245" i="106"/>
  <c r="B244" i="106"/>
  <c r="B243" i="106"/>
  <c r="B242" i="106"/>
  <c r="B241" i="106"/>
  <c r="B240" i="106"/>
  <c r="B239" i="106"/>
  <c r="B238" i="106"/>
  <c r="B237" i="106"/>
  <c r="B236" i="106"/>
  <c r="B235" i="106"/>
  <c r="B234" i="106"/>
  <c r="B233" i="106"/>
  <c r="B232" i="106"/>
  <c r="B231" i="106"/>
  <c r="B230" i="106"/>
  <c r="B229" i="106"/>
  <c r="B228" i="106"/>
  <c r="B227" i="106"/>
  <c r="B226" i="106"/>
  <c r="B225" i="106"/>
  <c r="B224" i="106"/>
  <c r="B223" i="106"/>
  <c r="B222" i="106"/>
  <c r="B221" i="106"/>
  <c r="B220" i="106"/>
  <c r="B219" i="106"/>
  <c r="B218" i="106"/>
  <c r="B217" i="106"/>
  <c r="B216" i="106"/>
  <c r="B215" i="106"/>
  <c r="B214" i="106"/>
  <c r="B213" i="106"/>
  <c r="B212" i="106"/>
  <c r="B211" i="106"/>
  <c r="B210" i="106"/>
  <c r="B209" i="106"/>
  <c r="B208" i="106"/>
  <c r="B207" i="106"/>
  <c r="B206" i="106"/>
  <c r="B205" i="106"/>
  <c r="B204" i="106"/>
  <c r="B203" i="106"/>
  <c r="B202" i="106"/>
  <c r="B201" i="106"/>
  <c r="B200" i="106"/>
  <c r="B199" i="106"/>
  <c r="B198" i="106"/>
  <c r="B197" i="106"/>
  <c r="B196" i="106"/>
  <c r="B195" i="106"/>
  <c r="B194" i="106"/>
  <c r="B193" i="106"/>
  <c r="B192" i="106"/>
  <c r="B191" i="106"/>
  <c r="B190" i="106"/>
  <c r="B189" i="106"/>
  <c r="B188" i="106"/>
  <c r="B187" i="106"/>
  <c r="B186" i="106"/>
  <c r="B185" i="106"/>
  <c r="B184" i="106"/>
  <c r="B183" i="106"/>
  <c r="B182" i="106"/>
  <c r="B181" i="106"/>
  <c r="B180" i="106"/>
  <c r="B179" i="106"/>
  <c r="B178" i="106"/>
  <c r="B177" i="106"/>
  <c r="B176" i="106"/>
  <c r="B175" i="106"/>
  <c r="B174" i="106"/>
  <c r="B173" i="106"/>
  <c r="B172" i="106"/>
  <c r="B171" i="106"/>
  <c r="B170" i="106"/>
  <c r="B169" i="106"/>
  <c r="B168" i="106"/>
  <c r="B167" i="106"/>
  <c r="B166" i="106"/>
  <c r="B165" i="106"/>
  <c r="B164" i="106"/>
  <c r="B163" i="106"/>
  <c r="B162" i="106"/>
  <c r="B161" i="106"/>
  <c r="B160" i="106"/>
  <c r="B159" i="106"/>
  <c r="B158" i="106"/>
  <c r="B157" i="106"/>
  <c r="B156" i="106"/>
  <c r="B155" i="106"/>
  <c r="B154" i="106"/>
  <c r="B153" i="106"/>
  <c r="B152" i="106"/>
  <c r="B151" i="106"/>
  <c r="B150" i="106"/>
  <c r="B149" i="106"/>
  <c r="B148" i="106"/>
  <c r="B147" i="106"/>
  <c r="B146" i="106"/>
  <c r="B145" i="106"/>
  <c r="B144" i="106"/>
  <c r="B143" i="106"/>
  <c r="B142" i="106"/>
  <c r="B141" i="106"/>
  <c r="B140" i="106"/>
  <c r="B139" i="106"/>
  <c r="B138" i="106"/>
  <c r="B137" i="106"/>
  <c r="B136" i="106"/>
  <c r="B135" i="106"/>
  <c r="B134" i="106"/>
  <c r="B133" i="106"/>
  <c r="B132" i="106"/>
  <c r="B131" i="106"/>
  <c r="B130" i="106"/>
  <c r="B129" i="106"/>
  <c r="B128" i="106"/>
  <c r="B127" i="106"/>
  <c r="B126" i="106"/>
  <c r="B125" i="106"/>
  <c r="B124" i="106"/>
  <c r="B123" i="106"/>
  <c r="B122" i="106"/>
  <c r="B121" i="106"/>
  <c r="B120" i="106"/>
  <c r="B119" i="106"/>
  <c r="B118" i="106"/>
  <c r="B117" i="106"/>
  <c r="B116" i="106"/>
  <c r="B115" i="106"/>
  <c r="B114" i="106"/>
  <c r="B113" i="106"/>
  <c r="B112" i="106"/>
  <c r="B111" i="106"/>
  <c r="B110" i="106"/>
  <c r="B109" i="106"/>
  <c r="B108" i="106"/>
  <c r="B107" i="106"/>
  <c r="B106" i="106"/>
  <c r="B105" i="106"/>
  <c r="B104" i="106"/>
  <c r="B103" i="106"/>
  <c r="B102" i="106"/>
  <c r="B101" i="106"/>
  <c r="B100" i="106"/>
  <c r="B99" i="106"/>
  <c r="B98" i="106"/>
  <c r="B97" i="106"/>
  <c r="B96" i="106"/>
  <c r="B95" i="106"/>
  <c r="B94" i="106"/>
  <c r="B93" i="106"/>
  <c r="B92" i="106"/>
  <c r="B91" i="106"/>
  <c r="B90" i="106"/>
  <c r="B89" i="106"/>
  <c r="B88" i="106"/>
  <c r="B87" i="106"/>
  <c r="B86" i="106"/>
  <c r="B85" i="106"/>
  <c r="B84" i="106"/>
  <c r="B83" i="106"/>
  <c r="B82" i="106"/>
  <c r="B81" i="106"/>
  <c r="B80" i="106"/>
  <c r="B79" i="106"/>
  <c r="B78" i="106"/>
  <c r="K77" i="106"/>
  <c r="J77" i="106"/>
  <c r="I77" i="106"/>
  <c r="H77" i="106"/>
  <c r="G77" i="106"/>
  <c r="F77" i="106"/>
  <c r="E77" i="106"/>
  <c r="D77" i="106"/>
  <c r="C77" i="106"/>
  <c r="B77" i="106"/>
  <c r="K76" i="106"/>
  <c r="J76" i="106"/>
  <c r="I76" i="106"/>
  <c r="H76" i="106"/>
  <c r="G76" i="106"/>
  <c r="F76" i="106"/>
  <c r="E76" i="106"/>
  <c r="D76" i="106"/>
  <c r="C76" i="106"/>
  <c r="B76" i="106"/>
  <c r="K75" i="106"/>
  <c r="J75" i="106"/>
  <c r="I75" i="106"/>
  <c r="H75" i="106"/>
  <c r="G75" i="106"/>
  <c r="F75" i="106"/>
  <c r="E75" i="106"/>
  <c r="D75" i="106"/>
  <c r="C75" i="106"/>
  <c r="B75" i="106"/>
  <c r="K74" i="106"/>
  <c r="J74" i="106"/>
  <c r="I74" i="106"/>
  <c r="H74" i="106"/>
  <c r="G74" i="106"/>
  <c r="F74" i="106"/>
  <c r="E74" i="106"/>
  <c r="D74" i="106"/>
  <c r="C74" i="106"/>
  <c r="B74" i="106"/>
  <c r="K73" i="106"/>
  <c r="J73" i="106"/>
  <c r="I73" i="106"/>
  <c r="H73" i="106"/>
  <c r="G73" i="106"/>
  <c r="F73" i="106"/>
  <c r="E73" i="106"/>
  <c r="D73" i="106"/>
  <c r="C73" i="106"/>
  <c r="B73" i="106"/>
  <c r="K72" i="106"/>
  <c r="J72" i="106"/>
  <c r="I72" i="106"/>
  <c r="H72" i="106"/>
  <c r="G72" i="106"/>
  <c r="F72" i="106"/>
  <c r="E72" i="106"/>
  <c r="D72" i="106"/>
  <c r="C72" i="106"/>
  <c r="B72" i="106"/>
  <c r="K71" i="106"/>
  <c r="J71" i="106"/>
  <c r="I71" i="106"/>
  <c r="H71" i="106"/>
  <c r="G71" i="106"/>
  <c r="F71" i="106"/>
  <c r="E71" i="106"/>
  <c r="D71" i="106"/>
  <c r="C71" i="106"/>
  <c r="B71" i="106"/>
  <c r="K70" i="106"/>
  <c r="J70" i="106"/>
  <c r="I70" i="106"/>
  <c r="H70" i="106"/>
  <c r="G70" i="106"/>
  <c r="F70" i="106"/>
  <c r="E70" i="106"/>
  <c r="D70" i="106"/>
  <c r="C70" i="106"/>
  <c r="B70" i="106"/>
  <c r="K69" i="106"/>
  <c r="J69" i="106"/>
  <c r="I69" i="106"/>
  <c r="H69" i="106"/>
  <c r="G69" i="106"/>
  <c r="F69" i="106"/>
  <c r="E69" i="106"/>
  <c r="D69" i="106"/>
  <c r="C69" i="106"/>
  <c r="B69" i="106"/>
  <c r="K68" i="106"/>
  <c r="J68" i="106"/>
  <c r="I68" i="106"/>
  <c r="H68" i="106"/>
  <c r="G68" i="106"/>
  <c r="F68" i="106"/>
  <c r="E68" i="106"/>
  <c r="D68" i="106"/>
  <c r="C68" i="106"/>
  <c r="B68" i="106"/>
  <c r="K67" i="106"/>
  <c r="J67" i="106"/>
  <c r="I67" i="106"/>
  <c r="H67" i="106"/>
  <c r="G67" i="106"/>
  <c r="F67" i="106"/>
  <c r="E67" i="106"/>
  <c r="D67" i="106"/>
  <c r="C67" i="106"/>
  <c r="B67" i="106"/>
  <c r="K66" i="106"/>
  <c r="J66" i="106"/>
  <c r="I66" i="106"/>
  <c r="H66" i="106"/>
  <c r="G66" i="106"/>
  <c r="F66" i="106"/>
  <c r="E66" i="106"/>
  <c r="D66" i="106"/>
  <c r="C66" i="106"/>
  <c r="B66" i="106"/>
  <c r="K65" i="106"/>
  <c r="J65" i="106"/>
  <c r="I65" i="106"/>
  <c r="H65" i="106"/>
  <c r="G65" i="106"/>
  <c r="F65" i="106"/>
  <c r="E65" i="106"/>
  <c r="D65" i="106"/>
  <c r="C65" i="106"/>
  <c r="B65" i="106"/>
  <c r="K64" i="106"/>
  <c r="J64" i="106"/>
  <c r="I64" i="106"/>
  <c r="H64" i="106"/>
  <c r="G64" i="106"/>
  <c r="F64" i="106"/>
  <c r="E64" i="106"/>
  <c r="D64" i="106"/>
  <c r="C64" i="106"/>
  <c r="B64" i="106"/>
  <c r="K63" i="106"/>
  <c r="J63" i="106"/>
  <c r="I63" i="106"/>
  <c r="H63" i="106"/>
  <c r="G63" i="106"/>
  <c r="F63" i="106"/>
  <c r="E63" i="106"/>
  <c r="D63" i="106"/>
  <c r="C63" i="106"/>
  <c r="B63" i="106"/>
  <c r="K62" i="106"/>
  <c r="J62" i="106"/>
  <c r="I62" i="106"/>
  <c r="H62" i="106"/>
  <c r="G62" i="106"/>
  <c r="F62" i="106"/>
  <c r="E62" i="106"/>
  <c r="D62" i="106"/>
  <c r="C62" i="106"/>
  <c r="B62" i="106"/>
  <c r="K61" i="106"/>
  <c r="J61" i="106"/>
  <c r="I61" i="106"/>
  <c r="H61" i="106"/>
  <c r="G61" i="106"/>
  <c r="F61" i="106"/>
  <c r="E61" i="106"/>
  <c r="D61" i="106"/>
  <c r="C61" i="106"/>
  <c r="B61" i="106"/>
  <c r="K60" i="106"/>
  <c r="J60" i="106"/>
  <c r="I60" i="106"/>
  <c r="H60" i="106"/>
  <c r="G60" i="106"/>
  <c r="F60" i="106"/>
  <c r="E60" i="106"/>
  <c r="D60" i="106"/>
  <c r="C60" i="106"/>
  <c r="B60" i="106"/>
  <c r="K59" i="106"/>
  <c r="J59" i="106"/>
  <c r="I59" i="106"/>
  <c r="H59" i="106"/>
  <c r="G59" i="106"/>
  <c r="F59" i="106"/>
  <c r="E59" i="106"/>
  <c r="D59" i="106"/>
  <c r="C59" i="106"/>
  <c r="B59" i="106"/>
  <c r="K58" i="106"/>
  <c r="J58" i="106"/>
  <c r="I58" i="106"/>
  <c r="H58" i="106"/>
  <c r="G58" i="106"/>
  <c r="F58" i="106"/>
  <c r="E58" i="106"/>
  <c r="D58" i="106"/>
  <c r="C58" i="106"/>
  <c r="B58" i="106"/>
  <c r="K57" i="106"/>
  <c r="J57" i="106"/>
  <c r="I57" i="106"/>
  <c r="H57" i="106"/>
  <c r="G57" i="106"/>
  <c r="F57" i="106"/>
  <c r="E57" i="106"/>
  <c r="D57" i="106"/>
  <c r="C57" i="106"/>
  <c r="B57" i="106"/>
  <c r="K56" i="106"/>
  <c r="J56" i="106"/>
  <c r="I56" i="106"/>
  <c r="H56" i="106"/>
  <c r="G56" i="106"/>
  <c r="F56" i="106"/>
  <c r="E56" i="106"/>
  <c r="D56" i="106"/>
  <c r="C56" i="106"/>
  <c r="B56" i="106"/>
  <c r="K55" i="106"/>
  <c r="J55" i="106"/>
  <c r="I55" i="106"/>
  <c r="H55" i="106"/>
  <c r="G55" i="106"/>
  <c r="F55" i="106"/>
  <c r="E55" i="106"/>
  <c r="D55" i="106"/>
  <c r="C55" i="106"/>
  <c r="B55" i="106"/>
  <c r="K54" i="106"/>
  <c r="J54" i="106"/>
  <c r="I54" i="106"/>
  <c r="H54" i="106"/>
  <c r="G54" i="106"/>
  <c r="F54" i="106"/>
  <c r="E54" i="106"/>
  <c r="D54" i="106"/>
  <c r="C54" i="106"/>
  <c r="B54" i="106"/>
  <c r="K53" i="106"/>
  <c r="J53" i="106"/>
  <c r="I53" i="106"/>
  <c r="H53" i="106"/>
  <c r="G53" i="106"/>
  <c r="F53" i="106"/>
  <c r="E53" i="106"/>
  <c r="D53" i="106"/>
  <c r="C53" i="106"/>
  <c r="B53" i="106"/>
  <c r="K52" i="106"/>
  <c r="J52" i="106"/>
  <c r="I52" i="106"/>
  <c r="H52" i="106"/>
  <c r="G52" i="106"/>
  <c r="F52" i="106"/>
  <c r="E52" i="106"/>
  <c r="D52" i="106"/>
  <c r="C52" i="106"/>
  <c r="B52" i="106"/>
  <c r="K51" i="106"/>
  <c r="J51" i="106"/>
  <c r="I51" i="106"/>
  <c r="H51" i="106"/>
  <c r="G51" i="106"/>
  <c r="F51" i="106"/>
  <c r="E51" i="106"/>
  <c r="D51" i="106"/>
  <c r="C51" i="106"/>
  <c r="B51" i="106"/>
  <c r="K50" i="106"/>
  <c r="J50" i="106"/>
  <c r="I50" i="106"/>
  <c r="H50" i="106"/>
  <c r="G50" i="106"/>
  <c r="F50" i="106"/>
  <c r="E50" i="106"/>
  <c r="D50" i="106"/>
  <c r="C50" i="106"/>
  <c r="B50" i="106"/>
  <c r="K49" i="106"/>
  <c r="J49" i="106"/>
  <c r="I49" i="106"/>
  <c r="H49" i="106"/>
  <c r="G49" i="106"/>
  <c r="F49" i="106"/>
  <c r="E49" i="106"/>
  <c r="D49" i="106"/>
  <c r="C49" i="106"/>
  <c r="B49" i="106"/>
  <c r="K48" i="106"/>
  <c r="J48" i="106"/>
  <c r="I48" i="106"/>
  <c r="H48" i="106"/>
  <c r="G48" i="106"/>
  <c r="F48" i="106"/>
  <c r="E48" i="106"/>
  <c r="D48" i="106"/>
  <c r="C48" i="106"/>
  <c r="B48" i="106"/>
  <c r="K47" i="106"/>
  <c r="J47" i="106"/>
  <c r="I47" i="106"/>
  <c r="H47" i="106"/>
  <c r="G47" i="106"/>
  <c r="F47" i="106"/>
  <c r="E47" i="106"/>
  <c r="D47" i="106"/>
  <c r="C47" i="106"/>
  <c r="B47" i="106"/>
  <c r="K46" i="106"/>
  <c r="J46" i="106"/>
  <c r="I46" i="106"/>
  <c r="H46" i="106"/>
  <c r="G46" i="106"/>
  <c r="F46" i="106"/>
  <c r="E46" i="106"/>
  <c r="D46" i="106"/>
  <c r="C46" i="106"/>
  <c r="B46" i="106"/>
  <c r="K45" i="106"/>
  <c r="J45" i="106"/>
  <c r="I45" i="106"/>
  <c r="H45" i="106"/>
  <c r="G45" i="106"/>
  <c r="F45" i="106"/>
  <c r="E45" i="106"/>
  <c r="D45" i="106"/>
  <c r="C45" i="106"/>
  <c r="B45" i="106"/>
  <c r="K44" i="106"/>
  <c r="J44" i="106"/>
  <c r="I44" i="106"/>
  <c r="H44" i="106"/>
  <c r="G44" i="106"/>
  <c r="F44" i="106"/>
  <c r="E44" i="106"/>
  <c r="D44" i="106"/>
  <c r="C44" i="106"/>
  <c r="B44" i="106"/>
  <c r="K43" i="106"/>
  <c r="J43" i="106"/>
  <c r="I43" i="106"/>
  <c r="H43" i="106"/>
  <c r="G43" i="106"/>
  <c r="F43" i="106"/>
  <c r="E43" i="106"/>
  <c r="D43" i="106"/>
  <c r="C43" i="106"/>
  <c r="B43" i="106"/>
  <c r="K42" i="106"/>
  <c r="J42" i="106"/>
  <c r="I42" i="106"/>
  <c r="H42" i="106"/>
  <c r="G42" i="106"/>
  <c r="F42" i="106"/>
  <c r="E42" i="106"/>
  <c r="D42" i="106"/>
  <c r="C42" i="106"/>
  <c r="B42" i="106"/>
  <c r="K41" i="106"/>
  <c r="J41" i="106"/>
  <c r="I41" i="106"/>
  <c r="H41" i="106"/>
  <c r="G41" i="106"/>
  <c r="F41" i="106"/>
  <c r="E41" i="106"/>
  <c r="D41" i="106"/>
  <c r="C41" i="106"/>
  <c r="B41" i="106"/>
  <c r="K40" i="106"/>
  <c r="J40" i="106"/>
  <c r="I40" i="106"/>
  <c r="H40" i="106"/>
  <c r="G40" i="106"/>
  <c r="F40" i="106"/>
  <c r="E40" i="106"/>
  <c r="D40" i="106"/>
  <c r="C40" i="106"/>
  <c r="B40" i="106"/>
  <c r="K39" i="106"/>
  <c r="J39" i="106"/>
  <c r="I39" i="106"/>
  <c r="H39" i="106"/>
  <c r="G39" i="106"/>
  <c r="F39" i="106"/>
  <c r="E39" i="106"/>
  <c r="D39" i="106"/>
  <c r="C39" i="106"/>
  <c r="B39" i="106"/>
  <c r="K38" i="106"/>
  <c r="J38" i="106"/>
  <c r="I38" i="106"/>
  <c r="H38" i="106"/>
  <c r="G38" i="106"/>
  <c r="F38" i="106"/>
  <c r="E38" i="106"/>
  <c r="D38" i="106"/>
  <c r="C38" i="106"/>
  <c r="B38" i="106"/>
  <c r="K37" i="106"/>
  <c r="J37" i="106"/>
  <c r="I37" i="106"/>
  <c r="H37" i="106"/>
  <c r="G37" i="106"/>
  <c r="F37" i="106"/>
  <c r="E37" i="106"/>
  <c r="D37" i="106"/>
  <c r="C37" i="106"/>
  <c r="B37" i="106"/>
  <c r="K36" i="106"/>
  <c r="J36" i="106"/>
  <c r="I36" i="106"/>
  <c r="H36" i="106"/>
  <c r="G36" i="106"/>
  <c r="F36" i="106"/>
  <c r="E36" i="106"/>
  <c r="D36" i="106"/>
  <c r="C36" i="106"/>
  <c r="B36" i="106"/>
  <c r="K35" i="106"/>
  <c r="J35" i="106"/>
  <c r="I35" i="106"/>
  <c r="H35" i="106"/>
  <c r="G35" i="106"/>
  <c r="F35" i="106"/>
  <c r="E35" i="106"/>
  <c r="D35" i="106"/>
  <c r="C35" i="106"/>
  <c r="B35" i="106"/>
  <c r="K34" i="106"/>
  <c r="J34" i="106"/>
  <c r="I34" i="106"/>
  <c r="H34" i="106"/>
  <c r="G34" i="106"/>
  <c r="F34" i="106"/>
  <c r="E34" i="106"/>
  <c r="D34" i="106"/>
  <c r="C34" i="106"/>
  <c r="B34" i="106"/>
  <c r="K33" i="106"/>
  <c r="J33" i="106"/>
  <c r="I33" i="106"/>
  <c r="H33" i="106"/>
  <c r="G33" i="106"/>
  <c r="F33" i="106"/>
  <c r="E33" i="106"/>
  <c r="D33" i="106"/>
  <c r="C33" i="106"/>
  <c r="B33" i="106"/>
  <c r="K32" i="106"/>
  <c r="J32" i="106"/>
  <c r="I32" i="106"/>
  <c r="H32" i="106"/>
  <c r="G32" i="106"/>
  <c r="F32" i="106"/>
  <c r="E32" i="106"/>
  <c r="D32" i="106"/>
  <c r="C32" i="106"/>
  <c r="B32" i="106"/>
  <c r="K31" i="106"/>
  <c r="J31" i="106"/>
  <c r="I31" i="106"/>
  <c r="H31" i="106"/>
  <c r="G31" i="106"/>
  <c r="F31" i="106"/>
  <c r="E31" i="106"/>
  <c r="D31" i="106"/>
  <c r="C31" i="106"/>
  <c r="B31" i="106"/>
  <c r="K30" i="106"/>
  <c r="J30" i="106"/>
  <c r="I30" i="106"/>
  <c r="H30" i="106"/>
  <c r="G30" i="106"/>
  <c r="F30" i="106"/>
  <c r="E30" i="106"/>
  <c r="D30" i="106"/>
  <c r="C30" i="106"/>
  <c r="B30" i="106"/>
  <c r="K29" i="106"/>
  <c r="J29" i="106"/>
  <c r="I29" i="106"/>
  <c r="H29" i="106"/>
  <c r="G29" i="106"/>
  <c r="F29" i="106"/>
  <c r="E29" i="106"/>
  <c r="D29" i="106"/>
  <c r="C29" i="106"/>
  <c r="B29" i="106"/>
  <c r="K28" i="106"/>
  <c r="J28" i="106"/>
  <c r="I28" i="106"/>
  <c r="H28" i="106"/>
  <c r="G28" i="106"/>
  <c r="F28" i="106"/>
  <c r="E28" i="106"/>
  <c r="D28" i="106"/>
  <c r="C28" i="106"/>
  <c r="B28" i="106"/>
  <c r="K27" i="106"/>
  <c r="J27" i="106"/>
  <c r="I27" i="106"/>
  <c r="H27" i="106"/>
  <c r="G27" i="106"/>
  <c r="F27" i="106"/>
  <c r="E27" i="106"/>
  <c r="D27" i="106"/>
  <c r="C27" i="106"/>
  <c r="B27" i="106"/>
  <c r="K26" i="106"/>
  <c r="J26" i="106"/>
  <c r="I26" i="106"/>
  <c r="H26" i="106"/>
  <c r="G26" i="106"/>
  <c r="F26" i="106"/>
  <c r="E26" i="106"/>
  <c r="D26" i="106"/>
  <c r="C26" i="106"/>
  <c r="B26" i="106"/>
  <c r="K25" i="106"/>
  <c r="J25" i="106"/>
  <c r="I25" i="106"/>
  <c r="H25" i="106"/>
  <c r="G25" i="106"/>
  <c r="F25" i="106"/>
  <c r="E25" i="106"/>
  <c r="D25" i="106"/>
  <c r="C25" i="106"/>
  <c r="B25" i="106"/>
  <c r="K24" i="106"/>
  <c r="J24" i="106"/>
  <c r="I24" i="106"/>
  <c r="H24" i="106"/>
  <c r="G24" i="106"/>
  <c r="F24" i="106"/>
  <c r="E24" i="106"/>
  <c r="D24" i="106"/>
  <c r="C24" i="106"/>
  <c r="B24" i="106"/>
  <c r="K23" i="106"/>
  <c r="J23" i="106"/>
  <c r="I23" i="106"/>
  <c r="H23" i="106"/>
  <c r="G23" i="106"/>
  <c r="F23" i="106"/>
  <c r="E23" i="106"/>
  <c r="D23" i="106"/>
  <c r="C23" i="106"/>
  <c r="B23" i="106"/>
  <c r="K22" i="106"/>
  <c r="J22" i="106"/>
  <c r="I22" i="106"/>
  <c r="H22" i="106"/>
  <c r="G22" i="106"/>
  <c r="F22" i="106"/>
  <c r="E22" i="106"/>
  <c r="D22" i="106"/>
  <c r="C22" i="106"/>
  <c r="B22" i="106"/>
  <c r="K21" i="106"/>
  <c r="J21" i="106"/>
  <c r="I21" i="106"/>
  <c r="H21" i="106"/>
  <c r="G21" i="106"/>
  <c r="F21" i="106"/>
  <c r="E21" i="106"/>
  <c r="D21" i="106"/>
  <c r="C21" i="106"/>
  <c r="B21" i="106"/>
  <c r="K20" i="106"/>
  <c r="J20" i="106"/>
  <c r="I20" i="106"/>
  <c r="H20" i="106"/>
  <c r="G20" i="106"/>
  <c r="F20" i="106"/>
  <c r="E20" i="106"/>
  <c r="D20" i="106"/>
  <c r="C20" i="106"/>
  <c r="B20" i="106"/>
  <c r="K19" i="106"/>
  <c r="J19" i="106"/>
  <c r="I19" i="106"/>
  <c r="H19" i="106"/>
  <c r="G19" i="106"/>
  <c r="F19" i="106"/>
  <c r="E19" i="106"/>
  <c r="D19" i="106"/>
  <c r="C19" i="106"/>
  <c r="B19" i="106"/>
  <c r="K18" i="106"/>
  <c r="J18" i="106"/>
  <c r="I18" i="106"/>
  <c r="H18" i="106"/>
  <c r="G18" i="106"/>
  <c r="F18" i="106"/>
  <c r="E18" i="106"/>
  <c r="D18" i="106"/>
  <c r="C18" i="106"/>
  <c r="B18" i="106"/>
  <c r="K17" i="106"/>
  <c r="J17" i="106"/>
  <c r="I17" i="106"/>
  <c r="H17" i="106"/>
  <c r="G17" i="106"/>
  <c r="F17" i="106"/>
  <c r="E17" i="106"/>
  <c r="D17" i="106"/>
  <c r="C17" i="106"/>
  <c r="B17" i="106"/>
  <c r="K16" i="106"/>
  <c r="J16" i="106"/>
  <c r="I16" i="106"/>
  <c r="H16" i="106"/>
  <c r="G16" i="106"/>
  <c r="F16" i="106"/>
  <c r="E16" i="106"/>
  <c r="D16" i="106"/>
  <c r="C16" i="106"/>
  <c r="B16" i="106"/>
  <c r="K15" i="106"/>
  <c r="J15" i="106"/>
  <c r="I15" i="106"/>
  <c r="H15" i="106"/>
  <c r="G15" i="106"/>
  <c r="F15" i="106"/>
  <c r="E15" i="106"/>
  <c r="D15" i="106"/>
  <c r="C15" i="106"/>
  <c r="B15" i="106"/>
  <c r="K14" i="106"/>
  <c r="J14" i="106"/>
  <c r="I14" i="106"/>
  <c r="H14" i="106"/>
  <c r="G14" i="106"/>
  <c r="F14" i="106"/>
  <c r="E14" i="106"/>
  <c r="D14" i="106"/>
  <c r="C14" i="106"/>
  <c r="B14" i="106"/>
  <c r="K13" i="106"/>
  <c r="J13" i="106"/>
  <c r="I13" i="106"/>
  <c r="H13" i="106"/>
  <c r="G13" i="106"/>
  <c r="F13" i="106"/>
  <c r="E13" i="106"/>
  <c r="D13" i="106"/>
  <c r="C13" i="106"/>
  <c r="B13" i="106"/>
  <c r="K12" i="106"/>
  <c r="J12" i="106"/>
  <c r="I12" i="106"/>
  <c r="H12" i="106"/>
  <c r="G12" i="106"/>
  <c r="F12" i="106"/>
  <c r="E12" i="106"/>
  <c r="D12" i="106"/>
  <c r="C12" i="106"/>
  <c r="B12" i="106"/>
  <c r="K11" i="106"/>
  <c r="J11" i="106"/>
  <c r="I11" i="106"/>
  <c r="H11" i="106"/>
  <c r="G11" i="106"/>
  <c r="F11" i="106"/>
  <c r="E11" i="106"/>
  <c r="D11" i="106"/>
  <c r="C11" i="106"/>
  <c r="B11" i="106"/>
  <c r="K10" i="106"/>
  <c r="J10" i="106"/>
  <c r="I10" i="106"/>
  <c r="H10" i="106"/>
  <c r="G10" i="106"/>
  <c r="F10" i="106"/>
  <c r="E10" i="106"/>
  <c r="D10" i="106"/>
  <c r="C10" i="106"/>
  <c r="B10" i="106"/>
  <c r="K9" i="106"/>
  <c r="J9" i="106"/>
  <c r="I9" i="106"/>
  <c r="H9" i="106"/>
  <c r="G9" i="106"/>
  <c r="F9" i="106"/>
  <c r="E9" i="106"/>
  <c r="D9" i="106"/>
  <c r="C9" i="106"/>
  <c r="B9" i="106"/>
  <c r="K8" i="106"/>
  <c r="J8" i="106"/>
  <c r="I8" i="106"/>
  <c r="H8" i="106"/>
  <c r="G8" i="106"/>
  <c r="F8" i="106"/>
  <c r="E8" i="106"/>
  <c r="D8" i="106"/>
  <c r="C8" i="106"/>
  <c r="B8" i="106"/>
  <c r="K7" i="106"/>
  <c r="J7" i="106"/>
  <c r="I7" i="106"/>
  <c r="H7" i="106"/>
  <c r="G7" i="106"/>
  <c r="F7" i="106"/>
  <c r="E7" i="106"/>
  <c r="D7" i="106"/>
  <c r="C7" i="106"/>
  <c r="B7" i="106"/>
  <c r="K6" i="106"/>
  <c r="J6" i="106"/>
  <c r="I6" i="106"/>
  <c r="H6" i="106"/>
  <c r="G6" i="106"/>
  <c r="F6" i="106"/>
  <c r="E6" i="106"/>
  <c r="D6" i="106"/>
  <c r="C6" i="106"/>
  <c r="B6" i="106"/>
  <c r="K5" i="106"/>
  <c r="J5" i="106"/>
  <c r="I5" i="106"/>
  <c r="H5" i="106"/>
  <c r="G5" i="106"/>
  <c r="F5" i="106"/>
  <c r="E5" i="106"/>
  <c r="D5" i="106"/>
  <c r="C5" i="106"/>
  <c r="B5" i="106"/>
  <c r="K4" i="106"/>
  <c r="J4" i="106"/>
  <c r="I4" i="106"/>
  <c r="H4" i="106"/>
  <c r="G4" i="106"/>
  <c r="F4" i="106"/>
  <c r="E4" i="106"/>
  <c r="D4" i="106"/>
  <c r="C4" i="106"/>
  <c r="B4" i="106"/>
  <c r="K3" i="106"/>
  <c r="J3" i="106"/>
  <c r="I3" i="106"/>
  <c r="H3" i="106"/>
  <c r="G3" i="106"/>
  <c r="F3" i="106"/>
  <c r="E3" i="106"/>
  <c r="D3" i="106"/>
  <c r="C3" i="106"/>
  <c r="B3" i="106"/>
  <c r="B291" i="105"/>
  <c r="B290" i="105"/>
  <c r="B289" i="105"/>
  <c r="B288" i="105"/>
  <c r="B287" i="105"/>
  <c r="B286" i="105"/>
  <c r="B285" i="105"/>
  <c r="B284" i="105"/>
  <c r="B283" i="105"/>
  <c r="B282" i="105"/>
  <c r="B281" i="105"/>
  <c r="B280" i="105"/>
  <c r="B279" i="105"/>
  <c r="B278" i="105"/>
  <c r="B277" i="105"/>
  <c r="B276" i="105"/>
  <c r="B275" i="105"/>
  <c r="B274" i="105"/>
  <c r="B273" i="105"/>
  <c r="B272" i="105"/>
  <c r="B271" i="105"/>
  <c r="B270" i="105"/>
  <c r="B269" i="105"/>
  <c r="B268" i="105"/>
  <c r="B267" i="105"/>
  <c r="B266" i="105"/>
  <c r="B265" i="105"/>
  <c r="B264" i="105"/>
  <c r="B263" i="105"/>
  <c r="B262" i="105"/>
  <c r="B261" i="105"/>
  <c r="B260" i="105"/>
  <c r="B259" i="105"/>
  <c r="B258" i="105"/>
  <c r="B257" i="105"/>
  <c r="B256" i="105"/>
  <c r="B255" i="105"/>
  <c r="B254" i="105"/>
  <c r="B253" i="105"/>
  <c r="B252" i="105"/>
  <c r="B251" i="105"/>
  <c r="B250" i="105"/>
  <c r="B249" i="105"/>
  <c r="B248" i="105"/>
  <c r="B247" i="105"/>
  <c r="B246" i="105"/>
  <c r="B245" i="105"/>
  <c r="B244" i="105"/>
  <c r="B243" i="105"/>
  <c r="B242" i="105"/>
  <c r="B241" i="105"/>
  <c r="B240" i="105"/>
  <c r="B239" i="105"/>
  <c r="B238" i="105"/>
  <c r="B237" i="105"/>
  <c r="B236" i="105"/>
  <c r="B235" i="105"/>
  <c r="B234" i="105"/>
  <c r="B233" i="105"/>
  <c r="B232" i="105"/>
  <c r="B231" i="105"/>
  <c r="B230" i="105"/>
  <c r="B229" i="105"/>
  <c r="B228" i="105"/>
  <c r="B227" i="105"/>
  <c r="B226" i="105"/>
  <c r="B225" i="105"/>
  <c r="B224" i="105"/>
  <c r="B223" i="105"/>
  <c r="B222" i="105"/>
  <c r="B221" i="105"/>
  <c r="B220" i="105"/>
  <c r="B219" i="105"/>
  <c r="B218" i="105"/>
  <c r="B217" i="105"/>
  <c r="B216" i="105"/>
  <c r="B215" i="105"/>
  <c r="B214" i="105"/>
  <c r="B213" i="105"/>
  <c r="B212" i="105"/>
  <c r="B211" i="105"/>
  <c r="B210" i="105"/>
  <c r="B209" i="105"/>
  <c r="B208" i="105"/>
  <c r="B207" i="105"/>
  <c r="B206" i="105"/>
  <c r="B205" i="105"/>
  <c r="B204" i="105"/>
  <c r="B203" i="105"/>
  <c r="B202" i="105"/>
  <c r="B201" i="105"/>
  <c r="B200" i="105"/>
  <c r="B199" i="105"/>
  <c r="B198" i="105"/>
  <c r="B197" i="105"/>
  <c r="B196" i="105"/>
  <c r="B195" i="105"/>
  <c r="B194" i="105"/>
  <c r="B193" i="105"/>
  <c r="B192" i="105"/>
  <c r="B191" i="105"/>
  <c r="B190" i="105"/>
  <c r="B189" i="105"/>
  <c r="B188" i="105"/>
  <c r="B187" i="105"/>
  <c r="B186" i="105"/>
  <c r="B185" i="105"/>
  <c r="B184" i="105"/>
  <c r="B183" i="105"/>
  <c r="B182" i="105"/>
  <c r="B181" i="105"/>
  <c r="B180" i="105"/>
  <c r="B179" i="105"/>
  <c r="B178" i="105"/>
  <c r="B177" i="105"/>
  <c r="B176" i="105"/>
  <c r="B175" i="105"/>
  <c r="B174" i="105"/>
  <c r="B173" i="105"/>
  <c r="B172" i="105"/>
  <c r="B171" i="105"/>
  <c r="B170" i="105"/>
  <c r="B169" i="105"/>
  <c r="B168" i="105"/>
  <c r="B167" i="105"/>
  <c r="B166" i="105"/>
  <c r="B165" i="105"/>
  <c r="B164" i="105"/>
  <c r="B163" i="105"/>
  <c r="B162" i="105"/>
  <c r="B161" i="105"/>
  <c r="B160" i="105"/>
  <c r="B159" i="105"/>
  <c r="B158" i="105"/>
  <c r="B157" i="105"/>
  <c r="B156" i="105"/>
  <c r="B155" i="105"/>
  <c r="B154" i="105"/>
  <c r="B153" i="105"/>
  <c r="B152" i="105"/>
  <c r="B151" i="105"/>
  <c r="B150" i="105"/>
  <c r="B149" i="105"/>
  <c r="B148" i="105"/>
  <c r="B147" i="105"/>
  <c r="B146" i="105"/>
  <c r="B145" i="105"/>
  <c r="B144" i="105"/>
  <c r="B143" i="105"/>
  <c r="B142" i="105"/>
  <c r="B141" i="105"/>
  <c r="B140" i="105"/>
  <c r="B139" i="105"/>
  <c r="B138" i="105"/>
  <c r="B137" i="105"/>
  <c r="B136" i="105"/>
  <c r="B135" i="105"/>
  <c r="B134" i="105"/>
  <c r="B133" i="105"/>
  <c r="B132" i="105"/>
  <c r="B131" i="105"/>
  <c r="B130" i="105"/>
  <c r="B129" i="105"/>
  <c r="B128" i="105"/>
  <c r="B127" i="105"/>
  <c r="B126" i="105"/>
  <c r="B125" i="105"/>
  <c r="B124" i="105"/>
  <c r="B123" i="105"/>
  <c r="B122" i="105"/>
  <c r="B121" i="105"/>
  <c r="B120" i="105"/>
  <c r="B119" i="105"/>
  <c r="B118" i="105"/>
  <c r="B117" i="105"/>
  <c r="B116" i="105"/>
  <c r="B115" i="105"/>
  <c r="B114" i="105"/>
  <c r="B113" i="105"/>
  <c r="B112" i="105"/>
  <c r="B111" i="105"/>
  <c r="B110" i="105"/>
  <c r="B109" i="105"/>
  <c r="B108" i="105"/>
  <c r="B107" i="105"/>
  <c r="B106" i="105"/>
  <c r="B105" i="105"/>
  <c r="B104" i="105"/>
  <c r="B103" i="105"/>
  <c r="B102" i="105"/>
  <c r="B101" i="105"/>
  <c r="B100" i="105"/>
  <c r="B99" i="105"/>
  <c r="B98" i="105"/>
  <c r="B97" i="105"/>
  <c r="B96" i="105"/>
  <c r="B95" i="105"/>
  <c r="B94" i="105"/>
  <c r="B93" i="105"/>
  <c r="B92" i="105"/>
  <c r="B91" i="105"/>
  <c r="B90" i="105"/>
  <c r="B89" i="105"/>
  <c r="B88" i="105"/>
  <c r="B87" i="105"/>
  <c r="B86" i="105"/>
  <c r="B85" i="105"/>
  <c r="B84" i="105"/>
  <c r="B83" i="105"/>
  <c r="B82" i="105"/>
  <c r="B81" i="105"/>
  <c r="B80" i="105"/>
  <c r="B79" i="105"/>
  <c r="B78" i="105"/>
  <c r="K77" i="105"/>
  <c r="J77" i="105"/>
  <c r="I77" i="105"/>
  <c r="H77" i="105"/>
  <c r="G77" i="105"/>
  <c r="F77" i="105"/>
  <c r="E77" i="105"/>
  <c r="D77" i="105"/>
  <c r="C77" i="105"/>
  <c r="B77" i="105"/>
  <c r="K76" i="105"/>
  <c r="J76" i="105"/>
  <c r="I76" i="105"/>
  <c r="H76" i="105"/>
  <c r="G76" i="105"/>
  <c r="F76" i="105"/>
  <c r="E76" i="105"/>
  <c r="D76" i="105"/>
  <c r="C76" i="105"/>
  <c r="B76" i="105"/>
  <c r="K75" i="105"/>
  <c r="J75" i="105"/>
  <c r="I75" i="105"/>
  <c r="H75" i="105"/>
  <c r="G75" i="105"/>
  <c r="F75" i="105"/>
  <c r="E75" i="105"/>
  <c r="D75" i="105"/>
  <c r="C75" i="105"/>
  <c r="B75" i="105"/>
  <c r="K74" i="105"/>
  <c r="J74" i="105"/>
  <c r="I74" i="105"/>
  <c r="H74" i="105"/>
  <c r="G74" i="105"/>
  <c r="F74" i="105"/>
  <c r="E74" i="105"/>
  <c r="D74" i="105"/>
  <c r="C74" i="105"/>
  <c r="B74" i="105"/>
  <c r="K73" i="105"/>
  <c r="J73" i="105"/>
  <c r="I73" i="105"/>
  <c r="H73" i="105"/>
  <c r="G73" i="105"/>
  <c r="F73" i="105"/>
  <c r="E73" i="105"/>
  <c r="D73" i="105"/>
  <c r="C73" i="105"/>
  <c r="B73" i="105"/>
  <c r="K72" i="105"/>
  <c r="J72" i="105"/>
  <c r="I72" i="105"/>
  <c r="H72" i="105"/>
  <c r="G72" i="105"/>
  <c r="F72" i="105"/>
  <c r="E72" i="105"/>
  <c r="D72" i="105"/>
  <c r="C72" i="105"/>
  <c r="B72" i="105"/>
  <c r="K71" i="105"/>
  <c r="J71" i="105"/>
  <c r="I71" i="105"/>
  <c r="H71" i="105"/>
  <c r="G71" i="105"/>
  <c r="F71" i="105"/>
  <c r="E71" i="105"/>
  <c r="D71" i="105"/>
  <c r="C71" i="105"/>
  <c r="B71" i="105"/>
  <c r="K70" i="105"/>
  <c r="J70" i="105"/>
  <c r="I70" i="105"/>
  <c r="H70" i="105"/>
  <c r="G70" i="105"/>
  <c r="F70" i="105"/>
  <c r="E70" i="105"/>
  <c r="D70" i="105"/>
  <c r="C70" i="105"/>
  <c r="B70" i="105"/>
  <c r="K69" i="105"/>
  <c r="J69" i="105"/>
  <c r="I69" i="105"/>
  <c r="H69" i="105"/>
  <c r="G69" i="105"/>
  <c r="F69" i="105"/>
  <c r="E69" i="105"/>
  <c r="D69" i="105"/>
  <c r="C69" i="105"/>
  <c r="B69" i="105"/>
  <c r="K68" i="105"/>
  <c r="J68" i="105"/>
  <c r="I68" i="105"/>
  <c r="H68" i="105"/>
  <c r="G68" i="105"/>
  <c r="F68" i="105"/>
  <c r="E68" i="105"/>
  <c r="D68" i="105"/>
  <c r="C68" i="105"/>
  <c r="B68" i="105"/>
  <c r="K67" i="105"/>
  <c r="J67" i="105"/>
  <c r="I67" i="105"/>
  <c r="H67" i="105"/>
  <c r="G67" i="105"/>
  <c r="F67" i="105"/>
  <c r="E67" i="105"/>
  <c r="D67" i="105"/>
  <c r="C67" i="105"/>
  <c r="B67" i="105"/>
  <c r="K66" i="105"/>
  <c r="J66" i="105"/>
  <c r="I66" i="105"/>
  <c r="H66" i="105"/>
  <c r="G66" i="105"/>
  <c r="F66" i="105"/>
  <c r="E66" i="105"/>
  <c r="D66" i="105"/>
  <c r="C66" i="105"/>
  <c r="B66" i="105"/>
  <c r="K65" i="105"/>
  <c r="J65" i="105"/>
  <c r="I65" i="105"/>
  <c r="H65" i="105"/>
  <c r="G65" i="105"/>
  <c r="F65" i="105"/>
  <c r="E65" i="105"/>
  <c r="D65" i="105"/>
  <c r="C65" i="105"/>
  <c r="B65" i="105"/>
  <c r="K64" i="105"/>
  <c r="J64" i="105"/>
  <c r="I64" i="105"/>
  <c r="H64" i="105"/>
  <c r="G64" i="105"/>
  <c r="F64" i="105"/>
  <c r="E64" i="105"/>
  <c r="D64" i="105"/>
  <c r="C64" i="105"/>
  <c r="B64" i="105"/>
  <c r="K63" i="105"/>
  <c r="J63" i="105"/>
  <c r="I63" i="105"/>
  <c r="H63" i="105"/>
  <c r="G63" i="105"/>
  <c r="F63" i="105"/>
  <c r="E63" i="105"/>
  <c r="D63" i="105"/>
  <c r="C63" i="105"/>
  <c r="B63" i="105"/>
  <c r="K62" i="105"/>
  <c r="J62" i="105"/>
  <c r="I62" i="105"/>
  <c r="H62" i="105"/>
  <c r="G62" i="105"/>
  <c r="F62" i="105"/>
  <c r="E62" i="105"/>
  <c r="D62" i="105"/>
  <c r="C62" i="105"/>
  <c r="B62" i="105"/>
  <c r="K61" i="105"/>
  <c r="J61" i="105"/>
  <c r="I61" i="105"/>
  <c r="H61" i="105"/>
  <c r="G61" i="105"/>
  <c r="F61" i="105"/>
  <c r="E61" i="105"/>
  <c r="D61" i="105"/>
  <c r="C61" i="105"/>
  <c r="B61" i="105"/>
  <c r="K60" i="105"/>
  <c r="J60" i="105"/>
  <c r="I60" i="105"/>
  <c r="H60" i="105"/>
  <c r="G60" i="105"/>
  <c r="F60" i="105"/>
  <c r="E60" i="105"/>
  <c r="D60" i="105"/>
  <c r="C60" i="105"/>
  <c r="B60" i="105"/>
  <c r="K59" i="105"/>
  <c r="J59" i="105"/>
  <c r="I59" i="105"/>
  <c r="H59" i="105"/>
  <c r="G59" i="105"/>
  <c r="F59" i="105"/>
  <c r="E59" i="105"/>
  <c r="D59" i="105"/>
  <c r="C59" i="105"/>
  <c r="B59" i="105"/>
  <c r="K58" i="105"/>
  <c r="J58" i="105"/>
  <c r="I58" i="105"/>
  <c r="H58" i="105"/>
  <c r="G58" i="105"/>
  <c r="F58" i="105"/>
  <c r="E58" i="105"/>
  <c r="D58" i="105"/>
  <c r="C58" i="105"/>
  <c r="B58" i="105"/>
  <c r="K57" i="105"/>
  <c r="J57" i="105"/>
  <c r="I57" i="105"/>
  <c r="H57" i="105"/>
  <c r="G57" i="105"/>
  <c r="F57" i="105"/>
  <c r="E57" i="105"/>
  <c r="D57" i="105"/>
  <c r="C57" i="105"/>
  <c r="B57" i="105"/>
  <c r="K56" i="105"/>
  <c r="J56" i="105"/>
  <c r="I56" i="105"/>
  <c r="H56" i="105"/>
  <c r="G56" i="105"/>
  <c r="F56" i="105"/>
  <c r="E56" i="105"/>
  <c r="D56" i="105"/>
  <c r="C56" i="105"/>
  <c r="B56" i="105"/>
  <c r="K55" i="105"/>
  <c r="J55" i="105"/>
  <c r="I55" i="105"/>
  <c r="H55" i="105"/>
  <c r="G55" i="105"/>
  <c r="F55" i="105"/>
  <c r="E55" i="105"/>
  <c r="D55" i="105"/>
  <c r="C55" i="105"/>
  <c r="B55" i="105"/>
  <c r="K54" i="105"/>
  <c r="J54" i="105"/>
  <c r="I54" i="105"/>
  <c r="H54" i="105"/>
  <c r="G54" i="105"/>
  <c r="F54" i="105"/>
  <c r="E54" i="105"/>
  <c r="D54" i="105"/>
  <c r="C54" i="105"/>
  <c r="B54" i="105"/>
  <c r="K53" i="105"/>
  <c r="J53" i="105"/>
  <c r="I53" i="105"/>
  <c r="H53" i="105"/>
  <c r="G53" i="105"/>
  <c r="F53" i="105"/>
  <c r="E53" i="105"/>
  <c r="D53" i="105"/>
  <c r="C53" i="105"/>
  <c r="B53" i="105"/>
  <c r="K52" i="105"/>
  <c r="J52" i="105"/>
  <c r="I52" i="105"/>
  <c r="H52" i="105"/>
  <c r="G52" i="105"/>
  <c r="F52" i="105"/>
  <c r="E52" i="105"/>
  <c r="D52" i="105"/>
  <c r="C52" i="105"/>
  <c r="B52" i="105"/>
  <c r="K51" i="105"/>
  <c r="J51" i="105"/>
  <c r="I51" i="105"/>
  <c r="H51" i="105"/>
  <c r="G51" i="105"/>
  <c r="F51" i="105"/>
  <c r="E51" i="105"/>
  <c r="D51" i="105"/>
  <c r="C51" i="105"/>
  <c r="B51" i="105"/>
  <c r="K50" i="105"/>
  <c r="J50" i="105"/>
  <c r="I50" i="105"/>
  <c r="H50" i="105"/>
  <c r="G50" i="105"/>
  <c r="F50" i="105"/>
  <c r="E50" i="105"/>
  <c r="D50" i="105"/>
  <c r="C50" i="105"/>
  <c r="B50" i="105"/>
  <c r="K49" i="105"/>
  <c r="J49" i="105"/>
  <c r="I49" i="105"/>
  <c r="H49" i="105"/>
  <c r="G49" i="105"/>
  <c r="F49" i="105"/>
  <c r="E49" i="105"/>
  <c r="D49" i="105"/>
  <c r="C49" i="105"/>
  <c r="B49" i="105"/>
  <c r="K48" i="105"/>
  <c r="J48" i="105"/>
  <c r="I48" i="105"/>
  <c r="H48" i="105"/>
  <c r="G48" i="105"/>
  <c r="F48" i="105"/>
  <c r="E48" i="105"/>
  <c r="D48" i="105"/>
  <c r="C48" i="105"/>
  <c r="B48" i="105"/>
  <c r="K47" i="105"/>
  <c r="J47" i="105"/>
  <c r="I47" i="105"/>
  <c r="H47" i="105"/>
  <c r="G47" i="105"/>
  <c r="F47" i="105"/>
  <c r="E47" i="105"/>
  <c r="D47" i="105"/>
  <c r="C47" i="105"/>
  <c r="B47" i="105"/>
  <c r="K46" i="105"/>
  <c r="J46" i="105"/>
  <c r="I46" i="105"/>
  <c r="H46" i="105"/>
  <c r="G46" i="105"/>
  <c r="F46" i="105"/>
  <c r="E46" i="105"/>
  <c r="D46" i="105"/>
  <c r="C46" i="105"/>
  <c r="B46" i="105"/>
  <c r="K45" i="105"/>
  <c r="J45" i="105"/>
  <c r="I45" i="105"/>
  <c r="H45" i="105"/>
  <c r="G45" i="105"/>
  <c r="F45" i="105"/>
  <c r="E45" i="105"/>
  <c r="D45" i="105"/>
  <c r="C45" i="105"/>
  <c r="B45" i="105"/>
  <c r="K44" i="105"/>
  <c r="J44" i="105"/>
  <c r="I44" i="105"/>
  <c r="H44" i="105"/>
  <c r="G44" i="105"/>
  <c r="F44" i="105"/>
  <c r="E44" i="105"/>
  <c r="D44" i="105"/>
  <c r="C44" i="105"/>
  <c r="B44" i="105"/>
  <c r="K43" i="105"/>
  <c r="J43" i="105"/>
  <c r="I43" i="105"/>
  <c r="H43" i="105"/>
  <c r="G43" i="105"/>
  <c r="F43" i="105"/>
  <c r="E43" i="105"/>
  <c r="D43" i="105"/>
  <c r="C43" i="105"/>
  <c r="B43" i="105"/>
  <c r="K42" i="105"/>
  <c r="J42" i="105"/>
  <c r="I42" i="105"/>
  <c r="H42" i="105"/>
  <c r="G42" i="105"/>
  <c r="F42" i="105"/>
  <c r="E42" i="105"/>
  <c r="D42" i="105"/>
  <c r="C42" i="105"/>
  <c r="B42" i="105"/>
  <c r="K41" i="105"/>
  <c r="J41" i="105"/>
  <c r="I41" i="105"/>
  <c r="H41" i="105"/>
  <c r="G41" i="105"/>
  <c r="F41" i="105"/>
  <c r="E41" i="105"/>
  <c r="D41" i="105"/>
  <c r="C41" i="105"/>
  <c r="B41" i="105"/>
  <c r="K40" i="105"/>
  <c r="J40" i="105"/>
  <c r="I40" i="105"/>
  <c r="H40" i="105"/>
  <c r="G40" i="105"/>
  <c r="F40" i="105"/>
  <c r="E40" i="105"/>
  <c r="D40" i="105"/>
  <c r="C40" i="105"/>
  <c r="B40" i="105"/>
  <c r="K39" i="105"/>
  <c r="J39" i="105"/>
  <c r="I39" i="105"/>
  <c r="H39" i="105"/>
  <c r="G39" i="105"/>
  <c r="F39" i="105"/>
  <c r="E39" i="105"/>
  <c r="D39" i="105"/>
  <c r="C39" i="105"/>
  <c r="B39" i="105"/>
  <c r="K38" i="105"/>
  <c r="J38" i="105"/>
  <c r="I38" i="105"/>
  <c r="H38" i="105"/>
  <c r="G38" i="105"/>
  <c r="F38" i="105"/>
  <c r="E38" i="105"/>
  <c r="D38" i="105"/>
  <c r="C38" i="105"/>
  <c r="B38" i="105"/>
  <c r="K37" i="105"/>
  <c r="J37" i="105"/>
  <c r="I37" i="105"/>
  <c r="H37" i="105"/>
  <c r="G37" i="105"/>
  <c r="F37" i="105"/>
  <c r="E37" i="105"/>
  <c r="D37" i="105"/>
  <c r="C37" i="105"/>
  <c r="B37" i="105"/>
  <c r="K36" i="105"/>
  <c r="J36" i="105"/>
  <c r="I36" i="105"/>
  <c r="H36" i="105"/>
  <c r="G36" i="105"/>
  <c r="F36" i="105"/>
  <c r="E36" i="105"/>
  <c r="D36" i="105"/>
  <c r="C36" i="105"/>
  <c r="B36" i="105"/>
  <c r="K35" i="105"/>
  <c r="J35" i="105"/>
  <c r="I35" i="105"/>
  <c r="H35" i="105"/>
  <c r="G35" i="105"/>
  <c r="F35" i="105"/>
  <c r="E35" i="105"/>
  <c r="D35" i="105"/>
  <c r="C35" i="105"/>
  <c r="B35" i="105"/>
  <c r="K34" i="105"/>
  <c r="J34" i="105"/>
  <c r="I34" i="105"/>
  <c r="H34" i="105"/>
  <c r="G34" i="105"/>
  <c r="F34" i="105"/>
  <c r="E34" i="105"/>
  <c r="D34" i="105"/>
  <c r="C34" i="105"/>
  <c r="B34" i="105"/>
  <c r="K33" i="105"/>
  <c r="J33" i="105"/>
  <c r="I33" i="105"/>
  <c r="H33" i="105"/>
  <c r="G33" i="105"/>
  <c r="F33" i="105"/>
  <c r="E33" i="105"/>
  <c r="D33" i="105"/>
  <c r="C33" i="105"/>
  <c r="B33" i="105"/>
  <c r="K32" i="105"/>
  <c r="J32" i="105"/>
  <c r="I32" i="105"/>
  <c r="H32" i="105"/>
  <c r="G32" i="105"/>
  <c r="F32" i="105"/>
  <c r="E32" i="105"/>
  <c r="D32" i="105"/>
  <c r="C32" i="105"/>
  <c r="B32" i="105"/>
  <c r="K31" i="105"/>
  <c r="J31" i="105"/>
  <c r="I31" i="105"/>
  <c r="H31" i="105"/>
  <c r="G31" i="105"/>
  <c r="F31" i="105"/>
  <c r="E31" i="105"/>
  <c r="D31" i="105"/>
  <c r="C31" i="105"/>
  <c r="B31" i="105"/>
  <c r="K30" i="105"/>
  <c r="J30" i="105"/>
  <c r="I30" i="105"/>
  <c r="H30" i="105"/>
  <c r="G30" i="105"/>
  <c r="F30" i="105"/>
  <c r="E30" i="105"/>
  <c r="D30" i="105"/>
  <c r="C30" i="105"/>
  <c r="B30" i="105"/>
  <c r="K29" i="105"/>
  <c r="J29" i="105"/>
  <c r="I29" i="105"/>
  <c r="H29" i="105"/>
  <c r="G29" i="105"/>
  <c r="F29" i="105"/>
  <c r="E29" i="105"/>
  <c r="D29" i="105"/>
  <c r="C29" i="105"/>
  <c r="B29" i="105"/>
  <c r="K28" i="105"/>
  <c r="J28" i="105"/>
  <c r="I28" i="105"/>
  <c r="H28" i="105"/>
  <c r="G28" i="105"/>
  <c r="F28" i="105"/>
  <c r="E28" i="105"/>
  <c r="D28" i="105"/>
  <c r="C28" i="105"/>
  <c r="B28" i="105"/>
  <c r="K27" i="105"/>
  <c r="J27" i="105"/>
  <c r="I27" i="105"/>
  <c r="H27" i="105"/>
  <c r="G27" i="105"/>
  <c r="F27" i="105"/>
  <c r="E27" i="105"/>
  <c r="D27" i="105"/>
  <c r="C27" i="105"/>
  <c r="B27" i="105"/>
  <c r="K26" i="105"/>
  <c r="J26" i="105"/>
  <c r="I26" i="105"/>
  <c r="H26" i="105"/>
  <c r="G26" i="105"/>
  <c r="F26" i="105"/>
  <c r="E26" i="105"/>
  <c r="D26" i="105"/>
  <c r="C26" i="105"/>
  <c r="B26" i="105"/>
  <c r="K25" i="105"/>
  <c r="J25" i="105"/>
  <c r="I25" i="105"/>
  <c r="H25" i="105"/>
  <c r="G25" i="105"/>
  <c r="F25" i="105"/>
  <c r="E25" i="105"/>
  <c r="D25" i="105"/>
  <c r="C25" i="105"/>
  <c r="B25" i="105"/>
  <c r="K24" i="105"/>
  <c r="J24" i="105"/>
  <c r="I24" i="105"/>
  <c r="H24" i="105"/>
  <c r="G24" i="105"/>
  <c r="F24" i="105"/>
  <c r="E24" i="105"/>
  <c r="D24" i="105"/>
  <c r="C24" i="105"/>
  <c r="B24" i="105"/>
  <c r="K23" i="105"/>
  <c r="J23" i="105"/>
  <c r="I23" i="105"/>
  <c r="H23" i="105"/>
  <c r="G23" i="105"/>
  <c r="F23" i="105"/>
  <c r="E23" i="105"/>
  <c r="D23" i="105"/>
  <c r="C23" i="105"/>
  <c r="B23" i="105"/>
  <c r="K22" i="105"/>
  <c r="J22" i="105"/>
  <c r="I22" i="105"/>
  <c r="H22" i="105"/>
  <c r="G22" i="105"/>
  <c r="F22" i="105"/>
  <c r="E22" i="105"/>
  <c r="D22" i="105"/>
  <c r="C22" i="105"/>
  <c r="B22" i="105"/>
  <c r="K21" i="105"/>
  <c r="J21" i="105"/>
  <c r="I21" i="105"/>
  <c r="H21" i="105"/>
  <c r="G21" i="105"/>
  <c r="F21" i="105"/>
  <c r="E21" i="105"/>
  <c r="D21" i="105"/>
  <c r="C21" i="105"/>
  <c r="B21" i="105"/>
  <c r="K20" i="105"/>
  <c r="J20" i="105"/>
  <c r="I20" i="105"/>
  <c r="H20" i="105"/>
  <c r="G20" i="105"/>
  <c r="F20" i="105"/>
  <c r="E20" i="105"/>
  <c r="D20" i="105"/>
  <c r="C20" i="105"/>
  <c r="B20" i="105"/>
  <c r="K19" i="105"/>
  <c r="J19" i="105"/>
  <c r="I19" i="105"/>
  <c r="H19" i="105"/>
  <c r="G19" i="105"/>
  <c r="F19" i="105"/>
  <c r="E19" i="105"/>
  <c r="D19" i="105"/>
  <c r="C19" i="105"/>
  <c r="B19" i="105"/>
  <c r="K18" i="105"/>
  <c r="J18" i="105"/>
  <c r="I18" i="105"/>
  <c r="H18" i="105"/>
  <c r="G18" i="105"/>
  <c r="F18" i="105"/>
  <c r="E18" i="105"/>
  <c r="D18" i="105"/>
  <c r="C18" i="105"/>
  <c r="B18" i="105"/>
  <c r="K17" i="105"/>
  <c r="J17" i="105"/>
  <c r="I17" i="105"/>
  <c r="H17" i="105"/>
  <c r="G17" i="105"/>
  <c r="F17" i="105"/>
  <c r="E17" i="105"/>
  <c r="D17" i="105"/>
  <c r="C17" i="105"/>
  <c r="B17" i="105"/>
  <c r="K16" i="105"/>
  <c r="J16" i="105"/>
  <c r="I16" i="105"/>
  <c r="H16" i="105"/>
  <c r="G16" i="105"/>
  <c r="F16" i="105"/>
  <c r="E16" i="105"/>
  <c r="D16" i="105"/>
  <c r="C16" i="105"/>
  <c r="B16" i="105"/>
  <c r="K15" i="105"/>
  <c r="J15" i="105"/>
  <c r="I15" i="105"/>
  <c r="H15" i="105"/>
  <c r="G15" i="105"/>
  <c r="F15" i="105"/>
  <c r="E15" i="105"/>
  <c r="D15" i="105"/>
  <c r="C15" i="105"/>
  <c r="B15" i="105"/>
  <c r="K14" i="105"/>
  <c r="J14" i="105"/>
  <c r="I14" i="105"/>
  <c r="H14" i="105"/>
  <c r="G14" i="105"/>
  <c r="F14" i="105"/>
  <c r="E14" i="105"/>
  <c r="D14" i="105"/>
  <c r="C14" i="105"/>
  <c r="B14" i="105"/>
  <c r="K13" i="105"/>
  <c r="J13" i="105"/>
  <c r="I13" i="105"/>
  <c r="H13" i="105"/>
  <c r="G13" i="105"/>
  <c r="F13" i="105"/>
  <c r="E13" i="105"/>
  <c r="D13" i="105"/>
  <c r="C13" i="105"/>
  <c r="B13" i="105"/>
  <c r="K12" i="105"/>
  <c r="J12" i="105"/>
  <c r="I12" i="105"/>
  <c r="H12" i="105"/>
  <c r="G12" i="105"/>
  <c r="F12" i="105"/>
  <c r="E12" i="105"/>
  <c r="D12" i="105"/>
  <c r="C12" i="105"/>
  <c r="B12" i="105"/>
  <c r="K11" i="105"/>
  <c r="J11" i="105"/>
  <c r="I11" i="105"/>
  <c r="H11" i="105"/>
  <c r="G11" i="105"/>
  <c r="F11" i="105"/>
  <c r="E11" i="105"/>
  <c r="D11" i="105"/>
  <c r="C11" i="105"/>
  <c r="B11" i="105"/>
  <c r="K10" i="105"/>
  <c r="J10" i="105"/>
  <c r="I10" i="105"/>
  <c r="H10" i="105"/>
  <c r="G10" i="105"/>
  <c r="F10" i="105"/>
  <c r="E10" i="105"/>
  <c r="D10" i="105"/>
  <c r="C10" i="105"/>
  <c r="B10" i="105"/>
  <c r="K9" i="105"/>
  <c r="J9" i="105"/>
  <c r="I9" i="105"/>
  <c r="H9" i="105"/>
  <c r="G9" i="105"/>
  <c r="F9" i="105"/>
  <c r="E9" i="105"/>
  <c r="D9" i="105"/>
  <c r="C9" i="105"/>
  <c r="B9" i="105"/>
  <c r="K8" i="105"/>
  <c r="J8" i="105"/>
  <c r="I8" i="105"/>
  <c r="H8" i="105"/>
  <c r="G8" i="105"/>
  <c r="F8" i="105"/>
  <c r="E8" i="105"/>
  <c r="D8" i="105"/>
  <c r="C8" i="105"/>
  <c r="B8" i="105"/>
  <c r="K7" i="105"/>
  <c r="J7" i="105"/>
  <c r="I7" i="105"/>
  <c r="H7" i="105"/>
  <c r="G7" i="105"/>
  <c r="F7" i="105"/>
  <c r="E7" i="105"/>
  <c r="D7" i="105"/>
  <c r="C7" i="105"/>
  <c r="B7" i="105"/>
  <c r="K6" i="105"/>
  <c r="J6" i="105"/>
  <c r="I6" i="105"/>
  <c r="H6" i="105"/>
  <c r="G6" i="105"/>
  <c r="F6" i="105"/>
  <c r="E6" i="105"/>
  <c r="D6" i="105"/>
  <c r="C6" i="105"/>
  <c r="B6" i="105"/>
  <c r="K5" i="105"/>
  <c r="J5" i="105"/>
  <c r="I5" i="105"/>
  <c r="H5" i="105"/>
  <c r="G5" i="105"/>
  <c r="F5" i="105"/>
  <c r="E5" i="105"/>
  <c r="D5" i="105"/>
  <c r="C5" i="105"/>
  <c r="B5" i="105"/>
  <c r="K4" i="105"/>
  <c r="J4" i="105"/>
  <c r="I4" i="105"/>
  <c r="H4" i="105"/>
  <c r="G4" i="105"/>
  <c r="F4" i="105"/>
  <c r="E4" i="105"/>
  <c r="D4" i="105"/>
  <c r="C4" i="105"/>
  <c r="B4" i="105"/>
  <c r="K3" i="105"/>
  <c r="J3" i="105"/>
  <c r="I3" i="105"/>
  <c r="H3" i="105"/>
  <c r="G3" i="105"/>
  <c r="F3" i="105"/>
  <c r="E3" i="105"/>
  <c r="D3" i="105"/>
  <c r="C3" i="105"/>
  <c r="B3" i="105"/>
  <c r="B291" i="104"/>
  <c r="B290" i="104"/>
  <c r="B289" i="104"/>
  <c r="B288" i="104"/>
  <c r="B287" i="104"/>
  <c r="B286" i="104"/>
  <c r="B285" i="104"/>
  <c r="B284" i="104"/>
  <c r="B283" i="104"/>
  <c r="B282" i="104"/>
  <c r="B281" i="104"/>
  <c r="B280" i="104"/>
  <c r="B279" i="104"/>
  <c r="B278" i="104"/>
  <c r="B277" i="104"/>
  <c r="B276" i="104"/>
  <c r="B275" i="104"/>
  <c r="B274" i="104"/>
  <c r="B273" i="104"/>
  <c r="B272" i="104"/>
  <c r="B271" i="104"/>
  <c r="B270" i="104"/>
  <c r="B269" i="104"/>
  <c r="B268" i="104"/>
  <c r="B267" i="104"/>
  <c r="B266" i="104"/>
  <c r="B265" i="104"/>
  <c r="B264" i="104"/>
  <c r="B263" i="104"/>
  <c r="B262" i="104"/>
  <c r="B261" i="104"/>
  <c r="B260" i="104"/>
  <c r="B259" i="104"/>
  <c r="B258" i="104"/>
  <c r="B257" i="104"/>
  <c r="B256" i="104"/>
  <c r="B255" i="104"/>
  <c r="B254" i="104"/>
  <c r="B253" i="104"/>
  <c r="B252" i="104"/>
  <c r="B251" i="104"/>
  <c r="B250" i="104"/>
  <c r="B249" i="104"/>
  <c r="B248" i="104"/>
  <c r="B247" i="104"/>
  <c r="B246" i="104"/>
  <c r="B245" i="104"/>
  <c r="B244" i="104"/>
  <c r="B243" i="104"/>
  <c r="B242" i="104"/>
  <c r="B241" i="104"/>
  <c r="B240" i="104"/>
  <c r="B239" i="104"/>
  <c r="B238" i="104"/>
  <c r="B237" i="104"/>
  <c r="B236" i="104"/>
  <c r="B235" i="104"/>
  <c r="B234" i="104"/>
  <c r="B233" i="104"/>
  <c r="B232" i="104"/>
  <c r="B231" i="104"/>
  <c r="B230" i="104"/>
  <c r="B229" i="104"/>
  <c r="B228" i="104"/>
  <c r="B227" i="104"/>
  <c r="B226" i="104"/>
  <c r="B225" i="104"/>
  <c r="B224" i="104"/>
  <c r="B223" i="104"/>
  <c r="B222" i="104"/>
  <c r="B221" i="104"/>
  <c r="B220" i="104"/>
  <c r="B219" i="104"/>
  <c r="B218" i="104"/>
  <c r="B217" i="104"/>
  <c r="B216" i="104"/>
  <c r="B215" i="104"/>
  <c r="B214" i="104"/>
  <c r="B213" i="104"/>
  <c r="B212" i="104"/>
  <c r="B211" i="104"/>
  <c r="B210" i="104"/>
  <c r="B209" i="104"/>
  <c r="B208" i="104"/>
  <c r="B207" i="104"/>
  <c r="B206" i="104"/>
  <c r="B205" i="104"/>
  <c r="B204" i="104"/>
  <c r="B203" i="104"/>
  <c r="B202" i="104"/>
  <c r="B201" i="104"/>
  <c r="B200" i="104"/>
  <c r="B199" i="104"/>
  <c r="B198" i="104"/>
  <c r="B197" i="104"/>
  <c r="B196" i="104"/>
  <c r="B195" i="104"/>
  <c r="B194" i="104"/>
  <c r="B193" i="104"/>
  <c r="B192" i="104"/>
  <c r="B191" i="104"/>
  <c r="B190" i="104"/>
  <c r="B189" i="104"/>
  <c r="B188" i="104"/>
  <c r="B187" i="104"/>
  <c r="B186" i="104"/>
  <c r="B185" i="104"/>
  <c r="B184" i="104"/>
  <c r="B183" i="104"/>
  <c r="B182" i="104"/>
  <c r="B181" i="104"/>
  <c r="B180" i="104"/>
  <c r="B179" i="104"/>
  <c r="B178" i="104"/>
  <c r="B177" i="104"/>
  <c r="B176" i="104"/>
  <c r="B175" i="104"/>
  <c r="B174" i="104"/>
  <c r="B173" i="104"/>
  <c r="B172" i="104"/>
  <c r="B171" i="104"/>
  <c r="B170" i="104"/>
  <c r="B169" i="104"/>
  <c r="B168" i="104"/>
  <c r="B167" i="104"/>
  <c r="B166" i="104"/>
  <c r="B165" i="104"/>
  <c r="B164" i="104"/>
  <c r="B163" i="104"/>
  <c r="B162" i="104"/>
  <c r="B161" i="104"/>
  <c r="B160" i="104"/>
  <c r="B159" i="104"/>
  <c r="B158" i="104"/>
  <c r="B157" i="104"/>
  <c r="B156" i="104"/>
  <c r="B155" i="104"/>
  <c r="B154" i="104"/>
  <c r="B153" i="104"/>
  <c r="B152" i="104"/>
  <c r="B151" i="104"/>
  <c r="B150" i="104"/>
  <c r="B149" i="104"/>
  <c r="B148" i="104"/>
  <c r="B147" i="104"/>
  <c r="B146" i="104"/>
  <c r="B145" i="104"/>
  <c r="B144" i="104"/>
  <c r="B143" i="104"/>
  <c r="B142" i="104"/>
  <c r="B141" i="104"/>
  <c r="B140" i="104"/>
  <c r="B139" i="104"/>
  <c r="B138" i="104"/>
  <c r="B137" i="104"/>
  <c r="B136" i="104"/>
  <c r="B135" i="104"/>
  <c r="B134" i="104"/>
  <c r="B133" i="104"/>
  <c r="B132" i="104"/>
  <c r="B131" i="104"/>
  <c r="B130" i="104"/>
  <c r="B129" i="104"/>
  <c r="B128" i="104"/>
  <c r="B127" i="104"/>
  <c r="B126" i="104"/>
  <c r="B125" i="104"/>
  <c r="B124" i="104"/>
  <c r="B123" i="104"/>
  <c r="B122" i="104"/>
  <c r="B121" i="104"/>
  <c r="B120" i="104"/>
  <c r="B119" i="104"/>
  <c r="B118" i="104"/>
  <c r="B117" i="104"/>
  <c r="B116" i="104"/>
  <c r="B115" i="104"/>
  <c r="B114" i="104"/>
  <c r="B113" i="104"/>
  <c r="B112" i="104"/>
  <c r="B111" i="104"/>
  <c r="B110" i="104"/>
  <c r="B109" i="104"/>
  <c r="B108" i="104"/>
  <c r="B107" i="104"/>
  <c r="B106" i="104"/>
  <c r="B105" i="104"/>
  <c r="B104" i="104"/>
  <c r="B103" i="104"/>
  <c r="B102" i="104"/>
  <c r="B101" i="104"/>
  <c r="B100" i="104"/>
  <c r="B99" i="104"/>
  <c r="B98" i="104"/>
  <c r="B97" i="104"/>
  <c r="B96" i="104"/>
  <c r="B95" i="104"/>
  <c r="B94" i="104"/>
  <c r="B93" i="104"/>
  <c r="B92" i="104"/>
  <c r="B91" i="104"/>
  <c r="B90" i="104"/>
  <c r="B89" i="104"/>
  <c r="B88" i="104"/>
  <c r="B87" i="104"/>
  <c r="B86" i="104"/>
  <c r="B85" i="104"/>
  <c r="B84" i="104"/>
  <c r="B83" i="104"/>
  <c r="B82" i="104"/>
  <c r="B81" i="104"/>
  <c r="B80" i="104"/>
  <c r="B79" i="104"/>
  <c r="B78" i="104"/>
  <c r="K77" i="104"/>
  <c r="J77" i="104"/>
  <c r="I77" i="104"/>
  <c r="H77" i="104"/>
  <c r="G77" i="104"/>
  <c r="F77" i="104"/>
  <c r="E77" i="104"/>
  <c r="D77" i="104"/>
  <c r="C77" i="104"/>
  <c r="B77" i="104"/>
  <c r="K76" i="104"/>
  <c r="J76" i="104"/>
  <c r="I76" i="104"/>
  <c r="H76" i="104"/>
  <c r="G76" i="104"/>
  <c r="F76" i="104"/>
  <c r="E76" i="104"/>
  <c r="D76" i="104"/>
  <c r="C76" i="104"/>
  <c r="B76" i="104"/>
  <c r="K75" i="104"/>
  <c r="J75" i="104"/>
  <c r="I75" i="104"/>
  <c r="H75" i="104"/>
  <c r="G75" i="104"/>
  <c r="F75" i="104"/>
  <c r="E75" i="104"/>
  <c r="D75" i="104"/>
  <c r="C75" i="104"/>
  <c r="B75" i="104"/>
  <c r="K74" i="104"/>
  <c r="J74" i="104"/>
  <c r="I74" i="104"/>
  <c r="H74" i="104"/>
  <c r="G74" i="104"/>
  <c r="F74" i="104"/>
  <c r="E74" i="104"/>
  <c r="D74" i="104"/>
  <c r="C74" i="104"/>
  <c r="B74" i="104"/>
  <c r="K73" i="104"/>
  <c r="J73" i="104"/>
  <c r="I73" i="104"/>
  <c r="H73" i="104"/>
  <c r="G73" i="104"/>
  <c r="F73" i="104"/>
  <c r="E73" i="104"/>
  <c r="D73" i="104"/>
  <c r="C73" i="104"/>
  <c r="B73" i="104"/>
  <c r="K72" i="104"/>
  <c r="J72" i="104"/>
  <c r="I72" i="104"/>
  <c r="H72" i="104"/>
  <c r="G72" i="104"/>
  <c r="F72" i="104"/>
  <c r="E72" i="104"/>
  <c r="D72" i="104"/>
  <c r="C72" i="104"/>
  <c r="B72" i="104"/>
  <c r="K71" i="104"/>
  <c r="J71" i="104"/>
  <c r="I71" i="104"/>
  <c r="H71" i="104"/>
  <c r="G71" i="104"/>
  <c r="F71" i="104"/>
  <c r="E71" i="104"/>
  <c r="D71" i="104"/>
  <c r="C71" i="104"/>
  <c r="B71" i="104"/>
  <c r="K70" i="104"/>
  <c r="J70" i="104"/>
  <c r="I70" i="104"/>
  <c r="H70" i="104"/>
  <c r="G70" i="104"/>
  <c r="F70" i="104"/>
  <c r="E70" i="104"/>
  <c r="D70" i="104"/>
  <c r="C70" i="104"/>
  <c r="B70" i="104"/>
  <c r="K69" i="104"/>
  <c r="J69" i="104"/>
  <c r="I69" i="104"/>
  <c r="H69" i="104"/>
  <c r="G69" i="104"/>
  <c r="F69" i="104"/>
  <c r="E69" i="104"/>
  <c r="D69" i="104"/>
  <c r="C69" i="104"/>
  <c r="B69" i="104"/>
  <c r="K68" i="104"/>
  <c r="J68" i="104"/>
  <c r="I68" i="104"/>
  <c r="H68" i="104"/>
  <c r="G68" i="104"/>
  <c r="F68" i="104"/>
  <c r="E68" i="104"/>
  <c r="D68" i="104"/>
  <c r="C68" i="104"/>
  <c r="B68" i="104"/>
  <c r="K67" i="104"/>
  <c r="J67" i="104"/>
  <c r="I67" i="104"/>
  <c r="H67" i="104"/>
  <c r="G67" i="104"/>
  <c r="F67" i="104"/>
  <c r="E67" i="104"/>
  <c r="D67" i="104"/>
  <c r="C67" i="104"/>
  <c r="B67" i="104"/>
  <c r="K66" i="104"/>
  <c r="J66" i="104"/>
  <c r="I66" i="104"/>
  <c r="H66" i="104"/>
  <c r="G66" i="104"/>
  <c r="F66" i="104"/>
  <c r="E66" i="104"/>
  <c r="D66" i="104"/>
  <c r="C66" i="104"/>
  <c r="B66" i="104"/>
  <c r="K65" i="104"/>
  <c r="J65" i="104"/>
  <c r="I65" i="104"/>
  <c r="H65" i="104"/>
  <c r="G65" i="104"/>
  <c r="F65" i="104"/>
  <c r="E65" i="104"/>
  <c r="D65" i="104"/>
  <c r="C65" i="104"/>
  <c r="B65" i="104"/>
  <c r="K64" i="104"/>
  <c r="J64" i="104"/>
  <c r="I64" i="104"/>
  <c r="H64" i="104"/>
  <c r="G64" i="104"/>
  <c r="F64" i="104"/>
  <c r="E64" i="104"/>
  <c r="D64" i="104"/>
  <c r="C64" i="104"/>
  <c r="B64" i="104"/>
  <c r="K63" i="104"/>
  <c r="J63" i="104"/>
  <c r="I63" i="104"/>
  <c r="H63" i="104"/>
  <c r="G63" i="104"/>
  <c r="F63" i="104"/>
  <c r="E63" i="104"/>
  <c r="D63" i="104"/>
  <c r="C63" i="104"/>
  <c r="B63" i="104"/>
  <c r="K62" i="104"/>
  <c r="J62" i="104"/>
  <c r="I62" i="104"/>
  <c r="H62" i="104"/>
  <c r="G62" i="104"/>
  <c r="F62" i="104"/>
  <c r="E62" i="104"/>
  <c r="D62" i="104"/>
  <c r="C62" i="104"/>
  <c r="B62" i="104"/>
  <c r="K61" i="104"/>
  <c r="J61" i="104"/>
  <c r="I61" i="104"/>
  <c r="H61" i="104"/>
  <c r="G61" i="104"/>
  <c r="F61" i="104"/>
  <c r="E61" i="104"/>
  <c r="D61" i="104"/>
  <c r="C61" i="104"/>
  <c r="B61" i="104"/>
  <c r="K60" i="104"/>
  <c r="J60" i="104"/>
  <c r="I60" i="104"/>
  <c r="H60" i="104"/>
  <c r="G60" i="104"/>
  <c r="F60" i="104"/>
  <c r="E60" i="104"/>
  <c r="D60" i="104"/>
  <c r="C60" i="104"/>
  <c r="B60" i="104"/>
  <c r="K59" i="104"/>
  <c r="J59" i="104"/>
  <c r="I59" i="104"/>
  <c r="H59" i="104"/>
  <c r="G59" i="104"/>
  <c r="F59" i="104"/>
  <c r="E59" i="104"/>
  <c r="D59" i="104"/>
  <c r="C59" i="104"/>
  <c r="B59" i="104"/>
  <c r="K58" i="104"/>
  <c r="J58" i="104"/>
  <c r="I58" i="104"/>
  <c r="H58" i="104"/>
  <c r="G58" i="104"/>
  <c r="F58" i="104"/>
  <c r="E58" i="104"/>
  <c r="D58" i="104"/>
  <c r="C58" i="104"/>
  <c r="B58" i="104"/>
  <c r="K57" i="104"/>
  <c r="J57" i="104"/>
  <c r="I57" i="104"/>
  <c r="H57" i="104"/>
  <c r="G57" i="104"/>
  <c r="F57" i="104"/>
  <c r="E57" i="104"/>
  <c r="D57" i="104"/>
  <c r="C57" i="104"/>
  <c r="B57" i="104"/>
  <c r="K56" i="104"/>
  <c r="J56" i="104"/>
  <c r="I56" i="104"/>
  <c r="H56" i="104"/>
  <c r="G56" i="104"/>
  <c r="F56" i="104"/>
  <c r="E56" i="104"/>
  <c r="D56" i="104"/>
  <c r="C56" i="104"/>
  <c r="B56" i="104"/>
  <c r="K55" i="104"/>
  <c r="J55" i="104"/>
  <c r="I55" i="104"/>
  <c r="H55" i="104"/>
  <c r="G55" i="104"/>
  <c r="F55" i="104"/>
  <c r="E55" i="104"/>
  <c r="D55" i="104"/>
  <c r="C55" i="104"/>
  <c r="B55" i="104"/>
  <c r="K54" i="104"/>
  <c r="J54" i="104"/>
  <c r="I54" i="104"/>
  <c r="H54" i="104"/>
  <c r="G54" i="104"/>
  <c r="F54" i="104"/>
  <c r="E54" i="104"/>
  <c r="D54" i="104"/>
  <c r="C54" i="104"/>
  <c r="B54" i="104"/>
  <c r="K53" i="104"/>
  <c r="J53" i="104"/>
  <c r="I53" i="104"/>
  <c r="H53" i="104"/>
  <c r="G53" i="104"/>
  <c r="F53" i="104"/>
  <c r="E53" i="104"/>
  <c r="D53" i="104"/>
  <c r="C53" i="104"/>
  <c r="B53" i="104"/>
  <c r="K52" i="104"/>
  <c r="J52" i="104"/>
  <c r="I52" i="104"/>
  <c r="H52" i="104"/>
  <c r="G52" i="104"/>
  <c r="F52" i="104"/>
  <c r="E52" i="104"/>
  <c r="D52" i="104"/>
  <c r="C52" i="104"/>
  <c r="B52" i="104"/>
  <c r="K51" i="104"/>
  <c r="J51" i="104"/>
  <c r="I51" i="104"/>
  <c r="H51" i="104"/>
  <c r="G51" i="104"/>
  <c r="F51" i="104"/>
  <c r="E51" i="104"/>
  <c r="D51" i="104"/>
  <c r="C51" i="104"/>
  <c r="B51" i="104"/>
  <c r="K50" i="104"/>
  <c r="J50" i="104"/>
  <c r="I50" i="104"/>
  <c r="H50" i="104"/>
  <c r="G50" i="104"/>
  <c r="F50" i="104"/>
  <c r="E50" i="104"/>
  <c r="D50" i="104"/>
  <c r="C50" i="104"/>
  <c r="B50" i="104"/>
  <c r="K49" i="104"/>
  <c r="J49" i="104"/>
  <c r="I49" i="104"/>
  <c r="H49" i="104"/>
  <c r="G49" i="104"/>
  <c r="F49" i="104"/>
  <c r="E49" i="104"/>
  <c r="D49" i="104"/>
  <c r="C49" i="104"/>
  <c r="B49" i="104"/>
  <c r="K48" i="104"/>
  <c r="J48" i="104"/>
  <c r="I48" i="104"/>
  <c r="H48" i="104"/>
  <c r="G48" i="104"/>
  <c r="F48" i="104"/>
  <c r="E48" i="104"/>
  <c r="D48" i="104"/>
  <c r="C48" i="104"/>
  <c r="B48" i="104"/>
  <c r="K47" i="104"/>
  <c r="J47" i="104"/>
  <c r="I47" i="104"/>
  <c r="H47" i="104"/>
  <c r="G47" i="104"/>
  <c r="F47" i="104"/>
  <c r="E47" i="104"/>
  <c r="D47" i="104"/>
  <c r="C47" i="104"/>
  <c r="B47" i="104"/>
  <c r="K46" i="104"/>
  <c r="J46" i="104"/>
  <c r="I46" i="104"/>
  <c r="H46" i="104"/>
  <c r="G46" i="104"/>
  <c r="F46" i="104"/>
  <c r="E46" i="104"/>
  <c r="D46" i="104"/>
  <c r="C46" i="104"/>
  <c r="B46" i="104"/>
  <c r="K45" i="104"/>
  <c r="J45" i="104"/>
  <c r="I45" i="104"/>
  <c r="H45" i="104"/>
  <c r="G45" i="104"/>
  <c r="F45" i="104"/>
  <c r="E45" i="104"/>
  <c r="D45" i="104"/>
  <c r="C45" i="104"/>
  <c r="B45" i="104"/>
  <c r="K44" i="104"/>
  <c r="J44" i="104"/>
  <c r="I44" i="104"/>
  <c r="H44" i="104"/>
  <c r="G44" i="104"/>
  <c r="F44" i="104"/>
  <c r="E44" i="104"/>
  <c r="D44" i="104"/>
  <c r="C44" i="104"/>
  <c r="B44" i="104"/>
  <c r="K43" i="104"/>
  <c r="J43" i="104"/>
  <c r="I43" i="104"/>
  <c r="H43" i="104"/>
  <c r="G43" i="104"/>
  <c r="F43" i="104"/>
  <c r="E43" i="104"/>
  <c r="D43" i="104"/>
  <c r="C43" i="104"/>
  <c r="B43" i="104"/>
  <c r="K42" i="104"/>
  <c r="J42" i="104"/>
  <c r="I42" i="104"/>
  <c r="H42" i="104"/>
  <c r="G42" i="104"/>
  <c r="F42" i="104"/>
  <c r="E42" i="104"/>
  <c r="D42" i="104"/>
  <c r="C42" i="104"/>
  <c r="B42" i="104"/>
  <c r="K41" i="104"/>
  <c r="J41" i="104"/>
  <c r="I41" i="104"/>
  <c r="H41" i="104"/>
  <c r="G41" i="104"/>
  <c r="F41" i="104"/>
  <c r="E41" i="104"/>
  <c r="D41" i="104"/>
  <c r="C41" i="104"/>
  <c r="B41" i="104"/>
  <c r="K40" i="104"/>
  <c r="J40" i="104"/>
  <c r="I40" i="104"/>
  <c r="H40" i="104"/>
  <c r="G40" i="104"/>
  <c r="F40" i="104"/>
  <c r="E40" i="104"/>
  <c r="D40" i="104"/>
  <c r="C40" i="104"/>
  <c r="B40" i="104"/>
  <c r="K39" i="104"/>
  <c r="J39" i="104"/>
  <c r="I39" i="104"/>
  <c r="H39" i="104"/>
  <c r="G39" i="104"/>
  <c r="F39" i="104"/>
  <c r="E39" i="104"/>
  <c r="D39" i="104"/>
  <c r="C39" i="104"/>
  <c r="B39" i="104"/>
  <c r="K38" i="104"/>
  <c r="J38" i="104"/>
  <c r="I38" i="104"/>
  <c r="H38" i="104"/>
  <c r="G38" i="104"/>
  <c r="F38" i="104"/>
  <c r="E38" i="104"/>
  <c r="D38" i="104"/>
  <c r="C38" i="104"/>
  <c r="B38" i="104"/>
  <c r="K37" i="104"/>
  <c r="J37" i="104"/>
  <c r="I37" i="104"/>
  <c r="H37" i="104"/>
  <c r="G37" i="104"/>
  <c r="F37" i="104"/>
  <c r="E37" i="104"/>
  <c r="D37" i="104"/>
  <c r="C37" i="104"/>
  <c r="B37" i="104"/>
  <c r="K36" i="104"/>
  <c r="J36" i="104"/>
  <c r="I36" i="104"/>
  <c r="H36" i="104"/>
  <c r="G36" i="104"/>
  <c r="F36" i="104"/>
  <c r="E36" i="104"/>
  <c r="D36" i="104"/>
  <c r="C36" i="104"/>
  <c r="B36" i="104"/>
  <c r="K35" i="104"/>
  <c r="J35" i="104"/>
  <c r="I35" i="104"/>
  <c r="H35" i="104"/>
  <c r="G35" i="104"/>
  <c r="F35" i="104"/>
  <c r="E35" i="104"/>
  <c r="D35" i="104"/>
  <c r="C35" i="104"/>
  <c r="B35" i="104"/>
  <c r="K34" i="104"/>
  <c r="J34" i="104"/>
  <c r="I34" i="104"/>
  <c r="H34" i="104"/>
  <c r="G34" i="104"/>
  <c r="F34" i="104"/>
  <c r="E34" i="104"/>
  <c r="D34" i="104"/>
  <c r="C34" i="104"/>
  <c r="B34" i="104"/>
  <c r="K33" i="104"/>
  <c r="J33" i="104"/>
  <c r="I33" i="104"/>
  <c r="H33" i="104"/>
  <c r="G33" i="104"/>
  <c r="F33" i="104"/>
  <c r="E33" i="104"/>
  <c r="D33" i="104"/>
  <c r="C33" i="104"/>
  <c r="B33" i="104"/>
  <c r="K32" i="104"/>
  <c r="J32" i="104"/>
  <c r="I32" i="104"/>
  <c r="H32" i="104"/>
  <c r="G32" i="104"/>
  <c r="F32" i="104"/>
  <c r="E32" i="104"/>
  <c r="D32" i="104"/>
  <c r="C32" i="104"/>
  <c r="B32" i="104"/>
  <c r="K31" i="104"/>
  <c r="J31" i="104"/>
  <c r="I31" i="104"/>
  <c r="H31" i="104"/>
  <c r="G31" i="104"/>
  <c r="F31" i="104"/>
  <c r="E31" i="104"/>
  <c r="D31" i="104"/>
  <c r="C31" i="104"/>
  <c r="B31" i="104"/>
  <c r="K30" i="104"/>
  <c r="J30" i="104"/>
  <c r="I30" i="104"/>
  <c r="H30" i="104"/>
  <c r="G30" i="104"/>
  <c r="F30" i="104"/>
  <c r="E30" i="104"/>
  <c r="D30" i="104"/>
  <c r="C30" i="104"/>
  <c r="B30" i="104"/>
  <c r="K29" i="104"/>
  <c r="J29" i="104"/>
  <c r="I29" i="104"/>
  <c r="H29" i="104"/>
  <c r="G29" i="104"/>
  <c r="F29" i="104"/>
  <c r="E29" i="104"/>
  <c r="D29" i="104"/>
  <c r="C29" i="104"/>
  <c r="B29" i="104"/>
  <c r="K28" i="104"/>
  <c r="J28" i="104"/>
  <c r="I28" i="104"/>
  <c r="H28" i="104"/>
  <c r="G28" i="104"/>
  <c r="F28" i="104"/>
  <c r="E28" i="104"/>
  <c r="D28" i="104"/>
  <c r="C28" i="104"/>
  <c r="B28" i="104"/>
  <c r="K27" i="104"/>
  <c r="J27" i="104"/>
  <c r="I27" i="104"/>
  <c r="H27" i="104"/>
  <c r="G27" i="104"/>
  <c r="F27" i="104"/>
  <c r="E27" i="104"/>
  <c r="D27" i="104"/>
  <c r="C27" i="104"/>
  <c r="B27" i="104"/>
  <c r="K26" i="104"/>
  <c r="J26" i="104"/>
  <c r="I26" i="104"/>
  <c r="H26" i="104"/>
  <c r="G26" i="104"/>
  <c r="F26" i="104"/>
  <c r="E26" i="104"/>
  <c r="D26" i="104"/>
  <c r="C26" i="104"/>
  <c r="B26" i="104"/>
  <c r="K25" i="104"/>
  <c r="J25" i="104"/>
  <c r="I25" i="104"/>
  <c r="H25" i="104"/>
  <c r="G25" i="104"/>
  <c r="F25" i="104"/>
  <c r="E25" i="104"/>
  <c r="D25" i="104"/>
  <c r="C25" i="104"/>
  <c r="B25" i="104"/>
  <c r="K24" i="104"/>
  <c r="J24" i="104"/>
  <c r="I24" i="104"/>
  <c r="H24" i="104"/>
  <c r="G24" i="104"/>
  <c r="F24" i="104"/>
  <c r="E24" i="104"/>
  <c r="D24" i="104"/>
  <c r="C24" i="104"/>
  <c r="B24" i="104"/>
  <c r="K23" i="104"/>
  <c r="J23" i="104"/>
  <c r="I23" i="104"/>
  <c r="H23" i="104"/>
  <c r="G23" i="104"/>
  <c r="F23" i="104"/>
  <c r="E23" i="104"/>
  <c r="D23" i="104"/>
  <c r="C23" i="104"/>
  <c r="B23" i="104"/>
  <c r="K22" i="104"/>
  <c r="J22" i="104"/>
  <c r="I22" i="104"/>
  <c r="H22" i="104"/>
  <c r="G22" i="104"/>
  <c r="F22" i="104"/>
  <c r="E22" i="104"/>
  <c r="D22" i="104"/>
  <c r="C22" i="104"/>
  <c r="B22" i="104"/>
  <c r="K21" i="104"/>
  <c r="J21" i="104"/>
  <c r="I21" i="104"/>
  <c r="H21" i="104"/>
  <c r="G21" i="104"/>
  <c r="F21" i="104"/>
  <c r="E21" i="104"/>
  <c r="D21" i="104"/>
  <c r="C21" i="104"/>
  <c r="B21" i="104"/>
  <c r="K20" i="104"/>
  <c r="J20" i="104"/>
  <c r="I20" i="104"/>
  <c r="H20" i="104"/>
  <c r="G20" i="104"/>
  <c r="F20" i="104"/>
  <c r="E20" i="104"/>
  <c r="D20" i="104"/>
  <c r="C20" i="104"/>
  <c r="B20" i="104"/>
  <c r="K19" i="104"/>
  <c r="J19" i="104"/>
  <c r="I19" i="104"/>
  <c r="H19" i="104"/>
  <c r="G19" i="104"/>
  <c r="F19" i="104"/>
  <c r="E19" i="104"/>
  <c r="D19" i="104"/>
  <c r="C19" i="104"/>
  <c r="B19" i="104"/>
  <c r="K18" i="104"/>
  <c r="J18" i="104"/>
  <c r="I18" i="104"/>
  <c r="H18" i="104"/>
  <c r="G18" i="104"/>
  <c r="F18" i="104"/>
  <c r="E18" i="104"/>
  <c r="D18" i="104"/>
  <c r="C18" i="104"/>
  <c r="B18" i="104"/>
  <c r="K17" i="104"/>
  <c r="J17" i="104"/>
  <c r="I17" i="104"/>
  <c r="H17" i="104"/>
  <c r="G17" i="104"/>
  <c r="F17" i="104"/>
  <c r="E17" i="104"/>
  <c r="D17" i="104"/>
  <c r="C17" i="104"/>
  <c r="B17" i="104"/>
  <c r="K16" i="104"/>
  <c r="J16" i="104"/>
  <c r="I16" i="104"/>
  <c r="H16" i="104"/>
  <c r="G16" i="104"/>
  <c r="F16" i="104"/>
  <c r="E16" i="104"/>
  <c r="D16" i="104"/>
  <c r="C16" i="104"/>
  <c r="B16" i="104"/>
  <c r="K15" i="104"/>
  <c r="J15" i="104"/>
  <c r="I15" i="104"/>
  <c r="H15" i="104"/>
  <c r="G15" i="104"/>
  <c r="F15" i="104"/>
  <c r="E15" i="104"/>
  <c r="D15" i="104"/>
  <c r="C15" i="104"/>
  <c r="B15" i="104"/>
  <c r="K14" i="104"/>
  <c r="J14" i="104"/>
  <c r="I14" i="104"/>
  <c r="H14" i="104"/>
  <c r="G14" i="104"/>
  <c r="F14" i="104"/>
  <c r="E14" i="104"/>
  <c r="D14" i="104"/>
  <c r="C14" i="104"/>
  <c r="B14" i="104"/>
  <c r="K13" i="104"/>
  <c r="J13" i="104"/>
  <c r="I13" i="104"/>
  <c r="H13" i="104"/>
  <c r="G13" i="104"/>
  <c r="F13" i="104"/>
  <c r="E13" i="104"/>
  <c r="D13" i="104"/>
  <c r="C13" i="104"/>
  <c r="B13" i="104"/>
  <c r="K12" i="104"/>
  <c r="J12" i="104"/>
  <c r="I12" i="104"/>
  <c r="H12" i="104"/>
  <c r="G12" i="104"/>
  <c r="F12" i="104"/>
  <c r="E12" i="104"/>
  <c r="D12" i="104"/>
  <c r="C12" i="104"/>
  <c r="B12" i="104"/>
  <c r="K11" i="104"/>
  <c r="J11" i="104"/>
  <c r="I11" i="104"/>
  <c r="H11" i="104"/>
  <c r="G11" i="104"/>
  <c r="F11" i="104"/>
  <c r="E11" i="104"/>
  <c r="D11" i="104"/>
  <c r="C11" i="104"/>
  <c r="B11" i="104"/>
  <c r="K10" i="104"/>
  <c r="J10" i="104"/>
  <c r="I10" i="104"/>
  <c r="H10" i="104"/>
  <c r="G10" i="104"/>
  <c r="F10" i="104"/>
  <c r="E10" i="104"/>
  <c r="D10" i="104"/>
  <c r="C10" i="104"/>
  <c r="B10" i="104"/>
  <c r="K9" i="104"/>
  <c r="J9" i="104"/>
  <c r="I9" i="104"/>
  <c r="H9" i="104"/>
  <c r="G9" i="104"/>
  <c r="F9" i="104"/>
  <c r="E9" i="104"/>
  <c r="D9" i="104"/>
  <c r="C9" i="104"/>
  <c r="B9" i="104"/>
  <c r="K8" i="104"/>
  <c r="J8" i="104"/>
  <c r="I8" i="104"/>
  <c r="H8" i="104"/>
  <c r="G8" i="104"/>
  <c r="F8" i="104"/>
  <c r="E8" i="104"/>
  <c r="D8" i="104"/>
  <c r="C8" i="104"/>
  <c r="B8" i="104"/>
  <c r="K7" i="104"/>
  <c r="J7" i="104"/>
  <c r="I7" i="104"/>
  <c r="H7" i="104"/>
  <c r="G7" i="104"/>
  <c r="F7" i="104"/>
  <c r="E7" i="104"/>
  <c r="D7" i="104"/>
  <c r="C7" i="104"/>
  <c r="B7" i="104"/>
  <c r="K6" i="104"/>
  <c r="J6" i="104"/>
  <c r="I6" i="104"/>
  <c r="H6" i="104"/>
  <c r="G6" i="104"/>
  <c r="F6" i="104"/>
  <c r="E6" i="104"/>
  <c r="D6" i="104"/>
  <c r="C6" i="104"/>
  <c r="B6" i="104"/>
  <c r="K5" i="104"/>
  <c r="J5" i="104"/>
  <c r="I5" i="104"/>
  <c r="H5" i="104"/>
  <c r="G5" i="104"/>
  <c r="F5" i="104"/>
  <c r="E5" i="104"/>
  <c r="D5" i="104"/>
  <c r="C5" i="104"/>
  <c r="B5" i="104"/>
  <c r="K4" i="104"/>
  <c r="J4" i="104"/>
  <c r="I4" i="104"/>
  <c r="H4" i="104"/>
  <c r="G4" i="104"/>
  <c r="F4" i="104"/>
  <c r="E4" i="104"/>
  <c r="D4" i="104"/>
  <c r="C4" i="104"/>
  <c r="B4" i="104"/>
  <c r="K3" i="104"/>
  <c r="J3" i="104"/>
  <c r="I3" i="104"/>
  <c r="H3" i="104"/>
  <c r="G3" i="104"/>
  <c r="F3" i="104"/>
  <c r="E3" i="104"/>
  <c r="D3" i="104"/>
  <c r="C3" i="104"/>
  <c r="B3" i="104"/>
  <c r="B291" i="103"/>
  <c r="B290" i="103"/>
  <c r="B289" i="103"/>
  <c r="B288" i="103"/>
  <c r="B287" i="103"/>
  <c r="B286" i="103"/>
  <c r="B285" i="103"/>
  <c r="B284" i="103"/>
  <c r="B283" i="103"/>
  <c r="B282" i="103"/>
  <c r="B281" i="103"/>
  <c r="B280" i="103"/>
  <c r="B279" i="103"/>
  <c r="B278" i="103"/>
  <c r="B277" i="103"/>
  <c r="B276" i="103"/>
  <c r="B275" i="103"/>
  <c r="B274" i="103"/>
  <c r="B273" i="103"/>
  <c r="B272" i="103"/>
  <c r="B271" i="103"/>
  <c r="B270" i="103"/>
  <c r="B269" i="103"/>
  <c r="B268" i="103"/>
  <c r="B267" i="103"/>
  <c r="B266" i="103"/>
  <c r="B265" i="103"/>
  <c r="B264" i="103"/>
  <c r="B263" i="103"/>
  <c r="B262" i="103"/>
  <c r="B261" i="103"/>
  <c r="B260" i="103"/>
  <c r="B259" i="103"/>
  <c r="B258" i="103"/>
  <c r="B257" i="103"/>
  <c r="B256" i="103"/>
  <c r="B255" i="103"/>
  <c r="B254" i="103"/>
  <c r="B253" i="103"/>
  <c r="B252" i="103"/>
  <c r="B251" i="103"/>
  <c r="B250" i="103"/>
  <c r="B249" i="103"/>
  <c r="B248" i="103"/>
  <c r="B247" i="103"/>
  <c r="B246" i="103"/>
  <c r="B245" i="103"/>
  <c r="B244" i="103"/>
  <c r="B243" i="103"/>
  <c r="B242" i="103"/>
  <c r="B241" i="103"/>
  <c r="B240" i="103"/>
  <c r="B239" i="103"/>
  <c r="B238" i="103"/>
  <c r="B237" i="103"/>
  <c r="B236" i="103"/>
  <c r="B235" i="103"/>
  <c r="B234" i="103"/>
  <c r="B233" i="103"/>
  <c r="B232" i="103"/>
  <c r="B231" i="103"/>
  <c r="B230" i="103"/>
  <c r="B229" i="103"/>
  <c r="B228" i="103"/>
  <c r="B227" i="103"/>
  <c r="B226" i="103"/>
  <c r="B225" i="103"/>
  <c r="B224" i="103"/>
  <c r="B223" i="103"/>
  <c r="B222" i="103"/>
  <c r="B221" i="103"/>
  <c r="B220" i="103"/>
  <c r="B219" i="103"/>
  <c r="B218" i="103"/>
  <c r="B217" i="103"/>
  <c r="B216" i="103"/>
  <c r="B215" i="103"/>
  <c r="B214" i="103"/>
  <c r="B213" i="103"/>
  <c r="B212" i="103"/>
  <c r="B211" i="103"/>
  <c r="B210" i="103"/>
  <c r="B209" i="103"/>
  <c r="B208" i="103"/>
  <c r="B207" i="103"/>
  <c r="B206" i="103"/>
  <c r="B205" i="103"/>
  <c r="B204" i="103"/>
  <c r="B203" i="103"/>
  <c r="B202" i="103"/>
  <c r="B201" i="103"/>
  <c r="B200" i="103"/>
  <c r="B199" i="103"/>
  <c r="B198" i="103"/>
  <c r="B197" i="103"/>
  <c r="B196" i="103"/>
  <c r="B195" i="103"/>
  <c r="B194" i="103"/>
  <c r="B193" i="103"/>
  <c r="B192" i="103"/>
  <c r="B191" i="103"/>
  <c r="B190" i="103"/>
  <c r="B189" i="103"/>
  <c r="B188" i="103"/>
  <c r="B187" i="103"/>
  <c r="B186" i="103"/>
  <c r="B185" i="103"/>
  <c r="B184" i="103"/>
  <c r="B183" i="103"/>
  <c r="B182" i="103"/>
  <c r="B181" i="103"/>
  <c r="B180" i="103"/>
  <c r="B179" i="103"/>
  <c r="B178" i="103"/>
  <c r="B177" i="103"/>
  <c r="B176" i="103"/>
  <c r="B175" i="103"/>
  <c r="B174" i="103"/>
  <c r="B173" i="103"/>
  <c r="B172" i="103"/>
  <c r="B171" i="103"/>
  <c r="B170" i="103"/>
  <c r="B169" i="103"/>
  <c r="B168" i="103"/>
  <c r="B167" i="103"/>
  <c r="B166" i="103"/>
  <c r="B165" i="103"/>
  <c r="B164" i="103"/>
  <c r="B163" i="103"/>
  <c r="B162" i="103"/>
  <c r="B161" i="103"/>
  <c r="B160" i="103"/>
  <c r="B159" i="103"/>
  <c r="B158" i="103"/>
  <c r="B157" i="103"/>
  <c r="B156" i="103"/>
  <c r="B155" i="103"/>
  <c r="B154" i="103"/>
  <c r="B153" i="103"/>
  <c r="B152" i="103"/>
  <c r="B151" i="103"/>
  <c r="B150" i="103"/>
  <c r="B149" i="103"/>
  <c r="B148" i="103"/>
  <c r="B147" i="103"/>
  <c r="B146" i="103"/>
  <c r="B145" i="103"/>
  <c r="B144" i="103"/>
  <c r="B143" i="103"/>
  <c r="B142" i="103"/>
  <c r="B141" i="103"/>
  <c r="B140" i="103"/>
  <c r="B139" i="103"/>
  <c r="B138" i="103"/>
  <c r="B137" i="103"/>
  <c r="B136" i="103"/>
  <c r="B135" i="103"/>
  <c r="B134" i="103"/>
  <c r="B133" i="103"/>
  <c r="B132" i="103"/>
  <c r="B131" i="103"/>
  <c r="B130" i="103"/>
  <c r="B129" i="103"/>
  <c r="B128" i="103"/>
  <c r="B127" i="103"/>
  <c r="B126" i="103"/>
  <c r="B125" i="103"/>
  <c r="B124" i="103"/>
  <c r="B123" i="103"/>
  <c r="B122" i="103"/>
  <c r="B121" i="103"/>
  <c r="B120" i="103"/>
  <c r="B119" i="103"/>
  <c r="B118" i="103"/>
  <c r="B117" i="103"/>
  <c r="B116" i="103"/>
  <c r="B115" i="103"/>
  <c r="B114" i="103"/>
  <c r="B113" i="103"/>
  <c r="B112" i="103"/>
  <c r="B111" i="103"/>
  <c r="B110" i="103"/>
  <c r="B109" i="103"/>
  <c r="B108" i="103"/>
  <c r="B107" i="103"/>
  <c r="B106" i="103"/>
  <c r="B105" i="103"/>
  <c r="B104" i="103"/>
  <c r="B103" i="103"/>
  <c r="B102" i="103"/>
  <c r="B101" i="103"/>
  <c r="B100" i="103"/>
  <c r="B99" i="103"/>
  <c r="B98" i="103"/>
  <c r="B97" i="103"/>
  <c r="B96" i="103"/>
  <c r="B95" i="103"/>
  <c r="B94" i="103"/>
  <c r="B93" i="103"/>
  <c r="B92" i="103"/>
  <c r="B91" i="103"/>
  <c r="B90" i="103"/>
  <c r="B89" i="103"/>
  <c r="B88" i="103"/>
  <c r="B87" i="103"/>
  <c r="B86" i="103"/>
  <c r="B85" i="103"/>
  <c r="B84" i="103"/>
  <c r="B83" i="103"/>
  <c r="B82" i="103"/>
  <c r="B81" i="103"/>
  <c r="B80" i="103"/>
  <c r="B79" i="103"/>
  <c r="B78" i="103"/>
  <c r="K77" i="103"/>
  <c r="J77" i="103"/>
  <c r="I77" i="103"/>
  <c r="H77" i="103"/>
  <c r="G77" i="103"/>
  <c r="F77" i="103"/>
  <c r="E77" i="103"/>
  <c r="D77" i="103"/>
  <c r="C77" i="103"/>
  <c r="B77" i="103"/>
  <c r="K76" i="103"/>
  <c r="J76" i="103"/>
  <c r="I76" i="103"/>
  <c r="H76" i="103"/>
  <c r="G76" i="103"/>
  <c r="F76" i="103"/>
  <c r="E76" i="103"/>
  <c r="D76" i="103"/>
  <c r="C76" i="103"/>
  <c r="B76" i="103"/>
  <c r="K75" i="103"/>
  <c r="J75" i="103"/>
  <c r="I75" i="103"/>
  <c r="H75" i="103"/>
  <c r="G75" i="103"/>
  <c r="F75" i="103"/>
  <c r="E75" i="103"/>
  <c r="D75" i="103"/>
  <c r="C75" i="103"/>
  <c r="B75" i="103"/>
  <c r="K74" i="103"/>
  <c r="J74" i="103"/>
  <c r="I74" i="103"/>
  <c r="H74" i="103"/>
  <c r="G74" i="103"/>
  <c r="F74" i="103"/>
  <c r="E74" i="103"/>
  <c r="D74" i="103"/>
  <c r="C74" i="103"/>
  <c r="B74" i="103"/>
  <c r="K73" i="103"/>
  <c r="J73" i="103"/>
  <c r="I73" i="103"/>
  <c r="H73" i="103"/>
  <c r="G73" i="103"/>
  <c r="F73" i="103"/>
  <c r="E73" i="103"/>
  <c r="D73" i="103"/>
  <c r="C73" i="103"/>
  <c r="B73" i="103"/>
  <c r="K72" i="103"/>
  <c r="J72" i="103"/>
  <c r="I72" i="103"/>
  <c r="H72" i="103"/>
  <c r="G72" i="103"/>
  <c r="F72" i="103"/>
  <c r="E72" i="103"/>
  <c r="D72" i="103"/>
  <c r="C72" i="103"/>
  <c r="B72" i="103"/>
  <c r="K71" i="103"/>
  <c r="J71" i="103"/>
  <c r="I71" i="103"/>
  <c r="H71" i="103"/>
  <c r="G71" i="103"/>
  <c r="F71" i="103"/>
  <c r="E71" i="103"/>
  <c r="D71" i="103"/>
  <c r="C71" i="103"/>
  <c r="B71" i="103"/>
  <c r="K70" i="103"/>
  <c r="J70" i="103"/>
  <c r="I70" i="103"/>
  <c r="H70" i="103"/>
  <c r="G70" i="103"/>
  <c r="F70" i="103"/>
  <c r="E70" i="103"/>
  <c r="D70" i="103"/>
  <c r="C70" i="103"/>
  <c r="B70" i="103"/>
  <c r="K69" i="103"/>
  <c r="J69" i="103"/>
  <c r="I69" i="103"/>
  <c r="H69" i="103"/>
  <c r="G69" i="103"/>
  <c r="F69" i="103"/>
  <c r="E69" i="103"/>
  <c r="D69" i="103"/>
  <c r="C69" i="103"/>
  <c r="B69" i="103"/>
  <c r="K68" i="103"/>
  <c r="J68" i="103"/>
  <c r="I68" i="103"/>
  <c r="H68" i="103"/>
  <c r="G68" i="103"/>
  <c r="F68" i="103"/>
  <c r="E68" i="103"/>
  <c r="D68" i="103"/>
  <c r="C68" i="103"/>
  <c r="B68" i="103"/>
  <c r="K67" i="103"/>
  <c r="J67" i="103"/>
  <c r="I67" i="103"/>
  <c r="H67" i="103"/>
  <c r="G67" i="103"/>
  <c r="F67" i="103"/>
  <c r="E67" i="103"/>
  <c r="D67" i="103"/>
  <c r="C67" i="103"/>
  <c r="B67" i="103"/>
  <c r="K66" i="103"/>
  <c r="J66" i="103"/>
  <c r="I66" i="103"/>
  <c r="H66" i="103"/>
  <c r="G66" i="103"/>
  <c r="F66" i="103"/>
  <c r="E66" i="103"/>
  <c r="D66" i="103"/>
  <c r="C66" i="103"/>
  <c r="B66" i="103"/>
  <c r="K65" i="103"/>
  <c r="J65" i="103"/>
  <c r="I65" i="103"/>
  <c r="H65" i="103"/>
  <c r="G65" i="103"/>
  <c r="F65" i="103"/>
  <c r="E65" i="103"/>
  <c r="D65" i="103"/>
  <c r="C65" i="103"/>
  <c r="B65" i="103"/>
  <c r="K64" i="103"/>
  <c r="J64" i="103"/>
  <c r="I64" i="103"/>
  <c r="H64" i="103"/>
  <c r="G64" i="103"/>
  <c r="F64" i="103"/>
  <c r="E64" i="103"/>
  <c r="D64" i="103"/>
  <c r="C64" i="103"/>
  <c r="B64" i="103"/>
  <c r="K63" i="103"/>
  <c r="J63" i="103"/>
  <c r="I63" i="103"/>
  <c r="H63" i="103"/>
  <c r="G63" i="103"/>
  <c r="F63" i="103"/>
  <c r="E63" i="103"/>
  <c r="D63" i="103"/>
  <c r="C63" i="103"/>
  <c r="B63" i="103"/>
  <c r="K62" i="103"/>
  <c r="J62" i="103"/>
  <c r="I62" i="103"/>
  <c r="H62" i="103"/>
  <c r="G62" i="103"/>
  <c r="F62" i="103"/>
  <c r="E62" i="103"/>
  <c r="D62" i="103"/>
  <c r="C62" i="103"/>
  <c r="B62" i="103"/>
  <c r="K61" i="103"/>
  <c r="J61" i="103"/>
  <c r="I61" i="103"/>
  <c r="H61" i="103"/>
  <c r="G61" i="103"/>
  <c r="F61" i="103"/>
  <c r="E61" i="103"/>
  <c r="D61" i="103"/>
  <c r="C61" i="103"/>
  <c r="B61" i="103"/>
  <c r="K60" i="103"/>
  <c r="J60" i="103"/>
  <c r="I60" i="103"/>
  <c r="H60" i="103"/>
  <c r="G60" i="103"/>
  <c r="F60" i="103"/>
  <c r="E60" i="103"/>
  <c r="D60" i="103"/>
  <c r="C60" i="103"/>
  <c r="B60" i="103"/>
  <c r="K59" i="103"/>
  <c r="J59" i="103"/>
  <c r="I59" i="103"/>
  <c r="H59" i="103"/>
  <c r="G59" i="103"/>
  <c r="F59" i="103"/>
  <c r="E59" i="103"/>
  <c r="D59" i="103"/>
  <c r="C59" i="103"/>
  <c r="B59" i="103"/>
  <c r="K58" i="103"/>
  <c r="J58" i="103"/>
  <c r="I58" i="103"/>
  <c r="H58" i="103"/>
  <c r="G58" i="103"/>
  <c r="F58" i="103"/>
  <c r="E58" i="103"/>
  <c r="D58" i="103"/>
  <c r="C58" i="103"/>
  <c r="B58" i="103"/>
  <c r="K57" i="103"/>
  <c r="J57" i="103"/>
  <c r="I57" i="103"/>
  <c r="H57" i="103"/>
  <c r="G57" i="103"/>
  <c r="F57" i="103"/>
  <c r="E57" i="103"/>
  <c r="D57" i="103"/>
  <c r="C57" i="103"/>
  <c r="B57" i="103"/>
  <c r="K56" i="103"/>
  <c r="J56" i="103"/>
  <c r="I56" i="103"/>
  <c r="H56" i="103"/>
  <c r="G56" i="103"/>
  <c r="F56" i="103"/>
  <c r="E56" i="103"/>
  <c r="D56" i="103"/>
  <c r="C56" i="103"/>
  <c r="B56" i="103"/>
  <c r="K55" i="103"/>
  <c r="J55" i="103"/>
  <c r="I55" i="103"/>
  <c r="H55" i="103"/>
  <c r="G55" i="103"/>
  <c r="F55" i="103"/>
  <c r="E55" i="103"/>
  <c r="D55" i="103"/>
  <c r="C55" i="103"/>
  <c r="B55" i="103"/>
  <c r="K54" i="103"/>
  <c r="J54" i="103"/>
  <c r="I54" i="103"/>
  <c r="H54" i="103"/>
  <c r="G54" i="103"/>
  <c r="F54" i="103"/>
  <c r="E54" i="103"/>
  <c r="D54" i="103"/>
  <c r="C54" i="103"/>
  <c r="B54" i="103"/>
  <c r="K53" i="103"/>
  <c r="J53" i="103"/>
  <c r="I53" i="103"/>
  <c r="H53" i="103"/>
  <c r="G53" i="103"/>
  <c r="F53" i="103"/>
  <c r="E53" i="103"/>
  <c r="D53" i="103"/>
  <c r="C53" i="103"/>
  <c r="B53" i="103"/>
  <c r="K52" i="103"/>
  <c r="J52" i="103"/>
  <c r="I52" i="103"/>
  <c r="H52" i="103"/>
  <c r="G52" i="103"/>
  <c r="F52" i="103"/>
  <c r="E52" i="103"/>
  <c r="D52" i="103"/>
  <c r="C52" i="103"/>
  <c r="B52" i="103"/>
  <c r="K51" i="103"/>
  <c r="J51" i="103"/>
  <c r="I51" i="103"/>
  <c r="H51" i="103"/>
  <c r="G51" i="103"/>
  <c r="F51" i="103"/>
  <c r="E51" i="103"/>
  <c r="D51" i="103"/>
  <c r="C51" i="103"/>
  <c r="B51" i="103"/>
  <c r="K50" i="103"/>
  <c r="J50" i="103"/>
  <c r="I50" i="103"/>
  <c r="H50" i="103"/>
  <c r="G50" i="103"/>
  <c r="F50" i="103"/>
  <c r="E50" i="103"/>
  <c r="D50" i="103"/>
  <c r="C50" i="103"/>
  <c r="B50" i="103"/>
  <c r="K49" i="103"/>
  <c r="J49" i="103"/>
  <c r="I49" i="103"/>
  <c r="H49" i="103"/>
  <c r="G49" i="103"/>
  <c r="F49" i="103"/>
  <c r="E49" i="103"/>
  <c r="D49" i="103"/>
  <c r="C49" i="103"/>
  <c r="B49" i="103"/>
  <c r="K48" i="103"/>
  <c r="J48" i="103"/>
  <c r="I48" i="103"/>
  <c r="H48" i="103"/>
  <c r="G48" i="103"/>
  <c r="F48" i="103"/>
  <c r="E48" i="103"/>
  <c r="D48" i="103"/>
  <c r="C48" i="103"/>
  <c r="B48" i="103"/>
  <c r="K47" i="103"/>
  <c r="J47" i="103"/>
  <c r="I47" i="103"/>
  <c r="H47" i="103"/>
  <c r="G47" i="103"/>
  <c r="F47" i="103"/>
  <c r="E47" i="103"/>
  <c r="D47" i="103"/>
  <c r="C47" i="103"/>
  <c r="B47" i="103"/>
  <c r="K46" i="103"/>
  <c r="J46" i="103"/>
  <c r="I46" i="103"/>
  <c r="H46" i="103"/>
  <c r="G46" i="103"/>
  <c r="F46" i="103"/>
  <c r="E46" i="103"/>
  <c r="D46" i="103"/>
  <c r="C46" i="103"/>
  <c r="B46" i="103"/>
  <c r="K45" i="103"/>
  <c r="J45" i="103"/>
  <c r="I45" i="103"/>
  <c r="H45" i="103"/>
  <c r="G45" i="103"/>
  <c r="F45" i="103"/>
  <c r="E45" i="103"/>
  <c r="D45" i="103"/>
  <c r="C45" i="103"/>
  <c r="B45" i="103"/>
  <c r="K44" i="103"/>
  <c r="J44" i="103"/>
  <c r="I44" i="103"/>
  <c r="H44" i="103"/>
  <c r="G44" i="103"/>
  <c r="F44" i="103"/>
  <c r="E44" i="103"/>
  <c r="D44" i="103"/>
  <c r="C44" i="103"/>
  <c r="B44" i="103"/>
  <c r="K43" i="103"/>
  <c r="J43" i="103"/>
  <c r="I43" i="103"/>
  <c r="H43" i="103"/>
  <c r="G43" i="103"/>
  <c r="F43" i="103"/>
  <c r="E43" i="103"/>
  <c r="D43" i="103"/>
  <c r="C43" i="103"/>
  <c r="B43" i="103"/>
  <c r="K42" i="103"/>
  <c r="J42" i="103"/>
  <c r="I42" i="103"/>
  <c r="H42" i="103"/>
  <c r="G42" i="103"/>
  <c r="F42" i="103"/>
  <c r="E42" i="103"/>
  <c r="D42" i="103"/>
  <c r="C42" i="103"/>
  <c r="B42" i="103"/>
  <c r="K41" i="103"/>
  <c r="J41" i="103"/>
  <c r="I41" i="103"/>
  <c r="H41" i="103"/>
  <c r="G41" i="103"/>
  <c r="F41" i="103"/>
  <c r="E41" i="103"/>
  <c r="D41" i="103"/>
  <c r="C41" i="103"/>
  <c r="B41" i="103"/>
  <c r="K40" i="103"/>
  <c r="J40" i="103"/>
  <c r="I40" i="103"/>
  <c r="H40" i="103"/>
  <c r="G40" i="103"/>
  <c r="F40" i="103"/>
  <c r="E40" i="103"/>
  <c r="D40" i="103"/>
  <c r="C40" i="103"/>
  <c r="B40" i="103"/>
  <c r="K39" i="103"/>
  <c r="J39" i="103"/>
  <c r="I39" i="103"/>
  <c r="H39" i="103"/>
  <c r="G39" i="103"/>
  <c r="F39" i="103"/>
  <c r="E39" i="103"/>
  <c r="D39" i="103"/>
  <c r="C39" i="103"/>
  <c r="B39" i="103"/>
  <c r="K38" i="103"/>
  <c r="J38" i="103"/>
  <c r="I38" i="103"/>
  <c r="H38" i="103"/>
  <c r="G38" i="103"/>
  <c r="F38" i="103"/>
  <c r="E38" i="103"/>
  <c r="D38" i="103"/>
  <c r="C38" i="103"/>
  <c r="B38" i="103"/>
  <c r="K37" i="103"/>
  <c r="J37" i="103"/>
  <c r="I37" i="103"/>
  <c r="H37" i="103"/>
  <c r="G37" i="103"/>
  <c r="F37" i="103"/>
  <c r="E37" i="103"/>
  <c r="D37" i="103"/>
  <c r="C37" i="103"/>
  <c r="B37" i="103"/>
  <c r="K36" i="103"/>
  <c r="J36" i="103"/>
  <c r="I36" i="103"/>
  <c r="H36" i="103"/>
  <c r="G36" i="103"/>
  <c r="F36" i="103"/>
  <c r="E36" i="103"/>
  <c r="D36" i="103"/>
  <c r="C36" i="103"/>
  <c r="B36" i="103"/>
  <c r="K35" i="103"/>
  <c r="J35" i="103"/>
  <c r="I35" i="103"/>
  <c r="H35" i="103"/>
  <c r="G35" i="103"/>
  <c r="F35" i="103"/>
  <c r="E35" i="103"/>
  <c r="D35" i="103"/>
  <c r="C35" i="103"/>
  <c r="B35" i="103"/>
  <c r="K34" i="103"/>
  <c r="J34" i="103"/>
  <c r="I34" i="103"/>
  <c r="H34" i="103"/>
  <c r="G34" i="103"/>
  <c r="F34" i="103"/>
  <c r="E34" i="103"/>
  <c r="D34" i="103"/>
  <c r="C34" i="103"/>
  <c r="B34" i="103"/>
  <c r="K33" i="103"/>
  <c r="J33" i="103"/>
  <c r="I33" i="103"/>
  <c r="H33" i="103"/>
  <c r="G33" i="103"/>
  <c r="F33" i="103"/>
  <c r="E33" i="103"/>
  <c r="D33" i="103"/>
  <c r="C33" i="103"/>
  <c r="B33" i="103"/>
  <c r="K32" i="103"/>
  <c r="J32" i="103"/>
  <c r="I32" i="103"/>
  <c r="H32" i="103"/>
  <c r="G32" i="103"/>
  <c r="F32" i="103"/>
  <c r="E32" i="103"/>
  <c r="D32" i="103"/>
  <c r="C32" i="103"/>
  <c r="B32" i="103"/>
  <c r="K31" i="103"/>
  <c r="J31" i="103"/>
  <c r="I31" i="103"/>
  <c r="H31" i="103"/>
  <c r="G31" i="103"/>
  <c r="F31" i="103"/>
  <c r="E31" i="103"/>
  <c r="D31" i="103"/>
  <c r="C31" i="103"/>
  <c r="B31" i="103"/>
  <c r="K30" i="103"/>
  <c r="J30" i="103"/>
  <c r="I30" i="103"/>
  <c r="H30" i="103"/>
  <c r="G30" i="103"/>
  <c r="F30" i="103"/>
  <c r="E30" i="103"/>
  <c r="D30" i="103"/>
  <c r="C30" i="103"/>
  <c r="B30" i="103"/>
  <c r="K29" i="103"/>
  <c r="J29" i="103"/>
  <c r="I29" i="103"/>
  <c r="H29" i="103"/>
  <c r="G29" i="103"/>
  <c r="F29" i="103"/>
  <c r="E29" i="103"/>
  <c r="D29" i="103"/>
  <c r="C29" i="103"/>
  <c r="B29" i="103"/>
  <c r="K28" i="103"/>
  <c r="J28" i="103"/>
  <c r="I28" i="103"/>
  <c r="H28" i="103"/>
  <c r="G28" i="103"/>
  <c r="F28" i="103"/>
  <c r="E28" i="103"/>
  <c r="D28" i="103"/>
  <c r="C28" i="103"/>
  <c r="B28" i="103"/>
  <c r="K27" i="103"/>
  <c r="J27" i="103"/>
  <c r="I27" i="103"/>
  <c r="H27" i="103"/>
  <c r="G27" i="103"/>
  <c r="F27" i="103"/>
  <c r="E27" i="103"/>
  <c r="D27" i="103"/>
  <c r="C27" i="103"/>
  <c r="B27" i="103"/>
  <c r="K26" i="103"/>
  <c r="J26" i="103"/>
  <c r="I26" i="103"/>
  <c r="H26" i="103"/>
  <c r="G26" i="103"/>
  <c r="F26" i="103"/>
  <c r="E26" i="103"/>
  <c r="D26" i="103"/>
  <c r="C26" i="103"/>
  <c r="B26" i="103"/>
  <c r="K25" i="103"/>
  <c r="J25" i="103"/>
  <c r="I25" i="103"/>
  <c r="H25" i="103"/>
  <c r="G25" i="103"/>
  <c r="F25" i="103"/>
  <c r="E25" i="103"/>
  <c r="D25" i="103"/>
  <c r="C25" i="103"/>
  <c r="B25" i="103"/>
  <c r="K24" i="103"/>
  <c r="J24" i="103"/>
  <c r="I24" i="103"/>
  <c r="H24" i="103"/>
  <c r="G24" i="103"/>
  <c r="F24" i="103"/>
  <c r="E24" i="103"/>
  <c r="D24" i="103"/>
  <c r="C24" i="103"/>
  <c r="B24" i="103"/>
  <c r="K23" i="103"/>
  <c r="J23" i="103"/>
  <c r="I23" i="103"/>
  <c r="H23" i="103"/>
  <c r="G23" i="103"/>
  <c r="F23" i="103"/>
  <c r="E23" i="103"/>
  <c r="D23" i="103"/>
  <c r="C23" i="103"/>
  <c r="B23" i="103"/>
  <c r="K22" i="103"/>
  <c r="J22" i="103"/>
  <c r="I22" i="103"/>
  <c r="H22" i="103"/>
  <c r="G22" i="103"/>
  <c r="F22" i="103"/>
  <c r="E22" i="103"/>
  <c r="D22" i="103"/>
  <c r="C22" i="103"/>
  <c r="B22" i="103"/>
  <c r="K21" i="103"/>
  <c r="J21" i="103"/>
  <c r="I21" i="103"/>
  <c r="H21" i="103"/>
  <c r="G21" i="103"/>
  <c r="F21" i="103"/>
  <c r="E21" i="103"/>
  <c r="D21" i="103"/>
  <c r="C21" i="103"/>
  <c r="B21" i="103"/>
  <c r="K20" i="103"/>
  <c r="J20" i="103"/>
  <c r="I20" i="103"/>
  <c r="H20" i="103"/>
  <c r="G20" i="103"/>
  <c r="F20" i="103"/>
  <c r="E20" i="103"/>
  <c r="D20" i="103"/>
  <c r="C20" i="103"/>
  <c r="B20" i="103"/>
  <c r="K19" i="103"/>
  <c r="J19" i="103"/>
  <c r="I19" i="103"/>
  <c r="H19" i="103"/>
  <c r="G19" i="103"/>
  <c r="F19" i="103"/>
  <c r="E19" i="103"/>
  <c r="D19" i="103"/>
  <c r="C19" i="103"/>
  <c r="B19" i="103"/>
  <c r="K18" i="103"/>
  <c r="J18" i="103"/>
  <c r="I18" i="103"/>
  <c r="H18" i="103"/>
  <c r="G18" i="103"/>
  <c r="F18" i="103"/>
  <c r="E18" i="103"/>
  <c r="D18" i="103"/>
  <c r="C18" i="103"/>
  <c r="B18" i="103"/>
  <c r="K17" i="103"/>
  <c r="J17" i="103"/>
  <c r="I17" i="103"/>
  <c r="H17" i="103"/>
  <c r="G17" i="103"/>
  <c r="F17" i="103"/>
  <c r="E17" i="103"/>
  <c r="D17" i="103"/>
  <c r="C17" i="103"/>
  <c r="B17" i="103"/>
  <c r="K16" i="103"/>
  <c r="J16" i="103"/>
  <c r="I16" i="103"/>
  <c r="H16" i="103"/>
  <c r="G16" i="103"/>
  <c r="F16" i="103"/>
  <c r="E16" i="103"/>
  <c r="D16" i="103"/>
  <c r="C16" i="103"/>
  <c r="B16" i="103"/>
  <c r="K15" i="103"/>
  <c r="J15" i="103"/>
  <c r="I15" i="103"/>
  <c r="H15" i="103"/>
  <c r="G15" i="103"/>
  <c r="F15" i="103"/>
  <c r="E15" i="103"/>
  <c r="D15" i="103"/>
  <c r="C15" i="103"/>
  <c r="B15" i="103"/>
  <c r="K14" i="103"/>
  <c r="J14" i="103"/>
  <c r="I14" i="103"/>
  <c r="H14" i="103"/>
  <c r="G14" i="103"/>
  <c r="F14" i="103"/>
  <c r="E14" i="103"/>
  <c r="D14" i="103"/>
  <c r="C14" i="103"/>
  <c r="B14" i="103"/>
  <c r="K13" i="103"/>
  <c r="J13" i="103"/>
  <c r="I13" i="103"/>
  <c r="H13" i="103"/>
  <c r="G13" i="103"/>
  <c r="F13" i="103"/>
  <c r="E13" i="103"/>
  <c r="D13" i="103"/>
  <c r="C13" i="103"/>
  <c r="B13" i="103"/>
  <c r="K12" i="103"/>
  <c r="J12" i="103"/>
  <c r="I12" i="103"/>
  <c r="H12" i="103"/>
  <c r="G12" i="103"/>
  <c r="F12" i="103"/>
  <c r="E12" i="103"/>
  <c r="D12" i="103"/>
  <c r="C12" i="103"/>
  <c r="B12" i="103"/>
  <c r="K11" i="103"/>
  <c r="J11" i="103"/>
  <c r="I11" i="103"/>
  <c r="H11" i="103"/>
  <c r="G11" i="103"/>
  <c r="F11" i="103"/>
  <c r="E11" i="103"/>
  <c r="D11" i="103"/>
  <c r="C11" i="103"/>
  <c r="B11" i="103"/>
  <c r="K10" i="103"/>
  <c r="J10" i="103"/>
  <c r="I10" i="103"/>
  <c r="H10" i="103"/>
  <c r="G10" i="103"/>
  <c r="F10" i="103"/>
  <c r="E10" i="103"/>
  <c r="D10" i="103"/>
  <c r="C10" i="103"/>
  <c r="B10" i="103"/>
  <c r="K9" i="103"/>
  <c r="J9" i="103"/>
  <c r="I9" i="103"/>
  <c r="H9" i="103"/>
  <c r="G9" i="103"/>
  <c r="F9" i="103"/>
  <c r="E9" i="103"/>
  <c r="D9" i="103"/>
  <c r="C9" i="103"/>
  <c r="B9" i="103"/>
  <c r="K8" i="103"/>
  <c r="J8" i="103"/>
  <c r="I8" i="103"/>
  <c r="H8" i="103"/>
  <c r="G8" i="103"/>
  <c r="F8" i="103"/>
  <c r="E8" i="103"/>
  <c r="D8" i="103"/>
  <c r="C8" i="103"/>
  <c r="B8" i="103"/>
  <c r="K7" i="103"/>
  <c r="J7" i="103"/>
  <c r="I7" i="103"/>
  <c r="H7" i="103"/>
  <c r="G7" i="103"/>
  <c r="F7" i="103"/>
  <c r="E7" i="103"/>
  <c r="D7" i="103"/>
  <c r="C7" i="103"/>
  <c r="B7" i="103"/>
  <c r="K6" i="103"/>
  <c r="J6" i="103"/>
  <c r="I6" i="103"/>
  <c r="H6" i="103"/>
  <c r="G6" i="103"/>
  <c r="F6" i="103"/>
  <c r="E6" i="103"/>
  <c r="D6" i="103"/>
  <c r="C6" i="103"/>
  <c r="B6" i="103"/>
  <c r="K5" i="103"/>
  <c r="J5" i="103"/>
  <c r="I5" i="103"/>
  <c r="H5" i="103"/>
  <c r="G5" i="103"/>
  <c r="F5" i="103"/>
  <c r="E5" i="103"/>
  <c r="D5" i="103"/>
  <c r="C5" i="103"/>
  <c r="B5" i="103"/>
  <c r="K4" i="103"/>
  <c r="J4" i="103"/>
  <c r="I4" i="103"/>
  <c r="H4" i="103"/>
  <c r="G4" i="103"/>
  <c r="F4" i="103"/>
  <c r="E4" i="103"/>
  <c r="D4" i="103"/>
  <c r="C4" i="103"/>
  <c r="B4" i="103"/>
  <c r="K3" i="103"/>
  <c r="J3" i="103"/>
  <c r="I3" i="103"/>
  <c r="H3" i="103"/>
  <c r="G3" i="103"/>
  <c r="F3" i="103"/>
  <c r="E3" i="103"/>
  <c r="D3" i="103"/>
  <c r="C3" i="103"/>
  <c r="B3" i="103"/>
  <c r="B291" i="102"/>
  <c r="B290" i="102"/>
  <c r="B289" i="102"/>
  <c r="B288" i="102"/>
  <c r="B287" i="102"/>
  <c r="B286" i="102"/>
  <c r="B285" i="102"/>
  <c r="B284" i="102"/>
  <c r="B283" i="102"/>
  <c r="B282" i="102"/>
  <c r="B281" i="102"/>
  <c r="B280" i="102"/>
  <c r="B279" i="102"/>
  <c r="B278" i="102"/>
  <c r="B277" i="102"/>
  <c r="B276" i="102"/>
  <c r="B275" i="102"/>
  <c r="B274" i="102"/>
  <c r="B273" i="102"/>
  <c r="B272" i="102"/>
  <c r="B271" i="102"/>
  <c r="B270" i="102"/>
  <c r="B269" i="102"/>
  <c r="B268" i="102"/>
  <c r="B267" i="102"/>
  <c r="B266" i="102"/>
  <c r="B265" i="102"/>
  <c r="B264" i="102"/>
  <c r="B263" i="102"/>
  <c r="B262" i="102"/>
  <c r="B261" i="102"/>
  <c r="B260" i="102"/>
  <c r="B259" i="102"/>
  <c r="B258" i="102"/>
  <c r="B257" i="102"/>
  <c r="B256" i="102"/>
  <c r="B255" i="102"/>
  <c r="B254" i="102"/>
  <c r="B253" i="102"/>
  <c r="B252" i="102"/>
  <c r="B251" i="102"/>
  <c r="B250" i="102"/>
  <c r="B249" i="102"/>
  <c r="B248" i="102"/>
  <c r="B247" i="102"/>
  <c r="B246" i="102"/>
  <c r="B245" i="102"/>
  <c r="B244" i="102"/>
  <c r="B243" i="102"/>
  <c r="B242" i="102"/>
  <c r="B241" i="102"/>
  <c r="B240" i="102"/>
  <c r="B239" i="102"/>
  <c r="B238" i="102"/>
  <c r="B237" i="102"/>
  <c r="B236" i="102"/>
  <c r="B235" i="102"/>
  <c r="B234" i="102"/>
  <c r="B233" i="102"/>
  <c r="B232" i="102"/>
  <c r="B231" i="102"/>
  <c r="B230" i="102"/>
  <c r="B229" i="102"/>
  <c r="B228" i="102"/>
  <c r="B227" i="102"/>
  <c r="B226" i="102"/>
  <c r="B225" i="102"/>
  <c r="B224" i="102"/>
  <c r="B223" i="102"/>
  <c r="B222" i="102"/>
  <c r="B221" i="102"/>
  <c r="B220" i="102"/>
  <c r="B219" i="102"/>
  <c r="B218" i="102"/>
  <c r="B217" i="102"/>
  <c r="B216" i="102"/>
  <c r="B215" i="102"/>
  <c r="B214" i="102"/>
  <c r="B213" i="102"/>
  <c r="B212" i="102"/>
  <c r="B211" i="102"/>
  <c r="B210" i="102"/>
  <c r="B209" i="102"/>
  <c r="B208" i="102"/>
  <c r="B207" i="102"/>
  <c r="B206" i="102"/>
  <c r="B205" i="102"/>
  <c r="B204" i="102"/>
  <c r="B203" i="102"/>
  <c r="B202" i="102"/>
  <c r="B201" i="102"/>
  <c r="B200" i="102"/>
  <c r="B199" i="102"/>
  <c r="B198" i="102"/>
  <c r="B197" i="102"/>
  <c r="B196" i="102"/>
  <c r="B195" i="102"/>
  <c r="B194" i="102"/>
  <c r="B193" i="102"/>
  <c r="B192" i="102"/>
  <c r="B191" i="102"/>
  <c r="B190" i="102"/>
  <c r="B189" i="102"/>
  <c r="B188" i="102"/>
  <c r="B187" i="102"/>
  <c r="B186" i="102"/>
  <c r="B185" i="102"/>
  <c r="B184" i="102"/>
  <c r="B183" i="102"/>
  <c r="B182" i="102"/>
  <c r="B181" i="102"/>
  <c r="B180" i="102"/>
  <c r="B179" i="102"/>
  <c r="B178" i="102"/>
  <c r="B177" i="102"/>
  <c r="B176" i="102"/>
  <c r="B175" i="102"/>
  <c r="B174" i="102"/>
  <c r="B173" i="102"/>
  <c r="B172" i="102"/>
  <c r="B171" i="102"/>
  <c r="B170" i="102"/>
  <c r="B169" i="102"/>
  <c r="B168" i="102"/>
  <c r="B167" i="102"/>
  <c r="B166" i="102"/>
  <c r="B165" i="102"/>
  <c r="B164" i="102"/>
  <c r="B163" i="102"/>
  <c r="B162" i="102"/>
  <c r="B161" i="102"/>
  <c r="B160" i="102"/>
  <c r="B159" i="102"/>
  <c r="B158" i="102"/>
  <c r="B157" i="102"/>
  <c r="B156" i="102"/>
  <c r="B155" i="102"/>
  <c r="B154" i="102"/>
  <c r="B153" i="102"/>
  <c r="B152" i="102"/>
  <c r="B151" i="102"/>
  <c r="B150" i="102"/>
  <c r="B149" i="102"/>
  <c r="B148" i="102"/>
  <c r="B147" i="102"/>
  <c r="B146" i="102"/>
  <c r="B145" i="102"/>
  <c r="B144" i="102"/>
  <c r="B143" i="102"/>
  <c r="B142" i="102"/>
  <c r="B141" i="102"/>
  <c r="B140" i="102"/>
  <c r="B139" i="102"/>
  <c r="B138" i="102"/>
  <c r="B137" i="102"/>
  <c r="B136" i="102"/>
  <c r="B135" i="102"/>
  <c r="B134" i="102"/>
  <c r="B133" i="102"/>
  <c r="B132" i="102"/>
  <c r="B131" i="102"/>
  <c r="B130" i="102"/>
  <c r="B129" i="102"/>
  <c r="B128" i="102"/>
  <c r="B127" i="102"/>
  <c r="B126" i="102"/>
  <c r="B125" i="102"/>
  <c r="B124" i="102"/>
  <c r="B123" i="102"/>
  <c r="B122" i="102"/>
  <c r="B121" i="102"/>
  <c r="B120" i="102"/>
  <c r="B119" i="102"/>
  <c r="B118" i="102"/>
  <c r="B117" i="102"/>
  <c r="B116" i="102"/>
  <c r="B115" i="102"/>
  <c r="B114" i="102"/>
  <c r="B113" i="102"/>
  <c r="B112" i="102"/>
  <c r="B111" i="102"/>
  <c r="B110" i="102"/>
  <c r="B109" i="102"/>
  <c r="B108" i="102"/>
  <c r="B107" i="102"/>
  <c r="B106" i="102"/>
  <c r="B105" i="102"/>
  <c r="B104" i="102"/>
  <c r="B103" i="102"/>
  <c r="B102" i="102"/>
  <c r="B101" i="102"/>
  <c r="B100" i="102"/>
  <c r="B99" i="102"/>
  <c r="B98" i="102"/>
  <c r="B97" i="102"/>
  <c r="B96" i="102"/>
  <c r="B95" i="102"/>
  <c r="B94" i="102"/>
  <c r="B93" i="102"/>
  <c r="B92" i="102"/>
  <c r="B91" i="102"/>
  <c r="B90" i="102"/>
  <c r="B89" i="102"/>
  <c r="B88" i="102"/>
  <c r="B87" i="102"/>
  <c r="B86" i="102"/>
  <c r="B85" i="102"/>
  <c r="B84" i="102"/>
  <c r="B83" i="102"/>
  <c r="B82" i="102"/>
  <c r="B81" i="102"/>
  <c r="B80" i="102"/>
  <c r="B79" i="102"/>
  <c r="B78" i="102"/>
  <c r="K77" i="102"/>
  <c r="J77" i="102"/>
  <c r="I77" i="102"/>
  <c r="H77" i="102"/>
  <c r="G77" i="102"/>
  <c r="F77" i="102"/>
  <c r="E77" i="102"/>
  <c r="D77" i="102"/>
  <c r="C77" i="102"/>
  <c r="B77" i="102"/>
  <c r="K76" i="102"/>
  <c r="J76" i="102"/>
  <c r="I76" i="102"/>
  <c r="H76" i="102"/>
  <c r="G76" i="102"/>
  <c r="F76" i="102"/>
  <c r="E76" i="102"/>
  <c r="D76" i="102"/>
  <c r="C76" i="102"/>
  <c r="B76" i="102"/>
  <c r="K75" i="102"/>
  <c r="J75" i="102"/>
  <c r="I75" i="102"/>
  <c r="H75" i="102"/>
  <c r="G75" i="102"/>
  <c r="F75" i="102"/>
  <c r="E75" i="102"/>
  <c r="D75" i="102"/>
  <c r="C75" i="102"/>
  <c r="B75" i="102"/>
  <c r="K74" i="102"/>
  <c r="J74" i="102"/>
  <c r="I74" i="102"/>
  <c r="H74" i="102"/>
  <c r="G74" i="102"/>
  <c r="F74" i="102"/>
  <c r="E74" i="102"/>
  <c r="D74" i="102"/>
  <c r="C74" i="102"/>
  <c r="B74" i="102"/>
  <c r="K73" i="102"/>
  <c r="J73" i="102"/>
  <c r="I73" i="102"/>
  <c r="H73" i="102"/>
  <c r="G73" i="102"/>
  <c r="F73" i="102"/>
  <c r="E73" i="102"/>
  <c r="D73" i="102"/>
  <c r="C73" i="102"/>
  <c r="B73" i="102"/>
  <c r="K72" i="102"/>
  <c r="J72" i="102"/>
  <c r="I72" i="102"/>
  <c r="H72" i="102"/>
  <c r="G72" i="102"/>
  <c r="F72" i="102"/>
  <c r="E72" i="102"/>
  <c r="D72" i="102"/>
  <c r="C72" i="102"/>
  <c r="B72" i="102"/>
  <c r="K71" i="102"/>
  <c r="J71" i="102"/>
  <c r="I71" i="102"/>
  <c r="H71" i="102"/>
  <c r="G71" i="102"/>
  <c r="F71" i="102"/>
  <c r="E71" i="102"/>
  <c r="D71" i="102"/>
  <c r="C71" i="102"/>
  <c r="B71" i="102"/>
  <c r="K70" i="102"/>
  <c r="J70" i="102"/>
  <c r="I70" i="102"/>
  <c r="H70" i="102"/>
  <c r="G70" i="102"/>
  <c r="F70" i="102"/>
  <c r="E70" i="102"/>
  <c r="D70" i="102"/>
  <c r="C70" i="102"/>
  <c r="B70" i="102"/>
  <c r="K69" i="102"/>
  <c r="J69" i="102"/>
  <c r="I69" i="102"/>
  <c r="H69" i="102"/>
  <c r="G69" i="102"/>
  <c r="F69" i="102"/>
  <c r="E69" i="102"/>
  <c r="D69" i="102"/>
  <c r="C69" i="102"/>
  <c r="B69" i="102"/>
  <c r="K68" i="102"/>
  <c r="J68" i="102"/>
  <c r="I68" i="102"/>
  <c r="H68" i="102"/>
  <c r="G68" i="102"/>
  <c r="F68" i="102"/>
  <c r="E68" i="102"/>
  <c r="D68" i="102"/>
  <c r="C68" i="102"/>
  <c r="B68" i="102"/>
  <c r="K67" i="102"/>
  <c r="J67" i="102"/>
  <c r="I67" i="102"/>
  <c r="H67" i="102"/>
  <c r="G67" i="102"/>
  <c r="F67" i="102"/>
  <c r="E67" i="102"/>
  <c r="D67" i="102"/>
  <c r="C67" i="102"/>
  <c r="B67" i="102"/>
  <c r="K66" i="102"/>
  <c r="J66" i="102"/>
  <c r="I66" i="102"/>
  <c r="H66" i="102"/>
  <c r="G66" i="102"/>
  <c r="F66" i="102"/>
  <c r="E66" i="102"/>
  <c r="D66" i="102"/>
  <c r="C66" i="102"/>
  <c r="B66" i="102"/>
  <c r="K65" i="102"/>
  <c r="J65" i="102"/>
  <c r="I65" i="102"/>
  <c r="H65" i="102"/>
  <c r="G65" i="102"/>
  <c r="F65" i="102"/>
  <c r="E65" i="102"/>
  <c r="D65" i="102"/>
  <c r="C65" i="102"/>
  <c r="B65" i="102"/>
  <c r="K64" i="102"/>
  <c r="J64" i="102"/>
  <c r="I64" i="102"/>
  <c r="H64" i="102"/>
  <c r="G64" i="102"/>
  <c r="F64" i="102"/>
  <c r="E64" i="102"/>
  <c r="D64" i="102"/>
  <c r="C64" i="102"/>
  <c r="B64" i="102"/>
  <c r="K63" i="102"/>
  <c r="J63" i="102"/>
  <c r="I63" i="102"/>
  <c r="H63" i="102"/>
  <c r="G63" i="102"/>
  <c r="F63" i="102"/>
  <c r="E63" i="102"/>
  <c r="D63" i="102"/>
  <c r="C63" i="102"/>
  <c r="B63" i="102"/>
  <c r="K62" i="102"/>
  <c r="J62" i="102"/>
  <c r="I62" i="102"/>
  <c r="H62" i="102"/>
  <c r="G62" i="102"/>
  <c r="F62" i="102"/>
  <c r="E62" i="102"/>
  <c r="D62" i="102"/>
  <c r="C62" i="102"/>
  <c r="B62" i="102"/>
  <c r="K61" i="102"/>
  <c r="J61" i="102"/>
  <c r="I61" i="102"/>
  <c r="H61" i="102"/>
  <c r="G61" i="102"/>
  <c r="F61" i="102"/>
  <c r="E61" i="102"/>
  <c r="D61" i="102"/>
  <c r="C61" i="102"/>
  <c r="B61" i="102"/>
  <c r="K60" i="102"/>
  <c r="J60" i="102"/>
  <c r="I60" i="102"/>
  <c r="H60" i="102"/>
  <c r="G60" i="102"/>
  <c r="F60" i="102"/>
  <c r="E60" i="102"/>
  <c r="D60" i="102"/>
  <c r="C60" i="102"/>
  <c r="B60" i="102"/>
  <c r="K59" i="102"/>
  <c r="J59" i="102"/>
  <c r="I59" i="102"/>
  <c r="H59" i="102"/>
  <c r="G59" i="102"/>
  <c r="F59" i="102"/>
  <c r="E59" i="102"/>
  <c r="D59" i="102"/>
  <c r="C59" i="102"/>
  <c r="B59" i="102"/>
  <c r="K58" i="102"/>
  <c r="J58" i="102"/>
  <c r="I58" i="102"/>
  <c r="H58" i="102"/>
  <c r="G58" i="102"/>
  <c r="F58" i="102"/>
  <c r="E58" i="102"/>
  <c r="D58" i="102"/>
  <c r="C58" i="102"/>
  <c r="B58" i="102"/>
  <c r="K57" i="102"/>
  <c r="J57" i="102"/>
  <c r="I57" i="102"/>
  <c r="H57" i="102"/>
  <c r="G57" i="102"/>
  <c r="F57" i="102"/>
  <c r="E57" i="102"/>
  <c r="D57" i="102"/>
  <c r="C57" i="102"/>
  <c r="B57" i="102"/>
  <c r="K56" i="102"/>
  <c r="J56" i="102"/>
  <c r="I56" i="102"/>
  <c r="H56" i="102"/>
  <c r="G56" i="102"/>
  <c r="F56" i="102"/>
  <c r="E56" i="102"/>
  <c r="D56" i="102"/>
  <c r="C56" i="102"/>
  <c r="B56" i="102"/>
  <c r="K55" i="102"/>
  <c r="J55" i="102"/>
  <c r="I55" i="102"/>
  <c r="H55" i="102"/>
  <c r="G55" i="102"/>
  <c r="F55" i="102"/>
  <c r="E55" i="102"/>
  <c r="D55" i="102"/>
  <c r="C55" i="102"/>
  <c r="B55" i="102"/>
  <c r="K54" i="102"/>
  <c r="J54" i="102"/>
  <c r="I54" i="102"/>
  <c r="H54" i="102"/>
  <c r="G54" i="102"/>
  <c r="F54" i="102"/>
  <c r="E54" i="102"/>
  <c r="D54" i="102"/>
  <c r="C54" i="102"/>
  <c r="B54" i="102"/>
  <c r="K53" i="102"/>
  <c r="J53" i="102"/>
  <c r="I53" i="102"/>
  <c r="H53" i="102"/>
  <c r="G53" i="102"/>
  <c r="F53" i="102"/>
  <c r="E53" i="102"/>
  <c r="D53" i="102"/>
  <c r="C53" i="102"/>
  <c r="B53" i="102"/>
  <c r="K52" i="102"/>
  <c r="J52" i="102"/>
  <c r="I52" i="102"/>
  <c r="H52" i="102"/>
  <c r="G52" i="102"/>
  <c r="F52" i="102"/>
  <c r="E52" i="102"/>
  <c r="D52" i="102"/>
  <c r="C52" i="102"/>
  <c r="B52" i="102"/>
  <c r="K51" i="102"/>
  <c r="J51" i="102"/>
  <c r="I51" i="102"/>
  <c r="H51" i="102"/>
  <c r="G51" i="102"/>
  <c r="F51" i="102"/>
  <c r="E51" i="102"/>
  <c r="D51" i="102"/>
  <c r="C51" i="102"/>
  <c r="B51" i="102"/>
  <c r="K50" i="102"/>
  <c r="J50" i="102"/>
  <c r="I50" i="102"/>
  <c r="H50" i="102"/>
  <c r="G50" i="102"/>
  <c r="F50" i="102"/>
  <c r="E50" i="102"/>
  <c r="D50" i="102"/>
  <c r="C50" i="102"/>
  <c r="B50" i="102"/>
  <c r="K49" i="102"/>
  <c r="J49" i="102"/>
  <c r="I49" i="102"/>
  <c r="H49" i="102"/>
  <c r="G49" i="102"/>
  <c r="F49" i="102"/>
  <c r="E49" i="102"/>
  <c r="D49" i="102"/>
  <c r="C49" i="102"/>
  <c r="B49" i="102"/>
  <c r="K48" i="102"/>
  <c r="J48" i="102"/>
  <c r="I48" i="102"/>
  <c r="H48" i="102"/>
  <c r="G48" i="102"/>
  <c r="F48" i="102"/>
  <c r="E48" i="102"/>
  <c r="D48" i="102"/>
  <c r="C48" i="102"/>
  <c r="B48" i="102"/>
  <c r="K47" i="102"/>
  <c r="J47" i="102"/>
  <c r="I47" i="102"/>
  <c r="H47" i="102"/>
  <c r="G47" i="102"/>
  <c r="F47" i="102"/>
  <c r="E47" i="102"/>
  <c r="D47" i="102"/>
  <c r="C47" i="102"/>
  <c r="B47" i="102"/>
  <c r="K46" i="102"/>
  <c r="J46" i="102"/>
  <c r="I46" i="102"/>
  <c r="H46" i="102"/>
  <c r="G46" i="102"/>
  <c r="F46" i="102"/>
  <c r="E46" i="102"/>
  <c r="D46" i="102"/>
  <c r="C46" i="102"/>
  <c r="B46" i="102"/>
  <c r="K45" i="102"/>
  <c r="J45" i="102"/>
  <c r="I45" i="102"/>
  <c r="H45" i="102"/>
  <c r="G45" i="102"/>
  <c r="F45" i="102"/>
  <c r="E45" i="102"/>
  <c r="D45" i="102"/>
  <c r="C45" i="102"/>
  <c r="B45" i="102"/>
  <c r="K44" i="102"/>
  <c r="J44" i="102"/>
  <c r="I44" i="102"/>
  <c r="H44" i="102"/>
  <c r="G44" i="102"/>
  <c r="F44" i="102"/>
  <c r="E44" i="102"/>
  <c r="D44" i="102"/>
  <c r="C44" i="102"/>
  <c r="B44" i="102"/>
  <c r="K43" i="102"/>
  <c r="J43" i="102"/>
  <c r="I43" i="102"/>
  <c r="H43" i="102"/>
  <c r="G43" i="102"/>
  <c r="F43" i="102"/>
  <c r="E43" i="102"/>
  <c r="D43" i="102"/>
  <c r="C43" i="102"/>
  <c r="B43" i="102"/>
  <c r="K42" i="102"/>
  <c r="J42" i="102"/>
  <c r="I42" i="102"/>
  <c r="H42" i="102"/>
  <c r="G42" i="102"/>
  <c r="F42" i="102"/>
  <c r="E42" i="102"/>
  <c r="D42" i="102"/>
  <c r="C42" i="102"/>
  <c r="B42" i="102"/>
  <c r="K41" i="102"/>
  <c r="J41" i="102"/>
  <c r="I41" i="102"/>
  <c r="H41" i="102"/>
  <c r="G41" i="102"/>
  <c r="F41" i="102"/>
  <c r="E41" i="102"/>
  <c r="D41" i="102"/>
  <c r="C41" i="102"/>
  <c r="B41" i="102"/>
  <c r="K40" i="102"/>
  <c r="J40" i="102"/>
  <c r="I40" i="102"/>
  <c r="H40" i="102"/>
  <c r="G40" i="102"/>
  <c r="F40" i="102"/>
  <c r="E40" i="102"/>
  <c r="D40" i="102"/>
  <c r="C40" i="102"/>
  <c r="B40" i="102"/>
  <c r="K39" i="102"/>
  <c r="J39" i="102"/>
  <c r="I39" i="102"/>
  <c r="H39" i="102"/>
  <c r="G39" i="102"/>
  <c r="F39" i="102"/>
  <c r="E39" i="102"/>
  <c r="D39" i="102"/>
  <c r="C39" i="102"/>
  <c r="B39" i="102"/>
  <c r="K38" i="102"/>
  <c r="J38" i="102"/>
  <c r="I38" i="102"/>
  <c r="H38" i="102"/>
  <c r="G38" i="102"/>
  <c r="F38" i="102"/>
  <c r="E38" i="102"/>
  <c r="D38" i="102"/>
  <c r="C38" i="102"/>
  <c r="B38" i="102"/>
  <c r="K37" i="102"/>
  <c r="J37" i="102"/>
  <c r="I37" i="102"/>
  <c r="H37" i="102"/>
  <c r="G37" i="102"/>
  <c r="F37" i="102"/>
  <c r="E37" i="102"/>
  <c r="D37" i="102"/>
  <c r="C37" i="102"/>
  <c r="B37" i="102"/>
  <c r="K36" i="102"/>
  <c r="J36" i="102"/>
  <c r="I36" i="102"/>
  <c r="H36" i="102"/>
  <c r="G36" i="102"/>
  <c r="F36" i="102"/>
  <c r="E36" i="102"/>
  <c r="D36" i="102"/>
  <c r="C36" i="102"/>
  <c r="B36" i="102"/>
  <c r="K35" i="102"/>
  <c r="J35" i="102"/>
  <c r="I35" i="102"/>
  <c r="H35" i="102"/>
  <c r="G35" i="102"/>
  <c r="F35" i="102"/>
  <c r="E35" i="102"/>
  <c r="D35" i="102"/>
  <c r="C35" i="102"/>
  <c r="B35" i="102"/>
  <c r="K34" i="102"/>
  <c r="J34" i="102"/>
  <c r="I34" i="102"/>
  <c r="H34" i="102"/>
  <c r="G34" i="102"/>
  <c r="F34" i="102"/>
  <c r="E34" i="102"/>
  <c r="D34" i="102"/>
  <c r="C34" i="102"/>
  <c r="B34" i="102"/>
  <c r="K33" i="102"/>
  <c r="J33" i="102"/>
  <c r="I33" i="102"/>
  <c r="H33" i="102"/>
  <c r="G33" i="102"/>
  <c r="F33" i="102"/>
  <c r="E33" i="102"/>
  <c r="D33" i="102"/>
  <c r="C33" i="102"/>
  <c r="B33" i="102"/>
  <c r="K32" i="102"/>
  <c r="J32" i="102"/>
  <c r="I32" i="102"/>
  <c r="H32" i="102"/>
  <c r="G32" i="102"/>
  <c r="F32" i="102"/>
  <c r="E32" i="102"/>
  <c r="D32" i="102"/>
  <c r="C32" i="102"/>
  <c r="B32" i="102"/>
  <c r="K31" i="102"/>
  <c r="J31" i="102"/>
  <c r="I31" i="102"/>
  <c r="H31" i="102"/>
  <c r="G31" i="102"/>
  <c r="F31" i="102"/>
  <c r="E31" i="102"/>
  <c r="D31" i="102"/>
  <c r="C31" i="102"/>
  <c r="B31" i="102"/>
  <c r="K30" i="102"/>
  <c r="J30" i="102"/>
  <c r="I30" i="102"/>
  <c r="H30" i="102"/>
  <c r="G30" i="102"/>
  <c r="F30" i="102"/>
  <c r="E30" i="102"/>
  <c r="D30" i="102"/>
  <c r="C30" i="102"/>
  <c r="B30" i="102"/>
  <c r="K29" i="102"/>
  <c r="J29" i="102"/>
  <c r="I29" i="102"/>
  <c r="H29" i="102"/>
  <c r="G29" i="102"/>
  <c r="F29" i="102"/>
  <c r="E29" i="102"/>
  <c r="D29" i="102"/>
  <c r="C29" i="102"/>
  <c r="B29" i="102"/>
  <c r="K28" i="102"/>
  <c r="J28" i="102"/>
  <c r="I28" i="102"/>
  <c r="H28" i="102"/>
  <c r="G28" i="102"/>
  <c r="F28" i="102"/>
  <c r="E28" i="102"/>
  <c r="D28" i="102"/>
  <c r="C28" i="102"/>
  <c r="B28" i="102"/>
  <c r="K27" i="102"/>
  <c r="J27" i="102"/>
  <c r="I27" i="102"/>
  <c r="H27" i="102"/>
  <c r="G27" i="102"/>
  <c r="F27" i="102"/>
  <c r="E27" i="102"/>
  <c r="D27" i="102"/>
  <c r="C27" i="102"/>
  <c r="B27" i="102"/>
  <c r="K26" i="102"/>
  <c r="J26" i="102"/>
  <c r="I26" i="102"/>
  <c r="H26" i="102"/>
  <c r="G26" i="102"/>
  <c r="F26" i="102"/>
  <c r="E26" i="102"/>
  <c r="D26" i="102"/>
  <c r="C26" i="102"/>
  <c r="B26" i="102"/>
  <c r="K25" i="102"/>
  <c r="J25" i="102"/>
  <c r="I25" i="102"/>
  <c r="H25" i="102"/>
  <c r="G25" i="102"/>
  <c r="F25" i="102"/>
  <c r="E25" i="102"/>
  <c r="D25" i="102"/>
  <c r="C25" i="102"/>
  <c r="B25" i="102"/>
  <c r="K24" i="102"/>
  <c r="J24" i="102"/>
  <c r="I24" i="102"/>
  <c r="H24" i="102"/>
  <c r="G24" i="102"/>
  <c r="F24" i="102"/>
  <c r="E24" i="102"/>
  <c r="D24" i="102"/>
  <c r="C24" i="102"/>
  <c r="B24" i="102"/>
  <c r="K23" i="102"/>
  <c r="J23" i="102"/>
  <c r="I23" i="102"/>
  <c r="H23" i="102"/>
  <c r="G23" i="102"/>
  <c r="F23" i="102"/>
  <c r="E23" i="102"/>
  <c r="D23" i="102"/>
  <c r="C23" i="102"/>
  <c r="B23" i="102"/>
  <c r="K22" i="102"/>
  <c r="J22" i="102"/>
  <c r="I22" i="102"/>
  <c r="H22" i="102"/>
  <c r="G22" i="102"/>
  <c r="F22" i="102"/>
  <c r="E22" i="102"/>
  <c r="D22" i="102"/>
  <c r="C22" i="102"/>
  <c r="B22" i="102"/>
  <c r="K21" i="102"/>
  <c r="J21" i="102"/>
  <c r="I21" i="102"/>
  <c r="H21" i="102"/>
  <c r="G21" i="102"/>
  <c r="F21" i="102"/>
  <c r="E21" i="102"/>
  <c r="D21" i="102"/>
  <c r="C21" i="102"/>
  <c r="B21" i="102"/>
  <c r="K20" i="102"/>
  <c r="J20" i="102"/>
  <c r="I20" i="102"/>
  <c r="H20" i="102"/>
  <c r="G20" i="102"/>
  <c r="F20" i="102"/>
  <c r="E20" i="102"/>
  <c r="D20" i="102"/>
  <c r="C20" i="102"/>
  <c r="B20" i="102"/>
  <c r="K19" i="102"/>
  <c r="J19" i="102"/>
  <c r="I19" i="102"/>
  <c r="H19" i="102"/>
  <c r="G19" i="102"/>
  <c r="F19" i="102"/>
  <c r="E19" i="102"/>
  <c r="D19" i="102"/>
  <c r="C19" i="102"/>
  <c r="B19" i="102"/>
  <c r="K18" i="102"/>
  <c r="J18" i="102"/>
  <c r="I18" i="102"/>
  <c r="H18" i="102"/>
  <c r="G18" i="102"/>
  <c r="F18" i="102"/>
  <c r="E18" i="102"/>
  <c r="D18" i="102"/>
  <c r="C18" i="102"/>
  <c r="B18" i="102"/>
  <c r="K17" i="102"/>
  <c r="J17" i="102"/>
  <c r="I17" i="102"/>
  <c r="H17" i="102"/>
  <c r="G17" i="102"/>
  <c r="F17" i="102"/>
  <c r="E17" i="102"/>
  <c r="D17" i="102"/>
  <c r="C17" i="102"/>
  <c r="B17" i="102"/>
  <c r="K16" i="102"/>
  <c r="J16" i="102"/>
  <c r="I16" i="102"/>
  <c r="H16" i="102"/>
  <c r="G16" i="102"/>
  <c r="F16" i="102"/>
  <c r="E16" i="102"/>
  <c r="D16" i="102"/>
  <c r="C16" i="102"/>
  <c r="B16" i="102"/>
  <c r="K15" i="102"/>
  <c r="J15" i="102"/>
  <c r="I15" i="102"/>
  <c r="H15" i="102"/>
  <c r="G15" i="102"/>
  <c r="F15" i="102"/>
  <c r="E15" i="102"/>
  <c r="D15" i="102"/>
  <c r="C15" i="102"/>
  <c r="B15" i="102"/>
  <c r="K14" i="102"/>
  <c r="J14" i="102"/>
  <c r="I14" i="102"/>
  <c r="H14" i="102"/>
  <c r="G14" i="102"/>
  <c r="F14" i="102"/>
  <c r="E14" i="102"/>
  <c r="D14" i="102"/>
  <c r="C14" i="102"/>
  <c r="B14" i="102"/>
  <c r="K13" i="102"/>
  <c r="J13" i="102"/>
  <c r="I13" i="102"/>
  <c r="H13" i="102"/>
  <c r="G13" i="102"/>
  <c r="F13" i="102"/>
  <c r="E13" i="102"/>
  <c r="D13" i="102"/>
  <c r="C13" i="102"/>
  <c r="B13" i="102"/>
  <c r="K12" i="102"/>
  <c r="J12" i="102"/>
  <c r="I12" i="102"/>
  <c r="H12" i="102"/>
  <c r="G12" i="102"/>
  <c r="F12" i="102"/>
  <c r="E12" i="102"/>
  <c r="D12" i="102"/>
  <c r="C12" i="102"/>
  <c r="B12" i="102"/>
  <c r="K11" i="102"/>
  <c r="J11" i="102"/>
  <c r="I11" i="102"/>
  <c r="H11" i="102"/>
  <c r="G11" i="102"/>
  <c r="F11" i="102"/>
  <c r="E11" i="102"/>
  <c r="D11" i="102"/>
  <c r="C11" i="102"/>
  <c r="B11" i="102"/>
  <c r="K10" i="102"/>
  <c r="J10" i="102"/>
  <c r="I10" i="102"/>
  <c r="H10" i="102"/>
  <c r="G10" i="102"/>
  <c r="F10" i="102"/>
  <c r="E10" i="102"/>
  <c r="D10" i="102"/>
  <c r="C10" i="102"/>
  <c r="B10" i="102"/>
  <c r="K9" i="102"/>
  <c r="J9" i="102"/>
  <c r="I9" i="102"/>
  <c r="H9" i="102"/>
  <c r="G9" i="102"/>
  <c r="F9" i="102"/>
  <c r="E9" i="102"/>
  <c r="D9" i="102"/>
  <c r="C9" i="102"/>
  <c r="B9" i="102"/>
  <c r="K8" i="102"/>
  <c r="J8" i="102"/>
  <c r="I8" i="102"/>
  <c r="H8" i="102"/>
  <c r="G8" i="102"/>
  <c r="F8" i="102"/>
  <c r="E8" i="102"/>
  <c r="D8" i="102"/>
  <c r="C8" i="102"/>
  <c r="B8" i="102"/>
  <c r="K7" i="102"/>
  <c r="J7" i="102"/>
  <c r="I7" i="102"/>
  <c r="H7" i="102"/>
  <c r="G7" i="102"/>
  <c r="F7" i="102"/>
  <c r="E7" i="102"/>
  <c r="D7" i="102"/>
  <c r="C7" i="102"/>
  <c r="B7" i="102"/>
  <c r="K6" i="102"/>
  <c r="J6" i="102"/>
  <c r="I6" i="102"/>
  <c r="H6" i="102"/>
  <c r="G6" i="102"/>
  <c r="F6" i="102"/>
  <c r="E6" i="102"/>
  <c r="D6" i="102"/>
  <c r="C6" i="102"/>
  <c r="B6" i="102"/>
  <c r="K5" i="102"/>
  <c r="J5" i="102"/>
  <c r="I5" i="102"/>
  <c r="H5" i="102"/>
  <c r="G5" i="102"/>
  <c r="F5" i="102"/>
  <c r="E5" i="102"/>
  <c r="D5" i="102"/>
  <c r="C5" i="102"/>
  <c r="B5" i="102"/>
  <c r="K4" i="102"/>
  <c r="J4" i="102"/>
  <c r="I4" i="102"/>
  <c r="H4" i="102"/>
  <c r="G4" i="102"/>
  <c r="F4" i="102"/>
  <c r="E4" i="102"/>
  <c r="D4" i="102"/>
  <c r="C4" i="102"/>
  <c r="B4" i="102"/>
  <c r="K3" i="102"/>
  <c r="J3" i="102"/>
  <c r="I3" i="102"/>
  <c r="H3" i="102"/>
  <c r="G3" i="102"/>
  <c r="F3" i="102"/>
  <c r="E3" i="102"/>
  <c r="D3" i="102"/>
  <c r="C3" i="102"/>
  <c r="B3" i="102"/>
  <c r="B291" i="101"/>
  <c r="B290" i="101"/>
  <c r="B289" i="101"/>
  <c r="B288" i="101"/>
  <c r="B287" i="101"/>
  <c r="B286" i="101"/>
  <c r="B285" i="101"/>
  <c r="B284" i="101"/>
  <c r="B283" i="101"/>
  <c r="B282" i="101"/>
  <c r="B281" i="101"/>
  <c r="B280" i="101"/>
  <c r="B279" i="101"/>
  <c r="B278" i="101"/>
  <c r="B277" i="101"/>
  <c r="B276" i="101"/>
  <c r="B275" i="101"/>
  <c r="B274" i="101"/>
  <c r="B273" i="101"/>
  <c r="B272" i="101"/>
  <c r="B271" i="101"/>
  <c r="B270" i="101"/>
  <c r="B269" i="101"/>
  <c r="B268" i="101"/>
  <c r="B267" i="101"/>
  <c r="B266" i="101"/>
  <c r="B265" i="101"/>
  <c r="B264" i="101"/>
  <c r="B263" i="101"/>
  <c r="B262" i="101"/>
  <c r="B261" i="101"/>
  <c r="B260" i="101"/>
  <c r="B259" i="101"/>
  <c r="B258" i="101"/>
  <c r="B257" i="101"/>
  <c r="B256" i="101"/>
  <c r="B255" i="101"/>
  <c r="B254" i="101"/>
  <c r="B253" i="101"/>
  <c r="B252" i="101"/>
  <c r="B251" i="101"/>
  <c r="B250" i="101"/>
  <c r="B249" i="101"/>
  <c r="B248" i="101"/>
  <c r="B247" i="101"/>
  <c r="B246" i="101"/>
  <c r="B245" i="101"/>
  <c r="B244" i="101"/>
  <c r="B243" i="101"/>
  <c r="B242" i="101"/>
  <c r="B241" i="101"/>
  <c r="B240" i="101"/>
  <c r="B239" i="101"/>
  <c r="B238" i="101"/>
  <c r="B237" i="101"/>
  <c r="B236" i="101"/>
  <c r="B235" i="101"/>
  <c r="B234" i="101"/>
  <c r="B233" i="101"/>
  <c r="B232" i="101"/>
  <c r="B231" i="101"/>
  <c r="B230" i="101"/>
  <c r="B229" i="101"/>
  <c r="B228" i="101"/>
  <c r="B227" i="101"/>
  <c r="B226" i="101"/>
  <c r="B225" i="101"/>
  <c r="B224" i="101"/>
  <c r="B223" i="101"/>
  <c r="B222" i="101"/>
  <c r="B221" i="101"/>
  <c r="B220" i="101"/>
  <c r="B219" i="101"/>
  <c r="B218" i="101"/>
  <c r="B217" i="101"/>
  <c r="B216" i="101"/>
  <c r="B215" i="101"/>
  <c r="B214" i="101"/>
  <c r="B213" i="101"/>
  <c r="B212" i="101"/>
  <c r="B211" i="101"/>
  <c r="B210" i="101"/>
  <c r="B209" i="101"/>
  <c r="B208" i="101"/>
  <c r="B207" i="101"/>
  <c r="B206" i="101"/>
  <c r="B205" i="101"/>
  <c r="B204" i="101"/>
  <c r="B203" i="101"/>
  <c r="B202" i="101"/>
  <c r="B201" i="101"/>
  <c r="B200" i="101"/>
  <c r="B199" i="101"/>
  <c r="B198" i="101"/>
  <c r="B197" i="101"/>
  <c r="B196" i="101"/>
  <c r="B195" i="101"/>
  <c r="B194" i="101"/>
  <c r="B193" i="101"/>
  <c r="B192" i="101"/>
  <c r="B191" i="101"/>
  <c r="B190" i="101"/>
  <c r="B189" i="101"/>
  <c r="B188" i="101"/>
  <c r="B187" i="101"/>
  <c r="B186" i="101"/>
  <c r="B185" i="101"/>
  <c r="B184" i="101"/>
  <c r="B183" i="101"/>
  <c r="B182" i="101"/>
  <c r="B181" i="101"/>
  <c r="B180" i="101"/>
  <c r="B179" i="101"/>
  <c r="B178" i="101"/>
  <c r="B177" i="101"/>
  <c r="B176" i="101"/>
  <c r="B175" i="101"/>
  <c r="B174" i="101"/>
  <c r="B173" i="101"/>
  <c r="B172" i="101"/>
  <c r="B171" i="101"/>
  <c r="B170" i="101"/>
  <c r="B169" i="101"/>
  <c r="B168" i="101"/>
  <c r="B167" i="101"/>
  <c r="B166" i="101"/>
  <c r="B165" i="101"/>
  <c r="B164" i="101"/>
  <c r="B163" i="101"/>
  <c r="B162" i="101"/>
  <c r="B161" i="101"/>
  <c r="B160" i="101"/>
  <c r="B159" i="101"/>
  <c r="B158" i="101"/>
  <c r="B157" i="101"/>
  <c r="B156" i="101"/>
  <c r="B155" i="101"/>
  <c r="B154" i="101"/>
  <c r="B153" i="101"/>
  <c r="B152" i="101"/>
  <c r="B151" i="101"/>
  <c r="B150" i="101"/>
  <c r="B149" i="101"/>
  <c r="B148" i="101"/>
  <c r="B147" i="101"/>
  <c r="B146" i="101"/>
  <c r="B145" i="101"/>
  <c r="B144" i="101"/>
  <c r="B143" i="101"/>
  <c r="B142" i="101"/>
  <c r="B141" i="101"/>
  <c r="B140" i="101"/>
  <c r="B139" i="101"/>
  <c r="B138" i="101"/>
  <c r="B137" i="101"/>
  <c r="B136" i="101"/>
  <c r="B135" i="101"/>
  <c r="B134" i="101"/>
  <c r="B133" i="101"/>
  <c r="B132" i="101"/>
  <c r="B131" i="101"/>
  <c r="B130" i="101"/>
  <c r="B129" i="101"/>
  <c r="B128" i="101"/>
  <c r="B127" i="101"/>
  <c r="B126" i="101"/>
  <c r="B125" i="101"/>
  <c r="B124" i="101"/>
  <c r="B123" i="101"/>
  <c r="B122" i="101"/>
  <c r="B121" i="101"/>
  <c r="B120" i="101"/>
  <c r="B119" i="101"/>
  <c r="B118" i="101"/>
  <c r="B117" i="101"/>
  <c r="B116" i="101"/>
  <c r="B115" i="101"/>
  <c r="B114" i="101"/>
  <c r="B113" i="101"/>
  <c r="B112" i="101"/>
  <c r="B111" i="101"/>
  <c r="B110" i="101"/>
  <c r="B109" i="101"/>
  <c r="B108" i="101"/>
  <c r="B107" i="101"/>
  <c r="B106" i="101"/>
  <c r="B105" i="101"/>
  <c r="B104" i="101"/>
  <c r="B103" i="101"/>
  <c r="B102" i="101"/>
  <c r="B101" i="101"/>
  <c r="B100" i="101"/>
  <c r="B99" i="101"/>
  <c r="B98" i="101"/>
  <c r="B97" i="101"/>
  <c r="B96" i="101"/>
  <c r="B95" i="101"/>
  <c r="B94" i="101"/>
  <c r="B93" i="101"/>
  <c r="B92" i="101"/>
  <c r="B91" i="101"/>
  <c r="B90" i="101"/>
  <c r="B89" i="101"/>
  <c r="B88" i="101"/>
  <c r="B87" i="101"/>
  <c r="B86" i="101"/>
  <c r="B85" i="101"/>
  <c r="B84" i="101"/>
  <c r="B83" i="101"/>
  <c r="B82" i="101"/>
  <c r="B81" i="101"/>
  <c r="B80" i="101"/>
  <c r="B79" i="101"/>
  <c r="B78" i="101"/>
  <c r="K77" i="101"/>
  <c r="J77" i="101"/>
  <c r="I77" i="101"/>
  <c r="H77" i="101"/>
  <c r="G77" i="101"/>
  <c r="F77" i="101"/>
  <c r="E77" i="101"/>
  <c r="D77" i="101"/>
  <c r="C77" i="101"/>
  <c r="B77" i="101"/>
  <c r="K76" i="101"/>
  <c r="J76" i="101"/>
  <c r="I76" i="101"/>
  <c r="H76" i="101"/>
  <c r="G76" i="101"/>
  <c r="F76" i="101"/>
  <c r="E76" i="101"/>
  <c r="D76" i="101"/>
  <c r="C76" i="101"/>
  <c r="B76" i="101"/>
  <c r="K75" i="101"/>
  <c r="J75" i="101"/>
  <c r="I75" i="101"/>
  <c r="H75" i="101"/>
  <c r="G75" i="101"/>
  <c r="F75" i="101"/>
  <c r="E75" i="101"/>
  <c r="D75" i="101"/>
  <c r="C75" i="101"/>
  <c r="B75" i="101"/>
  <c r="K74" i="101"/>
  <c r="J74" i="101"/>
  <c r="I74" i="101"/>
  <c r="H74" i="101"/>
  <c r="G74" i="101"/>
  <c r="F74" i="101"/>
  <c r="E74" i="101"/>
  <c r="D74" i="101"/>
  <c r="C74" i="101"/>
  <c r="B74" i="101"/>
  <c r="K73" i="101"/>
  <c r="J73" i="101"/>
  <c r="I73" i="101"/>
  <c r="H73" i="101"/>
  <c r="G73" i="101"/>
  <c r="F73" i="101"/>
  <c r="E73" i="101"/>
  <c r="D73" i="101"/>
  <c r="C73" i="101"/>
  <c r="B73" i="101"/>
  <c r="K72" i="101"/>
  <c r="J72" i="101"/>
  <c r="I72" i="101"/>
  <c r="H72" i="101"/>
  <c r="G72" i="101"/>
  <c r="F72" i="101"/>
  <c r="E72" i="101"/>
  <c r="D72" i="101"/>
  <c r="C72" i="101"/>
  <c r="B72" i="101"/>
  <c r="K71" i="101"/>
  <c r="J71" i="101"/>
  <c r="I71" i="101"/>
  <c r="H71" i="101"/>
  <c r="G71" i="101"/>
  <c r="F71" i="101"/>
  <c r="E71" i="101"/>
  <c r="D71" i="101"/>
  <c r="C71" i="101"/>
  <c r="B71" i="101"/>
  <c r="K70" i="101"/>
  <c r="J70" i="101"/>
  <c r="I70" i="101"/>
  <c r="H70" i="101"/>
  <c r="G70" i="101"/>
  <c r="F70" i="101"/>
  <c r="E70" i="101"/>
  <c r="D70" i="101"/>
  <c r="C70" i="101"/>
  <c r="B70" i="101"/>
  <c r="K69" i="101"/>
  <c r="J69" i="101"/>
  <c r="I69" i="101"/>
  <c r="H69" i="101"/>
  <c r="G69" i="101"/>
  <c r="F69" i="101"/>
  <c r="E69" i="101"/>
  <c r="D69" i="101"/>
  <c r="C69" i="101"/>
  <c r="B69" i="101"/>
  <c r="K68" i="101"/>
  <c r="J68" i="101"/>
  <c r="I68" i="101"/>
  <c r="H68" i="101"/>
  <c r="G68" i="101"/>
  <c r="F68" i="101"/>
  <c r="E68" i="101"/>
  <c r="D68" i="101"/>
  <c r="C68" i="101"/>
  <c r="B68" i="101"/>
  <c r="K67" i="101"/>
  <c r="J67" i="101"/>
  <c r="I67" i="101"/>
  <c r="H67" i="101"/>
  <c r="G67" i="101"/>
  <c r="F67" i="101"/>
  <c r="E67" i="101"/>
  <c r="D67" i="101"/>
  <c r="C67" i="101"/>
  <c r="B67" i="101"/>
  <c r="K66" i="101"/>
  <c r="J66" i="101"/>
  <c r="I66" i="101"/>
  <c r="H66" i="101"/>
  <c r="G66" i="101"/>
  <c r="F66" i="101"/>
  <c r="E66" i="101"/>
  <c r="D66" i="101"/>
  <c r="C66" i="101"/>
  <c r="B66" i="101"/>
  <c r="K65" i="101"/>
  <c r="J65" i="101"/>
  <c r="I65" i="101"/>
  <c r="H65" i="101"/>
  <c r="G65" i="101"/>
  <c r="F65" i="101"/>
  <c r="E65" i="101"/>
  <c r="D65" i="101"/>
  <c r="C65" i="101"/>
  <c r="B65" i="101"/>
  <c r="K64" i="101"/>
  <c r="J64" i="101"/>
  <c r="I64" i="101"/>
  <c r="H64" i="101"/>
  <c r="G64" i="101"/>
  <c r="F64" i="101"/>
  <c r="E64" i="101"/>
  <c r="D64" i="101"/>
  <c r="C64" i="101"/>
  <c r="B64" i="101"/>
  <c r="K63" i="101"/>
  <c r="J63" i="101"/>
  <c r="I63" i="101"/>
  <c r="H63" i="101"/>
  <c r="G63" i="101"/>
  <c r="F63" i="101"/>
  <c r="E63" i="101"/>
  <c r="D63" i="101"/>
  <c r="C63" i="101"/>
  <c r="B63" i="101"/>
  <c r="K62" i="101"/>
  <c r="J62" i="101"/>
  <c r="I62" i="101"/>
  <c r="H62" i="101"/>
  <c r="G62" i="101"/>
  <c r="F62" i="101"/>
  <c r="E62" i="101"/>
  <c r="D62" i="101"/>
  <c r="C62" i="101"/>
  <c r="B62" i="101"/>
  <c r="K61" i="101"/>
  <c r="J61" i="101"/>
  <c r="I61" i="101"/>
  <c r="H61" i="101"/>
  <c r="G61" i="101"/>
  <c r="F61" i="101"/>
  <c r="E61" i="101"/>
  <c r="D61" i="101"/>
  <c r="C61" i="101"/>
  <c r="B61" i="101"/>
  <c r="K60" i="101"/>
  <c r="J60" i="101"/>
  <c r="I60" i="101"/>
  <c r="H60" i="101"/>
  <c r="G60" i="101"/>
  <c r="F60" i="101"/>
  <c r="E60" i="101"/>
  <c r="D60" i="101"/>
  <c r="C60" i="101"/>
  <c r="B60" i="101"/>
  <c r="K59" i="101"/>
  <c r="J59" i="101"/>
  <c r="I59" i="101"/>
  <c r="H59" i="101"/>
  <c r="G59" i="101"/>
  <c r="F59" i="101"/>
  <c r="E59" i="101"/>
  <c r="D59" i="101"/>
  <c r="C59" i="101"/>
  <c r="B59" i="101"/>
  <c r="K58" i="101"/>
  <c r="J58" i="101"/>
  <c r="I58" i="101"/>
  <c r="H58" i="101"/>
  <c r="G58" i="101"/>
  <c r="F58" i="101"/>
  <c r="E58" i="101"/>
  <c r="D58" i="101"/>
  <c r="C58" i="101"/>
  <c r="B58" i="101"/>
  <c r="K57" i="101"/>
  <c r="J57" i="101"/>
  <c r="I57" i="101"/>
  <c r="H57" i="101"/>
  <c r="G57" i="101"/>
  <c r="F57" i="101"/>
  <c r="E57" i="101"/>
  <c r="D57" i="101"/>
  <c r="C57" i="101"/>
  <c r="B57" i="101"/>
  <c r="K56" i="101"/>
  <c r="J56" i="101"/>
  <c r="I56" i="101"/>
  <c r="H56" i="101"/>
  <c r="G56" i="101"/>
  <c r="F56" i="101"/>
  <c r="E56" i="101"/>
  <c r="D56" i="101"/>
  <c r="C56" i="101"/>
  <c r="B56" i="101"/>
  <c r="K55" i="101"/>
  <c r="J55" i="101"/>
  <c r="I55" i="101"/>
  <c r="H55" i="101"/>
  <c r="G55" i="101"/>
  <c r="F55" i="101"/>
  <c r="E55" i="101"/>
  <c r="D55" i="101"/>
  <c r="C55" i="101"/>
  <c r="B55" i="101"/>
  <c r="K54" i="101"/>
  <c r="J54" i="101"/>
  <c r="I54" i="101"/>
  <c r="H54" i="101"/>
  <c r="G54" i="101"/>
  <c r="F54" i="101"/>
  <c r="E54" i="101"/>
  <c r="D54" i="101"/>
  <c r="C54" i="101"/>
  <c r="B54" i="101"/>
  <c r="K53" i="101"/>
  <c r="J53" i="101"/>
  <c r="I53" i="101"/>
  <c r="H53" i="101"/>
  <c r="G53" i="101"/>
  <c r="F53" i="101"/>
  <c r="E53" i="101"/>
  <c r="D53" i="101"/>
  <c r="C53" i="101"/>
  <c r="B53" i="101"/>
  <c r="K52" i="101"/>
  <c r="J52" i="101"/>
  <c r="I52" i="101"/>
  <c r="H52" i="101"/>
  <c r="G52" i="101"/>
  <c r="F52" i="101"/>
  <c r="E52" i="101"/>
  <c r="D52" i="101"/>
  <c r="C52" i="101"/>
  <c r="B52" i="101"/>
  <c r="K51" i="101"/>
  <c r="J51" i="101"/>
  <c r="I51" i="101"/>
  <c r="H51" i="101"/>
  <c r="G51" i="101"/>
  <c r="F51" i="101"/>
  <c r="E51" i="101"/>
  <c r="D51" i="101"/>
  <c r="C51" i="101"/>
  <c r="B51" i="101"/>
  <c r="K50" i="101"/>
  <c r="J50" i="101"/>
  <c r="I50" i="101"/>
  <c r="H50" i="101"/>
  <c r="G50" i="101"/>
  <c r="F50" i="101"/>
  <c r="E50" i="101"/>
  <c r="D50" i="101"/>
  <c r="C50" i="101"/>
  <c r="B50" i="101"/>
  <c r="K49" i="101"/>
  <c r="J49" i="101"/>
  <c r="I49" i="101"/>
  <c r="H49" i="101"/>
  <c r="G49" i="101"/>
  <c r="F49" i="101"/>
  <c r="E49" i="101"/>
  <c r="D49" i="101"/>
  <c r="C49" i="101"/>
  <c r="B49" i="101"/>
  <c r="K48" i="101"/>
  <c r="J48" i="101"/>
  <c r="I48" i="101"/>
  <c r="H48" i="101"/>
  <c r="G48" i="101"/>
  <c r="F48" i="101"/>
  <c r="E48" i="101"/>
  <c r="D48" i="101"/>
  <c r="C48" i="101"/>
  <c r="B48" i="101"/>
  <c r="K47" i="101"/>
  <c r="J47" i="101"/>
  <c r="I47" i="101"/>
  <c r="H47" i="101"/>
  <c r="G47" i="101"/>
  <c r="F47" i="101"/>
  <c r="E47" i="101"/>
  <c r="D47" i="101"/>
  <c r="C47" i="101"/>
  <c r="B47" i="101"/>
  <c r="K46" i="101"/>
  <c r="J46" i="101"/>
  <c r="I46" i="101"/>
  <c r="H46" i="101"/>
  <c r="G46" i="101"/>
  <c r="F46" i="101"/>
  <c r="E46" i="101"/>
  <c r="D46" i="101"/>
  <c r="C46" i="101"/>
  <c r="B46" i="101"/>
  <c r="K45" i="101"/>
  <c r="J45" i="101"/>
  <c r="I45" i="101"/>
  <c r="H45" i="101"/>
  <c r="G45" i="101"/>
  <c r="F45" i="101"/>
  <c r="E45" i="101"/>
  <c r="D45" i="101"/>
  <c r="C45" i="101"/>
  <c r="B45" i="101"/>
  <c r="K44" i="101"/>
  <c r="J44" i="101"/>
  <c r="I44" i="101"/>
  <c r="H44" i="101"/>
  <c r="G44" i="101"/>
  <c r="F44" i="101"/>
  <c r="E44" i="101"/>
  <c r="D44" i="101"/>
  <c r="C44" i="101"/>
  <c r="B44" i="101"/>
  <c r="K43" i="101"/>
  <c r="J43" i="101"/>
  <c r="I43" i="101"/>
  <c r="H43" i="101"/>
  <c r="G43" i="101"/>
  <c r="F43" i="101"/>
  <c r="E43" i="101"/>
  <c r="D43" i="101"/>
  <c r="C43" i="101"/>
  <c r="B43" i="101"/>
  <c r="K42" i="101"/>
  <c r="J42" i="101"/>
  <c r="I42" i="101"/>
  <c r="H42" i="101"/>
  <c r="G42" i="101"/>
  <c r="F42" i="101"/>
  <c r="E42" i="101"/>
  <c r="D42" i="101"/>
  <c r="C42" i="101"/>
  <c r="B42" i="101"/>
  <c r="K41" i="101"/>
  <c r="J41" i="101"/>
  <c r="I41" i="101"/>
  <c r="H41" i="101"/>
  <c r="G41" i="101"/>
  <c r="F41" i="101"/>
  <c r="E41" i="101"/>
  <c r="D41" i="101"/>
  <c r="C41" i="101"/>
  <c r="B41" i="101"/>
  <c r="K40" i="101"/>
  <c r="J40" i="101"/>
  <c r="I40" i="101"/>
  <c r="H40" i="101"/>
  <c r="G40" i="101"/>
  <c r="F40" i="101"/>
  <c r="E40" i="101"/>
  <c r="D40" i="101"/>
  <c r="C40" i="101"/>
  <c r="B40" i="101"/>
  <c r="K39" i="101"/>
  <c r="J39" i="101"/>
  <c r="I39" i="101"/>
  <c r="H39" i="101"/>
  <c r="G39" i="101"/>
  <c r="F39" i="101"/>
  <c r="E39" i="101"/>
  <c r="D39" i="101"/>
  <c r="C39" i="101"/>
  <c r="B39" i="101"/>
  <c r="K38" i="101"/>
  <c r="J38" i="101"/>
  <c r="I38" i="101"/>
  <c r="H38" i="101"/>
  <c r="G38" i="101"/>
  <c r="F38" i="101"/>
  <c r="E38" i="101"/>
  <c r="D38" i="101"/>
  <c r="C38" i="101"/>
  <c r="B38" i="101"/>
  <c r="K37" i="101"/>
  <c r="J37" i="101"/>
  <c r="I37" i="101"/>
  <c r="H37" i="101"/>
  <c r="G37" i="101"/>
  <c r="F37" i="101"/>
  <c r="E37" i="101"/>
  <c r="D37" i="101"/>
  <c r="C37" i="101"/>
  <c r="B37" i="101"/>
  <c r="K36" i="101"/>
  <c r="J36" i="101"/>
  <c r="I36" i="101"/>
  <c r="H36" i="101"/>
  <c r="G36" i="101"/>
  <c r="F36" i="101"/>
  <c r="E36" i="101"/>
  <c r="D36" i="101"/>
  <c r="C36" i="101"/>
  <c r="B36" i="101"/>
  <c r="K35" i="101"/>
  <c r="J35" i="101"/>
  <c r="I35" i="101"/>
  <c r="H35" i="101"/>
  <c r="G35" i="101"/>
  <c r="F35" i="101"/>
  <c r="E35" i="101"/>
  <c r="D35" i="101"/>
  <c r="C35" i="101"/>
  <c r="B35" i="101"/>
  <c r="K34" i="101"/>
  <c r="J34" i="101"/>
  <c r="I34" i="101"/>
  <c r="H34" i="101"/>
  <c r="G34" i="101"/>
  <c r="F34" i="101"/>
  <c r="E34" i="101"/>
  <c r="D34" i="101"/>
  <c r="C34" i="101"/>
  <c r="B34" i="101"/>
  <c r="K33" i="101"/>
  <c r="J33" i="101"/>
  <c r="I33" i="101"/>
  <c r="H33" i="101"/>
  <c r="G33" i="101"/>
  <c r="F33" i="101"/>
  <c r="E33" i="101"/>
  <c r="D33" i="101"/>
  <c r="C33" i="101"/>
  <c r="B33" i="101"/>
  <c r="K32" i="101"/>
  <c r="J32" i="101"/>
  <c r="I32" i="101"/>
  <c r="H32" i="101"/>
  <c r="G32" i="101"/>
  <c r="F32" i="101"/>
  <c r="E32" i="101"/>
  <c r="D32" i="101"/>
  <c r="C32" i="101"/>
  <c r="B32" i="101"/>
  <c r="K31" i="101"/>
  <c r="J31" i="101"/>
  <c r="I31" i="101"/>
  <c r="H31" i="101"/>
  <c r="G31" i="101"/>
  <c r="F31" i="101"/>
  <c r="E31" i="101"/>
  <c r="D31" i="101"/>
  <c r="C31" i="101"/>
  <c r="B31" i="101"/>
  <c r="K30" i="101"/>
  <c r="J30" i="101"/>
  <c r="I30" i="101"/>
  <c r="H30" i="101"/>
  <c r="G30" i="101"/>
  <c r="F30" i="101"/>
  <c r="E30" i="101"/>
  <c r="D30" i="101"/>
  <c r="C30" i="101"/>
  <c r="B30" i="101"/>
  <c r="K29" i="101"/>
  <c r="J29" i="101"/>
  <c r="I29" i="101"/>
  <c r="H29" i="101"/>
  <c r="G29" i="101"/>
  <c r="F29" i="101"/>
  <c r="E29" i="101"/>
  <c r="D29" i="101"/>
  <c r="C29" i="101"/>
  <c r="B29" i="101"/>
  <c r="K28" i="101"/>
  <c r="J28" i="101"/>
  <c r="I28" i="101"/>
  <c r="H28" i="101"/>
  <c r="G28" i="101"/>
  <c r="F28" i="101"/>
  <c r="E28" i="101"/>
  <c r="D28" i="101"/>
  <c r="C28" i="101"/>
  <c r="B28" i="101"/>
  <c r="K27" i="101"/>
  <c r="J27" i="101"/>
  <c r="I27" i="101"/>
  <c r="H27" i="101"/>
  <c r="G27" i="101"/>
  <c r="F27" i="101"/>
  <c r="E27" i="101"/>
  <c r="D27" i="101"/>
  <c r="C27" i="101"/>
  <c r="B27" i="101"/>
  <c r="K26" i="101"/>
  <c r="J26" i="101"/>
  <c r="I26" i="101"/>
  <c r="H26" i="101"/>
  <c r="G26" i="101"/>
  <c r="F26" i="101"/>
  <c r="E26" i="101"/>
  <c r="D26" i="101"/>
  <c r="C26" i="101"/>
  <c r="B26" i="101"/>
  <c r="K25" i="101"/>
  <c r="J25" i="101"/>
  <c r="I25" i="101"/>
  <c r="H25" i="101"/>
  <c r="G25" i="101"/>
  <c r="F25" i="101"/>
  <c r="E25" i="101"/>
  <c r="D25" i="101"/>
  <c r="C25" i="101"/>
  <c r="B25" i="101"/>
  <c r="K24" i="101"/>
  <c r="J24" i="101"/>
  <c r="I24" i="101"/>
  <c r="H24" i="101"/>
  <c r="G24" i="101"/>
  <c r="F24" i="101"/>
  <c r="E24" i="101"/>
  <c r="D24" i="101"/>
  <c r="C24" i="101"/>
  <c r="B24" i="101"/>
  <c r="K23" i="101"/>
  <c r="J23" i="101"/>
  <c r="I23" i="101"/>
  <c r="H23" i="101"/>
  <c r="G23" i="101"/>
  <c r="F23" i="101"/>
  <c r="E23" i="101"/>
  <c r="D23" i="101"/>
  <c r="C23" i="101"/>
  <c r="B23" i="101"/>
  <c r="K22" i="101"/>
  <c r="J22" i="101"/>
  <c r="I22" i="101"/>
  <c r="H22" i="101"/>
  <c r="G22" i="101"/>
  <c r="F22" i="101"/>
  <c r="E22" i="101"/>
  <c r="D22" i="101"/>
  <c r="C22" i="101"/>
  <c r="B22" i="101"/>
  <c r="K21" i="101"/>
  <c r="J21" i="101"/>
  <c r="I21" i="101"/>
  <c r="H21" i="101"/>
  <c r="G21" i="101"/>
  <c r="F21" i="101"/>
  <c r="E21" i="101"/>
  <c r="D21" i="101"/>
  <c r="C21" i="101"/>
  <c r="B21" i="101"/>
  <c r="K20" i="101"/>
  <c r="J20" i="101"/>
  <c r="I20" i="101"/>
  <c r="H20" i="101"/>
  <c r="G20" i="101"/>
  <c r="F20" i="101"/>
  <c r="E20" i="101"/>
  <c r="D20" i="101"/>
  <c r="C20" i="101"/>
  <c r="B20" i="101"/>
  <c r="K19" i="101"/>
  <c r="J19" i="101"/>
  <c r="I19" i="101"/>
  <c r="H19" i="101"/>
  <c r="G19" i="101"/>
  <c r="F19" i="101"/>
  <c r="E19" i="101"/>
  <c r="D19" i="101"/>
  <c r="C19" i="101"/>
  <c r="B19" i="101"/>
  <c r="K18" i="101"/>
  <c r="J18" i="101"/>
  <c r="I18" i="101"/>
  <c r="H18" i="101"/>
  <c r="G18" i="101"/>
  <c r="F18" i="101"/>
  <c r="E18" i="101"/>
  <c r="D18" i="101"/>
  <c r="C18" i="101"/>
  <c r="B18" i="101"/>
  <c r="K17" i="101"/>
  <c r="J17" i="101"/>
  <c r="I17" i="101"/>
  <c r="H17" i="101"/>
  <c r="G17" i="101"/>
  <c r="F17" i="101"/>
  <c r="E17" i="101"/>
  <c r="D17" i="101"/>
  <c r="C17" i="101"/>
  <c r="B17" i="101"/>
  <c r="K16" i="101"/>
  <c r="J16" i="101"/>
  <c r="I16" i="101"/>
  <c r="H16" i="101"/>
  <c r="G16" i="101"/>
  <c r="F16" i="101"/>
  <c r="E16" i="101"/>
  <c r="D16" i="101"/>
  <c r="C16" i="101"/>
  <c r="B16" i="101"/>
  <c r="K15" i="101"/>
  <c r="J15" i="101"/>
  <c r="I15" i="101"/>
  <c r="H15" i="101"/>
  <c r="G15" i="101"/>
  <c r="F15" i="101"/>
  <c r="E15" i="101"/>
  <c r="D15" i="101"/>
  <c r="C15" i="101"/>
  <c r="B15" i="101"/>
  <c r="K14" i="101"/>
  <c r="J14" i="101"/>
  <c r="I14" i="101"/>
  <c r="H14" i="101"/>
  <c r="G14" i="101"/>
  <c r="F14" i="101"/>
  <c r="E14" i="101"/>
  <c r="D14" i="101"/>
  <c r="C14" i="101"/>
  <c r="B14" i="101"/>
  <c r="K13" i="101"/>
  <c r="J13" i="101"/>
  <c r="I13" i="101"/>
  <c r="H13" i="101"/>
  <c r="G13" i="101"/>
  <c r="F13" i="101"/>
  <c r="E13" i="101"/>
  <c r="D13" i="101"/>
  <c r="C13" i="101"/>
  <c r="B13" i="101"/>
  <c r="K12" i="101"/>
  <c r="J12" i="101"/>
  <c r="I12" i="101"/>
  <c r="H12" i="101"/>
  <c r="G12" i="101"/>
  <c r="F12" i="101"/>
  <c r="E12" i="101"/>
  <c r="D12" i="101"/>
  <c r="C12" i="101"/>
  <c r="B12" i="101"/>
  <c r="K11" i="101"/>
  <c r="J11" i="101"/>
  <c r="I11" i="101"/>
  <c r="H11" i="101"/>
  <c r="G11" i="101"/>
  <c r="F11" i="101"/>
  <c r="E11" i="101"/>
  <c r="D11" i="101"/>
  <c r="C11" i="101"/>
  <c r="B11" i="101"/>
  <c r="K10" i="101"/>
  <c r="J10" i="101"/>
  <c r="I10" i="101"/>
  <c r="H10" i="101"/>
  <c r="G10" i="101"/>
  <c r="F10" i="101"/>
  <c r="E10" i="101"/>
  <c r="D10" i="101"/>
  <c r="C10" i="101"/>
  <c r="B10" i="101"/>
  <c r="K9" i="101"/>
  <c r="J9" i="101"/>
  <c r="I9" i="101"/>
  <c r="H9" i="101"/>
  <c r="G9" i="101"/>
  <c r="F9" i="101"/>
  <c r="E9" i="101"/>
  <c r="D9" i="101"/>
  <c r="C9" i="101"/>
  <c r="B9" i="101"/>
  <c r="K8" i="101"/>
  <c r="J8" i="101"/>
  <c r="I8" i="101"/>
  <c r="H8" i="101"/>
  <c r="G8" i="101"/>
  <c r="F8" i="101"/>
  <c r="E8" i="101"/>
  <c r="D8" i="101"/>
  <c r="C8" i="101"/>
  <c r="B8" i="101"/>
  <c r="K7" i="101"/>
  <c r="J7" i="101"/>
  <c r="I7" i="101"/>
  <c r="H7" i="101"/>
  <c r="G7" i="101"/>
  <c r="F7" i="101"/>
  <c r="E7" i="101"/>
  <c r="D7" i="101"/>
  <c r="C7" i="101"/>
  <c r="B7" i="101"/>
  <c r="K6" i="101"/>
  <c r="J6" i="101"/>
  <c r="I6" i="101"/>
  <c r="H6" i="101"/>
  <c r="G6" i="101"/>
  <c r="F6" i="101"/>
  <c r="E6" i="101"/>
  <c r="D6" i="101"/>
  <c r="C6" i="101"/>
  <c r="B6" i="101"/>
  <c r="K5" i="101"/>
  <c r="J5" i="101"/>
  <c r="I5" i="101"/>
  <c r="H5" i="101"/>
  <c r="G5" i="101"/>
  <c r="F5" i="101"/>
  <c r="E5" i="101"/>
  <c r="D5" i="101"/>
  <c r="C5" i="101"/>
  <c r="B5" i="101"/>
  <c r="K4" i="101"/>
  <c r="J4" i="101"/>
  <c r="I4" i="101"/>
  <c r="H4" i="101"/>
  <c r="G4" i="101"/>
  <c r="F4" i="101"/>
  <c r="E4" i="101"/>
  <c r="D4" i="101"/>
  <c r="C4" i="101"/>
  <c r="B4" i="101"/>
  <c r="K3" i="101"/>
  <c r="J3" i="101"/>
  <c r="I3" i="101"/>
  <c r="H3" i="101"/>
  <c r="G3" i="101"/>
  <c r="F3" i="101"/>
  <c r="E3" i="101"/>
  <c r="D3" i="101"/>
  <c r="C3" i="101"/>
  <c r="B3" i="101"/>
  <c r="B291" i="100"/>
  <c r="B290" i="100"/>
  <c r="B289" i="100"/>
  <c r="B288" i="100"/>
  <c r="B287" i="100"/>
  <c r="B286" i="100"/>
  <c r="B285" i="100"/>
  <c r="B284" i="100"/>
  <c r="B283" i="100"/>
  <c r="B282" i="100"/>
  <c r="B281" i="100"/>
  <c r="B280" i="100"/>
  <c r="B279" i="100"/>
  <c r="B278" i="100"/>
  <c r="B277" i="100"/>
  <c r="B276" i="100"/>
  <c r="B275" i="100"/>
  <c r="B274" i="100"/>
  <c r="B273" i="100"/>
  <c r="B272" i="100"/>
  <c r="B271" i="100"/>
  <c r="B270" i="100"/>
  <c r="B269" i="100"/>
  <c r="B268" i="100"/>
  <c r="B267" i="100"/>
  <c r="B266" i="100"/>
  <c r="B265" i="100"/>
  <c r="B264" i="100"/>
  <c r="B263" i="100"/>
  <c r="B262" i="100"/>
  <c r="B261" i="100"/>
  <c r="B260" i="100"/>
  <c r="B259" i="100"/>
  <c r="B258" i="100"/>
  <c r="B257" i="100"/>
  <c r="B256" i="100"/>
  <c r="B255" i="100"/>
  <c r="B254" i="100"/>
  <c r="B253" i="100"/>
  <c r="B252" i="100"/>
  <c r="B251" i="100"/>
  <c r="B250" i="100"/>
  <c r="B249" i="100"/>
  <c r="B248" i="100"/>
  <c r="B247" i="100"/>
  <c r="B246" i="100"/>
  <c r="B245" i="100"/>
  <c r="B244" i="100"/>
  <c r="B243" i="100"/>
  <c r="B242" i="100"/>
  <c r="B241" i="100"/>
  <c r="B240" i="100"/>
  <c r="B239" i="100"/>
  <c r="B238" i="100"/>
  <c r="B237" i="100"/>
  <c r="B236" i="100"/>
  <c r="B235" i="100"/>
  <c r="B234" i="100"/>
  <c r="B233" i="100"/>
  <c r="B232" i="100"/>
  <c r="B231" i="100"/>
  <c r="B230" i="100"/>
  <c r="B229" i="100"/>
  <c r="B228" i="100"/>
  <c r="B227" i="100"/>
  <c r="B226" i="100"/>
  <c r="B225" i="100"/>
  <c r="B224" i="100"/>
  <c r="B223" i="100"/>
  <c r="B222" i="100"/>
  <c r="B221" i="100"/>
  <c r="B220" i="100"/>
  <c r="B219" i="100"/>
  <c r="B218" i="100"/>
  <c r="B217" i="100"/>
  <c r="B216" i="100"/>
  <c r="B215" i="100"/>
  <c r="B214" i="100"/>
  <c r="B213" i="100"/>
  <c r="B212" i="100"/>
  <c r="B211" i="100"/>
  <c r="B210" i="100"/>
  <c r="B209" i="100"/>
  <c r="B208" i="100"/>
  <c r="B207" i="100"/>
  <c r="B206" i="100"/>
  <c r="B205" i="100"/>
  <c r="B204" i="100"/>
  <c r="B203" i="100"/>
  <c r="B202" i="100"/>
  <c r="B201" i="100"/>
  <c r="B200" i="100"/>
  <c r="B199" i="100"/>
  <c r="B198" i="100"/>
  <c r="B197" i="100"/>
  <c r="B196" i="100"/>
  <c r="B195" i="100"/>
  <c r="B194" i="100"/>
  <c r="B193" i="100"/>
  <c r="B192" i="100"/>
  <c r="B191" i="100"/>
  <c r="B190" i="100"/>
  <c r="B189" i="100"/>
  <c r="B188" i="100"/>
  <c r="B187" i="100"/>
  <c r="B186" i="100"/>
  <c r="B185" i="100"/>
  <c r="B184" i="100"/>
  <c r="B183" i="100"/>
  <c r="B182" i="100"/>
  <c r="B181" i="100"/>
  <c r="B180" i="100"/>
  <c r="B179" i="100"/>
  <c r="B178" i="100"/>
  <c r="B177" i="100"/>
  <c r="B176" i="100"/>
  <c r="B175" i="100"/>
  <c r="B174" i="100"/>
  <c r="B173" i="100"/>
  <c r="B172" i="100"/>
  <c r="B171" i="100"/>
  <c r="B170" i="100"/>
  <c r="B169" i="100"/>
  <c r="B168" i="100"/>
  <c r="B167" i="100"/>
  <c r="B166" i="100"/>
  <c r="B165" i="100"/>
  <c r="B164" i="100"/>
  <c r="B163" i="100"/>
  <c r="B162" i="100"/>
  <c r="B161" i="100"/>
  <c r="B160" i="100"/>
  <c r="B159" i="100"/>
  <c r="B158" i="100"/>
  <c r="B157" i="100"/>
  <c r="B156" i="100"/>
  <c r="B155" i="100"/>
  <c r="B154" i="100"/>
  <c r="B153" i="100"/>
  <c r="B152" i="100"/>
  <c r="B151" i="100"/>
  <c r="B150" i="100"/>
  <c r="B149" i="100"/>
  <c r="B148" i="100"/>
  <c r="B147" i="100"/>
  <c r="B146" i="100"/>
  <c r="B145" i="100"/>
  <c r="B144" i="100"/>
  <c r="B143" i="100"/>
  <c r="B142" i="100"/>
  <c r="B141" i="100"/>
  <c r="B140" i="100"/>
  <c r="B139" i="100"/>
  <c r="B138" i="100"/>
  <c r="B137" i="100"/>
  <c r="B136" i="100"/>
  <c r="B135" i="100"/>
  <c r="B134" i="100"/>
  <c r="B133" i="100"/>
  <c r="B132" i="100"/>
  <c r="B131" i="100"/>
  <c r="B130" i="100"/>
  <c r="B129" i="100"/>
  <c r="B128" i="100"/>
  <c r="B127" i="100"/>
  <c r="B126" i="100"/>
  <c r="B125" i="100"/>
  <c r="B124" i="100"/>
  <c r="B123" i="100"/>
  <c r="B122" i="100"/>
  <c r="B121" i="100"/>
  <c r="B120" i="100"/>
  <c r="B119" i="100"/>
  <c r="B118" i="100"/>
  <c r="B117" i="100"/>
  <c r="B116" i="100"/>
  <c r="B115" i="100"/>
  <c r="B114" i="100"/>
  <c r="B113" i="100"/>
  <c r="B112" i="100"/>
  <c r="B111" i="100"/>
  <c r="B110" i="100"/>
  <c r="B109" i="100"/>
  <c r="B108" i="100"/>
  <c r="B107" i="100"/>
  <c r="B106" i="100"/>
  <c r="B105" i="100"/>
  <c r="B104" i="100"/>
  <c r="B103" i="100"/>
  <c r="B102" i="100"/>
  <c r="B101" i="100"/>
  <c r="B100" i="100"/>
  <c r="B99" i="100"/>
  <c r="B98" i="100"/>
  <c r="B97" i="100"/>
  <c r="B96" i="100"/>
  <c r="B95" i="100"/>
  <c r="B94" i="100"/>
  <c r="B93" i="100"/>
  <c r="B92" i="100"/>
  <c r="B91" i="100"/>
  <c r="B90" i="100"/>
  <c r="B89" i="100"/>
  <c r="B88" i="100"/>
  <c r="B87" i="100"/>
  <c r="B86" i="100"/>
  <c r="B85" i="100"/>
  <c r="B84" i="100"/>
  <c r="B83" i="100"/>
  <c r="B82" i="100"/>
  <c r="B81" i="100"/>
  <c r="B80" i="100"/>
  <c r="B79" i="100"/>
  <c r="B78" i="100"/>
  <c r="K77" i="100"/>
  <c r="J77" i="100"/>
  <c r="I77" i="100"/>
  <c r="H77" i="100"/>
  <c r="G77" i="100"/>
  <c r="F77" i="100"/>
  <c r="E77" i="100"/>
  <c r="D77" i="100"/>
  <c r="C77" i="100"/>
  <c r="B77" i="100"/>
  <c r="K76" i="100"/>
  <c r="J76" i="100"/>
  <c r="I76" i="100"/>
  <c r="H76" i="100"/>
  <c r="G76" i="100"/>
  <c r="F76" i="100"/>
  <c r="E76" i="100"/>
  <c r="D76" i="100"/>
  <c r="C76" i="100"/>
  <c r="B76" i="100"/>
  <c r="K75" i="100"/>
  <c r="J75" i="100"/>
  <c r="I75" i="100"/>
  <c r="H75" i="100"/>
  <c r="G75" i="100"/>
  <c r="F75" i="100"/>
  <c r="E75" i="100"/>
  <c r="D75" i="100"/>
  <c r="C75" i="100"/>
  <c r="B75" i="100"/>
  <c r="K74" i="100"/>
  <c r="J74" i="100"/>
  <c r="I74" i="100"/>
  <c r="H74" i="100"/>
  <c r="G74" i="100"/>
  <c r="F74" i="100"/>
  <c r="E74" i="100"/>
  <c r="D74" i="100"/>
  <c r="C74" i="100"/>
  <c r="B74" i="100"/>
  <c r="K73" i="100"/>
  <c r="J73" i="100"/>
  <c r="I73" i="100"/>
  <c r="H73" i="100"/>
  <c r="G73" i="100"/>
  <c r="F73" i="100"/>
  <c r="E73" i="100"/>
  <c r="D73" i="100"/>
  <c r="C73" i="100"/>
  <c r="B73" i="100"/>
  <c r="K72" i="100"/>
  <c r="J72" i="100"/>
  <c r="I72" i="100"/>
  <c r="H72" i="100"/>
  <c r="G72" i="100"/>
  <c r="F72" i="100"/>
  <c r="E72" i="100"/>
  <c r="D72" i="100"/>
  <c r="C72" i="100"/>
  <c r="B72" i="100"/>
  <c r="K71" i="100"/>
  <c r="J71" i="100"/>
  <c r="I71" i="100"/>
  <c r="H71" i="100"/>
  <c r="G71" i="100"/>
  <c r="F71" i="100"/>
  <c r="E71" i="100"/>
  <c r="D71" i="100"/>
  <c r="C71" i="100"/>
  <c r="B71" i="100"/>
  <c r="K70" i="100"/>
  <c r="J70" i="100"/>
  <c r="I70" i="100"/>
  <c r="H70" i="100"/>
  <c r="G70" i="100"/>
  <c r="F70" i="100"/>
  <c r="E70" i="100"/>
  <c r="D70" i="100"/>
  <c r="C70" i="100"/>
  <c r="B70" i="100"/>
  <c r="K69" i="100"/>
  <c r="J69" i="100"/>
  <c r="I69" i="100"/>
  <c r="H69" i="100"/>
  <c r="G69" i="100"/>
  <c r="F69" i="100"/>
  <c r="E69" i="100"/>
  <c r="D69" i="100"/>
  <c r="C69" i="100"/>
  <c r="B69" i="100"/>
  <c r="K68" i="100"/>
  <c r="J68" i="100"/>
  <c r="I68" i="100"/>
  <c r="H68" i="100"/>
  <c r="G68" i="100"/>
  <c r="F68" i="100"/>
  <c r="E68" i="100"/>
  <c r="D68" i="100"/>
  <c r="C68" i="100"/>
  <c r="B68" i="100"/>
  <c r="K67" i="100"/>
  <c r="J67" i="100"/>
  <c r="I67" i="100"/>
  <c r="H67" i="100"/>
  <c r="G67" i="100"/>
  <c r="F67" i="100"/>
  <c r="E67" i="100"/>
  <c r="D67" i="100"/>
  <c r="C67" i="100"/>
  <c r="B67" i="100"/>
  <c r="K66" i="100"/>
  <c r="J66" i="100"/>
  <c r="I66" i="100"/>
  <c r="H66" i="100"/>
  <c r="G66" i="100"/>
  <c r="F66" i="100"/>
  <c r="E66" i="100"/>
  <c r="D66" i="100"/>
  <c r="C66" i="100"/>
  <c r="B66" i="100"/>
  <c r="K65" i="100"/>
  <c r="J65" i="100"/>
  <c r="I65" i="100"/>
  <c r="H65" i="100"/>
  <c r="G65" i="100"/>
  <c r="F65" i="100"/>
  <c r="E65" i="100"/>
  <c r="D65" i="100"/>
  <c r="C65" i="100"/>
  <c r="B65" i="100"/>
  <c r="K64" i="100"/>
  <c r="J64" i="100"/>
  <c r="I64" i="100"/>
  <c r="H64" i="100"/>
  <c r="G64" i="100"/>
  <c r="F64" i="100"/>
  <c r="E64" i="100"/>
  <c r="D64" i="100"/>
  <c r="C64" i="100"/>
  <c r="B64" i="100"/>
  <c r="K63" i="100"/>
  <c r="J63" i="100"/>
  <c r="I63" i="100"/>
  <c r="H63" i="100"/>
  <c r="G63" i="100"/>
  <c r="F63" i="100"/>
  <c r="E63" i="100"/>
  <c r="D63" i="100"/>
  <c r="C63" i="100"/>
  <c r="B63" i="100"/>
  <c r="K62" i="100"/>
  <c r="J62" i="100"/>
  <c r="I62" i="100"/>
  <c r="H62" i="100"/>
  <c r="G62" i="100"/>
  <c r="F62" i="100"/>
  <c r="E62" i="100"/>
  <c r="D62" i="100"/>
  <c r="C62" i="100"/>
  <c r="B62" i="100"/>
  <c r="K61" i="100"/>
  <c r="J61" i="100"/>
  <c r="I61" i="100"/>
  <c r="H61" i="100"/>
  <c r="G61" i="100"/>
  <c r="F61" i="100"/>
  <c r="E61" i="100"/>
  <c r="D61" i="100"/>
  <c r="C61" i="100"/>
  <c r="B61" i="100"/>
  <c r="K60" i="100"/>
  <c r="J60" i="100"/>
  <c r="I60" i="100"/>
  <c r="H60" i="100"/>
  <c r="G60" i="100"/>
  <c r="F60" i="100"/>
  <c r="E60" i="100"/>
  <c r="D60" i="100"/>
  <c r="C60" i="100"/>
  <c r="B60" i="100"/>
  <c r="K59" i="100"/>
  <c r="J59" i="100"/>
  <c r="I59" i="100"/>
  <c r="H59" i="100"/>
  <c r="G59" i="100"/>
  <c r="F59" i="100"/>
  <c r="E59" i="100"/>
  <c r="D59" i="100"/>
  <c r="C59" i="100"/>
  <c r="B59" i="100"/>
  <c r="K58" i="100"/>
  <c r="J58" i="100"/>
  <c r="I58" i="100"/>
  <c r="H58" i="100"/>
  <c r="G58" i="100"/>
  <c r="F58" i="100"/>
  <c r="E58" i="100"/>
  <c r="D58" i="100"/>
  <c r="C58" i="100"/>
  <c r="B58" i="100"/>
  <c r="K57" i="100"/>
  <c r="J57" i="100"/>
  <c r="I57" i="100"/>
  <c r="H57" i="100"/>
  <c r="G57" i="100"/>
  <c r="F57" i="100"/>
  <c r="E57" i="100"/>
  <c r="D57" i="100"/>
  <c r="C57" i="100"/>
  <c r="B57" i="100"/>
  <c r="K56" i="100"/>
  <c r="J56" i="100"/>
  <c r="I56" i="100"/>
  <c r="H56" i="100"/>
  <c r="G56" i="100"/>
  <c r="F56" i="100"/>
  <c r="E56" i="100"/>
  <c r="D56" i="100"/>
  <c r="C56" i="100"/>
  <c r="B56" i="100"/>
  <c r="K55" i="100"/>
  <c r="J55" i="100"/>
  <c r="I55" i="100"/>
  <c r="H55" i="100"/>
  <c r="G55" i="100"/>
  <c r="F55" i="100"/>
  <c r="E55" i="100"/>
  <c r="D55" i="100"/>
  <c r="C55" i="100"/>
  <c r="B55" i="100"/>
  <c r="K54" i="100"/>
  <c r="J54" i="100"/>
  <c r="I54" i="100"/>
  <c r="H54" i="100"/>
  <c r="G54" i="100"/>
  <c r="F54" i="100"/>
  <c r="E54" i="100"/>
  <c r="D54" i="100"/>
  <c r="C54" i="100"/>
  <c r="B54" i="100"/>
  <c r="K53" i="100"/>
  <c r="J53" i="100"/>
  <c r="I53" i="100"/>
  <c r="H53" i="100"/>
  <c r="G53" i="100"/>
  <c r="F53" i="100"/>
  <c r="E53" i="100"/>
  <c r="D53" i="100"/>
  <c r="C53" i="100"/>
  <c r="B53" i="100"/>
  <c r="K52" i="100"/>
  <c r="J52" i="100"/>
  <c r="I52" i="100"/>
  <c r="H52" i="100"/>
  <c r="G52" i="100"/>
  <c r="F52" i="100"/>
  <c r="E52" i="100"/>
  <c r="D52" i="100"/>
  <c r="C52" i="100"/>
  <c r="B52" i="100"/>
  <c r="K51" i="100"/>
  <c r="J51" i="100"/>
  <c r="I51" i="100"/>
  <c r="H51" i="100"/>
  <c r="G51" i="100"/>
  <c r="F51" i="100"/>
  <c r="E51" i="100"/>
  <c r="D51" i="100"/>
  <c r="C51" i="100"/>
  <c r="B51" i="100"/>
  <c r="K50" i="100"/>
  <c r="J50" i="100"/>
  <c r="I50" i="100"/>
  <c r="H50" i="100"/>
  <c r="G50" i="100"/>
  <c r="F50" i="100"/>
  <c r="E50" i="100"/>
  <c r="D50" i="100"/>
  <c r="C50" i="100"/>
  <c r="B50" i="100"/>
  <c r="K49" i="100"/>
  <c r="J49" i="100"/>
  <c r="I49" i="100"/>
  <c r="H49" i="100"/>
  <c r="G49" i="100"/>
  <c r="F49" i="100"/>
  <c r="E49" i="100"/>
  <c r="D49" i="100"/>
  <c r="C49" i="100"/>
  <c r="B49" i="100"/>
  <c r="K48" i="100"/>
  <c r="J48" i="100"/>
  <c r="I48" i="100"/>
  <c r="H48" i="100"/>
  <c r="G48" i="100"/>
  <c r="F48" i="100"/>
  <c r="E48" i="100"/>
  <c r="D48" i="100"/>
  <c r="C48" i="100"/>
  <c r="B48" i="100"/>
  <c r="K47" i="100"/>
  <c r="J47" i="100"/>
  <c r="I47" i="100"/>
  <c r="H47" i="100"/>
  <c r="G47" i="100"/>
  <c r="F47" i="100"/>
  <c r="E47" i="100"/>
  <c r="D47" i="100"/>
  <c r="C47" i="100"/>
  <c r="B47" i="100"/>
  <c r="K46" i="100"/>
  <c r="J46" i="100"/>
  <c r="I46" i="100"/>
  <c r="H46" i="100"/>
  <c r="G46" i="100"/>
  <c r="F46" i="100"/>
  <c r="E46" i="100"/>
  <c r="D46" i="100"/>
  <c r="C46" i="100"/>
  <c r="B46" i="100"/>
  <c r="K45" i="100"/>
  <c r="J45" i="100"/>
  <c r="I45" i="100"/>
  <c r="H45" i="100"/>
  <c r="G45" i="100"/>
  <c r="F45" i="100"/>
  <c r="E45" i="100"/>
  <c r="D45" i="100"/>
  <c r="C45" i="100"/>
  <c r="B45" i="100"/>
  <c r="K44" i="100"/>
  <c r="J44" i="100"/>
  <c r="I44" i="100"/>
  <c r="H44" i="100"/>
  <c r="G44" i="100"/>
  <c r="F44" i="100"/>
  <c r="E44" i="100"/>
  <c r="D44" i="100"/>
  <c r="C44" i="100"/>
  <c r="B44" i="100"/>
  <c r="K43" i="100"/>
  <c r="J43" i="100"/>
  <c r="I43" i="100"/>
  <c r="H43" i="100"/>
  <c r="G43" i="100"/>
  <c r="F43" i="100"/>
  <c r="E43" i="100"/>
  <c r="D43" i="100"/>
  <c r="C43" i="100"/>
  <c r="B43" i="100"/>
  <c r="K42" i="100"/>
  <c r="J42" i="100"/>
  <c r="I42" i="100"/>
  <c r="H42" i="100"/>
  <c r="G42" i="100"/>
  <c r="F42" i="100"/>
  <c r="E42" i="100"/>
  <c r="D42" i="100"/>
  <c r="C42" i="100"/>
  <c r="B42" i="100"/>
  <c r="K41" i="100"/>
  <c r="J41" i="100"/>
  <c r="I41" i="100"/>
  <c r="H41" i="100"/>
  <c r="G41" i="100"/>
  <c r="F41" i="100"/>
  <c r="E41" i="100"/>
  <c r="D41" i="100"/>
  <c r="C41" i="100"/>
  <c r="B41" i="100"/>
  <c r="K40" i="100"/>
  <c r="J40" i="100"/>
  <c r="I40" i="100"/>
  <c r="H40" i="100"/>
  <c r="G40" i="100"/>
  <c r="F40" i="100"/>
  <c r="E40" i="100"/>
  <c r="D40" i="100"/>
  <c r="C40" i="100"/>
  <c r="B40" i="100"/>
  <c r="K39" i="100"/>
  <c r="J39" i="100"/>
  <c r="I39" i="100"/>
  <c r="H39" i="100"/>
  <c r="G39" i="100"/>
  <c r="F39" i="100"/>
  <c r="E39" i="100"/>
  <c r="D39" i="100"/>
  <c r="C39" i="100"/>
  <c r="B39" i="100"/>
  <c r="K38" i="100"/>
  <c r="J38" i="100"/>
  <c r="I38" i="100"/>
  <c r="H38" i="100"/>
  <c r="G38" i="100"/>
  <c r="F38" i="100"/>
  <c r="E38" i="100"/>
  <c r="D38" i="100"/>
  <c r="C38" i="100"/>
  <c r="B38" i="100"/>
  <c r="K37" i="100"/>
  <c r="J37" i="100"/>
  <c r="I37" i="100"/>
  <c r="H37" i="100"/>
  <c r="G37" i="100"/>
  <c r="F37" i="100"/>
  <c r="E37" i="100"/>
  <c r="D37" i="100"/>
  <c r="C37" i="100"/>
  <c r="B37" i="100"/>
  <c r="K36" i="100"/>
  <c r="J36" i="100"/>
  <c r="I36" i="100"/>
  <c r="H36" i="100"/>
  <c r="G36" i="100"/>
  <c r="F36" i="100"/>
  <c r="E36" i="100"/>
  <c r="D36" i="100"/>
  <c r="C36" i="100"/>
  <c r="B36" i="100"/>
  <c r="K35" i="100"/>
  <c r="J35" i="100"/>
  <c r="I35" i="100"/>
  <c r="H35" i="100"/>
  <c r="G35" i="100"/>
  <c r="F35" i="100"/>
  <c r="E35" i="100"/>
  <c r="D35" i="100"/>
  <c r="C35" i="100"/>
  <c r="B35" i="100"/>
  <c r="K34" i="100"/>
  <c r="J34" i="100"/>
  <c r="I34" i="100"/>
  <c r="H34" i="100"/>
  <c r="G34" i="100"/>
  <c r="F34" i="100"/>
  <c r="E34" i="100"/>
  <c r="D34" i="100"/>
  <c r="C34" i="100"/>
  <c r="B34" i="100"/>
  <c r="K33" i="100"/>
  <c r="J33" i="100"/>
  <c r="I33" i="100"/>
  <c r="H33" i="100"/>
  <c r="G33" i="100"/>
  <c r="F33" i="100"/>
  <c r="E33" i="100"/>
  <c r="D33" i="100"/>
  <c r="C33" i="100"/>
  <c r="B33" i="100"/>
  <c r="K32" i="100"/>
  <c r="J32" i="100"/>
  <c r="I32" i="100"/>
  <c r="H32" i="100"/>
  <c r="G32" i="100"/>
  <c r="F32" i="100"/>
  <c r="E32" i="100"/>
  <c r="D32" i="100"/>
  <c r="C32" i="100"/>
  <c r="B32" i="100"/>
  <c r="K31" i="100"/>
  <c r="J31" i="100"/>
  <c r="I31" i="100"/>
  <c r="H31" i="100"/>
  <c r="G31" i="100"/>
  <c r="F31" i="100"/>
  <c r="E31" i="100"/>
  <c r="D31" i="100"/>
  <c r="C31" i="100"/>
  <c r="B31" i="100"/>
  <c r="K30" i="100"/>
  <c r="J30" i="100"/>
  <c r="I30" i="100"/>
  <c r="H30" i="100"/>
  <c r="G30" i="100"/>
  <c r="F30" i="100"/>
  <c r="E30" i="100"/>
  <c r="D30" i="100"/>
  <c r="C30" i="100"/>
  <c r="B30" i="100"/>
  <c r="K29" i="100"/>
  <c r="J29" i="100"/>
  <c r="I29" i="100"/>
  <c r="H29" i="100"/>
  <c r="G29" i="100"/>
  <c r="F29" i="100"/>
  <c r="E29" i="100"/>
  <c r="D29" i="100"/>
  <c r="C29" i="100"/>
  <c r="B29" i="100"/>
  <c r="K28" i="100"/>
  <c r="J28" i="100"/>
  <c r="I28" i="100"/>
  <c r="H28" i="100"/>
  <c r="G28" i="100"/>
  <c r="F28" i="100"/>
  <c r="E28" i="100"/>
  <c r="D28" i="100"/>
  <c r="C28" i="100"/>
  <c r="B28" i="100"/>
  <c r="K27" i="100"/>
  <c r="J27" i="100"/>
  <c r="I27" i="100"/>
  <c r="H27" i="100"/>
  <c r="G27" i="100"/>
  <c r="F27" i="100"/>
  <c r="E27" i="100"/>
  <c r="D27" i="100"/>
  <c r="C27" i="100"/>
  <c r="B27" i="100"/>
  <c r="K26" i="100"/>
  <c r="J26" i="100"/>
  <c r="I26" i="100"/>
  <c r="H26" i="100"/>
  <c r="G26" i="100"/>
  <c r="F26" i="100"/>
  <c r="E26" i="100"/>
  <c r="D26" i="100"/>
  <c r="C26" i="100"/>
  <c r="B26" i="100"/>
  <c r="K25" i="100"/>
  <c r="J25" i="100"/>
  <c r="I25" i="100"/>
  <c r="H25" i="100"/>
  <c r="G25" i="100"/>
  <c r="F25" i="100"/>
  <c r="E25" i="100"/>
  <c r="D25" i="100"/>
  <c r="C25" i="100"/>
  <c r="B25" i="100"/>
  <c r="K24" i="100"/>
  <c r="J24" i="100"/>
  <c r="I24" i="100"/>
  <c r="H24" i="100"/>
  <c r="G24" i="100"/>
  <c r="F24" i="100"/>
  <c r="E24" i="100"/>
  <c r="D24" i="100"/>
  <c r="C24" i="100"/>
  <c r="B24" i="100"/>
  <c r="K23" i="100"/>
  <c r="J23" i="100"/>
  <c r="I23" i="100"/>
  <c r="H23" i="100"/>
  <c r="G23" i="100"/>
  <c r="F23" i="100"/>
  <c r="E23" i="100"/>
  <c r="D23" i="100"/>
  <c r="C23" i="100"/>
  <c r="B23" i="100"/>
  <c r="K22" i="100"/>
  <c r="J22" i="100"/>
  <c r="I22" i="100"/>
  <c r="H22" i="100"/>
  <c r="G22" i="100"/>
  <c r="F22" i="100"/>
  <c r="E22" i="100"/>
  <c r="D22" i="100"/>
  <c r="C22" i="100"/>
  <c r="B22" i="100"/>
  <c r="K21" i="100"/>
  <c r="J21" i="100"/>
  <c r="I21" i="100"/>
  <c r="H21" i="100"/>
  <c r="G21" i="100"/>
  <c r="F21" i="100"/>
  <c r="E21" i="100"/>
  <c r="D21" i="100"/>
  <c r="C21" i="100"/>
  <c r="B21" i="100"/>
  <c r="K20" i="100"/>
  <c r="J20" i="100"/>
  <c r="I20" i="100"/>
  <c r="H20" i="100"/>
  <c r="G20" i="100"/>
  <c r="F20" i="100"/>
  <c r="E20" i="100"/>
  <c r="D20" i="100"/>
  <c r="C20" i="100"/>
  <c r="B20" i="100"/>
  <c r="K19" i="100"/>
  <c r="J19" i="100"/>
  <c r="I19" i="100"/>
  <c r="H19" i="100"/>
  <c r="G19" i="100"/>
  <c r="F19" i="100"/>
  <c r="E19" i="100"/>
  <c r="D19" i="100"/>
  <c r="C19" i="100"/>
  <c r="B19" i="100"/>
  <c r="K18" i="100"/>
  <c r="J18" i="100"/>
  <c r="I18" i="100"/>
  <c r="H18" i="100"/>
  <c r="G18" i="100"/>
  <c r="F18" i="100"/>
  <c r="E18" i="100"/>
  <c r="D18" i="100"/>
  <c r="C18" i="100"/>
  <c r="B18" i="100"/>
  <c r="K17" i="100"/>
  <c r="J17" i="100"/>
  <c r="I17" i="100"/>
  <c r="H17" i="100"/>
  <c r="G17" i="100"/>
  <c r="F17" i="100"/>
  <c r="E17" i="100"/>
  <c r="D17" i="100"/>
  <c r="C17" i="100"/>
  <c r="B17" i="100"/>
  <c r="K16" i="100"/>
  <c r="J16" i="100"/>
  <c r="I16" i="100"/>
  <c r="H16" i="100"/>
  <c r="G16" i="100"/>
  <c r="F16" i="100"/>
  <c r="E16" i="100"/>
  <c r="D16" i="100"/>
  <c r="C16" i="100"/>
  <c r="B16" i="100"/>
  <c r="K15" i="100"/>
  <c r="J15" i="100"/>
  <c r="I15" i="100"/>
  <c r="H15" i="100"/>
  <c r="G15" i="100"/>
  <c r="F15" i="100"/>
  <c r="E15" i="100"/>
  <c r="D15" i="100"/>
  <c r="C15" i="100"/>
  <c r="B15" i="100"/>
  <c r="K14" i="100"/>
  <c r="J14" i="100"/>
  <c r="I14" i="100"/>
  <c r="H14" i="100"/>
  <c r="G14" i="100"/>
  <c r="F14" i="100"/>
  <c r="E14" i="100"/>
  <c r="D14" i="100"/>
  <c r="C14" i="100"/>
  <c r="B14" i="100"/>
  <c r="K13" i="100"/>
  <c r="J13" i="100"/>
  <c r="I13" i="100"/>
  <c r="H13" i="100"/>
  <c r="G13" i="100"/>
  <c r="F13" i="100"/>
  <c r="E13" i="100"/>
  <c r="D13" i="100"/>
  <c r="C13" i="100"/>
  <c r="B13" i="100"/>
  <c r="K12" i="100"/>
  <c r="J12" i="100"/>
  <c r="I12" i="100"/>
  <c r="H12" i="100"/>
  <c r="G12" i="100"/>
  <c r="F12" i="100"/>
  <c r="E12" i="100"/>
  <c r="D12" i="100"/>
  <c r="C12" i="100"/>
  <c r="B12" i="100"/>
  <c r="K11" i="100"/>
  <c r="J11" i="100"/>
  <c r="I11" i="100"/>
  <c r="H11" i="100"/>
  <c r="G11" i="100"/>
  <c r="F11" i="100"/>
  <c r="E11" i="100"/>
  <c r="D11" i="100"/>
  <c r="C11" i="100"/>
  <c r="B11" i="100"/>
  <c r="K10" i="100"/>
  <c r="J10" i="100"/>
  <c r="I10" i="100"/>
  <c r="H10" i="100"/>
  <c r="G10" i="100"/>
  <c r="F10" i="100"/>
  <c r="E10" i="100"/>
  <c r="D10" i="100"/>
  <c r="C10" i="100"/>
  <c r="B10" i="100"/>
  <c r="K9" i="100"/>
  <c r="J9" i="100"/>
  <c r="I9" i="100"/>
  <c r="H9" i="100"/>
  <c r="G9" i="100"/>
  <c r="F9" i="100"/>
  <c r="E9" i="100"/>
  <c r="D9" i="100"/>
  <c r="C9" i="100"/>
  <c r="B9" i="100"/>
  <c r="K8" i="100"/>
  <c r="J8" i="100"/>
  <c r="I8" i="100"/>
  <c r="H8" i="100"/>
  <c r="G8" i="100"/>
  <c r="F8" i="100"/>
  <c r="E8" i="100"/>
  <c r="D8" i="100"/>
  <c r="C8" i="100"/>
  <c r="B8" i="100"/>
  <c r="K7" i="100"/>
  <c r="J7" i="100"/>
  <c r="I7" i="100"/>
  <c r="H7" i="100"/>
  <c r="G7" i="100"/>
  <c r="F7" i="100"/>
  <c r="E7" i="100"/>
  <c r="D7" i="100"/>
  <c r="C7" i="100"/>
  <c r="B7" i="100"/>
  <c r="K6" i="100"/>
  <c r="J6" i="100"/>
  <c r="I6" i="100"/>
  <c r="H6" i="100"/>
  <c r="G6" i="100"/>
  <c r="F6" i="100"/>
  <c r="E6" i="100"/>
  <c r="D6" i="100"/>
  <c r="C6" i="100"/>
  <c r="B6" i="100"/>
  <c r="K5" i="100"/>
  <c r="J5" i="100"/>
  <c r="I5" i="100"/>
  <c r="H5" i="100"/>
  <c r="G5" i="100"/>
  <c r="F5" i="100"/>
  <c r="E5" i="100"/>
  <c r="D5" i="100"/>
  <c r="C5" i="100"/>
  <c r="B5" i="100"/>
  <c r="K4" i="100"/>
  <c r="J4" i="100"/>
  <c r="I4" i="100"/>
  <c r="H4" i="100"/>
  <c r="G4" i="100"/>
  <c r="F4" i="100"/>
  <c r="E4" i="100"/>
  <c r="D4" i="100"/>
  <c r="C4" i="100"/>
  <c r="B4" i="100"/>
  <c r="K3" i="100"/>
  <c r="J3" i="100"/>
  <c r="I3" i="100"/>
  <c r="H3" i="100"/>
  <c r="G3" i="100"/>
  <c r="F3" i="100"/>
  <c r="E3" i="100"/>
  <c r="D3" i="100"/>
  <c r="C3" i="100"/>
  <c r="B3" i="100"/>
  <c r="B291" i="99"/>
  <c r="B290" i="99"/>
  <c r="B289" i="99"/>
  <c r="B288" i="99"/>
  <c r="B287" i="99"/>
  <c r="B286" i="99"/>
  <c r="B285" i="99"/>
  <c r="B284" i="99"/>
  <c r="B283" i="99"/>
  <c r="B282" i="99"/>
  <c r="B281" i="99"/>
  <c r="B280" i="99"/>
  <c r="B279" i="99"/>
  <c r="B278" i="99"/>
  <c r="B277" i="99"/>
  <c r="B276" i="99"/>
  <c r="B275" i="99"/>
  <c r="B274" i="99"/>
  <c r="B273" i="99"/>
  <c r="B272" i="99"/>
  <c r="B271" i="99"/>
  <c r="B270" i="99"/>
  <c r="B269" i="99"/>
  <c r="B268" i="99"/>
  <c r="B267" i="99"/>
  <c r="B266" i="99"/>
  <c r="B265" i="99"/>
  <c r="B264" i="99"/>
  <c r="B263" i="99"/>
  <c r="B262" i="99"/>
  <c r="B261" i="99"/>
  <c r="B260" i="99"/>
  <c r="B259" i="99"/>
  <c r="B258" i="99"/>
  <c r="B257" i="99"/>
  <c r="B256" i="99"/>
  <c r="B255" i="99"/>
  <c r="B254" i="99"/>
  <c r="B253" i="99"/>
  <c r="B252" i="99"/>
  <c r="B251" i="99"/>
  <c r="B250" i="99"/>
  <c r="B249" i="99"/>
  <c r="B248" i="99"/>
  <c r="B247" i="99"/>
  <c r="B246" i="99"/>
  <c r="B245" i="99"/>
  <c r="B244" i="99"/>
  <c r="B243" i="99"/>
  <c r="B242" i="99"/>
  <c r="B241" i="99"/>
  <c r="B240" i="99"/>
  <c r="B239" i="99"/>
  <c r="B238" i="99"/>
  <c r="B237" i="99"/>
  <c r="B236" i="99"/>
  <c r="B235" i="99"/>
  <c r="B234" i="99"/>
  <c r="B233" i="99"/>
  <c r="B232" i="99"/>
  <c r="B231" i="99"/>
  <c r="B230" i="99"/>
  <c r="B229" i="99"/>
  <c r="B228" i="99"/>
  <c r="B227" i="99"/>
  <c r="B226" i="99"/>
  <c r="B225" i="99"/>
  <c r="B224" i="99"/>
  <c r="B223" i="99"/>
  <c r="B222" i="99"/>
  <c r="B221" i="99"/>
  <c r="B220" i="99"/>
  <c r="B219" i="99"/>
  <c r="B218" i="99"/>
  <c r="B217" i="99"/>
  <c r="B216" i="99"/>
  <c r="B215" i="99"/>
  <c r="B214" i="99"/>
  <c r="B213" i="99"/>
  <c r="B212" i="99"/>
  <c r="B211" i="99"/>
  <c r="B210" i="99"/>
  <c r="B209" i="99"/>
  <c r="B208" i="99"/>
  <c r="B207" i="99"/>
  <c r="B206" i="99"/>
  <c r="B205" i="99"/>
  <c r="B204" i="99"/>
  <c r="B203" i="99"/>
  <c r="B202" i="99"/>
  <c r="B201" i="99"/>
  <c r="B200" i="99"/>
  <c r="B199" i="99"/>
  <c r="B198" i="99"/>
  <c r="B197" i="99"/>
  <c r="B196" i="99"/>
  <c r="B195" i="99"/>
  <c r="B194" i="99"/>
  <c r="B193" i="99"/>
  <c r="B192" i="99"/>
  <c r="B191" i="99"/>
  <c r="B190" i="99"/>
  <c r="B189" i="99"/>
  <c r="B188" i="99"/>
  <c r="B187" i="99"/>
  <c r="B186" i="99"/>
  <c r="B185" i="99"/>
  <c r="B184" i="99"/>
  <c r="B183" i="99"/>
  <c r="B182" i="99"/>
  <c r="B181" i="99"/>
  <c r="B180" i="99"/>
  <c r="B179" i="99"/>
  <c r="B178" i="99"/>
  <c r="B177" i="99"/>
  <c r="B176" i="99"/>
  <c r="B175" i="99"/>
  <c r="B174" i="99"/>
  <c r="B173" i="99"/>
  <c r="B172" i="99"/>
  <c r="B171" i="99"/>
  <c r="B170" i="99"/>
  <c r="B169" i="99"/>
  <c r="B168" i="99"/>
  <c r="B167" i="99"/>
  <c r="B166" i="99"/>
  <c r="B165" i="99"/>
  <c r="B164" i="99"/>
  <c r="B163" i="99"/>
  <c r="B162" i="99"/>
  <c r="B161" i="99"/>
  <c r="B160" i="99"/>
  <c r="B159" i="99"/>
  <c r="B158" i="99"/>
  <c r="B157" i="99"/>
  <c r="B156" i="99"/>
  <c r="B155" i="99"/>
  <c r="B154" i="99"/>
  <c r="B153" i="99"/>
  <c r="B152" i="99"/>
  <c r="B151" i="99"/>
  <c r="B150" i="99"/>
  <c r="B149" i="99"/>
  <c r="B148" i="99"/>
  <c r="B147" i="99"/>
  <c r="B146" i="99"/>
  <c r="B145" i="99"/>
  <c r="B144" i="99"/>
  <c r="B143" i="99"/>
  <c r="B142" i="99"/>
  <c r="B141" i="99"/>
  <c r="B140" i="99"/>
  <c r="B139" i="99"/>
  <c r="B138" i="99"/>
  <c r="B137" i="99"/>
  <c r="B136" i="99"/>
  <c r="B135" i="99"/>
  <c r="B134" i="99"/>
  <c r="B133" i="99"/>
  <c r="B132" i="99"/>
  <c r="B131" i="99"/>
  <c r="B130" i="99"/>
  <c r="B129" i="99"/>
  <c r="B128" i="99"/>
  <c r="B127" i="99"/>
  <c r="B126" i="99"/>
  <c r="B125" i="99"/>
  <c r="B124" i="99"/>
  <c r="B123" i="99"/>
  <c r="B122" i="99"/>
  <c r="B121" i="99"/>
  <c r="B120" i="99"/>
  <c r="B119" i="99"/>
  <c r="B118" i="99"/>
  <c r="B117" i="99"/>
  <c r="B116" i="99"/>
  <c r="B115" i="99"/>
  <c r="B114" i="99"/>
  <c r="B113" i="99"/>
  <c r="B112" i="99"/>
  <c r="B111" i="99"/>
  <c r="B110" i="99"/>
  <c r="B109" i="99"/>
  <c r="B108" i="99"/>
  <c r="B107" i="99"/>
  <c r="B106" i="99"/>
  <c r="B105" i="99"/>
  <c r="B104" i="99"/>
  <c r="B103" i="99"/>
  <c r="B102" i="99"/>
  <c r="B101" i="99"/>
  <c r="B100" i="99"/>
  <c r="B99" i="99"/>
  <c r="B98" i="99"/>
  <c r="B97" i="99"/>
  <c r="B96" i="99"/>
  <c r="B95" i="99"/>
  <c r="B94" i="99"/>
  <c r="B93" i="99"/>
  <c r="B92" i="99"/>
  <c r="B91" i="99"/>
  <c r="B90" i="99"/>
  <c r="B89" i="99"/>
  <c r="B88" i="99"/>
  <c r="B87" i="99"/>
  <c r="B86" i="99"/>
  <c r="B85" i="99"/>
  <c r="B84" i="99"/>
  <c r="B83" i="99"/>
  <c r="B82" i="99"/>
  <c r="B81" i="99"/>
  <c r="B80" i="99"/>
  <c r="B79" i="99"/>
  <c r="B78" i="99"/>
  <c r="K77" i="99"/>
  <c r="J77" i="99"/>
  <c r="I77" i="99"/>
  <c r="H77" i="99"/>
  <c r="G77" i="99"/>
  <c r="F77" i="99"/>
  <c r="E77" i="99"/>
  <c r="D77" i="99"/>
  <c r="C77" i="99"/>
  <c r="B77" i="99"/>
  <c r="K76" i="99"/>
  <c r="J76" i="99"/>
  <c r="I76" i="99"/>
  <c r="H76" i="99"/>
  <c r="G76" i="99"/>
  <c r="F76" i="99"/>
  <c r="E76" i="99"/>
  <c r="D76" i="99"/>
  <c r="C76" i="99"/>
  <c r="B76" i="99"/>
  <c r="K75" i="99"/>
  <c r="J75" i="99"/>
  <c r="I75" i="99"/>
  <c r="H75" i="99"/>
  <c r="G75" i="99"/>
  <c r="F75" i="99"/>
  <c r="E75" i="99"/>
  <c r="D75" i="99"/>
  <c r="C75" i="99"/>
  <c r="B75" i="99"/>
  <c r="K74" i="99"/>
  <c r="J74" i="99"/>
  <c r="I74" i="99"/>
  <c r="H74" i="99"/>
  <c r="G74" i="99"/>
  <c r="F74" i="99"/>
  <c r="E74" i="99"/>
  <c r="D74" i="99"/>
  <c r="C74" i="99"/>
  <c r="B74" i="99"/>
  <c r="K73" i="99"/>
  <c r="J73" i="99"/>
  <c r="I73" i="99"/>
  <c r="H73" i="99"/>
  <c r="G73" i="99"/>
  <c r="F73" i="99"/>
  <c r="E73" i="99"/>
  <c r="D73" i="99"/>
  <c r="C73" i="99"/>
  <c r="B73" i="99"/>
  <c r="K72" i="99"/>
  <c r="J72" i="99"/>
  <c r="I72" i="99"/>
  <c r="H72" i="99"/>
  <c r="G72" i="99"/>
  <c r="F72" i="99"/>
  <c r="E72" i="99"/>
  <c r="D72" i="99"/>
  <c r="C72" i="99"/>
  <c r="B72" i="99"/>
  <c r="K71" i="99"/>
  <c r="J71" i="99"/>
  <c r="I71" i="99"/>
  <c r="H71" i="99"/>
  <c r="G71" i="99"/>
  <c r="F71" i="99"/>
  <c r="E71" i="99"/>
  <c r="D71" i="99"/>
  <c r="C71" i="99"/>
  <c r="B71" i="99"/>
  <c r="K70" i="99"/>
  <c r="J70" i="99"/>
  <c r="I70" i="99"/>
  <c r="H70" i="99"/>
  <c r="G70" i="99"/>
  <c r="F70" i="99"/>
  <c r="E70" i="99"/>
  <c r="D70" i="99"/>
  <c r="C70" i="99"/>
  <c r="B70" i="99"/>
  <c r="K69" i="99"/>
  <c r="J69" i="99"/>
  <c r="I69" i="99"/>
  <c r="H69" i="99"/>
  <c r="G69" i="99"/>
  <c r="F69" i="99"/>
  <c r="E69" i="99"/>
  <c r="D69" i="99"/>
  <c r="C69" i="99"/>
  <c r="B69" i="99"/>
  <c r="K68" i="99"/>
  <c r="J68" i="99"/>
  <c r="I68" i="99"/>
  <c r="H68" i="99"/>
  <c r="G68" i="99"/>
  <c r="F68" i="99"/>
  <c r="E68" i="99"/>
  <c r="D68" i="99"/>
  <c r="C68" i="99"/>
  <c r="B68" i="99"/>
  <c r="K67" i="99"/>
  <c r="J67" i="99"/>
  <c r="I67" i="99"/>
  <c r="H67" i="99"/>
  <c r="G67" i="99"/>
  <c r="F67" i="99"/>
  <c r="E67" i="99"/>
  <c r="D67" i="99"/>
  <c r="C67" i="99"/>
  <c r="B67" i="99"/>
  <c r="K66" i="99"/>
  <c r="J66" i="99"/>
  <c r="I66" i="99"/>
  <c r="H66" i="99"/>
  <c r="G66" i="99"/>
  <c r="F66" i="99"/>
  <c r="E66" i="99"/>
  <c r="D66" i="99"/>
  <c r="C66" i="99"/>
  <c r="B66" i="99"/>
  <c r="K65" i="99"/>
  <c r="J65" i="99"/>
  <c r="I65" i="99"/>
  <c r="H65" i="99"/>
  <c r="G65" i="99"/>
  <c r="F65" i="99"/>
  <c r="E65" i="99"/>
  <c r="D65" i="99"/>
  <c r="C65" i="99"/>
  <c r="B65" i="99"/>
  <c r="K64" i="99"/>
  <c r="J64" i="99"/>
  <c r="I64" i="99"/>
  <c r="H64" i="99"/>
  <c r="G64" i="99"/>
  <c r="F64" i="99"/>
  <c r="E64" i="99"/>
  <c r="D64" i="99"/>
  <c r="C64" i="99"/>
  <c r="B64" i="99"/>
  <c r="K63" i="99"/>
  <c r="J63" i="99"/>
  <c r="I63" i="99"/>
  <c r="H63" i="99"/>
  <c r="G63" i="99"/>
  <c r="F63" i="99"/>
  <c r="E63" i="99"/>
  <c r="D63" i="99"/>
  <c r="C63" i="99"/>
  <c r="B63" i="99"/>
  <c r="K62" i="99"/>
  <c r="J62" i="99"/>
  <c r="I62" i="99"/>
  <c r="H62" i="99"/>
  <c r="G62" i="99"/>
  <c r="F62" i="99"/>
  <c r="E62" i="99"/>
  <c r="D62" i="99"/>
  <c r="C62" i="99"/>
  <c r="B62" i="99"/>
  <c r="K61" i="99"/>
  <c r="J61" i="99"/>
  <c r="I61" i="99"/>
  <c r="H61" i="99"/>
  <c r="G61" i="99"/>
  <c r="F61" i="99"/>
  <c r="E61" i="99"/>
  <c r="D61" i="99"/>
  <c r="C61" i="99"/>
  <c r="B61" i="99"/>
  <c r="K60" i="99"/>
  <c r="J60" i="99"/>
  <c r="I60" i="99"/>
  <c r="H60" i="99"/>
  <c r="G60" i="99"/>
  <c r="F60" i="99"/>
  <c r="E60" i="99"/>
  <c r="D60" i="99"/>
  <c r="C60" i="99"/>
  <c r="B60" i="99"/>
  <c r="K59" i="99"/>
  <c r="J59" i="99"/>
  <c r="I59" i="99"/>
  <c r="H59" i="99"/>
  <c r="G59" i="99"/>
  <c r="F59" i="99"/>
  <c r="E59" i="99"/>
  <c r="D59" i="99"/>
  <c r="C59" i="99"/>
  <c r="B59" i="99"/>
  <c r="K58" i="99"/>
  <c r="J58" i="99"/>
  <c r="I58" i="99"/>
  <c r="H58" i="99"/>
  <c r="G58" i="99"/>
  <c r="F58" i="99"/>
  <c r="E58" i="99"/>
  <c r="D58" i="99"/>
  <c r="C58" i="99"/>
  <c r="B58" i="99"/>
  <c r="K57" i="99"/>
  <c r="J57" i="99"/>
  <c r="I57" i="99"/>
  <c r="H57" i="99"/>
  <c r="G57" i="99"/>
  <c r="F57" i="99"/>
  <c r="E57" i="99"/>
  <c r="D57" i="99"/>
  <c r="C57" i="99"/>
  <c r="B57" i="99"/>
  <c r="K56" i="99"/>
  <c r="J56" i="99"/>
  <c r="I56" i="99"/>
  <c r="H56" i="99"/>
  <c r="G56" i="99"/>
  <c r="F56" i="99"/>
  <c r="E56" i="99"/>
  <c r="D56" i="99"/>
  <c r="C56" i="99"/>
  <c r="B56" i="99"/>
  <c r="K55" i="99"/>
  <c r="J55" i="99"/>
  <c r="I55" i="99"/>
  <c r="H55" i="99"/>
  <c r="G55" i="99"/>
  <c r="F55" i="99"/>
  <c r="E55" i="99"/>
  <c r="D55" i="99"/>
  <c r="C55" i="99"/>
  <c r="B55" i="99"/>
  <c r="K54" i="99"/>
  <c r="J54" i="99"/>
  <c r="I54" i="99"/>
  <c r="H54" i="99"/>
  <c r="G54" i="99"/>
  <c r="F54" i="99"/>
  <c r="E54" i="99"/>
  <c r="D54" i="99"/>
  <c r="C54" i="99"/>
  <c r="B54" i="99"/>
  <c r="K53" i="99"/>
  <c r="J53" i="99"/>
  <c r="I53" i="99"/>
  <c r="H53" i="99"/>
  <c r="G53" i="99"/>
  <c r="F53" i="99"/>
  <c r="E53" i="99"/>
  <c r="D53" i="99"/>
  <c r="C53" i="99"/>
  <c r="B53" i="99"/>
  <c r="K52" i="99"/>
  <c r="J52" i="99"/>
  <c r="I52" i="99"/>
  <c r="H52" i="99"/>
  <c r="G52" i="99"/>
  <c r="F52" i="99"/>
  <c r="E52" i="99"/>
  <c r="D52" i="99"/>
  <c r="C52" i="99"/>
  <c r="B52" i="99"/>
  <c r="K51" i="99"/>
  <c r="J51" i="99"/>
  <c r="I51" i="99"/>
  <c r="H51" i="99"/>
  <c r="G51" i="99"/>
  <c r="F51" i="99"/>
  <c r="E51" i="99"/>
  <c r="D51" i="99"/>
  <c r="C51" i="99"/>
  <c r="B51" i="99"/>
  <c r="K50" i="99"/>
  <c r="J50" i="99"/>
  <c r="I50" i="99"/>
  <c r="H50" i="99"/>
  <c r="G50" i="99"/>
  <c r="F50" i="99"/>
  <c r="E50" i="99"/>
  <c r="D50" i="99"/>
  <c r="C50" i="99"/>
  <c r="B50" i="99"/>
  <c r="K49" i="99"/>
  <c r="J49" i="99"/>
  <c r="I49" i="99"/>
  <c r="H49" i="99"/>
  <c r="G49" i="99"/>
  <c r="F49" i="99"/>
  <c r="E49" i="99"/>
  <c r="D49" i="99"/>
  <c r="C49" i="99"/>
  <c r="B49" i="99"/>
  <c r="K48" i="99"/>
  <c r="J48" i="99"/>
  <c r="I48" i="99"/>
  <c r="H48" i="99"/>
  <c r="G48" i="99"/>
  <c r="F48" i="99"/>
  <c r="E48" i="99"/>
  <c r="D48" i="99"/>
  <c r="C48" i="99"/>
  <c r="B48" i="99"/>
  <c r="K47" i="99"/>
  <c r="J47" i="99"/>
  <c r="I47" i="99"/>
  <c r="H47" i="99"/>
  <c r="G47" i="99"/>
  <c r="F47" i="99"/>
  <c r="E47" i="99"/>
  <c r="D47" i="99"/>
  <c r="C47" i="99"/>
  <c r="B47" i="99"/>
  <c r="K46" i="99"/>
  <c r="J46" i="99"/>
  <c r="I46" i="99"/>
  <c r="H46" i="99"/>
  <c r="G46" i="99"/>
  <c r="F46" i="99"/>
  <c r="E46" i="99"/>
  <c r="D46" i="99"/>
  <c r="C46" i="99"/>
  <c r="B46" i="99"/>
  <c r="K45" i="99"/>
  <c r="J45" i="99"/>
  <c r="I45" i="99"/>
  <c r="H45" i="99"/>
  <c r="G45" i="99"/>
  <c r="F45" i="99"/>
  <c r="E45" i="99"/>
  <c r="D45" i="99"/>
  <c r="C45" i="99"/>
  <c r="B45" i="99"/>
  <c r="K44" i="99"/>
  <c r="J44" i="99"/>
  <c r="I44" i="99"/>
  <c r="H44" i="99"/>
  <c r="G44" i="99"/>
  <c r="F44" i="99"/>
  <c r="E44" i="99"/>
  <c r="D44" i="99"/>
  <c r="C44" i="99"/>
  <c r="B44" i="99"/>
  <c r="K43" i="99"/>
  <c r="J43" i="99"/>
  <c r="I43" i="99"/>
  <c r="H43" i="99"/>
  <c r="G43" i="99"/>
  <c r="F43" i="99"/>
  <c r="E43" i="99"/>
  <c r="D43" i="99"/>
  <c r="C43" i="99"/>
  <c r="B43" i="99"/>
  <c r="K42" i="99"/>
  <c r="J42" i="99"/>
  <c r="I42" i="99"/>
  <c r="H42" i="99"/>
  <c r="G42" i="99"/>
  <c r="F42" i="99"/>
  <c r="E42" i="99"/>
  <c r="D42" i="99"/>
  <c r="C42" i="99"/>
  <c r="B42" i="99"/>
  <c r="K41" i="99"/>
  <c r="J41" i="99"/>
  <c r="I41" i="99"/>
  <c r="H41" i="99"/>
  <c r="G41" i="99"/>
  <c r="F41" i="99"/>
  <c r="E41" i="99"/>
  <c r="D41" i="99"/>
  <c r="C41" i="99"/>
  <c r="B41" i="99"/>
  <c r="K40" i="99"/>
  <c r="J40" i="99"/>
  <c r="I40" i="99"/>
  <c r="H40" i="99"/>
  <c r="G40" i="99"/>
  <c r="F40" i="99"/>
  <c r="E40" i="99"/>
  <c r="D40" i="99"/>
  <c r="C40" i="99"/>
  <c r="B40" i="99"/>
  <c r="K39" i="99"/>
  <c r="J39" i="99"/>
  <c r="I39" i="99"/>
  <c r="H39" i="99"/>
  <c r="G39" i="99"/>
  <c r="F39" i="99"/>
  <c r="E39" i="99"/>
  <c r="D39" i="99"/>
  <c r="C39" i="99"/>
  <c r="B39" i="99"/>
  <c r="K38" i="99"/>
  <c r="J38" i="99"/>
  <c r="I38" i="99"/>
  <c r="H38" i="99"/>
  <c r="G38" i="99"/>
  <c r="F38" i="99"/>
  <c r="E38" i="99"/>
  <c r="D38" i="99"/>
  <c r="C38" i="99"/>
  <c r="B38" i="99"/>
  <c r="K37" i="99"/>
  <c r="J37" i="99"/>
  <c r="I37" i="99"/>
  <c r="H37" i="99"/>
  <c r="G37" i="99"/>
  <c r="F37" i="99"/>
  <c r="E37" i="99"/>
  <c r="D37" i="99"/>
  <c r="C37" i="99"/>
  <c r="B37" i="99"/>
  <c r="K36" i="99"/>
  <c r="J36" i="99"/>
  <c r="I36" i="99"/>
  <c r="H36" i="99"/>
  <c r="G36" i="99"/>
  <c r="F36" i="99"/>
  <c r="E36" i="99"/>
  <c r="D36" i="99"/>
  <c r="C36" i="99"/>
  <c r="B36" i="99"/>
  <c r="K35" i="99"/>
  <c r="J35" i="99"/>
  <c r="I35" i="99"/>
  <c r="H35" i="99"/>
  <c r="G35" i="99"/>
  <c r="F35" i="99"/>
  <c r="E35" i="99"/>
  <c r="D35" i="99"/>
  <c r="C35" i="99"/>
  <c r="B35" i="99"/>
  <c r="K34" i="99"/>
  <c r="J34" i="99"/>
  <c r="I34" i="99"/>
  <c r="H34" i="99"/>
  <c r="G34" i="99"/>
  <c r="F34" i="99"/>
  <c r="E34" i="99"/>
  <c r="D34" i="99"/>
  <c r="C34" i="99"/>
  <c r="B34" i="99"/>
  <c r="K33" i="99"/>
  <c r="J33" i="99"/>
  <c r="I33" i="99"/>
  <c r="H33" i="99"/>
  <c r="G33" i="99"/>
  <c r="F33" i="99"/>
  <c r="E33" i="99"/>
  <c r="D33" i="99"/>
  <c r="C33" i="99"/>
  <c r="B33" i="99"/>
  <c r="K32" i="99"/>
  <c r="J32" i="99"/>
  <c r="I32" i="99"/>
  <c r="H32" i="99"/>
  <c r="G32" i="99"/>
  <c r="F32" i="99"/>
  <c r="E32" i="99"/>
  <c r="D32" i="99"/>
  <c r="C32" i="99"/>
  <c r="B32" i="99"/>
  <c r="K31" i="99"/>
  <c r="J31" i="99"/>
  <c r="I31" i="99"/>
  <c r="H31" i="99"/>
  <c r="G31" i="99"/>
  <c r="F31" i="99"/>
  <c r="E31" i="99"/>
  <c r="D31" i="99"/>
  <c r="C31" i="99"/>
  <c r="B31" i="99"/>
  <c r="K30" i="99"/>
  <c r="J30" i="99"/>
  <c r="I30" i="99"/>
  <c r="H30" i="99"/>
  <c r="G30" i="99"/>
  <c r="F30" i="99"/>
  <c r="E30" i="99"/>
  <c r="D30" i="99"/>
  <c r="C30" i="99"/>
  <c r="B30" i="99"/>
  <c r="K29" i="99"/>
  <c r="J29" i="99"/>
  <c r="I29" i="99"/>
  <c r="H29" i="99"/>
  <c r="G29" i="99"/>
  <c r="F29" i="99"/>
  <c r="E29" i="99"/>
  <c r="D29" i="99"/>
  <c r="C29" i="99"/>
  <c r="B29" i="99"/>
  <c r="K28" i="99"/>
  <c r="J28" i="99"/>
  <c r="I28" i="99"/>
  <c r="H28" i="99"/>
  <c r="G28" i="99"/>
  <c r="F28" i="99"/>
  <c r="E28" i="99"/>
  <c r="D28" i="99"/>
  <c r="C28" i="99"/>
  <c r="B28" i="99"/>
  <c r="K27" i="99"/>
  <c r="J27" i="99"/>
  <c r="I27" i="99"/>
  <c r="H27" i="99"/>
  <c r="G27" i="99"/>
  <c r="F27" i="99"/>
  <c r="E27" i="99"/>
  <c r="D27" i="99"/>
  <c r="C27" i="99"/>
  <c r="B27" i="99"/>
  <c r="K26" i="99"/>
  <c r="J26" i="99"/>
  <c r="I26" i="99"/>
  <c r="H26" i="99"/>
  <c r="G26" i="99"/>
  <c r="F26" i="99"/>
  <c r="E26" i="99"/>
  <c r="D26" i="99"/>
  <c r="C26" i="99"/>
  <c r="B26" i="99"/>
  <c r="K25" i="99"/>
  <c r="J25" i="99"/>
  <c r="I25" i="99"/>
  <c r="H25" i="99"/>
  <c r="G25" i="99"/>
  <c r="F25" i="99"/>
  <c r="E25" i="99"/>
  <c r="D25" i="99"/>
  <c r="C25" i="99"/>
  <c r="B25" i="99"/>
  <c r="K24" i="99"/>
  <c r="J24" i="99"/>
  <c r="I24" i="99"/>
  <c r="H24" i="99"/>
  <c r="G24" i="99"/>
  <c r="F24" i="99"/>
  <c r="E24" i="99"/>
  <c r="D24" i="99"/>
  <c r="C24" i="99"/>
  <c r="B24" i="99"/>
  <c r="K23" i="99"/>
  <c r="J23" i="99"/>
  <c r="I23" i="99"/>
  <c r="H23" i="99"/>
  <c r="G23" i="99"/>
  <c r="F23" i="99"/>
  <c r="E23" i="99"/>
  <c r="D23" i="99"/>
  <c r="C23" i="99"/>
  <c r="B23" i="99"/>
  <c r="K22" i="99"/>
  <c r="J22" i="99"/>
  <c r="I22" i="99"/>
  <c r="H22" i="99"/>
  <c r="G22" i="99"/>
  <c r="F22" i="99"/>
  <c r="E22" i="99"/>
  <c r="D22" i="99"/>
  <c r="C22" i="99"/>
  <c r="B22" i="99"/>
  <c r="K21" i="99"/>
  <c r="J21" i="99"/>
  <c r="I21" i="99"/>
  <c r="H21" i="99"/>
  <c r="G21" i="99"/>
  <c r="F21" i="99"/>
  <c r="E21" i="99"/>
  <c r="D21" i="99"/>
  <c r="C21" i="99"/>
  <c r="B21" i="99"/>
  <c r="K20" i="99"/>
  <c r="J20" i="99"/>
  <c r="I20" i="99"/>
  <c r="H20" i="99"/>
  <c r="G20" i="99"/>
  <c r="F20" i="99"/>
  <c r="E20" i="99"/>
  <c r="D20" i="99"/>
  <c r="C20" i="99"/>
  <c r="B20" i="99"/>
  <c r="K19" i="99"/>
  <c r="J19" i="99"/>
  <c r="I19" i="99"/>
  <c r="H19" i="99"/>
  <c r="G19" i="99"/>
  <c r="F19" i="99"/>
  <c r="E19" i="99"/>
  <c r="D19" i="99"/>
  <c r="C19" i="99"/>
  <c r="B19" i="99"/>
  <c r="K18" i="99"/>
  <c r="J18" i="99"/>
  <c r="I18" i="99"/>
  <c r="H18" i="99"/>
  <c r="G18" i="99"/>
  <c r="F18" i="99"/>
  <c r="E18" i="99"/>
  <c r="D18" i="99"/>
  <c r="C18" i="99"/>
  <c r="B18" i="99"/>
  <c r="K17" i="99"/>
  <c r="J17" i="99"/>
  <c r="I17" i="99"/>
  <c r="H17" i="99"/>
  <c r="G17" i="99"/>
  <c r="F17" i="99"/>
  <c r="E17" i="99"/>
  <c r="D17" i="99"/>
  <c r="C17" i="99"/>
  <c r="B17" i="99"/>
  <c r="K16" i="99"/>
  <c r="J16" i="99"/>
  <c r="I16" i="99"/>
  <c r="H16" i="99"/>
  <c r="G16" i="99"/>
  <c r="F16" i="99"/>
  <c r="E16" i="99"/>
  <c r="D16" i="99"/>
  <c r="C16" i="99"/>
  <c r="B16" i="99"/>
  <c r="K15" i="99"/>
  <c r="J15" i="99"/>
  <c r="I15" i="99"/>
  <c r="H15" i="99"/>
  <c r="G15" i="99"/>
  <c r="F15" i="99"/>
  <c r="E15" i="99"/>
  <c r="D15" i="99"/>
  <c r="C15" i="99"/>
  <c r="B15" i="99"/>
  <c r="K14" i="99"/>
  <c r="J14" i="99"/>
  <c r="I14" i="99"/>
  <c r="H14" i="99"/>
  <c r="G14" i="99"/>
  <c r="F14" i="99"/>
  <c r="E14" i="99"/>
  <c r="D14" i="99"/>
  <c r="C14" i="99"/>
  <c r="B14" i="99"/>
  <c r="K13" i="99"/>
  <c r="J13" i="99"/>
  <c r="I13" i="99"/>
  <c r="H13" i="99"/>
  <c r="G13" i="99"/>
  <c r="F13" i="99"/>
  <c r="E13" i="99"/>
  <c r="D13" i="99"/>
  <c r="C13" i="99"/>
  <c r="B13" i="99"/>
  <c r="K12" i="99"/>
  <c r="J12" i="99"/>
  <c r="I12" i="99"/>
  <c r="H12" i="99"/>
  <c r="G12" i="99"/>
  <c r="F12" i="99"/>
  <c r="E12" i="99"/>
  <c r="D12" i="99"/>
  <c r="C12" i="99"/>
  <c r="B12" i="99"/>
  <c r="K11" i="99"/>
  <c r="J11" i="99"/>
  <c r="I11" i="99"/>
  <c r="H11" i="99"/>
  <c r="G11" i="99"/>
  <c r="F11" i="99"/>
  <c r="E11" i="99"/>
  <c r="D11" i="99"/>
  <c r="C11" i="99"/>
  <c r="B11" i="99"/>
  <c r="K10" i="99"/>
  <c r="J10" i="99"/>
  <c r="I10" i="99"/>
  <c r="H10" i="99"/>
  <c r="G10" i="99"/>
  <c r="F10" i="99"/>
  <c r="E10" i="99"/>
  <c r="D10" i="99"/>
  <c r="C10" i="99"/>
  <c r="B10" i="99"/>
  <c r="K9" i="99"/>
  <c r="J9" i="99"/>
  <c r="I9" i="99"/>
  <c r="H9" i="99"/>
  <c r="G9" i="99"/>
  <c r="F9" i="99"/>
  <c r="E9" i="99"/>
  <c r="D9" i="99"/>
  <c r="C9" i="99"/>
  <c r="B9" i="99"/>
  <c r="K8" i="99"/>
  <c r="J8" i="99"/>
  <c r="I8" i="99"/>
  <c r="H8" i="99"/>
  <c r="G8" i="99"/>
  <c r="F8" i="99"/>
  <c r="E8" i="99"/>
  <c r="D8" i="99"/>
  <c r="C8" i="99"/>
  <c r="B8" i="99"/>
  <c r="K7" i="99"/>
  <c r="J7" i="99"/>
  <c r="I7" i="99"/>
  <c r="H7" i="99"/>
  <c r="G7" i="99"/>
  <c r="F7" i="99"/>
  <c r="E7" i="99"/>
  <c r="D7" i="99"/>
  <c r="C7" i="99"/>
  <c r="B7" i="99"/>
  <c r="K6" i="99"/>
  <c r="J6" i="99"/>
  <c r="I6" i="99"/>
  <c r="H6" i="99"/>
  <c r="G6" i="99"/>
  <c r="F6" i="99"/>
  <c r="E6" i="99"/>
  <c r="D6" i="99"/>
  <c r="C6" i="99"/>
  <c r="B6" i="99"/>
  <c r="K5" i="99"/>
  <c r="J5" i="99"/>
  <c r="I5" i="99"/>
  <c r="H5" i="99"/>
  <c r="G5" i="99"/>
  <c r="F5" i="99"/>
  <c r="E5" i="99"/>
  <c r="D5" i="99"/>
  <c r="C5" i="99"/>
  <c r="B5" i="99"/>
  <c r="K4" i="99"/>
  <c r="J4" i="99"/>
  <c r="I4" i="99"/>
  <c r="H4" i="99"/>
  <c r="G4" i="99"/>
  <c r="F4" i="99"/>
  <c r="E4" i="99"/>
  <c r="D4" i="99"/>
  <c r="C4" i="99"/>
  <c r="B4" i="99"/>
  <c r="K3" i="99"/>
  <c r="J3" i="99"/>
  <c r="I3" i="99"/>
  <c r="H3" i="99"/>
  <c r="G3" i="99"/>
  <c r="F3" i="99"/>
  <c r="E3" i="99"/>
  <c r="D3" i="99"/>
  <c r="C3" i="99"/>
  <c r="B3" i="99"/>
  <c r="B291" i="98"/>
  <c r="B290" i="98"/>
  <c r="B289" i="98"/>
  <c r="B288" i="98"/>
  <c r="B287" i="98"/>
  <c r="B286" i="98"/>
  <c r="B285" i="98"/>
  <c r="B284" i="98"/>
  <c r="B283" i="98"/>
  <c r="B282" i="98"/>
  <c r="B281" i="98"/>
  <c r="B280" i="98"/>
  <c r="B279" i="98"/>
  <c r="B278" i="98"/>
  <c r="B277" i="98"/>
  <c r="B276" i="98"/>
  <c r="B275" i="98"/>
  <c r="B274" i="98"/>
  <c r="B273" i="98"/>
  <c r="B272" i="98"/>
  <c r="B271" i="98"/>
  <c r="B270" i="98"/>
  <c r="B269" i="98"/>
  <c r="B268" i="98"/>
  <c r="B267" i="98"/>
  <c r="B266" i="98"/>
  <c r="B265" i="98"/>
  <c r="B264" i="98"/>
  <c r="B263" i="98"/>
  <c r="B262" i="98"/>
  <c r="B261" i="98"/>
  <c r="B260" i="98"/>
  <c r="B259" i="98"/>
  <c r="B258" i="98"/>
  <c r="B257" i="98"/>
  <c r="B256" i="98"/>
  <c r="B255" i="98"/>
  <c r="B254" i="98"/>
  <c r="B253" i="98"/>
  <c r="B252" i="98"/>
  <c r="B251" i="98"/>
  <c r="B250" i="98"/>
  <c r="B249" i="98"/>
  <c r="B248" i="98"/>
  <c r="B247" i="98"/>
  <c r="B246" i="98"/>
  <c r="B245" i="98"/>
  <c r="B244" i="98"/>
  <c r="B243" i="98"/>
  <c r="B242" i="98"/>
  <c r="B241" i="98"/>
  <c r="B240" i="98"/>
  <c r="B239" i="98"/>
  <c r="B238" i="98"/>
  <c r="B237" i="98"/>
  <c r="B236" i="98"/>
  <c r="B235" i="98"/>
  <c r="B234" i="98"/>
  <c r="B233" i="98"/>
  <c r="B232" i="98"/>
  <c r="B231" i="98"/>
  <c r="B230" i="98"/>
  <c r="B229" i="98"/>
  <c r="B228" i="98"/>
  <c r="B227" i="98"/>
  <c r="B226" i="98"/>
  <c r="B225" i="98"/>
  <c r="B224" i="98"/>
  <c r="B223" i="98"/>
  <c r="B222" i="98"/>
  <c r="B221" i="98"/>
  <c r="B220" i="98"/>
  <c r="B219" i="98"/>
  <c r="B218" i="98"/>
  <c r="B217" i="98"/>
  <c r="B216" i="98"/>
  <c r="B215" i="98"/>
  <c r="B214" i="98"/>
  <c r="B213" i="98"/>
  <c r="B212" i="98"/>
  <c r="B211" i="98"/>
  <c r="B210" i="98"/>
  <c r="B209" i="98"/>
  <c r="B208" i="98"/>
  <c r="B207" i="98"/>
  <c r="B206" i="98"/>
  <c r="B205" i="98"/>
  <c r="B204" i="98"/>
  <c r="B203" i="98"/>
  <c r="B202" i="98"/>
  <c r="B201" i="98"/>
  <c r="B200" i="98"/>
  <c r="B199" i="98"/>
  <c r="B198" i="98"/>
  <c r="B197" i="98"/>
  <c r="B196" i="98"/>
  <c r="B195" i="98"/>
  <c r="B194" i="98"/>
  <c r="B193" i="98"/>
  <c r="B192" i="98"/>
  <c r="B191" i="98"/>
  <c r="B190" i="98"/>
  <c r="B189" i="98"/>
  <c r="B188" i="98"/>
  <c r="B187" i="98"/>
  <c r="B186" i="98"/>
  <c r="B185" i="98"/>
  <c r="B184" i="98"/>
  <c r="B183" i="98"/>
  <c r="B182" i="98"/>
  <c r="B181" i="98"/>
  <c r="B180" i="98"/>
  <c r="B179" i="98"/>
  <c r="B178" i="98"/>
  <c r="B177" i="98"/>
  <c r="B176" i="98"/>
  <c r="B175" i="98"/>
  <c r="B174" i="98"/>
  <c r="B173" i="98"/>
  <c r="B172" i="98"/>
  <c r="B171" i="98"/>
  <c r="B170" i="98"/>
  <c r="B169" i="98"/>
  <c r="B168" i="98"/>
  <c r="B167" i="98"/>
  <c r="B166" i="98"/>
  <c r="B165" i="98"/>
  <c r="B164" i="98"/>
  <c r="B163" i="98"/>
  <c r="B162" i="98"/>
  <c r="B161" i="98"/>
  <c r="B160" i="98"/>
  <c r="B159" i="98"/>
  <c r="B158" i="98"/>
  <c r="B157" i="98"/>
  <c r="B156" i="98"/>
  <c r="B155" i="98"/>
  <c r="B154" i="98"/>
  <c r="B153" i="98"/>
  <c r="B152" i="98"/>
  <c r="B151" i="98"/>
  <c r="B150" i="98"/>
  <c r="B149" i="98"/>
  <c r="B148" i="98"/>
  <c r="B147" i="98"/>
  <c r="B146" i="98"/>
  <c r="B145" i="98"/>
  <c r="B144" i="98"/>
  <c r="B143" i="98"/>
  <c r="B142" i="98"/>
  <c r="B141" i="98"/>
  <c r="B140" i="98"/>
  <c r="B139" i="98"/>
  <c r="B138" i="98"/>
  <c r="B137" i="98"/>
  <c r="B136" i="98"/>
  <c r="B135" i="98"/>
  <c r="B134" i="98"/>
  <c r="B133" i="98"/>
  <c r="B132" i="98"/>
  <c r="B131" i="98"/>
  <c r="B130" i="98"/>
  <c r="B129" i="98"/>
  <c r="B128" i="98"/>
  <c r="B127" i="98"/>
  <c r="B126" i="98"/>
  <c r="B125" i="98"/>
  <c r="B124" i="98"/>
  <c r="B123" i="98"/>
  <c r="B122" i="98"/>
  <c r="B121" i="98"/>
  <c r="B120" i="98"/>
  <c r="B119" i="98"/>
  <c r="B118" i="98"/>
  <c r="B117" i="98"/>
  <c r="B116" i="98"/>
  <c r="B115" i="98"/>
  <c r="B114" i="98"/>
  <c r="B113" i="98"/>
  <c r="B112" i="98"/>
  <c r="B111" i="98"/>
  <c r="B110" i="98"/>
  <c r="B109" i="98"/>
  <c r="B108" i="98"/>
  <c r="B107" i="98"/>
  <c r="B106" i="98"/>
  <c r="B105" i="98"/>
  <c r="B104" i="98"/>
  <c r="B103" i="98"/>
  <c r="B102" i="98"/>
  <c r="B101" i="98"/>
  <c r="B100" i="98"/>
  <c r="B99" i="98"/>
  <c r="B98" i="98"/>
  <c r="B97" i="98"/>
  <c r="B96" i="98"/>
  <c r="B95" i="98"/>
  <c r="B94" i="98"/>
  <c r="B93" i="98"/>
  <c r="B92" i="98"/>
  <c r="B91" i="98"/>
  <c r="B90" i="98"/>
  <c r="B89" i="98"/>
  <c r="B88" i="98"/>
  <c r="B87" i="98"/>
  <c r="B86" i="98"/>
  <c r="B85" i="98"/>
  <c r="B84" i="98"/>
  <c r="B83" i="98"/>
  <c r="B82" i="98"/>
  <c r="B81" i="98"/>
  <c r="B80" i="98"/>
  <c r="B79" i="98"/>
  <c r="B78" i="98"/>
  <c r="K77" i="98"/>
  <c r="J77" i="98"/>
  <c r="I77" i="98"/>
  <c r="H77" i="98"/>
  <c r="G77" i="98"/>
  <c r="F77" i="98"/>
  <c r="E77" i="98"/>
  <c r="D77" i="98"/>
  <c r="C77" i="98"/>
  <c r="B77" i="98"/>
  <c r="K76" i="98"/>
  <c r="J76" i="98"/>
  <c r="I76" i="98"/>
  <c r="H76" i="98"/>
  <c r="G76" i="98"/>
  <c r="F76" i="98"/>
  <c r="E76" i="98"/>
  <c r="D76" i="98"/>
  <c r="C76" i="98"/>
  <c r="B76" i="98"/>
  <c r="K75" i="98"/>
  <c r="J75" i="98"/>
  <c r="I75" i="98"/>
  <c r="H75" i="98"/>
  <c r="G75" i="98"/>
  <c r="F75" i="98"/>
  <c r="E75" i="98"/>
  <c r="D75" i="98"/>
  <c r="C75" i="98"/>
  <c r="B75" i="98"/>
  <c r="K74" i="98"/>
  <c r="J74" i="98"/>
  <c r="I74" i="98"/>
  <c r="H74" i="98"/>
  <c r="G74" i="98"/>
  <c r="F74" i="98"/>
  <c r="E74" i="98"/>
  <c r="D74" i="98"/>
  <c r="C74" i="98"/>
  <c r="B74" i="98"/>
  <c r="K73" i="98"/>
  <c r="J73" i="98"/>
  <c r="I73" i="98"/>
  <c r="H73" i="98"/>
  <c r="G73" i="98"/>
  <c r="F73" i="98"/>
  <c r="E73" i="98"/>
  <c r="D73" i="98"/>
  <c r="C73" i="98"/>
  <c r="B73" i="98"/>
  <c r="K72" i="98"/>
  <c r="J72" i="98"/>
  <c r="I72" i="98"/>
  <c r="H72" i="98"/>
  <c r="G72" i="98"/>
  <c r="F72" i="98"/>
  <c r="E72" i="98"/>
  <c r="D72" i="98"/>
  <c r="C72" i="98"/>
  <c r="B72" i="98"/>
  <c r="K71" i="98"/>
  <c r="J71" i="98"/>
  <c r="I71" i="98"/>
  <c r="H71" i="98"/>
  <c r="G71" i="98"/>
  <c r="F71" i="98"/>
  <c r="E71" i="98"/>
  <c r="D71" i="98"/>
  <c r="C71" i="98"/>
  <c r="B71" i="98"/>
  <c r="K70" i="98"/>
  <c r="J70" i="98"/>
  <c r="I70" i="98"/>
  <c r="H70" i="98"/>
  <c r="G70" i="98"/>
  <c r="F70" i="98"/>
  <c r="E70" i="98"/>
  <c r="D70" i="98"/>
  <c r="C70" i="98"/>
  <c r="B70" i="98"/>
  <c r="K69" i="98"/>
  <c r="J69" i="98"/>
  <c r="I69" i="98"/>
  <c r="H69" i="98"/>
  <c r="G69" i="98"/>
  <c r="F69" i="98"/>
  <c r="E69" i="98"/>
  <c r="D69" i="98"/>
  <c r="C69" i="98"/>
  <c r="B69" i="98"/>
  <c r="K68" i="98"/>
  <c r="J68" i="98"/>
  <c r="I68" i="98"/>
  <c r="H68" i="98"/>
  <c r="G68" i="98"/>
  <c r="F68" i="98"/>
  <c r="E68" i="98"/>
  <c r="D68" i="98"/>
  <c r="C68" i="98"/>
  <c r="B68" i="98"/>
  <c r="K67" i="98"/>
  <c r="J67" i="98"/>
  <c r="I67" i="98"/>
  <c r="H67" i="98"/>
  <c r="G67" i="98"/>
  <c r="F67" i="98"/>
  <c r="E67" i="98"/>
  <c r="D67" i="98"/>
  <c r="C67" i="98"/>
  <c r="B67" i="98"/>
  <c r="K66" i="98"/>
  <c r="J66" i="98"/>
  <c r="I66" i="98"/>
  <c r="H66" i="98"/>
  <c r="G66" i="98"/>
  <c r="F66" i="98"/>
  <c r="E66" i="98"/>
  <c r="D66" i="98"/>
  <c r="C66" i="98"/>
  <c r="B66" i="98"/>
  <c r="K65" i="98"/>
  <c r="J65" i="98"/>
  <c r="I65" i="98"/>
  <c r="H65" i="98"/>
  <c r="G65" i="98"/>
  <c r="F65" i="98"/>
  <c r="E65" i="98"/>
  <c r="D65" i="98"/>
  <c r="C65" i="98"/>
  <c r="B65" i="98"/>
  <c r="K64" i="98"/>
  <c r="J64" i="98"/>
  <c r="I64" i="98"/>
  <c r="H64" i="98"/>
  <c r="G64" i="98"/>
  <c r="F64" i="98"/>
  <c r="E64" i="98"/>
  <c r="D64" i="98"/>
  <c r="C64" i="98"/>
  <c r="B64" i="98"/>
  <c r="K63" i="98"/>
  <c r="J63" i="98"/>
  <c r="I63" i="98"/>
  <c r="H63" i="98"/>
  <c r="G63" i="98"/>
  <c r="F63" i="98"/>
  <c r="E63" i="98"/>
  <c r="D63" i="98"/>
  <c r="C63" i="98"/>
  <c r="B63" i="98"/>
  <c r="K62" i="98"/>
  <c r="J62" i="98"/>
  <c r="I62" i="98"/>
  <c r="H62" i="98"/>
  <c r="G62" i="98"/>
  <c r="F62" i="98"/>
  <c r="E62" i="98"/>
  <c r="D62" i="98"/>
  <c r="C62" i="98"/>
  <c r="B62" i="98"/>
  <c r="K61" i="98"/>
  <c r="J61" i="98"/>
  <c r="I61" i="98"/>
  <c r="H61" i="98"/>
  <c r="G61" i="98"/>
  <c r="F61" i="98"/>
  <c r="E61" i="98"/>
  <c r="D61" i="98"/>
  <c r="C61" i="98"/>
  <c r="B61" i="98"/>
  <c r="K60" i="98"/>
  <c r="J60" i="98"/>
  <c r="I60" i="98"/>
  <c r="H60" i="98"/>
  <c r="G60" i="98"/>
  <c r="F60" i="98"/>
  <c r="E60" i="98"/>
  <c r="D60" i="98"/>
  <c r="C60" i="98"/>
  <c r="B60" i="98"/>
  <c r="K59" i="98"/>
  <c r="J59" i="98"/>
  <c r="I59" i="98"/>
  <c r="H59" i="98"/>
  <c r="G59" i="98"/>
  <c r="F59" i="98"/>
  <c r="E59" i="98"/>
  <c r="D59" i="98"/>
  <c r="C59" i="98"/>
  <c r="B59" i="98"/>
  <c r="K58" i="98"/>
  <c r="J58" i="98"/>
  <c r="I58" i="98"/>
  <c r="H58" i="98"/>
  <c r="G58" i="98"/>
  <c r="F58" i="98"/>
  <c r="E58" i="98"/>
  <c r="D58" i="98"/>
  <c r="C58" i="98"/>
  <c r="B58" i="98"/>
  <c r="K57" i="98"/>
  <c r="J57" i="98"/>
  <c r="I57" i="98"/>
  <c r="H57" i="98"/>
  <c r="G57" i="98"/>
  <c r="F57" i="98"/>
  <c r="E57" i="98"/>
  <c r="D57" i="98"/>
  <c r="C57" i="98"/>
  <c r="B57" i="98"/>
  <c r="K56" i="98"/>
  <c r="J56" i="98"/>
  <c r="I56" i="98"/>
  <c r="H56" i="98"/>
  <c r="G56" i="98"/>
  <c r="F56" i="98"/>
  <c r="E56" i="98"/>
  <c r="D56" i="98"/>
  <c r="C56" i="98"/>
  <c r="B56" i="98"/>
  <c r="K55" i="98"/>
  <c r="J55" i="98"/>
  <c r="I55" i="98"/>
  <c r="H55" i="98"/>
  <c r="G55" i="98"/>
  <c r="F55" i="98"/>
  <c r="E55" i="98"/>
  <c r="D55" i="98"/>
  <c r="C55" i="98"/>
  <c r="B55" i="98"/>
  <c r="K54" i="98"/>
  <c r="J54" i="98"/>
  <c r="I54" i="98"/>
  <c r="H54" i="98"/>
  <c r="G54" i="98"/>
  <c r="F54" i="98"/>
  <c r="E54" i="98"/>
  <c r="D54" i="98"/>
  <c r="C54" i="98"/>
  <c r="B54" i="98"/>
  <c r="K53" i="98"/>
  <c r="J53" i="98"/>
  <c r="I53" i="98"/>
  <c r="H53" i="98"/>
  <c r="G53" i="98"/>
  <c r="F53" i="98"/>
  <c r="E53" i="98"/>
  <c r="D53" i="98"/>
  <c r="C53" i="98"/>
  <c r="B53" i="98"/>
  <c r="K52" i="98"/>
  <c r="J52" i="98"/>
  <c r="I52" i="98"/>
  <c r="H52" i="98"/>
  <c r="G52" i="98"/>
  <c r="F52" i="98"/>
  <c r="E52" i="98"/>
  <c r="D52" i="98"/>
  <c r="C52" i="98"/>
  <c r="B52" i="98"/>
  <c r="K51" i="98"/>
  <c r="J51" i="98"/>
  <c r="I51" i="98"/>
  <c r="H51" i="98"/>
  <c r="G51" i="98"/>
  <c r="F51" i="98"/>
  <c r="E51" i="98"/>
  <c r="D51" i="98"/>
  <c r="C51" i="98"/>
  <c r="B51" i="98"/>
  <c r="K50" i="98"/>
  <c r="J50" i="98"/>
  <c r="I50" i="98"/>
  <c r="H50" i="98"/>
  <c r="G50" i="98"/>
  <c r="F50" i="98"/>
  <c r="E50" i="98"/>
  <c r="D50" i="98"/>
  <c r="C50" i="98"/>
  <c r="B50" i="98"/>
  <c r="K49" i="98"/>
  <c r="J49" i="98"/>
  <c r="I49" i="98"/>
  <c r="H49" i="98"/>
  <c r="G49" i="98"/>
  <c r="F49" i="98"/>
  <c r="E49" i="98"/>
  <c r="D49" i="98"/>
  <c r="C49" i="98"/>
  <c r="B49" i="98"/>
  <c r="K48" i="98"/>
  <c r="J48" i="98"/>
  <c r="I48" i="98"/>
  <c r="H48" i="98"/>
  <c r="G48" i="98"/>
  <c r="F48" i="98"/>
  <c r="E48" i="98"/>
  <c r="D48" i="98"/>
  <c r="C48" i="98"/>
  <c r="B48" i="98"/>
  <c r="K47" i="98"/>
  <c r="J47" i="98"/>
  <c r="I47" i="98"/>
  <c r="H47" i="98"/>
  <c r="G47" i="98"/>
  <c r="F47" i="98"/>
  <c r="E47" i="98"/>
  <c r="D47" i="98"/>
  <c r="C47" i="98"/>
  <c r="B47" i="98"/>
  <c r="K46" i="98"/>
  <c r="J46" i="98"/>
  <c r="I46" i="98"/>
  <c r="H46" i="98"/>
  <c r="G46" i="98"/>
  <c r="F46" i="98"/>
  <c r="E46" i="98"/>
  <c r="D46" i="98"/>
  <c r="C46" i="98"/>
  <c r="B46" i="98"/>
  <c r="K45" i="98"/>
  <c r="J45" i="98"/>
  <c r="I45" i="98"/>
  <c r="H45" i="98"/>
  <c r="G45" i="98"/>
  <c r="F45" i="98"/>
  <c r="E45" i="98"/>
  <c r="D45" i="98"/>
  <c r="C45" i="98"/>
  <c r="B45" i="98"/>
  <c r="K44" i="98"/>
  <c r="J44" i="98"/>
  <c r="I44" i="98"/>
  <c r="H44" i="98"/>
  <c r="G44" i="98"/>
  <c r="F44" i="98"/>
  <c r="E44" i="98"/>
  <c r="D44" i="98"/>
  <c r="C44" i="98"/>
  <c r="B44" i="98"/>
  <c r="K43" i="98"/>
  <c r="J43" i="98"/>
  <c r="I43" i="98"/>
  <c r="H43" i="98"/>
  <c r="G43" i="98"/>
  <c r="F43" i="98"/>
  <c r="E43" i="98"/>
  <c r="D43" i="98"/>
  <c r="C43" i="98"/>
  <c r="B43" i="98"/>
  <c r="K42" i="98"/>
  <c r="J42" i="98"/>
  <c r="I42" i="98"/>
  <c r="H42" i="98"/>
  <c r="G42" i="98"/>
  <c r="F42" i="98"/>
  <c r="E42" i="98"/>
  <c r="D42" i="98"/>
  <c r="C42" i="98"/>
  <c r="B42" i="98"/>
  <c r="K41" i="98"/>
  <c r="J41" i="98"/>
  <c r="I41" i="98"/>
  <c r="H41" i="98"/>
  <c r="G41" i="98"/>
  <c r="F41" i="98"/>
  <c r="E41" i="98"/>
  <c r="D41" i="98"/>
  <c r="C41" i="98"/>
  <c r="B41" i="98"/>
  <c r="K40" i="98"/>
  <c r="J40" i="98"/>
  <c r="I40" i="98"/>
  <c r="H40" i="98"/>
  <c r="G40" i="98"/>
  <c r="F40" i="98"/>
  <c r="E40" i="98"/>
  <c r="D40" i="98"/>
  <c r="C40" i="98"/>
  <c r="B40" i="98"/>
  <c r="K39" i="98"/>
  <c r="J39" i="98"/>
  <c r="I39" i="98"/>
  <c r="H39" i="98"/>
  <c r="G39" i="98"/>
  <c r="F39" i="98"/>
  <c r="E39" i="98"/>
  <c r="D39" i="98"/>
  <c r="C39" i="98"/>
  <c r="B39" i="98"/>
  <c r="K38" i="98"/>
  <c r="J38" i="98"/>
  <c r="I38" i="98"/>
  <c r="H38" i="98"/>
  <c r="G38" i="98"/>
  <c r="F38" i="98"/>
  <c r="E38" i="98"/>
  <c r="D38" i="98"/>
  <c r="C38" i="98"/>
  <c r="B38" i="98"/>
  <c r="K37" i="98"/>
  <c r="J37" i="98"/>
  <c r="I37" i="98"/>
  <c r="H37" i="98"/>
  <c r="G37" i="98"/>
  <c r="F37" i="98"/>
  <c r="E37" i="98"/>
  <c r="D37" i="98"/>
  <c r="C37" i="98"/>
  <c r="B37" i="98"/>
  <c r="K36" i="98"/>
  <c r="J36" i="98"/>
  <c r="I36" i="98"/>
  <c r="H36" i="98"/>
  <c r="G36" i="98"/>
  <c r="F36" i="98"/>
  <c r="E36" i="98"/>
  <c r="D36" i="98"/>
  <c r="C36" i="98"/>
  <c r="B36" i="98"/>
  <c r="K35" i="98"/>
  <c r="J35" i="98"/>
  <c r="I35" i="98"/>
  <c r="H35" i="98"/>
  <c r="G35" i="98"/>
  <c r="F35" i="98"/>
  <c r="E35" i="98"/>
  <c r="D35" i="98"/>
  <c r="C35" i="98"/>
  <c r="B35" i="98"/>
  <c r="K34" i="98"/>
  <c r="J34" i="98"/>
  <c r="I34" i="98"/>
  <c r="H34" i="98"/>
  <c r="G34" i="98"/>
  <c r="F34" i="98"/>
  <c r="E34" i="98"/>
  <c r="D34" i="98"/>
  <c r="C34" i="98"/>
  <c r="B34" i="98"/>
  <c r="K33" i="98"/>
  <c r="J33" i="98"/>
  <c r="I33" i="98"/>
  <c r="H33" i="98"/>
  <c r="G33" i="98"/>
  <c r="F33" i="98"/>
  <c r="E33" i="98"/>
  <c r="D33" i="98"/>
  <c r="C33" i="98"/>
  <c r="B33" i="98"/>
  <c r="K32" i="98"/>
  <c r="J32" i="98"/>
  <c r="I32" i="98"/>
  <c r="H32" i="98"/>
  <c r="G32" i="98"/>
  <c r="F32" i="98"/>
  <c r="E32" i="98"/>
  <c r="D32" i="98"/>
  <c r="C32" i="98"/>
  <c r="B32" i="98"/>
  <c r="K31" i="98"/>
  <c r="J31" i="98"/>
  <c r="I31" i="98"/>
  <c r="H31" i="98"/>
  <c r="G31" i="98"/>
  <c r="F31" i="98"/>
  <c r="E31" i="98"/>
  <c r="D31" i="98"/>
  <c r="C31" i="98"/>
  <c r="B31" i="98"/>
  <c r="K30" i="98"/>
  <c r="J30" i="98"/>
  <c r="I30" i="98"/>
  <c r="H30" i="98"/>
  <c r="G30" i="98"/>
  <c r="F30" i="98"/>
  <c r="E30" i="98"/>
  <c r="D30" i="98"/>
  <c r="C30" i="98"/>
  <c r="B30" i="98"/>
  <c r="K29" i="98"/>
  <c r="J29" i="98"/>
  <c r="I29" i="98"/>
  <c r="H29" i="98"/>
  <c r="G29" i="98"/>
  <c r="F29" i="98"/>
  <c r="E29" i="98"/>
  <c r="D29" i="98"/>
  <c r="C29" i="98"/>
  <c r="B29" i="98"/>
  <c r="K28" i="98"/>
  <c r="J28" i="98"/>
  <c r="I28" i="98"/>
  <c r="H28" i="98"/>
  <c r="G28" i="98"/>
  <c r="F28" i="98"/>
  <c r="E28" i="98"/>
  <c r="D28" i="98"/>
  <c r="C28" i="98"/>
  <c r="B28" i="98"/>
  <c r="K27" i="98"/>
  <c r="J27" i="98"/>
  <c r="I27" i="98"/>
  <c r="H27" i="98"/>
  <c r="G27" i="98"/>
  <c r="F27" i="98"/>
  <c r="E27" i="98"/>
  <c r="D27" i="98"/>
  <c r="C27" i="98"/>
  <c r="B27" i="98"/>
  <c r="K26" i="98"/>
  <c r="J26" i="98"/>
  <c r="I26" i="98"/>
  <c r="H26" i="98"/>
  <c r="G26" i="98"/>
  <c r="F26" i="98"/>
  <c r="E26" i="98"/>
  <c r="D26" i="98"/>
  <c r="C26" i="98"/>
  <c r="B26" i="98"/>
  <c r="K25" i="98"/>
  <c r="J25" i="98"/>
  <c r="I25" i="98"/>
  <c r="H25" i="98"/>
  <c r="G25" i="98"/>
  <c r="F25" i="98"/>
  <c r="E25" i="98"/>
  <c r="D25" i="98"/>
  <c r="C25" i="98"/>
  <c r="B25" i="98"/>
  <c r="K24" i="98"/>
  <c r="J24" i="98"/>
  <c r="I24" i="98"/>
  <c r="H24" i="98"/>
  <c r="G24" i="98"/>
  <c r="F24" i="98"/>
  <c r="E24" i="98"/>
  <c r="D24" i="98"/>
  <c r="C24" i="98"/>
  <c r="B24" i="98"/>
  <c r="K23" i="98"/>
  <c r="J23" i="98"/>
  <c r="I23" i="98"/>
  <c r="H23" i="98"/>
  <c r="G23" i="98"/>
  <c r="F23" i="98"/>
  <c r="E23" i="98"/>
  <c r="D23" i="98"/>
  <c r="C23" i="98"/>
  <c r="B23" i="98"/>
  <c r="K22" i="98"/>
  <c r="J22" i="98"/>
  <c r="I22" i="98"/>
  <c r="H22" i="98"/>
  <c r="G22" i="98"/>
  <c r="F22" i="98"/>
  <c r="E22" i="98"/>
  <c r="D22" i="98"/>
  <c r="C22" i="98"/>
  <c r="B22" i="98"/>
  <c r="K21" i="98"/>
  <c r="J21" i="98"/>
  <c r="I21" i="98"/>
  <c r="H21" i="98"/>
  <c r="G21" i="98"/>
  <c r="F21" i="98"/>
  <c r="E21" i="98"/>
  <c r="D21" i="98"/>
  <c r="C21" i="98"/>
  <c r="B21" i="98"/>
  <c r="K20" i="98"/>
  <c r="J20" i="98"/>
  <c r="I20" i="98"/>
  <c r="H20" i="98"/>
  <c r="G20" i="98"/>
  <c r="F20" i="98"/>
  <c r="E20" i="98"/>
  <c r="D20" i="98"/>
  <c r="C20" i="98"/>
  <c r="B20" i="98"/>
  <c r="K19" i="98"/>
  <c r="J19" i="98"/>
  <c r="I19" i="98"/>
  <c r="H19" i="98"/>
  <c r="G19" i="98"/>
  <c r="F19" i="98"/>
  <c r="E19" i="98"/>
  <c r="D19" i="98"/>
  <c r="C19" i="98"/>
  <c r="B19" i="98"/>
  <c r="K18" i="98"/>
  <c r="J18" i="98"/>
  <c r="I18" i="98"/>
  <c r="H18" i="98"/>
  <c r="G18" i="98"/>
  <c r="F18" i="98"/>
  <c r="E18" i="98"/>
  <c r="D18" i="98"/>
  <c r="C18" i="98"/>
  <c r="B18" i="98"/>
  <c r="K17" i="98"/>
  <c r="J17" i="98"/>
  <c r="I17" i="98"/>
  <c r="H17" i="98"/>
  <c r="G17" i="98"/>
  <c r="F17" i="98"/>
  <c r="E17" i="98"/>
  <c r="D17" i="98"/>
  <c r="C17" i="98"/>
  <c r="B17" i="98"/>
  <c r="K16" i="98"/>
  <c r="J16" i="98"/>
  <c r="I16" i="98"/>
  <c r="H16" i="98"/>
  <c r="G16" i="98"/>
  <c r="F16" i="98"/>
  <c r="E16" i="98"/>
  <c r="D16" i="98"/>
  <c r="C16" i="98"/>
  <c r="B16" i="98"/>
  <c r="K15" i="98"/>
  <c r="J15" i="98"/>
  <c r="I15" i="98"/>
  <c r="H15" i="98"/>
  <c r="G15" i="98"/>
  <c r="F15" i="98"/>
  <c r="E15" i="98"/>
  <c r="D15" i="98"/>
  <c r="C15" i="98"/>
  <c r="B15" i="98"/>
  <c r="K14" i="98"/>
  <c r="J14" i="98"/>
  <c r="I14" i="98"/>
  <c r="H14" i="98"/>
  <c r="G14" i="98"/>
  <c r="F14" i="98"/>
  <c r="E14" i="98"/>
  <c r="D14" i="98"/>
  <c r="C14" i="98"/>
  <c r="B14" i="98"/>
  <c r="K13" i="98"/>
  <c r="J13" i="98"/>
  <c r="I13" i="98"/>
  <c r="H13" i="98"/>
  <c r="G13" i="98"/>
  <c r="F13" i="98"/>
  <c r="E13" i="98"/>
  <c r="D13" i="98"/>
  <c r="C13" i="98"/>
  <c r="B13" i="98"/>
  <c r="K12" i="98"/>
  <c r="J12" i="98"/>
  <c r="I12" i="98"/>
  <c r="H12" i="98"/>
  <c r="G12" i="98"/>
  <c r="F12" i="98"/>
  <c r="E12" i="98"/>
  <c r="D12" i="98"/>
  <c r="C12" i="98"/>
  <c r="B12" i="98"/>
  <c r="K11" i="98"/>
  <c r="J11" i="98"/>
  <c r="I11" i="98"/>
  <c r="H11" i="98"/>
  <c r="G11" i="98"/>
  <c r="F11" i="98"/>
  <c r="E11" i="98"/>
  <c r="D11" i="98"/>
  <c r="C11" i="98"/>
  <c r="B11" i="98"/>
  <c r="K10" i="98"/>
  <c r="J10" i="98"/>
  <c r="I10" i="98"/>
  <c r="H10" i="98"/>
  <c r="G10" i="98"/>
  <c r="F10" i="98"/>
  <c r="E10" i="98"/>
  <c r="D10" i="98"/>
  <c r="C10" i="98"/>
  <c r="B10" i="98"/>
  <c r="K9" i="98"/>
  <c r="J9" i="98"/>
  <c r="I9" i="98"/>
  <c r="H9" i="98"/>
  <c r="G9" i="98"/>
  <c r="F9" i="98"/>
  <c r="E9" i="98"/>
  <c r="D9" i="98"/>
  <c r="C9" i="98"/>
  <c r="B9" i="98"/>
  <c r="K8" i="98"/>
  <c r="J8" i="98"/>
  <c r="I8" i="98"/>
  <c r="H8" i="98"/>
  <c r="G8" i="98"/>
  <c r="F8" i="98"/>
  <c r="E8" i="98"/>
  <c r="D8" i="98"/>
  <c r="C8" i="98"/>
  <c r="B8" i="98"/>
  <c r="K7" i="98"/>
  <c r="J7" i="98"/>
  <c r="I7" i="98"/>
  <c r="H7" i="98"/>
  <c r="G7" i="98"/>
  <c r="F7" i="98"/>
  <c r="E7" i="98"/>
  <c r="D7" i="98"/>
  <c r="C7" i="98"/>
  <c r="B7" i="98"/>
  <c r="K6" i="98"/>
  <c r="J6" i="98"/>
  <c r="I6" i="98"/>
  <c r="H6" i="98"/>
  <c r="G6" i="98"/>
  <c r="F6" i="98"/>
  <c r="E6" i="98"/>
  <c r="D6" i="98"/>
  <c r="C6" i="98"/>
  <c r="B6" i="98"/>
  <c r="K5" i="98"/>
  <c r="J5" i="98"/>
  <c r="I5" i="98"/>
  <c r="H5" i="98"/>
  <c r="G5" i="98"/>
  <c r="F5" i="98"/>
  <c r="E5" i="98"/>
  <c r="D5" i="98"/>
  <c r="C5" i="98"/>
  <c r="B5" i="98"/>
  <c r="K4" i="98"/>
  <c r="J4" i="98"/>
  <c r="I4" i="98"/>
  <c r="H4" i="98"/>
  <c r="G4" i="98"/>
  <c r="F4" i="98"/>
  <c r="E4" i="98"/>
  <c r="D4" i="98"/>
  <c r="C4" i="98"/>
  <c r="B4" i="98"/>
  <c r="K3" i="98"/>
  <c r="J3" i="98"/>
  <c r="I3" i="98"/>
  <c r="H3" i="98"/>
  <c r="G3" i="98"/>
  <c r="F3" i="98"/>
  <c r="E3" i="98"/>
  <c r="D3" i="98"/>
  <c r="C3" i="98"/>
  <c r="B3" i="98"/>
  <c r="B291" i="115"/>
  <c r="B290" i="115"/>
  <c r="B289" i="115"/>
  <c r="B288" i="115"/>
  <c r="B287" i="115"/>
  <c r="B286" i="115"/>
  <c r="B285" i="115"/>
  <c r="B284" i="115"/>
  <c r="B283" i="115"/>
  <c r="B282" i="115"/>
  <c r="B281" i="115"/>
  <c r="B280" i="115"/>
  <c r="B279" i="115"/>
  <c r="B278" i="115"/>
  <c r="B277" i="115"/>
  <c r="B276" i="115"/>
  <c r="B275" i="115"/>
  <c r="B274" i="115"/>
  <c r="B273" i="115"/>
  <c r="B272" i="115"/>
  <c r="B271" i="115"/>
  <c r="B270" i="115"/>
  <c r="B269" i="115"/>
  <c r="B268" i="115"/>
  <c r="B267" i="115"/>
  <c r="B266" i="115"/>
  <c r="B265" i="115"/>
  <c r="B264" i="115"/>
  <c r="B263" i="115"/>
  <c r="B262" i="115"/>
  <c r="B261" i="115"/>
  <c r="B260" i="115"/>
  <c r="B259" i="115"/>
  <c r="B258" i="115"/>
  <c r="B257" i="115"/>
  <c r="B256" i="115"/>
  <c r="B255" i="115"/>
  <c r="B254" i="115"/>
  <c r="B253" i="115"/>
  <c r="B252" i="115"/>
  <c r="B251" i="115"/>
  <c r="B250" i="115"/>
  <c r="B249" i="115"/>
  <c r="B248" i="115"/>
  <c r="B247" i="115"/>
  <c r="B246" i="115"/>
  <c r="B245" i="115"/>
  <c r="B244" i="115"/>
  <c r="B243" i="115"/>
  <c r="B242" i="115"/>
  <c r="B241" i="115"/>
  <c r="B240" i="115"/>
  <c r="B239" i="115"/>
  <c r="B238" i="115"/>
  <c r="B237" i="115"/>
  <c r="B236" i="115"/>
  <c r="B235" i="115"/>
  <c r="B234" i="115"/>
  <c r="B233" i="115"/>
  <c r="B232" i="115"/>
  <c r="B231" i="115"/>
  <c r="B230" i="115"/>
  <c r="B229" i="115"/>
  <c r="B228" i="115"/>
  <c r="B227" i="115"/>
  <c r="B226" i="115"/>
  <c r="B225" i="115"/>
  <c r="B224" i="115"/>
  <c r="B223" i="115"/>
  <c r="B222" i="115"/>
  <c r="B221" i="115"/>
  <c r="B220" i="115"/>
  <c r="B219" i="115"/>
  <c r="B218" i="115"/>
  <c r="B217" i="115"/>
  <c r="B216" i="115"/>
  <c r="B215" i="115"/>
  <c r="B214" i="115"/>
  <c r="B213" i="115"/>
  <c r="B212" i="115"/>
  <c r="B211" i="115"/>
  <c r="B210" i="115"/>
  <c r="B209" i="115"/>
  <c r="B208" i="115"/>
  <c r="B207" i="115"/>
  <c r="B206" i="115"/>
  <c r="B205" i="115"/>
  <c r="B204" i="115"/>
  <c r="B203" i="115"/>
  <c r="B202" i="115"/>
  <c r="B201" i="115"/>
  <c r="B200" i="115"/>
  <c r="B199" i="115"/>
  <c r="B198" i="115"/>
  <c r="B197" i="115"/>
  <c r="B196" i="115"/>
  <c r="B195" i="115"/>
  <c r="B194" i="115"/>
  <c r="B193" i="115"/>
  <c r="B192" i="115"/>
  <c r="B191" i="115"/>
  <c r="B190" i="115"/>
  <c r="B189" i="115"/>
  <c r="B188" i="115"/>
  <c r="B187" i="115"/>
  <c r="B186" i="115"/>
  <c r="B185" i="115"/>
  <c r="B184" i="115"/>
  <c r="B183" i="115"/>
  <c r="B182" i="115"/>
  <c r="B181" i="115"/>
  <c r="B180" i="115"/>
  <c r="B179" i="115"/>
  <c r="B178" i="115"/>
  <c r="B177" i="115"/>
  <c r="B176" i="115"/>
  <c r="B175" i="115"/>
  <c r="B174" i="115"/>
  <c r="B173" i="115"/>
  <c r="B172" i="115"/>
  <c r="B171" i="115"/>
  <c r="B170" i="115"/>
  <c r="B169" i="115"/>
  <c r="B168" i="115"/>
  <c r="B167" i="115"/>
  <c r="B166" i="115"/>
  <c r="B165" i="115"/>
  <c r="B164" i="115"/>
  <c r="B163" i="115"/>
  <c r="B162" i="115"/>
  <c r="B161" i="115"/>
  <c r="B160" i="115"/>
  <c r="B159" i="115"/>
  <c r="B158" i="115"/>
  <c r="B157" i="115"/>
  <c r="B156" i="115"/>
  <c r="B155" i="115"/>
  <c r="B154" i="115"/>
  <c r="B153" i="115"/>
  <c r="B152" i="115"/>
  <c r="B151" i="115"/>
  <c r="B150" i="115"/>
  <c r="B149" i="115"/>
  <c r="B148" i="115"/>
  <c r="B147" i="115"/>
  <c r="B146" i="115"/>
  <c r="B145" i="115"/>
  <c r="B144" i="115"/>
  <c r="B143" i="115"/>
  <c r="B142" i="115"/>
  <c r="B141" i="115"/>
  <c r="B140" i="115"/>
  <c r="B139" i="115"/>
  <c r="B138" i="115"/>
  <c r="B137" i="115"/>
  <c r="B136" i="115"/>
  <c r="B135" i="115"/>
  <c r="B134" i="115"/>
  <c r="B133" i="115"/>
  <c r="B132" i="115"/>
  <c r="B131" i="115"/>
  <c r="B130" i="115"/>
  <c r="B129" i="115"/>
  <c r="B128" i="115"/>
  <c r="B127" i="115"/>
  <c r="B126" i="115"/>
  <c r="B125" i="115"/>
  <c r="B124" i="115"/>
  <c r="B123" i="115"/>
  <c r="B122" i="115"/>
  <c r="B121" i="115"/>
  <c r="B120" i="115"/>
  <c r="B119" i="115"/>
  <c r="B118" i="115"/>
  <c r="B117" i="115"/>
  <c r="B116" i="115"/>
  <c r="B115" i="115"/>
  <c r="B114" i="115"/>
  <c r="B113" i="115"/>
  <c r="B112" i="115"/>
  <c r="B111" i="115"/>
  <c r="B110" i="115"/>
  <c r="B109" i="115"/>
  <c r="B108" i="115"/>
  <c r="B107" i="115"/>
  <c r="B106" i="115"/>
  <c r="B105" i="115"/>
  <c r="B104" i="115"/>
  <c r="B103" i="115"/>
  <c r="B102" i="115"/>
  <c r="B101" i="115"/>
  <c r="B100" i="115"/>
  <c r="B99" i="115"/>
  <c r="B98" i="115"/>
  <c r="B97" i="115"/>
  <c r="B96" i="115"/>
  <c r="B95" i="115"/>
  <c r="B94" i="115"/>
  <c r="B93" i="115"/>
  <c r="B92" i="115"/>
  <c r="B91" i="115"/>
  <c r="B90" i="115"/>
  <c r="B89" i="115"/>
  <c r="B88" i="115"/>
  <c r="B87" i="115"/>
  <c r="B86" i="115"/>
  <c r="B85" i="115"/>
  <c r="B84" i="115"/>
  <c r="B83" i="115"/>
  <c r="B82" i="115"/>
  <c r="B81" i="115"/>
  <c r="B80" i="115"/>
  <c r="B79" i="115"/>
  <c r="B78" i="115"/>
  <c r="K77" i="115"/>
  <c r="J77" i="115"/>
  <c r="I77" i="115"/>
  <c r="H77" i="115"/>
  <c r="G77" i="115"/>
  <c r="F77" i="115"/>
  <c r="E77" i="115"/>
  <c r="D77" i="115"/>
  <c r="C77" i="115"/>
  <c r="B77" i="115"/>
  <c r="K76" i="115"/>
  <c r="J76" i="115"/>
  <c r="I76" i="115"/>
  <c r="H76" i="115"/>
  <c r="G76" i="115"/>
  <c r="F76" i="115"/>
  <c r="E76" i="115"/>
  <c r="D76" i="115"/>
  <c r="C76" i="115"/>
  <c r="B76" i="115"/>
  <c r="K75" i="115"/>
  <c r="J75" i="115"/>
  <c r="I75" i="115"/>
  <c r="H75" i="115"/>
  <c r="G75" i="115"/>
  <c r="F75" i="115"/>
  <c r="E75" i="115"/>
  <c r="D75" i="115"/>
  <c r="C75" i="115"/>
  <c r="B75" i="115"/>
  <c r="K74" i="115"/>
  <c r="J74" i="115"/>
  <c r="I74" i="115"/>
  <c r="H74" i="115"/>
  <c r="G74" i="115"/>
  <c r="F74" i="115"/>
  <c r="E74" i="115"/>
  <c r="D74" i="115"/>
  <c r="C74" i="115"/>
  <c r="B74" i="115"/>
  <c r="K73" i="115"/>
  <c r="J73" i="115"/>
  <c r="I73" i="115"/>
  <c r="H73" i="115"/>
  <c r="G73" i="115"/>
  <c r="F73" i="115"/>
  <c r="E73" i="115"/>
  <c r="D73" i="115"/>
  <c r="C73" i="115"/>
  <c r="B73" i="115"/>
  <c r="K72" i="115"/>
  <c r="J72" i="115"/>
  <c r="I72" i="115"/>
  <c r="H72" i="115"/>
  <c r="G72" i="115"/>
  <c r="F72" i="115"/>
  <c r="E72" i="115"/>
  <c r="D72" i="115"/>
  <c r="C72" i="115"/>
  <c r="B72" i="115"/>
  <c r="K71" i="115"/>
  <c r="J71" i="115"/>
  <c r="I71" i="115"/>
  <c r="H71" i="115"/>
  <c r="G71" i="115"/>
  <c r="F71" i="115"/>
  <c r="E71" i="115"/>
  <c r="D71" i="115"/>
  <c r="C71" i="115"/>
  <c r="B71" i="115"/>
  <c r="K70" i="115"/>
  <c r="J70" i="115"/>
  <c r="I70" i="115"/>
  <c r="H70" i="115"/>
  <c r="G70" i="115"/>
  <c r="F70" i="115"/>
  <c r="E70" i="115"/>
  <c r="D70" i="115"/>
  <c r="C70" i="115"/>
  <c r="B70" i="115"/>
  <c r="K69" i="115"/>
  <c r="J69" i="115"/>
  <c r="I69" i="115"/>
  <c r="H69" i="115"/>
  <c r="G69" i="115"/>
  <c r="F69" i="115"/>
  <c r="E69" i="115"/>
  <c r="D69" i="115"/>
  <c r="C69" i="115"/>
  <c r="B69" i="115"/>
  <c r="K68" i="115"/>
  <c r="J68" i="115"/>
  <c r="I68" i="115"/>
  <c r="H68" i="115"/>
  <c r="G68" i="115"/>
  <c r="F68" i="115"/>
  <c r="E68" i="115"/>
  <c r="D68" i="115"/>
  <c r="C68" i="115"/>
  <c r="B68" i="115"/>
  <c r="K67" i="115"/>
  <c r="J67" i="115"/>
  <c r="I67" i="115"/>
  <c r="H67" i="115"/>
  <c r="G67" i="115"/>
  <c r="F67" i="115"/>
  <c r="E67" i="115"/>
  <c r="D67" i="115"/>
  <c r="C67" i="115"/>
  <c r="B67" i="115"/>
  <c r="K66" i="115"/>
  <c r="J66" i="115"/>
  <c r="I66" i="115"/>
  <c r="H66" i="115"/>
  <c r="G66" i="115"/>
  <c r="F66" i="115"/>
  <c r="E66" i="115"/>
  <c r="D66" i="115"/>
  <c r="C66" i="115"/>
  <c r="B66" i="115"/>
  <c r="K65" i="115"/>
  <c r="J65" i="115"/>
  <c r="I65" i="115"/>
  <c r="H65" i="115"/>
  <c r="G65" i="115"/>
  <c r="F65" i="115"/>
  <c r="E65" i="115"/>
  <c r="D65" i="115"/>
  <c r="C65" i="115"/>
  <c r="B65" i="115"/>
  <c r="K64" i="115"/>
  <c r="J64" i="115"/>
  <c r="I64" i="115"/>
  <c r="H64" i="115"/>
  <c r="G64" i="115"/>
  <c r="F64" i="115"/>
  <c r="E64" i="115"/>
  <c r="D64" i="115"/>
  <c r="C64" i="115"/>
  <c r="B64" i="115"/>
  <c r="K63" i="115"/>
  <c r="J63" i="115"/>
  <c r="I63" i="115"/>
  <c r="H63" i="115"/>
  <c r="G63" i="115"/>
  <c r="F63" i="115"/>
  <c r="E63" i="115"/>
  <c r="D63" i="115"/>
  <c r="C63" i="115"/>
  <c r="B63" i="115"/>
  <c r="K62" i="115"/>
  <c r="J62" i="115"/>
  <c r="I62" i="115"/>
  <c r="H62" i="115"/>
  <c r="G62" i="115"/>
  <c r="F62" i="115"/>
  <c r="E62" i="115"/>
  <c r="D62" i="115"/>
  <c r="C62" i="115"/>
  <c r="B62" i="115"/>
  <c r="K61" i="115"/>
  <c r="J61" i="115"/>
  <c r="I61" i="115"/>
  <c r="H61" i="115"/>
  <c r="G61" i="115"/>
  <c r="F61" i="115"/>
  <c r="E61" i="115"/>
  <c r="D61" i="115"/>
  <c r="C61" i="115"/>
  <c r="B61" i="115"/>
  <c r="K60" i="115"/>
  <c r="J60" i="115"/>
  <c r="I60" i="115"/>
  <c r="H60" i="115"/>
  <c r="G60" i="115"/>
  <c r="F60" i="115"/>
  <c r="E60" i="115"/>
  <c r="D60" i="115"/>
  <c r="C60" i="115"/>
  <c r="B60" i="115"/>
  <c r="K59" i="115"/>
  <c r="J59" i="115"/>
  <c r="I59" i="115"/>
  <c r="H59" i="115"/>
  <c r="G59" i="115"/>
  <c r="F59" i="115"/>
  <c r="E59" i="115"/>
  <c r="D59" i="115"/>
  <c r="C59" i="115"/>
  <c r="B59" i="115"/>
  <c r="K58" i="115"/>
  <c r="J58" i="115"/>
  <c r="I58" i="115"/>
  <c r="H58" i="115"/>
  <c r="G58" i="115"/>
  <c r="F58" i="115"/>
  <c r="E58" i="115"/>
  <c r="D58" i="115"/>
  <c r="C58" i="115"/>
  <c r="B58" i="115"/>
  <c r="K57" i="115"/>
  <c r="J57" i="115"/>
  <c r="I57" i="115"/>
  <c r="H57" i="115"/>
  <c r="G57" i="115"/>
  <c r="F57" i="115"/>
  <c r="E57" i="115"/>
  <c r="D57" i="115"/>
  <c r="C57" i="115"/>
  <c r="B57" i="115"/>
  <c r="K56" i="115"/>
  <c r="J56" i="115"/>
  <c r="I56" i="115"/>
  <c r="H56" i="115"/>
  <c r="G56" i="115"/>
  <c r="F56" i="115"/>
  <c r="E56" i="115"/>
  <c r="D56" i="115"/>
  <c r="C56" i="115"/>
  <c r="B56" i="115"/>
  <c r="K55" i="115"/>
  <c r="J55" i="115"/>
  <c r="I55" i="115"/>
  <c r="H55" i="115"/>
  <c r="G55" i="115"/>
  <c r="F55" i="115"/>
  <c r="E55" i="115"/>
  <c r="D55" i="115"/>
  <c r="C55" i="115"/>
  <c r="B55" i="115"/>
  <c r="K54" i="115"/>
  <c r="J54" i="115"/>
  <c r="I54" i="115"/>
  <c r="H54" i="115"/>
  <c r="G54" i="115"/>
  <c r="F54" i="115"/>
  <c r="E54" i="115"/>
  <c r="D54" i="115"/>
  <c r="C54" i="115"/>
  <c r="B54" i="115"/>
  <c r="K53" i="115"/>
  <c r="J53" i="115"/>
  <c r="I53" i="115"/>
  <c r="H53" i="115"/>
  <c r="G53" i="115"/>
  <c r="F53" i="115"/>
  <c r="E53" i="115"/>
  <c r="D53" i="115"/>
  <c r="C53" i="115"/>
  <c r="B53" i="115"/>
  <c r="K52" i="115"/>
  <c r="J52" i="115"/>
  <c r="I52" i="115"/>
  <c r="H52" i="115"/>
  <c r="G52" i="115"/>
  <c r="F52" i="115"/>
  <c r="E52" i="115"/>
  <c r="D52" i="115"/>
  <c r="C52" i="115"/>
  <c r="B52" i="115"/>
  <c r="K51" i="115"/>
  <c r="J51" i="115"/>
  <c r="I51" i="115"/>
  <c r="H51" i="115"/>
  <c r="G51" i="115"/>
  <c r="F51" i="115"/>
  <c r="E51" i="115"/>
  <c r="D51" i="115"/>
  <c r="C51" i="115"/>
  <c r="B51" i="115"/>
  <c r="K50" i="115"/>
  <c r="J50" i="115"/>
  <c r="I50" i="115"/>
  <c r="H50" i="115"/>
  <c r="G50" i="115"/>
  <c r="F50" i="115"/>
  <c r="E50" i="115"/>
  <c r="D50" i="115"/>
  <c r="C50" i="115"/>
  <c r="B50" i="115"/>
  <c r="K49" i="115"/>
  <c r="J49" i="115"/>
  <c r="I49" i="115"/>
  <c r="H49" i="115"/>
  <c r="G49" i="115"/>
  <c r="F49" i="115"/>
  <c r="E49" i="115"/>
  <c r="D49" i="115"/>
  <c r="C49" i="115"/>
  <c r="B49" i="115"/>
  <c r="K48" i="115"/>
  <c r="J48" i="115"/>
  <c r="I48" i="115"/>
  <c r="H48" i="115"/>
  <c r="G48" i="115"/>
  <c r="F48" i="115"/>
  <c r="E48" i="115"/>
  <c r="D48" i="115"/>
  <c r="C48" i="115"/>
  <c r="B48" i="115"/>
  <c r="K47" i="115"/>
  <c r="J47" i="115"/>
  <c r="I47" i="115"/>
  <c r="H47" i="115"/>
  <c r="G47" i="115"/>
  <c r="F47" i="115"/>
  <c r="E47" i="115"/>
  <c r="D47" i="115"/>
  <c r="C47" i="115"/>
  <c r="B47" i="115"/>
  <c r="K46" i="115"/>
  <c r="J46" i="115"/>
  <c r="I46" i="115"/>
  <c r="H46" i="115"/>
  <c r="G46" i="115"/>
  <c r="F46" i="115"/>
  <c r="E46" i="115"/>
  <c r="D46" i="115"/>
  <c r="C46" i="115"/>
  <c r="B46" i="115"/>
  <c r="K45" i="115"/>
  <c r="J45" i="115"/>
  <c r="I45" i="115"/>
  <c r="H45" i="115"/>
  <c r="G45" i="115"/>
  <c r="F45" i="115"/>
  <c r="E45" i="115"/>
  <c r="D45" i="115"/>
  <c r="C45" i="115"/>
  <c r="B45" i="115"/>
  <c r="K44" i="115"/>
  <c r="J44" i="115"/>
  <c r="I44" i="115"/>
  <c r="H44" i="115"/>
  <c r="G44" i="115"/>
  <c r="F44" i="115"/>
  <c r="E44" i="115"/>
  <c r="D44" i="115"/>
  <c r="C44" i="115"/>
  <c r="B44" i="115"/>
  <c r="K43" i="115"/>
  <c r="J43" i="115"/>
  <c r="I43" i="115"/>
  <c r="H43" i="115"/>
  <c r="G43" i="115"/>
  <c r="F43" i="115"/>
  <c r="E43" i="115"/>
  <c r="D43" i="115"/>
  <c r="C43" i="115"/>
  <c r="B43" i="115"/>
  <c r="K42" i="115"/>
  <c r="J42" i="115"/>
  <c r="I42" i="115"/>
  <c r="H42" i="115"/>
  <c r="G42" i="115"/>
  <c r="F42" i="115"/>
  <c r="E42" i="115"/>
  <c r="D42" i="115"/>
  <c r="C42" i="115"/>
  <c r="B42" i="115"/>
  <c r="K41" i="115"/>
  <c r="J41" i="115"/>
  <c r="I41" i="115"/>
  <c r="H41" i="115"/>
  <c r="G41" i="115"/>
  <c r="F41" i="115"/>
  <c r="E41" i="115"/>
  <c r="D41" i="115"/>
  <c r="C41" i="115"/>
  <c r="B41" i="115"/>
  <c r="K40" i="115"/>
  <c r="J40" i="115"/>
  <c r="I40" i="115"/>
  <c r="H40" i="115"/>
  <c r="G40" i="115"/>
  <c r="F40" i="115"/>
  <c r="E40" i="115"/>
  <c r="D40" i="115"/>
  <c r="C40" i="115"/>
  <c r="B40" i="115"/>
  <c r="K39" i="115"/>
  <c r="J39" i="115"/>
  <c r="I39" i="115"/>
  <c r="H39" i="115"/>
  <c r="G39" i="115"/>
  <c r="F39" i="115"/>
  <c r="E39" i="115"/>
  <c r="D39" i="115"/>
  <c r="C39" i="115"/>
  <c r="B39" i="115"/>
  <c r="K38" i="115"/>
  <c r="J38" i="115"/>
  <c r="I38" i="115"/>
  <c r="H38" i="115"/>
  <c r="G38" i="115"/>
  <c r="F38" i="115"/>
  <c r="E38" i="115"/>
  <c r="D38" i="115"/>
  <c r="C38" i="115"/>
  <c r="B38" i="115"/>
  <c r="K37" i="115"/>
  <c r="J37" i="115"/>
  <c r="I37" i="115"/>
  <c r="H37" i="115"/>
  <c r="G37" i="115"/>
  <c r="F37" i="115"/>
  <c r="E37" i="115"/>
  <c r="D37" i="115"/>
  <c r="C37" i="115"/>
  <c r="B37" i="115"/>
  <c r="K36" i="115"/>
  <c r="J36" i="115"/>
  <c r="I36" i="115"/>
  <c r="H36" i="115"/>
  <c r="G36" i="115"/>
  <c r="F36" i="115"/>
  <c r="E36" i="115"/>
  <c r="D36" i="115"/>
  <c r="C36" i="115"/>
  <c r="B36" i="115"/>
  <c r="K35" i="115"/>
  <c r="J35" i="115"/>
  <c r="I35" i="115"/>
  <c r="H35" i="115"/>
  <c r="G35" i="115"/>
  <c r="F35" i="115"/>
  <c r="E35" i="115"/>
  <c r="D35" i="115"/>
  <c r="C35" i="115"/>
  <c r="B35" i="115"/>
  <c r="K34" i="115"/>
  <c r="J34" i="115"/>
  <c r="I34" i="115"/>
  <c r="H34" i="115"/>
  <c r="G34" i="115"/>
  <c r="F34" i="115"/>
  <c r="E34" i="115"/>
  <c r="D34" i="115"/>
  <c r="C34" i="115"/>
  <c r="B34" i="115"/>
  <c r="K33" i="115"/>
  <c r="J33" i="115"/>
  <c r="I33" i="115"/>
  <c r="H33" i="115"/>
  <c r="G33" i="115"/>
  <c r="F33" i="115"/>
  <c r="E33" i="115"/>
  <c r="D33" i="115"/>
  <c r="C33" i="115"/>
  <c r="B33" i="115"/>
  <c r="K32" i="115"/>
  <c r="J32" i="115"/>
  <c r="I32" i="115"/>
  <c r="H32" i="115"/>
  <c r="G32" i="115"/>
  <c r="F32" i="115"/>
  <c r="E32" i="115"/>
  <c r="D32" i="115"/>
  <c r="C32" i="115"/>
  <c r="B32" i="115"/>
  <c r="K31" i="115"/>
  <c r="J31" i="115"/>
  <c r="I31" i="115"/>
  <c r="H31" i="115"/>
  <c r="G31" i="115"/>
  <c r="F31" i="115"/>
  <c r="E31" i="115"/>
  <c r="D31" i="115"/>
  <c r="C31" i="115"/>
  <c r="B31" i="115"/>
  <c r="K30" i="115"/>
  <c r="J30" i="115"/>
  <c r="I30" i="115"/>
  <c r="H30" i="115"/>
  <c r="G30" i="115"/>
  <c r="F30" i="115"/>
  <c r="E30" i="115"/>
  <c r="D30" i="115"/>
  <c r="C30" i="115"/>
  <c r="B30" i="115"/>
  <c r="K29" i="115"/>
  <c r="J29" i="115"/>
  <c r="I29" i="115"/>
  <c r="H29" i="115"/>
  <c r="G29" i="115"/>
  <c r="F29" i="115"/>
  <c r="E29" i="115"/>
  <c r="D29" i="115"/>
  <c r="C29" i="115"/>
  <c r="B29" i="115"/>
  <c r="K28" i="115"/>
  <c r="J28" i="115"/>
  <c r="I28" i="115"/>
  <c r="H28" i="115"/>
  <c r="G28" i="115"/>
  <c r="F28" i="115"/>
  <c r="E28" i="115"/>
  <c r="D28" i="115"/>
  <c r="C28" i="115"/>
  <c r="B28" i="115"/>
  <c r="K27" i="115"/>
  <c r="J27" i="115"/>
  <c r="I27" i="115"/>
  <c r="H27" i="115"/>
  <c r="G27" i="115"/>
  <c r="F27" i="115"/>
  <c r="E27" i="115"/>
  <c r="D27" i="115"/>
  <c r="C27" i="115"/>
  <c r="B27" i="115"/>
  <c r="K26" i="115"/>
  <c r="J26" i="115"/>
  <c r="I26" i="115"/>
  <c r="H26" i="115"/>
  <c r="G26" i="115"/>
  <c r="F26" i="115"/>
  <c r="E26" i="115"/>
  <c r="D26" i="115"/>
  <c r="C26" i="115"/>
  <c r="B26" i="115"/>
  <c r="K25" i="115"/>
  <c r="J25" i="115"/>
  <c r="I25" i="115"/>
  <c r="H25" i="115"/>
  <c r="G25" i="115"/>
  <c r="F25" i="115"/>
  <c r="E25" i="115"/>
  <c r="D25" i="115"/>
  <c r="C25" i="115"/>
  <c r="B25" i="115"/>
  <c r="K24" i="115"/>
  <c r="J24" i="115"/>
  <c r="I24" i="115"/>
  <c r="H24" i="115"/>
  <c r="G24" i="115"/>
  <c r="F24" i="115"/>
  <c r="E24" i="115"/>
  <c r="D24" i="115"/>
  <c r="C24" i="115"/>
  <c r="B24" i="115"/>
  <c r="K23" i="115"/>
  <c r="J23" i="115"/>
  <c r="I23" i="115"/>
  <c r="H23" i="115"/>
  <c r="G23" i="115"/>
  <c r="F23" i="115"/>
  <c r="E23" i="115"/>
  <c r="D23" i="115"/>
  <c r="C23" i="115"/>
  <c r="B23" i="115"/>
  <c r="K22" i="115"/>
  <c r="J22" i="115"/>
  <c r="I22" i="115"/>
  <c r="H22" i="115"/>
  <c r="G22" i="115"/>
  <c r="F22" i="115"/>
  <c r="E22" i="115"/>
  <c r="D22" i="115"/>
  <c r="C22" i="115"/>
  <c r="B22" i="115"/>
  <c r="K21" i="115"/>
  <c r="J21" i="115"/>
  <c r="I21" i="115"/>
  <c r="H21" i="115"/>
  <c r="G21" i="115"/>
  <c r="F21" i="115"/>
  <c r="E21" i="115"/>
  <c r="D21" i="115"/>
  <c r="C21" i="115"/>
  <c r="B21" i="115"/>
  <c r="K20" i="115"/>
  <c r="J20" i="115"/>
  <c r="I20" i="115"/>
  <c r="H20" i="115"/>
  <c r="G20" i="115"/>
  <c r="F20" i="115"/>
  <c r="E20" i="115"/>
  <c r="D20" i="115"/>
  <c r="C20" i="115"/>
  <c r="B20" i="115"/>
  <c r="K19" i="115"/>
  <c r="J19" i="115"/>
  <c r="I19" i="115"/>
  <c r="H19" i="115"/>
  <c r="G19" i="115"/>
  <c r="F19" i="115"/>
  <c r="E19" i="115"/>
  <c r="D19" i="115"/>
  <c r="C19" i="115"/>
  <c r="B19" i="115"/>
  <c r="K18" i="115"/>
  <c r="J18" i="115"/>
  <c r="I18" i="115"/>
  <c r="H18" i="115"/>
  <c r="G18" i="115"/>
  <c r="F18" i="115"/>
  <c r="E18" i="115"/>
  <c r="D18" i="115"/>
  <c r="C18" i="115"/>
  <c r="B18" i="115"/>
  <c r="K17" i="115"/>
  <c r="J17" i="115"/>
  <c r="I17" i="115"/>
  <c r="H17" i="115"/>
  <c r="G17" i="115"/>
  <c r="F17" i="115"/>
  <c r="E17" i="115"/>
  <c r="D17" i="115"/>
  <c r="C17" i="115"/>
  <c r="B17" i="115"/>
  <c r="K16" i="115"/>
  <c r="J16" i="115"/>
  <c r="I16" i="115"/>
  <c r="H16" i="115"/>
  <c r="G16" i="115"/>
  <c r="F16" i="115"/>
  <c r="E16" i="115"/>
  <c r="D16" i="115"/>
  <c r="C16" i="115"/>
  <c r="B16" i="115"/>
  <c r="K15" i="115"/>
  <c r="J15" i="115"/>
  <c r="I15" i="115"/>
  <c r="H15" i="115"/>
  <c r="G15" i="115"/>
  <c r="F15" i="115"/>
  <c r="E15" i="115"/>
  <c r="D15" i="115"/>
  <c r="C15" i="115"/>
  <c r="B15" i="115"/>
  <c r="K14" i="115"/>
  <c r="J14" i="115"/>
  <c r="I14" i="115"/>
  <c r="H14" i="115"/>
  <c r="G14" i="115"/>
  <c r="F14" i="115"/>
  <c r="E14" i="115"/>
  <c r="D14" i="115"/>
  <c r="C14" i="115"/>
  <c r="B14" i="115"/>
  <c r="K13" i="115"/>
  <c r="J13" i="115"/>
  <c r="I13" i="115"/>
  <c r="H13" i="115"/>
  <c r="G13" i="115"/>
  <c r="F13" i="115"/>
  <c r="E13" i="115"/>
  <c r="D13" i="115"/>
  <c r="C13" i="115"/>
  <c r="B13" i="115"/>
  <c r="K12" i="115"/>
  <c r="J12" i="115"/>
  <c r="I12" i="115"/>
  <c r="H12" i="115"/>
  <c r="G12" i="115"/>
  <c r="F12" i="115"/>
  <c r="E12" i="115"/>
  <c r="D12" i="115"/>
  <c r="C12" i="115"/>
  <c r="B12" i="115"/>
  <c r="K11" i="115"/>
  <c r="J11" i="115"/>
  <c r="I11" i="115"/>
  <c r="H11" i="115"/>
  <c r="G11" i="115"/>
  <c r="F11" i="115"/>
  <c r="E11" i="115"/>
  <c r="D11" i="115"/>
  <c r="C11" i="115"/>
  <c r="B11" i="115"/>
  <c r="K10" i="115"/>
  <c r="J10" i="115"/>
  <c r="I10" i="115"/>
  <c r="H10" i="115"/>
  <c r="G10" i="115"/>
  <c r="F10" i="115"/>
  <c r="E10" i="115"/>
  <c r="D10" i="115"/>
  <c r="C10" i="115"/>
  <c r="B10" i="115"/>
  <c r="K9" i="115"/>
  <c r="J9" i="115"/>
  <c r="I9" i="115"/>
  <c r="H9" i="115"/>
  <c r="G9" i="115"/>
  <c r="F9" i="115"/>
  <c r="E9" i="115"/>
  <c r="D9" i="115"/>
  <c r="C9" i="115"/>
  <c r="B9" i="115"/>
  <c r="K8" i="115"/>
  <c r="J8" i="115"/>
  <c r="I8" i="115"/>
  <c r="H8" i="115"/>
  <c r="G8" i="115"/>
  <c r="F8" i="115"/>
  <c r="E8" i="115"/>
  <c r="D8" i="115"/>
  <c r="C8" i="115"/>
  <c r="B8" i="115"/>
  <c r="K7" i="115"/>
  <c r="J7" i="115"/>
  <c r="I7" i="115"/>
  <c r="H7" i="115"/>
  <c r="G7" i="115"/>
  <c r="F7" i="115"/>
  <c r="E7" i="115"/>
  <c r="D7" i="115"/>
  <c r="C7" i="115"/>
  <c r="B7" i="115"/>
  <c r="K6" i="115"/>
  <c r="J6" i="115"/>
  <c r="I6" i="115"/>
  <c r="H6" i="115"/>
  <c r="G6" i="115"/>
  <c r="F6" i="115"/>
  <c r="E6" i="115"/>
  <c r="D6" i="115"/>
  <c r="C6" i="115"/>
  <c r="B6" i="115"/>
  <c r="K5" i="115"/>
  <c r="J5" i="115"/>
  <c r="I5" i="115"/>
  <c r="H5" i="115"/>
  <c r="G5" i="115"/>
  <c r="F5" i="115"/>
  <c r="E5" i="115"/>
  <c r="D5" i="115"/>
  <c r="C5" i="115"/>
  <c r="B5" i="115"/>
  <c r="K4" i="115"/>
  <c r="J4" i="115"/>
  <c r="I4" i="115"/>
  <c r="H4" i="115"/>
  <c r="G4" i="115"/>
  <c r="F4" i="115"/>
  <c r="E4" i="115"/>
  <c r="D4" i="115"/>
  <c r="C4" i="115"/>
  <c r="B4" i="115"/>
  <c r="K3" i="115"/>
  <c r="J3" i="115"/>
  <c r="I3" i="115"/>
  <c r="H3" i="115"/>
  <c r="G3" i="115"/>
  <c r="F3" i="115"/>
  <c r="E3" i="115"/>
  <c r="D3" i="115"/>
  <c r="C3" i="115"/>
  <c r="B3" i="115"/>
  <c r="B291" i="114"/>
  <c r="B290" i="114"/>
  <c r="B289" i="114"/>
  <c r="B288" i="114"/>
  <c r="B287" i="114"/>
  <c r="B286" i="114"/>
  <c r="B285" i="114"/>
  <c r="B284" i="114"/>
  <c r="B283" i="114"/>
  <c r="B282" i="114"/>
  <c r="B281" i="114"/>
  <c r="B280" i="114"/>
  <c r="B279" i="114"/>
  <c r="B278" i="114"/>
  <c r="B277" i="114"/>
  <c r="B276" i="114"/>
  <c r="B275" i="114"/>
  <c r="B274" i="114"/>
  <c r="B273" i="114"/>
  <c r="B272" i="114"/>
  <c r="B271" i="114"/>
  <c r="B270" i="114"/>
  <c r="B269" i="114"/>
  <c r="B268" i="114"/>
  <c r="B267" i="114"/>
  <c r="B266" i="114"/>
  <c r="B265" i="114"/>
  <c r="B264" i="114"/>
  <c r="B263" i="114"/>
  <c r="B262" i="114"/>
  <c r="B261" i="114"/>
  <c r="B260" i="114"/>
  <c r="B259" i="114"/>
  <c r="B258" i="114"/>
  <c r="B257" i="114"/>
  <c r="B256" i="114"/>
  <c r="B255" i="114"/>
  <c r="B254" i="114"/>
  <c r="B253" i="114"/>
  <c r="B252" i="114"/>
  <c r="B251" i="114"/>
  <c r="B250" i="114"/>
  <c r="B249" i="114"/>
  <c r="B248" i="114"/>
  <c r="B247" i="114"/>
  <c r="B246" i="114"/>
  <c r="B245" i="114"/>
  <c r="B244" i="114"/>
  <c r="B243" i="114"/>
  <c r="B242" i="114"/>
  <c r="B241" i="114"/>
  <c r="B240" i="114"/>
  <c r="B239" i="114"/>
  <c r="B238" i="114"/>
  <c r="B237" i="114"/>
  <c r="B236" i="114"/>
  <c r="B235" i="114"/>
  <c r="B234" i="114"/>
  <c r="B233" i="114"/>
  <c r="B232" i="114"/>
  <c r="B231" i="114"/>
  <c r="B230" i="114"/>
  <c r="B229" i="114"/>
  <c r="B228" i="114"/>
  <c r="B227" i="114"/>
  <c r="B226" i="114"/>
  <c r="B225" i="114"/>
  <c r="B224" i="114"/>
  <c r="B223" i="114"/>
  <c r="B222" i="114"/>
  <c r="B221" i="114"/>
  <c r="B220" i="114"/>
  <c r="B219" i="114"/>
  <c r="B218" i="114"/>
  <c r="B217" i="114"/>
  <c r="B216" i="114"/>
  <c r="B215" i="114"/>
  <c r="B214" i="114"/>
  <c r="B213" i="114"/>
  <c r="B212" i="114"/>
  <c r="B211" i="114"/>
  <c r="B210" i="114"/>
  <c r="B209" i="114"/>
  <c r="B208" i="114"/>
  <c r="B207" i="114"/>
  <c r="B206" i="114"/>
  <c r="B205" i="114"/>
  <c r="B204" i="114"/>
  <c r="B203" i="114"/>
  <c r="B202" i="114"/>
  <c r="B201" i="114"/>
  <c r="B200" i="114"/>
  <c r="B199" i="114"/>
  <c r="B198" i="114"/>
  <c r="B197" i="114"/>
  <c r="B196" i="114"/>
  <c r="B195" i="114"/>
  <c r="B194" i="114"/>
  <c r="B193" i="114"/>
  <c r="B192" i="114"/>
  <c r="B191" i="114"/>
  <c r="B190" i="114"/>
  <c r="B189" i="114"/>
  <c r="B188" i="114"/>
  <c r="B187" i="114"/>
  <c r="B186" i="114"/>
  <c r="B185" i="114"/>
  <c r="B184" i="114"/>
  <c r="B183" i="114"/>
  <c r="B182" i="114"/>
  <c r="B181" i="114"/>
  <c r="B180" i="114"/>
  <c r="B179" i="114"/>
  <c r="B178" i="114"/>
  <c r="B177" i="114"/>
  <c r="B176" i="114"/>
  <c r="B175" i="114"/>
  <c r="B174" i="114"/>
  <c r="B173" i="114"/>
  <c r="B172" i="114"/>
  <c r="B171" i="114"/>
  <c r="B170" i="114"/>
  <c r="B169" i="114"/>
  <c r="B168" i="114"/>
  <c r="B167" i="114"/>
  <c r="B166" i="114"/>
  <c r="B165" i="114"/>
  <c r="B164" i="114"/>
  <c r="B163" i="114"/>
  <c r="B162" i="114"/>
  <c r="B161" i="114"/>
  <c r="B160" i="114"/>
  <c r="B159" i="114"/>
  <c r="B158" i="114"/>
  <c r="B157" i="114"/>
  <c r="B156" i="114"/>
  <c r="B155" i="114"/>
  <c r="B154" i="114"/>
  <c r="B153" i="114"/>
  <c r="B152" i="114"/>
  <c r="B151" i="114"/>
  <c r="B150" i="114"/>
  <c r="B149" i="114"/>
  <c r="B148" i="114"/>
  <c r="B147" i="114"/>
  <c r="B146" i="114"/>
  <c r="B145" i="114"/>
  <c r="B144" i="114"/>
  <c r="B143" i="114"/>
  <c r="B142" i="114"/>
  <c r="B141" i="114"/>
  <c r="B140" i="114"/>
  <c r="B139" i="114"/>
  <c r="B138" i="114"/>
  <c r="B137" i="114"/>
  <c r="B136" i="114"/>
  <c r="B135" i="114"/>
  <c r="B134" i="114"/>
  <c r="B133" i="114"/>
  <c r="B132" i="114"/>
  <c r="B131" i="114"/>
  <c r="B130" i="114"/>
  <c r="B129" i="114"/>
  <c r="B128" i="114"/>
  <c r="B127" i="114"/>
  <c r="B126" i="114"/>
  <c r="B125" i="114"/>
  <c r="B124" i="114"/>
  <c r="B123" i="114"/>
  <c r="B122" i="114"/>
  <c r="B121" i="114"/>
  <c r="B120" i="114"/>
  <c r="B119" i="114"/>
  <c r="B118" i="114"/>
  <c r="B117" i="114"/>
  <c r="B116" i="114"/>
  <c r="B115" i="114"/>
  <c r="B114" i="114"/>
  <c r="B113" i="114"/>
  <c r="B112" i="114"/>
  <c r="B111" i="114"/>
  <c r="B110" i="114"/>
  <c r="B109" i="114"/>
  <c r="B108" i="114"/>
  <c r="B107" i="114"/>
  <c r="B106" i="114"/>
  <c r="B105" i="114"/>
  <c r="B104" i="114"/>
  <c r="B103" i="114"/>
  <c r="B102" i="114"/>
  <c r="B101" i="114"/>
  <c r="B100" i="114"/>
  <c r="B99" i="114"/>
  <c r="B98" i="114"/>
  <c r="B97" i="114"/>
  <c r="B96" i="114"/>
  <c r="B95" i="114"/>
  <c r="B94" i="114"/>
  <c r="B93" i="114"/>
  <c r="B92" i="114"/>
  <c r="B91" i="114"/>
  <c r="B90" i="114"/>
  <c r="B89" i="114"/>
  <c r="B88" i="114"/>
  <c r="B87" i="114"/>
  <c r="B86" i="114"/>
  <c r="B85" i="114"/>
  <c r="B84" i="114"/>
  <c r="B83" i="114"/>
  <c r="B82" i="114"/>
  <c r="B81" i="114"/>
  <c r="B80" i="114"/>
  <c r="B79" i="114"/>
  <c r="B78" i="114"/>
  <c r="K77" i="114"/>
  <c r="J77" i="114"/>
  <c r="I77" i="114"/>
  <c r="H77" i="114"/>
  <c r="G77" i="114"/>
  <c r="F77" i="114"/>
  <c r="E77" i="114"/>
  <c r="D77" i="114"/>
  <c r="C77" i="114"/>
  <c r="B77" i="114"/>
  <c r="K76" i="114"/>
  <c r="J76" i="114"/>
  <c r="I76" i="114"/>
  <c r="H76" i="114"/>
  <c r="G76" i="114"/>
  <c r="F76" i="114"/>
  <c r="E76" i="114"/>
  <c r="D76" i="114"/>
  <c r="C76" i="114"/>
  <c r="B76" i="114"/>
  <c r="K75" i="114"/>
  <c r="J75" i="114"/>
  <c r="I75" i="114"/>
  <c r="H75" i="114"/>
  <c r="G75" i="114"/>
  <c r="F75" i="114"/>
  <c r="E75" i="114"/>
  <c r="D75" i="114"/>
  <c r="C75" i="114"/>
  <c r="B75" i="114"/>
  <c r="K74" i="114"/>
  <c r="J74" i="114"/>
  <c r="I74" i="114"/>
  <c r="H74" i="114"/>
  <c r="G74" i="114"/>
  <c r="F74" i="114"/>
  <c r="E74" i="114"/>
  <c r="D74" i="114"/>
  <c r="C74" i="114"/>
  <c r="B74" i="114"/>
  <c r="K73" i="114"/>
  <c r="J73" i="114"/>
  <c r="I73" i="114"/>
  <c r="H73" i="114"/>
  <c r="G73" i="114"/>
  <c r="F73" i="114"/>
  <c r="E73" i="114"/>
  <c r="D73" i="114"/>
  <c r="C73" i="114"/>
  <c r="B73" i="114"/>
  <c r="K72" i="114"/>
  <c r="J72" i="114"/>
  <c r="I72" i="114"/>
  <c r="H72" i="114"/>
  <c r="G72" i="114"/>
  <c r="F72" i="114"/>
  <c r="E72" i="114"/>
  <c r="D72" i="114"/>
  <c r="C72" i="114"/>
  <c r="B72" i="114"/>
  <c r="K71" i="114"/>
  <c r="J71" i="114"/>
  <c r="I71" i="114"/>
  <c r="H71" i="114"/>
  <c r="G71" i="114"/>
  <c r="F71" i="114"/>
  <c r="E71" i="114"/>
  <c r="D71" i="114"/>
  <c r="C71" i="114"/>
  <c r="B71" i="114"/>
  <c r="K70" i="114"/>
  <c r="J70" i="114"/>
  <c r="I70" i="114"/>
  <c r="H70" i="114"/>
  <c r="G70" i="114"/>
  <c r="F70" i="114"/>
  <c r="E70" i="114"/>
  <c r="D70" i="114"/>
  <c r="C70" i="114"/>
  <c r="B70" i="114"/>
  <c r="K69" i="114"/>
  <c r="J69" i="114"/>
  <c r="I69" i="114"/>
  <c r="H69" i="114"/>
  <c r="G69" i="114"/>
  <c r="F69" i="114"/>
  <c r="E69" i="114"/>
  <c r="D69" i="114"/>
  <c r="C69" i="114"/>
  <c r="B69" i="114"/>
  <c r="K68" i="114"/>
  <c r="J68" i="114"/>
  <c r="I68" i="114"/>
  <c r="H68" i="114"/>
  <c r="G68" i="114"/>
  <c r="F68" i="114"/>
  <c r="E68" i="114"/>
  <c r="D68" i="114"/>
  <c r="C68" i="114"/>
  <c r="B68" i="114"/>
  <c r="K67" i="114"/>
  <c r="J67" i="114"/>
  <c r="I67" i="114"/>
  <c r="H67" i="114"/>
  <c r="G67" i="114"/>
  <c r="F67" i="114"/>
  <c r="E67" i="114"/>
  <c r="D67" i="114"/>
  <c r="C67" i="114"/>
  <c r="B67" i="114"/>
  <c r="K66" i="114"/>
  <c r="J66" i="114"/>
  <c r="I66" i="114"/>
  <c r="H66" i="114"/>
  <c r="G66" i="114"/>
  <c r="F66" i="114"/>
  <c r="E66" i="114"/>
  <c r="D66" i="114"/>
  <c r="C66" i="114"/>
  <c r="B66" i="114"/>
  <c r="K65" i="114"/>
  <c r="J65" i="114"/>
  <c r="I65" i="114"/>
  <c r="H65" i="114"/>
  <c r="G65" i="114"/>
  <c r="F65" i="114"/>
  <c r="E65" i="114"/>
  <c r="D65" i="114"/>
  <c r="C65" i="114"/>
  <c r="B65" i="114"/>
  <c r="K64" i="114"/>
  <c r="J64" i="114"/>
  <c r="I64" i="114"/>
  <c r="H64" i="114"/>
  <c r="G64" i="114"/>
  <c r="F64" i="114"/>
  <c r="E64" i="114"/>
  <c r="D64" i="114"/>
  <c r="C64" i="114"/>
  <c r="B64" i="114"/>
  <c r="K63" i="114"/>
  <c r="J63" i="114"/>
  <c r="I63" i="114"/>
  <c r="H63" i="114"/>
  <c r="G63" i="114"/>
  <c r="F63" i="114"/>
  <c r="E63" i="114"/>
  <c r="D63" i="114"/>
  <c r="C63" i="114"/>
  <c r="B63" i="114"/>
  <c r="K62" i="114"/>
  <c r="J62" i="114"/>
  <c r="I62" i="114"/>
  <c r="H62" i="114"/>
  <c r="G62" i="114"/>
  <c r="F62" i="114"/>
  <c r="E62" i="114"/>
  <c r="D62" i="114"/>
  <c r="C62" i="114"/>
  <c r="B62" i="114"/>
  <c r="K61" i="114"/>
  <c r="J61" i="114"/>
  <c r="I61" i="114"/>
  <c r="H61" i="114"/>
  <c r="G61" i="114"/>
  <c r="F61" i="114"/>
  <c r="E61" i="114"/>
  <c r="D61" i="114"/>
  <c r="C61" i="114"/>
  <c r="B61" i="114"/>
  <c r="K60" i="114"/>
  <c r="J60" i="114"/>
  <c r="I60" i="114"/>
  <c r="H60" i="114"/>
  <c r="G60" i="114"/>
  <c r="F60" i="114"/>
  <c r="E60" i="114"/>
  <c r="D60" i="114"/>
  <c r="C60" i="114"/>
  <c r="B60" i="114"/>
  <c r="K59" i="114"/>
  <c r="J59" i="114"/>
  <c r="I59" i="114"/>
  <c r="H59" i="114"/>
  <c r="G59" i="114"/>
  <c r="F59" i="114"/>
  <c r="E59" i="114"/>
  <c r="D59" i="114"/>
  <c r="C59" i="114"/>
  <c r="B59" i="114"/>
  <c r="K58" i="114"/>
  <c r="J58" i="114"/>
  <c r="I58" i="114"/>
  <c r="H58" i="114"/>
  <c r="G58" i="114"/>
  <c r="F58" i="114"/>
  <c r="E58" i="114"/>
  <c r="D58" i="114"/>
  <c r="C58" i="114"/>
  <c r="B58" i="114"/>
  <c r="K57" i="114"/>
  <c r="J57" i="114"/>
  <c r="I57" i="114"/>
  <c r="H57" i="114"/>
  <c r="G57" i="114"/>
  <c r="F57" i="114"/>
  <c r="E57" i="114"/>
  <c r="D57" i="114"/>
  <c r="C57" i="114"/>
  <c r="B57" i="114"/>
  <c r="K56" i="114"/>
  <c r="J56" i="114"/>
  <c r="I56" i="114"/>
  <c r="H56" i="114"/>
  <c r="G56" i="114"/>
  <c r="F56" i="114"/>
  <c r="E56" i="114"/>
  <c r="D56" i="114"/>
  <c r="C56" i="114"/>
  <c r="B56" i="114"/>
  <c r="K55" i="114"/>
  <c r="J55" i="114"/>
  <c r="I55" i="114"/>
  <c r="H55" i="114"/>
  <c r="G55" i="114"/>
  <c r="F55" i="114"/>
  <c r="E55" i="114"/>
  <c r="D55" i="114"/>
  <c r="C55" i="114"/>
  <c r="B55" i="114"/>
  <c r="K54" i="114"/>
  <c r="J54" i="114"/>
  <c r="I54" i="114"/>
  <c r="H54" i="114"/>
  <c r="G54" i="114"/>
  <c r="F54" i="114"/>
  <c r="E54" i="114"/>
  <c r="D54" i="114"/>
  <c r="C54" i="114"/>
  <c r="B54" i="114"/>
  <c r="K53" i="114"/>
  <c r="J53" i="114"/>
  <c r="I53" i="114"/>
  <c r="H53" i="114"/>
  <c r="G53" i="114"/>
  <c r="F53" i="114"/>
  <c r="E53" i="114"/>
  <c r="D53" i="114"/>
  <c r="C53" i="114"/>
  <c r="B53" i="114"/>
  <c r="K52" i="114"/>
  <c r="J52" i="114"/>
  <c r="I52" i="114"/>
  <c r="H52" i="114"/>
  <c r="G52" i="114"/>
  <c r="F52" i="114"/>
  <c r="E52" i="114"/>
  <c r="D52" i="114"/>
  <c r="C52" i="114"/>
  <c r="B52" i="114"/>
  <c r="K51" i="114"/>
  <c r="J51" i="114"/>
  <c r="I51" i="114"/>
  <c r="H51" i="114"/>
  <c r="G51" i="114"/>
  <c r="F51" i="114"/>
  <c r="E51" i="114"/>
  <c r="D51" i="114"/>
  <c r="C51" i="114"/>
  <c r="B51" i="114"/>
  <c r="K50" i="114"/>
  <c r="J50" i="114"/>
  <c r="I50" i="114"/>
  <c r="H50" i="114"/>
  <c r="G50" i="114"/>
  <c r="F50" i="114"/>
  <c r="E50" i="114"/>
  <c r="D50" i="114"/>
  <c r="C50" i="114"/>
  <c r="B50" i="114"/>
  <c r="K49" i="114"/>
  <c r="J49" i="114"/>
  <c r="I49" i="114"/>
  <c r="H49" i="114"/>
  <c r="G49" i="114"/>
  <c r="F49" i="114"/>
  <c r="E49" i="114"/>
  <c r="D49" i="114"/>
  <c r="C49" i="114"/>
  <c r="B49" i="114"/>
  <c r="K48" i="114"/>
  <c r="J48" i="114"/>
  <c r="I48" i="114"/>
  <c r="H48" i="114"/>
  <c r="G48" i="114"/>
  <c r="F48" i="114"/>
  <c r="E48" i="114"/>
  <c r="D48" i="114"/>
  <c r="C48" i="114"/>
  <c r="B48" i="114"/>
  <c r="K47" i="114"/>
  <c r="J47" i="114"/>
  <c r="I47" i="114"/>
  <c r="H47" i="114"/>
  <c r="G47" i="114"/>
  <c r="F47" i="114"/>
  <c r="E47" i="114"/>
  <c r="D47" i="114"/>
  <c r="C47" i="114"/>
  <c r="B47" i="114"/>
  <c r="K46" i="114"/>
  <c r="J46" i="114"/>
  <c r="I46" i="114"/>
  <c r="H46" i="114"/>
  <c r="G46" i="114"/>
  <c r="F46" i="114"/>
  <c r="E46" i="114"/>
  <c r="D46" i="114"/>
  <c r="C46" i="114"/>
  <c r="B46" i="114"/>
  <c r="K45" i="114"/>
  <c r="J45" i="114"/>
  <c r="I45" i="114"/>
  <c r="H45" i="114"/>
  <c r="G45" i="114"/>
  <c r="F45" i="114"/>
  <c r="E45" i="114"/>
  <c r="D45" i="114"/>
  <c r="C45" i="114"/>
  <c r="B45" i="114"/>
  <c r="K44" i="114"/>
  <c r="J44" i="114"/>
  <c r="I44" i="114"/>
  <c r="H44" i="114"/>
  <c r="G44" i="114"/>
  <c r="F44" i="114"/>
  <c r="E44" i="114"/>
  <c r="D44" i="114"/>
  <c r="C44" i="114"/>
  <c r="B44" i="114"/>
  <c r="K43" i="114"/>
  <c r="J43" i="114"/>
  <c r="I43" i="114"/>
  <c r="H43" i="114"/>
  <c r="G43" i="114"/>
  <c r="F43" i="114"/>
  <c r="E43" i="114"/>
  <c r="D43" i="114"/>
  <c r="C43" i="114"/>
  <c r="B43" i="114"/>
  <c r="K42" i="114"/>
  <c r="J42" i="114"/>
  <c r="I42" i="114"/>
  <c r="H42" i="114"/>
  <c r="G42" i="114"/>
  <c r="F42" i="114"/>
  <c r="E42" i="114"/>
  <c r="D42" i="114"/>
  <c r="C42" i="114"/>
  <c r="B42" i="114"/>
  <c r="K41" i="114"/>
  <c r="J41" i="114"/>
  <c r="I41" i="114"/>
  <c r="H41" i="114"/>
  <c r="G41" i="114"/>
  <c r="F41" i="114"/>
  <c r="E41" i="114"/>
  <c r="D41" i="114"/>
  <c r="C41" i="114"/>
  <c r="B41" i="114"/>
  <c r="K40" i="114"/>
  <c r="J40" i="114"/>
  <c r="I40" i="114"/>
  <c r="H40" i="114"/>
  <c r="G40" i="114"/>
  <c r="F40" i="114"/>
  <c r="E40" i="114"/>
  <c r="D40" i="114"/>
  <c r="C40" i="114"/>
  <c r="B40" i="114"/>
  <c r="K39" i="114"/>
  <c r="J39" i="114"/>
  <c r="I39" i="114"/>
  <c r="H39" i="114"/>
  <c r="G39" i="114"/>
  <c r="F39" i="114"/>
  <c r="E39" i="114"/>
  <c r="D39" i="114"/>
  <c r="C39" i="114"/>
  <c r="B39" i="114"/>
  <c r="K38" i="114"/>
  <c r="J38" i="114"/>
  <c r="I38" i="114"/>
  <c r="H38" i="114"/>
  <c r="G38" i="114"/>
  <c r="F38" i="114"/>
  <c r="E38" i="114"/>
  <c r="D38" i="114"/>
  <c r="C38" i="114"/>
  <c r="B38" i="114"/>
  <c r="K37" i="114"/>
  <c r="J37" i="114"/>
  <c r="I37" i="114"/>
  <c r="H37" i="114"/>
  <c r="G37" i="114"/>
  <c r="F37" i="114"/>
  <c r="E37" i="114"/>
  <c r="D37" i="114"/>
  <c r="C37" i="114"/>
  <c r="B37" i="114"/>
  <c r="K36" i="114"/>
  <c r="J36" i="114"/>
  <c r="I36" i="114"/>
  <c r="H36" i="114"/>
  <c r="G36" i="114"/>
  <c r="F36" i="114"/>
  <c r="E36" i="114"/>
  <c r="D36" i="114"/>
  <c r="C36" i="114"/>
  <c r="B36" i="114"/>
  <c r="K35" i="114"/>
  <c r="J35" i="114"/>
  <c r="I35" i="114"/>
  <c r="H35" i="114"/>
  <c r="G35" i="114"/>
  <c r="F35" i="114"/>
  <c r="E35" i="114"/>
  <c r="D35" i="114"/>
  <c r="C35" i="114"/>
  <c r="B35" i="114"/>
  <c r="K34" i="114"/>
  <c r="J34" i="114"/>
  <c r="I34" i="114"/>
  <c r="H34" i="114"/>
  <c r="G34" i="114"/>
  <c r="F34" i="114"/>
  <c r="E34" i="114"/>
  <c r="D34" i="114"/>
  <c r="C34" i="114"/>
  <c r="B34" i="114"/>
  <c r="K33" i="114"/>
  <c r="J33" i="114"/>
  <c r="I33" i="114"/>
  <c r="H33" i="114"/>
  <c r="G33" i="114"/>
  <c r="F33" i="114"/>
  <c r="E33" i="114"/>
  <c r="D33" i="114"/>
  <c r="C33" i="114"/>
  <c r="B33" i="114"/>
  <c r="K32" i="114"/>
  <c r="J32" i="114"/>
  <c r="I32" i="114"/>
  <c r="H32" i="114"/>
  <c r="G32" i="114"/>
  <c r="F32" i="114"/>
  <c r="E32" i="114"/>
  <c r="D32" i="114"/>
  <c r="C32" i="114"/>
  <c r="B32" i="114"/>
  <c r="K31" i="114"/>
  <c r="J31" i="114"/>
  <c r="I31" i="114"/>
  <c r="H31" i="114"/>
  <c r="G31" i="114"/>
  <c r="F31" i="114"/>
  <c r="E31" i="114"/>
  <c r="D31" i="114"/>
  <c r="C31" i="114"/>
  <c r="B31" i="114"/>
  <c r="K30" i="114"/>
  <c r="J30" i="114"/>
  <c r="I30" i="114"/>
  <c r="H30" i="114"/>
  <c r="G30" i="114"/>
  <c r="F30" i="114"/>
  <c r="E30" i="114"/>
  <c r="D30" i="114"/>
  <c r="C30" i="114"/>
  <c r="B30" i="114"/>
  <c r="K29" i="114"/>
  <c r="J29" i="114"/>
  <c r="I29" i="114"/>
  <c r="H29" i="114"/>
  <c r="G29" i="114"/>
  <c r="F29" i="114"/>
  <c r="E29" i="114"/>
  <c r="D29" i="114"/>
  <c r="C29" i="114"/>
  <c r="B29" i="114"/>
  <c r="K28" i="114"/>
  <c r="J28" i="114"/>
  <c r="I28" i="114"/>
  <c r="H28" i="114"/>
  <c r="G28" i="114"/>
  <c r="F28" i="114"/>
  <c r="E28" i="114"/>
  <c r="D28" i="114"/>
  <c r="C28" i="114"/>
  <c r="B28" i="114"/>
  <c r="K27" i="114"/>
  <c r="J27" i="114"/>
  <c r="I27" i="114"/>
  <c r="H27" i="114"/>
  <c r="G27" i="114"/>
  <c r="F27" i="114"/>
  <c r="E27" i="114"/>
  <c r="D27" i="114"/>
  <c r="C27" i="114"/>
  <c r="B27" i="114"/>
  <c r="K26" i="114"/>
  <c r="J26" i="114"/>
  <c r="I26" i="114"/>
  <c r="H26" i="114"/>
  <c r="G26" i="114"/>
  <c r="F26" i="114"/>
  <c r="E26" i="114"/>
  <c r="D26" i="114"/>
  <c r="C26" i="114"/>
  <c r="B26" i="114"/>
  <c r="K25" i="114"/>
  <c r="J25" i="114"/>
  <c r="I25" i="114"/>
  <c r="H25" i="114"/>
  <c r="G25" i="114"/>
  <c r="F25" i="114"/>
  <c r="E25" i="114"/>
  <c r="D25" i="114"/>
  <c r="C25" i="114"/>
  <c r="B25" i="114"/>
  <c r="K24" i="114"/>
  <c r="J24" i="114"/>
  <c r="I24" i="114"/>
  <c r="H24" i="114"/>
  <c r="G24" i="114"/>
  <c r="F24" i="114"/>
  <c r="E24" i="114"/>
  <c r="D24" i="114"/>
  <c r="C24" i="114"/>
  <c r="B24" i="114"/>
  <c r="K23" i="114"/>
  <c r="J23" i="114"/>
  <c r="I23" i="114"/>
  <c r="H23" i="114"/>
  <c r="G23" i="114"/>
  <c r="F23" i="114"/>
  <c r="E23" i="114"/>
  <c r="D23" i="114"/>
  <c r="C23" i="114"/>
  <c r="B23" i="114"/>
  <c r="K22" i="114"/>
  <c r="J22" i="114"/>
  <c r="I22" i="114"/>
  <c r="H22" i="114"/>
  <c r="G22" i="114"/>
  <c r="F22" i="114"/>
  <c r="E22" i="114"/>
  <c r="D22" i="114"/>
  <c r="C22" i="114"/>
  <c r="B22" i="114"/>
  <c r="K21" i="114"/>
  <c r="J21" i="114"/>
  <c r="I21" i="114"/>
  <c r="H21" i="114"/>
  <c r="G21" i="114"/>
  <c r="F21" i="114"/>
  <c r="E21" i="114"/>
  <c r="D21" i="114"/>
  <c r="C21" i="114"/>
  <c r="B21" i="114"/>
  <c r="K20" i="114"/>
  <c r="J20" i="114"/>
  <c r="I20" i="114"/>
  <c r="H20" i="114"/>
  <c r="G20" i="114"/>
  <c r="F20" i="114"/>
  <c r="E20" i="114"/>
  <c r="D20" i="114"/>
  <c r="C20" i="114"/>
  <c r="B20" i="114"/>
  <c r="K19" i="114"/>
  <c r="J19" i="114"/>
  <c r="I19" i="114"/>
  <c r="H19" i="114"/>
  <c r="G19" i="114"/>
  <c r="F19" i="114"/>
  <c r="E19" i="114"/>
  <c r="D19" i="114"/>
  <c r="C19" i="114"/>
  <c r="B19" i="114"/>
  <c r="K18" i="114"/>
  <c r="J18" i="114"/>
  <c r="I18" i="114"/>
  <c r="H18" i="114"/>
  <c r="G18" i="114"/>
  <c r="F18" i="114"/>
  <c r="E18" i="114"/>
  <c r="D18" i="114"/>
  <c r="C18" i="114"/>
  <c r="B18" i="114"/>
  <c r="K17" i="114"/>
  <c r="J17" i="114"/>
  <c r="I17" i="114"/>
  <c r="H17" i="114"/>
  <c r="G17" i="114"/>
  <c r="F17" i="114"/>
  <c r="E17" i="114"/>
  <c r="D17" i="114"/>
  <c r="C17" i="114"/>
  <c r="B17" i="114"/>
  <c r="K16" i="114"/>
  <c r="J16" i="114"/>
  <c r="I16" i="114"/>
  <c r="H16" i="114"/>
  <c r="G16" i="114"/>
  <c r="F16" i="114"/>
  <c r="E16" i="114"/>
  <c r="D16" i="114"/>
  <c r="C16" i="114"/>
  <c r="B16" i="114"/>
  <c r="K15" i="114"/>
  <c r="J15" i="114"/>
  <c r="I15" i="114"/>
  <c r="H15" i="114"/>
  <c r="G15" i="114"/>
  <c r="F15" i="114"/>
  <c r="E15" i="114"/>
  <c r="D15" i="114"/>
  <c r="C15" i="114"/>
  <c r="B15" i="114"/>
  <c r="K14" i="114"/>
  <c r="J14" i="114"/>
  <c r="I14" i="114"/>
  <c r="H14" i="114"/>
  <c r="G14" i="114"/>
  <c r="F14" i="114"/>
  <c r="E14" i="114"/>
  <c r="D14" i="114"/>
  <c r="C14" i="114"/>
  <c r="B14" i="114"/>
  <c r="K13" i="114"/>
  <c r="J13" i="114"/>
  <c r="I13" i="114"/>
  <c r="H13" i="114"/>
  <c r="G13" i="114"/>
  <c r="F13" i="114"/>
  <c r="E13" i="114"/>
  <c r="D13" i="114"/>
  <c r="C13" i="114"/>
  <c r="B13" i="114"/>
  <c r="K12" i="114"/>
  <c r="J12" i="114"/>
  <c r="I12" i="114"/>
  <c r="H12" i="114"/>
  <c r="G12" i="114"/>
  <c r="F12" i="114"/>
  <c r="E12" i="114"/>
  <c r="D12" i="114"/>
  <c r="C12" i="114"/>
  <c r="B12" i="114"/>
  <c r="K11" i="114"/>
  <c r="J11" i="114"/>
  <c r="I11" i="114"/>
  <c r="H11" i="114"/>
  <c r="G11" i="114"/>
  <c r="F11" i="114"/>
  <c r="E11" i="114"/>
  <c r="D11" i="114"/>
  <c r="C11" i="114"/>
  <c r="B11" i="114"/>
  <c r="K10" i="114"/>
  <c r="J10" i="114"/>
  <c r="I10" i="114"/>
  <c r="H10" i="114"/>
  <c r="G10" i="114"/>
  <c r="F10" i="114"/>
  <c r="E10" i="114"/>
  <c r="D10" i="114"/>
  <c r="C10" i="114"/>
  <c r="B10" i="114"/>
  <c r="K9" i="114"/>
  <c r="J9" i="114"/>
  <c r="I9" i="114"/>
  <c r="H9" i="114"/>
  <c r="G9" i="114"/>
  <c r="F9" i="114"/>
  <c r="E9" i="114"/>
  <c r="D9" i="114"/>
  <c r="C9" i="114"/>
  <c r="B9" i="114"/>
  <c r="K8" i="114"/>
  <c r="J8" i="114"/>
  <c r="I8" i="114"/>
  <c r="H8" i="114"/>
  <c r="G8" i="114"/>
  <c r="F8" i="114"/>
  <c r="E8" i="114"/>
  <c r="D8" i="114"/>
  <c r="C8" i="114"/>
  <c r="B8" i="114"/>
  <c r="K7" i="114"/>
  <c r="J7" i="114"/>
  <c r="I7" i="114"/>
  <c r="H7" i="114"/>
  <c r="G7" i="114"/>
  <c r="F7" i="114"/>
  <c r="E7" i="114"/>
  <c r="D7" i="114"/>
  <c r="C7" i="114"/>
  <c r="B7" i="114"/>
  <c r="K6" i="114"/>
  <c r="J6" i="114"/>
  <c r="I6" i="114"/>
  <c r="H6" i="114"/>
  <c r="G6" i="114"/>
  <c r="F6" i="114"/>
  <c r="E6" i="114"/>
  <c r="D6" i="114"/>
  <c r="C6" i="114"/>
  <c r="B6" i="114"/>
  <c r="K5" i="114"/>
  <c r="J5" i="114"/>
  <c r="I5" i="114"/>
  <c r="H5" i="114"/>
  <c r="G5" i="114"/>
  <c r="F5" i="114"/>
  <c r="E5" i="114"/>
  <c r="D5" i="114"/>
  <c r="C5" i="114"/>
  <c r="B5" i="114"/>
  <c r="K4" i="114"/>
  <c r="J4" i="114"/>
  <c r="I4" i="114"/>
  <c r="H4" i="114"/>
  <c r="G4" i="114"/>
  <c r="F4" i="114"/>
  <c r="E4" i="114"/>
  <c r="D4" i="114"/>
  <c r="C4" i="114"/>
  <c r="B4" i="114"/>
  <c r="K3" i="114"/>
  <c r="J3" i="114"/>
  <c r="I3" i="114"/>
  <c r="H3" i="114"/>
  <c r="G3" i="114"/>
  <c r="F3" i="114"/>
  <c r="E3" i="114"/>
  <c r="D3" i="114"/>
  <c r="C3" i="114"/>
  <c r="B3" i="114"/>
  <c r="B291" i="113"/>
  <c r="B290" i="113"/>
  <c r="B289" i="113"/>
  <c r="B288" i="113"/>
  <c r="B287" i="113"/>
  <c r="B286" i="113"/>
  <c r="B285" i="113"/>
  <c r="B284" i="113"/>
  <c r="B283" i="113"/>
  <c r="B282" i="113"/>
  <c r="B281" i="113"/>
  <c r="B280" i="113"/>
  <c r="B279" i="113"/>
  <c r="B278" i="113"/>
  <c r="B277" i="113"/>
  <c r="B276" i="113"/>
  <c r="B275" i="113"/>
  <c r="B274" i="113"/>
  <c r="B273" i="113"/>
  <c r="B272" i="113"/>
  <c r="B271" i="113"/>
  <c r="B270" i="113"/>
  <c r="B269" i="113"/>
  <c r="B268" i="113"/>
  <c r="B267" i="113"/>
  <c r="B266" i="113"/>
  <c r="B265" i="113"/>
  <c r="B264" i="113"/>
  <c r="B263" i="113"/>
  <c r="B262" i="113"/>
  <c r="B261" i="113"/>
  <c r="B260" i="113"/>
  <c r="B259" i="113"/>
  <c r="B258" i="113"/>
  <c r="B257" i="113"/>
  <c r="B256" i="113"/>
  <c r="B255" i="113"/>
  <c r="B254" i="113"/>
  <c r="B253" i="113"/>
  <c r="B252" i="113"/>
  <c r="B251" i="113"/>
  <c r="B250" i="113"/>
  <c r="B249" i="113"/>
  <c r="B248" i="113"/>
  <c r="B247" i="113"/>
  <c r="B246" i="113"/>
  <c r="B245" i="113"/>
  <c r="B244" i="113"/>
  <c r="B243" i="113"/>
  <c r="B242" i="113"/>
  <c r="B241" i="113"/>
  <c r="B240" i="113"/>
  <c r="B239" i="113"/>
  <c r="B238" i="113"/>
  <c r="B237" i="113"/>
  <c r="B236" i="113"/>
  <c r="B235" i="113"/>
  <c r="B234" i="113"/>
  <c r="B233" i="113"/>
  <c r="B232" i="113"/>
  <c r="B231" i="113"/>
  <c r="B230" i="113"/>
  <c r="B229" i="113"/>
  <c r="B228" i="113"/>
  <c r="B227" i="113"/>
  <c r="B226" i="113"/>
  <c r="B225" i="113"/>
  <c r="B224" i="113"/>
  <c r="B223" i="113"/>
  <c r="B222" i="113"/>
  <c r="B221" i="113"/>
  <c r="B220" i="113"/>
  <c r="B219" i="113"/>
  <c r="B218" i="113"/>
  <c r="B217" i="113"/>
  <c r="B216" i="113"/>
  <c r="B215" i="113"/>
  <c r="B214" i="113"/>
  <c r="B213" i="113"/>
  <c r="B212" i="113"/>
  <c r="B211" i="113"/>
  <c r="B210" i="113"/>
  <c r="B209" i="113"/>
  <c r="B208" i="113"/>
  <c r="B207" i="113"/>
  <c r="B206" i="113"/>
  <c r="B205" i="113"/>
  <c r="B204" i="113"/>
  <c r="B203" i="113"/>
  <c r="B202" i="113"/>
  <c r="B201" i="113"/>
  <c r="B200" i="113"/>
  <c r="B199" i="113"/>
  <c r="B198" i="113"/>
  <c r="B197" i="113"/>
  <c r="B196" i="113"/>
  <c r="B195" i="113"/>
  <c r="B194" i="113"/>
  <c r="B193" i="113"/>
  <c r="B192" i="113"/>
  <c r="B191" i="113"/>
  <c r="B190" i="113"/>
  <c r="B189" i="113"/>
  <c r="B188" i="113"/>
  <c r="B187" i="113"/>
  <c r="B186" i="113"/>
  <c r="B185" i="113"/>
  <c r="B184" i="113"/>
  <c r="B183" i="113"/>
  <c r="B182" i="113"/>
  <c r="B181" i="113"/>
  <c r="B180" i="113"/>
  <c r="B179" i="113"/>
  <c r="B178" i="113"/>
  <c r="B177" i="113"/>
  <c r="B176" i="113"/>
  <c r="B175" i="113"/>
  <c r="B174" i="113"/>
  <c r="B173" i="113"/>
  <c r="B172" i="113"/>
  <c r="B171" i="113"/>
  <c r="B170" i="113"/>
  <c r="B169" i="113"/>
  <c r="B168" i="113"/>
  <c r="B167" i="113"/>
  <c r="B166" i="113"/>
  <c r="B165" i="113"/>
  <c r="B164" i="113"/>
  <c r="B163" i="113"/>
  <c r="B162" i="113"/>
  <c r="B161" i="113"/>
  <c r="B160" i="113"/>
  <c r="B159" i="113"/>
  <c r="B158" i="113"/>
  <c r="B157" i="113"/>
  <c r="B156" i="113"/>
  <c r="B155" i="113"/>
  <c r="B154" i="113"/>
  <c r="B153" i="113"/>
  <c r="B152" i="113"/>
  <c r="B151" i="113"/>
  <c r="B150" i="113"/>
  <c r="B149" i="113"/>
  <c r="B148" i="113"/>
  <c r="B147" i="113"/>
  <c r="B146" i="113"/>
  <c r="B145" i="113"/>
  <c r="B144" i="113"/>
  <c r="B143" i="113"/>
  <c r="B142" i="113"/>
  <c r="B141" i="113"/>
  <c r="B140" i="113"/>
  <c r="B139" i="113"/>
  <c r="B138" i="113"/>
  <c r="B137" i="113"/>
  <c r="B136" i="113"/>
  <c r="B135" i="113"/>
  <c r="B134" i="113"/>
  <c r="B133" i="113"/>
  <c r="B132" i="113"/>
  <c r="B131" i="113"/>
  <c r="B130" i="113"/>
  <c r="B129" i="113"/>
  <c r="B128" i="113"/>
  <c r="B127" i="113"/>
  <c r="B126" i="113"/>
  <c r="B125" i="113"/>
  <c r="B124" i="113"/>
  <c r="B123" i="113"/>
  <c r="B122" i="113"/>
  <c r="B121" i="113"/>
  <c r="B120" i="113"/>
  <c r="B119" i="113"/>
  <c r="B118" i="113"/>
  <c r="B117" i="113"/>
  <c r="B116" i="113"/>
  <c r="B115" i="113"/>
  <c r="B114" i="113"/>
  <c r="B113" i="113"/>
  <c r="B112" i="113"/>
  <c r="B111" i="113"/>
  <c r="B110" i="113"/>
  <c r="B109" i="113"/>
  <c r="B108" i="113"/>
  <c r="B107" i="113"/>
  <c r="B106" i="113"/>
  <c r="B105" i="113"/>
  <c r="B104" i="113"/>
  <c r="B103" i="113"/>
  <c r="B102" i="113"/>
  <c r="B101" i="113"/>
  <c r="B100" i="113"/>
  <c r="B99" i="113"/>
  <c r="B98" i="113"/>
  <c r="B97" i="113"/>
  <c r="B96" i="113"/>
  <c r="B95" i="113"/>
  <c r="B94" i="113"/>
  <c r="B93" i="113"/>
  <c r="B92" i="113"/>
  <c r="B91" i="113"/>
  <c r="B90" i="113"/>
  <c r="B89" i="113"/>
  <c r="B88" i="113"/>
  <c r="B87" i="113"/>
  <c r="B86" i="113"/>
  <c r="B85" i="113"/>
  <c r="B84" i="113"/>
  <c r="B83" i="113"/>
  <c r="B82" i="113"/>
  <c r="B81" i="113"/>
  <c r="B80" i="113"/>
  <c r="B79" i="113"/>
  <c r="B78" i="113"/>
  <c r="K77" i="113"/>
  <c r="J77" i="113"/>
  <c r="I77" i="113"/>
  <c r="H77" i="113"/>
  <c r="G77" i="113"/>
  <c r="F77" i="113"/>
  <c r="E77" i="113"/>
  <c r="D77" i="113"/>
  <c r="C77" i="113"/>
  <c r="B77" i="113"/>
  <c r="K76" i="113"/>
  <c r="J76" i="113"/>
  <c r="I76" i="113"/>
  <c r="H76" i="113"/>
  <c r="G76" i="113"/>
  <c r="F76" i="113"/>
  <c r="E76" i="113"/>
  <c r="D76" i="113"/>
  <c r="C76" i="113"/>
  <c r="B76" i="113"/>
  <c r="K75" i="113"/>
  <c r="J75" i="113"/>
  <c r="I75" i="113"/>
  <c r="H75" i="113"/>
  <c r="G75" i="113"/>
  <c r="F75" i="113"/>
  <c r="E75" i="113"/>
  <c r="D75" i="113"/>
  <c r="C75" i="113"/>
  <c r="B75" i="113"/>
  <c r="K74" i="113"/>
  <c r="J74" i="113"/>
  <c r="I74" i="113"/>
  <c r="H74" i="113"/>
  <c r="G74" i="113"/>
  <c r="F74" i="113"/>
  <c r="E74" i="113"/>
  <c r="D74" i="113"/>
  <c r="C74" i="113"/>
  <c r="B74" i="113"/>
  <c r="K73" i="113"/>
  <c r="J73" i="113"/>
  <c r="I73" i="113"/>
  <c r="H73" i="113"/>
  <c r="G73" i="113"/>
  <c r="F73" i="113"/>
  <c r="E73" i="113"/>
  <c r="D73" i="113"/>
  <c r="C73" i="113"/>
  <c r="B73" i="113"/>
  <c r="K72" i="113"/>
  <c r="J72" i="113"/>
  <c r="I72" i="113"/>
  <c r="H72" i="113"/>
  <c r="G72" i="113"/>
  <c r="F72" i="113"/>
  <c r="E72" i="113"/>
  <c r="D72" i="113"/>
  <c r="C72" i="113"/>
  <c r="B72" i="113"/>
  <c r="K71" i="113"/>
  <c r="J71" i="113"/>
  <c r="I71" i="113"/>
  <c r="H71" i="113"/>
  <c r="G71" i="113"/>
  <c r="F71" i="113"/>
  <c r="E71" i="113"/>
  <c r="D71" i="113"/>
  <c r="C71" i="113"/>
  <c r="B71" i="113"/>
  <c r="K70" i="113"/>
  <c r="J70" i="113"/>
  <c r="I70" i="113"/>
  <c r="H70" i="113"/>
  <c r="G70" i="113"/>
  <c r="F70" i="113"/>
  <c r="E70" i="113"/>
  <c r="D70" i="113"/>
  <c r="C70" i="113"/>
  <c r="B70" i="113"/>
  <c r="K69" i="113"/>
  <c r="J69" i="113"/>
  <c r="I69" i="113"/>
  <c r="H69" i="113"/>
  <c r="G69" i="113"/>
  <c r="F69" i="113"/>
  <c r="E69" i="113"/>
  <c r="D69" i="113"/>
  <c r="C69" i="113"/>
  <c r="B69" i="113"/>
  <c r="K68" i="113"/>
  <c r="J68" i="113"/>
  <c r="I68" i="113"/>
  <c r="H68" i="113"/>
  <c r="G68" i="113"/>
  <c r="F68" i="113"/>
  <c r="E68" i="113"/>
  <c r="D68" i="113"/>
  <c r="C68" i="113"/>
  <c r="B68" i="113"/>
  <c r="K67" i="113"/>
  <c r="J67" i="113"/>
  <c r="I67" i="113"/>
  <c r="H67" i="113"/>
  <c r="G67" i="113"/>
  <c r="F67" i="113"/>
  <c r="E67" i="113"/>
  <c r="D67" i="113"/>
  <c r="C67" i="113"/>
  <c r="B67" i="113"/>
  <c r="K66" i="113"/>
  <c r="J66" i="113"/>
  <c r="I66" i="113"/>
  <c r="H66" i="113"/>
  <c r="G66" i="113"/>
  <c r="F66" i="113"/>
  <c r="E66" i="113"/>
  <c r="D66" i="113"/>
  <c r="C66" i="113"/>
  <c r="B66" i="113"/>
  <c r="K65" i="113"/>
  <c r="J65" i="113"/>
  <c r="I65" i="113"/>
  <c r="H65" i="113"/>
  <c r="G65" i="113"/>
  <c r="F65" i="113"/>
  <c r="E65" i="113"/>
  <c r="D65" i="113"/>
  <c r="C65" i="113"/>
  <c r="B65" i="113"/>
  <c r="K64" i="113"/>
  <c r="J64" i="113"/>
  <c r="I64" i="113"/>
  <c r="H64" i="113"/>
  <c r="G64" i="113"/>
  <c r="F64" i="113"/>
  <c r="E64" i="113"/>
  <c r="D64" i="113"/>
  <c r="C64" i="113"/>
  <c r="B64" i="113"/>
  <c r="K63" i="113"/>
  <c r="J63" i="113"/>
  <c r="I63" i="113"/>
  <c r="H63" i="113"/>
  <c r="G63" i="113"/>
  <c r="F63" i="113"/>
  <c r="E63" i="113"/>
  <c r="D63" i="113"/>
  <c r="C63" i="113"/>
  <c r="B63" i="113"/>
  <c r="K62" i="113"/>
  <c r="J62" i="113"/>
  <c r="I62" i="113"/>
  <c r="H62" i="113"/>
  <c r="G62" i="113"/>
  <c r="F62" i="113"/>
  <c r="E62" i="113"/>
  <c r="D62" i="113"/>
  <c r="C62" i="113"/>
  <c r="B62" i="113"/>
  <c r="K61" i="113"/>
  <c r="J61" i="113"/>
  <c r="I61" i="113"/>
  <c r="H61" i="113"/>
  <c r="G61" i="113"/>
  <c r="F61" i="113"/>
  <c r="E61" i="113"/>
  <c r="D61" i="113"/>
  <c r="C61" i="113"/>
  <c r="B61" i="113"/>
  <c r="K60" i="113"/>
  <c r="J60" i="113"/>
  <c r="I60" i="113"/>
  <c r="H60" i="113"/>
  <c r="G60" i="113"/>
  <c r="F60" i="113"/>
  <c r="E60" i="113"/>
  <c r="D60" i="113"/>
  <c r="C60" i="113"/>
  <c r="B60" i="113"/>
  <c r="K59" i="113"/>
  <c r="J59" i="113"/>
  <c r="I59" i="113"/>
  <c r="H59" i="113"/>
  <c r="G59" i="113"/>
  <c r="F59" i="113"/>
  <c r="E59" i="113"/>
  <c r="D59" i="113"/>
  <c r="C59" i="113"/>
  <c r="B59" i="113"/>
  <c r="K58" i="113"/>
  <c r="J58" i="113"/>
  <c r="I58" i="113"/>
  <c r="H58" i="113"/>
  <c r="G58" i="113"/>
  <c r="F58" i="113"/>
  <c r="E58" i="113"/>
  <c r="D58" i="113"/>
  <c r="C58" i="113"/>
  <c r="B58" i="113"/>
  <c r="K57" i="113"/>
  <c r="J57" i="113"/>
  <c r="I57" i="113"/>
  <c r="H57" i="113"/>
  <c r="G57" i="113"/>
  <c r="F57" i="113"/>
  <c r="E57" i="113"/>
  <c r="D57" i="113"/>
  <c r="C57" i="113"/>
  <c r="B57" i="113"/>
  <c r="K56" i="113"/>
  <c r="J56" i="113"/>
  <c r="I56" i="113"/>
  <c r="H56" i="113"/>
  <c r="G56" i="113"/>
  <c r="F56" i="113"/>
  <c r="E56" i="113"/>
  <c r="D56" i="113"/>
  <c r="C56" i="113"/>
  <c r="B56" i="113"/>
  <c r="K55" i="113"/>
  <c r="J55" i="113"/>
  <c r="I55" i="113"/>
  <c r="H55" i="113"/>
  <c r="G55" i="113"/>
  <c r="F55" i="113"/>
  <c r="E55" i="113"/>
  <c r="D55" i="113"/>
  <c r="C55" i="113"/>
  <c r="B55" i="113"/>
  <c r="K54" i="113"/>
  <c r="J54" i="113"/>
  <c r="I54" i="113"/>
  <c r="H54" i="113"/>
  <c r="G54" i="113"/>
  <c r="F54" i="113"/>
  <c r="E54" i="113"/>
  <c r="D54" i="113"/>
  <c r="C54" i="113"/>
  <c r="B54" i="113"/>
  <c r="K53" i="113"/>
  <c r="J53" i="113"/>
  <c r="I53" i="113"/>
  <c r="H53" i="113"/>
  <c r="G53" i="113"/>
  <c r="F53" i="113"/>
  <c r="E53" i="113"/>
  <c r="D53" i="113"/>
  <c r="C53" i="113"/>
  <c r="B53" i="113"/>
  <c r="K52" i="113"/>
  <c r="J52" i="113"/>
  <c r="I52" i="113"/>
  <c r="H52" i="113"/>
  <c r="G52" i="113"/>
  <c r="F52" i="113"/>
  <c r="E52" i="113"/>
  <c r="D52" i="113"/>
  <c r="C52" i="113"/>
  <c r="B52" i="113"/>
  <c r="K51" i="113"/>
  <c r="J51" i="113"/>
  <c r="I51" i="113"/>
  <c r="H51" i="113"/>
  <c r="G51" i="113"/>
  <c r="F51" i="113"/>
  <c r="E51" i="113"/>
  <c r="D51" i="113"/>
  <c r="C51" i="113"/>
  <c r="B51" i="113"/>
  <c r="K50" i="113"/>
  <c r="J50" i="113"/>
  <c r="I50" i="113"/>
  <c r="H50" i="113"/>
  <c r="G50" i="113"/>
  <c r="F50" i="113"/>
  <c r="E50" i="113"/>
  <c r="D50" i="113"/>
  <c r="C50" i="113"/>
  <c r="B50" i="113"/>
  <c r="K49" i="113"/>
  <c r="J49" i="113"/>
  <c r="I49" i="113"/>
  <c r="H49" i="113"/>
  <c r="G49" i="113"/>
  <c r="F49" i="113"/>
  <c r="E49" i="113"/>
  <c r="D49" i="113"/>
  <c r="C49" i="113"/>
  <c r="B49" i="113"/>
  <c r="K48" i="113"/>
  <c r="J48" i="113"/>
  <c r="I48" i="113"/>
  <c r="H48" i="113"/>
  <c r="G48" i="113"/>
  <c r="F48" i="113"/>
  <c r="E48" i="113"/>
  <c r="D48" i="113"/>
  <c r="C48" i="113"/>
  <c r="B48" i="113"/>
  <c r="K47" i="113"/>
  <c r="J47" i="113"/>
  <c r="I47" i="113"/>
  <c r="H47" i="113"/>
  <c r="G47" i="113"/>
  <c r="F47" i="113"/>
  <c r="E47" i="113"/>
  <c r="D47" i="113"/>
  <c r="C47" i="113"/>
  <c r="B47" i="113"/>
  <c r="K46" i="113"/>
  <c r="J46" i="113"/>
  <c r="I46" i="113"/>
  <c r="H46" i="113"/>
  <c r="G46" i="113"/>
  <c r="F46" i="113"/>
  <c r="E46" i="113"/>
  <c r="D46" i="113"/>
  <c r="C46" i="113"/>
  <c r="B46" i="113"/>
  <c r="K45" i="113"/>
  <c r="J45" i="113"/>
  <c r="I45" i="113"/>
  <c r="H45" i="113"/>
  <c r="G45" i="113"/>
  <c r="F45" i="113"/>
  <c r="E45" i="113"/>
  <c r="D45" i="113"/>
  <c r="C45" i="113"/>
  <c r="B45" i="113"/>
  <c r="K44" i="113"/>
  <c r="J44" i="113"/>
  <c r="I44" i="113"/>
  <c r="H44" i="113"/>
  <c r="G44" i="113"/>
  <c r="F44" i="113"/>
  <c r="E44" i="113"/>
  <c r="D44" i="113"/>
  <c r="C44" i="113"/>
  <c r="B44" i="113"/>
  <c r="K43" i="113"/>
  <c r="J43" i="113"/>
  <c r="I43" i="113"/>
  <c r="H43" i="113"/>
  <c r="G43" i="113"/>
  <c r="F43" i="113"/>
  <c r="E43" i="113"/>
  <c r="D43" i="113"/>
  <c r="C43" i="113"/>
  <c r="B43" i="113"/>
  <c r="K42" i="113"/>
  <c r="J42" i="113"/>
  <c r="I42" i="113"/>
  <c r="H42" i="113"/>
  <c r="G42" i="113"/>
  <c r="F42" i="113"/>
  <c r="E42" i="113"/>
  <c r="D42" i="113"/>
  <c r="C42" i="113"/>
  <c r="B42" i="113"/>
  <c r="K41" i="113"/>
  <c r="J41" i="113"/>
  <c r="I41" i="113"/>
  <c r="H41" i="113"/>
  <c r="G41" i="113"/>
  <c r="F41" i="113"/>
  <c r="E41" i="113"/>
  <c r="D41" i="113"/>
  <c r="C41" i="113"/>
  <c r="B41" i="113"/>
  <c r="K40" i="113"/>
  <c r="J40" i="113"/>
  <c r="I40" i="113"/>
  <c r="H40" i="113"/>
  <c r="G40" i="113"/>
  <c r="F40" i="113"/>
  <c r="E40" i="113"/>
  <c r="D40" i="113"/>
  <c r="C40" i="113"/>
  <c r="B40" i="113"/>
  <c r="K39" i="113"/>
  <c r="J39" i="113"/>
  <c r="I39" i="113"/>
  <c r="H39" i="113"/>
  <c r="G39" i="113"/>
  <c r="F39" i="113"/>
  <c r="E39" i="113"/>
  <c r="D39" i="113"/>
  <c r="C39" i="113"/>
  <c r="B39" i="113"/>
  <c r="K38" i="113"/>
  <c r="J38" i="113"/>
  <c r="I38" i="113"/>
  <c r="H38" i="113"/>
  <c r="G38" i="113"/>
  <c r="F38" i="113"/>
  <c r="E38" i="113"/>
  <c r="D38" i="113"/>
  <c r="C38" i="113"/>
  <c r="B38" i="113"/>
  <c r="K37" i="113"/>
  <c r="J37" i="113"/>
  <c r="I37" i="113"/>
  <c r="H37" i="113"/>
  <c r="G37" i="113"/>
  <c r="F37" i="113"/>
  <c r="E37" i="113"/>
  <c r="D37" i="113"/>
  <c r="C37" i="113"/>
  <c r="B37" i="113"/>
  <c r="K36" i="113"/>
  <c r="J36" i="113"/>
  <c r="I36" i="113"/>
  <c r="H36" i="113"/>
  <c r="G36" i="113"/>
  <c r="F36" i="113"/>
  <c r="E36" i="113"/>
  <c r="D36" i="113"/>
  <c r="C36" i="113"/>
  <c r="B36" i="113"/>
  <c r="K35" i="113"/>
  <c r="J35" i="113"/>
  <c r="I35" i="113"/>
  <c r="H35" i="113"/>
  <c r="G35" i="113"/>
  <c r="F35" i="113"/>
  <c r="E35" i="113"/>
  <c r="D35" i="113"/>
  <c r="C35" i="113"/>
  <c r="B35" i="113"/>
  <c r="K34" i="113"/>
  <c r="J34" i="113"/>
  <c r="I34" i="113"/>
  <c r="H34" i="113"/>
  <c r="G34" i="113"/>
  <c r="F34" i="113"/>
  <c r="E34" i="113"/>
  <c r="D34" i="113"/>
  <c r="C34" i="113"/>
  <c r="B34" i="113"/>
  <c r="K33" i="113"/>
  <c r="J33" i="113"/>
  <c r="I33" i="113"/>
  <c r="H33" i="113"/>
  <c r="G33" i="113"/>
  <c r="F33" i="113"/>
  <c r="E33" i="113"/>
  <c r="D33" i="113"/>
  <c r="C33" i="113"/>
  <c r="B33" i="113"/>
  <c r="K32" i="113"/>
  <c r="J32" i="113"/>
  <c r="I32" i="113"/>
  <c r="H32" i="113"/>
  <c r="G32" i="113"/>
  <c r="F32" i="113"/>
  <c r="E32" i="113"/>
  <c r="D32" i="113"/>
  <c r="C32" i="113"/>
  <c r="B32" i="113"/>
  <c r="K31" i="113"/>
  <c r="J31" i="113"/>
  <c r="I31" i="113"/>
  <c r="H31" i="113"/>
  <c r="G31" i="113"/>
  <c r="F31" i="113"/>
  <c r="E31" i="113"/>
  <c r="D31" i="113"/>
  <c r="C31" i="113"/>
  <c r="B31" i="113"/>
  <c r="K30" i="113"/>
  <c r="J30" i="113"/>
  <c r="I30" i="113"/>
  <c r="H30" i="113"/>
  <c r="G30" i="113"/>
  <c r="F30" i="113"/>
  <c r="E30" i="113"/>
  <c r="D30" i="113"/>
  <c r="C30" i="113"/>
  <c r="B30" i="113"/>
  <c r="K29" i="113"/>
  <c r="J29" i="113"/>
  <c r="I29" i="113"/>
  <c r="H29" i="113"/>
  <c r="G29" i="113"/>
  <c r="F29" i="113"/>
  <c r="E29" i="113"/>
  <c r="D29" i="113"/>
  <c r="C29" i="113"/>
  <c r="B29" i="113"/>
  <c r="K28" i="113"/>
  <c r="J28" i="113"/>
  <c r="I28" i="113"/>
  <c r="H28" i="113"/>
  <c r="G28" i="113"/>
  <c r="F28" i="113"/>
  <c r="E28" i="113"/>
  <c r="D28" i="113"/>
  <c r="C28" i="113"/>
  <c r="B28" i="113"/>
  <c r="K27" i="113"/>
  <c r="J27" i="113"/>
  <c r="I27" i="113"/>
  <c r="H27" i="113"/>
  <c r="G27" i="113"/>
  <c r="F27" i="113"/>
  <c r="E27" i="113"/>
  <c r="D27" i="113"/>
  <c r="C27" i="113"/>
  <c r="B27" i="113"/>
  <c r="K26" i="113"/>
  <c r="J26" i="113"/>
  <c r="I26" i="113"/>
  <c r="H26" i="113"/>
  <c r="G26" i="113"/>
  <c r="F26" i="113"/>
  <c r="E26" i="113"/>
  <c r="D26" i="113"/>
  <c r="C26" i="113"/>
  <c r="B26" i="113"/>
  <c r="K25" i="113"/>
  <c r="J25" i="113"/>
  <c r="I25" i="113"/>
  <c r="H25" i="113"/>
  <c r="G25" i="113"/>
  <c r="F25" i="113"/>
  <c r="E25" i="113"/>
  <c r="D25" i="113"/>
  <c r="C25" i="113"/>
  <c r="B25" i="113"/>
  <c r="K24" i="113"/>
  <c r="J24" i="113"/>
  <c r="I24" i="113"/>
  <c r="H24" i="113"/>
  <c r="G24" i="113"/>
  <c r="F24" i="113"/>
  <c r="E24" i="113"/>
  <c r="D24" i="113"/>
  <c r="C24" i="113"/>
  <c r="B24" i="113"/>
  <c r="K23" i="113"/>
  <c r="J23" i="113"/>
  <c r="I23" i="113"/>
  <c r="H23" i="113"/>
  <c r="G23" i="113"/>
  <c r="F23" i="113"/>
  <c r="E23" i="113"/>
  <c r="D23" i="113"/>
  <c r="C23" i="113"/>
  <c r="B23" i="113"/>
  <c r="K22" i="113"/>
  <c r="J22" i="113"/>
  <c r="I22" i="113"/>
  <c r="H22" i="113"/>
  <c r="G22" i="113"/>
  <c r="F22" i="113"/>
  <c r="E22" i="113"/>
  <c r="D22" i="113"/>
  <c r="C22" i="113"/>
  <c r="B22" i="113"/>
  <c r="K21" i="113"/>
  <c r="J21" i="113"/>
  <c r="I21" i="113"/>
  <c r="H21" i="113"/>
  <c r="G21" i="113"/>
  <c r="F21" i="113"/>
  <c r="E21" i="113"/>
  <c r="D21" i="113"/>
  <c r="C21" i="113"/>
  <c r="B21" i="113"/>
  <c r="K20" i="113"/>
  <c r="J20" i="113"/>
  <c r="I20" i="113"/>
  <c r="H20" i="113"/>
  <c r="G20" i="113"/>
  <c r="F20" i="113"/>
  <c r="E20" i="113"/>
  <c r="D20" i="113"/>
  <c r="C20" i="113"/>
  <c r="B20" i="113"/>
  <c r="K19" i="113"/>
  <c r="J19" i="113"/>
  <c r="I19" i="113"/>
  <c r="H19" i="113"/>
  <c r="G19" i="113"/>
  <c r="F19" i="113"/>
  <c r="E19" i="113"/>
  <c r="D19" i="113"/>
  <c r="C19" i="113"/>
  <c r="B19" i="113"/>
  <c r="K18" i="113"/>
  <c r="J18" i="113"/>
  <c r="I18" i="113"/>
  <c r="H18" i="113"/>
  <c r="G18" i="113"/>
  <c r="F18" i="113"/>
  <c r="E18" i="113"/>
  <c r="D18" i="113"/>
  <c r="C18" i="113"/>
  <c r="B18" i="113"/>
  <c r="K17" i="113"/>
  <c r="J17" i="113"/>
  <c r="I17" i="113"/>
  <c r="H17" i="113"/>
  <c r="G17" i="113"/>
  <c r="F17" i="113"/>
  <c r="E17" i="113"/>
  <c r="D17" i="113"/>
  <c r="C17" i="113"/>
  <c r="B17" i="113"/>
  <c r="K16" i="113"/>
  <c r="J16" i="113"/>
  <c r="I16" i="113"/>
  <c r="H16" i="113"/>
  <c r="G16" i="113"/>
  <c r="F16" i="113"/>
  <c r="E16" i="113"/>
  <c r="D16" i="113"/>
  <c r="C16" i="113"/>
  <c r="B16" i="113"/>
  <c r="K15" i="113"/>
  <c r="J15" i="113"/>
  <c r="I15" i="113"/>
  <c r="H15" i="113"/>
  <c r="G15" i="113"/>
  <c r="F15" i="113"/>
  <c r="E15" i="113"/>
  <c r="D15" i="113"/>
  <c r="C15" i="113"/>
  <c r="B15" i="113"/>
  <c r="K14" i="113"/>
  <c r="J14" i="113"/>
  <c r="I14" i="113"/>
  <c r="H14" i="113"/>
  <c r="G14" i="113"/>
  <c r="F14" i="113"/>
  <c r="E14" i="113"/>
  <c r="D14" i="113"/>
  <c r="C14" i="113"/>
  <c r="B14" i="113"/>
  <c r="K13" i="113"/>
  <c r="J13" i="113"/>
  <c r="I13" i="113"/>
  <c r="H13" i="113"/>
  <c r="G13" i="113"/>
  <c r="F13" i="113"/>
  <c r="E13" i="113"/>
  <c r="D13" i="113"/>
  <c r="C13" i="113"/>
  <c r="B13" i="113"/>
  <c r="K12" i="113"/>
  <c r="J12" i="113"/>
  <c r="I12" i="113"/>
  <c r="H12" i="113"/>
  <c r="G12" i="113"/>
  <c r="F12" i="113"/>
  <c r="E12" i="113"/>
  <c r="D12" i="113"/>
  <c r="C12" i="113"/>
  <c r="B12" i="113"/>
  <c r="K11" i="113"/>
  <c r="J11" i="113"/>
  <c r="I11" i="113"/>
  <c r="H11" i="113"/>
  <c r="G11" i="113"/>
  <c r="F11" i="113"/>
  <c r="E11" i="113"/>
  <c r="D11" i="113"/>
  <c r="C11" i="113"/>
  <c r="B11" i="113"/>
  <c r="K10" i="113"/>
  <c r="J10" i="113"/>
  <c r="I10" i="113"/>
  <c r="H10" i="113"/>
  <c r="G10" i="113"/>
  <c r="F10" i="113"/>
  <c r="E10" i="113"/>
  <c r="D10" i="113"/>
  <c r="C10" i="113"/>
  <c r="B10" i="113"/>
  <c r="K9" i="113"/>
  <c r="J9" i="113"/>
  <c r="I9" i="113"/>
  <c r="H9" i="113"/>
  <c r="G9" i="113"/>
  <c r="F9" i="113"/>
  <c r="E9" i="113"/>
  <c r="D9" i="113"/>
  <c r="C9" i="113"/>
  <c r="B9" i="113"/>
  <c r="K8" i="113"/>
  <c r="J8" i="113"/>
  <c r="I8" i="113"/>
  <c r="H8" i="113"/>
  <c r="G8" i="113"/>
  <c r="F8" i="113"/>
  <c r="E8" i="113"/>
  <c r="D8" i="113"/>
  <c r="C8" i="113"/>
  <c r="B8" i="113"/>
  <c r="K7" i="113"/>
  <c r="J7" i="113"/>
  <c r="I7" i="113"/>
  <c r="H7" i="113"/>
  <c r="G7" i="113"/>
  <c r="F7" i="113"/>
  <c r="E7" i="113"/>
  <c r="D7" i="113"/>
  <c r="C7" i="113"/>
  <c r="B7" i="113"/>
  <c r="K6" i="113"/>
  <c r="J6" i="113"/>
  <c r="I6" i="113"/>
  <c r="H6" i="113"/>
  <c r="G6" i="113"/>
  <c r="F6" i="113"/>
  <c r="E6" i="113"/>
  <c r="D6" i="113"/>
  <c r="C6" i="113"/>
  <c r="B6" i="113"/>
  <c r="K5" i="113"/>
  <c r="J5" i="113"/>
  <c r="I5" i="113"/>
  <c r="H5" i="113"/>
  <c r="G5" i="113"/>
  <c r="F5" i="113"/>
  <c r="E5" i="113"/>
  <c r="D5" i="113"/>
  <c r="C5" i="113"/>
  <c r="B5" i="113"/>
  <c r="K4" i="113"/>
  <c r="J4" i="113"/>
  <c r="I4" i="113"/>
  <c r="H4" i="113"/>
  <c r="G4" i="113"/>
  <c r="F4" i="113"/>
  <c r="E4" i="113"/>
  <c r="D4" i="113"/>
  <c r="C4" i="113"/>
  <c r="B4" i="113"/>
  <c r="K3" i="113"/>
  <c r="J3" i="113"/>
  <c r="I3" i="113"/>
  <c r="H3" i="113"/>
  <c r="G3" i="113"/>
  <c r="F3" i="113"/>
  <c r="E3" i="113"/>
  <c r="D3" i="113"/>
  <c r="C3" i="113"/>
  <c r="B3" i="113"/>
  <c r="B291" i="112"/>
  <c r="B290" i="112"/>
  <c r="B289" i="112"/>
  <c r="B288" i="112"/>
  <c r="B287" i="112"/>
  <c r="B286" i="112"/>
  <c r="B285" i="112"/>
  <c r="B284" i="112"/>
  <c r="B283" i="112"/>
  <c r="B282" i="112"/>
  <c r="B281" i="112"/>
  <c r="B280" i="112"/>
  <c r="B279" i="112"/>
  <c r="B278" i="112"/>
  <c r="B277" i="112"/>
  <c r="B276" i="112"/>
  <c r="B275" i="112"/>
  <c r="B274" i="112"/>
  <c r="B273" i="112"/>
  <c r="B272" i="112"/>
  <c r="B271" i="112"/>
  <c r="B270" i="112"/>
  <c r="B269" i="112"/>
  <c r="B268" i="112"/>
  <c r="B267" i="112"/>
  <c r="B266" i="112"/>
  <c r="B265" i="112"/>
  <c r="B264" i="112"/>
  <c r="B263" i="112"/>
  <c r="B262" i="112"/>
  <c r="B261" i="112"/>
  <c r="B260" i="112"/>
  <c r="B259" i="112"/>
  <c r="B258" i="112"/>
  <c r="B257" i="112"/>
  <c r="B256" i="112"/>
  <c r="B255" i="112"/>
  <c r="B254" i="112"/>
  <c r="B253" i="112"/>
  <c r="B252" i="112"/>
  <c r="B251" i="112"/>
  <c r="B250" i="112"/>
  <c r="B249" i="112"/>
  <c r="B248" i="112"/>
  <c r="B247" i="112"/>
  <c r="B246" i="112"/>
  <c r="B245" i="112"/>
  <c r="B244" i="112"/>
  <c r="B243" i="112"/>
  <c r="B242" i="112"/>
  <c r="B241" i="112"/>
  <c r="B240" i="112"/>
  <c r="B239" i="112"/>
  <c r="B238" i="112"/>
  <c r="B237" i="112"/>
  <c r="B236" i="112"/>
  <c r="B235" i="112"/>
  <c r="B234" i="112"/>
  <c r="B233" i="112"/>
  <c r="B232" i="112"/>
  <c r="B231" i="112"/>
  <c r="B230" i="112"/>
  <c r="B229" i="112"/>
  <c r="B228" i="112"/>
  <c r="B227" i="112"/>
  <c r="B226" i="112"/>
  <c r="B225" i="112"/>
  <c r="B224" i="112"/>
  <c r="B223" i="112"/>
  <c r="B222" i="112"/>
  <c r="B221" i="112"/>
  <c r="B220" i="112"/>
  <c r="B219" i="112"/>
  <c r="B218" i="112"/>
  <c r="B217" i="112"/>
  <c r="B216" i="112"/>
  <c r="B215" i="112"/>
  <c r="B214" i="112"/>
  <c r="B213" i="112"/>
  <c r="B212" i="112"/>
  <c r="B211" i="112"/>
  <c r="B210" i="112"/>
  <c r="B209" i="112"/>
  <c r="B208" i="112"/>
  <c r="B207" i="112"/>
  <c r="B206" i="112"/>
  <c r="B205" i="112"/>
  <c r="B204" i="112"/>
  <c r="B203" i="112"/>
  <c r="B202" i="112"/>
  <c r="B201" i="112"/>
  <c r="B200" i="112"/>
  <c r="B199" i="112"/>
  <c r="B198" i="112"/>
  <c r="B197" i="112"/>
  <c r="B196" i="112"/>
  <c r="B195" i="112"/>
  <c r="B194" i="112"/>
  <c r="B193" i="112"/>
  <c r="B192" i="112"/>
  <c r="B191" i="112"/>
  <c r="B190" i="112"/>
  <c r="B189" i="112"/>
  <c r="B188" i="112"/>
  <c r="B187" i="112"/>
  <c r="B186" i="112"/>
  <c r="B185" i="112"/>
  <c r="B184" i="112"/>
  <c r="B183" i="112"/>
  <c r="B182" i="112"/>
  <c r="B181" i="112"/>
  <c r="B180" i="112"/>
  <c r="B179" i="112"/>
  <c r="B178" i="112"/>
  <c r="B177" i="112"/>
  <c r="B176" i="112"/>
  <c r="B175" i="112"/>
  <c r="B174" i="112"/>
  <c r="B173" i="112"/>
  <c r="B172" i="112"/>
  <c r="B171" i="112"/>
  <c r="B170" i="112"/>
  <c r="B169" i="112"/>
  <c r="B168" i="112"/>
  <c r="B167" i="112"/>
  <c r="B166" i="112"/>
  <c r="B165" i="112"/>
  <c r="B164" i="112"/>
  <c r="B163" i="112"/>
  <c r="B162" i="112"/>
  <c r="B161" i="112"/>
  <c r="B160" i="112"/>
  <c r="B159" i="112"/>
  <c r="B158" i="112"/>
  <c r="B157" i="112"/>
  <c r="B156" i="112"/>
  <c r="B155" i="112"/>
  <c r="B154" i="112"/>
  <c r="B153" i="112"/>
  <c r="B152" i="112"/>
  <c r="B151" i="112"/>
  <c r="B150" i="112"/>
  <c r="B149" i="112"/>
  <c r="B148" i="112"/>
  <c r="B147" i="112"/>
  <c r="B146" i="112"/>
  <c r="B145" i="112"/>
  <c r="B144" i="112"/>
  <c r="B143" i="112"/>
  <c r="B142" i="112"/>
  <c r="B141" i="112"/>
  <c r="B140" i="112"/>
  <c r="B139" i="112"/>
  <c r="B138" i="112"/>
  <c r="B137" i="112"/>
  <c r="B136" i="112"/>
  <c r="B135" i="112"/>
  <c r="B134" i="112"/>
  <c r="B133" i="112"/>
  <c r="B132" i="112"/>
  <c r="B131" i="112"/>
  <c r="B130" i="112"/>
  <c r="B129" i="112"/>
  <c r="B128" i="112"/>
  <c r="B127" i="112"/>
  <c r="B126" i="112"/>
  <c r="B125" i="112"/>
  <c r="B124" i="112"/>
  <c r="B123" i="112"/>
  <c r="B122" i="112"/>
  <c r="B121" i="112"/>
  <c r="B120" i="112"/>
  <c r="B119" i="112"/>
  <c r="B118" i="112"/>
  <c r="B117" i="112"/>
  <c r="B116" i="112"/>
  <c r="B115" i="112"/>
  <c r="B114" i="112"/>
  <c r="B113" i="112"/>
  <c r="B112" i="112"/>
  <c r="B111" i="112"/>
  <c r="B110" i="112"/>
  <c r="B109" i="112"/>
  <c r="B108" i="112"/>
  <c r="B107" i="112"/>
  <c r="B106" i="112"/>
  <c r="B105" i="112"/>
  <c r="B104" i="112"/>
  <c r="B103" i="112"/>
  <c r="B102" i="112"/>
  <c r="B101" i="112"/>
  <c r="B100" i="112"/>
  <c r="B99" i="112"/>
  <c r="B98" i="112"/>
  <c r="B97" i="112"/>
  <c r="B96" i="112"/>
  <c r="B95" i="112"/>
  <c r="B94" i="112"/>
  <c r="B93" i="112"/>
  <c r="B92" i="112"/>
  <c r="B91" i="112"/>
  <c r="B90" i="112"/>
  <c r="B89" i="112"/>
  <c r="B88" i="112"/>
  <c r="B87" i="112"/>
  <c r="B86" i="112"/>
  <c r="B85" i="112"/>
  <c r="B84" i="112"/>
  <c r="B83" i="112"/>
  <c r="B82" i="112"/>
  <c r="B81" i="112"/>
  <c r="B80" i="112"/>
  <c r="B79" i="112"/>
  <c r="B78" i="112"/>
  <c r="K77" i="112"/>
  <c r="J77" i="112"/>
  <c r="I77" i="112"/>
  <c r="H77" i="112"/>
  <c r="G77" i="112"/>
  <c r="F77" i="112"/>
  <c r="E77" i="112"/>
  <c r="D77" i="112"/>
  <c r="C77" i="112"/>
  <c r="B77" i="112"/>
  <c r="K76" i="112"/>
  <c r="J76" i="112"/>
  <c r="I76" i="112"/>
  <c r="H76" i="112"/>
  <c r="G76" i="112"/>
  <c r="F76" i="112"/>
  <c r="E76" i="112"/>
  <c r="D76" i="112"/>
  <c r="C76" i="112"/>
  <c r="B76" i="112"/>
  <c r="K75" i="112"/>
  <c r="J75" i="112"/>
  <c r="I75" i="112"/>
  <c r="H75" i="112"/>
  <c r="G75" i="112"/>
  <c r="F75" i="112"/>
  <c r="E75" i="112"/>
  <c r="D75" i="112"/>
  <c r="C75" i="112"/>
  <c r="B75" i="112"/>
  <c r="K74" i="112"/>
  <c r="J74" i="112"/>
  <c r="I74" i="112"/>
  <c r="H74" i="112"/>
  <c r="G74" i="112"/>
  <c r="F74" i="112"/>
  <c r="E74" i="112"/>
  <c r="D74" i="112"/>
  <c r="C74" i="112"/>
  <c r="B74" i="112"/>
  <c r="K73" i="112"/>
  <c r="J73" i="112"/>
  <c r="I73" i="112"/>
  <c r="H73" i="112"/>
  <c r="G73" i="112"/>
  <c r="F73" i="112"/>
  <c r="E73" i="112"/>
  <c r="D73" i="112"/>
  <c r="C73" i="112"/>
  <c r="B73" i="112"/>
  <c r="K72" i="112"/>
  <c r="J72" i="112"/>
  <c r="I72" i="112"/>
  <c r="H72" i="112"/>
  <c r="G72" i="112"/>
  <c r="F72" i="112"/>
  <c r="E72" i="112"/>
  <c r="D72" i="112"/>
  <c r="C72" i="112"/>
  <c r="B72" i="112"/>
  <c r="K71" i="112"/>
  <c r="J71" i="112"/>
  <c r="I71" i="112"/>
  <c r="H71" i="112"/>
  <c r="G71" i="112"/>
  <c r="F71" i="112"/>
  <c r="E71" i="112"/>
  <c r="D71" i="112"/>
  <c r="C71" i="112"/>
  <c r="B71" i="112"/>
  <c r="K70" i="112"/>
  <c r="J70" i="112"/>
  <c r="I70" i="112"/>
  <c r="H70" i="112"/>
  <c r="G70" i="112"/>
  <c r="F70" i="112"/>
  <c r="E70" i="112"/>
  <c r="D70" i="112"/>
  <c r="C70" i="112"/>
  <c r="B70" i="112"/>
  <c r="K69" i="112"/>
  <c r="J69" i="112"/>
  <c r="I69" i="112"/>
  <c r="H69" i="112"/>
  <c r="G69" i="112"/>
  <c r="F69" i="112"/>
  <c r="E69" i="112"/>
  <c r="D69" i="112"/>
  <c r="C69" i="112"/>
  <c r="B69" i="112"/>
  <c r="K68" i="112"/>
  <c r="J68" i="112"/>
  <c r="I68" i="112"/>
  <c r="H68" i="112"/>
  <c r="G68" i="112"/>
  <c r="F68" i="112"/>
  <c r="E68" i="112"/>
  <c r="D68" i="112"/>
  <c r="C68" i="112"/>
  <c r="B68" i="112"/>
  <c r="K67" i="112"/>
  <c r="J67" i="112"/>
  <c r="I67" i="112"/>
  <c r="H67" i="112"/>
  <c r="G67" i="112"/>
  <c r="F67" i="112"/>
  <c r="E67" i="112"/>
  <c r="D67" i="112"/>
  <c r="C67" i="112"/>
  <c r="B67" i="112"/>
  <c r="K66" i="112"/>
  <c r="J66" i="112"/>
  <c r="I66" i="112"/>
  <c r="H66" i="112"/>
  <c r="G66" i="112"/>
  <c r="F66" i="112"/>
  <c r="E66" i="112"/>
  <c r="D66" i="112"/>
  <c r="C66" i="112"/>
  <c r="B66" i="112"/>
  <c r="K65" i="112"/>
  <c r="J65" i="112"/>
  <c r="I65" i="112"/>
  <c r="H65" i="112"/>
  <c r="G65" i="112"/>
  <c r="F65" i="112"/>
  <c r="E65" i="112"/>
  <c r="D65" i="112"/>
  <c r="C65" i="112"/>
  <c r="B65" i="112"/>
  <c r="K64" i="112"/>
  <c r="J64" i="112"/>
  <c r="I64" i="112"/>
  <c r="H64" i="112"/>
  <c r="G64" i="112"/>
  <c r="F64" i="112"/>
  <c r="E64" i="112"/>
  <c r="D64" i="112"/>
  <c r="C64" i="112"/>
  <c r="B64" i="112"/>
  <c r="K63" i="112"/>
  <c r="J63" i="112"/>
  <c r="I63" i="112"/>
  <c r="H63" i="112"/>
  <c r="G63" i="112"/>
  <c r="F63" i="112"/>
  <c r="E63" i="112"/>
  <c r="D63" i="112"/>
  <c r="C63" i="112"/>
  <c r="B63" i="112"/>
  <c r="K62" i="112"/>
  <c r="J62" i="112"/>
  <c r="I62" i="112"/>
  <c r="H62" i="112"/>
  <c r="G62" i="112"/>
  <c r="F62" i="112"/>
  <c r="E62" i="112"/>
  <c r="D62" i="112"/>
  <c r="C62" i="112"/>
  <c r="B62" i="112"/>
  <c r="K61" i="112"/>
  <c r="J61" i="112"/>
  <c r="I61" i="112"/>
  <c r="H61" i="112"/>
  <c r="G61" i="112"/>
  <c r="F61" i="112"/>
  <c r="E61" i="112"/>
  <c r="D61" i="112"/>
  <c r="C61" i="112"/>
  <c r="B61" i="112"/>
  <c r="K60" i="112"/>
  <c r="J60" i="112"/>
  <c r="I60" i="112"/>
  <c r="H60" i="112"/>
  <c r="G60" i="112"/>
  <c r="F60" i="112"/>
  <c r="E60" i="112"/>
  <c r="D60" i="112"/>
  <c r="C60" i="112"/>
  <c r="B60" i="112"/>
  <c r="K59" i="112"/>
  <c r="J59" i="112"/>
  <c r="I59" i="112"/>
  <c r="H59" i="112"/>
  <c r="G59" i="112"/>
  <c r="F59" i="112"/>
  <c r="E59" i="112"/>
  <c r="D59" i="112"/>
  <c r="C59" i="112"/>
  <c r="B59" i="112"/>
  <c r="K58" i="112"/>
  <c r="J58" i="112"/>
  <c r="I58" i="112"/>
  <c r="H58" i="112"/>
  <c r="G58" i="112"/>
  <c r="F58" i="112"/>
  <c r="E58" i="112"/>
  <c r="D58" i="112"/>
  <c r="C58" i="112"/>
  <c r="B58" i="112"/>
  <c r="K57" i="112"/>
  <c r="J57" i="112"/>
  <c r="I57" i="112"/>
  <c r="H57" i="112"/>
  <c r="G57" i="112"/>
  <c r="F57" i="112"/>
  <c r="E57" i="112"/>
  <c r="D57" i="112"/>
  <c r="C57" i="112"/>
  <c r="B57" i="112"/>
  <c r="K56" i="112"/>
  <c r="J56" i="112"/>
  <c r="I56" i="112"/>
  <c r="H56" i="112"/>
  <c r="G56" i="112"/>
  <c r="F56" i="112"/>
  <c r="E56" i="112"/>
  <c r="D56" i="112"/>
  <c r="C56" i="112"/>
  <c r="B56" i="112"/>
  <c r="K55" i="112"/>
  <c r="J55" i="112"/>
  <c r="I55" i="112"/>
  <c r="H55" i="112"/>
  <c r="G55" i="112"/>
  <c r="F55" i="112"/>
  <c r="E55" i="112"/>
  <c r="D55" i="112"/>
  <c r="C55" i="112"/>
  <c r="B55" i="112"/>
  <c r="K54" i="112"/>
  <c r="J54" i="112"/>
  <c r="I54" i="112"/>
  <c r="H54" i="112"/>
  <c r="G54" i="112"/>
  <c r="F54" i="112"/>
  <c r="E54" i="112"/>
  <c r="D54" i="112"/>
  <c r="C54" i="112"/>
  <c r="B54" i="112"/>
  <c r="K53" i="112"/>
  <c r="J53" i="112"/>
  <c r="I53" i="112"/>
  <c r="H53" i="112"/>
  <c r="G53" i="112"/>
  <c r="F53" i="112"/>
  <c r="E53" i="112"/>
  <c r="D53" i="112"/>
  <c r="C53" i="112"/>
  <c r="B53" i="112"/>
  <c r="K52" i="112"/>
  <c r="J52" i="112"/>
  <c r="I52" i="112"/>
  <c r="H52" i="112"/>
  <c r="G52" i="112"/>
  <c r="F52" i="112"/>
  <c r="E52" i="112"/>
  <c r="D52" i="112"/>
  <c r="C52" i="112"/>
  <c r="B52" i="112"/>
  <c r="K51" i="112"/>
  <c r="J51" i="112"/>
  <c r="I51" i="112"/>
  <c r="H51" i="112"/>
  <c r="G51" i="112"/>
  <c r="F51" i="112"/>
  <c r="E51" i="112"/>
  <c r="D51" i="112"/>
  <c r="C51" i="112"/>
  <c r="B51" i="112"/>
  <c r="K50" i="112"/>
  <c r="J50" i="112"/>
  <c r="I50" i="112"/>
  <c r="H50" i="112"/>
  <c r="G50" i="112"/>
  <c r="F50" i="112"/>
  <c r="E50" i="112"/>
  <c r="D50" i="112"/>
  <c r="C50" i="112"/>
  <c r="B50" i="112"/>
  <c r="K49" i="112"/>
  <c r="J49" i="112"/>
  <c r="I49" i="112"/>
  <c r="H49" i="112"/>
  <c r="G49" i="112"/>
  <c r="F49" i="112"/>
  <c r="E49" i="112"/>
  <c r="D49" i="112"/>
  <c r="C49" i="112"/>
  <c r="B49" i="112"/>
  <c r="K48" i="112"/>
  <c r="J48" i="112"/>
  <c r="I48" i="112"/>
  <c r="H48" i="112"/>
  <c r="G48" i="112"/>
  <c r="F48" i="112"/>
  <c r="E48" i="112"/>
  <c r="D48" i="112"/>
  <c r="C48" i="112"/>
  <c r="B48" i="112"/>
  <c r="K47" i="112"/>
  <c r="J47" i="112"/>
  <c r="I47" i="112"/>
  <c r="H47" i="112"/>
  <c r="G47" i="112"/>
  <c r="F47" i="112"/>
  <c r="E47" i="112"/>
  <c r="D47" i="112"/>
  <c r="C47" i="112"/>
  <c r="B47" i="112"/>
  <c r="K46" i="112"/>
  <c r="J46" i="112"/>
  <c r="I46" i="112"/>
  <c r="H46" i="112"/>
  <c r="G46" i="112"/>
  <c r="F46" i="112"/>
  <c r="E46" i="112"/>
  <c r="D46" i="112"/>
  <c r="C46" i="112"/>
  <c r="B46" i="112"/>
  <c r="K45" i="112"/>
  <c r="J45" i="112"/>
  <c r="I45" i="112"/>
  <c r="H45" i="112"/>
  <c r="G45" i="112"/>
  <c r="F45" i="112"/>
  <c r="E45" i="112"/>
  <c r="D45" i="112"/>
  <c r="C45" i="112"/>
  <c r="B45" i="112"/>
  <c r="K44" i="112"/>
  <c r="J44" i="112"/>
  <c r="I44" i="112"/>
  <c r="H44" i="112"/>
  <c r="G44" i="112"/>
  <c r="F44" i="112"/>
  <c r="E44" i="112"/>
  <c r="D44" i="112"/>
  <c r="C44" i="112"/>
  <c r="B44" i="112"/>
  <c r="K43" i="112"/>
  <c r="J43" i="112"/>
  <c r="I43" i="112"/>
  <c r="H43" i="112"/>
  <c r="G43" i="112"/>
  <c r="F43" i="112"/>
  <c r="E43" i="112"/>
  <c r="D43" i="112"/>
  <c r="C43" i="112"/>
  <c r="B43" i="112"/>
  <c r="K42" i="112"/>
  <c r="J42" i="112"/>
  <c r="I42" i="112"/>
  <c r="H42" i="112"/>
  <c r="G42" i="112"/>
  <c r="F42" i="112"/>
  <c r="E42" i="112"/>
  <c r="D42" i="112"/>
  <c r="C42" i="112"/>
  <c r="B42" i="112"/>
  <c r="K41" i="112"/>
  <c r="J41" i="112"/>
  <c r="I41" i="112"/>
  <c r="H41" i="112"/>
  <c r="G41" i="112"/>
  <c r="F41" i="112"/>
  <c r="E41" i="112"/>
  <c r="D41" i="112"/>
  <c r="C41" i="112"/>
  <c r="B41" i="112"/>
  <c r="K40" i="112"/>
  <c r="J40" i="112"/>
  <c r="I40" i="112"/>
  <c r="H40" i="112"/>
  <c r="G40" i="112"/>
  <c r="F40" i="112"/>
  <c r="E40" i="112"/>
  <c r="D40" i="112"/>
  <c r="C40" i="112"/>
  <c r="B40" i="112"/>
  <c r="K39" i="112"/>
  <c r="J39" i="112"/>
  <c r="I39" i="112"/>
  <c r="H39" i="112"/>
  <c r="G39" i="112"/>
  <c r="F39" i="112"/>
  <c r="E39" i="112"/>
  <c r="D39" i="112"/>
  <c r="C39" i="112"/>
  <c r="B39" i="112"/>
  <c r="K38" i="112"/>
  <c r="J38" i="112"/>
  <c r="I38" i="112"/>
  <c r="H38" i="112"/>
  <c r="G38" i="112"/>
  <c r="F38" i="112"/>
  <c r="E38" i="112"/>
  <c r="D38" i="112"/>
  <c r="C38" i="112"/>
  <c r="B38" i="112"/>
  <c r="K37" i="112"/>
  <c r="J37" i="112"/>
  <c r="I37" i="112"/>
  <c r="H37" i="112"/>
  <c r="G37" i="112"/>
  <c r="F37" i="112"/>
  <c r="E37" i="112"/>
  <c r="D37" i="112"/>
  <c r="C37" i="112"/>
  <c r="B37" i="112"/>
  <c r="K36" i="112"/>
  <c r="J36" i="112"/>
  <c r="I36" i="112"/>
  <c r="H36" i="112"/>
  <c r="G36" i="112"/>
  <c r="F36" i="112"/>
  <c r="E36" i="112"/>
  <c r="D36" i="112"/>
  <c r="C36" i="112"/>
  <c r="B36" i="112"/>
  <c r="K35" i="112"/>
  <c r="J35" i="112"/>
  <c r="I35" i="112"/>
  <c r="H35" i="112"/>
  <c r="G35" i="112"/>
  <c r="F35" i="112"/>
  <c r="E35" i="112"/>
  <c r="D35" i="112"/>
  <c r="C35" i="112"/>
  <c r="B35" i="112"/>
  <c r="K34" i="112"/>
  <c r="J34" i="112"/>
  <c r="I34" i="112"/>
  <c r="H34" i="112"/>
  <c r="G34" i="112"/>
  <c r="F34" i="112"/>
  <c r="E34" i="112"/>
  <c r="D34" i="112"/>
  <c r="C34" i="112"/>
  <c r="B34" i="112"/>
  <c r="K33" i="112"/>
  <c r="J33" i="112"/>
  <c r="I33" i="112"/>
  <c r="H33" i="112"/>
  <c r="G33" i="112"/>
  <c r="F33" i="112"/>
  <c r="E33" i="112"/>
  <c r="D33" i="112"/>
  <c r="C33" i="112"/>
  <c r="B33" i="112"/>
  <c r="K32" i="112"/>
  <c r="J32" i="112"/>
  <c r="I32" i="112"/>
  <c r="H32" i="112"/>
  <c r="G32" i="112"/>
  <c r="F32" i="112"/>
  <c r="E32" i="112"/>
  <c r="D32" i="112"/>
  <c r="C32" i="112"/>
  <c r="B32" i="112"/>
  <c r="K31" i="112"/>
  <c r="J31" i="112"/>
  <c r="I31" i="112"/>
  <c r="H31" i="112"/>
  <c r="G31" i="112"/>
  <c r="F31" i="112"/>
  <c r="E31" i="112"/>
  <c r="D31" i="112"/>
  <c r="C31" i="112"/>
  <c r="B31" i="112"/>
  <c r="K30" i="112"/>
  <c r="J30" i="112"/>
  <c r="I30" i="112"/>
  <c r="H30" i="112"/>
  <c r="G30" i="112"/>
  <c r="F30" i="112"/>
  <c r="E30" i="112"/>
  <c r="D30" i="112"/>
  <c r="C30" i="112"/>
  <c r="B30" i="112"/>
  <c r="K29" i="112"/>
  <c r="J29" i="112"/>
  <c r="I29" i="112"/>
  <c r="H29" i="112"/>
  <c r="G29" i="112"/>
  <c r="F29" i="112"/>
  <c r="E29" i="112"/>
  <c r="D29" i="112"/>
  <c r="C29" i="112"/>
  <c r="B29" i="112"/>
  <c r="K28" i="112"/>
  <c r="J28" i="112"/>
  <c r="I28" i="112"/>
  <c r="H28" i="112"/>
  <c r="G28" i="112"/>
  <c r="F28" i="112"/>
  <c r="E28" i="112"/>
  <c r="D28" i="112"/>
  <c r="C28" i="112"/>
  <c r="B28" i="112"/>
  <c r="K27" i="112"/>
  <c r="J27" i="112"/>
  <c r="I27" i="112"/>
  <c r="H27" i="112"/>
  <c r="G27" i="112"/>
  <c r="F27" i="112"/>
  <c r="E27" i="112"/>
  <c r="D27" i="112"/>
  <c r="C27" i="112"/>
  <c r="B27" i="112"/>
  <c r="K26" i="112"/>
  <c r="J26" i="112"/>
  <c r="I26" i="112"/>
  <c r="H26" i="112"/>
  <c r="G26" i="112"/>
  <c r="F26" i="112"/>
  <c r="E26" i="112"/>
  <c r="D26" i="112"/>
  <c r="C26" i="112"/>
  <c r="B26" i="112"/>
  <c r="K25" i="112"/>
  <c r="J25" i="112"/>
  <c r="I25" i="112"/>
  <c r="H25" i="112"/>
  <c r="G25" i="112"/>
  <c r="F25" i="112"/>
  <c r="E25" i="112"/>
  <c r="D25" i="112"/>
  <c r="C25" i="112"/>
  <c r="B25" i="112"/>
  <c r="K24" i="112"/>
  <c r="J24" i="112"/>
  <c r="I24" i="112"/>
  <c r="H24" i="112"/>
  <c r="G24" i="112"/>
  <c r="F24" i="112"/>
  <c r="E24" i="112"/>
  <c r="D24" i="112"/>
  <c r="C24" i="112"/>
  <c r="B24" i="112"/>
  <c r="K23" i="112"/>
  <c r="J23" i="112"/>
  <c r="I23" i="112"/>
  <c r="H23" i="112"/>
  <c r="G23" i="112"/>
  <c r="F23" i="112"/>
  <c r="E23" i="112"/>
  <c r="D23" i="112"/>
  <c r="C23" i="112"/>
  <c r="B23" i="112"/>
  <c r="K22" i="112"/>
  <c r="J22" i="112"/>
  <c r="I22" i="112"/>
  <c r="H22" i="112"/>
  <c r="G22" i="112"/>
  <c r="F22" i="112"/>
  <c r="E22" i="112"/>
  <c r="D22" i="112"/>
  <c r="C22" i="112"/>
  <c r="B22" i="112"/>
  <c r="K21" i="112"/>
  <c r="J21" i="112"/>
  <c r="I21" i="112"/>
  <c r="H21" i="112"/>
  <c r="G21" i="112"/>
  <c r="F21" i="112"/>
  <c r="E21" i="112"/>
  <c r="D21" i="112"/>
  <c r="C21" i="112"/>
  <c r="B21" i="112"/>
  <c r="K20" i="112"/>
  <c r="J20" i="112"/>
  <c r="I20" i="112"/>
  <c r="H20" i="112"/>
  <c r="G20" i="112"/>
  <c r="F20" i="112"/>
  <c r="E20" i="112"/>
  <c r="D20" i="112"/>
  <c r="C20" i="112"/>
  <c r="B20" i="112"/>
  <c r="K19" i="112"/>
  <c r="J19" i="112"/>
  <c r="I19" i="112"/>
  <c r="H19" i="112"/>
  <c r="G19" i="112"/>
  <c r="F19" i="112"/>
  <c r="E19" i="112"/>
  <c r="D19" i="112"/>
  <c r="C19" i="112"/>
  <c r="B19" i="112"/>
  <c r="K18" i="112"/>
  <c r="J18" i="112"/>
  <c r="I18" i="112"/>
  <c r="H18" i="112"/>
  <c r="G18" i="112"/>
  <c r="F18" i="112"/>
  <c r="E18" i="112"/>
  <c r="D18" i="112"/>
  <c r="C18" i="112"/>
  <c r="B18" i="112"/>
  <c r="K17" i="112"/>
  <c r="J17" i="112"/>
  <c r="I17" i="112"/>
  <c r="H17" i="112"/>
  <c r="G17" i="112"/>
  <c r="F17" i="112"/>
  <c r="E17" i="112"/>
  <c r="D17" i="112"/>
  <c r="C17" i="112"/>
  <c r="B17" i="112"/>
  <c r="K16" i="112"/>
  <c r="J16" i="112"/>
  <c r="I16" i="112"/>
  <c r="H16" i="112"/>
  <c r="G16" i="112"/>
  <c r="F16" i="112"/>
  <c r="E16" i="112"/>
  <c r="D16" i="112"/>
  <c r="C16" i="112"/>
  <c r="B16" i="112"/>
  <c r="K15" i="112"/>
  <c r="J15" i="112"/>
  <c r="I15" i="112"/>
  <c r="H15" i="112"/>
  <c r="G15" i="112"/>
  <c r="F15" i="112"/>
  <c r="E15" i="112"/>
  <c r="D15" i="112"/>
  <c r="C15" i="112"/>
  <c r="B15" i="112"/>
  <c r="K14" i="112"/>
  <c r="J14" i="112"/>
  <c r="I14" i="112"/>
  <c r="H14" i="112"/>
  <c r="G14" i="112"/>
  <c r="F14" i="112"/>
  <c r="E14" i="112"/>
  <c r="D14" i="112"/>
  <c r="C14" i="112"/>
  <c r="B14" i="112"/>
  <c r="K13" i="112"/>
  <c r="J13" i="112"/>
  <c r="I13" i="112"/>
  <c r="H13" i="112"/>
  <c r="G13" i="112"/>
  <c r="F13" i="112"/>
  <c r="E13" i="112"/>
  <c r="D13" i="112"/>
  <c r="C13" i="112"/>
  <c r="B13" i="112"/>
  <c r="K12" i="112"/>
  <c r="J12" i="112"/>
  <c r="I12" i="112"/>
  <c r="H12" i="112"/>
  <c r="G12" i="112"/>
  <c r="F12" i="112"/>
  <c r="E12" i="112"/>
  <c r="D12" i="112"/>
  <c r="C12" i="112"/>
  <c r="B12" i="112"/>
  <c r="K11" i="112"/>
  <c r="J11" i="112"/>
  <c r="I11" i="112"/>
  <c r="H11" i="112"/>
  <c r="G11" i="112"/>
  <c r="F11" i="112"/>
  <c r="E11" i="112"/>
  <c r="D11" i="112"/>
  <c r="C11" i="112"/>
  <c r="B11" i="112"/>
  <c r="K10" i="112"/>
  <c r="J10" i="112"/>
  <c r="I10" i="112"/>
  <c r="H10" i="112"/>
  <c r="G10" i="112"/>
  <c r="F10" i="112"/>
  <c r="E10" i="112"/>
  <c r="D10" i="112"/>
  <c r="C10" i="112"/>
  <c r="B10" i="112"/>
  <c r="K9" i="112"/>
  <c r="J9" i="112"/>
  <c r="I9" i="112"/>
  <c r="H9" i="112"/>
  <c r="G9" i="112"/>
  <c r="F9" i="112"/>
  <c r="E9" i="112"/>
  <c r="D9" i="112"/>
  <c r="C9" i="112"/>
  <c r="B9" i="112"/>
  <c r="K8" i="112"/>
  <c r="J8" i="112"/>
  <c r="I8" i="112"/>
  <c r="H8" i="112"/>
  <c r="G8" i="112"/>
  <c r="F8" i="112"/>
  <c r="E8" i="112"/>
  <c r="D8" i="112"/>
  <c r="C8" i="112"/>
  <c r="B8" i="112"/>
  <c r="K7" i="112"/>
  <c r="J7" i="112"/>
  <c r="I7" i="112"/>
  <c r="H7" i="112"/>
  <c r="G7" i="112"/>
  <c r="F7" i="112"/>
  <c r="E7" i="112"/>
  <c r="D7" i="112"/>
  <c r="C7" i="112"/>
  <c r="B7" i="112"/>
  <c r="K6" i="112"/>
  <c r="J6" i="112"/>
  <c r="I6" i="112"/>
  <c r="H6" i="112"/>
  <c r="G6" i="112"/>
  <c r="F6" i="112"/>
  <c r="E6" i="112"/>
  <c r="D6" i="112"/>
  <c r="C6" i="112"/>
  <c r="B6" i="112"/>
  <c r="K5" i="112"/>
  <c r="J5" i="112"/>
  <c r="I5" i="112"/>
  <c r="H5" i="112"/>
  <c r="G5" i="112"/>
  <c r="F5" i="112"/>
  <c r="E5" i="112"/>
  <c r="D5" i="112"/>
  <c r="C5" i="112"/>
  <c r="B5" i="112"/>
  <c r="K4" i="112"/>
  <c r="J4" i="112"/>
  <c r="I4" i="112"/>
  <c r="H4" i="112"/>
  <c r="G4" i="112"/>
  <c r="F4" i="112"/>
  <c r="E4" i="112"/>
  <c r="D4" i="112"/>
  <c r="C4" i="112"/>
  <c r="B4" i="112"/>
  <c r="K3" i="112"/>
  <c r="J3" i="112"/>
  <c r="I3" i="112"/>
  <c r="H3" i="112"/>
  <c r="G3" i="112"/>
  <c r="F3" i="112"/>
  <c r="E3" i="112"/>
  <c r="D3" i="112"/>
  <c r="C3" i="112"/>
  <c r="B3" i="112"/>
  <c r="B291" i="111"/>
  <c r="B290" i="111"/>
  <c r="B289" i="111"/>
  <c r="B288" i="111"/>
  <c r="B287" i="111"/>
  <c r="B286" i="111"/>
  <c r="B285" i="111"/>
  <c r="B284" i="111"/>
  <c r="B283" i="111"/>
  <c r="B282" i="111"/>
  <c r="B281" i="111"/>
  <c r="B280" i="111"/>
  <c r="B279" i="111"/>
  <c r="B278" i="111"/>
  <c r="B277" i="111"/>
  <c r="B276" i="111"/>
  <c r="B275" i="111"/>
  <c r="B274" i="111"/>
  <c r="B273" i="111"/>
  <c r="B272" i="111"/>
  <c r="B271" i="111"/>
  <c r="B270" i="111"/>
  <c r="B269" i="111"/>
  <c r="B268" i="111"/>
  <c r="B267" i="111"/>
  <c r="B266" i="111"/>
  <c r="B265" i="111"/>
  <c r="B264" i="111"/>
  <c r="B263" i="111"/>
  <c r="B262" i="111"/>
  <c r="B261" i="111"/>
  <c r="B260" i="111"/>
  <c r="B259" i="111"/>
  <c r="B258" i="111"/>
  <c r="B257" i="111"/>
  <c r="B256" i="111"/>
  <c r="B255" i="111"/>
  <c r="B254" i="111"/>
  <c r="B253" i="111"/>
  <c r="B252" i="111"/>
  <c r="B251" i="111"/>
  <c r="B250" i="111"/>
  <c r="B249" i="111"/>
  <c r="B248" i="111"/>
  <c r="B247" i="111"/>
  <c r="B246" i="111"/>
  <c r="B245" i="111"/>
  <c r="B244" i="111"/>
  <c r="B243" i="111"/>
  <c r="B242" i="111"/>
  <c r="B241" i="111"/>
  <c r="B240" i="111"/>
  <c r="B239" i="111"/>
  <c r="B238" i="111"/>
  <c r="B237" i="111"/>
  <c r="B236" i="111"/>
  <c r="B235" i="111"/>
  <c r="B234" i="111"/>
  <c r="B233" i="111"/>
  <c r="B232" i="111"/>
  <c r="B231" i="111"/>
  <c r="B230" i="111"/>
  <c r="B229" i="111"/>
  <c r="B228" i="111"/>
  <c r="B227" i="111"/>
  <c r="B226" i="111"/>
  <c r="B225" i="111"/>
  <c r="B224" i="111"/>
  <c r="B223" i="111"/>
  <c r="B222" i="111"/>
  <c r="B221" i="111"/>
  <c r="B220" i="111"/>
  <c r="B219" i="111"/>
  <c r="B218" i="111"/>
  <c r="B217" i="111"/>
  <c r="B216" i="111"/>
  <c r="B215" i="111"/>
  <c r="B214" i="111"/>
  <c r="B213" i="111"/>
  <c r="B212" i="111"/>
  <c r="B211" i="111"/>
  <c r="B210" i="111"/>
  <c r="B209" i="111"/>
  <c r="B208" i="111"/>
  <c r="B207" i="111"/>
  <c r="B206" i="111"/>
  <c r="B205" i="111"/>
  <c r="B204" i="111"/>
  <c r="B203" i="111"/>
  <c r="B202" i="111"/>
  <c r="B201" i="111"/>
  <c r="B200" i="111"/>
  <c r="B199" i="111"/>
  <c r="B198" i="111"/>
  <c r="B197" i="111"/>
  <c r="B196" i="111"/>
  <c r="B195" i="111"/>
  <c r="B194" i="111"/>
  <c r="B193" i="111"/>
  <c r="B192" i="111"/>
  <c r="B191" i="111"/>
  <c r="B190" i="111"/>
  <c r="B189" i="111"/>
  <c r="B188" i="111"/>
  <c r="B187" i="111"/>
  <c r="B186" i="111"/>
  <c r="B185" i="111"/>
  <c r="B184" i="111"/>
  <c r="B183" i="111"/>
  <c r="B182" i="111"/>
  <c r="B181" i="111"/>
  <c r="B180" i="111"/>
  <c r="B179" i="111"/>
  <c r="B178" i="111"/>
  <c r="B177" i="111"/>
  <c r="B176" i="111"/>
  <c r="B175" i="111"/>
  <c r="B174" i="111"/>
  <c r="B173" i="111"/>
  <c r="B172" i="111"/>
  <c r="B171" i="111"/>
  <c r="B170" i="111"/>
  <c r="B169" i="111"/>
  <c r="B168" i="111"/>
  <c r="B167" i="111"/>
  <c r="B166" i="111"/>
  <c r="B165" i="111"/>
  <c r="B164" i="111"/>
  <c r="B163" i="111"/>
  <c r="B162" i="111"/>
  <c r="B161" i="111"/>
  <c r="B160" i="111"/>
  <c r="B159" i="111"/>
  <c r="B158" i="111"/>
  <c r="B157" i="111"/>
  <c r="B156" i="111"/>
  <c r="B155" i="111"/>
  <c r="B154" i="111"/>
  <c r="B153" i="111"/>
  <c r="B152" i="111"/>
  <c r="B151" i="111"/>
  <c r="B150" i="111"/>
  <c r="B149" i="111"/>
  <c r="B148" i="111"/>
  <c r="B147" i="111"/>
  <c r="B146" i="111"/>
  <c r="B145" i="111"/>
  <c r="B144" i="111"/>
  <c r="B143" i="111"/>
  <c r="B142" i="111"/>
  <c r="B141" i="111"/>
  <c r="B140" i="111"/>
  <c r="B139" i="111"/>
  <c r="B138" i="111"/>
  <c r="B137" i="111"/>
  <c r="B136" i="111"/>
  <c r="B135" i="111"/>
  <c r="B134" i="111"/>
  <c r="B133" i="111"/>
  <c r="B132" i="111"/>
  <c r="B131" i="111"/>
  <c r="B130" i="111"/>
  <c r="B129" i="111"/>
  <c r="B128" i="111"/>
  <c r="B127" i="111"/>
  <c r="B126" i="111"/>
  <c r="B125" i="111"/>
  <c r="B124" i="111"/>
  <c r="B123" i="111"/>
  <c r="B122" i="111"/>
  <c r="B121" i="111"/>
  <c r="B120" i="111"/>
  <c r="B119" i="111"/>
  <c r="B118" i="111"/>
  <c r="B117" i="111"/>
  <c r="B116" i="111"/>
  <c r="B115" i="111"/>
  <c r="B114" i="111"/>
  <c r="B113" i="111"/>
  <c r="B112" i="111"/>
  <c r="B111" i="111"/>
  <c r="B110" i="111"/>
  <c r="B109" i="111"/>
  <c r="B108" i="111"/>
  <c r="B107" i="111"/>
  <c r="B106" i="111"/>
  <c r="B105" i="111"/>
  <c r="B104" i="111"/>
  <c r="B103" i="111"/>
  <c r="B102" i="111"/>
  <c r="B101" i="111"/>
  <c r="B100" i="111"/>
  <c r="B99" i="111"/>
  <c r="B98" i="111"/>
  <c r="B97" i="111"/>
  <c r="B96" i="111"/>
  <c r="B95" i="111"/>
  <c r="B94" i="111"/>
  <c r="B93" i="111"/>
  <c r="B92" i="111"/>
  <c r="B91" i="111"/>
  <c r="B90" i="111"/>
  <c r="B89" i="111"/>
  <c r="B88" i="111"/>
  <c r="B87" i="111"/>
  <c r="B86" i="111"/>
  <c r="B85" i="111"/>
  <c r="B84" i="111"/>
  <c r="B83" i="111"/>
  <c r="B82" i="111"/>
  <c r="B81" i="111"/>
  <c r="B80" i="111"/>
  <c r="B79" i="111"/>
  <c r="B78" i="111"/>
  <c r="K77" i="111"/>
  <c r="J77" i="111"/>
  <c r="I77" i="111"/>
  <c r="H77" i="111"/>
  <c r="G77" i="111"/>
  <c r="F77" i="111"/>
  <c r="E77" i="111"/>
  <c r="D77" i="111"/>
  <c r="C77" i="111"/>
  <c r="B77" i="111"/>
  <c r="K76" i="111"/>
  <c r="J76" i="111"/>
  <c r="I76" i="111"/>
  <c r="H76" i="111"/>
  <c r="G76" i="111"/>
  <c r="F76" i="111"/>
  <c r="E76" i="111"/>
  <c r="D76" i="111"/>
  <c r="C76" i="111"/>
  <c r="B76" i="111"/>
  <c r="K75" i="111"/>
  <c r="J75" i="111"/>
  <c r="I75" i="111"/>
  <c r="H75" i="111"/>
  <c r="G75" i="111"/>
  <c r="F75" i="111"/>
  <c r="E75" i="111"/>
  <c r="D75" i="111"/>
  <c r="C75" i="111"/>
  <c r="B75" i="111"/>
  <c r="K74" i="111"/>
  <c r="J74" i="111"/>
  <c r="I74" i="111"/>
  <c r="H74" i="111"/>
  <c r="G74" i="111"/>
  <c r="F74" i="111"/>
  <c r="E74" i="111"/>
  <c r="D74" i="111"/>
  <c r="C74" i="111"/>
  <c r="B74" i="111"/>
  <c r="K73" i="111"/>
  <c r="J73" i="111"/>
  <c r="I73" i="111"/>
  <c r="H73" i="111"/>
  <c r="G73" i="111"/>
  <c r="F73" i="111"/>
  <c r="E73" i="111"/>
  <c r="D73" i="111"/>
  <c r="C73" i="111"/>
  <c r="B73" i="111"/>
  <c r="K72" i="111"/>
  <c r="J72" i="111"/>
  <c r="I72" i="111"/>
  <c r="H72" i="111"/>
  <c r="G72" i="111"/>
  <c r="F72" i="111"/>
  <c r="E72" i="111"/>
  <c r="D72" i="111"/>
  <c r="C72" i="111"/>
  <c r="B72" i="111"/>
  <c r="K71" i="111"/>
  <c r="J71" i="111"/>
  <c r="I71" i="111"/>
  <c r="H71" i="111"/>
  <c r="G71" i="111"/>
  <c r="F71" i="111"/>
  <c r="E71" i="111"/>
  <c r="D71" i="111"/>
  <c r="C71" i="111"/>
  <c r="B71" i="111"/>
  <c r="K70" i="111"/>
  <c r="J70" i="111"/>
  <c r="I70" i="111"/>
  <c r="H70" i="111"/>
  <c r="G70" i="111"/>
  <c r="F70" i="111"/>
  <c r="E70" i="111"/>
  <c r="D70" i="111"/>
  <c r="C70" i="111"/>
  <c r="B70" i="111"/>
  <c r="K69" i="111"/>
  <c r="J69" i="111"/>
  <c r="I69" i="111"/>
  <c r="H69" i="111"/>
  <c r="G69" i="111"/>
  <c r="F69" i="111"/>
  <c r="E69" i="111"/>
  <c r="D69" i="111"/>
  <c r="C69" i="111"/>
  <c r="B69" i="111"/>
  <c r="K68" i="111"/>
  <c r="J68" i="111"/>
  <c r="I68" i="111"/>
  <c r="H68" i="111"/>
  <c r="G68" i="111"/>
  <c r="F68" i="111"/>
  <c r="E68" i="111"/>
  <c r="D68" i="111"/>
  <c r="C68" i="111"/>
  <c r="B68" i="111"/>
  <c r="K67" i="111"/>
  <c r="J67" i="111"/>
  <c r="I67" i="111"/>
  <c r="H67" i="111"/>
  <c r="G67" i="111"/>
  <c r="F67" i="111"/>
  <c r="E67" i="111"/>
  <c r="D67" i="111"/>
  <c r="C67" i="111"/>
  <c r="B67" i="111"/>
  <c r="K66" i="111"/>
  <c r="J66" i="111"/>
  <c r="I66" i="111"/>
  <c r="H66" i="111"/>
  <c r="G66" i="111"/>
  <c r="F66" i="111"/>
  <c r="E66" i="111"/>
  <c r="D66" i="111"/>
  <c r="C66" i="111"/>
  <c r="B66" i="111"/>
  <c r="K65" i="111"/>
  <c r="J65" i="111"/>
  <c r="I65" i="111"/>
  <c r="H65" i="111"/>
  <c r="G65" i="111"/>
  <c r="F65" i="111"/>
  <c r="E65" i="111"/>
  <c r="D65" i="111"/>
  <c r="C65" i="111"/>
  <c r="B65" i="111"/>
  <c r="K64" i="111"/>
  <c r="J64" i="111"/>
  <c r="I64" i="111"/>
  <c r="H64" i="111"/>
  <c r="G64" i="111"/>
  <c r="F64" i="111"/>
  <c r="E64" i="111"/>
  <c r="D64" i="111"/>
  <c r="C64" i="111"/>
  <c r="B64" i="111"/>
  <c r="K63" i="111"/>
  <c r="J63" i="111"/>
  <c r="I63" i="111"/>
  <c r="H63" i="111"/>
  <c r="G63" i="111"/>
  <c r="F63" i="111"/>
  <c r="E63" i="111"/>
  <c r="D63" i="111"/>
  <c r="C63" i="111"/>
  <c r="B63" i="111"/>
  <c r="K62" i="111"/>
  <c r="J62" i="111"/>
  <c r="I62" i="111"/>
  <c r="H62" i="111"/>
  <c r="G62" i="111"/>
  <c r="F62" i="111"/>
  <c r="E62" i="111"/>
  <c r="D62" i="111"/>
  <c r="C62" i="111"/>
  <c r="B62" i="111"/>
  <c r="K61" i="111"/>
  <c r="J61" i="111"/>
  <c r="I61" i="111"/>
  <c r="H61" i="111"/>
  <c r="G61" i="111"/>
  <c r="F61" i="111"/>
  <c r="E61" i="111"/>
  <c r="D61" i="111"/>
  <c r="C61" i="111"/>
  <c r="B61" i="111"/>
  <c r="K60" i="111"/>
  <c r="J60" i="111"/>
  <c r="I60" i="111"/>
  <c r="H60" i="111"/>
  <c r="G60" i="111"/>
  <c r="F60" i="111"/>
  <c r="E60" i="111"/>
  <c r="D60" i="111"/>
  <c r="C60" i="111"/>
  <c r="B60" i="111"/>
  <c r="K59" i="111"/>
  <c r="J59" i="111"/>
  <c r="I59" i="111"/>
  <c r="H59" i="111"/>
  <c r="G59" i="111"/>
  <c r="F59" i="111"/>
  <c r="E59" i="111"/>
  <c r="D59" i="111"/>
  <c r="C59" i="111"/>
  <c r="B59" i="111"/>
  <c r="K58" i="111"/>
  <c r="J58" i="111"/>
  <c r="I58" i="111"/>
  <c r="H58" i="111"/>
  <c r="G58" i="111"/>
  <c r="F58" i="111"/>
  <c r="E58" i="111"/>
  <c r="D58" i="111"/>
  <c r="C58" i="111"/>
  <c r="B58" i="111"/>
  <c r="K57" i="111"/>
  <c r="J57" i="111"/>
  <c r="I57" i="111"/>
  <c r="H57" i="111"/>
  <c r="G57" i="111"/>
  <c r="F57" i="111"/>
  <c r="E57" i="111"/>
  <c r="D57" i="111"/>
  <c r="C57" i="111"/>
  <c r="B57" i="111"/>
  <c r="K56" i="111"/>
  <c r="J56" i="111"/>
  <c r="I56" i="111"/>
  <c r="H56" i="111"/>
  <c r="G56" i="111"/>
  <c r="F56" i="111"/>
  <c r="E56" i="111"/>
  <c r="D56" i="111"/>
  <c r="C56" i="111"/>
  <c r="B56" i="111"/>
  <c r="K55" i="111"/>
  <c r="J55" i="111"/>
  <c r="I55" i="111"/>
  <c r="H55" i="111"/>
  <c r="G55" i="111"/>
  <c r="F55" i="111"/>
  <c r="E55" i="111"/>
  <c r="D55" i="111"/>
  <c r="C55" i="111"/>
  <c r="B55" i="111"/>
  <c r="K54" i="111"/>
  <c r="J54" i="111"/>
  <c r="I54" i="111"/>
  <c r="H54" i="111"/>
  <c r="G54" i="111"/>
  <c r="F54" i="111"/>
  <c r="E54" i="111"/>
  <c r="D54" i="111"/>
  <c r="C54" i="111"/>
  <c r="B54" i="111"/>
  <c r="K53" i="111"/>
  <c r="J53" i="111"/>
  <c r="I53" i="111"/>
  <c r="H53" i="111"/>
  <c r="G53" i="111"/>
  <c r="F53" i="111"/>
  <c r="E53" i="111"/>
  <c r="D53" i="111"/>
  <c r="C53" i="111"/>
  <c r="B53" i="111"/>
  <c r="K52" i="111"/>
  <c r="J52" i="111"/>
  <c r="I52" i="111"/>
  <c r="H52" i="111"/>
  <c r="G52" i="111"/>
  <c r="F52" i="111"/>
  <c r="E52" i="111"/>
  <c r="D52" i="111"/>
  <c r="C52" i="111"/>
  <c r="B52" i="111"/>
  <c r="K51" i="111"/>
  <c r="J51" i="111"/>
  <c r="I51" i="111"/>
  <c r="H51" i="111"/>
  <c r="G51" i="111"/>
  <c r="F51" i="111"/>
  <c r="E51" i="111"/>
  <c r="D51" i="111"/>
  <c r="C51" i="111"/>
  <c r="B51" i="111"/>
  <c r="K50" i="111"/>
  <c r="J50" i="111"/>
  <c r="I50" i="111"/>
  <c r="H50" i="111"/>
  <c r="G50" i="111"/>
  <c r="F50" i="111"/>
  <c r="E50" i="111"/>
  <c r="D50" i="111"/>
  <c r="C50" i="111"/>
  <c r="B50" i="111"/>
  <c r="K49" i="111"/>
  <c r="J49" i="111"/>
  <c r="I49" i="111"/>
  <c r="H49" i="111"/>
  <c r="G49" i="111"/>
  <c r="F49" i="111"/>
  <c r="E49" i="111"/>
  <c r="D49" i="111"/>
  <c r="C49" i="111"/>
  <c r="B49" i="111"/>
  <c r="K48" i="111"/>
  <c r="J48" i="111"/>
  <c r="I48" i="111"/>
  <c r="H48" i="111"/>
  <c r="G48" i="111"/>
  <c r="F48" i="111"/>
  <c r="E48" i="111"/>
  <c r="D48" i="111"/>
  <c r="C48" i="111"/>
  <c r="B48" i="111"/>
  <c r="K47" i="111"/>
  <c r="J47" i="111"/>
  <c r="I47" i="111"/>
  <c r="H47" i="111"/>
  <c r="G47" i="111"/>
  <c r="F47" i="111"/>
  <c r="E47" i="111"/>
  <c r="D47" i="111"/>
  <c r="C47" i="111"/>
  <c r="B47" i="111"/>
  <c r="K46" i="111"/>
  <c r="J46" i="111"/>
  <c r="I46" i="111"/>
  <c r="H46" i="111"/>
  <c r="G46" i="111"/>
  <c r="F46" i="111"/>
  <c r="E46" i="111"/>
  <c r="D46" i="111"/>
  <c r="C46" i="111"/>
  <c r="B46" i="111"/>
  <c r="K45" i="111"/>
  <c r="J45" i="111"/>
  <c r="I45" i="111"/>
  <c r="H45" i="111"/>
  <c r="G45" i="111"/>
  <c r="F45" i="111"/>
  <c r="E45" i="111"/>
  <c r="D45" i="111"/>
  <c r="C45" i="111"/>
  <c r="B45" i="111"/>
  <c r="K44" i="111"/>
  <c r="J44" i="111"/>
  <c r="I44" i="111"/>
  <c r="H44" i="111"/>
  <c r="G44" i="111"/>
  <c r="F44" i="111"/>
  <c r="E44" i="111"/>
  <c r="D44" i="111"/>
  <c r="C44" i="111"/>
  <c r="B44" i="111"/>
  <c r="K43" i="111"/>
  <c r="J43" i="111"/>
  <c r="I43" i="111"/>
  <c r="H43" i="111"/>
  <c r="G43" i="111"/>
  <c r="F43" i="111"/>
  <c r="E43" i="111"/>
  <c r="D43" i="111"/>
  <c r="C43" i="111"/>
  <c r="B43" i="111"/>
  <c r="K42" i="111"/>
  <c r="J42" i="111"/>
  <c r="I42" i="111"/>
  <c r="H42" i="111"/>
  <c r="G42" i="111"/>
  <c r="F42" i="111"/>
  <c r="E42" i="111"/>
  <c r="D42" i="111"/>
  <c r="C42" i="111"/>
  <c r="B42" i="111"/>
  <c r="K41" i="111"/>
  <c r="J41" i="111"/>
  <c r="I41" i="111"/>
  <c r="H41" i="111"/>
  <c r="G41" i="111"/>
  <c r="F41" i="111"/>
  <c r="E41" i="111"/>
  <c r="D41" i="111"/>
  <c r="C41" i="111"/>
  <c r="B41" i="111"/>
  <c r="K40" i="111"/>
  <c r="J40" i="111"/>
  <c r="I40" i="111"/>
  <c r="H40" i="111"/>
  <c r="G40" i="111"/>
  <c r="F40" i="111"/>
  <c r="E40" i="111"/>
  <c r="D40" i="111"/>
  <c r="C40" i="111"/>
  <c r="B40" i="111"/>
  <c r="K39" i="111"/>
  <c r="J39" i="111"/>
  <c r="I39" i="111"/>
  <c r="H39" i="111"/>
  <c r="G39" i="111"/>
  <c r="F39" i="111"/>
  <c r="E39" i="111"/>
  <c r="D39" i="111"/>
  <c r="C39" i="111"/>
  <c r="B39" i="111"/>
  <c r="K38" i="111"/>
  <c r="J38" i="111"/>
  <c r="I38" i="111"/>
  <c r="H38" i="111"/>
  <c r="G38" i="111"/>
  <c r="F38" i="111"/>
  <c r="E38" i="111"/>
  <c r="D38" i="111"/>
  <c r="C38" i="111"/>
  <c r="B38" i="111"/>
  <c r="K37" i="111"/>
  <c r="J37" i="111"/>
  <c r="I37" i="111"/>
  <c r="H37" i="111"/>
  <c r="G37" i="111"/>
  <c r="F37" i="111"/>
  <c r="E37" i="111"/>
  <c r="D37" i="111"/>
  <c r="C37" i="111"/>
  <c r="B37" i="111"/>
  <c r="K36" i="111"/>
  <c r="J36" i="111"/>
  <c r="I36" i="111"/>
  <c r="H36" i="111"/>
  <c r="G36" i="111"/>
  <c r="F36" i="111"/>
  <c r="E36" i="111"/>
  <c r="D36" i="111"/>
  <c r="C36" i="111"/>
  <c r="B36" i="111"/>
  <c r="K35" i="111"/>
  <c r="J35" i="111"/>
  <c r="I35" i="111"/>
  <c r="H35" i="111"/>
  <c r="G35" i="111"/>
  <c r="F35" i="111"/>
  <c r="E35" i="111"/>
  <c r="D35" i="111"/>
  <c r="C35" i="111"/>
  <c r="B35" i="111"/>
  <c r="K34" i="111"/>
  <c r="J34" i="111"/>
  <c r="I34" i="111"/>
  <c r="H34" i="111"/>
  <c r="G34" i="111"/>
  <c r="F34" i="111"/>
  <c r="E34" i="111"/>
  <c r="D34" i="111"/>
  <c r="C34" i="111"/>
  <c r="B34" i="111"/>
  <c r="K33" i="111"/>
  <c r="J33" i="111"/>
  <c r="I33" i="111"/>
  <c r="H33" i="111"/>
  <c r="G33" i="111"/>
  <c r="F33" i="111"/>
  <c r="E33" i="111"/>
  <c r="D33" i="111"/>
  <c r="C33" i="111"/>
  <c r="B33" i="111"/>
  <c r="K32" i="111"/>
  <c r="J32" i="111"/>
  <c r="I32" i="111"/>
  <c r="H32" i="111"/>
  <c r="G32" i="111"/>
  <c r="F32" i="111"/>
  <c r="E32" i="111"/>
  <c r="D32" i="111"/>
  <c r="C32" i="111"/>
  <c r="B32" i="111"/>
  <c r="K31" i="111"/>
  <c r="J31" i="111"/>
  <c r="I31" i="111"/>
  <c r="H31" i="111"/>
  <c r="G31" i="111"/>
  <c r="F31" i="111"/>
  <c r="E31" i="111"/>
  <c r="D31" i="111"/>
  <c r="C31" i="111"/>
  <c r="B31" i="111"/>
  <c r="K30" i="111"/>
  <c r="J30" i="111"/>
  <c r="I30" i="111"/>
  <c r="H30" i="111"/>
  <c r="G30" i="111"/>
  <c r="F30" i="111"/>
  <c r="E30" i="111"/>
  <c r="D30" i="111"/>
  <c r="C30" i="111"/>
  <c r="B30" i="111"/>
  <c r="K29" i="111"/>
  <c r="J29" i="111"/>
  <c r="I29" i="111"/>
  <c r="H29" i="111"/>
  <c r="G29" i="111"/>
  <c r="F29" i="111"/>
  <c r="E29" i="111"/>
  <c r="D29" i="111"/>
  <c r="C29" i="111"/>
  <c r="B29" i="111"/>
  <c r="K28" i="111"/>
  <c r="J28" i="111"/>
  <c r="I28" i="111"/>
  <c r="H28" i="111"/>
  <c r="G28" i="111"/>
  <c r="F28" i="111"/>
  <c r="E28" i="111"/>
  <c r="D28" i="111"/>
  <c r="C28" i="111"/>
  <c r="B28" i="111"/>
  <c r="K27" i="111"/>
  <c r="J27" i="111"/>
  <c r="I27" i="111"/>
  <c r="H27" i="111"/>
  <c r="G27" i="111"/>
  <c r="F27" i="111"/>
  <c r="E27" i="111"/>
  <c r="D27" i="111"/>
  <c r="C27" i="111"/>
  <c r="B27" i="111"/>
  <c r="K26" i="111"/>
  <c r="J26" i="111"/>
  <c r="I26" i="111"/>
  <c r="H26" i="111"/>
  <c r="G26" i="111"/>
  <c r="F26" i="111"/>
  <c r="E26" i="111"/>
  <c r="D26" i="111"/>
  <c r="C26" i="111"/>
  <c r="B26" i="111"/>
  <c r="K25" i="111"/>
  <c r="J25" i="111"/>
  <c r="I25" i="111"/>
  <c r="H25" i="111"/>
  <c r="G25" i="111"/>
  <c r="F25" i="111"/>
  <c r="E25" i="111"/>
  <c r="D25" i="111"/>
  <c r="C25" i="111"/>
  <c r="B25" i="111"/>
  <c r="K24" i="111"/>
  <c r="J24" i="111"/>
  <c r="I24" i="111"/>
  <c r="H24" i="111"/>
  <c r="G24" i="111"/>
  <c r="F24" i="111"/>
  <c r="E24" i="111"/>
  <c r="D24" i="111"/>
  <c r="C24" i="111"/>
  <c r="B24" i="111"/>
  <c r="K23" i="111"/>
  <c r="J23" i="111"/>
  <c r="I23" i="111"/>
  <c r="H23" i="111"/>
  <c r="G23" i="111"/>
  <c r="F23" i="111"/>
  <c r="E23" i="111"/>
  <c r="D23" i="111"/>
  <c r="C23" i="111"/>
  <c r="B23" i="111"/>
  <c r="K22" i="111"/>
  <c r="J22" i="111"/>
  <c r="I22" i="111"/>
  <c r="H22" i="111"/>
  <c r="G22" i="111"/>
  <c r="F22" i="111"/>
  <c r="E22" i="111"/>
  <c r="D22" i="111"/>
  <c r="C22" i="111"/>
  <c r="B22" i="111"/>
  <c r="K21" i="111"/>
  <c r="J21" i="111"/>
  <c r="I21" i="111"/>
  <c r="H21" i="111"/>
  <c r="G21" i="111"/>
  <c r="F21" i="111"/>
  <c r="E21" i="111"/>
  <c r="D21" i="111"/>
  <c r="C21" i="111"/>
  <c r="B21" i="111"/>
  <c r="K20" i="111"/>
  <c r="J20" i="111"/>
  <c r="I20" i="111"/>
  <c r="H20" i="111"/>
  <c r="G20" i="111"/>
  <c r="F20" i="111"/>
  <c r="E20" i="111"/>
  <c r="D20" i="111"/>
  <c r="C20" i="111"/>
  <c r="B20" i="111"/>
  <c r="K19" i="111"/>
  <c r="J19" i="111"/>
  <c r="I19" i="111"/>
  <c r="H19" i="111"/>
  <c r="G19" i="111"/>
  <c r="F19" i="111"/>
  <c r="E19" i="111"/>
  <c r="D19" i="111"/>
  <c r="C19" i="111"/>
  <c r="B19" i="111"/>
  <c r="K18" i="111"/>
  <c r="J18" i="111"/>
  <c r="I18" i="111"/>
  <c r="H18" i="111"/>
  <c r="G18" i="111"/>
  <c r="F18" i="111"/>
  <c r="E18" i="111"/>
  <c r="D18" i="111"/>
  <c r="C18" i="111"/>
  <c r="B18" i="111"/>
  <c r="K17" i="111"/>
  <c r="J17" i="111"/>
  <c r="I17" i="111"/>
  <c r="H17" i="111"/>
  <c r="G17" i="111"/>
  <c r="F17" i="111"/>
  <c r="E17" i="111"/>
  <c r="D17" i="111"/>
  <c r="C17" i="111"/>
  <c r="B17" i="111"/>
  <c r="K16" i="111"/>
  <c r="J16" i="111"/>
  <c r="I16" i="111"/>
  <c r="H16" i="111"/>
  <c r="G16" i="111"/>
  <c r="F16" i="111"/>
  <c r="E16" i="111"/>
  <c r="D16" i="111"/>
  <c r="C16" i="111"/>
  <c r="B16" i="111"/>
  <c r="K15" i="111"/>
  <c r="J15" i="111"/>
  <c r="I15" i="111"/>
  <c r="H15" i="111"/>
  <c r="G15" i="111"/>
  <c r="F15" i="111"/>
  <c r="E15" i="111"/>
  <c r="D15" i="111"/>
  <c r="C15" i="111"/>
  <c r="B15" i="111"/>
  <c r="K14" i="111"/>
  <c r="J14" i="111"/>
  <c r="I14" i="111"/>
  <c r="H14" i="111"/>
  <c r="G14" i="111"/>
  <c r="F14" i="111"/>
  <c r="E14" i="111"/>
  <c r="D14" i="111"/>
  <c r="C14" i="111"/>
  <c r="B14" i="111"/>
  <c r="K13" i="111"/>
  <c r="J13" i="111"/>
  <c r="I13" i="111"/>
  <c r="H13" i="111"/>
  <c r="G13" i="111"/>
  <c r="F13" i="111"/>
  <c r="E13" i="111"/>
  <c r="D13" i="111"/>
  <c r="C13" i="111"/>
  <c r="B13" i="111"/>
  <c r="K12" i="111"/>
  <c r="J12" i="111"/>
  <c r="I12" i="111"/>
  <c r="H12" i="111"/>
  <c r="G12" i="111"/>
  <c r="F12" i="111"/>
  <c r="E12" i="111"/>
  <c r="D12" i="111"/>
  <c r="C12" i="111"/>
  <c r="B12" i="111"/>
  <c r="K11" i="111"/>
  <c r="J11" i="111"/>
  <c r="I11" i="111"/>
  <c r="H11" i="111"/>
  <c r="G11" i="111"/>
  <c r="F11" i="111"/>
  <c r="E11" i="111"/>
  <c r="D11" i="111"/>
  <c r="C11" i="111"/>
  <c r="B11" i="111"/>
  <c r="K10" i="111"/>
  <c r="J10" i="111"/>
  <c r="I10" i="111"/>
  <c r="H10" i="111"/>
  <c r="G10" i="111"/>
  <c r="F10" i="111"/>
  <c r="E10" i="111"/>
  <c r="D10" i="111"/>
  <c r="C10" i="111"/>
  <c r="B10" i="111"/>
  <c r="K9" i="111"/>
  <c r="J9" i="111"/>
  <c r="I9" i="111"/>
  <c r="H9" i="111"/>
  <c r="G9" i="111"/>
  <c r="F9" i="111"/>
  <c r="E9" i="111"/>
  <c r="D9" i="111"/>
  <c r="C9" i="111"/>
  <c r="B9" i="111"/>
  <c r="K8" i="111"/>
  <c r="J8" i="111"/>
  <c r="I8" i="111"/>
  <c r="H8" i="111"/>
  <c r="G8" i="111"/>
  <c r="F8" i="111"/>
  <c r="E8" i="111"/>
  <c r="D8" i="111"/>
  <c r="C8" i="111"/>
  <c r="B8" i="111"/>
  <c r="K7" i="111"/>
  <c r="J7" i="111"/>
  <c r="I7" i="111"/>
  <c r="H7" i="111"/>
  <c r="G7" i="111"/>
  <c r="F7" i="111"/>
  <c r="E7" i="111"/>
  <c r="D7" i="111"/>
  <c r="C7" i="111"/>
  <c r="B7" i="111"/>
  <c r="K6" i="111"/>
  <c r="J6" i="111"/>
  <c r="I6" i="111"/>
  <c r="H6" i="111"/>
  <c r="G6" i="111"/>
  <c r="F6" i="111"/>
  <c r="E6" i="111"/>
  <c r="D6" i="111"/>
  <c r="C6" i="111"/>
  <c r="B6" i="111"/>
  <c r="K5" i="111"/>
  <c r="J5" i="111"/>
  <c r="I5" i="111"/>
  <c r="H5" i="111"/>
  <c r="G5" i="111"/>
  <c r="F5" i="111"/>
  <c r="E5" i="111"/>
  <c r="D5" i="111"/>
  <c r="C5" i="111"/>
  <c r="B5" i="111"/>
  <c r="K4" i="111"/>
  <c r="J4" i="111"/>
  <c r="I4" i="111"/>
  <c r="H4" i="111"/>
  <c r="G4" i="111"/>
  <c r="F4" i="111"/>
  <c r="E4" i="111"/>
  <c r="D4" i="111"/>
  <c r="C4" i="111"/>
  <c r="B4" i="111"/>
  <c r="K3" i="111"/>
  <c r="J3" i="111"/>
  <c r="I3" i="111"/>
  <c r="H3" i="111"/>
  <c r="G3" i="111"/>
  <c r="F3" i="111"/>
  <c r="E3" i="111"/>
  <c r="D3" i="111"/>
  <c r="C3" i="111"/>
  <c r="B3" i="111"/>
  <c r="B291" i="110"/>
  <c r="B290" i="110"/>
  <c r="B289" i="110"/>
  <c r="B288" i="110"/>
  <c r="B287" i="110"/>
  <c r="B286" i="110"/>
  <c r="B285" i="110"/>
  <c r="B284" i="110"/>
  <c r="B283" i="110"/>
  <c r="B282" i="110"/>
  <c r="B281" i="110"/>
  <c r="B280" i="110"/>
  <c r="B279" i="110"/>
  <c r="B278" i="110"/>
  <c r="B277" i="110"/>
  <c r="B276" i="110"/>
  <c r="B275" i="110"/>
  <c r="B274" i="110"/>
  <c r="B273" i="110"/>
  <c r="B272" i="110"/>
  <c r="B271" i="110"/>
  <c r="B270" i="110"/>
  <c r="B269" i="110"/>
  <c r="B268" i="110"/>
  <c r="B267" i="110"/>
  <c r="B266" i="110"/>
  <c r="B265" i="110"/>
  <c r="B264" i="110"/>
  <c r="B263" i="110"/>
  <c r="B262" i="110"/>
  <c r="B261" i="110"/>
  <c r="B260" i="110"/>
  <c r="B259" i="110"/>
  <c r="B258" i="110"/>
  <c r="B257" i="110"/>
  <c r="B256" i="110"/>
  <c r="B255" i="110"/>
  <c r="B254" i="110"/>
  <c r="B253" i="110"/>
  <c r="B252" i="110"/>
  <c r="B251" i="110"/>
  <c r="B250" i="110"/>
  <c r="B249" i="110"/>
  <c r="B248" i="110"/>
  <c r="B247" i="110"/>
  <c r="B246" i="110"/>
  <c r="B245" i="110"/>
  <c r="B244" i="110"/>
  <c r="B243" i="110"/>
  <c r="B242" i="110"/>
  <c r="B241" i="110"/>
  <c r="B240" i="110"/>
  <c r="B239" i="110"/>
  <c r="B238" i="110"/>
  <c r="B237" i="110"/>
  <c r="B236" i="110"/>
  <c r="B235" i="110"/>
  <c r="B234" i="110"/>
  <c r="B233" i="110"/>
  <c r="B232" i="110"/>
  <c r="B231" i="110"/>
  <c r="B230" i="110"/>
  <c r="B229" i="110"/>
  <c r="B228" i="110"/>
  <c r="B227" i="110"/>
  <c r="B226" i="110"/>
  <c r="B225" i="110"/>
  <c r="B224" i="110"/>
  <c r="B223" i="110"/>
  <c r="B222" i="110"/>
  <c r="B221" i="110"/>
  <c r="B220" i="110"/>
  <c r="B219" i="110"/>
  <c r="B218" i="110"/>
  <c r="B217" i="110"/>
  <c r="B216" i="110"/>
  <c r="B215" i="110"/>
  <c r="B214" i="110"/>
  <c r="B213" i="110"/>
  <c r="B212" i="110"/>
  <c r="B211" i="110"/>
  <c r="B210" i="110"/>
  <c r="B209" i="110"/>
  <c r="B208" i="110"/>
  <c r="B207" i="110"/>
  <c r="B206" i="110"/>
  <c r="B205" i="110"/>
  <c r="B204" i="110"/>
  <c r="B203" i="110"/>
  <c r="B202" i="110"/>
  <c r="B201" i="110"/>
  <c r="B200" i="110"/>
  <c r="B199" i="110"/>
  <c r="B198" i="110"/>
  <c r="B197" i="110"/>
  <c r="B196" i="110"/>
  <c r="B195" i="110"/>
  <c r="B194" i="110"/>
  <c r="B193" i="110"/>
  <c r="B192" i="110"/>
  <c r="B191" i="110"/>
  <c r="B190" i="110"/>
  <c r="B189" i="110"/>
  <c r="B188" i="110"/>
  <c r="B187" i="110"/>
  <c r="B186" i="110"/>
  <c r="B185" i="110"/>
  <c r="B184" i="110"/>
  <c r="B183" i="110"/>
  <c r="B182" i="110"/>
  <c r="B181" i="110"/>
  <c r="B180" i="110"/>
  <c r="B179" i="110"/>
  <c r="B178" i="110"/>
  <c r="B177" i="110"/>
  <c r="B176" i="110"/>
  <c r="B175" i="110"/>
  <c r="B174" i="110"/>
  <c r="B173" i="110"/>
  <c r="B172" i="110"/>
  <c r="B171" i="110"/>
  <c r="B170" i="110"/>
  <c r="B169" i="110"/>
  <c r="B168" i="110"/>
  <c r="B167" i="110"/>
  <c r="B166" i="110"/>
  <c r="B165" i="110"/>
  <c r="B164" i="110"/>
  <c r="B163" i="110"/>
  <c r="B162" i="110"/>
  <c r="B161" i="110"/>
  <c r="B160" i="110"/>
  <c r="B159" i="110"/>
  <c r="B158" i="110"/>
  <c r="B157" i="110"/>
  <c r="B156" i="110"/>
  <c r="B155" i="110"/>
  <c r="B154" i="110"/>
  <c r="B153" i="110"/>
  <c r="B152" i="110"/>
  <c r="B151" i="110"/>
  <c r="B150" i="110"/>
  <c r="B149" i="110"/>
  <c r="B148" i="110"/>
  <c r="B147" i="110"/>
  <c r="B146" i="110"/>
  <c r="B145" i="110"/>
  <c r="B144" i="110"/>
  <c r="B143" i="110"/>
  <c r="B142" i="110"/>
  <c r="B141" i="110"/>
  <c r="B140" i="110"/>
  <c r="B139" i="110"/>
  <c r="B138" i="110"/>
  <c r="B137" i="110"/>
  <c r="B136" i="110"/>
  <c r="B135" i="110"/>
  <c r="B134" i="110"/>
  <c r="B133" i="110"/>
  <c r="B132" i="110"/>
  <c r="B131" i="110"/>
  <c r="B130" i="110"/>
  <c r="B129" i="110"/>
  <c r="B128" i="110"/>
  <c r="B127" i="110"/>
  <c r="B126" i="110"/>
  <c r="B125" i="110"/>
  <c r="B124" i="110"/>
  <c r="B123" i="110"/>
  <c r="B122" i="110"/>
  <c r="B121" i="110"/>
  <c r="B120" i="110"/>
  <c r="B119" i="110"/>
  <c r="B118" i="110"/>
  <c r="B117" i="110"/>
  <c r="B116" i="110"/>
  <c r="B115" i="110"/>
  <c r="B114" i="110"/>
  <c r="B113" i="110"/>
  <c r="B112" i="110"/>
  <c r="B111" i="110"/>
  <c r="B110" i="110"/>
  <c r="B109" i="110"/>
  <c r="B108" i="110"/>
  <c r="B107" i="110"/>
  <c r="B106" i="110"/>
  <c r="B105" i="110"/>
  <c r="B104" i="110"/>
  <c r="B103" i="110"/>
  <c r="B102" i="110"/>
  <c r="B101" i="110"/>
  <c r="B100" i="110"/>
  <c r="B99" i="110"/>
  <c r="B98" i="110"/>
  <c r="B97" i="110"/>
  <c r="B96" i="110"/>
  <c r="B95" i="110"/>
  <c r="B94" i="110"/>
  <c r="B93" i="110"/>
  <c r="B92" i="110"/>
  <c r="B91" i="110"/>
  <c r="B90" i="110"/>
  <c r="B89" i="110"/>
  <c r="B88" i="110"/>
  <c r="B87" i="110"/>
  <c r="B86" i="110"/>
  <c r="B85" i="110"/>
  <c r="B84" i="110"/>
  <c r="B83" i="110"/>
  <c r="B82" i="110"/>
  <c r="B81" i="110"/>
  <c r="B80" i="110"/>
  <c r="B79" i="110"/>
  <c r="B78" i="110"/>
  <c r="K77" i="110"/>
  <c r="J77" i="110"/>
  <c r="I77" i="110"/>
  <c r="H77" i="110"/>
  <c r="G77" i="110"/>
  <c r="F77" i="110"/>
  <c r="E77" i="110"/>
  <c r="D77" i="110"/>
  <c r="C77" i="110"/>
  <c r="B77" i="110"/>
  <c r="K76" i="110"/>
  <c r="J76" i="110"/>
  <c r="I76" i="110"/>
  <c r="H76" i="110"/>
  <c r="G76" i="110"/>
  <c r="F76" i="110"/>
  <c r="E76" i="110"/>
  <c r="D76" i="110"/>
  <c r="C76" i="110"/>
  <c r="B76" i="110"/>
  <c r="K75" i="110"/>
  <c r="J75" i="110"/>
  <c r="I75" i="110"/>
  <c r="H75" i="110"/>
  <c r="G75" i="110"/>
  <c r="F75" i="110"/>
  <c r="E75" i="110"/>
  <c r="D75" i="110"/>
  <c r="C75" i="110"/>
  <c r="B75" i="110"/>
  <c r="K74" i="110"/>
  <c r="J74" i="110"/>
  <c r="I74" i="110"/>
  <c r="H74" i="110"/>
  <c r="G74" i="110"/>
  <c r="F74" i="110"/>
  <c r="E74" i="110"/>
  <c r="D74" i="110"/>
  <c r="C74" i="110"/>
  <c r="B74" i="110"/>
  <c r="K73" i="110"/>
  <c r="J73" i="110"/>
  <c r="I73" i="110"/>
  <c r="H73" i="110"/>
  <c r="G73" i="110"/>
  <c r="F73" i="110"/>
  <c r="E73" i="110"/>
  <c r="D73" i="110"/>
  <c r="C73" i="110"/>
  <c r="B73" i="110"/>
  <c r="K72" i="110"/>
  <c r="J72" i="110"/>
  <c r="I72" i="110"/>
  <c r="H72" i="110"/>
  <c r="G72" i="110"/>
  <c r="F72" i="110"/>
  <c r="E72" i="110"/>
  <c r="D72" i="110"/>
  <c r="C72" i="110"/>
  <c r="B72" i="110"/>
  <c r="K71" i="110"/>
  <c r="J71" i="110"/>
  <c r="I71" i="110"/>
  <c r="H71" i="110"/>
  <c r="G71" i="110"/>
  <c r="F71" i="110"/>
  <c r="E71" i="110"/>
  <c r="D71" i="110"/>
  <c r="C71" i="110"/>
  <c r="B71" i="110"/>
  <c r="K70" i="110"/>
  <c r="J70" i="110"/>
  <c r="I70" i="110"/>
  <c r="H70" i="110"/>
  <c r="G70" i="110"/>
  <c r="F70" i="110"/>
  <c r="E70" i="110"/>
  <c r="D70" i="110"/>
  <c r="C70" i="110"/>
  <c r="B70" i="110"/>
  <c r="K69" i="110"/>
  <c r="J69" i="110"/>
  <c r="I69" i="110"/>
  <c r="H69" i="110"/>
  <c r="G69" i="110"/>
  <c r="F69" i="110"/>
  <c r="E69" i="110"/>
  <c r="D69" i="110"/>
  <c r="C69" i="110"/>
  <c r="B69" i="110"/>
  <c r="K68" i="110"/>
  <c r="J68" i="110"/>
  <c r="I68" i="110"/>
  <c r="H68" i="110"/>
  <c r="G68" i="110"/>
  <c r="F68" i="110"/>
  <c r="E68" i="110"/>
  <c r="D68" i="110"/>
  <c r="C68" i="110"/>
  <c r="B68" i="110"/>
  <c r="K67" i="110"/>
  <c r="J67" i="110"/>
  <c r="I67" i="110"/>
  <c r="H67" i="110"/>
  <c r="G67" i="110"/>
  <c r="F67" i="110"/>
  <c r="E67" i="110"/>
  <c r="D67" i="110"/>
  <c r="C67" i="110"/>
  <c r="B67" i="110"/>
  <c r="K66" i="110"/>
  <c r="J66" i="110"/>
  <c r="I66" i="110"/>
  <c r="H66" i="110"/>
  <c r="G66" i="110"/>
  <c r="F66" i="110"/>
  <c r="E66" i="110"/>
  <c r="D66" i="110"/>
  <c r="C66" i="110"/>
  <c r="B66" i="110"/>
  <c r="K65" i="110"/>
  <c r="J65" i="110"/>
  <c r="I65" i="110"/>
  <c r="H65" i="110"/>
  <c r="G65" i="110"/>
  <c r="F65" i="110"/>
  <c r="E65" i="110"/>
  <c r="D65" i="110"/>
  <c r="C65" i="110"/>
  <c r="B65" i="110"/>
  <c r="K64" i="110"/>
  <c r="J64" i="110"/>
  <c r="I64" i="110"/>
  <c r="H64" i="110"/>
  <c r="G64" i="110"/>
  <c r="F64" i="110"/>
  <c r="E64" i="110"/>
  <c r="D64" i="110"/>
  <c r="C64" i="110"/>
  <c r="B64" i="110"/>
  <c r="K63" i="110"/>
  <c r="J63" i="110"/>
  <c r="I63" i="110"/>
  <c r="H63" i="110"/>
  <c r="G63" i="110"/>
  <c r="F63" i="110"/>
  <c r="E63" i="110"/>
  <c r="D63" i="110"/>
  <c r="C63" i="110"/>
  <c r="B63" i="110"/>
  <c r="K62" i="110"/>
  <c r="J62" i="110"/>
  <c r="I62" i="110"/>
  <c r="H62" i="110"/>
  <c r="G62" i="110"/>
  <c r="F62" i="110"/>
  <c r="E62" i="110"/>
  <c r="D62" i="110"/>
  <c r="C62" i="110"/>
  <c r="B62" i="110"/>
  <c r="K61" i="110"/>
  <c r="J61" i="110"/>
  <c r="I61" i="110"/>
  <c r="H61" i="110"/>
  <c r="G61" i="110"/>
  <c r="F61" i="110"/>
  <c r="E61" i="110"/>
  <c r="D61" i="110"/>
  <c r="C61" i="110"/>
  <c r="B61" i="110"/>
  <c r="K60" i="110"/>
  <c r="J60" i="110"/>
  <c r="I60" i="110"/>
  <c r="H60" i="110"/>
  <c r="G60" i="110"/>
  <c r="F60" i="110"/>
  <c r="E60" i="110"/>
  <c r="D60" i="110"/>
  <c r="C60" i="110"/>
  <c r="B60" i="110"/>
  <c r="K59" i="110"/>
  <c r="J59" i="110"/>
  <c r="I59" i="110"/>
  <c r="H59" i="110"/>
  <c r="G59" i="110"/>
  <c r="F59" i="110"/>
  <c r="E59" i="110"/>
  <c r="D59" i="110"/>
  <c r="C59" i="110"/>
  <c r="B59" i="110"/>
  <c r="K58" i="110"/>
  <c r="J58" i="110"/>
  <c r="I58" i="110"/>
  <c r="H58" i="110"/>
  <c r="G58" i="110"/>
  <c r="F58" i="110"/>
  <c r="E58" i="110"/>
  <c r="D58" i="110"/>
  <c r="C58" i="110"/>
  <c r="B58" i="110"/>
  <c r="K57" i="110"/>
  <c r="J57" i="110"/>
  <c r="I57" i="110"/>
  <c r="H57" i="110"/>
  <c r="G57" i="110"/>
  <c r="F57" i="110"/>
  <c r="E57" i="110"/>
  <c r="D57" i="110"/>
  <c r="C57" i="110"/>
  <c r="B57" i="110"/>
  <c r="K56" i="110"/>
  <c r="J56" i="110"/>
  <c r="I56" i="110"/>
  <c r="H56" i="110"/>
  <c r="G56" i="110"/>
  <c r="F56" i="110"/>
  <c r="E56" i="110"/>
  <c r="D56" i="110"/>
  <c r="C56" i="110"/>
  <c r="B56" i="110"/>
  <c r="K55" i="110"/>
  <c r="J55" i="110"/>
  <c r="I55" i="110"/>
  <c r="H55" i="110"/>
  <c r="G55" i="110"/>
  <c r="F55" i="110"/>
  <c r="E55" i="110"/>
  <c r="D55" i="110"/>
  <c r="C55" i="110"/>
  <c r="B55" i="110"/>
  <c r="K54" i="110"/>
  <c r="J54" i="110"/>
  <c r="I54" i="110"/>
  <c r="H54" i="110"/>
  <c r="G54" i="110"/>
  <c r="F54" i="110"/>
  <c r="E54" i="110"/>
  <c r="D54" i="110"/>
  <c r="C54" i="110"/>
  <c r="B54" i="110"/>
  <c r="K53" i="110"/>
  <c r="J53" i="110"/>
  <c r="I53" i="110"/>
  <c r="H53" i="110"/>
  <c r="G53" i="110"/>
  <c r="F53" i="110"/>
  <c r="E53" i="110"/>
  <c r="D53" i="110"/>
  <c r="C53" i="110"/>
  <c r="B53" i="110"/>
  <c r="K52" i="110"/>
  <c r="J52" i="110"/>
  <c r="I52" i="110"/>
  <c r="H52" i="110"/>
  <c r="G52" i="110"/>
  <c r="F52" i="110"/>
  <c r="E52" i="110"/>
  <c r="D52" i="110"/>
  <c r="C52" i="110"/>
  <c r="B52" i="110"/>
  <c r="K51" i="110"/>
  <c r="J51" i="110"/>
  <c r="I51" i="110"/>
  <c r="H51" i="110"/>
  <c r="G51" i="110"/>
  <c r="F51" i="110"/>
  <c r="E51" i="110"/>
  <c r="D51" i="110"/>
  <c r="C51" i="110"/>
  <c r="B51" i="110"/>
  <c r="K50" i="110"/>
  <c r="J50" i="110"/>
  <c r="I50" i="110"/>
  <c r="H50" i="110"/>
  <c r="G50" i="110"/>
  <c r="F50" i="110"/>
  <c r="E50" i="110"/>
  <c r="D50" i="110"/>
  <c r="C50" i="110"/>
  <c r="B50" i="110"/>
  <c r="K49" i="110"/>
  <c r="J49" i="110"/>
  <c r="I49" i="110"/>
  <c r="H49" i="110"/>
  <c r="G49" i="110"/>
  <c r="F49" i="110"/>
  <c r="E49" i="110"/>
  <c r="D49" i="110"/>
  <c r="C49" i="110"/>
  <c r="B49" i="110"/>
  <c r="K48" i="110"/>
  <c r="J48" i="110"/>
  <c r="I48" i="110"/>
  <c r="H48" i="110"/>
  <c r="G48" i="110"/>
  <c r="F48" i="110"/>
  <c r="E48" i="110"/>
  <c r="D48" i="110"/>
  <c r="C48" i="110"/>
  <c r="B48" i="110"/>
  <c r="K47" i="110"/>
  <c r="J47" i="110"/>
  <c r="I47" i="110"/>
  <c r="H47" i="110"/>
  <c r="G47" i="110"/>
  <c r="F47" i="110"/>
  <c r="E47" i="110"/>
  <c r="D47" i="110"/>
  <c r="C47" i="110"/>
  <c r="B47" i="110"/>
  <c r="K46" i="110"/>
  <c r="J46" i="110"/>
  <c r="I46" i="110"/>
  <c r="H46" i="110"/>
  <c r="G46" i="110"/>
  <c r="F46" i="110"/>
  <c r="E46" i="110"/>
  <c r="D46" i="110"/>
  <c r="C46" i="110"/>
  <c r="B46" i="110"/>
  <c r="K45" i="110"/>
  <c r="J45" i="110"/>
  <c r="I45" i="110"/>
  <c r="H45" i="110"/>
  <c r="G45" i="110"/>
  <c r="F45" i="110"/>
  <c r="E45" i="110"/>
  <c r="D45" i="110"/>
  <c r="C45" i="110"/>
  <c r="B45" i="110"/>
  <c r="K44" i="110"/>
  <c r="J44" i="110"/>
  <c r="I44" i="110"/>
  <c r="H44" i="110"/>
  <c r="G44" i="110"/>
  <c r="F44" i="110"/>
  <c r="E44" i="110"/>
  <c r="D44" i="110"/>
  <c r="C44" i="110"/>
  <c r="B44" i="110"/>
  <c r="K43" i="110"/>
  <c r="J43" i="110"/>
  <c r="I43" i="110"/>
  <c r="H43" i="110"/>
  <c r="G43" i="110"/>
  <c r="F43" i="110"/>
  <c r="E43" i="110"/>
  <c r="D43" i="110"/>
  <c r="C43" i="110"/>
  <c r="B43" i="110"/>
  <c r="K42" i="110"/>
  <c r="J42" i="110"/>
  <c r="I42" i="110"/>
  <c r="H42" i="110"/>
  <c r="G42" i="110"/>
  <c r="F42" i="110"/>
  <c r="E42" i="110"/>
  <c r="D42" i="110"/>
  <c r="C42" i="110"/>
  <c r="B42" i="110"/>
  <c r="K41" i="110"/>
  <c r="J41" i="110"/>
  <c r="I41" i="110"/>
  <c r="H41" i="110"/>
  <c r="G41" i="110"/>
  <c r="F41" i="110"/>
  <c r="E41" i="110"/>
  <c r="D41" i="110"/>
  <c r="C41" i="110"/>
  <c r="B41" i="110"/>
  <c r="K40" i="110"/>
  <c r="J40" i="110"/>
  <c r="I40" i="110"/>
  <c r="H40" i="110"/>
  <c r="G40" i="110"/>
  <c r="F40" i="110"/>
  <c r="E40" i="110"/>
  <c r="D40" i="110"/>
  <c r="C40" i="110"/>
  <c r="B40" i="110"/>
  <c r="K39" i="110"/>
  <c r="J39" i="110"/>
  <c r="I39" i="110"/>
  <c r="H39" i="110"/>
  <c r="G39" i="110"/>
  <c r="F39" i="110"/>
  <c r="E39" i="110"/>
  <c r="D39" i="110"/>
  <c r="C39" i="110"/>
  <c r="B39" i="110"/>
  <c r="K38" i="110"/>
  <c r="J38" i="110"/>
  <c r="I38" i="110"/>
  <c r="H38" i="110"/>
  <c r="G38" i="110"/>
  <c r="F38" i="110"/>
  <c r="E38" i="110"/>
  <c r="D38" i="110"/>
  <c r="C38" i="110"/>
  <c r="B38" i="110"/>
  <c r="K37" i="110"/>
  <c r="J37" i="110"/>
  <c r="I37" i="110"/>
  <c r="H37" i="110"/>
  <c r="G37" i="110"/>
  <c r="F37" i="110"/>
  <c r="E37" i="110"/>
  <c r="D37" i="110"/>
  <c r="C37" i="110"/>
  <c r="B37" i="110"/>
  <c r="K36" i="110"/>
  <c r="J36" i="110"/>
  <c r="I36" i="110"/>
  <c r="H36" i="110"/>
  <c r="G36" i="110"/>
  <c r="F36" i="110"/>
  <c r="E36" i="110"/>
  <c r="D36" i="110"/>
  <c r="C36" i="110"/>
  <c r="B36" i="110"/>
  <c r="K35" i="110"/>
  <c r="J35" i="110"/>
  <c r="I35" i="110"/>
  <c r="H35" i="110"/>
  <c r="G35" i="110"/>
  <c r="F35" i="110"/>
  <c r="E35" i="110"/>
  <c r="D35" i="110"/>
  <c r="C35" i="110"/>
  <c r="B35" i="110"/>
  <c r="K34" i="110"/>
  <c r="J34" i="110"/>
  <c r="I34" i="110"/>
  <c r="H34" i="110"/>
  <c r="G34" i="110"/>
  <c r="F34" i="110"/>
  <c r="E34" i="110"/>
  <c r="D34" i="110"/>
  <c r="C34" i="110"/>
  <c r="B34" i="110"/>
  <c r="K33" i="110"/>
  <c r="J33" i="110"/>
  <c r="I33" i="110"/>
  <c r="H33" i="110"/>
  <c r="G33" i="110"/>
  <c r="F33" i="110"/>
  <c r="E33" i="110"/>
  <c r="D33" i="110"/>
  <c r="C33" i="110"/>
  <c r="B33" i="110"/>
  <c r="K32" i="110"/>
  <c r="J32" i="110"/>
  <c r="I32" i="110"/>
  <c r="H32" i="110"/>
  <c r="G32" i="110"/>
  <c r="F32" i="110"/>
  <c r="E32" i="110"/>
  <c r="D32" i="110"/>
  <c r="C32" i="110"/>
  <c r="B32" i="110"/>
  <c r="K31" i="110"/>
  <c r="J31" i="110"/>
  <c r="I31" i="110"/>
  <c r="H31" i="110"/>
  <c r="G31" i="110"/>
  <c r="F31" i="110"/>
  <c r="E31" i="110"/>
  <c r="D31" i="110"/>
  <c r="C31" i="110"/>
  <c r="B31" i="110"/>
  <c r="K30" i="110"/>
  <c r="J30" i="110"/>
  <c r="I30" i="110"/>
  <c r="H30" i="110"/>
  <c r="G30" i="110"/>
  <c r="F30" i="110"/>
  <c r="E30" i="110"/>
  <c r="D30" i="110"/>
  <c r="C30" i="110"/>
  <c r="B30" i="110"/>
  <c r="K29" i="110"/>
  <c r="J29" i="110"/>
  <c r="I29" i="110"/>
  <c r="H29" i="110"/>
  <c r="G29" i="110"/>
  <c r="F29" i="110"/>
  <c r="E29" i="110"/>
  <c r="D29" i="110"/>
  <c r="C29" i="110"/>
  <c r="B29" i="110"/>
  <c r="K28" i="110"/>
  <c r="J28" i="110"/>
  <c r="I28" i="110"/>
  <c r="H28" i="110"/>
  <c r="G28" i="110"/>
  <c r="F28" i="110"/>
  <c r="E28" i="110"/>
  <c r="D28" i="110"/>
  <c r="C28" i="110"/>
  <c r="B28" i="110"/>
  <c r="K27" i="110"/>
  <c r="J27" i="110"/>
  <c r="I27" i="110"/>
  <c r="H27" i="110"/>
  <c r="G27" i="110"/>
  <c r="F27" i="110"/>
  <c r="E27" i="110"/>
  <c r="D27" i="110"/>
  <c r="C27" i="110"/>
  <c r="B27" i="110"/>
  <c r="K26" i="110"/>
  <c r="J26" i="110"/>
  <c r="I26" i="110"/>
  <c r="H26" i="110"/>
  <c r="G26" i="110"/>
  <c r="F26" i="110"/>
  <c r="E26" i="110"/>
  <c r="D26" i="110"/>
  <c r="C26" i="110"/>
  <c r="B26" i="110"/>
  <c r="K25" i="110"/>
  <c r="J25" i="110"/>
  <c r="I25" i="110"/>
  <c r="H25" i="110"/>
  <c r="G25" i="110"/>
  <c r="F25" i="110"/>
  <c r="E25" i="110"/>
  <c r="D25" i="110"/>
  <c r="C25" i="110"/>
  <c r="B25" i="110"/>
  <c r="K24" i="110"/>
  <c r="J24" i="110"/>
  <c r="I24" i="110"/>
  <c r="H24" i="110"/>
  <c r="G24" i="110"/>
  <c r="F24" i="110"/>
  <c r="E24" i="110"/>
  <c r="D24" i="110"/>
  <c r="C24" i="110"/>
  <c r="B24" i="110"/>
  <c r="K23" i="110"/>
  <c r="J23" i="110"/>
  <c r="I23" i="110"/>
  <c r="H23" i="110"/>
  <c r="G23" i="110"/>
  <c r="F23" i="110"/>
  <c r="E23" i="110"/>
  <c r="D23" i="110"/>
  <c r="C23" i="110"/>
  <c r="B23" i="110"/>
  <c r="K22" i="110"/>
  <c r="J22" i="110"/>
  <c r="I22" i="110"/>
  <c r="H22" i="110"/>
  <c r="G22" i="110"/>
  <c r="F22" i="110"/>
  <c r="E22" i="110"/>
  <c r="D22" i="110"/>
  <c r="C22" i="110"/>
  <c r="B22" i="110"/>
  <c r="K21" i="110"/>
  <c r="J21" i="110"/>
  <c r="I21" i="110"/>
  <c r="H21" i="110"/>
  <c r="G21" i="110"/>
  <c r="F21" i="110"/>
  <c r="E21" i="110"/>
  <c r="D21" i="110"/>
  <c r="C21" i="110"/>
  <c r="B21" i="110"/>
  <c r="K20" i="110"/>
  <c r="J20" i="110"/>
  <c r="I20" i="110"/>
  <c r="H20" i="110"/>
  <c r="G20" i="110"/>
  <c r="F20" i="110"/>
  <c r="E20" i="110"/>
  <c r="D20" i="110"/>
  <c r="C20" i="110"/>
  <c r="B20" i="110"/>
  <c r="K19" i="110"/>
  <c r="J19" i="110"/>
  <c r="I19" i="110"/>
  <c r="H19" i="110"/>
  <c r="G19" i="110"/>
  <c r="F19" i="110"/>
  <c r="E19" i="110"/>
  <c r="D19" i="110"/>
  <c r="C19" i="110"/>
  <c r="B19" i="110"/>
  <c r="K18" i="110"/>
  <c r="J18" i="110"/>
  <c r="I18" i="110"/>
  <c r="H18" i="110"/>
  <c r="G18" i="110"/>
  <c r="F18" i="110"/>
  <c r="E18" i="110"/>
  <c r="D18" i="110"/>
  <c r="C18" i="110"/>
  <c r="B18" i="110"/>
  <c r="K17" i="110"/>
  <c r="J17" i="110"/>
  <c r="I17" i="110"/>
  <c r="H17" i="110"/>
  <c r="G17" i="110"/>
  <c r="F17" i="110"/>
  <c r="E17" i="110"/>
  <c r="D17" i="110"/>
  <c r="C17" i="110"/>
  <c r="B17" i="110"/>
  <c r="K16" i="110"/>
  <c r="J16" i="110"/>
  <c r="I16" i="110"/>
  <c r="H16" i="110"/>
  <c r="G16" i="110"/>
  <c r="F16" i="110"/>
  <c r="E16" i="110"/>
  <c r="D16" i="110"/>
  <c r="C16" i="110"/>
  <c r="B16" i="110"/>
  <c r="K15" i="110"/>
  <c r="J15" i="110"/>
  <c r="I15" i="110"/>
  <c r="H15" i="110"/>
  <c r="G15" i="110"/>
  <c r="F15" i="110"/>
  <c r="E15" i="110"/>
  <c r="D15" i="110"/>
  <c r="C15" i="110"/>
  <c r="B15" i="110"/>
  <c r="K14" i="110"/>
  <c r="J14" i="110"/>
  <c r="I14" i="110"/>
  <c r="H14" i="110"/>
  <c r="G14" i="110"/>
  <c r="F14" i="110"/>
  <c r="E14" i="110"/>
  <c r="D14" i="110"/>
  <c r="C14" i="110"/>
  <c r="B14" i="110"/>
  <c r="K13" i="110"/>
  <c r="J13" i="110"/>
  <c r="I13" i="110"/>
  <c r="H13" i="110"/>
  <c r="G13" i="110"/>
  <c r="F13" i="110"/>
  <c r="E13" i="110"/>
  <c r="D13" i="110"/>
  <c r="C13" i="110"/>
  <c r="B13" i="110"/>
  <c r="K12" i="110"/>
  <c r="J12" i="110"/>
  <c r="I12" i="110"/>
  <c r="H12" i="110"/>
  <c r="G12" i="110"/>
  <c r="F12" i="110"/>
  <c r="E12" i="110"/>
  <c r="D12" i="110"/>
  <c r="C12" i="110"/>
  <c r="B12" i="110"/>
  <c r="K11" i="110"/>
  <c r="J11" i="110"/>
  <c r="I11" i="110"/>
  <c r="H11" i="110"/>
  <c r="G11" i="110"/>
  <c r="F11" i="110"/>
  <c r="E11" i="110"/>
  <c r="D11" i="110"/>
  <c r="C11" i="110"/>
  <c r="B11" i="110"/>
  <c r="K10" i="110"/>
  <c r="J10" i="110"/>
  <c r="I10" i="110"/>
  <c r="H10" i="110"/>
  <c r="G10" i="110"/>
  <c r="F10" i="110"/>
  <c r="E10" i="110"/>
  <c r="D10" i="110"/>
  <c r="C10" i="110"/>
  <c r="B10" i="110"/>
  <c r="K9" i="110"/>
  <c r="J9" i="110"/>
  <c r="I9" i="110"/>
  <c r="H9" i="110"/>
  <c r="G9" i="110"/>
  <c r="F9" i="110"/>
  <c r="E9" i="110"/>
  <c r="D9" i="110"/>
  <c r="C9" i="110"/>
  <c r="B9" i="110"/>
  <c r="K8" i="110"/>
  <c r="J8" i="110"/>
  <c r="I8" i="110"/>
  <c r="H8" i="110"/>
  <c r="G8" i="110"/>
  <c r="F8" i="110"/>
  <c r="E8" i="110"/>
  <c r="D8" i="110"/>
  <c r="C8" i="110"/>
  <c r="B8" i="110"/>
  <c r="K7" i="110"/>
  <c r="J7" i="110"/>
  <c r="I7" i="110"/>
  <c r="H7" i="110"/>
  <c r="G7" i="110"/>
  <c r="F7" i="110"/>
  <c r="E7" i="110"/>
  <c r="D7" i="110"/>
  <c r="C7" i="110"/>
  <c r="B7" i="110"/>
  <c r="K6" i="110"/>
  <c r="J6" i="110"/>
  <c r="I6" i="110"/>
  <c r="H6" i="110"/>
  <c r="G6" i="110"/>
  <c r="F6" i="110"/>
  <c r="E6" i="110"/>
  <c r="D6" i="110"/>
  <c r="C6" i="110"/>
  <c r="B6" i="110"/>
  <c r="K5" i="110"/>
  <c r="J5" i="110"/>
  <c r="I5" i="110"/>
  <c r="H5" i="110"/>
  <c r="G5" i="110"/>
  <c r="F5" i="110"/>
  <c r="E5" i="110"/>
  <c r="D5" i="110"/>
  <c r="C5" i="110"/>
  <c r="B5" i="110"/>
  <c r="K4" i="110"/>
  <c r="J4" i="110"/>
  <c r="I4" i="110"/>
  <c r="H4" i="110"/>
  <c r="G4" i="110"/>
  <c r="F4" i="110"/>
  <c r="E4" i="110"/>
  <c r="D4" i="110"/>
  <c r="C4" i="110"/>
  <c r="B4" i="110"/>
  <c r="K3" i="110"/>
  <c r="J3" i="110"/>
  <c r="I3" i="110"/>
  <c r="H3" i="110"/>
  <c r="G3" i="110"/>
  <c r="F3" i="110"/>
  <c r="E3" i="110"/>
  <c r="D3" i="110"/>
  <c r="C3" i="110"/>
  <c r="B3" i="110"/>
  <c r="B291" i="109"/>
  <c r="B290" i="109"/>
  <c r="B289" i="109"/>
  <c r="B288" i="109"/>
  <c r="B287" i="109"/>
  <c r="B286" i="109"/>
  <c r="B285" i="109"/>
  <c r="B284" i="109"/>
  <c r="B283" i="109"/>
  <c r="B282" i="109"/>
  <c r="B281" i="109"/>
  <c r="B280" i="109"/>
  <c r="B279" i="109"/>
  <c r="B278" i="109"/>
  <c r="B277" i="109"/>
  <c r="B276" i="109"/>
  <c r="B275" i="109"/>
  <c r="B274" i="109"/>
  <c r="B273" i="109"/>
  <c r="B272" i="109"/>
  <c r="B271" i="109"/>
  <c r="B270" i="109"/>
  <c r="B269" i="109"/>
  <c r="B268" i="109"/>
  <c r="B267" i="109"/>
  <c r="B266" i="109"/>
  <c r="B265" i="109"/>
  <c r="B264" i="109"/>
  <c r="B263" i="109"/>
  <c r="B262" i="109"/>
  <c r="B261" i="109"/>
  <c r="B260" i="109"/>
  <c r="B259" i="109"/>
  <c r="B258" i="109"/>
  <c r="B257" i="109"/>
  <c r="B256" i="109"/>
  <c r="B255" i="109"/>
  <c r="B254" i="109"/>
  <c r="B253" i="109"/>
  <c r="B252" i="109"/>
  <c r="B251" i="109"/>
  <c r="B250" i="109"/>
  <c r="B249" i="109"/>
  <c r="B248" i="109"/>
  <c r="B247" i="109"/>
  <c r="B246" i="109"/>
  <c r="B245" i="109"/>
  <c r="B244" i="109"/>
  <c r="B243" i="109"/>
  <c r="B242" i="109"/>
  <c r="B241" i="109"/>
  <c r="B240" i="109"/>
  <c r="B239" i="109"/>
  <c r="B238" i="109"/>
  <c r="B237" i="109"/>
  <c r="B236" i="109"/>
  <c r="B235" i="109"/>
  <c r="B234" i="109"/>
  <c r="B233" i="109"/>
  <c r="B232" i="109"/>
  <c r="B231" i="109"/>
  <c r="B230" i="109"/>
  <c r="B229" i="109"/>
  <c r="B228" i="109"/>
  <c r="B227" i="109"/>
  <c r="B226" i="109"/>
  <c r="B225" i="109"/>
  <c r="B224" i="109"/>
  <c r="B223" i="109"/>
  <c r="B222" i="109"/>
  <c r="B221" i="109"/>
  <c r="B220" i="109"/>
  <c r="B219" i="109"/>
  <c r="B218" i="109"/>
  <c r="B217" i="109"/>
  <c r="B216" i="109"/>
  <c r="B215" i="109"/>
  <c r="B214" i="109"/>
  <c r="B213" i="109"/>
  <c r="B212" i="109"/>
  <c r="B211" i="109"/>
  <c r="B210" i="109"/>
  <c r="B209" i="109"/>
  <c r="B208" i="109"/>
  <c r="B207" i="109"/>
  <c r="B206" i="109"/>
  <c r="B205" i="109"/>
  <c r="B204" i="109"/>
  <c r="B203" i="109"/>
  <c r="B202" i="109"/>
  <c r="B201" i="109"/>
  <c r="B200" i="109"/>
  <c r="B199" i="109"/>
  <c r="B198" i="109"/>
  <c r="B197" i="109"/>
  <c r="B196" i="109"/>
  <c r="B195" i="109"/>
  <c r="B194" i="109"/>
  <c r="B193" i="109"/>
  <c r="B192" i="109"/>
  <c r="B191" i="109"/>
  <c r="B190" i="109"/>
  <c r="B189" i="109"/>
  <c r="B188" i="109"/>
  <c r="B187" i="109"/>
  <c r="B186" i="109"/>
  <c r="B185" i="109"/>
  <c r="B184" i="109"/>
  <c r="B183" i="109"/>
  <c r="B182" i="109"/>
  <c r="B181" i="109"/>
  <c r="B180" i="109"/>
  <c r="B179" i="109"/>
  <c r="B178" i="109"/>
  <c r="B177" i="109"/>
  <c r="B176" i="109"/>
  <c r="B175" i="109"/>
  <c r="B174" i="109"/>
  <c r="B173" i="109"/>
  <c r="B172" i="109"/>
  <c r="B171" i="109"/>
  <c r="B170" i="109"/>
  <c r="B169" i="109"/>
  <c r="B168" i="109"/>
  <c r="B167" i="109"/>
  <c r="B166" i="109"/>
  <c r="B165" i="109"/>
  <c r="B164" i="109"/>
  <c r="B163" i="109"/>
  <c r="B162" i="109"/>
  <c r="B161" i="109"/>
  <c r="B160" i="109"/>
  <c r="B159" i="109"/>
  <c r="B158" i="109"/>
  <c r="B157" i="109"/>
  <c r="B156" i="109"/>
  <c r="B155" i="109"/>
  <c r="B154" i="109"/>
  <c r="B153" i="109"/>
  <c r="B152" i="109"/>
  <c r="B151" i="109"/>
  <c r="B150" i="109"/>
  <c r="B149" i="109"/>
  <c r="B148" i="109"/>
  <c r="B147" i="109"/>
  <c r="B146" i="109"/>
  <c r="B145" i="109"/>
  <c r="B144" i="109"/>
  <c r="B143" i="109"/>
  <c r="B142" i="109"/>
  <c r="B141" i="109"/>
  <c r="B140" i="109"/>
  <c r="B139" i="109"/>
  <c r="B138" i="109"/>
  <c r="B137" i="109"/>
  <c r="B136" i="109"/>
  <c r="B135" i="109"/>
  <c r="B134" i="109"/>
  <c r="B133" i="109"/>
  <c r="B132" i="109"/>
  <c r="B131" i="109"/>
  <c r="B130" i="109"/>
  <c r="B129" i="109"/>
  <c r="B128" i="109"/>
  <c r="B127" i="109"/>
  <c r="B126" i="109"/>
  <c r="B125" i="109"/>
  <c r="B124" i="109"/>
  <c r="B123" i="109"/>
  <c r="B122" i="109"/>
  <c r="B121" i="109"/>
  <c r="B120" i="109"/>
  <c r="B119" i="109"/>
  <c r="B118" i="109"/>
  <c r="B117" i="109"/>
  <c r="B116" i="109"/>
  <c r="B115" i="109"/>
  <c r="B114" i="109"/>
  <c r="B113" i="109"/>
  <c r="B112" i="109"/>
  <c r="B111" i="109"/>
  <c r="B110" i="109"/>
  <c r="B109" i="109"/>
  <c r="B108" i="109"/>
  <c r="B107" i="109"/>
  <c r="B106" i="109"/>
  <c r="B105" i="109"/>
  <c r="B104" i="109"/>
  <c r="B103" i="109"/>
  <c r="B102" i="109"/>
  <c r="B101" i="109"/>
  <c r="B100" i="109"/>
  <c r="B99" i="109"/>
  <c r="B98" i="109"/>
  <c r="B97" i="109"/>
  <c r="B96" i="109"/>
  <c r="B95" i="109"/>
  <c r="B94" i="109"/>
  <c r="B93" i="109"/>
  <c r="B92" i="109"/>
  <c r="B91" i="109"/>
  <c r="B90" i="109"/>
  <c r="B89" i="109"/>
  <c r="B88" i="109"/>
  <c r="B87" i="109"/>
  <c r="B86" i="109"/>
  <c r="B85" i="109"/>
  <c r="B84" i="109"/>
  <c r="B83" i="109"/>
  <c r="B82" i="109"/>
  <c r="B81" i="109"/>
  <c r="B80" i="109"/>
  <c r="B79" i="109"/>
  <c r="B78" i="109"/>
  <c r="K77" i="109"/>
  <c r="J77" i="109"/>
  <c r="I77" i="109"/>
  <c r="H77" i="109"/>
  <c r="G77" i="109"/>
  <c r="F77" i="109"/>
  <c r="E77" i="109"/>
  <c r="D77" i="109"/>
  <c r="C77" i="109"/>
  <c r="B77" i="109"/>
  <c r="K76" i="109"/>
  <c r="J76" i="109"/>
  <c r="I76" i="109"/>
  <c r="H76" i="109"/>
  <c r="G76" i="109"/>
  <c r="F76" i="109"/>
  <c r="E76" i="109"/>
  <c r="D76" i="109"/>
  <c r="C76" i="109"/>
  <c r="B76" i="109"/>
  <c r="K75" i="109"/>
  <c r="J75" i="109"/>
  <c r="I75" i="109"/>
  <c r="H75" i="109"/>
  <c r="G75" i="109"/>
  <c r="F75" i="109"/>
  <c r="E75" i="109"/>
  <c r="D75" i="109"/>
  <c r="C75" i="109"/>
  <c r="B75" i="109"/>
  <c r="K74" i="109"/>
  <c r="J74" i="109"/>
  <c r="I74" i="109"/>
  <c r="H74" i="109"/>
  <c r="G74" i="109"/>
  <c r="F74" i="109"/>
  <c r="E74" i="109"/>
  <c r="D74" i="109"/>
  <c r="C74" i="109"/>
  <c r="B74" i="109"/>
  <c r="K73" i="109"/>
  <c r="J73" i="109"/>
  <c r="I73" i="109"/>
  <c r="H73" i="109"/>
  <c r="G73" i="109"/>
  <c r="F73" i="109"/>
  <c r="E73" i="109"/>
  <c r="D73" i="109"/>
  <c r="C73" i="109"/>
  <c r="B73" i="109"/>
  <c r="K72" i="109"/>
  <c r="J72" i="109"/>
  <c r="I72" i="109"/>
  <c r="H72" i="109"/>
  <c r="G72" i="109"/>
  <c r="F72" i="109"/>
  <c r="E72" i="109"/>
  <c r="D72" i="109"/>
  <c r="C72" i="109"/>
  <c r="B72" i="109"/>
  <c r="K71" i="109"/>
  <c r="J71" i="109"/>
  <c r="I71" i="109"/>
  <c r="H71" i="109"/>
  <c r="G71" i="109"/>
  <c r="F71" i="109"/>
  <c r="E71" i="109"/>
  <c r="D71" i="109"/>
  <c r="C71" i="109"/>
  <c r="B71" i="109"/>
  <c r="K70" i="109"/>
  <c r="J70" i="109"/>
  <c r="I70" i="109"/>
  <c r="H70" i="109"/>
  <c r="G70" i="109"/>
  <c r="F70" i="109"/>
  <c r="E70" i="109"/>
  <c r="D70" i="109"/>
  <c r="C70" i="109"/>
  <c r="B70" i="109"/>
  <c r="K69" i="109"/>
  <c r="J69" i="109"/>
  <c r="I69" i="109"/>
  <c r="H69" i="109"/>
  <c r="G69" i="109"/>
  <c r="F69" i="109"/>
  <c r="E69" i="109"/>
  <c r="D69" i="109"/>
  <c r="C69" i="109"/>
  <c r="B69" i="109"/>
  <c r="K68" i="109"/>
  <c r="J68" i="109"/>
  <c r="I68" i="109"/>
  <c r="H68" i="109"/>
  <c r="G68" i="109"/>
  <c r="F68" i="109"/>
  <c r="E68" i="109"/>
  <c r="D68" i="109"/>
  <c r="C68" i="109"/>
  <c r="B68" i="109"/>
  <c r="K67" i="109"/>
  <c r="J67" i="109"/>
  <c r="I67" i="109"/>
  <c r="H67" i="109"/>
  <c r="G67" i="109"/>
  <c r="F67" i="109"/>
  <c r="E67" i="109"/>
  <c r="D67" i="109"/>
  <c r="C67" i="109"/>
  <c r="B67" i="109"/>
  <c r="K66" i="109"/>
  <c r="J66" i="109"/>
  <c r="I66" i="109"/>
  <c r="H66" i="109"/>
  <c r="G66" i="109"/>
  <c r="F66" i="109"/>
  <c r="E66" i="109"/>
  <c r="D66" i="109"/>
  <c r="C66" i="109"/>
  <c r="B66" i="109"/>
  <c r="K65" i="109"/>
  <c r="J65" i="109"/>
  <c r="I65" i="109"/>
  <c r="H65" i="109"/>
  <c r="G65" i="109"/>
  <c r="F65" i="109"/>
  <c r="E65" i="109"/>
  <c r="D65" i="109"/>
  <c r="C65" i="109"/>
  <c r="B65" i="109"/>
  <c r="K64" i="109"/>
  <c r="J64" i="109"/>
  <c r="I64" i="109"/>
  <c r="H64" i="109"/>
  <c r="G64" i="109"/>
  <c r="F64" i="109"/>
  <c r="E64" i="109"/>
  <c r="D64" i="109"/>
  <c r="C64" i="109"/>
  <c r="B64" i="109"/>
  <c r="K63" i="109"/>
  <c r="J63" i="109"/>
  <c r="I63" i="109"/>
  <c r="H63" i="109"/>
  <c r="G63" i="109"/>
  <c r="F63" i="109"/>
  <c r="E63" i="109"/>
  <c r="D63" i="109"/>
  <c r="C63" i="109"/>
  <c r="B63" i="109"/>
  <c r="K62" i="109"/>
  <c r="J62" i="109"/>
  <c r="I62" i="109"/>
  <c r="H62" i="109"/>
  <c r="G62" i="109"/>
  <c r="F62" i="109"/>
  <c r="E62" i="109"/>
  <c r="D62" i="109"/>
  <c r="C62" i="109"/>
  <c r="B62" i="109"/>
  <c r="K61" i="109"/>
  <c r="J61" i="109"/>
  <c r="I61" i="109"/>
  <c r="H61" i="109"/>
  <c r="G61" i="109"/>
  <c r="F61" i="109"/>
  <c r="E61" i="109"/>
  <c r="D61" i="109"/>
  <c r="C61" i="109"/>
  <c r="B61" i="109"/>
  <c r="K60" i="109"/>
  <c r="J60" i="109"/>
  <c r="I60" i="109"/>
  <c r="H60" i="109"/>
  <c r="G60" i="109"/>
  <c r="F60" i="109"/>
  <c r="E60" i="109"/>
  <c r="D60" i="109"/>
  <c r="C60" i="109"/>
  <c r="B60" i="109"/>
  <c r="K59" i="109"/>
  <c r="J59" i="109"/>
  <c r="I59" i="109"/>
  <c r="H59" i="109"/>
  <c r="G59" i="109"/>
  <c r="F59" i="109"/>
  <c r="E59" i="109"/>
  <c r="D59" i="109"/>
  <c r="C59" i="109"/>
  <c r="B59" i="109"/>
  <c r="K58" i="109"/>
  <c r="J58" i="109"/>
  <c r="I58" i="109"/>
  <c r="H58" i="109"/>
  <c r="G58" i="109"/>
  <c r="F58" i="109"/>
  <c r="E58" i="109"/>
  <c r="D58" i="109"/>
  <c r="C58" i="109"/>
  <c r="B58" i="109"/>
  <c r="K57" i="109"/>
  <c r="J57" i="109"/>
  <c r="I57" i="109"/>
  <c r="H57" i="109"/>
  <c r="G57" i="109"/>
  <c r="F57" i="109"/>
  <c r="E57" i="109"/>
  <c r="D57" i="109"/>
  <c r="C57" i="109"/>
  <c r="B57" i="109"/>
  <c r="K56" i="109"/>
  <c r="J56" i="109"/>
  <c r="I56" i="109"/>
  <c r="H56" i="109"/>
  <c r="G56" i="109"/>
  <c r="F56" i="109"/>
  <c r="E56" i="109"/>
  <c r="D56" i="109"/>
  <c r="C56" i="109"/>
  <c r="B56" i="109"/>
  <c r="K55" i="109"/>
  <c r="J55" i="109"/>
  <c r="I55" i="109"/>
  <c r="H55" i="109"/>
  <c r="G55" i="109"/>
  <c r="F55" i="109"/>
  <c r="E55" i="109"/>
  <c r="D55" i="109"/>
  <c r="C55" i="109"/>
  <c r="B55" i="109"/>
  <c r="K54" i="109"/>
  <c r="J54" i="109"/>
  <c r="I54" i="109"/>
  <c r="H54" i="109"/>
  <c r="G54" i="109"/>
  <c r="F54" i="109"/>
  <c r="E54" i="109"/>
  <c r="D54" i="109"/>
  <c r="C54" i="109"/>
  <c r="B54" i="109"/>
  <c r="K53" i="109"/>
  <c r="J53" i="109"/>
  <c r="I53" i="109"/>
  <c r="H53" i="109"/>
  <c r="G53" i="109"/>
  <c r="F53" i="109"/>
  <c r="E53" i="109"/>
  <c r="D53" i="109"/>
  <c r="C53" i="109"/>
  <c r="B53" i="109"/>
  <c r="K52" i="109"/>
  <c r="J52" i="109"/>
  <c r="I52" i="109"/>
  <c r="H52" i="109"/>
  <c r="G52" i="109"/>
  <c r="F52" i="109"/>
  <c r="E52" i="109"/>
  <c r="D52" i="109"/>
  <c r="C52" i="109"/>
  <c r="B52" i="109"/>
  <c r="K51" i="109"/>
  <c r="J51" i="109"/>
  <c r="I51" i="109"/>
  <c r="H51" i="109"/>
  <c r="G51" i="109"/>
  <c r="F51" i="109"/>
  <c r="E51" i="109"/>
  <c r="D51" i="109"/>
  <c r="C51" i="109"/>
  <c r="B51" i="109"/>
  <c r="K50" i="109"/>
  <c r="J50" i="109"/>
  <c r="I50" i="109"/>
  <c r="H50" i="109"/>
  <c r="G50" i="109"/>
  <c r="F50" i="109"/>
  <c r="E50" i="109"/>
  <c r="D50" i="109"/>
  <c r="C50" i="109"/>
  <c r="B50" i="109"/>
  <c r="K49" i="109"/>
  <c r="J49" i="109"/>
  <c r="I49" i="109"/>
  <c r="H49" i="109"/>
  <c r="G49" i="109"/>
  <c r="F49" i="109"/>
  <c r="E49" i="109"/>
  <c r="D49" i="109"/>
  <c r="C49" i="109"/>
  <c r="B49" i="109"/>
  <c r="K48" i="109"/>
  <c r="J48" i="109"/>
  <c r="I48" i="109"/>
  <c r="H48" i="109"/>
  <c r="G48" i="109"/>
  <c r="F48" i="109"/>
  <c r="E48" i="109"/>
  <c r="D48" i="109"/>
  <c r="C48" i="109"/>
  <c r="B48" i="109"/>
  <c r="K47" i="109"/>
  <c r="J47" i="109"/>
  <c r="I47" i="109"/>
  <c r="H47" i="109"/>
  <c r="G47" i="109"/>
  <c r="F47" i="109"/>
  <c r="E47" i="109"/>
  <c r="D47" i="109"/>
  <c r="C47" i="109"/>
  <c r="B47" i="109"/>
  <c r="K46" i="109"/>
  <c r="J46" i="109"/>
  <c r="I46" i="109"/>
  <c r="H46" i="109"/>
  <c r="G46" i="109"/>
  <c r="F46" i="109"/>
  <c r="E46" i="109"/>
  <c r="D46" i="109"/>
  <c r="C46" i="109"/>
  <c r="B46" i="109"/>
  <c r="K45" i="109"/>
  <c r="J45" i="109"/>
  <c r="I45" i="109"/>
  <c r="H45" i="109"/>
  <c r="G45" i="109"/>
  <c r="F45" i="109"/>
  <c r="E45" i="109"/>
  <c r="D45" i="109"/>
  <c r="C45" i="109"/>
  <c r="B45" i="109"/>
  <c r="K44" i="109"/>
  <c r="J44" i="109"/>
  <c r="I44" i="109"/>
  <c r="H44" i="109"/>
  <c r="G44" i="109"/>
  <c r="F44" i="109"/>
  <c r="E44" i="109"/>
  <c r="D44" i="109"/>
  <c r="C44" i="109"/>
  <c r="B44" i="109"/>
  <c r="K43" i="109"/>
  <c r="J43" i="109"/>
  <c r="I43" i="109"/>
  <c r="H43" i="109"/>
  <c r="G43" i="109"/>
  <c r="F43" i="109"/>
  <c r="E43" i="109"/>
  <c r="D43" i="109"/>
  <c r="C43" i="109"/>
  <c r="B43" i="109"/>
  <c r="K42" i="109"/>
  <c r="J42" i="109"/>
  <c r="I42" i="109"/>
  <c r="H42" i="109"/>
  <c r="G42" i="109"/>
  <c r="F42" i="109"/>
  <c r="E42" i="109"/>
  <c r="D42" i="109"/>
  <c r="C42" i="109"/>
  <c r="B42" i="109"/>
  <c r="K41" i="109"/>
  <c r="J41" i="109"/>
  <c r="I41" i="109"/>
  <c r="H41" i="109"/>
  <c r="G41" i="109"/>
  <c r="F41" i="109"/>
  <c r="E41" i="109"/>
  <c r="D41" i="109"/>
  <c r="C41" i="109"/>
  <c r="B41" i="109"/>
  <c r="K40" i="109"/>
  <c r="J40" i="109"/>
  <c r="I40" i="109"/>
  <c r="H40" i="109"/>
  <c r="G40" i="109"/>
  <c r="F40" i="109"/>
  <c r="E40" i="109"/>
  <c r="D40" i="109"/>
  <c r="C40" i="109"/>
  <c r="B40" i="109"/>
  <c r="K39" i="109"/>
  <c r="J39" i="109"/>
  <c r="I39" i="109"/>
  <c r="H39" i="109"/>
  <c r="G39" i="109"/>
  <c r="F39" i="109"/>
  <c r="E39" i="109"/>
  <c r="D39" i="109"/>
  <c r="C39" i="109"/>
  <c r="B39" i="109"/>
  <c r="K38" i="109"/>
  <c r="J38" i="109"/>
  <c r="I38" i="109"/>
  <c r="H38" i="109"/>
  <c r="G38" i="109"/>
  <c r="F38" i="109"/>
  <c r="E38" i="109"/>
  <c r="D38" i="109"/>
  <c r="C38" i="109"/>
  <c r="B38" i="109"/>
  <c r="K37" i="109"/>
  <c r="J37" i="109"/>
  <c r="I37" i="109"/>
  <c r="H37" i="109"/>
  <c r="G37" i="109"/>
  <c r="F37" i="109"/>
  <c r="E37" i="109"/>
  <c r="D37" i="109"/>
  <c r="C37" i="109"/>
  <c r="B37" i="109"/>
  <c r="K36" i="109"/>
  <c r="J36" i="109"/>
  <c r="I36" i="109"/>
  <c r="H36" i="109"/>
  <c r="G36" i="109"/>
  <c r="F36" i="109"/>
  <c r="E36" i="109"/>
  <c r="D36" i="109"/>
  <c r="C36" i="109"/>
  <c r="B36" i="109"/>
  <c r="K35" i="109"/>
  <c r="J35" i="109"/>
  <c r="I35" i="109"/>
  <c r="H35" i="109"/>
  <c r="G35" i="109"/>
  <c r="F35" i="109"/>
  <c r="E35" i="109"/>
  <c r="D35" i="109"/>
  <c r="C35" i="109"/>
  <c r="B35" i="109"/>
  <c r="K34" i="109"/>
  <c r="J34" i="109"/>
  <c r="I34" i="109"/>
  <c r="H34" i="109"/>
  <c r="G34" i="109"/>
  <c r="F34" i="109"/>
  <c r="E34" i="109"/>
  <c r="D34" i="109"/>
  <c r="C34" i="109"/>
  <c r="B34" i="109"/>
  <c r="K33" i="109"/>
  <c r="J33" i="109"/>
  <c r="I33" i="109"/>
  <c r="H33" i="109"/>
  <c r="G33" i="109"/>
  <c r="F33" i="109"/>
  <c r="E33" i="109"/>
  <c r="D33" i="109"/>
  <c r="C33" i="109"/>
  <c r="B33" i="109"/>
  <c r="K32" i="109"/>
  <c r="J32" i="109"/>
  <c r="I32" i="109"/>
  <c r="H32" i="109"/>
  <c r="G32" i="109"/>
  <c r="F32" i="109"/>
  <c r="E32" i="109"/>
  <c r="D32" i="109"/>
  <c r="C32" i="109"/>
  <c r="B32" i="109"/>
  <c r="K31" i="109"/>
  <c r="J31" i="109"/>
  <c r="I31" i="109"/>
  <c r="H31" i="109"/>
  <c r="G31" i="109"/>
  <c r="F31" i="109"/>
  <c r="E31" i="109"/>
  <c r="D31" i="109"/>
  <c r="C31" i="109"/>
  <c r="B31" i="109"/>
  <c r="K30" i="109"/>
  <c r="J30" i="109"/>
  <c r="I30" i="109"/>
  <c r="H30" i="109"/>
  <c r="G30" i="109"/>
  <c r="F30" i="109"/>
  <c r="E30" i="109"/>
  <c r="D30" i="109"/>
  <c r="C30" i="109"/>
  <c r="B30" i="109"/>
  <c r="K29" i="109"/>
  <c r="J29" i="109"/>
  <c r="I29" i="109"/>
  <c r="H29" i="109"/>
  <c r="G29" i="109"/>
  <c r="F29" i="109"/>
  <c r="E29" i="109"/>
  <c r="D29" i="109"/>
  <c r="C29" i="109"/>
  <c r="B29" i="109"/>
  <c r="K28" i="109"/>
  <c r="J28" i="109"/>
  <c r="I28" i="109"/>
  <c r="H28" i="109"/>
  <c r="G28" i="109"/>
  <c r="F28" i="109"/>
  <c r="E28" i="109"/>
  <c r="D28" i="109"/>
  <c r="C28" i="109"/>
  <c r="B28" i="109"/>
  <c r="K27" i="109"/>
  <c r="J27" i="109"/>
  <c r="I27" i="109"/>
  <c r="H27" i="109"/>
  <c r="G27" i="109"/>
  <c r="F27" i="109"/>
  <c r="E27" i="109"/>
  <c r="D27" i="109"/>
  <c r="C27" i="109"/>
  <c r="B27" i="109"/>
  <c r="K26" i="109"/>
  <c r="J26" i="109"/>
  <c r="I26" i="109"/>
  <c r="H26" i="109"/>
  <c r="G26" i="109"/>
  <c r="F26" i="109"/>
  <c r="E26" i="109"/>
  <c r="D26" i="109"/>
  <c r="C26" i="109"/>
  <c r="B26" i="109"/>
  <c r="K25" i="109"/>
  <c r="J25" i="109"/>
  <c r="I25" i="109"/>
  <c r="H25" i="109"/>
  <c r="G25" i="109"/>
  <c r="F25" i="109"/>
  <c r="E25" i="109"/>
  <c r="D25" i="109"/>
  <c r="C25" i="109"/>
  <c r="B25" i="109"/>
  <c r="K24" i="109"/>
  <c r="J24" i="109"/>
  <c r="I24" i="109"/>
  <c r="H24" i="109"/>
  <c r="G24" i="109"/>
  <c r="F24" i="109"/>
  <c r="E24" i="109"/>
  <c r="D24" i="109"/>
  <c r="C24" i="109"/>
  <c r="B24" i="109"/>
  <c r="K23" i="109"/>
  <c r="J23" i="109"/>
  <c r="I23" i="109"/>
  <c r="H23" i="109"/>
  <c r="G23" i="109"/>
  <c r="F23" i="109"/>
  <c r="E23" i="109"/>
  <c r="D23" i="109"/>
  <c r="C23" i="109"/>
  <c r="B23" i="109"/>
  <c r="K22" i="109"/>
  <c r="J22" i="109"/>
  <c r="I22" i="109"/>
  <c r="H22" i="109"/>
  <c r="G22" i="109"/>
  <c r="F22" i="109"/>
  <c r="E22" i="109"/>
  <c r="D22" i="109"/>
  <c r="C22" i="109"/>
  <c r="B22" i="109"/>
  <c r="K21" i="109"/>
  <c r="J21" i="109"/>
  <c r="I21" i="109"/>
  <c r="H21" i="109"/>
  <c r="G21" i="109"/>
  <c r="F21" i="109"/>
  <c r="E21" i="109"/>
  <c r="D21" i="109"/>
  <c r="C21" i="109"/>
  <c r="B21" i="109"/>
  <c r="K20" i="109"/>
  <c r="J20" i="109"/>
  <c r="I20" i="109"/>
  <c r="H20" i="109"/>
  <c r="G20" i="109"/>
  <c r="F20" i="109"/>
  <c r="E20" i="109"/>
  <c r="D20" i="109"/>
  <c r="C20" i="109"/>
  <c r="B20" i="109"/>
  <c r="K19" i="109"/>
  <c r="J19" i="109"/>
  <c r="I19" i="109"/>
  <c r="H19" i="109"/>
  <c r="G19" i="109"/>
  <c r="F19" i="109"/>
  <c r="E19" i="109"/>
  <c r="D19" i="109"/>
  <c r="C19" i="109"/>
  <c r="B19" i="109"/>
  <c r="K18" i="109"/>
  <c r="J18" i="109"/>
  <c r="I18" i="109"/>
  <c r="H18" i="109"/>
  <c r="G18" i="109"/>
  <c r="F18" i="109"/>
  <c r="E18" i="109"/>
  <c r="D18" i="109"/>
  <c r="C18" i="109"/>
  <c r="B18" i="109"/>
  <c r="K17" i="109"/>
  <c r="J17" i="109"/>
  <c r="I17" i="109"/>
  <c r="H17" i="109"/>
  <c r="G17" i="109"/>
  <c r="F17" i="109"/>
  <c r="E17" i="109"/>
  <c r="D17" i="109"/>
  <c r="C17" i="109"/>
  <c r="B17" i="109"/>
  <c r="K16" i="109"/>
  <c r="J16" i="109"/>
  <c r="I16" i="109"/>
  <c r="H16" i="109"/>
  <c r="G16" i="109"/>
  <c r="F16" i="109"/>
  <c r="E16" i="109"/>
  <c r="D16" i="109"/>
  <c r="C16" i="109"/>
  <c r="B16" i="109"/>
  <c r="K15" i="109"/>
  <c r="J15" i="109"/>
  <c r="I15" i="109"/>
  <c r="H15" i="109"/>
  <c r="G15" i="109"/>
  <c r="F15" i="109"/>
  <c r="E15" i="109"/>
  <c r="D15" i="109"/>
  <c r="C15" i="109"/>
  <c r="B15" i="109"/>
  <c r="K14" i="109"/>
  <c r="J14" i="109"/>
  <c r="I14" i="109"/>
  <c r="H14" i="109"/>
  <c r="G14" i="109"/>
  <c r="F14" i="109"/>
  <c r="E14" i="109"/>
  <c r="D14" i="109"/>
  <c r="C14" i="109"/>
  <c r="B14" i="109"/>
  <c r="K13" i="109"/>
  <c r="J13" i="109"/>
  <c r="I13" i="109"/>
  <c r="H13" i="109"/>
  <c r="G13" i="109"/>
  <c r="F13" i="109"/>
  <c r="E13" i="109"/>
  <c r="D13" i="109"/>
  <c r="C13" i="109"/>
  <c r="B13" i="109"/>
  <c r="K12" i="109"/>
  <c r="J12" i="109"/>
  <c r="I12" i="109"/>
  <c r="H12" i="109"/>
  <c r="G12" i="109"/>
  <c r="F12" i="109"/>
  <c r="E12" i="109"/>
  <c r="D12" i="109"/>
  <c r="C12" i="109"/>
  <c r="B12" i="109"/>
  <c r="K11" i="109"/>
  <c r="J11" i="109"/>
  <c r="I11" i="109"/>
  <c r="H11" i="109"/>
  <c r="G11" i="109"/>
  <c r="F11" i="109"/>
  <c r="E11" i="109"/>
  <c r="D11" i="109"/>
  <c r="C11" i="109"/>
  <c r="B11" i="109"/>
  <c r="K10" i="109"/>
  <c r="J10" i="109"/>
  <c r="I10" i="109"/>
  <c r="H10" i="109"/>
  <c r="G10" i="109"/>
  <c r="F10" i="109"/>
  <c r="E10" i="109"/>
  <c r="D10" i="109"/>
  <c r="C10" i="109"/>
  <c r="B10" i="109"/>
  <c r="K9" i="109"/>
  <c r="J9" i="109"/>
  <c r="I9" i="109"/>
  <c r="H9" i="109"/>
  <c r="G9" i="109"/>
  <c r="F9" i="109"/>
  <c r="E9" i="109"/>
  <c r="D9" i="109"/>
  <c r="C9" i="109"/>
  <c r="B9" i="109"/>
  <c r="K8" i="109"/>
  <c r="J8" i="109"/>
  <c r="I8" i="109"/>
  <c r="H8" i="109"/>
  <c r="G8" i="109"/>
  <c r="F8" i="109"/>
  <c r="E8" i="109"/>
  <c r="D8" i="109"/>
  <c r="C8" i="109"/>
  <c r="B8" i="109"/>
  <c r="K7" i="109"/>
  <c r="J7" i="109"/>
  <c r="I7" i="109"/>
  <c r="H7" i="109"/>
  <c r="G7" i="109"/>
  <c r="F7" i="109"/>
  <c r="E7" i="109"/>
  <c r="D7" i="109"/>
  <c r="C7" i="109"/>
  <c r="B7" i="109"/>
  <c r="K6" i="109"/>
  <c r="J6" i="109"/>
  <c r="I6" i="109"/>
  <c r="H6" i="109"/>
  <c r="G6" i="109"/>
  <c r="F6" i="109"/>
  <c r="E6" i="109"/>
  <c r="D6" i="109"/>
  <c r="C6" i="109"/>
  <c r="B6" i="109"/>
  <c r="K5" i="109"/>
  <c r="J5" i="109"/>
  <c r="I5" i="109"/>
  <c r="H5" i="109"/>
  <c r="G5" i="109"/>
  <c r="F5" i="109"/>
  <c r="E5" i="109"/>
  <c r="D5" i="109"/>
  <c r="C5" i="109"/>
  <c r="B5" i="109"/>
  <c r="K4" i="109"/>
  <c r="J4" i="109"/>
  <c r="I4" i="109"/>
  <c r="H4" i="109"/>
  <c r="G4" i="109"/>
  <c r="F4" i="109"/>
  <c r="E4" i="109"/>
  <c r="D4" i="109"/>
  <c r="C4" i="109"/>
  <c r="B4" i="109"/>
  <c r="K3" i="109"/>
  <c r="J3" i="109"/>
  <c r="I3" i="109"/>
  <c r="H3" i="109"/>
  <c r="G3" i="109"/>
  <c r="F3" i="109"/>
  <c r="E3" i="109"/>
  <c r="D3" i="109"/>
  <c r="C3" i="109"/>
  <c r="B3" i="109"/>
  <c r="B291" i="108"/>
  <c r="B290" i="108"/>
  <c r="B289" i="108"/>
  <c r="B288" i="108"/>
  <c r="B287" i="108"/>
  <c r="B286" i="108"/>
  <c r="B285" i="108"/>
  <c r="B284" i="108"/>
  <c r="B283" i="108"/>
  <c r="B282" i="108"/>
  <c r="B281" i="108"/>
  <c r="B280" i="108"/>
  <c r="B279" i="108"/>
  <c r="B278" i="108"/>
  <c r="B277" i="108"/>
  <c r="B276" i="108"/>
  <c r="B275" i="108"/>
  <c r="B274" i="108"/>
  <c r="B273" i="108"/>
  <c r="B272" i="108"/>
  <c r="B271" i="108"/>
  <c r="B270" i="108"/>
  <c r="B269" i="108"/>
  <c r="B268" i="108"/>
  <c r="B267" i="108"/>
  <c r="B266" i="108"/>
  <c r="B265" i="108"/>
  <c r="B264" i="108"/>
  <c r="B263" i="108"/>
  <c r="B262" i="108"/>
  <c r="B261" i="108"/>
  <c r="B260" i="108"/>
  <c r="B259" i="108"/>
  <c r="B258" i="108"/>
  <c r="B257" i="108"/>
  <c r="B256" i="108"/>
  <c r="B255" i="108"/>
  <c r="B254" i="108"/>
  <c r="B253" i="108"/>
  <c r="B252" i="108"/>
  <c r="B251" i="108"/>
  <c r="B250" i="108"/>
  <c r="B249" i="108"/>
  <c r="B248" i="108"/>
  <c r="B247" i="108"/>
  <c r="B246" i="108"/>
  <c r="B245" i="108"/>
  <c r="B244" i="108"/>
  <c r="B243" i="108"/>
  <c r="B242" i="108"/>
  <c r="B241" i="108"/>
  <c r="B240" i="108"/>
  <c r="B239" i="108"/>
  <c r="B238" i="108"/>
  <c r="B237" i="108"/>
  <c r="B236" i="108"/>
  <c r="B235" i="108"/>
  <c r="B234" i="108"/>
  <c r="B233" i="108"/>
  <c r="B232" i="108"/>
  <c r="B231" i="108"/>
  <c r="B230" i="108"/>
  <c r="B229" i="108"/>
  <c r="B228" i="108"/>
  <c r="B227" i="108"/>
  <c r="B226" i="108"/>
  <c r="B225" i="108"/>
  <c r="B224" i="108"/>
  <c r="B223" i="108"/>
  <c r="B222" i="108"/>
  <c r="B221" i="108"/>
  <c r="B220" i="108"/>
  <c r="B219" i="108"/>
  <c r="B218" i="108"/>
  <c r="B217" i="108"/>
  <c r="B216" i="108"/>
  <c r="B215" i="108"/>
  <c r="B214" i="108"/>
  <c r="B213" i="108"/>
  <c r="B212" i="108"/>
  <c r="B211" i="108"/>
  <c r="B210" i="108"/>
  <c r="B209" i="108"/>
  <c r="B208" i="108"/>
  <c r="B207" i="108"/>
  <c r="B206" i="108"/>
  <c r="B205" i="108"/>
  <c r="B204" i="108"/>
  <c r="B203" i="108"/>
  <c r="B202" i="108"/>
  <c r="B201" i="108"/>
  <c r="B200" i="108"/>
  <c r="B199" i="108"/>
  <c r="B198" i="108"/>
  <c r="B197" i="108"/>
  <c r="B196" i="108"/>
  <c r="B195" i="108"/>
  <c r="B194" i="108"/>
  <c r="B193" i="108"/>
  <c r="B192" i="108"/>
  <c r="B191" i="108"/>
  <c r="B190" i="108"/>
  <c r="B189" i="108"/>
  <c r="B188" i="108"/>
  <c r="B187" i="108"/>
  <c r="B186" i="108"/>
  <c r="B185" i="108"/>
  <c r="B184" i="108"/>
  <c r="B183" i="108"/>
  <c r="B182" i="108"/>
  <c r="B181" i="108"/>
  <c r="B180" i="108"/>
  <c r="B179" i="108"/>
  <c r="B178" i="108"/>
  <c r="B177" i="108"/>
  <c r="B176" i="108"/>
  <c r="B175" i="108"/>
  <c r="B174" i="108"/>
  <c r="B173" i="108"/>
  <c r="B172" i="108"/>
  <c r="B171" i="108"/>
  <c r="B170" i="108"/>
  <c r="B169" i="108"/>
  <c r="B168" i="108"/>
  <c r="B167" i="108"/>
  <c r="B166" i="108"/>
  <c r="B165" i="108"/>
  <c r="B164" i="108"/>
  <c r="B163" i="108"/>
  <c r="B162" i="108"/>
  <c r="B161" i="108"/>
  <c r="B160" i="108"/>
  <c r="B159" i="108"/>
  <c r="B158" i="108"/>
  <c r="B157" i="108"/>
  <c r="B156" i="108"/>
  <c r="B155" i="108"/>
  <c r="B154" i="108"/>
  <c r="B153" i="108"/>
  <c r="B152" i="108"/>
  <c r="B151" i="108"/>
  <c r="B150" i="108"/>
  <c r="B149" i="108"/>
  <c r="B148" i="108"/>
  <c r="B147" i="108"/>
  <c r="B146" i="108"/>
  <c r="B145" i="108"/>
  <c r="B144" i="108"/>
  <c r="B143" i="108"/>
  <c r="B142" i="108"/>
  <c r="B141" i="108"/>
  <c r="B140" i="108"/>
  <c r="B139" i="108"/>
  <c r="B138" i="108"/>
  <c r="B137" i="108"/>
  <c r="B136" i="108"/>
  <c r="B135" i="108"/>
  <c r="B134" i="108"/>
  <c r="B133" i="108"/>
  <c r="B132" i="108"/>
  <c r="B131" i="108"/>
  <c r="B130" i="108"/>
  <c r="B129" i="108"/>
  <c r="B128" i="108"/>
  <c r="B127" i="108"/>
  <c r="B126" i="108"/>
  <c r="B125" i="108"/>
  <c r="B124" i="108"/>
  <c r="B123" i="108"/>
  <c r="B122" i="108"/>
  <c r="B121" i="108"/>
  <c r="B120" i="108"/>
  <c r="B119" i="108"/>
  <c r="B118" i="108"/>
  <c r="B117" i="108"/>
  <c r="B116" i="108"/>
  <c r="B115" i="108"/>
  <c r="B114" i="108"/>
  <c r="B113" i="108"/>
  <c r="B112" i="108"/>
  <c r="B111" i="108"/>
  <c r="B110" i="108"/>
  <c r="B109" i="108"/>
  <c r="B108" i="108"/>
  <c r="B107" i="108"/>
  <c r="B106" i="108"/>
  <c r="B105" i="108"/>
  <c r="B104" i="108"/>
  <c r="B103" i="108"/>
  <c r="B102" i="108"/>
  <c r="B101" i="108"/>
  <c r="B100" i="108"/>
  <c r="B99" i="108"/>
  <c r="B98" i="108"/>
  <c r="B97" i="108"/>
  <c r="B96" i="108"/>
  <c r="B95" i="108"/>
  <c r="B94" i="108"/>
  <c r="B93" i="108"/>
  <c r="B92" i="108"/>
  <c r="B91" i="108"/>
  <c r="B90" i="108"/>
  <c r="B89" i="108"/>
  <c r="B88" i="108"/>
  <c r="B87" i="108"/>
  <c r="B86" i="108"/>
  <c r="B85" i="108"/>
  <c r="B84" i="108"/>
  <c r="B83" i="108"/>
  <c r="B82" i="108"/>
  <c r="B81" i="108"/>
  <c r="B80" i="108"/>
  <c r="B79" i="108"/>
  <c r="B78" i="108"/>
  <c r="K77" i="108"/>
  <c r="J77" i="108"/>
  <c r="I77" i="108"/>
  <c r="H77" i="108"/>
  <c r="G77" i="108"/>
  <c r="F77" i="108"/>
  <c r="E77" i="108"/>
  <c r="D77" i="108"/>
  <c r="C77" i="108"/>
  <c r="B77" i="108"/>
  <c r="K76" i="108"/>
  <c r="J76" i="108"/>
  <c r="I76" i="108"/>
  <c r="H76" i="108"/>
  <c r="G76" i="108"/>
  <c r="F76" i="108"/>
  <c r="E76" i="108"/>
  <c r="D76" i="108"/>
  <c r="C76" i="108"/>
  <c r="B76" i="108"/>
  <c r="K75" i="108"/>
  <c r="J75" i="108"/>
  <c r="I75" i="108"/>
  <c r="H75" i="108"/>
  <c r="G75" i="108"/>
  <c r="F75" i="108"/>
  <c r="E75" i="108"/>
  <c r="D75" i="108"/>
  <c r="C75" i="108"/>
  <c r="B75" i="108"/>
  <c r="K74" i="108"/>
  <c r="J74" i="108"/>
  <c r="I74" i="108"/>
  <c r="H74" i="108"/>
  <c r="G74" i="108"/>
  <c r="F74" i="108"/>
  <c r="E74" i="108"/>
  <c r="D74" i="108"/>
  <c r="C74" i="108"/>
  <c r="B74" i="108"/>
  <c r="K73" i="108"/>
  <c r="J73" i="108"/>
  <c r="I73" i="108"/>
  <c r="H73" i="108"/>
  <c r="G73" i="108"/>
  <c r="F73" i="108"/>
  <c r="E73" i="108"/>
  <c r="D73" i="108"/>
  <c r="C73" i="108"/>
  <c r="B73" i="108"/>
  <c r="K72" i="108"/>
  <c r="J72" i="108"/>
  <c r="I72" i="108"/>
  <c r="H72" i="108"/>
  <c r="G72" i="108"/>
  <c r="F72" i="108"/>
  <c r="E72" i="108"/>
  <c r="D72" i="108"/>
  <c r="C72" i="108"/>
  <c r="B72" i="108"/>
  <c r="K71" i="108"/>
  <c r="J71" i="108"/>
  <c r="I71" i="108"/>
  <c r="H71" i="108"/>
  <c r="G71" i="108"/>
  <c r="F71" i="108"/>
  <c r="E71" i="108"/>
  <c r="D71" i="108"/>
  <c r="C71" i="108"/>
  <c r="B71" i="108"/>
  <c r="K70" i="108"/>
  <c r="J70" i="108"/>
  <c r="I70" i="108"/>
  <c r="H70" i="108"/>
  <c r="G70" i="108"/>
  <c r="F70" i="108"/>
  <c r="E70" i="108"/>
  <c r="D70" i="108"/>
  <c r="C70" i="108"/>
  <c r="B70" i="108"/>
  <c r="K69" i="108"/>
  <c r="J69" i="108"/>
  <c r="I69" i="108"/>
  <c r="H69" i="108"/>
  <c r="G69" i="108"/>
  <c r="F69" i="108"/>
  <c r="E69" i="108"/>
  <c r="D69" i="108"/>
  <c r="C69" i="108"/>
  <c r="B69" i="108"/>
  <c r="K68" i="108"/>
  <c r="J68" i="108"/>
  <c r="I68" i="108"/>
  <c r="H68" i="108"/>
  <c r="G68" i="108"/>
  <c r="F68" i="108"/>
  <c r="E68" i="108"/>
  <c r="D68" i="108"/>
  <c r="C68" i="108"/>
  <c r="B68" i="108"/>
  <c r="K67" i="108"/>
  <c r="J67" i="108"/>
  <c r="I67" i="108"/>
  <c r="H67" i="108"/>
  <c r="G67" i="108"/>
  <c r="F67" i="108"/>
  <c r="E67" i="108"/>
  <c r="D67" i="108"/>
  <c r="C67" i="108"/>
  <c r="B67" i="108"/>
  <c r="K66" i="108"/>
  <c r="J66" i="108"/>
  <c r="I66" i="108"/>
  <c r="H66" i="108"/>
  <c r="G66" i="108"/>
  <c r="F66" i="108"/>
  <c r="E66" i="108"/>
  <c r="D66" i="108"/>
  <c r="C66" i="108"/>
  <c r="B66" i="108"/>
  <c r="K65" i="108"/>
  <c r="J65" i="108"/>
  <c r="I65" i="108"/>
  <c r="H65" i="108"/>
  <c r="G65" i="108"/>
  <c r="F65" i="108"/>
  <c r="E65" i="108"/>
  <c r="D65" i="108"/>
  <c r="C65" i="108"/>
  <c r="B65" i="108"/>
  <c r="K64" i="108"/>
  <c r="J64" i="108"/>
  <c r="I64" i="108"/>
  <c r="H64" i="108"/>
  <c r="G64" i="108"/>
  <c r="F64" i="108"/>
  <c r="E64" i="108"/>
  <c r="D64" i="108"/>
  <c r="C64" i="108"/>
  <c r="B64" i="108"/>
  <c r="K63" i="108"/>
  <c r="J63" i="108"/>
  <c r="I63" i="108"/>
  <c r="H63" i="108"/>
  <c r="G63" i="108"/>
  <c r="F63" i="108"/>
  <c r="E63" i="108"/>
  <c r="D63" i="108"/>
  <c r="C63" i="108"/>
  <c r="B63" i="108"/>
  <c r="K62" i="108"/>
  <c r="J62" i="108"/>
  <c r="I62" i="108"/>
  <c r="H62" i="108"/>
  <c r="G62" i="108"/>
  <c r="F62" i="108"/>
  <c r="E62" i="108"/>
  <c r="D62" i="108"/>
  <c r="C62" i="108"/>
  <c r="B62" i="108"/>
  <c r="K61" i="108"/>
  <c r="J61" i="108"/>
  <c r="I61" i="108"/>
  <c r="H61" i="108"/>
  <c r="G61" i="108"/>
  <c r="F61" i="108"/>
  <c r="E61" i="108"/>
  <c r="D61" i="108"/>
  <c r="C61" i="108"/>
  <c r="B61" i="108"/>
  <c r="K60" i="108"/>
  <c r="J60" i="108"/>
  <c r="I60" i="108"/>
  <c r="H60" i="108"/>
  <c r="G60" i="108"/>
  <c r="F60" i="108"/>
  <c r="E60" i="108"/>
  <c r="D60" i="108"/>
  <c r="C60" i="108"/>
  <c r="B60" i="108"/>
  <c r="K59" i="108"/>
  <c r="J59" i="108"/>
  <c r="I59" i="108"/>
  <c r="H59" i="108"/>
  <c r="G59" i="108"/>
  <c r="F59" i="108"/>
  <c r="E59" i="108"/>
  <c r="D59" i="108"/>
  <c r="C59" i="108"/>
  <c r="B59" i="108"/>
  <c r="K58" i="108"/>
  <c r="J58" i="108"/>
  <c r="I58" i="108"/>
  <c r="H58" i="108"/>
  <c r="G58" i="108"/>
  <c r="F58" i="108"/>
  <c r="E58" i="108"/>
  <c r="D58" i="108"/>
  <c r="C58" i="108"/>
  <c r="B58" i="108"/>
  <c r="K57" i="108"/>
  <c r="J57" i="108"/>
  <c r="I57" i="108"/>
  <c r="H57" i="108"/>
  <c r="G57" i="108"/>
  <c r="F57" i="108"/>
  <c r="E57" i="108"/>
  <c r="D57" i="108"/>
  <c r="C57" i="108"/>
  <c r="B57" i="108"/>
  <c r="K56" i="108"/>
  <c r="J56" i="108"/>
  <c r="I56" i="108"/>
  <c r="H56" i="108"/>
  <c r="G56" i="108"/>
  <c r="F56" i="108"/>
  <c r="E56" i="108"/>
  <c r="D56" i="108"/>
  <c r="C56" i="108"/>
  <c r="B56" i="108"/>
  <c r="K55" i="108"/>
  <c r="J55" i="108"/>
  <c r="I55" i="108"/>
  <c r="H55" i="108"/>
  <c r="G55" i="108"/>
  <c r="F55" i="108"/>
  <c r="E55" i="108"/>
  <c r="D55" i="108"/>
  <c r="C55" i="108"/>
  <c r="B55" i="108"/>
  <c r="K54" i="108"/>
  <c r="J54" i="108"/>
  <c r="I54" i="108"/>
  <c r="H54" i="108"/>
  <c r="G54" i="108"/>
  <c r="F54" i="108"/>
  <c r="E54" i="108"/>
  <c r="D54" i="108"/>
  <c r="C54" i="108"/>
  <c r="B54" i="108"/>
  <c r="K53" i="108"/>
  <c r="J53" i="108"/>
  <c r="I53" i="108"/>
  <c r="H53" i="108"/>
  <c r="G53" i="108"/>
  <c r="F53" i="108"/>
  <c r="E53" i="108"/>
  <c r="D53" i="108"/>
  <c r="C53" i="108"/>
  <c r="B53" i="108"/>
  <c r="K52" i="108"/>
  <c r="J52" i="108"/>
  <c r="I52" i="108"/>
  <c r="H52" i="108"/>
  <c r="G52" i="108"/>
  <c r="F52" i="108"/>
  <c r="E52" i="108"/>
  <c r="D52" i="108"/>
  <c r="C52" i="108"/>
  <c r="B52" i="108"/>
  <c r="K51" i="108"/>
  <c r="J51" i="108"/>
  <c r="I51" i="108"/>
  <c r="H51" i="108"/>
  <c r="G51" i="108"/>
  <c r="F51" i="108"/>
  <c r="E51" i="108"/>
  <c r="D51" i="108"/>
  <c r="C51" i="108"/>
  <c r="B51" i="108"/>
  <c r="K50" i="108"/>
  <c r="J50" i="108"/>
  <c r="I50" i="108"/>
  <c r="H50" i="108"/>
  <c r="G50" i="108"/>
  <c r="F50" i="108"/>
  <c r="E50" i="108"/>
  <c r="D50" i="108"/>
  <c r="C50" i="108"/>
  <c r="B50" i="108"/>
  <c r="K49" i="108"/>
  <c r="J49" i="108"/>
  <c r="I49" i="108"/>
  <c r="H49" i="108"/>
  <c r="G49" i="108"/>
  <c r="F49" i="108"/>
  <c r="E49" i="108"/>
  <c r="D49" i="108"/>
  <c r="C49" i="108"/>
  <c r="B49" i="108"/>
  <c r="K48" i="108"/>
  <c r="J48" i="108"/>
  <c r="I48" i="108"/>
  <c r="H48" i="108"/>
  <c r="G48" i="108"/>
  <c r="F48" i="108"/>
  <c r="E48" i="108"/>
  <c r="D48" i="108"/>
  <c r="C48" i="108"/>
  <c r="B48" i="108"/>
  <c r="K47" i="108"/>
  <c r="J47" i="108"/>
  <c r="I47" i="108"/>
  <c r="H47" i="108"/>
  <c r="G47" i="108"/>
  <c r="F47" i="108"/>
  <c r="E47" i="108"/>
  <c r="D47" i="108"/>
  <c r="C47" i="108"/>
  <c r="B47" i="108"/>
  <c r="K46" i="108"/>
  <c r="J46" i="108"/>
  <c r="I46" i="108"/>
  <c r="H46" i="108"/>
  <c r="G46" i="108"/>
  <c r="F46" i="108"/>
  <c r="E46" i="108"/>
  <c r="D46" i="108"/>
  <c r="C46" i="108"/>
  <c r="B46" i="108"/>
  <c r="K45" i="108"/>
  <c r="J45" i="108"/>
  <c r="I45" i="108"/>
  <c r="H45" i="108"/>
  <c r="G45" i="108"/>
  <c r="F45" i="108"/>
  <c r="E45" i="108"/>
  <c r="D45" i="108"/>
  <c r="C45" i="108"/>
  <c r="B45" i="108"/>
  <c r="K44" i="108"/>
  <c r="J44" i="108"/>
  <c r="I44" i="108"/>
  <c r="H44" i="108"/>
  <c r="G44" i="108"/>
  <c r="F44" i="108"/>
  <c r="E44" i="108"/>
  <c r="D44" i="108"/>
  <c r="C44" i="108"/>
  <c r="B44" i="108"/>
  <c r="K43" i="108"/>
  <c r="J43" i="108"/>
  <c r="I43" i="108"/>
  <c r="H43" i="108"/>
  <c r="G43" i="108"/>
  <c r="F43" i="108"/>
  <c r="E43" i="108"/>
  <c r="D43" i="108"/>
  <c r="C43" i="108"/>
  <c r="B43" i="108"/>
  <c r="K42" i="108"/>
  <c r="J42" i="108"/>
  <c r="I42" i="108"/>
  <c r="H42" i="108"/>
  <c r="G42" i="108"/>
  <c r="F42" i="108"/>
  <c r="E42" i="108"/>
  <c r="D42" i="108"/>
  <c r="C42" i="108"/>
  <c r="B42" i="108"/>
  <c r="K41" i="108"/>
  <c r="J41" i="108"/>
  <c r="I41" i="108"/>
  <c r="H41" i="108"/>
  <c r="G41" i="108"/>
  <c r="F41" i="108"/>
  <c r="E41" i="108"/>
  <c r="D41" i="108"/>
  <c r="C41" i="108"/>
  <c r="B41" i="108"/>
  <c r="K40" i="108"/>
  <c r="J40" i="108"/>
  <c r="I40" i="108"/>
  <c r="H40" i="108"/>
  <c r="G40" i="108"/>
  <c r="F40" i="108"/>
  <c r="E40" i="108"/>
  <c r="D40" i="108"/>
  <c r="C40" i="108"/>
  <c r="B40" i="108"/>
  <c r="K39" i="108"/>
  <c r="J39" i="108"/>
  <c r="I39" i="108"/>
  <c r="H39" i="108"/>
  <c r="G39" i="108"/>
  <c r="F39" i="108"/>
  <c r="E39" i="108"/>
  <c r="D39" i="108"/>
  <c r="C39" i="108"/>
  <c r="B39" i="108"/>
  <c r="K38" i="108"/>
  <c r="J38" i="108"/>
  <c r="I38" i="108"/>
  <c r="H38" i="108"/>
  <c r="G38" i="108"/>
  <c r="F38" i="108"/>
  <c r="E38" i="108"/>
  <c r="D38" i="108"/>
  <c r="C38" i="108"/>
  <c r="B38" i="108"/>
  <c r="K37" i="108"/>
  <c r="J37" i="108"/>
  <c r="I37" i="108"/>
  <c r="H37" i="108"/>
  <c r="G37" i="108"/>
  <c r="F37" i="108"/>
  <c r="E37" i="108"/>
  <c r="D37" i="108"/>
  <c r="C37" i="108"/>
  <c r="B37" i="108"/>
  <c r="K36" i="108"/>
  <c r="J36" i="108"/>
  <c r="I36" i="108"/>
  <c r="H36" i="108"/>
  <c r="G36" i="108"/>
  <c r="F36" i="108"/>
  <c r="E36" i="108"/>
  <c r="D36" i="108"/>
  <c r="C36" i="108"/>
  <c r="B36" i="108"/>
  <c r="K35" i="108"/>
  <c r="J35" i="108"/>
  <c r="I35" i="108"/>
  <c r="H35" i="108"/>
  <c r="G35" i="108"/>
  <c r="F35" i="108"/>
  <c r="E35" i="108"/>
  <c r="D35" i="108"/>
  <c r="C35" i="108"/>
  <c r="B35" i="108"/>
  <c r="K34" i="108"/>
  <c r="J34" i="108"/>
  <c r="I34" i="108"/>
  <c r="H34" i="108"/>
  <c r="G34" i="108"/>
  <c r="F34" i="108"/>
  <c r="E34" i="108"/>
  <c r="D34" i="108"/>
  <c r="C34" i="108"/>
  <c r="B34" i="108"/>
  <c r="K33" i="108"/>
  <c r="J33" i="108"/>
  <c r="I33" i="108"/>
  <c r="H33" i="108"/>
  <c r="G33" i="108"/>
  <c r="F33" i="108"/>
  <c r="E33" i="108"/>
  <c r="D33" i="108"/>
  <c r="C33" i="108"/>
  <c r="B33" i="108"/>
  <c r="K32" i="108"/>
  <c r="J32" i="108"/>
  <c r="I32" i="108"/>
  <c r="H32" i="108"/>
  <c r="G32" i="108"/>
  <c r="F32" i="108"/>
  <c r="E32" i="108"/>
  <c r="D32" i="108"/>
  <c r="C32" i="108"/>
  <c r="B32" i="108"/>
  <c r="K31" i="108"/>
  <c r="J31" i="108"/>
  <c r="I31" i="108"/>
  <c r="H31" i="108"/>
  <c r="G31" i="108"/>
  <c r="F31" i="108"/>
  <c r="E31" i="108"/>
  <c r="D31" i="108"/>
  <c r="C31" i="108"/>
  <c r="B31" i="108"/>
  <c r="K30" i="108"/>
  <c r="J30" i="108"/>
  <c r="I30" i="108"/>
  <c r="H30" i="108"/>
  <c r="G30" i="108"/>
  <c r="F30" i="108"/>
  <c r="E30" i="108"/>
  <c r="D30" i="108"/>
  <c r="C30" i="108"/>
  <c r="B30" i="108"/>
  <c r="K29" i="108"/>
  <c r="J29" i="108"/>
  <c r="I29" i="108"/>
  <c r="H29" i="108"/>
  <c r="G29" i="108"/>
  <c r="F29" i="108"/>
  <c r="E29" i="108"/>
  <c r="D29" i="108"/>
  <c r="C29" i="108"/>
  <c r="B29" i="108"/>
  <c r="K28" i="108"/>
  <c r="J28" i="108"/>
  <c r="I28" i="108"/>
  <c r="H28" i="108"/>
  <c r="G28" i="108"/>
  <c r="F28" i="108"/>
  <c r="E28" i="108"/>
  <c r="D28" i="108"/>
  <c r="C28" i="108"/>
  <c r="B28" i="108"/>
  <c r="K27" i="108"/>
  <c r="J27" i="108"/>
  <c r="I27" i="108"/>
  <c r="H27" i="108"/>
  <c r="G27" i="108"/>
  <c r="F27" i="108"/>
  <c r="E27" i="108"/>
  <c r="D27" i="108"/>
  <c r="C27" i="108"/>
  <c r="B27" i="108"/>
  <c r="K26" i="108"/>
  <c r="J26" i="108"/>
  <c r="I26" i="108"/>
  <c r="H26" i="108"/>
  <c r="G26" i="108"/>
  <c r="F26" i="108"/>
  <c r="E26" i="108"/>
  <c r="D26" i="108"/>
  <c r="C26" i="108"/>
  <c r="B26" i="108"/>
  <c r="K25" i="108"/>
  <c r="J25" i="108"/>
  <c r="I25" i="108"/>
  <c r="H25" i="108"/>
  <c r="G25" i="108"/>
  <c r="F25" i="108"/>
  <c r="E25" i="108"/>
  <c r="D25" i="108"/>
  <c r="C25" i="108"/>
  <c r="B25" i="108"/>
  <c r="K24" i="108"/>
  <c r="J24" i="108"/>
  <c r="I24" i="108"/>
  <c r="H24" i="108"/>
  <c r="G24" i="108"/>
  <c r="F24" i="108"/>
  <c r="E24" i="108"/>
  <c r="D24" i="108"/>
  <c r="C24" i="108"/>
  <c r="B24" i="108"/>
  <c r="K23" i="108"/>
  <c r="J23" i="108"/>
  <c r="I23" i="108"/>
  <c r="H23" i="108"/>
  <c r="G23" i="108"/>
  <c r="F23" i="108"/>
  <c r="E23" i="108"/>
  <c r="D23" i="108"/>
  <c r="C23" i="108"/>
  <c r="B23" i="108"/>
  <c r="K22" i="108"/>
  <c r="J22" i="108"/>
  <c r="I22" i="108"/>
  <c r="H22" i="108"/>
  <c r="G22" i="108"/>
  <c r="F22" i="108"/>
  <c r="E22" i="108"/>
  <c r="D22" i="108"/>
  <c r="C22" i="108"/>
  <c r="B22" i="108"/>
  <c r="K21" i="108"/>
  <c r="J21" i="108"/>
  <c r="I21" i="108"/>
  <c r="H21" i="108"/>
  <c r="G21" i="108"/>
  <c r="F21" i="108"/>
  <c r="E21" i="108"/>
  <c r="D21" i="108"/>
  <c r="C21" i="108"/>
  <c r="B21" i="108"/>
  <c r="K20" i="108"/>
  <c r="J20" i="108"/>
  <c r="I20" i="108"/>
  <c r="H20" i="108"/>
  <c r="G20" i="108"/>
  <c r="F20" i="108"/>
  <c r="E20" i="108"/>
  <c r="D20" i="108"/>
  <c r="C20" i="108"/>
  <c r="B20" i="108"/>
  <c r="K19" i="108"/>
  <c r="J19" i="108"/>
  <c r="I19" i="108"/>
  <c r="H19" i="108"/>
  <c r="G19" i="108"/>
  <c r="F19" i="108"/>
  <c r="E19" i="108"/>
  <c r="D19" i="108"/>
  <c r="C19" i="108"/>
  <c r="B19" i="108"/>
  <c r="K18" i="108"/>
  <c r="J18" i="108"/>
  <c r="I18" i="108"/>
  <c r="H18" i="108"/>
  <c r="G18" i="108"/>
  <c r="F18" i="108"/>
  <c r="E18" i="108"/>
  <c r="D18" i="108"/>
  <c r="C18" i="108"/>
  <c r="B18" i="108"/>
  <c r="K17" i="108"/>
  <c r="J17" i="108"/>
  <c r="I17" i="108"/>
  <c r="H17" i="108"/>
  <c r="G17" i="108"/>
  <c r="F17" i="108"/>
  <c r="E17" i="108"/>
  <c r="D17" i="108"/>
  <c r="C17" i="108"/>
  <c r="B17" i="108"/>
  <c r="K16" i="108"/>
  <c r="J16" i="108"/>
  <c r="I16" i="108"/>
  <c r="H16" i="108"/>
  <c r="G16" i="108"/>
  <c r="F16" i="108"/>
  <c r="E16" i="108"/>
  <c r="D16" i="108"/>
  <c r="C16" i="108"/>
  <c r="B16" i="108"/>
  <c r="K15" i="108"/>
  <c r="J15" i="108"/>
  <c r="I15" i="108"/>
  <c r="H15" i="108"/>
  <c r="G15" i="108"/>
  <c r="F15" i="108"/>
  <c r="E15" i="108"/>
  <c r="D15" i="108"/>
  <c r="C15" i="108"/>
  <c r="B15" i="108"/>
  <c r="K14" i="108"/>
  <c r="J14" i="108"/>
  <c r="I14" i="108"/>
  <c r="H14" i="108"/>
  <c r="G14" i="108"/>
  <c r="F14" i="108"/>
  <c r="E14" i="108"/>
  <c r="D14" i="108"/>
  <c r="C14" i="108"/>
  <c r="B14" i="108"/>
  <c r="K13" i="108"/>
  <c r="J13" i="108"/>
  <c r="I13" i="108"/>
  <c r="H13" i="108"/>
  <c r="G13" i="108"/>
  <c r="F13" i="108"/>
  <c r="E13" i="108"/>
  <c r="D13" i="108"/>
  <c r="C13" i="108"/>
  <c r="B13" i="108"/>
  <c r="K12" i="108"/>
  <c r="J12" i="108"/>
  <c r="I12" i="108"/>
  <c r="H12" i="108"/>
  <c r="G12" i="108"/>
  <c r="F12" i="108"/>
  <c r="E12" i="108"/>
  <c r="D12" i="108"/>
  <c r="C12" i="108"/>
  <c r="B12" i="108"/>
  <c r="K11" i="108"/>
  <c r="J11" i="108"/>
  <c r="I11" i="108"/>
  <c r="H11" i="108"/>
  <c r="G11" i="108"/>
  <c r="F11" i="108"/>
  <c r="E11" i="108"/>
  <c r="D11" i="108"/>
  <c r="C11" i="108"/>
  <c r="B11" i="108"/>
  <c r="K10" i="108"/>
  <c r="J10" i="108"/>
  <c r="I10" i="108"/>
  <c r="H10" i="108"/>
  <c r="G10" i="108"/>
  <c r="F10" i="108"/>
  <c r="E10" i="108"/>
  <c r="D10" i="108"/>
  <c r="C10" i="108"/>
  <c r="B10" i="108"/>
  <c r="K9" i="108"/>
  <c r="J9" i="108"/>
  <c r="I9" i="108"/>
  <c r="H9" i="108"/>
  <c r="G9" i="108"/>
  <c r="F9" i="108"/>
  <c r="E9" i="108"/>
  <c r="D9" i="108"/>
  <c r="C9" i="108"/>
  <c r="B9" i="108"/>
  <c r="K8" i="108"/>
  <c r="J8" i="108"/>
  <c r="I8" i="108"/>
  <c r="H8" i="108"/>
  <c r="G8" i="108"/>
  <c r="F8" i="108"/>
  <c r="E8" i="108"/>
  <c r="D8" i="108"/>
  <c r="C8" i="108"/>
  <c r="B8" i="108"/>
  <c r="K7" i="108"/>
  <c r="J7" i="108"/>
  <c r="I7" i="108"/>
  <c r="H7" i="108"/>
  <c r="G7" i="108"/>
  <c r="F7" i="108"/>
  <c r="E7" i="108"/>
  <c r="D7" i="108"/>
  <c r="C7" i="108"/>
  <c r="B7" i="108"/>
  <c r="K6" i="108"/>
  <c r="J6" i="108"/>
  <c r="I6" i="108"/>
  <c r="H6" i="108"/>
  <c r="G6" i="108"/>
  <c r="F6" i="108"/>
  <c r="E6" i="108"/>
  <c r="D6" i="108"/>
  <c r="C6" i="108"/>
  <c r="B6" i="108"/>
  <c r="K5" i="108"/>
  <c r="J5" i="108"/>
  <c r="I5" i="108"/>
  <c r="H5" i="108"/>
  <c r="G5" i="108"/>
  <c r="F5" i="108"/>
  <c r="E5" i="108"/>
  <c r="D5" i="108"/>
  <c r="C5" i="108"/>
  <c r="B5" i="108"/>
  <c r="K4" i="108"/>
  <c r="J4" i="108"/>
  <c r="I4" i="108"/>
  <c r="H4" i="108"/>
  <c r="G4" i="108"/>
  <c r="F4" i="108"/>
  <c r="E4" i="108"/>
  <c r="D4" i="108"/>
  <c r="C4" i="108"/>
  <c r="B4" i="108"/>
  <c r="K3" i="108"/>
  <c r="J3" i="108"/>
  <c r="I3" i="108"/>
  <c r="H3" i="108"/>
  <c r="G3" i="108"/>
  <c r="F3" i="108"/>
  <c r="E3" i="108"/>
  <c r="D3" i="108"/>
  <c r="C3" i="108"/>
  <c r="B3" i="108"/>
  <c r="B291" i="107"/>
  <c r="B290" i="107"/>
  <c r="B289" i="107"/>
  <c r="B288" i="107"/>
  <c r="B287" i="107"/>
  <c r="B286" i="107"/>
  <c r="B285" i="107"/>
  <c r="B284" i="107"/>
  <c r="B283" i="107"/>
  <c r="B282" i="107"/>
  <c r="B281" i="107"/>
  <c r="B280" i="107"/>
  <c r="B279" i="107"/>
  <c r="B278" i="107"/>
  <c r="B277" i="107"/>
  <c r="B276" i="107"/>
  <c r="B275" i="107"/>
  <c r="B274" i="107"/>
  <c r="B273" i="107"/>
  <c r="B272" i="107"/>
  <c r="B271" i="107"/>
  <c r="B270" i="107"/>
  <c r="B269" i="107"/>
  <c r="B268" i="107"/>
  <c r="B267" i="107"/>
  <c r="B266" i="107"/>
  <c r="B265" i="107"/>
  <c r="B264" i="107"/>
  <c r="B263" i="107"/>
  <c r="B262" i="107"/>
  <c r="B261" i="107"/>
  <c r="B260" i="107"/>
  <c r="B259" i="107"/>
  <c r="B258" i="107"/>
  <c r="B257" i="107"/>
  <c r="B256" i="107"/>
  <c r="B255" i="107"/>
  <c r="B254" i="107"/>
  <c r="B253" i="107"/>
  <c r="B252" i="107"/>
  <c r="B251" i="107"/>
  <c r="B250" i="107"/>
  <c r="B249" i="107"/>
  <c r="B248" i="107"/>
  <c r="B247" i="107"/>
  <c r="B246" i="107"/>
  <c r="B245" i="107"/>
  <c r="B244" i="107"/>
  <c r="B243" i="107"/>
  <c r="B242" i="107"/>
  <c r="B241" i="107"/>
  <c r="B240" i="107"/>
  <c r="B239" i="107"/>
  <c r="B238" i="107"/>
  <c r="B237" i="107"/>
  <c r="B236" i="107"/>
  <c r="B235" i="107"/>
  <c r="B234" i="107"/>
  <c r="B233" i="107"/>
  <c r="B232" i="107"/>
  <c r="B231" i="107"/>
  <c r="B230" i="107"/>
  <c r="B229" i="107"/>
  <c r="B228" i="107"/>
  <c r="B227" i="107"/>
  <c r="B226" i="107"/>
  <c r="B225" i="107"/>
  <c r="B224" i="107"/>
  <c r="B223" i="107"/>
  <c r="B222" i="107"/>
  <c r="B221" i="107"/>
  <c r="B220" i="107"/>
  <c r="B219" i="107"/>
  <c r="B218" i="107"/>
  <c r="B217" i="107"/>
  <c r="B216" i="107"/>
  <c r="B215" i="107"/>
  <c r="B214" i="107"/>
  <c r="B213" i="107"/>
  <c r="B212" i="107"/>
  <c r="B211" i="107"/>
  <c r="B210" i="107"/>
  <c r="B209" i="107"/>
  <c r="B208" i="107"/>
  <c r="B207" i="107"/>
  <c r="B206" i="107"/>
  <c r="B205" i="107"/>
  <c r="B204" i="107"/>
  <c r="B203" i="107"/>
  <c r="B202" i="107"/>
  <c r="B201" i="107"/>
  <c r="B200" i="107"/>
  <c r="B199" i="107"/>
  <c r="B198" i="107"/>
  <c r="B197" i="107"/>
  <c r="B196" i="107"/>
  <c r="B195" i="107"/>
  <c r="B194" i="107"/>
  <c r="B193" i="107"/>
  <c r="B192" i="107"/>
  <c r="B191" i="107"/>
  <c r="B190" i="107"/>
  <c r="B189" i="107"/>
  <c r="B188" i="107"/>
  <c r="B187" i="107"/>
  <c r="B186" i="107"/>
  <c r="B185" i="107"/>
  <c r="B184" i="107"/>
  <c r="B183" i="107"/>
  <c r="B182" i="107"/>
  <c r="B181" i="107"/>
  <c r="B180" i="107"/>
  <c r="B179" i="107"/>
  <c r="B178" i="107"/>
  <c r="B177" i="107"/>
  <c r="B176" i="107"/>
  <c r="B175" i="107"/>
  <c r="B174" i="107"/>
  <c r="B173" i="107"/>
  <c r="B172" i="107"/>
  <c r="B171" i="107"/>
  <c r="B170" i="107"/>
  <c r="B169" i="107"/>
  <c r="B168" i="107"/>
  <c r="B167" i="107"/>
  <c r="B166" i="107"/>
  <c r="B165" i="107"/>
  <c r="B164" i="107"/>
  <c r="B163" i="107"/>
  <c r="B162" i="107"/>
  <c r="B161" i="107"/>
  <c r="B160" i="107"/>
  <c r="B159" i="107"/>
  <c r="B158" i="107"/>
  <c r="B157" i="107"/>
  <c r="B156" i="107"/>
  <c r="B155" i="107"/>
  <c r="B154" i="107"/>
  <c r="B153" i="107"/>
  <c r="B152" i="107"/>
  <c r="B151" i="107"/>
  <c r="B150" i="107"/>
  <c r="B149" i="107"/>
  <c r="B148" i="107"/>
  <c r="B147" i="107"/>
  <c r="B146" i="107"/>
  <c r="B145" i="107"/>
  <c r="B144" i="107"/>
  <c r="B143" i="107"/>
  <c r="B142" i="107"/>
  <c r="B141" i="107"/>
  <c r="B140" i="107"/>
  <c r="B139" i="107"/>
  <c r="B138" i="107"/>
  <c r="B137" i="107"/>
  <c r="B136" i="107"/>
  <c r="B135" i="107"/>
  <c r="B134" i="107"/>
  <c r="B133" i="107"/>
  <c r="B132" i="107"/>
  <c r="B131" i="107"/>
  <c r="B130" i="107"/>
  <c r="B129" i="107"/>
  <c r="B128" i="107"/>
  <c r="B127" i="107"/>
  <c r="B126" i="107"/>
  <c r="B125" i="107"/>
  <c r="B124" i="107"/>
  <c r="B123" i="107"/>
  <c r="B122" i="107"/>
  <c r="B121" i="107"/>
  <c r="B120" i="107"/>
  <c r="B119" i="107"/>
  <c r="B118" i="107"/>
  <c r="B117" i="107"/>
  <c r="B116" i="107"/>
  <c r="B115" i="107"/>
  <c r="B114" i="107"/>
  <c r="B113" i="107"/>
  <c r="B112" i="107"/>
  <c r="B111" i="107"/>
  <c r="B110" i="107"/>
  <c r="B109" i="107"/>
  <c r="B108" i="107"/>
  <c r="B107" i="107"/>
  <c r="B106" i="107"/>
  <c r="B105" i="107"/>
  <c r="B104" i="107"/>
  <c r="B103" i="107"/>
  <c r="B102" i="107"/>
  <c r="B101" i="107"/>
  <c r="B100" i="107"/>
  <c r="B99" i="107"/>
  <c r="B98" i="107"/>
  <c r="B97" i="107"/>
  <c r="B96" i="107"/>
  <c r="B95" i="107"/>
  <c r="B94" i="107"/>
  <c r="B93" i="107"/>
  <c r="B92" i="107"/>
  <c r="B91" i="107"/>
  <c r="B90" i="107"/>
  <c r="B89" i="107"/>
  <c r="B88" i="107"/>
  <c r="B87" i="107"/>
  <c r="B86" i="107"/>
  <c r="B85" i="107"/>
  <c r="B84" i="107"/>
  <c r="B83" i="107"/>
  <c r="B82" i="107"/>
  <c r="B81" i="107"/>
  <c r="B80" i="107"/>
  <c r="B79" i="107"/>
  <c r="B78" i="107"/>
  <c r="K77" i="107"/>
  <c r="J77" i="107"/>
  <c r="I77" i="107"/>
  <c r="H77" i="107"/>
  <c r="G77" i="107"/>
  <c r="F77" i="107"/>
  <c r="E77" i="107"/>
  <c r="D77" i="107"/>
  <c r="C77" i="107"/>
  <c r="B77" i="107"/>
  <c r="K76" i="107"/>
  <c r="J76" i="107"/>
  <c r="I76" i="107"/>
  <c r="H76" i="107"/>
  <c r="G76" i="107"/>
  <c r="F76" i="107"/>
  <c r="E76" i="107"/>
  <c r="D76" i="107"/>
  <c r="C76" i="107"/>
  <c r="B76" i="107"/>
  <c r="K75" i="107"/>
  <c r="J75" i="107"/>
  <c r="I75" i="107"/>
  <c r="H75" i="107"/>
  <c r="G75" i="107"/>
  <c r="F75" i="107"/>
  <c r="E75" i="107"/>
  <c r="D75" i="107"/>
  <c r="C75" i="107"/>
  <c r="B75" i="107"/>
  <c r="K74" i="107"/>
  <c r="J74" i="107"/>
  <c r="I74" i="107"/>
  <c r="H74" i="107"/>
  <c r="G74" i="107"/>
  <c r="F74" i="107"/>
  <c r="E74" i="107"/>
  <c r="D74" i="107"/>
  <c r="C74" i="107"/>
  <c r="B74" i="107"/>
  <c r="K73" i="107"/>
  <c r="J73" i="107"/>
  <c r="I73" i="107"/>
  <c r="H73" i="107"/>
  <c r="G73" i="107"/>
  <c r="F73" i="107"/>
  <c r="E73" i="107"/>
  <c r="D73" i="107"/>
  <c r="C73" i="107"/>
  <c r="B73" i="107"/>
  <c r="K72" i="107"/>
  <c r="J72" i="107"/>
  <c r="I72" i="107"/>
  <c r="H72" i="107"/>
  <c r="G72" i="107"/>
  <c r="F72" i="107"/>
  <c r="E72" i="107"/>
  <c r="D72" i="107"/>
  <c r="C72" i="107"/>
  <c r="B72" i="107"/>
  <c r="K71" i="107"/>
  <c r="J71" i="107"/>
  <c r="I71" i="107"/>
  <c r="H71" i="107"/>
  <c r="G71" i="107"/>
  <c r="F71" i="107"/>
  <c r="E71" i="107"/>
  <c r="D71" i="107"/>
  <c r="C71" i="107"/>
  <c r="B71" i="107"/>
  <c r="K70" i="107"/>
  <c r="J70" i="107"/>
  <c r="I70" i="107"/>
  <c r="H70" i="107"/>
  <c r="G70" i="107"/>
  <c r="F70" i="107"/>
  <c r="E70" i="107"/>
  <c r="D70" i="107"/>
  <c r="C70" i="107"/>
  <c r="B70" i="107"/>
  <c r="K69" i="107"/>
  <c r="J69" i="107"/>
  <c r="I69" i="107"/>
  <c r="H69" i="107"/>
  <c r="G69" i="107"/>
  <c r="F69" i="107"/>
  <c r="E69" i="107"/>
  <c r="D69" i="107"/>
  <c r="C69" i="107"/>
  <c r="B69" i="107"/>
  <c r="K68" i="107"/>
  <c r="J68" i="107"/>
  <c r="I68" i="107"/>
  <c r="H68" i="107"/>
  <c r="G68" i="107"/>
  <c r="F68" i="107"/>
  <c r="E68" i="107"/>
  <c r="D68" i="107"/>
  <c r="C68" i="107"/>
  <c r="B68" i="107"/>
  <c r="K67" i="107"/>
  <c r="J67" i="107"/>
  <c r="I67" i="107"/>
  <c r="H67" i="107"/>
  <c r="G67" i="107"/>
  <c r="F67" i="107"/>
  <c r="E67" i="107"/>
  <c r="D67" i="107"/>
  <c r="C67" i="107"/>
  <c r="B67" i="107"/>
  <c r="K66" i="107"/>
  <c r="J66" i="107"/>
  <c r="I66" i="107"/>
  <c r="H66" i="107"/>
  <c r="G66" i="107"/>
  <c r="F66" i="107"/>
  <c r="E66" i="107"/>
  <c r="D66" i="107"/>
  <c r="C66" i="107"/>
  <c r="B66" i="107"/>
  <c r="K65" i="107"/>
  <c r="J65" i="107"/>
  <c r="I65" i="107"/>
  <c r="H65" i="107"/>
  <c r="G65" i="107"/>
  <c r="F65" i="107"/>
  <c r="E65" i="107"/>
  <c r="D65" i="107"/>
  <c r="C65" i="107"/>
  <c r="B65" i="107"/>
  <c r="K64" i="107"/>
  <c r="J64" i="107"/>
  <c r="I64" i="107"/>
  <c r="H64" i="107"/>
  <c r="G64" i="107"/>
  <c r="F64" i="107"/>
  <c r="E64" i="107"/>
  <c r="D64" i="107"/>
  <c r="C64" i="107"/>
  <c r="B64" i="107"/>
  <c r="K63" i="107"/>
  <c r="J63" i="107"/>
  <c r="I63" i="107"/>
  <c r="H63" i="107"/>
  <c r="G63" i="107"/>
  <c r="F63" i="107"/>
  <c r="E63" i="107"/>
  <c r="D63" i="107"/>
  <c r="C63" i="107"/>
  <c r="B63" i="107"/>
  <c r="K62" i="107"/>
  <c r="J62" i="107"/>
  <c r="I62" i="107"/>
  <c r="H62" i="107"/>
  <c r="G62" i="107"/>
  <c r="F62" i="107"/>
  <c r="E62" i="107"/>
  <c r="D62" i="107"/>
  <c r="C62" i="107"/>
  <c r="B62" i="107"/>
  <c r="K61" i="107"/>
  <c r="J61" i="107"/>
  <c r="I61" i="107"/>
  <c r="H61" i="107"/>
  <c r="G61" i="107"/>
  <c r="F61" i="107"/>
  <c r="E61" i="107"/>
  <c r="D61" i="107"/>
  <c r="C61" i="107"/>
  <c r="B61" i="107"/>
  <c r="K60" i="107"/>
  <c r="J60" i="107"/>
  <c r="I60" i="107"/>
  <c r="H60" i="107"/>
  <c r="G60" i="107"/>
  <c r="F60" i="107"/>
  <c r="E60" i="107"/>
  <c r="D60" i="107"/>
  <c r="C60" i="107"/>
  <c r="B60" i="107"/>
  <c r="K59" i="107"/>
  <c r="J59" i="107"/>
  <c r="I59" i="107"/>
  <c r="H59" i="107"/>
  <c r="G59" i="107"/>
  <c r="F59" i="107"/>
  <c r="E59" i="107"/>
  <c r="D59" i="107"/>
  <c r="C59" i="107"/>
  <c r="B59" i="107"/>
  <c r="K58" i="107"/>
  <c r="J58" i="107"/>
  <c r="I58" i="107"/>
  <c r="H58" i="107"/>
  <c r="G58" i="107"/>
  <c r="F58" i="107"/>
  <c r="E58" i="107"/>
  <c r="D58" i="107"/>
  <c r="C58" i="107"/>
  <c r="B58" i="107"/>
  <c r="K57" i="107"/>
  <c r="J57" i="107"/>
  <c r="I57" i="107"/>
  <c r="H57" i="107"/>
  <c r="G57" i="107"/>
  <c r="F57" i="107"/>
  <c r="E57" i="107"/>
  <c r="D57" i="107"/>
  <c r="C57" i="107"/>
  <c r="B57" i="107"/>
  <c r="K56" i="107"/>
  <c r="J56" i="107"/>
  <c r="I56" i="107"/>
  <c r="H56" i="107"/>
  <c r="G56" i="107"/>
  <c r="F56" i="107"/>
  <c r="E56" i="107"/>
  <c r="D56" i="107"/>
  <c r="C56" i="107"/>
  <c r="B56" i="107"/>
  <c r="K55" i="107"/>
  <c r="J55" i="107"/>
  <c r="I55" i="107"/>
  <c r="H55" i="107"/>
  <c r="G55" i="107"/>
  <c r="F55" i="107"/>
  <c r="E55" i="107"/>
  <c r="D55" i="107"/>
  <c r="C55" i="107"/>
  <c r="B55" i="107"/>
  <c r="K54" i="107"/>
  <c r="J54" i="107"/>
  <c r="I54" i="107"/>
  <c r="H54" i="107"/>
  <c r="G54" i="107"/>
  <c r="F54" i="107"/>
  <c r="E54" i="107"/>
  <c r="D54" i="107"/>
  <c r="C54" i="107"/>
  <c r="B54" i="107"/>
  <c r="K53" i="107"/>
  <c r="J53" i="107"/>
  <c r="I53" i="107"/>
  <c r="H53" i="107"/>
  <c r="G53" i="107"/>
  <c r="F53" i="107"/>
  <c r="E53" i="107"/>
  <c r="D53" i="107"/>
  <c r="C53" i="107"/>
  <c r="B53" i="107"/>
  <c r="K52" i="107"/>
  <c r="J52" i="107"/>
  <c r="I52" i="107"/>
  <c r="H52" i="107"/>
  <c r="G52" i="107"/>
  <c r="F52" i="107"/>
  <c r="E52" i="107"/>
  <c r="D52" i="107"/>
  <c r="C52" i="107"/>
  <c r="B52" i="107"/>
  <c r="K51" i="107"/>
  <c r="J51" i="107"/>
  <c r="I51" i="107"/>
  <c r="H51" i="107"/>
  <c r="G51" i="107"/>
  <c r="F51" i="107"/>
  <c r="E51" i="107"/>
  <c r="D51" i="107"/>
  <c r="C51" i="107"/>
  <c r="B51" i="107"/>
  <c r="K50" i="107"/>
  <c r="J50" i="107"/>
  <c r="I50" i="107"/>
  <c r="H50" i="107"/>
  <c r="G50" i="107"/>
  <c r="F50" i="107"/>
  <c r="E50" i="107"/>
  <c r="D50" i="107"/>
  <c r="C50" i="107"/>
  <c r="B50" i="107"/>
  <c r="K49" i="107"/>
  <c r="J49" i="107"/>
  <c r="I49" i="107"/>
  <c r="H49" i="107"/>
  <c r="G49" i="107"/>
  <c r="F49" i="107"/>
  <c r="E49" i="107"/>
  <c r="D49" i="107"/>
  <c r="C49" i="107"/>
  <c r="B49" i="107"/>
  <c r="K48" i="107"/>
  <c r="J48" i="107"/>
  <c r="I48" i="107"/>
  <c r="H48" i="107"/>
  <c r="G48" i="107"/>
  <c r="F48" i="107"/>
  <c r="E48" i="107"/>
  <c r="D48" i="107"/>
  <c r="C48" i="107"/>
  <c r="B48" i="107"/>
  <c r="K47" i="107"/>
  <c r="J47" i="107"/>
  <c r="I47" i="107"/>
  <c r="H47" i="107"/>
  <c r="G47" i="107"/>
  <c r="F47" i="107"/>
  <c r="E47" i="107"/>
  <c r="D47" i="107"/>
  <c r="C47" i="107"/>
  <c r="B47" i="107"/>
  <c r="K46" i="107"/>
  <c r="J46" i="107"/>
  <c r="I46" i="107"/>
  <c r="H46" i="107"/>
  <c r="G46" i="107"/>
  <c r="F46" i="107"/>
  <c r="E46" i="107"/>
  <c r="D46" i="107"/>
  <c r="C46" i="107"/>
  <c r="B46" i="107"/>
  <c r="K45" i="107"/>
  <c r="J45" i="107"/>
  <c r="I45" i="107"/>
  <c r="H45" i="107"/>
  <c r="G45" i="107"/>
  <c r="F45" i="107"/>
  <c r="E45" i="107"/>
  <c r="D45" i="107"/>
  <c r="C45" i="107"/>
  <c r="B45" i="107"/>
  <c r="K44" i="107"/>
  <c r="J44" i="107"/>
  <c r="I44" i="107"/>
  <c r="H44" i="107"/>
  <c r="G44" i="107"/>
  <c r="F44" i="107"/>
  <c r="E44" i="107"/>
  <c r="D44" i="107"/>
  <c r="C44" i="107"/>
  <c r="B44" i="107"/>
  <c r="K43" i="107"/>
  <c r="J43" i="107"/>
  <c r="I43" i="107"/>
  <c r="H43" i="107"/>
  <c r="G43" i="107"/>
  <c r="F43" i="107"/>
  <c r="E43" i="107"/>
  <c r="D43" i="107"/>
  <c r="C43" i="107"/>
  <c r="B43" i="107"/>
  <c r="K42" i="107"/>
  <c r="J42" i="107"/>
  <c r="I42" i="107"/>
  <c r="H42" i="107"/>
  <c r="G42" i="107"/>
  <c r="F42" i="107"/>
  <c r="E42" i="107"/>
  <c r="D42" i="107"/>
  <c r="C42" i="107"/>
  <c r="B42" i="107"/>
  <c r="K41" i="107"/>
  <c r="J41" i="107"/>
  <c r="I41" i="107"/>
  <c r="H41" i="107"/>
  <c r="G41" i="107"/>
  <c r="F41" i="107"/>
  <c r="E41" i="107"/>
  <c r="D41" i="107"/>
  <c r="C41" i="107"/>
  <c r="B41" i="107"/>
  <c r="K40" i="107"/>
  <c r="J40" i="107"/>
  <c r="I40" i="107"/>
  <c r="H40" i="107"/>
  <c r="G40" i="107"/>
  <c r="F40" i="107"/>
  <c r="E40" i="107"/>
  <c r="D40" i="107"/>
  <c r="C40" i="107"/>
  <c r="B40" i="107"/>
  <c r="K39" i="107"/>
  <c r="J39" i="107"/>
  <c r="I39" i="107"/>
  <c r="H39" i="107"/>
  <c r="G39" i="107"/>
  <c r="F39" i="107"/>
  <c r="E39" i="107"/>
  <c r="D39" i="107"/>
  <c r="C39" i="107"/>
  <c r="B39" i="107"/>
  <c r="K38" i="107"/>
  <c r="J38" i="107"/>
  <c r="I38" i="107"/>
  <c r="H38" i="107"/>
  <c r="G38" i="107"/>
  <c r="F38" i="107"/>
  <c r="E38" i="107"/>
  <c r="D38" i="107"/>
  <c r="C38" i="107"/>
  <c r="B38" i="107"/>
  <c r="K37" i="107"/>
  <c r="J37" i="107"/>
  <c r="I37" i="107"/>
  <c r="H37" i="107"/>
  <c r="G37" i="107"/>
  <c r="F37" i="107"/>
  <c r="E37" i="107"/>
  <c r="D37" i="107"/>
  <c r="C37" i="107"/>
  <c r="B37" i="107"/>
  <c r="K36" i="107"/>
  <c r="J36" i="107"/>
  <c r="I36" i="107"/>
  <c r="H36" i="107"/>
  <c r="G36" i="107"/>
  <c r="F36" i="107"/>
  <c r="E36" i="107"/>
  <c r="D36" i="107"/>
  <c r="C36" i="107"/>
  <c r="B36" i="107"/>
  <c r="K35" i="107"/>
  <c r="J35" i="107"/>
  <c r="I35" i="107"/>
  <c r="H35" i="107"/>
  <c r="G35" i="107"/>
  <c r="F35" i="107"/>
  <c r="E35" i="107"/>
  <c r="D35" i="107"/>
  <c r="C35" i="107"/>
  <c r="B35" i="107"/>
  <c r="K34" i="107"/>
  <c r="J34" i="107"/>
  <c r="I34" i="107"/>
  <c r="H34" i="107"/>
  <c r="G34" i="107"/>
  <c r="F34" i="107"/>
  <c r="E34" i="107"/>
  <c r="D34" i="107"/>
  <c r="C34" i="107"/>
  <c r="B34" i="107"/>
  <c r="K33" i="107"/>
  <c r="J33" i="107"/>
  <c r="I33" i="107"/>
  <c r="H33" i="107"/>
  <c r="G33" i="107"/>
  <c r="F33" i="107"/>
  <c r="E33" i="107"/>
  <c r="D33" i="107"/>
  <c r="C33" i="107"/>
  <c r="B33" i="107"/>
  <c r="K32" i="107"/>
  <c r="J32" i="107"/>
  <c r="I32" i="107"/>
  <c r="H32" i="107"/>
  <c r="G32" i="107"/>
  <c r="F32" i="107"/>
  <c r="E32" i="107"/>
  <c r="D32" i="107"/>
  <c r="C32" i="107"/>
  <c r="B32" i="107"/>
  <c r="K31" i="107"/>
  <c r="J31" i="107"/>
  <c r="I31" i="107"/>
  <c r="H31" i="107"/>
  <c r="G31" i="107"/>
  <c r="F31" i="107"/>
  <c r="E31" i="107"/>
  <c r="D31" i="107"/>
  <c r="C31" i="107"/>
  <c r="B31" i="107"/>
  <c r="K30" i="107"/>
  <c r="J30" i="107"/>
  <c r="I30" i="107"/>
  <c r="H30" i="107"/>
  <c r="G30" i="107"/>
  <c r="F30" i="107"/>
  <c r="E30" i="107"/>
  <c r="D30" i="107"/>
  <c r="C30" i="107"/>
  <c r="B30" i="107"/>
  <c r="K29" i="107"/>
  <c r="J29" i="107"/>
  <c r="I29" i="107"/>
  <c r="H29" i="107"/>
  <c r="G29" i="107"/>
  <c r="F29" i="107"/>
  <c r="E29" i="107"/>
  <c r="D29" i="107"/>
  <c r="C29" i="107"/>
  <c r="B29" i="107"/>
  <c r="K28" i="107"/>
  <c r="J28" i="107"/>
  <c r="I28" i="107"/>
  <c r="H28" i="107"/>
  <c r="G28" i="107"/>
  <c r="F28" i="107"/>
  <c r="E28" i="107"/>
  <c r="D28" i="107"/>
  <c r="C28" i="107"/>
  <c r="B28" i="107"/>
  <c r="K27" i="107"/>
  <c r="J27" i="107"/>
  <c r="I27" i="107"/>
  <c r="H27" i="107"/>
  <c r="G27" i="107"/>
  <c r="F27" i="107"/>
  <c r="E27" i="107"/>
  <c r="D27" i="107"/>
  <c r="C27" i="107"/>
  <c r="B27" i="107"/>
  <c r="K26" i="107"/>
  <c r="J26" i="107"/>
  <c r="I26" i="107"/>
  <c r="H26" i="107"/>
  <c r="G26" i="107"/>
  <c r="F26" i="107"/>
  <c r="E26" i="107"/>
  <c r="D26" i="107"/>
  <c r="C26" i="107"/>
  <c r="B26" i="107"/>
  <c r="K25" i="107"/>
  <c r="J25" i="107"/>
  <c r="I25" i="107"/>
  <c r="H25" i="107"/>
  <c r="G25" i="107"/>
  <c r="F25" i="107"/>
  <c r="E25" i="107"/>
  <c r="D25" i="107"/>
  <c r="C25" i="107"/>
  <c r="B25" i="107"/>
  <c r="K24" i="107"/>
  <c r="J24" i="107"/>
  <c r="I24" i="107"/>
  <c r="H24" i="107"/>
  <c r="G24" i="107"/>
  <c r="F24" i="107"/>
  <c r="E24" i="107"/>
  <c r="D24" i="107"/>
  <c r="C24" i="107"/>
  <c r="B24" i="107"/>
  <c r="K23" i="107"/>
  <c r="J23" i="107"/>
  <c r="I23" i="107"/>
  <c r="H23" i="107"/>
  <c r="G23" i="107"/>
  <c r="F23" i="107"/>
  <c r="E23" i="107"/>
  <c r="D23" i="107"/>
  <c r="C23" i="107"/>
  <c r="B23" i="107"/>
  <c r="K22" i="107"/>
  <c r="J22" i="107"/>
  <c r="I22" i="107"/>
  <c r="H22" i="107"/>
  <c r="G22" i="107"/>
  <c r="F22" i="107"/>
  <c r="E22" i="107"/>
  <c r="D22" i="107"/>
  <c r="C22" i="107"/>
  <c r="B22" i="107"/>
  <c r="K21" i="107"/>
  <c r="J21" i="107"/>
  <c r="I21" i="107"/>
  <c r="H21" i="107"/>
  <c r="G21" i="107"/>
  <c r="F21" i="107"/>
  <c r="E21" i="107"/>
  <c r="D21" i="107"/>
  <c r="C21" i="107"/>
  <c r="B21" i="107"/>
  <c r="K20" i="107"/>
  <c r="J20" i="107"/>
  <c r="I20" i="107"/>
  <c r="H20" i="107"/>
  <c r="G20" i="107"/>
  <c r="F20" i="107"/>
  <c r="E20" i="107"/>
  <c r="D20" i="107"/>
  <c r="C20" i="107"/>
  <c r="B20" i="107"/>
  <c r="K19" i="107"/>
  <c r="J19" i="107"/>
  <c r="I19" i="107"/>
  <c r="H19" i="107"/>
  <c r="G19" i="107"/>
  <c r="F19" i="107"/>
  <c r="E19" i="107"/>
  <c r="D19" i="107"/>
  <c r="C19" i="107"/>
  <c r="B19" i="107"/>
  <c r="K18" i="107"/>
  <c r="J18" i="107"/>
  <c r="I18" i="107"/>
  <c r="H18" i="107"/>
  <c r="G18" i="107"/>
  <c r="F18" i="107"/>
  <c r="E18" i="107"/>
  <c r="D18" i="107"/>
  <c r="C18" i="107"/>
  <c r="B18" i="107"/>
  <c r="K17" i="107"/>
  <c r="J17" i="107"/>
  <c r="I17" i="107"/>
  <c r="H17" i="107"/>
  <c r="G17" i="107"/>
  <c r="F17" i="107"/>
  <c r="E17" i="107"/>
  <c r="D17" i="107"/>
  <c r="C17" i="107"/>
  <c r="B17" i="107"/>
  <c r="K16" i="107"/>
  <c r="J16" i="107"/>
  <c r="I16" i="107"/>
  <c r="H16" i="107"/>
  <c r="G16" i="107"/>
  <c r="F16" i="107"/>
  <c r="E16" i="107"/>
  <c r="D16" i="107"/>
  <c r="C16" i="107"/>
  <c r="B16" i="107"/>
  <c r="K15" i="107"/>
  <c r="J15" i="107"/>
  <c r="I15" i="107"/>
  <c r="H15" i="107"/>
  <c r="G15" i="107"/>
  <c r="F15" i="107"/>
  <c r="E15" i="107"/>
  <c r="D15" i="107"/>
  <c r="C15" i="107"/>
  <c r="B15" i="107"/>
  <c r="K14" i="107"/>
  <c r="J14" i="107"/>
  <c r="I14" i="107"/>
  <c r="H14" i="107"/>
  <c r="G14" i="107"/>
  <c r="F14" i="107"/>
  <c r="E14" i="107"/>
  <c r="D14" i="107"/>
  <c r="C14" i="107"/>
  <c r="B14" i="107"/>
  <c r="K13" i="107"/>
  <c r="J13" i="107"/>
  <c r="I13" i="107"/>
  <c r="H13" i="107"/>
  <c r="G13" i="107"/>
  <c r="F13" i="107"/>
  <c r="E13" i="107"/>
  <c r="D13" i="107"/>
  <c r="C13" i="107"/>
  <c r="B13" i="107"/>
  <c r="K12" i="107"/>
  <c r="J12" i="107"/>
  <c r="I12" i="107"/>
  <c r="H12" i="107"/>
  <c r="G12" i="107"/>
  <c r="F12" i="107"/>
  <c r="E12" i="107"/>
  <c r="D12" i="107"/>
  <c r="C12" i="107"/>
  <c r="B12" i="107"/>
  <c r="K11" i="107"/>
  <c r="J11" i="107"/>
  <c r="I11" i="107"/>
  <c r="H11" i="107"/>
  <c r="G11" i="107"/>
  <c r="F11" i="107"/>
  <c r="E11" i="107"/>
  <c r="D11" i="107"/>
  <c r="C11" i="107"/>
  <c r="B11" i="107"/>
  <c r="K10" i="107"/>
  <c r="J10" i="107"/>
  <c r="I10" i="107"/>
  <c r="H10" i="107"/>
  <c r="G10" i="107"/>
  <c r="F10" i="107"/>
  <c r="E10" i="107"/>
  <c r="D10" i="107"/>
  <c r="C10" i="107"/>
  <c r="B10" i="107"/>
  <c r="K9" i="107"/>
  <c r="J9" i="107"/>
  <c r="I9" i="107"/>
  <c r="H9" i="107"/>
  <c r="G9" i="107"/>
  <c r="F9" i="107"/>
  <c r="E9" i="107"/>
  <c r="D9" i="107"/>
  <c r="C9" i="107"/>
  <c r="B9" i="107"/>
  <c r="K8" i="107"/>
  <c r="J8" i="107"/>
  <c r="I8" i="107"/>
  <c r="H8" i="107"/>
  <c r="G8" i="107"/>
  <c r="F8" i="107"/>
  <c r="E8" i="107"/>
  <c r="D8" i="107"/>
  <c r="C8" i="107"/>
  <c r="B8" i="107"/>
  <c r="K7" i="107"/>
  <c r="J7" i="107"/>
  <c r="I7" i="107"/>
  <c r="H7" i="107"/>
  <c r="G7" i="107"/>
  <c r="F7" i="107"/>
  <c r="E7" i="107"/>
  <c r="D7" i="107"/>
  <c r="C7" i="107"/>
  <c r="B7" i="107"/>
  <c r="K6" i="107"/>
  <c r="J6" i="107"/>
  <c r="I6" i="107"/>
  <c r="H6" i="107"/>
  <c r="G6" i="107"/>
  <c r="F6" i="107"/>
  <c r="E6" i="107"/>
  <c r="D6" i="107"/>
  <c r="C6" i="107"/>
  <c r="B6" i="107"/>
  <c r="K5" i="107"/>
  <c r="J5" i="107"/>
  <c r="I5" i="107"/>
  <c r="H5" i="107"/>
  <c r="G5" i="107"/>
  <c r="F5" i="107"/>
  <c r="E5" i="107"/>
  <c r="D5" i="107"/>
  <c r="C5" i="107"/>
  <c r="B5" i="107"/>
  <c r="K4" i="107"/>
  <c r="J4" i="107"/>
  <c r="I4" i="107"/>
  <c r="H4" i="107"/>
  <c r="G4" i="107"/>
  <c r="F4" i="107"/>
  <c r="E4" i="107"/>
  <c r="D4" i="107"/>
  <c r="C4" i="107"/>
  <c r="B4" i="107"/>
  <c r="K3" i="107"/>
  <c r="J3" i="107"/>
  <c r="I3" i="107"/>
  <c r="H3" i="107"/>
  <c r="G3" i="107"/>
  <c r="F3" i="107"/>
  <c r="E3" i="107"/>
  <c r="D3" i="107"/>
  <c r="C3" i="107"/>
  <c r="B3" i="107"/>
  <c r="B291" i="124"/>
  <c r="B290" i="124"/>
  <c r="B289" i="124"/>
  <c r="B288" i="124"/>
  <c r="B287" i="124"/>
  <c r="B286" i="124"/>
  <c r="B285" i="124"/>
  <c r="B284" i="124"/>
  <c r="B283" i="124"/>
  <c r="B282" i="124"/>
  <c r="B281" i="124"/>
  <c r="B280" i="124"/>
  <c r="B279" i="124"/>
  <c r="B278" i="124"/>
  <c r="B277" i="124"/>
  <c r="B276" i="124"/>
  <c r="B275" i="124"/>
  <c r="B274" i="124"/>
  <c r="B273" i="124"/>
  <c r="B272" i="124"/>
  <c r="B271" i="124"/>
  <c r="B270" i="124"/>
  <c r="B269" i="124"/>
  <c r="B268" i="124"/>
  <c r="B267" i="124"/>
  <c r="B266" i="124"/>
  <c r="B265" i="124"/>
  <c r="B264" i="124"/>
  <c r="B263" i="124"/>
  <c r="B262" i="124"/>
  <c r="B261" i="124"/>
  <c r="B260" i="124"/>
  <c r="B259" i="124"/>
  <c r="B258" i="124"/>
  <c r="B257" i="124"/>
  <c r="B256" i="124"/>
  <c r="B255" i="124"/>
  <c r="B254" i="124"/>
  <c r="B253" i="124"/>
  <c r="B252" i="124"/>
  <c r="B251" i="124"/>
  <c r="B250" i="124"/>
  <c r="B249" i="124"/>
  <c r="B248" i="124"/>
  <c r="B247" i="124"/>
  <c r="B246" i="124"/>
  <c r="B245" i="124"/>
  <c r="B244" i="124"/>
  <c r="B243" i="124"/>
  <c r="B242" i="124"/>
  <c r="B241" i="124"/>
  <c r="B240" i="124"/>
  <c r="B239" i="124"/>
  <c r="B238" i="124"/>
  <c r="B237" i="124"/>
  <c r="B236" i="124"/>
  <c r="B235" i="124"/>
  <c r="B234" i="124"/>
  <c r="B233" i="124"/>
  <c r="B232" i="124"/>
  <c r="B231" i="124"/>
  <c r="B230" i="124"/>
  <c r="B229" i="124"/>
  <c r="B228" i="124"/>
  <c r="B227" i="124"/>
  <c r="B226" i="124"/>
  <c r="B225" i="124"/>
  <c r="B224" i="124"/>
  <c r="B223" i="124"/>
  <c r="B222" i="124"/>
  <c r="B221" i="124"/>
  <c r="B220" i="124"/>
  <c r="B219" i="124"/>
  <c r="B218" i="124"/>
  <c r="B217" i="124"/>
  <c r="B216" i="124"/>
  <c r="B215" i="124"/>
  <c r="B214" i="124"/>
  <c r="B213" i="124"/>
  <c r="B212" i="124"/>
  <c r="B211" i="124"/>
  <c r="B210" i="124"/>
  <c r="B209" i="124"/>
  <c r="B208" i="124"/>
  <c r="B207" i="124"/>
  <c r="B206" i="124"/>
  <c r="B205" i="124"/>
  <c r="B204" i="124"/>
  <c r="B203" i="124"/>
  <c r="B202" i="124"/>
  <c r="B201" i="124"/>
  <c r="B200" i="124"/>
  <c r="B199" i="124"/>
  <c r="B198" i="124"/>
  <c r="B197" i="124"/>
  <c r="B196" i="124"/>
  <c r="B195" i="124"/>
  <c r="B194" i="124"/>
  <c r="B193" i="124"/>
  <c r="B192" i="124"/>
  <c r="B191" i="124"/>
  <c r="B190" i="124"/>
  <c r="B189" i="124"/>
  <c r="B188" i="124"/>
  <c r="B187" i="124"/>
  <c r="B186" i="124"/>
  <c r="B185" i="124"/>
  <c r="B184" i="124"/>
  <c r="B183" i="124"/>
  <c r="B182" i="124"/>
  <c r="B181" i="124"/>
  <c r="B180" i="124"/>
  <c r="B179" i="124"/>
  <c r="B178" i="124"/>
  <c r="B177" i="124"/>
  <c r="B176" i="124"/>
  <c r="B175" i="124"/>
  <c r="B174" i="124"/>
  <c r="B173" i="124"/>
  <c r="B172" i="124"/>
  <c r="B171" i="124"/>
  <c r="B170" i="124"/>
  <c r="B169" i="124"/>
  <c r="B168" i="124"/>
  <c r="B167" i="124"/>
  <c r="B166" i="124"/>
  <c r="B165" i="124"/>
  <c r="B164" i="124"/>
  <c r="B163" i="124"/>
  <c r="B162" i="124"/>
  <c r="B161" i="124"/>
  <c r="B160" i="124"/>
  <c r="B159" i="124"/>
  <c r="B158" i="124"/>
  <c r="B157" i="124"/>
  <c r="B156" i="124"/>
  <c r="B155" i="124"/>
  <c r="B154" i="124"/>
  <c r="B153" i="124"/>
  <c r="B152" i="124"/>
  <c r="B151" i="124"/>
  <c r="B150" i="124"/>
  <c r="B149" i="124"/>
  <c r="B148" i="124"/>
  <c r="B147" i="124"/>
  <c r="B146" i="124"/>
  <c r="B145" i="124"/>
  <c r="B144" i="124"/>
  <c r="B143" i="124"/>
  <c r="B142" i="124"/>
  <c r="B141" i="124"/>
  <c r="B140" i="124"/>
  <c r="B139" i="124"/>
  <c r="B138" i="124"/>
  <c r="B137" i="124"/>
  <c r="B136" i="124"/>
  <c r="B135" i="124"/>
  <c r="B134" i="124"/>
  <c r="B133" i="124"/>
  <c r="B132" i="124"/>
  <c r="B131" i="124"/>
  <c r="B130" i="124"/>
  <c r="B129" i="124"/>
  <c r="B128" i="124"/>
  <c r="B127" i="124"/>
  <c r="B126" i="124"/>
  <c r="B125" i="124"/>
  <c r="B124" i="124"/>
  <c r="B123" i="124"/>
  <c r="B122" i="124"/>
  <c r="B121" i="124"/>
  <c r="B120" i="124"/>
  <c r="B119" i="124"/>
  <c r="B118" i="124"/>
  <c r="B117" i="124"/>
  <c r="B116" i="124"/>
  <c r="B115" i="124"/>
  <c r="B114" i="124"/>
  <c r="B113" i="124"/>
  <c r="B112" i="124"/>
  <c r="B111" i="124"/>
  <c r="B110" i="124"/>
  <c r="B109" i="124"/>
  <c r="B108" i="124"/>
  <c r="B107" i="124"/>
  <c r="B106" i="124"/>
  <c r="B105" i="124"/>
  <c r="B104" i="124"/>
  <c r="B103" i="124"/>
  <c r="B102" i="124"/>
  <c r="B101" i="124"/>
  <c r="B100" i="124"/>
  <c r="B99" i="124"/>
  <c r="B98" i="124"/>
  <c r="B97" i="124"/>
  <c r="B96" i="124"/>
  <c r="B95" i="124"/>
  <c r="B94" i="124"/>
  <c r="B93" i="124"/>
  <c r="B92" i="124"/>
  <c r="B91" i="124"/>
  <c r="B90" i="124"/>
  <c r="B89" i="124"/>
  <c r="B88" i="124"/>
  <c r="B87" i="124"/>
  <c r="B86" i="124"/>
  <c r="B85" i="124"/>
  <c r="B84" i="124"/>
  <c r="B83" i="124"/>
  <c r="B82" i="124"/>
  <c r="B81" i="124"/>
  <c r="B80" i="124"/>
  <c r="B79" i="124"/>
  <c r="B78" i="124"/>
  <c r="K77" i="124"/>
  <c r="J77" i="124"/>
  <c r="I77" i="124"/>
  <c r="H77" i="124"/>
  <c r="G77" i="124"/>
  <c r="F77" i="124"/>
  <c r="E77" i="124"/>
  <c r="D77" i="124"/>
  <c r="C77" i="124"/>
  <c r="B77" i="124"/>
  <c r="K76" i="124"/>
  <c r="J76" i="124"/>
  <c r="I76" i="124"/>
  <c r="H76" i="124"/>
  <c r="G76" i="124"/>
  <c r="F76" i="124"/>
  <c r="E76" i="124"/>
  <c r="D76" i="124"/>
  <c r="C76" i="124"/>
  <c r="B76" i="124"/>
  <c r="K75" i="124"/>
  <c r="J75" i="124"/>
  <c r="I75" i="124"/>
  <c r="H75" i="124"/>
  <c r="G75" i="124"/>
  <c r="F75" i="124"/>
  <c r="E75" i="124"/>
  <c r="D75" i="124"/>
  <c r="C75" i="124"/>
  <c r="B75" i="124"/>
  <c r="K74" i="124"/>
  <c r="J74" i="124"/>
  <c r="I74" i="124"/>
  <c r="H74" i="124"/>
  <c r="G74" i="124"/>
  <c r="F74" i="124"/>
  <c r="E74" i="124"/>
  <c r="D74" i="124"/>
  <c r="C74" i="124"/>
  <c r="B74" i="124"/>
  <c r="K73" i="124"/>
  <c r="J73" i="124"/>
  <c r="I73" i="124"/>
  <c r="H73" i="124"/>
  <c r="G73" i="124"/>
  <c r="F73" i="124"/>
  <c r="E73" i="124"/>
  <c r="D73" i="124"/>
  <c r="C73" i="124"/>
  <c r="B73" i="124"/>
  <c r="K72" i="124"/>
  <c r="J72" i="124"/>
  <c r="I72" i="124"/>
  <c r="H72" i="124"/>
  <c r="G72" i="124"/>
  <c r="F72" i="124"/>
  <c r="E72" i="124"/>
  <c r="D72" i="124"/>
  <c r="C72" i="124"/>
  <c r="B72" i="124"/>
  <c r="K71" i="124"/>
  <c r="J71" i="124"/>
  <c r="I71" i="124"/>
  <c r="H71" i="124"/>
  <c r="G71" i="124"/>
  <c r="F71" i="124"/>
  <c r="E71" i="124"/>
  <c r="D71" i="124"/>
  <c r="C71" i="124"/>
  <c r="B71" i="124"/>
  <c r="K70" i="124"/>
  <c r="J70" i="124"/>
  <c r="I70" i="124"/>
  <c r="H70" i="124"/>
  <c r="G70" i="124"/>
  <c r="F70" i="124"/>
  <c r="E70" i="124"/>
  <c r="D70" i="124"/>
  <c r="C70" i="124"/>
  <c r="B70" i="124"/>
  <c r="K69" i="124"/>
  <c r="J69" i="124"/>
  <c r="I69" i="124"/>
  <c r="H69" i="124"/>
  <c r="G69" i="124"/>
  <c r="F69" i="124"/>
  <c r="E69" i="124"/>
  <c r="D69" i="124"/>
  <c r="C69" i="124"/>
  <c r="B69" i="124"/>
  <c r="K68" i="124"/>
  <c r="J68" i="124"/>
  <c r="I68" i="124"/>
  <c r="H68" i="124"/>
  <c r="G68" i="124"/>
  <c r="F68" i="124"/>
  <c r="E68" i="124"/>
  <c r="D68" i="124"/>
  <c r="C68" i="124"/>
  <c r="B68" i="124"/>
  <c r="K67" i="124"/>
  <c r="J67" i="124"/>
  <c r="I67" i="124"/>
  <c r="H67" i="124"/>
  <c r="G67" i="124"/>
  <c r="F67" i="124"/>
  <c r="E67" i="124"/>
  <c r="D67" i="124"/>
  <c r="C67" i="124"/>
  <c r="B67" i="124"/>
  <c r="K66" i="124"/>
  <c r="J66" i="124"/>
  <c r="I66" i="124"/>
  <c r="H66" i="124"/>
  <c r="G66" i="124"/>
  <c r="F66" i="124"/>
  <c r="E66" i="124"/>
  <c r="D66" i="124"/>
  <c r="C66" i="124"/>
  <c r="B66" i="124"/>
  <c r="K65" i="124"/>
  <c r="J65" i="124"/>
  <c r="I65" i="124"/>
  <c r="H65" i="124"/>
  <c r="G65" i="124"/>
  <c r="F65" i="124"/>
  <c r="E65" i="124"/>
  <c r="D65" i="124"/>
  <c r="C65" i="124"/>
  <c r="B65" i="124"/>
  <c r="K64" i="124"/>
  <c r="J64" i="124"/>
  <c r="I64" i="124"/>
  <c r="H64" i="124"/>
  <c r="G64" i="124"/>
  <c r="F64" i="124"/>
  <c r="E64" i="124"/>
  <c r="D64" i="124"/>
  <c r="C64" i="124"/>
  <c r="B64" i="124"/>
  <c r="K63" i="124"/>
  <c r="J63" i="124"/>
  <c r="I63" i="124"/>
  <c r="H63" i="124"/>
  <c r="G63" i="124"/>
  <c r="F63" i="124"/>
  <c r="E63" i="124"/>
  <c r="D63" i="124"/>
  <c r="C63" i="124"/>
  <c r="B63" i="124"/>
  <c r="K62" i="124"/>
  <c r="J62" i="124"/>
  <c r="I62" i="124"/>
  <c r="H62" i="124"/>
  <c r="G62" i="124"/>
  <c r="F62" i="124"/>
  <c r="E62" i="124"/>
  <c r="D62" i="124"/>
  <c r="C62" i="124"/>
  <c r="B62" i="124"/>
  <c r="K61" i="124"/>
  <c r="J61" i="124"/>
  <c r="I61" i="124"/>
  <c r="H61" i="124"/>
  <c r="G61" i="124"/>
  <c r="F61" i="124"/>
  <c r="E61" i="124"/>
  <c r="D61" i="124"/>
  <c r="C61" i="124"/>
  <c r="B61" i="124"/>
  <c r="K60" i="124"/>
  <c r="J60" i="124"/>
  <c r="I60" i="124"/>
  <c r="H60" i="124"/>
  <c r="G60" i="124"/>
  <c r="F60" i="124"/>
  <c r="E60" i="124"/>
  <c r="D60" i="124"/>
  <c r="C60" i="124"/>
  <c r="B60" i="124"/>
  <c r="K59" i="124"/>
  <c r="J59" i="124"/>
  <c r="I59" i="124"/>
  <c r="H59" i="124"/>
  <c r="G59" i="124"/>
  <c r="F59" i="124"/>
  <c r="E59" i="124"/>
  <c r="D59" i="124"/>
  <c r="C59" i="124"/>
  <c r="B59" i="124"/>
  <c r="K58" i="124"/>
  <c r="J58" i="124"/>
  <c r="I58" i="124"/>
  <c r="H58" i="124"/>
  <c r="G58" i="124"/>
  <c r="F58" i="124"/>
  <c r="E58" i="124"/>
  <c r="D58" i="124"/>
  <c r="C58" i="124"/>
  <c r="B58" i="124"/>
  <c r="K57" i="124"/>
  <c r="J57" i="124"/>
  <c r="I57" i="124"/>
  <c r="H57" i="124"/>
  <c r="G57" i="124"/>
  <c r="F57" i="124"/>
  <c r="E57" i="124"/>
  <c r="D57" i="124"/>
  <c r="C57" i="124"/>
  <c r="B57" i="124"/>
  <c r="K56" i="124"/>
  <c r="J56" i="124"/>
  <c r="I56" i="124"/>
  <c r="H56" i="124"/>
  <c r="G56" i="124"/>
  <c r="F56" i="124"/>
  <c r="E56" i="124"/>
  <c r="D56" i="124"/>
  <c r="C56" i="124"/>
  <c r="B56" i="124"/>
  <c r="K55" i="124"/>
  <c r="J55" i="124"/>
  <c r="I55" i="124"/>
  <c r="H55" i="124"/>
  <c r="G55" i="124"/>
  <c r="F55" i="124"/>
  <c r="E55" i="124"/>
  <c r="D55" i="124"/>
  <c r="C55" i="124"/>
  <c r="B55" i="124"/>
  <c r="K54" i="124"/>
  <c r="J54" i="124"/>
  <c r="I54" i="124"/>
  <c r="H54" i="124"/>
  <c r="G54" i="124"/>
  <c r="F54" i="124"/>
  <c r="E54" i="124"/>
  <c r="D54" i="124"/>
  <c r="C54" i="124"/>
  <c r="B54" i="124"/>
  <c r="K53" i="124"/>
  <c r="J53" i="124"/>
  <c r="I53" i="124"/>
  <c r="H53" i="124"/>
  <c r="G53" i="124"/>
  <c r="F53" i="124"/>
  <c r="E53" i="124"/>
  <c r="D53" i="124"/>
  <c r="C53" i="124"/>
  <c r="B53" i="124"/>
  <c r="K52" i="124"/>
  <c r="J52" i="124"/>
  <c r="I52" i="124"/>
  <c r="H52" i="124"/>
  <c r="G52" i="124"/>
  <c r="F52" i="124"/>
  <c r="E52" i="124"/>
  <c r="D52" i="124"/>
  <c r="C52" i="124"/>
  <c r="B52" i="124"/>
  <c r="K51" i="124"/>
  <c r="J51" i="124"/>
  <c r="I51" i="124"/>
  <c r="H51" i="124"/>
  <c r="G51" i="124"/>
  <c r="F51" i="124"/>
  <c r="E51" i="124"/>
  <c r="D51" i="124"/>
  <c r="C51" i="124"/>
  <c r="B51" i="124"/>
  <c r="K50" i="124"/>
  <c r="J50" i="124"/>
  <c r="I50" i="124"/>
  <c r="H50" i="124"/>
  <c r="G50" i="124"/>
  <c r="F50" i="124"/>
  <c r="E50" i="124"/>
  <c r="D50" i="124"/>
  <c r="C50" i="124"/>
  <c r="B50" i="124"/>
  <c r="K49" i="124"/>
  <c r="J49" i="124"/>
  <c r="I49" i="124"/>
  <c r="H49" i="124"/>
  <c r="G49" i="124"/>
  <c r="F49" i="124"/>
  <c r="E49" i="124"/>
  <c r="D49" i="124"/>
  <c r="C49" i="124"/>
  <c r="B49" i="124"/>
  <c r="K48" i="124"/>
  <c r="J48" i="124"/>
  <c r="I48" i="124"/>
  <c r="H48" i="124"/>
  <c r="G48" i="124"/>
  <c r="F48" i="124"/>
  <c r="E48" i="124"/>
  <c r="D48" i="124"/>
  <c r="C48" i="124"/>
  <c r="B48" i="124"/>
  <c r="K47" i="124"/>
  <c r="J47" i="124"/>
  <c r="I47" i="124"/>
  <c r="H47" i="124"/>
  <c r="G47" i="124"/>
  <c r="F47" i="124"/>
  <c r="E47" i="124"/>
  <c r="D47" i="124"/>
  <c r="C47" i="124"/>
  <c r="B47" i="124"/>
  <c r="K46" i="124"/>
  <c r="J46" i="124"/>
  <c r="I46" i="124"/>
  <c r="H46" i="124"/>
  <c r="G46" i="124"/>
  <c r="F46" i="124"/>
  <c r="E46" i="124"/>
  <c r="D46" i="124"/>
  <c r="C46" i="124"/>
  <c r="B46" i="124"/>
  <c r="K45" i="124"/>
  <c r="J45" i="124"/>
  <c r="I45" i="124"/>
  <c r="H45" i="124"/>
  <c r="G45" i="124"/>
  <c r="F45" i="124"/>
  <c r="E45" i="124"/>
  <c r="D45" i="124"/>
  <c r="C45" i="124"/>
  <c r="B45" i="124"/>
  <c r="K44" i="124"/>
  <c r="J44" i="124"/>
  <c r="I44" i="124"/>
  <c r="H44" i="124"/>
  <c r="G44" i="124"/>
  <c r="F44" i="124"/>
  <c r="E44" i="124"/>
  <c r="D44" i="124"/>
  <c r="C44" i="124"/>
  <c r="B44" i="124"/>
  <c r="K43" i="124"/>
  <c r="J43" i="124"/>
  <c r="I43" i="124"/>
  <c r="H43" i="124"/>
  <c r="G43" i="124"/>
  <c r="F43" i="124"/>
  <c r="E43" i="124"/>
  <c r="D43" i="124"/>
  <c r="C43" i="124"/>
  <c r="B43" i="124"/>
  <c r="K42" i="124"/>
  <c r="J42" i="124"/>
  <c r="I42" i="124"/>
  <c r="H42" i="124"/>
  <c r="G42" i="124"/>
  <c r="F42" i="124"/>
  <c r="E42" i="124"/>
  <c r="D42" i="124"/>
  <c r="C42" i="124"/>
  <c r="B42" i="124"/>
  <c r="K41" i="124"/>
  <c r="J41" i="124"/>
  <c r="I41" i="124"/>
  <c r="H41" i="124"/>
  <c r="G41" i="124"/>
  <c r="F41" i="124"/>
  <c r="E41" i="124"/>
  <c r="D41" i="124"/>
  <c r="C41" i="124"/>
  <c r="B41" i="124"/>
  <c r="K40" i="124"/>
  <c r="J40" i="124"/>
  <c r="I40" i="124"/>
  <c r="H40" i="124"/>
  <c r="G40" i="124"/>
  <c r="F40" i="124"/>
  <c r="E40" i="124"/>
  <c r="D40" i="124"/>
  <c r="C40" i="124"/>
  <c r="B40" i="124"/>
  <c r="K39" i="124"/>
  <c r="J39" i="124"/>
  <c r="I39" i="124"/>
  <c r="H39" i="124"/>
  <c r="G39" i="124"/>
  <c r="F39" i="124"/>
  <c r="E39" i="124"/>
  <c r="D39" i="124"/>
  <c r="C39" i="124"/>
  <c r="B39" i="124"/>
  <c r="K38" i="124"/>
  <c r="J38" i="124"/>
  <c r="I38" i="124"/>
  <c r="H38" i="124"/>
  <c r="G38" i="124"/>
  <c r="F38" i="124"/>
  <c r="E38" i="124"/>
  <c r="D38" i="124"/>
  <c r="C38" i="124"/>
  <c r="B38" i="124"/>
  <c r="K37" i="124"/>
  <c r="J37" i="124"/>
  <c r="I37" i="124"/>
  <c r="H37" i="124"/>
  <c r="G37" i="124"/>
  <c r="F37" i="124"/>
  <c r="E37" i="124"/>
  <c r="D37" i="124"/>
  <c r="C37" i="124"/>
  <c r="B37" i="124"/>
  <c r="K36" i="124"/>
  <c r="J36" i="124"/>
  <c r="I36" i="124"/>
  <c r="H36" i="124"/>
  <c r="G36" i="124"/>
  <c r="F36" i="124"/>
  <c r="E36" i="124"/>
  <c r="D36" i="124"/>
  <c r="C36" i="124"/>
  <c r="B36" i="124"/>
  <c r="K35" i="124"/>
  <c r="J35" i="124"/>
  <c r="I35" i="124"/>
  <c r="H35" i="124"/>
  <c r="G35" i="124"/>
  <c r="F35" i="124"/>
  <c r="E35" i="124"/>
  <c r="D35" i="124"/>
  <c r="C35" i="124"/>
  <c r="B35" i="124"/>
  <c r="K34" i="124"/>
  <c r="J34" i="124"/>
  <c r="I34" i="124"/>
  <c r="H34" i="124"/>
  <c r="G34" i="124"/>
  <c r="F34" i="124"/>
  <c r="E34" i="124"/>
  <c r="D34" i="124"/>
  <c r="C34" i="124"/>
  <c r="B34" i="124"/>
  <c r="K33" i="124"/>
  <c r="J33" i="124"/>
  <c r="I33" i="124"/>
  <c r="H33" i="124"/>
  <c r="G33" i="124"/>
  <c r="F33" i="124"/>
  <c r="E33" i="124"/>
  <c r="D33" i="124"/>
  <c r="C33" i="124"/>
  <c r="B33" i="124"/>
  <c r="K32" i="124"/>
  <c r="J32" i="124"/>
  <c r="I32" i="124"/>
  <c r="H32" i="124"/>
  <c r="G32" i="124"/>
  <c r="F32" i="124"/>
  <c r="E32" i="124"/>
  <c r="D32" i="124"/>
  <c r="C32" i="124"/>
  <c r="B32" i="124"/>
  <c r="K31" i="124"/>
  <c r="J31" i="124"/>
  <c r="I31" i="124"/>
  <c r="H31" i="124"/>
  <c r="G31" i="124"/>
  <c r="F31" i="124"/>
  <c r="E31" i="124"/>
  <c r="D31" i="124"/>
  <c r="C31" i="124"/>
  <c r="B31" i="124"/>
  <c r="K30" i="124"/>
  <c r="J30" i="124"/>
  <c r="I30" i="124"/>
  <c r="H30" i="124"/>
  <c r="G30" i="124"/>
  <c r="F30" i="124"/>
  <c r="E30" i="124"/>
  <c r="D30" i="124"/>
  <c r="C30" i="124"/>
  <c r="B30" i="124"/>
  <c r="K29" i="124"/>
  <c r="J29" i="124"/>
  <c r="I29" i="124"/>
  <c r="H29" i="124"/>
  <c r="G29" i="124"/>
  <c r="F29" i="124"/>
  <c r="E29" i="124"/>
  <c r="D29" i="124"/>
  <c r="C29" i="124"/>
  <c r="B29" i="124"/>
  <c r="K28" i="124"/>
  <c r="J28" i="124"/>
  <c r="I28" i="124"/>
  <c r="H28" i="124"/>
  <c r="G28" i="124"/>
  <c r="F28" i="124"/>
  <c r="E28" i="124"/>
  <c r="D28" i="124"/>
  <c r="C28" i="124"/>
  <c r="B28" i="124"/>
  <c r="K27" i="124"/>
  <c r="J27" i="124"/>
  <c r="I27" i="124"/>
  <c r="H27" i="124"/>
  <c r="G27" i="124"/>
  <c r="F27" i="124"/>
  <c r="E27" i="124"/>
  <c r="D27" i="124"/>
  <c r="C27" i="124"/>
  <c r="B27" i="124"/>
  <c r="K26" i="124"/>
  <c r="J26" i="124"/>
  <c r="I26" i="124"/>
  <c r="H26" i="124"/>
  <c r="G26" i="124"/>
  <c r="F26" i="124"/>
  <c r="E26" i="124"/>
  <c r="D26" i="124"/>
  <c r="C26" i="124"/>
  <c r="B26" i="124"/>
  <c r="K25" i="124"/>
  <c r="J25" i="124"/>
  <c r="I25" i="124"/>
  <c r="H25" i="124"/>
  <c r="G25" i="124"/>
  <c r="F25" i="124"/>
  <c r="E25" i="124"/>
  <c r="D25" i="124"/>
  <c r="C25" i="124"/>
  <c r="B25" i="124"/>
  <c r="K24" i="124"/>
  <c r="J24" i="124"/>
  <c r="I24" i="124"/>
  <c r="H24" i="124"/>
  <c r="G24" i="124"/>
  <c r="F24" i="124"/>
  <c r="E24" i="124"/>
  <c r="D24" i="124"/>
  <c r="C24" i="124"/>
  <c r="B24" i="124"/>
  <c r="K23" i="124"/>
  <c r="J23" i="124"/>
  <c r="I23" i="124"/>
  <c r="H23" i="124"/>
  <c r="G23" i="124"/>
  <c r="F23" i="124"/>
  <c r="E23" i="124"/>
  <c r="D23" i="124"/>
  <c r="C23" i="124"/>
  <c r="B23" i="124"/>
  <c r="K22" i="124"/>
  <c r="J22" i="124"/>
  <c r="I22" i="124"/>
  <c r="H22" i="124"/>
  <c r="G22" i="124"/>
  <c r="F22" i="124"/>
  <c r="E22" i="124"/>
  <c r="D22" i="124"/>
  <c r="C22" i="124"/>
  <c r="B22" i="124"/>
  <c r="K21" i="124"/>
  <c r="J21" i="124"/>
  <c r="I21" i="124"/>
  <c r="H21" i="124"/>
  <c r="G21" i="124"/>
  <c r="F21" i="124"/>
  <c r="E21" i="124"/>
  <c r="D21" i="124"/>
  <c r="C21" i="124"/>
  <c r="B21" i="124"/>
  <c r="K20" i="124"/>
  <c r="J20" i="124"/>
  <c r="I20" i="124"/>
  <c r="H20" i="124"/>
  <c r="G20" i="124"/>
  <c r="F20" i="124"/>
  <c r="E20" i="124"/>
  <c r="D20" i="124"/>
  <c r="C20" i="124"/>
  <c r="B20" i="124"/>
  <c r="K19" i="124"/>
  <c r="J19" i="124"/>
  <c r="I19" i="124"/>
  <c r="H19" i="124"/>
  <c r="G19" i="124"/>
  <c r="F19" i="124"/>
  <c r="E19" i="124"/>
  <c r="D19" i="124"/>
  <c r="C19" i="124"/>
  <c r="B19" i="124"/>
  <c r="K18" i="124"/>
  <c r="J18" i="124"/>
  <c r="I18" i="124"/>
  <c r="H18" i="124"/>
  <c r="G18" i="124"/>
  <c r="F18" i="124"/>
  <c r="E18" i="124"/>
  <c r="D18" i="124"/>
  <c r="C18" i="124"/>
  <c r="B18" i="124"/>
  <c r="K17" i="124"/>
  <c r="J17" i="124"/>
  <c r="I17" i="124"/>
  <c r="H17" i="124"/>
  <c r="G17" i="124"/>
  <c r="F17" i="124"/>
  <c r="E17" i="124"/>
  <c r="D17" i="124"/>
  <c r="C17" i="124"/>
  <c r="B17" i="124"/>
  <c r="K16" i="124"/>
  <c r="J16" i="124"/>
  <c r="I16" i="124"/>
  <c r="H16" i="124"/>
  <c r="G16" i="124"/>
  <c r="F16" i="124"/>
  <c r="E16" i="124"/>
  <c r="D16" i="124"/>
  <c r="C16" i="124"/>
  <c r="B16" i="124"/>
  <c r="K15" i="124"/>
  <c r="J15" i="124"/>
  <c r="I15" i="124"/>
  <c r="H15" i="124"/>
  <c r="G15" i="124"/>
  <c r="F15" i="124"/>
  <c r="E15" i="124"/>
  <c r="D15" i="124"/>
  <c r="C15" i="124"/>
  <c r="B15" i="124"/>
  <c r="K14" i="124"/>
  <c r="J14" i="124"/>
  <c r="I14" i="124"/>
  <c r="H14" i="124"/>
  <c r="G14" i="124"/>
  <c r="F14" i="124"/>
  <c r="E14" i="124"/>
  <c r="D14" i="124"/>
  <c r="C14" i="124"/>
  <c r="B14" i="124"/>
  <c r="K13" i="124"/>
  <c r="J13" i="124"/>
  <c r="I13" i="124"/>
  <c r="H13" i="124"/>
  <c r="G13" i="124"/>
  <c r="F13" i="124"/>
  <c r="E13" i="124"/>
  <c r="D13" i="124"/>
  <c r="C13" i="124"/>
  <c r="B13" i="124"/>
  <c r="K12" i="124"/>
  <c r="J12" i="124"/>
  <c r="I12" i="124"/>
  <c r="H12" i="124"/>
  <c r="G12" i="124"/>
  <c r="F12" i="124"/>
  <c r="E12" i="124"/>
  <c r="D12" i="124"/>
  <c r="C12" i="124"/>
  <c r="B12" i="124"/>
  <c r="K11" i="124"/>
  <c r="J11" i="124"/>
  <c r="I11" i="124"/>
  <c r="H11" i="124"/>
  <c r="G11" i="124"/>
  <c r="F11" i="124"/>
  <c r="E11" i="124"/>
  <c r="D11" i="124"/>
  <c r="C11" i="124"/>
  <c r="B11" i="124"/>
  <c r="K10" i="124"/>
  <c r="J10" i="124"/>
  <c r="I10" i="124"/>
  <c r="H10" i="124"/>
  <c r="G10" i="124"/>
  <c r="F10" i="124"/>
  <c r="E10" i="124"/>
  <c r="D10" i="124"/>
  <c r="C10" i="124"/>
  <c r="B10" i="124"/>
  <c r="K9" i="124"/>
  <c r="J9" i="124"/>
  <c r="I9" i="124"/>
  <c r="H9" i="124"/>
  <c r="G9" i="124"/>
  <c r="F9" i="124"/>
  <c r="E9" i="124"/>
  <c r="D9" i="124"/>
  <c r="C9" i="124"/>
  <c r="B9" i="124"/>
  <c r="K8" i="124"/>
  <c r="J8" i="124"/>
  <c r="I8" i="124"/>
  <c r="H8" i="124"/>
  <c r="G8" i="124"/>
  <c r="F8" i="124"/>
  <c r="E8" i="124"/>
  <c r="D8" i="124"/>
  <c r="C8" i="124"/>
  <c r="B8" i="124"/>
  <c r="K7" i="124"/>
  <c r="J7" i="124"/>
  <c r="I7" i="124"/>
  <c r="H7" i="124"/>
  <c r="G7" i="124"/>
  <c r="F7" i="124"/>
  <c r="E7" i="124"/>
  <c r="D7" i="124"/>
  <c r="C7" i="124"/>
  <c r="B7" i="124"/>
  <c r="K6" i="124"/>
  <c r="J6" i="124"/>
  <c r="I6" i="124"/>
  <c r="H6" i="124"/>
  <c r="G6" i="124"/>
  <c r="F6" i="124"/>
  <c r="E6" i="124"/>
  <c r="D6" i="124"/>
  <c r="C6" i="124"/>
  <c r="B6" i="124"/>
  <c r="K5" i="124"/>
  <c r="J5" i="124"/>
  <c r="I5" i="124"/>
  <c r="H5" i="124"/>
  <c r="G5" i="124"/>
  <c r="F5" i="124"/>
  <c r="E5" i="124"/>
  <c r="D5" i="124"/>
  <c r="C5" i="124"/>
  <c r="B5" i="124"/>
  <c r="K4" i="124"/>
  <c r="J4" i="124"/>
  <c r="I4" i="124"/>
  <c r="H4" i="124"/>
  <c r="G4" i="124"/>
  <c r="F4" i="124"/>
  <c r="E4" i="124"/>
  <c r="D4" i="124"/>
  <c r="C4" i="124"/>
  <c r="B4" i="124"/>
  <c r="K3" i="124"/>
  <c r="J3" i="124"/>
  <c r="I3" i="124"/>
  <c r="H3" i="124"/>
  <c r="G3" i="124"/>
  <c r="F3" i="124"/>
  <c r="E3" i="124"/>
  <c r="D3" i="124"/>
  <c r="C3" i="124"/>
  <c r="B3" i="124"/>
  <c r="B291" i="123"/>
  <c r="B290" i="123"/>
  <c r="B289" i="123"/>
  <c r="B288" i="123"/>
  <c r="B287" i="123"/>
  <c r="B286" i="123"/>
  <c r="B285" i="123"/>
  <c r="B284" i="123"/>
  <c r="B283" i="123"/>
  <c r="B282" i="123"/>
  <c r="B281" i="123"/>
  <c r="B280" i="123"/>
  <c r="B279" i="123"/>
  <c r="B278" i="123"/>
  <c r="B277" i="123"/>
  <c r="B276" i="123"/>
  <c r="B275" i="123"/>
  <c r="B274" i="123"/>
  <c r="B273" i="123"/>
  <c r="B272" i="123"/>
  <c r="B271" i="123"/>
  <c r="B270" i="123"/>
  <c r="B269" i="123"/>
  <c r="B268" i="123"/>
  <c r="B267" i="123"/>
  <c r="B266" i="123"/>
  <c r="B265" i="123"/>
  <c r="B264" i="123"/>
  <c r="B263" i="123"/>
  <c r="B262" i="123"/>
  <c r="B261" i="123"/>
  <c r="B260" i="123"/>
  <c r="B259" i="123"/>
  <c r="B258" i="123"/>
  <c r="B257" i="123"/>
  <c r="B256" i="123"/>
  <c r="B255" i="123"/>
  <c r="B254" i="123"/>
  <c r="B253" i="123"/>
  <c r="B252" i="123"/>
  <c r="B251" i="123"/>
  <c r="B250" i="123"/>
  <c r="B249" i="123"/>
  <c r="B248" i="123"/>
  <c r="B247" i="123"/>
  <c r="B246" i="123"/>
  <c r="B245" i="123"/>
  <c r="B244" i="123"/>
  <c r="B243" i="123"/>
  <c r="B242" i="123"/>
  <c r="B241" i="123"/>
  <c r="B240" i="123"/>
  <c r="B239" i="123"/>
  <c r="B238" i="123"/>
  <c r="B237" i="123"/>
  <c r="B236" i="123"/>
  <c r="B235" i="123"/>
  <c r="B234" i="123"/>
  <c r="B233" i="123"/>
  <c r="B232" i="123"/>
  <c r="B231" i="123"/>
  <c r="B230" i="123"/>
  <c r="B229" i="123"/>
  <c r="B228" i="123"/>
  <c r="B227" i="123"/>
  <c r="B226" i="123"/>
  <c r="B225" i="123"/>
  <c r="B224" i="123"/>
  <c r="B223" i="123"/>
  <c r="B222" i="123"/>
  <c r="B221" i="123"/>
  <c r="B220" i="123"/>
  <c r="B219" i="123"/>
  <c r="B218" i="123"/>
  <c r="B217" i="123"/>
  <c r="B216" i="123"/>
  <c r="B215" i="123"/>
  <c r="B214" i="123"/>
  <c r="B213" i="123"/>
  <c r="B212" i="123"/>
  <c r="B211" i="123"/>
  <c r="B210" i="123"/>
  <c r="B209" i="123"/>
  <c r="B208" i="123"/>
  <c r="B207" i="123"/>
  <c r="B206" i="123"/>
  <c r="B205" i="123"/>
  <c r="B204" i="123"/>
  <c r="B203" i="123"/>
  <c r="B202" i="123"/>
  <c r="B201" i="123"/>
  <c r="B200" i="123"/>
  <c r="B199" i="123"/>
  <c r="B198" i="123"/>
  <c r="B197" i="123"/>
  <c r="B196" i="123"/>
  <c r="B195" i="123"/>
  <c r="B194" i="123"/>
  <c r="B193" i="123"/>
  <c r="B192" i="123"/>
  <c r="B191" i="123"/>
  <c r="B190" i="123"/>
  <c r="B189" i="123"/>
  <c r="B188" i="123"/>
  <c r="B187" i="123"/>
  <c r="B186" i="123"/>
  <c r="B185" i="123"/>
  <c r="B184" i="123"/>
  <c r="B183" i="123"/>
  <c r="B182" i="123"/>
  <c r="B181" i="123"/>
  <c r="B180" i="123"/>
  <c r="B179" i="123"/>
  <c r="B178" i="123"/>
  <c r="B177" i="123"/>
  <c r="B176" i="123"/>
  <c r="B175" i="123"/>
  <c r="B174" i="123"/>
  <c r="B173" i="123"/>
  <c r="B172" i="123"/>
  <c r="B171" i="123"/>
  <c r="B170" i="123"/>
  <c r="B169" i="123"/>
  <c r="B168" i="123"/>
  <c r="B167" i="123"/>
  <c r="B166" i="123"/>
  <c r="B165" i="123"/>
  <c r="B164" i="123"/>
  <c r="B163" i="123"/>
  <c r="B162" i="123"/>
  <c r="B161" i="123"/>
  <c r="B160" i="123"/>
  <c r="B159" i="123"/>
  <c r="B158" i="123"/>
  <c r="B157" i="123"/>
  <c r="B156" i="123"/>
  <c r="B155" i="123"/>
  <c r="B154" i="123"/>
  <c r="B153" i="123"/>
  <c r="B152" i="123"/>
  <c r="B151" i="123"/>
  <c r="B150" i="123"/>
  <c r="B149" i="123"/>
  <c r="B148" i="123"/>
  <c r="B147" i="123"/>
  <c r="B146" i="123"/>
  <c r="B145" i="123"/>
  <c r="B144" i="123"/>
  <c r="B143" i="123"/>
  <c r="B142" i="123"/>
  <c r="B141" i="123"/>
  <c r="B140" i="123"/>
  <c r="B139" i="123"/>
  <c r="B138" i="123"/>
  <c r="B137" i="123"/>
  <c r="B136" i="123"/>
  <c r="B135" i="123"/>
  <c r="B134" i="123"/>
  <c r="B133" i="123"/>
  <c r="B132" i="123"/>
  <c r="B131" i="123"/>
  <c r="B130" i="123"/>
  <c r="B129" i="123"/>
  <c r="B128" i="123"/>
  <c r="B127" i="123"/>
  <c r="B126" i="123"/>
  <c r="B125" i="123"/>
  <c r="B124" i="123"/>
  <c r="B123" i="123"/>
  <c r="B122" i="123"/>
  <c r="B121" i="123"/>
  <c r="B120" i="123"/>
  <c r="B119" i="123"/>
  <c r="B118" i="123"/>
  <c r="B117" i="123"/>
  <c r="B116" i="123"/>
  <c r="B115" i="123"/>
  <c r="B114" i="123"/>
  <c r="B113" i="123"/>
  <c r="B112" i="123"/>
  <c r="B111" i="123"/>
  <c r="B110" i="123"/>
  <c r="B109" i="123"/>
  <c r="B108" i="123"/>
  <c r="B107" i="123"/>
  <c r="B106" i="123"/>
  <c r="B105" i="123"/>
  <c r="B104" i="123"/>
  <c r="B103" i="123"/>
  <c r="B102" i="123"/>
  <c r="B101" i="123"/>
  <c r="B100" i="123"/>
  <c r="B99" i="123"/>
  <c r="B98" i="123"/>
  <c r="B97" i="123"/>
  <c r="B96" i="123"/>
  <c r="B95" i="123"/>
  <c r="B94" i="123"/>
  <c r="B93" i="123"/>
  <c r="B92" i="123"/>
  <c r="B91" i="123"/>
  <c r="B90" i="123"/>
  <c r="B89" i="123"/>
  <c r="B88" i="123"/>
  <c r="B87" i="123"/>
  <c r="B86" i="123"/>
  <c r="B85" i="123"/>
  <c r="B84" i="123"/>
  <c r="B83" i="123"/>
  <c r="B82" i="123"/>
  <c r="B81" i="123"/>
  <c r="B80" i="123"/>
  <c r="B79" i="123"/>
  <c r="B78" i="123"/>
  <c r="K77" i="123"/>
  <c r="J77" i="123"/>
  <c r="I77" i="123"/>
  <c r="H77" i="123"/>
  <c r="G77" i="123"/>
  <c r="F77" i="123"/>
  <c r="E77" i="123"/>
  <c r="D77" i="123"/>
  <c r="C77" i="123"/>
  <c r="B77" i="123"/>
  <c r="K76" i="123"/>
  <c r="J76" i="123"/>
  <c r="I76" i="123"/>
  <c r="H76" i="123"/>
  <c r="G76" i="123"/>
  <c r="F76" i="123"/>
  <c r="E76" i="123"/>
  <c r="D76" i="123"/>
  <c r="C76" i="123"/>
  <c r="B76" i="123"/>
  <c r="K75" i="123"/>
  <c r="J75" i="123"/>
  <c r="I75" i="123"/>
  <c r="H75" i="123"/>
  <c r="G75" i="123"/>
  <c r="F75" i="123"/>
  <c r="E75" i="123"/>
  <c r="D75" i="123"/>
  <c r="C75" i="123"/>
  <c r="B75" i="123"/>
  <c r="K74" i="123"/>
  <c r="J74" i="123"/>
  <c r="I74" i="123"/>
  <c r="H74" i="123"/>
  <c r="G74" i="123"/>
  <c r="F74" i="123"/>
  <c r="E74" i="123"/>
  <c r="D74" i="123"/>
  <c r="C74" i="123"/>
  <c r="B74" i="123"/>
  <c r="K73" i="123"/>
  <c r="J73" i="123"/>
  <c r="I73" i="123"/>
  <c r="H73" i="123"/>
  <c r="G73" i="123"/>
  <c r="F73" i="123"/>
  <c r="E73" i="123"/>
  <c r="D73" i="123"/>
  <c r="C73" i="123"/>
  <c r="B73" i="123"/>
  <c r="K72" i="123"/>
  <c r="J72" i="123"/>
  <c r="I72" i="123"/>
  <c r="H72" i="123"/>
  <c r="G72" i="123"/>
  <c r="F72" i="123"/>
  <c r="E72" i="123"/>
  <c r="D72" i="123"/>
  <c r="C72" i="123"/>
  <c r="B72" i="123"/>
  <c r="K71" i="123"/>
  <c r="J71" i="123"/>
  <c r="I71" i="123"/>
  <c r="H71" i="123"/>
  <c r="G71" i="123"/>
  <c r="F71" i="123"/>
  <c r="E71" i="123"/>
  <c r="D71" i="123"/>
  <c r="C71" i="123"/>
  <c r="B71" i="123"/>
  <c r="K70" i="123"/>
  <c r="J70" i="123"/>
  <c r="I70" i="123"/>
  <c r="H70" i="123"/>
  <c r="G70" i="123"/>
  <c r="F70" i="123"/>
  <c r="E70" i="123"/>
  <c r="D70" i="123"/>
  <c r="C70" i="123"/>
  <c r="B70" i="123"/>
  <c r="K69" i="123"/>
  <c r="J69" i="123"/>
  <c r="I69" i="123"/>
  <c r="H69" i="123"/>
  <c r="G69" i="123"/>
  <c r="F69" i="123"/>
  <c r="E69" i="123"/>
  <c r="D69" i="123"/>
  <c r="C69" i="123"/>
  <c r="B69" i="123"/>
  <c r="K68" i="123"/>
  <c r="J68" i="123"/>
  <c r="I68" i="123"/>
  <c r="H68" i="123"/>
  <c r="G68" i="123"/>
  <c r="F68" i="123"/>
  <c r="E68" i="123"/>
  <c r="D68" i="123"/>
  <c r="C68" i="123"/>
  <c r="B68" i="123"/>
  <c r="K67" i="123"/>
  <c r="J67" i="123"/>
  <c r="I67" i="123"/>
  <c r="H67" i="123"/>
  <c r="G67" i="123"/>
  <c r="F67" i="123"/>
  <c r="E67" i="123"/>
  <c r="D67" i="123"/>
  <c r="C67" i="123"/>
  <c r="B67" i="123"/>
  <c r="K66" i="123"/>
  <c r="J66" i="123"/>
  <c r="I66" i="123"/>
  <c r="H66" i="123"/>
  <c r="G66" i="123"/>
  <c r="F66" i="123"/>
  <c r="E66" i="123"/>
  <c r="D66" i="123"/>
  <c r="C66" i="123"/>
  <c r="B66" i="123"/>
  <c r="K65" i="123"/>
  <c r="J65" i="123"/>
  <c r="I65" i="123"/>
  <c r="H65" i="123"/>
  <c r="G65" i="123"/>
  <c r="F65" i="123"/>
  <c r="E65" i="123"/>
  <c r="D65" i="123"/>
  <c r="C65" i="123"/>
  <c r="B65" i="123"/>
  <c r="K64" i="123"/>
  <c r="J64" i="123"/>
  <c r="I64" i="123"/>
  <c r="H64" i="123"/>
  <c r="G64" i="123"/>
  <c r="F64" i="123"/>
  <c r="E64" i="123"/>
  <c r="D64" i="123"/>
  <c r="C64" i="123"/>
  <c r="B64" i="123"/>
  <c r="K63" i="123"/>
  <c r="J63" i="123"/>
  <c r="I63" i="123"/>
  <c r="H63" i="123"/>
  <c r="G63" i="123"/>
  <c r="F63" i="123"/>
  <c r="E63" i="123"/>
  <c r="D63" i="123"/>
  <c r="C63" i="123"/>
  <c r="B63" i="123"/>
  <c r="K62" i="123"/>
  <c r="J62" i="123"/>
  <c r="I62" i="123"/>
  <c r="H62" i="123"/>
  <c r="G62" i="123"/>
  <c r="F62" i="123"/>
  <c r="E62" i="123"/>
  <c r="D62" i="123"/>
  <c r="C62" i="123"/>
  <c r="B62" i="123"/>
  <c r="K61" i="123"/>
  <c r="J61" i="123"/>
  <c r="I61" i="123"/>
  <c r="H61" i="123"/>
  <c r="G61" i="123"/>
  <c r="F61" i="123"/>
  <c r="E61" i="123"/>
  <c r="D61" i="123"/>
  <c r="C61" i="123"/>
  <c r="B61" i="123"/>
  <c r="K60" i="123"/>
  <c r="J60" i="123"/>
  <c r="I60" i="123"/>
  <c r="H60" i="123"/>
  <c r="G60" i="123"/>
  <c r="F60" i="123"/>
  <c r="E60" i="123"/>
  <c r="D60" i="123"/>
  <c r="C60" i="123"/>
  <c r="B60" i="123"/>
  <c r="K59" i="123"/>
  <c r="J59" i="123"/>
  <c r="I59" i="123"/>
  <c r="H59" i="123"/>
  <c r="G59" i="123"/>
  <c r="F59" i="123"/>
  <c r="E59" i="123"/>
  <c r="D59" i="123"/>
  <c r="C59" i="123"/>
  <c r="B59" i="123"/>
  <c r="K58" i="123"/>
  <c r="J58" i="123"/>
  <c r="I58" i="123"/>
  <c r="H58" i="123"/>
  <c r="G58" i="123"/>
  <c r="F58" i="123"/>
  <c r="E58" i="123"/>
  <c r="D58" i="123"/>
  <c r="C58" i="123"/>
  <c r="B58" i="123"/>
  <c r="K57" i="123"/>
  <c r="J57" i="123"/>
  <c r="I57" i="123"/>
  <c r="H57" i="123"/>
  <c r="G57" i="123"/>
  <c r="F57" i="123"/>
  <c r="E57" i="123"/>
  <c r="D57" i="123"/>
  <c r="C57" i="123"/>
  <c r="B57" i="123"/>
  <c r="K56" i="123"/>
  <c r="J56" i="123"/>
  <c r="I56" i="123"/>
  <c r="H56" i="123"/>
  <c r="G56" i="123"/>
  <c r="F56" i="123"/>
  <c r="E56" i="123"/>
  <c r="D56" i="123"/>
  <c r="C56" i="123"/>
  <c r="B56" i="123"/>
  <c r="K55" i="123"/>
  <c r="J55" i="123"/>
  <c r="I55" i="123"/>
  <c r="H55" i="123"/>
  <c r="G55" i="123"/>
  <c r="F55" i="123"/>
  <c r="E55" i="123"/>
  <c r="D55" i="123"/>
  <c r="C55" i="123"/>
  <c r="B55" i="123"/>
  <c r="K54" i="123"/>
  <c r="J54" i="123"/>
  <c r="I54" i="123"/>
  <c r="H54" i="123"/>
  <c r="G54" i="123"/>
  <c r="F54" i="123"/>
  <c r="E54" i="123"/>
  <c r="D54" i="123"/>
  <c r="C54" i="123"/>
  <c r="B54" i="123"/>
  <c r="K53" i="123"/>
  <c r="J53" i="123"/>
  <c r="I53" i="123"/>
  <c r="H53" i="123"/>
  <c r="G53" i="123"/>
  <c r="F53" i="123"/>
  <c r="E53" i="123"/>
  <c r="D53" i="123"/>
  <c r="C53" i="123"/>
  <c r="B53" i="123"/>
  <c r="K52" i="123"/>
  <c r="J52" i="123"/>
  <c r="I52" i="123"/>
  <c r="H52" i="123"/>
  <c r="G52" i="123"/>
  <c r="F52" i="123"/>
  <c r="E52" i="123"/>
  <c r="D52" i="123"/>
  <c r="C52" i="123"/>
  <c r="B52" i="123"/>
  <c r="K51" i="123"/>
  <c r="J51" i="123"/>
  <c r="I51" i="123"/>
  <c r="H51" i="123"/>
  <c r="G51" i="123"/>
  <c r="F51" i="123"/>
  <c r="E51" i="123"/>
  <c r="D51" i="123"/>
  <c r="C51" i="123"/>
  <c r="B51" i="123"/>
  <c r="K50" i="123"/>
  <c r="J50" i="123"/>
  <c r="I50" i="123"/>
  <c r="H50" i="123"/>
  <c r="G50" i="123"/>
  <c r="F50" i="123"/>
  <c r="E50" i="123"/>
  <c r="D50" i="123"/>
  <c r="C50" i="123"/>
  <c r="B50" i="123"/>
  <c r="K49" i="123"/>
  <c r="J49" i="123"/>
  <c r="I49" i="123"/>
  <c r="H49" i="123"/>
  <c r="G49" i="123"/>
  <c r="F49" i="123"/>
  <c r="E49" i="123"/>
  <c r="D49" i="123"/>
  <c r="C49" i="123"/>
  <c r="B49" i="123"/>
  <c r="K48" i="123"/>
  <c r="J48" i="123"/>
  <c r="I48" i="123"/>
  <c r="H48" i="123"/>
  <c r="G48" i="123"/>
  <c r="F48" i="123"/>
  <c r="E48" i="123"/>
  <c r="D48" i="123"/>
  <c r="C48" i="123"/>
  <c r="B48" i="123"/>
  <c r="K47" i="123"/>
  <c r="J47" i="123"/>
  <c r="I47" i="123"/>
  <c r="H47" i="123"/>
  <c r="G47" i="123"/>
  <c r="F47" i="123"/>
  <c r="E47" i="123"/>
  <c r="D47" i="123"/>
  <c r="C47" i="123"/>
  <c r="B47" i="123"/>
  <c r="K46" i="123"/>
  <c r="J46" i="123"/>
  <c r="I46" i="123"/>
  <c r="H46" i="123"/>
  <c r="G46" i="123"/>
  <c r="F46" i="123"/>
  <c r="E46" i="123"/>
  <c r="D46" i="123"/>
  <c r="C46" i="123"/>
  <c r="B46" i="123"/>
  <c r="K45" i="123"/>
  <c r="J45" i="123"/>
  <c r="I45" i="123"/>
  <c r="H45" i="123"/>
  <c r="G45" i="123"/>
  <c r="F45" i="123"/>
  <c r="E45" i="123"/>
  <c r="D45" i="123"/>
  <c r="C45" i="123"/>
  <c r="B45" i="123"/>
  <c r="K44" i="123"/>
  <c r="J44" i="123"/>
  <c r="I44" i="123"/>
  <c r="H44" i="123"/>
  <c r="G44" i="123"/>
  <c r="F44" i="123"/>
  <c r="E44" i="123"/>
  <c r="D44" i="123"/>
  <c r="C44" i="123"/>
  <c r="B44" i="123"/>
  <c r="K43" i="123"/>
  <c r="J43" i="123"/>
  <c r="I43" i="123"/>
  <c r="H43" i="123"/>
  <c r="G43" i="123"/>
  <c r="F43" i="123"/>
  <c r="E43" i="123"/>
  <c r="D43" i="123"/>
  <c r="C43" i="123"/>
  <c r="B43" i="123"/>
  <c r="K42" i="123"/>
  <c r="J42" i="123"/>
  <c r="I42" i="123"/>
  <c r="H42" i="123"/>
  <c r="G42" i="123"/>
  <c r="F42" i="123"/>
  <c r="E42" i="123"/>
  <c r="D42" i="123"/>
  <c r="C42" i="123"/>
  <c r="B42" i="123"/>
  <c r="K41" i="123"/>
  <c r="J41" i="123"/>
  <c r="I41" i="123"/>
  <c r="H41" i="123"/>
  <c r="G41" i="123"/>
  <c r="F41" i="123"/>
  <c r="E41" i="123"/>
  <c r="D41" i="123"/>
  <c r="C41" i="123"/>
  <c r="B41" i="123"/>
  <c r="K40" i="123"/>
  <c r="J40" i="123"/>
  <c r="I40" i="123"/>
  <c r="H40" i="123"/>
  <c r="G40" i="123"/>
  <c r="F40" i="123"/>
  <c r="E40" i="123"/>
  <c r="D40" i="123"/>
  <c r="C40" i="123"/>
  <c r="B40" i="123"/>
  <c r="K39" i="123"/>
  <c r="J39" i="123"/>
  <c r="I39" i="123"/>
  <c r="H39" i="123"/>
  <c r="G39" i="123"/>
  <c r="F39" i="123"/>
  <c r="E39" i="123"/>
  <c r="D39" i="123"/>
  <c r="C39" i="123"/>
  <c r="B39" i="123"/>
  <c r="K38" i="123"/>
  <c r="J38" i="123"/>
  <c r="I38" i="123"/>
  <c r="H38" i="123"/>
  <c r="G38" i="123"/>
  <c r="F38" i="123"/>
  <c r="E38" i="123"/>
  <c r="D38" i="123"/>
  <c r="C38" i="123"/>
  <c r="B38" i="123"/>
  <c r="K37" i="123"/>
  <c r="J37" i="123"/>
  <c r="I37" i="123"/>
  <c r="H37" i="123"/>
  <c r="G37" i="123"/>
  <c r="F37" i="123"/>
  <c r="E37" i="123"/>
  <c r="D37" i="123"/>
  <c r="C37" i="123"/>
  <c r="B37" i="123"/>
  <c r="K36" i="123"/>
  <c r="J36" i="123"/>
  <c r="I36" i="123"/>
  <c r="H36" i="123"/>
  <c r="G36" i="123"/>
  <c r="F36" i="123"/>
  <c r="E36" i="123"/>
  <c r="D36" i="123"/>
  <c r="C36" i="123"/>
  <c r="B36" i="123"/>
  <c r="K35" i="123"/>
  <c r="J35" i="123"/>
  <c r="I35" i="123"/>
  <c r="H35" i="123"/>
  <c r="G35" i="123"/>
  <c r="F35" i="123"/>
  <c r="E35" i="123"/>
  <c r="D35" i="123"/>
  <c r="C35" i="123"/>
  <c r="B35" i="123"/>
  <c r="K34" i="123"/>
  <c r="J34" i="123"/>
  <c r="I34" i="123"/>
  <c r="H34" i="123"/>
  <c r="G34" i="123"/>
  <c r="F34" i="123"/>
  <c r="E34" i="123"/>
  <c r="D34" i="123"/>
  <c r="C34" i="123"/>
  <c r="B34" i="123"/>
  <c r="K33" i="123"/>
  <c r="J33" i="123"/>
  <c r="I33" i="123"/>
  <c r="H33" i="123"/>
  <c r="G33" i="123"/>
  <c r="F33" i="123"/>
  <c r="E33" i="123"/>
  <c r="D33" i="123"/>
  <c r="C33" i="123"/>
  <c r="B33" i="123"/>
  <c r="K32" i="123"/>
  <c r="J32" i="123"/>
  <c r="I32" i="123"/>
  <c r="H32" i="123"/>
  <c r="G32" i="123"/>
  <c r="F32" i="123"/>
  <c r="E32" i="123"/>
  <c r="D32" i="123"/>
  <c r="C32" i="123"/>
  <c r="B32" i="123"/>
  <c r="K31" i="123"/>
  <c r="J31" i="123"/>
  <c r="I31" i="123"/>
  <c r="H31" i="123"/>
  <c r="G31" i="123"/>
  <c r="F31" i="123"/>
  <c r="E31" i="123"/>
  <c r="D31" i="123"/>
  <c r="C31" i="123"/>
  <c r="B31" i="123"/>
  <c r="K30" i="123"/>
  <c r="J30" i="123"/>
  <c r="I30" i="123"/>
  <c r="H30" i="123"/>
  <c r="G30" i="123"/>
  <c r="F30" i="123"/>
  <c r="E30" i="123"/>
  <c r="D30" i="123"/>
  <c r="C30" i="123"/>
  <c r="B30" i="123"/>
  <c r="K29" i="123"/>
  <c r="J29" i="123"/>
  <c r="I29" i="123"/>
  <c r="H29" i="123"/>
  <c r="G29" i="123"/>
  <c r="F29" i="123"/>
  <c r="E29" i="123"/>
  <c r="D29" i="123"/>
  <c r="C29" i="123"/>
  <c r="B29" i="123"/>
  <c r="K28" i="123"/>
  <c r="J28" i="123"/>
  <c r="I28" i="123"/>
  <c r="H28" i="123"/>
  <c r="G28" i="123"/>
  <c r="F28" i="123"/>
  <c r="E28" i="123"/>
  <c r="D28" i="123"/>
  <c r="C28" i="123"/>
  <c r="B28" i="123"/>
  <c r="K27" i="123"/>
  <c r="J27" i="123"/>
  <c r="I27" i="123"/>
  <c r="H27" i="123"/>
  <c r="G27" i="123"/>
  <c r="F27" i="123"/>
  <c r="E27" i="123"/>
  <c r="D27" i="123"/>
  <c r="C27" i="123"/>
  <c r="B27" i="123"/>
  <c r="K26" i="123"/>
  <c r="J26" i="123"/>
  <c r="I26" i="123"/>
  <c r="H26" i="123"/>
  <c r="G26" i="123"/>
  <c r="F26" i="123"/>
  <c r="E26" i="123"/>
  <c r="D26" i="123"/>
  <c r="C26" i="123"/>
  <c r="B26" i="123"/>
  <c r="K25" i="123"/>
  <c r="J25" i="123"/>
  <c r="I25" i="123"/>
  <c r="H25" i="123"/>
  <c r="G25" i="123"/>
  <c r="F25" i="123"/>
  <c r="E25" i="123"/>
  <c r="D25" i="123"/>
  <c r="C25" i="123"/>
  <c r="B25" i="123"/>
  <c r="K24" i="123"/>
  <c r="J24" i="123"/>
  <c r="I24" i="123"/>
  <c r="H24" i="123"/>
  <c r="G24" i="123"/>
  <c r="F24" i="123"/>
  <c r="E24" i="123"/>
  <c r="D24" i="123"/>
  <c r="C24" i="123"/>
  <c r="B24" i="123"/>
  <c r="K23" i="123"/>
  <c r="J23" i="123"/>
  <c r="I23" i="123"/>
  <c r="H23" i="123"/>
  <c r="G23" i="123"/>
  <c r="F23" i="123"/>
  <c r="E23" i="123"/>
  <c r="D23" i="123"/>
  <c r="C23" i="123"/>
  <c r="B23" i="123"/>
  <c r="K22" i="123"/>
  <c r="J22" i="123"/>
  <c r="I22" i="123"/>
  <c r="H22" i="123"/>
  <c r="G22" i="123"/>
  <c r="F22" i="123"/>
  <c r="E22" i="123"/>
  <c r="D22" i="123"/>
  <c r="C22" i="123"/>
  <c r="B22" i="123"/>
  <c r="K21" i="123"/>
  <c r="J21" i="123"/>
  <c r="I21" i="123"/>
  <c r="H21" i="123"/>
  <c r="G21" i="123"/>
  <c r="F21" i="123"/>
  <c r="E21" i="123"/>
  <c r="D21" i="123"/>
  <c r="C21" i="123"/>
  <c r="B21" i="123"/>
  <c r="K20" i="123"/>
  <c r="J20" i="123"/>
  <c r="I20" i="123"/>
  <c r="H20" i="123"/>
  <c r="G20" i="123"/>
  <c r="F20" i="123"/>
  <c r="E20" i="123"/>
  <c r="D20" i="123"/>
  <c r="C20" i="123"/>
  <c r="B20" i="123"/>
  <c r="K19" i="123"/>
  <c r="J19" i="123"/>
  <c r="I19" i="123"/>
  <c r="H19" i="123"/>
  <c r="G19" i="123"/>
  <c r="F19" i="123"/>
  <c r="E19" i="123"/>
  <c r="D19" i="123"/>
  <c r="C19" i="123"/>
  <c r="B19" i="123"/>
  <c r="K18" i="123"/>
  <c r="J18" i="123"/>
  <c r="I18" i="123"/>
  <c r="H18" i="123"/>
  <c r="G18" i="123"/>
  <c r="F18" i="123"/>
  <c r="E18" i="123"/>
  <c r="D18" i="123"/>
  <c r="C18" i="123"/>
  <c r="B18" i="123"/>
  <c r="K17" i="123"/>
  <c r="J17" i="123"/>
  <c r="I17" i="123"/>
  <c r="H17" i="123"/>
  <c r="G17" i="123"/>
  <c r="F17" i="123"/>
  <c r="E17" i="123"/>
  <c r="D17" i="123"/>
  <c r="C17" i="123"/>
  <c r="B17" i="123"/>
  <c r="K16" i="123"/>
  <c r="J16" i="123"/>
  <c r="I16" i="123"/>
  <c r="H16" i="123"/>
  <c r="G16" i="123"/>
  <c r="F16" i="123"/>
  <c r="E16" i="123"/>
  <c r="D16" i="123"/>
  <c r="C16" i="123"/>
  <c r="B16" i="123"/>
  <c r="K15" i="123"/>
  <c r="J15" i="123"/>
  <c r="I15" i="123"/>
  <c r="H15" i="123"/>
  <c r="G15" i="123"/>
  <c r="F15" i="123"/>
  <c r="E15" i="123"/>
  <c r="D15" i="123"/>
  <c r="C15" i="123"/>
  <c r="B15" i="123"/>
  <c r="K14" i="123"/>
  <c r="J14" i="123"/>
  <c r="I14" i="123"/>
  <c r="H14" i="123"/>
  <c r="G14" i="123"/>
  <c r="F14" i="123"/>
  <c r="E14" i="123"/>
  <c r="D14" i="123"/>
  <c r="C14" i="123"/>
  <c r="B14" i="123"/>
  <c r="K13" i="123"/>
  <c r="J13" i="123"/>
  <c r="I13" i="123"/>
  <c r="H13" i="123"/>
  <c r="G13" i="123"/>
  <c r="F13" i="123"/>
  <c r="E13" i="123"/>
  <c r="D13" i="123"/>
  <c r="C13" i="123"/>
  <c r="B13" i="123"/>
  <c r="K12" i="123"/>
  <c r="J12" i="123"/>
  <c r="I12" i="123"/>
  <c r="H12" i="123"/>
  <c r="G12" i="123"/>
  <c r="F12" i="123"/>
  <c r="E12" i="123"/>
  <c r="D12" i="123"/>
  <c r="C12" i="123"/>
  <c r="B12" i="123"/>
  <c r="K11" i="123"/>
  <c r="J11" i="123"/>
  <c r="I11" i="123"/>
  <c r="H11" i="123"/>
  <c r="G11" i="123"/>
  <c r="F11" i="123"/>
  <c r="E11" i="123"/>
  <c r="D11" i="123"/>
  <c r="C11" i="123"/>
  <c r="B11" i="123"/>
  <c r="K10" i="123"/>
  <c r="J10" i="123"/>
  <c r="I10" i="123"/>
  <c r="H10" i="123"/>
  <c r="G10" i="123"/>
  <c r="F10" i="123"/>
  <c r="E10" i="123"/>
  <c r="D10" i="123"/>
  <c r="C10" i="123"/>
  <c r="B10" i="123"/>
  <c r="K9" i="123"/>
  <c r="J9" i="123"/>
  <c r="I9" i="123"/>
  <c r="H9" i="123"/>
  <c r="G9" i="123"/>
  <c r="F9" i="123"/>
  <c r="E9" i="123"/>
  <c r="D9" i="123"/>
  <c r="C9" i="123"/>
  <c r="B9" i="123"/>
  <c r="K8" i="123"/>
  <c r="J8" i="123"/>
  <c r="I8" i="123"/>
  <c r="H8" i="123"/>
  <c r="G8" i="123"/>
  <c r="F8" i="123"/>
  <c r="E8" i="123"/>
  <c r="D8" i="123"/>
  <c r="C8" i="123"/>
  <c r="B8" i="123"/>
  <c r="K7" i="123"/>
  <c r="J7" i="123"/>
  <c r="I7" i="123"/>
  <c r="H7" i="123"/>
  <c r="G7" i="123"/>
  <c r="F7" i="123"/>
  <c r="E7" i="123"/>
  <c r="D7" i="123"/>
  <c r="C7" i="123"/>
  <c r="B7" i="123"/>
  <c r="K6" i="123"/>
  <c r="J6" i="123"/>
  <c r="I6" i="123"/>
  <c r="H6" i="123"/>
  <c r="G6" i="123"/>
  <c r="F6" i="123"/>
  <c r="E6" i="123"/>
  <c r="D6" i="123"/>
  <c r="C6" i="123"/>
  <c r="B6" i="123"/>
  <c r="K5" i="123"/>
  <c r="J5" i="123"/>
  <c r="I5" i="123"/>
  <c r="H5" i="123"/>
  <c r="G5" i="123"/>
  <c r="F5" i="123"/>
  <c r="E5" i="123"/>
  <c r="D5" i="123"/>
  <c r="C5" i="123"/>
  <c r="B5" i="123"/>
  <c r="K4" i="123"/>
  <c r="J4" i="123"/>
  <c r="I4" i="123"/>
  <c r="H4" i="123"/>
  <c r="G4" i="123"/>
  <c r="F4" i="123"/>
  <c r="E4" i="123"/>
  <c r="D4" i="123"/>
  <c r="C4" i="123"/>
  <c r="B4" i="123"/>
  <c r="K3" i="123"/>
  <c r="J3" i="123"/>
  <c r="I3" i="123"/>
  <c r="H3" i="123"/>
  <c r="G3" i="123"/>
  <c r="F3" i="123"/>
  <c r="E3" i="123"/>
  <c r="D3" i="123"/>
  <c r="C3" i="123"/>
  <c r="B3" i="123"/>
  <c r="B291" i="122"/>
  <c r="B290" i="122"/>
  <c r="B289" i="122"/>
  <c r="B288" i="122"/>
  <c r="B287" i="122"/>
  <c r="B286" i="122"/>
  <c r="B285" i="122"/>
  <c r="B284" i="122"/>
  <c r="B283" i="122"/>
  <c r="B282" i="122"/>
  <c r="B281" i="122"/>
  <c r="B280" i="122"/>
  <c r="B279" i="122"/>
  <c r="B278" i="122"/>
  <c r="B277" i="122"/>
  <c r="B276" i="122"/>
  <c r="B275" i="122"/>
  <c r="B274" i="122"/>
  <c r="B273" i="122"/>
  <c r="B272" i="122"/>
  <c r="B271" i="122"/>
  <c r="B270" i="122"/>
  <c r="B269" i="122"/>
  <c r="B268" i="122"/>
  <c r="B267" i="122"/>
  <c r="B266" i="122"/>
  <c r="B265" i="122"/>
  <c r="B264" i="122"/>
  <c r="B263" i="122"/>
  <c r="B262" i="122"/>
  <c r="B261" i="122"/>
  <c r="B260" i="122"/>
  <c r="B259" i="122"/>
  <c r="B258" i="122"/>
  <c r="B257" i="122"/>
  <c r="B256" i="122"/>
  <c r="B255" i="122"/>
  <c r="B254" i="122"/>
  <c r="B253" i="122"/>
  <c r="B252" i="122"/>
  <c r="B251" i="122"/>
  <c r="B250" i="122"/>
  <c r="B249" i="122"/>
  <c r="B248" i="122"/>
  <c r="B247" i="122"/>
  <c r="B246" i="122"/>
  <c r="B245" i="122"/>
  <c r="B244" i="122"/>
  <c r="B243" i="122"/>
  <c r="B242" i="122"/>
  <c r="B241" i="122"/>
  <c r="B240" i="122"/>
  <c r="B239" i="122"/>
  <c r="B238" i="122"/>
  <c r="B237" i="122"/>
  <c r="B236" i="122"/>
  <c r="B235" i="122"/>
  <c r="B234" i="122"/>
  <c r="B233" i="122"/>
  <c r="B232" i="122"/>
  <c r="B231" i="122"/>
  <c r="B230" i="122"/>
  <c r="B229" i="122"/>
  <c r="B228" i="122"/>
  <c r="B227" i="122"/>
  <c r="B226" i="122"/>
  <c r="B225" i="122"/>
  <c r="B224" i="122"/>
  <c r="B223" i="122"/>
  <c r="B222" i="122"/>
  <c r="B221" i="122"/>
  <c r="B220" i="122"/>
  <c r="B219" i="122"/>
  <c r="B218" i="122"/>
  <c r="B217" i="122"/>
  <c r="B216" i="122"/>
  <c r="B215" i="122"/>
  <c r="B214" i="122"/>
  <c r="B213" i="122"/>
  <c r="B212" i="122"/>
  <c r="B211" i="122"/>
  <c r="B210" i="122"/>
  <c r="B209" i="122"/>
  <c r="B208" i="122"/>
  <c r="B207" i="122"/>
  <c r="B206" i="122"/>
  <c r="B205" i="122"/>
  <c r="B204" i="122"/>
  <c r="B203" i="122"/>
  <c r="B202" i="122"/>
  <c r="B201" i="122"/>
  <c r="B200" i="122"/>
  <c r="B199" i="122"/>
  <c r="B198" i="122"/>
  <c r="B197" i="122"/>
  <c r="B196" i="122"/>
  <c r="B195" i="122"/>
  <c r="B194" i="122"/>
  <c r="B193" i="122"/>
  <c r="B192" i="122"/>
  <c r="B191" i="122"/>
  <c r="B190" i="122"/>
  <c r="B189" i="122"/>
  <c r="B188" i="122"/>
  <c r="B187" i="122"/>
  <c r="B186" i="122"/>
  <c r="B185" i="122"/>
  <c r="B184" i="122"/>
  <c r="B183" i="122"/>
  <c r="B182" i="122"/>
  <c r="B181" i="122"/>
  <c r="B180" i="122"/>
  <c r="B179" i="122"/>
  <c r="B178" i="122"/>
  <c r="B177" i="122"/>
  <c r="B176" i="122"/>
  <c r="B175" i="122"/>
  <c r="B174" i="122"/>
  <c r="B173" i="122"/>
  <c r="B172" i="122"/>
  <c r="B171" i="122"/>
  <c r="B170" i="122"/>
  <c r="B169" i="122"/>
  <c r="B168" i="122"/>
  <c r="B167" i="122"/>
  <c r="B166" i="122"/>
  <c r="B165" i="122"/>
  <c r="B164" i="122"/>
  <c r="B163" i="122"/>
  <c r="B162" i="122"/>
  <c r="B161" i="122"/>
  <c r="B160" i="122"/>
  <c r="B159" i="122"/>
  <c r="B158" i="122"/>
  <c r="B157" i="122"/>
  <c r="B156" i="122"/>
  <c r="B155" i="122"/>
  <c r="B154" i="122"/>
  <c r="B153" i="122"/>
  <c r="B152" i="122"/>
  <c r="B151" i="122"/>
  <c r="B150" i="122"/>
  <c r="B149" i="122"/>
  <c r="B148" i="122"/>
  <c r="B147" i="122"/>
  <c r="B146" i="122"/>
  <c r="B145" i="122"/>
  <c r="B144" i="122"/>
  <c r="B143" i="122"/>
  <c r="B142" i="122"/>
  <c r="B141" i="122"/>
  <c r="B140" i="122"/>
  <c r="B139" i="122"/>
  <c r="B138" i="122"/>
  <c r="B137" i="122"/>
  <c r="B136" i="122"/>
  <c r="B135" i="122"/>
  <c r="B134" i="122"/>
  <c r="B133" i="122"/>
  <c r="B132" i="122"/>
  <c r="B131" i="122"/>
  <c r="B130" i="122"/>
  <c r="B129" i="122"/>
  <c r="B128" i="122"/>
  <c r="B127" i="122"/>
  <c r="B126" i="122"/>
  <c r="B125" i="122"/>
  <c r="B124" i="122"/>
  <c r="B123" i="122"/>
  <c r="B122" i="122"/>
  <c r="B121" i="122"/>
  <c r="B120" i="122"/>
  <c r="B119" i="122"/>
  <c r="B118" i="122"/>
  <c r="B117" i="122"/>
  <c r="B116" i="122"/>
  <c r="B115" i="122"/>
  <c r="B114" i="122"/>
  <c r="B113" i="122"/>
  <c r="B112" i="122"/>
  <c r="B111" i="122"/>
  <c r="B110" i="122"/>
  <c r="B109" i="122"/>
  <c r="B108" i="122"/>
  <c r="B107" i="122"/>
  <c r="B106" i="122"/>
  <c r="B105" i="122"/>
  <c r="B104" i="122"/>
  <c r="B103" i="122"/>
  <c r="B102" i="122"/>
  <c r="B101" i="122"/>
  <c r="B100" i="122"/>
  <c r="B99" i="122"/>
  <c r="B98" i="122"/>
  <c r="B97" i="122"/>
  <c r="B96" i="122"/>
  <c r="B95" i="122"/>
  <c r="B94" i="122"/>
  <c r="B93" i="122"/>
  <c r="B92" i="122"/>
  <c r="B91" i="122"/>
  <c r="B90" i="122"/>
  <c r="B89" i="122"/>
  <c r="B88" i="122"/>
  <c r="B87" i="122"/>
  <c r="B86" i="122"/>
  <c r="B85" i="122"/>
  <c r="B84" i="122"/>
  <c r="B83" i="122"/>
  <c r="B82" i="122"/>
  <c r="B81" i="122"/>
  <c r="B80" i="122"/>
  <c r="B79" i="122"/>
  <c r="B78" i="122"/>
  <c r="K77" i="122"/>
  <c r="J77" i="122"/>
  <c r="I77" i="122"/>
  <c r="H77" i="122"/>
  <c r="G77" i="122"/>
  <c r="F77" i="122"/>
  <c r="E77" i="122"/>
  <c r="D77" i="122"/>
  <c r="C77" i="122"/>
  <c r="B77" i="122"/>
  <c r="K76" i="122"/>
  <c r="J76" i="122"/>
  <c r="I76" i="122"/>
  <c r="H76" i="122"/>
  <c r="G76" i="122"/>
  <c r="F76" i="122"/>
  <c r="E76" i="122"/>
  <c r="D76" i="122"/>
  <c r="C76" i="122"/>
  <c r="B76" i="122"/>
  <c r="K75" i="122"/>
  <c r="J75" i="122"/>
  <c r="I75" i="122"/>
  <c r="H75" i="122"/>
  <c r="G75" i="122"/>
  <c r="F75" i="122"/>
  <c r="E75" i="122"/>
  <c r="D75" i="122"/>
  <c r="C75" i="122"/>
  <c r="B75" i="122"/>
  <c r="K74" i="122"/>
  <c r="J74" i="122"/>
  <c r="I74" i="122"/>
  <c r="H74" i="122"/>
  <c r="G74" i="122"/>
  <c r="F74" i="122"/>
  <c r="E74" i="122"/>
  <c r="D74" i="122"/>
  <c r="C74" i="122"/>
  <c r="B74" i="122"/>
  <c r="K73" i="122"/>
  <c r="J73" i="122"/>
  <c r="I73" i="122"/>
  <c r="H73" i="122"/>
  <c r="G73" i="122"/>
  <c r="F73" i="122"/>
  <c r="E73" i="122"/>
  <c r="D73" i="122"/>
  <c r="C73" i="122"/>
  <c r="B73" i="122"/>
  <c r="K72" i="122"/>
  <c r="J72" i="122"/>
  <c r="I72" i="122"/>
  <c r="H72" i="122"/>
  <c r="G72" i="122"/>
  <c r="F72" i="122"/>
  <c r="E72" i="122"/>
  <c r="D72" i="122"/>
  <c r="C72" i="122"/>
  <c r="B72" i="122"/>
  <c r="K71" i="122"/>
  <c r="J71" i="122"/>
  <c r="I71" i="122"/>
  <c r="H71" i="122"/>
  <c r="G71" i="122"/>
  <c r="F71" i="122"/>
  <c r="E71" i="122"/>
  <c r="D71" i="122"/>
  <c r="C71" i="122"/>
  <c r="B71" i="122"/>
  <c r="K70" i="122"/>
  <c r="J70" i="122"/>
  <c r="I70" i="122"/>
  <c r="H70" i="122"/>
  <c r="G70" i="122"/>
  <c r="F70" i="122"/>
  <c r="E70" i="122"/>
  <c r="D70" i="122"/>
  <c r="C70" i="122"/>
  <c r="B70" i="122"/>
  <c r="K69" i="122"/>
  <c r="J69" i="122"/>
  <c r="I69" i="122"/>
  <c r="H69" i="122"/>
  <c r="G69" i="122"/>
  <c r="F69" i="122"/>
  <c r="E69" i="122"/>
  <c r="D69" i="122"/>
  <c r="C69" i="122"/>
  <c r="B69" i="122"/>
  <c r="K68" i="122"/>
  <c r="J68" i="122"/>
  <c r="I68" i="122"/>
  <c r="H68" i="122"/>
  <c r="G68" i="122"/>
  <c r="F68" i="122"/>
  <c r="E68" i="122"/>
  <c r="D68" i="122"/>
  <c r="C68" i="122"/>
  <c r="B68" i="122"/>
  <c r="K67" i="122"/>
  <c r="J67" i="122"/>
  <c r="I67" i="122"/>
  <c r="H67" i="122"/>
  <c r="G67" i="122"/>
  <c r="F67" i="122"/>
  <c r="E67" i="122"/>
  <c r="D67" i="122"/>
  <c r="C67" i="122"/>
  <c r="B67" i="122"/>
  <c r="K66" i="122"/>
  <c r="J66" i="122"/>
  <c r="I66" i="122"/>
  <c r="H66" i="122"/>
  <c r="G66" i="122"/>
  <c r="F66" i="122"/>
  <c r="E66" i="122"/>
  <c r="D66" i="122"/>
  <c r="C66" i="122"/>
  <c r="B66" i="122"/>
  <c r="K65" i="122"/>
  <c r="J65" i="122"/>
  <c r="I65" i="122"/>
  <c r="H65" i="122"/>
  <c r="G65" i="122"/>
  <c r="F65" i="122"/>
  <c r="E65" i="122"/>
  <c r="D65" i="122"/>
  <c r="C65" i="122"/>
  <c r="B65" i="122"/>
  <c r="K64" i="122"/>
  <c r="J64" i="122"/>
  <c r="I64" i="122"/>
  <c r="H64" i="122"/>
  <c r="G64" i="122"/>
  <c r="F64" i="122"/>
  <c r="E64" i="122"/>
  <c r="D64" i="122"/>
  <c r="C64" i="122"/>
  <c r="B64" i="122"/>
  <c r="K63" i="122"/>
  <c r="J63" i="122"/>
  <c r="I63" i="122"/>
  <c r="H63" i="122"/>
  <c r="G63" i="122"/>
  <c r="F63" i="122"/>
  <c r="E63" i="122"/>
  <c r="D63" i="122"/>
  <c r="C63" i="122"/>
  <c r="B63" i="122"/>
  <c r="K62" i="122"/>
  <c r="J62" i="122"/>
  <c r="I62" i="122"/>
  <c r="H62" i="122"/>
  <c r="G62" i="122"/>
  <c r="F62" i="122"/>
  <c r="E62" i="122"/>
  <c r="D62" i="122"/>
  <c r="C62" i="122"/>
  <c r="B62" i="122"/>
  <c r="K61" i="122"/>
  <c r="J61" i="122"/>
  <c r="I61" i="122"/>
  <c r="H61" i="122"/>
  <c r="G61" i="122"/>
  <c r="F61" i="122"/>
  <c r="E61" i="122"/>
  <c r="D61" i="122"/>
  <c r="C61" i="122"/>
  <c r="B61" i="122"/>
  <c r="K60" i="122"/>
  <c r="J60" i="122"/>
  <c r="I60" i="122"/>
  <c r="H60" i="122"/>
  <c r="G60" i="122"/>
  <c r="F60" i="122"/>
  <c r="E60" i="122"/>
  <c r="D60" i="122"/>
  <c r="C60" i="122"/>
  <c r="B60" i="122"/>
  <c r="K59" i="122"/>
  <c r="J59" i="122"/>
  <c r="I59" i="122"/>
  <c r="H59" i="122"/>
  <c r="G59" i="122"/>
  <c r="F59" i="122"/>
  <c r="E59" i="122"/>
  <c r="D59" i="122"/>
  <c r="C59" i="122"/>
  <c r="B59" i="122"/>
  <c r="K58" i="122"/>
  <c r="J58" i="122"/>
  <c r="I58" i="122"/>
  <c r="H58" i="122"/>
  <c r="G58" i="122"/>
  <c r="F58" i="122"/>
  <c r="E58" i="122"/>
  <c r="D58" i="122"/>
  <c r="C58" i="122"/>
  <c r="B58" i="122"/>
  <c r="K57" i="122"/>
  <c r="J57" i="122"/>
  <c r="I57" i="122"/>
  <c r="H57" i="122"/>
  <c r="G57" i="122"/>
  <c r="F57" i="122"/>
  <c r="E57" i="122"/>
  <c r="D57" i="122"/>
  <c r="C57" i="122"/>
  <c r="B57" i="122"/>
  <c r="K56" i="122"/>
  <c r="J56" i="122"/>
  <c r="I56" i="122"/>
  <c r="H56" i="122"/>
  <c r="G56" i="122"/>
  <c r="F56" i="122"/>
  <c r="E56" i="122"/>
  <c r="D56" i="122"/>
  <c r="C56" i="122"/>
  <c r="B56" i="122"/>
  <c r="K55" i="122"/>
  <c r="J55" i="122"/>
  <c r="I55" i="122"/>
  <c r="H55" i="122"/>
  <c r="G55" i="122"/>
  <c r="F55" i="122"/>
  <c r="E55" i="122"/>
  <c r="D55" i="122"/>
  <c r="C55" i="122"/>
  <c r="B55" i="122"/>
  <c r="K54" i="122"/>
  <c r="J54" i="122"/>
  <c r="I54" i="122"/>
  <c r="H54" i="122"/>
  <c r="G54" i="122"/>
  <c r="F54" i="122"/>
  <c r="E54" i="122"/>
  <c r="D54" i="122"/>
  <c r="C54" i="122"/>
  <c r="B54" i="122"/>
  <c r="K53" i="122"/>
  <c r="J53" i="122"/>
  <c r="I53" i="122"/>
  <c r="H53" i="122"/>
  <c r="G53" i="122"/>
  <c r="F53" i="122"/>
  <c r="E53" i="122"/>
  <c r="D53" i="122"/>
  <c r="C53" i="122"/>
  <c r="B53" i="122"/>
  <c r="K52" i="122"/>
  <c r="J52" i="122"/>
  <c r="I52" i="122"/>
  <c r="H52" i="122"/>
  <c r="G52" i="122"/>
  <c r="F52" i="122"/>
  <c r="E52" i="122"/>
  <c r="D52" i="122"/>
  <c r="C52" i="122"/>
  <c r="B52" i="122"/>
  <c r="K51" i="122"/>
  <c r="J51" i="122"/>
  <c r="I51" i="122"/>
  <c r="H51" i="122"/>
  <c r="G51" i="122"/>
  <c r="F51" i="122"/>
  <c r="E51" i="122"/>
  <c r="D51" i="122"/>
  <c r="C51" i="122"/>
  <c r="B51" i="122"/>
  <c r="K50" i="122"/>
  <c r="J50" i="122"/>
  <c r="I50" i="122"/>
  <c r="H50" i="122"/>
  <c r="G50" i="122"/>
  <c r="F50" i="122"/>
  <c r="E50" i="122"/>
  <c r="D50" i="122"/>
  <c r="C50" i="122"/>
  <c r="B50" i="122"/>
  <c r="K49" i="122"/>
  <c r="J49" i="122"/>
  <c r="I49" i="122"/>
  <c r="H49" i="122"/>
  <c r="G49" i="122"/>
  <c r="F49" i="122"/>
  <c r="E49" i="122"/>
  <c r="D49" i="122"/>
  <c r="C49" i="122"/>
  <c r="B49" i="122"/>
  <c r="K48" i="122"/>
  <c r="J48" i="122"/>
  <c r="I48" i="122"/>
  <c r="H48" i="122"/>
  <c r="G48" i="122"/>
  <c r="F48" i="122"/>
  <c r="E48" i="122"/>
  <c r="D48" i="122"/>
  <c r="C48" i="122"/>
  <c r="B48" i="122"/>
  <c r="K47" i="122"/>
  <c r="J47" i="122"/>
  <c r="I47" i="122"/>
  <c r="H47" i="122"/>
  <c r="G47" i="122"/>
  <c r="F47" i="122"/>
  <c r="E47" i="122"/>
  <c r="D47" i="122"/>
  <c r="C47" i="122"/>
  <c r="B47" i="122"/>
  <c r="K46" i="122"/>
  <c r="J46" i="122"/>
  <c r="I46" i="122"/>
  <c r="H46" i="122"/>
  <c r="G46" i="122"/>
  <c r="F46" i="122"/>
  <c r="E46" i="122"/>
  <c r="D46" i="122"/>
  <c r="C46" i="122"/>
  <c r="B46" i="122"/>
  <c r="K45" i="122"/>
  <c r="J45" i="122"/>
  <c r="I45" i="122"/>
  <c r="H45" i="122"/>
  <c r="G45" i="122"/>
  <c r="F45" i="122"/>
  <c r="E45" i="122"/>
  <c r="D45" i="122"/>
  <c r="C45" i="122"/>
  <c r="B45" i="122"/>
  <c r="K44" i="122"/>
  <c r="J44" i="122"/>
  <c r="I44" i="122"/>
  <c r="H44" i="122"/>
  <c r="G44" i="122"/>
  <c r="F44" i="122"/>
  <c r="E44" i="122"/>
  <c r="D44" i="122"/>
  <c r="C44" i="122"/>
  <c r="B44" i="122"/>
  <c r="K43" i="122"/>
  <c r="J43" i="122"/>
  <c r="I43" i="122"/>
  <c r="H43" i="122"/>
  <c r="G43" i="122"/>
  <c r="F43" i="122"/>
  <c r="E43" i="122"/>
  <c r="D43" i="122"/>
  <c r="C43" i="122"/>
  <c r="B43" i="122"/>
  <c r="K42" i="122"/>
  <c r="J42" i="122"/>
  <c r="I42" i="122"/>
  <c r="H42" i="122"/>
  <c r="G42" i="122"/>
  <c r="F42" i="122"/>
  <c r="E42" i="122"/>
  <c r="D42" i="122"/>
  <c r="C42" i="122"/>
  <c r="B42" i="122"/>
  <c r="K41" i="122"/>
  <c r="J41" i="122"/>
  <c r="I41" i="122"/>
  <c r="H41" i="122"/>
  <c r="G41" i="122"/>
  <c r="F41" i="122"/>
  <c r="E41" i="122"/>
  <c r="D41" i="122"/>
  <c r="C41" i="122"/>
  <c r="B41" i="122"/>
  <c r="K40" i="122"/>
  <c r="J40" i="122"/>
  <c r="I40" i="122"/>
  <c r="H40" i="122"/>
  <c r="G40" i="122"/>
  <c r="F40" i="122"/>
  <c r="E40" i="122"/>
  <c r="D40" i="122"/>
  <c r="C40" i="122"/>
  <c r="B40" i="122"/>
  <c r="K39" i="122"/>
  <c r="J39" i="122"/>
  <c r="I39" i="122"/>
  <c r="H39" i="122"/>
  <c r="G39" i="122"/>
  <c r="F39" i="122"/>
  <c r="E39" i="122"/>
  <c r="D39" i="122"/>
  <c r="C39" i="122"/>
  <c r="B39" i="122"/>
  <c r="K38" i="122"/>
  <c r="J38" i="122"/>
  <c r="I38" i="122"/>
  <c r="H38" i="122"/>
  <c r="G38" i="122"/>
  <c r="F38" i="122"/>
  <c r="E38" i="122"/>
  <c r="D38" i="122"/>
  <c r="C38" i="122"/>
  <c r="B38" i="122"/>
  <c r="K37" i="122"/>
  <c r="J37" i="122"/>
  <c r="I37" i="122"/>
  <c r="H37" i="122"/>
  <c r="G37" i="122"/>
  <c r="F37" i="122"/>
  <c r="E37" i="122"/>
  <c r="D37" i="122"/>
  <c r="C37" i="122"/>
  <c r="B37" i="122"/>
  <c r="K36" i="122"/>
  <c r="J36" i="122"/>
  <c r="I36" i="122"/>
  <c r="H36" i="122"/>
  <c r="G36" i="122"/>
  <c r="F36" i="122"/>
  <c r="E36" i="122"/>
  <c r="D36" i="122"/>
  <c r="C36" i="122"/>
  <c r="B36" i="122"/>
  <c r="K35" i="122"/>
  <c r="J35" i="122"/>
  <c r="I35" i="122"/>
  <c r="H35" i="122"/>
  <c r="G35" i="122"/>
  <c r="F35" i="122"/>
  <c r="E35" i="122"/>
  <c r="D35" i="122"/>
  <c r="C35" i="122"/>
  <c r="B35" i="122"/>
  <c r="K34" i="122"/>
  <c r="J34" i="122"/>
  <c r="I34" i="122"/>
  <c r="H34" i="122"/>
  <c r="G34" i="122"/>
  <c r="F34" i="122"/>
  <c r="E34" i="122"/>
  <c r="D34" i="122"/>
  <c r="C34" i="122"/>
  <c r="B34" i="122"/>
  <c r="K33" i="122"/>
  <c r="J33" i="122"/>
  <c r="I33" i="122"/>
  <c r="H33" i="122"/>
  <c r="G33" i="122"/>
  <c r="F33" i="122"/>
  <c r="E33" i="122"/>
  <c r="D33" i="122"/>
  <c r="C33" i="122"/>
  <c r="B33" i="122"/>
  <c r="K32" i="122"/>
  <c r="J32" i="122"/>
  <c r="I32" i="122"/>
  <c r="H32" i="122"/>
  <c r="G32" i="122"/>
  <c r="F32" i="122"/>
  <c r="E32" i="122"/>
  <c r="D32" i="122"/>
  <c r="C32" i="122"/>
  <c r="B32" i="122"/>
  <c r="K31" i="122"/>
  <c r="J31" i="122"/>
  <c r="I31" i="122"/>
  <c r="H31" i="122"/>
  <c r="G31" i="122"/>
  <c r="F31" i="122"/>
  <c r="E31" i="122"/>
  <c r="D31" i="122"/>
  <c r="C31" i="122"/>
  <c r="B31" i="122"/>
  <c r="K30" i="122"/>
  <c r="J30" i="122"/>
  <c r="I30" i="122"/>
  <c r="H30" i="122"/>
  <c r="G30" i="122"/>
  <c r="F30" i="122"/>
  <c r="E30" i="122"/>
  <c r="D30" i="122"/>
  <c r="C30" i="122"/>
  <c r="B30" i="122"/>
  <c r="K29" i="122"/>
  <c r="J29" i="122"/>
  <c r="I29" i="122"/>
  <c r="H29" i="122"/>
  <c r="G29" i="122"/>
  <c r="F29" i="122"/>
  <c r="E29" i="122"/>
  <c r="D29" i="122"/>
  <c r="C29" i="122"/>
  <c r="B29" i="122"/>
  <c r="K28" i="122"/>
  <c r="J28" i="122"/>
  <c r="I28" i="122"/>
  <c r="H28" i="122"/>
  <c r="G28" i="122"/>
  <c r="F28" i="122"/>
  <c r="E28" i="122"/>
  <c r="D28" i="122"/>
  <c r="C28" i="122"/>
  <c r="B28" i="122"/>
  <c r="K27" i="122"/>
  <c r="J27" i="122"/>
  <c r="I27" i="122"/>
  <c r="H27" i="122"/>
  <c r="G27" i="122"/>
  <c r="F27" i="122"/>
  <c r="E27" i="122"/>
  <c r="D27" i="122"/>
  <c r="C27" i="122"/>
  <c r="B27" i="122"/>
  <c r="K26" i="122"/>
  <c r="J26" i="122"/>
  <c r="I26" i="122"/>
  <c r="H26" i="122"/>
  <c r="G26" i="122"/>
  <c r="F26" i="122"/>
  <c r="E26" i="122"/>
  <c r="D26" i="122"/>
  <c r="C26" i="122"/>
  <c r="B26" i="122"/>
  <c r="K25" i="122"/>
  <c r="J25" i="122"/>
  <c r="I25" i="122"/>
  <c r="H25" i="122"/>
  <c r="G25" i="122"/>
  <c r="F25" i="122"/>
  <c r="E25" i="122"/>
  <c r="D25" i="122"/>
  <c r="C25" i="122"/>
  <c r="B25" i="122"/>
  <c r="K24" i="122"/>
  <c r="J24" i="122"/>
  <c r="I24" i="122"/>
  <c r="H24" i="122"/>
  <c r="G24" i="122"/>
  <c r="F24" i="122"/>
  <c r="E24" i="122"/>
  <c r="D24" i="122"/>
  <c r="C24" i="122"/>
  <c r="B24" i="122"/>
  <c r="K23" i="122"/>
  <c r="J23" i="122"/>
  <c r="I23" i="122"/>
  <c r="H23" i="122"/>
  <c r="G23" i="122"/>
  <c r="F23" i="122"/>
  <c r="E23" i="122"/>
  <c r="D23" i="122"/>
  <c r="C23" i="122"/>
  <c r="B23" i="122"/>
  <c r="K22" i="122"/>
  <c r="J22" i="122"/>
  <c r="I22" i="122"/>
  <c r="H22" i="122"/>
  <c r="G22" i="122"/>
  <c r="F22" i="122"/>
  <c r="E22" i="122"/>
  <c r="D22" i="122"/>
  <c r="C22" i="122"/>
  <c r="B22" i="122"/>
  <c r="K21" i="122"/>
  <c r="J21" i="122"/>
  <c r="I21" i="122"/>
  <c r="H21" i="122"/>
  <c r="G21" i="122"/>
  <c r="F21" i="122"/>
  <c r="E21" i="122"/>
  <c r="D21" i="122"/>
  <c r="C21" i="122"/>
  <c r="B21" i="122"/>
  <c r="K20" i="122"/>
  <c r="J20" i="122"/>
  <c r="I20" i="122"/>
  <c r="H20" i="122"/>
  <c r="G20" i="122"/>
  <c r="F20" i="122"/>
  <c r="E20" i="122"/>
  <c r="D20" i="122"/>
  <c r="C20" i="122"/>
  <c r="B20" i="122"/>
  <c r="K19" i="122"/>
  <c r="J19" i="122"/>
  <c r="I19" i="122"/>
  <c r="H19" i="122"/>
  <c r="G19" i="122"/>
  <c r="F19" i="122"/>
  <c r="E19" i="122"/>
  <c r="D19" i="122"/>
  <c r="C19" i="122"/>
  <c r="B19" i="122"/>
  <c r="K18" i="122"/>
  <c r="J18" i="122"/>
  <c r="I18" i="122"/>
  <c r="H18" i="122"/>
  <c r="G18" i="122"/>
  <c r="F18" i="122"/>
  <c r="E18" i="122"/>
  <c r="D18" i="122"/>
  <c r="C18" i="122"/>
  <c r="B18" i="122"/>
  <c r="K17" i="122"/>
  <c r="J17" i="122"/>
  <c r="I17" i="122"/>
  <c r="H17" i="122"/>
  <c r="G17" i="122"/>
  <c r="F17" i="122"/>
  <c r="E17" i="122"/>
  <c r="D17" i="122"/>
  <c r="C17" i="122"/>
  <c r="B17" i="122"/>
  <c r="K16" i="122"/>
  <c r="J16" i="122"/>
  <c r="I16" i="122"/>
  <c r="H16" i="122"/>
  <c r="G16" i="122"/>
  <c r="F16" i="122"/>
  <c r="E16" i="122"/>
  <c r="D16" i="122"/>
  <c r="C16" i="122"/>
  <c r="B16" i="122"/>
  <c r="K15" i="122"/>
  <c r="J15" i="122"/>
  <c r="I15" i="122"/>
  <c r="H15" i="122"/>
  <c r="G15" i="122"/>
  <c r="F15" i="122"/>
  <c r="E15" i="122"/>
  <c r="D15" i="122"/>
  <c r="C15" i="122"/>
  <c r="B15" i="122"/>
  <c r="K14" i="122"/>
  <c r="J14" i="122"/>
  <c r="I14" i="122"/>
  <c r="H14" i="122"/>
  <c r="G14" i="122"/>
  <c r="F14" i="122"/>
  <c r="E14" i="122"/>
  <c r="D14" i="122"/>
  <c r="C14" i="122"/>
  <c r="B14" i="122"/>
  <c r="K13" i="122"/>
  <c r="J13" i="122"/>
  <c r="I13" i="122"/>
  <c r="H13" i="122"/>
  <c r="G13" i="122"/>
  <c r="F13" i="122"/>
  <c r="E13" i="122"/>
  <c r="D13" i="122"/>
  <c r="C13" i="122"/>
  <c r="B13" i="122"/>
  <c r="K12" i="122"/>
  <c r="J12" i="122"/>
  <c r="I12" i="122"/>
  <c r="H12" i="122"/>
  <c r="G12" i="122"/>
  <c r="F12" i="122"/>
  <c r="E12" i="122"/>
  <c r="D12" i="122"/>
  <c r="C12" i="122"/>
  <c r="B12" i="122"/>
  <c r="K11" i="122"/>
  <c r="J11" i="122"/>
  <c r="I11" i="122"/>
  <c r="H11" i="122"/>
  <c r="G11" i="122"/>
  <c r="F11" i="122"/>
  <c r="E11" i="122"/>
  <c r="D11" i="122"/>
  <c r="C11" i="122"/>
  <c r="B11" i="122"/>
  <c r="K10" i="122"/>
  <c r="J10" i="122"/>
  <c r="I10" i="122"/>
  <c r="H10" i="122"/>
  <c r="G10" i="122"/>
  <c r="F10" i="122"/>
  <c r="E10" i="122"/>
  <c r="D10" i="122"/>
  <c r="C10" i="122"/>
  <c r="B10" i="122"/>
  <c r="K9" i="122"/>
  <c r="J9" i="122"/>
  <c r="I9" i="122"/>
  <c r="H9" i="122"/>
  <c r="G9" i="122"/>
  <c r="F9" i="122"/>
  <c r="E9" i="122"/>
  <c r="D9" i="122"/>
  <c r="C9" i="122"/>
  <c r="B9" i="122"/>
  <c r="K8" i="122"/>
  <c r="J8" i="122"/>
  <c r="I8" i="122"/>
  <c r="H8" i="122"/>
  <c r="G8" i="122"/>
  <c r="F8" i="122"/>
  <c r="E8" i="122"/>
  <c r="D8" i="122"/>
  <c r="C8" i="122"/>
  <c r="B8" i="122"/>
  <c r="K7" i="122"/>
  <c r="J7" i="122"/>
  <c r="I7" i="122"/>
  <c r="H7" i="122"/>
  <c r="G7" i="122"/>
  <c r="F7" i="122"/>
  <c r="E7" i="122"/>
  <c r="D7" i="122"/>
  <c r="C7" i="122"/>
  <c r="B7" i="122"/>
  <c r="K6" i="122"/>
  <c r="J6" i="122"/>
  <c r="I6" i="122"/>
  <c r="H6" i="122"/>
  <c r="G6" i="122"/>
  <c r="F6" i="122"/>
  <c r="E6" i="122"/>
  <c r="D6" i="122"/>
  <c r="C6" i="122"/>
  <c r="B6" i="122"/>
  <c r="K5" i="122"/>
  <c r="J5" i="122"/>
  <c r="I5" i="122"/>
  <c r="H5" i="122"/>
  <c r="G5" i="122"/>
  <c r="F5" i="122"/>
  <c r="E5" i="122"/>
  <c r="D5" i="122"/>
  <c r="C5" i="122"/>
  <c r="B5" i="122"/>
  <c r="K4" i="122"/>
  <c r="J4" i="122"/>
  <c r="I4" i="122"/>
  <c r="H4" i="122"/>
  <c r="G4" i="122"/>
  <c r="F4" i="122"/>
  <c r="E4" i="122"/>
  <c r="D4" i="122"/>
  <c r="C4" i="122"/>
  <c r="B4" i="122"/>
  <c r="K3" i="122"/>
  <c r="J3" i="122"/>
  <c r="I3" i="122"/>
  <c r="H3" i="122"/>
  <c r="G3" i="122"/>
  <c r="F3" i="122"/>
  <c r="E3" i="122"/>
  <c r="D3" i="122"/>
  <c r="C3" i="122"/>
  <c r="B3" i="122"/>
  <c r="B291" i="121"/>
  <c r="B290" i="121"/>
  <c r="B289" i="121"/>
  <c r="B288" i="121"/>
  <c r="B287" i="121"/>
  <c r="B286" i="121"/>
  <c r="B285" i="121"/>
  <c r="B284" i="121"/>
  <c r="B283" i="121"/>
  <c r="B282" i="121"/>
  <c r="B281" i="121"/>
  <c r="B280" i="121"/>
  <c r="B279" i="121"/>
  <c r="B278" i="121"/>
  <c r="B277" i="121"/>
  <c r="B276" i="121"/>
  <c r="B275" i="121"/>
  <c r="B274" i="121"/>
  <c r="B273" i="121"/>
  <c r="B272" i="121"/>
  <c r="B271" i="121"/>
  <c r="B270" i="121"/>
  <c r="B269" i="121"/>
  <c r="B268" i="121"/>
  <c r="B267" i="121"/>
  <c r="B266" i="121"/>
  <c r="B265" i="121"/>
  <c r="B264" i="121"/>
  <c r="B263" i="121"/>
  <c r="B262" i="121"/>
  <c r="B261" i="121"/>
  <c r="B260" i="121"/>
  <c r="B259" i="121"/>
  <c r="B258" i="121"/>
  <c r="B257" i="121"/>
  <c r="B256" i="121"/>
  <c r="B255" i="121"/>
  <c r="B254" i="121"/>
  <c r="B253" i="121"/>
  <c r="B252" i="121"/>
  <c r="B251" i="121"/>
  <c r="B250" i="121"/>
  <c r="B249" i="121"/>
  <c r="B248" i="121"/>
  <c r="B247" i="121"/>
  <c r="B246" i="121"/>
  <c r="B245" i="121"/>
  <c r="B244" i="121"/>
  <c r="B243" i="121"/>
  <c r="B242" i="121"/>
  <c r="B241" i="121"/>
  <c r="B240" i="121"/>
  <c r="B239" i="121"/>
  <c r="B238" i="121"/>
  <c r="B237" i="121"/>
  <c r="B236" i="121"/>
  <c r="B235" i="121"/>
  <c r="B234" i="121"/>
  <c r="B233" i="121"/>
  <c r="B232" i="121"/>
  <c r="B231" i="121"/>
  <c r="B230" i="121"/>
  <c r="B229" i="121"/>
  <c r="B228" i="121"/>
  <c r="B227" i="121"/>
  <c r="B226" i="121"/>
  <c r="B225" i="121"/>
  <c r="B224" i="121"/>
  <c r="B223" i="121"/>
  <c r="B222" i="121"/>
  <c r="B221" i="121"/>
  <c r="B220" i="121"/>
  <c r="B219" i="121"/>
  <c r="B218" i="121"/>
  <c r="B217" i="121"/>
  <c r="B216" i="121"/>
  <c r="B215" i="121"/>
  <c r="B214" i="121"/>
  <c r="B213" i="121"/>
  <c r="B212" i="121"/>
  <c r="B211" i="121"/>
  <c r="B210" i="121"/>
  <c r="B209" i="121"/>
  <c r="B208" i="121"/>
  <c r="B207" i="121"/>
  <c r="B206" i="121"/>
  <c r="B205" i="121"/>
  <c r="B204" i="121"/>
  <c r="B203" i="121"/>
  <c r="B202" i="121"/>
  <c r="B201" i="121"/>
  <c r="B200" i="121"/>
  <c r="B199" i="121"/>
  <c r="B198" i="121"/>
  <c r="B197" i="121"/>
  <c r="B196" i="121"/>
  <c r="B195" i="121"/>
  <c r="B194" i="121"/>
  <c r="B193" i="121"/>
  <c r="B192" i="121"/>
  <c r="B191" i="121"/>
  <c r="B190" i="121"/>
  <c r="B189" i="121"/>
  <c r="B188" i="121"/>
  <c r="B187" i="121"/>
  <c r="B186" i="121"/>
  <c r="B185" i="121"/>
  <c r="B184" i="121"/>
  <c r="B183" i="121"/>
  <c r="B182" i="121"/>
  <c r="B181" i="121"/>
  <c r="B180" i="121"/>
  <c r="B179" i="121"/>
  <c r="B178" i="121"/>
  <c r="B177" i="121"/>
  <c r="B176" i="121"/>
  <c r="B175" i="121"/>
  <c r="B174" i="121"/>
  <c r="B173" i="121"/>
  <c r="B172" i="121"/>
  <c r="B171" i="121"/>
  <c r="B170" i="121"/>
  <c r="B169" i="121"/>
  <c r="B168" i="121"/>
  <c r="B167" i="121"/>
  <c r="B166" i="121"/>
  <c r="B165" i="121"/>
  <c r="B164" i="121"/>
  <c r="B163" i="121"/>
  <c r="B162" i="121"/>
  <c r="B161" i="121"/>
  <c r="B160" i="121"/>
  <c r="B159" i="121"/>
  <c r="B158" i="121"/>
  <c r="B157" i="121"/>
  <c r="B156" i="121"/>
  <c r="B155" i="121"/>
  <c r="B154" i="121"/>
  <c r="B153" i="121"/>
  <c r="B152" i="121"/>
  <c r="B151" i="121"/>
  <c r="B150" i="121"/>
  <c r="B149" i="121"/>
  <c r="B148" i="121"/>
  <c r="B147" i="121"/>
  <c r="B146" i="121"/>
  <c r="B145" i="121"/>
  <c r="B144" i="121"/>
  <c r="B143" i="121"/>
  <c r="B142" i="121"/>
  <c r="B141" i="121"/>
  <c r="B140" i="121"/>
  <c r="B139" i="121"/>
  <c r="B138" i="121"/>
  <c r="B137" i="121"/>
  <c r="B136" i="121"/>
  <c r="B135" i="121"/>
  <c r="B134" i="121"/>
  <c r="B133" i="121"/>
  <c r="B132" i="121"/>
  <c r="B131" i="121"/>
  <c r="B130" i="121"/>
  <c r="B129" i="121"/>
  <c r="B128" i="121"/>
  <c r="B127" i="121"/>
  <c r="B126" i="121"/>
  <c r="B125" i="121"/>
  <c r="B124" i="121"/>
  <c r="B123" i="121"/>
  <c r="B122" i="121"/>
  <c r="B121" i="121"/>
  <c r="B120" i="121"/>
  <c r="B119" i="121"/>
  <c r="B118" i="121"/>
  <c r="B117" i="121"/>
  <c r="B116" i="121"/>
  <c r="B115" i="121"/>
  <c r="B114" i="121"/>
  <c r="B113" i="121"/>
  <c r="B112" i="121"/>
  <c r="B111" i="121"/>
  <c r="B110" i="121"/>
  <c r="B109" i="121"/>
  <c r="B108" i="121"/>
  <c r="B107" i="121"/>
  <c r="B106" i="121"/>
  <c r="B105" i="121"/>
  <c r="B104" i="121"/>
  <c r="B103" i="121"/>
  <c r="B102" i="121"/>
  <c r="B101" i="121"/>
  <c r="B100" i="121"/>
  <c r="B99" i="121"/>
  <c r="B98" i="121"/>
  <c r="B97" i="121"/>
  <c r="B96" i="121"/>
  <c r="B95" i="121"/>
  <c r="B94" i="121"/>
  <c r="B93" i="121"/>
  <c r="B92" i="121"/>
  <c r="B91" i="121"/>
  <c r="B90" i="121"/>
  <c r="B89" i="121"/>
  <c r="B88" i="121"/>
  <c r="B87" i="121"/>
  <c r="B86" i="121"/>
  <c r="B85" i="121"/>
  <c r="B84" i="121"/>
  <c r="B83" i="121"/>
  <c r="B82" i="121"/>
  <c r="B81" i="121"/>
  <c r="B80" i="121"/>
  <c r="B79" i="121"/>
  <c r="B78" i="121"/>
  <c r="K77" i="121"/>
  <c r="J77" i="121"/>
  <c r="I77" i="121"/>
  <c r="H77" i="121"/>
  <c r="G77" i="121"/>
  <c r="F77" i="121"/>
  <c r="E77" i="121"/>
  <c r="D77" i="121"/>
  <c r="C77" i="121"/>
  <c r="B77" i="121"/>
  <c r="K76" i="121"/>
  <c r="J76" i="121"/>
  <c r="I76" i="121"/>
  <c r="H76" i="121"/>
  <c r="G76" i="121"/>
  <c r="F76" i="121"/>
  <c r="E76" i="121"/>
  <c r="D76" i="121"/>
  <c r="C76" i="121"/>
  <c r="B76" i="121"/>
  <c r="K75" i="121"/>
  <c r="J75" i="121"/>
  <c r="I75" i="121"/>
  <c r="H75" i="121"/>
  <c r="G75" i="121"/>
  <c r="F75" i="121"/>
  <c r="E75" i="121"/>
  <c r="D75" i="121"/>
  <c r="C75" i="121"/>
  <c r="B75" i="121"/>
  <c r="K74" i="121"/>
  <c r="J74" i="121"/>
  <c r="I74" i="121"/>
  <c r="H74" i="121"/>
  <c r="G74" i="121"/>
  <c r="F74" i="121"/>
  <c r="E74" i="121"/>
  <c r="D74" i="121"/>
  <c r="C74" i="121"/>
  <c r="B74" i="121"/>
  <c r="K73" i="121"/>
  <c r="J73" i="121"/>
  <c r="I73" i="121"/>
  <c r="H73" i="121"/>
  <c r="G73" i="121"/>
  <c r="F73" i="121"/>
  <c r="E73" i="121"/>
  <c r="D73" i="121"/>
  <c r="C73" i="121"/>
  <c r="B73" i="121"/>
  <c r="K72" i="121"/>
  <c r="J72" i="121"/>
  <c r="I72" i="121"/>
  <c r="H72" i="121"/>
  <c r="G72" i="121"/>
  <c r="F72" i="121"/>
  <c r="E72" i="121"/>
  <c r="D72" i="121"/>
  <c r="C72" i="121"/>
  <c r="B72" i="121"/>
  <c r="K71" i="121"/>
  <c r="J71" i="121"/>
  <c r="I71" i="121"/>
  <c r="H71" i="121"/>
  <c r="G71" i="121"/>
  <c r="F71" i="121"/>
  <c r="E71" i="121"/>
  <c r="D71" i="121"/>
  <c r="C71" i="121"/>
  <c r="B71" i="121"/>
  <c r="K70" i="121"/>
  <c r="J70" i="121"/>
  <c r="I70" i="121"/>
  <c r="H70" i="121"/>
  <c r="G70" i="121"/>
  <c r="F70" i="121"/>
  <c r="E70" i="121"/>
  <c r="D70" i="121"/>
  <c r="C70" i="121"/>
  <c r="B70" i="121"/>
  <c r="K69" i="121"/>
  <c r="J69" i="121"/>
  <c r="I69" i="121"/>
  <c r="H69" i="121"/>
  <c r="G69" i="121"/>
  <c r="F69" i="121"/>
  <c r="E69" i="121"/>
  <c r="D69" i="121"/>
  <c r="C69" i="121"/>
  <c r="B69" i="121"/>
  <c r="K68" i="121"/>
  <c r="J68" i="121"/>
  <c r="I68" i="121"/>
  <c r="H68" i="121"/>
  <c r="G68" i="121"/>
  <c r="F68" i="121"/>
  <c r="E68" i="121"/>
  <c r="D68" i="121"/>
  <c r="C68" i="121"/>
  <c r="B68" i="121"/>
  <c r="K67" i="121"/>
  <c r="J67" i="121"/>
  <c r="I67" i="121"/>
  <c r="H67" i="121"/>
  <c r="G67" i="121"/>
  <c r="F67" i="121"/>
  <c r="E67" i="121"/>
  <c r="D67" i="121"/>
  <c r="C67" i="121"/>
  <c r="B67" i="121"/>
  <c r="K66" i="121"/>
  <c r="J66" i="121"/>
  <c r="I66" i="121"/>
  <c r="H66" i="121"/>
  <c r="G66" i="121"/>
  <c r="F66" i="121"/>
  <c r="E66" i="121"/>
  <c r="D66" i="121"/>
  <c r="C66" i="121"/>
  <c r="B66" i="121"/>
  <c r="K65" i="121"/>
  <c r="J65" i="121"/>
  <c r="I65" i="121"/>
  <c r="H65" i="121"/>
  <c r="G65" i="121"/>
  <c r="F65" i="121"/>
  <c r="E65" i="121"/>
  <c r="D65" i="121"/>
  <c r="C65" i="121"/>
  <c r="B65" i="121"/>
  <c r="K64" i="121"/>
  <c r="J64" i="121"/>
  <c r="I64" i="121"/>
  <c r="H64" i="121"/>
  <c r="G64" i="121"/>
  <c r="F64" i="121"/>
  <c r="E64" i="121"/>
  <c r="D64" i="121"/>
  <c r="C64" i="121"/>
  <c r="B64" i="121"/>
  <c r="K63" i="121"/>
  <c r="J63" i="121"/>
  <c r="I63" i="121"/>
  <c r="H63" i="121"/>
  <c r="G63" i="121"/>
  <c r="F63" i="121"/>
  <c r="E63" i="121"/>
  <c r="D63" i="121"/>
  <c r="C63" i="121"/>
  <c r="B63" i="121"/>
  <c r="K62" i="121"/>
  <c r="J62" i="121"/>
  <c r="I62" i="121"/>
  <c r="H62" i="121"/>
  <c r="G62" i="121"/>
  <c r="F62" i="121"/>
  <c r="E62" i="121"/>
  <c r="D62" i="121"/>
  <c r="C62" i="121"/>
  <c r="B62" i="121"/>
  <c r="K61" i="121"/>
  <c r="J61" i="121"/>
  <c r="I61" i="121"/>
  <c r="H61" i="121"/>
  <c r="G61" i="121"/>
  <c r="F61" i="121"/>
  <c r="E61" i="121"/>
  <c r="D61" i="121"/>
  <c r="C61" i="121"/>
  <c r="B61" i="121"/>
  <c r="K60" i="121"/>
  <c r="J60" i="121"/>
  <c r="I60" i="121"/>
  <c r="H60" i="121"/>
  <c r="G60" i="121"/>
  <c r="F60" i="121"/>
  <c r="E60" i="121"/>
  <c r="D60" i="121"/>
  <c r="C60" i="121"/>
  <c r="B60" i="121"/>
  <c r="K59" i="121"/>
  <c r="J59" i="121"/>
  <c r="I59" i="121"/>
  <c r="H59" i="121"/>
  <c r="G59" i="121"/>
  <c r="F59" i="121"/>
  <c r="E59" i="121"/>
  <c r="D59" i="121"/>
  <c r="C59" i="121"/>
  <c r="B59" i="121"/>
  <c r="K58" i="121"/>
  <c r="J58" i="121"/>
  <c r="I58" i="121"/>
  <c r="H58" i="121"/>
  <c r="G58" i="121"/>
  <c r="F58" i="121"/>
  <c r="E58" i="121"/>
  <c r="D58" i="121"/>
  <c r="C58" i="121"/>
  <c r="B58" i="121"/>
  <c r="K57" i="121"/>
  <c r="J57" i="121"/>
  <c r="I57" i="121"/>
  <c r="H57" i="121"/>
  <c r="G57" i="121"/>
  <c r="F57" i="121"/>
  <c r="E57" i="121"/>
  <c r="D57" i="121"/>
  <c r="C57" i="121"/>
  <c r="B57" i="121"/>
  <c r="K56" i="121"/>
  <c r="J56" i="121"/>
  <c r="I56" i="121"/>
  <c r="H56" i="121"/>
  <c r="G56" i="121"/>
  <c r="F56" i="121"/>
  <c r="E56" i="121"/>
  <c r="D56" i="121"/>
  <c r="C56" i="121"/>
  <c r="B56" i="121"/>
  <c r="K55" i="121"/>
  <c r="J55" i="121"/>
  <c r="I55" i="121"/>
  <c r="H55" i="121"/>
  <c r="G55" i="121"/>
  <c r="F55" i="121"/>
  <c r="E55" i="121"/>
  <c r="D55" i="121"/>
  <c r="C55" i="121"/>
  <c r="B55" i="121"/>
  <c r="K54" i="121"/>
  <c r="J54" i="121"/>
  <c r="I54" i="121"/>
  <c r="H54" i="121"/>
  <c r="G54" i="121"/>
  <c r="F54" i="121"/>
  <c r="E54" i="121"/>
  <c r="D54" i="121"/>
  <c r="C54" i="121"/>
  <c r="B54" i="121"/>
  <c r="K53" i="121"/>
  <c r="J53" i="121"/>
  <c r="I53" i="121"/>
  <c r="H53" i="121"/>
  <c r="G53" i="121"/>
  <c r="F53" i="121"/>
  <c r="E53" i="121"/>
  <c r="D53" i="121"/>
  <c r="C53" i="121"/>
  <c r="B53" i="121"/>
  <c r="K52" i="121"/>
  <c r="J52" i="121"/>
  <c r="I52" i="121"/>
  <c r="H52" i="121"/>
  <c r="G52" i="121"/>
  <c r="F52" i="121"/>
  <c r="E52" i="121"/>
  <c r="D52" i="121"/>
  <c r="C52" i="121"/>
  <c r="B52" i="121"/>
  <c r="K51" i="121"/>
  <c r="J51" i="121"/>
  <c r="I51" i="121"/>
  <c r="H51" i="121"/>
  <c r="G51" i="121"/>
  <c r="F51" i="121"/>
  <c r="E51" i="121"/>
  <c r="D51" i="121"/>
  <c r="C51" i="121"/>
  <c r="B51" i="121"/>
  <c r="K50" i="121"/>
  <c r="J50" i="121"/>
  <c r="I50" i="121"/>
  <c r="H50" i="121"/>
  <c r="G50" i="121"/>
  <c r="F50" i="121"/>
  <c r="E50" i="121"/>
  <c r="D50" i="121"/>
  <c r="C50" i="121"/>
  <c r="B50" i="121"/>
  <c r="K49" i="121"/>
  <c r="J49" i="121"/>
  <c r="I49" i="121"/>
  <c r="H49" i="121"/>
  <c r="G49" i="121"/>
  <c r="F49" i="121"/>
  <c r="E49" i="121"/>
  <c r="D49" i="121"/>
  <c r="C49" i="121"/>
  <c r="B49" i="121"/>
  <c r="K48" i="121"/>
  <c r="J48" i="121"/>
  <c r="I48" i="121"/>
  <c r="H48" i="121"/>
  <c r="G48" i="121"/>
  <c r="F48" i="121"/>
  <c r="E48" i="121"/>
  <c r="D48" i="121"/>
  <c r="C48" i="121"/>
  <c r="B48" i="121"/>
  <c r="K47" i="121"/>
  <c r="J47" i="121"/>
  <c r="I47" i="121"/>
  <c r="H47" i="121"/>
  <c r="G47" i="121"/>
  <c r="F47" i="121"/>
  <c r="E47" i="121"/>
  <c r="D47" i="121"/>
  <c r="C47" i="121"/>
  <c r="B47" i="121"/>
  <c r="K46" i="121"/>
  <c r="J46" i="121"/>
  <c r="I46" i="121"/>
  <c r="H46" i="121"/>
  <c r="G46" i="121"/>
  <c r="F46" i="121"/>
  <c r="E46" i="121"/>
  <c r="D46" i="121"/>
  <c r="C46" i="121"/>
  <c r="B46" i="121"/>
  <c r="K45" i="121"/>
  <c r="J45" i="121"/>
  <c r="I45" i="121"/>
  <c r="H45" i="121"/>
  <c r="G45" i="121"/>
  <c r="F45" i="121"/>
  <c r="E45" i="121"/>
  <c r="D45" i="121"/>
  <c r="C45" i="121"/>
  <c r="B45" i="121"/>
  <c r="K44" i="121"/>
  <c r="J44" i="121"/>
  <c r="I44" i="121"/>
  <c r="H44" i="121"/>
  <c r="G44" i="121"/>
  <c r="F44" i="121"/>
  <c r="E44" i="121"/>
  <c r="D44" i="121"/>
  <c r="C44" i="121"/>
  <c r="B44" i="121"/>
  <c r="K43" i="121"/>
  <c r="J43" i="121"/>
  <c r="I43" i="121"/>
  <c r="H43" i="121"/>
  <c r="G43" i="121"/>
  <c r="F43" i="121"/>
  <c r="E43" i="121"/>
  <c r="D43" i="121"/>
  <c r="C43" i="121"/>
  <c r="B43" i="121"/>
  <c r="K42" i="121"/>
  <c r="J42" i="121"/>
  <c r="I42" i="121"/>
  <c r="H42" i="121"/>
  <c r="G42" i="121"/>
  <c r="F42" i="121"/>
  <c r="E42" i="121"/>
  <c r="D42" i="121"/>
  <c r="C42" i="121"/>
  <c r="B42" i="121"/>
  <c r="K41" i="121"/>
  <c r="J41" i="121"/>
  <c r="I41" i="121"/>
  <c r="H41" i="121"/>
  <c r="G41" i="121"/>
  <c r="F41" i="121"/>
  <c r="E41" i="121"/>
  <c r="D41" i="121"/>
  <c r="C41" i="121"/>
  <c r="B41" i="121"/>
  <c r="K40" i="121"/>
  <c r="J40" i="121"/>
  <c r="I40" i="121"/>
  <c r="H40" i="121"/>
  <c r="G40" i="121"/>
  <c r="F40" i="121"/>
  <c r="E40" i="121"/>
  <c r="D40" i="121"/>
  <c r="C40" i="121"/>
  <c r="B40" i="121"/>
  <c r="K39" i="121"/>
  <c r="J39" i="121"/>
  <c r="I39" i="121"/>
  <c r="H39" i="121"/>
  <c r="G39" i="121"/>
  <c r="F39" i="121"/>
  <c r="E39" i="121"/>
  <c r="D39" i="121"/>
  <c r="C39" i="121"/>
  <c r="B39" i="121"/>
  <c r="K38" i="121"/>
  <c r="J38" i="121"/>
  <c r="I38" i="121"/>
  <c r="H38" i="121"/>
  <c r="G38" i="121"/>
  <c r="F38" i="121"/>
  <c r="E38" i="121"/>
  <c r="D38" i="121"/>
  <c r="C38" i="121"/>
  <c r="B38" i="121"/>
  <c r="K37" i="121"/>
  <c r="J37" i="121"/>
  <c r="I37" i="121"/>
  <c r="H37" i="121"/>
  <c r="G37" i="121"/>
  <c r="F37" i="121"/>
  <c r="E37" i="121"/>
  <c r="D37" i="121"/>
  <c r="C37" i="121"/>
  <c r="B37" i="121"/>
  <c r="K36" i="121"/>
  <c r="J36" i="121"/>
  <c r="I36" i="121"/>
  <c r="H36" i="121"/>
  <c r="G36" i="121"/>
  <c r="F36" i="121"/>
  <c r="E36" i="121"/>
  <c r="D36" i="121"/>
  <c r="C36" i="121"/>
  <c r="B36" i="121"/>
  <c r="K35" i="121"/>
  <c r="J35" i="121"/>
  <c r="I35" i="121"/>
  <c r="H35" i="121"/>
  <c r="G35" i="121"/>
  <c r="F35" i="121"/>
  <c r="E35" i="121"/>
  <c r="D35" i="121"/>
  <c r="C35" i="121"/>
  <c r="B35" i="121"/>
  <c r="K34" i="121"/>
  <c r="J34" i="121"/>
  <c r="I34" i="121"/>
  <c r="H34" i="121"/>
  <c r="G34" i="121"/>
  <c r="F34" i="121"/>
  <c r="E34" i="121"/>
  <c r="D34" i="121"/>
  <c r="C34" i="121"/>
  <c r="B34" i="121"/>
  <c r="K33" i="121"/>
  <c r="J33" i="121"/>
  <c r="I33" i="121"/>
  <c r="H33" i="121"/>
  <c r="G33" i="121"/>
  <c r="F33" i="121"/>
  <c r="E33" i="121"/>
  <c r="D33" i="121"/>
  <c r="C33" i="121"/>
  <c r="B33" i="121"/>
  <c r="K32" i="121"/>
  <c r="J32" i="121"/>
  <c r="I32" i="121"/>
  <c r="H32" i="121"/>
  <c r="G32" i="121"/>
  <c r="F32" i="121"/>
  <c r="E32" i="121"/>
  <c r="D32" i="121"/>
  <c r="C32" i="121"/>
  <c r="B32" i="121"/>
  <c r="K31" i="121"/>
  <c r="J31" i="121"/>
  <c r="I31" i="121"/>
  <c r="H31" i="121"/>
  <c r="G31" i="121"/>
  <c r="F31" i="121"/>
  <c r="E31" i="121"/>
  <c r="D31" i="121"/>
  <c r="C31" i="121"/>
  <c r="B31" i="121"/>
  <c r="K30" i="121"/>
  <c r="J30" i="121"/>
  <c r="I30" i="121"/>
  <c r="H30" i="121"/>
  <c r="G30" i="121"/>
  <c r="F30" i="121"/>
  <c r="E30" i="121"/>
  <c r="D30" i="121"/>
  <c r="C30" i="121"/>
  <c r="B30" i="121"/>
  <c r="K29" i="121"/>
  <c r="J29" i="121"/>
  <c r="I29" i="121"/>
  <c r="H29" i="121"/>
  <c r="G29" i="121"/>
  <c r="F29" i="121"/>
  <c r="E29" i="121"/>
  <c r="D29" i="121"/>
  <c r="C29" i="121"/>
  <c r="B29" i="121"/>
  <c r="K28" i="121"/>
  <c r="J28" i="121"/>
  <c r="I28" i="121"/>
  <c r="H28" i="121"/>
  <c r="G28" i="121"/>
  <c r="F28" i="121"/>
  <c r="E28" i="121"/>
  <c r="D28" i="121"/>
  <c r="C28" i="121"/>
  <c r="B28" i="121"/>
  <c r="K27" i="121"/>
  <c r="J27" i="121"/>
  <c r="I27" i="121"/>
  <c r="H27" i="121"/>
  <c r="G27" i="121"/>
  <c r="F27" i="121"/>
  <c r="E27" i="121"/>
  <c r="D27" i="121"/>
  <c r="C27" i="121"/>
  <c r="B27" i="121"/>
  <c r="K26" i="121"/>
  <c r="J26" i="121"/>
  <c r="I26" i="121"/>
  <c r="H26" i="121"/>
  <c r="G26" i="121"/>
  <c r="F26" i="121"/>
  <c r="E26" i="121"/>
  <c r="D26" i="121"/>
  <c r="C26" i="121"/>
  <c r="B26" i="121"/>
  <c r="K25" i="121"/>
  <c r="J25" i="121"/>
  <c r="I25" i="121"/>
  <c r="H25" i="121"/>
  <c r="G25" i="121"/>
  <c r="F25" i="121"/>
  <c r="E25" i="121"/>
  <c r="D25" i="121"/>
  <c r="C25" i="121"/>
  <c r="B25" i="121"/>
  <c r="K24" i="121"/>
  <c r="J24" i="121"/>
  <c r="I24" i="121"/>
  <c r="H24" i="121"/>
  <c r="G24" i="121"/>
  <c r="F24" i="121"/>
  <c r="E24" i="121"/>
  <c r="D24" i="121"/>
  <c r="C24" i="121"/>
  <c r="B24" i="121"/>
  <c r="K23" i="121"/>
  <c r="J23" i="121"/>
  <c r="I23" i="121"/>
  <c r="H23" i="121"/>
  <c r="G23" i="121"/>
  <c r="F23" i="121"/>
  <c r="E23" i="121"/>
  <c r="D23" i="121"/>
  <c r="C23" i="121"/>
  <c r="B23" i="121"/>
  <c r="K22" i="121"/>
  <c r="J22" i="121"/>
  <c r="I22" i="121"/>
  <c r="H22" i="121"/>
  <c r="G22" i="121"/>
  <c r="F22" i="121"/>
  <c r="E22" i="121"/>
  <c r="D22" i="121"/>
  <c r="C22" i="121"/>
  <c r="B22" i="121"/>
  <c r="K21" i="121"/>
  <c r="J21" i="121"/>
  <c r="I21" i="121"/>
  <c r="H21" i="121"/>
  <c r="G21" i="121"/>
  <c r="F21" i="121"/>
  <c r="E21" i="121"/>
  <c r="D21" i="121"/>
  <c r="C21" i="121"/>
  <c r="B21" i="121"/>
  <c r="K20" i="121"/>
  <c r="J20" i="121"/>
  <c r="I20" i="121"/>
  <c r="H20" i="121"/>
  <c r="G20" i="121"/>
  <c r="F20" i="121"/>
  <c r="E20" i="121"/>
  <c r="D20" i="121"/>
  <c r="C20" i="121"/>
  <c r="B20" i="121"/>
  <c r="K19" i="121"/>
  <c r="J19" i="121"/>
  <c r="I19" i="121"/>
  <c r="H19" i="121"/>
  <c r="G19" i="121"/>
  <c r="F19" i="121"/>
  <c r="E19" i="121"/>
  <c r="D19" i="121"/>
  <c r="C19" i="121"/>
  <c r="B19" i="121"/>
  <c r="K18" i="121"/>
  <c r="J18" i="121"/>
  <c r="I18" i="121"/>
  <c r="H18" i="121"/>
  <c r="G18" i="121"/>
  <c r="F18" i="121"/>
  <c r="E18" i="121"/>
  <c r="D18" i="121"/>
  <c r="C18" i="121"/>
  <c r="B18" i="121"/>
  <c r="K17" i="121"/>
  <c r="J17" i="121"/>
  <c r="I17" i="121"/>
  <c r="H17" i="121"/>
  <c r="G17" i="121"/>
  <c r="F17" i="121"/>
  <c r="E17" i="121"/>
  <c r="D17" i="121"/>
  <c r="C17" i="121"/>
  <c r="B17" i="121"/>
  <c r="K16" i="121"/>
  <c r="J16" i="121"/>
  <c r="I16" i="121"/>
  <c r="H16" i="121"/>
  <c r="G16" i="121"/>
  <c r="F16" i="121"/>
  <c r="E16" i="121"/>
  <c r="D16" i="121"/>
  <c r="C16" i="121"/>
  <c r="B16" i="121"/>
  <c r="K15" i="121"/>
  <c r="J15" i="121"/>
  <c r="I15" i="121"/>
  <c r="H15" i="121"/>
  <c r="G15" i="121"/>
  <c r="F15" i="121"/>
  <c r="E15" i="121"/>
  <c r="D15" i="121"/>
  <c r="C15" i="121"/>
  <c r="B15" i="121"/>
  <c r="K14" i="121"/>
  <c r="J14" i="121"/>
  <c r="I14" i="121"/>
  <c r="H14" i="121"/>
  <c r="G14" i="121"/>
  <c r="F14" i="121"/>
  <c r="E14" i="121"/>
  <c r="D14" i="121"/>
  <c r="C14" i="121"/>
  <c r="B14" i="121"/>
  <c r="K13" i="121"/>
  <c r="J13" i="121"/>
  <c r="I13" i="121"/>
  <c r="H13" i="121"/>
  <c r="G13" i="121"/>
  <c r="F13" i="121"/>
  <c r="E13" i="121"/>
  <c r="D13" i="121"/>
  <c r="C13" i="121"/>
  <c r="B13" i="121"/>
  <c r="K12" i="121"/>
  <c r="J12" i="121"/>
  <c r="I12" i="121"/>
  <c r="H12" i="121"/>
  <c r="G12" i="121"/>
  <c r="F12" i="121"/>
  <c r="E12" i="121"/>
  <c r="D12" i="121"/>
  <c r="C12" i="121"/>
  <c r="B12" i="121"/>
  <c r="K11" i="121"/>
  <c r="J11" i="121"/>
  <c r="I11" i="121"/>
  <c r="H11" i="121"/>
  <c r="G11" i="121"/>
  <c r="F11" i="121"/>
  <c r="E11" i="121"/>
  <c r="D11" i="121"/>
  <c r="C11" i="121"/>
  <c r="B11" i="121"/>
  <c r="K10" i="121"/>
  <c r="J10" i="121"/>
  <c r="I10" i="121"/>
  <c r="H10" i="121"/>
  <c r="G10" i="121"/>
  <c r="F10" i="121"/>
  <c r="E10" i="121"/>
  <c r="D10" i="121"/>
  <c r="C10" i="121"/>
  <c r="B10" i="121"/>
  <c r="K9" i="121"/>
  <c r="J9" i="121"/>
  <c r="I9" i="121"/>
  <c r="H9" i="121"/>
  <c r="G9" i="121"/>
  <c r="F9" i="121"/>
  <c r="E9" i="121"/>
  <c r="D9" i="121"/>
  <c r="C9" i="121"/>
  <c r="B9" i="121"/>
  <c r="K8" i="121"/>
  <c r="J8" i="121"/>
  <c r="I8" i="121"/>
  <c r="H8" i="121"/>
  <c r="G8" i="121"/>
  <c r="F8" i="121"/>
  <c r="E8" i="121"/>
  <c r="D8" i="121"/>
  <c r="C8" i="121"/>
  <c r="B8" i="121"/>
  <c r="K7" i="121"/>
  <c r="J7" i="121"/>
  <c r="I7" i="121"/>
  <c r="H7" i="121"/>
  <c r="G7" i="121"/>
  <c r="F7" i="121"/>
  <c r="E7" i="121"/>
  <c r="D7" i="121"/>
  <c r="C7" i="121"/>
  <c r="B7" i="121"/>
  <c r="K6" i="121"/>
  <c r="J6" i="121"/>
  <c r="I6" i="121"/>
  <c r="H6" i="121"/>
  <c r="G6" i="121"/>
  <c r="F6" i="121"/>
  <c r="E6" i="121"/>
  <c r="D6" i="121"/>
  <c r="C6" i="121"/>
  <c r="B6" i="121"/>
  <c r="K5" i="121"/>
  <c r="J5" i="121"/>
  <c r="I5" i="121"/>
  <c r="H5" i="121"/>
  <c r="G5" i="121"/>
  <c r="F5" i="121"/>
  <c r="E5" i="121"/>
  <c r="D5" i="121"/>
  <c r="C5" i="121"/>
  <c r="B5" i="121"/>
  <c r="K4" i="121"/>
  <c r="J4" i="121"/>
  <c r="I4" i="121"/>
  <c r="H4" i="121"/>
  <c r="G4" i="121"/>
  <c r="F4" i="121"/>
  <c r="E4" i="121"/>
  <c r="D4" i="121"/>
  <c r="C4" i="121"/>
  <c r="B4" i="121"/>
  <c r="K3" i="121"/>
  <c r="J3" i="121"/>
  <c r="I3" i="121"/>
  <c r="H3" i="121"/>
  <c r="G3" i="121"/>
  <c r="F3" i="121"/>
  <c r="E3" i="121"/>
  <c r="D3" i="121"/>
  <c r="C3" i="121"/>
  <c r="B3" i="121"/>
  <c r="B291" i="120"/>
  <c r="B290" i="120"/>
  <c r="B289" i="120"/>
  <c r="B288" i="120"/>
  <c r="B287" i="120"/>
  <c r="B286" i="120"/>
  <c r="B285" i="120"/>
  <c r="B284" i="120"/>
  <c r="B283" i="120"/>
  <c r="B282" i="120"/>
  <c r="B281" i="120"/>
  <c r="B280" i="120"/>
  <c r="B279" i="120"/>
  <c r="B278" i="120"/>
  <c r="B277" i="120"/>
  <c r="B276" i="120"/>
  <c r="B275" i="120"/>
  <c r="B274" i="120"/>
  <c r="B273" i="120"/>
  <c r="B272" i="120"/>
  <c r="B271" i="120"/>
  <c r="B270" i="120"/>
  <c r="B269" i="120"/>
  <c r="B268" i="120"/>
  <c r="B267" i="120"/>
  <c r="B266" i="120"/>
  <c r="B265" i="120"/>
  <c r="B264" i="120"/>
  <c r="B263" i="120"/>
  <c r="B262" i="120"/>
  <c r="B261" i="120"/>
  <c r="B260" i="120"/>
  <c r="B259" i="120"/>
  <c r="B258" i="120"/>
  <c r="B257" i="120"/>
  <c r="B256" i="120"/>
  <c r="B255" i="120"/>
  <c r="B254" i="120"/>
  <c r="B253" i="120"/>
  <c r="B252" i="120"/>
  <c r="B251" i="120"/>
  <c r="B250" i="120"/>
  <c r="B249" i="120"/>
  <c r="B248" i="120"/>
  <c r="B247" i="120"/>
  <c r="B246" i="120"/>
  <c r="B245" i="120"/>
  <c r="B244" i="120"/>
  <c r="B243" i="120"/>
  <c r="B242" i="120"/>
  <c r="B241" i="120"/>
  <c r="B240" i="120"/>
  <c r="B239" i="120"/>
  <c r="B238" i="120"/>
  <c r="B237" i="120"/>
  <c r="B236" i="120"/>
  <c r="B235" i="120"/>
  <c r="B234" i="120"/>
  <c r="B233" i="120"/>
  <c r="B232" i="120"/>
  <c r="B231" i="120"/>
  <c r="B230" i="120"/>
  <c r="B229" i="120"/>
  <c r="B228" i="120"/>
  <c r="B227" i="120"/>
  <c r="B226" i="120"/>
  <c r="B225" i="120"/>
  <c r="B224" i="120"/>
  <c r="B223" i="120"/>
  <c r="B222" i="120"/>
  <c r="B221" i="120"/>
  <c r="B220" i="120"/>
  <c r="B219" i="120"/>
  <c r="B218" i="120"/>
  <c r="B217" i="120"/>
  <c r="B216" i="120"/>
  <c r="B215" i="120"/>
  <c r="B214" i="120"/>
  <c r="B213" i="120"/>
  <c r="B212" i="120"/>
  <c r="B211" i="120"/>
  <c r="B210" i="120"/>
  <c r="B209" i="120"/>
  <c r="B208" i="120"/>
  <c r="B207" i="120"/>
  <c r="B206" i="120"/>
  <c r="B205" i="120"/>
  <c r="B204" i="120"/>
  <c r="B203" i="120"/>
  <c r="B202" i="120"/>
  <c r="B201" i="120"/>
  <c r="B200" i="120"/>
  <c r="B199" i="120"/>
  <c r="B198" i="120"/>
  <c r="B197" i="120"/>
  <c r="B196" i="120"/>
  <c r="B195" i="120"/>
  <c r="B194" i="120"/>
  <c r="B193" i="120"/>
  <c r="B192" i="120"/>
  <c r="B191" i="120"/>
  <c r="B190" i="120"/>
  <c r="B189" i="120"/>
  <c r="B188" i="120"/>
  <c r="B187" i="120"/>
  <c r="B186" i="120"/>
  <c r="B185" i="120"/>
  <c r="B184" i="120"/>
  <c r="B183" i="120"/>
  <c r="B182" i="120"/>
  <c r="B181" i="120"/>
  <c r="B180" i="120"/>
  <c r="B179" i="120"/>
  <c r="B178" i="120"/>
  <c r="B177" i="120"/>
  <c r="B176" i="120"/>
  <c r="B175" i="120"/>
  <c r="B174" i="120"/>
  <c r="B173" i="120"/>
  <c r="B172" i="120"/>
  <c r="B171" i="120"/>
  <c r="B170" i="120"/>
  <c r="B169" i="120"/>
  <c r="B168" i="120"/>
  <c r="B167" i="120"/>
  <c r="B166" i="120"/>
  <c r="B165" i="120"/>
  <c r="B164" i="120"/>
  <c r="B163" i="120"/>
  <c r="B162" i="120"/>
  <c r="B161" i="120"/>
  <c r="B160" i="120"/>
  <c r="B159" i="120"/>
  <c r="B158" i="120"/>
  <c r="B157" i="120"/>
  <c r="B156" i="120"/>
  <c r="B155" i="120"/>
  <c r="B154" i="120"/>
  <c r="B153" i="120"/>
  <c r="B152" i="120"/>
  <c r="B151" i="120"/>
  <c r="B150" i="120"/>
  <c r="B149" i="120"/>
  <c r="B148" i="120"/>
  <c r="B147" i="120"/>
  <c r="B146" i="120"/>
  <c r="B145" i="120"/>
  <c r="B144" i="120"/>
  <c r="B143" i="120"/>
  <c r="B142" i="120"/>
  <c r="B141" i="120"/>
  <c r="B140" i="120"/>
  <c r="B139" i="120"/>
  <c r="B138" i="120"/>
  <c r="B137" i="120"/>
  <c r="B136" i="120"/>
  <c r="B135" i="120"/>
  <c r="B134" i="120"/>
  <c r="B133" i="120"/>
  <c r="B132" i="120"/>
  <c r="B131" i="120"/>
  <c r="B130" i="120"/>
  <c r="B129" i="120"/>
  <c r="B128" i="120"/>
  <c r="B127" i="120"/>
  <c r="B126" i="120"/>
  <c r="B125" i="120"/>
  <c r="B124" i="120"/>
  <c r="B123" i="120"/>
  <c r="B122" i="120"/>
  <c r="B121" i="120"/>
  <c r="B120" i="120"/>
  <c r="B119" i="120"/>
  <c r="B118" i="120"/>
  <c r="B117" i="120"/>
  <c r="B116" i="120"/>
  <c r="B115" i="120"/>
  <c r="B114" i="120"/>
  <c r="B113" i="120"/>
  <c r="B112" i="120"/>
  <c r="B111" i="120"/>
  <c r="B110" i="120"/>
  <c r="B109" i="120"/>
  <c r="B108" i="120"/>
  <c r="B107" i="120"/>
  <c r="B106" i="120"/>
  <c r="B105" i="120"/>
  <c r="B104" i="120"/>
  <c r="B103" i="120"/>
  <c r="B102" i="120"/>
  <c r="B101" i="120"/>
  <c r="B100" i="120"/>
  <c r="B99" i="120"/>
  <c r="B98" i="120"/>
  <c r="B97" i="120"/>
  <c r="B96" i="120"/>
  <c r="B95" i="120"/>
  <c r="B94" i="120"/>
  <c r="B93" i="120"/>
  <c r="B92" i="120"/>
  <c r="B91" i="120"/>
  <c r="B90" i="120"/>
  <c r="B89" i="120"/>
  <c r="B88" i="120"/>
  <c r="B87" i="120"/>
  <c r="B86" i="120"/>
  <c r="B85" i="120"/>
  <c r="B84" i="120"/>
  <c r="B83" i="120"/>
  <c r="B82" i="120"/>
  <c r="B81" i="120"/>
  <c r="B80" i="120"/>
  <c r="B79" i="120"/>
  <c r="B78" i="120"/>
  <c r="K77" i="120"/>
  <c r="J77" i="120"/>
  <c r="I77" i="120"/>
  <c r="H77" i="120"/>
  <c r="G77" i="120"/>
  <c r="F77" i="120"/>
  <c r="E77" i="120"/>
  <c r="D77" i="120"/>
  <c r="C77" i="120"/>
  <c r="B77" i="120"/>
  <c r="K76" i="120"/>
  <c r="J76" i="120"/>
  <c r="I76" i="120"/>
  <c r="H76" i="120"/>
  <c r="G76" i="120"/>
  <c r="F76" i="120"/>
  <c r="E76" i="120"/>
  <c r="D76" i="120"/>
  <c r="C76" i="120"/>
  <c r="B76" i="120"/>
  <c r="K75" i="120"/>
  <c r="J75" i="120"/>
  <c r="I75" i="120"/>
  <c r="H75" i="120"/>
  <c r="G75" i="120"/>
  <c r="F75" i="120"/>
  <c r="E75" i="120"/>
  <c r="D75" i="120"/>
  <c r="C75" i="120"/>
  <c r="B75" i="120"/>
  <c r="K74" i="120"/>
  <c r="J74" i="120"/>
  <c r="I74" i="120"/>
  <c r="H74" i="120"/>
  <c r="G74" i="120"/>
  <c r="F74" i="120"/>
  <c r="E74" i="120"/>
  <c r="D74" i="120"/>
  <c r="C74" i="120"/>
  <c r="B74" i="120"/>
  <c r="K73" i="120"/>
  <c r="J73" i="120"/>
  <c r="I73" i="120"/>
  <c r="H73" i="120"/>
  <c r="G73" i="120"/>
  <c r="F73" i="120"/>
  <c r="E73" i="120"/>
  <c r="D73" i="120"/>
  <c r="C73" i="120"/>
  <c r="B73" i="120"/>
  <c r="K72" i="120"/>
  <c r="J72" i="120"/>
  <c r="I72" i="120"/>
  <c r="H72" i="120"/>
  <c r="G72" i="120"/>
  <c r="F72" i="120"/>
  <c r="E72" i="120"/>
  <c r="D72" i="120"/>
  <c r="C72" i="120"/>
  <c r="B72" i="120"/>
  <c r="K71" i="120"/>
  <c r="J71" i="120"/>
  <c r="I71" i="120"/>
  <c r="H71" i="120"/>
  <c r="G71" i="120"/>
  <c r="F71" i="120"/>
  <c r="E71" i="120"/>
  <c r="D71" i="120"/>
  <c r="C71" i="120"/>
  <c r="B71" i="120"/>
  <c r="K70" i="120"/>
  <c r="J70" i="120"/>
  <c r="I70" i="120"/>
  <c r="H70" i="120"/>
  <c r="G70" i="120"/>
  <c r="F70" i="120"/>
  <c r="E70" i="120"/>
  <c r="D70" i="120"/>
  <c r="C70" i="120"/>
  <c r="B70" i="120"/>
  <c r="K69" i="120"/>
  <c r="J69" i="120"/>
  <c r="I69" i="120"/>
  <c r="H69" i="120"/>
  <c r="G69" i="120"/>
  <c r="F69" i="120"/>
  <c r="E69" i="120"/>
  <c r="D69" i="120"/>
  <c r="C69" i="120"/>
  <c r="B69" i="120"/>
  <c r="K68" i="120"/>
  <c r="J68" i="120"/>
  <c r="I68" i="120"/>
  <c r="H68" i="120"/>
  <c r="G68" i="120"/>
  <c r="F68" i="120"/>
  <c r="E68" i="120"/>
  <c r="D68" i="120"/>
  <c r="C68" i="120"/>
  <c r="B68" i="120"/>
  <c r="K67" i="120"/>
  <c r="J67" i="120"/>
  <c r="I67" i="120"/>
  <c r="H67" i="120"/>
  <c r="G67" i="120"/>
  <c r="F67" i="120"/>
  <c r="E67" i="120"/>
  <c r="D67" i="120"/>
  <c r="C67" i="120"/>
  <c r="B67" i="120"/>
  <c r="K66" i="120"/>
  <c r="J66" i="120"/>
  <c r="I66" i="120"/>
  <c r="H66" i="120"/>
  <c r="G66" i="120"/>
  <c r="F66" i="120"/>
  <c r="E66" i="120"/>
  <c r="D66" i="120"/>
  <c r="C66" i="120"/>
  <c r="B66" i="120"/>
  <c r="K65" i="120"/>
  <c r="J65" i="120"/>
  <c r="I65" i="120"/>
  <c r="H65" i="120"/>
  <c r="G65" i="120"/>
  <c r="F65" i="120"/>
  <c r="E65" i="120"/>
  <c r="D65" i="120"/>
  <c r="C65" i="120"/>
  <c r="B65" i="120"/>
  <c r="K64" i="120"/>
  <c r="J64" i="120"/>
  <c r="I64" i="120"/>
  <c r="H64" i="120"/>
  <c r="G64" i="120"/>
  <c r="F64" i="120"/>
  <c r="E64" i="120"/>
  <c r="D64" i="120"/>
  <c r="C64" i="120"/>
  <c r="B64" i="120"/>
  <c r="K63" i="120"/>
  <c r="J63" i="120"/>
  <c r="I63" i="120"/>
  <c r="H63" i="120"/>
  <c r="G63" i="120"/>
  <c r="F63" i="120"/>
  <c r="E63" i="120"/>
  <c r="D63" i="120"/>
  <c r="C63" i="120"/>
  <c r="B63" i="120"/>
  <c r="K62" i="120"/>
  <c r="J62" i="120"/>
  <c r="I62" i="120"/>
  <c r="H62" i="120"/>
  <c r="G62" i="120"/>
  <c r="F62" i="120"/>
  <c r="E62" i="120"/>
  <c r="D62" i="120"/>
  <c r="C62" i="120"/>
  <c r="B62" i="120"/>
  <c r="K61" i="120"/>
  <c r="J61" i="120"/>
  <c r="I61" i="120"/>
  <c r="H61" i="120"/>
  <c r="G61" i="120"/>
  <c r="F61" i="120"/>
  <c r="E61" i="120"/>
  <c r="D61" i="120"/>
  <c r="C61" i="120"/>
  <c r="B61" i="120"/>
  <c r="K60" i="120"/>
  <c r="J60" i="120"/>
  <c r="I60" i="120"/>
  <c r="H60" i="120"/>
  <c r="G60" i="120"/>
  <c r="F60" i="120"/>
  <c r="E60" i="120"/>
  <c r="D60" i="120"/>
  <c r="C60" i="120"/>
  <c r="B60" i="120"/>
  <c r="K59" i="120"/>
  <c r="J59" i="120"/>
  <c r="I59" i="120"/>
  <c r="H59" i="120"/>
  <c r="G59" i="120"/>
  <c r="F59" i="120"/>
  <c r="E59" i="120"/>
  <c r="D59" i="120"/>
  <c r="C59" i="120"/>
  <c r="B59" i="120"/>
  <c r="K58" i="120"/>
  <c r="J58" i="120"/>
  <c r="I58" i="120"/>
  <c r="H58" i="120"/>
  <c r="G58" i="120"/>
  <c r="F58" i="120"/>
  <c r="E58" i="120"/>
  <c r="D58" i="120"/>
  <c r="C58" i="120"/>
  <c r="B58" i="120"/>
  <c r="K57" i="120"/>
  <c r="J57" i="120"/>
  <c r="I57" i="120"/>
  <c r="H57" i="120"/>
  <c r="G57" i="120"/>
  <c r="F57" i="120"/>
  <c r="E57" i="120"/>
  <c r="D57" i="120"/>
  <c r="C57" i="120"/>
  <c r="B57" i="120"/>
  <c r="K56" i="120"/>
  <c r="J56" i="120"/>
  <c r="I56" i="120"/>
  <c r="H56" i="120"/>
  <c r="G56" i="120"/>
  <c r="F56" i="120"/>
  <c r="E56" i="120"/>
  <c r="D56" i="120"/>
  <c r="C56" i="120"/>
  <c r="B56" i="120"/>
  <c r="K55" i="120"/>
  <c r="J55" i="120"/>
  <c r="I55" i="120"/>
  <c r="H55" i="120"/>
  <c r="G55" i="120"/>
  <c r="F55" i="120"/>
  <c r="E55" i="120"/>
  <c r="D55" i="120"/>
  <c r="C55" i="120"/>
  <c r="B55" i="120"/>
  <c r="K54" i="120"/>
  <c r="J54" i="120"/>
  <c r="I54" i="120"/>
  <c r="H54" i="120"/>
  <c r="G54" i="120"/>
  <c r="F54" i="120"/>
  <c r="E54" i="120"/>
  <c r="D54" i="120"/>
  <c r="C54" i="120"/>
  <c r="B54" i="120"/>
  <c r="K53" i="120"/>
  <c r="J53" i="120"/>
  <c r="I53" i="120"/>
  <c r="H53" i="120"/>
  <c r="G53" i="120"/>
  <c r="F53" i="120"/>
  <c r="E53" i="120"/>
  <c r="D53" i="120"/>
  <c r="C53" i="120"/>
  <c r="B53" i="120"/>
  <c r="K52" i="120"/>
  <c r="J52" i="120"/>
  <c r="I52" i="120"/>
  <c r="H52" i="120"/>
  <c r="G52" i="120"/>
  <c r="F52" i="120"/>
  <c r="E52" i="120"/>
  <c r="D52" i="120"/>
  <c r="C52" i="120"/>
  <c r="B52" i="120"/>
  <c r="K51" i="120"/>
  <c r="J51" i="120"/>
  <c r="I51" i="120"/>
  <c r="H51" i="120"/>
  <c r="G51" i="120"/>
  <c r="F51" i="120"/>
  <c r="E51" i="120"/>
  <c r="D51" i="120"/>
  <c r="C51" i="120"/>
  <c r="B51" i="120"/>
  <c r="K50" i="120"/>
  <c r="J50" i="120"/>
  <c r="I50" i="120"/>
  <c r="H50" i="120"/>
  <c r="G50" i="120"/>
  <c r="F50" i="120"/>
  <c r="E50" i="120"/>
  <c r="D50" i="120"/>
  <c r="C50" i="120"/>
  <c r="B50" i="120"/>
  <c r="K49" i="120"/>
  <c r="J49" i="120"/>
  <c r="I49" i="120"/>
  <c r="H49" i="120"/>
  <c r="G49" i="120"/>
  <c r="F49" i="120"/>
  <c r="E49" i="120"/>
  <c r="D49" i="120"/>
  <c r="C49" i="120"/>
  <c r="B49" i="120"/>
  <c r="K48" i="120"/>
  <c r="J48" i="120"/>
  <c r="I48" i="120"/>
  <c r="H48" i="120"/>
  <c r="G48" i="120"/>
  <c r="F48" i="120"/>
  <c r="E48" i="120"/>
  <c r="D48" i="120"/>
  <c r="C48" i="120"/>
  <c r="B48" i="120"/>
  <c r="K47" i="120"/>
  <c r="J47" i="120"/>
  <c r="I47" i="120"/>
  <c r="H47" i="120"/>
  <c r="G47" i="120"/>
  <c r="F47" i="120"/>
  <c r="E47" i="120"/>
  <c r="D47" i="120"/>
  <c r="C47" i="120"/>
  <c r="B47" i="120"/>
  <c r="K46" i="120"/>
  <c r="J46" i="120"/>
  <c r="I46" i="120"/>
  <c r="H46" i="120"/>
  <c r="G46" i="120"/>
  <c r="F46" i="120"/>
  <c r="E46" i="120"/>
  <c r="D46" i="120"/>
  <c r="C46" i="120"/>
  <c r="B46" i="120"/>
  <c r="K45" i="120"/>
  <c r="J45" i="120"/>
  <c r="I45" i="120"/>
  <c r="H45" i="120"/>
  <c r="G45" i="120"/>
  <c r="F45" i="120"/>
  <c r="E45" i="120"/>
  <c r="D45" i="120"/>
  <c r="C45" i="120"/>
  <c r="B45" i="120"/>
  <c r="K44" i="120"/>
  <c r="J44" i="120"/>
  <c r="I44" i="120"/>
  <c r="H44" i="120"/>
  <c r="G44" i="120"/>
  <c r="F44" i="120"/>
  <c r="E44" i="120"/>
  <c r="D44" i="120"/>
  <c r="C44" i="120"/>
  <c r="B44" i="120"/>
  <c r="K43" i="120"/>
  <c r="J43" i="120"/>
  <c r="I43" i="120"/>
  <c r="H43" i="120"/>
  <c r="G43" i="120"/>
  <c r="F43" i="120"/>
  <c r="E43" i="120"/>
  <c r="D43" i="120"/>
  <c r="C43" i="120"/>
  <c r="B43" i="120"/>
  <c r="K42" i="120"/>
  <c r="J42" i="120"/>
  <c r="I42" i="120"/>
  <c r="H42" i="120"/>
  <c r="G42" i="120"/>
  <c r="F42" i="120"/>
  <c r="E42" i="120"/>
  <c r="D42" i="120"/>
  <c r="C42" i="120"/>
  <c r="B42" i="120"/>
  <c r="K41" i="120"/>
  <c r="J41" i="120"/>
  <c r="I41" i="120"/>
  <c r="H41" i="120"/>
  <c r="G41" i="120"/>
  <c r="F41" i="120"/>
  <c r="E41" i="120"/>
  <c r="D41" i="120"/>
  <c r="C41" i="120"/>
  <c r="B41" i="120"/>
  <c r="K40" i="120"/>
  <c r="J40" i="120"/>
  <c r="I40" i="120"/>
  <c r="H40" i="120"/>
  <c r="G40" i="120"/>
  <c r="F40" i="120"/>
  <c r="E40" i="120"/>
  <c r="D40" i="120"/>
  <c r="C40" i="120"/>
  <c r="B40" i="120"/>
  <c r="K39" i="120"/>
  <c r="J39" i="120"/>
  <c r="I39" i="120"/>
  <c r="H39" i="120"/>
  <c r="G39" i="120"/>
  <c r="F39" i="120"/>
  <c r="E39" i="120"/>
  <c r="D39" i="120"/>
  <c r="C39" i="120"/>
  <c r="B39" i="120"/>
  <c r="K38" i="120"/>
  <c r="J38" i="120"/>
  <c r="I38" i="120"/>
  <c r="H38" i="120"/>
  <c r="G38" i="120"/>
  <c r="F38" i="120"/>
  <c r="E38" i="120"/>
  <c r="D38" i="120"/>
  <c r="C38" i="120"/>
  <c r="B38" i="120"/>
  <c r="K37" i="120"/>
  <c r="J37" i="120"/>
  <c r="I37" i="120"/>
  <c r="H37" i="120"/>
  <c r="G37" i="120"/>
  <c r="F37" i="120"/>
  <c r="E37" i="120"/>
  <c r="D37" i="120"/>
  <c r="C37" i="120"/>
  <c r="B37" i="120"/>
  <c r="K36" i="120"/>
  <c r="J36" i="120"/>
  <c r="I36" i="120"/>
  <c r="H36" i="120"/>
  <c r="G36" i="120"/>
  <c r="F36" i="120"/>
  <c r="E36" i="120"/>
  <c r="D36" i="120"/>
  <c r="C36" i="120"/>
  <c r="B36" i="120"/>
  <c r="K35" i="120"/>
  <c r="J35" i="120"/>
  <c r="I35" i="120"/>
  <c r="H35" i="120"/>
  <c r="G35" i="120"/>
  <c r="F35" i="120"/>
  <c r="E35" i="120"/>
  <c r="D35" i="120"/>
  <c r="C35" i="120"/>
  <c r="B35" i="120"/>
  <c r="K34" i="120"/>
  <c r="J34" i="120"/>
  <c r="I34" i="120"/>
  <c r="H34" i="120"/>
  <c r="G34" i="120"/>
  <c r="F34" i="120"/>
  <c r="E34" i="120"/>
  <c r="D34" i="120"/>
  <c r="C34" i="120"/>
  <c r="B34" i="120"/>
  <c r="K33" i="120"/>
  <c r="J33" i="120"/>
  <c r="I33" i="120"/>
  <c r="H33" i="120"/>
  <c r="G33" i="120"/>
  <c r="F33" i="120"/>
  <c r="E33" i="120"/>
  <c r="D33" i="120"/>
  <c r="C33" i="120"/>
  <c r="B33" i="120"/>
  <c r="K32" i="120"/>
  <c r="J32" i="120"/>
  <c r="I32" i="120"/>
  <c r="H32" i="120"/>
  <c r="G32" i="120"/>
  <c r="F32" i="120"/>
  <c r="E32" i="120"/>
  <c r="D32" i="120"/>
  <c r="C32" i="120"/>
  <c r="B32" i="120"/>
  <c r="K31" i="120"/>
  <c r="J31" i="120"/>
  <c r="I31" i="120"/>
  <c r="H31" i="120"/>
  <c r="G31" i="120"/>
  <c r="F31" i="120"/>
  <c r="E31" i="120"/>
  <c r="D31" i="120"/>
  <c r="C31" i="120"/>
  <c r="B31" i="120"/>
  <c r="K30" i="120"/>
  <c r="J30" i="120"/>
  <c r="I30" i="120"/>
  <c r="H30" i="120"/>
  <c r="G30" i="120"/>
  <c r="F30" i="120"/>
  <c r="E30" i="120"/>
  <c r="D30" i="120"/>
  <c r="C30" i="120"/>
  <c r="B30" i="120"/>
  <c r="K29" i="120"/>
  <c r="J29" i="120"/>
  <c r="I29" i="120"/>
  <c r="H29" i="120"/>
  <c r="G29" i="120"/>
  <c r="F29" i="120"/>
  <c r="E29" i="120"/>
  <c r="D29" i="120"/>
  <c r="C29" i="120"/>
  <c r="B29" i="120"/>
  <c r="K28" i="120"/>
  <c r="J28" i="120"/>
  <c r="I28" i="120"/>
  <c r="H28" i="120"/>
  <c r="G28" i="120"/>
  <c r="F28" i="120"/>
  <c r="E28" i="120"/>
  <c r="D28" i="120"/>
  <c r="C28" i="120"/>
  <c r="B28" i="120"/>
  <c r="K27" i="120"/>
  <c r="J27" i="120"/>
  <c r="I27" i="120"/>
  <c r="H27" i="120"/>
  <c r="G27" i="120"/>
  <c r="F27" i="120"/>
  <c r="E27" i="120"/>
  <c r="D27" i="120"/>
  <c r="C27" i="120"/>
  <c r="B27" i="120"/>
  <c r="K26" i="120"/>
  <c r="J26" i="120"/>
  <c r="I26" i="120"/>
  <c r="H26" i="120"/>
  <c r="G26" i="120"/>
  <c r="F26" i="120"/>
  <c r="E26" i="120"/>
  <c r="D26" i="120"/>
  <c r="C26" i="120"/>
  <c r="B26" i="120"/>
  <c r="K25" i="120"/>
  <c r="J25" i="120"/>
  <c r="I25" i="120"/>
  <c r="H25" i="120"/>
  <c r="G25" i="120"/>
  <c r="F25" i="120"/>
  <c r="E25" i="120"/>
  <c r="D25" i="120"/>
  <c r="C25" i="120"/>
  <c r="B25" i="120"/>
  <c r="K24" i="120"/>
  <c r="J24" i="120"/>
  <c r="I24" i="120"/>
  <c r="H24" i="120"/>
  <c r="G24" i="120"/>
  <c r="F24" i="120"/>
  <c r="E24" i="120"/>
  <c r="D24" i="120"/>
  <c r="C24" i="120"/>
  <c r="B24" i="120"/>
  <c r="K23" i="120"/>
  <c r="J23" i="120"/>
  <c r="I23" i="120"/>
  <c r="H23" i="120"/>
  <c r="G23" i="120"/>
  <c r="F23" i="120"/>
  <c r="E23" i="120"/>
  <c r="D23" i="120"/>
  <c r="C23" i="120"/>
  <c r="B23" i="120"/>
  <c r="K22" i="120"/>
  <c r="J22" i="120"/>
  <c r="I22" i="120"/>
  <c r="H22" i="120"/>
  <c r="G22" i="120"/>
  <c r="F22" i="120"/>
  <c r="E22" i="120"/>
  <c r="D22" i="120"/>
  <c r="C22" i="120"/>
  <c r="B22" i="120"/>
  <c r="K21" i="120"/>
  <c r="J21" i="120"/>
  <c r="I21" i="120"/>
  <c r="H21" i="120"/>
  <c r="G21" i="120"/>
  <c r="F21" i="120"/>
  <c r="E21" i="120"/>
  <c r="D21" i="120"/>
  <c r="C21" i="120"/>
  <c r="B21" i="120"/>
  <c r="K20" i="120"/>
  <c r="J20" i="120"/>
  <c r="I20" i="120"/>
  <c r="H20" i="120"/>
  <c r="G20" i="120"/>
  <c r="F20" i="120"/>
  <c r="E20" i="120"/>
  <c r="D20" i="120"/>
  <c r="C20" i="120"/>
  <c r="B20" i="120"/>
  <c r="K19" i="120"/>
  <c r="J19" i="120"/>
  <c r="I19" i="120"/>
  <c r="H19" i="120"/>
  <c r="G19" i="120"/>
  <c r="F19" i="120"/>
  <c r="E19" i="120"/>
  <c r="D19" i="120"/>
  <c r="C19" i="120"/>
  <c r="B19" i="120"/>
  <c r="K18" i="120"/>
  <c r="J18" i="120"/>
  <c r="I18" i="120"/>
  <c r="H18" i="120"/>
  <c r="G18" i="120"/>
  <c r="F18" i="120"/>
  <c r="E18" i="120"/>
  <c r="D18" i="120"/>
  <c r="C18" i="120"/>
  <c r="B18" i="120"/>
  <c r="K17" i="120"/>
  <c r="J17" i="120"/>
  <c r="I17" i="120"/>
  <c r="H17" i="120"/>
  <c r="G17" i="120"/>
  <c r="F17" i="120"/>
  <c r="E17" i="120"/>
  <c r="D17" i="120"/>
  <c r="C17" i="120"/>
  <c r="B17" i="120"/>
  <c r="K16" i="120"/>
  <c r="J16" i="120"/>
  <c r="I16" i="120"/>
  <c r="H16" i="120"/>
  <c r="G16" i="120"/>
  <c r="F16" i="120"/>
  <c r="E16" i="120"/>
  <c r="D16" i="120"/>
  <c r="C16" i="120"/>
  <c r="B16" i="120"/>
  <c r="K15" i="120"/>
  <c r="J15" i="120"/>
  <c r="I15" i="120"/>
  <c r="H15" i="120"/>
  <c r="G15" i="120"/>
  <c r="F15" i="120"/>
  <c r="E15" i="120"/>
  <c r="D15" i="120"/>
  <c r="C15" i="120"/>
  <c r="B15" i="120"/>
  <c r="K14" i="120"/>
  <c r="J14" i="120"/>
  <c r="I14" i="120"/>
  <c r="H14" i="120"/>
  <c r="G14" i="120"/>
  <c r="F14" i="120"/>
  <c r="E14" i="120"/>
  <c r="D14" i="120"/>
  <c r="C14" i="120"/>
  <c r="B14" i="120"/>
  <c r="K13" i="120"/>
  <c r="J13" i="120"/>
  <c r="I13" i="120"/>
  <c r="H13" i="120"/>
  <c r="G13" i="120"/>
  <c r="F13" i="120"/>
  <c r="E13" i="120"/>
  <c r="D13" i="120"/>
  <c r="C13" i="120"/>
  <c r="B13" i="120"/>
  <c r="K12" i="120"/>
  <c r="J12" i="120"/>
  <c r="I12" i="120"/>
  <c r="H12" i="120"/>
  <c r="G12" i="120"/>
  <c r="F12" i="120"/>
  <c r="E12" i="120"/>
  <c r="D12" i="120"/>
  <c r="C12" i="120"/>
  <c r="B12" i="120"/>
  <c r="K11" i="120"/>
  <c r="J11" i="120"/>
  <c r="I11" i="120"/>
  <c r="H11" i="120"/>
  <c r="G11" i="120"/>
  <c r="F11" i="120"/>
  <c r="E11" i="120"/>
  <c r="D11" i="120"/>
  <c r="C11" i="120"/>
  <c r="B11" i="120"/>
  <c r="K10" i="120"/>
  <c r="J10" i="120"/>
  <c r="I10" i="120"/>
  <c r="H10" i="120"/>
  <c r="G10" i="120"/>
  <c r="F10" i="120"/>
  <c r="E10" i="120"/>
  <c r="D10" i="120"/>
  <c r="C10" i="120"/>
  <c r="B10" i="120"/>
  <c r="K9" i="120"/>
  <c r="J9" i="120"/>
  <c r="I9" i="120"/>
  <c r="H9" i="120"/>
  <c r="G9" i="120"/>
  <c r="F9" i="120"/>
  <c r="E9" i="120"/>
  <c r="D9" i="120"/>
  <c r="C9" i="120"/>
  <c r="B9" i="120"/>
  <c r="K8" i="120"/>
  <c r="J8" i="120"/>
  <c r="I8" i="120"/>
  <c r="H8" i="120"/>
  <c r="G8" i="120"/>
  <c r="F8" i="120"/>
  <c r="E8" i="120"/>
  <c r="D8" i="120"/>
  <c r="C8" i="120"/>
  <c r="B8" i="120"/>
  <c r="K7" i="120"/>
  <c r="J7" i="120"/>
  <c r="I7" i="120"/>
  <c r="H7" i="120"/>
  <c r="G7" i="120"/>
  <c r="F7" i="120"/>
  <c r="E7" i="120"/>
  <c r="D7" i="120"/>
  <c r="C7" i="120"/>
  <c r="B7" i="120"/>
  <c r="K6" i="120"/>
  <c r="J6" i="120"/>
  <c r="I6" i="120"/>
  <c r="H6" i="120"/>
  <c r="G6" i="120"/>
  <c r="F6" i="120"/>
  <c r="E6" i="120"/>
  <c r="D6" i="120"/>
  <c r="C6" i="120"/>
  <c r="B6" i="120"/>
  <c r="K5" i="120"/>
  <c r="J5" i="120"/>
  <c r="I5" i="120"/>
  <c r="H5" i="120"/>
  <c r="G5" i="120"/>
  <c r="F5" i="120"/>
  <c r="E5" i="120"/>
  <c r="D5" i="120"/>
  <c r="C5" i="120"/>
  <c r="B5" i="120"/>
  <c r="K4" i="120"/>
  <c r="J4" i="120"/>
  <c r="I4" i="120"/>
  <c r="H4" i="120"/>
  <c r="G4" i="120"/>
  <c r="F4" i="120"/>
  <c r="E4" i="120"/>
  <c r="D4" i="120"/>
  <c r="C4" i="120"/>
  <c r="B4" i="120"/>
  <c r="K3" i="120"/>
  <c r="J3" i="120"/>
  <c r="I3" i="120"/>
  <c r="H3" i="120"/>
  <c r="G3" i="120"/>
  <c r="F3" i="120"/>
  <c r="E3" i="120"/>
  <c r="D3" i="120"/>
  <c r="C3" i="120"/>
  <c r="B3" i="120"/>
  <c r="B291" i="119"/>
  <c r="B290" i="119"/>
  <c r="B289" i="119"/>
  <c r="B288" i="119"/>
  <c r="B287" i="119"/>
  <c r="B286" i="119"/>
  <c r="B285" i="119"/>
  <c r="B284" i="119"/>
  <c r="B283" i="119"/>
  <c r="B282" i="119"/>
  <c r="B281" i="119"/>
  <c r="B280" i="119"/>
  <c r="B279" i="119"/>
  <c r="B278" i="119"/>
  <c r="B277" i="119"/>
  <c r="B276" i="119"/>
  <c r="B275" i="119"/>
  <c r="B274" i="119"/>
  <c r="B273" i="119"/>
  <c r="B272" i="119"/>
  <c r="B271" i="119"/>
  <c r="B270" i="119"/>
  <c r="B269" i="119"/>
  <c r="B268" i="119"/>
  <c r="B267" i="119"/>
  <c r="B266" i="119"/>
  <c r="B265" i="119"/>
  <c r="B264" i="119"/>
  <c r="B263" i="119"/>
  <c r="B262" i="119"/>
  <c r="B261" i="119"/>
  <c r="B260" i="119"/>
  <c r="B259" i="119"/>
  <c r="B258" i="119"/>
  <c r="B257" i="119"/>
  <c r="B256" i="119"/>
  <c r="B255" i="119"/>
  <c r="B254" i="119"/>
  <c r="B253" i="119"/>
  <c r="B252" i="119"/>
  <c r="B251" i="119"/>
  <c r="B250" i="119"/>
  <c r="B249" i="119"/>
  <c r="B248" i="119"/>
  <c r="B247" i="119"/>
  <c r="B246" i="119"/>
  <c r="B245" i="119"/>
  <c r="B244" i="119"/>
  <c r="B243" i="119"/>
  <c r="B242" i="119"/>
  <c r="B241" i="119"/>
  <c r="B240" i="119"/>
  <c r="B239" i="119"/>
  <c r="B238" i="119"/>
  <c r="B237" i="119"/>
  <c r="B236" i="119"/>
  <c r="B235" i="119"/>
  <c r="B234" i="119"/>
  <c r="B233" i="119"/>
  <c r="B232" i="119"/>
  <c r="B231" i="119"/>
  <c r="B230" i="119"/>
  <c r="B229" i="119"/>
  <c r="B228" i="119"/>
  <c r="B227" i="119"/>
  <c r="B226" i="119"/>
  <c r="B225" i="119"/>
  <c r="B224" i="119"/>
  <c r="B223" i="119"/>
  <c r="B222" i="119"/>
  <c r="B221" i="119"/>
  <c r="B220" i="119"/>
  <c r="B219" i="119"/>
  <c r="B218" i="119"/>
  <c r="B217" i="119"/>
  <c r="B216" i="119"/>
  <c r="B215" i="119"/>
  <c r="B214" i="119"/>
  <c r="B213" i="119"/>
  <c r="B212" i="119"/>
  <c r="B211" i="119"/>
  <c r="B210" i="119"/>
  <c r="B209" i="119"/>
  <c r="B208" i="119"/>
  <c r="B207" i="119"/>
  <c r="B206" i="119"/>
  <c r="B205" i="119"/>
  <c r="B204" i="119"/>
  <c r="B203" i="119"/>
  <c r="B202" i="119"/>
  <c r="B201" i="119"/>
  <c r="B200" i="119"/>
  <c r="B199" i="119"/>
  <c r="B198" i="119"/>
  <c r="B197" i="119"/>
  <c r="B196" i="119"/>
  <c r="B195" i="119"/>
  <c r="B194" i="119"/>
  <c r="B193" i="119"/>
  <c r="B192" i="119"/>
  <c r="B191" i="119"/>
  <c r="B190" i="119"/>
  <c r="B189" i="119"/>
  <c r="B188" i="119"/>
  <c r="B187" i="119"/>
  <c r="B186" i="119"/>
  <c r="B185" i="119"/>
  <c r="B184" i="119"/>
  <c r="B183" i="119"/>
  <c r="B182" i="119"/>
  <c r="B181" i="119"/>
  <c r="B180" i="119"/>
  <c r="B179" i="119"/>
  <c r="B178" i="119"/>
  <c r="B177" i="119"/>
  <c r="B176" i="119"/>
  <c r="B175" i="119"/>
  <c r="B174" i="119"/>
  <c r="B173" i="119"/>
  <c r="B172" i="119"/>
  <c r="B171" i="119"/>
  <c r="B170" i="119"/>
  <c r="B169" i="119"/>
  <c r="B168" i="119"/>
  <c r="B167" i="119"/>
  <c r="B166" i="119"/>
  <c r="B165" i="119"/>
  <c r="B164" i="119"/>
  <c r="B163" i="119"/>
  <c r="B162" i="119"/>
  <c r="B161" i="119"/>
  <c r="B160" i="119"/>
  <c r="B159" i="119"/>
  <c r="B158" i="119"/>
  <c r="B157" i="119"/>
  <c r="B156" i="119"/>
  <c r="B155" i="119"/>
  <c r="B154" i="119"/>
  <c r="B153" i="119"/>
  <c r="B152" i="119"/>
  <c r="B151" i="119"/>
  <c r="B150" i="119"/>
  <c r="B149" i="119"/>
  <c r="B148" i="119"/>
  <c r="B147" i="119"/>
  <c r="B146" i="119"/>
  <c r="B145" i="119"/>
  <c r="B144" i="119"/>
  <c r="B143" i="119"/>
  <c r="B142" i="119"/>
  <c r="B141" i="119"/>
  <c r="B140" i="119"/>
  <c r="B139" i="119"/>
  <c r="B138" i="119"/>
  <c r="B137" i="119"/>
  <c r="B136" i="119"/>
  <c r="B135" i="119"/>
  <c r="B134" i="119"/>
  <c r="B133" i="119"/>
  <c r="B132" i="119"/>
  <c r="B131" i="119"/>
  <c r="B130" i="119"/>
  <c r="B129" i="119"/>
  <c r="B128" i="119"/>
  <c r="B127" i="119"/>
  <c r="B126" i="119"/>
  <c r="B125" i="119"/>
  <c r="B124" i="119"/>
  <c r="B123" i="119"/>
  <c r="B122" i="119"/>
  <c r="B121" i="119"/>
  <c r="B120" i="119"/>
  <c r="B119" i="119"/>
  <c r="B118" i="119"/>
  <c r="B117" i="119"/>
  <c r="B116" i="119"/>
  <c r="B115" i="119"/>
  <c r="B114" i="119"/>
  <c r="B113" i="119"/>
  <c r="B112" i="119"/>
  <c r="B111" i="119"/>
  <c r="B110" i="119"/>
  <c r="B109" i="119"/>
  <c r="B108" i="119"/>
  <c r="B107" i="119"/>
  <c r="B106" i="119"/>
  <c r="B105" i="119"/>
  <c r="B104" i="119"/>
  <c r="B103" i="119"/>
  <c r="B102" i="119"/>
  <c r="B101" i="119"/>
  <c r="B100" i="119"/>
  <c r="B99" i="119"/>
  <c r="B98" i="119"/>
  <c r="B97" i="119"/>
  <c r="B96" i="119"/>
  <c r="B95" i="119"/>
  <c r="B94" i="119"/>
  <c r="B93" i="119"/>
  <c r="B92" i="119"/>
  <c r="B91" i="119"/>
  <c r="B90" i="119"/>
  <c r="B89" i="119"/>
  <c r="B88" i="119"/>
  <c r="B87" i="119"/>
  <c r="B86" i="119"/>
  <c r="B85" i="119"/>
  <c r="B84" i="119"/>
  <c r="B83" i="119"/>
  <c r="B82" i="119"/>
  <c r="B81" i="119"/>
  <c r="B80" i="119"/>
  <c r="B79" i="119"/>
  <c r="B78" i="119"/>
  <c r="K77" i="119"/>
  <c r="J77" i="119"/>
  <c r="I77" i="119"/>
  <c r="H77" i="119"/>
  <c r="G77" i="119"/>
  <c r="F77" i="119"/>
  <c r="E77" i="119"/>
  <c r="D77" i="119"/>
  <c r="C77" i="119"/>
  <c r="B77" i="119"/>
  <c r="K76" i="119"/>
  <c r="J76" i="119"/>
  <c r="I76" i="119"/>
  <c r="H76" i="119"/>
  <c r="G76" i="119"/>
  <c r="F76" i="119"/>
  <c r="E76" i="119"/>
  <c r="D76" i="119"/>
  <c r="C76" i="119"/>
  <c r="B76" i="119"/>
  <c r="K75" i="119"/>
  <c r="J75" i="119"/>
  <c r="I75" i="119"/>
  <c r="H75" i="119"/>
  <c r="G75" i="119"/>
  <c r="F75" i="119"/>
  <c r="E75" i="119"/>
  <c r="D75" i="119"/>
  <c r="C75" i="119"/>
  <c r="B75" i="119"/>
  <c r="K74" i="119"/>
  <c r="J74" i="119"/>
  <c r="I74" i="119"/>
  <c r="H74" i="119"/>
  <c r="G74" i="119"/>
  <c r="F74" i="119"/>
  <c r="E74" i="119"/>
  <c r="D74" i="119"/>
  <c r="C74" i="119"/>
  <c r="B74" i="119"/>
  <c r="K73" i="119"/>
  <c r="J73" i="119"/>
  <c r="I73" i="119"/>
  <c r="H73" i="119"/>
  <c r="G73" i="119"/>
  <c r="F73" i="119"/>
  <c r="E73" i="119"/>
  <c r="D73" i="119"/>
  <c r="C73" i="119"/>
  <c r="B73" i="119"/>
  <c r="K72" i="119"/>
  <c r="J72" i="119"/>
  <c r="I72" i="119"/>
  <c r="H72" i="119"/>
  <c r="G72" i="119"/>
  <c r="F72" i="119"/>
  <c r="E72" i="119"/>
  <c r="D72" i="119"/>
  <c r="C72" i="119"/>
  <c r="B72" i="119"/>
  <c r="K71" i="119"/>
  <c r="J71" i="119"/>
  <c r="I71" i="119"/>
  <c r="H71" i="119"/>
  <c r="G71" i="119"/>
  <c r="F71" i="119"/>
  <c r="E71" i="119"/>
  <c r="D71" i="119"/>
  <c r="C71" i="119"/>
  <c r="B71" i="119"/>
  <c r="K70" i="119"/>
  <c r="J70" i="119"/>
  <c r="I70" i="119"/>
  <c r="H70" i="119"/>
  <c r="G70" i="119"/>
  <c r="F70" i="119"/>
  <c r="E70" i="119"/>
  <c r="D70" i="119"/>
  <c r="C70" i="119"/>
  <c r="B70" i="119"/>
  <c r="K69" i="119"/>
  <c r="J69" i="119"/>
  <c r="I69" i="119"/>
  <c r="H69" i="119"/>
  <c r="G69" i="119"/>
  <c r="F69" i="119"/>
  <c r="E69" i="119"/>
  <c r="D69" i="119"/>
  <c r="C69" i="119"/>
  <c r="B69" i="119"/>
  <c r="K68" i="119"/>
  <c r="J68" i="119"/>
  <c r="I68" i="119"/>
  <c r="H68" i="119"/>
  <c r="G68" i="119"/>
  <c r="F68" i="119"/>
  <c r="E68" i="119"/>
  <c r="D68" i="119"/>
  <c r="C68" i="119"/>
  <c r="B68" i="119"/>
  <c r="K67" i="119"/>
  <c r="J67" i="119"/>
  <c r="I67" i="119"/>
  <c r="H67" i="119"/>
  <c r="G67" i="119"/>
  <c r="F67" i="119"/>
  <c r="E67" i="119"/>
  <c r="D67" i="119"/>
  <c r="C67" i="119"/>
  <c r="B67" i="119"/>
  <c r="K66" i="119"/>
  <c r="J66" i="119"/>
  <c r="I66" i="119"/>
  <c r="H66" i="119"/>
  <c r="G66" i="119"/>
  <c r="F66" i="119"/>
  <c r="E66" i="119"/>
  <c r="D66" i="119"/>
  <c r="C66" i="119"/>
  <c r="B66" i="119"/>
  <c r="K65" i="119"/>
  <c r="J65" i="119"/>
  <c r="I65" i="119"/>
  <c r="H65" i="119"/>
  <c r="G65" i="119"/>
  <c r="F65" i="119"/>
  <c r="E65" i="119"/>
  <c r="D65" i="119"/>
  <c r="C65" i="119"/>
  <c r="B65" i="119"/>
  <c r="K64" i="119"/>
  <c r="J64" i="119"/>
  <c r="I64" i="119"/>
  <c r="H64" i="119"/>
  <c r="G64" i="119"/>
  <c r="F64" i="119"/>
  <c r="E64" i="119"/>
  <c r="D64" i="119"/>
  <c r="C64" i="119"/>
  <c r="B64" i="119"/>
  <c r="K63" i="119"/>
  <c r="J63" i="119"/>
  <c r="I63" i="119"/>
  <c r="H63" i="119"/>
  <c r="G63" i="119"/>
  <c r="F63" i="119"/>
  <c r="E63" i="119"/>
  <c r="D63" i="119"/>
  <c r="C63" i="119"/>
  <c r="B63" i="119"/>
  <c r="K62" i="119"/>
  <c r="J62" i="119"/>
  <c r="I62" i="119"/>
  <c r="H62" i="119"/>
  <c r="G62" i="119"/>
  <c r="F62" i="119"/>
  <c r="E62" i="119"/>
  <c r="D62" i="119"/>
  <c r="C62" i="119"/>
  <c r="B62" i="119"/>
  <c r="K61" i="119"/>
  <c r="J61" i="119"/>
  <c r="I61" i="119"/>
  <c r="H61" i="119"/>
  <c r="G61" i="119"/>
  <c r="F61" i="119"/>
  <c r="E61" i="119"/>
  <c r="D61" i="119"/>
  <c r="C61" i="119"/>
  <c r="B61" i="119"/>
  <c r="K60" i="119"/>
  <c r="J60" i="119"/>
  <c r="I60" i="119"/>
  <c r="H60" i="119"/>
  <c r="G60" i="119"/>
  <c r="F60" i="119"/>
  <c r="E60" i="119"/>
  <c r="D60" i="119"/>
  <c r="C60" i="119"/>
  <c r="B60" i="119"/>
  <c r="K59" i="119"/>
  <c r="J59" i="119"/>
  <c r="I59" i="119"/>
  <c r="H59" i="119"/>
  <c r="G59" i="119"/>
  <c r="F59" i="119"/>
  <c r="E59" i="119"/>
  <c r="D59" i="119"/>
  <c r="C59" i="119"/>
  <c r="B59" i="119"/>
  <c r="K58" i="119"/>
  <c r="J58" i="119"/>
  <c r="I58" i="119"/>
  <c r="H58" i="119"/>
  <c r="G58" i="119"/>
  <c r="F58" i="119"/>
  <c r="E58" i="119"/>
  <c r="D58" i="119"/>
  <c r="C58" i="119"/>
  <c r="B58" i="119"/>
  <c r="K57" i="119"/>
  <c r="J57" i="119"/>
  <c r="I57" i="119"/>
  <c r="H57" i="119"/>
  <c r="G57" i="119"/>
  <c r="F57" i="119"/>
  <c r="E57" i="119"/>
  <c r="D57" i="119"/>
  <c r="C57" i="119"/>
  <c r="B57" i="119"/>
  <c r="K56" i="119"/>
  <c r="J56" i="119"/>
  <c r="I56" i="119"/>
  <c r="H56" i="119"/>
  <c r="G56" i="119"/>
  <c r="F56" i="119"/>
  <c r="E56" i="119"/>
  <c r="D56" i="119"/>
  <c r="C56" i="119"/>
  <c r="B56" i="119"/>
  <c r="K55" i="119"/>
  <c r="J55" i="119"/>
  <c r="I55" i="119"/>
  <c r="H55" i="119"/>
  <c r="G55" i="119"/>
  <c r="F55" i="119"/>
  <c r="E55" i="119"/>
  <c r="D55" i="119"/>
  <c r="C55" i="119"/>
  <c r="B55" i="119"/>
  <c r="K54" i="119"/>
  <c r="J54" i="119"/>
  <c r="I54" i="119"/>
  <c r="H54" i="119"/>
  <c r="G54" i="119"/>
  <c r="F54" i="119"/>
  <c r="E54" i="119"/>
  <c r="D54" i="119"/>
  <c r="C54" i="119"/>
  <c r="B54" i="119"/>
  <c r="K53" i="119"/>
  <c r="J53" i="119"/>
  <c r="I53" i="119"/>
  <c r="H53" i="119"/>
  <c r="G53" i="119"/>
  <c r="F53" i="119"/>
  <c r="E53" i="119"/>
  <c r="D53" i="119"/>
  <c r="C53" i="119"/>
  <c r="B53" i="119"/>
  <c r="K52" i="119"/>
  <c r="J52" i="119"/>
  <c r="I52" i="119"/>
  <c r="H52" i="119"/>
  <c r="G52" i="119"/>
  <c r="F52" i="119"/>
  <c r="E52" i="119"/>
  <c r="D52" i="119"/>
  <c r="C52" i="119"/>
  <c r="B52" i="119"/>
  <c r="K51" i="119"/>
  <c r="J51" i="119"/>
  <c r="I51" i="119"/>
  <c r="H51" i="119"/>
  <c r="G51" i="119"/>
  <c r="F51" i="119"/>
  <c r="E51" i="119"/>
  <c r="D51" i="119"/>
  <c r="C51" i="119"/>
  <c r="B51" i="119"/>
  <c r="K50" i="119"/>
  <c r="J50" i="119"/>
  <c r="I50" i="119"/>
  <c r="H50" i="119"/>
  <c r="G50" i="119"/>
  <c r="F50" i="119"/>
  <c r="E50" i="119"/>
  <c r="D50" i="119"/>
  <c r="C50" i="119"/>
  <c r="B50" i="119"/>
  <c r="K49" i="119"/>
  <c r="J49" i="119"/>
  <c r="I49" i="119"/>
  <c r="H49" i="119"/>
  <c r="G49" i="119"/>
  <c r="F49" i="119"/>
  <c r="E49" i="119"/>
  <c r="D49" i="119"/>
  <c r="C49" i="119"/>
  <c r="B49" i="119"/>
  <c r="K48" i="119"/>
  <c r="J48" i="119"/>
  <c r="I48" i="119"/>
  <c r="H48" i="119"/>
  <c r="G48" i="119"/>
  <c r="F48" i="119"/>
  <c r="E48" i="119"/>
  <c r="D48" i="119"/>
  <c r="C48" i="119"/>
  <c r="B48" i="119"/>
  <c r="K47" i="119"/>
  <c r="J47" i="119"/>
  <c r="I47" i="119"/>
  <c r="H47" i="119"/>
  <c r="G47" i="119"/>
  <c r="F47" i="119"/>
  <c r="E47" i="119"/>
  <c r="D47" i="119"/>
  <c r="C47" i="119"/>
  <c r="B47" i="119"/>
  <c r="K46" i="119"/>
  <c r="J46" i="119"/>
  <c r="I46" i="119"/>
  <c r="H46" i="119"/>
  <c r="G46" i="119"/>
  <c r="F46" i="119"/>
  <c r="E46" i="119"/>
  <c r="D46" i="119"/>
  <c r="C46" i="119"/>
  <c r="B46" i="119"/>
  <c r="K45" i="119"/>
  <c r="J45" i="119"/>
  <c r="I45" i="119"/>
  <c r="H45" i="119"/>
  <c r="G45" i="119"/>
  <c r="F45" i="119"/>
  <c r="E45" i="119"/>
  <c r="D45" i="119"/>
  <c r="C45" i="119"/>
  <c r="B45" i="119"/>
  <c r="K44" i="119"/>
  <c r="J44" i="119"/>
  <c r="I44" i="119"/>
  <c r="H44" i="119"/>
  <c r="G44" i="119"/>
  <c r="F44" i="119"/>
  <c r="E44" i="119"/>
  <c r="D44" i="119"/>
  <c r="C44" i="119"/>
  <c r="B44" i="119"/>
  <c r="K43" i="119"/>
  <c r="J43" i="119"/>
  <c r="I43" i="119"/>
  <c r="H43" i="119"/>
  <c r="G43" i="119"/>
  <c r="F43" i="119"/>
  <c r="E43" i="119"/>
  <c r="D43" i="119"/>
  <c r="C43" i="119"/>
  <c r="B43" i="119"/>
  <c r="K42" i="119"/>
  <c r="J42" i="119"/>
  <c r="I42" i="119"/>
  <c r="H42" i="119"/>
  <c r="G42" i="119"/>
  <c r="F42" i="119"/>
  <c r="E42" i="119"/>
  <c r="D42" i="119"/>
  <c r="C42" i="119"/>
  <c r="B42" i="119"/>
  <c r="K41" i="119"/>
  <c r="J41" i="119"/>
  <c r="I41" i="119"/>
  <c r="H41" i="119"/>
  <c r="G41" i="119"/>
  <c r="F41" i="119"/>
  <c r="E41" i="119"/>
  <c r="D41" i="119"/>
  <c r="C41" i="119"/>
  <c r="B41" i="119"/>
  <c r="K40" i="119"/>
  <c r="J40" i="119"/>
  <c r="I40" i="119"/>
  <c r="H40" i="119"/>
  <c r="G40" i="119"/>
  <c r="F40" i="119"/>
  <c r="E40" i="119"/>
  <c r="D40" i="119"/>
  <c r="C40" i="119"/>
  <c r="B40" i="119"/>
  <c r="K39" i="119"/>
  <c r="J39" i="119"/>
  <c r="I39" i="119"/>
  <c r="H39" i="119"/>
  <c r="G39" i="119"/>
  <c r="F39" i="119"/>
  <c r="E39" i="119"/>
  <c r="D39" i="119"/>
  <c r="C39" i="119"/>
  <c r="B39" i="119"/>
  <c r="K38" i="119"/>
  <c r="J38" i="119"/>
  <c r="I38" i="119"/>
  <c r="H38" i="119"/>
  <c r="G38" i="119"/>
  <c r="F38" i="119"/>
  <c r="E38" i="119"/>
  <c r="D38" i="119"/>
  <c r="C38" i="119"/>
  <c r="B38" i="119"/>
  <c r="K37" i="119"/>
  <c r="J37" i="119"/>
  <c r="I37" i="119"/>
  <c r="H37" i="119"/>
  <c r="G37" i="119"/>
  <c r="F37" i="119"/>
  <c r="E37" i="119"/>
  <c r="D37" i="119"/>
  <c r="C37" i="119"/>
  <c r="B37" i="119"/>
  <c r="K36" i="119"/>
  <c r="J36" i="119"/>
  <c r="I36" i="119"/>
  <c r="H36" i="119"/>
  <c r="G36" i="119"/>
  <c r="F36" i="119"/>
  <c r="E36" i="119"/>
  <c r="D36" i="119"/>
  <c r="C36" i="119"/>
  <c r="B36" i="119"/>
  <c r="K35" i="119"/>
  <c r="J35" i="119"/>
  <c r="I35" i="119"/>
  <c r="H35" i="119"/>
  <c r="G35" i="119"/>
  <c r="F35" i="119"/>
  <c r="E35" i="119"/>
  <c r="D35" i="119"/>
  <c r="C35" i="119"/>
  <c r="B35" i="119"/>
  <c r="K34" i="119"/>
  <c r="J34" i="119"/>
  <c r="I34" i="119"/>
  <c r="H34" i="119"/>
  <c r="G34" i="119"/>
  <c r="F34" i="119"/>
  <c r="E34" i="119"/>
  <c r="D34" i="119"/>
  <c r="C34" i="119"/>
  <c r="B34" i="119"/>
  <c r="K33" i="119"/>
  <c r="J33" i="119"/>
  <c r="I33" i="119"/>
  <c r="H33" i="119"/>
  <c r="G33" i="119"/>
  <c r="F33" i="119"/>
  <c r="E33" i="119"/>
  <c r="D33" i="119"/>
  <c r="C33" i="119"/>
  <c r="B33" i="119"/>
  <c r="K32" i="119"/>
  <c r="J32" i="119"/>
  <c r="I32" i="119"/>
  <c r="H32" i="119"/>
  <c r="G32" i="119"/>
  <c r="F32" i="119"/>
  <c r="E32" i="119"/>
  <c r="D32" i="119"/>
  <c r="C32" i="119"/>
  <c r="B32" i="119"/>
  <c r="K31" i="119"/>
  <c r="J31" i="119"/>
  <c r="I31" i="119"/>
  <c r="H31" i="119"/>
  <c r="G31" i="119"/>
  <c r="F31" i="119"/>
  <c r="E31" i="119"/>
  <c r="D31" i="119"/>
  <c r="C31" i="119"/>
  <c r="B31" i="119"/>
  <c r="K30" i="119"/>
  <c r="J30" i="119"/>
  <c r="I30" i="119"/>
  <c r="H30" i="119"/>
  <c r="G30" i="119"/>
  <c r="F30" i="119"/>
  <c r="E30" i="119"/>
  <c r="D30" i="119"/>
  <c r="C30" i="119"/>
  <c r="B30" i="119"/>
  <c r="K29" i="119"/>
  <c r="J29" i="119"/>
  <c r="I29" i="119"/>
  <c r="H29" i="119"/>
  <c r="G29" i="119"/>
  <c r="F29" i="119"/>
  <c r="E29" i="119"/>
  <c r="D29" i="119"/>
  <c r="C29" i="119"/>
  <c r="B29" i="119"/>
  <c r="K28" i="119"/>
  <c r="J28" i="119"/>
  <c r="I28" i="119"/>
  <c r="H28" i="119"/>
  <c r="G28" i="119"/>
  <c r="F28" i="119"/>
  <c r="E28" i="119"/>
  <c r="D28" i="119"/>
  <c r="C28" i="119"/>
  <c r="B28" i="119"/>
  <c r="K27" i="119"/>
  <c r="J27" i="119"/>
  <c r="I27" i="119"/>
  <c r="H27" i="119"/>
  <c r="G27" i="119"/>
  <c r="F27" i="119"/>
  <c r="E27" i="119"/>
  <c r="D27" i="119"/>
  <c r="C27" i="119"/>
  <c r="B27" i="119"/>
  <c r="K26" i="119"/>
  <c r="J26" i="119"/>
  <c r="I26" i="119"/>
  <c r="H26" i="119"/>
  <c r="G26" i="119"/>
  <c r="F26" i="119"/>
  <c r="E26" i="119"/>
  <c r="D26" i="119"/>
  <c r="C26" i="119"/>
  <c r="B26" i="119"/>
  <c r="K25" i="119"/>
  <c r="J25" i="119"/>
  <c r="I25" i="119"/>
  <c r="H25" i="119"/>
  <c r="G25" i="119"/>
  <c r="F25" i="119"/>
  <c r="E25" i="119"/>
  <c r="D25" i="119"/>
  <c r="C25" i="119"/>
  <c r="B25" i="119"/>
  <c r="K24" i="119"/>
  <c r="J24" i="119"/>
  <c r="I24" i="119"/>
  <c r="H24" i="119"/>
  <c r="G24" i="119"/>
  <c r="F24" i="119"/>
  <c r="E24" i="119"/>
  <c r="D24" i="119"/>
  <c r="C24" i="119"/>
  <c r="B24" i="119"/>
  <c r="K23" i="119"/>
  <c r="J23" i="119"/>
  <c r="I23" i="119"/>
  <c r="H23" i="119"/>
  <c r="G23" i="119"/>
  <c r="F23" i="119"/>
  <c r="E23" i="119"/>
  <c r="D23" i="119"/>
  <c r="C23" i="119"/>
  <c r="B23" i="119"/>
  <c r="K22" i="119"/>
  <c r="J22" i="119"/>
  <c r="I22" i="119"/>
  <c r="H22" i="119"/>
  <c r="G22" i="119"/>
  <c r="F22" i="119"/>
  <c r="E22" i="119"/>
  <c r="D22" i="119"/>
  <c r="C22" i="119"/>
  <c r="B22" i="119"/>
  <c r="K21" i="119"/>
  <c r="J21" i="119"/>
  <c r="I21" i="119"/>
  <c r="H21" i="119"/>
  <c r="G21" i="119"/>
  <c r="F21" i="119"/>
  <c r="E21" i="119"/>
  <c r="D21" i="119"/>
  <c r="C21" i="119"/>
  <c r="B21" i="119"/>
  <c r="K20" i="119"/>
  <c r="J20" i="119"/>
  <c r="I20" i="119"/>
  <c r="H20" i="119"/>
  <c r="G20" i="119"/>
  <c r="F20" i="119"/>
  <c r="E20" i="119"/>
  <c r="D20" i="119"/>
  <c r="C20" i="119"/>
  <c r="B20" i="119"/>
  <c r="K19" i="119"/>
  <c r="J19" i="119"/>
  <c r="I19" i="119"/>
  <c r="H19" i="119"/>
  <c r="G19" i="119"/>
  <c r="F19" i="119"/>
  <c r="E19" i="119"/>
  <c r="D19" i="119"/>
  <c r="C19" i="119"/>
  <c r="B19" i="119"/>
  <c r="K18" i="119"/>
  <c r="J18" i="119"/>
  <c r="I18" i="119"/>
  <c r="H18" i="119"/>
  <c r="G18" i="119"/>
  <c r="F18" i="119"/>
  <c r="E18" i="119"/>
  <c r="D18" i="119"/>
  <c r="C18" i="119"/>
  <c r="B18" i="119"/>
  <c r="K17" i="119"/>
  <c r="J17" i="119"/>
  <c r="I17" i="119"/>
  <c r="H17" i="119"/>
  <c r="G17" i="119"/>
  <c r="F17" i="119"/>
  <c r="E17" i="119"/>
  <c r="D17" i="119"/>
  <c r="C17" i="119"/>
  <c r="B17" i="119"/>
  <c r="K16" i="119"/>
  <c r="J16" i="119"/>
  <c r="I16" i="119"/>
  <c r="H16" i="119"/>
  <c r="G16" i="119"/>
  <c r="F16" i="119"/>
  <c r="E16" i="119"/>
  <c r="D16" i="119"/>
  <c r="C16" i="119"/>
  <c r="B16" i="119"/>
  <c r="K15" i="119"/>
  <c r="J15" i="119"/>
  <c r="I15" i="119"/>
  <c r="H15" i="119"/>
  <c r="G15" i="119"/>
  <c r="F15" i="119"/>
  <c r="E15" i="119"/>
  <c r="D15" i="119"/>
  <c r="C15" i="119"/>
  <c r="B15" i="119"/>
  <c r="K14" i="119"/>
  <c r="J14" i="119"/>
  <c r="I14" i="119"/>
  <c r="H14" i="119"/>
  <c r="G14" i="119"/>
  <c r="F14" i="119"/>
  <c r="E14" i="119"/>
  <c r="D14" i="119"/>
  <c r="C14" i="119"/>
  <c r="B14" i="119"/>
  <c r="K13" i="119"/>
  <c r="J13" i="119"/>
  <c r="I13" i="119"/>
  <c r="H13" i="119"/>
  <c r="G13" i="119"/>
  <c r="F13" i="119"/>
  <c r="E13" i="119"/>
  <c r="D13" i="119"/>
  <c r="C13" i="119"/>
  <c r="B13" i="119"/>
  <c r="K12" i="119"/>
  <c r="J12" i="119"/>
  <c r="I12" i="119"/>
  <c r="H12" i="119"/>
  <c r="G12" i="119"/>
  <c r="F12" i="119"/>
  <c r="E12" i="119"/>
  <c r="D12" i="119"/>
  <c r="C12" i="119"/>
  <c r="B12" i="119"/>
  <c r="K11" i="119"/>
  <c r="J11" i="119"/>
  <c r="I11" i="119"/>
  <c r="H11" i="119"/>
  <c r="G11" i="119"/>
  <c r="F11" i="119"/>
  <c r="E11" i="119"/>
  <c r="D11" i="119"/>
  <c r="C11" i="119"/>
  <c r="B11" i="119"/>
  <c r="K10" i="119"/>
  <c r="J10" i="119"/>
  <c r="I10" i="119"/>
  <c r="H10" i="119"/>
  <c r="G10" i="119"/>
  <c r="F10" i="119"/>
  <c r="E10" i="119"/>
  <c r="D10" i="119"/>
  <c r="C10" i="119"/>
  <c r="B10" i="119"/>
  <c r="K9" i="119"/>
  <c r="J9" i="119"/>
  <c r="I9" i="119"/>
  <c r="H9" i="119"/>
  <c r="G9" i="119"/>
  <c r="F9" i="119"/>
  <c r="E9" i="119"/>
  <c r="D9" i="119"/>
  <c r="C9" i="119"/>
  <c r="B9" i="119"/>
  <c r="K8" i="119"/>
  <c r="J8" i="119"/>
  <c r="I8" i="119"/>
  <c r="H8" i="119"/>
  <c r="G8" i="119"/>
  <c r="F8" i="119"/>
  <c r="E8" i="119"/>
  <c r="D8" i="119"/>
  <c r="C8" i="119"/>
  <c r="B8" i="119"/>
  <c r="K7" i="119"/>
  <c r="J7" i="119"/>
  <c r="I7" i="119"/>
  <c r="H7" i="119"/>
  <c r="G7" i="119"/>
  <c r="F7" i="119"/>
  <c r="E7" i="119"/>
  <c r="D7" i="119"/>
  <c r="C7" i="119"/>
  <c r="B7" i="119"/>
  <c r="K6" i="119"/>
  <c r="J6" i="119"/>
  <c r="I6" i="119"/>
  <c r="H6" i="119"/>
  <c r="G6" i="119"/>
  <c r="F6" i="119"/>
  <c r="E6" i="119"/>
  <c r="D6" i="119"/>
  <c r="C6" i="119"/>
  <c r="B6" i="119"/>
  <c r="K5" i="119"/>
  <c r="J5" i="119"/>
  <c r="I5" i="119"/>
  <c r="H5" i="119"/>
  <c r="G5" i="119"/>
  <c r="F5" i="119"/>
  <c r="E5" i="119"/>
  <c r="D5" i="119"/>
  <c r="C5" i="119"/>
  <c r="B5" i="119"/>
  <c r="K4" i="119"/>
  <c r="J4" i="119"/>
  <c r="I4" i="119"/>
  <c r="H4" i="119"/>
  <c r="G4" i="119"/>
  <c r="F4" i="119"/>
  <c r="E4" i="119"/>
  <c r="D4" i="119"/>
  <c r="C4" i="119"/>
  <c r="B4" i="119"/>
  <c r="K3" i="119"/>
  <c r="J3" i="119"/>
  <c r="I3" i="119"/>
  <c r="H3" i="119"/>
  <c r="G3" i="119"/>
  <c r="F3" i="119"/>
  <c r="E3" i="119"/>
  <c r="D3" i="119"/>
  <c r="C3" i="119"/>
  <c r="B3" i="119"/>
  <c r="B291" i="118"/>
  <c r="B290" i="118"/>
  <c r="B289" i="118"/>
  <c r="B288" i="118"/>
  <c r="B287" i="118"/>
  <c r="B286" i="118"/>
  <c r="B285" i="118"/>
  <c r="B284" i="118"/>
  <c r="B283" i="118"/>
  <c r="B282" i="118"/>
  <c r="B281" i="118"/>
  <c r="B280" i="118"/>
  <c r="B279" i="118"/>
  <c r="B278" i="118"/>
  <c r="B277" i="118"/>
  <c r="B276" i="118"/>
  <c r="B275" i="118"/>
  <c r="B274" i="118"/>
  <c r="B273" i="118"/>
  <c r="B272" i="118"/>
  <c r="B271" i="118"/>
  <c r="B270" i="118"/>
  <c r="B269" i="118"/>
  <c r="B268" i="118"/>
  <c r="B267" i="118"/>
  <c r="B266" i="118"/>
  <c r="B265" i="118"/>
  <c r="B264" i="118"/>
  <c r="B263" i="118"/>
  <c r="B262" i="118"/>
  <c r="B261" i="118"/>
  <c r="B260" i="118"/>
  <c r="B259" i="118"/>
  <c r="B258" i="118"/>
  <c r="B257" i="118"/>
  <c r="B256" i="118"/>
  <c r="B255" i="118"/>
  <c r="B254" i="118"/>
  <c r="B253" i="118"/>
  <c r="B252" i="118"/>
  <c r="B251" i="118"/>
  <c r="B250" i="118"/>
  <c r="B249" i="118"/>
  <c r="B248" i="118"/>
  <c r="B247" i="118"/>
  <c r="B246" i="118"/>
  <c r="B245" i="118"/>
  <c r="B244" i="118"/>
  <c r="B243" i="118"/>
  <c r="B242" i="118"/>
  <c r="B241" i="118"/>
  <c r="B240" i="118"/>
  <c r="B239" i="118"/>
  <c r="B238" i="118"/>
  <c r="B237" i="118"/>
  <c r="B236" i="118"/>
  <c r="B235" i="118"/>
  <c r="B234" i="118"/>
  <c r="B233" i="118"/>
  <c r="B232" i="118"/>
  <c r="B231" i="118"/>
  <c r="B230" i="118"/>
  <c r="B229" i="118"/>
  <c r="B228" i="118"/>
  <c r="B227" i="118"/>
  <c r="B226" i="118"/>
  <c r="B225" i="118"/>
  <c r="B224" i="118"/>
  <c r="B223" i="118"/>
  <c r="B222" i="118"/>
  <c r="B221" i="118"/>
  <c r="B220" i="118"/>
  <c r="B219" i="118"/>
  <c r="B218" i="118"/>
  <c r="B217" i="118"/>
  <c r="B216" i="118"/>
  <c r="B215" i="118"/>
  <c r="B214" i="118"/>
  <c r="B213" i="118"/>
  <c r="B212" i="118"/>
  <c r="B211" i="118"/>
  <c r="B210" i="118"/>
  <c r="B209" i="118"/>
  <c r="B208" i="118"/>
  <c r="B207" i="118"/>
  <c r="B206" i="118"/>
  <c r="B205" i="118"/>
  <c r="B204" i="118"/>
  <c r="B203" i="118"/>
  <c r="B202" i="118"/>
  <c r="B201" i="118"/>
  <c r="B200" i="118"/>
  <c r="B199" i="118"/>
  <c r="B198" i="118"/>
  <c r="B197" i="118"/>
  <c r="B196" i="118"/>
  <c r="B195" i="118"/>
  <c r="B194" i="118"/>
  <c r="B193" i="118"/>
  <c r="B192" i="118"/>
  <c r="B191" i="118"/>
  <c r="B190" i="118"/>
  <c r="B189" i="118"/>
  <c r="B188" i="118"/>
  <c r="B187" i="118"/>
  <c r="B186" i="118"/>
  <c r="B185" i="118"/>
  <c r="B184" i="118"/>
  <c r="B183" i="118"/>
  <c r="B182" i="118"/>
  <c r="B181" i="118"/>
  <c r="B180" i="118"/>
  <c r="B179" i="118"/>
  <c r="B178" i="118"/>
  <c r="B177" i="118"/>
  <c r="B176" i="118"/>
  <c r="B175" i="118"/>
  <c r="B174" i="118"/>
  <c r="B173" i="118"/>
  <c r="B172" i="118"/>
  <c r="B171" i="118"/>
  <c r="B170" i="118"/>
  <c r="B169" i="118"/>
  <c r="B168" i="118"/>
  <c r="B167" i="118"/>
  <c r="B166" i="118"/>
  <c r="B165" i="118"/>
  <c r="B164" i="118"/>
  <c r="B163" i="118"/>
  <c r="B162" i="118"/>
  <c r="B161" i="118"/>
  <c r="B160" i="118"/>
  <c r="B159" i="118"/>
  <c r="B158" i="118"/>
  <c r="B157" i="118"/>
  <c r="B156" i="118"/>
  <c r="B155" i="118"/>
  <c r="B154" i="118"/>
  <c r="B153" i="118"/>
  <c r="B152" i="118"/>
  <c r="B151" i="118"/>
  <c r="B150" i="118"/>
  <c r="B149" i="118"/>
  <c r="B148" i="118"/>
  <c r="B147" i="118"/>
  <c r="B146" i="118"/>
  <c r="B145" i="118"/>
  <c r="B144" i="118"/>
  <c r="B143" i="118"/>
  <c r="B142" i="118"/>
  <c r="B141" i="118"/>
  <c r="B140" i="118"/>
  <c r="B139" i="118"/>
  <c r="B138" i="118"/>
  <c r="B137" i="118"/>
  <c r="B136" i="118"/>
  <c r="B135" i="118"/>
  <c r="B134" i="118"/>
  <c r="B133" i="118"/>
  <c r="B132" i="118"/>
  <c r="B131" i="118"/>
  <c r="B130" i="118"/>
  <c r="B129" i="118"/>
  <c r="B128" i="118"/>
  <c r="B127" i="118"/>
  <c r="B126" i="118"/>
  <c r="B125" i="118"/>
  <c r="B124" i="118"/>
  <c r="B123" i="118"/>
  <c r="B122" i="118"/>
  <c r="B121" i="118"/>
  <c r="B120" i="118"/>
  <c r="B119" i="118"/>
  <c r="B118" i="118"/>
  <c r="B117" i="118"/>
  <c r="B116" i="118"/>
  <c r="B115" i="118"/>
  <c r="B114" i="118"/>
  <c r="B113" i="118"/>
  <c r="B112" i="118"/>
  <c r="B111" i="118"/>
  <c r="B110" i="118"/>
  <c r="B109" i="118"/>
  <c r="B108" i="118"/>
  <c r="B107" i="118"/>
  <c r="B106" i="118"/>
  <c r="B105" i="118"/>
  <c r="B104" i="118"/>
  <c r="B103" i="118"/>
  <c r="B102" i="118"/>
  <c r="B101" i="118"/>
  <c r="B100" i="118"/>
  <c r="B99" i="118"/>
  <c r="B98" i="118"/>
  <c r="B97" i="118"/>
  <c r="B96" i="118"/>
  <c r="B95" i="118"/>
  <c r="B94" i="118"/>
  <c r="B93" i="118"/>
  <c r="B92" i="118"/>
  <c r="B91" i="118"/>
  <c r="B90" i="118"/>
  <c r="B89" i="118"/>
  <c r="B88" i="118"/>
  <c r="B87" i="118"/>
  <c r="B86" i="118"/>
  <c r="B85" i="118"/>
  <c r="B84" i="118"/>
  <c r="B83" i="118"/>
  <c r="B82" i="118"/>
  <c r="B81" i="118"/>
  <c r="B80" i="118"/>
  <c r="B79" i="118"/>
  <c r="B78" i="118"/>
  <c r="K77" i="118"/>
  <c r="J77" i="118"/>
  <c r="I77" i="118"/>
  <c r="H77" i="118"/>
  <c r="G77" i="118"/>
  <c r="F77" i="118"/>
  <c r="E77" i="118"/>
  <c r="D77" i="118"/>
  <c r="C77" i="118"/>
  <c r="B77" i="118"/>
  <c r="K76" i="118"/>
  <c r="J76" i="118"/>
  <c r="I76" i="118"/>
  <c r="H76" i="118"/>
  <c r="G76" i="118"/>
  <c r="F76" i="118"/>
  <c r="E76" i="118"/>
  <c r="D76" i="118"/>
  <c r="C76" i="118"/>
  <c r="B76" i="118"/>
  <c r="K75" i="118"/>
  <c r="J75" i="118"/>
  <c r="I75" i="118"/>
  <c r="H75" i="118"/>
  <c r="G75" i="118"/>
  <c r="F75" i="118"/>
  <c r="E75" i="118"/>
  <c r="D75" i="118"/>
  <c r="C75" i="118"/>
  <c r="B75" i="118"/>
  <c r="K74" i="118"/>
  <c r="J74" i="118"/>
  <c r="I74" i="118"/>
  <c r="H74" i="118"/>
  <c r="G74" i="118"/>
  <c r="F74" i="118"/>
  <c r="E74" i="118"/>
  <c r="D74" i="118"/>
  <c r="C74" i="118"/>
  <c r="B74" i="118"/>
  <c r="K73" i="118"/>
  <c r="J73" i="118"/>
  <c r="I73" i="118"/>
  <c r="H73" i="118"/>
  <c r="G73" i="118"/>
  <c r="F73" i="118"/>
  <c r="E73" i="118"/>
  <c r="D73" i="118"/>
  <c r="C73" i="118"/>
  <c r="B73" i="118"/>
  <c r="K72" i="118"/>
  <c r="J72" i="118"/>
  <c r="I72" i="118"/>
  <c r="H72" i="118"/>
  <c r="G72" i="118"/>
  <c r="F72" i="118"/>
  <c r="E72" i="118"/>
  <c r="D72" i="118"/>
  <c r="C72" i="118"/>
  <c r="B72" i="118"/>
  <c r="K71" i="118"/>
  <c r="J71" i="118"/>
  <c r="I71" i="118"/>
  <c r="H71" i="118"/>
  <c r="G71" i="118"/>
  <c r="F71" i="118"/>
  <c r="E71" i="118"/>
  <c r="D71" i="118"/>
  <c r="C71" i="118"/>
  <c r="B71" i="118"/>
  <c r="K70" i="118"/>
  <c r="J70" i="118"/>
  <c r="I70" i="118"/>
  <c r="H70" i="118"/>
  <c r="G70" i="118"/>
  <c r="F70" i="118"/>
  <c r="E70" i="118"/>
  <c r="D70" i="118"/>
  <c r="C70" i="118"/>
  <c r="B70" i="118"/>
  <c r="K69" i="118"/>
  <c r="J69" i="118"/>
  <c r="I69" i="118"/>
  <c r="H69" i="118"/>
  <c r="G69" i="118"/>
  <c r="F69" i="118"/>
  <c r="E69" i="118"/>
  <c r="D69" i="118"/>
  <c r="C69" i="118"/>
  <c r="B69" i="118"/>
  <c r="K68" i="118"/>
  <c r="J68" i="118"/>
  <c r="I68" i="118"/>
  <c r="H68" i="118"/>
  <c r="G68" i="118"/>
  <c r="F68" i="118"/>
  <c r="E68" i="118"/>
  <c r="D68" i="118"/>
  <c r="C68" i="118"/>
  <c r="B68" i="118"/>
  <c r="K67" i="118"/>
  <c r="J67" i="118"/>
  <c r="I67" i="118"/>
  <c r="H67" i="118"/>
  <c r="G67" i="118"/>
  <c r="F67" i="118"/>
  <c r="E67" i="118"/>
  <c r="D67" i="118"/>
  <c r="C67" i="118"/>
  <c r="B67" i="118"/>
  <c r="K66" i="118"/>
  <c r="J66" i="118"/>
  <c r="I66" i="118"/>
  <c r="H66" i="118"/>
  <c r="G66" i="118"/>
  <c r="F66" i="118"/>
  <c r="E66" i="118"/>
  <c r="D66" i="118"/>
  <c r="C66" i="118"/>
  <c r="B66" i="118"/>
  <c r="K65" i="118"/>
  <c r="J65" i="118"/>
  <c r="I65" i="118"/>
  <c r="H65" i="118"/>
  <c r="G65" i="118"/>
  <c r="F65" i="118"/>
  <c r="E65" i="118"/>
  <c r="D65" i="118"/>
  <c r="C65" i="118"/>
  <c r="B65" i="118"/>
  <c r="K64" i="118"/>
  <c r="J64" i="118"/>
  <c r="I64" i="118"/>
  <c r="H64" i="118"/>
  <c r="G64" i="118"/>
  <c r="F64" i="118"/>
  <c r="E64" i="118"/>
  <c r="D64" i="118"/>
  <c r="C64" i="118"/>
  <c r="B64" i="118"/>
  <c r="K63" i="118"/>
  <c r="J63" i="118"/>
  <c r="I63" i="118"/>
  <c r="H63" i="118"/>
  <c r="G63" i="118"/>
  <c r="F63" i="118"/>
  <c r="E63" i="118"/>
  <c r="D63" i="118"/>
  <c r="C63" i="118"/>
  <c r="B63" i="118"/>
  <c r="K62" i="118"/>
  <c r="J62" i="118"/>
  <c r="I62" i="118"/>
  <c r="H62" i="118"/>
  <c r="G62" i="118"/>
  <c r="F62" i="118"/>
  <c r="E62" i="118"/>
  <c r="D62" i="118"/>
  <c r="C62" i="118"/>
  <c r="B62" i="118"/>
  <c r="K61" i="118"/>
  <c r="J61" i="118"/>
  <c r="I61" i="118"/>
  <c r="H61" i="118"/>
  <c r="G61" i="118"/>
  <c r="F61" i="118"/>
  <c r="E61" i="118"/>
  <c r="D61" i="118"/>
  <c r="C61" i="118"/>
  <c r="B61" i="118"/>
  <c r="K60" i="118"/>
  <c r="J60" i="118"/>
  <c r="I60" i="118"/>
  <c r="H60" i="118"/>
  <c r="G60" i="118"/>
  <c r="F60" i="118"/>
  <c r="E60" i="118"/>
  <c r="D60" i="118"/>
  <c r="C60" i="118"/>
  <c r="B60" i="118"/>
  <c r="K59" i="118"/>
  <c r="J59" i="118"/>
  <c r="I59" i="118"/>
  <c r="H59" i="118"/>
  <c r="G59" i="118"/>
  <c r="F59" i="118"/>
  <c r="E59" i="118"/>
  <c r="D59" i="118"/>
  <c r="C59" i="118"/>
  <c r="B59" i="118"/>
  <c r="K58" i="118"/>
  <c r="J58" i="118"/>
  <c r="I58" i="118"/>
  <c r="H58" i="118"/>
  <c r="G58" i="118"/>
  <c r="F58" i="118"/>
  <c r="E58" i="118"/>
  <c r="D58" i="118"/>
  <c r="C58" i="118"/>
  <c r="B58" i="118"/>
  <c r="K57" i="118"/>
  <c r="J57" i="118"/>
  <c r="I57" i="118"/>
  <c r="H57" i="118"/>
  <c r="G57" i="118"/>
  <c r="F57" i="118"/>
  <c r="E57" i="118"/>
  <c r="D57" i="118"/>
  <c r="C57" i="118"/>
  <c r="B57" i="118"/>
  <c r="K56" i="118"/>
  <c r="J56" i="118"/>
  <c r="I56" i="118"/>
  <c r="H56" i="118"/>
  <c r="G56" i="118"/>
  <c r="F56" i="118"/>
  <c r="E56" i="118"/>
  <c r="D56" i="118"/>
  <c r="C56" i="118"/>
  <c r="B56" i="118"/>
  <c r="K55" i="118"/>
  <c r="J55" i="118"/>
  <c r="I55" i="118"/>
  <c r="H55" i="118"/>
  <c r="G55" i="118"/>
  <c r="F55" i="118"/>
  <c r="E55" i="118"/>
  <c r="D55" i="118"/>
  <c r="C55" i="118"/>
  <c r="B55" i="118"/>
  <c r="K54" i="118"/>
  <c r="J54" i="118"/>
  <c r="I54" i="118"/>
  <c r="H54" i="118"/>
  <c r="G54" i="118"/>
  <c r="F54" i="118"/>
  <c r="E54" i="118"/>
  <c r="D54" i="118"/>
  <c r="C54" i="118"/>
  <c r="B54" i="118"/>
  <c r="K53" i="118"/>
  <c r="J53" i="118"/>
  <c r="I53" i="118"/>
  <c r="H53" i="118"/>
  <c r="G53" i="118"/>
  <c r="F53" i="118"/>
  <c r="E53" i="118"/>
  <c r="D53" i="118"/>
  <c r="C53" i="118"/>
  <c r="B53" i="118"/>
  <c r="K52" i="118"/>
  <c r="J52" i="118"/>
  <c r="I52" i="118"/>
  <c r="H52" i="118"/>
  <c r="G52" i="118"/>
  <c r="F52" i="118"/>
  <c r="E52" i="118"/>
  <c r="D52" i="118"/>
  <c r="C52" i="118"/>
  <c r="B52" i="118"/>
  <c r="K51" i="118"/>
  <c r="J51" i="118"/>
  <c r="I51" i="118"/>
  <c r="H51" i="118"/>
  <c r="G51" i="118"/>
  <c r="F51" i="118"/>
  <c r="E51" i="118"/>
  <c r="D51" i="118"/>
  <c r="C51" i="118"/>
  <c r="B51" i="118"/>
  <c r="K50" i="118"/>
  <c r="J50" i="118"/>
  <c r="I50" i="118"/>
  <c r="H50" i="118"/>
  <c r="G50" i="118"/>
  <c r="F50" i="118"/>
  <c r="E50" i="118"/>
  <c r="D50" i="118"/>
  <c r="C50" i="118"/>
  <c r="B50" i="118"/>
  <c r="K49" i="118"/>
  <c r="J49" i="118"/>
  <c r="I49" i="118"/>
  <c r="H49" i="118"/>
  <c r="G49" i="118"/>
  <c r="F49" i="118"/>
  <c r="E49" i="118"/>
  <c r="D49" i="118"/>
  <c r="C49" i="118"/>
  <c r="B49" i="118"/>
  <c r="K48" i="118"/>
  <c r="J48" i="118"/>
  <c r="I48" i="118"/>
  <c r="H48" i="118"/>
  <c r="G48" i="118"/>
  <c r="F48" i="118"/>
  <c r="E48" i="118"/>
  <c r="D48" i="118"/>
  <c r="C48" i="118"/>
  <c r="B48" i="118"/>
  <c r="K47" i="118"/>
  <c r="J47" i="118"/>
  <c r="I47" i="118"/>
  <c r="H47" i="118"/>
  <c r="G47" i="118"/>
  <c r="F47" i="118"/>
  <c r="E47" i="118"/>
  <c r="D47" i="118"/>
  <c r="C47" i="118"/>
  <c r="B47" i="118"/>
  <c r="K46" i="118"/>
  <c r="J46" i="118"/>
  <c r="I46" i="118"/>
  <c r="H46" i="118"/>
  <c r="G46" i="118"/>
  <c r="F46" i="118"/>
  <c r="E46" i="118"/>
  <c r="D46" i="118"/>
  <c r="C46" i="118"/>
  <c r="B46" i="118"/>
  <c r="K45" i="118"/>
  <c r="J45" i="118"/>
  <c r="I45" i="118"/>
  <c r="H45" i="118"/>
  <c r="G45" i="118"/>
  <c r="F45" i="118"/>
  <c r="E45" i="118"/>
  <c r="D45" i="118"/>
  <c r="C45" i="118"/>
  <c r="B45" i="118"/>
  <c r="K44" i="118"/>
  <c r="J44" i="118"/>
  <c r="I44" i="118"/>
  <c r="H44" i="118"/>
  <c r="G44" i="118"/>
  <c r="F44" i="118"/>
  <c r="E44" i="118"/>
  <c r="D44" i="118"/>
  <c r="C44" i="118"/>
  <c r="B44" i="118"/>
  <c r="K43" i="118"/>
  <c r="J43" i="118"/>
  <c r="I43" i="118"/>
  <c r="H43" i="118"/>
  <c r="G43" i="118"/>
  <c r="F43" i="118"/>
  <c r="E43" i="118"/>
  <c r="D43" i="118"/>
  <c r="C43" i="118"/>
  <c r="B43" i="118"/>
  <c r="K42" i="118"/>
  <c r="J42" i="118"/>
  <c r="I42" i="118"/>
  <c r="H42" i="118"/>
  <c r="G42" i="118"/>
  <c r="F42" i="118"/>
  <c r="E42" i="118"/>
  <c r="D42" i="118"/>
  <c r="C42" i="118"/>
  <c r="B42" i="118"/>
  <c r="K41" i="118"/>
  <c r="J41" i="118"/>
  <c r="I41" i="118"/>
  <c r="H41" i="118"/>
  <c r="G41" i="118"/>
  <c r="F41" i="118"/>
  <c r="E41" i="118"/>
  <c r="D41" i="118"/>
  <c r="C41" i="118"/>
  <c r="B41" i="118"/>
  <c r="K40" i="118"/>
  <c r="J40" i="118"/>
  <c r="I40" i="118"/>
  <c r="H40" i="118"/>
  <c r="G40" i="118"/>
  <c r="F40" i="118"/>
  <c r="E40" i="118"/>
  <c r="D40" i="118"/>
  <c r="C40" i="118"/>
  <c r="B40" i="118"/>
  <c r="K39" i="118"/>
  <c r="J39" i="118"/>
  <c r="I39" i="118"/>
  <c r="H39" i="118"/>
  <c r="G39" i="118"/>
  <c r="F39" i="118"/>
  <c r="E39" i="118"/>
  <c r="D39" i="118"/>
  <c r="C39" i="118"/>
  <c r="B39" i="118"/>
  <c r="K38" i="118"/>
  <c r="J38" i="118"/>
  <c r="I38" i="118"/>
  <c r="H38" i="118"/>
  <c r="G38" i="118"/>
  <c r="F38" i="118"/>
  <c r="E38" i="118"/>
  <c r="D38" i="118"/>
  <c r="C38" i="118"/>
  <c r="B38" i="118"/>
  <c r="K37" i="118"/>
  <c r="J37" i="118"/>
  <c r="I37" i="118"/>
  <c r="H37" i="118"/>
  <c r="G37" i="118"/>
  <c r="F37" i="118"/>
  <c r="E37" i="118"/>
  <c r="D37" i="118"/>
  <c r="C37" i="118"/>
  <c r="B37" i="118"/>
  <c r="K36" i="118"/>
  <c r="J36" i="118"/>
  <c r="I36" i="118"/>
  <c r="H36" i="118"/>
  <c r="G36" i="118"/>
  <c r="F36" i="118"/>
  <c r="E36" i="118"/>
  <c r="D36" i="118"/>
  <c r="C36" i="118"/>
  <c r="B36" i="118"/>
  <c r="K35" i="118"/>
  <c r="J35" i="118"/>
  <c r="I35" i="118"/>
  <c r="H35" i="118"/>
  <c r="G35" i="118"/>
  <c r="F35" i="118"/>
  <c r="E35" i="118"/>
  <c r="D35" i="118"/>
  <c r="C35" i="118"/>
  <c r="B35" i="118"/>
  <c r="K34" i="118"/>
  <c r="J34" i="118"/>
  <c r="I34" i="118"/>
  <c r="H34" i="118"/>
  <c r="G34" i="118"/>
  <c r="F34" i="118"/>
  <c r="E34" i="118"/>
  <c r="D34" i="118"/>
  <c r="C34" i="118"/>
  <c r="B34" i="118"/>
  <c r="K33" i="118"/>
  <c r="J33" i="118"/>
  <c r="I33" i="118"/>
  <c r="H33" i="118"/>
  <c r="G33" i="118"/>
  <c r="F33" i="118"/>
  <c r="E33" i="118"/>
  <c r="D33" i="118"/>
  <c r="C33" i="118"/>
  <c r="B33" i="118"/>
  <c r="K32" i="118"/>
  <c r="J32" i="118"/>
  <c r="I32" i="118"/>
  <c r="H32" i="118"/>
  <c r="G32" i="118"/>
  <c r="F32" i="118"/>
  <c r="E32" i="118"/>
  <c r="D32" i="118"/>
  <c r="C32" i="118"/>
  <c r="B32" i="118"/>
  <c r="K31" i="118"/>
  <c r="J31" i="118"/>
  <c r="I31" i="118"/>
  <c r="H31" i="118"/>
  <c r="G31" i="118"/>
  <c r="F31" i="118"/>
  <c r="E31" i="118"/>
  <c r="D31" i="118"/>
  <c r="C31" i="118"/>
  <c r="B31" i="118"/>
  <c r="K30" i="118"/>
  <c r="J30" i="118"/>
  <c r="I30" i="118"/>
  <c r="H30" i="118"/>
  <c r="G30" i="118"/>
  <c r="F30" i="118"/>
  <c r="E30" i="118"/>
  <c r="D30" i="118"/>
  <c r="C30" i="118"/>
  <c r="B30" i="118"/>
  <c r="K29" i="118"/>
  <c r="J29" i="118"/>
  <c r="I29" i="118"/>
  <c r="H29" i="118"/>
  <c r="G29" i="118"/>
  <c r="F29" i="118"/>
  <c r="E29" i="118"/>
  <c r="D29" i="118"/>
  <c r="C29" i="118"/>
  <c r="B29" i="118"/>
  <c r="K28" i="118"/>
  <c r="J28" i="118"/>
  <c r="I28" i="118"/>
  <c r="H28" i="118"/>
  <c r="G28" i="118"/>
  <c r="F28" i="118"/>
  <c r="E28" i="118"/>
  <c r="D28" i="118"/>
  <c r="C28" i="118"/>
  <c r="B28" i="118"/>
  <c r="K27" i="118"/>
  <c r="J27" i="118"/>
  <c r="I27" i="118"/>
  <c r="H27" i="118"/>
  <c r="G27" i="118"/>
  <c r="F27" i="118"/>
  <c r="E27" i="118"/>
  <c r="D27" i="118"/>
  <c r="C27" i="118"/>
  <c r="B27" i="118"/>
  <c r="K26" i="118"/>
  <c r="J26" i="118"/>
  <c r="I26" i="118"/>
  <c r="H26" i="118"/>
  <c r="G26" i="118"/>
  <c r="F26" i="118"/>
  <c r="E26" i="118"/>
  <c r="D26" i="118"/>
  <c r="C26" i="118"/>
  <c r="B26" i="118"/>
  <c r="K25" i="118"/>
  <c r="J25" i="118"/>
  <c r="I25" i="118"/>
  <c r="H25" i="118"/>
  <c r="G25" i="118"/>
  <c r="F25" i="118"/>
  <c r="E25" i="118"/>
  <c r="D25" i="118"/>
  <c r="C25" i="118"/>
  <c r="B25" i="118"/>
  <c r="K24" i="118"/>
  <c r="J24" i="118"/>
  <c r="I24" i="118"/>
  <c r="H24" i="118"/>
  <c r="G24" i="118"/>
  <c r="F24" i="118"/>
  <c r="E24" i="118"/>
  <c r="D24" i="118"/>
  <c r="C24" i="118"/>
  <c r="B24" i="118"/>
  <c r="K23" i="118"/>
  <c r="J23" i="118"/>
  <c r="I23" i="118"/>
  <c r="H23" i="118"/>
  <c r="G23" i="118"/>
  <c r="F23" i="118"/>
  <c r="E23" i="118"/>
  <c r="D23" i="118"/>
  <c r="C23" i="118"/>
  <c r="B23" i="118"/>
  <c r="K22" i="118"/>
  <c r="J22" i="118"/>
  <c r="I22" i="118"/>
  <c r="H22" i="118"/>
  <c r="G22" i="118"/>
  <c r="F22" i="118"/>
  <c r="E22" i="118"/>
  <c r="D22" i="118"/>
  <c r="C22" i="118"/>
  <c r="B22" i="118"/>
  <c r="K21" i="118"/>
  <c r="J21" i="118"/>
  <c r="I21" i="118"/>
  <c r="H21" i="118"/>
  <c r="G21" i="118"/>
  <c r="F21" i="118"/>
  <c r="E21" i="118"/>
  <c r="D21" i="118"/>
  <c r="C21" i="118"/>
  <c r="B21" i="118"/>
  <c r="K20" i="118"/>
  <c r="J20" i="118"/>
  <c r="I20" i="118"/>
  <c r="H20" i="118"/>
  <c r="G20" i="118"/>
  <c r="F20" i="118"/>
  <c r="E20" i="118"/>
  <c r="D20" i="118"/>
  <c r="C20" i="118"/>
  <c r="B20" i="118"/>
  <c r="K19" i="118"/>
  <c r="J19" i="118"/>
  <c r="I19" i="118"/>
  <c r="H19" i="118"/>
  <c r="G19" i="118"/>
  <c r="F19" i="118"/>
  <c r="E19" i="118"/>
  <c r="D19" i="118"/>
  <c r="C19" i="118"/>
  <c r="B19" i="118"/>
  <c r="K18" i="118"/>
  <c r="J18" i="118"/>
  <c r="I18" i="118"/>
  <c r="H18" i="118"/>
  <c r="G18" i="118"/>
  <c r="F18" i="118"/>
  <c r="E18" i="118"/>
  <c r="D18" i="118"/>
  <c r="C18" i="118"/>
  <c r="B18" i="118"/>
  <c r="K17" i="118"/>
  <c r="J17" i="118"/>
  <c r="I17" i="118"/>
  <c r="H17" i="118"/>
  <c r="G17" i="118"/>
  <c r="F17" i="118"/>
  <c r="E17" i="118"/>
  <c r="D17" i="118"/>
  <c r="C17" i="118"/>
  <c r="B17" i="118"/>
  <c r="K16" i="118"/>
  <c r="J16" i="118"/>
  <c r="I16" i="118"/>
  <c r="H16" i="118"/>
  <c r="G16" i="118"/>
  <c r="F16" i="118"/>
  <c r="E16" i="118"/>
  <c r="D16" i="118"/>
  <c r="C16" i="118"/>
  <c r="B16" i="118"/>
  <c r="K15" i="118"/>
  <c r="J15" i="118"/>
  <c r="I15" i="118"/>
  <c r="H15" i="118"/>
  <c r="G15" i="118"/>
  <c r="F15" i="118"/>
  <c r="E15" i="118"/>
  <c r="D15" i="118"/>
  <c r="C15" i="118"/>
  <c r="B15" i="118"/>
  <c r="K14" i="118"/>
  <c r="J14" i="118"/>
  <c r="I14" i="118"/>
  <c r="H14" i="118"/>
  <c r="G14" i="118"/>
  <c r="F14" i="118"/>
  <c r="E14" i="118"/>
  <c r="D14" i="118"/>
  <c r="C14" i="118"/>
  <c r="B14" i="118"/>
  <c r="K13" i="118"/>
  <c r="J13" i="118"/>
  <c r="I13" i="118"/>
  <c r="H13" i="118"/>
  <c r="G13" i="118"/>
  <c r="F13" i="118"/>
  <c r="E13" i="118"/>
  <c r="D13" i="118"/>
  <c r="C13" i="118"/>
  <c r="B13" i="118"/>
  <c r="K12" i="118"/>
  <c r="J12" i="118"/>
  <c r="I12" i="118"/>
  <c r="H12" i="118"/>
  <c r="G12" i="118"/>
  <c r="F12" i="118"/>
  <c r="E12" i="118"/>
  <c r="D12" i="118"/>
  <c r="C12" i="118"/>
  <c r="B12" i="118"/>
  <c r="K11" i="118"/>
  <c r="J11" i="118"/>
  <c r="I11" i="118"/>
  <c r="H11" i="118"/>
  <c r="G11" i="118"/>
  <c r="F11" i="118"/>
  <c r="E11" i="118"/>
  <c r="D11" i="118"/>
  <c r="C11" i="118"/>
  <c r="B11" i="118"/>
  <c r="K10" i="118"/>
  <c r="J10" i="118"/>
  <c r="I10" i="118"/>
  <c r="H10" i="118"/>
  <c r="G10" i="118"/>
  <c r="F10" i="118"/>
  <c r="E10" i="118"/>
  <c r="D10" i="118"/>
  <c r="C10" i="118"/>
  <c r="B10" i="118"/>
  <c r="K9" i="118"/>
  <c r="J9" i="118"/>
  <c r="I9" i="118"/>
  <c r="H9" i="118"/>
  <c r="G9" i="118"/>
  <c r="F9" i="118"/>
  <c r="E9" i="118"/>
  <c r="D9" i="118"/>
  <c r="C9" i="118"/>
  <c r="B9" i="118"/>
  <c r="K8" i="118"/>
  <c r="J8" i="118"/>
  <c r="I8" i="118"/>
  <c r="H8" i="118"/>
  <c r="G8" i="118"/>
  <c r="F8" i="118"/>
  <c r="E8" i="118"/>
  <c r="D8" i="118"/>
  <c r="C8" i="118"/>
  <c r="B8" i="118"/>
  <c r="K7" i="118"/>
  <c r="J7" i="118"/>
  <c r="I7" i="118"/>
  <c r="H7" i="118"/>
  <c r="G7" i="118"/>
  <c r="F7" i="118"/>
  <c r="E7" i="118"/>
  <c r="D7" i="118"/>
  <c r="C7" i="118"/>
  <c r="B7" i="118"/>
  <c r="K6" i="118"/>
  <c r="J6" i="118"/>
  <c r="I6" i="118"/>
  <c r="H6" i="118"/>
  <c r="G6" i="118"/>
  <c r="F6" i="118"/>
  <c r="E6" i="118"/>
  <c r="D6" i="118"/>
  <c r="C6" i="118"/>
  <c r="B6" i="118"/>
  <c r="K5" i="118"/>
  <c r="J5" i="118"/>
  <c r="I5" i="118"/>
  <c r="H5" i="118"/>
  <c r="G5" i="118"/>
  <c r="F5" i="118"/>
  <c r="E5" i="118"/>
  <c r="D5" i="118"/>
  <c r="C5" i="118"/>
  <c r="B5" i="118"/>
  <c r="K4" i="118"/>
  <c r="J4" i="118"/>
  <c r="I4" i="118"/>
  <c r="H4" i="118"/>
  <c r="G4" i="118"/>
  <c r="F4" i="118"/>
  <c r="E4" i="118"/>
  <c r="D4" i="118"/>
  <c r="C4" i="118"/>
  <c r="B4" i="118"/>
  <c r="K3" i="118"/>
  <c r="J3" i="118"/>
  <c r="I3" i="118"/>
  <c r="H3" i="118"/>
  <c r="G3" i="118"/>
  <c r="F3" i="118"/>
  <c r="E3" i="118"/>
  <c r="D3" i="118"/>
  <c r="C3" i="118"/>
  <c r="B3" i="118"/>
  <c r="B291" i="117"/>
  <c r="B290" i="117"/>
  <c r="B289" i="117"/>
  <c r="B288" i="117"/>
  <c r="B287" i="117"/>
  <c r="B286" i="117"/>
  <c r="B285" i="117"/>
  <c r="B284" i="117"/>
  <c r="B283" i="117"/>
  <c r="B282" i="117"/>
  <c r="B281" i="117"/>
  <c r="B280" i="117"/>
  <c r="B279" i="117"/>
  <c r="B278" i="117"/>
  <c r="B277" i="117"/>
  <c r="B276" i="117"/>
  <c r="B275" i="117"/>
  <c r="B274" i="117"/>
  <c r="B273" i="117"/>
  <c r="B272" i="117"/>
  <c r="B271" i="117"/>
  <c r="B270" i="117"/>
  <c r="B269" i="117"/>
  <c r="B268" i="117"/>
  <c r="B267" i="117"/>
  <c r="B266" i="117"/>
  <c r="B265" i="117"/>
  <c r="B264" i="117"/>
  <c r="B263" i="117"/>
  <c r="B262" i="117"/>
  <c r="B261" i="117"/>
  <c r="B260" i="117"/>
  <c r="B259" i="117"/>
  <c r="B258" i="117"/>
  <c r="B257" i="117"/>
  <c r="B256" i="117"/>
  <c r="B255" i="117"/>
  <c r="B254" i="117"/>
  <c r="B253" i="117"/>
  <c r="B252" i="117"/>
  <c r="B251" i="117"/>
  <c r="B250" i="117"/>
  <c r="B249" i="117"/>
  <c r="B248" i="117"/>
  <c r="B247" i="117"/>
  <c r="B246" i="117"/>
  <c r="B245" i="117"/>
  <c r="B244" i="117"/>
  <c r="B243" i="117"/>
  <c r="B242" i="117"/>
  <c r="B241" i="117"/>
  <c r="B240" i="117"/>
  <c r="B239" i="117"/>
  <c r="B238" i="117"/>
  <c r="B237" i="117"/>
  <c r="B236" i="117"/>
  <c r="B235" i="117"/>
  <c r="B234" i="117"/>
  <c r="B233" i="117"/>
  <c r="B232" i="117"/>
  <c r="B231" i="117"/>
  <c r="B230" i="117"/>
  <c r="B229" i="117"/>
  <c r="B228" i="117"/>
  <c r="B227" i="117"/>
  <c r="B226" i="117"/>
  <c r="B225" i="117"/>
  <c r="B224" i="117"/>
  <c r="B223" i="117"/>
  <c r="B222" i="117"/>
  <c r="B221" i="117"/>
  <c r="B220" i="117"/>
  <c r="B219" i="117"/>
  <c r="B218" i="117"/>
  <c r="B217" i="117"/>
  <c r="B216" i="117"/>
  <c r="B215" i="117"/>
  <c r="B214" i="117"/>
  <c r="B213" i="117"/>
  <c r="B212" i="117"/>
  <c r="B211" i="117"/>
  <c r="B210" i="117"/>
  <c r="B209" i="117"/>
  <c r="B208" i="117"/>
  <c r="B207" i="117"/>
  <c r="B206" i="117"/>
  <c r="B205" i="117"/>
  <c r="B204" i="117"/>
  <c r="B203" i="117"/>
  <c r="B202" i="117"/>
  <c r="B201" i="117"/>
  <c r="B200" i="117"/>
  <c r="B199" i="117"/>
  <c r="B198" i="117"/>
  <c r="B197" i="117"/>
  <c r="B196" i="117"/>
  <c r="B195" i="117"/>
  <c r="B194" i="117"/>
  <c r="B193" i="117"/>
  <c r="B192" i="117"/>
  <c r="B191" i="117"/>
  <c r="B190" i="117"/>
  <c r="B189" i="117"/>
  <c r="B188" i="117"/>
  <c r="B187" i="117"/>
  <c r="B186" i="117"/>
  <c r="B185" i="117"/>
  <c r="B184" i="117"/>
  <c r="B183" i="117"/>
  <c r="B182" i="117"/>
  <c r="B181" i="117"/>
  <c r="B180" i="117"/>
  <c r="B179" i="117"/>
  <c r="B178" i="117"/>
  <c r="B177" i="117"/>
  <c r="B176" i="117"/>
  <c r="B175" i="117"/>
  <c r="B174" i="117"/>
  <c r="B173" i="117"/>
  <c r="B172" i="117"/>
  <c r="B171" i="117"/>
  <c r="B170" i="117"/>
  <c r="B169" i="117"/>
  <c r="B168" i="117"/>
  <c r="B167" i="117"/>
  <c r="B166" i="117"/>
  <c r="B165" i="117"/>
  <c r="B164" i="117"/>
  <c r="B163" i="117"/>
  <c r="B162" i="117"/>
  <c r="B161" i="117"/>
  <c r="B160" i="117"/>
  <c r="B159" i="117"/>
  <c r="B158" i="117"/>
  <c r="B157" i="117"/>
  <c r="B156" i="117"/>
  <c r="B155" i="117"/>
  <c r="B154" i="117"/>
  <c r="B153" i="117"/>
  <c r="B152" i="117"/>
  <c r="B151" i="117"/>
  <c r="B150" i="117"/>
  <c r="B149" i="117"/>
  <c r="B148" i="117"/>
  <c r="B147" i="117"/>
  <c r="B146" i="117"/>
  <c r="B145" i="117"/>
  <c r="B144" i="117"/>
  <c r="B143" i="117"/>
  <c r="B142" i="117"/>
  <c r="B141" i="117"/>
  <c r="B140" i="117"/>
  <c r="B139" i="117"/>
  <c r="B138" i="117"/>
  <c r="B137" i="117"/>
  <c r="B136" i="117"/>
  <c r="B135" i="117"/>
  <c r="B134" i="117"/>
  <c r="B133" i="117"/>
  <c r="B132" i="117"/>
  <c r="B131" i="117"/>
  <c r="B130" i="117"/>
  <c r="B129" i="117"/>
  <c r="B128" i="117"/>
  <c r="B127" i="117"/>
  <c r="B126" i="117"/>
  <c r="B125" i="117"/>
  <c r="B124" i="117"/>
  <c r="B123" i="117"/>
  <c r="B122" i="117"/>
  <c r="B121" i="117"/>
  <c r="B120" i="117"/>
  <c r="B119" i="117"/>
  <c r="B118" i="117"/>
  <c r="B117" i="117"/>
  <c r="B116" i="117"/>
  <c r="B115" i="117"/>
  <c r="B114" i="117"/>
  <c r="B113" i="117"/>
  <c r="B112" i="117"/>
  <c r="B111" i="117"/>
  <c r="B110" i="117"/>
  <c r="B109" i="117"/>
  <c r="B108" i="117"/>
  <c r="B107" i="117"/>
  <c r="B106" i="117"/>
  <c r="B105" i="117"/>
  <c r="B104" i="117"/>
  <c r="B103" i="117"/>
  <c r="B102" i="117"/>
  <c r="B101" i="117"/>
  <c r="B100" i="117"/>
  <c r="B99" i="117"/>
  <c r="B98" i="117"/>
  <c r="B97" i="117"/>
  <c r="B96" i="117"/>
  <c r="B95" i="117"/>
  <c r="B94" i="117"/>
  <c r="B93" i="117"/>
  <c r="B92" i="117"/>
  <c r="B91" i="117"/>
  <c r="B90" i="117"/>
  <c r="B89" i="117"/>
  <c r="B88" i="117"/>
  <c r="B87" i="117"/>
  <c r="B86" i="117"/>
  <c r="B85" i="117"/>
  <c r="B84" i="117"/>
  <c r="B83" i="117"/>
  <c r="B82" i="117"/>
  <c r="B81" i="117"/>
  <c r="B80" i="117"/>
  <c r="B79" i="117"/>
  <c r="B78" i="117"/>
  <c r="K77" i="117"/>
  <c r="J77" i="117"/>
  <c r="I77" i="117"/>
  <c r="H77" i="117"/>
  <c r="G77" i="117"/>
  <c r="F77" i="117"/>
  <c r="E77" i="117"/>
  <c r="D77" i="117"/>
  <c r="C77" i="117"/>
  <c r="B77" i="117"/>
  <c r="K76" i="117"/>
  <c r="J76" i="117"/>
  <c r="I76" i="117"/>
  <c r="H76" i="117"/>
  <c r="G76" i="117"/>
  <c r="F76" i="117"/>
  <c r="E76" i="117"/>
  <c r="D76" i="117"/>
  <c r="C76" i="117"/>
  <c r="B76" i="117"/>
  <c r="K75" i="117"/>
  <c r="J75" i="117"/>
  <c r="I75" i="117"/>
  <c r="H75" i="117"/>
  <c r="G75" i="117"/>
  <c r="F75" i="117"/>
  <c r="E75" i="117"/>
  <c r="D75" i="117"/>
  <c r="C75" i="117"/>
  <c r="B75" i="117"/>
  <c r="K74" i="117"/>
  <c r="J74" i="117"/>
  <c r="I74" i="117"/>
  <c r="H74" i="117"/>
  <c r="G74" i="117"/>
  <c r="F74" i="117"/>
  <c r="E74" i="117"/>
  <c r="D74" i="117"/>
  <c r="C74" i="117"/>
  <c r="B74" i="117"/>
  <c r="K73" i="117"/>
  <c r="J73" i="117"/>
  <c r="I73" i="117"/>
  <c r="H73" i="117"/>
  <c r="G73" i="117"/>
  <c r="F73" i="117"/>
  <c r="E73" i="117"/>
  <c r="D73" i="117"/>
  <c r="C73" i="117"/>
  <c r="B73" i="117"/>
  <c r="K72" i="117"/>
  <c r="J72" i="117"/>
  <c r="I72" i="117"/>
  <c r="H72" i="117"/>
  <c r="G72" i="117"/>
  <c r="F72" i="117"/>
  <c r="E72" i="117"/>
  <c r="D72" i="117"/>
  <c r="C72" i="117"/>
  <c r="B72" i="117"/>
  <c r="K71" i="117"/>
  <c r="J71" i="117"/>
  <c r="I71" i="117"/>
  <c r="H71" i="117"/>
  <c r="G71" i="117"/>
  <c r="F71" i="117"/>
  <c r="E71" i="117"/>
  <c r="D71" i="117"/>
  <c r="C71" i="117"/>
  <c r="B71" i="117"/>
  <c r="K70" i="117"/>
  <c r="J70" i="117"/>
  <c r="I70" i="117"/>
  <c r="H70" i="117"/>
  <c r="G70" i="117"/>
  <c r="F70" i="117"/>
  <c r="E70" i="117"/>
  <c r="D70" i="117"/>
  <c r="C70" i="117"/>
  <c r="B70" i="117"/>
  <c r="K69" i="117"/>
  <c r="J69" i="117"/>
  <c r="I69" i="117"/>
  <c r="H69" i="117"/>
  <c r="G69" i="117"/>
  <c r="F69" i="117"/>
  <c r="E69" i="117"/>
  <c r="D69" i="117"/>
  <c r="C69" i="117"/>
  <c r="B69" i="117"/>
  <c r="K68" i="117"/>
  <c r="J68" i="117"/>
  <c r="I68" i="117"/>
  <c r="H68" i="117"/>
  <c r="G68" i="117"/>
  <c r="F68" i="117"/>
  <c r="E68" i="117"/>
  <c r="D68" i="117"/>
  <c r="C68" i="117"/>
  <c r="B68" i="117"/>
  <c r="K67" i="117"/>
  <c r="J67" i="117"/>
  <c r="I67" i="117"/>
  <c r="H67" i="117"/>
  <c r="G67" i="117"/>
  <c r="F67" i="117"/>
  <c r="E67" i="117"/>
  <c r="D67" i="117"/>
  <c r="C67" i="117"/>
  <c r="B67" i="117"/>
  <c r="K66" i="117"/>
  <c r="J66" i="117"/>
  <c r="I66" i="117"/>
  <c r="H66" i="117"/>
  <c r="G66" i="117"/>
  <c r="F66" i="117"/>
  <c r="E66" i="117"/>
  <c r="D66" i="117"/>
  <c r="C66" i="117"/>
  <c r="B66" i="117"/>
  <c r="K65" i="117"/>
  <c r="J65" i="117"/>
  <c r="I65" i="117"/>
  <c r="H65" i="117"/>
  <c r="G65" i="117"/>
  <c r="F65" i="117"/>
  <c r="E65" i="117"/>
  <c r="D65" i="117"/>
  <c r="C65" i="117"/>
  <c r="B65" i="117"/>
  <c r="K64" i="117"/>
  <c r="J64" i="117"/>
  <c r="I64" i="117"/>
  <c r="H64" i="117"/>
  <c r="G64" i="117"/>
  <c r="F64" i="117"/>
  <c r="E64" i="117"/>
  <c r="D64" i="117"/>
  <c r="C64" i="117"/>
  <c r="B64" i="117"/>
  <c r="K63" i="117"/>
  <c r="J63" i="117"/>
  <c r="I63" i="117"/>
  <c r="H63" i="117"/>
  <c r="G63" i="117"/>
  <c r="F63" i="117"/>
  <c r="E63" i="117"/>
  <c r="D63" i="117"/>
  <c r="C63" i="117"/>
  <c r="B63" i="117"/>
  <c r="K62" i="117"/>
  <c r="J62" i="117"/>
  <c r="I62" i="117"/>
  <c r="H62" i="117"/>
  <c r="G62" i="117"/>
  <c r="F62" i="117"/>
  <c r="E62" i="117"/>
  <c r="D62" i="117"/>
  <c r="C62" i="117"/>
  <c r="B62" i="117"/>
  <c r="K61" i="117"/>
  <c r="J61" i="117"/>
  <c r="I61" i="117"/>
  <c r="H61" i="117"/>
  <c r="G61" i="117"/>
  <c r="F61" i="117"/>
  <c r="E61" i="117"/>
  <c r="D61" i="117"/>
  <c r="C61" i="117"/>
  <c r="B61" i="117"/>
  <c r="K60" i="117"/>
  <c r="J60" i="117"/>
  <c r="I60" i="117"/>
  <c r="H60" i="117"/>
  <c r="G60" i="117"/>
  <c r="F60" i="117"/>
  <c r="E60" i="117"/>
  <c r="D60" i="117"/>
  <c r="C60" i="117"/>
  <c r="B60" i="117"/>
  <c r="K59" i="117"/>
  <c r="J59" i="117"/>
  <c r="I59" i="117"/>
  <c r="H59" i="117"/>
  <c r="G59" i="117"/>
  <c r="F59" i="117"/>
  <c r="E59" i="117"/>
  <c r="D59" i="117"/>
  <c r="C59" i="117"/>
  <c r="B59" i="117"/>
  <c r="K58" i="117"/>
  <c r="J58" i="117"/>
  <c r="I58" i="117"/>
  <c r="H58" i="117"/>
  <c r="G58" i="117"/>
  <c r="F58" i="117"/>
  <c r="E58" i="117"/>
  <c r="D58" i="117"/>
  <c r="C58" i="117"/>
  <c r="B58" i="117"/>
  <c r="K57" i="117"/>
  <c r="J57" i="117"/>
  <c r="I57" i="117"/>
  <c r="H57" i="117"/>
  <c r="G57" i="117"/>
  <c r="F57" i="117"/>
  <c r="E57" i="117"/>
  <c r="D57" i="117"/>
  <c r="C57" i="117"/>
  <c r="B57" i="117"/>
  <c r="K56" i="117"/>
  <c r="J56" i="117"/>
  <c r="I56" i="117"/>
  <c r="H56" i="117"/>
  <c r="G56" i="117"/>
  <c r="F56" i="117"/>
  <c r="E56" i="117"/>
  <c r="D56" i="117"/>
  <c r="C56" i="117"/>
  <c r="B56" i="117"/>
  <c r="K55" i="117"/>
  <c r="J55" i="117"/>
  <c r="I55" i="117"/>
  <c r="H55" i="117"/>
  <c r="G55" i="117"/>
  <c r="F55" i="117"/>
  <c r="E55" i="117"/>
  <c r="D55" i="117"/>
  <c r="C55" i="117"/>
  <c r="B55" i="117"/>
  <c r="K54" i="117"/>
  <c r="J54" i="117"/>
  <c r="I54" i="117"/>
  <c r="H54" i="117"/>
  <c r="G54" i="117"/>
  <c r="F54" i="117"/>
  <c r="E54" i="117"/>
  <c r="D54" i="117"/>
  <c r="C54" i="117"/>
  <c r="B54" i="117"/>
  <c r="K53" i="117"/>
  <c r="J53" i="117"/>
  <c r="I53" i="117"/>
  <c r="H53" i="117"/>
  <c r="G53" i="117"/>
  <c r="F53" i="117"/>
  <c r="E53" i="117"/>
  <c r="D53" i="117"/>
  <c r="C53" i="117"/>
  <c r="B53" i="117"/>
  <c r="K52" i="117"/>
  <c r="J52" i="117"/>
  <c r="I52" i="117"/>
  <c r="H52" i="117"/>
  <c r="G52" i="117"/>
  <c r="F52" i="117"/>
  <c r="E52" i="117"/>
  <c r="D52" i="117"/>
  <c r="C52" i="117"/>
  <c r="B52" i="117"/>
  <c r="K51" i="117"/>
  <c r="J51" i="117"/>
  <c r="I51" i="117"/>
  <c r="H51" i="117"/>
  <c r="G51" i="117"/>
  <c r="F51" i="117"/>
  <c r="E51" i="117"/>
  <c r="D51" i="117"/>
  <c r="C51" i="117"/>
  <c r="B51" i="117"/>
  <c r="K50" i="117"/>
  <c r="J50" i="117"/>
  <c r="I50" i="117"/>
  <c r="H50" i="117"/>
  <c r="G50" i="117"/>
  <c r="F50" i="117"/>
  <c r="E50" i="117"/>
  <c r="D50" i="117"/>
  <c r="C50" i="117"/>
  <c r="B50" i="117"/>
  <c r="K49" i="117"/>
  <c r="J49" i="117"/>
  <c r="I49" i="117"/>
  <c r="H49" i="117"/>
  <c r="G49" i="117"/>
  <c r="F49" i="117"/>
  <c r="E49" i="117"/>
  <c r="D49" i="117"/>
  <c r="C49" i="117"/>
  <c r="B49" i="117"/>
  <c r="K48" i="117"/>
  <c r="J48" i="117"/>
  <c r="I48" i="117"/>
  <c r="H48" i="117"/>
  <c r="G48" i="117"/>
  <c r="F48" i="117"/>
  <c r="E48" i="117"/>
  <c r="D48" i="117"/>
  <c r="C48" i="117"/>
  <c r="B48" i="117"/>
  <c r="K47" i="117"/>
  <c r="J47" i="117"/>
  <c r="I47" i="117"/>
  <c r="H47" i="117"/>
  <c r="G47" i="117"/>
  <c r="F47" i="117"/>
  <c r="E47" i="117"/>
  <c r="D47" i="117"/>
  <c r="C47" i="117"/>
  <c r="B47" i="117"/>
  <c r="K46" i="117"/>
  <c r="J46" i="117"/>
  <c r="I46" i="117"/>
  <c r="H46" i="117"/>
  <c r="G46" i="117"/>
  <c r="F46" i="117"/>
  <c r="E46" i="117"/>
  <c r="D46" i="117"/>
  <c r="C46" i="117"/>
  <c r="B46" i="117"/>
  <c r="K45" i="117"/>
  <c r="J45" i="117"/>
  <c r="I45" i="117"/>
  <c r="H45" i="117"/>
  <c r="G45" i="117"/>
  <c r="F45" i="117"/>
  <c r="E45" i="117"/>
  <c r="D45" i="117"/>
  <c r="C45" i="117"/>
  <c r="B45" i="117"/>
  <c r="K44" i="117"/>
  <c r="J44" i="117"/>
  <c r="I44" i="117"/>
  <c r="H44" i="117"/>
  <c r="G44" i="117"/>
  <c r="F44" i="117"/>
  <c r="E44" i="117"/>
  <c r="D44" i="117"/>
  <c r="C44" i="117"/>
  <c r="B44" i="117"/>
  <c r="K43" i="117"/>
  <c r="J43" i="117"/>
  <c r="I43" i="117"/>
  <c r="H43" i="117"/>
  <c r="G43" i="117"/>
  <c r="F43" i="117"/>
  <c r="E43" i="117"/>
  <c r="D43" i="117"/>
  <c r="C43" i="117"/>
  <c r="B43" i="117"/>
  <c r="K42" i="117"/>
  <c r="J42" i="117"/>
  <c r="I42" i="117"/>
  <c r="H42" i="117"/>
  <c r="G42" i="117"/>
  <c r="F42" i="117"/>
  <c r="E42" i="117"/>
  <c r="D42" i="117"/>
  <c r="C42" i="117"/>
  <c r="B42" i="117"/>
  <c r="K41" i="117"/>
  <c r="J41" i="117"/>
  <c r="I41" i="117"/>
  <c r="H41" i="117"/>
  <c r="G41" i="117"/>
  <c r="F41" i="117"/>
  <c r="E41" i="117"/>
  <c r="D41" i="117"/>
  <c r="C41" i="117"/>
  <c r="B41" i="117"/>
  <c r="K40" i="117"/>
  <c r="J40" i="117"/>
  <c r="I40" i="117"/>
  <c r="H40" i="117"/>
  <c r="G40" i="117"/>
  <c r="F40" i="117"/>
  <c r="E40" i="117"/>
  <c r="D40" i="117"/>
  <c r="C40" i="117"/>
  <c r="B40" i="117"/>
  <c r="K39" i="117"/>
  <c r="J39" i="117"/>
  <c r="I39" i="117"/>
  <c r="H39" i="117"/>
  <c r="G39" i="117"/>
  <c r="F39" i="117"/>
  <c r="E39" i="117"/>
  <c r="D39" i="117"/>
  <c r="C39" i="117"/>
  <c r="B39" i="117"/>
  <c r="K38" i="117"/>
  <c r="J38" i="117"/>
  <c r="I38" i="117"/>
  <c r="H38" i="117"/>
  <c r="G38" i="117"/>
  <c r="F38" i="117"/>
  <c r="E38" i="117"/>
  <c r="D38" i="117"/>
  <c r="C38" i="117"/>
  <c r="B38" i="117"/>
  <c r="K37" i="117"/>
  <c r="J37" i="117"/>
  <c r="I37" i="117"/>
  <c r="H37" i="117"/>
  <c r="G37" i="117"/>
  <c r="F37" i="117"/>
  <c r="E37" i="117"/>
  <c r="D37" i="117"/>
  <c r="C37" i="117"/>
  <c r="B37" i="117"/>
  <c r="K36" i="117"/>
  <c r="J36" i="117"/>
  <c r="I36" i="117"/>
  <c r="H36" i="117"/>
  <c r="G36" i="117"/>
  <c r="F36" i="117"/>
  <c r="E36" i="117"/>
  <c r="D36" i="117"/>
  <c r="C36" i="117"/>
  <c r="B36" i="117"/>
  <c r="K35" i="117"/>
  <c r="J35" i="117"/>
  <c r="I35" i="117"/>
  <c r="H35" i="117"/>
  <c r="G35" i="117"/>
  <c r="F35" i="117"/>
  <c r="E35" i="117"/>
  <c r="D35" i="117"/>
  <c r="C35" i="117"/>
  <c r="B35" i="117"/>
  <c r="K34" i="117"/>
  <c r="J34" i="117"/>
  <c r="I34" i="117"/>
  <c r="H34" i="117"/>
  <c r="G34" i="117"/>
  <c r="F34" i="117"/>
  <c r="E34" i="117"/>
  <c r="D34" i="117"/>
  <c r="C34" i="117"/>
  <c r="B34" i="117"/>
  <c r="K33" i="117"/>
  <c r="J33" i="117"/>
  <c r="I33" i="117"/>
  <c r="H33" i="117"/>
  <c r="G33" i="117"/>
  <c r="F33" i="117"/>
  <c r="E33" i="117"/>
  <c r="D33" i="117"/>
  <c r="C33" i="117"/>
  <c r="B33" i="117"/>
  <c r="K32" i="117"/>
  <c r="J32" i="117"/>
  <c r="I32" i="117"/>
  <c r="H32" i="117"/>
  <c r="G32" i="117"/>
  <c r="F32" i="117"/>
  <c r="E32" i="117"/>
  <c r="D32" i="117"/>
  <c r="C32" i="117"/>
  <c r="B32" i="117"/>
  <c r="K31" i="117"/>
  <c r="J31" i="117"/>
  <c r="I31" i="117"/>
  <c r="H31" i="117"/>
  <c r="G31" i="117"/>
  <c r="F31" i="117"/>
  <c r="E31" i="117"/>
  <c r="D31" i="117"/>
  <c r="C31" i="117"/>
  <c r="B31" i="117"/>
  <c r="K30" i="117"/>
  <c r="J30" i="117"/>
  <c r="I30" i="117"/>
  <c r="H30" i="117"/>
  <c r="G30" i="117"/>
  <c r="F30" i="117"/>
  <c r="E30" i="117"/>
  <c r="D30" i="117"/>
  <c r="C30" i="117"/>
  <c r="B30" i="117"/>
  <c r="K29" i="117"/>
  <c r="J29" i="117"/>
  <c r="I29" i="117"/>
  <c r="H29" i="117"/>
  <c r="G29" i="117"/>
  <c r="F29" i="117"/>
  <c r="E29" i="117"/>
  <c r="D29" i="117"/>
  <c r="C29" i="117"/>
  <c r="B29" i="117"/>
  <c r="K28" i="117"/>
  <c r="J28" i="117"/>
  <c r="I28" i="117"/>
  <c r="H28" i="117"/>
  <c r="G28" i="117"/>
  <c r="F28" i="117"/>
  <c r="E28" i="117"/>
  <c r="D28" i="117"/>
  <c r="C28" i="117"/>
  <c r="B28" i="117"/>
  <c r="K27" i="117"/>
  <c r="J27" i="117"/>
  <c r="I27" i="117"/>
  <c r="H27" i="117"/>
  <c r="G27" i="117"/>
  <c r="F27" i="117"/>
  <c r="E27" i="117"/>
  <c r="D27" i="117"/>
  <c r="C27" i="117"/>
  <c r="B27" i="117"/>
  <c r="K26" i="117"/>
  <c r="J26" i="117"/>
  <c r="I26" i="117"/>
  <c r="H26" i="117"/>
  <c r="G26" i="117"/>
  <c r="F26" i="117"/>
  <c r="E26" i="117"/>
  <c r="D26" i="117"/>
  <c r="C26" i="117"/>
  <c r="B26" i="117"/>
  <c r="K25" i="117"/>
  <c r="J25" i="117"/>
  <c r="I25" i="117"/>
  <c r="H25" i="117"/>
  <c r="G25" i="117"/>
  <c r="F25" i="117"/>
  <c r="E25" i="117"/>
  <c r="D25" i="117"/>
  <c r="C25" i="117"/>
  <c r="B25" i="117"/>
  <c r="K24" i="117"/>
  <c r="J24" i="117"/>
  <c r="I24" i="117"/>
  <c r="H24" i="117"/>
  <c r="G24" i="117"/>
  <c r="F24" i="117"/>
  <c r="E24" i="117"/>
  <c r="D24" i="117"/>
  <c r="C24" i="117"/>
  <c r="B24" i="117"/>
  <c r="K23" i="117"/>
  <c r="J23" i="117"/>
  <c r="I23" i="117"/>
  <c r="H23" i="117"/>
  <c r="G23" i="117"/>
  <c r="F23" i="117"/>
  <c r="E23" i="117"/>
  <c r="D23" i="117"/>
  <c r="C23" i="117"/>
  <c r="B23" i="117"/>
  <c r="K22" i="117"/>
  <c r="J22" i="117"/>
  <c r="I22" i="117"/>
  <c r="H22" i="117"/>
  <c r="G22" i="117"/>
  <c r="F22" i="117"/>
  <c r="E22" i="117"/>
  <c r="D22" i="117"/>
  <c r="C22" i="117"/>
  <c r="B22" i="117"/>
  <c r="K21" i="117"/>
  <c r="J21" i="117"/>
  <c r="I21" i="117"/>
  <c r="H21" i="117"/>
  <c r="G21" i="117"/>
  <c r="F21" i="117"/>
  <c r="E21" i="117"/>
  <c r="D21" i="117"/>
  <c r="C21" i="117"/>
  <c r="B21" i="117"/>
  <c r="K20" i="117"/>
  <c r="J20" i="117"/>
  <c r="I20" i="117"/>
  <c r="H20" i="117"/>
  <c r="G20" i="117"/>
  <c r="F20" i="117"/>
  <c r="E20" i="117"/>
  <c r="D20" i="117"/>
  <c r="C20" i="117"/>
  <c r="B20" i="117"/>
  <c r="K19" i="117"/>
  <c r="J19" i="117"/>
  <c r="I19" i="117"/>
  <c r="H19" i="117"/>
  <c r="G19" i="117"/>
  <c r="F19" i="117"/>
  <c r="E19" i="117"/>
  <c r="D19" i="117"/>
  <c r="C19" i="117"/>
  <c r="B19" i="117"/>
  <c r="K18" i="117"/>
  <c r="J18" i="117"/>
  <c r="I18" i="117"/>
  <c r="H18" i="117"/>
  <c r="G18" i="117"/>
  <c r="F18" i="117"/>
  <c r="E18" i="117"/>
  <c r="D18" i="117"/>
  <c r="C18" i="117"/>
  <c r="B18" i="117"/>
  <c r="K17" i="117"/>
  <c r="J17" i="117"/>
  <c r="I17" i="117"/>
  <c r="H17" i="117"/>
  <c r="G17" i="117"/>
  <c r="F17" i="117"/>
  <c r="E17" i="117"/>
  <c r="D17" i="117"/>
  <c r="C17" i="117"/>
  <c r="B17" i="117"/>
  <c r="K16" i="117"/>
  <c r="J16" i="117"/>
  <c r="I16" i="117"/>
  <c r="H16" i="117"/>
  <c r="G16" i="117"/>
  <c r="F16" i="117"/>
  <c r="E16" i="117"/>
  <c r="D16" i="117"/>
  <c r="C16" i="117"/>
  <c r="B16" i="117"/>
  <c r="K15" i="117"/>
  <c r="J15" i="117"/>
  <c r="I15" i="117"/>
  <c r="H15" i="117"/>
  <c r="G15" i="117"/>
  <c r="F15" i="117"/>
  <c r="E15" i="117"/>
  <c r="D15" i="117"/>
  <c r="C15" i="117"/>
  <c r="B15" i="117"/>
  <c r="K14" i="117"/>
  <c r="J14" i="117"/>
  <c r="I14" i="117"/>
  <c r="H14" i="117"/>
  <c r="G14" i="117"/>
  <c r="F14" i="117"/>
  <c r="E14" i="117"/>
  <c r="D14" i="117"/>
  <c r="C14" i="117"/>
  <c r="B14" i="117"/>
  <c r="K13" i="117"/>
  <c r="J13" i="117"/>
  <c r="I13" i="117"/>
  <c r="H13" i="117"/>
  <c r="G13" i="117"/>
  <c r="F13" i="117"/>
  <c r="E13" i="117"/>
  <c r="D13" i="117"/>
  <c r="C13" i="117"/>
  <c r="B13" i="117"/>
  <c r="K12" i="117"/>
  <c r="J12" i="117"/>
  <c r="I12" i="117"/>
  <c r="H12" i="117"/>
  <c r="G12" i="117"/>
  <c r="F12" i="117"/>
  <c r="E12" i="117"/>
  <c r="D12" i="117"/>
  <c r="C12" i="117"/>
  <c r="B12" i="117"/>
  <c r="K11" i="117"/>
  <c r="J11" i="117"/>
  <c r="I11" i="117"/>
  <c r="H11" i="117"/>
  <c r="G11" i="117"/>
  <c r="F11" i="117"/>
  <c r="E11" i="117"/>
  <c r="D11" i="117"/>
  <c r="C11" i="117"/>
  <c r="B11" i="117"/>
  <c r="K10" i="117"/>
  <c r="J10" i="117"/>
  <c r="I10" i="117"/>
  <c r="H10" i="117"/>
  <c r="G10" i="117"/>
  <c r="F10" i="117"/>
  <c r="E10" i="117"/>
  <c r="D10" i="117"/>
  <c r="C10" i="117"/>
  <c r="B10" i="117"/>
  <c r="K9" i="117"/>
  <c r="J9" i="117"/>
  <c r="I9" i="117"/>
  <c r="H9" i="117"/>
  <c r="G9" i="117"/>
  <c r="F9" i="117"/>
  <c r="E9" i="117"/>
  <c r="D9" i="117"/>
  <c r="C9" i="117"/>
  <c r="B9" i="117"/>
  <c r="K8" i="117"/>
  <c r="J8" i="117"/>
  <c r="I8" i="117"/>
  <c r="H8" i="117"/>
  <c r="G8" i="117"/>
  <c r="F8" i="117"/>
  <c r="E8" i="117"/>
  <c r="D8" i="117"/>
  <c r="C8" i="117"/>
  <c r="B8" i="117"/>
  <c r="K7" i="117"/>
  <c r="J7" i="117"/>
  <c r="I7" i="117"/>
  <c r="H7" i="117"/>
  <c r="G7" i="117"/>
  <c r="F7" i="117"/>
  <c r="E7" i="117"/>
  <c r="D7" i="117"/>
  <c r="C7" i="117"/>
  <c r="B7" i="117"/>
  <c r="K6" i="117"/>
  <c r="J6" i="117"/>
  <c r="I6" i="117"/>
  <c r="H6" i="117"/>
  <c r="G6" i="117"/>
  <c r="F6" i="117"/>
  <c r="E6" i="117"/>
  <c r="D6" i="117"/>
  <c r="C6" i="117"/>
  <c r="B6" i="117"/>
  <c r="K5" i="117"/>
  <c r="J5" i="117"/>
  <c r="I5" i="117"/>
  <c r="H5" i="117"/>
  <c r="G5" i="117"/>
  <c r="F5" i="117"/>
  <c r="E5" i="117"/>
  <c r="D5" i="117"/>
  <c r="C5" i="117"/>
  <c r="B5" i="117"/>
  <c r="K4" i="117"/>
  <c r="J4" i="117"/>
  <c r="I4" i="117"/>
  <c r="H4" i="117"/>
  <c r="G4" i="117"/>
  <c r="F4" i="117"/>
  <c r="E4" i="117"/>
  <c r="D4" i="117"/>
  <c r="C4" i="117"/>
  <c r="B4" i="117"/>
  <c r="K3" i="117"/>
  <c r="J3" i="117"/>
  <c r="I3" i="117"/>
  <c r="H3" i="117"/>
  <c r="G3" i="117"/>
  <c r="F3" i="117"/>
  <c r="E3" i="117"/>
  <c r="D3" i="117"/>
  <c r="C3" i="117"/>
  <c r="B3" i="117"/>
  <c r="B291" i="116"/>
  <c r="B290" i="116"/>
  <c r="B289" i="116"/>
  <c r="B288" i="116"/>
  <c r="B287" i="116"/>
  <c r="B286" i="116"/>
  <c r="B285" i="116"/>
  <c r="B284" i="116"/>
  <c r="B283" i="116"/>
  <c r="B282" i="116"/>
  <c r="B281" i="116"/>
  <c r="B280" i="116"/>
  <c r="B279" i="116"/>
  <c r="B278" i="116"/>
  <c r="B277" i="116"/>
  <c r="B276" i="116"/>
  <c r="B275" i="116"/>
  <c r="B274" i="116"/>
  <c r="B273" i="116"/>
  <c r="B272" i="116"/>
  <c r="B271" i="116"/>
  <c r="B270" i="116"/>
  <c r="B269" i="116"/>
  <c r="B268" i="116"/>
  <c r="B267" i="116"/>
  <c r="B266" i="116"/>
  <c r="B265" i="116"/>
  <c r="B264" i="116"/>
  <c r="B263" i="116"/>
  <c r="B262" i="116"/>
  <c r="B261" i="116"/>
  <c r="B260" i="116"/>
  <c r="B259" i="116"/>
  <c r="B258" i="116"/>
  <c r="B257" i="116"/>
  <c r="B256" i="116"/>
  <c r="B255" i="116"/>
  <c r="B254" i="116"/>
  <c r="B253" i="116"/>
  <c r="B252" i="116"/>
  <c r="B251" i="116"/>
  <c r="B250" i="116"/>
  <c r="B249" i="116"/>
  <c r="B248" i="116"/>
  <c r="B247" i="116"/>
  <c r="B246" i="116"/>
  <c r="B245" i="116"/>
  <c r="B244" i="116"/>
  <c r="B243" i="116"/>
  <c r="B242" i="116"/>
  <c r="B241" i="116"/>
  <c r="B240" i="116"/>
  <c r="B239" i="116"/>
  <c r="B238" i="116"/>
  <c r="B237" i="116"/>
  <c r="B236" i="116"/>
  <c r="B235" i="116"/>
  <c r="B234" i="116"/>
  <c r="B233" i="116"/>
  <c r="B232" i="116"/>
  <c r="B231" i="116"/>
  <c r="B230" i="116"/>
  <c r="B229" i="116"/>
  <c r="B228" i="116"/>
  <c r="B227" i="116"/>
  <c r="B226" i="116"/>
  <c r="B225" i="116"/>
  <c r="B224" i="116"/>
  <c r="B223" i="116"/>
  <c r="B222" i="116"/>
  <c r="B221" i="116"/>
  <c r="B220" i="116"/>
  <c r="B219" i="116"/>
  <c r="B218" i="116"/>
  <c r="B217" i="116"/>
  <c r="B216" i="116"/>
  <c r="B215" i="116"/>
  <c r="B214" i="116"/>
  <c r="B213" i="116"/>
  <c r="B212" i="116"/>
  <c r="B211" i="116"/>
  <c r="B210" i="116"/>
  <c r="B209" i="116"/>
  <c r="B208" i="116"/>
  <c r="B207" i="116"/>
  <c r="B206" i="116"/>
  <c r="B205" i="116"/>
  <c r="B204" i="116"/>
  <c r="B203" i="116"/>
  <c r="B202" i="116"/>
  <c r="B201" i="116"/>
  <c r="B200" i="116"/>
  <c r="B199" i="116"/>
  <c r="B198" i="116"/>
  <c r="B197" i="116"/>
  <c r="B196" i="116"/>
  <c r="B195" i="116"/>
  <c r="B194" i="116"/>
  <c r="B193" i="116"/>
  <c r="B192" i="116"/>
  <c r="B191" i="116"/>
  <c r="B190" i="116"/>
  <c r="B189" i="116"/>
  <c r="B188" i="116"/>
  <c r="B187" i="116"/>
  <c r="B186" i="116"/>
  <c r="B185" i="116"/>
  <c r="B184" i="116"/>
  <c r="B183" i="116"/>
  <c r="B182" i="116"/>
  <c r="B181" i="116"/>
  <c r="B180" i="116"/>
  <c r="B179" i="116"/>
  <c r="B178" i="116"/>
  <c r="B177" i="116"/>
  <c r="B176" i="116"/>
  <c r="B175" i="116"/>
  <c r="B174" i="116"/>
  <c r="B173" i="116"/>
  <c r="B172" i="116"/>
  <c r="B171" i="116"/>
  <c r="B170" i="116"/>
  <c r="B169" i="116"/>
  <c r="B168" i="116"/>
  <c r="B167" i="116"/>
  <c r="B166" i="116"/>
  <c r="B165" i="116"/>
  <c r="B164" i="116"/>
  <c r="B163" i="116"/>
  <c r="B162" i="116"/>
  <c r="B161" i="116"/>
  <c r="B160" i="116"/>
  <c r="B159" i="116"/>
  <c r="B158" i="116"/>
  <c r="B157" i="116"/>
  <c r="B156" i="116"/>
  <c r="B155" i="116"/>
  <c r="B154" i="116"/>
  <c r="B153" i="116"/>
  <c r="B152" i="116"/>
  <c r="B151" i="116"/>
  <c r="B150" i="116"/>
  <c r="B149" i="116"/>
  <c r="B148" i="116"/>
  <c r="B147" i="116"/>
  <c r="B146" i="116"/>
  <c r="B145" i="116"/>
  <c r="B144" i="116"/>
  <c r="B143" i="116"/>
  <c r="B142" i="116"/>
  <c r="B141" i="116"/>
  <c r="B140" i="116"/>
  <c r="B139" i="116"/>
  <c r="B138" i="116"/>
  <c r="B137" i="116"/>
  <c r="B136" i="116"/>
  <c r="B135" i="116"/>
  <c r="B134" i="116"/>
  <c r="B133" i="116"/>
  <c r="B132" i="116"/>
  <c r="B131" i="116"/>
  <c r="B130" i="116"/>
  <c r="B129" i="116"/>
  <c r="B128" i="116"/>
  <c r="B127" i="116"/>
  <c r="B126" i="116"/>
  <c r="B125" i="116"/>
  <c r="B124" i="116"/>
  <c r="B123" i="116"/>
  <c r="B122" i="116"/>
  <c r="B121" i="116"/>
  <c r="B120" i="116"/>
  <c r="B119" i="116"/>
  <c r="B118" i="116"/>
  <c r="B117" i="116"/>
  <c r="B116" i="116"/>
  <c r="B115" i="116"/>
  <c r="B114" i="116"/>
  <c r="B113" i="116"/>
  <c r="B112" i="116"/>
  <c r="B111" i="116"/>
  <c r="B110" i="116"/>
  <c r="B109" i="116"/>
  <c r="B108" i="116"/>
  <c r="B107" i="116"/>
  <c r="B106" i="116"/>
  <c r="B105" i="116"/>
  <c r="B104" i="116"/>
  <c r="B103" i="116"/>
  <c r="B102" i="116"/>
  <c r="B101" i="116"/>
  <c r="B100" i="116"/>
  <c r="B99" i="116"/>
  <c r="B98" i="116"/>
  <c r="B97" i="116"/>
  <c r="B96" i="116"/>
  <c r="B95" i="116"/>
  <c r="B94" i="116"/>
  <c r="B93" i="116"/>
  <c r="B92" i="116"/>
  <c r="B91" i="116"/>
  <c r="B90" i="116"/>
  <c r="B89" i="116"/>
  <c r="B88" i="116"/>
  <c r="B87" i="116"/>
  <c r="B86" i="116"/>
  <c r="B85" i="116"/>
  <c r="B84" i="116"/>
  <c r="B83" i="116"/>
  <c r="B82" i="116"/>
  <c r="B81" i="116"/>
  <c r="B80" i="116"/>
  <c r="B79" i="116"/>
  <c r="B78" i="116"/>
  <c r="K77" i="116"/>
  <c r="J77" i="116"/>
  <c r="I77" i="116"/>
  <c r="H77" i="116"/>
  <c r="G77" i="116"/>
  <c r="F77" i="116"/>
  <c r="E77" i="116"/>
  <c r="D77" i="116"/>
  <c r="C77" i="116"/>
  <c r="B77" i="116"/>
  <c r="K76" i="116"/>
  <c r="J76" i="116"/>
  <c r="I76" i="116"/>
  <c r="H76" i="116"/>
  <c r="G76" i="116"/>
  <c r="F76" i="116"/>
  <c r="E76" i="116"/>
  <c r="D76" i="116"/>
  <c r="C76" i="116"/>
  <c r="B76" i="116"/>
  <c r="K75" i="116"/>
  <c r="J75" i="116"/>
  <c r="I75" i="116"/>
  <c r="H75" i="116"/>
  <c r="G75" i="116"/>
  <c r="F75" i="116"/>
  <c r="E75" i="116"/>
  <c r="D75" i="116"/>
  <c r="C75" i="116"/>
  <c r="B75" i="116"/>
  <c r="K74" i="116"/>
  <c r="J74" i="116"/>
  <c r="I74" i="116"/>
  <c r="H74" i="116"/>
  <c r="G74" i="116"/>
  <c r="F74" i="116"/>
  <c r="E74" i="116"/>
  <c r="D74" i="116"/>
  <c r="C74" i="116"/>
  <c r="B74" i="116"/>
  <c r="K73" i="116"/>
  <c r="J73" i="116"/>
  <c r="I73" i="116"/>
  <c r="H73" i="116"/>
  <c r="G73" i="116"/>
  <c r="F73" i="116"/>
  <c r="E73" i="116"/>
  <c r="D73" i="116"/>
  <c r="C73" i="116"/>
  <c r="B73" i="116"/>
  <c r="K72" i="116"/>
  <c r="J72" i="116"/>
  <c r="I72" i="116"/>
  <c r="H72" i="116"/>
  <c r="G72" i="116"/>
  <c r="F72" i="116"/>
  <c r="E72" i="116"/>
  <c r="D72" i="116"/>
  <c r="C72" i="116"/>
  <c r="B72" i="116"/>
  <c r="K71" i="116"/>
  <c r="J71" i="116"/>
  <c r="I71" i="116"/>
  <c r="H71" i="116"/>
  <c r="G71" i="116"/>
  <c r="F71" i="116"/>
  <c r="E71" i="116"/>
  <c r="D71" i="116"/>
  <c r="C71" i="116"/>
  <c r="B71" i="116"/>
  <c r="K70" i="116"/>
  <c r="J70" i="116"/>
  <c r="I70" i="116"/>
  <c r="H70" i="116"/>
  <c r="G70" i="116"/>
  <c r="F70" i="116"/>
  <c r="E70" i="116"/>
  <c r="D70" i="116"/>
  <c r="C70" i="116"/>
  <c r="B70" i="116"/>
  <c r="K69" i="116"/>
  <c r="J69" i="116"/>
  <c r="I69" i="116"/>
  <c r="H69" i="116"/>
  <c r="G69" i="116"/>
  <c r="F69" i="116"/>
  <c r="E69" i="116"/>
  <c r="D69" i="116"/>
  <c r="C69" i="116"/>
  <c r="B69" i="116"/>
  <c r="K68" i="116"/>
  <c r="J68" i="116"/>
  <c r="I68" i="116"/>
  <c r="H68" i="116"/>
  <c r="G68" i="116"/>
  <c r="F68" i="116"/>
  <c r="E68" i="116"/>
  <c r="D68" i="116"/>
  <c r="C68" i="116"/>
  <c r="B68" i="116"/>
  <c r="K67" i="116"/>
  <c r="J67" i="116"/>
  <c r="I67" i="116"/>
  <c r="H67" i="116"/>
  <c r="G67" i="116"/>
  <c r="F67" i="116"/>
  <c r="E67" i="116"/>
  <c r="D67" i="116"/>
  <c r="C67" i="116"/>
  <c r="B67" i="116"/>
  <c r="K66" i="116"/>
  <c r="J66" i="116"/>
  <c r="I66" i="116"/>
  <c r="H66" i="116"/>
  <c r="G66" i="116"/>
  <c r="F66" i="116"/>
  <c r="E66" i="116"/>
  <c r="D66" i="116"/>
  <c r="C66" i="116"/>
  <c r="B66" i="116"/>
  <c r="K65" i="116"/>
  <c r="J65" i="116"/>
  <c r="I65" i="116"/>
  <c r="H65" i="116"/>
  <c r="G65" i="116"/>
  <c r="F65" i="116"/>
  <c r="E65" i="116"/>
  <c r="D65" i="116"/>
  <c r="C65" i="116"/>
  <c r="B65" i="116"/>
  <c r="K64" i="116"/>
  <c r="J64" i="116"/>
  <c r="I64" i="116"/>
  <c r="H64" i="116"/>
  <c r="G64" i="116"/>
  <c r="F64" i="116"/>
  <c r="E64" i="116"/>
  <c r="D64" i="116"/>
  <c r="C64" i="116"/>
  <c r="B64" i="116"/>
  <c r="K63" i="116"/>
  <c r="J63" i="116"/>
  <c r="I63" i="116"/>
  <c r="H63" i="116"/>
  <c r="G63" i="116"/>
  <c r="F63" i="116"/>
  <c r="E63" i="116"/>
  <c r="D63" i="116"/>
  <c r="C63" i="116"/>
  <c r="B63" i="116"/>
  <c r="K62" i="116"/>
  <c r="J62" i="116"/>
  <c r="I62" i="116"/>
  <c r="H62" i="116"/>
  <c r="G62" i="116"/>
  <c r="F62" i="116"/>
  <c r="E62" i="116"/>
  <c r="D62" i="116"/>
  <c r="C62" i="116"/>
  <c r="B62" i="116"/>
  <c r="K61" i="116"/>
  <c r="J61" i="116"/>
  <c r="I61" i="116"/>
  <c r="H61" i="116"/>
  <c r="G61" i="116"/>
  <c r="F61" i="116"/>
  <c r="E61" i="116"/>
  <c r="D61" i="116"/>
  <c r="C61" i="116"/>
  <c r="B61" i="116"/>
  <c r="K60" i="116"/>
  <c r="J60" i="116"/>
  <c r="I60" i="116"/>
  <c r="H60" i="116"/>
  <c r="G60" i="116"/>
  <c r="F60" i="116"/>
  <c r="E60" i="116"/>
  <c r="D60" i="116"/>
  <c r="C60" i="116"/>
  <c r="B60" i="116"/>
  <c r="K59" i="116"/>
  <c r="J59" i="116"/>
  <c r="I59" i="116"/>
  <c r="H59" i="116"/>
  <c r="G59" i="116"/>
  <c r="F59" i="116"/>
  <c r="E59" i="116"/>
  <c r="D59" i="116"/>
  <c r="C59" i="116"/>
  <c r="B59" i="116"/>
  <c r="K58" i="116"/>
  <c r="J58" i="116"/>
  <c r="I58" i="116"/>
  <c r="H58" i="116"/>
  <c r="G58" i="116"/>
  <c r="F58" i="116"/>
  <c r="E58" i="116"/>
  <c r="D58" i="116"/>
  <c r="C58" i="116"/>
  <c r="B58" i="116"/>
  <c r="K57" i="116"/>
  <c r="J57" i="116"/>
  <c r="I57" i="116"/>
  <c r="H57" i="116"/>
  <c r="G57" i="116"/>
  <c r="F57" i="116"/>
  <c r="E57" i="116"/>
  <c r="D57" i="116"/>
  <c r="C57" i="116"/>
  <c r="B57" i="116"/>
  <c r="K56" i="116"/>
  <c r="J56" i="116"/>
  <c r="I56" i="116"/>
  <c r="H56" i="116"/>
  <c r="G56" i="116"/>
  <c r="F56" i="116"/>
  <c r="E56" i="116"/>
  <c r="D56" i="116"/>
  <c r="C56" i="116"/>
  <c r="B56" i="116"/>
  <c r="K55" i="116"/>
  <c r="J55" i="116"/>
  <c r="I55" i="116"/>
  <c r="H55" i="116"/>
  <c r="G55" i="116"/>
  <c r="F55" i="116"/>
  <c r="E55" i="116"/>
  <c r="D55" i="116"/>
  <c r="C55" i="116"/>
  <c r="B55" i="116"/>
  <c r="K54" i="116"/>
  <c r="J54" i="116"/>
  <c r="I54" i="116"/>
  <c r="H54" i="116"/>
  <c r="G54" i="116"/>
  <c r="F54" i="116"/>
  <c r="E54" i="116"/>
  <c r="D54" i="116"/>
  <c r="C54" i="116"/>
  <c r="B54" i="116"/>
  <c r="K53" i="116"/>
  <c r="J53" i="116"/>
  <c r="I53" i="116"/>
  <c r="H53" i="116"/>
  <c r="G53" i="116"/>
  <c r="F53" i="116"/>
  <c r="E53" i="116"/>
  <c r="D53" i="116"/>
  <c r="C53" i="116"/>
  <c r="B53" i="116"/>
  <c r="K52" i="116"/>
  <c r="J52" i="116"/>
  <c r="I52" i="116"/>
  <c r="H52" i="116"/>
  <c r="G52" i="116"/>
  <c r="F52" i="116"/>
  <c r="E52" i="116"/>
  <c r="D52" i="116"/>
  <c r="C52" i="116"/>
  <c r="B52" i="116"/>
  <c r="K51" i="116"/>
  <c r="J51" i="116"/>
  <c r="I51" i="116"/>
  <c r="H51" i="116"/>
  <c r="G51" i="116"/>
  <c r="F51" i="116"/>
  <c r="E51" i="116"/>
  <c r="D51" i="116"/>
  <c r="C51" i="116"/>
  <c r="B51" i="116"/>
  <c r="K50" i="116"/>
  <c r="J50" i="116"/>
  <c r="I50" i="116"/>
  <c r="H50" i="116"/>
  <c r="G50" i="116"/>
  <c r="F50" i="116"/>
  <c r="E50" i="116"/>
  <c r="D50" i="116"/>
  <c r="C50" i="116"/>
  <c r="B50" i="116"/>
  <c r="K49" i="116"/>
  <c r="J49" i="116"/>
  <c r="I49" i="116"/>
  <c r="H49" i="116"/>
  <c r="G49" i="116"/>
  <c r="F49" i="116"/>
  <c r="E49" i="116"/>
  <c r="D49" i="116"/>
  <c r="C49" i="116"/>
  <c r="B49" i="116"/>
  <c r="K48" i="116"/>
  <c r="J48" i="116"/>
  <c r="I48" i="116"/>
  <c r="H48" i="116"/>
  <c r="G48" i="116"/>
  <c r="F48" i="116"/>
  <c r="E48" i="116"/>
  <c r="D48" i="116"/>
  <c r="C48" i="116"/>
  <c r="B48" i="116"/>
  <c r="K47" i="116"/>
  <c r="J47" i="116"/>
  <c r="I47" i="116"/>
  <c r="H47" i="116"/>
  <c r="G47" i="116"/>
  <c r="F47" i="116"/>
  <c r="E47" i="116"/>
  <c r="D47" i="116"/>
  <c r="C47" i="116"/>
  <c r="B47" i="116"/>
  <c r="K46" i="116"/>
  <c r="J46" i="116"/>
  <c r="I46" i="116"/>
  <c r="H46" i="116"/>
  <c r="G46" i="116"/>
  <c r="F46" i="116"/>
  <c r="E46" i="116"/>
  <c r="D46" i="116"/>
  <c r="C46" i="116"/>
  <c r="B46" i="116"/>
  <c r="K45" i="116"/>
  <c r="J45" i="116"/>
  <c r="I45" i="116"/>
  <c r="H45" i="116"/>
  <c r="G45" i="116"/>
  <c r="F45" i="116"/>
  <c r="E45" i="116"/>
  <c r="D45" i="116"/>
  <c r="C45" i="116"/>
  <c r="B45" i="116"/>
  <c r="K44" i="116"/>
  <c r="J44" i="116"/>
  <c r="I44" i="116"/>
  <c r="H44" i="116"/>
  <c r="G44" i="116"/>
  <c r="F44" i="116"/>
  <c r="E44" i="116"/>
  <c r="D44" i="116"/>
  <c r="C44" i="116"/>
  <c r="B44" i="116"/>
  <c r="K43" i="116"/>
  <c r="J43" i="116"/>
  <c r="I43" i="116"/>
  <c r="H43" i="116"/>
  <c r="G43" i="116"/>
  <c r="F43" i="116"/>
  <c r="E43" i="116"/>
  <c r="D43" i="116"/>
  <c r="C43" i="116"/>
  <c r="B43" i="116"/>
  <c r="K42" i="116"/>
  <c r="J42" i="116"/>
  <c r="I42" i="116"/>
  <c r="H42" i="116"/>
  <c r="G42" i="116"/>
  <c r="F42" i="116"/>
  <c r="E42" i="116"/>
  <c r="D42" i="116"/>
  <c r="C42" i="116"/>
  <c r="B42" i="116"/>
  <c r="K41" i="116"/>
  <c r="J41" i="116"/>
  <c r="I41" i="116"/>
  <c r="H41" i="116"/>
  <c r="G41" i="116"/>
  <c r="F41" i="116"/>
  <c r="E41" i="116"/>
  <c r="D41" i="116"/>
  <c r="C41" i="116"/>
  <c r="B41" i="116"/>
  <c r="K40" i="116"/>
  <c r="J40" i="116"/>
  <c r="I40" i="116"/>
  <c r="H40" i="116"/>
  <c r="G40" i="116"/>
  <c r="F40" i="116"/>
  <c r="E40" i="116"/>
  <c r="D40" i="116"/>
  <c r="C40" i="116"/>
  <c r="B40" i="116"/>
  <c r="K39" i="116"/>
  <c r="J39" i="116"/>
  <c r="I39" i="116"/>
  <c r="H39" i="116"/>
  <c r="G39" i="116"/>
  <c r="F39" i="116"/>
  <c r="E39" i="116"/>
  <c r="D39" i="116"/>
  <c r="C39" i="116"/>
  <c r="B39" i="116"/>
  <c r="K38" i="116"/>
  <c r="J38" i="116"/>
  <c r="I38" i="116"/>
  <c r="H38" i="116"/>
  <c r="G38" i="116"/>
  <c r="F38" i="116"/>
  <c r="E38" i="116"/>
  <c r="D38" i="116"/>
  <c r="C38" i="116"/>
  <c r="B38" i="116"/>
  <c r="K37" i="116"/>
  <c r="J37" i="116"/>
  <c r="I37" i="116"/>
  <c r="H37" i="116"/>
  <c r="G37" i="116"/>
  <c r="F37" i="116"/>
  <c r="E37" i="116"/>
  <c r="D37" i="116"/>
  <c r="C37" i="116"/>
  <c r="B37" i="116"/>
  <c r="K36" i="116"/>
  <c r="J36" i="116"/>
  <c r="I36" i="116"/>
  <c r="H36" i="116"/>
  <c r="G36" i="116"/>
  <c r="F36" i="116"/>
  <c r="E36" i="116"/>
  <c r="D36" i="116"/>
  <c r="C36" i="116"/>
  <c r="B36" i="116"/>
  <c r="K35" i="116"/>
  <c r="J35" i="116"/>
  <c r="I35" i="116"/>
  <c r="H35" i="116"/>
  <c r="G35" i="116"/>
  <c r="F35" i="116"/>
  <c r="E35" i="116"/>
  <c r="D35" i="116"/>
  <c r="C35" i="116"/>
  <c r="B35" i="116"/>
  <c r="K34" i="116"/>
  <c r="J34" i="116"/>
  <c r="I34" i="116"/>
  <c r="H34" i="116"/>
  <c r="G34" i="116"/>
  <c r="F34" i="116"/>
  <c r="E34" i="116"/>
  <c r="D34" i="116"/>
  <c r="C34" i="116"/>
  <c r="B34" i="116"/>
  <c r="K33" i="116"/>
  <c r="J33" i="116"/>
  <c r="I33" i="116"/>
  <c r="H33" i="116"/>
  <c r="G33" i="116"/>
  <c r="F33" i="116"/>
  <c r="E33" i="116"/>
  <c r="D33" i="116"/>
  <c r="C33" i="116"/>
  <c r="B33" i="116"/>
  <c r="K32" i="116"/>
  <c r="J32" i="116"/>
  <c r="I32" i="116"/>
  <c r="H32" i="116"/>
  <c r="G32" i="116"/>
  <c r="F32" i="116"/>
  <c r="E32" i="116"/>
  <c r="D32" i="116"/>
  <c r="C32" i="116"/>
  <c r="B32" i="116"/>
  <c r="K31" i="116"/>
  <c r="J31" i="116"/>
  <c r="I31" i="116"/>
  <c r="H31" i="116"/>
  <c r="G31" i="116"/>
  <c r="F31" i="116"/>
  <c r="E31" i="116"/>
  <c r="D31" i="116"/>
  <c r="C31" i="116"/>
  <c r="B31" i="116"/>
  <c r="K30" i="116"/>
  <c r="J30" i="116"/>
  <c r="I30" i="116"/>
  <c r="H30" i="116"/>
  <c r="G30" i="116"/>
  <c r="F30" i="116"/>
  <c r="E30" i="116"/>
  <c r="D30" i="116"/>
  <c r="C30" i="116"/>
  <c r="B30" i="116"/>
  <c r="K29" i="116"/>
  <c r="J29" i="116"/>
  <c r="I29" i="116"/>
  <c r="H29" i="116"/>
  <c r="G29" i="116"/>
  <c r="F29" i="116"/>
  <c r="E29" i="116"/>
  <c r="D29" i="116"/>
  <c r="C29" i="116"/>
  <c r="B29" i="116"/>
  <c r="K28" i="116"/>
  <c r="J28" i="116"/>
  <c r="I28" i="116"/>
  <c r="H28" i="116"/>
  <c r="G28" i="116"/>
  <c r="F28" i="116"/>
  <c r="E28" i="116"/>
  <c r="D28" i="116"/>
  <c r="C28" i="116"/>
  <c r="B28" i="116"/>
  <c r="K27" i="116"/>
  <c r="J27" i="116"/>
  <c r="I27" i="116"/>
  <c r="H27" i="116"/>
  <c r="G27" i="116"/>
  <c r="F27" i="116"/>
  <c r="E27" i="116"/>
  <c r="D27" i="116"/>
  <c r="C27" i="116"/>
  <c r="B27" i="116"/>
  <c r="K26" i="116"/>
  <c r="J26" i="116"/>
  <c r="I26" i="116"/>
  <c r="H26" i="116"/>
  <c r="G26" i="116"/>
  <c r="F26" i="116"/>
  <c r="E26" i="116"/>
  <c r="D26" i="116"/>
  <c r="C26" i="116"/>
  <c r="B26" i="116"/>
  <c r="K25" i="116"/>
  <c r="J25" i="116"/>
  <c r="I25" i="116"/>
  <c r="H25" i="116"/>
  <c r="G25" i="116"/>
  <c r="F25" i="116"/>
  <c r="E25" i="116"/>
  <c r="D25" i="116"/>
  <c r="C25" i="116"/>
  <c r="B25" i="116"/>
  <c r="K24" i="116"/>
  <c r="J24" i="116"/>
  <c r="I24" i="116"/>
  <c r="H24" i="116"/>
  <c r="G24" i="116"/>
  <c r="F24" i="116"/>
  <c r="E24" i="116"/>
  <c r="D24" i="116"/>
  <c r="C24" i="116"/>
  <c r="B24" i="116"/>
  <c r="K23" i="116"/>
  <c r="J23" i="116"/>
  <c r="I23" i="116"/>
  <c r="H23" i="116"/>
  <c r="G23" i="116"/>
  <c r="F23" i="116"/>
  <c r="E23" i="116"/>
  <c r="D23" i="116"/>
  <c r="C23" i="116"/>
  <c r="B23" i="116"/>
  <c r="K22" i="116"/>
  <c r="J22" i="116"/>
  <c r="I22" i="116"/>
  <c r="H22" i="116"/>
  <c r="G22" i="116"/>
  <c r="F22" i="116"/>
  <c r="E22" i="116"/>
  <c r="D22" i="116"/>
  <c r="C22" i="116"/>
  <c r="B22" i="116"/>
  <c r="K21" i="116"/>
  <c r="J21" i="116"/>
  <c r="I21" i="116"/>
  <c r="H21" i="116"/>
  <c r="G21" i="116"/>
  <c r="F21" i="116"/>
  <c r="E21" i="116"/>
  <c r="D21" i="116"/>
  <c r="C21" i="116"/>
  <c r="B21" i="116"/>
  <c r="K20" i="116"/>
  <c r="J20" i="116"/>
  <c r="I20" i="116"/>
  <c r="H20" i="116"/>
  <c r="G20" i="116"/>
  <c r="F20" i="116"/>
  <c r="E20" i="116"/>
  <c r="D20" i="116"/>
  <c r="C20" i="116"/>
  <c r="B20" i="116"/>
  <c r="K19" i="116"/>
  <c r="J19" i="116"/>
  <c r="I19" i="116"/>
  <c r="H19" i="116"/>
  <c r="G19" i="116"/>
  <c r="F19" i="116"/>
  <c r="E19" i="116"/>
  <c r="D19" i="116"/>
  <c r="C19" i="116"/>
  <c r="B19" i="116"/>
  <c r="K18" i="116"/>
  <c r="J18" i="116"/>
  <c r="I18" i="116"/>
  <c r="H18" i="116"/>
  <c r="G18" i="116"/>
  <c r="F18" i="116"/>
  <c r="E18" i="116"/>
  <c r="D18" i="116"/>
  <c r="C18" i="116"/>
  <c r="B18" i="116"/>
  <c r="K17" i="116"/>
  <c r="J17" i="116"/>
  <c r="I17" i="116"/>
  <c r="H17" i="116"/>
  <c r="G17" i="116"/>
  <c r="F17" i="116"/>
  <c r="E17" i="116"/>
  <c r="D17" i="116"/>
  <c r="C17" i="116"/>
  <c r="B17" i="116"/>
  <c r="K16" i="116"/>
  <c r="J16" i="116"/>
  <c r="I16" i="116"/>
  <c r="H16" i="116"/>
  <c r="G16" i="116"/>
  <c r="F16" i="116"/>
  <c r="E16" i="116"/>
  <c r="D16" i="116"/>
  <c r="C16" i="116"/>
  <c r="B16" i="116"/>
  <c r="K15" i="116"/>
  <c r="J15" i="116"/>
  <c r="I15" i="116"/>
  <c r="H15" i="116"/>
  <c r="G15" i="116"/>
  <c r="F15" i="116"/>
  <c r="E15" i="116"/>
  <c r="D15" i="116"/>
  <c r="C15" i="116"/>
  <c r="B15" i="116"/>
  <c r="K14" i="116"/>
  <c r="J14" i="116"/>
  <c r="I14" i="116"/>
  <c r="H14" i="116"/>
  <c r="G14" i="116"/>
  <c r="F14" i="116"/>
  <c r="E14" i="116"/>
  <c r="D14" i="116"/>
  <c r="C14" i="116"/>
  <c r="B14" i="116"/>
  <c r="K13" i="116"/>
  <c r="J13" i="116"/>
  <c r="I13" i="116"/>
  <c r="H13" i="116"/>
  <c r="G13" i="116"/>
  <c r="F13" i="116"/>
  <c r="E13" i="116"/>
  <c r="D13" i="116"/>
  <c r="C13" i="116"/>
  <c r="B13" i="116"/>
  <c r="K12" i="116"/>
  <c r="J12" i="116"/>
  <c r="I12" i="116"/>
  <c r="H12" i="116"/>
  <c r="G12" i="116"/>
  <c r="F12" i="116"/>
  <c r="E12" i="116"/>
  <c r="D12" i="116"/>
  <c r="C12" i="116"/>
  <c r="B12" i="116"/>
  <c r="K11" i="116"/>
  <c r="J11" i="116"/>
  <c r="I11" i="116"/>
  <c r="H11" i="116"/>
  <c r="G11" i="116"/>
  <c r="F11" i="116"/>
  <c r="E11" i="116"/>
  <c r="D11" i="116"/>
  <c r="C11" i="116"/>
  <c r="B11" i="116"/>
  <c r="K10" i="116"/>
  <c r="J10" i="116"/>
  <c r="I10" i="116"/>
  <c r="H10" i="116"/>
  <c r="G10" i="116"/>
  <c r="F10" i="116"/>
  <c r="E10" i="116"/>
  <c r="D10" i="116"/>
  <c r="C10" i="116"/>
  <c r="B10" i="116"/>
  <c r="K9" i="116"/>
  <c r="J9" i="116"/>
  <c r="I9" i="116"/>
  <c r="H9" i="116"/>
  <c r="G9" i="116"/>
  <c r="F9" i="116"/>
  <c r="E9" i="116"/>
  <c r="D9" i="116"/>
  <c r="C9" i="116"/>
  <c r="B9" i="116"/>
  <c r="K8" i="116"/>
  <c r="J8" i="116"/>
  <c r="I8" i="116"/>
  <c r="H8" i="116"/>
  <c r="G8" i="116"/>
  <c r="F8" i="116"/>
  <c r="E8" i="116"/>
  <c r="D8" i="116"/>
  <c r="C8" i="116"/>
  <c r="B8" i="116"/>
  <c r="K7" i="116"/>
  <c r="J7" i="116"/>
  <c r="I7" i="116"/>
  <c r="H7" i="116"/>
  <c r="G7" i="116"/>
  <c r="F7" i="116"/>
  <c r="E7" i="116"/>
  <c r="D7" i="116"/>
  <c r="C7" i="116"/>
  <c r="B7" i="116"/>
  <c r="K6" i="116"/>
  <c r="J6" i="116"/>
  <c r="I6" i="116"/>
  <c r="H6" i="116"/>
  <c r="G6" i="116"/>
  <c r="F6" i="116"/>
  <c r="E6" i="116"/>
  <c r="D6" i="116"/>
  <c r="C6" i="116"/>
  <c r="B6" i="116"/>
  <c r="K5" i="116"/>
  <c r="J5" i="116"/>
  <c r="I5" i="116"/>
  <c r="H5" i="116"/>
  <c r="G5" i="116"/>
  <c r="F5" i="116"/>
  <c r="E5" i="116"/>
  <c r="D5" i="116"/>
  <c r="C5" i="116"/>
  <c r="B5" i="116"/>
  <c r="K4" i="116"/>
  <c r="J4" i="116"/>
  <c r="I4" i="116"/>
  <c r="H4" i="116"/>
  <c r="G4" i="116"/>
  <c r="F4" i="116"/>
  <c r="E4" i="116"/>
  <c r="D4" i="116"/>
  <c r="C4" i="116"/>
  <c r="B4" i="116"/>
  <c r="K3" i="116"/>
  <c r="J3" i="116"/>
  <c r="I3" i="116"/>
  <c r="H3" i="116"/>
  <c r="G3" i="116"/>
  <c r="F3" i="116"/>
  <c r="E3" i="116"/>
  <c r="D3" i="116"/>
  <c r="C3" i="116"/>
  <c r="B3" i="116"/>
  <c r="B291" i="130"/>
  <c r="B290" i="130"/>
  <c r="B289" i="130"/>
  <c r="B288" i="130"/>
  <c r="B287" i="130"/>
  <c r="B286" i="130"/>
  <c r="B285" i="130"/>
  <c r="B284" i="130"/>
  <c r="B283" i="130"/>
  <c r="B282" i="130"/>
  <c r="B281" i="130"/>
  <c r="B280" i="130"/>
  <c r="B279" i="130"/>
  <c r="B278" i="130"/>
  <c r="B277" i="130"/>
  <c r="B276" i="130"/>
  <c r="B275" i="130"/>
  <c r="B274" i="130"/>
  <c r="B273" i="130"/>
  <c r="B272" i="130"/>
  <c r="B271" i="130"/>
  <c r="B270" i="130"/>
  <c r="B269" i="130"/>
  <c r="B268" i="130"/>
  <c r="B267" i="130"/>
  <c r="B266" i="130"/>
  <c r="B265" i="130"/>
  <c r="B264" i="130"/>
  <c r="B263" i="130"/>
  <c r="B262" i="130"/>
  <c r="B261" i="130"/>
  <c r="B260" i="130"/>
  <c r="B259" i="130"/>
  <c r="B258" i="130"/>
  <c r="B257" i="130"/>
  <c r="B256" i="130"/>
  <c r="B255" i="130"/>
  <c r="B254" i="130"/>
  <c r="B253" i="130"/>
  <c r="B252" i="130"/>
  <c r="B251" i="130"/>
  <c r="B250" i="130"/>
  <c r="B249" i="130"/>
  <c r="B248" i="130"/>
  <c r="B247" i="130"/>
  <c r="B246" i="130"/>
  <c r="B245" i="130"/>
  <c r="B244" i="130"/>
  <c r="B243" i="130"/>
  <c r="B242" i="130"/>
  <c r="B241" i="130"/>
  <c r="B240" i="130"/>
  <c r="B239" i="130"/>
  <c r="B238" i="130"/>
  <c r="B237" i="130"/>
  <c r="B236" i="130"/>
  <c r="B235" i="130"/>
  <c r="B234" i="130"/>
  <c r="B233" i="130"/>
  <c r="B232" i="130"/>
  <c r="B231" i="130"/>
  <c r="B230" i="130"/>
  <c r="B229" i="130"/>
  <c r="B228" i="130"/>
  <c r="B227" i="130"/>
  <c r="B226" i="130"/>
  <c r="B225" i="130"/>
  <c r="B224" i="130"/>
  <c r="B223" i="130"/>
  <c r="B222" i="130"/>
  <c r="B221" i="130"/>
  <c r="B220" i="130"/>
  <c r="B219" i="130"/>
  <c r="B218" i="130"/>
  <c r="B217" i="130"/>
  <c r="B216" i="130"/>
  <c r="B215" i="130"/>
  <c r="B214" i="130"/>
  <c r="B213" i="130"/>
  <c r="B212" i="130"/>
  <c r="B211" i="130"/>
  <c r="B210" i="130"/>
  <c r="B209" i="130"/>
  <c r="B208" i="130"/>
  <c r="B207" i="130"/>
  <c r="B206" i="130"/>
  <c r="B205" i="130"/>
  <c r="B204" i="130"/>
  <c r="B203" i="130"/>
  <c r="B202" i="130"/>
  <c r="B201" i="130"/>
  <c r="B200" i="130"/>
  <c r="B199" i="130"/>
  <c r="B198" i="130"/>
  <c r="B197" i="130"/>
  <c r="B196" i="130"/>
  <c r="B195" i="130"/>
  <c r="B194" i="130"/>
  <c r="B193" i="130"/>
  <c r="B192" i="130"/>
  <c r="B191" i="130"/>
  <c r="B190" i="130"/>
  <c r="B189" i="130"/>
  <c r="B188" i="130"/>
  <c r="B187" i="130"/>
  <c r="B186" i="130"/>
  <c r="B185" i="130"/>
  <c r="B184" i="130"/>
  <c r="B183" i="130"/>
  <c r="B182" i="130"/>
  <c r="B181" i="130"/>
  <c r="B180" i="130"/>
  <c r="B179" i="130"/>
  <c r="B178" i="130"/>
  <c r="B177" i="130"/>
  <c r="B176" i="130"/>
  <c r="B175" i="130"/>
  <c r="B174" i="130"/>
  <c r="B173" i="130"/>
  <c r="B172" i="130"/>
  <c r="B171" i="130"/>
  <c r="B170" i="130"/>
  <c r="B169" i="130"/>
  <c r="B168" i="130"/>
  <c r="B167" i="130"/>
  <c r="B166" i="130"/>
  <c r="B165" i="130"/>
  <c r="B164" i="130"/>
  <c r="B163" i="130"/>
  <c r="B162" i="130"/>
  <c r="B161" i="130"/>
  <c r="B160" i="130"/>
  <c r="B159" i="130"/>
  <c r="B158" i="130"/>
  <c r="B157" i="130"/>
  <c r="B156" i="130"/>
  <c r="B155" i="130"/>
  <c r="B154" i="130"/>
  <c r="B153" i="130"/>
  <c r="B152" i="130"/>
  <c r="B151" i="130"/>
  <c r="B150" i="130"/>
  <c r="B149" i="130"/>
  <c r="B148" i="130"/>
  <c r="B147" i="130"/>
  <c r="B146" i="130"/>
  <c r="B145" i="130"/>
  <c r="B144" i="130"/>
  <c r="B143" i="130"/>
  <c r="B142" i="130"/>
  <c r="B141" i="130"/>
  <c r="B140" i="130"/>
  <c r="B139" i="130"/>
  <c r="B138" i="130"/>
  <c r="B137" i="130"/>
  <c r="B136" i="130"/>
  <c r="B135" i="130"/>
  <c r="B134" i="130"/>
  <c r="B133" i="130"/>
  <c r="B132" i="130"/>
  <c r="B131" i="130"/>
  <c r="B130" i="130"/>
  <c r="B129" i="130"/>
  <c r="B128" i="130"/>
  <c r="B127" i="130"/>
  <c r="B126" i="130"/>
  <c r="B125" i="130"/>
  <c r="B124" i="130"/>
  <c r="B123" i="130"/>
  <c r="B122" i="130"/>
  <c r="B121" i="130"/>
  <c r="B120" i="130"/>
  <c r="B119" i="130"/>
  <c r="B118" i="130"/>
  <c r="B117" i="130"/>
  <c r="B116" i="130"/>
  <c r="B115" i="130"/>
  <c r="B114" i="130"/>
  <c r="B113" i="130"/>
  <c r="B112" i="130"/>
  <c r="B111" i="130"/>
  <c r="B110" i="130"/>
  <c r="B109" i="130"/>
  <c r="B108" i="130"/>
  <c r="B107" i="130"/>
  <c r="B106" i="130"/>
  <c r="B105" i="130"/>
  <c r="B104" i="130"/>
  <c r="B103" i="130"/>
  <c r="B102" i="130"/>
  <c r="B101" i="130"/>
  <c r="B100" i="130"/>
  <c r="B99" i="130"/>
  <c r="B98" i="130"/>
  <c r="B97" i="130"/>
  <c r="B96" i="130"/>
  <c r="B95" i="130"/>
  <c r="B94" i="130"/>
  <c r="B93" i="130"/>
  <c r="B92" i="130"/>
  <c r="B91" i="130"/>
  <c r="B90" i="130"/>
  <c r="B89" i="130"/>
  <c r="B88" i="130"/>
  <c r="B87" i="130"/>
  <c r="B86" i="130"/>
  <c r="B85" i="130"/>
  <c r="B84" i="130"/>
  <c r="B83" i="130"/>
  <c r="B82" i="130"/>
  <c r="B81" i="130"/>
  <c r="B80" i="130"/>
  <c r="B79" i="130"/>
  <c r="B78" i="130"/>
  <c r="K77" i="130"/>
  <c r="J77" i="130"/>
  <c r="I77" i="130"/>
  <c r="H77" i="130"/>
  <c r="G77" i="130"/>
  <c r="F77" i="130"/>
  <c r="E77" i="130"/>
  <c r="D77" i="130"/>
  <c r="C77" i="130"/>
  <c r="B77" i="130"/>
  <c r="K76" i="130"/>
  <c r="J76" i="130"/>
  <c r="I76" i="130"/>
  <c r="H76" i="130"/>
  <c r="G76" i="130"/>
  <c r="F76" i="130"/>
  <c r="E76" i="130"/>
  <c r="D76" i="130"/>
  <c r="C76" i="130"/>
  <c r="B76" i="130"/>
  <c r="K75" i="130"/>
  <c r="J75" i="130"/>
  <c r="I75" i="130"/>
  <c r="H75" i="130"/>
  <c r="G75" i="130"/>
  <c r="F75" i="130"/>
  <c r="E75" i="130"/>
  <c r="D75" i="130"/>
  <c r="C75" i="130"/>
  <c r="B75" i="130"/>
  <c r="K74" i="130"/>
  <c r="J74" i="130"/>
  <c r="I74" i="130"/>
  <c r="H74" i="130"/>
  <c r="G74" i="130"/>
  <c r="F74" i="130"/>
  <c r="E74" i="130"/>
  <c r="D74" i="130"/>
  <c r="C74" i="130"/>
  <c r="B74" i="130"/>
  <c r="K73" i="130"/>
  <c r="J73" i="130"/>
  <c r="I73" i="130"/>
  <c r="H73" i="130"/>
  <c r="G73" i="130"/>
  <c r="F73" i="130"/>
  <c r="E73" i="130"/>
  <c r="D73" i="130"/>
  <c r="C73" i="130"/>
  <c r="B73" i="130"/>
  <c r="K72" i="130"/>
  <c r="J72" i="130"/>
  <c r="I72" i="130"/>
  <c r="H72" i="130"/>
  <c r="G72" i="130"/>
  <c r="F72" i="130"/>
  <c r="E72" i="130"/>
  <c r="D72" i="130"/>
  <c r="C72" i="130"/>
  <c r="B72" i="130"/>
  <c r="K71" i="130"/>
  <c r="J71" i="130"/>
  <c r="I71" i="130"/>
  <c r="H71" i="130"/>
  <c r="G71" i="130"/>
  <c r="F71" i="130"/>
  <c r="E71" i="130"/>
  <c r="D71" i="130"/>
  <c r="C71" i="130"/>
  <c r="B71" i="130"/>
  <c r="K70" i="130"/>
  <c r="J70" i="130"/>
  <c r="I70" i="130"/>
  <c r="H70" i="130"/>
  <c r="G70" i="130"/>
  <c r="F70" i="130"/>
  <c r="E70" i="130"/>
  <c r="D70" i="130"/>
  <c r="C70" i="130"/>
  <c r="B70" i="130"/>
  <c r="K69" i="130"/>
  <c r="J69" i="130"/>
  <c r="I69" i="130"/>
  <c r="H69" i="130"/>
  <c r="G69" i="130"/>
  <c r="F69" i="130"/>
  <c r="E69" i="130"/>
  <c r="D69" i="130"/>
  <c r="C69" i="130"/>
  <c r="B69" i="130"/>
  <c r="K68" i="130"/>
  <c r="J68" i="130"/>
  <c r="I68" i="130"/>
  <c r="H68" i="130"/>
  <c r="G68" i="130"/>
  <c r="F68" i="130"/>
  <c r="E68" i="130"/>
  <c r="D68" i="130"/>
  <c r="C68" i="130"/>
  <c r="B68" i="130"/>
  <c r="K67" i="130"/>
  <c r="J67" i="130"/>
  <c r="I67" i="130"/>
  <c r="H67" i="130"/>
  <c r="G67" i="130"/>
  <c r="F67" i="130"/>
  <c r="E67" i="130"/>
  <c r="D67" i="130"/>
  <c r="C67" i="130"/>
  <c r="B67" i="130"/>
  <c r="K66" i="130"/>
  <c r="J66" i="130"/>
  <c r="I66" i="130"/>
  <c r="H66" i="130"/>
  <c r="G66" i="130"/>
  <c r="F66" i="130"/>
  <c r="E66" i="130"/>
  <c r="D66" i="130"/>
  <c r="C66" i="130"/>
  <c r="B66" i="130"/>
  <c r="K65" i="130"/>
  <c r="J65" i="130"/>
  <c r="I65" i="130"/>
  <c r="H65" i="130"/>
  <c r="G65" i="130"/>
  <c r="F65" i="130"/>
  <c r="E65" i="130"/>
  <c r="D65" i="130"/>
  <c r="C65" i="130"/>
  <c r="B65" i="130"/>
  <c r="K64" i="130"/>
  <c r="J64" i="130"/>
  <c r="I64" i="130"/>
  <c r="H64" i="130"/>
  <c r="G64" i="130"/>
  <c r="F64" i="130"/>
  <c r="E64" i="130"/>
  <c r="D64" i="130"/>
  <c r="C64" i="130"/>
  <c r="B64" i="130"/>
  <c r="K63" i="130"/>
  <c r="J63" i="130"/>
  <c r="I63" i="130"/>
  <c r="H63" i="130"/>
  <c r="G63" i="130"/>
  <c r="F63" i="130"/>
  <c r="E63" i="130"/>
  <c r="D63" i="130"/>
  <c r="C63" i="130"/>
  <c r="B63" i="130"/>
  <c r="K62" i="130"/>
  <c r="J62" i="130"/>
  <c r="I62" i="130"/>
  <c r="H62" i="130"/>
  <c r="G62" i="130"/>
  <c r="F62" i="130"/>
  <c r="E62" i="130"/>
  <c r="D62" i="130"/>
  <c r="C62" i="130"/>
  <c r="B62" i="130"/>
  <c r="K61" i="130"/>
  <c r="J61" i="130"/>
  <c r="I61" i="130"/>
  <c r="H61" i="130"/>
  <c r="G61" i="130"/>
  <c r="F61" i="130"/>
  <c r="E61" i="130"/>
  <c r="D61" i="130"/>
  <c r="C61" i="130"/>
  <c r="B61" i="130"/>
  <c r="K60" i="130"/>
  <c r="J60" i="130"/>
  <c r="I60" i="130"/>
  <c r="H60" i="130"/>
  <c r="G60" i="130"/>
  <c r="F60" i="130"/>
  <c r="E60" i="130"/>
  <c r="D60" i="130"/>
  <c r="C60" i="130"/>
  <c r="B60" i="130"/>
  <c r="K59" i="130"/>
  <c r="J59" i="130"/>
  <c r="I59" i="130"/>
  <c r="H59" i="130"/>
  <c r="G59" i="130"/>
  <c r="F59" i="130"/>
  <c r="E59" i="130"/>
  <c r="D59" i="130"/>
  <c r="C59" i="130"/>
  <c r="B59" i="130"/>
  <c r="K58" i="130"/>
  <c r="J58" i="130"/>
  <c r="I58" i="130"/>
  <c r="H58" i="130"/>
  <c r="G58" i="130"/>
  <c r="F58" i="130"/>
  <c r="E58" i="130"/>
  <c r="D58" i="130"/>
  <c r="C58" i="130"/>
  <c r="B58" i="130"/>
  <c r="K57" i="130"/>
  <c r="J57" i="130"/>
  <c r="I57" i="130"/>
  <c r="H57" i="130"/>
  <c r="G57" i="130"/>
  <c r="F57" i="130"/>
  <c r="E57" i="130"/>
  <c r="D57" i="130"/>
  <c r="C57" i="130"/>
  <c r="B57" i="130"/>
  <c r="K56" i="130"/>
  <c r="J56" i="130"/>
  <c r="I56" i="130"/>
  <c r="H56" i="130"/>
  <c r="G56" i="130"/>
  <c r="F56" i="130"/>
  <c r="E56" i="130"/>
  <c r="D56" i="130"/>
  <c r="C56" i="130"/>
  <c r="B56" i="130"/>
  <c r="K55" i="130"/>
  <c r="J55" i="130"/>
  <c r="I55" i="130"/>
  <c r="H55" i="130"/>
  <c r="G55" i="130"/>
  <c r="F55" i="130"/>
  <c r="E55" i="130"/>
  <c r="D55" i="130"/>
  <c r="C55" i="130"/>
  <c r="B55" i="130"/>
  <c r="K54" i="130"/>
  <c r="J54" i="130"/>
  <c r="I54" i="130"/>
  <c r="H54" i="130"/>
  <c r="G54" i="130"/>
  <c r="F54" i="130"/>
  <c r="E54" i="130"/>
  <c r="D54" i="130"/>
  <c r="C54" i="130"/>
  <c r="B54" i="130"/>
  <c r="K53" i="130"/>
  <c r="J53" i="130"/>
  <c r="I53" i="130"/>
  <c r="H53" i="130"/>
  <c r="G53" i="130"/>
  <c r="F53" i="130"/>
  <c r="E53" i="130"/>
  <c r="D53" i="130"/>
  <c r="C53" i="130"/>
  <c r="B53" i="130"/>
  <c r="K52" i="130"/>
  <c r="J52" i="130"/>
  <c r="I52" i="130"/>
  <c r="H52" i="130"/>
  <c r="G52" i="130"/>
  <c r="F52" i="130"/>
  <c r="E52" i="130"/>
  <c r="D52" i="130"/>
  <c r="C52" i="130"/>
  <c r="B52" i="130"/>
  <c r="K51" i="130"/>
  <c r="J51" i="130"/>
  <c r="I51" i="130"/>
  <c r="H51" i="130"/>
  <c r="G51" i="130"/>
  <c r="F51" i="130"/>
  <c r="E51" i="130"/>
  <c r="D51" i="130"/>
  <c r="C51" i="130"/>
  <c r="B51" i="130"/>
  <c r="K50" i="130"/>
  <c r="J50" i="130"/>
  <c r="I50" i="130"/>
  <c r="H50" i="130"/>
  <c r="G50" i="130"/>
  <c r="F50" i="130"/>
  <c r="E50" i="130"/>
  <c r="D50" i="130"/>
  <c r="C50" i="130"/>
  <c r="B50" i="130"/>
  <c r="K49" i="130"/>
  <c r="J49" i="130"/>
  <c r="I49" i="130"/>
  <c r="H49" i="130"/>
  <c r="G49" i="130"/>
  <c r="F49" i="130"/>
  <c r="E49" i="130"/>
  <c r="D49" i="130"/>
  <c r="C49" i="130"/>
  <c r="B49" i="130"/>
  <c r="K48" i="130"/>
  <c r="J48" i="130"/>
  <c r="I48" i="130"/>
  <c r="H48" i="130"/>
  <c r="G48" i="130"/>
  <c r="F48" i="130"/>
  <c r="E48" i="130"/>
  <c r="D48" i="130"/>
  <c r="C48" i="130"/>
  <c r="B48" i="130"/>
  <c r="K47" i="130"/>
  <c r="J47" i="130"/>
  <c r="I47" i="130"/>
  <c r="H47" i="130"/>
  <c r="G47" i="130"/>
  <c r="F47" i="130"/>
  <c r="E47" i="130"/>
  <c r="D47" i="130"/>
  <c r="C47" i="130"/>
  <c r="B47" i="130"/>
  <c r="K46" i="130"/>
  <c r="J46" i="130"/>
  <c r="I46" i="130"/>
  <c r="H46" i="130"/>
  <c r="G46" i="130"/>
  <c r="F46" i="130"/>
  <c r="E46" i="130"/>
  <c r="D46" i="130"/>
  <c r="C46" i="130"/>
  <c r="B46" i="130"/>
  <c r="K45" i="130"/>
  <c r="J45" i="130"/>
  <c r="I45" i="130"/>
  <c r="H45" i="130"/>
  <c r="G45" i="130"/>
  <c r="F45" i="130"/>
  <c r="E45" i="130"/>
  <c r="D45" i="130"/>
  <c r="C45" i="130"/>
  <c r="B45" i="130"/>
  <c r="K44" i="130"/>
  <c r="J44" i="130"/>
  <c r="I44" i="130"/>
  <c r="H44" i="130"/>
  <c r="G44" i="130"/>
  <c r="F44" i="130"/>
  <c r="E44" i="130"/>
  <c r="D44" i="130"/>
  <c r="C44" i="130"/>
  <c r="B44" i="130"/>
  <c r="K43" i="130"/>
  <c r="J43" i="130"/>
  <c r="I43" i="130"/>
  <c r="H43" i="130"/>
  <c r="G43" i="130"/>
  <c r="F43" i="130"/>
  <c r="E43" i="130"/>
  <c r="D43" i="130"/>
  <c r="C43" i="130"/>
  <c r="B43" i="130"/>
  <c r="K42" i="130"/>
  <c r="J42" i="130"/>
  <c r="I42" i="130"/>
  <c r="H42" i="130"/>
  <c r="G42" i="130"/>
  <c r="F42" i="130"/>
  <c r="E42" i="130"/>
  <c r="D42" i="130"/>
  <c r="C42" i="130"/>
  <c r="B42" i="130"/>
  <c r="K41" i="130"/>
  <c r="J41" i="130"/>
  <c r="I41" i="130"/>
  <c r="H41" i="130"/>
  <c r="G41" i="130"/>
  <c r="F41" i="130"/>
  <c r="E41" i="130"/>
  <c r="D41" i="130"/>
  <c r="C41" i="130"/>
  <c r="B41" i="130"/>
  <c r="K40" i="130"/>
  <c r="J40" i="130"/>
  <c r="I40" i="130"/>
  <c r="H40" i="130"/>
  <c r="G40" i="130"/>
  <c r="F40" i="130"/>
  <c r="E40" i="130"/>
  <c r="D40" i="130"/>
  <c r="C40" i="130"/>
  <c r="B40" i="130"/>
  <c r="K39" i="130"/>
  <c r="J39" i="130"/>
  <c r="I39" i="130"/>
  <c r="H39" i="130"/>
  <c r="G39" i="130"/>
  <c r="F39" i="130"/>
  <c r="E39" i="130"/>
  <c r="D39" i="130"/>
  <c r="C39" i="130"/>
  <c r="B39" i="130"/>
  <c r="K38" i="130"/>
  <c r="J38" i="130"/>
  <c r="I38" i="130"/>
  <c r="H38" i="130"/>
  <c r="G38" i="130"/>
  <c r="F38" i="130"/>
  <c r="E38" i="130"/>
  <c r="D38" i="130"/>
  <c r="C38" i="130"/>
  <c r="B38" i="130"/>
  <c r="K37" i="130"/>
  <c r="J37" i="130"/>
  <c r="I37" i="130"/>
  <c r="H37" i="130"/>
  <c r="G37" i="130"/>
  <c r="F37" i="130"/>
  <c r="E37" i="130"/>
  <c r="D37" i="130"/>
  <c r="C37" i="130"/>
  <c r="B37" i="130"/>
  <c r="K36" i="130"/>
  <c r="J36" i="130"/>
  <c r="I36" i="130"/>
  <c r="H36" i="130"/>
  <c r="G36" i="130"/>
  <c r="F36" i="130"/>
  <c r="E36" i="130"/>
  <c r="D36" i="130"/>
  <c r="C36" i="130"/>
  <c r="B36" i="130"/>
  <c r="K35" i="130"/>
  <c r="J35" i="130"/>
  <c r="I35" i="130"/>
  <c r="H35" i="130"/>
  <c r="G35" i="130"/>
  <c r="F35" i="130"/>
  <c r="E35" i="130"/>
  <c r="D35" i="130"/>
  <c r="C35" i="130"/>
  <c r="B35" i="130"/>
  <c r="K34" i="130"/>
  <c r="J34" i="130"/>
  <c r="I34" i="130"/>
  <c r="H34" i="130"/>
  <c r="G34" i="130"/>
  <c r="F34" i="130"/>
  <c r="E34" i="130"/>
  <c r="D34" i="130"/>
  <c r="C34" i="130"/>
  <c r="B34" i="130"/>
  <c r="K33" i="130"/>
  <c r="J33" i="130"/>
  <c r="I33" i="130"/>
  <c r="H33" i="130"/>
  <c r="G33" i="130"/>
  <c r="F33" i="130"/>
  <c r="E33" i="130"/>
  <c r="D33" i="130"/>
  <c r="C33" i="130"/>
  <c r="B33" i="130"/>
  <c r="K32" i="130"/>
  <c r="J32" i="130"/>
  <c r="I32" i="130"/>
  <c r="H32" i="130"/>
  <c r="G32" i="130"/>
  <c r="F32" i="130"/>
  <c r="E32" i="130"/>
  <c r="D32" i="130"/>
  <c r="C32" i="130"/>
  <c r="B32" i="130"/>
  <c r="K31" i="130"/>
  <c r="J31" i="130"/>
  <c r="I31" i="130"/>
  <c r="H31" i="130"/>
  <c r="G31" i="130"/>
  <c r="F31" i="130"/>
  <c r="E31" i="130"/>
  <c r="D31" i="130"/>
  <c r="C31" i="130"/>
  <c r="B31" i="130"/>
  <c r="K30" i="130"/>
  <c r="J30" i="130"/>
  <c r="I30" i="130"/>
  <c r="H30" i="130"/>
  <c r="G30" i="130"/>
  <c r="F30" i="130"/>
  <c r="E30" i="130"/>
  <c r="D30" i="130"/>
  <c r="C30" i="130"/>
  <c r="B30" i="130"/>
  <c r="K29" i="130"/>
  <c r="J29" i="130"/>
  <c r="I29" i="130"/>
  <c r="H29" i="130"/>
  <c r="G29" i="130"/>
  <c r="F29" i="130"/>
  <c r="E29" i="130"/>
  <c r="D29" i="130"/>
  <c r="C29" i="130"/>
  <c r="B29" i="130"/>
  <c r="K28" i="130"/>
  <c r="J28" i="130"/>
  <c r="I28" i="130"/>
  <c r="H28" i="130"/>
  <c r="G28" i="130"/>
  <c r="F28" i="130"/>
  <c r="E28" i="130"/>
  <c r="D28" i="130"/>
  <c r="C28" i="130"/>
  <c r="B28" i="130"/>
  <c r="K27" i="130"/>
  <c r="J27" i="130"/>
  <c r="I27" i="130"/>
  <c r="H27" i="130"/>
  <c r="G27" i="130"/>
  <c r="F27" i="130"/>
  <c r="E27" i="130"/>
  <c r="D27" i="130"/>
  <c r="C27" i="130"/>
  <c r="B27" i="130"/>
  <c r="K26" i="130"/>
  <c r="J26" i="130"/>
  <c r="I26" i="130"/>
  <c r="H26" i="130"/>
  <c r="G26" i="130"/>
  <c r="F26" i="130"/>
  <c r="E26" i="130"/>
  <c r="D26" i="130"/>
  <c r="C26" i="130"/>
  <c r="B26" i="130"/>
  <c r="K25" i="130"/>
  <c r="J25" i="130"/>
  <c r="I25" i="130"/>
  <c r="H25" i="130"/>
  <c r="G25" i="130"/>
  <c r="F25" i="130"/>
  <c r="E25" i="130"/>
  <c r="D25" i="130"/>
  <c r="C25" i="130"/>
  <c r="B25" i="130"/>
  <c r="K24" i="130"/>
  <c r="J24" i="130"/>
  <c r="I24" i="130"/>
  <c r="H24" i="130"/>
  <c r="G24" i="130"/>
  <c r="F24" i="130"/>
  <c r="E24" i="130"/>
  <c r="D24" i="130"/>
  <c r="C24" i="130"/>
  <c r="B24" i="130"/>
  <c r="K23" i="130"/>
  <c r="J23" i="130"/>
  <c r="I23" i="130"/>
  <c r="H23" i="130"/>
  <c r="G23" i="130"/>
  <c r="F23" i="130"/>
  <c r="E23" i="130"/>
  <c r="D23" i="130"/>
  <c r="C23" i="130"/>
  <c r="B23" i="130"/>
  <c r="K22" i="130"/>
  <c r="J22" i="130"/>
  <c r="I22" i="130"/>
  <c r="H22" i="130"/>
  <c r="G22" i="130"/>
  <c r="F22" i="130"/>
  <c r="E22" i="130"/>
  <c r="D22" i="130"/>
  <c r="C22" i="130"/>
  <c r="B22" i="130"/>
  <c r="K21" i="130"/>
  <c r="J21" i="130"/>
  <c r="I21" i="130"/>
  <c r="H21" i="130"/>
  <c r="G21" i="130"/>
  <c r="F21" i="130"/>
  <c r="E21" i="130"/>
  <c r="D21" i="130"/>
  <c r="C21" i="130"/>
  <c r="B21" i="130"/>
  <c r="K20" i="130"/>
  <c r="J20" i="130"/>
  <c r="I20" i="130"/>
  <c r="H20" i="130"/>
  <c r="G20" i="130"/>
  <c r="F20" i="130"/>
  <c r="E20" i="130"/>
  <c r="D20" i="130"/>
  <c r="C20" i="130"/>
  <c r="B20" i="130"/>
  <c r="K19" i="130"/>
  <c r="J19" i="130"/>
  <c r="I19" i="130"/>
  <c r="H19" i="130"/>
  <c r="G19" i="130"/>
  <c r="F19" i="130"/>
  <c r="E19" i="130"/>
  <c r="D19" i="130"/>
  <c r="C19" i="130"/>
  <c r="B19" i="130"/>
  <c r="K18" i="130"/>
  <c r="J18" i="130"/>
  <c r="I18" i="130"/>
  <c r="H18" i="130"/>
  <c r="G18" i="130"/>
  <c r="F18" i="130"/>
  <c r="E18" i="130"/>
  <c r="D18" i="130"/>
  <c r="C18" i="130"/>
  <c r="B18" i="130"/>
  <c r="K17" i="130"/>
  <c r="J17" i="130"/>
  <c r="I17" i="130"/>
  <c r="H17" i="130"/>
  <c r="G17" i="130"/>
  <c r="F17" i="130"/>
  <c r="E17" i="130"/>
  <c r="D17" i="130"/>
  <c r="C17" i="130"/>
  <c r="B17" i="130"/>
  <c r="K16" i="130"/>
  <c r="J16" i="130"/>
  <c r="I16" i="130"/>
  <c r="H16" i="130"/>
  <c r="G16" i="130"/>
  <c r="F16" i="130"/>
  <c r="E16" i="130"/>
  <c r="D16" i="130"/>
  <c r="C16" i="130"/>
  <c r="B16" i="130"/>
  <c r="K15" i="130"/>
  <c r="J15" i="130"/>
  <c r="I15" i="130"/>
  <c r="H15" i="130"/>
  <c r="G15" i="130"/>
  <c r="F15" i="130"/>
  <c r="E15" i="130"/>
  <c r="D15" i="130"/>
  <c r="C15" i="130"/>
  <c r="B15" i="130"/>
  <c r="K14" i="130"/>
  <c r="J14" i="130"/>
  <c r="I14" i="130"/>
  <c r="H14" i="130"/>
  <c r="G14" i="130"/>
  <c r="F14" i="130"/>
  <c r="E14" i="130"/>
  <c r="D14" i="130"/>
  <c r="C14" i="130"/>
  <c r="B14" i="130"/>
  <c r="K13" i="130"/>
  <c r="J13" i="130"/>
  <c r="I13" i="130"/>
  <c r="H13" i="130"/>
  <c r="G13" i="130"/>
  <c r="F13" i="130"/>
  <c r="E13" i="130"/>
  <c r="D13" i="130"/>
  <c r="C13" i="130"/>
  <c r="B13" i="130"/>
  <c r="K12" i="130"/>
  <c r="J12" i="130"/>
  <c r="I12" i="130"/>
  <c r="H12" i="130"/>
  <c r="G12" i="130"/>
  <c r="F12" i="130"/>
  <c r="E12" i="130"/>
  <c r="D12" i="130"/>
  <c r="C12" i="130"/>
  <c r="B12" i="130"/>
  <c r="K11" i="130"/>
  <c r="J11" i="130"/>
  <c r="I11" i="130"/>
  <c r="H11" i="130"/>
  <c r="G11" i="130"/>
  <c r="F11" i="130"/>
  <c r="E11" i="130"/>
  <c r="D11" i="130"/>
  <c r="C11" i="130"/>
  <c r="B11" i="130"/>
  <c r="K10" i="130"/>
  <c r="J10" i="130"/>
  <c r="I10" i="130"/>
  <c r="H10" i="130"/>
  <c r="G10" i="130"/>
  <c r="F10" i="130"/>
  <c r="E10" i="130"/>
  <c r="D10" i="130"/>
  <c r="C10" i="130"/>
  <c r="B10" i="130"/>
  <c r="K9" i="130"/>
  <c r="J9" i="130"/>
  <c r="I9" i="130"/>
  <c r="H9" i="130"/>
  <c r="G9" i="130"/>
  <c r="F9" i="130"/>
  <c r="E9" i="130"/>
  <c r="D9" i="130"/>
  <c r="C9" i="130"/>
  <c r="B9" i="130"/>
  <c r="K8" i="130"/>
  <c r="J8" i="130"/>
  <c r="I8" i="130"/>
  <c r="H8" i="130"/>
  <c r="G8" i="130"/>
  <c r="F8" i="130"/>
  <c r="E8" i="130"/>
  <c r="D8" i="130"/>
  <c r="C8" i="130"/>
  <c r="B8" i="130"/>
  <c r="K7" i="130"/>
  <c r="J7" i="130"/>
  <c r="I7" i="130"/>
  <c r="H7" i="130"/>
  <c r="G7" i="130"/>
  <c r="F7" i="130"/>
  <c r="E7" i="130"/>
  <c r="D7" i="130"/>
  <c r="C7" i="130"/>
  <c r="B7" i="130"/>
  <c r="K6" i="130"/>
  <c r="J6" i="130"/>
  <c r="I6" i="130"/>
  <c r="H6" i="130"/>
  <c r="G6" i="130"/>
  <c r="F6" i="130"/>
  <c r="E6" i="130"/>
  <c r="D6" i="130"/>
  <c r="C6" i="130"/>
  <c r="B6" i="130"/>
  <c r="K5" i="130"/>
  <c r="J5" i="130"/>
  <c r="I5" i="130"/>
  <c r="H5" i="130"/>
  <c r="G5" i="130"/>
  <c r="F5" i="130"/>
  <c r="E5" i="130"/>
  <c r="D5" i="130"/>
  <c r="C5" i="130"/>
  <c r="B5" i="130"/>
  <c r="K4" i="130"/>
  <c r="J4" i="130"/>
  <c r="I4" i="130"/>
  <c r="H4" i="130"/>
  <c r="G4" i="130"/>
  <c r="F4" i="130"/>
  <c r="E4" i="130"/>
  <c r="D4" i="130"/>
  <c r="C4" i="130"/>
  <c r="B4" i="130"/>
  <c r="K3" i="130"/>
  <c r="J3" i="130"/>
  <c r="I3" i="130"/>
  <c r="H3" i="130"/>
  <c r="G3" i="130"/>
  <c r="F3" i="130"/>
  <c r="E3" i="130"/>
  <c r="D3" i="130"/>
  <c r="C3" i="130"/>
  <c r="B3" i="130"/>
  <c r="B291" i="129"/>
  <c r="B290" i="129"/>
  <c r="B289" i="129"/>
  <c r="B288" i="129"/>
  <c r="B287" i="129"/>
  <c r="B286" i="129"/>
  <c r="B285" i="129"/>
  <c r="B284" i="129"/>
  <c r="B283" i="129"/>
  <c r="B282" i="129"/>
  <c r="B281" i="129"/>
  <c r="B280" i="129"/>
  <c r="B279" i="129"/>
  <c r="B278" i="129"/>
  <c r="B277" i="129"/>
  <c r="B276" i="129"/>
  <c r="B275" i="129"/>
  <c r="B274" i="129"/>
  <c r="B273" i="129"/>
  <c r="B272" i="129"/>
  <c r="B271" i="129"/>
  <c r="B270" i="129"/>
  <c r="B269" i="129"/>
  <c r="B268" i="129"/>
  <c r="B267" i="129"/>
  <c r="B266" i="129"/>
  <c r="B265" i="129"/>
  <c r="B264" i="129"/>
  <c r="B263" i="129"/>
  <c r="B262" i="129"/>
  <c r="B261" i="129"/>
  <c r="B260" i="129"/>
  <c r="B259" i="129"/>
  <c r="B258" i="129"/>
  <c r="B257" i="129"/>
  <c r="B256" i="129"/>
  <c r="B255" i="129"/>
  <c r="B254" i="129"/>
  <c r="B253" i="129"/>
  <c r="B252" i="129"/>
  <c r="B251" i="129"/>
  <c r="B250" i="129"/>
  <c r="B249" i="129"/>
  <c r="B248" i="129"/>
  <c r="B247" i="129"/>
  <c r="B246" i="129"/>
  <c r="B245" i="129"/>
  <c r="B244" i="129"/>
  <c r="B243" i="129"/>
  <c r="B242" i="129"/>
  <c r="B241" i="129"/>
  <c r="B240" i="129"/>
  <c r="B239" i="129"/>
  <c r="B238" i="129"/>
  <c r="B237" i="129"/>
  <c r="B236" i="129"/>
  <c r="B235" i="129"/>
  <c r="B234" i="129"/>
  <c r="B233" i="129"/>
  <c r="B232" i="129"/>
  <c r="B231" i="129"/>
  <c r="B230" i="129"/>
  <c r="B229" i="129"/>
  <c r="B228" i="129"/>
  <c r="B227" i="129"/>
  <c r="B226" i="129"/>
  <c r="B225" i="129"/>
  <c r="B224" i="129"/>
  <c r="B223" i="129"/>
  <c r="B222" i="129"/>
  <c r="B221" i="129"/>
  <c r="B220" i="129"/>
  <c r="B219" i="129"/>
  <c r="B218" i="129"/>
  <c r="B217" i="129"/>
  <c r="B216" i="129"/>
  <c r="B215" i="129"/>
  <c r="B214" i="129"/>
  <c r="B213" i="129"/>
  <c r="B212" i="129"/>
  <c r="B211" i="129"/>
  <c r="B210" i="129"/>
  <c r="B209" i="129"/>
  <c r="B208" i="129"/>
  <c r="B207" i="129"/>
  <c r="B206" i="129"/>
  <c r="B205" i="129"/>
  <c r="B204" i="129"/>
  <c r="B203" i="129"/>
  <c r="B202" i="129"/>
  <c r="B201" i="129"/>
  <c r="B200" i="129"/>
  <c r="B199" i="129"/>
  <c r="B198" i="129"/>
  <c r="B197" i="129"/>
  <c r="B196" i="129"/>
  <c r="B195" i="129"/>
  <c r="B194" i="129"/>
  <c r="B193" i="129"/>
  <c r="B192" i="129"/>
  <c r="B191" i="129"/>
  <c r="B190" i="129"/>
  <c r="B189" i="129"/>
  <c r="B188" i="129"/>
  <c r="B187" i="129"/>
  <c r="B186" i="129"/>
  <c r="B185" i="129"/>
  <c r="B184" i="129"/>
  <c r="B183" i="129"/>
  <c r="B182" i="129"/>
  <c r="B181" i="129"/>
  <c r="B180" i="129"/>
  <c r="B179" i="129"/>
  <c r="B178" i="129"/>
  <c r="B177" i="129"/>
  <c r="B176" i="129"/>
  <c r="B175" i="129"/>
  <c r="B174" i="129"/>
  <c r="B173" i="129"/>
  <c r="B172" i="129"/>
  <c r="B171" i="129"/>
  <c r="B170" i="129"/>
  <c r="B169" i="129"/>
  <c r="B168" i="129"/>
  <c r="B167" i="129"/>
  <c r="B166" i="129"/>
  <c r="B165" i="129"/>
  <c r="B164" i="129"/>
  <c r="B163" i="129"/>
  <c r="B162" i="129"/>
  <c r="B161" i="129"/>
  <c r="B160" i="129"/>
  <c r="B159" i="129"/>
  <c r="B158" i="129"/>
  <c r="B157" i="129"/>
  <c r="B156" i="129"/>
  <c r="B155" i="129"/>
  <c r="B154" i="129"/>
  <c r="B153" i="129"/>
  <c r="B152" i="129"/>
  <c r="B151" i="129"/>
  <c r="B150" i="129"/>
  <c r="B149" i="129"/>
  <c r="B148" i="129"/>
  <c r="B147" i="129"/>
  <c r="B146" i="129"/>
  <c r="B145" i="129"/>
  <c r="B144" i="129"/>
  <c r="B143" i="129"/>
  <c r="B142" i="129"/>
  <c r="B141" i="129"/>
  <c r="B140" i="129"/>
  <c r="B139" i="129"/>
  <c r="B138" i="129"/>
  <c r="B137" i="129"/>
  <c r="B136" i="129"/>
  <c r="B135" i="129"/>
  <c r="B134" i="129"/>
  <c r="B133" i="129"/>
  <c r="B132" i="129"/>
  <c r="B131" i="129"/>
  <c r="B130" i="129"/>
  <c r="B129" i="129"/>
  <c r="B128" i="129"/>
  <c r="B127" i="129"/>
  <c r="B126" i="129"/>
  <c r="B125" i="129"/>
  <c r="B124" i="129"/>
  <c r="B123" i="129"/>
  <c r="B122" i="129"/>
  <c r="B121" i="129"/>
  <c r="B120" i="129"/>
  <c r="B119" i="129"/>
  <c r="B118" i="129"/>
  <c r="B117" i="129"/>
  <c r="B116" i="129"/>
  <c r="B115" i="129"/>
  <c r="B114" i="129"/>
  <c r="B113" i="129"/>
  <c r="B112" i="129"/>
  <c r="B111" i="129"/>
  <c r="B110" i="129"/>
  <c r="B109" i="129"/>
  <c r="B108" i="129"/>
  <c r="B107" i="129"/>
  <c r="B106" i="129"/>
  <c r="B105" i="129"/>
  <c r="B104" i="129"/>
  <c r="B103" i="129"/>
  <c r="B102" i="129"/>
  <c r="B101" i="129"/>
  <c r="B100" i="129"/>
  <c r="B99" i="129"/>
  <c r="B98" i="129"/>
  <c r="B97" i="129"/>
  <c r="B96" i="129"/>
  <c r="B95" i="129"/>
  <c r="B94" i="129"/>
  <c r="B93" i="129"/>
  <c r="B92" i="129"/>
  <c r="B91" i="129"/>
  <c r="B90" i="129"/>
  <c r="B89" i="129"/>
  <c r="B88" i="129"/>
  <c r="B87" i="129"/>
  <c r="B86" i="129"/>
  <c r="B85" i="129"/>
  <c r="B84" i="129"/>
  <c r="B83" i="129"/>
  <c r="B82" i="129"/>
  <c r="B81" i="129"/>
  <c r="B80" i="129"/>
  <c r="B79" i="129"/>
  <c r="B78" i="129"/>
  <c r="K77" i="129"/>
  <c r="J77" i="129"/>
  <c r="I77" i="129"/>
  <c r="H77" i="129"/>
  <c r="G77" i="129"/>
  <c r="F77" i="129"/>
  <c r="E77" i="129"/>
  <c r="D77" i="129"/>
  <c r="C77" i="129"/>
  <c r="B77" i="129"/>
  <c r="K76" i="129"/>
  <c r="J76" i="129"/>
  <c r="I76" i="129"/>
  <c r="H76" i="129"/>
  <c r="G76" i="129"/>
  <c r="F76" i="129"/>
  <c r="E76" i="129"/>
  <c r="D76" i="129"/>
  <c r="C76" i="129"/>
  <c r="B76" i="129"/>
  <c r="K75" i="129"/>
  <c r="J75" i="129"/>
  <c r="I75" i="129"/>
  <c r="H75" i="129"/>
  <c r="G75" i="129"/>
  <c r="F75" i="129"/>
  <c r="E75" i="129"/>
  <c r="D75" i="129"/>
  <c r="C75" i="129"/>
  <c r="B75" i="129"/>
  <c r="K74" i="129"/>
  <c r="J74" i="129"/>
  <c r="I74" i="129"/>
  <c r="H74" i="129"/>
  <c r="G74" i="129"/>
  <c r="F74" i="129"/>
  <c r="E74" i="129"/>
  <c r="D74" i="129"/>
  <c r="C74" i="129"/>
  <c r="B74" i="129"/>
  <c r="K73" i="129"/>
  <c r="J73" i="129"/>
  <c r="I73" i="129"/>
  <c r="H73" i="129"/>
  <c r="G73" i="129"/>
  <c r="F73" i="129"/>
  <c r="E73" i="129"/>
  <c r="D73" i="129"/>
  <c r="C73" i="129"/>
  <c r="B73" i="129"/>
  <c r="K72" i="129"/>
  <c r="J72" i="129"/>
  <c r="I72" i="129"/>
  <c r="H72" i="129"/>
  <c r="G72" i="129"/>
  <c r="F72" i="129"/>
  <c r="E72" i="129"/>
  <c r="D72" i="129"/>
  <c r="C72" i="129"/>
  <c r="B72" i="129"/>
  <c r="K71" i="129"/>
  <c r="J71" i="129"/>
  <c r="I71" i="129"/>
  <c r="H71" i="129"/>
  <c r="G71" i="129"/>
  <c r="F71" i="129"/>
  <c r="E71" i="129"/>
  <c r="D71" i="129"/>
  <c r="C71" i="129"/>
  <c r="B71" i="129"/>
  <c r="K70" i="129"/>
  <c r="J70" i="129"/>
  <c r="I70" i="129"/>
  <c r="H70" i="129"/>
  <c r="G70" i="129"/>
  <c r="F70" i="129"/>
  <c r="E70" i="129"/>
  <c r="D70" i="129"/>
  <c r="C70" i="129"/>
  <c r="B70" i="129"/>
  <c r="K69" i="129"/>
  <c r="J69" i="129"/>
  <c r="I69" i="129"/>
  <c r="H69" i="129"/>
  <c r="G69" i="129"/>
  <c r="F69" i="129"/>
  <c r="E69" i="129"/>
  <c r="D69" i="129"/>
  <c r="C69" i="129"/>
  <c r="B69" i="129"/>
  <c r="K68" i="129"/>
  <c r="J68" i="129"/>
  <c r="I68" i="129"/>
  <c r="H68" i="129"/>
  <c r="G68" i="129"/>
  <c r="F68" i="129"/>
  <c r="E68" i="129"/>
  <c r="D68" i="129"/>
  <c r="C68" i="129"/>
  <c r="B68" i="129"/>
  <c r="K67" i="129"/>
  <c r="J67" i="129"/>
  <c r="I67" i="129"/>
  <c r="H67" i="129"/>
  <c r="G67" i="129"/>
  <c r="F67" i="129"/>
  <c r="E67" i="129"/>
  <c r="D67" i="129"/>
  <c r="C67" i="129"/>
  <c r="B67" i="129"/>
  <c r="K66" i="129"/>
  <c r="J66" i="129"/>
  <c r="I66" i="129"/>
  <c r="H66" i="129"/>
  <c r="G66" i="129"/>
  <c r="F66" i="129"/>
  <c r="E66" i="129"/>
  <c r="D66" i="129"/>
  <c r="C66" i="129"/>
  <c r="B66" i="129"/>
  <c r="K65" i="129"/>
  <c r="J65" i="129"/>
  <c r="I65" i="129"/>
  <c r="H65" i="129"/>
  <c r="G65" i="129"/>
  <c r="F65" i="129"/>
  <c r="E65" i="129"/>
  <c r="D65" i="129"/>
  <c r="C65" i="129"/>
  <c r="B65" i="129"/>
  <c r="K64" i="129"/>
  <c r="J64" i="129"/>
  <c r="I64" i="129"/>
  <c r="H64" i="129"/>
  <c r="G64" i="129"/>
  <c r="F64" i="129"/>
  <c r="E64" i="129"/>
  <c r="D64" i="129"/>
  <c r="C64" i="129"/>
  <c r="B64" i="129"/>
  <c r="K63" i="129"/>
  <c r="J63" i="129"/>
  <c r="I63" i="129"/>
  <c r="H63" i="129"/>
  <c r="G63" i="129"/>
  <c r="F63" i="129"/>
  <c r="E63" i="129"/>
  <c r="D63" i="129"/>
  <c r="C63" i="129"/>
  <c r="B63" i="129"/>
  <c r="K62" i="129"/>
  <c r="J62" i="129"/>
  <c r="I62" i="129"/>
  <c r="H62" i="129"/>
  <c r="G62" i="129"/>
  <c r="F62" i="129"/>
  <c r="E62" i="129"/>
  <c r="D62" i="129"/>
  <c r="C62" i="129"/>
  <c r="B62" i="129"/>
  <c r="K61" i="129"/>
  <c r="J61" i="129"/>
  <c r="I61" i="129"/>
  <c r="H61" i="129"/>
  <c r="G61" i="129"/>
  <c r="F61" i="129"/>
  <c r="E61" i="129"/>
  <c r="D61" i="129"/>
  <c r="C61" i="129"/>
  <c r="B61" i="129"/>
  <c r="K60" i="129"/>
  <c r="J60" i="129"/>
  <c r="I60" i="129"/>
  <c r="H60" i="129"/>
  <c r="G60" i="129"/>
  <c r="F60" i="129"/>
  <c r="E60" i="129"/>
  <c r="D60" i="129"/>
  <c r="C60" i="129"/>
  <c r="B60" i="129"/>
  <c r="K59" i="129"/>
  <c r="J59" i="129"/>
  <c r="I59" i="129"/>
  <c r="H59" i="129"/>
  <c r="G59" i="129"/>
  <c r="F59" i="129"/>
  <c r="E59" i="129"/>
  <c r="D59" i="129"/>
  <c r="C59" i="129"/>
  <c r="B59" i="129"/>
  <c r="K58" i="129"/>
  <c r="J58" i="129"/>
  <c r="I58" i="129"/>
  <c r="H58" i="129"/>
  <c r="G58" i="129"/>
  <c r="F58" i="129"/>
  <c r="E58" i="129"/>
  <c r="D58" i="129"/>
  <c r="C58" i="129"/>
  <c r="B58" i="129"/>
  <c r="K57" i="129"/>
  <c r="J57" i="129"/>
  <c r="I57" i="129"/>
  <c r="H57" i="129"/>
  <c r="G57" i="129"/>
  <c r="F57" i="129"/>
  <c r="E57" i="129"/>
  <c r="D57" i="129"/>
  <c r="C57" i="129"/>
  <c r="B57" i="129"/>
  <c r="K56" i="129"/>
  <c r="J56" i="129"/>
  <c r="I56" i="129"/>
  <c r="H56" i="129"/>
  <c r="G56" i="129"/>
  <c r="F56" i="129"/>
  <c r="E56" i="129"/>
  <c r="D56" i="129"/>
  <c r="C56" i="129"/>
  <c r="B56" i="129"/>
  <c r="K55" i="129"/>
  <c r="J55" i="129"/>
  <c r="I55" i="129"/>
  <c r="H55" i="129"/>
  <c r="G55" i="129"/>
  <c r="F55" i="129"/>
  <c r="E55" i="129"/>
  <c r="D55" i="129"/>
  <c r="C55" i="129"/>
  <c r="B55" i="129"/>
  <c r="K54" i="129"/>
  <c r="J54" i="129"/>
  <c r="I54" i="129"/>
  <c r="H54" i="129"/>
  <c r="G54" i="129"/>
  <c r="F54" i="129"/>
  <c r="E54" i="129"/>
  <c r="D54" i="129"/>
  <c r="C54" i="129"/>
  <c r="B54" i="129"/>
  <c r="K53" i="129"/>
  <c r="J53" i="129"/>
  <c r="I53" i="129"/>
  <c r="H53" i="129"/>
  <c r="G53" i="129"/>
  <c r="F53" i="129"/>
  <c r="E53" i="129"/>
  <c r="D53" i="129"/>
  <c r="C53" i="129"/>
  <c r="B53" i="129"/>
  <c r="K52" i="129"/>
  <c r="J52" i="129"/>
  <c r="I52" i="129"/>
  <c r="H52" i="129"/>
  <c r="G52" i="129"/>
  <c r="F52" i="129"/>
  <c r="E52" i="129"/>
  <c r="D52" i="129"/>
  <c r="C52" i="129"/>
  <c r="B52" i="129"/>
  <c r="K51" i="129"/>
  <c r="J51" i="129"/>
  <c r="I51" i="129"/>
  <c r="H51" i="129"/>
  <c r="G51" i="129"/>
  <c r="F51" i="129"/>
  <c r="E51" i="129"/>
  <c r="D51" i="129"/>
  <c r="C51" i="129"/>
  <c r="B51" i="129"/>
  <c r="K50" i="129"/>
  <c r="J50" i="129"/>
  <c r="I50" i="129"/>
  <c r="H50" i="129"/>
  <c r="G50" i="129"/>
  <c r="F50" i="129"/>
  <c r="E50" i="129"/>
  <c r="D50" i="129"/>
  <c r="C50" i="129"/>
  <c r="B50" i="129"/>
  <c r="K49" i="129"/>
  <c r="J49" i="129"/>
  <c r="I49" i="129"/>
  <c r="H49" i="129"/>
  <c r="G49" i="129"/>
  <c r="F49" i="129"/>
  <c r="E49" i="129"/>
  <c r="D49" i="129"/>
  <c r="C49" i="129"/>
  <c r="B49" i="129"/>
  <c r="K48" i="129"/>
  <c r="J48" i="129"/>
  <c r="I48" i="129"/>
  <c r="H48" i="129"/>
  <c r="G48" i="129"/>
  <c r="F48" i="129"/>
  <c r="E48" i="129"/>
  <c r="D48" i="129"/>
  <c r="C48" i="129"/>
  <c r="B48" i="129"/>
  <c r="K47" i="129"/>
  <c r="J47" i="129"/>
  <c r="I47" i="129"/>
  <c r="H47" i="129"/>
  <c r="G47" i="129"/>
  <c r="F47" i="129"/>
  <c r="E47" i="129"/>
  <c r="D47" i="129"/>
  <c r="C47" i="129"/>
  <c r="B47" i="129"/>
  <c r="K46" i="129"/>
  <c r="J46" i="129"/>
  <c r="I46" i="129"/>
  <c r="H46" i="129"/>
  <c r="G46" i="129"/>
  <c r="F46" i="129"/>
  <c r="E46" i="129"/>
  <c r="D46" i="129"/>
  <c r="C46" i="129"/>
  <c r="B46" i="129"/>
  <c r="K45" i="129"/>
  <c r="J45" i="129"/>
  <c r="I45" i="129"/>
  <c r="H45" i="129"/>
  <c r="G45" i="129"/>
  <c r="F45" i="129"/>
  <c r="E45" i="129"/>
  <c r="D45" i="129"/>
  <c r="C45" i="129"/>
  <c r="B45" i="129"/>
  <c r="K44" i="129"/>
  <c r="J44" i="129"/>
  <c r="I44" i="129"/>
  <c r="H44" i="129"/>
  <c r="G44" i="129"/>
  <c r="F44" i="129"/>
  <c r="E44" i="129"/>
  <c r="D44" i="129"/>
  <c r="C44" i="129"/>
  <c r="B44" i="129"/>
  <c r="K43" i="129"/>
  <c r="J43" i="129"/>
  <c r="I43" i="129"/>
  <c r="H43" i="129"/>
  <c r="G43" i="129"/>
  <c r="F43" i="129"/>
  <c r="E43" i="129"/>
  <c r="D43" i="129"/>
  <c r="C43" i="129"/>
  <c r="B43" i="129"/>
  <c r="K42" i="129"/>
  <c r="J42" i="129"/>
  <c r="I42" i="129"/>
  <c r="H42" i="129"/>
  <c r="G42" i="129"/>
  <c r="F42" i="129"/>
  <c r="E42" i="129"/>
  <c r="D42" i="129"/>
  <c r="C42" i="129"/>
  <c r="B42" i="129"/>
  <c r="K41" i="129"/>
  <c r="J41" i="129"/>
  <c r="I41" i="129"/>
  <c r="H41" i="129"/>
  <c r="G41" i="129"/>
  <c r="F41" i="129"/>
  <c r="E41" i="129"/>
  <c r="D41" i="129"/>
  <c r="C41" i="129"/>
  <c r="B41" i="129"/>
  <c r="K40" i="129"/>
  <c r="J40" i="129"/>
  <c r="I40" i="129"/>
  <c r="H40" i="129"/>
  <c r="G40" i="129"/>
  <c r="F40" i="129"/>
  <c r="E40" i="129"/>
  <c r="D40" i="129"/>
  <c r="C40" i="129"/>
  <c r="B40" i="129"/>
  <c r="K39" i="129"/>
  <c r="J39" i="129"/>
  <c r="I39" i="129"/>
  <c r="H39" i="129"/>
  <c r="G39" i="129"/>
  <c r="F39" i="129"/>
  <c r="E39" i="129"/>
  <c r="D39" i="129"/>
  <c r="C39" i="129"/>
  <c r="B39" i="129"/>
  <c r="K38" i="129"/>
  <c r="J38" i="129"/>
  <c r="I38" i="129"/>
  <c r="H38" i="129"/>
  <c r="G38" i="129"/>
  <c r="F38" i="129"/>
  <c r="E38" i="129"/>
  <c r="D38" i="129"/>
  <c r="C38" i="129"/>
  <c r="B38" i="129"/>
  <c r="K37" i="129"/>
  <c r="J37" i="129"/>
  <c r="I37" i="129"/>
  <c r="H37" i="129"/>
  <c r="G37" i="129"/>
  <c r="F37" i="129"/>
  <c r="E37" i="129"/>
  <c r="D37" i="129"/>
  <c r="C37" i="129"/>
  <c r="B37" i="129"/>
  <c r="K36" i="129"/>
  <c r="J36" i="129"/>
  <c r="I36" i="129"/>
  <c r="H36" i="129"/>
  <c r="G36" i="129"/>
  <c r="F36" i="129"/>
  <c r="E36" i="129"/>
  <c r="D36" i="129"/>
  <c r="C36" i="129"/>
  <c r="B36" i="129"/>
  <c r="K35" i="129"/>
  <c r="J35" i="129"/>
  <c r="I35" i="129"/>
  <c r="H35" i="129"/>
  <c r="G35" i="129"/>
  <c r="F35" i="129"/>
  <c r="E35" i="129"/>
  <c r="D35" i="129"/>
  <c r="C35" i="129"/>
  <c r="B35" i="129"/>
  <c r="K34" i="129"/>
  <c r="J34" i="129"/>
  <c r="I34" i="129"/>
  <c r="H34" i="129"/>
  <c r="G34" i="129"/>
  <c r="F34" i="129"/>
  <c r="E34" i="129"/>
  <c r="D34" i="129"/>
  <c r="C34" i="129"/>
  <c r="B34" i="129"/>
  <c r="K33" i="129"/>
  <c r="J33" i="129"/>
  <c r="I33" i="129"/>
  <c r="H33" i="129"/>
  <c r="G33" i="129"/>
  <c r="F33" i="129"/>
  <c r="E33" i="129"/>
  <c r="D33" i="129"/>
  <c r="C33" i="129"/>
  <c r="B33" i="129"/>
  <c r="K32" i="129"/>
  <c r="J32" i="129"/>
  <c r="I32" i="129"/>
  <c r="H32" i="129"/>
  <c r="G32" i="129"/>
  <c r="F32" i="129"/>
  <c r="E32" i="129"/>
  <c r="D32" i="129"/>
  <c r="C32" i="129"/>
  <c r="B32" i="129"/>
  <c r="K31" i="129"/>
  <c r="J31" i="129"/>
  <c r="I31" i="129"/>
  <c r="H31" i="129"/>
  <c r="G31" i="129"/>
  <c r="F31" i="129"/>
  <c r="E31" i="129"/>
  <c r="D31" i="129"/>
  <c r="C31" i="129"/>
  <c r="B31" i="129"/>
  <c r="K30" i="129"/>
  <c r="J30" i="129"/>
  <c r="I30" i="129"/>
  <c r="H30" i="129"/>
  <c r="G30" i="129"/>
  <c r="F30" i="129"/>
  <c r="E30" i="129"/>
  <c r="D30" i="129"/>
  <c r="C30" i="129"/>
  <c r="B30" i="129"/>
  <c r="K29" i="129"/>
  <c r="J29" i="129"/>
  <c r="I29" i="129"/>
  <c r="H29" i="129"/>
  <c r="G29" i="129"/>
  <c r="F29" i="129"/>
  <c r="E29" i="129"/>
  <c r="D29" i="129"/>
  <c r="C29" i="129"/>
  <c r="B29" i="129"/>
  <c r="K28" i="129"/>
  <c r="J28" i="129"/>
  <c r="I28" i="129"/>
  <c r="H28" i="129"/>
  <c r="G28" i="129"/>
  <c r="F28" i="129"/>
  <c r="E28" i="129"/>
  <c r="D28" i="129"/>
  <c r="C28" i="129"/>
  <c r="B28" i="129"/>
  <c r="K27" i="129"/>
  <c r="J27" i="129"/>
  <c r="I27" i="129"/>
  <c r="H27" i="129"/>
  <c r="G27" i="129"/>
  <c r="F27" i="129"/>
  <c r="E27" i="129"/>
  <c r="D27" i="129"/>
  <c r="C27" i="129"/>
  <c r="B27" i="129"/>
  <c r="K26" i="129"/>
  <c r="J26" i="129"/>
  <c r="I26" i="129"/>
  <c r="H26" i="129"/>
  <c r="G26" i="129"/>
  <c r="F26" i="129"/>
  <c r="E26" i="129"/>
  <c r="D26" i="129"/>
  <c r="C26" i="129"/>
  <c r="B26" i="129"/>
  <c r="K25" i="129"/>
  <c r="J25" i="129"/>
  <c r="I25" i="129"/>
  <c r="H25" i="129"/>
  <c r="G25" i="129"/>
  <c r="F25" i="129"/>
  <c r="E25" i="129"/>
  <c r="D25" i="129"/>
  <c r="C25" i="129"/>
  <c r="B25" i="129"/>
  <c r="K24" i="129"/>
  <c r="J24" i="129"/>
  <c r="I24" i="129"/>
  <c r="H24" i="129"/>
  <c r="G24" i="129"/>
  <c r="F24" i="129"/>
  <c r="E24" i="129"/>
  <c r="D24" i="129"/>
  <c r="C24" i="129"/>
  <c r="B24" i="129"/>
  <c r="K23" i="129"/>
  <c r="J23" i="129"/>
  <c r="I23" i="129"/>
  <c r="H23" i="129"/>
  <c r="G23" i="129"/>
  <c r="F23" i="129"/>
  <c r="E23" i="129"/>
  <c r="D23" i="129"/>
  <c r="C23" i="129"/>
  <c r="B23" i="129"/>
  <c r="K22" i="129"/>
  <c r="J22" i="129"/>
  <c r="I22" i="129"/>
  <c r="H22" i="129"/>
  <c r="G22" i="129"/>
  <c r="F22" i="129"/>
  <c r="E22" i="129"/>
  <c r="D22" i="129"/>
  <c r="C22" i="129"/>
  <c r="B22" i="129"/>
  <c r="K21" i="129"/>
  <c r="J21" i="129"/>
  <c r="I21" i="129"/>
  <c r="H21" i="129"/>
  <c r="G21" i="129"/>
  <c r="F21" i="129"/>
  <c r="E21" i="129"/>
  <c r="D21" i="129"/>
  <c r="C21" i="129"/>
  <c r="B21" i="129"/>
  <c r="K20" i="129"/>
  <c r="J20" i="129"/>
  <c r="I20" i="129"/>
  <c r="H20" i="129"/>
  <c r="G20" i="129"/>
  <c r="F20" i="129"/>
  <c r="E20" i="129"/>
  <c r="D20" i="129"/>
  <c r="C20" i="129"/>
  <c r="B20" i="129"/>
  <c r="K19" i="129"/>
  <c r="J19" i="129"/>
  <c r="I19" i="129"/>
  <c r="H19" i="129"/>
  <c r="G19" i="129"/>
  <c r="F19" i="129"/>
  <c r="E19" i="129"/>
  <c r="D19" i="129"/>
  <c r="C19" i="129"/>
  <c r="B19" i="129"/>
  <c r="K18" i="129"/>
  <c r="J18" i="129"/>
  <c r="I18" i="129"/>
  <c r="H18" i="129"/>
  <c r="G18" i="129"/>
  <c r="F18" i="129"/>
  <c r="E18" i="129"/>
  <c r="D18" i="129"/>
  <c r="C18" i="129"/>
  <c r="B18" i="129"/>
  <c r="K17" i="129"/>
  <c r="J17" i="129"/>
  <c r="I17" i="129"/>
  <c r="H17" i="129"/>
  <c r="G17" i="129"/>
  <c r="F17" i="129"/>
  <c r="E17" i="129"/>
  <c r="D17" i="129"/>
  <c r="C17" i="129"/>
  <c r="B17" i="129"/>
  <c r="K16" i="129"/>
  <c r="J16" i="129"/>
  <c r="I16" i="129"/>
  <c r="H16" i="129"/>
  <c r="G16" i="129"/>
  <c r="F16" i="129"/>
  <c r="E16" i="129"/>
  <c r="D16" i="129"/>
  <c r="C16" i="129"/>
  <c r="B16" i="129"/>
  <c r="K15" i="129"/>
  <c r="J15" i="129"/>
  <c r="I15" i="129"/>
  <c r="H15" i="129"/>
  <c r="G15" i="129"/>
  <c r="F15" i="129"/>
  <c r="E15" i="129"/>
  <c r="D15" i="129"/>
  <c r="C15" i="129"/>
  <c r="B15" i="129"/>
  <c r="K14" i="129"/>
  <c r="J14" i="129"/>
  <c r="I14" i="129"/>
  <c r="H14" i="129"/>
  <c r="G14" i="129"/>
  <c r="F14" i="129"/>
  <c r="E14" i="129"/>
  <c r="D14" i="129"/>
  <c r="C14" i="129"/>
  <c r="B14" i="129"/>
  <c r="K13" i="129"/>
  <c r="J13" i="129"/>
  <c r="I13" i="129"/>
  <c r="H13" i="129"/>
  <c r="G13" i="129"/>
  <c r="F13" i="129"/>
  <c r="E13" i="129"/>
  <c r="D13" i="129"/>
  <c r="C13" i="129"/>
  <c r="B13" i="129"/>
  <c r="K12" i="129"/>
  <c r="J12" i="129"/>
  <c r="I12" i="129"/>
  <c r="H12" i="129"/>
  <c r="G12" i="129"/>
  <c r="F12" i="129"/>
  <c r="E12" i="129"/>
  <c r="D12" i="129"/>
  <c r="C12" i="129"/>
  <c r="B12" i="129"/>
  <c r="K11" i="129"/>
  <c r="J11" i="129"/>
  <c r="I11" i="129"/>
  <c r="H11" i="129"/>
  <c r="G11" i="129"/>
  <c r="F11" i="129"/>
  <c r="E11" i="129"/>
  <c r="D11" i="129"/>
  <c r="C11" i="129"/>
  <c r="B11" i="129"/>
  <c r="K10" i="129"/>
  <c r="J10" i="129"/>
  <c r="I10" i="129"/>
  <c r="H10" i="129"/>
  <c r="G10" i="129"/>
  <c r="F10" i="129"/>
  <c r="E10" i="129"/>
  <c r="D10" i="129"/>
  <c r="C10" i="129"/>
  <c r="B10" i="129"/>
  <c r="K9" i="129"/>
  <c r="J9" i="129"/>
  <c r="I9" i="129"/>
  <c r="H9" i="129"/>
  <c r="G9" i="129"/>
  <c r="F9" i="129"/>
  <c r="E9" i="129"/>
  <c r="D9" i="129"/>
  <c r="C9" i="129"/>
  <c r="B9" i="129"/>
  <c r="K8" i="129"/>
  <c r="J8" i="129"/>
  <c r="I8" i="129"/>
  <c r="H8" i="129"/>
  <c r="G8" i="129"/>
  <c r="F8" i="129"/>
  <c r="E8" i="129"/>
  <c r="D8" i="129"/>
  <c r="C8" i="129"/>
  <c r="B8" i="129"/>
  <c r="K7" i="129"/>
  <c r="J7" i="129"/>
  <c r="I7" i="129"/>
  <c r="H7" i="129"/>
  <c r="G7" i="129"/>
  <c r="F7" i="129"/>
  <c r="E7" i="129"/>
  <c r="D7" i="129"/>
  <c r="C7" i="129"/>
  <c r="B7" i="129"/>
  <c r="K6" i="129"/>
  <c r="J6" i="129"/>
  <c r="I6" i="129"/>
  <c r="H6" i="129"/>
  <c r="G6" i="129"/>
  <c r="F6" i="129"/>
  <c r="E6" i="129"/>
  <c r="D6" i="129"/>
  <c r="C6" i="129"/>
  <c r="B6" i="129"/>
  <c r="K5" i="129"/>
  <c r="J5" i="129"/>
  <c r="I5" i="129"/>
  <c r="H5" i="129"/>
  <c r="G5" i="129"/>
  <c r="F5" i="129"/>
  <c r="E5" i="129"/>
  <c r="D5" i="129"/>
  <c r="C5" i="129"/>
  <c r="B5" i="129"/>
  <c r="K4" i="129"/>
  <c r="J4" i="129"/>
  <c r="I4" i="129"/>
  <c r="H4" i="129"/>
  <c r="G4" i="129"/>
  <c r="F4" i="129"/>
  <c r="E4" i="129"/>
  <c r="D4" i="129"/>
  <c r="C4" i="129"/>
  <c r="B4" i="129"/>
  <c r="K3" i="129"/>
  <c r="J3" i="129"/>
  <c r="I3" i="129"/>
  <c r="H3" i="129"/>
  <c r="G3" i="129"/>
  <c r="F3" i="129"/>
  <c r="E3" i="129"/>
  <c r="D3" i="129"/>
  <c r="C3" i="129"/>
  <c r="B3" i="129"/>
  <c r="B291" i="128"/>
  <c r="B290" i="128"/>
  <c r="B289" i="128"/>
  <c r="B288" i="128"/>
  <c r="B287" i="128"/>
  <c r="B286" i="128"/>
  <c r="B285" i="128"/>
  <c r="B284" i="128"/>
  <c r="B283" i="128"/>
  <c r="B282" i="128"/>
  <c r="B281" i="128"/>
  <c r="B280" i="128"/>
  <c r="B279" i="128"/>
  <c r="B278" i="128"/>
  <c r="B277" i="128"/>
  <c r="B276" i="128"/>
  <c r="B275" i="128"/>
  <c r="B274" i="128"/>
  <c r="B273" i="128"/>
  <c r="B272" i="128"/>
  <c r="B271" i="128"/>
  <c r="B270" i="128"/>
  <c r="B269" i="128"/>
  <c r="B268" i="128"/>
  <c r="B267" i="128"/>
  <c r="B266" i="128"/>
  <c r="B265" i="128"/>
  <c r="B264" i="128"/>
  <c r="B263" i="128"/>
  <c r="B262" i="128"/>
  <c r="B261" i="128"/>
  <c r="B260" i="128"/>
  <c r="B259" i="128"/>
  <c r="B258" i="128"/>
  <c r="B257" i="128"/>
  <c r="B256" i="128"/>
  <c r="B255" i="128"/>
  <c r="B254" i="128"/>
  <c r="B253" i="128"/>
  <c r="B252" i="128"/>
  <c r="B251" i="128"/>
  <c r="B250" i="128"/>
  <c r="B249" i="128"/>
  <c r="B248" i="128"/>
  <c r="B247" i="128"/>
  <c r="B246" i="128"/>
  <c r="B245" i="128"/>
  <c r="B244" i="128"/>
  <c r="B243" i="128"/>
  <c r="B242" i="128"/>
  <c r="B241" i="128"/>
  <c r="B240" i="128"/>
  <c r="B239" i="128"/>
  <c r="B238" i="128"/>
  <c r="B237" i="128"/>
  <c r="B236" i="128"/>
  <c r="B235" i="128"/>
  <c r="B234" i="128"/>
  <c r="B233" i="128"/>
  <c r="B232" i="128"/>
  <c r="B231" i="128"/>
  <c r="B230" i="128"/>
  <c r="B229" i="128"/>
  <c r="B228" i="128"/>
  <c r="B227" i="128"/>
  <c r="B226" i="128"/>
  <c r="B225" i="128"/>
  <c r="B224" i="128"/>
  <c r="B223" i="128"/>
  <c r="B222" i="128"/>
  <c r="B221" i="128"/>
  <c r="B220" i="128"/>
  <c r="B219" i="128"/>
  <c r="B218" i="128"/>
  <c r="B217" i="128"/>
  <c r="B216" i="128"/>
  <c r="B215" i="128"/>
  <c r="B214" i="128"/>
  <c r="B213" i="128"/>
  <c r="B212" i="128"/>
  <c r="B211" i="128"/>
  <c r="B210" i="128"/>
  <c r="B209" i="128"/>
  <c r="B208" i="128"/>
  <c r="B207" i="128"/>
  <c r="B206" i="128"/>
  <c r="B205" i="128"/>
  <c r="B204" i="128"/>
  <c r="B203" i="128"/>
  <c r="B202" i="128"/>
  <c r="B201" i="128"/>
  <c r="B200" i="128"/>
  <c r="B199" i="128"/>
  <c r="B198" i="128"/>
  <c r="B197" i="128"/>
  <c r="B196" i="128"/>
  <c r="B195" i="128"/>
  <c r="B194" i="128"/>
  <c r="B193" i="128"/>
  <c r="B192" i="128"/>
  <c r="B191" i="128"/>
  <c r="B190" i="128"/>
  <c r="B189" i="128"/>
  <c r="B188" i="128"/>
  <c r="B187" i="128"/>
  <c r="B186" i="128"/>
  <c r="B185" i="128"/>
  <c r="B184" i="128"/>
  <c r="B183" i="128"/>
  <c r="B182" i="128"/>
  <c r="B181" i="128"/>
  <c r="B180" i="128"/>
  <c r="B179" i="128"/>
  <c r="B178" i="128"/>
  <c r="B177" i="128"/>
  <c r="B176" i="128"/>
  <c r="B175" i="128"/>
  <c r="B174" i="128"/>
  <c r="B173" i="128"/>
  <c r="B172" i="128"/>
  <c r="B171" i="128"/>
  <c r="B170" i="128"/>
  <c r="B169" i="128"/>
  <c r="B168" i="128"/>
  <c r="B167" i="128"/>
  <c r="B166" i="128"/>
  <c r="B165" i="128"/>
  <c r="B164" i="128"/>
  <c r="B163" i="128"/>
  <c r="B162" i="128"/>
  <c r="B161" i="128"/>
  <c r="B160" i="128"/>
  <c r="B159" i="128"/>
  <c r="B158" i="128"/>
  <c r="B157" i="128"/>
  <c r="B156" i="128"/>
  <c r="B155" i="128"/>
  <c r="B154" i="128"/>
  <c r="B153" i="128"/>
  <c r="B152" i="128"/>
  <c r="B151" i="128"/>
  <c r="B150" i="128"/>
  <c r="B149" i="128"/>
  <c r="B148" i="128"/>
  <c r="B147" i="128"/>
  <c r="B146" i="128"/>
  <c r="B145" i="128"/>
  <c r="B144" i="128"/>
  <c r="B143" i="128"/>
  <c r="B142" i="128"/>
  <c r="B141" i="128"/>
  <c r="B140" i="128"/>
  <c r="B139" i="128"/>
  <c r="B138" i="128"/>
  <c r="B137" i="128"/>
  <c r="B136" i="128"/>
  <c r="B135" i="128"/>
  <c r="B134" i="128"/>
  <c r="B133" i="128"/>
  <c r="B132" i="128"/>
  <c r="B131" i="128"/>
  <c r="B130" i="128"/>
  <c r="B129" i="128"/>
  <c r="B128" i="128"/>
  <c r="B127" i="128"/>
  <c r="B126" i="128"/>
  <c r="B125" i="128"/>
  <c r="B124" i="128"/>
  <c r="B123" i="128"/>
  <c r="B122" i="128"/>
  <c r="B121" i="128"/>
  <c r="B120" i="128"/>
  <c r="B119" i="128"/>
  <c r="B118" i="128"/>
  <c r="B117" i="128"/>
  <c r="B116" i="128"/>
  <c r="B115" i="128"/>
  <c r="B114" i="128"/>
  <c r="B113" i="128"/>
  <c r="B112" i="128"/>
  <c r="B111" i="128"/>
  <c r="B110" i="128"/>
  <c r="B109" i="128"/>
  <c r="B108" i="128"/>
  <c r="B107" i="128"/>
  <c r="B106" i="128"/>
  <c r="B105" i="128"/>
  <c r="B104" i="128"/>
  <c r="B103" i="128"/>
  <c r="B102" i="128"/>
  <c r="B101" i="128"/>
  <c r="B100" i="128"/>
  <c r="B99" i="128"/>
  <c r="B98" i="128"/>
  <c r="B97" i="128"/>
  <c r="B96" i="128"/>
  <c r="B95" i="128"/>
  <c r="B94" i="128"/>
  <c r="B93" i="128"/>
  <c r="B92" i="128"/>
  <c r="B91" i="128"/>
  <c r="B90" i="128"/>
  <c r="B89" i="128"/>
  <c r="B88" i="128"/>
  <c r="B87" i="128"/>
  <c r="B86" i="128"/>
  <c r="B85" i="128"/>
  <c r="B84" i="128"/>
  <c r="B83" i="128"/>
  <c r="B82" i="128"/>
  <c r="B81" i="128"/>
  <c r="B80" i="128"/>
  <c r="B79" i="128"/>
  <c r="B78" i="128"/>
  <c r="K77" i="128"/>
  <c r="J77" i="128"/>
  <c r="I77" i="128"/>
  <c r="H77" i="128"/>
  <c r="G77" i="128"/>
  <c r="F77" i="128"/>
  <c r="E77" i="128"/>
  <c r="D77" i="128"/>
  <c r="C77" i="128"/>
  <c r="B77" i="128"/>
  <c r="K76" i="128"/>
  <c r="J76" i="128"/>
  <c r="I76" i="128"/>
  <c r="H76" i="128"/>
  <c r="G76" i="128"/>
  <c r="F76" i="128"/>
  <c r="E76" i="128"/>
  <c r="D76" i="128"/>
  <c r="C76" i="128"/>
  <c r="B76" i="128"/>
  <c r="K75" i="128"/>
  <c r="J75" i="128"/>
  <c r="I75" i="128"/>
  <c r="H75" i="128"/>
  <c r="G75" i="128"/>
  <c r="F75" i="128"/>
  <c r="E75" i="128"/>
  <c r="D75" i="128"/>
  <c r="C75" i="128"/>
  <c r="B75" i="128"/>
  <c r="K74" i="128"/>
  <c r="J74" i="128"/>
  <c r="I74" i="128"/>
  <c r="H74" i="128"/>
  <c r="G74" i="128"/>
  <c r="F74" i="128"/>
  <c r="E74" i="128"/>
  <c r="D74" i="128"/>
  <c r="C74" i="128"/>
  <c r="B74" i="128"/>
  <c r="K73" i="128"/>
  <c r="J73" i="128"/>
  <c r="I73" i="128"/>
  <c r="H73" i="128"/>
  <c r="G73" i="128"/>
  <c r="F73" i="128"/>
  <c r="E73" i="128"/>
  <c r="D73" i="128"/>
  <c r="C73" i="128"/>
  <c r="B73" i="128"/>
  <c r="K72" i="128"/>
  <c r="J72" i="128"/>
  <c r="I72" i="128"/>
  <c r="H72" i="128"/>
  <c r="G72" i="128"/>
  <c r="F72" i="128"/>
  <c r="E72" i="128"/>
  <c r="D72" i="128"/>
  <c r="C72" i="128"/>
  <c r="B72" i="128"/>
  <c r="K71" i="128"/>
  <c r="J71" i="128"/>
  <c r="I71" i="128"/>
  <c r="H71" i="128"/>
  <c r="G71" i="128"/>
  <c r="F71" i="128"/>
  <c r="E71" i="128"/>
  <c r="D71" i="128"/>
  <c r="C71" i="128"/>
  <c r="B71" i="128"/>
  <c r="K70" i="128"/>
  <c r="J70" i="128"/>
  <c r="I70" i="128"/>
  <c r="H70" i="128"/>
  <c r="G70" i="128"/>
  <c r="F70" i="128"/>
  <c r="E70" i="128"/>
  <c r="D70" i="128"/>
  <c r="C70" i="128"/>
  <c r="B70" i="128"/>
  <c r="K69" i="128"/>
  <c r="J69" i="128"/>
  <c r="I69" i="128"/>
  <c r="H69" i="128"/>
  <c r="G69" i="128"/>
  <c r="F69" i="128"/>
  <c r="E69" i="128"/>
  <c r="D69" i="128"/>
  <c r="C69" i="128"/>
  <c r="B69" i="128"/>
  <c r="K68" i="128"/>
  <c r="J68" i="128"/>
  <c r="I68" i="128"/>
  <c r="H68" i="128"/>
  <c r="G68" i="128"/>
  <c r="F68" i="128"/>
  <c r="E68" i="128"/>
  <c r="D68" i="128"/>
  <c r="C68" i="128"/>
  <c r="B68" i="128"/>
  <c r="K67" i="128"/>
  <c r="J67" i="128"/>
  <c r="I67" i="128"/>
  <c r="H67" i="128"/>
  <c r="G67" i="128"/>
  <c r="F67" i="128"/>
  <c r="E67" i="128"/>
  <c r="D67" i="128"/>
  <c r="C67" i="128"/>
  <c r="B67" i="128"/>
  <c r="K66" i="128"/>
  <c r="J66" i="128"/>
  <c r="I66" i="128"/>
  <c r="H66" i="128"/>
  <c r="G66" i="128"/>
  <c r="F66" i="128"/>
  <c r="E66" i="128"/>
  <c r="D66" i="128"/>
  <c r="C66" i="128"/>
  <c r="B66" i="128"/>
  <c r="K65" i="128"/>
  <c r="J65" i="128"/>
  <c r="I65" i="128"/>
  <c r="H65" i="128"/>
  <c r="G65" i="128"/>
  <c r="F65" i="128"/>
  <c r="E65" i="128"/>
  <c r="D65" i="128"/>
  <c r="C65" i="128"/>
  <c r="B65" i="128"/>
  <c r="K64" i="128"/>
  <c r="J64" i="128"/>
  <c r="I64" i="128"/>
  <c r="H64" i="128"/>
  <c r="G64" i="128"/>
  <c r="F64" i="128"/>
  <c r="E64" i="128"/>
  <c r="D64" i="128"/>
  <c r="C64" i="128"/>
  <c r="B64" i="128"/>
  <c r="K63" i="128"/>
  <c r="J63" i="128"/>
  <c r="I63" i="128"/>
  <c r="H63" i="128"/>
  <c r="G63" i="128"/>
  <c r="F63" i="128"/>
  <c r="E63" i="128"/>
  <c r="D63" i="128"/>
  <c r="C63" i="128"/>
  <c r="B63" i="128"/>
  <c r="K62" i="128"/>
  <c r="J62" i="128"/>
  <c r="I62" i="128"/>
  <c r="H62" i="128"/>
  <c r="G62" i="128"/>
  <c r="F62" i="128"/>
  <c r="E62" i="128"/>
  <c r="D62" i="128"/>
  <c r="C62" i="128"/>
  <c r="B62" i="128"/>
  <c r="K61" i="128"/>
  <c r="J61" i="128"/>
  <c r="I61" i="128"/>
  <c r="H61" i="128"/>
  <c r="G61" i="128"/>
  <c r="F61" i="128"/>
  <c r="E61" i="128"/>
  <c r="D61" i="128"/>
  <c r="C61" i="128"/>
  <c r="B61" i="128"/>
  <c r="K60" i="128"/>
  <c r="J60" i="128"/>
  <c r="I60" i="128"/>
  <c r="H60" i="128"/>
  <c r="G60" i="128"/>
  <c r="F60" i="128"/>
  <c r="E60" i="128"/>
  <c r="D60" i="128"/>
  <c r="C60" i="128"/>
  <c r="B60" i="128"/>
  <c r="K59" i="128"/>
  <c r="J59" i="128"/>
  <c r="I59" i="128"/>
  <c r="H59" i="128"/>
  <c r="G59" i="128"/>
  <c r="F59" i="128"/>
  <c r="E59" i="128"/>
  <c r="D59" i="128"/>
  <c r="C59" i="128"/>
  <c r="B59" i="128"/>
  <c r="K58" i="128"/>
  <c r="J58" i="128"/>
  <c r="I58" i="128"/>
  <c r="H58" i="128"/>
  <c r="G58" i="128"/>
  <c r="F58" i="128"/>
  <c r="E58" i="128"/>
  <c r="D58" i="128"/>
  <c r="C58" i="128"/>
  <c r="B58" i="128"/>
  <c r="K57" i="128"/>
  <c r="J57" i="128"/>
  <c r="I57" i="128"/>
  <c r="H57" i="128"/>
  <c r="G57" i="128"/>
  <c r="F57" i="128"/>
  <c r="E57" i="128"/>
  <c r="D57" i="128"/>
  <c r="C57" i="128"/>
  <c r="B57" i="128"/>
  <c r="K56" i="128"/>
  <c r="J56" i="128"/>
  <c r="I56" i="128"/>
  <c r="H56" i="128"/>
  <c r="G56" i="128"/>
  <c r="F56" i="128"/>
  <c r="E56" i="128"/>
  <c r="D56" i="128"/>
  <c r="C56" i="128"/>
  <c r="B56" i="128"/>
  <c r="K55" i="128"/>
  <c r="J55" i="128"/>
  <c r="I55" i="128"/>
  <c r="H55" i="128"/>
  <c r="G55" i="128"/>
  <c r="F55" i="128"/>
  <c r="E55" i="128"/>
  <c r="D55" i="128"/>
  <c r="C55" i="128"/>
  <c r="B55" i="128"/>
  <c r="K54" i="128"/>
  <c r="J54" i="128"/>
  <c r="I54" i="128"/>
  <c r="H54" i="128"/>
  <c r="G54" i="128"/>
  <c r="F54" i="128"/>
  <c r="E54" i="128"/>
  <c r="D54" i="128"/>
  <c r="C54" i="128"/>
  <c r="B54" i="128"/>
  <c r="K53" i="128"/>
  <c r="J53" i="128"/>
  <c r="I53" i="128"/>
  <c r="H53" i="128"/>
  <c r="G53" i="128"/>
  <c r="F53" i="128"/>
  <c r="E53" i="128"/>
  <c r="D53" i="128"/>
  <c r="C53" i="128"/>
  <c r="B53" i="128"/>
  <c r="K52" i="128"/>
  <c r="J52" i="128"/>
  <c r="I52" i="128"/>
  <c r="H52" i="128"/>
  <c r="G52" i="128"/>
  <c r="F52" i="128"/>
  <c r="E52" i="128"/>
  <c r="D52" i="128"/>
  <c r="C52" i="128"/>
  <c r="B52" i="128"/>
  <c r="K51" i="128"/>
  <c r="J51" i="128"/>
  <c r="I51" i="128"/>
  <c r="H51" i="128"/>
  <c r="G51" i="128"/>
  <c r="F51" i="128"/>
  <c r="E51" i="128"/>
  <c r="D51" i="128"/>
  <c r="C51" i="128"/>
  <c r="B51" i="128"/>
  <c r="K50" i="128"/>
  <c r="J50" i="128"/>
  <c r="I50" i="128"/>
  <c r="H50" i="128"/>
  <c r="G50" i="128"/>
  <c r="F50" i="128"/>
  <c r="E50" i="128"/>
  <c r="D50" i="128"/>
  <c r="C50" i="128"/>
  <c r="B50" i="128"/>
  <c r="K49" i="128"/>
  <c r="J49" i="128"/>
  <c r="I49" i="128"/>
  <c r="H49" i="128"/>
  <c r="G49" i="128"/>
  <c r="F49" i="128"/>
  <c r="E49" i="128"/>
  <c r="D49" i="128"/>
  <c r="C49" i="128"/>
  <c r="B49" i="128"/>
  <c r="K48" i="128"/>
  <c r="J48" i="128"/>
  <c r="I48" i="128"/>
  <c r="H48" i="128"/>
  <c r="G48" i="128"/>
  <c r="F48" i="128"/>
  <c r="E48" i="128"/>
  <c r="D48" i="128"/>
  <c r="C48" i="128"/>
  <c r="B48" i="128"/>
  <c r="K47" i="128"/>
  <c r="J47" i="128"/>
  <c r="I47" i="128"/>
  <c r="H47" i="128"/>
  <c r="G47" i="128"/>
  <c r="F47" i="128"/>
  <c r="E47" i="128"/>
  <c r="D47" i="128"/>
  <c r="C47" i="128"/>
  <c r="B47" i="128"/>
  <c r="K46" i="128"/>
  <c r="J46" i="128"/>
  <c r="I46" i="128"/>
  <c r="H46" i="128"/>
  <c r="G46" i="128"/>
  <c r="F46" i="128"/>
  <c r="E46" i="128"/>
  <c r="D46" i="128"/>
  <c r="C46" i="128"/>
  <c r="B46" i="128"/>
  <c r="K45" i="128"/>
  <c r="J45" i="128"/>
  <c r="I45" i="128"/>
  <c r="H45" i="128"/>
  <c r="G45" i="128"/>
  <c r="F45" i="128"/>
  <c r="E45" i="128"/>
  <c r="D45" i="128"/>
  <c r="C45" i="128"/>
  <c r="B45" i="128"/>
  <c r="K44" i="128"/>
  <c r="J44" i="128"/>
  <c r="I44" i="128"/>
  <c r="H44" i="128"/>
  <c r="G44" i="128"/>
  <c r="F44" i="128"/>
  <c r="E44" i="128"/>
  <c r="D44" i="128"/>
  <c r="C44" i="128"/>
  <c r="B44" i="128"/>
  <c r="K43" i="128"/>
  <c r="J43" i="128"/>
  <c r="I43" i="128"/>
  <c r="H43" i="128"/>
  <c r="G43" i="128"/>
  <c r="F43" i="128"/>
  <c r="E43" i="128"/>
  <c r="D43" i="128"/>
  <c r="C43" i="128"/>
  <c r="B43" i="128"/>
  <c r="K42" i="128"/>
  <c r="J42" i="128"/>
  <c r="I42" i="128"/>
  <c r="H42" i="128"/>
  <c r="G42" i="128"/>
  <c r="F42" i="128"/>
  <c r="E42" i="128"/>
  <c r="D42" i="128"/>
  <c r="C42" i="128"/>
  <c r="B42" i="128"/>
  <c r="K41" i="128"/>
  <c r="J41" i="128"/>
  <c r="I41" i="128"/>
  <c r="H41" i="128"/>
  <c r="G41" i="128"/>
  <c r="F41" i="128"/>
  <c r="E41" i="128"/>
  <c r="D41" i="128"/>
  <c r="C41" i="128"/>
  <c r="B41" i="128"/>
  <c r="K40" i="128"/>
  <c r="J40" i="128"/>
  <c r="I40" i="128"/>
  <c r="H40" i="128"/>
  <c r="G40" i="128"/>
  <c r="F40" i="128"/>
  <c r="E40" i="128"/>
  <c r="D40" i="128"/>
  <c r="C40" i="128"/>
  <c r="B40" i="128"/>
  <c r="K39" i="128"/>
  <c r="J39" i="128"/>
  <c r="I39" i="128"/>
  <c r="H39" i="128"/>
  <c r="G39" i="128"/>
  <c r="F39" i="128"/>
  <c r="E39" i="128"/>
  <c r="D39" i="128"/>
  <c r="C39" i="128"/>
  <c r="B39" i="128"/>
  <c r="K38" i="128"/>
  <c r="J38" i="128"/>
  <c r="I38" i="128"/>
  <c r="H38" i="128"/>
  <c r="G38" i="128"/>
  <c r="F38" i="128"/>
  <c r="E38" i="128"/>
  <c r="D38" i="128"/>
  <c r="C38" i="128"/>
  <c r="B38" i="128"/>
  <c r="K37" i="128"/>
  <c r="J37" i="128"/>
  <c r="I37" i="128"/>
  <c r="H37" i="128"/>
  <c r="G37" i="128"/>
  <c r="F37" i="128"/>
  <c r="E37" i="128"/>
  <c r="D37" i="128"/>
  <c r="C37" i="128"/>
  <c r="B37" i="128"/>
  <c r="K36" i="128"/>
  <c r="J36" i="128"/>
  <c r="I36" i="128"/>
  <c r="H36" i="128"/>
  <c r="G36" i="128"/>
  <c r="F36" i="128"/>
  <c r="E36" i="128"/>
  <c r="D36" i="128"/>
  <c r="C36" i="128"/>
  <c r="B36" i="128"/>
  <c r="K35" i="128"/>
  <c r="J35" i="128"/>
  <c r="I35" i="128"/>
  <c r="H35" i="128"/>
  <c r="G35" i="128"/>
  <c r="F35" i="128"/>
  <c r="E35" i="128"/>
  <c r="D35" i="128"/>
  <c r="C35" i="128"/>
  <c r="B35" i="128"/>
  <c r="K34" i="128"/>
  <c r="J34" i="128"/>
  <c r="I34" i="128"/>
  <c r="H34" i="128"/>
  <c r="G34" i="128"/>
  <c r="F34" i="128"/>
  <c r="E34" i="128"/>
  <c r="D34" i="128"/>
  <c r="C34" i="128"/>
  <c r="B34" i="128"/>
  <c r="K33" i="128"/>
  <c r="J33" i="128"/>
  <c r="I33" i="128"/>
  <c r="H33" i="128"/>
  <c r="G33" i="128"/>
  <c r="F33" i="128"/>
  <c r="E33" i="128"/>
  <c r="D33" i="128"/>
  <c r="C33" i="128"/>
  <c r="B33" i="128"/>
  <c r="K32" i="128"/>
  <c r="J32" i="128"/>
  <c r="I32" i="128"/>
  <c r="H32" i="128"/>
  <c r="G32" i="128"/>
  <c r="F32" i="128"/>
  <c r="E32" i="128"/>
  <c r="D32" i="128"/>
  <c r="C32" i="128"/>
  <c r="B32" i="128"/>
  <c r="K31" i="128"/>
  <c r="J31" i="128"/>
  <c r="I31" i="128"/>
  <c r="H31" i="128"/>
  <c r="G31" i="128"/>
  <c r="F31" i="128"/>
  <c r="E31" i="128"/>
  <c r="D31" i="128"/>
  <c r="C31" i="128"/>
  <c r="B31" i="128"/>
  <c r="K30" i="128"/>
  <c r="J30" i="128"/>
  <c r="I30" i="128"/>
  <c r="H30" i="128"/>
  <c r="G30" i="128"/>
  <c r="F30" i="128"/>
  <c r="E30" i="128"/>
  <c r="D30" i="128"/>
  <c r="C30" i="128"/>
  <c r="B30" i="128"/>
  <c r="K29" i="128"/>
  <c r="J29" i="128"/>
  <c r="I29" i="128"/>
  <c r="H29" i="128"/>
  <c r="G29" i="128"/>
  <c r="F29" i="128"/>
  <c r="E29" i="128"/>
  <c r="D29" i="128"/>
  <c r="C29" i="128"/>
  <c r="B29" i="128"/>
  <c r="K28" i="128"/>
  <c r="J28" i="128"/>
  <c r="I28" i="128"/>
  <c r="H28" i="128"/>
  <c r="G28" i="128"/>
  <c r="F28" i="128"/>
  <c r="E28" i="128"/>
  <c r="D28" i="128"/>
  <c r="C28" i="128"/>
  <c r="B28" i="128"/>
  <c r="K27" i="128"/>
  <c r="J27" i="128"/>
  <c r="I27" i="128"/>
  <c r="H27" i="128"/>
  <c r="G27" i="128"/>
  <c r="F27" i="128"/>
  <c r="E27" i="128"/>
  <c r="D27" i="128"/>
  <c r="C27" i="128"/>
  <c r="B27" i="128"/>
  <c r="K26" i="128"/>
  <c r="J26" i="128"/>
  <c r="I26" i="128"/>
  <c r="H26" i="128"/>
  <c r="G26" i="128"/>
  <c r="F26" i="128"/>
  <c r="E26" i="128"/>
  <c r="D26" i="128"/>
  <c r="C26" i="128"/>
  <c r="B26" i="128"/>
  <c r="K25" i="128"/>
  <c r="J25" i="128"/>
  <c r="I25" i="128"/>
  <c r="H25" i="128"/>
  <c r="G25" i="128"/>
  <c r="F25" i="128"/>
  <c r="E25" i="128"/>
  <c r="D25" i="128"/>
  <c r="C25" i="128"/>
  <c r="B25" i="128"/>
  <c r="K24" i="128"/>
  <c r="J24" i="128"/>
  <c r="I24" i="128"/>
  <c r="H24" i="128"/>
  <c r="G24" i="128"/>
  <c r="F24" i="128"/>
  <c r="E24" i="128"/>
  <c r="D24" i="128"/>
  <c r="C24" i="128"/>
  <c r="B24" i="128"/>
  <c r="K23" i="128"/>
  <c r="J23" i="128"/>
  <c r="I23" i="128"/>
  <c r="H23" i="128"/>
  <c r="G23" i="128"/>
  <c r="F23" i="128"/>
  <c r="E23" i="128"/>
  <c r="D23" i="128"/>
  <c r="C23" i="128"/>
  <c r="B23" i="128"/>
  <c r="K22" i="128"/>
  <c r="J22" i="128"/>
  <c r="I22" i="128"/>
  <c r="H22" i="128"/>
  <c r="G22" i="128"/>
  <c r="F22" i="128"/>
  <c r="E22" i="128"/>
  <c r="D22" i="128"/>
  <c r="C22" i="128"/>
  <c r="B22" i="128"/>
  <c r="K21" i="128"/>
  <c r="J21" i="128"/>
  <c r="I21" i="128"/>
  <c r="H21" i="128"/>
  <c r="G21" i="128"/>
  <c r="F21" i="128"/>
  <c r="E21" i="128"/>
  <c r="D21" i="128"/>
  <c r="C21" i="128"/>
  <c r="B21" i="128"/>
  <c r="K20" i="128"/>
  <c r="J20" i="128"/>
  <c r="I20" i="128"/>
  <c r="H20" i="128"/>
  <c r="G20" i="128"/>
  <c r="F20" i="128"/>
  <c r="E20" i="128"/>
  <c r="D20" i="128"/>
  <c r="C20" i="128"/>
  <c r="B20" i="128"/>
  <c r="K19" i="128"/>
  <c r="J19" i="128"/>
  <c r="I19" i="128"/>
  <c r="H19" i="128"/>
  <c r="G19" i="128"/>
  <c r="F19" i="128"/>
  <c r="E19" i="128"/>
  <c r="D19" i="128"/>
  <c r="C19" i="128"/>
  <c r="B19" i="128"/>
  <c r="K18" i="128"/>
  <c r="J18" i="128"/>
  <c r="I18" i="128"/>
  <c r="H18" i="128"/>
  <c r="G18" i="128"/>
  <c r="F18" i="128"/>
  <c r="E18" i="128"/>
  <c r="D18" i="128"/>
  <c r="C18" i="128"/>
  <c r="B18" i="128"/>
  <c r="K17" i="128"/>
  <c r="J17" i="128"/>
  <c r="I17" i="128"/>
  <c r="H17" i="128"/>
  <c r="G17" i="128"/>
  <c r="F17" i="128"/>
  <c r="E17" i="128"/>
  <c r="D17" i="128"/>
  <c r="C17" i="128"/>
  <c r="B17" i="128"/>
  <c r="K16" i="128"/>
  <c r="J16" i="128"/>
  <c r="I16" i="128"/>
  <c r="H16" i="128"/>
  <c r="G16" i="128"/>
  <c r="F16" i="128"/>
  <c r="E16" i="128"/>
  <c r="D16" i="128"/>
  <c r="C16" i="128"/>
  <c r="B16" i="128"/>
  <c r="K15" i="128"/>
  <c r="J15" i="128"/>
  <c r="I15" i="128"/>
  <c r="H15" i="128"/>
  <c r="G15" i="128"/>
  <c r="F15" i="128"/>
  <c r="E15" i="128"/>
  <c r="D15" i="128"/>
  <c r="C15" i="128"/>
  <c r="B15" i="128"/>
  <c r="K14" i="128"/>
  <c r="J14" i="128"/>
  <c r="I14" i="128"/>
  <c r="H14" i="128"/>
  <c r="G14" i="128"/>
  <c r="F14" i="128"/>
  <c r="E14" i="128"/>
  <c r="D14" i="128"/>
  <c r="C14" i="128"/>
  <c r="B14" i="128"/>
  <c r="K13" i="128"/>
  <c r="J13" i="128"/>
  <c r="I13" i="128"/>
  <c r="H13" i="128"/>
  <c r="G13" i="128"/>
  <c r="F13" i="128"/>
  <c r="E13" i="128"/>
  <c r="D13" i="128"/>
  <c r="C13" i="128"/>
  <c r="B13" i="128"/>
  <c r="K12" i="128"/>
  <c r="J12" i="128"/>
  <c r="I12" i="128"/>
  <c r="H12" i="128"/>
  <c r="G12" i="128"/>
  <c r="F12" i="128"/>
  <c r="E12" i="128"/>
  <c r="D12" i="128"/>
  <c r="C12" i="128"/>
  <c r="B12" i="128"/>
  <c r="K11" i="128"/>
  <c r="J11" i="128"/>
  <c r="I11" i="128"/>
  <c r="H11" i="128"/>
  <c r="G11" i="128"/>
  <c r="F11" i="128"/>
  <c r="E11" i="128"/>
  <c r="D11" i="128"/>
  <c r="C11" i="128"/>
  <c r="B11" i="128"/>
  <c r="K10" i="128"/>
  <c r="J10" i="128"/>
  <c r="I10" i="128"/>
  <c r="H10" i="128"/>
  <c r="G10" i="128"/>
  <c r="F10" i="128"/>
  <c r="E10" i="128"/>
  <c r="D10" i="128"/>
  <c r="C10" i="128"/>
  <c r="B10" i="128"/>
  <c r="K9" i="128"/>
  <c r="J9" i="128"/>
  <c r="I9" i="128"/>
  <c r="H9" i="128"/>
  <c r="G9" i="128"/>
  <c r="F9" i="128"/>
  <c r="E9" i="128"/>
  <c r="D9" i="128"/>
  <c r="C9" i="128"/>
  <c r="B9" i="128"/>
  <c r="K8" i="128"/>
  <c r="J8" i="128"/>
  <c r="I8" i="128"/>
  <c r="H8" i="128"/>
  <c r="G8" i="128"/>
  <c r="F8" i="128"/>
  <c r="E8" i="128"/>
  <c r="D8" i="128"/>
  <c r="C8" i="128"/>
  <c r="B8" i="128"/>
  <c r="K7" i="128"/>
  <c r="J7" i="128"/>
  <c r="I7" i="128"/>
  <c r="H7" i="128"/>
  <c r="G7" i="128"/>
  <c r="F7" i="128"/>
  <c r="E7" i="128"/>
  <c r="D7" i="128"/>
  <c r="C7" i="128"/>
  <c r="B7" i="128"/>
  <c r="K6" i="128"/>
  <c r="J6" i="128"/>
  <c r="I6" i="128"/>
  <c r="H6" i="128"/>
  <c r="G6" i="128"/>
  <c r="F6" i="128"/>
  <c r="E6" i="128"/>
  <c r="D6" i="128"/>
  <c r="C6" i="128"/>
  <c r="B6" i="128"/>
  <c r="K5" i="128"/>
  <c r="J5" i="128"/>
  <c r="I5" i="128"/>
  <c r="H5" i="128"/>
  <c r="G5" i="128"/>
  <c r="F5" i="128"/>
  <c r="E5" i="128"/>
  <c r="D5" i="128"/>
  <c r="C5" i="128"/>
  <c r="B5" i="128"/>
  <c r="K4" i="128"/>
  <c r="J4" i="128"/>
  <c r="I4" i="128"/>
  <c r="H4" i="128"/>
  <c r="G4" i="128"/>
  <c r="F4" i="128"/>
  <c r="E4" i="128"/>
  <c r="D4" i="128"/>
  <c r="C4" i="128"/>
  <c r="B4" i="128"/>
  <c r="K3" i="128"/>
  <c r="J3" i="128"/>
  <c r="I3" i="128"/>
  <c r="H3" i="128"/>
  <c r="G3" i="128"/>
  <c r="F3" i="128"/>
  <c r="E3" i="128"/>
  <c r="D3" i="128"/>
  <c r="C3" i="128"/>
  <c r="B3" i="128"/>
  <c r="B291" i="127"/>
  <c r="B290" i="127"/>
  <c r="B289" i="127"/>
  <c r="B288" i="127"/>
  <c r="B287" i="127"/>
  <c r="B286" i="127"/>
  <c r="B285" i="127"/>
  <c r="B284" i="127"/>
  <c r="B283" i="127"/>
  <c r="B282" i="127"/>
  <c r="B281" i="127"/>
  <c r="B280" i="127"/>
  <c r="B279" i="127"/>
  <c r="B278" i="127"/>
  <c r="B277" i="127"/>
  <c r="B276" i="127"/>
  <c r="B275" i="127"/>
  <c r="B274" i="127"/>
  <c r="B273" i="127"/>
  <c r="B272" i="127"/>
  <c r="B271" i="127"/>
  <c r="B270" i="127"/>
  <c r="B269" i="127"/>
  <c r="B268" i="127"/>
  <c r="B267" i="127"/>
  <c r="B266" i="127"/>
  <c r="B265" i="127"/>
  <c r="B264" i="127"/>
  <c r="B263" i="127"/>
  <c r="B262" i="127"/>
  <c r="B261" i="127"/>
  <c r="B260" i="127"/>
  <c r="B259" i="127"/>
  <c r="B258" i="127"/>
  <c r="B257" i="127"/>
  <c r="B256" i="127"/>
  <c r="B255" i="127"/>
  <c r="B254" i="127"/>
  <c r="B253" i="127"/>
  <c r="B252" i="127"/>
  <c r="B251" i="127"/>
  <c r="B250" i="127"/>
  <c r="B249" i="127"/>
  <c r="B248" i="127"/>
  <c r="B247" i="127"/>
  <c r="B246" i="127"/>
  <c r="B245" i="127"/>
  <c r="B244" i="127"/>
  <c r="B243" i="127"/>
  <c r="B242" i="127"/>
  <c r="B241" i="127"/>
  <c r="B240" i="127"/>
  <c r="B239" i="127"/>
  <c r="B238" i="127"/>
  <c r="B237" i="127"/>
  <c r="B236" i="127"/>
  <c r="B235" i="127"/>
  <c r="B234" i="127"/>
  <c r="B233" i="127"/>
  <c r="B232" i="127"/>
  <c r="B231" i="127"/>
  <c r="B230" i="127"/>
  <c r="B229" i="127"/>
  <c r="B228" i="127"/>
  <c r="B227" i="127"/>
  <c r="B226" i="127"/>
  <c r="B225" i="127"/>
  <c r="B224" i="127"/>
  <c r="B223" i="127"/>
  <c r="B222" i="127"/>
  <c r="B221" i="127"/>
  <c r="B220" i="127"/>
  <c r="B219" i="127"/>
  <c r="B218" i="127"/>
  <c r="B217" i="127"/>
  <c r="B216" i="127"/>
  <c r="B215" i="127"/>
  <c r="B214" i="127"/>
  <c r="B213" i="127"/>
  <c r="B212" i="127"/>
  <c r="B211" i="127"/>
  <c r="B210" i="127"/>
  <c r="B209" i="127"/>
  <c r="B208" i="127"/>
  <c r="B207" i="127"/>
  <c r="B206" i="127"/>
  <c r="B205" i="127"/>
  <c r="B204" i="127"/>
  <c r="B203" i="127"/>
  <c r="B202" i="127"/>
  <c r="B201" i="127"/>
  <c r="B200" i="127"/>
  <c r="B199" i="127"/>
  <c r="B198" i="127"/>
  <c r="B197" i="127"/>
  <c r="B196" i="127"/>
  <c r="B195" i="127"/>
  <c r="B194" i="127"/>
  <c r="B193" i="127"/>
  <c r="B192" i="127"/>
  <c r="B191" i="127"/>
  <c r="B190" i="127"/>
  <c r="B189" i="127"/>
  <c r="B188" i="127"/>
  <c r="B187" i="127"/>
  <c r="B186" i="127"/>
  <c r="B185" i="127"/>
  <c r="B184" i="127"/>
  <c r="B183" i="127"/>
  <c r="B182" i="127"/>
  <c r="B181" i="127"/>
  <c r="B180" i="127"/>
  <c r="B179" i="127"/>
  <c r="B178" i="127"/>
  <c r="B177" i="127"/>
  <c r="B176" i="127"/>
  <c r="B175" i="127"/>
  <c r="B174" i="127"/>
  <c r="B173" i="127"/>
  <c r="B172" i="127"/>
  <c r="B171" i="127"/>
  <c r="B170" i="127"/>
  <c r="B169" i="127"/>
  <c r="B168" i="127"/>
  <c r="B167" i="127"/>
  <c r="B166" i="127"/>
  <c r="B165" i="127"/>
  <c r="B164" i="127"/>
  <c r="B163" i="127"/>
  <c r="B162" i="127"/>
  <c r="B161" i="127"/>
  <c r="B160" i="127"/>
  <c r="B159" i="127"/>
  <c r="B158" i="127"/>
  <c r="B157" i="127"/>
  <c r="B156" i="127"/>
  <c r="B155" i="127"/>
  <c r="B154" i="127"/>
  <c r="B153" i="127"/>
  <c r="B152" i="127"/>
  <c r="B151" i="127"/>
  <c r="B150" i="127"/>
  <c r="B149" i="127"/>
  <c r="B148" i="127"/>
  <c r="B147" i="127"/>
  <c r="B146" i="127"/>
  <c r="B145" i="127"/>
  <c r="B144" i="127"/>
  <c r="B143" i="127"/>
  <c r="B142" i="127"/>
  <c r="B141" i="127"/>
  <c r="B140" i="127"/>
  <c r="B139" i="127"/>
  <c r="B138" i="127"/>
  <c r="B137" i="127"/>
  <c r="B136" i="127"/>
  <c r="B135" i="127"/>
  <c r="B134" i="127"/>
  <c r="B133" i="127"/>
  <c r="B132" i="127"/>
  <c r="B131" i="127"/>
  <c r="B130" i="127"/>
  <c r="B129" i="127"/>
  <c r="B128" i="127"/>
  <c r="B127" i="127"/>
  <c r="B126" i="127"/>
  <c r="B125" i="127"/>
  <c r="B124" i="127"/>
  <c r="B123" i="127"/>
  <c r="B122" i="127"/>
  <c r="B121" i="127"/>
  <c r="B120" i="127"/>
  <c r="B119" i="127"/>
  <c r="B118" i="127"/>
  <c r="B117" i="127"/>
  <c r="B116" i="127"/>
  <c r="B115" i="127"/>
  <c r="B114" i="127"/>
  <c r="B113" i="127"/>
  <c r="B112" i="127"/>
  <c r="B111" i="127"/>
  <c r="B110" i="127"/>
  <c r="B109" i="127"/>
  <c r="B108" i="127"/>
  <c r="B107" i="127"/>
  <c r="B106" i="127"/>
  <c r="B105" i="127"/>
  <c r="B104" i="127"/>
  <c r="B103" i="127"/>
  <c r="B102" i="127"/>
  <c r="B101" i="127"/>
  <c r="B100" i="127"/>
  <c r="B99" i="127"/>
  <c r="B98" i="127"/>
  <c r="B97" i="127"/>
  <c r="B96" i="127"/>
  <c r="B95" i="127"/>
  <c r="B94" i="127"/>
  <c r="B93" i="127"/>
  <c r="B92" i="127"/>
  <c r="B91" i="127"/>
  <c r="B90" i="127"/>
  <c r="B89" i="127"/>
  <c r="B88" i="127"/>
  <c r="B87" i="127"/>
  <c r="B86" i="127"/>
  <c r="B85" i="127"/>
  <c r="B84" i="127"/>
  <c r="B83" i="127"/>
  <c r="B82" i="127"/>
  <c r="B81" i="127"/>
  <c r="B80" i="127"/>
  <c r="B79" i="127"/>
  <c r="B78" i="127"/>
  <c r="K77" i="127"/>
  <c r="J77" i="127"/>
  <c r="I77" i="127"/>
  <c r="H77" i="127"/>
  <c r="G77" i="127"/>
  <c r="F77" i="127"/>
  <c r="E77" i="127"/>
  <c r="D77" i="127"/>
  <c r="C77" i="127"/>
  <c r="B77" i="127"/>
  <c r="K76" i="127"/>
  <c r="J76" i="127"/>
  <c r="I76" i="127"/>
  <c r="H76" i="127"/>
  <c r="G76" i="127"/>
  <c r="F76" i="127"/>
  <c r="E76" i="127"/>
  <c r="D76" i="127"/>
  <c r="C76" i="127"/>
  <c r="B76" i="127"/>
  <c r="K75" i="127"/>
  <c r="J75" i="127"/>
  <c r="I75" i="127"/>
  <c r="H75" i="127"/>
  <c r="G75" i="127"/>
  <c r="F75" i="127"/>
  <c r="E75" i="127"/>
  <c r="D75" i="127"/>
  <c r="C75" i="127"/>
  <c r="B75" i="127"/>
  <c r="K74" i="127"/>
  <c r="J74" i="127"/>
  <c r="I74" i="127"/>
  <c r="H74" i="127"/>
  <c r="G74" i="127"/>
  <c r="F74" i="127"/>
  <c r="E74" i="127"/>
  <c r="D74" i="127"/>
  <c r="C74" i="127"/>
  <c r="B74" i="127"/>
  <c r="K73" i="127"/>
  <c r="J73" i="127"/>
  <c r="I73" i="127"/>
  <c r="H73" i="127"/>
  <c r="G73" i="127"/>
  <c r="F73" i="127"/>
  <c r="E73" i="127"/>
  <c r="D73" i="127"/>
  <c r="C73" i="127"/>
  <c r="B73" i="127"/>
  <c r="K72" i="127"/>
  <c r="J72" i="127"/>
  <c r="I72" i="127"/>
  <c r="H72" i="127"/>
  <c r="G72" i="127"/>
  <c r="F72" i="127"/>
  <c r="E72" i="127"/>
  <c r="D72" i="127"/>
  <c r="C72" i="127"/>
  <c r="B72" i="127"/>
  <c r="K71" i="127"/>
  <c r="J71" i="127"/>
  <c r="I71" i="127"/>
  <c r="H71" i="127"/>
  <c r="G71" i="127"/>
  <c r="F71" i="127"/>
  <c r="E71" i="127"/>
  <c r="D71" i="127"/>
  <c r="C71" i="127"/>
  <c r="B71" i="127"/>
  <c r="K70" i="127"/>
  <c r="J70" i="127"/>
  <c r="I70" i="127"/>
  <c r="H70" i="127"/>
  <c r="G70" i="127"/>
  <c r="F70" i="127"/>
  <c r="E70" i="127"/>
  <c r="D70" i="127"/>
  <c r="C70" i="127"/>
  <c r="B70" i="127"/>
  <c r="K69" i="127"/>
  <c r="J69" i="127"/>
  <c r="I69" i="127"/>
  <c r="H69" i="127"/>
  <c r="G69" i="127"/>
  <c r="F69" i="127"/>
  <c r="E69" i="127"/>
  <c r="D69" i="127"/>
  <c r="C69" i="127"/>
  <c r="B69" i="127"/>
  <c r="K68" i="127"/>
  <c r="J68" i="127"/>
  <c r="I68" i="127"/>
  <c r="H68" i="127"/>
  <c r="G68" i="127"/>
  <c r="F68" i="127"/>
  <c r="E68" i="127"/>
  <c r="D68" i="127"/>
  <c r="C68" i="127"/>
  <c r="B68" i="127"/>
  <c r="K67" i="127"/>
  <c r="J67" i="127"/>
  <c r="I67" i="127"/>
  <c r="H67" i="127"/>
  <c r="G67" i="127"/>
  <c r="F67" i="127"/>
  <c r="E67" i="127"/>
  <c r="D67" i="127"/>
  <c r="C67" i="127"/>
  <c r="B67" i="127"/>
  <c r="K66" i="127"/>
  <c r="J66" i="127"/>
  <c r="I66" i="127"/>
  <c r="H66" i="127"/>
  <c r="G66" i="127"/>
  <c r="F66" i="127"/>
  <c r="E66" i="127"/>
  <c r="D66" i="127"/>
  <c r="C66" i="127"/>
  <c r="B66" i="127"/>
  <c r="K65" i="127"/>
  <c r="J65" i="127"/>
  <c r="I65" i="127"/>
  <c r="H65" i="127"/>
  <c r="G65" i="127"/>
  <c r="F65" i="127"/>
  <c r="E65" i="127"/>
  <c r="D65" i="127"/>
  <c r="C65" i="127"/>
  <c r="B65" i="127"/>
  <c r="K64" i="127"/>
  <c r="J64" i="127"/>
  <c r="I64" i="127"/>
  <c r="H64" i="127"/>
  <c r="G64" i="127"/>
  <c r="F64" i="127"/>
  <c r="E64" i="127"/>
  <c r="D64" i="127"/>
  <c r="C64" i="127"/>
  <c r="B64" i="127"/>
  <c r="K63" i="127"/>
  <c r="J63" i="127"/>
  <c r="I63" i="127"/>
  <c r="H63" i="127"/>
  <c r="G63" i="127"/>
  <c r="F63" i="127"/>
  <c r="E63" i="127"/>
  <c r="D63" i="127"/>
  <c r="C63" i="127"/>
  <c r="B63" i="127"/>
  <c r="K62" i="127"/>
  <c r="J62" i="127"/>
  <c r="I62" i="127"/>
  <c r="H62" i="127"/>
  <c r="G62" i="127"/>
  <c r="F62" i="127"/>
  <c r="E62" i="127"/>
  <c r="D62" i="127"/>
  <c r="C62" i="127"/>
  <c r="B62" i="127"/>
  <c r="K61" i="127"/>
  <c r="J61" i="127"/>
  <c r="I61" i="127"/>
  <c r="H61" i="127"/>
  <c r="G61" i="127"/>
  <c r="F61" i="127"/>
  <c r="E61" i="127"/>
  <c r="D61" i="127"/>
  <c r="C61" i="127"/>
  <c r="B61" i="127"/>
  <c r="K60" i="127"/>
  <c r="J60" i="127"/>
  <c r="I60" i="127"/>
  <c r="H60" i="127"/>
  <c r="G60" i="127"/>
  <c r="F60" i="127"/>
  <c r="E60" i="127"/>
  <c r="D60" i="127"/>
  <c r="C60" i="127"/>
  <c r="B60" i="127"/>
  <c r="K59" i="127"/>
  <c r="J59" i="127"/>
  <c r="I59" i="127"/>
  <c r="H59" i="127"/>
  <c r="G59" i="127"/>
  <c r="F59" i="127"/>
  <c r="E59" i="127"/>
  <c r="D59" i="127"/>
  <c r="C59" i="127"/>
  <c r="B59" i="127"/>
  <c r="K58" i="127"/>
  <c r="J58" i="127"/>
  <c r="I58" i="127"/>
  <c r="H58" i="127"/>
  <c r="G58" i="127"/>
  <c r="F58" i="127"/>
  <c r="E58" i="127"/>
  <c r="D58" i="127"/>
  <c r="C58" i="127"/>
  <c r="B58" i="127"/>
  <c r="K57" i="127"/>
  <c r="J57" i="127"/>
  <c r="I57" i="127"/>
  <c r="H57" i="127"/>
  <c r="G57" i="127"/>
  <c r="F57" i="127"/>
  <c r="E57" i="127"/>
  <c r="D57" i="127"/>
  <c r="C57" i="127"/>
  <c r="B57" i="127"/>
  <c r="K56" i="127"/>
  <c r="J56" i="127"/>
  <c r="I56" i="127"/>
  <c r="H56" i="127"/>
  <c r="G56" i="127"/>
  <c r="F56" i="127"/>
  <c r="E56" i="127"/>
  <c r="D56" i="127"/>
  <c r="C56" i="127"/>
  <c r="B56" i="127"/>
  <c r="K55" i="127"/>
  <c r="J55" i="127"/>
  <c r="I55" i="127"/>
  <c r="H55" i="127"/>
  <c r="G55" i="127"/>
  <c r="F55" i="127"/>
  <c r="E55" i="127"/>
  <c r="D55" i="127"/>
  <c r="C55" i="127"/>
  <c r="B55" i="127"/>
  <c r="K54" i="127"/>
  <c r="J54" i="127"/>
  <c r="I54" i="127"/>
  <c r="H54" i="127"/>
  <c r="G54" i="127"/>
  <c r="F54" i="127"/>
  <c r="E54" i="127"/>
  <c r="D54" i="127"/>
  <c r="C54" i="127"/>
  <c r="B54" i="127"/>
  <c r="K53" i="127"/>
  <c r="J53" i="127"/>
  <c r="I53" i="127"/>
  <c r="H53" i="127"/>
  <c r="G53" i="127"/>
  <c r="F53" i="127"/>
  <c r="E53" i="127"/>
  <c r="D53" i="127"/>
  <c r="C53" i="127"/>
  <c r="B53" i="127"/>
  <c r="K52" i="127"/>
  <c r="J52" i="127"/>
  <c r="I52" i="127"/>
  <c r="H52" i="127"/>
  <c r="G52" i="127"/>
  <c r="F52" i="127"/>
  <c r="E52" i="127"/>
  <c r="D52" i="127"/>
  <c r="C52" i="127"/>
  <c r="B52" i="127"/>
  <c r="K51" i="127"/>
  <c r="J51" i="127"/>
  <c r="I51" i="127"/>
  <c r="H51" i="127"/>
  <c r="G51" i="127"/>
  <c r="F51" i="127"/>
  <c r="E51" i="127"/>
  <c r="D51" i="127"/>
  <c r="C51" i="127"/>
  <c r="B51" i="127"/>
  <c r="K50" i="127"/>
  <c r="J50" i="127"/>
  <c r="I50" i="127"/>
  <c r="H50" i="127"/>
  <c r="G50" i="127"/>
  <c r="F50" i="127"/>
  <c r="E50" i="127"/>
  <c r="D50" i="127"/>
  <c r="C50" i="127"/>
  <c r="B50" i="127"/>
  <c r="K49" i="127"/>
  <c r="J49" i="127"/>
  <c r="I49" i="127"/>
  <c r="H49" i="127"/>
  <c r="G49" i="127"/>
  <c r="F49" i="127"/>
  <c r="E49" i="127"/>
  <c r="D49" i="127"/>
  <c r="C49" i="127"/>
  <c r="B49" i="127"/>
  <c r="K48" i="127"/>
  <c r="J48" i="127"/>
  <c r="I48" i="127"/>
  <c r="H48" i="127"/>
  <c r="G48" i="127"/>
  <c r="F48" i="127"/>
  <c r="E48" i="127"/>
  <c r="D48" i="127"/>
  <c r="C48" i="127"/>
  <c r="B48" i="127"/>
  <c r="K47" i="127"/>
  <c r="J47" i="127"/>
  <c r="I47" i="127"/>
  <c r="H47" i="127"/>
  <c r="G47" i="127"/>
  <c r="F47" i="127"/>
  <c r="E47" i="127"/>
  <c r="D47" i="127"/>
  <c r="C47" i="127"/>
  <c r="B47" i="127"/>
  <c r="K46" i="127"/>
  <c r="J46" i="127"/>
  <c r="I46" i="127"/>
  <c r="H46" i="127"/>
  <c r="G46" i="127"/>
  <c r="F46" i="127"/>
  <c r="E46" i="127"/>
  <c r="D46" i="127"/>
  <c r="C46" i="127"/>
  <c r="B46" i="127"/>
  <c r="K45" i="127"/>
  <c r="J45" i="127"/>
  <c r="I45" i="127"/>
  <c r="H45" i="127"/>
  <c r="G45" i="127"/>
  <c r="F45" i="127"/>
  <c r="E45" i="127"/>
  <c r="D45" i="127"/>
  <c r="C45" i="127"/>
  <c r="B45" i="127"/>
  <c r="K44" i="127"/>
  <c r="J44" i="127"/>
  <c r="I44" i="127"/>
  <c r="H44" i="127"/>
  <c r="G44" i="127"/>
  <c r="F44" i="127"/>
  <c r="E44" i="127"/>
  <c r="D44" i="127"/>
  <c r="C44" i="127"/>
  <c r="B44" i="127"/>
  <c r="K43" i="127"/>
  <c r="J43" i="127"/>
  <c r="I43" i="127"/>
  <c r="H43" i="127"/>
  <c r="G43" i="127"/>
  <c r="F43" i="127"/>
  <c r="E43" i="127"/>
  <c r="D43" i="127"/>
  <c r="C43" i="127"/>
  <c r="B43" i="127"/>
  <c r="K42" i="127"/>
  <c r="J42" i="127"/>
  <c r="I42" i="127"/>
  <c r="H42" i="127"/>
  <c r="G42" i="127"/>
  <c r="F42" i="127"/>
  <c r="E42" i="127"/>
  <c r="D42" i="127"/>
  <c r="C42" i="127"/>
  <c r="B42" i="127"/>
  <c r="K41" i="127"/>
  <c r="J41" i="127"/>
  <c r="I41" i="127"/>
  <c r="H41" i="127"/>
  <c r="G41" i="127"/>
  <c r="F41" i="127"/>
  <c r="E41" i="127"/>
  <c r="D41" i="127"/>
  <c r="C41" i="127"/>
  <c r="B41" i="127"/>
  <c r="K40" i="127"/>
  <c r="J40" i="127"/>
  <c r="I40" i="127"/>
  <c r="H40" i="127"/>
  <c r="G40" i="127"/>
  <c r="F40" i="127"/>
  <c r="E40" i="127"/>
  <c r="D40" i="127"/>
  <c r="C40" i="127"/>
  <c r="B40" i="127"/>
  <c r="K39" i="127"/>
  <c r="J39" i="127"/>
  <c r="I39" i="127"/>
  <c r="H39" i="127"/>
  <c r="G39" i="127"/>
  <c r="F39" i="127"/>
  <c r="E39" i="127"/>
  <c r="D39" i="127"/>
  <c r="C39" i="127"/>
  <c r="B39" i="127"/>
  <c r="K38" i="127"/>
  <c r="J38" i="127"/>
  <c r="I38" i="127"/>
  <c r="H38" i="127"/>
  <c r="G38" i="127"/>
  <c r="F38" i="127"/>
  <c r="E38" i="127"/>
  <c r="D38" i="127"/>
  <c r="C38" i="127"/>
  <c r="B38" i="127"/>
  <c r="K37" i="127"/>
  <c r="J37" i="127"/>
  <c r="I37" i="127"/>
  <c r="H37" i="127"/>
  <c r="G37" i="127"/>
  <c r="F37" i="127"/>
  <c r="E37" i="127"/>
  <c r="D37" i="127"/>
  <c r="C37" i="127"/>
  <c r="B37" i="127"/>
  <c r="K36" i="127"/>
  <c r="J36" i="127"/>
  <c r="I36" i="127"/>
  <c r="H36" i="127"/>
  <c r="G36" i="127"/>
  <c r="F36" i="127"/>
  <c r="E36" i="127"/>
  <c r="D36" i="127"/>
  <c r="C36" i="127"/>
  <c r="B36" i="127"/>
  <c r="K35" i="127"/>
  <c r="J35" i="127"/>
  <c r="I35" i="127"/>
  <c r="H35" i="127"/>
  <c r="G35" i="127"/>
  <c r="F35" i="127"/>
  <c r="E35" i="127"/>
  <c r="D35" i="127"/>
  <c r="C35" i="127"/>
  <c r="B35" i="127"/>
  <c r="K34" i="127"/>
  <c r="J34" i="127"/>
  <c r="I34" i="127"/>
  <c r="H34" i="127"/>
  <c r="G34" i="127"/>
  <c r="F34" i="127"/>
  <c r="E34" i="127"/>
  <c r="D34" i="127"/>
  <c r="C34" i="127"/>
  <c r="B34" i="127"/>
  <c r="K33" i="127"/>
  <c r="J33" i="127"/>
  <c r="I33" i="127"/>
  <c r="H33" i="127"/>
  <c r="G33" i="127"/>
  <c r="F33" i="127"/>
  <c r="E33" i="127"/>
  <c r="D33" i="127"/>
  <c r="C33" i="127"/>
  <c r="B33" i="127"/>
  <c r="K32" i="127"/>
  <c r="J32" i="127"/>
  <c r="I32" i="127"/>
  <c r="H32" i="127"/>
  <c r="G32" i="127"/>
  <c r="F32" i="127"/>
  <c r="E32" i="127"/>
  <c r="D32" i="127"/>
  <c r="C32" i="127"/>
  <c r="B32" i="127"/>
  <c r="K31" i="127"/>
  <c r="J31" i="127"/>
  <c r="I31" i="127"/>
  <c r="H31" i="127"/>
  <c r="G31" i="127"/>
  <c r="F31" i="127"/>
  <c r="E31" i="127"/>
  <c r="D31" i="127"/>
  <c r="C31" i="127"/>
  <c r="B31" i="127"/>
  <c r="K30" i="127"/>
  <c r="J30" i="127"/>
  <c r="I30" i="127"/>
  <c r="H30" i="127"/>
  <c r="G30" i="127"/>
  <c r="F30" i="127"/>
  <c r="E30" i="127"/>
  <c r="D30" i="127"/>
  <c r="C30" i="127"/>
  <c r="B30" i="127"/>
  <c r="K29" i="127"/>
  <c r="J29" i="127"/>
  <c r="I29" i="127"/>
  <c r="H29" i="127"/>
  <c r="G29" i="127"/>
  <c r="F29" i="127"/>
  <c r="E29" i="127"/>
  <c r="D29" i="127"/>
  <c r="C29" i="127"/>
  <c r="B29" i="127"/>
  <c r="K28" i="127"/>
  <c r="J28" i="127"/>
  <c r="I28" i="127"/>
  <c r="H28" i="127"/>
  <c r="G28" i="127"/>
  <c r="F28" i="127"/>
  <c r="E28" i="127"/>
  <c r="D28" i="127"/>
  <c r="C28" i="127"/>
  <c r="B28" i="127"/>
  <c r="K27" i="127"/>
  <c r="J27" i="127"/>
  <c r="I27" i="127"/>
  <c r="H27" i="127"/>
  <c r="G27" i="127"/>
  <c r="F27" i="127"/>
  <c r="E27" i="127"/>
  <c r="D27" i="127"/>
  <c r="C27" i="127"/>
  <c r="B27" i="127"/>
  <c r="K26" i="127"/>
  <c r="J26" i="127"/>
  <c r="I26" i="127"/>
  <c r="H26" i="127"/>
  <c r="G26" i="127"/>
  <c r="F26" i="127"/>
  <c r="E26" i="127"/>
  <c r="D26" i="127"/>
  <c r="C26" i="127"/>
  <c r="B26" i="127"/>
  <c r="K25" i="127"/>
  <c r="J25" i="127"/>
  <c r="I25" i="127"/>
  <c r="H25" i="127"/>
  <c r="G25" i="127"/>
  <c r="F25" i="127"/>
  <c r="E25" i="127"/>
  <c r="D25" i="127"/>
  <c r="C25" i="127"/>
  <c r="B25" i="127"/>
  <c r="K24" i="127"/>
  <c r="J24" i="127"/>
  <c r="I24" i="127"/>
  <c r="H24" i="127"/>
  <c r="G24" i="127"/>
  <c r="F24" i="127"/>
  <c r="E24" i="127"/>
  <c r="D24" i="127"/>
  <c r="C24" i="127"/>
  <c r="B24" i="127"/>
  <c r="K23" i="127"/>
  <c r="J23" i="127"/>
  <c r="I23" i="127"/>
  <c r="H23" i="127"/>
  <c r="G23" i="127"/>
  <c r="F23" i="127"/>
  <c r="E23" i="127"/>
  <c r="D23" i="127"/>
  <c r="C23" i="127"/>
  <c r="B23" i="127"/>
  <c r="K22" i="127"/>
  <c r="J22" i="127"/>
  <c r="I22" i="127"/>
  <c r="H22" i="127"/>
  <c r="G22" i="127"/>
  <c r="F22" i="127"/>
  <c r="E22" i="127"/>
  <c r="D22" i="127"/>
  <c r="C22" i="127"/>
  <c r="B22" i="127"/>
  <c r="K21" i="127"/>
  <c r="J21" i="127"/>
  <c r="I21" i="127"/>
  <c r="H21" i="127"/>
  <c r="G21" i="127"/>
  <c r="F21" i="127"/>
  <c r="E21" i="127"/>
  <c r="D21" i="127"/>
  <c r="C21" i="127"/>
  <c r="B21" i="127"/>
  <c r="K20" i="127"/>
  <c r="J20" i="127"/>
  <c r="I20" i="127"/>
  <c r="H20" i="127"/>
  <c r="G20" i="127"/>
  <c r="F20" i="127"/>
  <c r="E20" i="127"/>
  <c r="D20" i="127"/>
  <c r="C20" i="127"/>
  <c r="B20" i="127"/>
  <c r="K19" i="127"/>
  <c r="J19" i="127"/>
  <c r="I19" i="127"/>
  <c r="H19" i="127"/>
  <c r="G19" i="127"/>
  <c r="F19" i="127"/>
  <c r="E19" i="127"/>
  <c r="D19" i="127"/>
  <c r="C19" i="127"/>
  <c r="B19" i="127"/>
  <c r="K18" i="127"/>
  <c r="J18" i="127"/>
  <c r="I18" i="127"/>
  <c r="H18" i="127"/>
  <c r="G18" i="127"/>
  <c r="F18" i="127"/>
  <c r="E18" i="127"/>
  <c r="D18" i="127"/>
  <c r="C18" i="127"/>
  <c r="B18" i="127"/>
  <c r="K17" i="127"/>
  <c r="J17" i="127"/>
  <c r="I17" i="127"/>
  <c r="H17" i="127"/>
  <c r="G17" i="127"/>
  <c r="F17" i="127"/>
  <c r="E17" i="127"/>
  <c r="D17" i="127"/>
  <c r="C17" i="127"/>
  <c r="B17" i="127"/>
  <c r="K16" i="127"/>
  <c r="J16" i="127"/>
  <c r="I16" i="127"/>
  <c r="H16" i="127"/>
  <c r="G16" i="127"/>
  <c r="F16" i="127"/>
  <c r="E16" i="127"/>
  <c r="D16" i="127"/>
  <c r="C16" i="127"/>
  <c r="B16" i="127"/>
  <c r="K15" i="127"/>
  <c r="J15" i="127"/>
  <c r="I15" i="127"/>
  <c r="H15" i="127"/>
  <c r="G15" i="127"/>
  <c r="F15" i="127"/>
  <c r="E15" i="127"/>
  <c r="D15" i="127"/>
  <c r="C15" i="127"/>
  <c r="B15" i="127"/>
  <c r="K14" i="127"/>
  <c r="J14" i="127"/>
  <c r="I14" i="127"/>
  <c r="H14" i="127"/>
  <c r="G14" i="127"/>
  <c r="F14" i="127"/>
  <c r="E14" i="127"/>
  <c r="D14" i="127"/>
  <c r="C14" i="127"/>
  <c r="B14" i="127"/>
  <c r="K13" i="127"/>
  <c r="J13" i="127"/>
  <c r="I13" i="127"/>
  <c r="H13" i="127"/>
  <c r="G13" i="127"/>
  <c r="F13" i="127"/>
  <c r="E13" i="127"/>
  <c r="D13" i="127"/>
  <c r="C13" i="127"/>
  <c r="B13" i="127"/>
  <c r="K12" i="127"/>
  <c r="J12" i="127"/>
  <c r="I12" i="127"/>
  <c r="H12" i="127"/>
  <c r="G12" i="127"/>
  <c r="F12" i="127"/>
  <c r="E12" i="127"/>
  <c r="D12" i="127"/>
  <c r="C12" i="127"/>
  <c r="B12" i="127"/>
  <c r="K11" i="127"/>
  <c r="J11" i="127"/>
  <c r="I11" i="127"/>
  <c r="H11" i="127"/>
  <c r="G11" i="127"/>
  <c r="F11" i="127"/>
  <c r="E11" i="127"/>
  <c r="D11" i="127"/>
  <c r="C11" i="127"/>
  <c r="B11" i="127"/>
  <c r="K10" i="127"/>
  <c r="J10" i="127"/>
  <c r="I10" i="127"/>
  <c r="H10" i="127"/>
  <c r="G10" i="127"/>
  <c r="F10" i="127"/>
  <c r="E10" i="127"/>
  <c r="D10" i="127"/>
  <c r="C10" i="127"/>
  <c r="B10" i="127"/>
  <c r="K9" i="127"/>
  <c r="J9" i="127"/>
  <c r="I9" i="127"/>
  <c r="H9" i="127"/>
  <c r="G9" i="127"/>
  <c r="F9" i="127"/>
  <c r="E9" i="127"/>
  <c r="D9" i="127"/>
  <c r="C9" i="127"/>
  <c r="B9" i="127"/>
  <c r="K8" i="127"/>
  <c r="J8" i="127"/>
  <c r="I8" i="127"/>
  <c r="H8" i="127"/>
  <c r="G8" i="127"/>
  <c r="F8" i="127"/>
  <c r="E8" i="127"/>
  <c r="D8" i="127"/>
  <c r="C8" i="127"/>
  <c r="B8" i="127"/>
  <c r="K7" i="127"/>
  <c r="J7" i="127"/>
  <c r="I7" i="127"/>
  <c r="H7" i="127"/>
  <c r="G7" i="127"/>
  <c r="F7" i="127"/>
  <c r="E7" i="127"/>
  <c r="D7" i="127"/>
  <c r="C7" i="127"/>
  <c r="B7" i="127"/>
  <c r="K6" i="127"/>
  <c r="J6" i="127"/>
  <c r="I6" i="127"/>
  <c r="H6" i="127"/>
  <c r="G6" i="127"/>
  <c r="F6" i="127"/>
  <c r="E6" i="127"/>
  <c r="D6" i="127"/>
  <c r="C6" i="127"/>
  <c r="B6" i="127"/>
  <c r="K5" i="127"/>
  <c r="J5" i="127"/>
  <c r="I5" i="127"/>
  <c r="H5" i="127"/>
  <c r="G5" i="127"/>
  <c r="F5" i="127"/>
  <c r="E5" i="127"/>
  <c r="D5" i="127"/>
  <c r="C5" i="127"/>
  <c r="B5" i="127"/>
  <c r="K4" i="127"/>
  <c r="J4" i="127"/>
  <c r="I4" i="127"/>
  <c r="H4" i="127"/>
  <c r="G4" i="127"/>
  <c r="F4" i="127"/>
  <c r="E4" i="127"/>
  <c r="D4" i="127"/>
  <c r="C4" i="127"/>
  <c r="B4" i="127"/>
  <c r="K3" i="127"/>
  <c r="J3" i="127"/>
  <c r="I3" i="127"/>
  <c r="H3" i="127"/>
  <c r="G3" i="127"/>
  <c r="F3" i="127"/>
  <c r="E3" i="127"/>
  <c r="D3" i="127"/>
  <c r="C3" i="127"/>
  <c r="B3" i="127"/>
  <c r="B291" i="126"/>
  <c r="B290" i="126"/>
  <c r="B289" i="126"/>
  <c r="B288" i="126"/>
  <c r="B287" i="126"/>
  <c r="B286" i="126"/>
  <c r="B285" i="126"/>
  <c r="B284" i="126"/>
  <c r="B283" i="126"/>
  <c r="B282" i="126"/>
  <c r="B281" i="126"/>
  <c r="B280" i="126"/>
  <c r="B279" i="126"/>
  <c r="B278" i="126"/>
  <c r="B277" i="126"/>
  <c r="B276" i="126"/>
  <c r="B275" i="126"/>
  <c r="B274" i="126"/>
  <c r="B273" i="126"/>
  <c r="B272" i="126"/>
  <c r="B271" i="126"/>
  <c r="B270" i="126"/>
  <c r="B269" i="126"/>
  <c r="B268" i="126"/>
  <c r="B267" i="126"/>
  <c r="B266" i="126"/>
  <c r="B265" i="126"/>
  <c r="B264" i="126"/>
  <c r="B263" i="126"/>
  <c r="B262" i="126"/>
  <c r="B261" i="126"/>
  <c r="B260" i="126"/>
  <c r="B259" i="126"/>
  <c r="B258" i="126"/>
  <c r="B257" i="126"/>
  <c r="B256" i="126"/>
  <c r="B255" i="126"/>
  <c r="B254" i="126"/>
  <c r="B253" i="126"/>
  <c r="B252" i="126"/>
  <c r="B251" i="126"/>
  <c r="B250" i="126"/>
  <c r="B249" i="126"/>
  <c r="B248" i="126"/>
  <c r="B247" i="126"/>
  <c r="B246" i="126"/>
  <c r="B245" i="126"/>
  <c r="B244" i="126"/>
  <c r="B243" i="126"/>
  <c r="B242" i="126"/>
  <c r="B241" i="126"/>
  <c r="B240" i="126"/>
  <c r="B239" i="126"/>
  <c r="B238" i="126"/>
  <c r="B237" i="126"/>
  <c r="B236" i="126"/>
  <c r="B235" i="126"/>
  <c r="B234" i="126"/>
  <c r="B233" i="126"/>
  <c r="B232" i="126"/>
  <c r="B231" i="126"/>
  <c r="B230" i="126"/>
  <c r="B229" i="126"/>
  <c r="B228" i="126"/>
  <c r="B227" i="126"/>
  <c r="B226" i="126"/>
  <c r="B225" i="126"/>
  <c r="B224" i="126"/>
  <c r="B223" i="126"/>
  <c r="B222" i="126"/>
  <c r="B221" i="126"/>
  <c r="B220" i="126"/>
  <c r="B219" i="126"/>
  <c r="B218" i="126"/>
  <c r="B217" i="126"/>
  <c r="B216" i="126"/>
  <c r="B215" i="126"/>
  <c r="B214" i="126"/>
  <c r="B213" i="126"/>
  <c r="B212" i="126"/>
  <c r="B211" i="126"/>
  <c r="B210" i="126"/>
  <c r="B209" i="126"/>
  <c r="B208" i="126"/>
  <c r="B207" i="126"/>
  <c r="B206" i="126"/>
  <c r="B205" i="126"/>
  <c r="B204" i="126"/>
  <c r="B203" i="126"/>
  <c r="B202" i="126"/>
  <c r="B201" i="126"/>
  <c r="B200" i="126"/>
  <c r="B199" i="126"/>
  <c r="B198" i="126"/>
  <c r="B197" i="126"/>
  <c r="B196" i="126"/>
  <c r="B195" i="126"/>
  <c r="B194" i="126"/>
  <c r="B193" i="126"/>
  <c r="B192" i="126"/>
  <c r="B191" i="126"/>
  <c r="B190" i="126"/>
  <c r="B189" i="126"/>
  <c r="B188" i="126"/>
  <c r="B187" i="126"/>
  <c r="B186" i="126"/>
  <c r="B185" i="126"/>
  <c r="B184" i="126"/>
  <c r="B183" i="126"/>
  <c r="B182" i="126"/>
  <c r="B181" i="126"/>
  <c r="B180" i="126"/>
  <c r="B179" i="126"/>
  <c r="B178" i="126"/>
  <c r="B177" i="126"/>
  <c r="B176" i="126"/>
  <c r="B175" i="126"/>
  <c r="B174" i="126"/>
  <c r="B173" i="126"/>
  <c r="B172" i="126"/>
  <c r="B171" i="126"/>
  <c r="B170" i="126"/>
  <c r="B169" i="126"/>
  <c r="B168" i="126"/>
  <c r="B167" i="126"/>
  <c r="B166" i="126"/>
  <c r="B165" i="126"/>
  <c r="B164" i="126"/>
  <c r="B163" i="126"/>
  <c r="B162" i="126"/>
  <c r="B161" i="126"/>
  <c r="B160" i="126"/>
  <c r="B159" i="126"/>
  <c r="B158" i="126"/>
  <c r="B157" i="126"/>
  <c r="B156" i="126"/>
  <c r="B155" i="126"/>
  <c r="B154" i="126"/>
  <c r="B153" i="126"/>
  <c r="B152" i="126"/>
  <c r="B151" i="126"/>
  <c r="B150" i="126"/>
  <c r="B149" i="126"/>
  <c r="B148" i="126"/>
  <c r="B147" i="126"/>
  <c r="B146" i="126"/>
  <c r="B145" i="126"/>
  <c r="B144" i="126"/>
  <c r="B143" i="126"/>
  <c r="B142" i="126"/>
  <c r="B141" i="126"/>
  <c r="B140" i="126"/>
  <c r="B139" i="126"/>
  <c r="B138" i="126"/>
  <c r="B137" i="126"/>
  <c r="B136" i="126"/>
  <c r="B135" i="126"/>
  <c r="B134" i="126"/>
  <c r="B133" i="126"/>
  <c r="B132" i="126"/>
  <c r="B131" i="126"/>
  <c r="B130" i="126"/>
  <c r="B129" i="126"/>
  <c r="B128" i="126"/>
  <c r="B127" i="126"/>
  <c r="B126" i="126"/>
  <c r="B125" i="126"/>
  <c r="B124" i="126"/>
  <c r="B123" i="126"/>
  <c r="B122" i="126"/>
  <c r="B121" i="126"/>
  <c r="B120" i="126"/>
  <c r="B119" i="126"/>
  <c r="B118" i="126"/>
  <c r="B117" i="126"/>
  <c r="B116" i="126"/>
  <c r="B115" i="126"/>
  <c r="B114" i="126"/>
  <c r="B113" i="126"/>
  <c r="B112" i="126"/>
  <c r="B111" i="126"/>
  <c r="B110" i="126"/>
  <c r="B109" i="126"/>
  <c r="B108" i="126"/>
  <c r="B107" i="126"/>
  <c r="B106" i="126"/>
  <c r="B105" i="126"/>
  <c r="B104" i="126"/>
  <c r="B103" i="126"/>
  <c r="B102" i="126"/>
  <c r="B101" i="126"/>
  <c r="B100" i="126"/>
  <c r="B99" i="126"/>
  <c r="B98" i="126"/>
  <c r="B97" i="126"/>
  <c r="B96" i="126"/>
  <c r="B95" i="126"/>
  <c r="B94" i="126"/>
  <c r="B93" i="126"/>
  <c r="B92" i="126"/>
  <c r="B91" i="126"/>
  <c r="B90" i="126"/>
  <c r="B89" i="126"/>
  <c r="B88" i="126"/>
  <c r="B87" i="126"/>
  <c r="B86" i="126"/>
  <c r="B85" i="126"/>
  <c r="B84" i="126"/>
  <c r="B83" i="126"/>
  <c r="B82" i="126"/>
  <c r="B81" i="126"/>
  <c r="B80" i="126"/>
  <c r="B79" i="126"/>
  <c r="B78" i="126"/>
  <c r="K77" i="126"/>
  <c r="J77" i="126"/>
  <c r="I77" i="126"/>
  <c r="H77" i="126"/>
  <c r="G77" i="126"/>
  <c r="F77" i="126"/>
  <c r="E77" i="126"/>
  <c r="D77" i="126"/>
  <c r="C77" i="126"/>
  <c r="B77" i="126"/>
  <c r="K76" i="126"/>
  <c r="J76" i="126"/>
  <c r="I76" i="126"/>
  <c r="H76" i="126"/>
  <c r="G76" i="126"/>
  <c r="F76" i="126"/>
  <c r="E76" i="126"/>
  <c r="D76" i="126"/>
  <c r="C76" i="126"/>
  <c r="B76" i="126"/>
  <c r="K75" i="126"/>
  <c r="J75" i="126"/>
  <c r="I75" i="126"/>
  <c r="H75" i="126"/>
  <c r="G75" i="126"/>
  <c r="F75" i="126"/>
  <c r="E75" i="126"/>
  <c r="D75" i="126"/>
  <c r="C75" i="126"/>
  <c r="B75" i="126"/>
  <c r="K74" i="126"/>
  <c r="J74" i="126"/>
  <c r="I74" i="126"/>
  <c r="H74" i="126"/>
  <c r="G74" i="126"/>
  <c r="F74" i="126"/>
  <c r="E74" i="126"/>
  <c r="D74" i="126"/>
  <c r="C74" i="126"/>
  <c r="B74" i="126"/>
  <c r="K73" i="126"/>
  <c r="J73" i="126"/>
  <c r="I73" i="126"/>
  <c r="H73" i="126"/>
  <c r="G73" i="126"/>
  <c r="F73" i="126"/>
  <c r="E73" i="126"/>
  <c r="D73" i="126"/>
  <c r="C73" i="126"/>
  <c r="B73" i="126"/>
  <c r="K72" i="126"/>
  <c r="J72" i="126"/>
  <c r="I72" i="126"/>
  <c r="H72" i="126"/>
  <c r="G72" i="126"/>
  <c r="F72" i="126"/>
  <c r="E72" i="126"/>
  <c r="D72" i="126"/>
  <c r="C72" i="126"/>
  <c r="B72" i="126"/>
  <c r="K71" i="126"/>
  <c r="J71" i="126"/>
  <c r="I71" i="126"/>
  <c r="H71" i="126"/>
  <c r="G71" i="126"/>
  <c r="F71" i="126"/>
  <c r="E71" i="126"/>
  <c r="D71" i="126"/>
  <c r="C71" i="126"/>
  <c r="B71" i="126"/>
  <c r="K70" i="126"/>
  <c r="J70" i="126"/>
  <c r="I70" i="126"/>
  <c r="H70" i="126"/>
  <c r="G70" i="126"/>
  <c r="F70" i="126"/>
  <c r="E70" i="126"/>
  <c r="D70" i="126"/>
  <c r="C70" i="126"/>
  <c r="B70" i="126"/>
  <c r="K69" i="126"/>
  <c r="J69" i="126"/>
  <c r="I69" i="126"/>
  <c r="H69" i="126"/>
  <c r="G69" i="126"/>
  <c r="F69" i="126"/>
  <c r="E69" i="126"/>
  <c r="D69" i="126"/>
  <c r="C69" i="126"/>
  <c r="B69" i="126"/>
  <c r="K68" i="126"/>
  <c r="J68" i="126"/>
  <c r="I68" i="126"/>
  <c r="H68" i="126"/>
  <c r="G68" i="126"/>
  <c r="F68" i="126"/>
  <c r="E68" i="126"/>
  <c r="D68" i="126"/>
  <c r="C68" i="126"/>
  <c r="B68" i="126"/>
  <c r="K67" i="126"/>
  <c r="J67" i="126"/>
  <c r="I67" i="126"/>
  <c r="H67" i="126"/>
  <c r="G67" i="126"/>
  <c r="F67" i="126"/>
  <c r="E67" i="126"/>
  <c r="D67" i="126"/>
  <c r="C67" i="126"/>
  <c r="B67" i="126"/>
  <c r="K66" i="126"/>
  <c r="J66" i="126"/>
  <c r="I66" i="126"/>
  <c r="H66" i="126"/>
  <c r="G66" i="126"/>
  <c r="F66" i="126"/>
  <c r="E66" i="126"/>
  <c r="D66" i="126"/>
  <c r="C66" i="126"/>
  <c r="B66" i="126"/>
  <c r="K65" i="126"/>
  <c r="J65" i="126"/>
  <c r="I65" i="126"/>
  <c r="H65" i="126"/>
  <c r="G65" i="126"/>
  <c r="F65" i="126"/>
  <c r="E65" i="126"/>
  <c r="D65" i="126"/>
  <c r="C65" i="126"/>
  <c r="B65" i="126"/>
  <c r="K64" i="126"/>
  <c r="J64" i="126"/>
  <c r="I64" i="126"/>
  <c r="H64" i="126"/>
  <c r="G64" i="126"/>
  <c r="F64" i="126"/>
  <c r="E64" i="126"/>
  <c r="D64" i="126"/>
  <c r="C64" i="126"/>
  <c r="B64" i="126"/>
  <c r="K63" i="126"/>
  <c r="J63" i="126"/>
  <c r="I63" i="126"/>
  <c r="H63" i="126"/>
  <c r="G63" i="126"/>
  <c r="F63" i="126"/>
  <c r="E63" i="126"/>
  <c r="D63" i="126"/>
  <c r="C63" i="126"/>
  <c r="B63" i="126"/>
  <c r="K62" i="126"/>
  <c r="J62" i="126"/>
  <c r="I62" i="126"/>
  <c r="H62" i="126"/>
  <c r="G62" i="126"/>
  <c r="F62" i="126"/>
  <c r="E62" i="126"/>
  <c r="D62" i="126"/>
  <c r="C62" i="126"/>
  <c r="B62" i="126"/>
  <c r="K61" i="126"/>
  <c r="J61" i="126"/>
  <c r="I61" i="126"/>
  <c r="H61" i="126"/>
  <c r="G61" i="126"/>
  <c r="F61" i="126"/>
  <c r="E61" i="126"/>
  <c r="D61" i="126"/>
  <c r="C61" i="126"/>
  <c r="B61" i="126"/>
  <c r="K60" i="126"/>
  <c r="J60" i="126"/>
  <c r="I60" i="126"/>
  <c r="H60" i="126"/>
  <c r="G60" i="126"/>
  <c r="F60" i="126"/>
  <c r="E60" i="126"/>
  <c r="D60" i="126"/>
  <c r="C60" i="126"/>
  <c r="B60" i="126"/>
  <c r="K59" i="126"/>
  <c r="J59" i="126"/>
  <c r="I59" i="126"/>
  <c r="H59" i="126"/>
  <c r="G59" i="126"/>
  <c r="F59" i="126"/>
  <c r="E59" i="126"/>
  <c r="D59" i="126"/>
  <c r="C59" i="126"/>
  <c r="B59" i="126"/>
  <c r="K58" i="126"/>
  <c r="J58" i="126"/>
  <c r="I58" i="126"/>
  <c r="H58" i="126"/>
  <c r="G58" i="126"/>
  <c r="F58" i="126"/>
  <c r="E58" i="126"/>
  <c r="D58" i="126"/>
  <c r="C58" i="126"/>
  <c r="B58" i="126"/>
  <c r="K57" i="126"/>
  <c r="J57" i="126"/>
  <c r="I57" i="126"/>
  <c r="H57" i="126"/>
  <c r="G57" i="126"/>
  <c r="F57" i="126"/>
  <c r="E57" i="126"/>
  <c r="D57" i="126"/>
  <c r="C57" i="126"/>
  <c r="B57" i="126"/>
  <c r="K56" i="126"/>
  <c r="J56" i="126"/>
  <c r="I56" i="126"/>
  <c r="H56" i="126"/>
  <c r="G56" i="126"/>
  <c r="F56" i="126"/>
  <c r="E56" i="126"/>
  <c r="D56" i="126"/>
  <c r="C56" i="126"/>
  <c r="B56" i="126"/>
  <c r="K55" i="126"/>
  <c r="J55" i="126"/>
  <c r="I55" i="126"/>
  <c r="H55" i="126"/>
  <c r="G55" i="126"/>
  <c r="F55" i="126"/>
  <c r="E55" i="126"/>
  <c r="D55" i="126"/>
  <c r="C55" i="126"/>
  <c r="B55" i="126"/>
  <c r="K54" i="126"/>
  <c r="J54" i="126"/>
  <c r="I54" i="126"/>
  <c r="H54" i="126"/>
  <c r="G54" i="126"/>
  <c r="F54" i="126"/>
  <c r="E54" i="126"/>
  <c r="D54" i="126"/>
  <c r="C54" i="126"/>
  <c r="B54" i="126"/>
  <c r="K53" i="126"/>
  <c r="J53" i="126"/>
  <c r="I53" i="126"/>
  <c r="H53" i="126"/>
  <c r="G53" i="126"/>
  <c r="F53" i="126"/>
  <c r="E53" i="126"/>
  <c r="D53" i="126"/>
  <c r="C53" i="126"/>
  <c r="B53" i="126"/>
  <c r="K52" i="126"/>
  <c r="J52" i="126"/>
  <c r="I52" i="126"/>
  <c r="H52" i="126"/>
  <c r="G52" i="126"/>
  <c r="F52" i="126"/>
  <c r="E52" i="126"/>
  <c r="D52" i="126"/>
  <c r="C52" i="126"/>
  <c r="B52" i="126"/>
  <c r="K51" i="126"/>
  <c r="J51" i="126"/>
  <c r="I51" i="126"/>
  <c r="H51" i="126"/>
  <c r="G51" i="126"/>
  <c r="F51" i="126"/>
  <c r="E51" i="126"/>
  <c r="D51" i="126"/>
  <c r="C51" i="126"/>
  <c r="B51" i="126"/>
  <c r="K50" i="126"/>
  <c r="J50" i="126"/>
  <c r="I50" i="126"/>
  <c r="H50" i="126"/>
  <c r="G50" i="126"/>
  <c r="F50" i="126"/>
  <c r="E50" i="126"/>
  <c r="D50" i="126"/>
  <c r="C50" i="126"/>
  <c r="B50" i="126"/>
  <c r="K49" i="126"/>
  <c r="J49" i="126"/>
  <c r="I49" i="126"/>
  <c r="H49" i="126"/>
  <c r="G49" i="126"/>
  <c r="F49" i="126"/>
  <c r="E49" i="126"/>
  <c r="D49" i="126"/>
  <c r="C49" i="126"/>
  <c r="B49" i="126"/>
  <c r="K48" i="126"/>
  <c r="J48" i="126"/>
  <c r="I48" i="126"/>
  <c r="H48" i="126"/>
  <c r="G48" i="126"/>
  <c r="F48" i="126"/>
  <c r="E48" i="126"/>
  <c r="D48" i="126"/>
  <c r="C48" i="126"/>
  <c r="B48" i="126"/>
  <c r="K47" i="126"/>
  <c r="J47" i="126"/>
  <c r="I47" i="126"/>
  <c r="H47" i="126"/>
  <c r="G47" i="126"/>
  <c r="F47" i="126"/>
  <c r="E47" i="126"/>
  <c r="D47" i="126"/>
  <c r="C47" i="126"/>
  <c r="B47" i="126"/>
  <c r="K46" i="126"/>
  <c r="J46" i="126"/>
  <c r="I46" i="126"/>
  <c r="H46" i="126"/>
  <c r="G46" i="126"/>
  <c r="F46" i="126"/>
  <c r="E46" i="126"/>
  <c r="D46" i="126"/>
  <c r="C46" i="126"/>
  <c r="B46" i="126"/>
  <c r="K45" i="126"/>
  <c r="J45" i="126"/>
  <c r="I45" i="126"/>
  <c r="H45" i="126"/>
  <c r="G45" i="126"/>
  <c r="F45" i="126"/>
  <c r="E45" i="126"/>
  <c r="D45" i="126"/>
  <c r="C45" i="126"/>
  <c r="B45" i="126"/>
  <c r="K44" i="126"/>
  <c r="J44" i="126"/>
  <c r="I44" i="126"/>
  <c r="H44" i="126"/>
  <c r="G44" i="126"/>
  <c r="F44" i="126"/>
  <c r="E44" i="126"/>
  <c r="D44" i="126"/>
  <c r="C44" i="126"/>
  <c r="B44" i="126"/>
  <c r="K43" i="126"/>
  <c r="J43" i="126"/>
  <c r="I43" i="126"/>
  <c r="H43" i="126"/>
  <c r="G43" i="126"/>
  <c r="F43" i="126"/>
  <c r="E43" i="126"/>
  <c r="D43" i="126"/>
  <c r="C43" i="126"/>
  <c r="B43" i="126"/>
  <c r="K42" i="126"/>
  <c r="J42" i="126"/>
  <c r="I42" i="126"/>
  <c r="H42" i="126"/>
  <c r="G42" i="126"/>
  <c r="F42" i="126"/>
  <c r="E42" i="126"/>
  <c r="D42" i="126"/>
  <c r="C42" i="126"/>
  <c r="B42" i="126"/>
  <c r="K41" i="126"/>
  <c r="J41" i="126"/>
  <c r="I41" i="126"/>
  <c r="H41" i="126"/>
  <c r="G41" i="126"/>
  <c r="F41" i="126"/>
  <c r="E41" i="126"/>
  <c r="D41" i="126"/>
  <c r="C41" i="126"/>
  <c r="B41" i="126"/>
  <c r="K40" i="126"/>
  <c r="J40" i="126"/>
  <c r="I40" i="126"/>
  <c r="H40" i="126"/>
  <c r="G40" i="126"/>
  <c r="F40" i="126"/>
  <c r="E40" i="126"/>
  <c r="D40" i="126"/>
  <c r="C40" i="126"/>
  <c r="B40" i="126"/>
  <c r="K39" i="126"/>
  <c r="J39" i="126"/>
  <c r="I39" i="126"/>
  <c r="H39" i="126"/>
  <c r="G39" i="126"/>
  <c r="F39" i="126"/>
  <c r="E39" i="126"/>
  <c r="D39" i="126"/>
  <c r="C39" i="126"/>
  <c r="B39" i="126"/>
  <c r="K38" i="126"/>
  <c r="J38" i="126"/>
  <c r="I38" i="126"/>
  <c r="H38" i="126"/>
  <c r="G38" i="126"/>
  <c r="F38" i="126"/>
  <c r="E38" i="126"/>
  <c r="D38" i="126"/>
  <c r="C38" i="126"/>
  <c r="B38" i="126"/>
  <c r="K37" i="126"/>
  <c r="J37" i="126"/>
  <c r="I37" i="126"/>
  <c r="H37" i="126"/>
  <c r="G37" i="126"/>
  <c r="F37" i="126"/>
  <c r="E37" i="126"/>
  <c r="D37" i="126"/>
  <c r="C37" i="126"/>
  <c r="B37" i="126"/>
  <c r="K36" i="126"/>
  <c r="J36" i="126"/>
  <c r="I36" i="126"/>
  <c r="H36" i="126"/>
  <c r="G36" i="126"/>
  <c r="F36" i="126"/>
  <c r="E36" i="126"/>
  <c r="D36" i="126"/>
  <c r="C36" i="126"/>
  <c r="B36" i="126"/>
  <c r="K35" i="126"/>
  <c r="J35" i="126"/>
  <c r="I35" i="126"/>
  <c r="H35" i="126"/>
  <c r="G35" i="126"/>
  <c r="F35" i="126"/>
  <c r="E35" i="126"/>
  <c r="D35" i="126"/>
  <c r="C35" i="126"/>
  <c r="B35" i="126"/>
  <c r="K34" i="126"/>
  <c r="J34" i="126"/>
  <c r="I34" i="126"/>
  <c r="H34" i="126"/>
  <c r="G34" i="126"/>
  <c r="F34" i="126"/>
  <c r="E34" i="126"/>
  <c r="D34" i="126"/>
  <c r="C34" i="126"/>
  <c r="B34" i="126"/>
  <c r="K33" i="126"/>
  <c r="J33" i="126"/>
  <c r="I33" i="126"/>
  <c r="H33" i="126"/>
  <c r="G33" i="126"/>
  <c r="F33" i="126"/>
  <c r="E33" i="126"/>
  <c r="D33" i="126"/>
  <c r="C33" i="126"/>
  <c r="B33" i="126"/>
  <c r="K32" i="126"/>
  <c r="J32" i="126"/>
  <c r="I32" i="126"/>
  <c r="H32" i="126"/>
  <c r="G32" i="126"/>
  <c r="F32" i="126"/>
  <c r="E32" i="126"/>
  <c r="D32" i="126"/>
  <c r="C32" i="126"/>
  <c r="B32" i="126"/>
  <c r="K31" i="126"/>
  <c r="J31" i="126"/>
  <c r="I31" i="126"/>
  <c r="H31" i="126"/>
  <c r="G31" i="126"/>
  <c r="F31" i="126"/>
  <c r="E31" i="126"/>
  <c r="D31" i="126"/>
  <c r="C31" i="126"/>
  <c r="B31" i="126"/>
  <c r="K30" i="126"/>
  <c r="J30" i="126"/>
  <c r="I30" i="126"/>
  <c r="H30" i="126"/>
  <c r="G30" i="126"/>
  <c r="F30" i="126"/>
  <c r="E30" i="126"/>
  <c r="D30" i="126"/>
  <c r="C30" i="126"/>
  <c r="B30" i="126"/>
  <c r="K29" i="126"/>
  <c r="J29" i="126"/>
  <c r="I29" i="126"/>
  <c r="H29" i="126"/>
  <c r="G29" i="126"/>
  <c r="F29" i="126"/>
  <c r="E29" i="126"/>
  <c r="D29" i="126"/>
  <c r="C29" i="126"/>
  <c r="B29" i="126"/>
  <c r="K28" i="126"/>
  <c r="J28" i="126"/>
  <c r="I28" i="126"/>
  <c r="H28" i="126"/>
  <c r="G28" i="126"/>
  <c r="F28" i="126"/>
  <c r="E28" i="126"/>
  <c r="D28" i="126"/>
  <c r="C28" i="126"/>
  <c r="B28" i="126"/>
  <c r="K27" i="126"/>
  <c r="J27" i="126"/>
  <c r="I27" i="126"/>
  <c r="H27" i="126"/>
  <c r="G27" i="126"/>
  <c r="F27" i="126"/>
  <c r="E27" i="126"/>
  <c r="D27" i="126"/>
  <c r="C27" i="126"/>
  <c r="B27" i="126"/>
  <c r="K26" i="126"/>
  <c r="J26" i="126"/>
  <c r="I26" i="126"/>
  <c r="H26" i="126"/>
  <c r="G26" i="126"/>
  <c r="F26" i="126"/>
  <c r="E26" i="126"/>
  <c r="D26" i="126"/>
  <c r="C26" i="126"/>
  <c r="B26" i="126"/>
  <c r="K25" i="126"/>
  <c r="J25" i="126"/>
  <c r="I25" i="126"/>
  <c r="H25" i="126"/>
  <c r="G25" i="126"/>
  <c r="F25" i="126"/>
  <c r="E25" i="126"/>
  <c r="D25" i="126"/>
  <c r="C25" i="126"/>
  <c r="B25" i="126"/>
  <c r="K24" i="126"/>
  <c r="J24" i="126"/>
  <c r="I24" i="126"/>
  <c r="H24" i="126"/>
  <c r="G24" i="126"/>
  <c r="F24" i="126"/>
  <c r="E24" i="126"/>
  <c r="D24" i="126"/>
  <c r="C24" i="126"/>
  <c r="B24" i="126"/>
  <c r="K23" i="126"/>
  <c r="J23" i="126"/>
  <c r="I23" i="126"/>
  <c r="H23" i="126"/>
  <c r="G23" i="126"/>
  <c r="F23" i="126"/>
  <c r="E23" i="126"/>
  <c r="D23" i="126"/>
  <c r="C23" i="126"/>
  <c r="B23" i="126"/>
  <c r="K22" i="126"/>
  <c r="J22" i="126"/>
  <c r="I22" i="126"/>
  <c r="H22" i="126"/>
  <c r="G22" i="126"/>
  <c r="F22" i="126"/>
  <c r="E22" i="126"/>
  <c r="D22" i="126"/>
  <c r="C22" i="126"/>
  <c r="B22" i="126"/>
  <c r="K21" i="126"/>
  <c r="J21" i="126"/>
  <c r="I21" i="126"/>
  <c r="H21" i="126"/>
  <c r="G21" i="126"/>
  <c r="F21" i="126"/>
  <c r="E21" i="126"/>
  <c r="D21" i="126"/>
  <c r="C21" i="126"/>
  <c r="B21" i="126"/>
  <c r="K20" i="126"/>
  <c r="J20" i="126"/>
  <c r="I20" i="126"/>
  <c r="H20" i="126"/>
  <c r="G20" i="126"/>
  <c r="F20" i="126"/>
  <c r="E20" i="126"/>
  <c r="D20" i="126"/>
  <c r="C20" i="126"/>
  <c r="B20" i="126"/>
  <c r="K19" i="126"/>
  <c r="J19" i="126"/>
  <c r="I19" i="126"/>
  <c r="H19" i="126"/>
  <c r="G19" i="126"/>
  <c r="F19" i="126"/>
  <c r="E19" i="126"/>
  <c r="D19" i="126"/>
  <c r="C19" i="126"/>
  <c r="B19" i="126"/>
  <c r="K18" i="126"/>
  <c r="J18" i="126"/>
  <c r="I18" i="126"/>
  <c r="H18" i="126"/>
  <c r="G18" i="126"/>
  <c r="F18" i="126"/>
  <c r="E18" i="126"/>
  <c r="D18" i="126"/>
  <c r="C18" i="126"/>
  <c r="B18" i="126"/>
  <c r="K17" i="126"/>
  <c r="J17" i="126"/>
  <c r="I17" i="126"/>
  <c r="H17" i="126"/>
  <c r="G17" i="126"/>
  <c r="F17" i="126"/>
  <c r="E17" i="126"/>
  <c r="D17" i="126"/>
  <c r="C17" i="126"/>
  <c r="B17" i="126"/>
  <c r="K16" i="126"/>
  <c r="J16" i="126"/>
  <c r="I16" i="126"/>
  <c r="H16" i="126"/>
  <c r="G16" i="126"/>
  <c r="F16" i="126"/>
  <c r="E16" i="126"/>
  <c r="D16" i="126"/>
  <c r="C16" i="126"/>
  <c r="B16" i="126"/>
  <c r="K15" i="126"/>
  <c r="J15" i="126"/>
  <c r="I15" i="126"/>
  <c r="H15" i="126"/>
  <c r="G15" i="126"/>
  <c r="F15" i="126"/>
  <c r="E15" i="126"/>
  <c r="D15" i="126"/>
  <c r="C15" i="126"/>
  <c r="B15" i="126"/>
  <c r="K14" i="126"/>
  <c r="J14" i="126"/>
  <c r="I14" i="126"/>
  <c r="H14" i="126"/>
  <c r="G14" i="126"/>
  <c r="F14" i="126"/>
  <c r="E14" i="126"/>
  <c r="D14" i="126"/>
  <c r="C14" i="126"/>
  <c r="B14" i="126"/>
  <c r="K13" i="126"/>
  <c r="J13" i="126"/>
  <c r="I13" i="126"/>
  <c r="H13" i="126"/>
  <c r="G13" i="126"/>
  <c r="F13" i="126"/>
  <c r="E13" i="126"/>
  <c r="D13" i="126"/>
  <c r="C13" i="126"/>
  <c r="B13" i="126"/>
  <c r="K12" i="126"/>
  <c r="J12" i="126"/>
  <c r="I12" i="126"/>
  <c r="H12" i="126"/>
  <c r="G12" i="126"/>
  <c r="F12" i="126"/>
  <c r="E12" i="126"/>
  <c r="D12" i="126"/>
  <c r="C12" i="126"/>
  <c r="B12" i="126"/>
  <c r="K11" i="126"/>
  <c r="J11" i="126"/>
  <c r="I11" i="126"/>
  <c r="H11" i="126"/>
  <c r="G11" i="126"/>
  <c r="F11" i="126"/>
  <c r="E11" i="126"/>
  <c r="D11" i="126"/>
  <c r="C11" i="126"/>
  <c r="B11" i="126"/>
  <c r="K10" i="126"/>
  <c r="J10" i="126"/>
  <c r="I10" i="126"/>
  <c r="H10" i="126"/>
  <c r="G10" i="126"/>
  <c r="F10" i="126"/>
  <c r="E10" i="126"/>
  <c r="D10" i="126"/>
  <c r="C10" i="126"/>
  <c r="B10" i="126"/>
  <c r="K9" i="126"/>
  <c r="J9" i="126"/>
  <c r="I9" i="126"/>
  <c r="H9" i="126"/>
  <c r="G9" i="126"/>
  <c r="F9" i="126"/>
  <c r="E9" i="126"/>
  <c r="D9" i="126"/>
  <c r="C9" i="126"/>
  <c r="B9" i="126"/>
  <c r="K8" i="126"/>
  <c r="J8" i="126"/>
  <c r="I8" i="126"/>
  <c r="H8" i="126"/>
  <c r="G8" i="126"/>
  <c r="F8" i="126"/>
  <c r="E8" i="126"/>
  <c r="D8" i="126"/>
  <c r="C8" i="126"/>
  <c r="B8" i="126"/>
  <c r="K7" i="126"/>
  <c r="J7" i="126"/>
  <c r="I7" i="126"/>
  <c r="H7" i="126"/>
  <c r="G7" i="126"/>
  <c r="F7" i="126"/>
  <c r="E7" i="126"/>
  <c r="D7" i="126"/>
  <c r="C7" i="126"/>
  <c r="B7" i="126"/>
  <c r="K6" i="126"/>
  <c r="J6" i="126"/>
  <c r="I6" i="126"/>
  <c r="H6" i="126"/>
  <c r="G6" i="126"/>
  <c r="F6" i="126"/>
  <c r="E6" i="126"/>
  <c r="D6" i="126"/>
  <c r="C6" i="126"/>
  <c r="B6" i="126"/>
  <c r="K5" i="126"/>
  <c r="J5" i="126"/>
  <c r="I5" i="126"/>
  <c r="H5" i="126"/>
  <c r="G5" i="126"/>
  <c r="F5" i="126"/>
  <c r="E5" i="126"/>
  <c r="D5" i="126"/>
  <c r="C5" i="126"/>
  <c r="B5" i="126"/>
  <c r="K4" i="126"/>
  <c r="J4" i="126"/>
  <c r="I4" i="126"/>
  <c r="H4" i="126"/>
  <c r="G4" i="126"/>
  <c r="F4" i="126"/>
  <c r="E4" i="126"/>
  <c r="D4" i="126"/>
  <c r="C4" i="126"/>
  <c r="B4" i="126"/>
  <c r="K3" i="126"/>
  <c r="J3" i="126"/>
  <c r="I3" i="126"/>
  <c r="H3" i="126"/>
  <c r="G3" i="126"/>
  <c r="F3" i="126"/>
  <c r="E3" i="126"/>
  <c r="D3" i="126"/>
  <c r="C3" i="126"/>
  <c r="B3" i="126"/>
  <c r="B291" i="125"/>
  <c r="B290" i="125"/>
  <c r="B289" i="125"/>
  <c r="B288" i="125"/>
  <c r="B287" i="125"/>
  <c r="B286" i="125"/>
  <c r="B285" i="125"/>
  <c r="B284" i="125"/>
  <c r="B283" i="125"/>
  <c r="B282" i="125"/>
  <c r="B281" i="125"/>
  <c r="B280" i="125"/>
  <c r="B279" i="125"/>
  <c r="B278" i="125"/>
  <c r="B277" i="125"/>
  <c r="B276" i="125"/>
  <c r="B275" i="125"/>
  <c r="B274" i="125"/>
  <c r="B273" i="125"/>
  <c r="B272" i="125"/>
  <c r="B271" i="125"/>
  <c r="B270" i="125"/>
  <c r="B269" i="125"/>
  <c r="B268" i="125"/>
  <c r="B267" i="125"/>
  <c r="B266" i="125"/>
  <c r="B265" i="125"/>
  <c r="B264" i="125"/>
  <c r="B263" i="125"/>
  <c r="B262" i="125"/>
  <c r="B261" i="125"/>
  <c r="B260" i="125"/>
  <c r="B259" i="125"/>
  <c r="B258" i="125"/>
  <c r="B257" i="125"/>
  <c r="B256" i="125"/>
  <c r="B255" i="125"/>
  <c r="B254" i="125"/>
  <c r="B253" i="125"/>
  <c r="B252" i="125"/>
  <c r="B251" i="125"/>
  <c r="B250" i="125"/>
  <c r="B249" i="125"/>
  <c r="B248" i="125"/>
  <c r="B247" i="125"/>
  <c r="B246" i="125"/>
  <c r="B245" i="125"/>
  <c r="B244" i="125"/>
  <c r="B243" i="125"/>
  <c r="B242" i="125"/>
  <c r="B241" i="125"/>
  <c r="B240" i="125"/>
  <c r="B239" i="125"/>
  <c r="B238" i="125"/>
  <c r="B237" i="125"/>
  <c r="B236" i="125"/>
  <c r="B235" i="125"/>
  <c r="B234" i="125"/>
  <c r="B233" i="125"/>
  <c r="B232" i="125"/>
  <c r="B231" i="125"/>
  <c r="B230" i="125"/>
  <c r="B229" i="125"/>
  <c r="B228" i="125"/>
  <c r="B227" i="125"/>
  <c r="B226" i="125"/>
  <c r="B225" i="125"/>
  <c r="B224" i="125"/>
  <c r="B223" i="125"/>
  <c r="B222" i="125"/>
  <c r="B221" i="125"/>
  <c r="B220" i="125"/>
  <c r="B219" i="125"/>
  <c r="B218" i="125"/>
  <c r="B217" i="125"/>
  <c r="B216" i="125"/>
  <c r="B215" i="125"/>
  <c r="B214" i="125"/>
  <c r="B213" i="125"/>
  <c r="B212" i="125"/>
  <c r="B211" i="125"/>
  <c r="B210" i="125"/>
  <c r="B209" i="125"/>
  <c r="B208" i="125"/>
  <c r="B207" i="125"/>
  <c r="B206" i="125"/>
  <c r="B205" i="125"/>
  <c r="B204" i="125"/>
  <c r="B203" i="125"/>
  <c r="B202" i="125"/>
  <c r="B201" i="125"/>
  <c r="B200" i="125"/>
  <c r="B199" i="125"/>
  <c r="B198" i="125"/>
  <c r="B197" i="125"/>
  <c r="B196" i="125"/>
  <c r="B195" i="125"/>
  <c r="B194" i="125"/>
  <c r="B193" i="125"/>
  <c r="B192" i="125"/>
  <c r="B191" i="125"/>
  <c r="B190" i="125"/>
  <c r="B189" i="125"/>
  <c r="B188" i="125"/>
  <c r="B187" i="125"/>
  <c r="B186" i="125"/>
  <c r="B185" i="125"/>
  <c r="B184" i="125"/>
  <c r="B183" i="125"/>
  <c r="B182" i="125"/>
  <c r="B181" i="125"/>
  <c r="B180" i="125"/>
  <c r="B179" i="125"/>
  <c r="B178" i="125"/>
  <c r="B177" i="125"/>
  <c r="B176" i="125"/>
  <c r="B175" i="125"/>
  <c r="B174" i="125"/>
  <c r="B173" i="125"/>
  <c r="B172" i="125"/>
  <c r="B171" i="125"/>
  <c r="B170" i="125"/>
  <c r="B169" i="125"/>
  <c r="B168" i="125"/>
  <c r="B167" i="125"/>
  <c r="B166" i="125"/>
  <c r="B165" i="125"/>
  <c r="B164" i="125"/>
  <c r="B163" i="125"/>
  <c r="B162" i="125"/>
  <c r="B161" i="125"/>
  <c r="B160" i="125"/>
  <c r="B159" i="125"/>
  <c r="B158" i="125"/>
  <c r="B157" i="125"/>
  <c r="B156" i="125"/>
  <c r="B155" i="125"/>
  <c r="B154" i="125"/>
  <c r="B153" i="125"/>
  <c r="B152" i="125"/>
  <c r="B151" i="125"/>
  <c r="B150" i="125"/>
  <c r="B149" i="125"/>
  <c r="B148" i="125"/>
  <c r="B147" i="125"/>
  <c r="B146" i="125"/>
  <c r="B145" i="125"/>
  <c r="B144" i="125"/>
  <c r="B143" i="125"/>
  <c r="B142" i="125"/>
  <c r="B141" i="125"/>
  <c r="B140" i="125"/>
  <c r="B139" i="125"/>
  <c r="B138" i="125"/>
  <c r="B137" i="125"/>
  <c r="B136" i="125"/>
  <c r="B135" i="125"/>
  <c r="B134" i="125"/>
  <c r="B133" i="125"/>
  <c r="B132" i="125"/>
  <c r="B131" i="125"/>
  <c r="B130" i="125"/>
  <c r="B129" i="125"/>
  <c r="B128" i="125"/>
  <c r="B127" i="125"/>
  <c r="B126" i="125"/>
  <c r="B125" i="125"/>
  <c r="B124" i="125"/>
  <c r="B123" i="125"/>
  <c r="B122" i="125"/>
  <c r="B121" i="125"/>
  <c r="B120" i="125"/>
  <c r="B119" i="125"/>
  <c r="B118" i="125"/>
  <c r="B117" i="125"/>
  <c r="B116" i="125"/>
  <c r="B115" i="125"/>
  <c r="B114" i="125"/>
  <c r="B113" i="125"/>
  <c r="B112" i="125"/>
  <c r="B111" i="125"/>
  <c r="B110" i="125"/>
  <c r="B109" i="125"/>
  <c r="B108" i="125"/>
  <c r="B107" i="125"/>
  <c r="B106" i="125"/>
  <c r="B105" i="125"/>
  <c r="B104" i="125"/>
  <c r="B103" i="125"/>
  <c r="B102" i="125"/>
  <c r="B101" i="125"/>
  <c r="B100" i="125"/>
  <c r="B99" i="125"/>
  <c r="B98" i="125"/>
  <c r="B97" i="125"/>
  <c r="B96" i="125"/>
  <c r="B95" i="125"/>
  <c r="B94" i="125"/>
  <c r="B93" i="125"/>
  <c r="B92" i="125"/>
  <c r="B91" i="125"/>
  <c r="B90" i="125"/>
  <c r="B89" i="125"/>
  <c r="B88" i="125"/>
  <c r="B87" i="125"/>
  <c r="B86" i="125"/>
  <c r="B85" i="125"/>
  <c r="B84" i="125"/>
  <c r="B83" i="125"/>
  <c r="B82" i="125"/>
  <c r="B81" i="125"/>
  <c r="B80" i="125"/>
  <c r="B79" i="125"/>
  <c r="B78" i="125"/>
  <c r="K77" i="125"/>
  <c r="J77" i="125"/>
  <c r="I77" i="125"/>
  <c r="H77" i="125"/>
  <c r="G77" i="125"/>
  <c r="F77" i="125"/>
  <c r="E77" i="125"/>
  <c r="D77" i="125"/>
  <c r="C77" i="125"/>
  <c r="B77" i="125"/>
  <c r="K76" i="125"/>
  <c r="J76" i="125"/>
  <c r="I76" i="125"/>
  <c r="H76" i="125"/>
  <c r="G76" i="125"/>
  <c r="F76" i="125"/>
  <c r="E76" i="125"/>
  <c r="D76" i="125"/>
  <c r="C76" i="125"/>
  <c r="B76" i="125"/>
  <c r="K75" i="125"/>
  <c r="J75" i="125"/>
  <c r="I75" i="125"/>
  <c r="H75" i="125"/>
  <c r="G75" i="125"/>
  <c r="F75" i="125"/>
  <c r="E75" i="125"/>
  <c r="D75" i="125"/>
  <c r="C75" i="125"/>
  <c r="B75" i="125"/>
  <c r="K74" i="125"/>
  <c r="J74" i="125"/>
  <c r="I74" i="125"/>
  <c r="H74" i="125"/>
  <c r="G74" i="125"/>
  <c r="F74" i="125"/>
  <c r="E74" i="125"/>
  <c r="D74" i="125"/>
  <c r="C74" i="125"/>
  <c r="B74" i="125"/>
  <c r="K73" i="125"/>
  <c r="J73" i="125"/>
  <c r="I73" i="125"/>
  <c r="H73" i="125"/>
  <c r="G73" i="125"/>
  <c r="F73" i="125"/>
  <c r="E73" i="125"/>
  <c r="D73" i="125"/>
  <c r="C73" i="125"/>
  <c r="B73" i="125"/>
  <c r="K72" i="125"/>
  <c r="J72" i="125"/>
  <c r="I72" i="125"/>
  <c r="H72" i="125"/>
  <c r="G72" i="125"/>
  <c r="F72" i="125"/>
  <c r="E72" i="125"/>
  <c r="D72" i="125"/>
  <c r="C72" i="125"/>
  <c r="B72" i="125"/>
  <c r="K71" i="125"/>
  <c r="J71" i="125"/>
  <c r="I71" i="125"/>
  <c r="H71" i="125"/>
  <c r="G71" i="125"/>
  <c r="F71" i="125"/>
  <c r="E71" i="125"/>
  <c r="D71" i="125"/>
  <c r="C71" i="125"/>
  <c r="B71" i="125"/>
  <c r="K70" i="125"/>
  <c r="J70" i="125"/>
  <c r="I70" i="125"/>
  <c r="H70" i="125"/>
  <c r="G70" i="125"/>
  <c r="F70" i="125"/>
  <c r="E70" i="125"/>
  <c r="D70" i="125"/>
  <c r="C70" i="125"/>
  <c r="B70" i="125"/>
  <c r="K69" i="125"/>
  <c r="J69" i="125"/>
  <c r="I69" i="125"/>
  <c r="H69" i="125"/>
  <c r="G69" i="125"/>
  <c r="F69" i="125"/>
  <c r="E69" i="125"/>
  <c r="D69" i="125"/>
  <c r="C69" i="125"/>
  <c r="B69" i="125"/>
  <c r="K68" i="125"/>
  <c r="J68" i="125"/>
  <c r="I68" i="125"/>
  <c r="H68" i="125"/>
  <c r="G68" i="125"/>
  <c r="F68" i="125"/>
  <c r="E68" i="125"/>
  <c r="D68" i="125"/>
  <c r="C68" i="125"/>
  <c r="B68" i="125"/>
  <c r="K67" i="125"/>
  <c r="J67" i="125"/>
  <c r="I67" i="125"/>
  <c r="H67" i="125"/>
  <c r="G67" i="125"/>
  <c r="F67" i="125"/>
  <c r="E67" i="125"/>
  <c r="D67" i="125"/>
  <c r="C67" i="125"/>
  <c r="B67" i="125"/>
  <c r="K66" i="125"/>
  <c r="J66" i="125"/>
  <c r="I66" i="125"/>
  <c r="H66" i="125"/>
  <c r="G66" i="125"/>
  <c r="F66" i="125"/>
  <c r="E66" i="125"/>
  <c r="D66" i="125"/>
  <c r="C66" i="125"/>
  <c r="B66" i="125"/>
  <c r="K65" i="125"/>
  <c r="J65" i="125"/>
  <c r="I65" i="125"/>
  <c r="H65" i="125"/>
  <c r="G65" i="125"/>
  <c r="F65" i="125"/>
  <c r="E65" i="125"/>
  <c r="D65" i="125"/>
  <c r="C65" i="125"/>
  <c r="B65" i="125"/>
  <c r="K64" i="125"/>
  <c r="J64" i="125"/>
  <c r="I64" i="125"/>
  <c r="H64" i="125"/>
  <c r="G64" i="125"/>
  <c r="F64" i="125"/>
  <c r="E64" i="125"/>
  <c r="D64" i="125"/>
  <c r="C64" i="125"/>
  <c r="B64" i="125"/>
  <c r="K63" i="125"/>
  <c r="J63" i="125"/>
  <c r="I63" i="125"/>
  <c r="H63" i="125"/>
  <c r="G63" i="125"/>
  <c r="F63" i="125"/>
  <c r="E63" i="125"/>
  <c r="D63" i="125"/>
  <c r="C63" i="125"/>
  <c r="B63" i="125"/>
  <c r="K62" i="125"/>
  <c r="J62" i="125"/>
  <c r="I62" i="125"/>
  <c r="H62" i="125"/>
  <c r="G62" i="125"/>
  <c r="F62" i="125"/>
  <c r="E62" i="125"/>
  <c r="D62" i="125"/>
  <c r="C62" i="125"/>
  <c r="B62" i="125"/>
  <c r="K61" i="125"/>
  <c r="J61" i="125"/>
  <c r="I61" i="125"/>
  <c r="H61" i="125"/>
  <c r="G61" i="125"/>
  <c r="F61" i="125"/>
  <c r="E61" i="125"/>
  <c r="D61" i="125"/>
  <c r="C61" i="125"/>
  <c r="B61" i="125"/>
  <c r="K60" i="125"/>
  <c r="J60" i="125"/>
  <c r="I60" i="125"/>
  <c r="H60" i="125"/>
  <c r="G60" i="125"/>
  <c r="F60" i="125"/>
  <c r="E60" i="125"/>
  <c r="D60" i="125"/>
  <c r="C60" i="125"/>
  <c r="B60" i="125"/>
  <c r="K59" i="125"/>
  <c r="J59" i="125"/>
  <c r="I59" i="125"/>
  <c r="H59" i="125"/>
  <c r="G59" i="125"/>
  <c r="F59" i="125"/>
  <c r="E59" i="125"/>
  <c r="D59" i="125"/>
  <c r="C59" i="125"/>
  <c r="B59" i="125"/>
  <c r="K58" i="125"/>
  <c r="J58" i="125"/>
  <c r="I58" i="125"/>
  <c r="H58" i="125"/>
  <c r="G58" i="125"/>
  <c r="F58" i="125"/>
  <c r="E58" i="125"/>
  <c r="D58" i="125"/>
  <c r="C58" i="125"/>
  <c r="B58" i="125"/>
  <c r="K57" i="125"/>
  <c r="J57" i="125"/>
  <c r="I57" i="125"/>
  <c r="H57" i="125"/>
  <c r="G57" i="125"/>
  <c r="F57" i="125"/>
  <c r="E57" i="125"/>
  <c r="D57" i="125"/>
  <c r="C57" i="125"/>
  <c r="B57" i="125"/>
  <c r="K56" i="125"/>
  <c r="J56" i="125"/>
  <c r="I56" i="125"/>
  <c r="H56" i="125"/>
  <c r="G56" i="125"/>
  <c r="F56" i="125"/>
  <c r="E56" i="125"/>
  <c r="D56" i="125"/>
  <c r="C56" i="125"/>
  <c r="B56" i="125"/>
  <c r="K55" i="125"/>
  <c r="J55" i="125"/>
  <c r="I55" i="125"/>
  <c r="H55" i="125"/>
  <c r="G55" i="125"/>
  <c r="F55" i="125"/>
  <c r="E55" i="125"/>
  <c r="D55" i="125"/>
  <c r="C55" i="125"/>
  <c r="B55" i="125"/>
  <c r="K54" i="125"/>
  <c r="J54" i="125"/>
  <c r="I54" i="125"/>
  <c r="H54" i="125"/>
  <c r="G54" i="125"/>
  <c r="F54" i="125"/>
  <c r="E54" i="125"/>
  <c r="D54" i="125"/>
  <c r="C54" i="125"/>
  <c r="B54" i="125"/>
  <c r="K53" i="125"/>
  <c r="J53" i="125"/>
  <c r="I53" i="125"/>
  <c r="H53" i="125"/>
  <c r="G53" i="125"/>
  <c r="F53" i="125"/>
  <c r="E53" i="125"/>
  <c r="D53" i="125"/>
  <c r="C53" i="125"/>
  <c r="B53" i="125"/>
  <c r="K52" i="125"/>
  <c r="J52" i="125"/>
  <c r="I52" i="125"/>
  <c r="H52" i="125"/>
  <c r="G52" i="125"/>
  <c r="F52" i="125"/>
  <c r="E52" i="125"/>
  <c r="D52" i="125"/>
  <c r="C52" i="125"/>
  <c r="B52" i="125"/>
  <c r="K51" i="125"/>
  <c r="J51" i="125"/>
  <c r="I51" i="125"/>
  <c r="H51" i="125"/>
  <c r="G51" i="125"/>
  <c r="F51" i="125"/>
  <c r="E51" i="125"/>
  <c r="D51" i="125"/>
  <c r="C51" i="125"/>
  <c r="B51" i="125"/>
  <c r="K50" i="125"/>
  <c r="J50" i="125"/>
  <c r="I50" i="125"/>
  <c r="H50" i="125"/>
  <c r="G50" i="125"/>
  <c r="F50" i="125"/>
  <c r="E50" i="125"/>
  <c r="D50" i="125"/>
  <c r="C50" i="125"/>
  <c r="B50" i="125"/>
  <c r="K49" i="125"/>
  <c r="J49" i="125"/>
  <c r="I49" i="125"/>
  <c r="H49" i="125"/>
  <c r="G49" i="125"/>
  <c r="F49" i="125"/>
  <c r="E49" i="125"/>
  <c r="D49" i="125"/>
  <c r="C49" i="125"/>
  <c r="B49" i="125"/>
  <c r="K48" i="125"/>
  <c r="J48" i="125"/>
  <c r="I48" i="125"/>
  <c r="H48" i="125"/>
  <c r="G48" i="125"/>
  <c r="F48" i="125"/>
  <c r="E48" i="125"/>
  <c r="D48" i="125"/>
  <c r="C48" i="125"/>
  <c r="B48" i="125"/>
  <c r="K47" i="125"/>
  <c r="J47" i="125"/>
  <c r="I47" i="125"/>
  <c r="H47" i="125"/>
  <c r="G47" i="125"/>
  <c r="F47" i="125"/>
  <c r="E47" i="125"/>
  <c r="D47" i="125"/>
  <c r="C47" i="125"/>
  <c r="B47" i="125"/>
  <c r="K46" i="125"/>
  <c r="J46" i="125"/>
  <c r="I46" i="125"/>
  <c r="H46" i="125"/>
  <c r="G46" i="125"/>
  <c r="F46" i="125"/>
  <c r="E46" i="125"/>
  <c r="D46" i="125"/>
  <c r="C46" i="125"/>
  <c r="B46" i="125"/>
  <c r="K45" i="125"/>
  <c r="J45" i="125"/>
  <c r="I45" i="125"/>
  <c r="H45" i="125"/>
  <c r="G45" i="125"/>
  <c r="F45" i="125"/>
  <c r="E45" i="125"/>
  <c r="D45" i="125"/>
  <c r="C45" i="125"/>
  <c r="B45" i="125"/>
  <c r="K44" i="125"/>
  <c r="J44" i="125"/>
  <c r="I44" i="125"/>
  <c r="H44" i="125"/>
  <c r="G44" i="125"/>
  <c r="F44" i="125"/>
  <c r="E44" i="125"/>
  <c r="D44" i="125"/>
  <c r="C44" i="125"/>
  <c r="B44" i="125"/>
  <c r="K43" i="125"/>
  <c r="J43" i="125"/>
  <c r="I43" i="125"/>
  <c r="H43" i="125"/>
  <c r="G43" i="125"/>
  <c r="F43" i="125"/>
  <c r="E43" i="125"/>
  <c r="D43" i="125"/>
  <c r="C43" i="125"/>
  <c r="B43" i="125"/>
  <c r="K42" i="125"/>
  <c r="J42" i="125"/>
  <c r="I42" i="125"/>
  <c r="H42" i="125"/>
  <c r="G42" i="125"/>
  <c r="F42" i="125"/>
  <c r="E42" i="125"/>
  <c r="D42" i="125"/>
  <c r="C42" i="125"/>
  <c r="B42" i="125"/>
  <c r="K41" i="125"/>
  <c r="J41" i="125"/>
  <c r="I41" i="125"/>
  <c r="H41" i="125"/>
  <c r="G41" i="125"/>
  <c r="F41" i="125"/>
  <c r="E41" i="125"/>
  <c r="D41" i="125"/>
  <c r="C41" i="125"/>
  <c r="B41" i="125"/>
  <c r="K40" i="125"/>
  <c r="J40" i="125"/>
  <c r="I40" i="125"/>
  <c r="H40" i="125"/>
  <c r="G40" i="125"/>
  <c r="F40" i="125"/>
  <c r="E40" i="125"/>
  <c r="D40" i="125"/>
  <c r="C40" i="125"/>
  <c r="B40" i="125"/>
  <c r="K39" i="125"/>
  <c r="J39" i="125"/>
  <c r="I39" i="125"/>
  <c r="H39" i="125"/>
  <c r="G39" i="125"/>
  <c r="F39" i="125"/>
  <c r="E39" i="125"/>
  <c r="D39" i="125"/>
  <c r="C39" i="125"/>
  <c r="B39" i="125"/>
  <c r="K38" i="125"/>
  <c r="J38" i="125"/>
  <c r="I38" i="125"/>
  <c r="H38" i="125"/>
  <c r="G38" i="125"/>
  <c r="F38" i="125"/>
  <c r="E38" i="125"/>
  <c r="D38" i="125"/>
  <c r="C38" i="125"/>
  <c r="B38" i="125"/>
  <c r="K37" i="125"/>
  <c r="J37" i="125"/>
  <c r="I37" i="125"/>
  <c r="H37" i="125"/>
  <c r="G37" i="125"/>
  <c r="F37" i="125"/>
  <c r="E37" i="125"/>
  <c r="D37" i="125"/>
  <c r="C37" i="125"/>
  <c r="B37" i="125"/>
  <c r="K36" i="125"/>
  <c r="J36" i="125"/>
  <c r="I36" i="125"/>
  <c r="H36" i="125"/>
  <c r="G36" i="125"/>
  <c r="F36" i="125"/>
  <c r="E36" i="125"/>
  <c r="D36" i="125"/>
  <c r="C36" i="125"/>
  <c r="B36" i="125"/>
  <c r="K35" i="125"/>
  <c r="J35" i="125"/>
  <c r="I35" i="125"/>
  <c r="H35" i="125"/>
  <c r="G35" i="125"/>
  <c r="F35" i="125"/>
  <c r="E35" i="125"/>
  <c r="D35" i="125"/>
  <c r="C35" i="125"/>
  <c r="B35" i="125"/>
  <c r="K34" i="125"/>
  <c r="J34" i="125"/>
  <c r="I34" i="125"/>
  <c r="H34" i="125"/>
  <c r="G34" i="125"/>
  <c r="F34" i="125"/>
  <c r="E34" i="125"/>
  <c r="D34" i="125"/>
  <c r="C34" i="125"/>
  <c r="B34" i="125"/>
  <c r="K33" i="125"/>
  <c r="J33" i="125"/>
  <c r="I33" i="125"/>
  <c r="H33" i="125"/>
  <c r="G33" i="125"/>
  <c r="F33" i="125"/>
  <c r="E33" i="125"/>
  <c r="D33" i="125"/>
  <c r="C33" i="125"/>
  <c r="B33" i="125"/>
  <c r="K32" i="125"/>
  <c r="J32" i="125"/>
  <c r="I32" i="125"/>
  <c r="H32" i="125"/>
  <c r="G32" i="125"/>
  <c r="F32" i="125"/>
  <c r="E32" i="125"/>
  <c r="D32" i="125"/>
  <c r="C32" i="125"/>
  <c r="B32" i="125"/>
  <c r="K31" i="125"/>
  <c r="J31" i="125"/>
  <c r="I31" i="125"/>
  <c r="H31" i="125"/>
  <c r="G31" i="125"/>
  <c r="F31" i="125"/>
  <c r="E31" i="125"/>
  <c r="D31" i="125"/>
  <c r="C31" i="125"/>
  <c r="B31" i="125"/>
  <c r="K30" i="125"/>
  <c r="J30" i="125"/>
  <c r="I30" i="125"/>
  <c r="H30" i="125"/>
  <c r="G30" i="125"/>
  <c r="F30" i="125"/>
  <c r="E30" i="125"/>
  <c r="D30" i="125"/>
  <c r="C30" i="125"/>
  <c r="B30" i="125"/>
  <c r="K29" i="125"/>
  <c r="J29" i="125"/>
  <c r="I29" i="125"/>
  <c r="H29" i="125"/>
  <c r="G29" i="125"/>
  <c r="F29" i="125"/>
  <c r="E29" i="125"/>
  <c r="D29" i="125"/>
  <c r="C29" i="125"/>
  <c r="B29" i="125"/>
  <c r="K28" i="125"/>
  <c r="J28" i="125"/>
  <c r="I28" i="125"/>
  <c r="H28" i="125"/>
  <c r="G28" i="125"/>
  <c r="F28" i="125"/>
  <c r="E28" i="125"/>
  <c r="D28" i="125"/>
  <c r="C28" i="125"/>
  <c r="B28" i="125"/>
  <c r="K27" i="125"/>
  <c r="J27" i="125"/>
  <c r="I27" i="125"/>
  <c r="H27" i="125"/>
  <c r="G27" i="125"/>
  <c r="F27" i="125"/>
  <c r="E27" i="125"/>
  <c r="D27" i="125"/>
  <c r="C27" i="125"/>
  <c r="B27" i="125"/>
  <c r="K26" i="125"/>
  <c r="J26" i="125"/>
  <c r="I26" i="125"/>
  <c r="H26" i="125"/>
  <c r="G26" i="125"/>
  <c r="F26" i="125"/>
  <c r="E26" i="125"/>
  <c r="D26" i="125"/>
  <c r="C26" i="125"/>
  <c r="B26" i="125"/>
  <c r="K25" i="125"/>
  <c r="J25" i="125"/>
  <c r="I25" i="125"/>
  <c r="H25" i="125"/>
  <c r="G25" i="125"/>
  <c r="F25" i="125"/>
  <c r="E25" i="125"/>
  <c r="D25" i="125"/>
  <c r="C25" i="125"/>
  <c r="B25" i="125"/>
  <c r="K24" i="125"/>
  <c r="J24" i="125"/>
  <c r="I24" i="125"/>
  <c r="H24" i="125"/>
  <c r="G24" i="125"/>
  <c r="F24" i="125"/>
  <c r="E24" i="125"/>
  <c r="D24" i="125"/>
  <c r="C24" i="125"/>
  <c r="B24" i="125"/>
  <c r="K23" i="125"/>
  <c r="J23" i="125"/>
  <c r="I23" i="125"/>
  <c r="H23" i="125"/>
  <c r="G23" i="125"/>
  <c r="F23" i="125"/>
  <c r="E23" i="125"/>
  <c r="D23" i="125"/>
  <c r="C23" i="125"/>
  <c r="B23" i="125"/>
  <c r="K22" i="125"/>
  <c r="J22" i="125"/>
  <c r="I22" i="125"/>
  <c r="H22" i="125"/>
  <c r="G22" i="125"/>
  <c r="F22" i="125"/>
  <c r="E22" i="125"/>
  <c r="D22" i="125"/>
  <c r="C22" i="125"/>
  <c r="B22" i="125"/>
  <c r="K21" i="125"/>
  <c r="J21" i="125"/>
  <c r="I21" i="125"/>
  <c r="H21" i="125"/>
  <c r="G21" i="125"/>
  <c r="F21" i="125"/>
  <c r="E21" i="125"/>
  <c r="D21" i="125"/>
  <c r="C21" i="125"/>
  <c r="B21" i="125"/>
  <c r="K20" i="125"/>
  <c r="J20" i="125"/>
  <c r="I20" i="125"/>
  <c r="H20" i="125"/>
  <c r="G20" i="125"/>
  <c r="F20" i="125"/>
  <c r="E20" i="125"/>
  <c r="D20" i="125"/>
  <c r="C20" i="125"/>
  <c r="B20" i="125"/>
  <c r="K19" i="125"/>
  <c r="J19" i="125"/>
  <c r="I19" i="125"/>
  <c r="H19" i="125"/>
  <c r="G19" i="125"/>
  <c r="F19" i="125"/>
  <c r="E19" i="125"/>
  <c r="D19" i="125"/>
  <c r="C19" i="125"/>
  <c r="B19" i="125"/>
  <c r="K18" i="125"/>
  <c r="J18" i="125"/>
  <c r="I18" i="125"/>
  <c r="H18" i="125"/>
  <c r="G18" i="125"/>
  <c r="F18" i="125"/>
  <c r="E18" i="125"/>
  <c r="D18" i="125"/>
  <c r="C18" i="125"/>
  <c r="B18" i="125"/>
  <c r="K17" i="125"/>
  <c r="J17" i="125"/>
  <c r="I17" i="125"/>
  <c r="H17" i="125"/>
  <c r="G17" i="125"/>
  <c r="F17" i="125"/>
  <c r="E17" i="125"/>
  <c r="D17" i="125"/>
  <c r="C17" i="125"/>
  <c r="B17" i="125"/>
  <c r="K16" i="125"/>
  <c r="J16" i="125"/>
  <c r="I16" i="125"/>
  <c r="H16" i="125"/>
  <c r="G16" i="125"/>
  <c r="F16" i="125"/>
  <c r="E16" i="125"/>
  <c r="D16" i="125"/>
  <c r="C16" i="125"/>
  <c r="B16" i="125"/>
  <c r="K15" i="125"/>
  <c r="J15" i="125"/>
  <c r="I15" i="125"/>
  <c r="H15" i="125"/>
  <c r="G15" i="125"/>
  <c r="F15" i="125"/>
  <c r="E15" i="125"/>
  <c r="D15" i="125"/>
  <c r="C15" i="125"/>
  <c r="B15" i="125"/>
  <c r="K14" i="125"/>
  <c r="J14" i="125"/>
  <c r="I14" i="125"/>
  <c r="H14" i="125"/>
  <c r="G14" i="125"/>
  <c r="F14" i="125"/>
  <c r="E14" i="125"/>
  <c r="D14" i="125"/>
  <c r="C14" i="125"/>
  <c r="B14" i="125"/>
  <c r="K13" i="125"/>
  <c r="J13" i="125"/>
  <c r="I13" i="125"/>
  <c r="H13" i="125"/>
  <c r="G13" i="125"/>
  <c r="F13" i="125"/>
  <c r="E13" i="125"/>
  <c r="D13" i="125"/>
  <c r="C13" i="125"/>
  <c r="B13" i="125"/>
  <c r="K12" i="125"/>
  <c r="J12" i="125"/>
  <c r="I12" i="125"/>
  <c r="H12" i="125"/>
  <c r="G12" i="125"/>
  <c r="F12" i="125"/>
  <c r="E12" i="125"/>
  <c r="D12" i="125"/>
  <c r="C12" i="125"/>
  <c r="B12" i="125"/>
  <c r="K11" i="125"/>
  <c r="J11" i="125"/>
  <c r="I11" i="125"/>
  <c r="H11" i="125"/>
  <c r="G11" i="125"/>
  <c r="F11" i="125"/>
  <c r="E11" i="125"/>
  <c r="D11" i="125"/>
  <c r="C11" i="125"/>
  <c r="B11" i="125"/>
  <c r="K10" i="125"/>
  <c r="J10" i="125"/>
  <c r="I10" i="125"/>
  <c r="H10" i="125"/>
  <c r="G10" i="125"/>
  <c r="F10" i="125"/>
  <c r="E10" i="125"/>
  <c r="D10" i="125"/>
  <c r="C10" i="125"/>
  <c r="B10" i="125"/>
  <c r="K9" i="125"/>
  <c r="J9" i="125"/>
  <c r="I9" i="125"/>
  <c r="H9" i="125"/>
  <c r="G9" i="125"/>
  <c r="F9" i="125"/>
  <c r="E9" i="125"/>
  <c r="D9" i="125"/>
  <c r="C9" i="125"/>
  <c r="B9" i="125"/>
  <c r="K8" i="125"/>
  <c r="J8" i="125"/>
  <c r="I8" i="125"/>
  <c r="H8" i="125"/>
  <c r="G8" i="125"/>
  <c r="F8" i="125"/>
  <c r="E8" i="125"/>
  <c r="D8" i="125"/>
  <c r="C8" i="125"/>
  <c r="B8" i="125"/>
  <c r="K7" i="125"/>
  <c r="J7" i="125"/>
  <c r="I7" i="125"/>
  <c r="H7" i="125"/>
  <c r="G7" i="125"/>
  <c r="F7" i="125"/>
  <c r="E7" i="125"/>
  <c r="D7" i="125"/>
  <c r="C7" i="125"/>
  <c r="B7" i="125"/>
  <c r="K6" i="125"/>
  <c r="J6" i="125"/>
  <c r="I6" i="125"/>
  <c r="H6" i="125"/>
  <c r="G6" i="125"/>
  <c r="F6" i="125"/>
  <c r="E6" i="125"/>
  <c r="D6" i="125"/>
  <c r="C6" i="125"/>
  <c r="B6" i="125"/>
  <c r="K5" i="125"/>
  <c r="J5" i="125"/>
  <c r="I5" i="125"/>
  <c r="H5" i="125"/>
  <c r="G5" i="125"/>
  <c r="F5" i="125"/>
  <c r="E5" i="125"/>
  <c r="D5" i="125"/>
  <c r="C5" i="125"/>
  <c r="B5" i="125"/>
  <c r="K4" i="125"/>
  <c r="J4" i="125"/>
  <c r="I4" i="125"/>
  <c r="H4" i="125"/>
  <c r="G4" i="125"/>
  <c r="F4" i="125"/>
  <c r="E4" i="125"/>
  <c r="D4" i="125"/>
  <c r="C4" i="125"/>
  <c r="B4" i="125"/>
  <c r="K3" i="125"/>
  <c r="J3" i="125"/>
  <c r="I3" i="125"/>
  <c r="H3" i="125"/>
  <c r="G3" i="125"/>
  <c r="F3" i="125"/>
  <c r="E3" i="125"/>
  <c r="D3" i="125"/>
  <c r="C3" i="125"/>
  <c r="B3" i="125"/>
  <c r="B291" i="70"/>
  <c r="B290" i="70"/>
  <c r="B289" i="70"/>
  <c r="B288" i="70"/>
  <c r="B287" i="70"/>
  <c r="B286" i="70"/>
  <c r="B285" i="70"/>
  <c r="B284" i="70"/>
  <c r="B283" i="70"/>
  <c r="B282" i="70"/>
  <c r="B281" i="70"/>
  <c r="B280" i="70"/>
  <c r="B279" i="70"/>
  <c r="B278" i="70"/>
  <c r="B277" i="70"/>
  <c r="B276" i="70"/>
  <c r="B275" i="70"/>
  <c r="B274" i="70"/>
  <c r="B273" i="70"/>
  <c r="B272" i="70"/>
  <c r="B271" i="70"/>
  <c r="B270" i="70"/>
  <c r="B269" i="70"/>
  <c r="B268" i="70"/>
  <c r="B267" i="70"/>
  <c r="B266" i="70"/>
  <c r="B265" i="70"/>
  <c r="B264" i="70"/>
  <c r="B263" i="70"/>
  <c r="B262" i="70"/>
  <c r="B261" i="70"/>
  <c r="B260" i="70"/>
  <c r="B259" i="70"/>
  <c r="B258" i="70"/>
  <c r="B257" i="70"/>
  <c r="B256" i="70"/>
  <c r="B255" i="70"/>
  <c r="B254" i="70"/>
  <c r="B253" i="70"/>
  <c r="B252" i="70"/>
  <c r="B251" i="70"/>
  <c r="B250" i="70"/>
  <c r="B249" i="70"/>
  <c r="B248" i="70"/>
  <c r="B247" i="70"/>
  <c r="B246" i="70"/>
  <c r="B245" i="70"/>
  <c r="B244" i="70"/>
  <c r="B243" i="70"/>
  <c r="B242" i="70"/>
  <c r="B241" i="70"/>
  <c r="B240" i="70"/>
  <c r="B239" i="70"/>
  <c r="B238" i="70"/>
  <c r="B237" i="70"/>
  <c r="B236" i="70"/>
  <c r="B235" i="70"/>
  <c r="B234" i="70"/>
  <c r="B233" i="70"/>
  <c r="B232" i="70"/>
  <c r="B231" i="70"/>
  <c r="B230" i="70"/>
  <c r="B229" i="70"/>
  <c r="B228" i="70"/>
  <c r="B227" i="70"/>
  <c r="B226" i="70"/>
  <c r="B225" i="70"/>
  <c r="B224" i="70"/>
  <c r="B223" i="70"/>
  <c r="B222" i="70"/>
  <c r="B221" i="70"/>
  <c r="B220" i="70"/>
  <c r="B219" i="70"/>
  <c r="B218" i="70"/>
  <c r="B217" i="70"/>
  <c r="B216" i="70"/>
  <c r="B215" i="70"/>
  <c r="B214" i="70"/>
  <c r="B213" i="70"/>
  <c r="B212" i="70"/>
  <c r="B211" i="70"/>
  <c r="B210" i="70"/>
  <c r="B209" i="70"/>
  <c r="B208" i="70"/>
  <c r="B207" i="70"/>
  <c r="B206" i="70"/>
  <c r="B205" i="70"/>
  <c r="B204" i="70"/>
  <c r="B203" i="70"/>
  <c r="B202" i="70"/>
  <c r="B201" i="70"/>
  <c r="B200" i="70"/>
  <c r="B199" i="70"/>
  <c r="B198" i="70"/>
  <c r="B197" i="70"/>
  <c r="B196" i="70"/>
  <c r="B195" i="70"/>
  <c r="B194" i="70"/>
  <c r="B193" i="70"/>
  <c r="B192" i="70"/>
  <c r="B191" i="70"/>
  <c r="B190" i="70"/>
  <c r="B189" i="70"/>
  <c r="B188" i="70"/>
  <c r="B187" i="70"/>
  <c r="B186" i="70"/>
  <c r="B185" i="70"/>
  <c r="B184" i="70"/>
  <c r="B183" i="70"/>
  <c r="B182" i="70"/>
  <c r="B181" i="70"/>
  <c r="B180" i="70"/>
  <c r="B179" i="70"/>
  <c r="B178" i="70"/>
  <c r="B177" i="70"/>
  <c r="B176" i="70"/>
  <c r="B175" i="70"/>
  <c r="B174" i="70"/>
  <c r="B173" i="70"/>
  <c r="B172" i="70"/>
  <c r="B171" i="70"/>
  <c r="B170" i="70"/>
  <c r="B169" i="70"/>
  <c r="B168" i="70"/>
  <c r="B167" i="70"/>
  <c r="B166" i="70"/>
  <c r="B165" i="70"/>
  <c r="B164" i="70"/>
  <c r="B163" i="70"/>
  <c r="B162" i="70"/>
  <c r="B161" i="70"/>
  <c r="B160" i="70"/>
  <c r="B159" i="70"/>
  <c r="B158" i="70"/>
  <c r="B157" i="70"/>
  <c r="B156" i="70"/>
  <c r="B155" i="70"/>
  <c r="B154" i="70"/>
  <c r="B153" i="70"/>
  <c r="B152" i="70"/>
  <c r="B151" i="70"/>
  <c r="B150" i="70"/>
  <c r="B149" i="70"/>
  <c r="B148" i="70"/>
  <c r="B147" i="70"/>
  <c r="B146" i="70"/>
  <c r="B145" i="70"/>
  <c r="B144" i="70"/>
  <c r="B143" i="70"/>
  <c r="B142" i="70"/>
  <c r="B141" i="70"/>
  <c r="B140" i="70"/>
  <c r="B139" i="70"/>
  <c r="B138" i="70"/>
  <c r="B137" i="70"/>
  <c r="B136" i="70"/>
  <c r="B135" i="70"/>
  <c r="B134" i="70"/>
  <c r="B133" i="70"/>
  <c r="B132" i="70"/>
  <c r="B131" i="70"/>
  <c r="B130" i="70"/>
  <c r="B129" i="70"/>
  <c r="B128" i="70"/>
  <c r="B127" i="70"/>
  <c r="B126" i="70"/>
  <c r="B125" i="70"/>
  <c r="B124" i="70"/>
  <c r="B123" i="70"/>
  <c r="B122" i="70"/>
  <c r="B121" i="70"/>
  <c r="B120" i="70"/>
  <c r="B119" i="70"/>
  <c r="B118" i="70"/>
  <c r="B117" i="70"/>
  <c r="B116" i="70"/>
  <c r="B115" i="70"/>
  <c r="B114" i="70"/>
  <c r="B113" i="70"/>
  <c r="B112" i="70"/>
  <c r="B111" i="70"/>
  <c r="B110" i="70"/>
  <c r="B109" i="70"/>
  <c r="B108" i="70"/>
  <c r="B107" i="70"/>
  <c r="B106" i="70"/>
  <c r="B105" i="70"/>
  <c r="B104" i="70"/>
  <c r="B103" i="70"/>
  <c r="B102" i="70"/>
  <c r="B101" i="70"/>
  <c r="B100" i="70"/>
  <c r="B99" i="70"/>
  <c r="B98" i="70"/>
  <c r="B97" i="70"/>
  <c r="B96" i="70"/>
  <c r="B95" i="70"/>
  <c r="B94" i="70"/>
  <c r="B93" i="70"/>
  <c r="B92" i="70"/>
  <c r="B91" i="70"/>
  <c r="B90" i="70"/>
  <c r="B89" i="70"/>
  <c r="B88" i="70"/>
  <c r="B87" i="70"/>
  <c r="B86" i="70"/>
  <c r="B85" i="70"/>
  <c r="B84" i="70"/>
  <c r="B83" i="70"/>
  <c r="B82" i="70"/>
  <c r="B81" i="70"/>
  <c r="B80" i="70"/>
  <c r="B79" i="70"/>
  <c r="B78" i="70"/>
  <c r="K77" i="70"/>
  <c r="J77" i="70"/>
  <c r="I77" i="70"/>
  <c r="H77" i="70"/>
  <c r="G77" i="70"/>
  <c r="F77" i="70"/>
  <c r="E77" i="70"/>
  <c r="D77" i="70"/>
  <c r="C77" i="70"/>
  <c r="B77" i="70"/>
  <c r="K76" i="70"/>
  <c r="J76" i="70"/>
  <c r="I76" i="70"/>
  <c r="H76" i="70"/>
  <c r="G76" i="70"/>
  <c r="F76" i="70"/>
  <c r="E76" i="70"/>
  <c r="D76" i="70"/>
  <c r="C76" i="70"/>
  <c r="B76" i="70"/>
  <c r="K75" i="70"/>
  <c r="J75" i="70"/>
  <c r="I75" i="70"/>
  <c r="H75" i="70"/>
  <c r="G75" i="70"/>
  <c r="F75" i="70"/>
  <c r="E75" i="70"/>
  <c r="D75" i="70"/>
  <c r="C75" i="70"/>
  <c r="B75" i="70"/>
  <c r="K74" i="70"/>
  <c r="J74" i="70"/>
  <c r="I74" i="70"/>
  <c r="H74" i="70"/>
  <c r="G74" i="70"/>
  <c r="F74" i="70"/>
  <c r="E74" i="70"/>
  <c r="D74" i="70"/>
  <c r="C74" i="70"/>
  <c r="B74" i="70"/>
  <c r="K73" i="70"/>
  <c r="J73" i="70"/>
  <c r="I73" i="70"/>
  <c r="H73" i="70"/>
  <c r="G73" i="70"/>
  <c r="F73" i="70"/>
  <c r="E73" i="70"/>
  <c r="D73" i="70"/>
  <c r="C73" i="70"/>
  <c r="B73" i="70"/>
  <c r="K72" i="70"/>
  <c r="J72" i="70"/>
  <c r="I72" i="70"/>
  <c r="H72" i="70"/>
  <c r="G72" i="70"/>
  <c r="F72" i="70"/>
  <c r="E72" i="70"/>
  <c r="D72" i="70"/>
  <c r="C72" i="70"/>
  <c r="B72" i="70"/>
  <c r="K71" i="70"/>
  <c r="J71" i="70"/>
  <c r="I71" i="70"/>
  <c r="H71" i="70"/>
  <c r="G71" i="70"/>
  <c r="F71" i="70"/>
  <c r="E71" i="70"/>
  <c r="D71" i="70"/>
  <c r="C71" i="70"/>
  <c r="B71" i="70"/>
  <c r="K70" i="70"/>
  <c r="J70" i="70"/>
  <c r="I70" i="70"/>
  <c r="H70" i="70"/>
  <c r="G70" i="70"/>
  <c r="F70" i="70"/>
  <c r="E70" i="70"/>
  <c r="D70" i="70"/>
  <c r="C70" i="70"/>
  <c r="B70" i="70"/>
  <c r="K69" i="70"/>
  <c r="J69" i="70"/>
  <c r="I69" i="70"/>
  <c r="H69" i="70"/>
  <c r="G69" i="70"/>
  <c r="F69" i="70"/>
  <c r="E69" i="70"/>
  <c r="D69" i="70"/>
  <c r="C69" i="70"/>
  <c r="B69" i="70"/>
  <c r="K68" i="70"/>
  <c r="J68" i="70"/>
  <c r="I68" i="70"/>
  <c r="H68" i="70"/>
  <c r="G68" i="70"/>
  <c r="F68" i="70"/>
  <c r="E68" i="70"/>
  <c r="D68" i="70"/>
  <c r="C68" i="70"/>
  <c r="B68" i="70"/>
  <c r="K67" i="70"/>
  <c r="J67" i="70"/>
  <c r="I67" i="70"/>
  <c r="H67" i="70"/>
  <c r="G67" i="70"/>
  <c r="F67" i="70"/>
  <c r="E67" i="70"/>
  <c r="D67" i="70"/>
  <c r="C67" i="70"/>
  <c r="B67" i="70"/>
  <c r="K66" i="70"/>
  <c r="J66" i="70"/>
  <c r="I66" i="70"/>
  <c r="H66" i="70"/>
  <c r="G66" i="70"/>
  <c r="F66" i="70"/>
  <c r="E66" i="70"/>
  <c r="D66" i="70"/>
  <c r="C66" i="70"/>
  <c r="B66" i="70"/>
  <c r="K65" i="70"/>
  <c r="J65" i="70"/>
  <c r="I65" i="70"/>
  <c r="H65" i="70"/>
  <c r="G65" i="70"/>
  <c r="F65" i="70"/>
  <c r="E65" i="70"/>
  <c r="D65" i="70"/>
  <c r="C65" i="70"/>
  <c r="B65" i="70"/>
  <c r="K64" i="70"/>
  <c r="J64" i="70"/>
  <c r="I64" i="70"/>
  <c r="H64" i="70"/>
  <c r="G64" i="70"/>
  <c r="F64" i="70"/>
  <c r="E64" i="70"/>
  <c r="D64" i="70"/>
  <c r="C64" i="70"/>
  <c r="B64" i="70"/>
  <c r="K63" i="70"/>
  <c r="J63" i="70"/>
  <c r="I63" i="70"/>
  <c r="H63" i="70"/>
  <c r="G63" i="70"/>
  <c r="F63" i="70"/>
  <c r="E63" i="70"/>
  <c r="D63" i="70"/>
  <c r="C63" i="70"/>
  <c r="B63" i="70"/>
  <c r="K62" i="70"/>
  <c r="J62" i="70"/>
  <c r="I62" i="70"/>
  <c r="H62" i="70"/>
  <c r="G62" i="70"/>
  <c r="F62" i="70"/>
  <c r="E62" i="70"/>
  <c r="D62" i="70"/>
  <c r="C62" i="70"/>
  <c r="B62" i="70"/>
  <c r="K61" i="70"/>
  <c r="J61" i="70"/>
  <c r="I61" i="70"/>
  <c r="H61" i="70"/>
  <c r="G61" i="70"/>
  <c r="F61" i="70"/>
  <c r="E61" i="70"/>
  <c r="D61" i="70"/>
  <c r="C61" i="70"/>
  <c r="B61" i="70"/>
  <c r="K60" i="70"/>
  <c r="J60" i="70"/>
  <c r="I60" i="70"/>
  <c r="H60" i="70"/>
  <c r="G60" i="70"/>
  <c r="F60" i="70"/>
  <c r="E60" i="70"/>
  <c r="D60" i="70"/>
  <c r="C60" i="70"/>
  <c r="B60" i="70"/>
  <c r="K59" i="70"/>
  <c r="J59" i="70"/>
  <c r="I59" i="70"/>
  <c r="H59" i="70"/>
  <c r="G59" i="70"/>
  <c r="F59" i="70"/>
  <c r="E59" i="70"/>
  <c r="D59" i="70"/>
  <c r="C59" i="70"/>
  <c r="B59" i="70"/>
  <c r="K58" i="70"/>
  <c r="J58" i="70"/>
  <c r="I58" i="70"/>
  <c r="H58" i="70"/>
  <c r="G58" i="70"/>
  <c r="F58" i="70"/>
  <c r="E58" i="70"/>
  <c r="D58" i="70"/>
  <c r="C58" i="70"/>
  <c r="B58" i="70"/>
  <c r="K57" i="70"/>
  <c r="J57" i="70"/>
  <c r="I57" i="70"/>
  <c r="H57" i="70"/>
  <c r="G57" i="70"/>
  <c r="F57" i="70"/>
  <c r="E57" i="70"/>
  <c r="D57" i="70"/>
  <c r="C57" i="70"/>
  <c r="B57" i="70"/>
  <c r="K56" i="70"/>
  <c r="J56" i="70"/>
  <c r="I56" i="70"/>
  <c r="H56" i="70"/>
  <c r="G56" i="70"/>
  <c r="F56" i="70"/>
  <c r="E56" i="70"/>
  <c r="D56" i="70"/>
  <c r="C56" i="70"/>
  <c r="B56" i="70"/>
  <c r="K55" i="70"/>
  <c r="J55" i="70"/>
  <c r="I55" i="70"/>
  <c r="H55" i="70"/>
  <c r="G55" i="70"/>
  <c r="F55" i="70"/>
  <c r="E55" i="70"/>
  <c r="D55" i="70"/>
  <c r="C55" i="70"/>
  <c r="B55" i="70"/>
  <c r="K54" i="70"/>
  <c r="J54" i="70"/>
  <c r="I54" i="70"/>
  <c r="H54" i="70"/>
  <c r="G54" i="70"/>
  <c r="F54" i="70"/>
  <c r="E54" i="70"/>
  <c r="D54" i="70"/>
  <c r="C54" i="70"/>
  <c r="B54" i="70"/>
  <c r="K53" i="70"/>
  <c r="J53" i="70"/>
  <c r="I53" i="70"/>
  <c r="H53" i="70"/>
  <c r="G53" i="70"/>
  <c r="F53" i="70"/>
  <c r="E53" i="70"/>
  <c r="D53" i="70"/>
  <c r="C53" i="70"/>
  <c r="B53" i="70"/>
  <c r="K52" i="70"/>
  <c r="J52" i="70"/>
  <c r="I52" i="70"/>
  <c r="H52" i="70"/>
  <c r="G52" i="70"/>
  <c r="F52" i="70"/>
  <c r="E52" i="70"/>
  <c r="D52" i="70"/>
  <c r="C52" i="70"/>
  <c r="B52" i="70"/>
  <c r="K51" i="70"/>
  <c r="J51" i="70"/>
  <c r="I51" i="70"/>
  <c r="H51" i="70"/>
  <c r="G51" i="70"/>
  <c r="F51" i="70"/>
  <c r="E51" i="70"/>
  <c r="D51" i="70"/>
  <c r="C51" i="70"/>
  <c r="B51" i="70"/>
  <c r="K50" i="70"/>
  <c r="J50" i="70"/>
  <c r="I50" i="70"/>
  <c r="H50" i="70"/>
  <c r="G50" i="70"/>
  <c r="F50" i="70"/>
  <c r="E50" i="70"/>
  <c r="D50" i="70"/>
  <c r="C50" i="70"/>
  <c r="B50" i="70"/>
  <c r="K49" i="70"/>
  <c r="J49" i="70"/>
  <c r="I49" i="70"/>
  <c r="H49" i="70"/>
  <c r="G49" i="70"/>
  <c r="F49" i="70"/>
  <c r="E49" i="70"/>
  <c r="D49" i="70"/>
  <c r="C49" i="70"/>
  <c r="B49" i="70"/>
  <c r="K48" i="70"/>
  <c r="J48" i="70"/>
  <c r="I48" i="70"/>
  <c r="H48" i="70"/>
  <c r="G48" i="70"/>
  <c r="F48" i="70"/>
  <c r="E48" i="70"/>
  <c r="D48" i="70"/>
  <c r="C48" i="70"/>
  <c r="B48" i="70"/>
  <c r="K47" i="70"/>
  <c r="J47" i="70"/>
  <c r="I47" i="70"/>
  <c r="H47" i="70"/>
  <c r="G47" i="70"/>
  <c r="F47" i="70"/>
  <c r="E47" i="70"/>
  <c r="D47" i="70"/>
  <c r="C47" i="70"/>
  <c r="B47" i="70"/>
  <c r="K46" i="70"/>
  <c r="J46" i="70"/>
  <c r="I46" i="70"/>
  <c r="H46" i="70"/>
  <c r="G46" i="70"/>
  <c r="F46" i="70"/>
  <c r="E46" i="70"/>
  <c r="D46" i="70"/>
  <c r="C46" i="70"/>
  <c r="B46" i="70"/>
  <c r="K45" i="70"/>
  <c r="J45" i="70"/>
  <c r="I45" i="70"/>
  <c r="H45" i="70"/>
  <c r="G45" i="70"/>
  <c r="F45" i="70"/>
  <c r="E45" i="70"/>
  <c r="D45" i="70"/>
  <c r="C45" i="70"/>
  <c r="B45" i="70"/>
  <c r="K44" i="70"/>
  <c r="J44" i="70"/>
  <c r="I44" i="70"/>
  <c r="H44" i="70"/>
  <c r="G44" i="70"/>
  <c r="F44" i="70"/>
  <c r="E44" i="70"/>
  <c r="D44" i="70"/>
  <c r="C44" i="70"/>
  <c r="B44" i="70"/>
  <c r="K43" i="70"/>
  <c r="J43" i="70"/>
  <c r="I43" i="70"/>
  <c r="H43" i="70"/>
  <c r="G43" i="70"/>
  <c r="F43" i="70"/>
  <c r="E43" i="70"/>
  <c r="D43" i="70"/>
  <c r="C43" i="70"/>
  <c r="B43" i="70"/>
  <c r="K42" i="70"/>
  <c r="J42" i="70"/>
  <c r="I42" i="70"/>
  <c r="H42" i="70"/>
  <c r="G42" i="70"/>
  <c r="F42" i="70"/>
  <c r="E42" i="70"/>
  <c r="D42" i="70"/>
  <c r="C42" i="70"/>
  <c r="B42" i="70"/>
  <c r="K41" i="70"/>
  <c r="J41" i="70"/>
  <c r="I41" i="70"/>
  <c r="H41" i="70"/>
  <c r="G41" i="70"/>
  <c r="F41" i="70"/>
  <c r="E41" i="70"/>
  <c r="D41" i="70"/>
  <c r="C41" i="70"/>
  <c r="B41" i="70"/>
  <c r="K40" i="70"/>
  <c r="J40" i="70"/>
  <c r="I40" i="70"/>
  <c r="H40" i="70"/>
  <c r="G40" i="70"/>
  <c r="F40" i="70"/>
  <c r="E40" i="70"/>
  <c r="D40" i="70"/>
  <c r="C40" i="70"/>
  <c r="B40" i="70"/>
  <c r="K39" i="70"/>
  <c r="J39" i="70"/>
  <c r="I39" i="70"/>
  <c r="H39" i="70"/>
  <c r="G39" i="70"/>
  <c r="F39" i="70"/>
  <c r="E39" i="70"/>
  <c r="D39" i="70"/>
  <c r="C39" i="70"/>
  <c r="B39" i="70"/>
  <c r="K38" i="70"/>
  <c r="J38" i="70"/>
  <c r="I38" i="70"/>
  <c r="H38" i="70"/>
  <c r="G38" i="70"/>
  <c r="F38" i="70"/>
  <c r="E38" i="70"/>
  <c r="D38" i="70"/>
  <c r="C38" i="70"/>
  <c r="B38" i="70"/>
  <c r="K37" i="70"/>
  <c r="J37" i="70"/>
  <c r="I37" i="70"/>
  <c r="H37" i="70"/>
  <c r="G37" i="70"/>
  <c r="F37" i="70"/>
  <c r="E37" i="70"/>
  <c r="D37" i="70"/>
  <c r="C37" i="70"/>
  <c r="B37" i="70"/>
  <c r="K36" i="70"/>
  <c r="J36" i="70"/>
  <c r="I36" i="70"/>
  <c r="H36" i="70"/>
  <c r="G36" i="70"/>
  <c r="F36" i="70"/>
  <c r="E36" i="70"/>
  <c r="D36" i="70"/>
  <c r="C36" i="70"/>
  <c r="B36" i="70"/>
  <c r="K35" i="70"/>
  <c r="J35" i="70"/>
  <c r="I35" i="70"/>
  <c r="H35" i="70"/>
  <c r="G35" i="70"/>
  <c r="F35" i="70"/>
  <c r="E35" i="70"/>
  <c r="D35" i="70"/>
  <c r="C35" i="70"/>
  <c r="B35" i="70"/>
  <c r="K34" i="70"/>
  <c r="J34" i="70"/>
  <c r="I34" i="70"/>
  <c r="H34" i="70"/>
  <c r="G34" i="70"/>
  <c r="F34" i="70"/>
  <c r="E34" i="70"/>
  <c r="D34" i="70"/>
  <c r="C34" i="70"/>
  <c r="B34" i="70"/>
  <c r="K33" i="70"/>
  <c r="J33" i="70"/>
  <c r="I33" i="70"/>
  <c r="H33" i="70"/>
  <c r="G33" i="70"/>
  <c r="F33" i="70"/>
  <c r="E33" i="70"/>
  <c r="D33" i="70"/>
  <c r="C33" i="70"/>
  <c r="B33" i="70"/>
  <c r="K32" i="70"/>
  <c r="J32" i="70"/>
  <c r="I32" i="70"/>
  <c r="H32" i="70"/>
  <c r="G32" i="70"/>
  <c r="F32" i="70"/>
  <c r="E32" i="70"/>
  <c r="D32" i="70"/>
  <c r="C32" i="70"/>
  <c r="B32" i="70"/>
  <c r="K31" i="70"/>
  <c r="J31" i="70"/>
  <c r="I31" i="70"/>
  <c r="H31" i="70"/>
  <c r="G31" i="70"/>
  <c r="F31" i="70"/>
  <c r="E31" i="70"/>
  <c r="D31" i="70"/>
  <c r="C31" i="70"/>
  <c r="B31" i="70"/>
  <c r="K30" i="70"/>
  <c r="J30" i="70"/>
  <c r="I30" i="70"/>
  <c r="H30" i="70"/>
  <c r="G30" i="70"/>
  <c r="F30" i="70"/>
  <c r="E30" i="70"/>
  <c r="D30" i="70"/>
  <c r="C30" i="70"/>
  <c r="B30" i="70"/>
  <c r="K29" i="70"/>
  <c r="J29" i="70"/>
  <c r="I29" i="70"/>
  <c r="H29" i="70"/>
  <c r="G29" i="70"/>
  <c r="F29" i="70"/>
  <c r="E29" i="70"/>
  <c r="D29" i="70"/>
  <c r="C29" i="70"/>
  <c r="B29" i="70"/>
  <c r="K28" i="70"/>
  <c r="J28" i="70"/>
  <c r="I28" i="70"/>
  <c r="H28" i="70"/>
  <c r="G28" i="70"/>
  <c r="F28" i="70"/>
  <c r="E28" i="70"/>
  <c r="D28" i="70"/>
  <c r="C28" i="70"/>
  <c r="B28" i="70"/>
  <c r="K27" i="70"/>
  <c r="J27" i="70"/>
  <c r="I27" i="70"/>
  <c r="H27" i="70"/>
  <c r="G27" i="70"/>
  <c r="F27" i="70"/>
  <c r="E27" i="70"/>
  <c r="D27" i="70"/>
  <c r="C27" i="70"/>
  <c r="B27" i="70"/>
  <c r="K26" i="70"/>
  <c r="J26" i="70"/>
  <c r="I26" i="70"/>
  <c r="H26" i="70"/>
  <c r="G26" i="70"/>
  <c r="F26" i="70"/>
  <c r="E26" i="70"/>
  <c r="D26" i="70"/>
  <c r="C26" i="70"/>
  <c r="B26" i="70"/>
  <c r="K25" i="70"/>
  <c r="J25" i="70"/>
  <c r="I25" i="70"/>
  <c r="H25" i="70"/>
  <c r="G25" i="70"/>
  <c r="F25" i="70"/>
  <c r="E25" i="70"/>
  <c r="D25" i="70"/>
  <c r="C25" i="70"/>
  <c r="B25" i="70"/>
  <c r="K24" i="70"/>
  <c r="J24" i="70"/>
  <c r="I24" i="70"/>
  <c r="H24" i="70"/>
  <c r="G24" i="70"/>
  <c r="F24" i="70"/>
  <c r="E24" i="70"/>
  <c r="D24" i="70"/>
  <c r="C24" i="70"/>
  <c r="B24" i="70"/>
  <c r="K23" i="70"/>
  <c r="J23" i="70"/>
  <c r="I23" i="70"/>
  <c r="H23" i="70"/>
  <c r="G23" i="70"/>
  <c r="F23" i="70"/>
  <c r="E23" i="70"/>
  <c r="D23" i="70"/>
  <c r="C23" i="70"/>
  <c r="B23" i="70"/>
  <c r="K22" i="70"/>
  <c r="J22" i="70"/>
  <c r="I22" i="70"/>
  <c r="H22" i="70"/>
  <c r="G22" i="70"/>
  <c r="F22" i="70"/>
  <c r="E22" i="70"/>
  <c r="D22" i="70"/>
  <c r="C22" i="70"/>
  <c r="B22" i="70"/>
  <c r="K21" i="70"/>
  <c r="J21" i="70"/>
  <c r="I21" i="70"/>
  <c r="H21" i="70"/>
  <c r="G21" i="70"/>
  <c r="F21" i="70"/>
  <c r="E21" i="70"/>
  <c r="D21" i="70"/>
  <c r="C21" i="70"/>
  <c r="B21" i="70"/>
  <c r="K20" i="70"/>
  <c r="J20" i="70"/>
  <c r="I20" i="70"/>
  <c r="H20" i="70"/>
  <c r="G20" i="70"/>
  <c r="F20" i="70"/>
  <c r="E20" i="70"/>
  <c r="D20" i="70"/>
  <c r="C20" i="70"/>
  <c r="B20" i="70"/>
  <c r="K19" i="70"/>
  <c r="J19" i="70"/>
  <c r="I19" i="70"/>
  <c r="H19" i="70"/>
  <c r="G19" i="70"/>
  <c r="F19" i="70"/>
  <c r="E19" i="70"/>
  <c r="D19" i="70"/>
  <c r="C19" i="70"/>
  <c r="B19" i="70"/>
  <c r="K18" i="70"/>
  <c r="J18" i="70"/>
  <c r="I18" i="70"/>
  <c r="H18" i="70"/>
  <c r="G18" i="70"/>
  <c r="F18" i="70"/>
  <c r="E18" i="70"/>
  <c r="D18" i="70"/>
  <c r="C18" i="70"/>
  <c r="B18" i="70"/>
  <c r="K17" i="70"/>
  <c r="J17" i="70"/>
  <c r="I17" i="70"/>
  <c r="H17" i="70"/>
  <c r="G17" i="70"/>
  <c r="F17" i="70"/>
  <c r="E17" i="70"/>
  <c r="D17" i="70"/>
  <c r="C17" i="70"/>
  <c r="B17" i="70"/>
  <c r="K16" i="70"/>
  <c r="J16" i="70"/>
  <c r="I16" i="70"/>
  <c r="H16" i="70"/>
  <c r="G16" i="70"/>
  <c r="F16" i="70"/>
  <c r="E16" i="70"/>
  <c r="D16" i="70"/>
  <c r="C16" i="70"/>
  <c r="B16" i="70"/>
  <c r="K15" i="70"/>
  <c r="J15" i="70"/>
  <c r="I15" i="70"/>
  <c r="H15" i="70"/>
  <c r="G15" i="70"/>
  <c r="F15" i="70"/>
  <c r="E15" i="70"/>
  <c r="D15" i="70"/>
  <c r="C15" i="70"/>
  <c r="B15" i="70"/>
  <c r="K14" i="70"/>
  <c r="J14" i="70"/>
  <c r="I14" i="70"/>
  <c r="H14" i="70"/>
  <c r="G14" i="70"/>
  <c r="F14" i="70"/>
  <c r="E14" i="70"/>
  <c r="D14" i="70"/>
  <c r="C14" i="70"/>
  <c r="B14" i="70"/>
  <c r="K13" i="70"/>
  <c r="J13" i="70"/>
  <c r="I13" i="70"/>
  <c r="H13" i="70"/>
  <c r="G13" i="70"/>
  <c r="F13" i="70"/>
  <c r="E13" i="70"/>
  <c r="D13" i="70"/>
  <c r="C13" i="70"/>
  <c r="B13" i="70"/>
  <c r="K12" i="70"/>
  <c r="J12" i="70"/>
  <c r="I12" i="70"/>
  <c r="H12" i="70"/>
  <c r="G12" i="70"/>
  <c r="F12" i="70"/>
  <c r="E12" i="70"/>
  <c r="D12" i="70"/>
  <c r="C12" i="70"/>
  <c r="B12" i="70"/>
  <c r="K11" i="70"/>
  <c r="J11" i="70"/>
  <c r="I11" i="70"/>
  <c r="H11" i="70"/>
  <c r="G11" i="70"/>
  <c r="F11" i="70"/>
  <c r="E11" i="70"/>
  <c r="D11" i="70"/>
  <c r="C11" i="70"/>
  <c r="B11" i="70"/>
  <c r="K10" i="70"/>
  <c r="J10" i="70"/>
  <c r="I10" i="70"/>
  <c r="H10" i="70"/>
  <c r="G10" i="70"/>
  <c r="F10" i="70"/>
  <c r="E10" i="70"/>
  <c r="D10" i="70"/>
  <c r="C10" i="70"/>
  <c r="B10" i="70"/>
  <c r="K9" i="70"/>
  <c r="J9" i="70"/>
  <c r="I9" i="70"/>
  <c r="H9" i="70"/>
  <c r="G9" i="70"/>
  <c r="F9" i="70"/>
  <c r="E9" i="70"/>
  <c r="D9" i="70"/>
  <c r="C9" i="70"/>
  <c r="B9" i="70"/>
  <c r="K8" i="70"/>
  <c r="J8" i="70"/>
  <c r="I8" i="70"/>
  <c r="H8" i="70"/>
  <c r="G8" i="70"/>
  <c r="F8" i="70"/>
  <c r="E8" i="70"/>
  <c r="D8" i="70"/>
  <c r="C8" i="70"/>
  <c r="B8" i="70"/>
  <c r="K7" i="70"/>
  <c r="J7" i="70"/>
  <c r="I7" i="70"/>
  <c r="H7" i="70"/>
  <c r="G7" i="70"/>
  <c r="F7" i="70"/>
  <c r="E7" i="70"/>
  <c r="D7" i="70"/>
  <c r="C7" i="70"/>
  <c r="B7" i="70"/>
  <c r="K6" i="70"/>
  <c r="J6" i="70"/>
  <c r="I6" i="70"/>
  <c r="H6" i="70"/>
  <c r="G6" i="70"/>
  <c r="F6" i="70"/>
  <c r="E6" i="70"/>
  <c r="D6" i="70"/>
  <c r="C6" i="70"/>
  <c r="B6" i="70"/>
  <c r="K5" i="70"/>
  <c r="J5" i="70"/>
  <c r="I5" i="70"/>
  <c r="H5" i="70"/>
  <c r="G5" i="70"/>
  <c r="F5" i="70"/>
  <c r="E5" i="70"/>
  <c r="D5" i="70"/>
  <c r="C5" i="70"/>
  <c r="B5" i="70"/>
  <c r="K4" i="70"/>
  <c r="J4" i="70"/>
  <c r="I4" i="70"/>
  <c r="H4" i="70"/>
  <c r="G4" i="70"/>
  <c r="F4" i="70"/>
  <c r="E4" i="70"/>
  <c r="D4" i="70"/>
  <c r="C4" i="70"/>
  <c r="B4" i="70"/>
  <c r="K3" i="70"/>
  <c r="J3" i="70"/>
  <c r="I3" i="70"/>
  <c r="H3" i="70"/>
  <c r="G3" i="70"/>
  <c r="F3" i="70"/>
  <c r="E3" i="70"/>
  <c r="D3" i="70"/>
  <c r="C3" i="70"/>
  <c r="B3" i="70"/>
  <c r="B291" i="71"/>
  <c r="B290" i="71"/>
  <c r="B289" i="71"/>
  <c r="B288" i="71"/>
  <c r="B287" i="71"/>
  <c r="B286" i="71"/>
  <c r="B285" i="71"/>
  <c r="B284" i="71"/>
  <c r="B283" i="71"/>
  <c r="B282" i="71"/>
  <c r="B281" i="71"/>
  <c r="B280" i="71"/>
  <c r="B279" i="71"/>
  <c r="B278" i="71"/>
  <c r="B277" i="71"/>
  <c r="B276" i="71"/>
  <c r="B275" i="71"/>
  <c r="B274" i="71"/>
  <c r="B273" i="71"/>
  <c r="B272" i="71"/>
  <c r="B271" i="71"/>
  <c r="B270" i="71"/>
  <c r="B269" i="71"/>
  <c r="B268" i="71"/>
  <c r="B267" i="71"/>
  <c r="B266" i="71"/>
  <c r="B265" i="71"/>
  <c r="B264" i="71"/>
  <c r="B263" i="71"/>
  <c r="B262" i="71"/>
  <c r="B261" i="71"/>
  <c r="B260" i="71"/>
  <c r="B259" i="71"/>
  <c r="B258" i="71"/>
  <c r="B257" i="71"/>
  <c r="B256" i="71"/>
  <c r="B255" i="71"/>
  <c r="B254" i="71"/>
  <c r="B253" i="71"/>
  <c r="B252" i="71"/>
  <c r="B251" i="71"/>
  <c r="B250" i="71"/>
  <c r="B249" i="71"/>
  <c r="B248" i="71"/>
  <c r="B247" i="71"/>
  <c r="B246" i="71"/>
  <c r="B245" i="71"/>
  <c r="B244" i="71"/>
  <c r="B243" i="71"/>
  <c r="B242" i="71"/>
  <c r="B241" i="71"/>
  <c r="B240" i="71"/>
  <c r="B239" i="71"/>
  <c r="B238" i="71"/>
  <c r="B237" i="71"/>
  <c r="B236" i="71"/>
  <c r="B235" i="71"/>
  <c r="B234" i="71"/>
  <c r="B233" i="71"/>
  <c r="B232" i="71"/>
  <c r="B231" i="71"/>
  <c r="B230" i="71"/>
  <c r="B229" i="71"/>
  <c r="B228" i="71"/>
  <c r="B227" i="71"/>
  <c r="B226" i="71"/>
  <c r="B225" i="71"/>
  <c r="B224" i="71"/>
  <c r="B223" i="71"/>
  <c r="B222" i="71"/>
  <c r="B221" i="71"/>
  <c r="B220" i="71"/>
  <c r="B219" i="71"/>
  <c r="B218" i="71"/>
  <c r="B217" i="71"/>
  <c r="B216" i="71"/>
  <c r="B215" i="71"/>
  <c r="B214" i="71"/>
  <c r="B213" i="71"/>
  <c r="B212" i="71"/>
  <c r="B211" i="71"/>
  <c r="B210" i="71"/>
  <c r="B209" i="71"/>
  <c r="B208" i="71"/>
  <c r="B207" i="71"/>
  <c r="B206" i="71"/>
  <c r="B205" i="71"/>
  <c r="B204" i="71"/>
  <c r="B203" i="71"/>
  <c r="B202" i="71"/>
  <c r="B201" i="71"/>
  <c r="B200" i="71"/>
  <c r="B199" i="71"/>
  <c r="B198" i="71"/>
  <c r="B197" i="71"/>
  <c r="B196" i="71"/>
  <c r="B195" i="71"/>
  <c r="B194" i="71"/>
  <c r="B193" i="71"/>
  <c r="B192" i="71"/>
  <c r="B191" i="71"/>
  <c r="B190" i="71"/>
  <c r="B189" i="71"/>
  <c r="B188" i="71"/>
  <c r="B187" i="71"/>
  <c r="B186" i="71"/>
  <c r="B185" i="71"/>
  <c r="B184" i="71"/>
  <c r="B183" i="71"/>
  <c r="B182" i="71"/>
  <c r="B181" i="71"/>
  <c r="B180" i="71"/>
  <c r="B179" i="71"/>
  <c r="B178" i="71"/>
  <c r="B177" i="71"/>
  <c r="B176" i="71"/>
  <c r="B175" i="71"/>
  <c r="B174" i="71"/>
  <c r="B173" i="71"/>
  <c r="B172" i="71"/>
  <c r="B171" i="71"/>
  <c r="B170" i="71"/>
  <c r="B169" i="71"/>
  <c r="B168" i="71"/>
  <c r="B167" i="71"/>
  <c r="B166" i="71"/>
  <c r="B165" i="71"/>
  <c r="B164" i="71"/>
  <c r="B163" i="71"/>
  <c r="B162" i="71"/>
  <c r="B161" i="71"/>
  <c r="B160" i="71"/>
  <c r="B159" i="71"/>
  <c r="B158" i="71"/>
  <c r="B157" i="71"/>
  <c r="B156" i="71"/>
  <c r="B155" i="71"/>
  <c r="B154" i="71"/>
  <c r="B153" i="71"/>
  <c r="B152" i="71"/>
  <c r="B151" i="71"/>
  <c r="B150" i="71"/>
  <c r="B149" i="71"/>
  <c r="B148" i="71"/>
  <c r="B147" i="71"/>
  <c r="B146" i="71"/>
  <c r="B145" i="71"/>
  <c r="B144" i="71"/>
  <c r="B143" i="71"/>
  <c r="B142" i="71"/>
  <c r="B141" i="71"/>
  <c r="B140" i="71"/>
  <c r="B139" i="71"/>
  <c r="B138" i="71"/>
  <c r="B137" i="71"/>
  <c r="B136" i="71"/>
  <c r="B135" i="71"/>
  <c r="B134" i="71"/>
  <c r="B133" i="71"/>
  <c r="B132" i="71"/>
  <c r="B131" i="71"/>
  <c r="B130" i="71"/>
  <c r="B129" i="71"/>
  <c r="B128" i="71"/>
  <c r="B127" i="71"/>
  <c r="B126" i="71"/>
  <c r="B125" i="71"/>
  <c r="B124" i="71"/>
  <c r="B123" i="71"/>
  <c r="B122" i="71"/>
  <c r="B121" i="71"/>
  <c r="B120" i="71"/>
  <c r="B119" i="71"/>
  <c r="B118" i="71"/>
  <c r="B117" i="71"/>
  <c r="B116" i="71"/>
  <c r="B115" i="71"/>
  <c r="B114" i="71"/>
  <c r="B113" i="71"/>
  <c r="B112" i="71"/>
  <c r="B111" i="71"/>
  <c r="B110" i="71"/>
  <c r="B109" i="71"/>
  <c r="B108" i="71"/>
  <c r="B107" i="71"/>
  <c r="B106" i="71"/>
  <c r="B105" i="71"/>
  <c r="B104" i="71"/>
  <c r="B103" i="71"/>
  <c r="B102" i="71"/>
  <c r="B101" i="71"/>
  <c r="B100" i="71"/>
  <c r="B99" i="71"/>
  <c r="B98" i="71"/>
  <c r="B97" i="71"/>
  <c r="B96" i="71"/>
  <c r="B95" i="71"/>
  <c r="B94" i="71"/>
  <c r="B93" i="71"/>
  <c r="B92" i="71"/>
  <c r="B91" i="71"/>
  <c r="B90" i="71"/>
  <c r="B89" i="71"/>
  <c r="B88" i="71"/>
  <c r="B87" i="71"/>
  <c r="B86" i="71"/>
  <c r="B85" i="71"/>
  <c r="B84" i="71"/>
  <c r="B83" i="71"/>
  <c r="B82" i="71"/>
  <c r="B81" i="71"/>
  <c r="B80" i="71"/>
  <c r="B79" i="71"/>
  <c r="B78" i="71"/>
  <c r="K77" i="71"/>
  <c r="J77" i="71"/>
  <c r="I77" i="71"/>
  <c r="H77" i="71"/>
  <c r="G77" i="71"/>
  <c r="F77" i="71"/>
  <c r="E77" i="71"/>
  <c r="D77" i="71"/>
  <c r="C77" i="71"/>
  <c r="B77" i="71"/>
  <c r="K76" i="71"/>
  <c r="J76" i="71"/>
  <c r="I76" i="71"/>
  <c r="H76" i="71"/>
  <c r="G76" i="71"/>
  <c r="F76" i="71"/>
  <c r="E76" i="71"/>
  <c r="D76" i="71"/>
  <c r="C76" i="71"/>
  <c r="B76" i="71"/>
  <c r="K75" i="71"/>
  <c r="J75" i="71"/>
  <c r="I75" i="71"/>
  <c r="H75" i="71"/>
  <c r="G75" i="71"/>
  <c r="F75" i="71"/>
  <c r="E75" i="71"/>
  <c r="D75" i="71"/>
  <c r="C75" i="71"/>
  <c r="B75" i="71"/>
  <c r="K74" i="71"/>
  <c r="J74" i="71"/>
  <c r="I74" i="71"/>
  <c r="H74" i="71"/>
  <c r="G74" i="71"/>
  <c r="F74" i="71"/>
  <c r="E74" i="71"/>
  <c r="D74" i="71"/>
  <c r="C74" i="71"/>
  <c r="B74" i="71"/>
  <c r="K73" i="71"/>
  <c r="J73" i="71"/>
  <c r="I73" i="71"/>
  <c r="H73" i="71"/>
  <c r="G73" i="71"/>
  <c r="F73" i="71"/>
  <c r="E73" i="71"/>
  <c r="D73" i="71"/>
  <c r="C73" i="71"/>
  <c r="B73" i="71"/>
  <c r="K72" i="71"/>
  <c r="J72" i="71"/>
  <c r="I72" i="71"/>
  <c r="H72" i="71"/>
  <c r="G72" i="71"/>
  <c r="F72" i="71"/>
  <c r="E72" i="71"/>
  <c r="D72" i="71"/>
  <c r="C72" i="71"/>
  <c r="B72" i="71"/>
  <c r="K71" i="71"/>
  <c r="J71" i="71"/>
  <c r="I71" i="71"/>
  <c r="H71" i="71"/>
  <c r="G71" i="71"/>
  <c r="F71" i="71"/>
  <c r="E71" i="71"/>
  <c r="D71" i="71"/>
  <c r="C71" i="71"/>
  <c r="B71" i="71"/>
  <c r="K70" i="71"/>
  <c r="J70" i="71"/>
  <c r="I70" i="71"/>
  <c r="H70" i="71"/>
  <c r="G70" i="71"/>
  <c r="F70" i="71"/>
  <c r="E70" i="71"/>
  <c r="D70" i="71"/>
  <c r="C70" i="71"/>
  <c r="B70" i="71"/>
  <c r="K69" i="71"/>
  <c r="J69" i="71"/>
  <c r="I69" i="71"/>
  <c r="H69" i="71"/>
  <c r="G69" i="71"/>
  <c r="F69" i="71"/>
  <c r="E69" i="71"/>
  <c r="D69" i="71"/>
  <c r="C69" i="71"/>
  <c r="B69" i="71"/>
  <c r="K68" i="71"/>
  <c r="J68" i="71"/>
  <c r="I68" i="71"/>
  <c r="H68" i="71"/>
  <c r="G68" i="71"/>
  <c r="F68" i="71"/>
  <c r="E68" i="71"/>
  <c r="D68" i="71"/>
  <c r="C68" i="71"/>
  <c r="B68" i="71"/>
  <c r="K67" i="71"/>
  <c r="J67" i="71"/>
  <c r="I67" i="71"/>
  <c r="H67" i="71"/>
  <c r="G67" i="71"/>
  <c r="F67" i="71"/>
  <c r="E67" i="71"/>
  <c r="D67" i="71"/>
  <c r="C67" i="71"/>
  <c r="B67" i="71"/>
  <c r="K66" i="71"/>
  <c r="J66" i="71"/>
  <c r="I66" i="71"/>
  <c r="H66" i="71"/>
  <c r="G66" i="71"/>
  <c r="F66" i="71"/>
  <c r="E66" i="71"/>
  <c r="D66" i="71"/>
  <c r="C66" i="71"/>
  <c r="B66" i="71"/>
  <c r="K65" i="71"/>
  <c r="J65" i="71"/>
  <c r="I65" i="71"/>
  <c r="H65" i="71"/>
  <c r="G65" i="71"/>
  <c r="F65" i="71"/>
  <c r="E65" i="71"/>
  <c r="D65" i="71"/>
  <c r="C65" i="71"/>
  <c r="B65" i="71"/>
  <c r="K64" i="71"/>
  <c r="J64" i="71"/>
  <c r="I64" i="71"/>
  <c r="H64" i="71"/>
  <c r="G64" i="71"/>
  <c r="F64" i="71"/>
  <c r="E64" i="71"/>
  <c r="D64" i="71"/>
  <c r="C64" i="71"/>
  <c r="B64" i="71"/>
  <c r="K63" i="71"/>
  <c r="J63" i="71"/>
  <c r="I63" i="71"/>
  <c r="H63" i="71"/>
  <c r="G63" i="71"/>
  <c r="F63" i="71"/>
  <c r="E63" i="71"/>
  <c r="D63" i="71"/>
  <c r="C63" i="71"/>
  <c r="B63" i="71"/>
  <c r="K62" i="71"/>
  <c r="J62" i="71"/>
  <c r="I62" i="71"/>
  <c r="H62" i="71"/>
  <c r="G62" i="71"/>
  <c r="F62" i="71"/>
  <c r="E62" i="71"/>
  <c r="D62" i="71"/>
  <c r="C62" i="71"/>
  <c r="B62" i="71"/>
  <c r="K61" i="71"/>
  <c r="J61" i="71"/>
  <c r="I61" i="71"/>
  <c r="H61" i="71"/>
  <c r="G61" i="71"/>
  <c r="F61" i="71"/>
  <c r="E61" i="71"/>
  <c r="D61" i="71"/>
  <c r="C61" i="71"/>
  <c r="B61" i="71"/>
  <c r="K60" i="71"/>
  <c r="J60" i="71"/>
  <c r="I60" i="71"/>
  <c r="H60" i="71"/>
  <c r="G60" i="71"/>
  <c r="F60" i="71"/>
  <c r="E60" i="71"/>
  <c r="D60" i="71"/>
  <c r="C60" i="71"/>
  <c r="B60" i="71"/>
  <c r="K59" i="71"/>
  <c r="J59" i="71"/>
  <c r="I59" i="71"/>
  <c r="H59" i="71"/>
  <c r="G59" i="71"/>
  <c r="F59" i="71"/>
  <c r="E59" i="71"/>
  <c r="D59" i="71"/>
  <c r="C59" i="71"/>
  <c r="B59" i="71"/>
  <c r="K58" i="71"/>
  <c r="J58" i="71"/>
  <c r="I58" i="71"/>
  <c r="H58" i="71"/>
  <c r="G58" i="71"/>
  <c r="F58" i="71"/>
  <c r="E58" i="71"/>
  <c r="D58" i="71"/>
  <c r="C58" i="71"/>
  <c r="B58" i="71"/>
  <c r="K57" i="71"/>
  <c r="J57" i="71"/>
  <c r="I57" i="71"/>
  <c r="H57" i="71"/>
  <c r="G57" i="71"/>
  <c r="F57" i="71"/>
  <c r="E57" i="71"/>
  <c r="D57" i="71"/>
  <c r="C57" i="71"/>
  <c r="B57" i="71"/>
  <c r="K56" i="71"/>
  <c r="J56" i="71"/>
  <c r="I56" i="71"/>
  <c r="H56" i="71"/>
  <c r="G56" i="71"/>
  <c r="F56" i="71"/>
  <c r="E56" i="71"/>
  <c r="D56" i="71"/>
  <c r="C56" i="71"/>
  <c r="B56" i="71"/>
  <c r="K55" i="71"/>
  <c r="J55" i="71"/>
  <c r="I55" i="71"/>
  <c r="H55" i="71"/>
  <c r="G55" i="71"/>
  <c r="F55" i="71"/>
  <c r="E55" i="71"/>
  <c r="D55" i="71"/>
  <c r="C55" i="71"/>
  <c r="B55" i="71"/>
  <c r="K54" i="71"/>
  <c r="J54" i="71"/>
  <c r="I54" i="71"/>
  <c r="H54" i="71"/>
  <c r="G54" i="71"/>
  <c r="F54" i="71"/>
  <c r="E54" i="71"/>
  <c r="D54" i="71"/>
  <c r="C54" i="71"/>
  <c r="B54" i="71"/>
  <c r="K53" i="71"/>
  <c r="J53" i="71"/>
  <c r="I53" i="71"/>
  <c r="H53" i="71"/>
  <c r="G53" i="71"/>
  <c r="F53" i="71"/>
  <c r="E53" i="71"/>
  <c r="D53" i="71"/>
  <c r="C53" i="71"/>
  <c r="B53" i="71"/>
  <c r="K52" i="71"/>
  <c r="J52" i="71"/>
  <c r="I52" i="71"/>
  <c r="H52" i="71"/>
  <c r="G52" i="71"/>
  <c r="F52" i="71"/>
  <c r="E52" i="71"/>
  <c r="D52" i="71"/>
  <c r="C52" i="71"/>
  <c r="B52" i="71"/>
  <c r="K51" i="71"/>
  <c r="J51" i="71"/>
  <c r="I51" i="71"/>
  <c r="H51" i="71"/>
  <c r="G51" i="71"/>
  <c r="F51" i="71"/>
  <c r="E51" i="71"/>
  <c r="D51" i="71"/>
  <c r="C51" i="71"/>
  <c r="B51" i="71"/>
  <c r="K50" i="71"/>
  <c r="J50" i="71"/>
  <c r="I50" i="71"/>
  <c r="H50" i="71"/>
  <c r="G50" i="71"/>
  <c r="F50" i="71"/>
  <c r="E50" i="71"/>
  <c r="D50" i="71"/>
  <c r="C50" i="71"/>
  <c r="B50" i="71"/>
  <c r="K49" i="71"/>
  <c r="J49" i="71"/>
  <c r="I49" i="71"/>
  <c r="H49" i="71"/>
  <c r="G49" i="71"/>
  <c r="F49" i="71"/>
  <c r="E49" i="71"/>
  <c r="D49" i="71"/>
  <c r="C49" i="71"/>
  <c r="B49" i="71"/>
  <c r="K48" i="71"/>
  <c r="J48" i="71"/>
  <c r="I48" i="71"/>
  <c r="H48" i="71"/>
  <c r="G48" i="71"/>
  <c r="F48" i="71"/>
  <c r="E48" i="71"/>
  <c r="D48" i="71"/>
  <c r="C48" i="71"/>
  <c r="B48" i="71"/>
  <c r="K47" i="71"/>
  <c r="J47" i="71"/>
  <c r="I47" i="71"/>
  <c r="H47" i="71"/>
  <c r="G47" i="71"/>
  <c r="F47" i="71"/>
  <c r="E47" i="71"/>
  <c r="D47" i="71"/>
  <c r="C47" i="71"/>
  <c r="B47" i="71"/>
  <c r="K46" i="71"/>
  <c r="J46" i="71"/>
  <c r="I46" i="71"/>
  <c r="H46" i="71"/>
  <c r="G46" i="71"/>
  <c r="F46" i="71"/>
  <c r="E46" i="71"/>
  <c r="D46" i="71"/>
  <c r="C46" i="71"/>
  <c r="B46" i="71"/>
  <c r="K45" i="71"/>
  <c r="J45" i="71"/>
  <c r="I45" i="71"/>
  <c r="H45" i="71"/>
  <c r="G45" i="71"/>
  <c r="F45" i="71"/>
  <c r="E45" i="71"/>
  <c r="D45" i="71"/>
  <c r="C45" i="71"/>
  <c r="B45" i="71"/>
  <c r="K44" i="71"/>
  <c r="J44" i="71"/>
  <c r="I44" i="71"/>
  <c r="H44" i="71"/>
  <c r="G44" i="71"/>
  <c r="F44" i="71"/>
  <c r="E44" i="71"/>
  <c r="D44" i="71"/>
  <c r="C44" i="71"/>
  <c r="B44" i="71"/>
  <c r="K43" i="71"/>
  <c r="J43" i="71"/>
  <c r="I43" i="71"/>
  <c r="H43" i="71"/>
  <c r="G43" i="71"/>
  <c r="F43" i="71"/>
  <c r="E43" i="71"/>
  <c r="D43" i="71"/>
  <c r="C43" i="71"/>
  <c r="B43" i="71"/>
  <c r="K42" i="71"/>
  <c r="J42" i="71"/>
  <c r="I42" i="71"/>
  <c r="H42" i="71"/>
  <c r="G42" i="71"/>
  <c r="F42" i="71"/>
  <c r="E42" i="71"/>
  <c r="D42" i="71"/>
  <c r="C42" i="71"/>
  <c r="B42" i="71"/>
  <c r="K41" i="71"/>
  <c r="J41" i="71"/>
  <c r="I41" i="71"/>
  <c r="H41" i="71"/>
  <c r="G41" i="71"/>
  <c r="F41" i="71"/>
  <c r="E41" i="71"/>
  <c r="D41" i="71"/>
  <c r="C41" i="71"/>
  <c r="B41" i="71"/>
  <c r="K40" i="71"/>
  <c r="J40" i="71"/>
  <c r="I40" i="71"/>
  <c r="H40" i="71"/>
  <c r="G40" i="71"/>
  <c r="F40" i="71"/>
  <c r="E40" i="71"/>
  <c r="D40" i="71"/>
  <c r="C40" i="71"/>
  <c r="B40" i="71"/>
  <c r="K39" i="71"/>
  <c r="J39" i="71"/>
  <c r="I39" i="71"/>
  <c r="H39" i="71"/>
  <c r="G39" i="71"/>
  <c r="F39" i="71"/>
  <c r="E39" i="71"/>
  <c r="D39" i="71"/>
  <c r="C39" i="71"/>
  <c r="B39" i="71"/>
  <c r="K38" i="71"/>
  <c r="J38" i="71"/>
  <c r="I38" i="71"/>
  <c r="H38" i="71"/>
  <c r="G38" i="71"/>
  <c r="F38" i="71"/>
  <c r="E38" i="71"/>
  <c r="D38" i="71"/>
  <c r="C38" i="71"/>
  <c r="B38" i="71"/>
  <c r="K37" i="71"/>
  <c r="J37" i="71"/>
  <c r="I37" i="71"/>
  <c r="H37" i="71"/>
  <c r="G37" i="71"/>
  <c r="F37" i="71"/>
  <c r="E37" i="71"/>
  <c r="D37" i="71"/>
  <c r="C37" i="71"/>
  <c r="B37" i="71"/>
  <c r="K36" i="71"/>
  <c r="J36" i="71"/>
  <c r="I36" i="71"/>
  <c r="H36" i="71"/>
  <c r="G36" i="71"/>
  <c r="F36" i="71"/>
  <c r="E36" i="71"/>
  <c r="D36" i="71"/>
  <c r="C36" i="71"/>
  <c r="B36" i="71"/>
  <c r="K35" i="71"/>
  <c r="J35" i="71"/>
  <c r="I35" i="71"/>
  <c r="H35" i="71"/>
  <c r="G35" i="71"/>
  <c r="F35" i="71"/>
  <c r="E35" i="71"/>
  <c r="D35" i="71"/>
  <c r="C35" i="71"/>
  <c r="B35" i="71"/>
  <c r="K34" i="71"/>
  <c r="J34" i="71"/>
  <c r="I34" i="71"/>
  <c r="H34" i="71"/>
  <c r="G34" i="71"/>
  <c r="F34" i="71"/>
  <c r="E34" i="71"/>
  <c r="D34" i="71"/>
  <c r="C34" i="71"/>
  <c r="B34" i="71"/>
  <c r="K33" i="71"/>
  <c r="J33" i="71"/>
  <c r="I33" i="71"/>
  <c r="H33" i="71"/>
  <c r="G33" i="71"/>
  <c r="F33" i="71"/>
  <c r="E33" i="71"/>
  <c r="D33" i="71"/>
  <c r="C33" i="71"/>
  <c r="B33" i="71"/>
  <c r="K32" i="71"/>
  <c r="J32" i="71"/>
  <c r="I32" i="71"/>
  <c r="H32" i="71"/>
  <c r="G32" i="71"/>
  <c r="F32" i="71"/>
  <c r="E32" i="71"/>
  <c r="D32" i="71"/>
  <c r="C32" i="71"/>
  <c r="B32" i="71"/>
  <c r="K31" i="71"/>
  <c r="J31" i="71"/>
  <c r="I31" i="71"/>
  <c r="H31" i="71"/>
  <c r="G31" i="71"/>
  <c r="F31" i="71"/>
  <c r="E31" i="71"/>
  <c r="D31" i="71"/>
  <c r="C31" i="71"/>
  <c r="B31" i="71"/>
  <c r="K30" i="71"/>
  <c r="J30" i="71"/>
  <c r="I30" i="71"/>
  <c r="H30" i="71"/>
  <c r="G30" i="71"/>
  <c r="F30" i="71"/>
  <c r="E30" i="71"/>
  <c r="D30" i="71"/>
  <c r="C30" i="71"/>
  <c r="B30" i="71"/>
  <c r="K29" i="71"/>
  <c r="J29" i="71"/>
  <c r="I29" i="71"/>
  <c r="H29" i="71"/>
  <c r="G29" i="71"/>
  <c r="F29" i="71"/>
  <c r="E29" i="71"/>
  <c r="D29" i="71"/>
  <c r="C29" i="71"/>
  <c r="B29" i="71"/>
  <c r="K28" i="71"/>
  <c r="J28" i="71"/>
  <c r="I28" i="71"/>
  <c r="H28" i="71"/>
  <c r="G28" i="71"/>
  <c r="F28" i="71"/>
  <c r="E28" i="71"/>
  <c r="D28" i="71"/>
  <c r="C28" i="71"/>
  <c r="B28" i="71"/>
  <c r="K27" i="71"/>
  <c r="J27" i="71"/>
  <c r="I27" i="71"/>
  <c r="H27" i="71"/>
  <c r="G27" i="71"/>
  <c r="F27" i="71"/>
  <c r="E27" i="71"/>
  <c r="D27" i="71"/>
  <c r="C27" i="71"/>
  <c r="B27" i="71"/>
  <c r="K26" i="71"/>
  <c r="J26" i="71"/>
  <c r="I26" i="71"/>
  <c r="H26" i="71"/>
  <c r="G26" i="71"/>
  <c r="F26" i="71"/>
  <c r="E26" i="71"/>
  <c r="D26" i="71"/>
  <c r="C26" i="71"/>
  <c r="B26" i="71"/>
  <c r="K25" i="71"/>
  <c r="J25" i="71"/>
  <c r="I25" i="71"/>
  <c r="H25" i="71"/>
  <c r="G25" i="71"/>
  <c r="F25" i="71"/>
  <c r="E25" i="71"/>
  <c r="D25" i="71"/>
  <c r="C25" i="71"/>
  <c r="B25" i="71"/>
  <c r="K24" i="71"/>
  <c r="J24" i="71"/>
  <c r="I24" i="71"/>
  <c r="H24" i="71"/>
  <c r="G24" i="71"/>
  <c r="F24" i="71"/>
  <c r="E24" i="71"/>
  <c r="D24" i="71"/>
  <c r="C24" i="71"/>
  <c r="B24" i="71"/>
  <c r="K23" i="71"/>
  <c r="J23" i="71"/>
  <c r="I23" i="71"/>
  <c r="H23" i="71"/>
  <c r="G23" i="71"/>
  <c r="F23" i="71"/>
  <c r="E23" i="71"/>
  <c r="D23" i="71"/>
  <c r="C23" i="71"/>
  <c r="B23" i="71"/>
  <c r="K22" i="71"/>
  <c r="J22" i="71"/>
  <c r="I22" i="71"/>
  <c r="H22" i="71"/>
  <c r="G22" i="71"/>
  <c r="F22" i="71"/>
  <c r="E22" i="71"/>
  <c r="D22" i="71"/>
  <c r="C22" i="71"/>
  <c r="B22" i="71"/>
  <c r="K21" i="71"/>
  <c r="J21" i="71"/>
  <c r="I21" i="71"/>
  <c r="H21" i="71"/>
  <c r="G21" i="71"/>
  <c r="F21" i="71"/>
  <c r="E21" i="71"/>
  <c r="D21" i="71"/>
  <c r="C21" i="71"/>
  <c r="B21" i="71"/>
  <c r="K20" i="71"/>
  <c r="J20" i="71"/>
  <c r="I20" i="71"/>
  <c r="H20" i="71"/>
  <c r="G20" i="71"/>
  <c r="F20" i="71"/>
  <c r="E20" i="71"/>
  <c r="D20" i="71"/>
  <c r="C20" i="71"/>
  <c r="B20" i="71"/>
  <c r="K19" i="71"/>
  <c r="J19" i="71"/>
  <c r="I19" i="71"/>
  <c r="H19" i="71"/>
  <c r="G19" i="71"/>
  <c r="F19" i="71"/>
  <c r="E19" i="71"/>
  <c r="D19" i="71"/>
  <c r="C19" i="71"/>
  <c r="B19" i="71"/>
  <c r="K18" i="71"/>
  <c r="J18" i="71"/>
  <c r="I18" i="71"/>
  <c r="H18" i="71"/>
  <c r="G18" i="71"/>
  <c r="F18" i="71"/>
  <c r="E18" i="71"/>
  <c r="D18" i="71"/>
  <c r="C18" i="71"/>
  <c r="B18" i="71"/>
  <c r="K17" i="71"/>
  <c r="J17" i="71"/>
  <c r="I17" i="71"/>
  <c r="H17" i="71"/>
  <c r="G17" i="71"/>
  <c r="F17" i="71"/>
  <c r="E17" i="71"/>
  <c r="D17" i="71"/>
  <c r="C17" i="71"/>
  <c r="B17" i="71"/>
  <c r="K16" i="71"/>
  <c r="J16" i="71"/>
  <c r="I16" i="71"/>
  <c r="H16" i="71"/>
  <c r="G16" i="71"/>
  <c r="F16" i="71"/>
  <c r="E16" i="71"/>
  <c r="D16" i="71"/>
  <c r="C16" i="71"/>
  <c r="B16" i="71"/>
  <c r="K15" i="71"/>
  <c r="J15" i="71"/>
  <c r="I15" i="71"/>
  <c r="H15" i="71"/>
  <c r="G15" i="71"/>
  <c r="F15" i="71"/>
  <c r="E15" i="71"/>
  <c r="D15" i="71"/>
  <c r="C15" i="71"/>
  <c r="B15" i="71"/>
  <c r="K14" i="71"/>
  <c r="J14" i="71"/>
  <c r="I14" i="71"/>
  <c r="H14" i="71"/>
  <c r="G14" i="71"/>
  <c r="F14" i="71"/>
  <c r="E14" i="71"/>
  <c r="D14" i="71"/>
  <c r="C14" i="71"/>
  <c r="B14" i="71"/>
  <c r="K13" i="71"/>
  <c r="J13" i="71"/>
  <c r="I13" i="71"/>
  <c r="H13" i="71"/>
  <c r="G13" i="71"/>
  <c r="F13" i="71"/>
  <c r="E13" i="71"/>
  <c r="D13" i="71"/>
  <c r="C13" i="71"/>
  <c r="B13" i="71"/>
  <c r="K12" i="71"/>
  <c r="J12" i="71"/>
  <c r="I12" i="71"/>
  <c r="H12" i="71"/>
  <c r="G12" i="71"/>
  <c r="F12" i="71"/>
  <c r="E12" i="71"/>
  <c r="D12" i="71"/>
  <c r="C12" i="71"/>
  <c r="B12" i="71"/>
  <c r="K11" i="71"/>
  <c r="J11" i="71"/>
  <c r="I11" i="71"/>
  <c r="H11" i="71"/>
  <c r="G11" i="71"/>
  <c r="F11" i="71"/>
  <c r="E11" i="71"/>
  <c r="D11" i="71"/>
  <c r="C11" i="71"/>
  <c r="B11" i="71"/>
  <c r="K10" i="71"/>
  <c r="J10" i="71"/>
  <c r="I10" i="71"/>
  <c r="H10" i="71"/>
  <c r="G10" i="71"/>
  <c r="F10" i="71"/>
  <c r="E10" i="71"/>
  <c r="D10" i="71"/>
  <c r="C10" i="71"/>
  <c r="B10" i="71"/>
  <c r="K9" i="71"/>
  <c r="J9" i="71"/>
  <c r="I9" i="71"/>
  <c r="H9" i="71"/>
  <c r="G9" i="71"/>
  <c r="F9" i="71"/>
  <c r="E9" i="71"/>
  <c r="D9" i="71"/>
  <c r="C9" i="71"/>
  <c r="B9" i="71"/>
  <c r="K8" i="71"/>
  <c r="J8" i="71"/>
  <c r="I8" i="71"/>
  <c r="H8" i="71"/>
  <c r="G8" i="71"/>
  <c r="F8" i="71"/>
  <c r="E8" i="71"/>
  <c r="D8" i="71"/>
  <c r="C8" i="71"/>
  <c r="B8" i="71"/>
  <c r="K7" i="71"/>
  <c r="J7" i="71"/>
  <c r="I7" i="71"/>
  <c r="H7" i="71"/>
  <c r="G7" i="71"/>
  <c r="F7" i="71"/>
  <c r="E7" i="71"/>
  <c r="D7" i="71"/>
  <c r="C7" i="71"/>
  <c r="B7" i="71"/>
  <c r="K6" i="71"/>
  <c r="J6" i="71"/>
  <c r="I6" i="71"/>
  <c r="H6" i="71"/>
  <c r="G6" i="71"/>
  <c r="F6" i="71"/>
  <c r="E6" i="71"/>
  <c r="D6" i="71"/>
  <c r="C6" i="71"/>
  <c r="B6" i="71"/>
  <c r="K5" i="71"/>
  <c r="J5" i="71"/>
  <c r="I5" i="71"/>
  <c r="H5" i="71"/>
  <c r="G5" i="71"/>
  <c r="F5" i="71"/>
  <c r="E5" i="71"/>
  <c r="D5" i="71"/>
  <c r="C5" i="71"/>
  <c r="B5" i="71"/>
  <c r="K4" i="71"/>
  <c r="J4" i="71"/>
  <c r="I4" i="71"/>
  <c r="H4" i="71"/>
  <c r="G4" i="71"/>
  <c r="F4" i="71"/>
  <c r="E4" i="71"/>
  <c r="D4" i="71"/>
  <c r="C4" i="71"/>
  <c r="B4" i="71"/>
  <c r="K3" i="71"/>
  <c r="J3" i="71"/>
  <c r="I3" i="71"/>
  <c r="H3" i="71"/>
  <c r="G3" i="71"/>
  <c r="F3" i="71"/>
  <c r="E3" i="71"/>
  <c r="D3" i="71"/>
  <c r="C3" i="71"/>
  <c r="B3" i="71"/>
  <c r="B291" i="72"/>
  <c r="B290" i="72"/>
  <c r="B289" i="72"/>
  <c r="B288" i="72"/>
  <c r="B287" i="72"/>
  <c r="B286" i="72"/>
  <c r="B285" i="72"/>
  <c r="B284" i="72"/>
  <c r="B283" i="72"/>
  <c r="B282" i="72"/>
  <c r="B281" i="72"/>
  <c r="B280" i="72"/>
  <c r="B279" i="72"/>
  <c r="B278" i="72"/>
  <c r="B277" i="72"/>
  <c r="B276" i="72"/>
  <c r="B275" i="72"/>
  <c r="B274" i="72"/>
  <c r="B273" i="72"/>
  <c r="B272" i="72"/>
  <c r="B271" i="72"/>
  <c r="B270" i="72"/>
  <c r="B269" i="72"/>
  <c r="B268" i="72"/>
  <c r="B267" i="72"/>
  <c r="B266" i="72"/>
  <c r="B265" i="72"/>
  <c r="B264" i="72"/>
  <c r="B263" i="72"/>
  <c r="B262" i="72"/>
  <c r="B261" i="72"/>
  <c r="B260" i="72"/>
  <c r="B259" i="72"/>
  <c r="B258" i="72"/>
  <c r="B257" i="72"/>
  <c r="B256" i="72"/>
  <c r="B255" i="72"/>
  <c r="B254" i="72"/>
  <c r="B253" i="72"/>
  <c r="B252" i="72"/>
  <c r="B251" i="72"/>
  <c r="B250" i="72"/>
  <c r="B249" i="72"/>
  <c r="B248" i="72"/>
  <c r="B247" i="72"/>
  <c r="B246" i="72"/>
  <c r="B245" i="72"/>
  <c r="B244" i="72"/>
  <c r="B243" i="72"/>
  <c r="B242" i="72"/>
  <c r="B241" i="72"/>
  <c r="B240" i="72"/>
  <c r="B239" i="72"/>
  <c r="B238" i="72"/>
  <c r="B237" i="72"/>
  <c r="B236" i="72"/>
  <c r="B235" i="72"/>
  <c r="B234" i="72"/>
  <c r="B233" i="72"/>
  <c r="B232" i="72"/>
  <c r="B231" i="72"/>
  <c r="B230" i="72"/>
  <c r="B229" i="72"/>
  <c r="B228" i="72"/>
  <c r="B227" i="72"/>
  <c r="B226" i="72"/>
  <c r="B225" i="72"/>
  <c r="B224" i="72"/>
  <c r="B223" i="72"/>
  <c r="B222" i="72"/>
  <c r="B221" i="72"/>
  <c r="B220" i="72"/>
  <c r="B219" i="72"/>
  <c r="B218" i="72"/>
  <c r="B217" i="72"/>
  <c r="B216" i="72"/>
  <c r="B215" i="72"/>
  <c r="B214" i="72"/>
  <c r="B213" i="72"/>
  <c r="B212" i="72"/>
  <c r="B211" i="72"/>
  <c r="B210" i="72"/>
  <c r="B209" i="72"/>
  <c r="B208" i="72"/>
  <c r="B207" i="72"/>
  <c r="B206" i="72"/>
  <c r="B205" i="72"/>
  <c r="B204" i="72"/>
  <c r="B203" i="72"/>
  <c r="B202" i="72"/>
  <c r="B201" i="72"/>
  <c r="B200" i="72"/>
  <c r="B199" i="72"/>
  <c r="B198" i="72"/>
  <c r="B197" i="72"/>
  <c r="B196" i="72"/>
  <c r="B195" i="72"/>
  <c r="B194" i="72"/>
  <c r="B193" i="72"/>
  <c r="B192" i="72"/>
  <c r="B191" i="72"/>
  <c r="B190" i="72"/>
  <c r="B189" i="72"/>
  <c r="B188" i="72"/>
  <c r="B187" i="72"/>
  <c r="B186" i="72"/>
  <c r="B185" i="72"/>
  <c r="B184" i="72"/>
  <c r="B183" i="72"/>
  <c r="B182" i="72"/>
  <c r="B181" i="72"/>
  <c r="B180" i="72"/>
  <c r="B179" i="72"/>
  <c r="B178" i="72"/>
  <c r="B177" i="72"/>
  <c r="B176" i="72"/>
  <c r="B175" i="72"/>
  <c r="B174" i="72"/>
  <c r="B173" i="72"/>
  <c r="B172" i="72"/>
  <c r="B171" i="72"/>
  <c r="B170" i="72"/>
  <c r="B169" i="72"/>
  <c r="B168" i="72"/>
  <c r="B167" i="72"/>
  <c r="B166" i="72"/>
  <c r="B165" i="72"/>
  <c r="B164" i="72"/>
  <c r="B163" i="72"/>
  <c r="B162" i="72"/>
  <c r="B161" i="72"/>
  <c r="B160" i="72"/>
  <c r="B159" i="72"/>
  <c r="B158" i="72"/>
  <c r="B157" i="72"/>
  <c r="B156" i="72"/>
  <c r="B155" i="72"/>
  <c r="B154" i="72"/>
  <c r="B153" i="72"/>
  <c r="B152" i="72"/>
  <c r="B151" i="72"/>
  <c r="B150" i="72"/>
  <c r="B149" i="72"/>
  <c r="B148" i="72"/>
  <c r="B147" i="72"/>
  <c r="B146" i="72"/>
  <c r="B145" i="72"/>
  <c r="B144" i="72"/>
  <c r="B143" i="72"/>
  <c r="B142" i="72"/>
  <c r="B141" i="72"/>
  <c r="B140" i="72"/>
  <c r="B139" i="72"/>
  <c r="B138" i="72"/>
  <c r="B137" i="72"/>
  <c r="B136" i="72"/>
  <c r="B135" i="72"/>
  <c r="B134" i="72"/>
  <c r="B133" i="72"/>
  <c r="B132" i="72"/>
  <c r="B131" i="72"/>
  <c r="B130" i="72"/>
  <c r="B129" i="72"/>
  <c r="B128" i="72"/>
  <c r="B127" i="72"/>
  <c r="B126" i="72"/>
  <c r="B125" i="72"/>
  <c r="B124" i="72"/>
  <c r="B123" i="72"/>
  <c r="B122" i="72"/>
  <c r="B121" i="72"/>
  <c r="B120" i="72"/>
  <c r="B119" i="72"/>
  <c r="B118" i="72"/>
  <c r="B117" i="72"/>
  <c r="B116" i="72"/>
  <c r="B115" i="72"/>
  <c r="B114" i="72"/>
  <c r="B113" i="72"/>
  <c r="B112" i="72"/>
  <c r="B111" i="72"/>
  <c r="B110" i="72"/>
  <c r="B109" i="72"/>
  <c r="B108" i="72"/>
  <c r="B107" i="72"/>
  <c r="B106" i="72"/>
  <c r="B105" i="72"/>
  <c r="B104" i="72"/>
  <c r="B103" i="72"/>
  <c r="B102" i="72"/>
  <c r="B101" i="72"/>
  <c r="B100" i="72"/>
  <c r="B99" i="72"/>
  <c r="B98" i="72"/>
  <c r="B97" i="72"/>
  <c r="B96" i="72"/>
  <c r="B95" i="72"/>
  <c r="B94" i="72"/>
  <c r="B93" i="72"/>
  <c r="B92" i="72"/>
  <c r="B91" i="72"/>
  <c r="B90" i="72"/>
  <c r="B89" i="72"/>
  <c r="B88" i="72"/>
  <c r="B87" i="72"/>
  <c r="B86" i="72"/>
  <c r="B85" i="72"/>
  <c r="B84" i="72"/>
  <c r="B83" i="72"/>
  <c r="B82" i="72"/>
  <c r="B81" i="72"/>
  <c r="B80" i="72"/>
  <c r="B79" i="72"/>
  <c r="B78" i="72"/>
  <c r="K77" i="72"/>
  <c r="J77" i="72"/>
  <c r="I77" i="72"/>
  <c r="H77" i="72"/>
  <c r="G77" i="72"/>
  <c r="F77" i="72"/>
  <c r="E77" i="72"/>
  <c r="D77" i="72"/>
  <c r="C77" i="72"/>
  <c r="B77" i="72"/>
  <c r="K76" i="72"/>
  <c r="J76" i="72"/>
  <c r="I76" i="72"/>
  <c r="H76" i="72"/>
  <c r="G76" i="72"/>
  <c r="F76" i="72"/>
  <c r="E76" i="72"/>
  <c r="D76" i="72"/>
  <c r="C76" i="72"/>
  <c r="B76" i="72"/>
  <c r="K75" i="72"/>
  <c r="J75" i="72"/>
  <c r="I75" i="72"/>
  <c r="H75" i="72"/>
  <c r="G75" i="72"/>
  <c r="F75" i="72"/>
  <c r="E75" i="72"/>
  <c r="D75" i="72"/>
  <c r="C75" i="72"/>
  <c r="B75" i="72"/>
  <c r="K74" i="72"/>
  <c r="J74" i="72"/>
  <c r="I74" i="72"/>
  <c r="H74" i="72"/>
  <c r="G74" i="72"/>
  <c r="F74" i="72"/>
  <c r="E74" i="72"/>
  <c r="D74" i="72"/>
  <c r="C74" i="72"/>
  <c r="B74" i="72"/>
  <c r="K73" i="72"/>
  <c r="J73" i="72"/>
  <c r="I73" i="72"/>
  <c r="H73" i="72"/>
  <c r="G73" i="72"/>
  <c r="F73" i="72"/>
  <c r="E73" i="72"/>
  <c r="D73" i="72"/>
  <c r="C73" i="72"/>
  <c r="B73" i="72"/>
  <c r="K72" i="72"/>
  <c r="J72" i="72"/>
  <c r="I72" i="72"/>
  <c r="H72" i="72"/>
  <c r="G72" i="72"/>
  <c r="F72" i="72"/>
  <c r="E72" i="72"/>
  <c r="D72" i="72"/>
  <c r="C72" i="72"/>
  <c r="B72" i="72"/>
  <c r="K71" i="72"/>
  <c r="J71" i="72"/>
  <c r="I71" i="72"/>
  <c r="H71" i="72"/>
  <c r="G71" i="72"/>
  <c r="F71" i="72"/>
  <c r="E71" i="72"/>
  <c r="D71" i="72"/>
  <c r="C71" i="72"/>
  <c r="B71" i="72"/>
  <c r="K70" i="72"/>
  <c r="J70" i="72"/>
  <c r="I70" i="72"/>
  <c r="H70" i="72"/>
  <c r="G70" i="72"/>
  <c r="F70" i="72"/>
  <c r="E70" i="72"/>
  <c r="D70" i="72"/>
  <c r="C70" i="72"/>
  <c r="B70" i="72"/>
  <c r="K69" i="72"/>
  <c r="J69" i="72"/>
  <c r="I69" i="72"/>
  <c r="H69" i="72"/>
  <c r="G69" i="72"/>
  <c r="F69" i="72"/>
  <c r="E69" i="72"/>
  <c r="D69" i="72"/>
  <c r="C69" i="72"/>
  <c r="B69" i="72"/>
  <c r="K68" i="72"/>
  <c r="J68" i="72"/>
  <c r="I68" i="72"/>
  <c r="H68" i="72"/>
  <c r="G68" i="72"/>
  <c r="F68" i="72"/>
  <c r="E68" i="72"/>
  <c r="D68" i="72"/>
  <c r="C68" i="72"/>
  <c r="B68" i="72"/>
  <c r="K67" i="72"/>
  <c r="J67" i="72"/>
  <c r="I67" i="72"/>
  <c r="H67" i="72"/>
  <c r="G67" i="72"/>
  <c r="F67" i="72"/>
  <c r="E67" i="72"/>
  <c r="D67" i="72"/>
  <c r="C67" i="72"/>
  <c r="B67" i="72"/>
  <c r="K66" i="72"/>
  <c r="J66" i="72"/>
  <c r="I66" i="72"/>
  <c r="H66" i="72"/>
  <c r="G66" i="72"/>
  <c r="F66" i="72"/>
  <c r="E66" i="72"/>
  <c r="D66" i="72"/>
  <c r="C66" i="72"/>
  <c r="B66" i="72"/>
  <c r="K65" i="72"/>
  <c r="J65" i="72"/>
  <c r="I65" i="72"/>
  <c r="H65" i="72"/>
  <c r="G65" i="72"/>
  <c r="F65" i="72"/>
  <c r="E65" i="72"/>
  <c r="D65" i="72"/>
  <c r="C65" i="72"/>
  <c r="B65" i="72"/>
  <c r="K64" i="72"/>
  <c r="J64" i="72"/>
  <c r="I64" i="72"/>
  <c r="H64" i="72"/>
  <c r="G64" i="72"/>
  <c r="F64" i="72"/>
  <c r="E64" i="72"/>
  <c r="D64" i="72"/>
  <c r="C64" i="72"/>
  <c r="B64" i="72"/>
  <c r="K63" i="72"/>
  <c r="J63" i="72"/>
  <c r="I63" i="72"/>
  <c r="H63" i="72"/>
  <c r="G63" i="72"/>
  <c r="F63" i="72"/>
  <c r="E63" i="72"/>
  <c r="D63" i="72"/>
  <c r="C63" i="72"/>
  <c r="B63" i="72"/>
  <c r="K62" i="72"/>
  <c r="J62" i="72"/>
  <c r="I62" i="72"/>
  <c r="H62" i="72"/>
  <c r="G62" i="72"/>
  <c r="F62" i="72"/>
  <c r="E62" i="72"/>
  <c r="D62" i="72"/>
  <c r="C62" i="72"/>
  <c r="B62" i="72"/>
  <c r="K61" i="72"/>
  <c r="J61" i="72"/>
  <c r="I61" i="72"/>
  <c r="H61" i="72"/>
  <c r="G61" i="72"/>
  <c r="F61" i="72"/>
  <c r="E61" i="72"/>
  <c r="D61" i="72"/>
  <c r="C61" i="72"/>
  <c r="B61" i="72"/>
  <c r="K60" i="72"/>
  <c r="J60" i="72"/>
  <c r="I60" i="72"/>
  <c r="H60" i="72"/>
  <c r="G60" i="72"/>
  <c r="F60" i="72"/>
  <c r="E60" i="72"/>
  <c r="D60" i="72"/>
  <c r="C60" i="72"/>
  <c r="B60" i="72"/>
  <c r="K59" i="72"/>
  <c r="J59" i="72"/>
  <c r="I59" i="72"/>
  <c r="H59" i="72"/>
  <c r="G59" i="72"/>
  <c r="F59" i="72"/>
  <c r="E59" i="72"/>
  <c r="D59" i="72"/>
  <c r="C59" i="72"/>
  <c r="B59" i="72"/>
  <c r="K58" i="72"/>
  <c r="J58" i="72"/>
  <c r="I58" i="72"/>
  <c r="H58" i="72"/>
  <c r="G58" i="72"/>
  <c r="F58" i="72"/>
  <c r="E58" i="72"/>
  <c r="D58" i="72"/>
  <c r="C58" i="72"/>
  <c r="B58" i="72"/>
  <c r="K57" i="72"/>
  <c r="J57" i="72"/>
  <c r="I57" i="72"/>
  <c r="H57" i="72"/>
  <c r="G57" i="72"/>
  <c r="F57" i="72"/>
  <c r="E57" i="72"/>
  <c r="D57" i="72"/>
  <c r="C57" i="72"/>
  <c r="B57" i="72"/>
  <c r="K56" i="72"/>
  <c r="J56" i="72"/>
  <c r="I56" i="72"/>
  <c r="H56" i="72"/>
  <c r="G56" i="72"/>
  <c r="F56" i="72"/>
  <c r="E56" i="72"/>
  <c r="D56" i="72"/>
  <c r="C56" i="72"/>
  <c r="B56" i="72"/>
  <c r="K55" i="72"/>
  <c r="J55" i="72"/>
  <c r="I55" i="72"/>
  <c r="H55" i="72"/>
  <c r="G55" i="72"/>
  <c r="F55" i="72"/>
  <c r="E55" i="72"/>
  <c r="D55" i="72"/>
  <c r="C55" i="72"/>
  <c r="B55" i="72"/>
  <c r="K54" i="72"/>
  <c r="J54" i="72"/>
  <c r="I54" i="72"/>
  <c r="H54" i="72"/>
  <c r="G54" i="72"/>
  <c r="F54" i="72"/>
  <c r="E54" i="72"/>
  <c r="D54" i="72"/>
  <c r="C54" i="72"/>
  <c r="B54" i="72"/>
  <c r="K53" i="72"/>
  <c r="J53" i="72"/>
  <c r="I53" i="72"/>
  <c r="H53" i="72"/>
  <c r="G53" i="72"/>
  <c r="F53" i="72"/>
  <c r="E53" i="72"/>
  <c r="D53" i="72"/>
  <c r="C53" i="72"/>
  <c r="B53" i="72"/>
  <c r="K52" i="72"/>
  <c r="J52" i="72"/>
  <c r="I52" i="72"/>
  <c r="H52" i="72"/>
  <c r="G52" i="72"/>
  <c r="F52" i="72"/>
  <c r="E52" i="72"/>
  <c r="D52" i="72"/>
  <c r="C52" i="72"/>
  <c r="B52" i="72"/>
  <c r="K51" i="72"/>
  <c r="J51" i="72"/>
  <c r="I51" i="72"/>
  <c r="H51" i="72"/>
  <c r="G51" i="72"/>
  <c r="F51" i="72"/>
  <c r="E51" i="72"/>
  <c r="D51" i="72"/>
  <c r="C51" i="72"/>
  <c r="B51" i="72"/>
  <c r="K50" i="72"/>
  <c r="J50" i="72"/>
  <c r="I50" i="72"/>
  <c r="H50" i="72"/>
  <c r="G50" i="72"/>
  <c r="F50" i="72"/>
  <c r="E50" i="72"/>
  <c r="D50" i="72"/>
  <c r="C50" i="72"/>
  <c r="B50" i="72"/>
  <c r="K49" i="72"/>
  <c r="J49" i="72"/>
  <c r="I49" i="72"/>
  <c r="H49" i="72"/>
  <c r="G49" i="72"/>
  <c r="F49" i="72"/>
  <c r="E49" i="72"/>
  <c r="D49" i="72"/>
  <c r="C49" i="72"/>
  <c r="B49" i="72"/>
  <c r="K48" i="72"/>
  <c r="J48" i="72"/>
  <c r="I48" i="72"/>
  <c r="H48" i="72"/>
  <c r="G48" i="72"/>
  <c r="F48" i="72"/>
  <c r="E48" i="72"/>
  <c r="D48" i="72"/>
  <c r="C48" i="72"/>
  <c r="B48" i="72"/>
  <c r="K47" i="72"/>
  <c r="J47" i="72"/>
  <c r="I47" i="72"/>
  <c r="H47" i="72"/>
  <c r="G47" i="72"/>
  <c r="F47" i="72"/>
  <c r="E47" i="72"/>
  <c r="D47" i="72"/>
  <c r="C47" i="72"/>
  <c r="B47" i="72"/>
  <c r="K46" i="72"/>
  <c r="J46" i="72"/>
  <c r="I46" i="72"/>
  <c r="H46" i="72"/>
  <c r="G46" i="72"/>
  <c r="F46" i="72"/>
  <c r="E46" i="72"/>
  <c r="D46" i="72"/>
  <c r="C46" i="72"/>
  <c r="B46" i="72"/>
  <c r="K45" i="72"/>
  <c r="J45" i="72"/>
  <c r="I45" i="72"/>
  <c r="H45" i="72"/>
  <c r="G45" i="72"/>
  <c r="F45" i="72"/>
  <c r="E45" i="72"/>
  <c r="D45" i="72"/>
  <c r="C45" i="72"/>
  <c r="B45" i="72"/>
  <c r="K44" i="72"/>
  <c r="J44" i="72"/>
  <c r="I44" i="72"/>
  <c r="H44" i="72"/>
  <c r="G44" i="72"/>
  <c r="F44" i="72"/>
  <c r="E44" i="72"/>
  <c r="D44" i="72"/>
  <c r="C44" i="72"/>
  <c r="B44" i="72"/>
  <c r="K43" i="72"/>
  <c r="J43" i="72"/>
  <c r="I43" i="72"/>
  <c r="H43" i="72"/>
  <c r="G43" i="72"/>
  <c r="F43" i="72"/>
  <c r="E43" i="72"/>
  <c r="D43" i="72"/>
  <c r="C43" i="72"/>
  <c r="B43" i="72"/>
  <c r="K42" i="72"/>
  <c r="J42" i="72"/>
  <c r="I42" i="72"/>
  <c r="H42" i="72"/>
  <c r="G42" i="72"/>
  <c r="F42" i="72"/>
  <c r="E42" i="72"/>
  <c r="D42" i="72"/>
  <c r="C42" i="72"/>
  <c r="B42" i="72"/>
  <c r="K41" i="72"/>
  <c r="J41" i="72"/>
  <c r="I41" i="72"/>
  <c r="H41" i="72"/>
  <c r="G41" i="72"/>
  <c r="F41" i="72"/>
  <c r="E41" i="72"/>
  <c r="D41" i="72"/>
  <c r="C41" i="72"/>
  <c r="B41" i="72"/>
  <c r="K40" i="72"/>
  <c r="J40" i="72"/>
  <c r="I40" i="72"/>
  <c r="H40" i="72"/>
  <c r="G40" i="72"/>
  <c r="F40" i="72"/>
  <c r="E40" i="72"/>
  <c r="D40" i="72"/>
  <c r="C40" i="72"/>
  <c r="B40" i="72"/>
  <c r="K39" i="72"/>
  <c r="J39" i="72"/>
  <c r="I39" i="72"/>
  <c r="H39" i="72"/>
  <c r="G39" i="72"/>
  <c r="F39" i="72"/>
  <c r="E39" i="72"/>
  <c r="D39" i="72"/>
  <c r="C39" i="72"/>
  <c r="B39" i="72"/>
  <c r="K38" i="72"/>
  <c r="J38" i="72"/>
  <c r="I38" i="72"/>
  <c r="H38" i="72"/>
  <c r="G38" i="72"/>
  <c r="F38" i="72"/>
  <c r="E38" i="72"/>
  <c r="D38" i="72"/>
  <c r="C38" i="72"/>
  <c r="B38" i="72"/>
  <c r="K37" i="72"/>
  <c r="J37" i="72"/>
  <c r="I37" i="72"/>
  <c r="H37" i="72"/>
  <c r="G37" i="72"/>
  <c r="F37" i="72"/>
  <c r="E37" i="72"/>
  <c r="D37" i="72"/>
  <c r="C37" i="72"/>
  <c r="B37" i="72"/>
  <c r="K36" i="72"/>
  <c r="J36" i="72"/>
  <c r="I36" i="72"/>
  <c r="H36" i="72"/>
  <c r="G36" i="72"/>
  <c r="F36" i="72"/>
  <c r="E36" i="72"/>
  <c r="D36" i="72"/>
  <c r="C36" i="72"/>
  <c r="B36" i="72"/>
  <c r="K35" i="72"/>
  <c r="J35" i="72"/>
  <c r="I35" i="72"/>
  <c r="H35" i="72"/>
  <c r="G35" i="72"/>
  <c r="F35" i="72"/>
  <c r="E35" i="72"/>
  <c r="D35" i="72"/>
  <c r="C35" i="72"/>
  <c r="B35" i="72"/>
  <c r="K34" i="72"/>
  <c r="J34" i="72"/>
  <c r="I34" i="72"/>
  <c r="H34" i="72"/>
  <c r="G34" i="72"/>
  <c r="F34" i="72"/>
  <c r="E34" i="72"/>
  <c r="D34" i="72"/>
  <c r="C34" i="72"/>
  <c r="B34" i="72"/>
  <c r="K33" i="72"/>
  <c r="J33" i="72"/>
  <c r="I33" i="72"/>
  <c r="H33" i="72"/>
  <c r="G33" i="72"/>
  <c r="F33" i="72"/>
  <c r="E33" i="72"/>
  <c r="D33" i="72"/>
  <c r="C33" i="72"/>
  <c r="B33" i="72"/>
  <c r="K32" i="72"/>
  <c r="J32" i="72"/>
  <c r="I32" i="72"/>
  <c r="H32" i="72"/>
  <c r="G32" i="72"/>
  <c r="F32" i="72"/>
  <c r="E32" i="72"/>
  <c r="D32" i="72"/>
  <c r="C32" i="72"/>
  <c r="B32" i="72"/>
  <c r="K31" i="72"/>
  <c r="J31" i="72"/>
  <c r="I31" i="72"/>
  <c r="H31" i="72"/>
  <c r="G31" i="72"/>
  <c r="F31" i="72"/>
  <c r="E31" i="72"/>
  <c r="D31" i="72"/>
  <c r="C31" i="72"/>
  <c r="B31" i="72"/>
  <c r="K30" i="72"/>
  <c r="J30" i="72"/>
  <c r="I30" i="72"/>
  <c r="H30" i="72"/>
  <c r="G30" i="72"/>
  <c r="F30" i="72"/>
  <c r="E30" i="72"/>
  <c r="D30" i="72"/>
  <c r="C30" i="72"/>
  <c r="B30" i="72"/>
  <c r="K29" i="72"/>
  <c r="J29" i="72"/>
  <c r="I29" i="72"/>
  <c r="H29" i="72"/>
  <c r="G29" i="72"/>
  <c r="F29" i="72"/>
  <c r="E29" i="72"/>
  <c r="D29" i="72"/>
  <c r="C29" i="72"/>
  <c r="B29" i="72"/>
  <c r="K28" i="72"/>
  <c r="J28" i="72"/>
  <c r="I28" i="72"/>
  <c r="H28" i="72"/>
  <c r="G28" i="72"/>
  <c r="F28" i="72"/>
  <c r="E28" i="72"/>
  <c r="D28" i="72"/>
  <c r="C28" i="72"/>
  <c r="B28" i="72"/>
  <c r="K27" i="72"/>
  <c r="J27" i="72"/>
  <c r="I27" i="72"/>
  <c r="H27" i="72"/>
  <c r="G27" i="72"/>
  <c r="F27" i="72"/>
  <c r="E27" i="72"/>
  <c r="D27" i="72"/>
  <c r="C27" i="72"/>
  <c r="B27" i="72"/>
  <c r="K26" i="72"/>
  <c r="J26" i="72"/>
  <c r="I26" i="72"/>
  <c r="H26" i="72"/>
  <c r="G26" i="72"/>
  <c r="F26" i="72"/>
  <c r="E26" i="72"/>
  <c r="D26" i="72"/>
  <c r="C26" i="72"/>
  <c r="B26" i="72"/>
  <c r="K25" i="72"/>
  <c r="J25" i="72"/>
  <c r="I25" i="72"/>
  <c r="H25" i="72"/>
  <c r="G25" i="72"/>
  <c r="F25" i="72"/>
  <c r="E25" i="72"/>
  <c r="D25" i="72"/>
  <c r="C25" i="72"/>
  <c r="B25" i="72"/>
  <c r="K24" i="72"/>
  <c r="J24" i="72"/>
  <c r="I24" i="72"/>
  <c r="H24" i="72"/>
  <c r="G24" i="72"/>
  <c r="F24" i="72"/>
  <c r="E24" i="72"/>
  <c r="D24" i="72"/>
  <c r="C24" i="72"/>
  <c r="B24" i="72"/>
  <c r="K23" i="72"/>
  <c r="J23" i="72"/>
  <c r="I23" i="72"/>
  <c r="H23" i="72"/>
  <c r="G23" i="72"/>
  <c r="F23" i="72"/>
  <c r="E23" i="72"/>
  <c r="D23" i="72"/>
  <c r="C23" i="72"/>
  <c r="B23" i="72"/>
  <c r="K22" i="72"/>
  <c r="J22" i="72"/>
  <c r="I22" i="72"/>
  <c r="H22" i="72"/>
  <c r="G22" i="72"/>
  <c r="F22" i="72"/>
  <c r="E22" i="72"/>
  <c r="D22" i="72"/>
  <c r="C22" i="72"/>
  <c r="B22" i="72"/>
  <c r="K21" i="72"/>
  <c r="J21" i="72"/>
  <c r="I21" i="72"/>
  <c r="H21" i="72"/>
  <c r="G21" i="72"/>
  <c r="F21" i="72"/>
  <c r="E21" i="72"/>
  <c r="D21" i="72"/>
  <c r="C21" i="72"/>
  <c r="B21" i="72"/>
  <c r="K20" i="72"/>
  <c r="J20" i="72"/>
  <c r="I20" i="72"/>
  <c r="H20" i="72"/>
  <c r="G20" i="72"/>
  <c r="F20" i="72"/>
  <c r="E20" i="72"/>
  <c r="D20" i="72"/>
  <c r="C20" i="72"/>
  <c r="B20" i="72"/>
  <c r="K19" i="72"/>
  <c r="J19" i="72"/>
  <c r="I19" i="72"/>
  <c r="H19" i="72"/>
  <c r="G19" i="72"/>
  <c r="F19" i="72"/>
  <c r="E19" i="72"/>
  <c r="D19" i="72"/>
  <c r="C19" i="72"/>
  <c r="B19" i="72"/>
  <c r="K18" i="72"/>
  <c r="J18" i="72"/>
  <c r="I18" i="72"/>
  <c r="H18" i="72"/>
  <c r="G18" i="72"/>
  <c r="F18" i="72"/>
  <c r="E18" i="72"/>
  <c r="D18" i="72"/>
  <c r="C18" i="72"/>
  <c r="B18" i="72"/>
  <c r="K17" i="72"/>
  <c r="J17" i="72"/>
  <c r="I17" i="72"/>
  <c r="H17" i="72"/>
  <c r="G17" i="72"/>
  <c r="F17" i="72"/>
  <c r="E17" i="72"/>
  <c r="D17" i="72"/>
  <c r="C17" i="72"/>
  <c r="B17" i="72"/>
  <c r="K16" i="72"/>
  <c r="J16" i="72"/>
  <c r="I16" i="72"/>
  <c r="H16" i="72"/>
  <c r="G16" i="72"/>
  <c r="F16" i="72"/>
  <c r="E16" i="72"/>
  <c r="D16" i="72"/>
  <c r="C16" i="72"/>
  <c r="B16" i="72"/>
  <c r="K15" i="72"/>
  <c r="J15" i="72"/>
  <c r="I15" i="72"/>
  <c r="H15" i="72"/>
  <c r="G15" i="72"/>
  <c r="F15" i="72"/>
  <c r="E15" i="72"/>
  <c r="D15" i="72"/>
  <c r="C15" i="72"/>
  <c r="B15" i="72"/>
  <c r="K14" i="72"/>
  <c r="J14" i="72"/>
  <c r="I14" i="72"/>
  <c r="H14" i="72"/>
  <c r="G14" i="72"/>
  <c r="F14" i="72"/>
  <c r="E14" i="72"/>
  <c r="D14" i="72"/>
  <c r="C14" i="72"/>
  <c r="B14" i="72"/>
  <c r="K13" i="72"/>
  <c r="J13" i="72"/>
  <c r="I13" i="72"/>
  <c r="H13" i="72"/>
  <c r="G13" i="72"/>
  <c r="F13" i="72"/>
  <c r="E13" i="72"/>
  <c r="D13" i="72"/>
  <c r="C13" i="72"/>
  <c r="B13" i="72"/>
  <c r="K12" i="72"/>
  <c r="J12" i="72"/>
  <c r="I12" i="72"/>
  <c r="H12" i="72"/>
  <c r="G12" i="72"/>
  <c r="F12" i="72"/>
  <c r="E12" i="72"/>
  <c r="D12" i="72"/>
  <c r="C12" i="72"/>
  <c r="B12" i="72"/>
  <c r="K11" i="72"/>
  <c r="J11" i="72"/>
  <c r="I11" i="72"/>
  <c r="H11" i="72"/>
  <c r="G11" i="72"/>
  <c r="F11" i="72"/>
  <c r="E11" i="72"/>
  <c r="D11" i="72"/>
  <c r="C11" i="72"/>
  <c r="B11" i="72"/>
  <c r="K10" i="72"/>
  <c r="J10" i="72"/>
  <c r="I10" i="72"/>
  <c r="H10" i="72"/>
  <c r="G10" i="72"/>
  <c r="F10" i="72"/>
  <c r="E10" i="72"/>
  <c r="D10" i="72"/>
  <c r="C10" i="72"/>
  <c r="B10" i="72"/>
  <c r="K9" i="72"/>
  <c r="J9" i="72"/>
  <c r="I9" i="72"/>
  <c r="H9" i="72"/>
  <c r="G9" i="72"/>
  <c r="F9" i="72"/>
  <c r="E9" i="72"/>
  <c r="D9" i="72"/>
  <c r="C9" i="72"/>
  <c r="B9" i="72"/>
  <c r="K8" i="72"/>
  <c r="J8" i="72"/>
  <c r="I8" i="72"/>
  <c r="H8" i="72"/>
  <c r="G8" i="72"/>
  <c r="F8" i="72"/>
  <c r="E8" i="72"/>
  <c r="D8" i="72"/>
  <c r="C8" i="72"/>
  <c r="B8" i="72"/>
  <c r="K7" i="72"/>
  <c r="J7" i="72"/>
  <c r="I7" i="72"/>
  <c r="H7" i="72"/>
  <c r="G7" i="72"/>
  <c r="F7" i="72"/>
  <c r="E7" i="72"/>
  <c r="D7" i="72"/>
  <c r="C7" i="72"/>
  <c r="B7" i="72"/>
  <c r="K6" i="72"/>
  <c r="J6" i="72"/>
  <c r="I6" i="72"/>
  <c r="H6" i="72"/>
  <c r="G6" i="72"/>
  <c r="F6" i="72"/>
  <c r="E6" i="72"/>
  <c r="D6" i="72"/>
  <c r="C6" i="72"/>
  <c r="B6" i="72"/>
  <c r="K5" i="72"/>
  <c r="J5" i="72"/>
  <c r="I5" i="72"/>
  <c r="H5" i="72"/>
  <c r="G5" i="72"/>
  <c r="F5" i="72"/>
  <c r="E5" i="72"/>
  <c r="D5" i="72"/>
  <c r="C5" i="72"/>
  <c r="B5" i="72"/>
  <c r="K4" i="72"/>
  <c r="J4" i="72"/>
  <c r="I4" i="72"/>
  <c r="H4" i="72"/>
  <c r="G4" i="72"/>
  <c r="F4" i="72"/>
  <c r="E4" i="72"/>
  <c r="D4" i="72"/>
  <c r="C4" i="72"/>
  <c r="B4" i="72"/>
  <c r="K3" i="72"/>
  <c r="J3" i="72"/>
  <c r="I3" i="72"/>
  <c r="H3" i="72"/>
  <c r="G3" i="72"/>
  <c r="F3" i="72"/>
  <c r="E3" i="72"/>
  <c r="D3" i="72"/>
  <c r="C3" i="72"/>
  <c r="B3" i="72"/>
  <c r="B291" i="73"/>
  <c r="B290" i="73"/>
  <c r="B289" i="73"/>
  <c r="B288" i="73"/>
  <c r="B287" i="73"/>
  <c r="B286" i="73"/>
  <c r="B285" i="73"/>
  <c r="B284" i="73"/>
  <c r="B283" i="73"/>
  <c r="B282" i="73"/>
  <c r="B281" i="73"/>
  <c r="B280" i="73"/>
  <c r="B279" i="73"/>
  <c r="B278" i="73"/>
  <c r="B277" i="73"/>
  <c r="B276" i="73"/>
  <c r="B275" i="73"/>
  <c r="B274" i="73"/>
  <c r="B273" i="73"/>
  <c r="B272" i="73"/>
  <c r="B271" i="73"/>
  <c r="B270" i="73"/>
  <c r="B269" i="73"/>
  <c r="B268" i="73"/>
  <c r="B267" i="73"/>
  <c r="B266" i="73"/>
  <c r="B265" i="73"/>
  <c r="B264" i="73"/>
  <c r="B263" i="73"/>
  <c r="B262" i="73"/>
  <c r="B261" i="73"/>
  <c r="B260" i="73"/>
  <c r="B259" i="73"/>
  <c r="B258" i="73"/>
  <c r="B257" i="73"/>
  <c r="B256" i="73"/>
  <c r="B255" i="73"/>
  <c r="B254" i="73"/>
  <c r="B253" i="73"/>
  <c r="B252" i="73"/>
  <c r="B251" i="73"/>
  <c r="B250" i="73"/>
  <c r="B249" i="73"/>
  <c r="B248" i="73"/>
  <c r="B247" i="73"/>
  <c r="B246" i="73"/>
  <c r="B245" i="73"/>
  <c r="B244" i="73"/>
  <c r="B243" i="73"/>
  <c r="B242" i="73"/>
  <c r="B241" i="73"/>
  <c r="B240" i="73"/>
  <c r="B239" i="73"/>
  <c r="B238" i="73"/>
  <c r="B237" i="73"/>
  <c r="B236" i="73"/>
  <c r="B235" i="73"/>
  <c r="B234" i="73"/>
  <c r="B233" i="73"/>
  <c r="B232" i="73"/>
  <c r="B231" i="73"/>
  <c r="B230" i="73"/>
  <c r="B229" i="73"/>
  <c r="B228" i="73"/>
  <c r="B227" i="73"/>
  <c r="B226" i="73"/>
  <c r="B225" i="73"/>
  <c r="B224" i="73"/>
  <c r="B223" i="73"/>
  <c r="B222" i="73"/>
  <c r="B221" i="73"/>
  <c r="B220" i="73"/>
  <c r="B219" i="73"/>
  <c r="B218" i="73"/>
  <c r="B217" i="73"/>
  <c r="B216" i="73"/>
  <c r="B215" i="73"/>
  <c r="B214" i="73"/>
  <c r="B213" i="73"/>
  <c r="B212" i="73"/>
  <c r="B211" i="73"/>
  <c r="B210" i="73"/>
  <c r="B209" i="73"/>
  <c r="B208" i="73"/>
  <c r="B207" i="73"/>
  <c r="B206" i="73"/>
  <c r="B205" i="73"/>
  <c r="B204" i="73"/>
  <c r="B203" i="73"/>
  <c r="B202" i="73"/>
  <c r="B201" i="73"/>
  <c r="B200" i="73"/>
  <c r="B199" i="73"/>
  <c r="B198" i="73"/>
  <c r="B197" i="73"/>
  <c r="B196" i="73"/>
  <c r="B195" i="73"/>
  <c r="B194" i="73"/>
  <c r="B193" i="73"/>
  <c r="B192" i="73"/>
  <c r="B191" i="73"/>
  <c r="B190" i="73"/>
  <c r="B189" i="73"/>
  <c r="B188" i="73"/>
  <c r="B187" i="73"/>
  <c r="B186" i="73"/>
  <c r="B185" i="73"/>
  <c r="B184" i="73"/>
  <c r="B183" i="73"/>
  <c r="B182" i="73"/>
  <c r="B181" i="73"/>
  <c r="B180" i="73"/>
  <c r="B179" i="73"/>
  <c r="B178" i="73"/>
  <c r="B177" i="73"/>
  <c r="B176" i="73"/>
  <c r="B175" i="73"/>
  <c r="B174" i="73"/>
  <c r="B173" i="73"/>
  <c r="B172" i="73"/>
  <c r="B171" i="73"/>
  <c r="B170" i="73"/>
  <c r="B169" i="73"/>
  <c r="B168" i="73"/>
  <c r="B167" i="73"/>
  <c r="B166" i="73"/>
  <c r="B165" i="73"/>
  <c r="B164" i="73"/>
  <c r="B163" i="73"/>
  <c r="B162" i="73"/>
  <c r="B161" i="73"/>
  <c r="B160" i="73"/>
  <c r="B159" i="73"/>
  <c r="B158" i="73"/>
  <c r="B157" i="73"/>
  <c r="B156" i="73"/>
  <c r="B155" i="73"/>
  <c r="B154" i="73"/>
  <c r="B153" i="73"/>
  <c r="B152" i="73"/>
  <c r="B151" i="73"/>
  <c r="B150" i="73"/>
  <c r="B149" i="73"/>
  <c r="B148" i="73"/>
  <c r="B147" i="73"/>
  <c r="B146" i="73"/>
  <c r="B145" i="73"/>
  <c r="B144" i="73"/>
  <c r="B143" i="73"/>
  <c r="B142" i="73"/>
  <c r="B141" i="73"/>
  <c r="B140" i="73"/>
  <c r="B139" i="73"/>
  <c r="B138" i="73"/>
  <c r="B137" i="73"/>
  <c r="B136" i="73"/>
  <c r="B135" i="73"/>
  <c r="B134" i="73"/>
  <c r="B133" i="73"/>
  <c r="B132" i="73"/>
  <c r="B131" i="73"/>
  <c r="B130" i="73"/>
  <c r="B129" i="73"/>
  <c r="B128" i="73"/>
  <c r="B127" i="73"/>
  <c r="B126" i="73"/>
  <c r="B125" i="73"/>
  <c r="B124" i="73"/>
  <c r="B123" i="73"/>
  <c r="B122" i="73"/>
  <c r="B121" i="73"/>
  <c r="B120" i="73"/>
  <c r="B119" i="73"/>
  <c r="B118" i="73"/>
  <c r="B117" i="73"/>
  <c r="B116" i="73"/>
  <c r="B115" i="73"/>
  <c r="B114" i="73"/>
  <c r="B113" i="73"/>
  <c r="B112" i="73"/>
  <c r="B111" i="73"/>
  <c r="B110" i="73"/>
  <c r="B109" i="73"/>
  <c r="B108" i="73"/>
  <c r="B107" i="73"/>
  <c r="B106" i="73"/>
  <c r="B105" i="73"/>
  <c r="B104" i="73"/>
  <c r="B103" i="73"/>
  <c r="B102" i="73"/>
  <c r="B101" i="73"/>
  <c r="B100" i="73"/>
  <c r="B99" i="73"/>
  <c r="B98" i="73"/>
  <c r="B97" i="73"/>
  <c r="B96" i="73"/>
  <c r="B95" i="73"/>
  <c r="B94" i="73"/>
  <c r="B93" i="73"/>
  <c r="B92" i="73"/>
  <c r="B91" i="73"/>
  <c r="B90" i="73"/>
  <c r="B89" i="73"/>
  <c r="B88" i="73"/>
  <c r="B87" i="73"/>
  <c r="B86" i="73"/>
  <c r="B85" i="73"/>
  <c r="B84" i="73"/>
  <c r="B83" i="73"/>
  <c r="B82" i="73"/>
  <c r="B81" i="73"/>
  <c r="B80" i="73"/>
  <c r="B79" i="73"/>
  <c r="B78" i="73"/>
  <c r="K77" i="73"/>
  <c r="J77" i="73"/>
  <c r="I77" i="73"/>
  <c r="H77" i="73"/>
  <c r="G77" i="73"/>
  <c r="F77" i="73"/>
  <c r="E77" i="73"/>
  <c r="D77" i="73"/>
  <c r="C77" i="73"/>
  <c r="B77" i="73"/>
  <c r="K76" i="73"/>
  <c r="J76" i="73"/>
  <c r="I76" i="73"/>
  <c r="H76" i="73"/>
  <c r="G76" i="73"/>
  <c r="F76" i="73"/>
  <c r="E76" i="73"/>
  <c r="D76" i="73"/>
  <c r="C76" i="73"/>
  <c r="B76" i="73"/>
  <c r="K75" i="73"/>
  <c r="J75" i="73"/>
  <c r="I75" i="73"/>
  <c r="H75" i="73"/>
  <c r="G75" i="73"/>
  <c r="F75" i="73"/>
  <c r="E75" i="73"/>
  <c r="D75" i="73"/>
  <c r="C75" i="73"/>
  <c r="B75" i="73"/>
  <c r="K74" i="73"/>
  <c r="J74" i="73"/>
  <c r="I74" i="73"/>
  <c r="H74" i="73"/>
  <c r="G74" i="73"/>
  <c r="F74" i="73"/>
  <c r="E74" i="73"/>
  <c r="D74" i="73"/>
  <c r="C74" i="73"/>
  <c r="B74" i="73"/>
  <c r="K73" i="73"/>
  <c r="J73" i="73"/>
  <c r="I73" i="73"/>
  <c r="H73" i="73"/>
  <c r="G73" i="73"/>
  <c r="F73" i="73"/>
  <c r="E73" i="73"/>
  <c r="D73" i="73"/>
  <c r="C73" i="73"/>
  <c r="B73" i="73"/>
  <c r="K72" i="73"/>
  <c r="J72" i="73"/>
  <c r="I72" i="73"/>
  <c r="H72" i="73"/>
  <c r="G72" i="73"/>
  <c r="F72" i="73"/>
  <c r="E72" i="73"/>
  <c r="D72" i="73"/>
  <c r="C72" i="73"/>
  <c r="B72" i="73"/>
  <c r="K71" i="73"/>
  <c r="J71" i="73"/>
  <c r="I71" i="73"/>
  <c r="H71" i="73"/>
  <c r="G71" i="73"/>
  <c r="F71" i="73"/>
  <c r="E71" i="73"/>
  <c r="D71" i="73"/>
  <c r="C71" i="73"/>
  <c r="B71" i="73"/>
  <c r="K70" i="73"/>
  <c r="J70" i="73"/>
  <c r="I70" i="73"/>
  <c r="H70" i="73"/>
  <c r="G70" i="73"/>
  <c r="F70" i="73"/>
  <c r="E70" i="73"/>
  <c r="D70" i="73"/>
  <c r="C70" i="73"/>
  <c r="B70" i="73"/>
  <c r="K69" i="73"/>
  <c r="J69" i="73"/>
  <c r="I69" i="73"/>
  <c r="H69" i="73"/>
  <c r="G69" i="73"/>
  <c r="F69" i="73"/>
  <c r="E69" i="73"/>
  <c r="D69" i="73"/>
  <c r="C69" i="73"/>
  <c r="B69" i="73"/>
  <c r="K68" i="73"/>
  <c r="J68" i="73"/>
  <c r="I68" i="73"/>
  <c r="H68" i="73"/>
  <c r="G68" i="73"/>
  <c r="F68" i="73"/>
  <c r="E68" i="73"/>
  <c r="D68" i="73"/>
  <c r="C68" i="73"/>
  <c r="B68" i="73"/>
  <c r="K67" i="73"/>
  <c r="J67" i="73"/>
  <c r="I67" i="73"/>
  <c r="H67" i="73"/>
  <c r="G67" i="73"/>
  <c r="F67" i="73"/>
  <c r="E67" i="73"/>
  <c r="D67" i="73"/>
  <c r="C67" i="73"/>
  <c r="B67" i="73"/>
  <c r="K66" i="73"/>
  <c r="J66" i="73"/>
  <c r="I66" i="73"/>
  <c r="H66" i="73"/>
  <c r="G66" i="73"/>
  <c r="F66" i="73"/>
  <c r="E66" i="73"/>
  <c r="D66" i="73"/>
  <c r="C66" i="73"/>
  <c r="B66" i="73"/>
  <c r="K65" i="73"/>
  <c r="J65" i="73"/>
  <c r="I65" i="73"/>
  <c r="H65" i="73"/>
  <c r="G65" i="73"/>
  <c r="F65" i="73"/>
  <c r="E65" i="73"/>
  <c r="D65" i="73"/>
  <c r="C65" i="73"/>
  <c r="B65" i="73"/>
  <c r="K64" i="73"/>
  <c r="J64" i="73"/>
  <c r="I64" i="73"/>
  <c r="H64" i="73"/>
  <c r="G64" i="73"/>
  <c r="F64" i="73"/>
  <c r="E64" i="73"/>
  <c r="D64" i="73"/>
  <c r="C64" i="73"/>
  <c r="B64" i="73"/>
  <c r="K63" i="73"/>
  <c r="J63" i="73"/>
  <c r="I63" i="73"/>
  <c r="H63" i="73"/>
  <c r="G63" i="73"/>
  <c r="F63" i="73"/>
  <c r="E63" i="73"/>
  <c r="D63" i="73"/>
  <c r="C63" i="73"/>
  <c r="B63" i="73"/>
  <c r="K62" i="73"/>
  <c r="J62" i="73"/>
  <c r="I62" i="73"/>
  <c r="H62" i="73"/>
  <c r="G62" i="73"/>
  <c r="F62" i="73"/>
  <c r="E62" i="73"/>
  <c r="D62" i="73"/>
  <c r="C62" i="73"/>
  <c r="B62" i="73"/>
  <c r="K61" i="73"/>
  <c r="J61" i="73"/>
  <c r="I61" i="73"/>
  <c r="H61" i="73"/>
  <c r="G61" i="73"/>
  <c r="F61" i="73"/>
  <c r="E61" i="73"/>
  <c r="D61" i="73"/>
  <c r="C61" i="73"/>
  <c r="B61" i="73"/>
  <c r="K60" i="73"/>
  <c r="J60" i="73"/>
  <c r="I60" i="73"/>
  <c r="H60" i="73"/>
  <c r="G60" i="73"/>
  <c r="F60" i="73"/>
  <c r="E60" i="73"/>
  <c r="D60" i="73"/>
  <c r="C60" i="73"/>
  <c r="B60" i="73"/>
  <c r="K59" i="73"/>
  <c r="J59" i="73"/>
  <c r="I59" i="73"/>
  <c r="H59" i="73"/>
  <c r="G59" i="73"/>
  <c r="F59" i="73"/>
  <c r="E59" i="73"/>
  <c r="D59" i="73"/>
  <c r="C59" i="73"/>
  <c r="B59" i="73"/>
  <c r="K58" i="73"/>
  <c r="J58" i="73"/>
  <c r="I58" i="73"/>
  <c r="H58" i="73"/>
  <c r="G58" i="73"/>
  <c r="F58" i="73"/>
  <c r="E58" i="73"/>
  <c r="D58" i="73"/>
  <c r="C58" i="73"/>
  <c r="B58" i="73"/>
  <c r="K57" i="73"/>
  <c r="J57" i="73"/>
  <c r="I57" i="73"/>
  <c r="H57" i="73"/>
  <c r="G57" i="73"/>
  <c r="F57" i="73"/>
  <c r="E57" i="73"/>
  <c r="D57" i="73"/>
  <c r="C57" i="73"/>
  <c r="B57" i="73"/>
  <c r="K56" i="73"/>
  <c r="J56" i="73"/>
  <c r="I56" i="73"/>
  <c r="H56" i="73"/>
  <c r="G56" i="73"/>
  <c r="F56" i="73"/>
  <c r="E56" i="73"/>
  <c r="D56" i="73"/>
  <c r="C56" i="73"/>
  <c r="B56" i="73"/>
  <c r="K55" i="73"/>
  <c r="J55" i="73"/>
  <c r="I55" i="73"/>
  <c r="H55" i="73"/>
  <c r="G55" i="73"/>
  <c r="F55" i="73"/>
  <c r="E55" i="73"/>
  <c r="D55" i="73"/>
  <c r="C55" i="73"/>
  <c r="B55" i="73"/>
  <c r="K54" i="73"/>
  <c r="J54" i="73"/>
  <c r="I54" i="73"/>
  <c r="H54" i="73"/>
  <c r="G54" i="73"/>
  <c r="F54" i="73"/>
  <c r="E54" i="73"/>
  <c r="D54" i="73"/>
  <c r="C54" i="73"/>
  <c r="B54" i="73"/>
  <c r="K53" i="73"/>
  <c r="J53" i="73"/>
  <c r="I53" i="73"/>
  <c r="H53" i="73"/>
  <c r="G53" i="73"/>
  <c r="F53" i="73"/>
  <c r="E53" i="73"/>
  <c r="D53" i="73"/>
  <c r="C53" i="73"/>
  <c r="B53" i="73"/>
  <c r="K52" i="73"/>
  <c r="J52" i="73"/>
  <c r="I52" i="73"/>
  <c r="H52" i="73"/>
  <c r="G52" i="73"/>
  <c r="F52" i="73"/>
  <c r="E52" i="73"/>
  <c r="D52" i="73"/>
  <c r="C52" i="73"/>
  <c r="B52" i="73"/>
  <c r="K51" i="73"/>
  <c r="J51" i="73"/>
  <c r="I51" i="73"/>
  <c r="H51" i="73"/>
  <c r="G51" i="73"/>
  <c r="F51" i="73"/>
  <c r="E51" i="73"/>
  <c r="D51" i="73"/>
  <c r="C51" i="73"/>
  <c r="B51" i="73"/>
  <c r="K50" i="73"/>
  <c r="J50" i="73"/>
  <c r="I50" i="73"/>
  <c r="H50" i="73"/>
  <c r="G50" i="73"/>
  <c r="F50" i="73"/>
  <c r="E50" i="73"/>
  <c r="D50" i="73"/>
  <c r="C50" i="73"/>
  <c r="B50" i="73"/>
  <c r="K49" i="73"/>
  <c r="J49" i="73"/>
  <c r="I49" i="73"/>
  <c r="H49" i="73"/>
  <c r="G49" i="73"/>
  <c r="F49" i="73"/>
  <c r="E49" i="73"/>
  <c r="D49" i="73"/>
  <c r="C49" i="73"/>
  <c r="B49" i="73"/>
  <c r="K48" i="73"/>
  <c r="J48" i="73"/>
  <c r="I48" i="73"/>
  <c r="H48" i="73"/>
  <c r="G48" i="73"/>
  <c r="F48" i="73"/>
  <c r="E48" i="73"/>
  <c r="D48" i="73"/>
  <c r="C48" i="73"/>
  <c r="B48" i="73"/>
  <c r="K47" i="73"/>
  <c r="J47" i="73"/>
  <c r="I47" i="73"/>
  <c r="H47" i="73"/>
  <c r="G47" i="73"/>
  <c r="F47" i="73"/>
  <c r="E47" i="73"/>
  <c r="D47" i="73"/>
  <c r="C47" i="73"/>
  <c r="B47" i="73"/>
  <c r="K46" i="73"/>
  <c r="J46" i="73"/>
  <c r="I46" i="73"/>
  <c r="H46" i="73"/>
  <c r="G46" i="73"/>
  <c r="F46" i="73"/>
  <c r="E46" i="73"/>
  <c r="D46" i="73"/>
  <c r="C46" i="73"/>
  <c r="B46" i="73"/>
  <c r="K45" i="73"/>
  <c r="J45" i="73"/>
  <c r="I45" i="73"/>
  <c r="H45" i="73"/>
  <c r="G45" i="73"/>
  <c r="F45" i="73"/>
  <c r="E45" i="73"/>
  <c r="D45" i="73"/>
  <c r="C45" i="73"/>
  <c r="B45" i="73"/>
  <c r="K44" i="73"/>
  <c r="J44" i="73"/>
  <c r="I44" i="73"/>
  <c r="H44" i="73"/>
  <c r="G44" i="73"/>
  <c r="F44" i="73"/>
  <c r="E44" i="73"/>
  <c r="D44" i="73"/>
  <c r="C44" i="73"/>
  <c r="B44" i="73"/>
  <c r="K43" i="73"/>
  <c r="J43" i="73"/>
  <c r="I43" i="73"/>
  <c r="H43" i="73"/>
  <c r="G43" i="73"/>
  <c r="F43" i="73"/>
  <c r="E43" i="73"/>
  <c r="D43" i="73"/>
  <c r="C43" i="73"/>
  <c r="B43" i="73"/>
  <c r="K42" i="73"/>
  <c r="J42" i="73"/>
  <c r="I42" i="73"/>
  <c r="H42" i="73"/>
  <c r="G42" i="73"/>
  <c r="F42" i="73"/>
  <c r="E42" i="73"/>
  <c r="D42" i="73"/>
  <c r="C42" i="73"/>
  <c r="B42" i="73"/>
  <c r="K41" i="73"/>
  <c r="J41" i="73"/>
  <c r="I41" i="73"/>
  <c r="H41" i="73"/>
  <c r="G41" i="73"/>
  <c r="F41" i="73"/>
  <c r="E41" i="73"/>
  <c r="D41" i="73"/>
  <c r="C41" i="73"/>
  <c r="B41" i="73"/>
  <c r="K40" i="73"/>
  <c r="J40" i="73"/>
  <c r="I40" i="73"/>
  <c r="H40" i="73"/>
  <c r="G40" i="73"/>
  <c r="F40" i="73"/>
  <c r="E40" i="73"/>
  <c r="D40" i="73"/>
  <c r="C40" i="73"/>
  <c r="B40" i="73"/>
  <c r="K39" i="73"/>
  <c r="J39" i="73"/>
  <c r="I39" i="73"/>
  <c r="H39" i="73"/>
  <c r="G39" i="73"/>
  <c r="F39" i="73"/>
  <c r="E39" i="73"/>
  <c r="D39" i="73"/>
  <c r="C39" i="73"/>
  <c r="B39" i="73"/>
  <c r="K38" i="73"/>
  <c r="J38" i="73"/>
  <c r="I38" i="73"/>
  <c r="H38" i="73"/>
  <c r="G38" i="73"/>
  <c r="F38" i="73"/>
  <c r="E38" i="73"/>
  <c r="D38" i="73"/>
  <c r="C38" i="73"/>
  <c r="B38" i="73"/>
  <c r="K37" i="73"/>
  <c r="J37" i="73"/>
  <c r="I37" i="73"/>
  <c r="H37" i="73"/>
  <c r="G37" i="73"/>
  <c r="F37" i="73"/>
  <c r="E37" i="73"/>
  <c r="D37" i="73"/>
  <c r="C37" i="73"/>
  <c r="B37" i="73"/>
  <c r="K36" i="73"/>
  <c r="J36" i="73"/>
  <c r="I36" i="73"/>
  <c r="H36" i="73"/>
  <c r="G36" i="73"/>
  <c r="F36" i="73"/>
  <c r="E36" i="73"/>
  <c r="D36" i="73"/>
  <c r="C36" i="73"/>
  <c r="B36" i="73"/>
  <c r="K35" i="73"/>
  <c r="J35" i="73"/>
  <c r="I35" i="73"/>
  <c r="H35" i="73"/>
  <c r="G35" i="73"/>
  <c r="F35" i="73"/>
  <c r="E35" i="73"/>
  <c r="D35" i="73"/>
  <c r="C35" i="73"/>
  <c r="B35" i="73"/>
  <c r="K34" i="73"/>
  <c r="J34" i="73"/>
  <c r="I34" i="73"/>
  <c r="H34" i="73"/>
  <c r="G34" i="73"/>
  <c r="F34" i="73"/>
  <c r="E34" i="73"/>
  <c r="D34" i="73"/>
  <c r="C34" i="73"/>
  <c r="B34" i="73"/>
  <c r="K33" i="73"/>
  <c r="J33" i="73"/>
  <c r="I33" i="73"/>
  <c r="H33" i="73"/>
  <c r="G33" i="73"/>
  <c r="F33" i="73"/>
  <c r="E33" i="73"/>
  <c r="D33" i="73"/>
  <c r="C33" i="73"/>
  <c r="B33" i="73"/>
  <c r="K32" i="73"/>
  <c r="J32" i="73"/>
  <c r="I32" i="73"/>
  <c r="H32" i="73"/>
  <c r="G32" i="73"/>
  <c r="F32" i="73"/>
  <c r="E32" i="73"/>
  <c r="D32" i="73"/>
  <c r="C32" i="73"/>
  <c r="B32" i="73"/>
  <c r="K31" i="73"/>
  <c r="J31" i="73"/>
  <c r="I31" i="73"/>
  <c r="H31" i="73"/>
  <c r="G31" i="73"/>
  <c r="F31" i="73"/>
  <c r="E31" i="73"/>
  <c r="D31" i="73"/>
  <c r="C31" i="73"/>
  <c r="B31" i="73"/>
  <c r="K30" i="73"/>
  <c r="J30" i="73"/>
  <c r="I30" i="73"/>
  <c r="H30" i="73"/>
  <c r="G30" i="73"/>
  <c r="F30" i="73"/>
  <c r="E30" i="73"/>
  <c r="D30" i="73"/>
  <c r="C30" i="73"/>
  <c r="B30" i="73"/>
  <c r="K29" i="73"/>
  <c r="J29" i="73"/>
  <c r="I29" i="73"/>
  <c r="H29" i="73"/>
  <c r="G29" i="73"/>
  <c r="F29" i="73"/>
  <c r="E29" i="73"/>
  <c r="D29" i="73"/>
  <c r="C29" i="73"/>
  <c r="B29" i="73"/>
  <c r="K28" i="73"/>
  <c r="J28" i="73"/>
  <c r="I28" i="73"/>
  <c r="H28" i="73"/>
  <c r="G28" i="73"/>
  <c r="F28" i="73"/>
  <c r="E28" i="73"/>
  <c r="D28" i="73"/>
  <c r="C28" i="73"/>
  <c r="B28" i="73"/>
  <c r="K27" i="73"/>
  <c r="J27" i="73"/>
  <c r="I27" i="73"/>
  <c r="H27" i="73"/>
  <c r="G27" i="73"/>
  <c r="F27" i="73"/>
  <c r="E27" i="73"/>
  <c r="D27" i="73"/>
  <c r="C27" i="73"/>
  <c r="B27" i="73"/>
  <c r="K26" i="73"/>
  <c r="J26" i="73"/>
  <c r="I26" i="73"/>
  <c r="H26" i="73"/>
  <c r="G26" i="73"/>
  <c r="F26" i="73"/>
  <c r="E26" i="73"/>
  <c r="D26" i="73"/>
  <c r="C26" i="73"/>
  <c r="B26" i="73"/>
  <c r="K25" i="73"/>
  <c r="J25" i="73"/>
  <c r="I25" i="73"/>
  <c r="H25" i="73"/>
  <c r="G25" i="73"/>
  <c r="F25" i="73"/>
  <c r="E25" i="73"/>
  <c r="D25" i="73"/>
  <c r="C25" i="73"/>
  <c r="B25" i="73"/>
  <c r="K24" i="73"/>
  <c r="J24" i="73"/>
  <c r="I24" i="73"/>
  <c r="H24" i="73"/>
  <c r="G24" i="73"/>
  <c r="F24" i="73"/>
  <c r="E24" i="73"/>
  <c r="D24" i="73"/>
  <c r="C24" i="73"/>
  <c r="B24" i="73"/>
  <c r="K23" i="73"/>
  <c r="J23" i="73"/>
  <c r="I23" i="73"/>
  <c r="H23" i="73"/>
  <c r="G23" i="73"/>
  <c r="F23" i="73"/>
  <c r="E23" i="73"/>
  <c r="D23" i="73"/>
  <c r="C23" i="73"/>
  <c r="B23" i="73"/>
  <c r="K22" i="73"/>
  <c r="J22" i="73"/>
  <c r="I22" i="73"/>
  <c r="H22" i="73"/>
  <c r="G22" i="73"/>
  <c r="F22" i="73"/>
  <c r="E22" i="73"/>
  <c r="D22" i="73"/>
  <c r="C22" i="73"/>
  <c r="B22" i="73"/>
  <c r="K21" i="73"/>
  <c r="J21" i="73"/>
  <c r="I21" i="73"/>
  <c r="H21" i="73"/>
  <c r="G21" i="73"/>
  <c r="F21" i="73"/>
  <c r="E21" i="73"/>
  <c r="D21" i="73"/>
  <c r="C21" i="73"/>
  <c r="B21" i="73"/>
  <c r="K20" i="73"/>
  <c r="J20" i="73"/>
  <c r="I20" i="73"/>
  <c r="H20" i="73"/>
  <c r="G20" i="73"/>
  <c r="F20" i="73"/>
  <c r="E20" i="73"/>
  <c r="D20" i="73"/>
  <c r="C20" i="73"/>
  <c r="B20" i="73"/>
  <c r="K19" i="73"/>
  <c r="J19" i="73"/>
  <c r="I19" i="73"/>
  <c r="H19" i="73"/>
  <c r="G19" i="73"/>
  <c r="F19" i="73"/>
  <c r="E19" i="73"/>
  <c r="D19" i="73"/>
  <c r="C19" i="73"/>
  <c r="B19" i="73"/>
  <c r="K18" i="73"/>
  <c r="J18" i="73"/>
  <c r="I18" i="73"/>
  <c r="H18" i="73"/>
  <c r="G18" i="73"/>
  <c r="F18" i="73"/>
  <c r="E18" i="73"/>
  <c r="D18" i="73"/>
  <c r="C18" i="73"/>
  <c r="B18" i="73"/>
  <c r="K17" i="73"/>
  <c r="J17" i="73"/>
  <c r="I17" i="73"/>
  <c r="H17" i="73"/>
  <c r="G17" i="73"/>
  <c r="F17" i="73"/>
  <c r="E17" i="73"/>
  <c r="D17" i="73"/>
  <c r="C17" i="73"/>
  <c r="B17" i="73"/>
  <c r="K16" i="73"/>
  <c r="J16" i="73"/>
  <c r="I16" i="73"/>
  <c r="H16" i="73"/>
  <c r="G16" i="73"/>
  <c r="F16" i="73"/>
  <c r="E16" i="73"/>
  <c r="D16" i="73"/>
  <c r="C16" i="73"/>
  <c r="B16" i="73"/>
  <c r="K15" i="73"/>
  <c r="J15" i="73"/>
  <c r="I15" i="73"/>
  <c r="H15" i="73"/>
  <c r="G15" i="73"/>
  <c r="F15" i="73"/>
  <c r="E15" i="73"/>
  <c r="D15" i="73"/>
  <c r="C15" i="73"/>
  <c r="B15" i="73"/>
  <c r="K14" i="73"/>
  <c r="J14" i="73"/>
  <c r="I14" i="73"/>
  <c r="H14" i="73"/>
  <c r="G14" i="73"/>
  <c r="F14" i="73"/>
  <c r="E14" i="73"/>
  <c r="D14" i="73"/>
  <c r="C14" i="73"/>
  <c r="B14" i="73"/>
  <c r="K13" i="73"/>
  <c r="J13" i="73"/>
  <c r="I13" i="73"/>
  <c r="H13" i="73"/>
  <c r="G13" i="73"/>
  <c r="F13" i="73"/>
  <c r="E13" i="73"/>
  <c r="D13" i="73"/>
  <c r="C13" i="73"/>
  <c r="B13" i="73"/>
  <c r="K12" i="73"/>
  <c r="J12" i="73"/>
  <c r="I12" i="73"/>
  <c r="H12" i="73"/>
  <c r="G12" i="73"/>
  <c r="F12" i="73"/>
  <c r="E12" i="73"/>
  <c r="D12" i="73"/>
  <c r="C12" i="73"/>
  <c r="B12" i="73"/>
  <c r="K11" i="73"/>
  <c r="J11" i="73"/>
  <c r="I11" i="73"/>
  <c r="H11" i="73"/>
  <c r="G11" i="73"/>
  <c r="F11" i="73"/>
  <c r="E11" i="73"/>
  <c r="D11" i="73"/>
  <c r="C11" i="73"/>
  <c r="B11" i="73"/>
  <c r="K10" i="73"/>
  <c r="J10" i="73"/>
  <c r="I10" i="73"/>
  <c r="H10" i="73"/>
  <c r="G10" i="73"/>
  <c r="F10" i="73"/>
  <c r="E10" i="73"/>
  <c r="D10" i="73"/>
  <c r="C10" i="73"/>
  <c r="B10" i="73"/>
  <c r="K9" i="73"/>
  <c r="J9" i="73"/>
  <c r="I9" i="73"/>
  <c r="H9" i="73"/>
  <c r="G9" i="73"/>
  <c r="F9" i="73"/>
  <c r="E9" i="73"/>
  <c r="D9" i="73"/>
  <c r="C9" i="73"/>
  <c r="B9" i="73"/>
  <c r="K8" i="73"/>
  <c r="J8" i="73"/>
  <c r="I8" i="73"/>
  <c r="H8" i="73"/>
  <c r="G8" i="73"/>
  <c r="F8" i="73"/>
  <c r="E8" i="73"/>
  <c r="D8" i="73"/>
  <c r="C8" i="73"/>
  <c r="B8" i="73"/>
  <c r="K7" i="73"/>
  <c r="J7" i="73"/>
  <c r="I7" i="73"/>
  <c r="H7" i="73"/>
  <c r="G7" i="73"/>
  <c r="F7" i="73"/>
  <c r="E7" i="73"/>
  <c r="D7" i="73"/>
  <c r="C7" i="73"/>
  <c r="B7" i="73"/>
  <c r="K6" i="73"/>
  <c r="J6" i="73"/>
  <c r="I6" i="73"/>
  <c r="H6" i="73"/>
  <c r="G6" i="73"/>
  <c r="F6" i="73"/>
  <c r="E6" i="73"/>
  <c r="D6" i="73"/>
  <c r="C6" i="73"/>
  <c r="B6" i="73"/>
  <c r="K5" i="73"/>
  <c r="J5" i="73"/>
  <c r="I5" i="73"/>
  <c r="H5" i="73"/>
  <c r="G5" i="73"/>
  <c r="F5" i="73"/>
  <c r="E5" i="73"/>
  <c r="D5" i="73"/>
  <c r="C5" i="73"/>
  <c r="B5" i="73"/>
  <c r="K4" i="73"/>
  <c r="J4" i="73"/>
  <c r="I4" i="73"/>
  <c r="H4" i="73"/>
  <c r="G4" i="73"/>
  <c r="F4" i="73"/>
  <c r="E4" i="73"/>
  <c r="D4" i="73"/>
  <c r="C4" i="73"/>
  <c r="B4" i="73"/>
  <c r="K3" i="73"/>
  <c r="J3" i="73"/>
  <c r="I3" i="73"/>
  <c r="H3" i="73"/>
  <c r="G3" i="73"/>
  <c r="F3" i="73"/>
  <c r="E3" i="73"/>
  <c r="D3" i="73"/>
  <c r="C3" i="73"/>
  <c r="B3" i="73"/>
  <c r="B291" i="68"/>
  <c r="B290" i="68"/>
  <c r="B289" i="68"/>
  <c r="B288" i="68"/>
  <c r="B287" i="68"/>
  <c r="B286" i="68"/>
  <c r="B285" i="68"/>
  <c r="B284" i="68"/>
  <c r="B283" i="68"/>
  <c r="B282" i="68"/>
  <c r="B281" i="68"/>
  <c r="B280" i="68"/>
  <c r="B279" i="68"/>
  <c r="B278" i="68"/>
  <c r="B277" i="68"/>
  <c r="B276" i="68"/>
  <c r="B275" i="68"/>
  <c r="B274" i="68"/>
  <c r="B273" i="68"/>
  <c r="B272" i="68"/>
  <c r="B271" i="68"/>
  <c r="B270" i="68"/>
  <c r="B269" i="68"/>
  <c r="B268" i="68"/>
  <c r="B267" i="68"/>
  <c r="B266" i="68"/>
  <c r="B265" i="68"/>
  <c r="B264" i="68"/>
  <c r="B263" i="68"/>
  <c r="B262" i="68"/>
  <c r="B261" i="68"/>
  <c r="B260" i="68"/>
  <c r="B259" i="68"/>
  <c r="B258" i="68"/>
  <c r="B257" i="68"/>
  <c r="B256" i="68"/>
  <c r="B255" i="68"/>
  <c r="B254" i="68"/>
  <c r="B253" i="68"/>
  <c r="B252" i="68"/>
  <c r="B251" i="68"/>
  <c r="B250" i="68"/>
  <c r="B249" i="68"/>
  <c r="B248" i="68"/>
  <c r="B247" i="68"/>
  <c r="B246" i="68"/>
  <c r="B245" i="68"/>
  <c r="B244" i="68"/>
  <c r="B243" i="68"/>
  <c r="B242" i="68"/>
  <c r="B241" i="68"/>
  <c r="B240" i="68"/>
  <c r="B239" i="68"/>
  <c r="B238" i="68"/>
  <c r="B237" i="68"/>
  <c r="B236" i="68"/>
  <c r="B235" i="68"/>
  <c r="B234" i="68"/>
  <c r="B233" i="68"/>
  <c r="B232" i="68"/>
  <c r="B231" i="68"/>
  <c r="B230" i="68"/>
  <c r="B229" i="68"/>
  <c r="B228" i="68"/>
  <c r="B227" i="68"/>
  <c r="B226" i="68"/>
  <c r="B225" i="68"/>
  <c r="B224" i="68"/>
  <c r="B223" i="68"/>
  <c r="B222" i="68"/>
  <c r="B221" i="68"/>
  <c r="B220" i="68"/>
  <c r="B219" i="68"/>
  <c r="B218" i="68"/>
  <c r="B217" i="68"/>
  <c r="B216" i="68"/>
  <c r="B215" i="68"/>
  <c r="B214" i="68"/>
  <c r="B213" i="68"/>
  <c r="B212" i="68"/>
  <c r="B211" i="68"/>
  <c r="B210" i="68"/>
  <c r="B209" i="68"/>
  <c r="B208" i="68"/>
  <c r="B207" i="68"/>
  <c r="B206" i="68"/>
  <c r="B205" i="68"/>
  <c r="B204" i="68"/>
  <c r="B203" i="68"/>
  <c r="B202" i="68"/>
  <c r="B201" i="68"/>
  <c r="B200" i="68"/>
  <c r="B199" i="68"/>
  <c r="B198" i="68"/>
  <c r="B197" i="68"/>
  <c r="B196" i="68"/>
  <c r="B195" i="68"/>
  <c r="B194" i="68"/>
  <c r="B193" i="68"/>
  <c r="B192" i="68"/>
  <c r="B191" i="68"/>
  <c r="B190" i="68"/>
  <c r="B189" i="68"/>
  <c r="B188" i="68"/>
  <c r="B187" i="68"/>
  <c r="B186" i="68"/>
  <c r="B185" i="68"/>
  <c r="B184" i="68"/>
  <c r="B183" i="68"/>
  <c r="B182" i="68"/>
  <c r="B181" i="68"/>
  <c r="B180" i="68"/>
  <c r="B179" i="68"/>
  <c r="B178" i="68"/>
  <c r="B177" i="68"/>
  <c r="B176" i="68"/>
  <c r="B175" i="68"/>
  <c r="B174" i="68"/>
  <c r="B173" i="68"/>
  <c r="B172" i="68"/>
  <c r="B171" i="68"/>
  <c r="B170" i="68"/>
  <c r="B169" i="68"/>
  <c r="B168" i="68"/>
  <c r="B167" i="68"/>
  <c r="B166" i="68"/>
  <c r="B165" i="68"/>
  <c r="B164" i="68"/>
  <c r="B163" i="68"/>
  <c r="B162" i="68"/>
  <c r="B161" i="68"/>
  <c r="B160" i="68"/>
  <c r="B159" i="68"/>
  <c r="B158" i="68"/>
  <c r="B157" i="68"/>
  <c r="B156" i="68"/>
  <c r="B155" i="68"/>
  <c r="B154" i="68"/>
  <c r="B153" i="68"/>
  <c r="B152" i="68"/>
  <c r="B151" i="68"/>
  <c r="B150" i="68"/>
  <c r="B149" i="68"/>
  <c r="B148" i="68"/>
  <c r="B147" i="68"/>
  <c r="B146" i="68"/>
  <c r="B145" i="68"/>
  <c r="B144" i="68"/>
  <c r="B143" i="68"/>
  <c r="B142" i="68"/>
  <c r="B141" i="68"/>
  <c r="B140" i="68"/>
  <c r="B139" i="68"/>
  <c r="B138" i="68"/>
  <c r="B137" i="68"/>
  <c r="B136" i="68"/>
  <c r="B135" i="68"/>
  <c r="B134" i="68"/>
  <c r="B133" i="68"/>
  <c r="B132" i="68"/>
  <c r="B131" i="68"/>
  <c r="B130" i="68"/>
  <c r="B129" i="68"/>
  <c r="B128" i="68"/>
  <c r="B127" i="68"/>
  <c r="B126" i="68"/>
  <c r="B125" i="68"/>
  <c r="B124" i="68"/>
  <c r="B123" i="68"/>
  <c r="B122" i="68"/>
  <c r="B121" i="68"/>
  <c r="B120" i="68"/>
  <c r="B119" i="68"/>
  <c r="B118" i="68"/>
  <c r="B117" i="68"/>
  <c r="B116" i="68"/>
  <c r="B115" i="68"/>
  <c r="B114" i="68"/>
  <c r="B113" i="68"/>
  <c r="B112" i="68"/>
  <c r="B111" i="68"/>
  <c r="B110" i="68"/>
  <c r="B109" i="68"/>
  <c r="B108" i="68"/>
  <c r="B107" i="68"/>
  <c r="B106" i="68"/>
  <c r="B105" i="68"/>
  <c r="B104" i="68"/>
  <c r="B103" i="68"/>
  <c r="B102" i="68"/>
  <c r="B101" i="68"/>
  <c r="B100" i="68"/>
  <c r="B99" i="68"/>
  <c r="B98" i="68"/>
  <c r="B97" i="68"/>
  <c r="B96" i="68"/>
  <c r="B95" i="68"/>
  <c r="B94" i="68"/>
  <c r="B93" i="68"/>
  <c r="B92" i="68"/>
  <c r="B91" i="68"/>
  <c r="B90" i="68"/>
  <c r="B89" i="68"/>
  <c r="B88" i="68"/>
  <c r="B87" i="68"/>
  <c r="B86" i="68"/>
  <c r="B85" i="68"/>
  <c r="B84" i="68"/>
  <c r="B83" i="68"/>
  <c r="B82" i="68"/>
  <c r="B81" i="68"/>
  <c r="B80" i="68"/>
  <c r="B79" i="68"/>
  <c r="B78" i="68"/>
  <c r="K77" i="68"/>
  <c r="J77" i="68"/>
  <c r="I77" i="68"/>
  <c r="H77" i="68"/>
  <c r="G77" i="68"/>
  <c r="F77" i="68"/>
  <c r="E77" i="68"/>
  <c r="D77" i="68"/>
  <c r="C77" i="68"/>
  <c r="B77" i="68"/>
  <c r="K76" i="68"/>
  <c r="J76" i="68"/>
  <c r="I76" i="68"/>
  <c r="H76" i="68"/>
  <c r="G76" i="68"/>
  <c r="F76" i="68"/>
  <c r="E76" i="68"/>
  <c r="D76" i="68"/>
  <c r="C76" i="68"/>
  <c r="B76" i="68"/>
  <c r="K75" i="68"/>
  <c r="J75" i="68"/>
  <c r="I75" i="68"/>
  <c r="H75" i="68"/>
  <c r="G75" i="68"/>
  <c r="F75" i="68"/>
  <c r="E75" i="68"/>
  <c r="D75" i="68"/>
  <c r="C75" i="68"/>
  <c r="B75" i="68"/>
  <c r="K74" i="68"/>
  <c r="J74" i="68"/>
  <c r="I74" i="68"/>
  <c r="H74" i="68"/>
  <c r="G74" i="68"/>
  <c r="F74" i="68"/>
  <c r="E74" i="68"/>
  <c r="D74" i="68"/>
  <c r="C74" i="68"/>
  <c r="B74" i="68"/>
  <c r="K73" i="68"/>
  <c r="J73" i="68"/>
  <c r="I73" i="68"/>
  <c r="H73" i="68"/>
  <c r="G73" i="68"/>
  <c r="F73" i="68"/>
  <c r="E73" i="68"/>
  <c r="D73" i="68"/>
  <c r="C73" i="68"/>
  <c r="B73" i="68"/>
  <c r="K72" i="68"/>
  <c r="J72" i="68"/>
  <c r="I72" i="68"/>
  <c r="H72" i="68"/>
  <c r="G72" i="68"/>
  <c r="F72" i="68"/>
  <c r="E72" i="68"/>
  <c r="D72" i="68"/>
  <c r="C72" i="68"/>
  <c r="B72" i="68"/>
  <c r="K71" i="68"/>
  <c r="J71" i="68"/>
  <c r="I71" i="68"/>
  <c r="H71" i="68"/>
  <c r="G71" i="68"/>
  <c r="F71" i="68"/>
  <c r="E71" i="68"/>
  <c r="D71" i="68"/>
  <c r="C71" i="68"/>
  <c r="B71" i="68"/>
  <c r="K70" i="68"/>
  <c r="J70" i="68"/>
  <c r="I70" i="68"/>
  <c r="H70" i="68"/>
  <c r="G70" i="68"/>
  <c r="F70" i="68"/>
  <c r="E70" i="68"/>
  <c r="D70" i="68"/>
  <c r="C70" i="68"/>
  <c r="B70" i="68"/>
  <c r="K69" i="68"/>
  <c r="J69" i="68"/>
  <c r="I69" i="68"/>
  <c r="H69" i="68"/>
  <c r="G69" i="68"/>
  <c r="F69" i="68"/>
  <c r="E69" i="68"/>
  <c r="D69" i="68"/>
  <c r="C69" i="68"/>
  <c r="B69" i="68"/>
  <c r="K68" i="68"/>
  <c r="J68" i="68"/>
  <c r="I68" i="68"/>
  <c r="H68" i="68"/>
  <c r="G68" i="68"/>
  <c r="F68" i="68"/>
  <c r="E68" i="68"/>
  <c r="D68" i="68"/>
  <c r="C68" i="68"/>
  <c r="B68" i="68"/>
  <c r="K67" i="68"/>
  <c r="J67" i="68"/>
  <c r="I67" i="68"/>
  <c r="H67" i="68"/>
  <c r="G67" i="68"/>
  <c r="F67" i="68"/>
  <c r="E67" i="68"/>
  <c r="D67" i="68"/>
  <c r="C67" i="68"/>
  <c r="B67" i="68"/>
  <c r="K66" i="68"/>
  <c r="J66" i="68"/>
  <c r="I66" i="68"/>
  <c r="H66" i="68"/>
  <c r="G66" i="68"/>
  <c r="F66" i="68"/>
  <c r="E66" i="68"/>
  <c r="D66" i="68"/>
  <c r="C66" i="68"/>
  <c r="B66" i="68"/>
  <c r="K65" i="68"/>
  <c r="J65" i="68"/>
  <c r="I65" i="68"/>
  <c r="H65" i="68"/>
  <c r="G65" i="68"/>
  <c r="F65" i="68"/>
  <c r="E65" i="68"/>
  <c r="D65" i="68"/>
  <c r="C65" i="68"/>
  <c r="B65" i="68"/>
  <c r="K64" i="68"/>
  <c r="J64" i="68"/>
  <c r="I64" i="68"/>
  <c r="H64" i="68"/>
  <c r="G64" i="68"/>
  <c r="F64" i="68"/>
  <c r="E64" i="68"/>
  <c r="D64" i="68"/>
  <c r="C64" i="68"/>
  <c r="B64" i="68"/>
  <c r="K63" i="68"/>
  <c r="J63" i="68"/>
  <c r="I63" i="68"/>
  <c r="H63" i="68"/>
  <c r="G63" i="68"/>
  <c r="F63" i="68"/>
  <c r="E63" i="68"/>
  <c r="D63" i="68"/>
  <c r="C63" i="68"/>
  <c r="B63" i="68"/>
  <c r="K62" i="68"/>
  <c r="J62" i="68"/>
  <c r="I62" i="68"/>
  <c r="H62" i="68"/>
  <c r="G62" i="68"/>
  <c r="F62" i="68"/>
  <c r="E62" i="68"/>
  <c r="D62" i="68"/>
  <c r="C62" i="68"/>
  <c r="B62" i="68"/>
  <c r="K61" i="68"/>
  <c r="J61" i="68"/>
  <c r="I61" i="68"/>
  <c r="H61" i="68"/>
  <c r="G61" i="68"/>
  <c r="F61" i="68"/>
  <c r="E61" i="68"/>
  <c r="D61" i="68"/>
  <c r="C61" i="68"/>
  <c r="B61" i="68"/>
  <c r="K60" i="68"/>
  <c r="J60" i="68"/>
  <c r="I60" i="68"/>
  <c r="H60" i="68"/>
  <c r="G60" i="68"/>
  <c r="F60" i="68"/>
  <c r="E60" i="68"/>
  <c r="D60" i="68"/>
  <c r="C60" i="68"/>
  <c r="B60" i="68"/>
  <c r="K59" i="68"/>
  <c r="J59" i="68"/>
  <c r="I59" i="68"/>
  <c r="H59" i="68"/>
  <c r="G59" i="68"/>
  <c r="F59" i="68"/>
  <c r="E59" i="68"/>
  <c r="D59" i="68"/>
  <c r="C59" i="68"/>
  <c r="B59" i="68"/>
  <c r="K58" i="68"/>
  <c r="J58" i="68"/>
  <c r="I58" i="68"/>
  <c r="H58" i="68"/>
  <c r="G58" i="68"/>
  <c r="F58" i="68"/>
  <c r="E58" i="68"/>
  <c r="D58" i="68"/>
  <c r="C58" i="68"/>
  <c r="B58" i="68"/>
  <c r="K57" i="68"/>
  <c r="J57" i="68"/>
  <c r="I57" i="68"/>
  <c r="H57" i="68"/>
  <c r="G57" i="68"/>
  <c r="F57" i="68"/>
  <c r="E57" i="68"/>
  <c r="D57" i="68"/>
  <c r="C57" i="68"/>
  <c r="B57" i="68"/>
  <c r="K56" i="68"/>
  <c r="J56" i="68"/>
  <c r="I56" i="68"/>
  <c r="H56" i="68"/>
  <c r="G56" i="68"/>
  <c r="F56" i="68"/>
  <c r="E56" i="68"/>
  <c r="D56" i="68"/>
  <c r="C56" i="68"/>
  <c r="B56" i="68"/>
  <c r="K55" i="68"/>
  <c r="J55" i="68"/>
  <c r="I55" i="68"/>
  <c r="H55" i="68"/>
  <c r="G55" i="68"/>
  <c r="F55" i="68"/>
  <c r="E55" i="68"/>
  <c r="D55" i="68"/>
  <c r="C55" i="68"/>
  <c r="B55" i="68"/>
  <c r="K54" i="68"/>
  <c r="J54" i="68"/>
  <c r="I54" i="68"/>
  <c r="H54" i="68"/>
  <c r="G54" i="68"/>
  <c r="F54" i="68"/>
  <c r="E54" i="68"/>
  <c r="D54" i="68"/>
  <c r="C54" i="68"/>
  <c r="B54" i="68"/>
  <c r="K53" i="68"/>
  <c r="J53" i="68"/>
  <c r="I53" i="68"/>
  <c r="H53" i="68"/>
  <c r="G53" i="68"/>
  <c r="F53" i="68"/>
  <c r="E53" i="68"/>
  <c r="D53" i="68"/>
  <c r="C53" i="68"/>
  <c r="B53" i="68"/>
  <c r="K52" i="68"/>
  <c r="J52" i="68"/>
  <c r="I52" i="68"/>
  <c r="H52" i="68"/>
  <c r="G52" i="68"/>
  <c r="F52" i="68"/>
  <c r="E52" i="68"/>
  <c r="D52" i="68"/>
  <c r="C52" i="68"/>
  <c r="B52" i="68"/>
  <c r="K51" i="68"/>
  <c r="J51" i="68"/>
  <c r="I51" i="68"/>
  <c r="H51" i="68"/>
  <c r="G51" i="68"/>
  <c r="F51" i="68"/>
  <c r="E51" i="68"/>
  <c r="D51" i="68"/>
  <c r="C51" i="68"/>
  <c r="B51" i="68"/>
  <c r="K50" i="68"/>
  <c r="J50" i="68"/>
  <c r="I50" i="68"/>
  <c r="H50" i="68"/>
  <c r="G50" i="68"/>
  <c r="F50" i="68"/>
  <c r="E50" i="68"/>
  <c r="D50" i="68"/>
  <c r="C50" i="68"/>
  <c r="B50" i="68"/>
  <c r="K49" i="68"/>
  <c r="J49" i="68"/>
  <c r="I49" i="68"/>
  <c r="H49" i="68"/>
  <c r="G49" i="68"/>
  <c r="F49" i="68"/>
  <c r="E49" i="68"/>
  <c r="D49" i="68"/>
  <c r="C49" i="68"/>
  <c r="B49" i="68"/>
  <c r="K48" i="68"/>
  <c r="J48" i="68"/>
  <c r="I48" i="68"/>
  <c r="H48" i="68"/>
  <c r="G48" i="68"/>
  <c r="F48" i="68"/>
  <c r="E48" i="68"/>
  <c r="D48" i="68"/>
  <c r="C48" i="68"/>
  <c r="B48" i="68"/>
  <c r="K47" i="68"/>
  <c r="J47" i="68"/>
  <c r="I47" i="68"/>
  <c r="H47" i="68"/>
  <c r="G47" i="68"/>
  <c r="F47" i="68"/>
  <c r="E47" i="68"/>
  <c r="D47" i="68"/>
  <c r="C47" i="68"/>
  <c r="B47" i="68"/>
  <c r="K46" i="68"/>
  <c r="J46" i="68"/>
  <c r="I46" i="68"/>
  <c r="H46" i="68"/>
  <c r="G46" i="68"/>
  <c r="F46" i="68"/>
  <c r="E46" i="68"/>
  <c r="D46" i="68"/>
  <c r="C46" i="68"/>
  <c r="B46" i="68"/>
  <c r="K45" i="68"/>
  <c r="J45" i="68"/>
  <c r="I45" i="68"/>
  <c r="H45" i="68"/>
  <c r="G45" i="68"/>
  <c r="F45" i="68"/>
  <c r="E45" i="68"/>
  <c r="D45" i="68"/>
  <c r="C45" i="68"/>
  <c r="B45" i="68"/>
  <c r="K44" i="68"/>
  <c r="J44" i="68"/>
  <c r="I44" i="68"/>
  <c r="H44" i="68"/>
  <c r="G44" i="68"/>
  <c r="F44" i="68"/>
  <c r="E44" i="68"/>
  <c r="D44" i="68"/>
  <c r="C44" i="68"/>
  <c r="B44" i="68"/>
  <c r="K43" i="68"/>
  <c r="J43" i="68"/>
  <c r="I43" i="68"/>
  <c r="H43" i="68"/>
  <c r="G43" i="68"/>
  <c r="F43" i="68"/>
  <c r="E43" i="68"/>
  <c r="D43" i="68"/>
  <c r="C43" i="68"/>
  <c r="B43" i="68"/>
  <c r="K42" i="68"/>
  <c r="J42" i="68"/>
  <c r="I42" i="68"/>
  <c r="H42" i="68"/>
  <c r="G42" i="68"/>
  <c r="F42" i="68"/>
  <c r="E42" i="68"/>
  <c r="D42" i="68"/>
  <c r="C42" i="68"/>
  <c r="B42" i="68"/>
  <c r="K41" i="68"/>
  <c r="J41" i="68"/>
  <c r="I41" i="68"/>
  <c r="H41" i="68"/>
  <c r="G41" i="68"/>
  <c r="F41" i="68"/>
  <c r="E41" i="68"/>
  <c r="D41" i="68"/>
  <c r="C41" i="68"/>
  <c r="B41" i="68"/>
  <c r="K40" i="68"/>
  <c r="J40" i="68"/>
  <c r="I40" i="68"/>
  <c r="H40" i="68"/>
  <c r="G40" i="68"/>
  <c r="F40" i="68"/>
  <c r="E40" i="68"/>
  <c r="D40" i="68"/>
  <c r="C40" i="68"/>
  <c r="B40" i="68"/>
  <c r="K39" i="68"/>
  <c r="J39" i="68"/>
  <c r="I39" i="68"/>
  <c r="H39" i="68"/>
  <c r="G39" i="68"/>
  <c r="F39" i="68"/>
  <c r="E39" i="68"/>
  <c r="D39" i="68"/>
  <c r="C39" i="68"/>
  <c r="B39" i="68"/>
  <c r="K38" i="68"/>
  <c r="J38" i="68"/>
  <c r="I38" i="68"/>
  <c r="H38" i="68"/>
  <c r="G38" i="68"/>
  <c r="F38" i="68"/>
  <c r="E38" i="68"/>
  <c r="D38" i="68"/>
  <c r="C38" i="68"/>
  <c r="B38" i="68"/>
  <c r="K37" i="68"/>
  <c r="J37" i="68"/>
  <c r="I37" i="68"/>
  <c r="H37" i="68"/>
  <c r="G37" i="68"/>
  <c r="F37" i="68"/>
  <c r="E37" i="68"/>
  <c r="D37" i="68"/>
  <c r="C37" i="68"/>
  <c r="B37" i="68"/>
  <c r="K36" i="68"/>
  <c r="J36" i="68"/>
  <c r="I36" i="68"/>
  <c r="H36" i="68"/>
  <c r="G36" i="68"/>
  <c r="F36" i="68"/>
  <c r="E36" i="68"/>
  <c r="D36" i="68"/>
  <c r="C36" i="68"/>
  <c r="B36" i="68"/>
  <c r="K35" i="68"/>
  <c r="J35" i="68"/>
  <c r="I35" i="68"/>
  <c r="H35" i="68"/>
  <c r="G35" i="68"/>
  <c r="F35" i="68"/>
  <c r="E35" i="68"/>
  <c r="D35" i="68"/>
  <c r="C35" i="68"/>
  <c r="B35" i="68"/>
  <c r="K34" i="68"/>
  <c r="J34" i="68"/>
  <c r="I34" i="68"/>
  <c r="H34" i="68"/>
  <c r="G34" i="68"/>
  <c r="F34" i="68"/>
  <c r="E34" i="68"/>
  <c r="D34" i="68"/>
  <c r="C34" i="68"/>
  <c r="B34" i="68"/>
  <c r="K33" i="68"/>
  <c r="J33" i="68"/>
  <c r="I33" i="68"/>
  <c r="H33" i="68"/>
  <c r="G33" i="68"/>
  <c r="F33" i="68"/>
  <c r="E33" i="68"/>
  <c r="D33" i="68"/>
  <c r="C33" i="68"/>
  <c r="B33" i="68"/>
  <c r="K32" i="68"/>
  <c r="J32" i="68"/>
  <c r="I32" i="68"/>
  <c r="H32" i="68"/>
  <c r="G32" i="68"/>
  <c r="F32" i="68"/>
  <c r="E32" i="68"/>
  <c r="D32" i="68"/>
  <c r="C32" i="68"/>
  <c r="B32" i="68"/>
  <c r="K31" i="68"/>
  <c r="J31" i="68"/>
  <c r="I31" i="68"/>
  <c r="H31" i="68"/>
  <c r="G31" i="68"/>
  <c r="F31" i="68"/>
  <c r="E31" i="68"/>
  <c r="D31" i="68"/>
  <c r="C31" i="68"/>
  <c r="B31" i="68"/>
  <c r="K30" i="68"/>
  <c r="J30" i="68"/>
  <c r="I30" i="68"/>
  <c r="H30" i="68"/>
  <c r="G30" i="68"/>
  <c r="F30" i="68"/>
  <c r="E30" i="68"/>
  <c r="D30" i="68"/>
  <c r="C30" i="68"/>
  <c r="B30" i="68"/>
  <c r="K29" i="68"/>
  <c r="J29" i="68"/>
  <c r="I29" i="68"/>
  <c r="H29" i="68"/>
  <c r="G29" i="68"/>
  <c r="F29" i="68"/>
  <c r="E29" i="68"/>
  <c r="D29" i="68"/>
  <c r="C29" i="68"/>
  <c r="B29" i="68"/>
  <c r="K28" i="68"/>
  <c r="J28" i="68"/>
  <c r="I28" i="68"/>
  <c r="H28" i="68"/>
  <c r="G28" i="68"/>
  <c r="F28" i="68"/>
  <c r="E28" i="68"/>
  <c r="D28" i="68"/>
  <c r="C28" i="68"/>
  <c r="B28" i="68"/>
  <c r="K27" i="68"/>
  <c r="J27" i="68"/>
  <c r="I27" i="68"/>
  <c r="H27" i="68"/>
  <c r="G27" i="68"/>
  <c r="F27" i="68"/>
  <c r="E27" i="68"/>
  <c r="D27" i="68"/>
  <c r="C27" i="68"/>
  <c r="B27" i="68"/>
  <c r="K26" i="68"/>
  <c r="J26" i="68"/>
  <c r="I26" i="68"/>
  <c r="H26" i="68"/>
  <c r="G26" i="68"/>
  <c r="F26" i="68"/>
  <c r="E26" i="68"/>
  <c r="D26" i="68"/>
  <c r="C26" i="68"/>
  <c r="B26" i="68"/>
  <c r="K25" i="68"/>
  <c r="J25" i="68"/>
  <c r="I25" i="68"/>
  <c r="H25" i="68"/>
  <c r="G25" i="68"/>
  <c r="F25" i="68"/>
  <c r="E25" i="68"/>
  <c r="D25" i="68"/>
  <c r="C25" i="68"/>
  <c r="B25" i="68"/>
  <c r="K24" i="68"/>
  <c r="J24" i="68"/>
  <c r="I24" i="68"/>
  <c r="H24" i="68"/>
  <c r="G24" i="68"/>
  <c r="F24" i="68"/>
  <c r="E24" i="68"/>
  <c r="D24" i="68"/>
  <c r="C24" i="68"/>
  <c r="B24" i="68"/>
  <c r="K23" i="68"/>
  <c r="J23" i="68"/>
  <c r="I23" i="68"/>
  <c r="H23" i="68"/>
  <c r="G23" i="68"/>
  <c r="F23" i="68"/>
  <c r="E23" i="68"/>
  <c r="D23" i="68"/>
  <c r="C23" i="68"/>
  <c r="B23" i="68"/>
  <c r="K22" i="68"/>
  <c r="J22" i="68"/>
  <c r="I22" i="68"/>
  <c r="H22" i="68"/>
  <c r="G22" i="68"/>
  <c r="F22" i="68"/>
  <c r="E22" i="68"/>
  <c r="D22" i="68"/>
  <c r="C22" i="68"/>
  <c r="B22" i="68"/>
  <c r="K21" i="68"/>
  <c r="J21" i="68"/>
  <c r="I21" i="68"/>
  <c r="H21" i="68"/>
  <c r="G21" i="68"/>
  <c r="F21" i="68"/>
  <c r="E21" i="68"/>
  <c r="D21" i="68"/>
  <c r="C21" i="68"/>
  <c r="B21" i="68"/>
  <c r="K20" i="68"/>
  <c r="J20" i="68"/>
  <c r="I20" i="68"/>
  <c r="H20" i="68"/>
  <c r="G20" i="68"/>
  <c r="F20" i="68"/>
  <c r="E20" i="68"/>
  <c r="D20" i="68"/>
  <c r="C20" i="68"/>
  <c r="B20" i="68"/>
  <c r="K19" i="68"/>
  <c r="J19" i="68"/>
  <c r="I19" i="68"/>
  <c r="H19" i="68"/>
  <c r="G19" i="68"/>
  <c r="F19" i="68"/>
  <c r="E19" i="68"/>
  <c r="D19" i="68"/>
  <c r="C19" i="68"/>
  <c r="B19" i="68"/>
  <c r="K18" i="68"/>
  <c r="J18" i="68"/>
  <c r="I18" i="68"/>
  <c r="H18" i="68"/>
  <c r="G18" i="68"/>
  <c r="F18" i="68"/>
  <c r="E18" i="68"/>
  <c r="D18" i="68"/>
  <c r="C18" i="68"/>
  <c r="B18" i="68"/>
  <c r="K17" i="68"/>
  <c r="J17" i="68"/>
  <c r="I17" i="68"/>
  <c r="H17" i="68"/>
  <c r="G17" i="68"/>
  <c r="F17" i="68"/>
  <c r="E17" i="68"/>
  <c r="D17" i="68"/>
  <c r="C17" i="68"/>
  <c r="B17" i="68"/>
  <c r="K16" i="68"/>
  <c r="J16" i="68"/>
  <c r="I16" i="68"/>
  <c r="H16" i="68"/>
  <c r="G16" i="68"/>
  <c r="F16" i="68"/>
  <c r="E16" i="68"/>
  <c r="D16" i="68"/>
  <c r="C16" i="68"/>
  <c r="B16" i="68"/>
  <c r="K15" i="68"/>
  <c r="J15" i="68"/>
  <c r="I15" i="68"/>
  <c r="H15" i="68"/>
  <c r="G15" i="68"/>
  <c r="F15" i="68"/>
  <c r="E15" i="68"/>
  <c r="D15" i="68"/>
  <c r="C15" i="68"/>
  <c r="B15" i="68"/>
  <c r="K14" i="68"/>
  <c r="J14" i="68"/>
  <c r="I14" i="68"/>
  <c r="H14" i="68"/>
  <c r="G14" i="68"/>
  <c r="F14" i="68"/>
  <c r="E14" i="68"/>
  <c r="D14" i="68"/>
  <c r="C14" i="68"/>
  <c r="B14" i="68"/>
  <c r="K13" i="68"/>
  <c r="J13" i="68"/>
  <c r="I13" i="68"/>
  <c r="H13" i="68"/>
  <c r="G13" i="68"/>
  <c r="F13" i="68"/>
  <c r="E13" i="68"/>
  <c r="D13" i="68"/>
  <c r="C13" i="68"/>
  <c r="B13" i="68"/>
  <c r="K12" i="68"/>
  <c r="J12" i="68"/>
  <c r="I12" i="68"/>
  <c r="H12" i="68"/>
  <c r="G12" i="68"/>
  <c r="F12" i="68"/>
  <c r="E12" i="68"/>
  <c r="D12" i="68"/>
  <c r="C12" i="68"/>
  <c r="B12" i="68"/>
  <c r="K11" i="68"/>
  <c r="J11" i="68"/>
  <c r="I11" i="68"/>
  <c r="H11" i="68"/>
  <c r="G11" i="68"/>
  <c r="F11" i="68"/>
  <c r="E11" i="68"/>
  <c r="D11" i="68"/>
  <c r="C11" i="68"/>
  <c r="B11" i="68"/>
  <c r="K10" i="68"/>
  <c r="J10" i="68"/>
  <c r="I10" i="68"/>
  <c r="H10" i="68"/>
  <c r="G10" i="68"/>
  <c r="F10" i="68"/>
  <c r="E10" i="68"/>
  <c r="D10" i="68"/>
  <c r="C10" i="68"/>
  <c r="B10" i="68"/>
  <c r="K9" i="68"/>
  <c r="J9" i="68"/>
  <c r="I9" i="68"/>
  <c r="H9" i="68"/>
  <c r="G9" i="68"/>
  <c r="F9" i="68"/>
  <c r="E9" i="68"/>
  <c r="D9" i="68"/>
  <c r="C9" i="68"/>
  <c r="B9" i="68"/>
  <c r="K8" i="68"/>
  <c r="J8" i="68"/>
  <c r="I8" i="68"/>
  <c r="H8" i="68"/>
  <c r="G8" i="68"/>
  <c r="F8" i="68"/>
  <c r="E8" i="68"/>
  <c r="D8" i="68"/>
  <c r="C8" i="68"/>
  <c r="B8" i="68"/>
  <c r="K7" i="68"/>
  <c r="J7" i="68"/>
  <c r="I7" i="68"/>
  <c r="H7" i="68"/>
  <c r="G7" i="68"/>
  <c r="F7" i="68"/>
  <c r="E7" i="68"/>
  <c r="D7" i="68"/>
  <c r="C7" i="68"/>
  <c r="B7" i="68"/>
  <c r="K6" i="68"/>
  <c r="J6" i="68"/>
  <c r="I6" i="68"/>
  <c r="H6" i="68"/>
  <c r="G6" i="68"/>
  <c r="F6" i="68"/>
  <c r="E6" i="68"/>
  <c r="D6" i="68"/>
  <c r="C6" i="68"/>
  <c r="B6" i="68"/>
  <c r="K5" i="68"/>
  <c r="J5" i="68"/>
  <c r="I5" i="68"/>
  <c r="H5" i="68"/>
  <c r="G5" i="68"/>
  <c r="F5" i="68"/>
  <c r="E5" i="68"/>
  <c r="D5" i="68"/>
  <c r="C5" i="68"/>
  <c r="B5" i="68"/>
  <c r="K4" i="68"/>
  <c r="J4" i="68"/>
  <c r="I4" i="68"/>
  <c r="H4" i="68"/>
  <c r="G4" i="68"/>
  <c r="F4" i="68"/>
  <c r="E4" i="68"/>
  <c r="D4" i="68"/>
  <c r="C4" i="68"/>
  <c r="B4" i="68"/>
  <c r="K3" i="68"/>
  <c r="J3" i="68"/>
  <c r="I3" i="68"/>
  <c r="H3" i="68"/>
  <c r="G3" i="68"/>
  <c r="F3" i="68"/>
  <c r="E3" i="68"/>
  <c r="D3" i="68"/>
  <c r="C3" i="68"/>
  <c r="B3" i="68"/>
  <c r="B291" i="67"/>
  <c r="B290" i="67"/>
  <c r="B289" i="67"/>
  <c r="B288" i="67"/>
  <c r="B287" i="67"/>
  <c r="B286" i="67"/>
  <c r="B285" i="67"/>
  <c r="B284" i="67"/>
  <c r="B283" i="67"/>
  <c r="B282" i="67"/>
  <c r="B281" i="67"/>
  <c r="B280" i="67"/>
  <c r="B279" i="67"/>
  <c r="B278" i="67"/>
  <c r="B277" i="67"/>
  <c r="B276" i="67"/>
  <c r="B275" i="67"/>
  <c r="B274" i="67"/>
  <c r="B273" i="67"/>
  <c r="B272" i="67"/>
  <c r="B271" i="67"/>
  <c r="B270" i="67"/>
  <c r="B269" i="67"/>
  <c r="B268" i="67"/>
  <c r="B267" i="67"/>
  <c r="B266" i="67"/>
  <c r="B265" i="67"/>
  <c r="B264" i="67"/>
  <c r="B263" i="67"/>
  <c r="B262" i="67"/>
  <c r="B261" i="67"/>
  <c r="B260" i="67"/>
  <c r="B259" i="67"/>
  <c r="B258" i="67"/>
  <c r="B257" i="67"/>
  <c r="B256" i="67"/>
  <c r="B255" i="67"/>
  <c r="B254" i="67"/>
  <c r="B253" i="67"/>
  <c r="B252" i="67"/>
  <c r="B251" i="67"/>
  <c r="B250" i="67"/>
  <c r="B249" i="67"/>
  <c r="B248" i="67"/>
  <c r="B247" i="67"/>
  <c r="B246" i="67"/>
  <c r="B245" i="67"/>
  <c r="B244" i="67"/>
  <c r="B243" i="67"/>
  <c r="B242" i="67"/>
  <c r="B241" i="67"/>
  <c r="B240" i="67"/>
  <c r="B239" i="67"/>
  <c r="B238" i="67"/>
  <c r="B237" i="67"/>
  <c r="B236" i="67"/>
  <c r="B235" i="67"/>
  <c r="B234" i="67"/>
  <c r="B233" i="67"/>
  <c r="B232" i="67"/>
  <c r="B231" i="67"/>
  <c r="B230" i="67"/>
  <c r="B229" i="67"/>
  <c r="B228" i="67"/>
  <c r="B227" i="67"/>
  <c r="B226" i="67"/>
  <c r="B225" i="67"/>
  <c r="B224" i="67"/>
  <c r="B223" i="67"/>
  <c r="B222" i="67"/>
  <c r="B221" i="67"/>
  <c r="B220" i="67"/>
  <c r="B219" i="67"/>
  <c r="B218" i="67"/>
  <c r="B217" i="67"/>
  <c r="B216" i="67"/>
  <c r="B215" i="67"/>
  <c r="B214" i="67"/>
  <c r="B213" i="67"/>
  <c r="B212" i="67"/>
  <c r="B211" i="67"/>
  <c r="B210" i="67"/>
  <c r="B209" i="67"/>
  <c r="B208" i="67"/>
  <c r="B207" i="67"/>
  <c r="B206" i="67"/>
  <c r="B205" i="67"/>
  <c r="B204" i="67"/>
  <c r="B203" i="67"/>
  <c r="B202" i="67"/>
  <c r="B201" i="67"/>
  <c r="B200" i="67"/>
  <c r="B199" i="67"/>
  <c r="B198" i="67"/>
  <c r="B197" i="67"/>
  <c r="B196" i="67"/>
  <c r="B195" i="67"/>
  <c r="B194" i="67"/>
  <c r="B193" i="67"/>
  <c r="B192" i="67"/>
  <c r="B191" i="67"/>
  <c r="B190" i="67"/>
  <c r="B189" i="67"/>
  <c r="B188" i="67"/>
  <c r="B187" i="67"/>
  <c r="B186" i="67"/>
  <c r="B185" i="67"/>
  <c r="B184" i="67"/>
  <c r="B183" i="67"/>
  <c r="B182" i="67"/>
  <c r="B181" i="67"/>
  <c r="B180" i="67"/>
  <c r="B179" i="67"/>
  <c r="B178" i="67"/>
  <c r="B177" i="67"/>
  <c r="B176" i="67"/>
  <c r="B175" i="67"/>
  <c r="B174" i="67"/>
  <c r="B173" i="67"/>
  <c r="B172" i="67"/>
  <c r="B171" i="67"/>
  <c r="B170" i="67"/>
  <c r="B169" i="67"/>
  <c r="B168" i="67"/>
  <c r="B167" i="67"/>
  <c r="B166" i="67"/>
  <c r="B165" i="67"/>
  <c r="B164" i="67"/>
  <c r="B163" i="67"/>
  <c r="B162" i="67"/>
  <c r="B161" i="67"/>
  <c r="B160" i="67"/>
  <c r="B159" i="67"/>
  <c r="B158" i="67"/>
  <c r="B157" i="67"/>
  <c r="B156" i="67"/>
  <c r="B155" i="67"/>
  <c r="B154" i="67"/>
  <c r="B153" i="67"/>
  <c r="B152" i="67"/>
  <c r="B151" i="67"/>
  <c r="B150" i="67"/>
  <c r="B149" i="67"/>
  <c r="B148" i="67"/>
  <c r="B147" i="67"/>
  <c r="B146" i="67"/>
  <c r="B145" i="67"/>
  <c r="B144" i="67"/>
  <c r="B143" i="67"/>
  <c r="B142" i="67"/>
  <c r="B141" i="67"/>
  <c r="B140" i="67"/>
  <c r="B139" i="67"/>
  <c r="B138" i="67"/>
  <c r="B137" i="67"/>
  <c r="B136" i="67"/>
  <c r="B135" i="67"/>
  <c r="B134" i="67"/>
  <c r="B133" i="67"/>
  <c r="B132" i="67"/>
  <c r="B131" i="67"/>
  <c r="B130" i="67"/>
  <c r="B129" i="67"/>
  <c r="B128" i="67"/>
  <c r="B127" i="67"/>
  <c r="B126" i="67"/>
  <c r="B125" i="67"/>
  <c r="B124" i="67"/>
  <c r="B123" i="67"/>
  <c r="B122" i="67"/>
  <c r="B121" i="67"/>
  <c r="B120" i="67"/>
  <c r="B119" i="67"/>
  <c r="B118" i="67"/>
  <c r="B117" i="67"/>
  <c r="B116" i="67"/>
  <c r="B115" i="67"/>
  <c r="B114" i="67"/>
  <c r="B113" i="67"/>
  <c r="B112" i="67"/>
  <c r="B111" i="67"/>
  <c r="B110" i="67"/>
  <c r="B109" i="67"/>
  <c r="B108" i="67"/>
  <c r="B107" i="67"/>
  <c r="B106" i="67"/>
  <c r="B105" i="67"/>
  <c r="B104" i="67"/>
  <c r="B103" i="67"/>
  <c r="B102" i="67"/>
  <c r="B101" i="67"/>
  <c r="B100" i="67"/>
  <c r="B99" i="67"/>
  <c r="B98" i="67"/>
  <c r="B97" i="67"/>
  <c r="B96" i="67"/>
  <c r="B95" i="67"/>
  <c r="B94" i="67"/>
  <c r="B93" i="67"/>
  <c r="B92" i="67"/>
  <c r="B91" i="67"/>
  <c r="B90" i="67"/>
  <c r="B89" i="67"/>
  <c r="B88" i="67"/>
  <c r="B87" i="67"/>
  <c r="B86" i="67"/>
  <c r="B85" i="67"/>
  <c r="B84" i="67"/>
  <c r="B83" i="67"/>
  <c r="B82" i="67"/>
  <c r="B81" i="67"/>
  <c r="B80" i="67"/>
  <c r="B79" i="67"/>
  <c r="B78" i="67"/>
  <c r="K77" i="67"/>
  <c r="J77" i="67"/>
  <c r="I77" i="67"/>
  <c r="H77" i="67"/>
  <c r="G77" i="67"/>
  <c r="F77" i="67"/>
  <c r="E77" i="67"/>
  <c r="D77" i="67"/>
  <c r="C77" i="67"/>
  <c r="B77" i="67"/>
  <c r="K76" i="67"/>
  <c r="J76" i="67"/>
  <c r="I76" i="67"/>
  <c r="H76" i="67"/>
  <c r="G76" i="67"/>
  <c r="F76" i="67"/>
  <c r="E76" i="67"/>
  <c r="D76" i="67"/>
  <c r="C76" i="67"/>
  <c r="B76" i="67"/>
  <c r="K75" i="67"/>
  <c r="J75" i="67"/>
  <c r="I75" i="67"/>
  <c r="H75" i="67"/>
  <c r="G75" i="67"/>
  <c r="F75" i="67"/>
  <c r="E75" i="67"/>
  <c r="D75" i="67"/>
  <c r="C75" i="67"/>
  <c r="B75" i="67"/>
  <c r="K74" i="67"/>
  <c r="J74" i="67"/>
  <c r="I74" i="67"/>
  <c r="H74" i="67"/>
  <c r="G74" i="67"/>
  <c r="F74" i="67"/>
  <c r="E74" i="67"/>
  <c r="D74" i="67"/>
  <c r="C74" i="67"/>
  <c r="B74" i="67"/>
  <c r="K73" i="67"/>
  <c r="J73" i="67"/>
  <c r="I73" i="67"/>
  <c r="H73" i="67"/>
  <c r="G73" i="67"/>
  <c r="F73" i="67"/>
  <c r="E73" i="67"/>
  <c r="D73" i="67"/>
  <c r="C73" i="67"/>
  <c r="B73" i="67"/>
  <c r="K72" i="67"/>
  <c r="J72" i="67"/>
  <c r="I72" i="67"/>
  <c r="H72" i="67"/>
  <c r="G72" i="67"/>
  <c r="F72" i="67"/>
  <c r="E72" i="67"/>
  <c r="D72" i="67"/>
  <c r="C72" i="67"/>
  <c r="B72" i="67"/>
  <c r="K71" i="67"/>
  <c r="J71" i="67"/>
  <c r="I71" i="67"/>
  <c r="H71" i="67"/>
  <c r="G71" i="67"/>
  <c r="F71" i="67"/>
  <c r="E71" i="67"/>
  <c r="D71" i="67"/>
  <c r="C71" i="67"/>
  <c r="B71" i="67"/>
  <c r="K70" i="67"/>
  <c r="J70" i="67"/>
  <c r="I70" i="67"/>
  <c r="H70" i="67"/>
  <c r="G70" i="67"/>
  <c r="F70" i="67"/>
  <c r="E70" i="67"/>
  <c r="D70" i="67"/>
  <c r="C70" i="67"/>
  <c r="B70" i="67"/>
  <c r="K69" i="67"/>
  <c r="J69" i="67"/>
  <c r="I69" i="67"/>
  <c r="H69" i="67"/>
  <c r="G69" i="67"/>
  <c r="F69" i="67"/>
  <c r="E69" i="67"/>
  <c r="D69" i="67"/>
  <c r="C69" i="67"/>
  <c r="B69" i="67"/>
  <c r="K68" i="67"/>
  <c r="J68" i="67"/>
  <c r="I68" i="67"/>
  <c r="H68" i="67"/>
  <c r="G68" i="67"/>
  <c r="F68" i="67"/>
  <c r="E68" i="67"/>
  <c r="D68" i="67"/>
  <c r="C68" i="67"/>
  <c r="B68" i="67"/>
  <c r="K67" i="67"/>
  <c r="J67" i="67"/>
  <c r="I67" i="67"/>
  <c r="H67" i="67"/>
  <c r="G67" i="67"/>
  <c r="F67" i="67"/>
  <c r="E67" i="67"/>
  <c r="D67" i="67"/>
  <c r="C67" i="67"/>
  <c r="B67" i="67"/>
  <c r="K66" i="67"/>
  <c r="J66" i="67"/>
  <c r="I66" i="67"/>
  <c r="H66" i="67"/>
  <c r="G66" i="67"/>
  <c r="F66" i="67"/>
  <c r="E66" i="67"/>
  <c r="D66" i="67"/>
  <c r="C66" i="67"/>
  <c r="B66" i="67"/>
  <c r="K65" i="67"/>
  <c r="J65" i="67"/>
  <c r="I65" i="67"/>
  <c r="H65" i="67"/>
  <c r="G65" i="67"/>
  <c r="F65" i="67"/>
  <c r="E65" i="67"/>
  <c r="D65" i="67"/>
  <c r="C65" i="67"/>
  <c r="B65" i="67"/>
  <c r="K64" i="67"/>
  <c r="J64" i="67"/>
  <c r="I64" i="67"/>
  <c r="H64" i="67"/>
  <c r="G64" i="67"/>
  <c r="F64" i="67"/>
  <c r="E64" i="67"/>
  <c r="D64" i="67"/>
  <c r="C64" i="67"/>
  <c r="B64" i="67"/>
  <c r="K63" i="67"/>
  <c r="J63" i="67"/>
  <c r="I63" i="67"/>
  <c r="H63" i="67"/>
  <c r="G63" i="67"/>
  <c r="F63" i="67"/>
  <c r="E63" i="67"/>
  <c r="D63" i="67"/>
  <c r="C63" i="67"/>
  <c r="B63" i="67"/>
  <c r="K62" i="67"/>
  <c r="J62" i="67"/>
  <c r="I62" i="67"/>
  <c r="H62" i="67"/>
  <c r="G62" i="67"/>
  <c r="F62" i="67"/>
  <c r="E62" i="67"/>
  <c r="D62" i="67"/>
  <c r="C62" i="67"/>
  <c r="B62" i="67"/>
  <c r="K61" i="67"/>
  <c r="J61" i="67"/>
  <c r="I61" i="67"/>
  <c r="H61" i="67"/>
  <c r="G61" i="67"/>
  <c r="F61" i="67"/>
  <c r="E61" i="67"/>
  <c r="D61" i="67"/>
  <c r="C61" i="67"/>
  <c r="B61" i="67"/>
  <c r="K60" i="67"/>
  <c r="J60" i="67"/>
  <c r="I60" i="67"/>
  <c r="H60" i="67"/>
  <c r="G60" i="67"/>
  <c r="F60" i="67"/>
  <c r="E60" i="67"/>
  <c r="D60" i="67"/>
  <c r="C60" i="67"/>
  <c r="B60" i="67"/>
  <c r="K59" i="67"/>
  <c r="J59" i="67"/>
  <c r="I59" i="67"/>
  <c r="H59" i="67"/>
  <c r="G59" i="67"/>
  <c r="F59" i="67"/>
  <c r="E59" i="67"/>
  <c r="D59" i="67"/>
  <c r="C59" i="67"/>
  <c r="B59" i="67"/>
  <c r="K58" i="67"/>
  <c r="J58" i="67"/>
  <c r="I58" i="67"/>
  <c r="H58" i="67"/>
  <c r="G58" i="67"/>
  <c r="F58" i="67"/>
  <c r="E58" i="67"/>
  <c r="D58" i="67"/>
  <c r="C58" i="67"/>
  <c r="B58" i="67"/>
  <c r="K57" i="67"/>
  <c r="J57" i="67"/>
  <c r="I57" i="67"/>
  <c r="H57" i="67"/>
  <c r="G57" i="67"/>
  <c r="F57" i="67"/>
  <c r="E57" i="67"/>
  <c r="D57" i="67"/>
  <c r="C57" i="67"/>
  <c r="B57" i="67"/>
  <c r="K56" i="67"/>
  <c r="J56" i="67"/>
  <c r="I56" i="67"/>
  <c r="H56" i="67"/>
  <c r="G56" i="67"/>
  <c r="F56" i="67"/>
  <c r="E56" i="67"/>
  <c r="D56" i="67"/>
  <c r="C56" i="67"/>
  <c r="B56" i="67"/>
  <c r="K55" i="67"/>
  <c r="J55" i="67"/>
  <c r="I55" i="67"/>
  <c r="H55" i="67"/>
  <c r="G55" i="67"/>
  <c r="F55" i="67"/>
  <c r="E55" i="67"/>
  <c r="D55" i="67"/>
  <c r="C55" i="67"/>
  <c r="B55" i="67"/>
  <c r="K54" i="67"/>
  <c r="J54" i="67"/>
  <c r="I54" i="67"/>
  <c r="H54" i="67"/>
  <c r="G54" i="67"/>
  <c r="F54" i="67"/>
  <c r="E54" i="67"/>
  <c r="D54" i="67"/>
  <c r="C54" i="67"/>
  <c r="B54" i="67"/>
  <c r="K53" i="67"/>
  <c r="J53" i="67"/>
  <c r="I53" i="67"/>
  <c r="H53" i="67"/>
  <c r="G53" i="67"/>
  <c r="F53" i="67"/>
  <c r="E53" i="67"/>
  <c r="D53" i="67"/>
  <c r="C53" i="67"/>
  <c r="B53" i="67"/>
  <c r="K52" i="67"/>
  <c r="J52" i="67"/>
  <c r="I52" i="67"/>
  <c r="H52" i="67"/>
  <c r="G52" i="67"/>
  <c r="F52" i="67"/>
  <c r="E52" i="67"/>
  <c r="D52" i="67"/>
  <c r="C52" i="67"/>
  <c r="B52" i="67"/>
  <c r="K51" i="67"/>
  <c r="J51" i="67"/>
  <c r="I51" i="67"/>
  <c r="H51" i="67"/>
  <c r="G51" i="67"/>
  <c r="F51" i="67"/>
  <c r="E51" i="67"/>
  <c r="D51" i="67"/>
  <c r="C51" i="67"/>
  <c r="B51" i="67"/>
  <c r="K50" i="67"/>
  <c r="J50" i="67"/>
  <c r="I50" i="67"/>
  <c r="H50" i="67"/>
  <c r="G50" i="67"/>
  <c r="F50" i="67"/>
  <c r="E50" i="67"/>
  <c r="D50" i="67"/>
  <c r="C50" i="67"/>
  <c r="B50" i="67"/>
  <c r="K49" i="67"/>
  <c r="J49" i="67"/>
  <c r="I49" i="67"/>
  <c r="H49" i="67"/>
  <c r="G49" i="67"/>
  <c r="F49" i="67"/>
  <c r="E49" i="67"/>
  <c r="D49" i="67"/>
  <c r="C49" i="67"/>
  <c r="B49" i="67"/>
  <c r="K48" i="67"/>
  <c r="J48" i="67"/>
  <c r="I48" i="67"/>
  <c r="H48" i="67"/>
  <c r="G48" i="67"/>
  <c r="F48" i="67"/>
  <c r="E48" i="67"/>
  <c r="D48" i="67"/>
  <c r="C48" i="67"/>
  <c r="B48" i="67"/>
  <c r="K47" i="67"/>
  <c r="J47" i="67"/>
  <c r="I47" i="67"/>
  <c r="H47" i="67"/>
  <c r="G47" i="67"/>
  <c r="F47" i="67"/>
  <c r="E47" i="67"/>
  <c r="D47" i="67"/>
  <c r="C47" i="67"/>
  <c r="B47" i="67"/>
  <c r="K46" i="67"/>
  <c r="J46" i="67"/>
  <c r="I46" i="67"/>
  <c r="H46" i="67"/>
  <c r="G46" i="67"/>
  <c r="F46" i="67"/>
  <c r="E46" i="67"/>
  <c r="D46" i="67"/>
  <c r="C46" i="67"/>
  <c r="B46" i="67"/>
  <c r="K45" i="67"/>
  <c r="J45" i="67"/>
  <c r="I45" i="67"/>
  <c r="H45" i="67"/>
  <c r="G45" i="67"/>
  <c r="F45" i="67"/>
  <c r="E45" i="67"/>
  <c r="D45" i="67"/>
  <c r="C45" i="67"/>
  <c r="B45" i="67"/>
  <c r="K44" i="67"/>
  <c r="J44" i="67"/>
  <c r="I44" i="67"/>
  <c r="H44" i="67"/>
  <c r="G44" i="67"/>
  <c r="F44" i="67"/>
  <c r="E44" i="67"/>
  <c r="D44" i="67"/>
  <c r="C44" i="67"/>
  <c r="B44" i="67"/>
  <c r="K43" i="67"/>
  <c r="J43" i="67"/>
  <c r="I43" i="67"/>
  <c r="H43" i="67"/>
  <c r="G43" i="67"/>
  <c r="F43" i="67"/>
  <c r="E43" i="67"/>
  <c r="D43" i="67"/>
  <c r="C43" i="67"/>
  <c r="B43" i="67"/>
  <c r="K42" i="67"/>
  <c r="J42" i="67"/>
  <c r="I42" i="67"/>
  <c r="H42" i="67"/>
  <c r="G42" i="67"/>
  <c r="F42" i="67"/>
  <c r="E42" i="67"/>
  <c r="D42" i="67"/>
  <c r="C42" i="67"/>
  <c r="B42" i="67"/>
  <c r="K41" i="67"/>
  <c r="J41" i="67"/>
  <c r="I41" i="67"/>
  <c r="H41" i="67"/>
  <c r="G41" i="67"/>
  <c r="F41" i="67"/>
  <c r="E41" i="67"/>
  <c r="D41" i="67"/>
  <c r="C41" i="67"/>
  <c r="B41" i="67"/>
  <c r="K40" i="67"/>
  <c r="J40" i="67"/>
  <c r="I40" i="67"/>
  <c r="H40" i="67"/>
  <c r="G40" i="67"/>
  <c r="F40" i="67"/>
  <c r="E40" i="67"/>
  <c r="D40" i="67"/>
  <c r="C40" i="67"/>
  <c r="B40" i="67"/>
  <c r="K39" i="67"/>
  <c r="J39" i="67"/>
  <c r="I39" i="67"/>
  <c r="H39" i="67"/>
  <c r="G39" i="67"/>
  <c r="F39" i="67"/>
  <c r="E39" i="67"/>
  <c r="D39" i="67"/>
  <c r="C39" i="67"/>
  <c r="B39" i="67"/>
  <c r="K38" i="67"/>
  <c r="J38" i="67"/>
  <c r="I38" i="67"/>
  <c r="H38" i="67"/>
  <c r="G38" i="67"/>
  <c r="F38" i="67"/>
  <c r="E38" i="67"/>
  <c r="D38" i="67"/>
  <c r="C38" i="67"/>
  <c r="B38" i="67"/>
  <c r="K37" i="67"/>
  <c r="J37" i="67"/>
  <c r="I37" i="67"/>
  <c r="H37" i="67"/>
  <c r="G37" i="67"/>
  <c r="F37" i="67"/>
  <c r="E37" i="67"/>
  <c r="D37" i="67"/>
  <c r="C37" i="67"/>
  <c r="B37" i="67"/>
  <c r="K36" i="67"/>
  <c r="J36" i="67"/>
  <c r="I36" i="67"/>
  <c r="H36" i="67"/>
  <c r="G36" i="67"/>
  <c r="F36" i="67"/>
  <c r="E36" i="67"/>
  <c r="D36" i="67"/>
  <c r="C36" i="67"/>
  <c r="B36" i="67"/>
  <c r="K35" i="67"/>
  <c r="J35" i="67"/>
  <c r="I35" i="67"/>
  <c r="H35" i="67"/>
  <c r="G35" i="67"/>
  <c r="F35" i="67"/>
  <c r="E35" i="67"/>
  <c r="D35" i="67"/>
  <c r="C35" i="67"/>
  <c r="B35" i="67"/>
  <c r="K34" i="67"/>
  <c r="J34" i="67"/>
  <c r="I34" i="67"/>
  <c r="H34" i="67"/>
  <c r="G34" i="67"/>
  <c r="F34" i="67"/>
  <c r="E34" i="67"/>
  <c r="D34" i="67"/>
  <c r="C34" i="67"/>
  <c r="B34" i="67"/>
  <c r="K33" i="67"/>
  <c r="J33" i="67"/>
  <c r="I33" i="67"/>
  <c r="H33" i="67"/>
  <c r="G33" i="67"/>
  <c r="F33" i="67"/>
  <c r="E33" i="67"/>
  <c r="D33" i="67"/>
  <c r="C33" i="67"/>
  <c r="B33" i="67"/>
  <c r="K32" i="67"/>
  <c r="J32" i="67"/>
  <c r="I32" i="67"/>
  <c r="H32" i="67"/>
  <c r="G32" i="67"/>
  <c r="F32" i="67"/>
  <c r="E32" i="67"/>
  <c r="D32" i="67"/>
  <c r="C32" i="67"/>
  <c r="B32" i="67"/>
  <c r="K31" i="67"/>
  <c r="J31" i="67"/>
  <c r="I31" i="67"/>
  <c r="H31" i="67"/>
  <c r="G31" i="67"/>
  <c r="F31" i="67"/>
  <c r="E31" i="67"/>
  <c r="D31" i="67"/>
  <c r="C31" i="67"/>
  <c r="B31" i="67"/>
  <c r="K30" i="67"/>
  <c r="J30" i="67"/>
  <c r="I30" i="67"/>
  <c r="H30" i="67"/>
  <c r="G30" i="67"/>
  <c r="F30" i="67"/>
  <c r="E30" i="67"/>
  <c r="D30" i="67"/>
  <c r="C30" i="67"/>
  <c r="B30" i="67"/>
  <c r="K29" i="67"/>
  <c r="J29" i="67"/>
  <c r="I29" i="67"/>
  <c r="H29" i="67"/>
  <c r="G29" i="67"/>
  <c r="F29" i="67"/>
  <c r="E29" i="67"/>
  <c r="D29" i="67"/>
  <c r="C29" i="67"/>
  <c r="B29" i="67"/>
  <c r="K28" i="67"/>
  <c r="J28" i="67"/>
  <c r="I28" i="67"/>
  <c r="H28" i="67"/>
  <c r="G28" i="67"/>
  <c r="F28" i="67"/>
  <c r="E28" i="67"/>
  <c r="D28" i="67"/>
  <c r="C28" i="67"/>
  <c r="B28" i="67"/>
  <c r="K27" i="67"/>
  <c r="J27" i="67"/>
  <c r="I27" i="67"/>
  <c r="H27" i="67"/>
  <c r="G27" i="67"/>
  <c r="F27" i="67"/>
  <c r="E27" i="67"/>
  <c r="D27" i="67"/>
  <c r="C27" i="67"/>
  <c r="B27" i="67"/>
  <c r="K26" i="67"/>
  <c r="J26" i="67"/>
  <c r="I26" i="67"/>
  <c r="H26" i="67"/>
  <c r="G26" i="67"/>
  <c r="F26" i="67"/>
  <c r="E26" i="67"/>
  <c r="D26" i="67"/>
  <c r="C26" i="67"/>
  <c r="B26" i="67"/>
  <c r="K25" i="67"/>
  <c r="J25" i="67"/>
  <c r="I25" i="67"/>
  <c r="H25" i="67"/>
  <c r="G25" i="67"/>
  <c r="F25" i="67"/>
  <c r="E25" i="67"/>
  <c r="D25" i="67"/>
  <c r="C25" i="67"/>
  <c r="B25" i="67"/>
  <c r="K24" i="67"/>
  <c r="J24" i="67"/>
  <c r="I24" i="67"/>
  <c r="H24" i="67"/>
  <c r="G24" i="67"/>
  <c r="F24" i="67"/>
  <c r="E24" i="67"/>
  <c r="D24" i="67"/>
  <c r="C24" i="67"/>
  <c r="B24" i="67"/>
  <c r="K23" i="67"/>
  <c r="J23" i="67"/>
  <c r="I23" i="67"/>
  <c r="H23" i="67"/>
  <c r="G23" i="67"/>
  <c r="F23" i="67"/>
  <c r="E23" i="67"/>
  <c r="D23" i="67"/>
  <c r="C23" i="67"/>
  <c r="B23" i="67"/>
  <c r="K22" i="67"/>
  <c r="J22" i="67"/>
  <c r="I22" i="67"/>
  <c r="H22" i="67"/>
  <c r="G22" i="67"/>
  <c r="F22" i="67"/>
  <c r="E22" i="67"/>
  <c r="D22" i="67"/>
  <c r="C22" i="67"/>
  <c r="B22" i="67"/>
  <c r="K21" i="67"/>
  <c r="J21" i="67"/>
  <c r="I21" i="67"/>
  <c r="H21" i="67"/>
  <c r="G21" i="67"/>
  <c r="F21" i="67"/>
  <c r="E21" i="67"/>
  <c r="D21" i="67"/>
  <c r="C21" i="67"/>
  <c r="B21" i="67"/>
  <c r="K20" i="67"/>
  <c r="J20" i="67"/>
  <c r="I20" i="67"/>
  <c r="H20" i="67"/>
  <c r="G20" i="67"/>
  <c r="F20" i="67"/>
  <c r="E20" i="67"/>
  <c r="D20" i="67"/>
  <c r="C20" i="67"/>
  <c r="B20" i="67"/>
  <c r="K19" i="67"/>
  <c r="J19" i="67"/>
  <c r="I19" i="67"/>
  <c r="H19" i="67"/>
  <c r="G19" i="67"/>
  <c r="F19" i="67"/>
  <c r="E19" i="67"/>
  <c r="D19" i="67"/>
  <c r="C19" i="67"/>
  <c r="B19" i="67"/>
  <c r="K18" i="67"/>
  <c r="J18" i="67"/>
  <c r="I18" i="67"/>
  <c r="H18" i="67"/>
  <c r="G18" i="67"/>
  <c r="F18" i="67"/>
  <c r="E18" i="67"/>
  <c r="D18" i="67"/>
  <c r="C18" i="67"/>
  <c r="B18" i="67"/>
  <c r="K17" i="67"/>
  <c r="J17" i="67"/>
  <c r="I17" i="67"/>
  <c r="H17" i="67"/>
  <c r="G17" i="67"/>
  <c r="F17" i="67"/>
  <c r="E17" i="67"/>
  <c r="D17" i="67"/>
  <c r="C17" i="67"/>
  <c r="B17" i="67"/>
  <c r="K16" i="67"/>
  <c r="J16" i="67"/>
  <c r="I16" i="67"/>
  <c r="H16" i="67"/>
  <c r="G16" i="67"/>
  <c r="F16" i="67"/>
  <c r="E16" i="67"/>
  <c r="D16" i="67"/>
  <c r="C16" i="67"/>
  <c r="B16" i="67"/>
  <c r="K15" i="67"/>
  <c r="J15" i="67"/>
  <c r="I15" i="67"/>
  <c r="H15" i="67"/>
  <c r="G15" i="67"/>
  <c r="F15" i="67"/>
  <c r="E15" i="67"/>
  <c r="D15" i="67"/>
  <c r="C15" i="67"/>
  <c r="B15" i="67"/>
  <c r="K14" i="67"/>
  <c r="J14" i="67"/>
  <c r="I14" i="67"/>
  <c r="H14" i="67"/>
  <c r="G14" i="67"/>
  <c r="F14" i="67"/>
  <c r="E14" i="67"/>
  <c r="D14" i="67"/>
  <c r="C14" i="67"/>
  <c r="B14" i="67"/>
  <c r="K13" i="67"/>
  <c r="J13" i="67"/>
  <c r="I13" i="67"/>
  <c r="H13" i="67"/>
  <c r="G13" i="67"/>
  <c r="F13" i="67"/>
  <c r="E13" i="67"/>
  <c r="D13" i="67"/>
  <c r="C13" i="67"/>
  <c r="B13" i="67"/>
  <c r="K12" i="67"/>
  <c r="J12" i="67"/>
  <c r="I12" i="67"/>
  <c r="H12" i="67"/>
  <c r="G12" i="67"/>
  <c r="F12" i="67"/>
  <c r="E12" i="67"/>
  <c r="D12" i="67"/>
  <c r="C12" i="67"/>
  <c r="B12" i="67"/>
  <c r="K11" i="67"/>
  <c r="J11" i="67"/>
  <c r="I11" i="67"/>
  <c r="H11" i="67"/>
  <c r="G11" i="67"/>
  <c r="F11" i="67"/>
  <c r="E11" i="67"/>
  <c r="D11" i="67"/>
  <c r="C11" i="67"/>
  <c r="B11" i="67"/>
  <c r="K10" i="67"/>
  <c r="J10" i="67"/>
  <c r="I10" i="67"/>
  <c r="H10" i="67"/>
  <c r="G10" i="67"/>
  <c r="F10" i="67"/>
  <c r="E10" i="67"/>
  <c r="D10" i="67"/>
  <c r="C10" i="67"/>
  <c r="B10" i="67"/>
  <c r="K9" i="67"/>
  <c r="J9" i="67"/>
  <c r="I9" i="67"/>
  <c r="H9" i="67"/>
  <c r="G9" i="67"/>
  <c r="F9" i="67"/>
  <c r="E9" i="67"/>
  <c r="D9" i="67"/>
  <c r="C9" i="67"/>
  <c r="B9" i="67"/>
  <c r="K8" i="67"/>
  <c r="J8" i="67"/>
  <c r="I8" i="67"/>
  <c r="H8" i="67"/>
  <c r="G8" i="67"/>
  <c r="F8" i="67"/>
  <c r="E8" i="67"/>
  <c r="D8" i="67"/>
  <c r="C8" i="67"/>
  <c r="B8" i="67"/>
  <c r="K7" i="67"/>
  <c r="J7" i="67"/>
  <c r="I7" i="67"/>
  <c r="H7" i="67"/>
  <c r="G7" i="67"/>
  <c r="F7" i="67"/>
  <c r="E7" i="67"/>
  <c r="D7" i="67"/>
  <c r="C7" i="67"/>
  <c r="B7" i="67"/>
  <c r="K6" i="67"/>
  <c r="J6" i="67"/>
  <c r="I6" i="67"/>
  <c r="H6" i="67"/>
  <c r="G6" i="67"/>
  <c r="F6" i="67"/>
  <c r="E6" i="67"/>
  <c r="D6" i="67"/>
  <c r="C6" i="67"/>
  <c r="B6" i="67"/>
  <c r="K5" i="67"/>
  <c r="J5" i="67"/>
  <c r="I5" i="67"/>
  <c r="H5" i="67"/>
  <c r="G5" i="67"/>
  <c r="F5" i="67"/>
  <c r="E5" i="67"/>
  <c r="D5" i="67"/>
  <c r="C5" i="67"/>
  <c r="B5" i="67"/>
  <c r="K4" i="67"/>
  <c r="J4" i="67"/>
  <c r="I4" i="67"/>
  <c r="H4" i="67"/>
  <c r="G4" i="67"/>
  <c r="F4" i="67"/>
  <c r="E4" i="67"/>
  <c r="D4" i="67"/>
  <c r="C4" i="67"/>
  <c r="B4" i="67"/>
  <c r="K3" i="67"/>
  <c r="J3" i="67"/>
  <c r="I3" i="67"/>
  <c r="H3" i="67"/>
  <c r="G3" i="67"/>
  <c r="F3" i="67"/>
  <c r="E3" i="67"/>
  <c r="D3" i="67"/>
  <c r="C3" i="67"/>
  <c r="B3" i="67"/>
  <c r="B291" i="66"/>
  <c r="B290" i="66"/>
  <c r="B289" i="66"/>
  <c r="B288" i="66"/>
  <c r="B287" i="66"/>
  <c r="B286" i="66"/>
  <c r="B285" i="66"/>
  <c r="B284" i="66"/>
  <c r="B283" i="66"/>
  <c r="B282" i="66"/>
  <c r="B281" i="66"/>
  <c r="B280" i="66"/>
  <c r="B279" i="66"/>
  <c r="B278" i="66"/>
  <c r="B277" i="66"/>
  <c r="B276" i="66"/>
  <c r="B275" i="66"/>
  <c r="B274" i="66"/>
  <c r="B273" i="66"/>
  <c r="B272" i="66"/>
  <c r="B271" i="66"/>
  <c r="B270" i="66"/>
  <c r="B269" i="66"/>
  <c r="B268" i="66"/>
  <c r="B267" i="66"/>
  <c r="B266" i="66"/>
  <c r="B265" i="66"/>
  <c r="B264" i="66"/>
  <c r="B263" i="66"/>
  <c r="B262" i="66"/>
  <c r="B261" i="66"/>
  <c r="B260" i="66"/>
  <c r="B259" i="66"/>
  <c r="B258" i="66"/>
  <c r="B257" i="66"/>
  <c r="B256" i="66"/>
  <c r="B255" i="66"/>
  <c r="B254" i="66"/>
  <c r="B253" i="66"/>
  <c r="B252" i="66"/>
  <c r="B251" i="66"/>
  <c r="B250" i="66"/>
  <c r="B249" i="66"/>
  <c r="B248" i="66"/>
  <c r="B247" i="66"/>
  <c r="B246" i="66"/>
  <c r="B245" i="66"/>
  <c r="B244" i="66"/>
  <c r="B243" i="66"/>
  <c r="B242" i="66"/>
  <c r="B241" i="66"/>
  <c r="B240" i="66"/>
  <c r="B239" i="66"/>
  <c r="B238" i="66"/>
  <c r="B237" i="66"/>
  <c r="B236" i="66"/>
  <c r="B235" i="66"/>
  <c r="B234" i="66"/>
  <c r="B233" i="66"/>
  <c r="B232" i="66"/>
  <c r="B231" i="66"/>
  <c r="B230" i="66"/>
  <c r="B229" i="66"/>
  <c r="B228" i="66"/>
  <c r="B227" i="66"/>
  <c r="B226" i="66"/>
  <c r="B225" i="66"/>
  <c r="B224" i="66"/>
  <c r="B223" i="66"/>
  <c r="B222" i="66"/>
  <c r="B221" i="66"/>
  <c r="B220" i="66"/>
  <c r="B219" i="66"/>
  <c r="B218" i="66"/>
  <c r="B217" i="66"/>
  <c r="B216" i="66"/>
  <c r="B215" i="66"/>
  <c r="B214" i="66"/>
  <c r="B213" i="66"/>
  <c r="B212" i="66"/>
  <c r="B211" i="66"/>
  <c r="B210" i="66"/>
  <c r="B209" i="66"/>
  <c r="B208" i="66"/>
  <c r="B207" i="66"/>
  <c r="B206" i="66"/>
  <c r="B205" i="66"/>
  <c r="B204" i="66"/>
  <c r="B203" i="66"/>
  <c r="B202" i="66"/>
  <c r="B201" i="66"/>
  <c r="B200" i="66"/>
  <c r="B199" i="66"/>
  <c r="B198" i="66"/>
  <c r="B197" i="66"/>
  <c r="B196" i="66"/>
  <c r="B195" i="66"/>
  <c r="B194" i="66"/>
  <c r="B193" i="66"/>
  <c r="B192" i="66"/>
  <c r="B191" i="66"/>
  <c r="B190" i="66"/>
  <c r="B189" i="66"/>
  <c r="B188" i="66"/>
  <c r="B187" i="66"/>
  <c r="B186" i="66"/>
  <c r="B185" i="66"/>
  <c r="B184" i="66"/>
  <c r="B183" i="66"/>
  <c r="B182" i="66"/>
  <c r="B181" i="66"/>
  <c r="B180" i="66"/>
  <c r="B179" i="66"/>
  <c r="B178" i="66"/>
  <c r="B177" i="66"/>
  <c r="B176" i="66"/>
  <c r="B175" i="66"/>
  <c r="B174" i="66"/>
  <c r="B173" i="66"/>
  <c r="B172" i="66"/>
  <c r="B171" i="66"/>
  <c r="B170" i="66"/>
  <c r="B169" i="66"/>
  <c r="B168" i="66"/>
  <c r="B167" i="66"/>
  <c r="B166" i="66"/>
  <c r="B165" i="66"/>
  <c r="B164" i="66"/>
  <c r="B163" i="66"/>
  <c r="B162" i="66"/>
  <c r="B161" i="66"/>
  <c r="B160" i="66"/>
  <c r="B159" i="66"/>
  <c r="B158" i="66"/>
  <c r="B157" i="66"/>
  <c r="B156" i="66"/>
  <c r="B155" i="66"/>
  <c r="B154" i="66"/>
  <c r="B153" i="66"/>
  <c r="B152" i="66"/>
  <c r="B151" i="66"/>
  <c r="B150" i="66"/>
  <c r="B149" i="66"/>
  <c r="B148" i="66"/>
  <c r="B147" i="66"/>
  <c r="B146" i="66"/>
  <c r="B145" i="66"/>
  <c r="B144" i="66"/>
  <c r="B143" i="66"/>
  <c r="B142" i="66"/>
  <c r="B141" i="66"/>
  <c r="B140" i="66"/>
  <c r="B139" i="66"/>
  <c r="B138" i="66"/>
  <c r="B137" i="66"/>
  <c r="B136" i="66"/>
  <c r="B135" i="66"/>
  <c r="B134" i="66"/>
  <c r="B133" i="66"/>
  <c r="B132" i="66"/>
  <c r="B131" i="66"/>
  <c r="B130" i="66"/>
  <c r="B129" i="66"/>
  <c r="B128" i="66"/>
  <c r="B127" i="66"/>
  <c r="B126" i="66"/>
  <c r="B125" i="66"/>
  <c r="B124" i="66"/>
  <c r="B123" i="66"/>
  <c r="B122" i="66"/>
  <c r="B121" i="66"/>
  <c r="B120" i="66"/>
  <c r="B119" i="66"/>
  <c r="B118" i="66"/>
  <c r="B117" i="66"/>
  <c r="B116" i="66"/>
  <c r="B115" i="66"/>
  <c r="B114" i="66"/>
  <c r="B113" i="66"/>
  <c r="B112" i="66"/>
  <c r="B111" i="66"/>
  <c r="B110" i="66"/>
  <c r="B109" i="66"/>
  <c r="B108" i="66"/>
  <c r="B107" i="66"/>
  <c r="B106" i="66"/>
  <c r="B105" i="66"/>
  <c r="B104" i="66"/>
  <c r="B103" i="66"/>
  <c r="B102" i="66"/>
  <c r="B101" i="66"/>
  <c r="B100" i="66"/>
  <c r="B99" i="66"/>
  <c r="B98" i="66"/>
  <c r="B97" i="66"/>
  <c r="B96" i="66"/>
  <c r="B95" i="66"/>
  <c r="B94" i="66"/>
  <c r="B93" i="66"/>
  <c r="B92" i="66"/>
  <c r="B91" i="66"/>
  <c r="B90" i="66"/>
  <c r="B89" i="66"/>
  <c r="B88" i="66"/>
  <c r="B87" i="66"/>
  <c r="B86" i="66"/>
  <c r="B85" i="66"/>
  <c r="B84" i="66"/>
  <c r="B83" i="66"/>
  <c r="B82" i="66"/>
  <c r="B81" i="66"/>
  <c r="B80" i="66"/>
  <c r="B79" i="66"/>
  <c r="B78" i="66"/>
  <c r="K77" i="66"/>
  <c r="J77" i="66"/>
  <c r="I77" i="66"/>
  <c r="H77" i="66"/>
  <c r="G77" i="66"/>
  <c r="F77" i="66"/>
  <c r="E77" i="66"/>
  <c r="D77" i="66"/>
  <c r="C77" i="66"/>
  <c r="B77" i="66"/>
  <c r="K76" i="66"/>
  <c r="J76" i="66"/>
  <c r="I76" i="66"/>
  <c r="H76" i="66"/>
  <c r="G76" i="66"/>
  <c r="F76" i="66"/>
  <c r="E76" i="66"/>
  <c r="D76" i="66"/>
  <c r="C76" i="66"/>
  <c r="B76" i="66"/>
  <c r="K75" i="66"/>
  <c r="J75" i="66"/>
  <c r="I75" i="66"/>
  <c r="H75" i="66"/>
  <c r="G75" i="66"/>
  <c r="F75" i="66"/>
  <c r="E75" i="66"/>
  <c r="D75" i="66"/>
  <c r="C75" i="66"/>
  <c r="B75" i="66"/>
  <c r="K74" i="66"/>
  <c r="J74" i="66"/>
  <c r="I74" i="66"/>
  <c r="H74" i="66"/>
  <c r="G74" i="66"/>
  <c r="F74" i="66"/>
  <c r="E74" i="66"/>
  <c r="D74" i="66"/>
  <c r="C74" i="66"/>
  <c r="B74" i="66"/>
  <c r="K73" i="66"/>
  <c r="J73" i="66"/>
  <c r="I73" i="66"/>
  <c r="H73" i="66"/>
  <c r="G73" i="66"/>
  <c r="F73" i="66"/>
  <c r="E73" i="66"/>
  <c r="D73" i="66"/>
  <c r="C73" i="66"/>
  <c r="B73" i="66"/>
  <c r="K72" i="66"/>
  <c r="J72" i="66"/>
  <c r="I72" i="66"/>
  <c r="H72" i="66"/>
  <c r="G72" i="66"/>
  <c r="F72" i="66"/>
  <c r="E72" i="66"/>
  <c r="D72" i="66"/>
  <c r="C72" i="66"/>
  <c r="B72" i="66"/>
  <c r="K71" i="66"/>
  <c r="J71" i="66"/>
  <c r="I71" i="66"/>
  <c r="H71" i="66"/>
  <c r="G71" i="66"/>
  <c r="F71" i="66"/>
  <c r="E71" i="66"/>
  <c r="D71" i="66"/>
  <c r="C71" i="66"/>
  <c r="B71" i="66"/>
  <c r="K70" i="66"/>
  <c r="J70" i="66"/>
  <c r="I70" i="66"/>
  <c r="H70" i="66"/>
  <c r="G70" i="66"/>
  <c r="F70" i="66"/>
  <c r="E70" i="66"/>
  <c r="D70" i="66"/>
  <c r="C70" i="66"/>
  <c r="B70" i="66"/>
  <c r="K69" i="66"/>
  <c r="J69" i="66"/>
  <c r="I69" i="66"/>
  <c r="H69" i="66"/>
  <c r="G69" i="66"/>
  <c r="F69" i="66"/>
  <c r="E69" i="66"/>
  <c r="D69" i="66"/>
  <c r="C69" i="66"/>
  <c r="B69" i="66"/>
  <c r="K68" i="66"/>
  <c r="J68" i="66"/>
  <c r="I68" i="66"/>
  <c r="H68" i="66"/>
  <c r="G68" i="66"/>
  <c r="F68" i="66"/>
  <c r="E68" i="66"/>
  <c r="D68" i="66"/>
  <c r="C68" i="66"/>
  <c r="B68" i="66"/>
  <c r="K67" i="66"/>
  <c r="J67" i="66"/>
  <c r="I67" i="66"/>
  <c r="H67" i="66"/>
  <c r="G67" i="66"/>
  <c r="F67" i="66"/>
  <c r="E67" i="66"/>
  <c r="D67" i="66"/>
  <c r="C67" i="66"/>
  <c r="B67" i="66"/>
  <c r="K66" i="66"/>
  <c r="J66" i="66"/>
  <c r="I66" i="66"/>
  <c r="H66" i="66"/>
  <c r="G66" i="66"/>
  <c r="F66" i="66"/>
  <c r="E66" i="66"/>
  <c r="D66" i="66"/>
  <c r="C66" i="66"/>
  <c r="B66" i="66"/>
  <c r="K65" i="66"/>
  <c r="J65" i="66"/>
  <c r="I65" i="66"/>
  <c r="H65" i="66"/>
  <c r="G65" i="66"/>
  <c r="F65" i="66"/>
  <c r="E65" i="66"/>
  <c r="D65" i="66"/>
  <c r="C65" i="66"/>
  <c r="B65" i="66"/>
  <c r="K64" i="66"/>
  <c r="J64" i="66"/>
  <c r="I64" i="66"/>
  <c r="H64" i="66"/>
  <c r="G64" i="66"/>
  <c r="F64" i="66"/>
  <c r="E64" i="66"/>
  <c r="D64" i="66"/>
  <c r="C64" i="66"/>
  <c r="B64" i="66"/>
  <c r="K63" i="66"/>
  <c r="J63" i="66"/>
  <c r="I63" i="66"/>
  <c r="H63" i="66"/>
  <c r="G63" i="66"/>
  <c r="F63" i="66"/>
  <c r="E63" i="66"/>
  <c r="D63" i="66"/>
  <c r="C63" i="66"/>
  <c r="B63" i="66"/>
  <c r="K62" i="66"/>
  <c r="J62" i="66"/>
  <c r="I62" i="66"/>
  <c r="H62" i="66"/>
  <c r="G62" i="66"/>
  <c r="F62" i="66"/>
  <c r="E62" i="66"/>
  <c r="D62" i="66"/>
  <c r="C62" i="66"/>
  <c r="B62" i="66"/>
  <c r="K61" i="66"/>
  <c r="J61" i="66"/>
  <c r="I61" i="66"/>
  <c r="H61" i="66"/>
  <c r="G61" i="66"/>
  <c r="F61" i="66"/>
  <c r="E61" i="66"/>
  <c r="D61" i="66"/>
  <c r="C61" i="66"/>
  <c r="B61" i="66"/>
  <c r="K60" i="66"/>
  <c r="J60" i="66"/>
  <c r="I60" i="66"/>
  <c r="H60" i="66"/>
  <c r="G60" i="66"/>
  <c r="F60" i="66"/>
  <c r="E60" i="66"/>
  <c r="D60" i="66"/>
  <c r="C60" i="66"/>
  <c r="B60" i="66"/>
  <c r="K59" i="66"/>
  <c r="J59" i="66"/>
  <c r="I59" i="66"/>
  <c r="H59" i="66"/>
  <c r="G59" i="66"/>
  <c r="F59" i="66"/>
  <c r="E59" i="66"/>
  <c r="D59" i="66"/>
  <c r="C59" i="66"/>
  <c r="B59" i="66"/>
  <c r="K58" i="66"/>
  <c r="J58" i="66"/>
  <c r="I58" i="66"/>
  <c r="H58" i="66"/>
  <c r="G58" i="66"/>
  <c r="F58" i="66"/>
  <c r="E58" i="66"/>
  <c r="D58" i="66"/>
  <c r="C58" i="66"/>
  <c r="B58" i="66"/>
  <c r="K57" i="66"/>
  <c r="J57" i="66"/>
  <c r="I57" i="66"/>
  <c r="H57" i="66"/>
  <c r="G57" i="66"/>
  <c r="F57" i="66"/>
  <c r="E57" i="66"/>
  <c r="D57" i="66"/>
  <c r="C57" i="66"/>
  <c r="B57" i="66"/>
  <c r="K56" i="66"/>
  <c r="J56" i="66"/>
  <c r="I56" i="66"/>
  <c r="H56" i="66"/>
  <c r="G56" i="66"/>
  <c r="F56" i="66"/>
  <c r="E56" i="66"/>
  <c r="D56" i="66"/>
  <c r="C56" i="66"/>
  <c r="B56" i="66"/>
  <c r="K55" i="66"/>
  <c r="J55" i="66"/>
  <c r="I55" i="66"/>
  <c r="H55" i="66"/>
  <c r="G55" i="66"/>
  <c r="F55" i="66"/>
  <c r="E55" i="66"/>
  <c r="D55" i="66"/>
  <c r="C55" i="66"/>
  <c r="B55" i="66"/>
  <c r="K54" i="66"/>
  <c r="J54" i="66"/>
  <c r="I54" i="66"/>
  <c r="H54" i="66"/>
  <c r="G54" i="66"/>
  <c r="F54" i="66"/>
  <c r="E54" i="66"/>
  <c r="D54" i="66"/>
  <c r="C54" i="66"/>
  <c r="B54" i="66"/>
  <c r="K53" i="66"/>
  <c r="J53" i="66"/>
  <c r="I53" i="66"/>
  <c r="H53" i="66"/>
  <c r="G53" i="66"/>
  <c r="F53" i="66"/>
  <c r="E53" i="66"/>
  <c r="D53" i="66"/>
  <c r="C53" i="66"/>
  <c r="B53" i="66"/>
  <c r="K52" i="66"/>
  <c r="J52" i="66"/>
  <c r="I52" i="66"/>
  <c r="H52" i="66"/>
  <c r="G52" i="66"/>
  <c r="F52" i="66"/>
  <c r="E52" i="66"/>
  <c r="D52" i="66"/>
  <c r="C52" i="66"/>
  <c r="B52" i="66"/>
  <c r="K51" i="66"/>
  <c r="J51" i="66"/>
  <c r="I51" i="66"/>
  <c r="H51" i="66"/>
  <c r="G51" i="66"/>
  <c r="F51" i="66"/>
  <c r="E51" i="66"/>
  <c r="D51" i="66"/>
  <c r="C51" i="66"/>
  <c r="B51" i="66"/>
  <c r="K50" i="66"/>
  <c r="J50" i="66"/>
  <c r="I50" i="66"/>
  <c r="H50" i="66"/>
  <c r="G50" i="66"/>
  <c r="F50" i="66"/>
  <c r="E50" i="66"/>
  <c r="D50" i="66"/>
  <c r="C50" i="66"/>
  <c r="B50" i="66"/>
  <c r="K49" i="66"/>
  <c r="J49" i="66"/>
  <c r="I49" i="66"/>
  <c r="H49" i="66"/>
  <c r="G49" i="66"/>
  <c r="F49" i="66"/>
  <c r="E49" i="66"/>
  <c r="D49" i="66"/>
  <c r="C49" i="66"/>
  <c r="B49" i="66"/>
  <c r="K48" i="66"/>
  <c r="J48" i="66"/>
  <c r="I48" i="66"/>
  <c r="H48" i="66"/>
  <c r="G48" i="66"/>
  <c r="F48" i="66"/>
  <c r="E48" i="66"/>
  <c r="D48" i="66"/>
  <c r="C48" i="66"/>
  <c r="B48" i="66"/>
  <c r="K47" i="66"/>
  <c r="J47" i="66"/>
  <c r="I47" i="66"/>
  <c r="H47" i="66"/>
  <c r="G47" i="66"/>
  <c r="F47" i="66"/>
  <c r="E47" i="66"/>
  <c r="D47" i="66"/>
  <c r="C47" i="66"/>
  <c r="B47" i="66"/>
  <c r="K46" i="66"/>
  <c r="J46" i="66"/>
  <c r="I46" i="66"/>
  <c r="H46" i="66"/>
  <c r="G46" i="66"/>
  <c r="F46" i="66"/>
  <c r="E46" i="66"/>
  <c r="D46" i="66"/>
  <c r="C46" i="66"/>
  <c r="B46" i="66"/>
  <c r="K45" i="66"/>
  <c r="J45" i="66"/>
  <c r="I45" i="66"/>
  <c r="H45" i="66"/>
  <c r="G45" i="66"/>
  <c r="F45" i="66"/>
  <c r="E45" i="66"/>
  <c r="D45" i="66"/>
  <c r="C45" i="66"/>
  <c r="B45" i="66"/>
  <c r="K44" i="66"/>
  <c r="J44" i="66"/>
  <c r="I44" i="66"/>
  <c r="H44" i="66"/>
  <c r="G44" i="66"/>
  <c r="F44" i="66"/>
  <c r="E44" i="66"/>
  <c r="D44" i="66"/>
  <c r="C44" i="66"/>
  <c r="B44" i="66"/>
  <c r="K43" i="66"/>
  <c r="J43" i="66"/>
  <c r="I43" i="66"/>
  <c r="H43" i="66"/>
  <c r="G43" i="66"/>
  <c r="F43" i="66"/>
  <c r="E43" i="66"/>
  <c r="D43" i="66"/>
  <c r="C43" i="66"/>
  <c r="B43" i="66"/>
  <c r="K42" i="66"/>
  <c r="J42" i="66"/>
  <c r="I42" i="66"/>
  <c r="H42" i="66"/>
  <c r="G42" i="66"/>
  <c r="F42" i="66"/>
  <c r="E42" i="66"/>
  <c r="D42" i="66"/>
  <c r="C42" i="66"/>
  <c r="B42" i="66"/>
  <c r="K41" i="66"/>
  <c r="J41" i="66"/>
  <c r="I41" i="66"/>
  <c r="H41" i="66"/>
  <c r="G41" i="66"/>
  <c r="F41" i="66"/>
  <c r="E41" i="66"/>
  <c r="D41" i="66"/>
  <c r="C41" i="66"/>
  <c r="B41" i="66"/>
  <c r="K40" i="66"/>
  <c r="J40" i="66"/>
  <c r="I40" i="66"/>
  <c r="H40" i="66"/>
  <c r="G40" i="66"/>
  <c r="F40" i="66"/>
  <c r="E40" i="66"/>
  <c r="D40" i="66"/>
  <c r="C40" i="66"/>
  <c r="B40" i="66"/>
  <c r="K39" i="66"/>
  <c r="J39" i="66"/>
  <c r="I39" i="66"/>
  <c r="H39" i="66"/>
  <c r="G39" i="66"/>
  <c r="F39" i="66"/>
  <c r="E39" i="66"/>
  <c r="D39" i="66"/>
  <c r="C39" i="66"/>
  <c r="B39" i="66"/>
  <c r="K38" i="66"/>
  <c r="J38" i="66"/>
  <c r="I38" i="66"/>
  <c r="H38" i="66"/>
  <c r="G38" i="66"/>
  <c r="F38" i="66"/>
  <c r="E38" i="66"/>
  <c r="D38" i="66"/>
  <c r="C38" i="66"/>
  <c r="B38" i="66"/>
  <c r="K37" i="66"/>
  <c r="J37" i="66"/>
  <c r="I37" i="66"/>
  <c r="H37" i="66"/>
  <c r="G37" i="66"/>
  <c r="F37" i="66"/>
  <c r="E37" i="66"/>
  <c r="D37" i="66"/>
  <c r="C37" i="66"/>
  <c r="B37" i="66"/>
  <c r="K36" i="66"/>
  <c r="J36" i="66"/>
  <c r="I36" i="66"/>
  <c r="H36" i="66"/>
  <c r="G36" i="66"/>
  <c r="F36" i="66"/>
  <c r="E36" i="66"/>
  <c r="D36" i="66"/>
  <c r="C36" i="66"/>
  <c r="B36" i="66"/>
  <c r="K35" i="66"/>
  <c r="J35" i="66"/>
  <c r="I35" i="66"/>
  <c r="H35" i="66"/>
  <c r="G35" i="66"/>
  <c r="F35" i="66"/>
  <c r="E35" i="66"/>
  <c r="D35" i="66"/>
  <c r="C35" i="66"/>
  <c r="B35" i="66"/>
  <c r="K34" i="66"/>
  <c r="J34" i="66"/>
  <c r="I34" i="66"/>
  <c r="H34" i="66"/>
  <c r="G34" i="66"/>
  <c r="F34" i="66"/>
  <c r="E34" i="66"/>
  <c r="D34" i="66"/>
  <c r="C34" i="66"/>
  <c r="B34" i="66"/>
  <c r="K33" i="66"/>
  <c r="J33" i="66"/>
  <c r="I33" i="66"/>
  <c r="H33" i="66"/>
  <c r="G33" i="66"/>
  <c r="F33" i="66"/>
  <c r="E33" i="66"/>
  <c r="D33" i="66"/>
  <c r="C33" i="66"/>
  <c r="B33" i="66"/>
  <c r="K32" i="66"/>
  <c r="J32" i="66"/>
  <c r="I32" i="66"/>
  <c r="H32" i="66"/>
  <c r="G32" i="66"/>
  <c r="F32" i="66"/>
  <c r="E32" i="66"/>
  <c r="D32" i="66"/>
  <c r="C32" i="66"/>
  <c r="B32" i="66"/>
  <c r="K31" i="66"/>
  <c r="J31" i="66"/>
  <c r="I31" i="66"/>
  <c r="H31" i="66"/>
  <c r="G31" i="66"/>
  <c r="F31" i="66"/>
  <c r="E31" i="66"/>
  <c r="D31" i="66"/>
  <c r="C31" i="66"/>
  <c r="B31" i="66"/>
  <c r="K30" i="66"/>
  <c r="J30" i="66"/>
  <c r="I30" i="66"/>
  <c r="H30" i="66"/>
  <c r="G30" i="66"/>
  <c r="F30" i="66"/>
  <c r="E30" i="66"/>
  <c r="D30" i="66"/>
  <c r="C30" i="66"/>
  <c r="B30" i="66"/>
  <c r="K29" i="66"/>
  <c r="J29" i="66"/>
  <c r="I29" i="66"/>
  <c r="H29" i="66"/>
  <c r="G29" i="66"/>
  <c r="F29" i="66"/>
  <c r="E29" i="66"/>
  <c r="D29" i="66"/>
  <c r="C29" i="66"/>
  <c r="B29" i="66"/>
  <c r="K28" i="66"/>
  <c r="J28" i="66"/>
  <c r="I28" i="66"/>
  <c r="H28" i="66"/>
  <c r="G28" i="66"/>
  <c r="F28" i="66"/>
  <c r="E28" i="66"/>
  <c r="D28" i="66"/>
  <c r="C28" i="66"/>
  <c r="B28" i="66"/>
  <c r="K27" i="66"/>
  <c r="J27" i="66"/>
  <c r="I27" i="66"/>
  <c r="H27" i="66"/>
  <c r="G27" i="66"/>
  <c r="F27" i="66"/>
  <c r="E27" i="66"/>
  <c r="D27" i="66"/>
  <c r="C27" i="66"/>
  <c r="B27" i="66"/>
  <c r="K26" i="66"/>
  <c r="J26" i="66"/>
  <c r="I26" i="66"/>
  <c r="H26" i="66"/>
  <c r="G26" i="66"/>
  <c r="F26" i="66"/>
  <c r="E26" i="66"/>
  <c r="D26" i="66"/>
  <c r="C26" i="66"/>
  <c r="B26" i="66"/>
  <c r="K25" i="66"/>
  <c r="J25" i="66"/>
  <c r="I25" i="66"/>
  <c r="H25" i="66"/>
  <c r="G25" i="66"/>
  <c r="F25" i="66"/>
  <c r="E25" i="66"/>
  <c r="D25" i="66"/>
  <c r="C25" i="66"/>
  <c r="B25" i="66"/>
  <c r="K24" i="66"/>
  <c r="J24" i="66"/>
  <c r="I24" i="66"/>
  <c r="H24" i="66"/>
  <c r="G24" i="66"/>
  <c r="F24" i="66"/>
  <c r="E24" i="66"/>
  <c r="D24" i="66"/>
  <c r="C24" i="66"/>
  <c r="B24" i="66"/>
  <c r="K23" i="66"/>
  <c r="J23" i="66"/>
  <c r="I23" i="66"/>
  <c r="H23" i="66"/>
  <c r="G23" i="66"/>
  <c r="F23" i="66"/>
  <c r="E23" i="66"/>
  <c r="D23" i="66"/>
  <c r="C23" i="66"/>
  <c r="B23" i="66"/>
  <c r="K22" i="66"/>
  <c r="J22" i="66"/>
  <c r="I22" i="66"/>
  <c r="H22" i="66"/>
  <c r="G22" i="66"/>
  <c r="F22" i="66"/>
  <c r="E22" i="66"/>
  <c r="D22" i="66"/>
  <c r="C22" i="66"/>
  <c r="B22" i="66"/>
  <c r="K21" i="66"/>
  <c r="J21" i="66"/>
  <c r="I21" i="66"/>
  <c r="H21" i="66"/>
  <c r="G21" i="66"/>
  <c r="F21" i="66"/>
  <c r="E21" i="66"/>
  <c r="D21" i="66"/>
  <c r="C21" i="66"/>
  <c r="B21" i="66"/>
  <c r="K20" i="66"/>
  <c r="J20" i="66"/>
  <c r="I20" i="66"/>
  <c r="H20" i="66"/>
  <c r="G20" i="66"/>
  <c r="F20" i="66"/>
  <c r="E20" i="66"/>
  <c r="D20" i="66"/>
  <c r="C20" i="66"/>
  <c r="B20" i="66"/>
  <c r="K19" i="66"/>
  <c r="J19" i="66"/>
  <c r="I19" i="66"/>
  <c r="H19" i="66"/>
  <c r="G19" i="66"/>
  <c r="F19" i="66"/>
  <c r="E19" i="66"/>
  <c r="D19" i="66"/>
  <c r="C19" i="66"/>
  <c r="B19" i="66"/>
  <c r="K18" i="66"/>
  <c r="J18" i="66"/>
  <c r="I18" i="66"/>
  <c r="H18" i="66"/>
  <c r="G18" i="66"/>
  <c r="F18" i="66"/>
  <c r="E18" i="66"/>
  <c r="D18" i="66"/>
  <c r="C18" i="66"/>
  <c r="B18" i="66"/>
  <c r="K17" i="66"/>
  <c r="J17" i="66"/>
  <c r="I17" i="66"/>
  <c r="H17" i="66"/>
  <c r="G17" i="66"/>
  <c r="F17" i="66"/>
  <c r="E17" i="66"/>
  <c r="D17" i="66"/>
  <c r="C17" i="66"/>
  <c r="B17" i="66"/>
  <c r="K16" i="66"/>
  <c r="J16" i="66"/>
  <c r="I16" i="66"/>
  <c r="H16" i="66"/>
  <c r="G16" i="66"/>
  <c r="F16" i="66"/>
  <c r="E16" i="66"/>
  <c r="D16" i="66"/>
  <c r="C16" i="66"/>
  <c r="B16" i="66"/>
  <c r="K15" i="66"/>
  <c r="J15" i="66"/>
  <c r="I15" i="66"/>
  <c r="H15" i="66"/>
  <c r="G15" i="66"/>
  <c r="F15" i="66"/>
  <c r="E15" i="66"/>
  <c r="D15" i="66"/>
  <c r="C15" i="66"/>
  <c r="B15" i="66"/>
  <c r="K14" i="66"/>
  <c r="J14" i="66"/>
  <c r="I14" i="66"/>
  <c r="H14" i="66"/>
  <c r="G14" i="66"/>
  <c r="F14" i="66"/>
  <c r="E14" i="66"/>
  <c r="D14" i="66"/>
  <c r="C14" i="66"/>
  <c r="B14" i="66"/>
  <c r="K13" i="66"/>
  <c r="J13" i="66"/>
  <c r="I13" i="66"/>
  <c r="H13" i="66"/>
  <c r="G13" i="66"/>
  <c r="F13" i="66"/>
  <c r="E13" i="66"/>
  <c r="D13" i="66"/>
  <c r="C13" i="66"/>
  <c r="B13" i="66"/>
  <c r="K12" i="66"/>
  <c r="J12" i="66"/>
  <c r="I12" i="66"/>
  <c r="H12" i="66"/>
  <c r="G12" i="66"/>
  <c r="F12" i="66"/>
  <c r="E12" i="66"/>
  <c r="D12" i="66"/>
  <c r="C12" i="66"/>
  <c r="B12" i="66"/>
  <c r="K11" i="66"/>
  <c r="J11" i="66"/>
  <c r="I11" i="66"/>
  <c r="H11" i="66"/>
  <c r="G11" i="66"/>
  <c r="F11" i="66"/>
  <c r="E11" i="66"/>
  <c r="D11" i="66"/>
  <c r="C11" i="66"/>
  <c r="B11" i="66"/>
  <c r="K10" i="66"/>
  <c r="J10" i="66"/>
  <c r="I10" i="66"/>
  <c r="H10" i="66"/>
  <c r="G10" i="66"/>
  <c r="F10" i="66"/>
  <c r="E10" i="66"/>
  <c r="D10" i="66"/>
  <c r="C10" i="66"/>
  <c r="B10" i="66"/>
  <c r="K9" i="66"/>
  <c r="J9" i="66"/>
  <c r="I9" i="66"/>
  <c r="H9" i="66"/>
  <c r="G9" i="66"/>
  <c r="F9" i="66"/>
  <c r="E9" i="66"/>
  <c r="D9" i="66"/>
  <c r="C9" i="66"/>
  <c r="B9" i="66"/>
  <c r="K8" i="66"/>
  <c r="J8" i="66"/>
  <c r="I8" i="66"/>
  <c r="H8" i="66"/>
  <c r="G8" i="66"/>
  <c r="F8" i="66"/>
  <c r="E8" i="66"/>
  <c r="D8" i="66"/>
  <c r="C8" i="66"/>
  <c r="B8" i="66"/>
  <c r="K7" i="66"/>
  <c r="J7" i="66"/>
  <c r="I7" i="66"/>
  <c r="H7" i="66"/>
  <c r="G7" i="66"/>
  <c r="F7" i="66"/>
  <c r="E7" i="66"/>
  <c r="D7" i="66"/>
  <c r="C7" i="66"/>
  <c r="B7" i="66"/>
  <c r="K6" i="66"/>
  <c r="J6" i="66"/>
  <c r="I6" i="66"/>
  <c r="H6" i="66"/>
  <c r="G6" i="66"/>
  <c r="F6" i="66"/>
  <c r="E6" i="66"/>
  <c r="D6" i="66"/>
  <c r="C6" i="66"/>
  <c r="B6" i="66"/>
  <c r="K5" i="66"/>
  <c r="J5" i="66"/>
  <c r="I5" i="66"/>
  <c r="H5" i="66"/>
  <c r="G5" i="66"/>
  <c r="F5" i="66"/>
  <c r="E5" i="66"/>
  <c r="D5" i="66"/>
  <c r="C5" i="66"/>
  <c r="B5" i="66"/>
  <c r="K4" i="66"/>
  <c r="J4" i="66"/>
  <c r="I4" i="66"/>
  <c r="H4" i="66"/>
  <c r="G4" i="66"/>
  <c r="F4" i="66"/>
  <c r="E4" i="66"/>
  <c r="D4" i="66"/>
  <c r="C4" i="66"/>
  <c r="B4" i="66"/>
  <c r="K3" i="66"/>
  <c r="J3" i="66"/>
  <c r="I3" i="66"/>
  <c r="H3" i="66"/>
  <c r="G3" i="66"/>
  <c r="F3" i="66"/>
  <c r="E3" i="66"/>
  <c r="D3" i="66"/>
  <c r="C3" i="66"/>
  <c r="B3" i="66"/>
  <c r="B291" i="65"/>
  <c r="B290" i="65"/>
  <c r="B289" i="65"/>
  <c r="B288" i="65"/>
  <c r="B287" i="65"/>
  <c r="B286" i="65"/>
  <c r="B285" i="65"/>
  <c r="B284" i="65"/>
  <c r="B283" i="65"/>
  <c r="B282" i="65"/>
  <c r="B281" i="65"/>
  <c r="B280" i="65"/>
  <c r="B279" i="65"/>
  <c r="B278" i="65"/>
  <c r="B277" i="65"/>
  <c r="B276" i="65"/>
  <c r="B275" i="65"/>
  <c r="B274" i="65"/>
  <c r="B273" i="65"/>
  <c r="B272" i="65"/>
  <c r="B271" i="65"/>
  <c r="B270" i="65"/>
  <c r="B269" i="65"/>
  <c r="B268" i="65"/>
  <c r="B267" i="65"/>
  <c r="B266" i="65"/>
  <c r="B265" i="65"/>
  <c r="B264" i="65"/>
  <c r="B263" i="65"/>
  <c r="B262" i="65"/>
  <c r="B261" i="65"/>
  <c r="B260" i="65"/>
  <c r="B259" i="65"/>
  <c r="B258" i="65"/>
  <c r="B257" i="65"/>
  <c r="B256" i="65"/>
  <c r="B255" i="65"/>
  <c r="B254" i="65"/>
  <c r="B253" i="65"/>
  <c r="B252" i="65"/>
  <c r="B251" i="65"/>
  <c r="B250" i="65"/>
  <c r="B249" i="65"/>
  <c r="B248" i="65"/>
  <c r="B247" i="65"/>
  <c r="B246" i="65"/>
  <c r="B245" i="65"/>
  <c r="B244" i="65"/>
  <c r="B243" i="65"/>
  <c r="B242" i="65"/>
  <c r="B241" i="65"/>
  <c r="B240" i="65"/>
  <c r="B239" i="65"/>
  <c r="B238" i="65"/>
  <c r="B237" i="65"/>
  <c r="B236" i="65"/>
  <c r="B235" i="65"/>
  <c r="B234" i="65"/>
  <c r="B233" i="65"/>
  <c r="B232" i="65"/>
  <c r="B231" i="65"/>
  <c r="B230" i="65"/>
  <c r="B229" i="65"/>
  <c r="B228" i="65"/>
  <c r="B227" i="65"/>
  <c r="B226" i="65"/>
  <c r="B225" i="65"/>
  <c r="B224" i="65"/>
  <c r="B223" i="65"/>
  <c r="B222" i="65"/>
  <c r="B221" i="65"/>
  <c r="B220" i="65"/>
  <c r="B219" i="65"/>
  <c r="B218" i="65"/>
  <c r="B217" i="65"/>
  <c r="B216" i="65"/>
  <c r="B215" i="65"/>
  <c r="B214" i="65"/>
  <c r="B213" i="65"/>
  <c r="B212" i="65"/>
  <c r="B211" i="65"/>
  <c r="B210" i="65"/>
  <c r="B209" i="65"/>
  <c r="B208" i="65"/>
  <c r="B207" i="65"/>
  <c r="B206" i="65"/>
  <c r="B205" i="65"/>
  <c r="B204" i="65"/>
  <c r="B203" i="65"/>
  <c r="B202" i="65"/>
  <c r="B201" i="65"/>
  <c r="B200" i="65"/>
  <c r="B199" i="65"/>
  <c r="B198" i="65"/>
  <c r="B197" i="65"/>
  <c r="B196" i="65"/>
  <c r="B195" i="65"/>
  <c r="B194" i="65"/>
  <c r="B193" i="65"/>
  <c r="B192" i="65"/>
  <c r="B191" i="65"/>
  <c r="B190" i="65"/>
  <c r="B189" i="65"/>
  <c r="B188" i="65"/>
  <c r="B187" i="65"/>
  <c r="B186" i="65"/>
  <c r="B185" i="65"/>
  <c r="B184" i="65"/>
  <c r="B183" i="65"/>
  <c r="B182" i="65"/>
  <c r="B181" i="65"/>
  <c r="B180" i="65"/>
  <c r="B179" i="65"/>
  <c r="B178" i="65"/>
  <c r="B177" i="65"/>
  <c r="B176" i="65"/>
  <c r="B175" i="65"/>
  <c r="B174" i="65"/>
  <c r="B173" i="65"/>
  <c r="B172" i="65"/>
  <c r="B171" i="65"/>
  <c r="B170" i="65"/>
  <c r="B169" i="65"/>
  <c r="B168" i="65"/>
  <c r="B167" i="65"/>
  <c r="B166" i="65"/>
  <c r="B165" i="65"/>
  <c r="B164" i="65"/>
  <c r="B163" i="65"/>
  <c r="B162" i="65"/>
  <c r="B161" i="65"/>
  <c r="B160" i="65"/>
  <c r="B159" i="65"/>
  <c r="B158" i="65"/>
  <c r="B157" i="65"/>
  <c r="B156" i="65"/>
  <c r="B155" i="65"/>
  <c r="B154" i="65"/>
  <c r="B153" i="65"/>
  <c r="B152" i="65"/>
  <c r="B151" i="65"/>
  <c r="B150" i="65"/>
  <c r="B149" i="65"/>
  <c r="B148" i="65"/>
  <c r="B147" i="65"/>
  <c r="B146" i="65"/>
  <c r="B145" i="65"/>
  <c r="B144" i="65"/>
  <c r="B143" i="65"/>
  <c r="B142" i="65"/>
  <c r="B141" i="65"/>
  <c r="B140" i="65"/>
  <c r="B139" i="65"/>
  <c r="B138" i="65"/>
  <c r="B137" i="65"/>
  <c r="B136" i="65"/>
  <c r="B135" i="65"/>
  <c r="B134" i="65"/>
  <c r="B133" i="65"/>
  <c r="B132" i="65"/>
  <c r="B131" i="65"/>
  <c r="B130" i="65"/>
  <c r="B129" i="65"/>
  <c r="B128" i="65"/>
  <c r="B127" i="65"/>
  <c r="B126" i="65"/>
  <c r="B125" i="65"/>
  <c r="B124" i="65"/>
  <c r="B123" i="65"/>
  <c r="B122" i="65"/>
  <c r="B121" i="65"/>
  <c r="B120" i="65"/>
  <c r="B119" i="65"/>
  <c r="B118" i="65"/>
  <c r="B117" i="65"/>
  <c r="B116" i="65"/>
  <c r="B115" i="65"/>
  <c r="B114" i="65"/>
  <c r="B113" i="65"/>
  <c r="B112" i="65"/>
  <c r="B111" i="65"/>
  <c r="B110" i="65"/>
  <c r="B109" i="65"/>
  <c r="B108" i="65"/>
  <c r="B107" i="65"/>
  <c r="B106" i="65"/>
  <c r="B105" i="65"/>
  <c r="B104" i="65"/>
  <c r="B103" i="65"/>
  <c r="B102" i="65"/>
  <c r="B101" i="65"/>
  <c r="B100" i="65"/>
  <c r="B99" i="65"/>
  <c r="B98" i="65"/>
  <c r="B97" i="65"/>
  <c r="B96" i="65"/>
  <c r="B95" i="65"/>
  <c r="B94" i="65"/>
  <c r="B93" i="65"/>
  <c r="B92" i="65"/>
  <c r="B91" i="65"/>
  <c r="B90" i="65"/>
  <c r="B89" i="65"/>
  <c r="B88" i="65"/>
  <c r="B87" i="65"/>
  <c r="B86" i="65"/>
  <c r="B85" i="65"/>
  <c r="B84" i="65"/>
  <c r="B83" i="65"/>
  <c r="B82" i="65"/>
  <c r="B81" i="65"/>
  <c r="B80" i="65"/>
  <c r="B79" i="65"/>
  <c r="B78" i="65"/>
  <c r="K77" i="65"/>
  <c r="J77" i="65"/>
  <c r="I77" i="65"/>
  <c r="H77" i="65"/>
  <c r="G77" i="65"/>
  <c r="F77" i="65"/>
  <c r="E77" i="65"/>
  <c r="D77" i="65"/>
  <c r="C77" i="65"/>
  <c r="B77" i="65"/>
  <c r="K76" i="65"/>
  <c r="J76" i="65"/>
  <c r="I76" i="65"/>
  <c r="H76" i="65"/>
  <c r="G76" i="65"/>
  <c r="F76" i="65"/>
  <c r="E76" i="65"/>
  <c r="D76" i="65"/>
  <c r="C76" i="65"/>
  <c r="B76" i="65"/>
  <c r="K75" i="65"/>
  <c r="J75" i="65"/>
  <c r="I75" i="65"/>
  <c r="H75" i="65"/>
  <c r="G75" i="65"/>
  <c r="F75" i="65"/>
  <c r="E75" i="65"/>
  <c r="D75" i="65"/>
  <c r="C75" i="65"/>
  <c r="B75" i="65"/>
  <c r="K74" i="65"/>
  <c r="J74" i="65"/>
  <c r="I74" i="65"/>
  <c r="H74" i="65"/>
  <c r="G74" i="65"/>
  <c r="F74" i="65"/>
  <c r="E74" i="65"/>
  <c r="D74" i="65"/>
  <c r="C74" i="65"/>
  <c r="B74" i="65"/>
  <c r="K73" i="65"/>
  <c r="J73" i="65"/>
  <c r="I73" i="65"/>
  <c r="H73" i="65"/>
  <c r="G73" i="65"/>
  <c r="F73" i="65"/>
  <c r="E73" i="65"/>
  <c r="D73" i="65"/>
  <c r="C73" i="65"/>
  <c r="B73" i="65"/>
  <c r="K72" i="65"/>
  <c r="J72" i="65"/>
  <c r="I72" i="65"/>
  <c r="H72" i="65"/>
  <c r="G72" i="65"/>
  <c r="F72" i="65"/>
  <c r="E72" i="65"/>
  <c r="D72" i="65"/>
  <c r="C72" i="65"/>
  <c r="B72" i="65"/>
  <c r="K71" i="65"/>
  <c r="J71" i="65"/>
  <c r="I71" i="65"/>
  <c r="H71" i="65"/>
  <c r="G71" i="65"/>
  <c r="F71" i="65"/>
  <c r="E71" i="65"/>
  <c r="D71" i="65"/>
  <c r="C71" i="65"/>
  <c r="B71" i="65"/>
  <c r="K70" i="65"/>
  <c r="J70" i="65"/>
  <c r="I70" i="65"/>
  <c r="H70" i="65"/>
  <c r="G70" i="65"/>
  <c r="F70" i="65"/>
  <c r="E70" i="65"/>
  <c r="D70" i="65"/>
  <c r="C70" i="65"/>
  <c r="B70" i="65"/>
  <c r="K69" i="65"/>
  <c r="J69" i="65"/>
  <c r="I69" i="65"/>
  <c r="H69" i="65"/>
  <c r="G69" i="65"/>
  <c r="F69" i="65"/>
  <c r="E69" i="65"/>
  <c r="D69" i="65"/>
  <c r="C69" i="65"/>
  <c r="B69" i="65"/>
  <c r="K68" i="65"/>
  <c r="J68" i="65"/>
  <c r="I68" i="65"/>
  <c r="H68" i="65"/>
  <c r="G68" i="65"/>
  <c r="F68" i="65"/>
  <c r="E68" i="65"/>
  <c r="D68" i="65"/>
  <c r="C68" i="65"/>
  <c r="B68" i="65"/>
  <c r="K67" i="65"/>
  <c r="J67" i="65"/>
  <c r="I67" i="65"/>
  <c r="H67" i="65"/>
  <c r="G67" i="65"/>
  <c r="F67" i="65"/>
  <c r="E67" i="65"/>
  <c r="D67" i="65"/>
  <c r="C67" i="65"/>
  <c r="B67" i="65"/>
  <c r="K66" i="65"/>
  <c r="J66" i="65"/>
  <c r="I66" i="65"/>
  <c r="H66" i="65"/>
  <c r="G66" i="65"/>
  <c r="F66" i="65"/>
  <c r="E66" i="65"/>
  <c r="D66" i="65"/>
  <c r="C66" i="65"/>
  <c r="B66" i="65"/>
  <c r="K65" i="65"/>
  <c r="J65" i="65"/>
  <c r="I65" i="65"/>
  <c r="H65" i="65"/>
  <c r="G65" i="65"/>
  <c r="F65" i="65"/>
  <c r="E65" i="65"/>
  <c r="D65" i="65"/>
  <c r="C65" i="65"/>
  <c r="B65" i="65"/>
  <c r="K64" i="65"/>
  <c r="J64" i="65"/>
  <c r="I64" i="65"/>
  <c r="H64" i="65"/>
  <c r="G64" i="65"/>
  <c r="F64" i="65"/>
  <c r="E64" i="65"/>
  <c r="D64" i="65"/>
  <c r="C64" i="65"/>
  <c r="B64" i="65"/>
  <c r="K63" i="65"/>
  <c r="J63" i="65"/>
  <c r="I63" i="65"/>
  <c r="H63" i="65"/>
  <c r="G63" i="65"/>
  <c r="F63" i="65"/>
  <c r="E63" i="65"/>
  <c r="D63" i="65"/>
  <c r="C63" i="65"/>
  <c r="B63" i="65"/>
  <c r="K62" i="65"/>
  <c r="J62" i="65"/>
  <c r="I62" i="65"/>
  <c r="H62" i="65"/>
  <c r="G62" i="65"/>
  <c r="F62" i="65"/>
  <c r="E62" i="65"/>
  <c r="D62" i="65"/>
  <c r="C62" i="65"/>
  <c r="B62" i="65"/>
  <c r="K61" i="65"/>
  <c r="J61" i="65"/>
  <c r="I61" i="65"/>
  <c r="H61" i="65"/>
  <c r="G61" i="65"/>
  <c r="F61" i="65"/>
  <c r="E61" i="65"/>
  <c r="D61" i="65"/>
  <c r="C61" i="65"/>
  <c r="B61" i="65"/>
  <c r="K60" i="65"/>
  <c r="J60" i="65"/>
  <c r="I60" i="65"/>
  <c r="H60" i="65"/>
  <c r="G60" i="65"/>
  <c r="F60" i="65"/>
  <c r="E60" i="65"/>
  <c r="D60" i="65"/>
  <c r="C60" i="65"/>
  <c r="B60" i="65"/>
  <c r="K59" i="65"/>
  <c r="J59" i="65"/>
  <c r="I59" i="65"/>
  <c r="H59" i="65"/>
  <c r="G59" i="65"/>
  <c r="F59" i="65"/>
  <c r="E59" i="65"/>
  <c r="D59" i="65"/>
  <c r="C59" i="65"/>
  <c r="B59" i="65"/>
  <c r="K58" i="65"/>
  <c r="J58" i="65"/>
  <c r="I58" i="65"/>
  <c r="H58" i="65"/>
  <c r="G58" i="65"/>
  <c r="F58" i="65"/>
  <c r="E58" i="65"/>
  <c r="D58" i="65"/>
  <c r="C58" i="65"/>
  <c r="B58" i="65"/>
  <c r="K57" i="65"/>
  <c r="J57" i="65"/>
  <c r="I57" i="65"/>
  <c r="H57" i="65"/>
  <c r="G57" i="65"/>
  <c r="F57" i="65"/>
  <c r="E57" i="65"/>
  <c r="D57" i="65"/>
  <c r="C57" i="65"/>
  <c r="B57" i="65"/>
  <c r="K56" i="65"/>
  <c r="J56" i="65"/>
  <c r="I56" i="65"/>
  <c r="H56" i="65"/>
  <c r="G56" i="65"/>
  <c r="F56" i="65"/>
  <c r="E56" i="65"/>
  <c r="D56" i="65"/>
  <c r="C56" i="65"/>
  <c r="B56" i="65"/>
  <c r="K55" i="65"/>
  <c r="J55" i="65"/>
  <c r="I55" i="65"/>
  <c r="H55" i="65"/>
  <c r="G55" i="65"/>
  <c r="F55" i="65"/>
  <c r="E55" i="65"/>
  <c r="D55" i="65"/>
  <c r="C55" i="65"/>
  <c r="B55" i="65"/>
  <c r="K54" i="65"/>
  <c r="J54" i="65"/>
  <c r="I54" i="65"/>
  <c r="H54" i="65"/>
  <c r="G54" i="65"/>
  <c r="F54" i="65"/>
  <c r="E54" i="65"/>
  <c r="D54" i="65"/>
  <c r="C54" i="65"/>
  <c r="B54" i="65"/>
  <c r="K53" i="65"/>
  <c r="J53" i="65"/>
  <c r="I53" i="65"/>
  <c r="H53" i="65"/>
  <c r="G53" i="65"/>
  <c r="F53" i="65"/>
  <c r="E53" i="65"/>
  <c r="D53" i="65"/>
  <c r="C53" i="65"/>
  <c r="B53" i="65"/>
  <c r="K52" i="65"/>
  <c r="J52" i="65"/>
  <c r="I52" i="65"/>
  <c r="H52" i="65"/>
  <c r="G52" i="65"/>
  <c r="F52" i="65"/>
  <c r="E52" i="65"/>
  <c r="D52" i="65"/>
  <c r="C52" i="65"/>
  <c r="B52" i="65"/>
  <c r="K51" i="65"/>
  <c r="J51" i="65"/>
  <c r="I51" i="65"/>
  <c r="H51" i="65"/>
  <c r="G51" i="65"/>
  <c r="F51" i="65"/>
  <c r="E51" i="65"/>
  <c r="D51" i="65"/>
  <c r="C51" i="65"/>
  <c r="B51" i="65"/>
  <c r="K50" i="65"/>
  <c r="J50" i="65"/>
  <c r="I50" i="65"/>
  <c r="H50" i="65"/>
  <c r="G50" i="65"/>
  <c r="F50" i="65"/>
  <c r="E50" i="65"/>
  <c r="D50" i="65"/>
  <c r="C50" i="65"/>
  <c r="B50" i="65"/>
  <c r="K49" i="65"/>
  <c r="J49" i="65"/>
  <c r="I49" i="65"/>
  <c r="H49" i="65"/>
  <c r="G49" i="65"/>
  <c r="F49" i="65"/>
  <c r="E49" i="65"/>
  <c r="D49" i="65"/>
  <c r="C49" i="65"/>
  <c r="B49" i="65"/>
  <c r="K48" i="65"/>
  <c r="J48" i="65"/>
  <c r="I48" i="65"/>
  <c r="H48" i="65"/>
  <c r="G48" i="65"/>
  <c r="F48" i="65"/>
  <c r="E48" i="65"/>
  <c r="D48" i="65"/>
  <c r="C48" i="65"/>
  <c r="B48" i="65"/>
  <c r="K47" i="65"/>
  <c r="J47" i="65"/>
  <c r="I47" i="65"/>
  <c r="H47" i="65"/>
  <c r="G47" i="65"/>
  <c r="F47" i="65"/>
  <c r="E47" i="65"/>
  <c r="D47" i="65"/>
  <c r="C47" i="65"/>
  <c r="B47" i="65"/>
  <c r="K46" i="65"/>
  <c r="J46" i="65"/>
  <c r="I46" i="65"/>
  <c r="H46" i="65"/>
  <c r="G46" i="65"/>
  <c r="F46" i="65"/>
  <c r="E46" i="65"/>
  <c r="D46" i="65"/>
  <c r="C46" i="65"/>
  <c r="B46" i="65"/>
  <c r="K45" i="65"/>
  <c r="J45" i="65"/>
  <c r="I45" i="65"/>
  <c r="H45" i="65"/>
  <c r="G45" i="65"/>
  <c r="F45" i="65"/>
  <c r="E45" i="65"/>
  <c r="D45" i="65"/>
  <c r="C45" i="65"/>
  <c r="B45" i="65"/>
  <c r="K44" i="65"/>
  <c r="J44" i="65"/>
  <c r="I44" i="65"/>
  <c r="H44" i="65"/>
  <c r="G44" i="65"/>
  <c r="F44" i="65"/>
  <c r="E44" i="65"/>
  <c r="D44" i="65"/>
  <c r="C44" i="65"/>
  <c r="B44" i="65"/>
  <c r="K43" i="65"/>
  <c r="J43" i="65"/>
  <c r="I43" i="65"/>
  <c r="H43" i="65"/>
  <c r="G43" i="65"/>
  <c r="F43" i="65"/>
  <c r="E43" i="65"/>
  <c r="D43" i="65"/>
  <c r="C43" i="65"/>
  <c r="B43" i="65"/>
  <c r="K42" i="65"/>
  <c r="J42" i="65"/>
  <c r="I42" i="65"/>
  <c r="H42" i="65"/>
  <c r="G42" i="65"/>
  <c r="F42" i="65"/>
  <c r="E42" i="65"/>
  <c r="D42" i="65"/>
  <c r="C42" i="65"/>
  <c r="B42" i="65"/>
  <c r="K41" i="65"/>
  <c r="J41" i="65"/>
  <c r="I41" i="65"/>
  <c r="H41" i="65"/>
  <c r="G41" i="65"/>
  <c r="F41" i="65"/>
  <c r="E41" i="65"/>
  <c r="D41" i="65"/>
  <c r="C41" i="65"/>
  <c r="B41" i="65"/>
  <c r="K40" i="65"/>
  <c r="J40" i="65"/>
  <c r="I40" i="65"/>
  <c r="H40" i="65"/>
  <c r="G40" i="65"/>
  <c r="F40" i="65"/>
  <c r="E40" i="65"/>
  <c r="D40" i="65"/>
  <c r="C40" i="65"/>
  <c r="B40" i="65"/>
  <c r="K39" i="65"/>
  <c r="J39" i="65"/>
  <c r="I39" i="65"/>
  <c r="H39" i="65"/>
  <c r="G39" i="65"/>
  <c r="F39" i="65"/>
  <c r="E39" i="65"/>
  <c r="D39" i="65"/>
  <c r="C39" i="65"/>
  <c r="B39" i="65"/>
  <c r="K38" i="65"/>
  <c r="J38" i="65"/>
  <c r="I38" i="65"/>
  <c r="H38" i="65"/>
  <c r="G38" i="65"/>
  <c r="F38" i="65"/>
  <c r="E38" i="65"/>
  <c r="D38" i="65"/>
  <c r="C38" i="65"/>
  <c r="B38" i="65"/>
  <c r="K37" i="65"/>
  <c r="J37" i="65"/>
  <c r="I37" i="65"/>
  <c r="H37" i="65"/>
  <c r="G37" i="65"/>
  <c r="F37" i="65"/>
  <c r="E37" i="65"/>
  <c r="D37" i="65"/>
  <c r="C37" i="65"/>
  <c r="B37" i="65"/>
  <c r="K36" i="65"/>
  <c r="J36" i="65"/>
  <c r="I36" i="65"/>
  <c r="H36" i="65"/>
  <c r="G36" i="65"/>
  <c r="F36" i="65"/>
  <c r="E36" i="65"/>
  <c r="D36" i="65"/>
  <c r="C36" i="65"/>
  <c r="B36" i="65"/>
  <c r="K35" i="65"/>
  <c r="J35" i="65"/>
  <c r="I35" i="65"/>
  <c r="H35" i="65"/>
  <c r="G35" i="65"/>
  <c r="F35" i="65"/>
  <c r="E35" i="65"/>
  <c r="D35" i="65"/>
  <c r="C35" i="65"/>
  <c r="B35" i="65"/>
  <c r="K34" i="65"/>
  <c r="J34" i="65"/>
  <c r="I34" i="65"/>
  <c r="H34" i="65"/>
  <c r="G34" i="65"/>
  <c r="F34" i="65"/>
  <c r="E34" i="65"/>
  <c r="D34" i="65"/>
  <c r="C34" i="65"/>
  <c r="B34" i="65"/>
  <c r="K33" i="65"/>
  <c r="J33" i="65"/>
  <c r="I33" i="65"/>
  <c r="H33" i="65"/>
  <c r="G33" i="65"/>
  <c r="F33" i="65"/>
  <c r="E33" i="65"/>
  <c r="D33" i="65"/>
  <c r="C33" i="65"/>
  <c r="B33" i="65"/>
  <c r="K32" i="65"/>
  <c r="J32" i="65"/>
  <c r="I32" i="65"/>
  <c r="H32" i="65"/>
  <c r="G32" i="65"/>
  <c r="F32" i="65"/>
  <c r="E32" i="65"/>
  <c r="D32" i="65"/>
  <c r="C32" i="65"/>
  <c r="B32" i="65"/>
  <c r="K31" i="65"/>
  <c r="J31" i="65"/>
  <c r="I31" i="65"/>
  <c r="H31" i="65"/>
  <c r="G31" i="65"/>
  <c r="F31" i="65"/>
  <c r="E31" i="65"/>
  <c r="D31" i="65"/>
  <c r="C31" i="65"/>
  <c r="B31" i="65"/>
  <c r="K30" i="65"/>
  <c r="J30" i="65"/>
  <c r="I30" i="65"/>
  <c r="H30" i="65"/>
  <c r="G30" i="65"/>
  <c r="F30" i="65"/>
  <c r="E30" i="65"/>
  <c r="D30" i="65"/>
  <c r="C30" i="65"/>
  <c r="B30" i="65"/>
  <c r="K29" i="65"/>
  <c r="J29" i="65"/>
  <c r="I29" i="65"/>
  <c r="H29" i="65"/>
  <c r="G29" i="65"/>
  <c r="F29" i="65"/>
  <c r="E29" i="65"/>
  <c r="D29" i="65"/>
  <c r="C29" i="65"/>
  <c r="B29" i="65"/>
  <c r="K28" i="65"/>
  <c r="J28" i="65"/>
  <c r="I28" i="65"/>
  <c r="H28" i="65"/>
  <c r="G28" i="65"/>
  <c r="F28" i="65"/>
  <c r="E28" i="65"/>
  <c r="D28" i="65"/>
  <c r="C28" i="65"/>
  <c r="B28" i="65"/>
  <c r="K27" i="65"/>
  <c r="J27" i="65"/>
  <c r="I27" i="65"/>
  <c r="H27" i="65"/>
  <c r="G27" i="65"/>
  <c r="F27" i="65"/>
  <c r="E27" i="65"/>
  <c r="D27" i="65"/>
  <c r="C27" i="65"/>
  <c r="B27" i="65"/>
  <c r="K26" i="65"/>
  <c r="J26" i="65"/>
  <c r="I26" i="65"/>
  <c r="H26" i="65"/>
  <c r="G26" i="65"/>
  <c r="F26" i="65"/>
  <c r="E26" i="65"/>
  <c r="D26" i="65"/>
  <c r="C26" i="65"/>
  <c r="B26" i="65"/>
  <c r="K25" i="65"/>
  <c r="J25" i="65"/>
  <c r="I25" i="65"/>
  <c r="H25" i="65"/>
  <c r="G25" i="65"/>
  <c r="F25" i="65"/>
  <c r="E25" i="65"/>
  <c r="D25" i="65"/>
  <c r="C25" i="65"/>
  <c r="B25" i="65"/>
  <c r="K24" i="65"/>
  <c r="J24" i="65"/>
  <c r="I24" i="65"/>
  <c r="H24" i="65"/>
  <c r="G24" i="65"/>
  <c r="F24" i="65"/>
  <c r="E24" i="65"/>
  <c r="D24" i="65"/>
  <c r="C24" i="65"/>
  <c r="B24" i="65"/>
  <c r="K23" i="65"/>
  <c r="J23" i="65"/>
  <c r="I23" i="65"/>
  <c r="H23" i="65"/>
  <c r="G23" i="65"/>
  <c r="F23" i="65"/>
  <c r="E23" i="65"/>
  <c r="D23" i="65"/>
  <c r="C23" i="65"/>
  <c r="B23" i="65"/>
  <c r="K22" i="65"/>
  <c r="J22" i="65"/>
  <c r="I22" i="65"/>
  <c r="H22" i="65"/>
  <c r="G22" i="65"/>
  <c r="F22" i="65"/>
  <c r="E22" i="65"/>
  <c r="D22" i="65"/>
  <c r="C22" i="65"/>
  <c r="B22" i="65"/>
  <c r="K21" i="65"/>
  <c r="J21" i="65"/>
  <c r="I21" i="65"/>
  <c r="H21" i="65"/>
  <c r="G21" i="65"/>
  <c r="F21" i="65"/>
  <c r="E21" i="65"/>
  <c r="D21" i="65"/>
  <c r="C21" i="65"/>
  <c r="B21" i="65"/>
  <c r="K20" i="65"/>
  <c r="J20" i="65"/>
  <c r="I20" i="65"/>
  <c r="H20" i="65"/>
  <c r="G20" i="65"/>
  <c r="F20" i="65"/>
  <c r="E20" i="65"/>
  <c r="D20" i="65"/>
  <c r="C20" i="65"/>
  <c r="B20" i="65"/>
  <c r="K19" i="65"/>
  <c r="J19" i="65"/>
  <c r="I19" i="65"/>
  <c r="H19" i="65"/>
  <c r="G19" i="65"/>
  <c r="F19" i="65"/>
  <c r="E19" i="65"/>
  <c r="D19" i="65"/>
  <c r="C19" i="65"/>
  <c r="B19" i="65"/>
  <c r="K18" i="65"/>
  <c r="J18" i="65"/>
  <c r="I18" i="65"/>
  <c r="H18" i="65"/>
  <c r="G18" i="65"/>
  <c r="F18" i="65"/>
  <c r="E18" i="65"/>
  <c r="D18" i="65"/>
  <c r="C18" i="65"/>
  <c r="B18" i="65"/>
  <c r="K17" i="65"/>
  <c r="J17" i="65"/>
  <c r="I17" i="65"/>
  <c r="H17" i="65"/>
  <c r="G17" i="65"/>
  <c r="F17" i="65"/>
  <c r="E17" i="65"/>
  <c r="D17" i="65"/>
  <c r="C17" i="65"/>
  <c r="B17" i="65"/>
  <c r="K16" i="65"/>
  <c r="J16" i="65"/>
  <c r="I16" i="65"/>
  <c r="H16" i="65"/>
  <c r="G16" i="65"/>
  <c r="F16" i="65"/>
  <c r="E16" i="65"/>
  <c r="D16" i="65"/>
  <c r="C16" i="65"/>
  <c r="B16" i="65"/>
  <c r="K15" i="65"/>
  <c r="J15" i="65"/>
  <c r="I15" i="65"/>
  <c r="H15" i="65"/>
  <c r="G15" i="65"/>
  <c r="F15" i="65"/>
  <c r="E15" i="65"/>
  <c r="D15" i="65"/>
  <c r="C15" i="65"/>
  <c r="B15" i="65"/>
  <c r="K14" i="65"/>
  <c r="J14" i="65"/>
  <c r="I14" i="65"/>
  <c r="H14" i="65"/>
  <c r="G14" i="65"/>
  <c r="F14" i="65"/>
  <c r="E14" i="65"/>
  <c r="D14" i="65"/>
  <c r="C14" i="65"/>
  <c r="B14" i="65"/>
  <c r="K13" i="65"/>
  <c r="J13" i="65"/>
  <c r="I13" i="65"/>
  <c r="H13" i="65"/>
  <c r="G13" i="65"/>
  <c r="F13" i="65"/>
  <c r="E13" i="65"/>
  <c r="D13" i="65"/>
  <c r="C13" i="65"/>
  <c r="B13" i="65"/>
  <c r="K12" i="65"/>
  <c r="J12" i="65"/>
  <c r="I12" i="65"/>
  <c r="H12" i="65"/>
  <c r="G12" i="65"/>
  <c r="F12" i="65"/>
  <c r="E12" i="65"/>
  <c r="D12" i="65"/>
  <c r="C12" i="65"/>
  <c r="B12" i="65"/>
  <c r="K11" i="65"/>
  <c r="J11" i="65"/>
  <c r="I11" i="65"/>
  <c r="H11" i="65"/>
  <c r="G11" i="65"/>
  <c r="F11" i="65"/>
  <c r="E11" i="65"/>
  <c r="D11" i="65"/>
  <c r="C11" i="65"/>
  <c r="B11" i="65"/>
  <c r="K10" i="65"/>
  <c r="J10" i="65"/>
  <c r="I10" i="65"/>
  <c r="H10" i="65"/>
  <c r="G10" i="65"/>
  <c r="F10" i="65"/>
  <c r="E10" i="65"/>
  <c r="D10" i="65"/>
  <c r="C10" i="65"/>
  <c r="B10" i="65"/>
  <c r="K9" i="65"/>
  <c r="J9" i="65"/>
  <c r="I9" i="65"/>
  <c r="H9" i="65"/>
  <c r="G9" i="65"/>
  <c r="F9" i="65"/>
  <c r="E9" i="65"/>
  <c r="D9" i="65"/>
  <c r="C9" i="65"/>
  <c r="B9" i="65"/>
  <c r="K8" i="65"/>
  <c r="J8" i="65"/>
  <c r="I8" i="65"/>
  <c r="H8" i="65"/>
  <c r="G8" i="65"/>
  <c r="F8" i="65"/>
  <c r="E8" i="65"/>
  <c r="D8" i="65"/>
  <c r="C8" i="65"/>
  <c r="B8" i="65"/>
  <c r="K7" i="65"/>
  <c r="J7" i="65"/>
  <c r="I7" i="65"/>
  <c r="H7" i="65"/>
  <c r="G7" i="65"/>
  <c r="F7" i="65"/>
  <c r="E7" i="65"/>
  <c r="D7" i="65"/>
  <c r="C7" i="65"/>
  <c r="B7" i="65"/>
  <c r="K6" i="65"/>
  <c r="J6" i="65"/>
  <c r="I6" i="65"/>
  <c r="H6" i="65"/>
  <c r="G6" i="65"/>
  <c r="F6" i="65"/>
  <c r="E6" i="65"/>
  <c r="D6" i="65"/>
  <c r="C6" i="65"/>
  <c r="B6" i="65"/>
  <c r="K5" i="65"/>
  <c r="J5" i="65"/>
  <c r="I5" i="65"/>
  <c r="H5" i="65"/>
  <c r="G5" i="65"/>
  <c r="F5" i="65"/>
  <c r="E5" i="65"/>
  <c r="D5" i="65"/>
  <c r="C5" i="65"/>
  <c r="B5" i="65"/>
  <c r="K4" i="65"/>
  <c r="J4" i="65"/>
  <c r="I4" i="65"/>
  <c r="H4" i="65"/>
  <c r="G4" i="65"/>
  <c r="F4" i="65"/>
  <c r="E4" i="65"/>
  <c r="D4" i="65"/>
  <c r="C4" i="65"/>
  <c r="B4" i="65"/>
  <c r="K3" i="65"/>
  <c r="J3" i="65"/>
  <c r="I3" i="65"/>
  <c r="H3" i="65"/>
  <c r="G3" i="65"/>
  <c r="F3" i="65"/>
  <c r="E3" i="65"/>
  <c r="D3" i="65"/>
  <c r="C3" i="65"/>
  <c r="B3" i="65"/>
  <c r="B291" i="51"/>
  <c r="B290" i="51"/>
  <c r="B289" i="51"/>
  <c r="B288" i="51"/>
  <c r="B287" i="51"/>
  <c r="B286" i="51"/>
  <c r="B285" i="51"/>
  <c r="B284" i="51"/>
  <c r="B283" i="51"/>
  <c r="B282" i="51"/>
  <c r="B281" i="51"/>
  <c r="B280" i="51"/>
  <c r="B279" i="51"/>
  <c r="B278" i="51"/>
  <c r="B277" i="51"/>
  <c r="B276" i="51"/>
  <c r="B275" i="51"/>
  <c r="B274" i="51"/>
  <c r="B273" i="51"/>
  <c r="B272" i="51"/>
  <c r="B271" i="51"/>
  <c r="B270" i="51"/>
  <c r="B269" i="51"/>
  <c r="B268" i="51"/>
  <c r="B267" i="51"/>
  <c r="B266" i="51"/>
  <c r="B265" i="51"/>
  <c r="B264" i="51"/>
  <c r="B263" i="51"/>
  <c r="B262" i="51"/>
  <c r="B261" i="51"/>
  <c r="B260" i="51"/>
  <c r="B259" i="51"/>
  <c r="B258" i="51"/>
  <c r="B257" i="51"/>
  <c r="B256" i="51"/>
  <c r="B255" i="51"/>
  <c r="B254" i="51"/>
  <c r="B253" i="51"/>
  <c r="B252" i="51"/>
  <c r="B251" i="51"/>
  <c r="B250" i="51"/>
  <c r="B249" i="51"/>
  <c r="B248" i="51"/>
  <c r="B247" i="51"/>
  <c r="B246" i="51"/>
  <c r="B245" i="51"/>
  <c r="B244" i="51"/>
  <c r="B243" i="51"/>
  <c r="B242" i="51"/>
  <c r="B241" i="51"/>
  <c r="B240" i="51"/>
  <c r="B239" i="51"/>
  <c r="B238" i="51"/>
  <c r="B237" i="51"/>
  <c r="B236" i="51"/>
  <c r="B235" i="51"/>
  <c r="B234" i="51"/>
  <c r="B233" i="51"/>
  <c r="B232" i="51"/>
  <c r="B231" i="51"/>
  <c r="B230" i="51"/>
  <c r="B229" i="51"/>
  <c r="B228" i="51"/>
  <c r="B227" i="51"/>
  <c r="B226" i="51"/>
  <c r="B225" i="51"/>
  <c r="B224" i="51"/>
  <c r="B223" i="51"/>
  <c r="B222" i="51"/>
  <c r="B221" i="51"/>
  <c r="B220" i="51"/>
  <c r="B219" i="51"/>
  <c r="B218" i="51"/>
  <c r="B217" i="51"/>
  <c r="B216" i="51"/>
  <c r="B215" i="51"/>
  <c r="B214" i="51"/>
  <c r="B213" i="51"/>
  <c r="B212" i="51"/>
  <c r="B211" i="51"/>
  <c r="B210" i="51"/>
  <c r="B209" i="51"/>
  <c r="B208" i="51"/>
  <c r="B207" i="51"/>
  <c r="B206" i="51"/>
  <c r="B205" i="51"/>
  <c r="B204" i="51"/>
  <c r="B203" i="51"/>
  <c r="B202" i="51"/>
  <c r="B201" i="51"/>
  <c r="B200" i="51"/>
  <c r="B199" i="51"/>
  <c r="B198" i="51"/>
  <c r="B197" i="51"/>
  <c r="B196" i="51"/>
  <c r="B195" i="51"/>
  <c r="B194" i="51"/>
  <c r="B193" i="51"/>
  <c r="B192" i="51"/>
  <c r="B191" i="51"/>
  <c r="B190" i="51"/>
  <c r="B189" i="51"/>
  <c r="B188" i="51"/>
  <c r="B187" i="51"/>
  <c r="B186" i="51"/>
  <c r="B185" i="51"/>
  <c r="B184" i="51"/>
  <c r="B183" i="51"/>
  <c r="B182" i="51"/>
  <c r="B181" i="51"/>
  <c r="B180" i="51"/>
  <c r="B179" i="51"/>
  <c r="B178" i="51"/>
  <c r="B177" i="51"/>
  <c r="B176" i="51"/>
  <c r="B175" i="51"/>
  <c r="B174" i="51"/>
  <c r="B173" i="51"/>
  <c r="B172" i="51"/>
  <c r="B171" i="51"/>
  <c r="B170" i="51"/>
  <c r="B169" i="51"/>
  <c r="B168" i="51"/>
  <c r="B167" i="51"/>
  <c r="B166" i="51"/>
  <c r="B165" i="51"/>
  <c r="B164" i="51"/>
  <c r="B163" i="51"/>
  <c r="B162" i="51"/>
  <c r="B161" i="51"/>
  <c r="B160" i="51"/>
  <c r="B159" i="51"/>
  <c r="B158" i="51"/>
  <c r="B157" i="51"/>
  <c r="B156" i="51"/>
  <c r="B155" i="51"/>
  <c r="B154" i="51"/>
  <c r="B153" i="51"/>
  <c r="B152" i="51"/>
  <c r="B151" i="51"/>
  <c r="B150" i="51"/>
  <c r="B149" i="51"/>
  <c r="B148" i="51"/>
  <c r="B147" i="51"/>
  <c r="B146" i="51"/>
  <c r="B145" i="51"/>
  <c r="B144" i="51"/>
  <c r="B143" i="51"/>
  <c r="B142" i="51"/>
  <c r="B141" i="51"/>
  <c r="B140" i="51"/>
  <c r="B139" i="51"/>
  <c r="B138" i="51"/>
  <c r="B137" i="51"/>
  <c r="B136" i="51"/>
  <c r="B135" i="51"/>
  <c r="B134" i="51"/>
  <c r="B133" i="51"/>
  <c r="B132" i="51"/>
  <c r="B131" i="51"/>
  <c r="B130" i="51"/>
  <c r="B129" i="51"/>
  <c r="B128" i="51"/>
  <c r="B127" i="51"/>
  <c r="B126" i="51"/>
  <c r="B125" i="51"/>
  <c r="B124" i="51"/>
  <c r="B123" i="51"/>
  <c r="B122" i="51"/>
  <c r="B121" i="51"/>
  <c r="B120" i="51"/>
  <c r="B119" i="51"/>
  <c r="B118" i="51"/>
  <c r="B117" i="51"/>
  <c r="B116" i="51"/>
  <c r="B115" i="51"/>
  <c r="B114" i="51"/>
  <c r="B113" i="51"/>
  <c r="B112" i="51"/>
  <c r="B111" i="51"/>
  <c r="B110" i="51"/>
  <c r="B109" i="51"/>
  <c r="B108" i="51"/>
  <c r="B107" i="51"/>
  <c r="B106" i="51"/>
  <c r="B105" i="51"/>
  <c r="B104" i="51"/>
  <c r="B103" i="51"/>
  <c r="B102" i="51"/>
  <c r="B101" i="51"/>
  <c r="B100" i="51"/>
  <c r="B99" i="51"/>
  <c r="B98" i="51"/>
  <c r="B97" i="51"/>
  <c r="B96" i="51"/>
  <c r="B95" i="51"/>
  <c r="B94" i="51"/>
  <c r="B93" i="51"/>
  <c r="B92" i="51"/>
  <c r="B91" i="51"/>
  <c r="B90" i="51"/>
  <c r="B89" i="51"/>
  <c r="B88" i="51"/>
  <c r="B87" i="51"/>
  <c r="B86" i="51"/>
  <c r="B85" i="51"/>
  <c r="B84" i="51"/>
  <c r="B83" i="51"/>
  <c r="B82" i="51"/>
  <c r="B81" i="51"/>
  <c r="B80" i="51"/>
  <c r="B79" i="51"/>
  <c r="B78" i="51"/>
  <c r="K77" i="51"/>
  <c r="J77" i="51"/>
  <c r="I77" i="51"/>
  <c r="H77" i="51"/>
  <c r="G77" i="51"/>
  <c r="F77" i="51"/>
  <c r="E77" i="51"/>
  <c r="D77" i="51"/>
  <c r="C77" i="51"/>
  <c r="B77" i="51"/>
  <c r="K76" i="51"/>
  <c r="J76" i="51"/>
  <c r="I76" i="51"/>
  <c r="H76" i="51"/>
  <c r="G76" i="51"/>
  <c r="F76" i="51"/>
  <c r="E76" i="51"/>
  <c r="D76" i="51"/>
  <c r="C76" i="51"/>
  <c r="B76" i="51"/>
  <c r="K75" i="51"/>
  <c r="J75" i="51"/>
  <c r="I75" i="51"/>
  <c r="H75" i="51"/>
  <c r="G75" i="51"/>
  <c r="F75" i="51"/>
  <c r="E75" i="51"/>
  <c r="D75" i="51"/>
  <c r="C75" i="51"/>
  <c r="B75" i="51"/>
  <c r="K74" i="51"/>
  <c r="J74" i="51"/>
  <c r="I74" i="51"/>
  <c r="H74" i="51"/>
  <c r="G74" i="51"/>
  <c r="F74" i="51"/>
  <c r="E74" i="51"/>
  <c r="D74" i="51"/>
  <c r="C74" i="51"/>
  <c r="B74" i="51"/>
  <c r="K73" i="51"/>
  <c r="J73" i="51"/>
  <c r="I73" i="51"/>
  <c r="H73" i="51"/>
  <c r="G73" i="51"/>
  <c r="F73" i="51"/>
  <c r="E73" i="51"/>
  <c r="D73" i="51"/>
  <c r="C73" i="51"/>
  <c r="B73" i="51"/>
  <c r="K72" i="51"/>
  <c r="J72" i="51"/>
  <c r="I72" i="51"/>
  <c r="H72" i="51"/>
  <c r="G72" i="51"/>
  <c r="F72" i="51"/>
  <c r="E72" i="51"/>
  <c r="D72" i="51"/>
  <c r="C72" i="51"/>
  <c r="B72" i="51"/>
  <c r="K71" i="51"/>
  <c r="J71" i="51"/>
  <c r="I71" i="51"/>
  <c r="H71" i="51"/>
  <c r="G71" i="51"/>
  <c r="F71" i="51"/>
  <c r="E71" i="51"/>
  <c r="D71" i="51"/>
  <c r="C71" i="51"/>
  <c r="B71" i="51"/>
  <c r="K70" i="51"/>
  <c r="J70" i="51"/>
  <c r="I70" i="51"/>
  <c r="H70" i="51"/>
  <c r="G70" i="51"/>
  <c r="F70" i="51"/>
  <c r="E70" i="51"/>
  <c r="D70" i="51"/>
  <c r="C70" i="51"/>
  <c r="B70" i="51"/>
  <c r="K69" i="51"/>
  <c r="J69" i="51"/>
  <c r="I69" i="51"/>
  <c r="H69" i="51"/>
  <c r="G69" i="51"/>
  <c r="F69" i="51"/>
  <c r="E69" i="51"/>
  <c r="D69" i="51"/>
  <c r="C69" i="51"/>
  <c r="B69" i="51"/>
  <c r="K68" i="51"/>
  <c r="J68" i="51"/>
  <c r="I68" i="51"/>
  <c r="H68" i="51"/>
  <c r="G68" i="51"/>
  <c r="F68" i="51"/>
  <c r="E68" i="51"/>
  <c r="D68" i="51"/>
  <c r="C68" i="51"/>
  <c r="B68" i="51"/>
  <c r="K67" i="51"/>
  <c r="J67" i="51"/>
  <c r="I67" i="51"/>
  <c r="H67" i="51"/>
  <c r="G67" i="51"/>
  <c r="F67" i="51"/>
  <c r="E67" i="51"/>
  <c r="D67" i="51"/>
  <c r="C67" i="51"/>
  <c r="B67" i="51"/>
  <c r="K66" i="51"/>
  <c r="J66" i="51"/>
  <c r="I66" i="51"/>
  <c r="H66" i="51"/>
  <c r="G66" i="51"/>
  <c r="F66" i="51"/>
  <c r="E66" i="51"/>
  <c r="D66" i="51"/>
  <c r="C66" i="51"/>
  <c r="B66" i="51"/>
  <c r="K65" i="51"/>
  <c r="J65" i="51"/>
  <c r="I65" i="51"/>
  <c r="H65" i="51"/>
  <c r="G65" i="51"/>
  <c r="F65" i="51"/>
  <c r="E65" i="51"/>
  <c r="D65" i="51"/>
  <c r="C65" i="51"/>
  <c r="B65" i="51"/>
  <c r="K64" i="51"/>
  <c r="J64" i="51"/>
  <c r="I64" i="51"/>
  <c r="H64" i="51"/>
  <c r="G64" i="51"/>
  <c r="F64" i="51"/>
  <c r="E64" i="51"/>
  <c r="D64" i="51"/>
  <c r="C64" i="51"/>
  <c r="B64" i="51"/>
  <c r="K63" i="51"/>
  <c r="J63" i="51"/>
  <c r="I63" i="51"/>
  <c r="H63" i="51"/>
  <c r="G63" i="51"/>
  <c r="F63" i="51"/>
  <c r="E63" i="51"/>
  <c r="D63" i="51"/>
  <c r="C63" i="51"/>
  <c r="B63" i="51"/>
  <c r="K62" i="51"/>
  <c r="J62" i="51"/>
  <c r="I62" i="51"/>
  <c r="H62" i="51"/>
  <c r="G62" i="51"/>
  <c r="F62" i="51"/>
  <c r="E62" i="51"/>
  <c r="D62" i="51"/>
  <c r="C62" i="51"/>
  <c r="B62" i="51"/>
  <c r="K61" i="51"/>
  <c r="J61" i="51"/>
  <c r="I61" i="51"/>
  <c r="H61" i="51"/>
  <c r="G61" i="51"/>
  <c r="F61" i="51"/>
  <c r="E61" i="51"/>
  <c r="D61" i="51"/>
  <c r="C61" i="51"/>
  <c r="B61" i="51"/>
  <c r="K60" i="51"/>
  <c r="J60" i="51"/>
  <c r="I60" i="51"/>
  <c r="H60" i="51"/>
  <c r="G60" i="51"/>
  <c r="F60" i="51"/>
  <c r="E60" i="51"/>
  <c r="D60" i="51"/>
  <c r="C60" i="51"/>
  <c r="B60" i="51"/>
  <c r="K59" i="51"/>
  <c r="J59" i="51"/>
  <c r="I59" i="51"/>
  <c r="H59" i="51"/>
  <c r="G59" i="51"/>
  <c r="F59" i="51"/>
  <c r="E59" i="51"/>
  <c r="D59" i="51"/>
  <c r="C59" i="51"/>
  <c r="B59" i="51"/>
  <c r="K58" i="51"/>
  <c r="J58" i="51"/>
  <c r="I58" i="51"/>
  <c r="H58" i="51"/>
  <c r="G58" i="51"/>
  <c r="F58" i="51"/>
  <c r="E58" i="51"/>
  <c r="D58" i="51"/>
  <c r="C58" i="51"/>
  <c r="B58" i="51"/>
  <c r="K57" i="51"/>
  <c r="J57" i="51"/>
  <c r="I57" i="51"/>
  <c r="H57" i="51"/>
  <c r="G57" i="51"/>
  <c r="F57" i="51"/>
  <c r="E57" i="51"/>
  <c r="D57" i="51"/>
  <c r="C57" i="51"/>
  <c r="B57" i="51"/>
  <c r="K56" i="51"/>
  <c r="J56" i="51"/>
  <c r="I56" i="51"/>
  <c r="H56" i="51"/>
  <c r="G56" i="51"/>
  <c r="F56" i="51"/>
  <c r="E56" i="51"/>
  <c r="D56" i="51"/>
  <c r="C56" i="51"/>
  <c r="B56" i="51"/>
  <c r="K55" i="51"/>
  <c r="J55" i="51"/>
  <c r="I55" i="51"/>
  <c r="H55" i="51"/>
  <c r="G55" i="51"/>
  <c r="F55" i="51"/>
  <c r="E55" i="51"/>
  <c r="D55" i="51"/>
  <c r="C55" i="51"/>
  <c r="B55" i="51"/>
  <c r="K54" i="51"/>
  <c r="J54" i="51"/>
  <c r="I54" i="51"/>
  <c r="H54" i="51"/>
  <c r="G54" i="51"/>
  <c r="F54" i="51"/>
  <c r="E54" i="51"/>
  <c r="D54" i="51"/>
  <c r="C54" i="51"/>
  <c r="B54" i="51"/>
  <c r="K53" i="51"/>
  <c r="J53" i="51"/>
  <c r="I53" i="51"/>
  <c r="H53" i="51"/>
  <c r="G53" i="51"/>
  <c r="F53" i="51"/>
  <c r="E53" i="51"/>
  <c r="D53" i="51"/>
  <c r="C53" i="51"/>
  <c r="B53" i="51"/>
  <c r="K52" i="51"/>
  <c r="J52" i="51"/>
  <c r="I52" i="51"/>
  <c r="H52" i="51"/>
  <c r="G52" i="51"/>
  <c r="F52" i="51"/>
  <c r="E52" i="51"/>
  <c r="D52" i="51"/>
  <c r="C52" i="51"/>
  <c r="B52" i="51"/>
  <c r="K51" i="51"/>
  <c r="J51" i="51"/>
  <c r="I51" i="51"/>
  <c r="H51" i="51"/>
  <c r="G51" i="51"/>
  <c r="F51" i="51"/>
  <c r="E51" i="51"/>
  <c r="D51" i="51"/>
  <c r="C51" i="51"/>
  <c r="B51" i="51"/>
  <c r="K50" i="51"/>
  <c r="J50" i="51"/>
  <c r="I50" i="51"/>
  <c r="H50" i="51"/>
  <c r="G50" i="51"/>
  <c r="F50" i="51"/>
  <c r="E50" i="51"/>
  <c r="D50" i="51"/>
  <c r="C50" i="51"/>
  <c r="B50" i="51"/>
  <c r="K49" i="51"/>
  <c r="J49" i="51"/>
  <c r="I49" i="51"/>
  <c r="H49" i="51"/>
  <c r="G49" i="51"/>
  <c r="F49" i="51"/>
  <c r="E49" i="51"/>
  <c r="D49" i="51"/>
  <c r="C49" i="51"/>
  <c r="B49" i="51"/>
  <c r="K48" i="51"/>
  <c r="J48" i="51"/>
  <c r="I48" i="51"/>
  <c r="H48" i="51"/>
  <c r="G48" i="51"/>
  <c r="F48" i="51"/>
  <c r="E48" i="51"/>
  <c r="D48" i="51"/>
  <c r="C48" i="51"/>
  <c r="B48" i="51"/>
  <c r="K47" i="51"/>
  <c r="J47" i="51"/>
  <c r="I47" i="51"/>
  <c r="H47" i="51"/>
  <c r="G47" i="51"/>
  <c r="F47" i="51"/>
  <c r="E47" i="51"/>
  <c r="D47" i="51"/>
  <c r="C47" i="51"/>
  <c r="B47" i="51"/>
  <c r="K46" i="51"/>
  <c r="J46" i="51"/>
  <c r="I46" i="51"/>
  <c r="H46" i="51"/>
  <c r="G46" i="51"/>
  <c r="F46" i="51"/>
  <c r="E46" i="51"/>
  <c r="D46" i="51"/>
  <c r="C46" i="51"/>
  <c r="B46" i="51"/>
  <c r="K45" i="51"/>
  <c r="J45" i="51"/>
  <c r="I45" i="51"/>
  <c r="H45" i="51"/>
  <c r="G45" i="51"/>
  <c r="F45" i="51"/>
  <c r="E45" i="51"/>
  <c r="D45" i="51"/>
  <c r="C45" i="51"/>
  <c r="B45" i="51"/>
  <c r="K44" i="51"/>
  <c r="J44" i="51"/>
  <c r="I44" i="51"/>
  <c r="H44" i="51"/>
  <c r="G44" i="51"/>
  <c r="F44" i="51"/>
  <c r="E44" i="51"/>
  <c r="D44" i="51"/>
  <c r="C44" i="51"/>
  <c r="B44" i="51"/>
  <c r="K43" i="51"/>
  <c r="J43" i="51"/>
  <c r="I43" i="51"/>
  <c r="H43" i="51"/>
  <c r="G43" i="51"/>
  <c r="F43" i="51"/>
  <c r="E43" i="51"/>
  <c r="D43" i="51"/>
  <c r="C43" i="51"/>
  <c r="B43" i="51"/>
  <c r="K42" i="51"/>
  <c r="J42" i="51"/>
  <c r="I42" i="51"/>
  <c r="H42" i="51"/>
  <c r="G42" i="51"/>
  <c r="F42" i="51"/>
  <c r="E42" i="51"/>
  <c r="D42" i="51"/>
  <c r="C42" i="51"/>
  <c r="B42" i="51"/>
  <c r="K41" i="51"/>
  <c r="J41" i="51"/>
  <c r="I41" i="51"/>
  <c r="H41" i="51"/>
  <c r="G41" i="51"/>
  <c r="F41" i="51"/>
  <c r="E41" i="51"/>
  <c r="D41" i="51"/>
  <c r="C41" i="51"/>
  <c r="B41" i="51"/>
  <c r="K40" i="51"/>
  <c r="J40" i="51"/>
  <c r="I40" i="51"/>
  <c r="H40" i="51"/>
  <c r="G40" i="51"/>
  <c r="F40" i="51"/>
  <c r="E40" i="51"/>
  <c r="D40" i="51"/>
  <c r="C40" i="51"/>
  <c r="B40" i="51"/>
  <c r="K39" i="51"/>
  <c r="J39" i="51"/>
  <c r="I39" i="51"/>
  <c r="H39" i="51"/>
  <c r="G39" i="51"/>
  <c r="F39" i="51"/>
  <c r="E39" i="51"/>
  <c r="D39" i="51"/>
  <c r="C39" i="51"/>
  <c r="B39" i="51"/>
  <c r="K38" i="51"/>
  <c r="J38" i="51"/>
  <c r="I38" i="51"/>
  <c r="H38" i="51"/>
  <c r="G38" i="51"/>
  <c r="F38" i="51"/>
  <c r="E38" i="51"/>
  <c r="D38" i="51"/>
  <c r="C38" i="51"/>
  <c r="B38" i="51"/>
  <c r="K37" i="51"/>
  <c r="J37" i="51"/>
  <c r="I37" i="51"/>
  <c r="H37" i="51"/>
  <c r="G37" i="51"/>
  <c r="F37" i="51"/>
  <c r="E37" i="51"/>
  <c r="D37" i="51"/>
  <c r="C37" i="51"/>
  <c r="B37" i="51"/>
  <c r="K36" i="51"/>
  <c r="J36" i="51"/>
  <c r="I36" i="51"/>
  <c r="H36" i="51"/>
  <c r="G36" i="51"/>
  <c r="F36" i="51"/>
  <c r="E36" i="51"/>
  <c r="D36" i="51"/>
  <c r="C36" i="51"/>
  <c r="B36" i="51"/>
  <c r="K35" i="51"/>
  <c r="J35" i="51"/>
  <c r="I35" i="51"/>
  <c r="H35" i="51"/>
  <c r="G35" i="51"/>
  <c r="F35" i="51"/>
  <c r="E35" i="51"/>
  <c r="D35" i="51"/>
  <c r="C35" i="51"/>
  <c r="B35" i="51"/>
  <c r="K34" i="51"/>
  <c r="J34" i="51"/>
  <c r="I34" i="51"/>
  <c r="H34" i="51"/>
  <c r="G34" i="51"/>
  <c r="F34" i="51"/>
  <c r="E34" i="51"/>
  <c r="D34" i="51"/>
  <c r="C34" i="51"/>
  <c r="B34" i="51"/>
  <c r="K33" i="51"/>
  <c r="J33" i="51"/>
  <c r="I33" i="51"/>
  <c r="H33" i="51"/>
  <c r="G33" i="51"/>
  <c r="F33" i="51"/>
  <c r="E33" i="51"/>
  <c r="D33" i="51"/>
  <c r="C33" i="51"/>
  <c r="B33" i="51"/>
  <c r="K32" i="51"/>
  <c r="J32" i="51"/>
  <c r="I32" i="51"/>
  <c r="H32" i="51"/>
  <c r="G32" i="51"/>
  <c r="F32" i="51"/>
  <c r="E32" i="51"/>
  <c r="D32" i="51"/>
  <c r="C32" i="51"/>
  <c r="B32" i="51"/>
  <c r="K31" i="51"/>
  <c r="J31" i="51"/>
  <c r="I31" i="51"/>
  <c r="H31" i="51"/>
  <c r="G31" i="51"/>
  <c r="F31" i="51"/>
  <c r="E31" i="51"/>
  <c r="D31" i="51"/>
  <c r="C31" i="51"/>
  <c r="B31" i="51"/>
  <c r="K30" i="51"/>
  <c r="J30" i="51"/>
  <c r="I30" i="51"/>
  <c r="H30" i="51"/>
  <c r="G30" i="51"/>
  <c r="F30" i="51"/>
  <c r="E30" i="51"/>
  <c r="D30" i="51"/>
  <c r="C30" i="51"/>
  <c r="B30" i="51"/>
  <c r="K29" i="51"/>
  <c r="J29" i="51"/>
  <c r="I29" i="51"/>
  <c r="H29" i="51"/>
  <c r="G29" i="51"/>
  <c r="F29" i="51"/>
  <c r="E29" i="51"/>
  <c r="D29" i="51"/>
  <c r="C29" i="51"/>
  <c r="B29" i="51"/>
  <c r="K28" i="51"/>
  <c r="J28" i="51"/>
  <c r="I28" i="51"/>
  <c r="H28" i="51"/>
  <c r="G28" i="51"/>
  <c r="F28" i="51"/>
  <c r="E28" i="51"/>
  <c r="D28" i="51"/>
  <c r="C28" i="51"/>
  <c r="B28" i="51"/>
  <c r="K27" i="51"/>
  <c r="J27" i="51"/>
  <c r="I27" i="51"/>
  <c r="H27" i="51"/>
  <c r="G27" i="51"/>
  <c r="F27" i="51"/>
  <c r="E27" i="51"/>
  <c r="D27" i="51"/>
  <c r="C27" i="51"/>
  <c r="B27" i="51"/>
  <c r="K26" i="51"/>
  <c r="J26" i="51"/>
  <c r="I26" i="51"/>
  <c r="H26" i="51"/>
  <c r="G26" i="51"/>
  <c r="F26" i="51"/>
  <c r="E26" i="51"/>
  <c r="D26" i="51"/>
  <c r="C26" i="51"/>
  <c r="B26" i="51"/>
  <c r="K25" i="51"/>
  <c r="J25" i="51"/>
  <c r="I25" i="51"/>
  <c r="H25" i="51"/>
  <c r="G25" i="51"/>
  <c r="F25" i="51"/>
  <c r="E25" i="51"/>
  <c r="D25" i="51"/>
  <c r="C25" i="51"/>
  <c r="B25" i="51"/>
  <c r="K24" i="51"/>
  <c r="J24" i="51"/>
  <c r="I24" i="51"/>
  <c r="H24" i="51"/>
  <c r="G24" i="51"/>
  <c r="F24" i="51"/>
  <c r="E24" i="51"/>
  <c r="D24" i="51"/>
  <c r="C24" i="51"/>
  <c r="B24" i="51"/>
  <c r="K23" i="51"/>
  <c r="J23" i="51"/>
  <c r="I23" i="51"/>
  <c r="H23" i="51"/>
  <c r="G23" i="51"/>
  <c r="F23" i="51"/>
  <c r="E23" i="51"/>
  <c r="D23" i="51"/>
  <c r="C23" i="51"/>
  <c r="B23" i="51"/>
  <c r="K22" i="51"/>
  <c r="J22" i="51"/>
  <c r="I22" i="51"/>
  <c r="H22" i="51"/>
  <c r="G22" i="51"/>
  <c r="F22" i="51"/>
  <c r="E22" i="51"/>
  <c r="D22" i="51"/>
  <c r="C22" i="51"/>
  <c r="B22" i="51"/>
  <c r="K21" i="51"/>
  <c r="J21" i="51"/>
  <c r="I21" i="51"/>
  <c r="H21" i="51"/>
  <c r="G21" i="51"/>
  <c r="F21" i="51"/>
  <c r="E21" i="51"/>
  <c r="D21" i="51"/>
  <c r="C21" i="51"/>
  <c r="B21" i="51"/>
  <c r="K20" i="51"/>
  <c r="J20" i="51"/>
  <c r="I20" i="51"/>
  <c r="H20" i="51"/>
  <c r="G20" i="51"/>
  <c r="F20" i="51"/>
  <c r="E20" i="51"/>
  <c r="D20" i="51"/>
  <c r="C20" i="51"/>
  <c r="B20" i="51"/>
  <c r="K19" i="51"/>
  <c r="J19" i="51"/>
  <c r="I19" i="51"/>
  <c r="H19" i="51"/>
  <c r="G19" i="51"/>
  <c r="F19" i="51"/>
  <c r="E19" i="51"/>
  <c r="D19" i="51"/>
  <c r="C19" i="51"/>
  <c r="B19" i="51"/>
  <c r="K18" i="51"/>
  <c r="J18" i="51"/>
  <c r="I18" i="51"/>
  <c r="H18" i="51"/>
  <c r="G18" i="51"/>
  <c r="F18" i="51"/>
  <c r="E18" i="51"/>
  <c r="D18" i="51"/>
  <c r="C18" i="51"/>
  <c r="B18" i="51"/>
  <c r="K17" i="51"/>
  <c r="J17" i="51"/>
  <c r="I17" i="51"/>
  <c r="H17" i="51"/>
  <c r="G17" i="51"/>
  <c r="F17" i="51"/>
  <c r="E17" i="51"/>
  <c r="D17" i="51"/>
  <c r="C17" i="51"/>
  <c r="B17" i="51"/>
  <c r="K16" i="51"/>
  <c r="J16" i="51"/>
  <c r="I16" i="51"/>
  <c r="H16" i="51"/>
  <c r="G16" i="51"/>
  <c r="F16" i="51"/>
  <c r="E16" i="51"/>
  <c r="D16" i="51"/>
  <c r="C16" i="51"/>
  <c r="B16" i="51"/>
  <c r="K15" i="51"/>
  <c r="J15" i="51"/>
  <c r="I15" i="51"/>
  <c r="H15" i="51"/>
  <c r="G15" i="51"/>
  <c r="F15" i="51"/>
  <c r="E15" i="51"/>
  <c r="D15" i="51"/>
  <c r="C15" i="51"/>
  <c r="B15" i="51"/>
  <c r="K14" i="51"/>
  <c r="J14" i="51"/>
  <c r="I14" i="51"/>
  <c r="H14" i="51"/>
  <c r="G14" i="51"/>
  <c r="F14" i="51"/>
  <c r="E14" i="51"/>
  <c r="D14" i="51"/>
  <c r="C14" i="51"/>
  <c r="B14" i="51"/>
  <c r="K13" i="51"/>
  <c r="J13" i="51"/>
  <c r="I13" i="51"/>
  <c r="H13" i="51"/>
  <c r="G13" i="51"/>
  <c r="F13" i="51"/>
  <c r="E13" i="51"/>
  <c r="D13" i="51"/>
  <c r="C13" i="51"/>
  <c r="B13" i="51"/>
  <c r="K12" i="51"/>
  <c r="J12" i="51"/>
  <c r="I12" i="51"/>
  <c r="H12" i="51"/>
  <c r="G12" i="51"/>
  <c r="F12" i="51"/>
  <c r="E12" i="51"/>
  <c r="D12" i="51"/>
  <c r="C12" i="51"/>
  <c r="B12" i="51"/>
  <c r="K11" i="51"/>
  <c r="J11" i="51"/>
  <c r="I11" i="51"/>
  <c r="H11" i="51"/>
  <c r="G11" i="51"/>
  <c r="F11" i="51"/>
  <c r="E11" i="51"/>
  <c r="D11" i="51"/>
  <c r="C11" i="51"/>
  <c r="B11" i="51"/>
  <c r="K10" i="51"/>
  <c r="J10" i="51"/>
  <c r="I10" i="51"/>
  <c r="H10" i="51"/>
  <c r="G10" i="51"/>
  <c r="F10" i="51"/>
  <c r="E10" i="51"/>
  <c r="D10" i="51"/>
  <c r="C10" i="51"/>
  <c r="B10" i="51"/>
  <c r="K9" i="51"/>
  <c r="J9" i="51"/>
  <c r="I9" i="51"/>
  <c r="H9" i="51"/>
  <c r="G9" i="51"/>
  <c r="F9" i="51"/>
  <c r="E9" i="51"/>
  <c r="D9" i="51"/>
  <c r="C9" i="51"/>
  <c r="B9" i="51"/>
  <c r="K8" i="51"/>
  <c r="J8" i="51"/>
  <c r="I8" i="51"/>
  <c r="H8" i="51"/>
  <c r="G8" i="51"/>
  <c r="F8" i="51"/>
  <c r="E8" i="51"/>
  <c r="D8" i="51"/>
  <c r="C8" i="51"/>
  <c r="B8" i="51"/>
  <c r="K7" i="51"/>
  <c r="J7" i="51"/>
  <c r="I7" i="51"/>
  <c r="H7" i="51"/>
  <c r="G7" i="51"/>
  <c r="F7" i="51"/>
  <c r="E7" i="51"/>
  <c r="D7" i="51"/>
  <c r="C7" i="51"/>
  <c r="B7" i="51"/>
  <c r="K6" i="51"/>
  <c r="J6" i="51"/>
  <c r="I6" i="51"/>
  <c r="H6" i="51"/>
  <c r="G6" i="51"/>
  <c r="F6" i="51"/>
  <c r="E6" i="51"/>
  <c r="D6" i="51"/>
  <c r="C6" i="51"/>
  <c r="B6" i="51"/>
  <c r="K5" i="51"/>
  <c r="J5" i="51"/>
  <c r="I5" i="51"/>
  <c r="H5" i="51"/>
  <c r="G5" i="51"/>
  <c r="F5" i="51"/>
  <c r="E5" i="51"/>
  <c r="D5" i="51"/>
  <c r="C5" i="51"/>
  <c r="B5" i="51"/>
  <c r="K4" i="51"/>
  <c r="J4" i="51"/>
  <c r="I4" i="51"/>
  <c r="H4" i="51"/>
  <c r="G4" i="51"/>
  <c r="F4" i="51"/>
  <c r="E4" i="51"/>
  <c r="D4" i="51"/>
  <c r="C4" i="51"/>
  <c r="B4" i="51"/>
  <c r="K3" i="51"/>
  <c r="J3" i="51"/>
  <c r="I3" i="51"/>
  <c r="H3" i="51"/>
  <c r="G3" i="51"/>
  <c r="F3" i="51"/>
  <c r="E3" i="51"/>
  <c r="D3" i="51"/>
  <c r="C3" i="51"/>
  <c r="B3" i="51"/>
  <c r="B291" i="50"/>
  <c r="B290" i="50"/>
  <c r="B289" i="50"/>
  <c r="B288" i="50"/>
  <c r="B287" i="50"/>
  <c r="B286" i="50"/>
  <c r="B285" i="50"/>
  <c r="B284" i="50"/>
  <c r="B283" i="50"/>
  <c r="B282" i="50"/>
  <c r="B281" i="50"/>
  <c r="B280" i="50"/>
  <c r="B279" i="50"/>
  <c r="B278" i="50"/>
  <c r="B277" i="50"/>
  <c r="B276" i="50"/>
  <c r="B275" i="50"/>
  <c r="B274" i="50"/>
  <c r="B273" i="50"/>
  <c r="B272" i="50"/>
  <c r="B271" i="50"/>
  <c r="B270" i="50"/>
  <c r="B269" i="50"/>
  <c r="B268" i="50"/>
  <c r="B267" i="50"/>
  <c r="B266" i="50"/>
  <c r="B265" i="50"/>
  <c r="B264" i="50"/>
  <c r="B263" i="50"/>
  <c r="B262" i="50"/>
  <c r="B261" i="50"/>
  <c r="B260" i="50"/>
  <c r="B259" i="50"/>
  <c r="B258" i="50"/>
  <c r="B257" i="50"/>
  <c r="B256" i="50"/>
  <c r="B255" i="50"/>
  <c r="B254" i="50"/>
  <c r="B253" i="50"/>
  <c r="B252" i="50"/>
  <c r="B251" i="50"/>
  <c r="B250" i="50"/>
  <c r="B249" i="50"/>
  <c r="B248" i="50"/>
  <c r="B247" i="50"/>
  <c r="B246" i="50"/>
  <c r="B245" i="50"/>
  <c r="B244" i="50"/>
  <c r="B243" i="50"/>
  <c r="B242" i="50"/>
  <c r="B241" i="50"/>
  <c r="B240" i="50"/>
  <c r="B239" i="50"/>
  <c r="B238" i="50"/>
  <c r="B237" i="50"/>
  <c r="B236" i="50"/>
  <c r="B235" i="50"/>
  <c r="B234" i="50"/>
  <c r="B233" i="50"/>
  <c r="B232" i="50"/>
  <c r="B231" i="50"/>
  <c r="B230" i="50"/>
  <c r="B229" i="50"/>
  <c r="B228" i="50"/>
  <c r="B227" i="50"/>
  <c r="B226" i="50"/>
  <c r="B225" i="50"/>
  <c r="B224" i="50"/>
  <c r="B223" i="50"/>
  <c r="B222" i="50"/>
  <c r="B221" i="50"/>
  <c r="B220" i="50"/>
  <c r="B219" i="50"/>
  <c r="B218" i="50"/>
  <c r="B217" i="50"/>
  <c r="B216" i="50"/>
  <c r="B215" i="50"/>
  <c r="B214" i="50"/>
  <c r="B213" i="50"/>
  <c r="B212" i="50"/>
  <c r="B211" i="50"/>
  <c r="B210" i="50"/>
  <c r="B209" i="50"/>
  <c r="B208" i="50"/>
  <c r="B207" i="50"/>
  <c r="B206" i="50"/>
  <c r="B205" i="50"/>
  <c r="B204" i="50"/>
  <c r="B203" i="50"/>
  <c r="B202" i="50"/>
  <c r="B201" i="50"/>
  <c r="B200" i="50"/>
  <c r="B199" i="50"/>
  <c r="B198" i="50"/>
  <c r="B197" i="50"/>
  <c r="B196" i="50"/>
  <c r="B195" i="50"/>
  <c r="B194" i="50"/>
  <c r="B193" i="50"/>
  <c r="B192" i="50"/>
  <c r="B191" i="50"/>
  <c r="B190" i="50"/>
  <c r="B189" i="50"/>
  <c r="B188" i="50"/>
  <c r="B187" i="50"/>
  <c r="B186" i="50"/>
  <c r="B185" i="50"/>
  <c r="B184" i="50"/>
  <c r="B183" i="50"/>
  <c r="B182" i="50"/>
  <c r="B181" i="50"/>
  <c r="B180" i="50"/>
  <c r="B179" i="50"/>
  <c r="B178" i="50"/>
  <c r="B177" i="50"/>
  <c r="B176" i="50"/>
  <c r="B175" i="50"/>
  <c r="B174" i="50"/>
  <c r="B173" i="50"/>
  <c r="B172" i="50"/>
  <c r="B171" i="50"/>
  <c r="B170" i="50"/>
  <c r="B169" i="50"/>
  <c r="B168" i="50"/>
  <c r="B167" i="50"/>
  <c r="B166" i="50"/>
  <c r="B165" i="50"/>
  <c r="B164" i="50"/>
  <c r="B163" i="50"/>
  <c r="B162" i="50"/>
  <c r="B161" i="50"/>
  <c r="B160" i="50"/>
  <c r="B159" i="50"/>
  <c r="B158" i="50"/>
  <c r="B157" i="50"/>
  <c r="B156" i="50"/>
  <c r="B155" i="50"/>
  <c r="B154" i="50"/>
  <c r="B153" i="50"/>
  <c r="B152" i="50"/>
  <c r="B151" i="50"/>
  <c r="B150" i="50"/>
  <c r="B149" i="50"/>
  <c r="B148" i="50"/>
  <c r="B147" i="50"/>
  <c r="B146" i="50"/>
  <c r="B145" i="50"/>
  <c r="B144" i="50"/>
  <c r="B143" i="50"/>
  <c r="B142" i="50"/>
  <c r="B141" i="50"/>
  <c r="B140" i="50"/>
  <c r="B139" i="50"/>
  <c r="B138" i="50"/>
  <c r="B137" i="50"/>
  <c r="B136" i="50"/>
  <c r="B135" i="50"/>
  <c r="B134" i="50"/>
  <c r="B133" i="50"/>
  <c r="B132" i="50"/>
  <c r="B131" i="50"/>
  <c r="B130" i="50"/>
  <c r="B129" i="50"/>
  <c r="B128" i="50"/>
  <c r="B127" i="50"/>
  <c r="B126" i="50"/>
  <c r="B125" i="50"/>
  <c r="B124" i="50"/>
  <c r="B123" i="50"/>
  <c r="B122" i="50"/>
  <c r="B121" i="50"/>
  <c r="B120" i="50"/>
  <c r="B119" i="50"/>
  <c r="B118" i="50"/>
  <c r="B117" i="50"/>
  <c r="B116" i="50"/>
  <c r="B115" i="50"/>
  <c r="B114" i="50"/>
  <c r="B113" i="50"/>
  <c r="B112" i="50"/>
  <c r="B111" i="50"/>
  <c r="B110" i="50"/>
  <c r="B109" i="50"/>
  <c r="B108" i="50"/>
  <c r="B107" i="50"/>
  <c r="B106" i="50"/>
  <c r="B105" i="50"/>
  <c r="B104" i="50"/>
  <c r="B103" i="50"/>
  <c r="B102" i="50"/>
  <c r="B101" i="50"/>
  <c r="B100" i="50"/>
  <c r="B99" i="50"/>
  <c r="B98" i="50"/>
  <c r="B97" i="50"/>
  <c r="B96" i="50"/>
  <c r="B95" i="50"/>
  <c r="B94" i="50"/>
  <c r="B93" i="50"/>
  <c r="B92" i="50"/>
  <c r="B91" i="50"/>
  <c r="B90" i="50"/>
  <c r="B89" i="50"/>
  <c r="B88" i="50"/>
  <c r="B87" i="50"/>
  <c r="B86" i="50"/>
  <c r="B85" i="50"/>
  <c r="B84" i="50"/>
  <c r="B83" i="50"/>
  <c r="B82" i="50"/>
  <c r="B81" i="50"/>
  <c r="B80" i="50"/>
  <c r="B79" i="50"/>
  <c r="B78" i="50"/>
  <c r="K77" i="50"/>
  <c r="J77" i="50"/>
  <c r="I77" i="50"/>
  <c r="H77" i="50"/>
  <c r="G77" i="50"/>
  <c r="F77" i="50"/>
  <c r="E77" i="50"/>
  <c r="D77" i="50"/>
  <c r="C77" i="50"/>
  <c r="B77" i="50"/>
  <c r="K76" i="50"/>
  <c r="J76" i="50"/>
  <c r="I76" i="50"/>
  <c r="H76" i="50"/>
  <c r="G76" i="50"/>
  <c r="F76" i="50"/>
  <c r="E76" i="50"/>
  <c r="D76" i="50"/>
  <c r="C76" i="50"/>
  <c r="B76" i="50"/>
  <c r="K75" i="50"/>
  <c r="J75" i="50"/>
  <c r="I75" i="50"/>
  <c r="H75" i="50"/>
  <c r="G75" i="50"/>
  <c r="F75" i="50"/>
  <c r="E75" i="50"/>
  <c r="D75" i="50"/>
  <c r="C75" i="50"/>
  <c r="B75" i="50"/>
  <c r="K74" i="50"/>
  <c r="J74" i="50"/>
  <c r="I74" i="50"/>
  <c r="H74" i="50"/>
  <c r="G74" i="50"/>
  <c r="F74" i="50"/>
  <c r="E74" i="50"/>
  <c r="D74" i="50"/>
  <c r="C74" i="50"/>
  <c r="B74" i="50"/>
  <c r="K73" i="50"/>
  <c r="J73" i="50"/>
  <c r="I73" i="50"/>
  <c r="H73" i="50"/>
  <c r="G73" i="50"/>
  <c r="F73" i="50"/>
  <c r="E73" i="50"/>
  <c r="D73" i="50"/>
  <c r="C73" i="50"/>
  <c r="B73" i="50"/>
  <c r="K72" i="50"/>
  <c r="J72" i="50"/>
  <c r="I72" i="50"/>
  <c r="H72" i="50"/>
  <c r="G72" i="50"/>
  <c r="F72" i="50"/>
  <c r="E72" i="50"/>
  <c r="D72" i="50"/>
  <c r="C72" i="50"/>
  <c r="B72" i="50"/>
  <c r="K71" i="50"/>
  <c r="J71" i="50"/>
  <c r="I71" i="50"/>
  <c r="H71" i="50"/>
  <c r="G71" i="50"/>
  <c r="F71" i="50"/>
  <c r="E71" i="50"/>
  <c r="D71" i="50"/>
  <c r="C71" i="50"/>
  <c r="B71" i="50"/>
  <c r="K70" i="50"/>
  <c r="J70" i="50"/>
  <c r="I70" i="50"/>
  <c r="H70" i="50"/>
  <c r="G70" i="50"/>
  <c r="F70" i="50"/>
  <c r="E70" i="50"/>
  <c r="D70" i="50"/>
  <c r="C70" i="50"/>
  <c r="B70" i="50"/>
  <c r="K69" i="50"/>
  <c r="J69" i="50"/>
  <c r="I69" i="50"/>
  <c r="H69" i="50"/>
  <c r="G69" i="50"/>
  <c r="F69" i="50"/>
  <c r="E69" i="50"/>
  <c r="D69" i="50"/>
  <c r="C69" i="50"/>
  <c r="B69" i="50"/>
  <c r="K68" i="50"/>
  <c r="J68" i="50"/>
  <c r="I68" i="50"/>
  <c r="H68" i="50"/>
  <c r="G68" i="50"/>
  <c r="F68" i="50"/>
  <c r="E68" i="50"/>
  <c r="D68" i="50"/>
  <c r="C68" i="50"/>
  <c r="B68" i="50"/>
  <c r="K67" i="50"/>
  <c r="J67" i="50"/>
  <c r="I67" i="50"/>
  <c r="H67" i="50"/>
  <c r="G67" i="50"/>
  <c r="F67" i="50"/>
  <c r="E67" i="50"/>
  <c r="D67" i="50"/>
  <c r="C67" i="50"/>
  <c r="B67" i="50"/>
  <c r="K66" i="50"/>
  <c r="J66" i="50"/>
  <c r="I66" i="50"/>
  <c r="H66" i="50"/>
  <c r="G66" i="50"/>
  <c r="F66" i="50"/>
  <c r="E66" i="50"/>
  <c r="D66" i="50"/>
  <c r="C66" i="50"/>
  <c r="B66" i="50"/>
  <c r="K65" i="50"/>
  <c r="J65" i="50"/>
  <c r="I65" i="50"/>
  <c r="H65" i="50"/>
  <c r="G65" i="50"/>
  <c r="F65" i="50"/>
  <c r="E65" i="50"/>
  <c r="D65" i="50"/>
  <c r="C65" i="50"/>
  <c r="B65" i="50"/>
  <c r="K64" i="50"/>
  <c r="J64" i="50"/>
  <c r="I64" i="50"/>
  <c r="H64" i="50"/>
  <c r="G64" i="50"/>
  <c r="F64" i="50"/>
  <c r="E64" i="50"/>
  <c r="D64" i="50"/>
  <c r="C64" i="50"/>
  <c r="B64" i="50"/>
  <c r="K63" i="50"/>
  <c r="J63" i="50"/>
  <c r="I63" i="50"/>
  <c r="H63" i="50"/>
  <c r="G63" i="50"/>
  <c r="F63" i="50"/>
  <c r="E63" i="50"/>
  <c r="D63" i="50"/>
  <c r="C63" i="50"/>
  <c r="B63" i="50"/>
  <c r="K62" i="50"/>
  <c r="J62" i="50"/>
  <c r="I62" i="50"/>
  <c r="H62" i="50"/>
  <c r="G62" i="50"/>
  <c r="F62" i="50"/>
  <c r="E62" i="50"/>
  <c r="D62" i="50"/>
  <c r="C62" i="50"/>
  <c r="B62" i="50"/>
  <c r="K61" i="50"/>
  <c r="J61" i="50"/>
  <c r="I61" i="50"/>
  <c r="H61" i="50"/>
  <c r="G61" i="50"/>
  <c r="F61" i="50"/>
  <c r="E61" i="50"/>
  <c r="D61" i="50"/>
  <c r="C61" i="50"/>
  <c r="B61" i="50"/>
  <c r="K60" i="50"/>
  <c r="J60" i="50"/>
  <c r="I60" i="50"/>
  <c r="H60" i="50"/>
  <c r="G60" i="50"/>
  <c r="F60" i="50"/>
  <c r="E60" i="50"/>
  <c r="D60" i="50"/>
  <c r="C60" i="50"/>
  <c r="B60" i="50"/>
  <c r="K59" i="50"/>
  <c r="J59" i="50"/>
  <c r="I59" i="50"/>
  <c r="H59" i="50"/>
  <c r="G59" i="50"/>
  <c r="F59" i="50"/>
  <c r="E59" i="50"/>
  <c r="D59" i="50"/>
  <c r="C59" i="50"/>
  <c r="B59" i="50"/>
  <c r="K58" i="50"/>
  <c r="J58" i="50"/>
  <c r="I58" i="50"/>
  <c r="H58" i="50"/>
  <c r="G58" i="50"/>
  <c r="F58" i="50"/>
  <c r="E58" i="50"/>
  <c r="D58" i="50"/>
  <c r="C58" i="50"/>
  <c r="B58" i="50"/>
  <c r="K57" i="50"/>
  <c r="J57" i="50"/>
  <c r="I57" i="50"/>
  <c r="H57" i="50"/>
  <c r="G57" i="50"/>
  <c r="F57" i="50"/>
  <c r="E57" i="50"/>
  <c r="D57" i="50"/>
  <c r="C57" i="50"/>
  <c r="B57" i="50"/>
  <c r="K56" i="50"/>
  <c r="J56" i="50"/>
  <c r="I56" i="50"/>
  <c r="H56" i="50"/>
  <c r="G56" i="50"/>
  <c r="F56" i="50"/>
  <c r="E56" i="50"/>
  <c r="D56" i="50"/>
  <c r="C56" i="50"/>
  <c r="B56" i="50"/>
  <c r="K55" i="50"/>
  <c r="J55" i="50"/>
  <c r="I55" i="50"/>
  <c r="H55" i="50"/>
  <c r="G55" i="50"/>
  <c r="F55" i="50"/>
  <c r="E55" i="50"/>
  <c r="D55" i="50"/>
  <c r="C55" i="50"/>
  <c r="B55" i="50"/>
  <c r="K54" i="50"/>
  <c r="J54" i="50"/>
  <c r="I54" i="50"/>
  <c r="H54" i="50"/>
  <c r="G54" i="50"/>
  <c r="F54" i="50"/>
  <c r="E54" i="50"/>
  <c r="D54" i="50"/>
  <c r="C54" i="50"/>
  <c r="B54" i="50"/>
  <c r="K53" i="50"/>
  <c r="J53" i="50"/>
  <c r="I53" i="50"/>
  <c r="H53" i="50"/>
  <c r="G53" i="50"/>
  <c r="F53" i="50"/>
  <c r="E53" i="50"/>
  <c r="D53" i="50"/>
  <c r="C53" i="50"/>
  <c r="B53" i="50"/>
  <c r="K52" i="50"/>
  <c r="J52" i="50"/>
  <c r="I52" i="50"/>
  <c r="H52" i="50"/>
  <c r="G52" i="50"/>
  <c r="F52" i="50"/>
  <c r="E52" i="50"/>
  <c r="D52" i="50"/>
  <c r="C52" i="50"/>
  <c r="B52" i="50"/>
  <c r="K51" i="50"/>
  <c r="J51" i="50"/>
  <c r="I51" i="50"/>
  <c r="H51" i="50"/>
  <c r="G51" i="50"/>
  <c r="F51" i="50"/>
  <c r="E51" i="50"/>
  <c r="D51" i="50"/>
  <c r="C51" i="50"/>
  <c r="B51" i="50"/>
  <c r="K50" i="50"/>
  <c r="J50" i="50"/>
  <c r="I50" i="50"/>
  <c r="H50" i="50"/>
  <c r="G50" i="50"/>
  <c r="F50" i="50"/>
  <c r="E50" i="50"/>
  <c r="D50" i="50"/>
  <c r="C50" i="50"/>
  <c r="B50" i="50"/>
  <c r="K49" i="50"/>
  <c r="J49" i="50"/>
  <c r="I49" i="50"/>
  <c r="H49" i="50"/>
  <c r="G49" i="50"/>
  <c r="F49" i="50"/>
  <c r="E49" i="50"/>
  <c r="D49" i="50"/>
  <c r="C49" i="50"/>
  <c r="B49" i="50"/>
  <c r="K48" i="50"/>
  <c r="J48" i="50"/>
  <c r="I48" i="50"/>
  <c r="H48" i="50"/>
  <c r="G48" i="50"/>
  <c r="F48" i="50"/>
  <c r="E48" i="50"/>
  <c r="D48" i="50"/>
  <c r="C48" i="50"/>
  <c r="B48" i="50"/>
  <c r="K47" i="50"/>
  <c r="J47" i="50"/>
  <c r="I47" i="50"/>
  <c r="H47" i="50"/>
  <c r="G47" i="50"/>
  <c r="F47" i="50"/>
  <c r="E47" i="50"/>
  <c r="D47" i="50"/>
  <c r="C47" i="50"/>
  <c r="B47" i="50"/>
  <c r="K46" i="50"/>
  <c r="J46" i="50"/>
  <c r="I46" i="50"/>
  <c r="H46" i="50"/>
  <c r="G46" i="50"/>
  <c r="F46" i="50"/>
  <c r="E46" i="50"/>
  <c r="D46" i="50"/>
  <c r="C46" i="50"/>
  <c r="B46" i="50"/>
  <c r="K45" i="50"/>
  <c r="J45" i="50"/>
  <c r="I45" i="50"/>
  <c r="H45" i="50"/>
  <c r="G45" i="50"/>
  <c r="F45" i="50"/>
  <c r="E45" i="50"/>
  <c r="D45" i="50"/>
  <c r="C45" i="50"/>
  <c r="B45" i="50"/>
  <c r="K44" i="50"/>
  <c r="J44" i="50"/>
  <c r="I44" i="50"/>
  <c r="H44" i="50"/>
  <c r="G44" i="50"/>
  <c r="F44" i="50"/>
  <c r="E44" i="50"/>
  <c r="D44" i="50"/>
  <c r="C44" i="50"/>
  <c r="B44" i="50"/>
  <c r="K43" i="50"/>
  <c r="J43" i="50"/>
  <c r="I43" i="50"/>
  <c r="H43" i="50"/>
  <c r="G43" i="50"/>
  <c r="F43" i="50"/>
  <c r="E43" i="50"/>
  <c r="D43" i="50"/>
  <c r="C43" i="50"/>
  <c r="B43" i="50"/>
  <c r="K42" i="50"/>
  <c r="J42" i="50"/>
  <c r="I42" i="50"/>
  <c r="H42" i="50"/>
  <c r="G42" i="50"/>
  <c r="F42" i="50"/>
  <c r="E42" i="50"/>
  <c r="D42" i="50"/>
  <c r="C42" i="50"/>
  <c r="B42" i="50"/>
  <c r="K41" i="50"/>
  <c r="J41" i="50"/>
  <c r="I41" i="50"/>
  <c r="H41" i="50"/>
  <c r="G41" i="50"/>
  <c r="F41" i="50"/>
  <c r="E41" i="50"/>
  <c r="D41" i="50"/>
  <c r="C41" i="50"/>
  <c r="B41" i="50"/>
  <c r="K40" i="50"/>
  <c r="J40" i="50"/>
  <c r="I40" i="50"/>
  <c r="H40" i="50"/>
  <c r="G40" i="50"/>
  <c r="F40" i="50"/>
  <c r="E40" i="50"/>
  <c r="D40" i="50"/>
  <c r="C40" i="50"/>
  <c r="B40" i="50"/>
  <c r="K39" i="50"/>
  <c r="J39" i="50"/>
  <c r="I39" i="50"/>
  <c r="H39" i="50"/>
  <c r="G39" i="50"/>
  <c r="F39" i="50"/>
  <c r="E39" i="50"/>
  <c r="D39" i="50"/>
  <c r="C39" i="50"/>
  <c r="B39" i="50"/>
  <c r="K38" i="50"/>
  <c r="J38" i="50"/>
  <c r="I38" i="50"/>
  <c r="H38" i="50"/>
  <c r="G38" i="50"/>
  <c r="F38" i="50"/>
  <c r="E38" i="50"/>
  <c r="D38" i="50"/>
  <c r="C38" i="50"/>
  <c r="B38" i="50"/>
  <c r="K37" i="50"/>
  <c r="J37" i="50"/>
  <c r="I37" i="50"/>
  <c r="H37" i="50"/>
  <c r="G37" i="50"/>
  <c r="F37" i="50"/>
  <c r="E37" i="50"/>
  <c r="D37" i="50"/>
  <c r="C37" i="50"/>
  <c r="B37" i="50"/>
  <c r="K36" i="50"/>
  <c r="J36" i="50"/>
  <c r="I36" i="50"/>
  <c r="H36" i="50"/>
  <c r="G36" i="50"/>
  <c r="F36" i="50"/>
  <c r="E36" i="50"/>
  <c r="D36" i="50"/>
  <c r="C36" i="50"/>
  <c r="B36" i="50"/>
  <c r="K35" i="50"/>
  <c r="J35" i="50"/>
  <c r="I35" i="50"/>
  <c r="H35" i="50"/>
  <c r="G35" i="50"/>
  <c r="F35" i="50"/>
  <c r="E35" i="50"/>
  <c r="D35" i="50"/>
  <c r="C35" i="50"/>
  <c r="B35" i="50"/>
  <c r="K34" i="50"/>
  <c r="J34" i="50"/>
  <c r="I34" i="50"/>
  <c r="H34" i="50"/>
  <c r="G34" i="50"/>
  <c r="F34" i="50"/>
  <c r="E34" i="50"/>
  <c r="D34" i="50"/>
  <c r="C34" i="50"/>
  <c r="B34" i="50"/>
  <c r="K33" i="50"/>
  <c r="J33" i="50"/>
  <c r="I33" i="50"/>
  <c r="H33" i="50"/>
  <c r="G33" i="50"/>
  <c r="F33" i="50"/>
  <c r="E33" i="50"/>
  <c r="D33" i="50"/>
  <c r="C33" i="50"/>
  <c r="B33" i="50"/>
  <c r="K32" i="50"/>
  <c r="J32" i="50"/>
  <c r="I32" i="50"/>
  <c r="H32" i="50"/>
  <c r="G32" i="50"/>
  <c r="F32" i="50"/>
  <c r="E32" i="50"/>
  <c r="D32" i="50"/>
  <c r="C32" i="50"/>
  <c r="B32" i="50"/>
  <c r="K31" i="50"/>
  <c r="J31" i="50"/>
  <c r="I31" i="50"/>
  <c r="H31" i="50"/>
  <c r="G31" i="50"/>
  <c r="F31" i="50"/>
  <c r="E31" i="50"/>
  <c r="D31" i="50"/>
  <c r="C31" i="50"/>
  <c r="B31" i="50"/>
  <c r="K30" i="50"/>
  <c r="J30" i="50"/>
  <c r="I30" i="50"/>
  <c r="H30" i="50"/>
  <c r="G30" i="50"/>
  <c r="F30" i="50"/>
  <c r="E30" i="50"/>
  <c r="D30" i="50"/>
  <c r="C30" i="50"/>
  <c r="B30" i="50"/>
  <c r="K29" i="50"/>
  <c r="J29" i="50"/>
  <c r="I29" i="50"/>
  <c r="H29" i="50"/>
  <c r="G29" i="50"/>
  <c r="F29" i="50"/>
  <c r="E29" i="50"/>
  <c r="D29" i="50"/>
  <c r="C29" i="50"/>
  <c r="B29" i="50"/>
  <c r="K28" i="50"/>
  <c r="J28" i="50"/>
  <c r="I28" i="50"/>
  <c r="H28" i="50"/>
  <c r="G28" i="50"/>
  <c r="F28" i="50"/>
  <c r="E28" i="50"/>
  <c r="D28" i="50"/>
  <c r="C28" i="50"/>
  <c r="B28" i="50"/>
  <c r="K27" i="50"/>
  <c r="J27" i="50"/>
  <c r="I27" i="50"/>
  <c r="H27" i="50"/>
  <c r="G27" i="50"/>
  <c r="F27" i="50"/>
  <c r="E27" i="50"/>
  <c r="D27" i="50"/>
  <c r="C27" i="50"/>
  <c r="B27" i="50"/>
  <c r="K26" i="50"/>
  <c r="J26" i="50"/>
  <c r="I26" i="50"/>
  <c r="H26" i="50"/>
  <c r="G26" i="50"/>
  <c r="F26" i="50"/>
  <c r="E26" i="50"/>
  <c r="D26" i="50"/>
  <c r="C26" i="50"/>
  <c r="B26" i="50"/>
  <c r="K25" i="50"/>
  <c r="J25" i="50"/>
  <c r="I25" i="50"/>
  <c r="H25" i="50"/>
  <c r="G25" i="50"/>
  <c r="F25" i="50"/>
  <c r="E25" i="50"/>
  <c r="D25" i="50"/>
  <c r="C25" i="50"/>
  <c r="B25" i="50"/>
  <c r="K24" i="50"/>
  <c r="J24" i="50"/>
  <c r="I24" i="50"/>
  <c r="H24" i="50"/>
  <c r="G24" i="50"/>
  <c r="F24" i="50"/>
  <c r="E24" i="50"/>
  <c r="D24" i="50"/>
  <c r="C24" i="50"/>
  <c r="B24" i="50"/>
  <c r="K23" i="50"/>
  <c r="J23" i="50"/>
  <c r="I23" i="50"/>
  <c r="H23" i="50"/>
  <c r="G23" i="50"/>
  <c r="F23" i="50"/>
  <c r="E23" i="50"/>
  <c r="D23" i="50"/>
  <c r="C23" i="50"/>
  <c r="B23" i="50"/>
  <c r="K22" i="50"/>
  <c r="J22" i="50"/>
  <c r="I22" i="50"/>
  <c r="H22" i="50"/>
  <c r="G22" i="50"/>
  <c r="F22" i="50"/>
  <c r="E22" i="50"/>
  <c r="D22" i="50"/>
  <c r="C22" i="50"/>
  <c r="B22" i="50"/>
  <c r="K21" i="50"/>
  <c r="J21" i="50"/>
  <c r="I21" i="50"/>
  <c r="H21" i="50"/>
  <c r="G21" i="50"/>
  <c r="F21" i="50"/>
  <c r="E21" i="50"/>
  <c r="D21" i="50"/>
  <c r="C21" i="50"/>
  <c r="B21" i="50"/>
  <c r="K20" i="50"/>
  <c r="J20" i="50"/>
  <c r="I20" i="50"/>
  <c r="H20" i="50"/>
  <c r="G20" i="50"/>
  <c r="F20" i="50"/>
  <c r="E20" i="50"/>
  <c r="D20" i="50"/>
  <c r="C20" i="50"/>
  <c r="B20" i="50"/>
  <c r="K19" i="50"/>
  <c r="J19" i="50"/>
  <c r="I19" i="50"/>
  <c r="H19" i="50"/>
  <c r="G19" i="50"/>
  <c r="F19" i="50"/>
  <c r="E19" i="50"/>
  <c r="D19" i="50"/>
  <c r="C19" i="50"/>
  <c r="B19" i="50"/>
  <c r="K18" i="50"/>
  <c r="J18" i="50"/>
  <c r="I18" i="50"/>
  <c r="H18" i="50"/>
  <c r="G18" i="50"/>
  <c r="F18" i="50"/>
  <c r="E18" i="50"/>
  <c r="D18" i="50"/>
  <c r="C18" i="50"/>
  <c r="B18" i="50"/>
  <c r="K17" i="50"/>
  <c r="J17" i="50"/>
  <c r="I17" i="50"/>
  <c r="H17" i="50"/>
  <c r="G17" i="50"/>
  <c r="F17" i="50"/>
  <c r="E17" i="50"/>
  <c r="D17" i="50"/>
  <c r="C17" i="50"/>
  <c r="B17" i="50"/>
  <c r="K16" i="50"/>
  <c r="J16" i="50"/>
  <c r="I16" i="50"/>
  <c r="H16" i="50"/>
  <c r="G16" i="50"/>
  <c r="F16" i="50"/>
  <c r="E16" i="50"/>
  <c r="D16" i="50"/>
  <c r="C16" i="50"/>
  <c r="B16" i="50"/>
  <c r="K15" i="50"/>
  <c r="J15" i="50"/>
  <c r="I15" i="50"/>
  <c r="H15" i="50"/>
  <c r="G15" i="50"/>
  <c r="F15" i="50"/>
  <c r="E15" i="50"/>
  <c r="D15" i="50"/>
  <c r="C15" i="50"/>
  <c r="B15" i="50"/>
  <c r="K14" i="50"/>
  <c r="J14" i="50"/>
  <c r="I14" i="50"/>
  <c r="H14" i="50"/>
  <c r="G14" i="50"/>
  <c r="F14" i="50"/>
  <c r="E14" i="50"/>
  <c r="D14" i="50"/>
  <c r="C14" i="50"/>
  <c r="B14" i="50"/>
  <c r="K13" i="50"/>
  <c r="J13" i="50"/>
  <c r="I13" i="50"/>
  <c r="H13" i="50"/>
  <c r="G13" i="50"/>
  <c r="F13" i="50"/>
  <c r="E13" i="50"/>
  <c r="D13" i="50"/>
  <c r="C13" i="50"/>
  <c r="B13" i="50"/>
  <c r="K12" i="50"/>
  <c r="J12" i="50"/>
  <c r="I12" i="50"/>
  <c r="H12" i="50"/>
  <c r="G12" i="50"/>
  <c r="F12" i="50"/>
  <c r="E12" i="50"/>
  <c r="D12" i="50"/>
  <c r="C12" i="50"/>
  <c r="B12" i="50"/>
  <c r="K11" i="50"/>
  <c r="J11" i="50"/>
  <c r="I11" i="50"/>
  <c r="H11" i="50"/>
  <c r="G11" i="50"/>
  <c r="F11" i="50"/>
  <c r="E11" i="50"/>
  <c r="D11" i="50"/>
  <c r="C11" i="50"/>
  <c r="B11" i="50"/>
  <c r="K10" i="50"/>
  <c r="J10" i="50"/>
  <c r="I10" i="50"/>
  <c r="H10" i="50"/>
  <c r="G10" i="50"/>
  <c r="F10" i="50"/>
  <c r="E10" i="50"/>
  <c r="D10" i="50"/>
  <c r="C10" i="50"/>
  <c r="B10" i="50"/>
  <c r="K9" i="50"/>
  <c r="J9" i="50"/>
  <c r="I9" i="50"/>
  <c r="H9" i="50"/>
  <c r="G9" i="50"/>
  <c r="F9" i="50"/>
  <c r="E9" i="50"/>
  <c r="D9" i="50"/>
  <c r="C9" i="50"/>
  <c r="B9" i="50"/>
  <c r="K8" i="50"/>
  <c r="J8" i="50"/>
  <c r="I8" i="50"/>
  <c r="H8" i="50"/>
  <c r="G8" i="50"/>
  <c r="F8" i="50"/>
  <c r="E8" i="50"/>
  <c r="D8" i="50"/>
  <c r="C8" i="50"/>
  <c r="B8" i="50"/>
  <c r="K7" i="50"/>
  <c r="J7" i="50"/>
  <c r="I7" i="50"/>
  <c r="H7" i="50"/>
  <c r="G7" i="50"/>
  <c r="F7" i="50"/>
  <c r="E7" i="50"/>
  <c r="D7" i="50"/>
  <c r="C7" i="50"/>
  <c r="B7" i="50"/>
  <c r="K6" i="50"/>
  <c r="J6" i="50"/>
  <c r="I6" i="50"/>
  <c r="H6" i="50"/>
  <c r="G6" i="50"/>
  <c r="F6" i="50"/>
  <c r="E6" i="50"/>
  <c r="D6" i="50"/>
  <c r="C6" i="50"/>
  <c r="B6" i="50"/>
  <c r="K5" i="50"/>
  <c r="J5" i="50"/>
  <c r="I5" i="50"/>
  <c r="H5" i="50"/>
  <c r="G5" i="50"/>
  <c r="F5" i="50"/>
  <c r="E5" i="50"/>
  <c r="D5" i="50"/>
  <c r="C5" i="50"/>
  <c r="B5" i="50"/>
  <c r="K4" i="50"/>
  <c r="J4" i="50"/>
  <c r="I4" i="50"/>
  <c r="H4" i="50"/>
  <c r="G4" i="50"/>
  <c r="F4" i="50"/>
  <c r="E4" i="50"/>
  <c r="D4" i="50"/>
  <c r="C4" i="50"/>
  <c r="B4" i="50"/>
  <c r="K3" i="50"/>
  <c r="J3" i="50"/>
  <c r="I3" i="50"/>
  <c r="H3" i="50"/>
  <c r="G3" i="50"/>
  <c r="F3" i="50"/>
  <c r="E3" i="50"/>
  <c r="D3" i="50"/>
  <c r="C3" i="50"/>
  <c r="B3" i="50"/>
  <c r="B291" i="49"/>
  <c r="B290" i="49"/>
  <c r="B289" i="49"/>
  <c r="B288" i="49"/>
  <c r="B287" i="49"/>
  <c r="B286" i="49"/>
  <c r="B285" i="49"/>
  <c r="B284" i="49"/>
  <c r="B283" i="49"/>
  <c r="B282" i="49"/>
  <c r="B281" i="49"/>
  <c r="B280" i="49"/>
  <c r="B279" i="49"/>
  <c r="B278" i="49"/>
  <c r="B277" i="49"/>
  <c r="B276" i="49"/>
  <c r="B275" i="49"/>
  <c r="B274" i="49"/>
  <c r="B273" i="49"/>
  <c r="B272" i="49"/>
  <c r="B271" i="49"/>
  <c r="B270" i="49"/>
  <c r="B269" i="49"/>
  <c r="B268" i="49"/>
  <c r="B267" i="49"/>
  <c r="B266" i="49"/>
  <c r="B265" i="49"/>
  <c r="B264" i="49"/>
  <c r="B263" i="49"/>
  <c r="B262" i="49"/>
  <c r="B261" i="49"/>
  <c r="B260" i="49"/>
  <c r="B259" i="49"/>
  <c r="B258" i="49"/>
  <c r="B257" i="49"/>
  <c r="B256" i="49"/>
  <c r="B255" i="49"/>
  <c r="B254" i="49"/>
  <c r="B253" i="49"/>
  <c r="B252" i="49"/>
  <c r="B251" i="49"/>
  <c r="B250" i="49"/>
  <c r="B249" i="49"/>
  <c r="B248" i="49"/>
  <c r="B247" i="49"/>
  <c r="B246" i="49"/>
  <c r="B245" i="49"/>
  <c r="B244" i="49"/>
  <c r="B243" i="49"/>
  <c r="B242" i="49"/>
  <c r="B241" i="49"/>
  <c r="B240" i="49"/>
  <c r="B239" i="49"/>
  <c r="B238" i="49"/>
  <c r="B237" i="49"/>
  <c r="B236" i="49"/>
  <c r="B235" i="49"/>
  <c r="B234" i="49"/>
  <c r="B233" i="49"/>
  <c r="B232" i="49"/>
  <c r="B231" i="49"/>
  <c r="B230" i="49"/>
  <c r="B229" i="49"/>
  <c r="B228" i="49"/>
  <c r="B227" i="49"/>
  <c r="B226" i="49"/>
  <c r="B225" i="49"/>
  <c r="B224" i="49"/>
  <c r="B223" i="49"/>
  <c r="B222" i="49"/>
  <c r="B221" i="49"/>
  <c r="B220" i="49"/>
  <c r="B219" i="49"/>
  <c r="B218" i="49"/>
  <c r="B217" i="49"/>
  <c r="B216" i="49"/>
  <c r="B215" i="49"/>
  <c r="B214" i="49"/>
  <c r="B213" i="49"/>
  <c r="B212" i="49"/>
  <c r="B211" i="49"/>
  <c r="B210" i="49"/>
  <c r="B209" i="49"/>
  <c r="B208" i="49"/>
  <c r="B207" i="49"/>
  <c r="B206" i="49"/>
  <c r="B205" i="49"/>
  <c r="B204" i="49"/>
  <c r="B203" i="49"/>
  <c r="B202" i="49"/>
  <c r="B201" i="49"/>
  <c r="B200" i="49"/>
  <c r="B199" i="49"/>
  <c r="B198" i="49"/>
  <c r="B197" i="49"/>
  <c r="B196" i="49"/>
  <c r="B195" i="49"/>
  <c r="B194" i="49"/>
  <c r="B193" i="49"/>
  <c r="B192" i="49"/>
  <c r="B191" i="49"/>
  <c r="B190" i="49"/>
  <c r="B189" i="49"/>
  <c r="B188" i="49"/>
  <c r="B187" i="49"/>
  <c r="B186" i="49"/>
  <c r="B185" i="49"/>
  <c r="B184" i="49"/>
  <c r="B183" i="49"/>
  <c r="B182" i="49"/>
  <c r="B181" i="49"/>
  <c r="B180" i="49"/>
  <c r="B179" i="49"/>
  <c r="B178" i="49"/>
  <c r="B177" i="49"/>
  <c r="B176" i="49"/>
  <c r="B175" i="49"/>
  <c r="B174" i="49"/>
  <c r="B173" i="49"/>
  <c r="B172" i="49"/>
  <c r="B171" i="49"/>
  <c r="B170" i="49"/>
  <c r="B169" i="49"/>
  <c r="B168" i="49"/>
  <c r="B167" i="49"/>
  <c r="B166" i="49"/>
  <c r="B165" i="49"/>
  <c r="B164" i="49"/>
  <c r="B163" i="49"/>
  <c r="B162" i="49"/>
  <c r="B161" i="49"/>
  <c r="B160" i="49"/>
  <c r="B159" i="49"/>
  <c r="B158" i="49"/>
  <c r="B157" i="49"/>
  <c r="B156" i="49"/>
  <c r="B155" i="49"/>
  <c r="B154" i="49"/>
  <c r="B153" i="49"/>
  <c r="B152" i="49"/>
  <c r="B151" i="49"/>
  <c r="B150" i="49"/>
  <c r="B149" i="49"/>
  <c r="B148" i="49"/>
  <c r="B147" i="49"/>
  <c r="B146" i="49"/>
  <c r="B145" i="49"/>
  <c r="B144" i="49"/>
  <c r="B143" i="49"/>
  <c r="B142" i="49"/>
  <c r="B141" i="49"/>
  <c r="B140" i="49"/>
  <c r="B139" i="49"/>
  <c r="B138" i="49"/>
  <c r="B137" i="49"/>
  <c r="B136" i="49"/>
  <c r="B135" i="49"/>
  <c r="B134" i="49"/>
  <c r="B133" i="49"/>
  <c r="B132" i="49"/>
  <c r="B131" i="49"/>
  <c r="B130" i="49"/>
  <c r="B129" i="49"/>
  <c r="B128" i="49"/>
  <c r="B127" i="49"/>
  <c r="B126" i="49"/>
  <c r="B125" i="49"/>
  <c r="B124" i="49"/>
  <c r="B123" i="49"/>
  <c r="B122" i="49"/>
  <c r="B121" i="49"/>
  <c r="B120" i="49"/>
  <c r="B119" i="49"/>
  <c r="B118" i="49"/>
  <c r="B117" i="49"/>
  <c r="B116" i="49"/>
  <c r="B115" i="49"/>
  <c r="B114" i="49"/>
  <c r="B113" i="49"/>
  <c r="B112" i="49"/>
  <c r="B111" i="49"/>
  <c r="B110" i="49"/>
  <c r="B109" i="49"/>
  <c r="B108" i="49"/>
  <c r="B107" i="49"/>
  <c r="B106" i="49"/>
  <c r="B105" i="49"/>
  <c r="B104" i="49"/>
  <c r="B103" i="49"/>
  <c r="B102" i="49"/>
  <c r="B101" i="49"/>
  <c r="B100" i="49"/>
  <c r="B99" i="49"/>
  <c r="B98" i="49"/>
  <c r="B97" i="49"/>
  <c r="B96" i="49"/>
  <c r="B95" i="49"/>
  <c r="B94" i="49"/>
  <c r="B93" i="49"/>
  <c r="B92" i="49"/>
  <c r="B91" i="49"/>
  <c r="B90" i="49"/>
  <c r="B89" i="49"/>
  <c r="B88" i="49"/>
  <c r="B87" i="49"/>
  <c r="B86" i="49"/>
  <c r="B85" i="49"/>
  <c r="B84" i="49"/>
  <c r="B83" i="49"/>
  <c r="B82" i="49"/>
  <c r="B81" i="49"/>
  <c r="B80" i="49"/>
  <c r="B79" i="49"/>
  <c r="B78" i="49"/>
  <c r="K77" i="49"/>
  <c r="J77" i="49"/>
  <c r="I77" i="49"/>
  <c r="H77" i="49"/>
  <c r="G77" i="49"/>
  <c r="F77" i="49"/>
  <c r="E77" i="49"/>
  <c r="D77" i="49"/>
  <c r="C77" i="49"/>
  <c r="B77" i="49"/>
  <c r="K76" i="49"/>
  <c r="J76" i="49"/>
  <c r="I76" i="49"/>
  <c r="H76" i="49"/>
  <c r="G76" i="49"/>
  <c r="F76" i="49"/>
  <c r="E76" i="49"/>
  <c r="D76" i="49"/>
  <c r="C76" i="49"/>
  <c r="B76" i="49"/>
  <c r="K75" i="49"/>
  <c r="J75" i="49"/>
  <c r="I75" i="49"/>
  <c r="H75" i="49"/>
  <c r="G75" i="49"/>
  <c r="F75" i="49"/>
  <c r="E75" i="49"/>
  <c r="D75" i="49"/>
  <c r="C75" i="49"/>
  <c r="B75" i="49"/>
  <c r="K74" i="49"/>
  <c r="J74" i="49"/>
  <c r="I74" i="49"/>
  <c r="H74" i="49"/>
  <c r="G74" i="49"/>
  <c r="F74" i="49"/>
  <c r="E74" i="49"/>
  <c r="D74" i="49"/>
  <c r="C74" i="49"/>
  <c r="B74" i="49"/>
  <c r="K73" i="49"/>
  <c r="J73" i="49"/>
  <c r="I73" i="49"/>
  <c r="H73" i="49"/>
  <c r="G73" i="49"/>
  <c r="F73" i="49"/>
  <c r="E73" i="49"/>
  <c r="D73" i="49"/>
  <c r="C73" i="49"/>
  <c r="B73" i="49"/>
  <c r="K72" i="49"/>
  <c r="J72" i="49"/>
  <c r="I72" i="49"/>
  <c r="H72" i="49"/>
  <c r="G72" i="49"/>
  <c r="F72" i="49"/>
  <c r="E72" i="49"/>
  <c r="D72" i="49"/>
  <c r="C72" i="49"/>
  <c r="B72" i="49"/>
  <c r="K71" i="49"/>
  <c r="J71" i="49"/>
  <c r="I71" i="49"/>
  <c r="H71" i="49"/>
  <c r="G71" i="49"/>
  <c r="F71" i="49"/>
  <c r="E71" i="49"/>
  <c r="D71" i="49"/>
  <c r="C71" i="49"/>
  <c r="B71" i="49"/>
  <c r="K70" i="49"/>
  <c r="J70" i="49"/>
  <c r="I70" i="49"/>
  <c r="H70" i="49"/>
  <c r="G70" i="49"/>
  <c r="F70" i="49"/>
  <c r="E70" i="49"/>
  <c r="D70" i="49"/>
  <c r="C70" i="49"/>
  <c r="B70" i="49"/>
  <c r="K69" i="49"/>
  <c r="J69" i="49"/>
  <c r="I69" i="49"/>
  <c r="H69" i="49"/>
  <c r="G69" i="49"/>
  <c r="F69" i="49"/>
  <c r="E69" i="49"/>
  <c r="D69" i="49"/>
  <c r="C69" i="49"/>
  <c r="B69" i="49"/>
  <c r="K68" i="49"/>
  <c r="J68" i="49"/>
  <c r="I68" i="49"/>
  <c r="H68" i="49"/>
  <c r="G68" i="49"/>
  <c r="F68" i="49"/>
  <c r="E68" i="49"/>
  <c r="D68" i="49"/>
  <c r="C68" i="49"/>
  <c r="B68" i="49"/>
  <c r="K67" i="49"/>
  <c r="J67" i="49"/>
  <c r="I67" i="49"/>
  <c r="H67" i="49"/>
  <c r="G67" i="49"/>
  <c r="F67" i="49"/>
  <c r="E67" i="49"/>
  <c r="D67" i="49"/>
  <c r="C67" i="49"/>
  <c r="B67" i="49"/>
  <c r="K66" i="49"/>
  <c r="J66" i="49"/>
  <c r="I66" i="49"/>
  <c r="H66" i="49"/>
  <c r="G66" i="49"/>
  <c r="F66" i="49"/>
  <c r="E66" i="49"/>
  <c r="D66" i="49"/>
  <c r="C66" i="49"/>
  <c r="B66" i="49"/>
  <c r="K65" i="49"/>
  <c r="J65" i="49"/>
  <c r="I65" i="49"/>
  <c r="H65" i="49"/>
  <c r="G65" i="49"/>
  <c r="F65" i="49"/>
  <c r="E65" i="49"/>
  <c r="D65" i="49"/>
  <c r="C65" i="49"/>
  <c r="B65" i="49"/>
  <c r="K64" i="49"/>
  <c r="J64" i="49"/>
  <c r="I64" i="49"/>
  <c r="H64" i="49"/>
  <c r="G64" i="49"/>
  <c r="F64" i="49"/>
  <c r="E64" i="49"/>
  <c r="D64" i="49"/>
  <c r="C64" i="49"/>
  <c r="B64" i="49"/>
  <c r="K63" i="49"/>
  <c r="J63" i="49"/>
  <c r="I63" i="49"/>
  <c r="H63" i="49"/>
  <c r="G63" i="49"/>
  <c r="F63" i="49"/>
  <c r="E63" i="49"/>
  <c r="D63" i="49"/>
  <c r="C63" i="49"/>
  <c r="B63" i="49"/>
  <c r="K62" i="49"/>
  <c r="J62" i="49"/>
  <c r="I62" i="49"/>
  <c r="H62" i="49"/>
  <c r="G62" i="49"/>
  <c r="F62" i="49"/>
  <c r="E62" i="49"/>
  <c r="D62" i="49"/>
  <c r="C62" i="49"/>
  <c r="B62" i="49"/>
  <c r="K61" i="49"/>
  <c r="J61" i="49"/>
  <c r="I61" i="49"/>
  <c r="H61" i="49"/>
  <c r="G61" i="49"/>
  <c r="F61" i="49"/>
  <c r="E61" i="49"/>
  <c r="D61" i="49"/>
  <c r="C61" i="49"/>
  <c r="B61" i="49"/>
  <c r="K60" i="49"/>
  <c r="J60" i="49"/>
  <c r="I60" i="49"/>
  <c r="H60" i="49"/>
  <c r="G60" i="49"/>
  <c r="F60" i="49"/>
  <c r="E60" i="49"/>
  <c r="D60" i="49"/>
  <c r="C60" i="49"/>
  <c r="B60" i="49"/>
  <c r="K59" i="49"/>
  <c r="J59" i="49"/>
  <c r="I59" i="49"/>
  <c r="H59" i="49"/>
  <c r="G59" i="49"/>
  <c r="F59" i="49"/>
  <c r="E59" i="49"/>
  <c r="D59" i="49"/>
  <c r="C59" i="49"/>
  <c r="B59" i="49"/>
  <c r="K58" i="49"/>
  <c r="J58" i="49"/>
  <c r="I58" i="49"/>
  <c r="H58" i="49"/>
  <c r="G58" i="49"/>
  <c r="F58" i="49"/>
  <c r="E58" i="49"/>
  <c r="D58" i="49"/>
  <c r="C58" i="49"/>
  <c r="B58" i="49"/>
  <c r="K57" i="49"/>
  <c r="J57" i="49"/>
  <c r="I57" i="49"/>
  <c r="H57" i="49"/>
  <c r="G57" i="49"/>
  <c r="F57" i="49"/>
  <c r="E57" i="49"/>
  <c r="D57" i="49"/>
  <c r="C57" i="49"/>
  <c r="B57" i="49"/>
  <c r="K56" i="49"/>
  <c r="J56" i="49"/>
  <c r="I56" i="49"/>
  <c r="H56" i="49"/>
  <c r="G56" i="49"/>
  <c r="F56" i="49"/>
  <c r="E56" i="49"/>
  <c r="D56" i="49"/>
  <c r="C56" i="49"/>
  <c r="B56" i="49"/>
  <c r="K55" i="49"/>
  <c r="J55" i="49"/>
  <c r="I55" i="49"/>
  <c r="H55" i="49"/>
  <c r="G55" i="49"/>
  <c r="F55" i="49"/>
  <c r="E55" i="49"/>
  <c r="D55" i="49"/>
  <c r="C55" i="49"/>
  <c r="B55" i="49"/>
  <c r="K54" i="49"/>
  <c r="J54" i="49"/>
  <c r="I54" i="49"/>
  <c r="H54" i="49"/>
  <c r="G54" i="49"/>
  <c r="F54" i="49"/>
  <c r="E54" i="49"/>
  <c r="D54" i="49"/>
  <c r="C54" i="49"/>
  <c r="B54" i="49"/>
  <c r="K53" i="49"/>
  <c r="J53" i="49"/>
  <c r="I53" i="49"/>
  <c r="H53" i="49"/>
  <c r="G53" i="49"/>
  <c r="F53" i="49"/>
  <c r="E53" i="49"/>
  <c r="D53" i="49"/>
  <c r="C53" i="49"/>
  <c r="B53" i="49"/>
  <c r="K52" i="49"/>
  <c r="J52" i="49"/>
  <c r="I52" i="49"/>
  <c r="H52" i="49"/>
  <c r="G52" i="49"/>
  <c r="F52" i="49"/>
  <c r="E52" i="49"/>
  <c r="D52" i="49"/>
  <c r="C52" i="49"/>
  <c r="B52" i="49"/>
  <c r="K51" i="49"/>
  <c r="J51" i="49"/>
  <c r="I51" i="49"/>
  <c r="H51" i="49"/>
  <c r="G51" i="49"/>
  <c r="F51" i="49"/>
  <c r="E51" i="49"/>
  <c r="D51" i="49"/>
  <c r="C51" i="49"/>
  <c r="B51" i="49"/>
  <c r="K50" i="49"/>
  <c r="J50" i="49"/>
  <c r="I50" i="49"/>
  <c r="H50" i="49"/>
  <c r="G50" i="49"/>
  <c r="F50" i="49"/>
  <c r="E50" i="49"/>
  <c r="D50" i="49"/>
  <c r="C50" i="49"/>
  <c r="B50" i="49"/>
  <c r="K49" i="49"/>
  <c r="J49" i="49"/>
  <c r="I49" i="49"/>
  <c r="H49" i="49"/>
  <c r="G49" i="49"/>
  <c r="F49" i="49"/>
  <c r="E49" i="49"/>
  <c r="D49" i="49"/>
  <c r="C49" i="49"/>
  <c r="B49" i="49"/>
  <c r="K48" i="49"/>
  <c r="J48" i="49"/>
  <c r="I48" i="49"/>
  <c r="H48" i="49"/>
  <c r="G48" i="49"/>
  <c r="F48" i="49"/>
  <c r="E48" i="49"/>
  <c r="D48" i="49"/>
  <c r="C48" i="49"/>
  <c r="B48" i="49"/>
  <c r="K47" i="49"/>
  <c r="J47" i="49"/>
  <c r="I47" i="49"/>
  <c r="H47" i="49"/>
  <c r="G47" i="49"/>
  <c r="F47" i="49"/>
  <c r="E47" i="49"/>
  <c r="D47" i="49"/>
  <c r="C47" i="49"/>
  <c r="B47" i="49"/>
  <c r="K46" i="49"/>
  <c r="J46" i="49"/>
  <c r="I46" i="49"/>
  <c r="H46" i="49"/>
  <c r="G46" i="49"/>
  <c r="F46" i="49"/>
  <c r="E46" i="49"/>
  <c r="D46" i="49"/>
  <c r="C46" i="49"/>
  <c r="B46" i="49"/>
  <c r="K45" i="49"/>
  <c r="J45" i="49"/>
  <c r="I45" i="49"/>
  <c r="H45" i="49"/>
  <c r="G45" i="49"/>
  <c r="F45" i="49"/>
  <c r="E45" i="49"/>
  <c r="D45" i="49"/>
  <c r="C45" i="49"/>
  <c r="B45" i="49"/>
  <c r="K44" i="49"/>
  <c r="J44" i="49"/>
  <c r="I44" i="49"/>
  <c r="H44" i="49"/>
  <c r="G44" i="49"/>
  <c r="F44" i="49"/>
  <c r="E44" i="49"/>
  <c r="D44" i="49"/>
  <c r="C44" i="49"/>
  <c r="B44" i="49"/>
  <c r="K43" i="49"/>
  <c r="J43" i="49"/>
  <c r="I43" i="49"/>
  <c r="H43" i="49"/>
  <c r="G43" i="49"/>
  <c r="F43" i="49"/>
  <c r="E43" i="49"/>
  <c r="D43" i="49"/>
  <c r="C43" i="49"/>
  <c r="B43" i="49"/>
  <c r="K42" i="49"/>
  <c r="J42" i="49"/>
  <c r="I42" i="49"/>
  <c r="H42" i="49"/>
  <c r="G42" i="49"/>
  <c r="F42" i="49"/>
  <c r="E42" i="49"/>
  <c r="D42" i="49"/>
  <c r="C42" i="49"/>
  <c r="B42" i="49"/>
  <c r="K41" i="49"/>
  <c r="J41" i="49"/>
  <c r="I41" i="49"/>
  <c r="H41" i="49"/>
  <c r="G41" i="49"/>
  <c r="F41" i="49"/>
  <c r="E41" i="49"/>
  <c r="D41" i="49"/>
  <c r="C41" i="49"/>
  <c r="B41" i="49"/>
  <c r="K40" i="49"/>
  <c r="J40" i="49"/>
  <c r="I40" i="49"/>
  <c r="H40" i="49"/>
  <c r="G40" i="49"/>
  <c r="F40" i="49"/>
  <c r="E40" i="49"/>
  <c r="D40" i="49"/>
  <c r="C40" i="49"/>
  <c r="B40" i="49"/>
  <c r="K39" i="49"/>
  <c r="J39" i="49"/>
  <c r="I39" i="49"/>
  <c r="H39" i="49"/>
  <c r="G39" i="49"/>
  <c r="F39" i="49"/>
  <c r="E39" i="49"/>
  <c r="D39" i="49"/>
  <c r="C39" i="49"/>
  <c r="B39" i="49"/>
  <c r="K38" i="49"/>
  <c r="J38" i="49"/>
  <c r="I38" i="49"/>
  <c r="H38" i="49"/>
  <c r="G38" i="49"/>
  <c r="F38" i="49"/>
  <c r="E38" i="49"/>
  <c r="D38" i="49"/>
  <c r="C38" i="49"/>
  <c r="B38" i="49"/>
  <c r="K37" i="49"/>
  <c r="J37" i="49"/>
  <c r="I37" i="49"/>
  <c r="H37" i="49"/>
  <c r="G37" i="49"/>
  <c r="F37" i="49"/>
  <c r="E37" i="49"/>
  <c r="D37" i="49"/>
  <c r="C37" i="49"/>
  <c r="B37" i="49"/>
  <c r="K36" i="49"/>
  <c r="J36" i="49"/>
  <c r="I36" i="49"/>
  <c r="H36" i="49"/>
  <c r="G36" i="49"/>
  <c r="F36" i="49"/>
  <c r="E36" i="49"/>
  <c r="D36" i="49"/>
  <c r="C36" i="49"/>
  <c r="B36" i="49"/>
  <c r="K35" i="49"/>
  <c r="J35" i="49"/>
  <c r="I35" i="49"/>
  <c r="H35" i="49"/>
  <c r="G35" i="49"/>
  <c r="F35" i="49"/>
  <c r="E35" i="49"/>
  <c r="D35" i="49"/>
  <c r="C35" i="49"/>
  <c r="B35" i="49"/>
  <c r="K34" i="49"/>
  <c r="J34" i="49"/>
  <c r="I34" i="49"/>
  <c r="H34" i="49"/>
  <c r="G34" i="49"/>
  <c r="F34" i="49"/>
  <c r="E34" i="49"/>
  <c r="D34" i="49"/>
  <c r="C34" i="49"/>
  <c r="B34" i="49"/>
  <c r="K33" i="49"/>
  <c r="J33" i="49"/>
  <c r="I33" i="49"/>
  <c r="H33" i="49"/>
  <c r="G33" i="49"/>
  <c r="F33" i="49"/>
  <c r="E33" i="49"/>
  <c r="D33" i="49"/>
  <c r="C33" i="49"/>
  <c r="B33" i="49"/>
  <c r="K32" i="49"/>
  <c r="J32" i="49"/>
  <c r="I32" i="49"/>
  <c r="H32" i="49"/>
  <c r="G32" i="49"/>
  <c r="F32" i="49"/>
  <c r="E32" i="49"/>
  <c r="D32" i="49"/>
  <c r="C32" i="49"/>
  <c r="B32" i="49"/>
  <c r="K31" i="49"/>
  <c r="J31" i="49"/>
  <c r="I31" i="49"/>
  <c r="H31" i="49"/>
  <c r="G31" i="49"/>
  <c r="F31" i="49"/>
  <c r="E31" i="49"/>
  <c r="D31" i="49"/>
  <c r="C31" i="49"/>
  <c r="B31" i="49"/>
  <c r="K30" i="49"/>
  <c r="J30" i="49"/>
  <c r="I30" i="49"/>
  <c r="H30" i="49"/>
  <c r="G30" i="49"/>
  <c r="F30" i="49"/>
  <c r="E30" i="49"/>
  <c r="D30" i="49"/>
  <c r="C30" i="49"/>
  <c r="B30" i="49"/>
  <c r="K29" i="49"/>
  <c r="J29" i="49"/>
  <c r="I29" i="49"/>
  <c r="H29" i="49"/>
  <c r="G29" i="49"/>
  <c r="F29" i="49"/>
  <c r="E29" i="49"/>
  <c r="D29" i="49"/>
  <c r="C29" i="49"/>
  <c r="B29" i="49"/>
  <c r="K28" i="49"/>
  <c r="J28" i="49"/>
  <c r="I28" i="49"/>
  <c r="H28" i="49"/>
  <c r="G28" i="49"/>
  <c r="F28" i="49"/>
  <c r="E28" i="49"/>
  <c r="D28" i="49"/>
  <c r="C28" i="49"/>
  <c r="B28" i="49"/>
  <c r="K27" i="49"/>
  <c r="J27" i="49"/>
  <c r="I27" i="49"/>
  <c r="H27" i="49"/>
  <c r="G27" i="49"/>
  <c r="F27" i="49"/>
  <c r="E27" i="49"/>
  <c r="D27" i="49"/>
  <c r="C27" i="49"/>
  <c r="B27" i="49"/>
  <c r="K26" i="49"/>
  <c r="J26" i="49"/>
  <c r="I26" i="49"/>
  <c r="H26" i="49"/>
  <c r="G26" i="49"/>
  <c r="F26" i="49"/>
  <c r="E26" i="49"/>
  <c r="D26" i="49"/>
  <c r="C26" i="49"/>
  <c r="B26" i="49"/>
  <c r="K25" i="49"/>
  <c r="J25" i="49"/>
  <c r="I25" i="49"/>
  <c r="H25" i="49"/>
  <c r="G25" i="49"/>
  <c r="F25" i="49"/>
  <c r="E25" i="49"/>
  <c r="D25" i="49"/>
  <c r="C25" i="49"/>
  <c r="B25" i="49"/>
  <c r="K24" i="49"/>
  <c r="J24" i="49"/>
  <c r="I24" i="49"/>
  <c r="H24" i="49"/>
  <c r="G24" i="49"/>
  <c r="F24" i="49"/>
  <c r="E24" i="49"/>
  <c r="D24" i="49"/>
  <c r="C24" i="49"/>
  <c r="B24" i="49"/>
  <c r="K23" i="49"/>
  <c r="J23" i="49"/>
  <c r="I23" i="49"/>
  <c r="H23" i="49"/>
  <c r="G23" i="49"/>
  <c r="F23" i="49"/>
  <c r="E23" i="49"/>
  <c r="D23" i="49"/>
  <c r="C23" i="49"/>
  <c r="B23" i="49"/>
  <c r="K22" i="49"/>
  <c r="J22" i="49"/>
  <c r="I22" i="49"/>
  <c r="H22" i="49"/>
  <c r="G22" i="49"/>
  <c r="F22" i="49"/>
  <c r="E22" i="49"/>
  <c r="D22" i="49"/>
  <c r="C22" i="49"/>
  <c r="B22" i="49"/>
  <c r="K21" i="49"/>
  <c r="J21" i="49"/>
  <c r="I21" i="49"/>
  <c r="H21" i="49"/>
  <c r="G21" i="49"/>
  <c r="F21" i="49"/>
  <c r="E21" i="49"/>
  <c r="D21" i="49"/>
  <c r="C21" i="49"/>
  <c r="B21" i="49"/>
  <c r="K20" i="49"/>
  <c r="J20" i="49"/>
  <c r="I20" i="49"/>
  <c r="H20" i="49"/>
  <c r="G20" i="49"/>
  <c r="F20" i="49"/>
  <c r="E20" i="49"/>
  <c r="D20" i="49"/>
  <c r="C20" i="49"/>
  <c r="B20" i="49"/>
  <c r="K19" i="49"/>
  <c r="J19" i="49"/>
  <c r="I19" i="49"/>
  <c r="H19" i="49"/>
  <c r="G19" i="49"/>
  <c r="F19" i="49"/>
  <c r="E19" i="49"/>
  <c r="D19" i="49"/>
  <c r="C19" i="49"/>
  <c r="B19" i="49"/>
  <c r="K18" i="49"/>
  <c r="J18" i="49"/>
  <c r="I18" i="49"/>
  <c r="H18" i="49"/>
  <c r="G18" i="49"/>
  <c r="F18" i="49"/>
  <c r="E18" i="49"/>
  <c r="D18" i="49"/>
  <c r="C18" i="49"/>
  <c r="B18" i="49"/>
  <c r="K17" i="49"/>
  <c r="J17" i="49"/>
  <c r="I17" i="49"/>
  <c r="H17" i="49"/>
  <c r="G17" i="49"/>
  <c r="F17" i="49"/>
  <c r="E17" i="49"/>
  <c r="D17" i="49"/>
  <c r="C17" i="49"/>
  <c r="B17" i="49"/>
  <c r="K16" i="49"/>
  <c r="J16" i="49"/>
  <c r="I16" i="49"/>
  <c r="H16" i="49"/>
  <c r="G16" i="49"/>
  <c r="F16" i="49"/>
  <c r="E16" i="49"/>
  <c r="D16" i="49"/>
  <c r="C16" i="49"/>
  <c r="B16" i="49"/>
  <c r="K15" i="49"/>
  <c r="J15" i="49"/>
  <c r="I15" i="49"/>
  <c r="H15" i="49"/>
  <c r="G15" i="49"/>
  <c r="F15" i="49"/>
  <c r="E15" i="49"/>
  <c r="D15" i="49"/>
  <c r="C15" i="49"/>
  <c r="B15" i="49"/>
  <c r="K14" i="49"/>
  <c r="J14" i="49"/>
  <c r="I14" i="49"/>
  <c r="H14" i="49"/>
  <c r="G14" i="49"/>
  <c r="F14" i="49"/>
  <c r="E14" i="49"/>
  <c r="D14" i="49"/>
  <c r="C14" i="49"/>
  <c r="B14" i="49"/>
  <c r="K13" i="49"/>
  <c r="J13" i="49"/>
  <c r="I13" i="49"/>
  <c r="H13" i="49"/>
  <c r="G13" i="49"/>
  <c r="F13" i="49"/>
  <c r="E13" i="49"/>
  <c r="D13" i="49"/>
  <c r="C13" i="49"/>
  <c r="B13" i="49"/>
  <c r="K12" i="49"/>
  <c r="J12" i="49"/>
  <c r="I12" i="49"/>
  <c r="H12" i="49"/>
  <c r="G12" i="49"/>
  <c r="F12" i="49"/>
  <c r="E12" i="49"/>
  <c r="D12" i="49"/>
  <c r="C12" i="49"/>
  <c r="B12" i="49"/>
  <c r="K11" i="49"/>
  <c r="J11" i="49"/>
  <c r="I11" i="49"/>
  <c r="H11" i="49"/>
  <c r="G11" i="49"/>
  <c r="F11" i="49"/>
  <c r="E11" i="49"/>
  <c r="D11" i="49"/>
  <c r="C11" i="49"/>
  <c r="B11" i="49"/>
  <c r="K10" i="49"/>
  <c r="J10" i="49"/>
  <c r="I10" i="49"/>
  <c r="H10" i="49"/>
  <c r="G10" i="49"/>
  <c r="F10" i="49"/>
  <c r="E10" i="49"/>
  <c r="D10" i="49"/>
  <c r="C10" i="49"/>
  <c r="B10" i="49"/>
  <c r="K9" i="49"/>
  <c r="J9" i="49"/>
  <c r="I9" i="49"/>
  <c r="H9" i="49"/>
  <c r="G9" i="49"/>
  <c r="F9" i="49"/>
  <c r="E9" i="49"/>
  <c r="D9" i="49"/>
  <c r="C9" i="49"/>
  <c r="B9" i="49"/>
  <c r="K8" i="49"/>
  <c r="J8" i="49"/>
  <c r="I8" i="49"/>
  <c r="H8" i="49"/>
  <c r="G8" i="49"/>
  <c r="F8" i="49"/>
  <c r="E8" i="49"/>
  <c r="D8" i="49"/>
  <c r="C8" i="49"/>
  <c r="B8" i="49"/>
  <c r="K7" i="49"/>
  <c r="J7" i="49"/>
  <c r="I7" i="49"/>
  <c r="H7" i="49"/>
  <c r="G7" i="49"/>
  <c r="F7" i="49"/>
  <c r="E7" i="49"/>
  <c r="D7" i="49"/>
  <c r="C7" i="49"/>
  <c r="B7" i="49"/>
  <c r="K6" i="49"/>
  <c r="J6" i="49"/>
  <c r="I6" i="49"/>
  <c r="H6" i="49"/>
  <c r="G6" i="49"/>
  <c r="F6" i="49"/>
  <c r="E6" i="49"/>
  <c r="D6" i="49"/>
  <c r="C6" i="49"/>
  <c r="B6" i="49"/>
  <c r="K5" i="49"/>
  <c r="J5" i="49"/>
  <c r="I5" i="49"/>
  <c r="H5" i="49"/>
  <c r="G5" i="49"/>
  <c r="F5" i="49"/>
  <c r="E5" i="49"/>
  <c r="D5" i="49"/>
  <c r="C5" i="49"/>
  <c r="B5" i="49"/>
  <c r="K4" i="49"/>
  <c r="J4" i="49"/>
  <c r="I4" i="49"/>
  <c r="H4" i="49"/>
  <c r="G4" i="49"/>
  <c r="F4" i="49"/>
  <c r="E4" i="49"/>
  <c r="D4" i="49"/>
  <c r="C4" i="49"/>
  <c r="B4" i="49"/>
  <c r="K3" i="49"/>
  <c r="J3" i="49"/>
  <c r="I3" i="49"/>
  <c r="H3" i="49"/>
  <c r="G3" i="49"/>
  <c r="F3" i="49"/>
  <c r="E3" i="49"/>
  <c r="D3" i="49"/>
  <c r="C3" i="49"/>
  <c r="B3" i="49"/>
  <c r="B291" i="48"/>
  <c r="B290" i="48"/>
  <c r="B289" i="48"/>
  <c r="B288" i="48"/>
  <c r="B287" i="48"/>
  <c r="B286" i="48"/>
  <c r="B285" i="48"/>
  <c r="B284" i="48"/>
  <c r="B283" i="48"/>
  <c r="B282" i="48"/>
  <c r="B281" i="48"/>
  <c r="B280" i="48"/>
  <c r="B279" i="48"/>
  <c r="B278" i="48"/>
  <c r="B277" i="48"/>
  <c r="B276" i="48"/>
  <c r="B275" i="48"/>
  <c r="B274" i="48"/>
  <c r="B273" i="48"/>
  <c r="B272" i="48"/>
  <c r="B271" i="48"/>
  <c r="B270" i="48"/>
  <c r="B269" i="48"/>
  <c r="B268" i="48"/>
  <c r="B267" i="48"/>
  <c r="B266" i="48"/>
  <c r="B265" i="48"/>
  <c r="B264" i="48"/>
  <c r="B263" i="48"/>
  <c r="B262" i="48"/>
  <c r="B261" i="48"/>
  <c r="B260" i="48"/>
  <c r="B259" i="48"/>
  <c r="B258" i="48"/>
  <c r="B257" i="48"/>
  <c r="B256" i="48"/>
  <c r="B255" i="48"/>
  <c r="B254" i="48"/>
  <c r="B253" i="48"/>
  <c r="B252" i="48"/>
  <c r="B251" i="48"/>
  <c r="B250" i="48"/>
  <c r="B249" i="48"/>
  <c r="B248" i="48"/>
  <c r="B247" i="48"/>
  <c r="B246" i="48"/>
  <c r="B245" i="48"/>
  <c r="B244" i="48"/>
  <c r="B243" i="48"/>
  <c r="B242" i="48"/>
  <c r="B241" i="48"/>
  <c r="B240" i="48"/>
  <c r="B239" i="48"/>
  <c r="B238" i="48"/>
  <c r="B237" i="48"/>
  <c r="B236" i="48"/>
  <c r="B235" i="48"/>
  <c r="B234" i="48"/>
  <c r="B233" i="48"/>
  <c r="B232" i="48"/>
  <c r="B231" i="48"/>
  <c r="B230" i="48"/>
  <c r="B229" i="48"/>
  <c r="B228" i="48"/>
  <c r="B227" i="48"/>
  <c r="B226" i="48"/>
  <c r="B225" i="48"/>
  <c r="B224" i="48"/>
  <c r="B223" i="48"/>
  <c r="B222" i="48"/>
  <c r="B221" i="48"/>
  <c r="B220" i="48"/>
  <c r="B219" i="48"/>
  <c r="B218" i="48"/>
  <c r="B217" i="48"/>
  <c r="B216" i="48"/>
  <c r="B215" i="48"/>
  <c r="B214" i="48"/>
  <c r="B213" i="48"/>
  <c r="B212" i="48"/>
  <c r="B211" i="48"/>
  <c r="B210" i="48"/>
  <c r="B209" i="48"/>
  <c r="B208" i="48"/>
  <c r="B207" i="48"/>
  <c r="B206" i="48"/>
  <c r="B205" i="48"/>
  <c r="B204" i="48"/>
  <c r="B203" i="48"/>
  <c r="B202" i="48"/>
  <c r="B201" i="48"/>
  <c r="B200" i="48"/>
  <c r="B199" i="48"/>
  <c r="B198" i="48"/>
  <c r="B197" i="48"/>
  <c r="B196" i="48"/>
  <c r="B195" i="48"/>
  <c r="B194" i="48"/>
  <c r="B193" i="48"/>
  <c r="B192" i="48"/>
  <c r="B191" i="48"/>
  <c r="B190" i="48"/>
  <c r="B189" i="48"/>
  <c r="B188" i="48"/>
  <c r="B187" i="48"/>
  <c r="B186" i="48"/>
  <c r="B185" i="48"/>
  <c r="B184" i="48"/>
  <c r="B183" i="48"/>
  <c r="B182" i="48"/>
  <c r="B181" i="48"/>
  <c r="B180" i="48"/>
  <c r="B179" i="48"/>
  <c r="B178" i="48"/>
  <c r="B177" i="48"/>
  <c r="B176" i="48"/>
  <c r="B175" i="48"/>
  <c r="B174" i="48"/>
  <c r="B173" i="48"/>
  <c r="B172" i="48"/>
  <c r="B171" i="48"/>
  <c r="B170" i="48"/>
  <c r="B169" i="48"/>
  <c r="B168" i="48"/>
  <c r="B167" i="48"/>
  <c r="B166" i="48"/>
  <c r="B165" i="48"/>
  <c r="B164" i="48"/>
  <c r="B163" i="48"/>
  <c r="B162" i="48"/>
  <c r="B161" i="48"/>
  <c r="B160" i="48"/>
  <c r="B159" i="48"/>
  <c r="B158" i="48"/>
  <c r="B157" i="48"/>
  <c r="B156" i="48"/>
  <c r="B155" i="48"/>
  <c r="B154" i="48"/>
  <c r="B153" i="48"/>
  <c r="B152" i="48"/>
  <c r="B151" i="48"/>
  <c r="B150" i="48"/>
  <c r="B149" i="48"/>
  <c r="B148" i="48"/>
  <c r="B147" i="48"/>
  <c r="B146" i="48"/>
  <c r="B145" i="48"/>
  <c r="B144" i="48"/>
  <c r="B143" i="48"/>
  <c r="B142" i="48"/>
  <c r="B141" i="48"/>
  <c r="B140" i="48"/>
  <c r="B139" i="48"/>
  <c r="B138" i="48"/>
  <c r="B137" i="48"/>
  <c r="B136" i="48"/>
  <c r="B135" i="48"/>
  <c r="B134" i="48"/>
  <c r="B133" i="48"/>
  <c r="B132" i="48"/>
  <c r="B131" i="48"/>
  <c r="B130" i="48"/>
  <c r="B129" i="48"/>
  <c r="B128" i="48"/>
  <c r="B127" i="48"/>
  <c r="B126" i="48"/>
  <c r="B125" i="48"/>
  <c r="B124" i="48"/>
  <c r="B123" i="48"/>
  <c r="B122" i="48"/>
  <c r="B121" i="48"/>
  <c r="B120" i="48"/>
  <c r="B119" i="48"/>
  <c r="B118" i="48"/>
  <c r="B117" i="48"/>
  <c r="B116" i="48"/>
  <c r="B115" i="48"/>
  <c r="B114" i="48"/>
  <c r="B113" i="48"/>
  <c r="B112" i="48"/>
  <c r="B111" i="48"/>
  <c r="B110" i="48"/>
  <c r="B109" i="48"/>
  <c r="B108" i="48"/>
  <c r="B107" i="48"/>
  <c r="B106" i="48"/>
  <c r="B105" i="48"/>
  <c r="B104" i="48"/>
  <c r="B103" i="48"/>
  <c r="B102" i="48"/>
  <c r="B101" i="48"/>
  <c r="B100" i="48"/>
  <c r="B99" i="48"/>
  <c r="B98" i="48"/>
  <c r="B97" i="48"/>
  <c r="B96" i="48"/>
  <c r="B95" i="48"/>
  <c r="B94" i="48"/>
  <c r="B93" i="48"/>
  <c r="B92" i="48"/>
  <c r="B91" i="48"/>
  <c r="B90" i="48"/>
  <c r="B89" i="48"/>
  <c r="B88" i="48"/>
  <c r="B87" i="48"/>
  <c r="B86" i="48"/>
  <c r="B85" i="48"/>
  <c r="B84" i="48"/>
  <c r="B83" i="48"/>
  <c r="B82" i="48"/>
  <c r="B81" i="48"/>
  <c r="B80" i="48"/>
  <c r="B79" i="48"/>
  <c r="B78" i="48"/>
  <c r="K77" i="48"/>
  <c r="J77" i="48"/>
  <c r="I77" i="48"/>
  <c r="H77" i="48"/>
  <c r="G77" i="48"/>
  <c r="F77" i="48"/>
  <c r="E77" i="48"/>
  <c r="D77" i="48"/>
  <c r="C77" i="48"/>
  <c r="B77" i="48"/>
  <c r="K76" i="48"/>
  <c r="J76" i="48"/>
  <c r="I76" i="48"/>
  <c r="H76" i="48"/>
  <c r="G76" i="48"/>
  <c r="F76" i="48"/>
  <c r="E76" i="48"/>
  <c r="D76" i="48"/>
  <c r="C76" i="48"/>
  <c r="B76" i="48"/>
  <c r="K75" i="48"/>
  <c r="J75" i="48"/>
  <c r="I75" i="48"/>
  <c r="H75" i="48"/>
  <c r="G75" i="48"/>
  <c r="F75" i="48"/>
  <c r="E75" i="48"/>
  <c r="D75" i="48"/>
  <c r="C75" i="48"/>
  <c r="B75" i="48"/>
  <c r="K74" i="48"/>
  <c r="J74" i="48"/>
  <c r="I74" i="48"/>
  <c r="H74" i="48"/>
  <c r="G74" i="48"/>
  <c r="F74" i="48"/>
  <c r="E74" i="48"/>
  <c r="D74" i="48"/>
  <c r="C74" i="48"/>
  <c r="B74" i="48"/>
  <c r="K73" i="48"/>
  <c r="J73" i="48"/>
  <c r="I73" i="48"/>
  <c r="H73" i="48"/>
  <c r="G73" i="48"/>
  <c r="F73" i="48"/>
  <c r="E73" i="48"/>
  <c r="D73" i="48"/>
  <c r="C73" i="48"/>
  <c r="B73" i="48"/>
  <c r="K72" i="48"/>
  <c r="J72" i="48"/>
  <c r="I72" i="48"/>
  <c r="H72" i="48"/>
  <c r="G72" i="48"/>
  <c r="F72" i="48"/>
  <c r="E72" i="48"/>
  <c r="D72" i="48"/>
  <c r="C72" i="48"/>
  <c r="B72" i="48"/>
  <c r="K71" i="48"/>
  <c r="J71" i="48"/>
  <c r="I71" i="48"/>
  <c r="H71" i="48"/>
  <c r="G71" i="48"/>
  <c r="F71" i="48"/>
  <c r="E71" i="48"/>
  <c r="D71" i="48"/>
  <c r="C71" i="48"/>
  <c r="B71" i="48"/>
  <c r="K70" i="48"/>
  <c r="J70" i="48"/>
  <c r="I70" i="48"/>
  <c r="H70" i="48"/>
  <c r="G70" i="48"/>
  <c r="F70" i="48"/>
  <c r="E70" i="48"/>
  <c r="D70" i="48"/>
  <c r="C70" i="48"/>
  <c r="B70" i="48"/>
  <c r="K69" i="48"/>
  <c r="J69" i="48"/>
  <c r="I69" i="48"/>
  <c r="H69" i="48"/>
  <c r="G69" i="48"/>
  <c r="F69" i="48"/>
  <c r="E69" i="48"/>
  <c r="D69" i="48"/>
  <c r="C69" i="48"/>
  <c r="B69" i="48"/>
  <c r="K68" i="48"/>
  <c r="J68" i="48"/>
  <c r="I68" i="48"/>
  <c r="H68" i="48"/>
  <c r="G68" i="48"/>
  <c r="F68" i="48"/>
  <c r="E68" i="48"/>
  <c r="D68" i="48"/>
  <c r="C68" i="48"/>
  <c r="B68" i="48"/>
  <c r="K67" i="48"/>
  <c r="J67" i="48"/>
  <c r="I67" i="48"/>
  <c r="H67" i="48"/>
  <c r="G67" i="48"/>
  <c r="F67" i="48"/>
  <c r="E67" i="48"/>
  <c r="D67" i="48"/>
  <c r="C67" i="48"/>
  <c r="B67" i="48"/>
  <c r="K66" i="48"/>
  <c r="J66" i="48"/>
  <c r="I66" i="48"/>
  <c r="H66" i="48"/>
  <c r="G66" i="48"/>
  <c r="F66" i="48"/>
  <c r="E66" i="48"/>
  <c r="D66" i="48"/>
  <c r="C66" i="48"/>
  <c r="B66" i="48"/>
  <c r="K65" i="48"/>
  <c r="J65" i="48"/>
  <c r="I65" i="48"/>
  <c r="H65" i="48"/>
  <c r="G65" i="48"/>
  <c r="F65" i="48"/>
  <c r="E65" i="48"/>
  <c r="D65" i="48"/>
  <c r="C65" i="48"/>
  <c r="B65" i="48"/>
  <c r="K64" i="48"/>
  <c r="J64" i="48"/>
  <c r="I64" i="48"/>
  <c r="H64" i="48"/>
  <c r="G64" i="48"/>
  <c r="F64" i="48"/>
  <c r="E64" i="48"/>
  <c r="D64" i="48"/>
  <c r="C64" i="48"/>
  <c r="B64" i="48"/>
  <c r="K63" i="48"/>
  <c r="J63" i="48"/>
  <c r="I63" i="48"/>
  <c r="H63" i="48"/>
  <c r="G63" i="48"/>
  <c r="F63" i="48"/>
  <c r="E63" i="48"/>
  <c r="D63" i="48"/>
  <c r="C63" i="48"/>
  <c r="B63" i="48"/>
  <c r="K62" i="48"/>
  <c r="J62" i="48"/>
  <c r="I62" i="48"/>
  <c r="H62" i="48"/>
  <c r="G62" i="48"/>
  <c r="F62" i="48"/>
  <c r="E62" i="48"/>
  <c r="D62" i="48"/>
  <c r="C62" i="48"/>
  <c r="B62" i="48"/>
  <c r="K61" i="48"/>
  <c r="J61" i="48"/>
  <c r="I61" i="48"/>
  <c r="H61" i="48"/>
  <c r="G61" i="48"/>
  <c r="F61" i="48"/>
  <c r="E61" i="48"/>
  <c r="D61" i="48"/>
  <c r="C61" i="48"/>
  <c r="B61" i="48"/>
  <c r="K60" i="48"/>
  <c r="J60" i="48"/>
  <c r="I60" i="48"/>
  <c r="H60" i="48"/>
  <c r="G60" i="48"/>
  <c r="F60" i="48"/>
  <c r="E60" i="48"/>
  <c r="D60" i="48"/>
  <c r="C60" i="48"/>
  <c r="B60" i="48"/>
  <c r="K59" i="48"/>
  <c r="J59" i="48"/>
  <c r="I59" i="48"/>
  <c r="H59" i="48"/>
  <c r="G59" i="48"/>
  <c r="F59" i="48"/>
  <c r="E59" i="48"/>
  <c r="D59" i="48"/>
  <c r="C59" i="48"/>
  <c r="B59" i="48"/>
  <c r="K58" i="48"/>
  <c r="J58" i="48"/>
  <c r="I58" i="48"/>
  <c r="H58" i="48"/>
  <c r="G58" i="48"/>
  <c r="F58" i="48"/>
  <c r="E58" i="48"/>
  <c r="D58" i="48"/>
  <c r="C58" i="48"/>
  <c r="B58" i="48"/>
  <c r="K57" i="48"/>
  <c r="J57" i="48"/>
  <c r="I57" i="48"/>
  <c r="H57" i="48"/>
  <c r="G57" i="48"/>
  <c r="F57" i="48"/>
  <c r="E57" i="48"/>
  <c r="D57" i="48"/>
  <c r="C57" i="48"/>
  <c r="B57" i="48"/>
  <c r="K56" i="48"/>
  <c r="J56" i="48"/>
  <c r="I56" i="48"/>
  <c r="H56" i="48"/>
  <c r="G56" i="48"/>
  <c r="F56" i="48"/>
  <c r="E56" i="48"/>
  <c r="D56" i="48"/>
  <c r="C56" i="48"/>
  <c r="B56" i="48"/>
  <c r="K55" i="48"/>
  <c r="J55" i="48"/>
  <c r="I55" i="48"/>
  <c r="H55" i="48"/>
  <c r="G55" i="48"/>
  <c r="F55" i="48"/>
  <c r="E55" i="48"/>
  <c r="D55" i="48"/>
  <c r="C55" i="48"/>
  <c r="B55" i="48"/>
  <c r="K54" i="48"/>
  <c r="J54" i="48"/>
  <c r="I54" i="48"/>
  <c r="H54" i="48"/>
  <c r="G54" i="48"/>
  <c r="F54" i="48"/>
  <c r="E54" i="48"/>
  <c r="D54" i="48"/>
  <c r="C54" i="48"/>
  <c r="B54" i="48"/>
  <c r="K53" i="48"/>
  <c r="J53" i="48"/>
  <c r="I53" i="48"/>
  <c r="H53" i="48"/>
  <c r="G53" i="48"/>
  <c r="F53" i="48"/>
  <c r="E53" i="48"/>
  <c r="D53" i="48"/>
  <c r="C53" i="48"/>
  <c r="B53" i="48"/>
  <c r="K52" i="48"/>
  <c r="J52" i="48"/>
  <c r="I52" i="48"/>
  <c r="H52" i="48"/>
  <c r="G52" i="48"/>
  <c r="F52" i="48"/>
  <c r="E52" i="48"/>
  <c r="D52" i="48"/>
  <c r="C52" i="48"/>
  <c r="B52" i="48"/>
  <c r="K51" i="48"/>
  <c r="J51" i="48"/>
  <c r="I51" i="48"/>
  <c r="H51" i="48"/>
  <c r="G51" i="48"/>
  <c r="F51" i="48"/>
  <c r="E51" i="48"/>
  <c r="D51" i="48"/>
  <c r="C51" i="48"/>
  <c r="B51" i="48"/>
  <c r="K50" i="48"/>
  <c r="J50" i="48"/>
  <c r="I50" i="48"/>
  <c r="H50" i="48"/>
  <c r="G50" i="48"/>
  <c r="F50" i="48"/>
  <c r="E50" i="48"/>
  <c r="D50" i="48"/>
  <c r="C50" i="48"/>
  <c r="B50" i="48"/>
  <c r="K49" i="48"/>
  <c r="J49" i="48"/>
  <c r="I49" i="48"/>
  <c r="H49" i="48"/>
  <c r="G49" i="48"/>
  <c r="F49" i="48"/>
  <c r="E49" i="48"/>
  <c r="D49" i="48"/>
  <c r="C49" i="48"/>
  <c r="B49" i="48"/>
  <c r="K48" i="48"/>
  <c r="J48" i="48"/>
  <c r="I48" i="48"/>
  <c r="H48" i="48"/>
  <c r="G48" i="48"/>
  <c r="F48" i="48"/>
  <c r="E48" i="48"/>
  <c r="D48" i="48"/>
  <c r="C48" i="48"/>
  <c r="B48" i="48"/>
  <c r="K47" i="48"/>
  <c r="J47" i="48"/>
  <c r="I47" i="48"/>
  <c r="H47" i="48"/>
  <c r="G47" i="48"/>
  <c r="F47" i="48"/>
  <c r="E47" i="48"/>
  <c r="D47" i="48"/>
  <c r="C47" i="48"/>
  <c r="B47" i="48"/>
  <c r="K46" i="48"/>
  <c r="J46" i="48"/>
  <c r="I46" i="48"/>
  <c r="H46" i="48"/>
  <c r="G46" i="48"/>
  <c r="F46" i="48"/>
  <c r="E46" i="48"/>
  <c r="D46" i="48"/>
  <c r="C46" i="48"/>
  <c r="B46" i="48"/>
  <c r="K45" i="48"/>
  <c r="J45" i="48"/>
  <c r="I45" i="48"/>
  <c r="H45" i="48"/>
  <c r="G45" i="48"/>
  <c r="F45" i="48"/>
  <c r="E45" i="48"/>
  <c r="D45" i="48"/>
  <c r="C45" i="48"/>
  <c r="B45" i="48"/>
  <c r="K44" i="48"/>
  <c r="J44" i="48"/>
  <c r="I44" i="48"/>
  <c r="H44" i="48"/>
  <c r="G44" i="48"/>
  <c r="F44" i="48"/>
  <c r="E44" i="48"/>
  <c r="D44" i="48"/>
  <c r="C44" i="48"/>
  <c r="B44" i="48"/>
  <c r="K43" i="48"/>
  <c r="J43" i="48"/>
  <c r="I43" i="48"/>
  <c r="H43" i="48"/>
  <c r="G43" i="48"/>
  <c r="F43" i="48"/>
  <c r="E43" i="48"/>
  <c r="D43" i="48"/>
  <c r="C43" i="48"/>
  <c r="B43" i="48"/>
  <c r="K42" i="48"/>
  <c r="J42" i="48"/>
  <c r="I42" i="48"/>
  <c r="H42" i="48"/>
  <c r="G42" i="48"/>
  <c r="F42" i="48"/>
  <c r="E42" i="48"/>
  <c r="D42" i="48"/>
  <c r="C42" i="48"/>
  <c r="B42" i="48"/>
  <c r="K41" i="48"/>
  <c r="J41" i="48"/>
  <c r="I41" i="48"/>
  <c r="H41" i="48"/>
  <c r="G41" i="48"/>
  <c r="F41" i="48"/>
  <c r="E41" i="48"/>
  <c r="D41" i="48"/>
  <c r="C41" i="48"/>
  <c r="B41" i="48"/>
  <c r="K40" i="48"/>
  <c r="J40" i="48"/>
  <c r="I40" i="48"/>
  <c r="H40" i="48"/>
  <c r="G40" i="48"/>
  <c r="F40" i="48"/>
  <c r="E40" i="48"/>
  <c r="D40" i="48"/>
  <c r="C40" i="48"/>
  <c r="B40" i="48"/>
  <c r="K39" i="48"/>
  <c r="J39" i="48"/>
  <c r="I39" i="48"/>
  <c r="H39" i="48"/>
  <c r="G39" i="48"/>
  <c r="F39" i="48"/>
  <c r="E39" i="48"/>
  <c r="D39" i="48"/>
  <c r="C39" i="48"/>
  <c r="B39" i="48"/>
  <c r="K38" i="48"/>
  <c r="J38" i="48"/>
  <c r="I38" i="48"/>
  <c r="H38" i="48"/>
  <c r="G38" i="48"/>
  <c r="F38" i="48"/>
  <c r="E38" i="48"/>
  <c r="D38" i="48"/>
  <c r="C38" i="48"/>
  <c r="B38" i="48"/>
  <c r="K37" i="48"/>
  <c r="J37" i="48"/>
  <c r="I37" i="48"/>
  <c r="H37" i="48"/>
  <c r="G37" i="48"/>
  <c r="F37" i="48"/>
  <c r="E37" i="48"/>
  <c r="D37" i="48"/>
  <c r="C37" i="48"/>
  <c r="B37" i="48"/>
  <c r="K36" i="48"/>
  <c r="J36" i="48"/>
  <c r="I36" i="48"/>
  <c r="H36" i="48"/>
  <c r="G36" i="48"/>
  <c r="F36" i="48"/>
  <c r="E36" i="48"/>
  <c r="D36" i="48"/>
  <c r="C36" i="48"/>
  <c r="B36" i="48"/>
  <c r="K35" i="48"/>
  <c r="J35" i="48"/>
  <c r="I35" i="48"/>
  <c r="H35" i="48"/>
  <c r="G35" i="48"/>
  <c r="F35" i="48"/>
  <c r="E35" i="48"/>
  <c r="D35" i="48"/>
  <c r="C35" i="48"/>
  <c r="B35" i="48"/>
  <c r="K34" i="48"/>
  <c r="J34" i="48"/>
  <c r="I34" i="48"/>
  <c r="H34" i="48"/>
  <c r="G34" i="48"/>
  <c r="F34" i="48"/>
  <c r="E34" i="48"/>
  <c r="D34" i="48"/>
  <c r="C34" i="48"/>
  <c r="B34" i="48"/>
  <c r="K33" i="48"/>
  <c r="J33" i="48"/>
  <c r="I33" i="48"/>
  <c r="H33" i="48"/>
  <c r="G33" i="48"/>
  <c r="F33" i="48"/>
  <c r="E33" i="48"/>
  <c r="D33" i="48"/>
  <c r="C33" i="48"/>
  <c r="B33" i="48"/>
  <c r="K32" i="48"/>
  <c r="J32" i="48"/>
  <c r="I32" i="48"/>
  <c r="H32" i="48"/>
  <c r="G32" i="48"/>
  <c r="F32" i="48"/>
  <c r="E32" i="48"/>
  <c r="D32" i="48"/>
  <c r="C32" i="48"/>
  <c r="B32" i="48"/>
  <c r="K31" i="48"/>
  <c r="J31" i="48"/>
  <c r="I31" i="48"/>
  <c r="H31" i="48"/>
  <c r="G31" i="48"/>
  <c r="F31" i="48"/>
  <c r="E31" i="48"/>
  <c r="D31" i="48"/>
  <c r="C31" i="48"/>
  <c r="B31" i="48"/>
  <c r="K30" i="48"/>
  <c r="J30" i="48"/>
  <c r="I30" i="48"/>
  <c r="H30" i="48"/>
  <c r="G30" i="48"/>
  <c r="F30" i="48"/>
  <c r="E30" i="48"/>
  <c r="D30" i="48"/>
  <c r="C30" i="48"/>
  <c r="B30" i="48"/>
  <c r="K29" i="48"/>
  <c r="J29" i="48"/>
  <c r="I29" i="48"/>
  <c r="H29" i="48"/>
  <c r="G29" i="48"/>
  <c r="F29" i="48"/>
  <c r="E29" i="48"/>
  <c r="D29" i="48"/>
  <c r="C29" i="48"/>
  <c r="B29" i="48"/>
  <c r="K28" i="48"/>
  <c r="J28" i="48"/>
  <c r="I28" i="48"/>
  <c r="H28" i="48"/>
  <c r="G28" i="48"/>
  <c r="F28" i="48"/>
  <c r="E28" i="48"/>
  <c r="D28" i="48"/>
  <c r="C28" i="48"/>
  <c r="B28" i="48"/>
  <c r="K27" i="48"/>
  <c r="J27" i="48"/>
  <c r="I27" i="48"/>
  <c r="H27" i="48"/>
  <c r="G27" i="48"/>
  <c r="F27" i="48"/>
  <c r="E27" i="48"/>
  <c r="D27" i="48"/>
  <c r="C27" i="48"/>
  <c r="B27" i="48"/>
  <c r="K26" i="48"/>
  <c r="J26" i="48"/>
  <c r="I26" i="48"/>
  <c r="H26" i="48"/>
  <c r="G26" i="48"/>
  <c r="F26" i="48"/>
  <c r="E26" i="48"/>
  <c r="D26" i="48"/>
  <c r="C26" i="48"/>
  <c r="B26" i="48"/>
  <c r="K25" i="48"/>
  <c r="J25" i="48"/>
  <c r="I25" i="48"/>
  <c r="H25" i="48"/>
  <c r="G25" i="48"/>
  <c r="F25" i="48"/>
  <c r="E25" i="48"/>
  <c r="D25" i="48"/>
  <c r="C25" i="48"/>
  <c r="B25" i="48"/>
  <c r="K24" i="48"/>
  <c r="J24" i="48"/>
  <c r="I24" i="48"/>
  <c r="H24" i="48"/>
  <c r="G24" i="48"/>
  <c r="F24" i="48"/>
  <c r="E24" i="48"/>
  <c r="D24" i="48"/>
  <c r="C24" i="48"/>
  <c r="B24" i="48"/>
  <c r="K23" i="48"/>
  <c r="J23" i="48"/>
  <c r="I23" i="48"/>
  <c r="H23" i="48"/>
  <c r="G23" i="48"/>
  <c r="F23" i="48"/>
  <c r="E23" i="48"/>
  <c r="D23" i="48"/>
  <c r="C23" i="48"/>
  <c r="B23" i="48"/>
  <c r="K22" i="48"/>
  <c r="J22" i="48"/>
  <c r="I22" i="48"/>
  <c r="H22" i="48"/>
  <c r="G22" i="48"/>
  <c r="F22" i="48"/>
  <c r="E22" i="48"/>
  <c r="D22" i="48"/>
  <c r="C22" i="48"/>
  <c r="B22" i="48"/>
  <c r="K21" i="48"/>
  <c r="J21" i="48"/>
  <c r="I21" i="48"/>
  <c r="H21" i="48"/>
  <c r="G21" i="48"/>
  <c r="F21" i="48"/>
  <c r="E21" i="48"/>
  <c r="D21" i="48"/>
  <c r="C21" i="48"/>
  <c r="B21" i="48"/>
  <c r="K20" i="48"/>
  <c r="J20" i="48"/>
  <c r="I20" i="48"/>
  <c r="H20" i="48"/>
  <c r="G20" i="48"/>
  <c r="F20" i="48"/>
  <c r="E20" i="48"/>
  <c r="D20" i="48"/>
  <c r="C20" i="48"/>
  <c r="B20" i="48"/>
  <c r="K19" i="48"/>
  <c r="J19" i="48"/>
  <c r="I19" i="48"/>
  <c r="H19" i="48"/>
  <c r="G19" i="48"/>
  <c r="F19" i="48"/>
  <c r="E19" i="48"/>
  <c r="D19" i="48"/>
  <c r="C19" i="48"/>
  <c r="B19" i="48"/>
  <c r="K18" i="48"/>
  <c r="J18" i="48"/>
  <c r="I18" i="48"/>
  <c r="H18" i="48"/>
  <c r="G18" i="48"/>
  <c r="F18" i="48"/>
  <c r="E18" i="48"/>
  <c r="D18" i="48"/>
  <c r="C18" i="48"/>
  <c r="B18" i="48"/>
  <c r="K17" i="48"/>
  <c r="J17" i="48"/>
  <c r="I17" i="48"/>
  <c r="H17" i="48"/>
  <c r="G17" i="48"/>
  <c r="F17" i="48"/>
  <c r="E17" i="48"/>
  <c r="D17" i="48"/>
  <c r="C17" i="48"/>
  <c r="B17" i="48"/>
  <c r="K16" i="48"/>
  <c r="J16" i="48"/>
  <c r="I16" i="48"/>
  <c r="H16" i="48"/>
  <c r="G16" i="48"/>
  <c r="F16" i="48"/>
  <c r="E16" i="48"/>
  <c r="D16" i="48"/>
  <c r="C16" i="48"/>
  <c r="B16" i="48"/>
  <c r="K15" i="48"/>
  <c r="J15" i="48"/>
  <c r="I15" i="48"/>
  <c r="H15" i="48"/>
  <c r="G15" i="48"/>
  <c r="F15" i="48"/>
  <c r="E15" i="48"/>
  <c r="D15" i="48"/>
  <c r="C15" i="48"/>
  <c r="B15" i="48"/>
  <c r="K14" i="48"/>
  <c r="J14" i="48"/>
  <c r="I14" i="48"/>
  <c r="H14" i="48"/>
  <c r="G14" i="48"/>
  <c r="F14" i="48"/>
  <c r="E14" i="48"/>
  <c r="D14" i="48"/>
  <c r="C14" i="48"/>
  <c r="B14" i="48"/>
  <c r="K13" i="48"/>
  <c r="J13" i="48"/>
  <c r="I13" i="48"/>
  <c r="H13" i="48"/>
  <c r="G13" i="48"/>
  <c r="F13" i="48"/>
  <c r="E13" i="48"/>
  <c r="D13" i="48"/>
  <c r="C13" i="48"/>
  <c r="B13" i="48"/>
  <c r="K12" i="48"/>
  <c r="J12" i="48"/>
  <c r="I12" i="48"/>
  <c r="H12" i="48"/>
  <c r="G12" i="48"/>
  <c r="F12" i="48"/>
  <c r="E12" i="48"/>
  <c r="D12" i="48"/>
  <c r="C12" i="48"/>
  <c r="B12" i="48"/>
  <c r="K11" i="48"/>
  <c r="J11" i="48"/>
  <c r="I11" i="48"/>
  <c r="H11" i="48"/>
  <c r="G11" i="48"/>
  <c r="F11" i="48"/>
  <c r="E11" i="48"/>
  <c r="D11" i="48"/>
  <c r="C11" i="48"/>
  <c r="B11" i="48"/>
  <c r="K10" i="48"/>
  <c r="J10" i="48"/>
  <c r="I10" i="48"/>
  <c r="H10" i="48"/>
  <c r="G10" i="48"/>
  <c r="F10" i="48"/>
  <c r="E10" i="48"/>
  <c r="D10" i="48"/>
  <c r="C10" i="48"/>
  <c r="B10" i="48"/>
  <c r="K9" i="48"/>
  <c r="J9" i="48"/>
  <c r="I9" i="48"/>
  <c r="H9" i="48"/>
  <c r="G9" i="48"/>
  <c r="F9" i="48"/>
  <c r="E9" i="48"/>
  <c r="D9" i="48"/>
  <c r="C9" i="48"/>
  <c r="B9" i="48"/>
  <c r="K8" i="48"/>
  <c r="J8" i="48"/>
  <c r="I8" i="48"/>
  <c r="H8" i="48"/>
  <c r="G8" i="48"/>
  <c r="F8" i="48"/>
  <c r="E8" i="48"/>
  <c r="D8" i="48"/>
  <c r="C8" i="48"/>
  <c r="B8" i="48"/>
  <c r="K7" i="48"/>
  <c r="J7" i="48"/>
  <c r="I7" i="48"/>
  <c r="H7" i="48"/>
  <c r="G7" i="48"/>
  <c r="F7" i="48"/>
  <c r="E7" i="48"/>
  <c r="D7" i="48"/>
  <c r="C7" i="48"/>
  <c r="B7" i="48"/>
  <c r="K6" i="48"/>
  <c r="J6" i="48"/>
  <c r="I6" i="48"/>
  <c r="H6" i="48"/>
  <c r="G6" i="48"/>
  <c r="F6" i="48"/>
  <c r="E6" i="48"/>
  <c r="D6" i="48"/>
  <c r="C6" i="48"/>
  <c r="B6" i="48"/>
  <c r="K5" i="48"/>
  <c r="J5" i="48"/>
  <c r="I5" i="48"/>
  <c r="H5" i="48"/>
  <c r="G5" i="48"/>
  <c r="F5" i="48"/>
  <c r="E5" i="48"/>
  <c r="D5" i="48"/>
  <c r="C5" i="48"/>
  <c r="B5" i="48"/>
  <c r="K4" i="48"/>
  <c r="J4" i="48"/>
  <c r="I4" i="48"/>
  <c r="H4" i="48"/>
  <c r="G4" i="48"/>
  <c r="F4" i="48"/>
  <c r="E4" i="48"/>
  <c r="D4" i="48"/>
  <c r="C4" i="48"/>
  <c r="B4" i="48"/>
  <c r="K3" i="48"/>
  <c r="J3" i="48"/>
  <c r="I3" i="48"/>
  <c r="H3" i="48"/>
  <c r="G3" i="48"/>
  <c r="F3" i="48"/>
  <c r="E3" i="48"/>
  <c r="D3" i="48"/>
  <c r="C3" i="48"/>
  <c r="B3" i="48"/>
  <c r="B291" i="47"/>
  <c r="B290" i="47"/>
  <c r="B289" i="47"/>
  <c r="B288" i="47"/>
  <c r="B287" i="47"/>
  <c r="B286" i="47"/>
  <c r="B285" i="47"/>
  <c r="B284" i="47"/>
  <c r="B283" i="47"/>
  <c r="B282" i="47"/>
  <c r="B281" i="47"/>
  <c r="B280" i="47"/>
  <c r="B279" i="47"/>
  <c r="B278" i="47"/>
  <c r="B277" i="47"/>
  <c r="B276" i="47"/>
  <c r="B275" i="47"/>
  <c r="B274" i="47"/>
  <c r="B273" i="47"/>
  <c r="B272" i="47"/>
  <c r="B271" i="47"/>
  <c r="B270" i="47"/>
  <c r="B269" i="47"/>
  <c r="B268" i="47"/>
  <c r="B267" i="47"/>
  <c r="B266" i="47"/>
  <c r="B265" i="47"/>
  <c r="B264" i="47"/>
  <c r="B263" i="47"/>
  <c r="B262" i="47"/>
  <c r="B261" i="47"/>
  <c r="B260" i="47"/>
  <c r="B259" i="47"/>
  <c r="B258" i="47"/>
  <c r="B257" i="47"/>
  <c r="B256" i="47"/>
  <c r="B255" i="47"/>
  <c r="B254" i="47"/>
  <c r="B253" i="47"/>
  <c r="B252" i="47"/>
  <c r="B251" i="47"/>
  <c r="B250" i="47"/>
  <c r="B249" i="47"/>
  <c r="B248" i="47"/>
  <c r="B247" i="47"/>
  <c r="B246" i="47"/>
  <c r="B245" i="47"/>
  <c r="B244" i="47"/>
  <c r="B243" i="47"/>
  <c r="B242" i="47"/>
  <c r="B241" i="47"/>
  <c r="B240" i="47"/>
  <c r="B239" i="47"/>
  <c r="B238" i="47"/>
  <c r="B237" i="47"/>
  <c r="B236" i="47"/>
  <c r="B235" i="47"/>
  <c r="B234" i="47"/>
  <c r="B233" i="47"/>
  <c r="B232" i="47"/>
  <c r="B231" i="47"/>
  <c r="B230" i="47"/>
  <c r="B229" i="47"/>
  <c r="B228" i="47"/>
  <c r="B227" i="47"/>
  <c r="B226" i="47"/>
  <c r="B225" i="47"/>
  <c r="B224" i="47"/>
  <c r="B223" i="47"/>
  <c r="B222" i="47"/>
  <c r="B221" i="47"/>
  <c r="B220" i="47"/>
  <c r="B219" i="47"/>
  <c r="B218" i="47"/>
  <c r="B217" i="47"/>
  <c r="B216" i="47"/>
  <c r="B215" i="47"/>
  <c r="B214" i="47"/>
  <c r="B213" i="47"/>
  <c r="B212" i="47"/>
  <c r="B211" i="47"/>
  <c r="B210" i="47"/>
  <c r="B209" i="47"/>
  <c r="B208" i="47"/>
  <c r="B207" i="47"/>
  <c r="B206" i="47"/>
  <c r="B205" i="47"/>
  <c r="B204" i="47"/>
  <c r="B203" i="47"/>
  <c r="B202" i="47"/>
  <c r="B201" i="47"/>
  <c r="B200" i="47"/>
  <c r="B199" i="47"/>
  <c r="B198" i="47"/>
  <c r="B197" i="47"/>
  <c r="B196" i="47"/>
  <c r="B195" i="47"/>
  <c r="B194" i="47"/>
  <c r="B193" i="47"/>
  <c r="B192" i="47"/>
  <c r="B191" i="47"/>
  <c r="B190" i="47"/>
  <c r="B189" i="47"/>
  <c r="B188" i="47"/>
  <c r="B187" i="47"/>
  <c r="B186" i="47"/>
  <c r="B185" i="47"/>
  <c r="B184" i="47"/>
  <c r="B183" i="47"/>
  <c r="B182" i="47"/>
  <c r="B181" i="47"/>
  <c r="B180" i="47"/>
  <c r="B179" i="47"/>
  <c r="B178" i="47"/>
  <c r="B177" i="47"/>
  <c r="B176" i="47"/>
  <c r="B175" i="47"/>
  <c r="B174" i="47"/>
  <c r="B173" i="47"/>
  <c r="B172" i="47"/>
  <c r="B171" i="47"/>
  <c r="B170" i="47"/>
  <c r="B169" i="47"/>
  <c r="B168" i="47"/>
  <c r="B167" i="47"/>
  <c r="B166" i="47"/>
  <c r="B165" i="47"/>
  <c r="B164" i="47"/>
  <c r="B163" i="47"/>
  <c r="B162" i="47"/>
  <c r="B161" i="47"/>
  <c r="B160" i="47"/>
  <c r="B159" i="47"/>
  <c r="B158" i="47"/>
  <c r="B157" i="47"/>
  <c r="B156" i="47"/>
  <c r="B155" i="47"/>
  <c r="B154" i="47"/>
  <c r="B153" i="47"/>
  <c r="B152" i="47"/>
  <c r="B151" i="47"/>
  <c r="B150" i="47"/>
  <c r="B149" i="47"/>
  <c r="B148" i="47"/>
  <c r="B147" i="47"/>
  <c r="B146" i="47"/>
  <c r="B145" i="47"/>
  <c r="B144" i="47"/>
  <c r="B143" i="47"/>
  <c r="B142" i="47"/>
  <c r="B141" i="47"/>
  <c r="B140" i="47"/>
  <c r="B139" i="47"/>
  <c r="B138" i="47"/>
  <c r="B137" i="47"/>
  <c r="B136" i="47"/>
  <c r="B135" i="47"/>
  <c r="B134" i="47"/>
  <c r="B133" i="47"/>
  <c r="B132" i="47"/>
  <c r="B131" i="47"/>
  <c r="B130" i="47"/>
  <c r="B129" i="47"/>
  <c r="B128" i="47"/>
  <c r="B127" i="47"/>
  <c r="B126" i="47"/>
  <c r="B125" i="47"/>
  <c r="B124" i="47"/>
  <c r="B123" i="47"/>
  <c r="B122" i="47"/>
  <c r="B121" i="47"/>
  <c r="B120" i="47"/>
  <c r="B119" i="47"/>
  <c r="B118" i="47"/>
  <c r="B117" i="47"/>
  <c r="B116" i="47"/>
  <c r="B115" i="47"/>
  <c r="B114" i="47"/>
  <c r="B113" i="47"/>
  <c r="B112" i="47"/>
  <c r="B111" i="47"/>
  <c r="B110" i="47"/>
  <c r="B109" i="47"/>
  <c r="B108" i="47"/>
  <c r="B107" i="47"/>
  <c r="B106" i="47"/>
  <c r="B105" i="47"/>
  <c r="B104" i="47"/>
  <c r="B103" i="47"/>
  <c r="B102" i="47"/>
  <c r="B101" i="47"/>
  <c r="B100" i="47"/>
  <c r="B99" i="47"/>
  <c r="B98" i="47"/>
  <c r="B97" i="47"/>
  <c r="B96" i="47"/>
  <c r="B95" i="47"/>
  <c r="B94" i="47"/>
  <c r="B93" i="47"/>
  <c r="B92" i="47"/>
  <c r="B91" i="47"/>
  <c r="B90" i="47"/>
  <c r="B89" i="47"/>
  <c r="B88" i="47"/>
  <c r="B87" i="47"/>
  <c r="B86" i="47"/>
  <c r="B85" i="47"/>
  <c r="B84" i="47"/>
  <c r="B83" i="47"/>
  <c r="B82" i="47"/>
  <c r="B81" i="47"/>
  <c r="B80" i="47"/>
  <c r="B79" i="47"/>
  <c r="B78" i="47"/>
  <c r="K77" i="47"/>
  <c r="J77" i="47"/>
  <c r="I77" i="47"/>
  <c r="H77" i="47"/>
  <c r="G77" i="47"/>
  <c r="F77" i="47"/>
  <c r="E77" i="47"/>
  <c r="D77" i="47"/>
  <c r="C77" i="47"/>
  <c r="B77" i="47"/>
  <c r="K76" i="47"/>
  <c r="J76" i="47"/>
  <c r="I76" i="47"/>
  <c r="H76" i="47"/>
  <c r="G76" i="47"/>
  <c r="F76" i="47"/>
  <c r="E76" i="47"/>
  <c r="D76" i="47"/>
  <c r="C76" i="47"/>
  <c r="B76" i="47"/>
  <c r="K75" i="47"/>
  <c r="J75" i="47"/>
  <c r="I75" i="47"/>
  <c r="H75" i="47"/>
  <c r="G75" i="47"/>
  <c r="F75" i="47"/>
  <c r="E75" i="47"/>
  <c r="D75" i="47"/>
  <c r="C75" i="47"/>
  <c r="B75" i="47"/>
  <c r="K74" i="47"/>
  <c r="J74" i="47"/>
  <c r="I74" i="47"/>
  <c r="H74" i="47"/>
  <c r="G74" i="47"/>
  <c r="F74" i="47"/>
  <c r="E74" i="47"/>
  <c r="D74" i="47"/>
  <c r="C74" i="47"/>
  <c r="B74" i="47"/>
  <c r="K73" i="47"/>
  <c r="J73" i="47"/>
  <c r="I73" i="47"/>
  <c r="H73" i="47"/>
  <c r="G73" i="47"/>
  <c r="F73" i="47"/>
  <c r="E73" i="47"/>
  <c r="D73" i="47"/>
  <c r="C73" i="47"/>
  <c r="B73" i="47"/>
  <c r="K72" i="47"/>
  <c r="J72" i="47"/>
  <c r="I72" i="47"/>
  <c r="H72" i="47"/>
  <c r="G72" i="47"/>
  <c r="F72" i="47"/>
  <c r="E72" i="47"/>
  <c r="D72" i="47"/>
  <c r="C72" i="47"/>
  <c r="B72" i="47"/>
  <c r="K71" i="47"/>
  <c r="J71" i="47"/>
  <c r="I71" i="47"/>
  <c r="H71" i="47"/>
  <c r="G71" i="47"/>
  <c r="F71" i="47"/>
  <c r="E71" i="47"/>
  <c r="D71" i="47"/>
  <c r="C71" i="47"/>
  <c r="B71" i="47"/>
  <c r="K70" i="47"/>
  <c r="J70" i="47"/>
  <c r="I70" i="47"/>
  <c r="H70" i="47"/>
  <c r="G70" i="47"/>
  <c r="F70" i="47"/>
  <c r="E70" i="47"/>
  <c r="D70" i="47"/>
  <c r="C70" i="47"/>
  <c r="B70" i="47"/>
  <c r="K69" i="47"/>
  <c r="J69" i="47"/>
  <c r="I69" i="47"/>
  <c r="H69" i="47"/>
  <c r="G69" i="47"/>
  <c r="F69" i="47"/>
  <c r="E69" i="47"/>
  <c r="D69" i="47"/>
  <c r="C69" i="47"/>
  <c r="B69" i="47"/>
  <c r="K68" i="47"/>
  <c r="J68" i="47"/>
  <c r="I68" i="47"/>
  <c r="H68" i="47"/>
  <c r="G68" i="47"/>
  <c r="F68" i="47"/>
  <c r="E68" i="47"/>
  <c r="D68" i="47"/>
  <c r="C68" i="47"/>
  <c r="B68" i="47"/>
  <c r="K67" i="47"/>
  <c r="J67" i="47"/>
  <c r="I67" i="47"/>
  <c r="H67" i="47"/>
  <c r="G67" i="47"/>
  <c r="F67" i="47"/>
  <c r="E67" i="47"/>
  <c r="D67" i="47"/>
  <c r="C67" i="47"/>
  <c r="B67" i="47"/>
  <c r="K66" i="47"/>
  <c r="J66" i="47"/>
  <c r="I66" i="47"/>
  <c r="H66" i="47"/>
  <c r="G66" i="47"/>
  <c r="F66" i="47"/>
  <c r="E66" i="47"/>
  <c r="D66" i="47"/>
  <c r="C66" i="47"/>
  <c r="B66" i="47"/>
  <c r="K65" i="47"/>
  <c r="J65" i="47"/>
  <c r="I65" i="47"/>
  <c r="H65" i="47"/>
  <c r="G65" i="47"/>
  <c r="F65" i="47"/>
  <c r="E65" i="47"/>
  <c r="D65" i="47"/>
  <c r="C65" i="47"/>
  <c r="B65" i="47"/>
  <c r="K64" i="47"/>
  <c r="J64" i="47"/>
  <c r="I64" i="47"/>
  <c r="H64" i="47"/>
  <c r="G64" i="47"/>
  <c r="F64" i="47"/>
  <c r="E64" i="47"/>
  <c r="D64" i="47"/>
  <c r="C64" i="47"/>
  <c r="B64" i="47"/>
  <c r="K63" i="47"/>
  <c r="J63" i="47"/>
  <c r="I63" i="47"/>
  <c r="H63" i="47"/>
  <c r="G63" i="47"/>
  <c r="F63" i="47"/>
  <c r="E63" i="47"/>
  <c r="D63" i="47"/>
  <c r="C63" i="47"/>
  <c r="B63" i="47"/>
  <c r="K62" i="47"/>
  <c r="J62" i="47"/>
  <c r="I62" i="47"/>
  <c r="H62" i="47"/>
  <c r="G62" i="47"/>
  <c r="F62" i="47"/>
  <c r="E62" i="47"/>
  <c r="D62" i="47"/>
  <c r="C62" i="47"/>
  <c r="B62" i="47"/>
  <c r="K61" i="47"/>
  <c r="J61" i="47"/>
  <c r="I61" i="47"/>
  <c r="H61" i="47"/>
  <c r="G61" i="47"/>
  <c r="F61" i="47"/>
  <c r="E61" i="47"/>
  <c r="D61" i="47"/>
  <c r="C61" i="47"/>
  <c r="B61" i="47"/>
  <c r="K60" i="47"/>
  <c r="J60" i="47"/>
  <c r="I60" i="47"/>
  <c r="H60" i="47"/>
  <c r="G60" i="47"/>
  <c r="F60" i="47"/>
  <c r="E60" i="47"/>
  <c r="D60" i="47"/>
  <c r="C60" i="47"/>
  <c r="B60" i="47"/>
  <c r="K59" i="47"/>
  <c r="J59" i="47"/>
  <c r="I59" i="47"/>
  <c r="H59" i="47"/>
  <c r="G59" i="47"/>
  <c r="F59" i="47"/>
  <c r="E59" i="47"/>
  <c r="D59" i="47"/>
  <c r="C59" i="47"/>
  <c r="B59" i="47"/>
  <c r="K58" i="47"/>
  <c r="J58" i="47"/>
  <c r="I58" i="47"/>
  <c r="H58" i="47"/>
  <c r="G58" i="47"/>
  <c r="F58" i="47"/>
  <c r="E58" i="47"/>
  <c r="D58" i="47"/>
  <c r="C58" i="47"/>
  <c r="B58" i="47"/>
  <c r="K57" i="47"/>
  <c r="J57" i="47"/>
  <c r="I57" i="47"/>
  <c r="H57" i="47"/>
  <c r="G57" i="47"/>
  <c r="F57" i="47"/>
  <c r="E57" i="47"/>
  <c r="D57" i="47"/>
  <c r="C57" i="47"/>
  <c r="B57" i="47"/>
  <c r="K56" i="47"/>
  <c r="J56" i="47"/>
  <c r="I56" i="47"/>
  <c r="H56" i="47"/>
  <c r="G56" i="47"/>
  <c r="F56" i="47"/>
  <c r="E56" i="47"/>
  <c r="D56" i="47"/>
  <c r="C56" i="47"/>
  <c r="B56" i="47"/>
  <c r="K55" i="47"/>
  <c r="J55" i="47"/>
  <c r="I55" i="47"/>
  <c r="H55" i="47"/>
  <c r="G55" i="47"/>
  <c r="F55" i="47"/>
  <c r="E55" i="47"/>
  <c r="D55" i="47"/>
  <c r="C55" i="47"/>
  <c r="B55" i="47"/>
  <c r="K54" i="47"/>
  <c r="J54" i="47"/>
  <c r="I54" i="47"/>
  <c r="H54" i="47"/>
  <c r="G54" i="47"/>
  <c r="F54" i="47"/>
  <c r="E54" i="47"/>
  <c r="D54" i="47"/>
  <c r="C54" i="47"/>
  <c r="B54" i="47"/>
  <c r="K53" i="47"/>
  <c r="J53" i="47"/>
  <c r="I53" i="47"/>
  <c r="H53" i="47"/>
  <c r="G53" i="47"/>
  <c r="F53" i="47"/>
  <c r="E53" i="47"/>
  <c r="D53" i="47"/>
  <c r="C53" i="47"/>
  <c r="B53" i="47"/>
  <c r="K52" i="47"/>
  <c r="J52" i="47"/>
  <c r="I52" i="47"/>
  <c r="H52" i="47"/>
  <c r="G52" i="47"/>
  <c r="F52" i="47"/>
  <c r="E52" i="47"/>
  <c r="D52" i="47"/>
  <c r="C52" i="47"/>
  <c r="B52" i="47"/>
  <c r="K51" i="47"/>
  <c r="J51" i="47"/>
  <c r="I51" i="47"/>
  <c r="H51" i="47"/>
  <c r="G51" i="47"/>
  <c r="F51" i="47"/>
  <c r="E51" i="47"/>
  <c r="D51" i="47"/>
  <c r="C51" i="47"/>
  <c r="B51" i="47"/>
  <c r="K50" i="47"/>
  <c r="J50" i="47"/>
  <c r="I50" i="47"/>
  <c r="H50" i="47"/>
  <c r="G50" i="47"/>
  <c r="F50" i="47"/>
  <c r="E50" i="47"/>
  <c r="D50" i="47"/>
  <c r="C50" i="47"/>
  <c r="B50" i="47"/>
  <c r="K49" i="47"/>
  <c r="J49" i="47"/>
  <c r="I49" i="47"/>
  <c r="H49" i="47"/>
  <c r="G49" i="47"/>
  <c r="F49" i="47"/>
  <c r="E49" i="47"/>
  <c r="D49" i="47"/>
  <c r="C49" i="47"/>
  <c r="B49" i="47"/>
  <c r="K48" i="47"/>
  <c r="J48" i="47"/>
  <c r="I48" i="47"/>
  <c r="H48" i="47"/>
  <c r="G48" i="47"/>
  <c r="F48" i="47"/>
  <c r="E48" i="47"/>
  <c r="D48" i="47"/>
  <c r="C48" i="47"/>
  <c r="B48" i="47"/>
  <c r="K47" i="47"/>
  <c r="J47" i="47"/>
  <c r="I47" i="47"/>
  <c r="H47" i="47"/>
  <c r="G47" i="47"/>
  <c r="F47" i="47"/>
  <c r="E47" i="47"/>
  <c r="D47" i="47"/>
  <c r="C47" i="47"/>
  <c r="B47" i="47"/>
  <c r="K46" i="47"/>
  <c r="J46" i="47"/>
  <c r="I46" i="47"/>
  <c r="H46" i="47"/>
  <c r="G46" i="47"/>
  <c r="F46" i="47"/>
  <c r="E46" i="47"/>
  <c r="D46" i="47"/>
  <c r="C46" i="47"/>
  <c r="B46" i="47"/>
  <c r="K45" i="47"/>
  <c r="J45" i="47"/>
  <c r="I45" i="47"/>
  <c r="H45" i="47"/>
  <c r="G45" i="47"/>
  <c r="F45" i="47"/>
  <c r="E45" i="47"/>
  <c r="D45" i="47"/>
  <c r="C45" i="47"/>
  <c r="B45" i="47"/>
  <c r="K44" i="47"/>
  <c r="J44" i="47"/>
  <c r="I44" i="47"/>
  <c r="H44" i="47"/>
  <c r="G44" i="47"/>
  <c r="F44" i="47"/>
  <c r="E44" i="47"/>
  <c r="D44" i="47"/>
  <c r="C44" i="47"/>
  <c r="B44" i="47"/>
  <c r="K43" i="47"/>
  <c r="J43" i="47"/>
  <c r="I43" i="47"/>
  <c r="H43" i="47"/>
  <c r="G43" i="47"/>
  <c r="F43" i="47"/>
  <c r="E43" i="47"/>
  <c r="D43" i="47"/>
  <c r="C43" i="47"/>
  <c r="B43" i="47"/>
  <c r="K42" i="47"/>
  <c r="J42" i="47"/>
  <c r="I42" i="47"/>
  <c r="H42" i="47"/>
  <c r="G42" i="47"/>
  <c r="F42" i="47"/>
  <c r="E42" i="47"/>
  <c r="D42" i="47"/>
  <c r="C42" i="47"/>
  <c r="B42" i="47"/>
  <c r="K41" i="47"/>
  <c r="J41" i="47"/>
  <c r="I41" i="47"/>
  <c r="H41" i="47"/>
  <c r="G41" i="47"/>
  <c r="F41" i="47"/>
  <c r="E41" i="47"/>
  <c r="D41" i="47"/>
  <c r="C41" i="47"/>
  <c r="B41" i="47"/>
  <c r="K40" i="47"/>
  <c r="J40" i="47"/>
  <c r="I40" i="47"/>
  <c r="H40" i="47"/>
  <c r="G40" i="47"/>
  <c r="F40" i="47"/>
  <c r="E40" i="47"/>
  <c r="D40" i="47"/>
  <c r="C40" i="47"/>
  <c r="B40" i="47"/>
  <c r="K39" i="47"/>
  <c r="J39" i="47"/>
  <c r="I39" i="47"/>
  <c r="H39" i="47"/>
  <c r="G39" i="47"/>
  <c r="F39" i="47"/>
  <c r="E39" i="47"/>
  <c r="D39" i="47"/>
  <c r="C39" i="47"/>
  <c r="B39" i="47"/>
  <c r="K38" i="47"/>
  <c r="J38" i="47"/>
  <c r="I38" i="47"/>
  <c r="H38" i="47"/>
  <c r="G38" i="47"/>
  <c r="F38" i="47"/>
  <c r="E38" i="47"/>
  <c r="D38" i="47"/>
  <c r="C38" i="47"/>
  <c r="B38" i="47"/>
  <c r="K37" i="47"/>
  <c r="J37" i="47"/>
  <c r="I37" i="47"/>
  <c r="H37" i="47"/>
  <c r="G37" i="47"/>
  <c r="F37" i="47"/>
  <c r="E37" i="47"/>
  <c r="D37" i="47"/>
  <c r="C37" i="47"/>
  <c r="B37" i="47"/>
  <c r="K36" i="47"/>
  <c r="J36" i="47"/>
  <c r="I36" i="47"/>
  <c r="H36" i="47"/>
  <c r="G36" i="47"/>
  <c r="F36" i="47"/>
  <c r="E36" i="47"/>
  <c r="D36" i="47"/>
  <c r="C36" i="47"/>
  <c r="B36" i="47"/>
  <c r="K35" i="47"/>
  <c r="J35" i="47"/>
  <c r="I35" i="47"/>
  <c r="H35" i="47"/>
  <c r="G35" i="47"/>
  <c r="F35" i="47"/>
  <c r="E35" i="47"/>
  <c r="D35" i="47"/>
  <c r="C35" i="47"/>
  <c r="B35" i="47"/>
  <c r="K34" i="47"/>
  <c r="J34" i="47"/>
  <c r="I34" i="47"/>
  <c r="H34" i="47"/>
  <c r="G34" i="47"/>
  <c r="F34" i="47"/>
  <c r="E34" i="47"/>
  <c r="D34" i="47"/>
  <c r="C34" i="47"/>
  <c r="B34" i="47"/>
  <c r="K33" i="47"/>
  <c r="J33" i="47"/>
  <c r="I33" i="47"/>
  <c r="H33" i="47"/>
  <c r="G33" i="47"/>
  <c r="F33" i="47"/>
  <c r="E33" i="47"/>
  <c r="D33" i="47"/>
  <c r="C33" i="47"/>
  <c r="B33" i="47"/>
  <c r="K32" i="47"/>
  <c r="J32" i="47"/>
  <c r="I32" i="47"/>
  <c r="H32" i="47"/>
  <c r="G32" i="47"/>
  <c r="F32" i="47"/>
  <c r="E32" i="47"/>
  <c r="D32" i="47"/>
  <c r="C32" i="47"/>
  <c r="B32" i="47"/>
  <c r="K31" i="47"/>
  <c r="J31" i="47"/>
  <c r="I31" i="47"/>
  <c r="H31" i="47"/>
  <c r="G31" i="47"/>
  <c r="F31" i="47"/>
  <c r="E31" i="47"/>
  <c r="D31" i="47"/>
  <c r="C31" i="47"/>
  <c r="B31" i="47"/>
  <c r="K30" i="47"/>
  <c r="J30" i="47"/>
  <c r="I30" i="47"/>
  <c r="H30" i="47"/>
  <c r="G30" i="47"/>
  <c r="F30" i="47"/>
  <c r="E30" i="47"/>
  <c r="D30" i="47"/>
  <c r="C30" i="47"/>
  <c r="B30" i="47"/>
  <c r="K29" i="47"/>
  <c r="J29" i="47"/>
  <c r="I29" i="47"/>
  <c r="H29" i="47"/>
  <c r="G29" i="47"/>
  <c r="F29" i="47"/>
  <c r="E29" i="47"/>
  <c r="D29" i="47"/>
  <c r="C29" i="47"/>
  <c r="B29" i="47"/>
  <c r="K28" i="47"/>
  <c r="J28" i="47"/>
  <c r="I28" i="47"/>
  <c r="H28" i="47"/>
  <c r="G28" i="47"/>
  <c r="F28" i="47"/>
  <c r="E28" i="47"/>
  <c r="D28" i="47"/>
  <c r="C28" i="47"/>
  <c r="B28" i="47"/>
  <c r="K27" i="47"/>
  <c r="J27" i="47"/>
  <c r="I27" i="47"/>
  <c r="H27" i="47"/>
  <c r="G27" i="47"/>
  <c r="F27" i="47"/>
  <c r="E27" i="47"/>
  <c r="D27" i="47"/>
  <c r="C27" i="47"/>
  <c r="B27" i="47"/>
  <c r="K26" i="47"/>
  <c r="J26" i="47"/>
  <c r="I26" i="47"/>
  <c r="H26" i="47"/>
  <c r="G26" i="47"/>
  <c r="F26" i="47"/>
  <c r="E26" i="47"/>
  <c r="D26" i="47"/>
  <c r="C26" i="47"/>
  <c r="B26" i="47"/>
  <c r="K25" i="47"/>
  <c r="J25" i="47"/>
  <c r="I25" i="47"/>
  <c r="H25" i="47"/>
  <c r="G25" i="47"/>
  <c r="F25" i="47"/>
  <c r="E25" i="47"/>
  <c r="D25" i="47"/>
  <c r="C25" i="47"/>
  <c r="B25" i="47"/>
  <c r="K24" i="47"/>
  <c r="J24" i="47"/>
  <c r="I24" i="47"/>
  <c r="H24" i="47"/>
  <c r="G24" i="47"/>
  <c r="F24" i="47"/>
  <c r="E24" i="47"/>
  <c r="D24" i="47"/>
  <c r="C24" i="47"/>
  <c r="B24" i="47"/>
  <c r="K23" i="47"/>
  <c r="J23" i="47"/>
  <c r="I23" i="47"/>
  <c r="H23" i="47"/>
  <c r="G23" i="47"/>
  <c r="F23" i="47"/>
  <c r="E23" i="47"/>
  <c r="D23" i="47"/>
  <c r="C23" i="47"/>
  <c r="B23" i="47"/>
  <c r="K22" i="47"/>
  <c r="J22" i="47"/>
  <c r="I22" i="47"/>
  <c r="H22" i="47"/>
  <c r="G22" i="47"/>
  <c r="F22" i="47"/>
  <c r="E22" i="47"/>
  <c r="D22" i="47"/>
  <c r="C22" i="47"/>
  <c r="B22" i="47"/>
  <c r="K21" i="47"/>
  <c r="J21" i="47"/>
  <c r="I21" i="47"/>
  <c r="H21" i="47"/>
  <c r="G21" i="47"/>
  <c r="F21" i="47"/>
  <c r="E21" i="47"/>
  <c r="D21" i="47"/>
  <c r="C21" i="47"/>
  <c r="B21" i="47"/>
  <c r="K20" i="47"/>
  <c r="J20" i="47"/>
  <c r="I20" i="47"/>
  <c r="H20" i="47"/>
  <c r="G20" i="47"/>
  <c r="F20" i="47"/>
  <c r="E20" i="47"/>
  <c r="D20" i="47"/>
  <c r="C20" i="47"/>
  <c r="B20" i="47"/>
  <c r="K19" i="47"/>
  <c r="J19" i="47"/>
  <c r="I19" i="47"/>
  <c r="H19" i="47"/>
  <c r="G19" i="47"/>
  <c r="F19" i="47"/>
  <c r="E19" i="47"/>
  <c r="D19" i="47"/>
  <c r="C19" i="47"/>
  <c r="B19" i="47"/>
  <c r="K18" i="47"/>
  <c r="J18" i="47"/>
  <c r="I18" i="47"/>
  <c r="H18" i="47"/>
  <c r="G18" i="47"/>
  <c r="F18" i="47"/>
  <c r="E18" i="47"/>
  <c r="D18" i="47"/>
  <c r="C18" i="47"/>
  <c r="B18" i="47"/>
  <c r="K17" i="47"/>
  <c r="J17" i="47"/>
  <c r="I17" i="47"/>
  <c r="H17" i="47"/>
  <c r="G17" i="47"/>
  <c r="F17" i="47"/>
  <c r="E17" i="47"/>
  <c r="D17" i="47"/>
  <c r="C17" i="47"/>
  <c r="B17" i="47"/>
  <c r="K16" i="47"/>
  <c r="J16" i="47"/>
  <c r="I16" i="47"/>
  <c r="H16" i="47"/>
  <c r="G16" i="47"/>
  <c r="F16" i="47"/>
  <c r="E16" i="47"/>
  <c r="D16" i="47"/>
  <c r="C16" i="47"/>
  <c r="B16" i="47"/>
  <c r="K15" i="47"/>
  <c r="J15" i="47"/>
  <c r="I15" i="47"/>
  <c r="H15" i="47"/>
  <c r="G15" i="47"/>
  <c r="F15" i="47"/>
  <c r="E15" i="47"/>
  <c r="D15" i="47"/>
  <c r="C15" i="47"/>
  <c r="B15" i="47"/>
  <c r="K14" i="47"/>
  <c r="J14" i="47"/>
  <c r="I14" i="47"/>
  <c r="H14" i="47"/>
  <c r="G14" i="47"/>
  <c r="F14" i="47"/>
  <c r="E14" i="47"/>
  <c r="D14" i="47"/>
  <c r="C14" i="47"/>
  <c r="B14" i="47"/>
  <c r="K13" i="47"/>
  <c r="J13" i="47"/>
  <c r="I13" i="47"/>
  <c r="H13" i="47"/>
  <c r="G13" i="47"/>
  <c r="F13" i="47"/>
  <c r="E13" i="47"/>
  <c r="D13" i="47"/>
  <c r="C13" i="47"/>
  <c r="B13" i="47"/>
  <c r="K12" i="47"/>
  <c r="J12" i="47"/>
  <c r="I12" i="47"/>
  <c r="H12" i="47"/>
  <c r="G12" i="47"/>
  <c r="F12" i="47"/>
  <c r="E12" i="47"/>
  <c r="D12" i="47"/>
  <c r="C12" i="47"/>
  <c r="B12" i="47"/>
  <c r="K11" i="47"/>
  <c r="J11" i="47"/>
  <c r="I11" i="47"/>
  <c r="H11" i="47"/>
  <c r="G11" i="47"/>
  <c r="F11" i="47"/>
  <c r="E11" i="47"/>
  <c r="D11" i="47"/>
  <c r="C11" i="47"/>
  <c r="B11" i="47"/>
  <c r="K10" i="47"/>
  <c r="J10" i="47"/>
  <c r="I10" i="47"/>
  <c r="H10" i="47"/>
  <c r="G10" i="47"/>
  <c r="F10" i="47"/>
  <c r="E10" i="47"/>
  <c r="D10" i="47"/>
  <c r="C10" i="47"/>
  <c r="B10" i="47"/>
  <c r="K9" i="47"/>
  <c r="J9" i="47"/>
  <c r="I9" i="47"/>
  <c r="H9" i="47"/>
  <c r="G9" i="47"/>
  <c r="F9" i="47"/>
  <c r="E9" i="47"/>
  <c r="D9" i="47"/>
  <c r="C9" i="47"/>
  <c r="B9" i="47"/>
  <c r="K8" i="47"/>
  <c r="J8" i="47"/>
  <c r="I8" i="47"/>
  <c r="H8" i="47"/>
  <c r="G8" i="47"/>
  <c r="F8" i="47"/>
  <c r="E8" i="47"/>
  <c r="D8" i="47"/>
  <c r="C8" i="47"/>
  <c r="B8" i="47"/>
  <c r="K7" i="47"/>
  <c r="J7" i="47"/>
  <c r="I7" i="47"/>
  <c r="H7" i="47"/>
  <c r="G7" i="47"/>
  <c r="F7" i="47"/>
  <c r="E7" i="47"/>
  <c r="D7" i="47"/>
  <c r="C7" i="47"/>
  <c r="B7" i="47"/>
  <c r="K6" i="47"/>
  <c r="J6" i="47"/>
  <c r="I6" i="47"/>
  <c r="H6" i="47"/>
  <c r="G6" i="47"/>
  <c r="F6" i="47"/>
  <c r="E6" i="47"/>
  <c r="D6" i="47"/>
  <c r="C6" i="47"/>
  <c r="B6" i="47"/>
  <c r="K5" i="47"/>
  <c r="J5" i="47"/>
  <c r="I5" i="47"/>
  <c r="H5" i="47"/>
  <c r="G5" i="47"/>
  <c r="F5" i="47"/>
  <c r="E5" i="47"/>
  <c r="D5" i="47"/>
  <c r="C5" i="47"/>
  <c r="B5" i="47"/>
  <c r="K4" i="47"/>
  <c r="J4" i="47"/>
  <c r="I4" i="47"/>
  <c r="H4" i="47"/>
  <c r="G4" i="47"/>
  <c r="F4" i="47"/>
  <c r="E4" i="47"/>
  <c r="D4" i="47"/>
  <c r="C4" i="47"/>
  <c r="B4" i="47"/>
  <c r="K3" i="47"/>
  <c r="J3" i="47"/>
  <c r="I3" i="47"/>
  <c r="H3" i="47"/>
  <c r="G3" i="47"/>
  <c r="F3" i="47"/>
  <c r="E3" i="47"/>
  <c r="D3" i="47"/>
  <c r="C3" i="47"/>
  <c r="B3" i="47"/>
  <c r="B291" i="46"/>
  <c r="B290" i="46"/>
  <c r="B289" i="46"/>
  <c r="B288" i="46"/>
  <c r="B287" i="46"/>
  <c r="B286" i="46"/>
  <c r="B285" i="46"/>
  <c r="B284" i="46"/>
  <c r="B283" i="46"/>
  <c r="B282" i="46"/>
  <c r="B281" i="46"/>
  <c r="B280" i="46"/>
  <c r="B279" i="46"/>
  <c r="B278" i="46"/>
  <c r="B277" i="46"/>
  <c r="B276" i="46"/>
  <c r="B275" i="46"/>
  <c r="B274" i="46"/>
  <c r="B273" i="46"/>
  <c r="B272" i="46"/>
  <c r="B271" i="46"/>
  <c r="B270" i="46"/>
  <c r="B269" i="46"/>
  <c r="B268" i="46"/>
  <c r="B267" i="46"/>
  <c r="B266" i="46"/>
  <c r="B265" i="46"/>
  <c r="B264" i="46"/>
  <c r="B263" i="46"/>
  <c r="B262" i="46"/>
  <c r="B261" i="46"/>
  <c r="B260" i="46"/>
  <c r="B259" i="46"/>
  <c r="B258" i="46"/>
  <c r="B257" i="46"/>
  <c r="B256" i="46"/>
  <c r="B255" i="46"/>
  <c r="B254" i="46"/>
  <c r="B253" i="46"/>
  <c r="B252" i="46"/>
  <c r="B251" i="46"/>
  <c r="B250" i="46"/>
  <c r="B249" i="46"/>
  <c r="B248" i="46"/>
  <c r="B247" i="46"/>
  <c r="B246" i="46"/>
  <c r="B245" i="46"/>
  <c r="B244" i="46"/>
  <c r="B243" i="46"/>
  <c r="B242" i="46"/>
  <c r="B241" i="46"/>
  <c r="B240" i="46"/>
  <c r="B239" i="46"/>
  <c r="B238" i="46"/>
  <c r="B237" i="46"/>
  <c r="B236" i="46"/>
  <c r="B235" i="46"/>
  <c r="B234" i="46"/>
  <c r="B233" i="46"/>
  <c r="B232" i="46"/>
  <c r="B231" i="46"/>
  <c r="B230" i="46"/>
  <c r="B229" i="46"/>
  <c r="B228" i="46"/>
  <c r="B227" i="46"/>
  <c r="B226" i="46"/>
  <c r="B225" i="46"/>
  <c r="B224" i="46"/>
  <c r="B223" i="46"/>
  <c r="B222" i="46"/>
  <c r="B221" i="46"/>
  <c r="B220" i="46"/>
  <c r="B219" i="46"/>
  <c r="B218" i="46"/>
  <c r="B217" i="46"/>
  <c r="B216" i="46"/>
  <c r="B215" i="46"/>
  <c r="B214" i="46"/>
  <c r="B213" i="46"/>
  <c r="B212" i="46"/>
  <c r="B211" i="46"/>
  <c r="B210" i="46"/>
  <c r="B209" i="46"/>
  <c r="B208" i="46"/>
  <c r="B207" i="46"/>
  <c r="B206" i="46"/>
  <c r="B205" i="46"/>
  <c r="B204" i="46"/>
  <c r="B203" i="46"/>
  <c r="B202" i="46"/>
  <c r="B201" i="46"/>
  <c r="B200" i="46"/>
  <c r="B199" i="46"/>
  <c r="B198" i="46"/>
  <c r="B197" i="46"/>
  <c r="B196" i="46"/>
  <c r="B195" i="46"/>
  <c r="B194" i="46"/>
  <c r="B193" i="46"/>
  <c r="B192" i="46"/>
  <c r="B191" i="46"/>
  <c r="B190" i="46"/>
  <c r="B189" i="46"/>
  <c r="B188" i="46"/>
  <c r="B187" i="46"/>
  <c r="B186" i="46"/>
  <c r="B185" i="46"/>
  <c r="B184" i="46"/>
  <c r="B183" i="46"/>
  <c r="B182" i="46"/>
  <c r="B181" i="46"/>
  <c r="B180" i="46"/>
  <c r="B179" i="46"/>
  <c r="B178" i="46"/>
  <c r="B177" i="46"/>
  <c r="B176" i="46"/>
  <c r="B175" i="46"/>
  <c r="B174" i="46"/>
  <c r="B173" i="46"/>
  <c r="B172" i="46"/>
  <c r="B171" i="46"/>
  <c r="B170" i="46"/>
  <c r="B169" i="46"/>
  <c r="B168" i="46"/>
  <c r="B167" i="46"/>
  <c r="B166" i="46"/>
  <c r="B165" i="46"/>
  <c r="B164" i="46"/>
  <c r="B163" i="46"/>
  <c r="B162" i="46"/>
  <c r="B161" i="46"/>
  <c r="B160" i="46"/>
  <c r="B159" i="46"/>
  <c r="B158" i="46"/>
  <c r="B157" i="46"/>
  <c r="B156" i="46"/>
  <c r="B155" i="46"/>
  <c r="B154" i="46"/>
  <c r="B153" i="46"/>
  <c r="B152" i="46"/>
  <c r="B151" i="46"/>
  <c r="B150" i="46"/>
  <c r="B149" i="46"/>
  <c r="B148" i="46"/>
  <c r="B147" i="46"/>
  <c r="B146" i="46"/>
  <c r="B145" i="46"/>
  <c r="B144" i="46"/>
  <c r="B143" i="46"/>
  <c r="B142" i="46"/>
  <c r="B141" i="46"/>
  <c r="B140" i="46"/>
  <c r="B139" i="46"/>
  <c r="B138" i="46"/>
  <c r="B137" i="46"/>
  <c r="B136" i="46"/>
  <c r="B135" i="46"/>
  <c r="B134" i="46"/>
  <c r="B133" i="46"/>
  <c r="B132" i="46"/>
  <c r="B131" i="46"/>
  <c r="B130" i="46"/>
  <c r="B129" i="46"/>
  <c r="B128" i="46"/>
  <c r="B127" i="46"/>
  <c r="B126" i="46"/>
  <c r="B125" i="46"/>
  <c r="B124" i="46"/>
  <c r="B123" i="46"/>
  <c r="B122" i="46"/>
  <c r="B121" i="46"/>
  <c r="B120" i="46"/>
  <c r="B119" i="46"/>
  <c r="B118" i="46"/>
  <c r="B117" i="46"/>
  <c r="B116" i="46"/>
  <c r="B115" i="46"/>
  <c r="B114" i="46"/>
  <c r="B113" i="46"/>
  <c r="B112" i="46"/>
  <c r="B111" i="46"/>
  <c r="B110" i="46"/>
  <c r="B109" i="46"/>
  <c r="B108" i="46"/>
  <c r="B107" i="46"/>
  <c r="B106" i="46"/>
  <c r="B105" i="46"/>
  <c r="B104" i="46"/>
  <c r="B103" i="46"/>
  <c r="B102" i="46"/>
  <c r="B101" i="46"/>
  <c r="B100" i="46"/>
  <c r="B99" i="46"/>
  <c r="B98" i="46"/>
  <c r="B97" i="46"/>
  <c r="B96" i="46"/>
  <c r="B95" i="46"/>
  <c r="B94" i="46"/>
  <c r="B93" i="46"/>
  <c r="B92" i="46"/>
  <c r="B91" i="46"/>
  <c r="B90" i="46"/>
  <c r="B89" i="46"/>
  <c r="B88" i="46"/>
  <c r="B87" i="46"/>
  <c r="B86" i="46"/>
  <c r="B85" i="46"/>
  <c r="B84" i="46"/>
  <c r="B83" i="46"/>
  <c r="B82" i="46"/>
  <c r="B81" i="46"/>
  <c r="B80" i="46"/>
  <c r="B79" i="46"/>
  <c r="B78" i="46"/>
  <c r="K77" i="46"/>
  <c r="J77" i="46"/>
  <c r="I77" i="46"/>
  <c r="H77" i="46"/>
  <c r="G77" i="46"/>
  <c r="F77" i="46"/>
  <c r="E77" i="46"/>
  <c r="D77" i="46"/>
  <c r="C77" i="46"/>
  <c r="B77" i="46"/>
  <c r="K76" i="46"/>
  <c r="J76" i="46"/>
  <c r="I76" i="46"/>
  <c r="H76" i="46"/>
  <c r="G76" i="46"/>
  <c r="F76" i="46"/>
  <c r="E76" i="46"/>
  <c r="D76" i="46"/>
  <c r="C76" i="46"/>
  <c r="B76" i="46"/>
  <c r="K75" i="46"/>
  <c r="J75" i="46"/>
  <c r="I75" i="46"/>
  <c r="H75" i="46"/>
  <c r="G75" i="46"/>
  <c r="F75" i="46"/>
  <c r="E75" i="46"/>
  <c r="D75" i="46"/>
  <c r="C75" i="46"/>
  <c r="B75" i="46"/>
  <c r="K74" i="46"/>
  <c r="J74" i="46"/>
  <c r="I74" i="46"/>
  <c r="H74" i="46"/>
  <c r="G74" i="46"/>
  <c r="F74" i="46"/>
  <c r="E74" i="46"/>
  <c r="D74" i="46"/>
  <c r="C74" i="46"/>
  <c r="B74" i="46"/>
  <c r="K73" i="46"/>
  <c r="J73" i="46"/>
  <c r="I73" i="46"/>
  <c r="H73" i="46"/>
  <c r="G73" i="46"/>
  <c r="F73" i="46"/>
  <c r="E73" i="46"/>
  <c r="D73" i="46"/>
  <c r="C73" i="46"/>
  <c r="B73" i="46"/>
  <c r="K72" i="46"/>
  <c r="J72" i="46"/>
  <c r="I72" i="46"/>
  <c r="H72" i="46"/>
  <c r="G72" i="46"/>
  <c r="F72" i="46"/>
  <c r="E72" i="46"/>
  <c r="D72" i="46"/>
  <c r="C72" i="46"/>
  <c r="B72" i="46"/>
  <c r="K71" i="46"/>
  <c r="J71" i="46"/>
  <c r="I71" i="46"/>
  <c r="H71" i="46"/>
  <c r="G71" i="46"/>
  <c r="F71" i="46"/>
  <c r="E71" i="46"/>
  <c r="D71" i="46"/>
  <c r="C71" i="46"/>
  <c r="B71" i="46"/>
  <c r="K70" i="46"/>
  <c r="J70" i="46"/>
  <c r="I70" i="46"/>
  <c r="H70" i="46"/>
  <c r="G70" i="46"/>
  <c r="F70" i="46"/>
  <c r="E70" i="46"/>
  <c r="D70" i="46"/>
  <c r="C70" i="46"/>
  <c r="B70" i="46"/>
  <c r="K69" i="46"/>
  <c r="J69" i="46"/>
  <c r="I69" i="46"/>
  <c r="H69" i="46"/>
  <c r="G69" i="46"/>
  <c r="F69" i="46"/>
  <c r="E69" i="46"/>
  <c r="D69" i="46"/>
  <c r="C69" i="46"/>
  <c r="B69" i="46"/>
  <c r="K68" i="46"/>
  <c r="J68" i="46"/>
  <c r="I68" i="46"/>
  <c r="H68" i="46"/>
  <c r="G68" i="46"/>
  <c r="F68" i="46"/>
  <c r="E68" i="46"/>
  <c r="D68" i="46"/>
  <c r="C68" i="46"/>
  <c r="B68" i="46"/>
  <c r="K67" i="46"/>
  <c r="J67" i="46"/>
  <c r="I67" i="46"/>
  <c r="H67" i="46"/>
  <c r="G67" i="46"/>
  <c r="F67" i="46"/>
  <c r="E67" i="46"/>
  <c r="D67" i="46"/>
  <c r="C67" i="46"/>
  <c r="B67" i="46"/>
  <c r="K66" i="46"/>
  <c r="J66" i="46"/>
  <c r="I66" i="46"/>
  <c r="H66" i="46"/>
  <c r="G66" i="46"/>
  <c r="F66" i="46"/>
  <c r="E66" i="46"/>
  <c r="D66" i="46"/>
  <c r="C66" i="46"/>
  <c r="B66" i="46"/>
  <c r="K65" i="46"/>
  <c r="J65" i="46"/>
  <c r="I65" i="46"/>
  <c r="H65" i="46"/>
  <c r="G65" i="46"/>
  <c r="F65" i="46"/>
  <c r="E65" i="46"/>
  <c r="D65" i="46"/>
  <c r="C65" i="46"/>
  <c r="B65" i="46"/>
  <c r="K64" i="46"/>
  <c r="J64" i="46"/>
  <c r="I64" i="46"/>
  <c r="H64" i="46"/>
  <c r="G64" i="46"/>
  <c r="F64" i="46"/>
  <c r="E64" i="46"/>
  <c r="D64" i="46"/>
  <c r="C64" i="46"/>
  <c r="B64" i="46"/>
  <c r="K63" i="46"/>
  <c r="J63" i="46"/>
  <c r="I63" i="46"/>
  <c r="H63" i="46"/>
  <c r="G63" i="46"/>
  <c r="F63" i="46"/>
  <c r="E63" i="46"/>
  <c r="D63" i="46"/>
  <c r="C63" i="46"/>
  <c r="B63" i="46"/>
  <c r="K62" i="46"/>
  <c r="J62" i="46"/>
  <c r="I62" i="46"/>
  <c r="H62" i="46"/>
  <c r="G62" i="46"/>
  <c r="F62" i="46"/>
  <c r="E62" i="46"/>
  <c r="D62" i="46"/>
  <c r="C62" i="46"/>
  <c r="B62" i="46"/>
  <c r="K61" i="46"/>
  <c r="J61" i="46"/>
  <c r="I61" i="46"/>
  <c r="H61" i="46"/>
  <c r="G61" i="46"/>
  <c r="F61" i="46"/>
  <c r="E61" i="46"/>
  <c r="D61" i="46"/>
  <c r="C61" i="46"/>
  <c r="B61" i="46"/>
  <c r="K60" i="46"/>
  <c r="J60" i="46"/>
  <c r="I60" i="46"/>
  <c r="H60" i="46"/>
  <c r="G60" i="46"/>
  <c r="F60" i="46"/>
  <c r="E60" i="46"/>
  <c r="D60" i="46"/>
  <c r="C60" i="46"/>
  <c r="B60" i="46"/>
  <c r="K59" i="46"/>
  <c r="J59" i="46"/>
  <c r="I59" i="46"/>
  <c r="H59" i="46"/>
  <c r="G59" i="46"/>
  <c r="F59" i="46"/>
  <c r="E59" i="46"/>
  <c r="D59" i="46"/>
  <c r="C59" i="46"/>
  <c r="B59" i="46"/>
  <c r="K58" i="46"/>
  <c r="J58" i="46"/>
  <c r="I58" i="46"/>
  <c r="H58" i="46"/>
  <c r="G58" i="46"/>
  <c r="F58" i="46"/>
  <c r="E58" i="46"/>
  <c r="D58" i="46"/>
  <c r="C58" i="46"/>
  <c r="B58" i="46"/>
  <c r="K57" i="46"/>
  <c r="J57" i="46"/>
  <c r="I57" i="46"/>
  <c r="H57" i="46"/>
  <c r="G57" i="46"/>
  <c r="F57" i="46"/>
  <c r="E57" i="46"/>
  <c r="D57" i="46"/>
  <c r="C57" i="46"/>
  <c r="B57" i="46"/>
  <c r="K56" i="46"/>
  <c r="J56" i="46"/>
  <c r="I56" i="46"/>
  <c r="H56" i="46"/>
  <c r="G56" i="46"/>
  <c r="F56" i="46"/>
  <c r="E56" i="46"/>
  <c r="D56" i="46"/>
  <c r="C56" i="46"/>
  <c r="B56" i="46"/>
  <c r="K55" i="46"/>
  <c r="J55" i="46"/>
  <c r="I55" i="46"/>
  <c r="H55" i="46"/>
  <c r="G55" i="46"/>
  <c r="F55" i="46"/>
  <c r="E55" i="46"/>
  <c r="D55" i="46"/>
  <c r="C55" i="46"/>
  <c r="B55" i="46"/>
  <c r="K54" i="46"/>
  <c r="J54" i="46"/>
  <c r="I54" i="46"/>
  <c r="H54" i="46"/>
  <c r="G54" i="46"/>
  <c r="F54" i="46"/>
  <c r="E54" i="46"/>
  <c r="D54" i="46"/>
  <c r="C54" i="46"/>
  <c r="B54" i="46"/>
  <c r="K53" i="46"/>
  <c r="J53" i="46"/>
  <c r="I53" i="46"/>
  <c r="H53" i="46"/>
  <c r="G53" i="46"/>
  <c r="F53" i="46"/>
  <c r="E53" i="46"/>
  <c r="D53" i="46"/>
  <c r="C53" i="46"/>
  <c r="B53" i="46"/>
  <c r="K52" i="46"/>
  <c r="J52" i="46"/>
  <c r="I52" i="46"/>
  <c r="H52" i="46"/>
  <c r="G52" i="46"/>
  <c r="F52" i="46"/>
  <c r="E52" i="46"/>
  <c r="D52" i="46"/>
  <c r="C52" i="46"/>
  <c r="B52" i="46"/>
  <c r="K51" i="46"/>
  <c r="J51" i="46"/>
  <c r="I51" i="46"/>
  <c r="H51" i="46"/>
  <c r="G51" i="46"/>
  <c r="F51" i="46"/>
  <c r="E51" i="46"/>
  <c r="D51" i="46"/>
  <c r="C51" i="46"/>
  <c r="B51" i="46"/>
  <c r="K50" i="46"/>
  <c r="J50" i="46"/>
  <c r="I50" i="46"/>
  <c r="H50" i="46"/>
  <c r="G50" i="46"/>
  <c r="F50" i="46"/>
  <c r="E50" i="46"/>
  <c r="D50" i="46"/>
  <c r="C50" i="46"/>
  <c r="B50" i="46"/>
  <c r="K49" i="46"/>
  <c r="J49" i="46"/>
  <c r="I49" i="46"/>
  <c r="H49" i="46"/>
  <c r="G49" i="46"/>
  <c r="F49" i="46"/>
  <c r="E49" i="46"/>
  <c r="D49" i="46"/>
  <c r="C49" i="46"/>
  <c r="B49" i="46"/>
  <c r="K48" i="46"/>
  <c r="J48" i="46"/>
  <c r="I48" i="46"/>
  <c r="H48" i="46"/>
  <c r="G48" i="46"/>
  <c r="F48" i="46"/>
  <c r="E48" i="46"/>
  <c r="D48" i="46"/>
  <c r="C48" i="46"/>
  <c r="B48" i="46"/>
  <c r="K47" i="46"/>
  <c r="J47" i="46"/>
  <c r="I47" i="46"/>
  <c r="H47" i="46"/>
  <c r="G47" i="46"/>
  <c r="F47" i="46"/>
  <c r="E47" i="46"/>
  <c r="D47" i="46"/>
  <c r="C47" i="46"/>
  <c r="B47" i="46"/>
  <c r="K46" i="46"/>
  <c r="J46" i="46"/>
  <c r="I46" i="46"/>
  <c r="H46" i="46"/>
  <c r="G46" i="46"/>
  <c r="F46" i="46"/>
  <c r="E46" i="46"/>
  <c r="D46" i="46"/>
  <c r="C46" i="46"/>
  <c r="B46" i="46"/>
  <c r="K45" i="46"/>
  <c r="J45" i="46"/>
  <c r="I45" i="46"/>
  <c r="H45" i="46"/>
  <c r="G45" i="46"/>
  <c r="F45" i="46"/>
  <c r="E45" i="46"/>
  <c r="D45" i="46"/>
  <c r="C45" i="46"/>
  <c r="B45" i="46"/>
  <c r="K44" i="46"/>
  <c r="J44" i="46"/>
  <c r="I44" i="46"/>
  <c r="H44" i="46"/>
  <c r="G44" i="46"/>
  <c r="F44" i="46"/>
  <c r="E44" i="46"/>
  <c r="D44" i="46"/>
  <c r="C44" i="46"/>
  <c r="B44" i="46"/>
  <c r="K43" i="46"/>
  <c r="J43" i="46"/>
  <c r="I43" i="46"/>
  <c r="H43" i="46"/>
  <c r="G43" i="46"/>
  <c r="F43" i="46"/>
  <c r="E43" i="46"/>
  <c r="D43" i="46"/>
  <c r="C43" i="46"/>
  <c r="B43" i="46"/>
  <c r="K42" i="46"/>
  <c r="J42" i="46"/>
  <c r="I42" i="46"/>
  <c r="H42" i="46"/>
  <c r="G42" i="46"/>
  <c r="F42" i="46"/>
  <c r="E42" i="46"/>
  <c r="D42" i="46"/>
  <c r="C42" i="46"/>
  <c r="B42" i="46"/>
  <c r="K41" i="46"/>
  <c r="J41" i="46"/>
  <c r="I41" i="46"/>
  <c r="H41" i="46"/>
  <c r="G41" i="46"/>
  <c r="F41" i="46"/>
  <c r="E41" i="46"/>
  <c r="D41" i="46"/>
  <c r="C41" i="46"/>
  <c r="B41" i="46"/>
  <c r="K40" i="46"/>
  <c r="J40" i="46"/>
  <c r="I40" i="46"/>
  <c r="H40" i="46"/>
  <c r="G40" i="46"/>
  <c r="F40" i="46"/>
  <c r="E40" i="46"/>
  <c r="D40" i="46"/>
  <c r="C40" i="46"/>
  <c r="B40" i="46"/>
  <c r="K39" i="46"/>
  <c r="J39" i="46"/>
  <c r="I39" i="46"/>
  <c r="H39" i="46"/>
  <c r="G39" i="46"/>
  <c r="F39" i="46"/>
  <c r="E39" i="46"/>
  <c r="D39" i="46"/>
  <c r="C39" i="46"/>
  <c r="B39" i="46"/>
  <c r="K38" i="46"/>
  <c r="J38" i="46"/>
  <c r="I38" i="46"/>
  <c r="H38" i="46"/>
  <c r="G38" i="46"/>
  <c r="F38" i="46"/>
  <c r="E38" i="46"/>
  <c r="D38" i="46"/>
  <c r="C38" i="46"/>
  <c r="B38" i="46"/>
  <c r="K37" i="46"/>
  <c r="J37" i="46"/>
  <c r="I37" i="46"/>
  <c r="H37" i="46"/>
  <c r="G37" i="46"/>
  <c r="F37" i="46"/>
  <c r="E37" i="46"/>
  <c r="D37" i="46"/>
  <c r="C37" i="46"/>
  <c r="B37" i="46"/>
  <c r="K36" i="46"/>
  <c r="J36" i="46"/>
  <c r="I36" i="46"/>
  <c r="H36" i="46"/>
  <c r="G36" i="46"/>
  <c r="F36" i="46"/>
  <c r="E36" i="46"/>
  <c r="D36" i="46"/>
  <c r="C36" i="46"/>
  <c r="B36" i="46"/>
  <c r="K35" i="46"/>
  <c r="J35" i="46"/>
  <c r="I35" i="46"/>
  <c r="H35" i="46"/>
  <c r="G35" i="46"/>
  <c r="F35" i="46"/>
  <c r="E35" i="46"/>
  <c r="D35" i="46"/>
  <c r="C35" i="46"/>
  <c r="B35" i="46"/>
  <c r="K34" i="46"/>
  <c r="J34" i="46"/>
  <c r="I34" i="46"/>
  <c r="H34" i="46"/>
  <c r="G34" i="46"/>
  <c r="F34" i="46"/>
  <c r="E34" i="46"/>
  <c r="D34" i="46"/>
  <c r="C34" i="46"/>
  <c r="B34" i="46"/>
  <c r="K33" i="46"/>
  <c r="J33" i="46"/>
  <c r="I33" i="46"/>
  <c r="H33" i="46"/>
  <c r="G33" i="46"/>
  <c r="F33" i="46"/>
  <c r="E33" i="46"/>
  <c r="D33" i="46"/>
  <c r="C33" i="46"/>
  <c r="B33" i="46"/>
  <c r="K32" i="46"/>
  <c r="J32" i="46"/>
  <c r="I32" i="46"/>
  <c r="H32" i="46"/>
  <c r="G32" i="46"/>
  <c r="F32" i="46"/>
  <c r="E32" i="46"/>
  <c r="D32" i="46"/>
  <c r="C32" i="46"/>
  <c r="B32" i="46"/>
  <c r="K31" i="46"/>
  <c r="J31" i="46"/>
  <c r="I31" i="46"/>
  <c r="H31" i="46"/>
  <c r="G31" i="46"/>
  <c r="F31" i="46"/>
  <c r="E31" i="46"/>
  <c r="D31" i="46"/>
  <c r="C31" i="46"/>
  <c r="B31" i="46"/>
  <c r="K30" i="46"/>
  <c r="J30" i="46"/>
  <c r="I30" i="46"/>
  <c r="H30" i="46"/>
  <c r="G30" i="46"/>
  <c r="F30" i="46"/>
  <c r="E30" i="46"/>
  <c r="D30" i="46"/>
  <c r="C30" i="46"/>
  <c r="B30" i="46"/>
  <c r="K29" i="46"/>
  <c r="J29" i="46"/>
  <c r="I29" i="46"/>
  <c r="H29" i="46"/>
  <c r="G29" i="46"/>
  <c r="F29" i="46"/>
  <c r="E29" i="46"/>
  <c r="D29" i="46"/>
  <c r="C29" i="46"/>
  <c r="B29" i="46"/>
  <c r="K28" i="46"/>
  <c r="J28" i="46"/>
  <c r="I28" i="46"/>
  <c r="H28" i="46"/>
  <c r="G28" i="46"/>
  <c r="F28" i="46"/>
  <c r="E28" i="46"/>
  <c r="D28" i="46"/>
  <c r="C28" i="46"/>
  <c r="B28" i="46"/>
  <c r="K27" i="46"/>
  <c r="J27" i="46"/>
  <c r="I27" i="46"/>
  <c r="H27" i="46"/>
  <c r="G27" i="46"/>
  <c r="F27" i="46"/>
  <c r="E27" i="46"/>
  <c r="D27" i="46"/>
  <c r="C27" i="46"/>
  <c r="B27" i="46"/>
  <c r="K26" i="46"/>
  <c r="J26" i="46"/>
  <c r="I26" i="46"/>
  <c r="H26" i="46"/>
  <c r="G26" i="46"/>
  <c r="F26" i="46"/>
  <c r="E26" i="46"/>
  <c r="D26" i="46"/>
  <c r="C26" i="46"/>
  <c r="B26" i="46"/>
  <c r="K25" i="46"/>
  <c r="J25" i="46"/>
  <c r="I25" i="46"/>
  <c r="H25" i="46"/>
  <c r="G25" i="46"/>
  <c r="F25" i="46"/>
  <c r="E25" i="46"/>
  <c r="D25" i="46"/>
  <c r="C25" i="46"/>
  <c r="B25" i="46"/>
  <c r="K24" i="46"/>
  <c r="J24" i="46"/>
  <c r="I24" i="46"/>
  <c r="H24" i="46"/>
  <c r="G24" i="46"/>
  <c r="F24" i="46"/>
  <c r="E24" i="46"/>
  <c r="D24" i="46"/>
  <c r="C24" i="46"/>
  <c r="B24" i="46"/>
  <c r="K23" i="46"/>
  <c r="J23" i="46"/>
  <c r="I23" i="46"/>
  <c r="H23" i="46"/>
  <c r="G23" i="46"/>
  <c r="F23" i="46"/>
  <c r="E23" i="46"/>
  <c r="D23" i="46"/>
  <c r="C23" i="46"/>
  <c r="B23" i="46"/>
  <c r="K22" i="46"/>
  <c r="J22" i="46"/>
  <c r="I22" i="46"/>
  <c r="H22" i="46"/>
  <c r="G22" i="46"/>
  <c r="F22" i="46"/>
  <c r="E22" i="46"/>
  <c r="D22" i="46"/>
  <c r="C22" i="46"/>
  <c r="B22" i="46"/>
  <c r="K21" i="46"/>
  <c r="J21" i="46"/>
  <c r="I21" i="46"/>
  <c r="H21" i="46"/>
  <c r="G21" i="46"/>
  <c r="F21" i="46"/>
  <c r="E21" i="46"/>
  <c r="D21" i="46"/>
  <c r="C21" i="46"/>
  <c r="B21" i="46"/>
  <c r="K20" i="46"/>
  <c r="J20" i="46"/>
  <c r="I20" i="46"/>
  <c r="H20" i="46"/>
  <c r="G20" i="46"/>
  <c r="F20" i="46"/>
  <c r="E20" i="46"/>
  <c r="D20" i="46"/>
  <c r="C20" i="46"/>
  <c r="B20" i="46"/>
  <c r="K19" i="46"/>
  <c r="J19" i="46"/>
  <c r="I19" i="46"/>
  <c r="H19" i="46"/>
  <c r="G19" i="46"/>
  <c r="F19" i="46"/>
  <c r="E19" i="46"/>
  <c r="D19" i="46"/>
  <c r="C19" i="46"/>
  <c r="B19" i="46"/>
  <c r="K18" i="46"/>
  <c r="J18" i="46"/>
  <c r="I18" i="46"/>
  <c r="H18" i="46"/>
  <c r="G18" i="46"/>
  <c r="F18" i="46"/>
  <c r="E18" i="46"/>
  <c r="D18" i="46"/>
  <c r="C18" i="46"/>
  <c r="B18" i="46"/>
  <c r="K17" i="46"/>
  <c r="J17" i="46"/>
  <c r="I17" i="46"/>
  <c r="H17" i="46"/>
  <c r="G17" i="46"/>
  <c r="F17" i="46"/>
  <c r="E17" i="46"/>
  <c r="D17" i="46"/>
  <c r="C17" i="46"/>
  <c r="B17" i="46"/>
  <c r="K16" i="46"/>
  <c r="J16" i="46"/>
  <c r="I16" i="46"/>
  <c r="H16" i="46"/>
  <c r="G16" i="46"/>
  <c r="F16" i="46"/>
  <c r="E16" i="46"/>
  <c r="D16" i="46"/>
  <c r="C16" i="46"/>
  <c r="B16" i="46"/>
  <c r="K15" i="46"/>
  <c r="J15" i="46"/>
  <c r="I15" i="46"/>
  <c r="H15" i="46"/>
  <c r="G15" i="46"/>
  <c r="F15" i="46"/>
  <c r="E15" i="46"/>
  <c r="D15" i="46"/>
  <c r="C15" i="46"/>
  <c r="B15" i="46"/>
  <c r="K14" i="46"/>
  <c r="J14" i="46"/>
  <c r="I14" i="46"/>
  <c r="H14" i="46"/>
  <c r="G14" i="46"/>
  <c r="F14" i="46"/>
  <c r="E14" i="46"/>
  <c r="D14" i="46"/>
  <c r="C14" i="46"/>
  <c r="B14" i="46"/>
  <c r="K13" i="46"/>
  <c r="J13" i="46"/>
  <c r="I13" i="46"/>
  <c r="H13" i="46"/>
  <c r="G13" i="46"/>
  <c r="F13" i="46"/>
  <c r="E13" i="46"/>
  <c r="D13" i="46"/>
  <c r="C13" i="46"/>
  <c r="B13" i="46"/>
  <c r="K12" i="46"/>
  <c r="J12" i="46"/>
  <c r="I12" i="46"/>
  <c r="H12" i="46"/>
  <c r="G12" i="46"/>
  <c r="F12" i="46"/>
  <c r="E12" i="46"/>
  <c r="D12" i="46"/>
  <c r="C12" i="46"/>
  <c r="B12" i="46"/>
  <c r="K11" i="46"/>
  <c r="J11" i="46"/>
  <c r="I11" i="46"/>
  <c r="H11" i="46"/>
  <c r="G11" i="46"/>
  <c r="F11" i="46"/>
  <c r="E11" i="46"/>
  <c r="D11" i="46"/>
  <c r="C11" i="46"/>
  <c r="B11" i="46"/>
  <c r="K10" i="46"/>
  <c r="J10" i="46"/>
  <c r="I10" i="46"/>
  <c r="H10" i="46"/>
  <c r="G10" i="46"/>
  <c r="F10" i="46"/>
  <c r="E10" i="46"/>
  <c r="D10" i="46"/>
  <c r="C10" i="46"/>
  <c r="B10" i="46"/>
  <c r="K9" i="46"/>
  <c r="J9" i="46"/>
  <c r="I9" i="46"/>
  <c r="H9" i="46"/>
  <c r="G9" i="46"/>
  <c r="F9" i="46"/>
  <c r="E9" i="46"/>
  <c r="D9" i="46"/>
  <c r="C9" i="46"/>
  <c r="B9" i="46"/>
  <c r="K8" i="46"/>
  <c r="J8" i="46"/>
  <c r="I8" i="46"/>
  <c r="H8" i="46"/>
  <c r="G8" i="46"/>
  <c r="F8" i="46"/>
  <c r="E8" i="46"/>
  <c r="D8" i="46"/>
  <c r="C8" i="46"/>
  <c r="B8" i="46"/>
  <c r="K7" i="46"/>
  <c r="J7" i="46"/>
  <c r="I7" i="46"/>
  <c r="H7" i="46"/>
  <c r="G7" i="46"/>
  <c r="F7" i="46"/>
  <c r="E7" i="46"/>
  <c r="D7" i="46"/>
  <c r="C7" i="46"/>
  <c r="B7" i="46"/>
  <c r="K6" i="46"/>
  <c r="J6" i="46"/>
  <c r="I6" i="46"/>
  <c r="H6" i="46"/>
  <c r="G6" i="46"/>
  <c r="F6" i="46"/>
  <c r="E6" i="46"/>
  <c r="D6" i="46"/>
  <c r="C6" i="46"/>
  <c r="B6" i="46"/>
  <c r="K5" i="46"/>
  <c r="J5" i="46"/>
  <c r="I5" i="46"/>
  <c r="H5" i="46"/>
  <c r="G5" i="46"/>
  <c r="F5" i="46"/>
  <c r="E5" i="46"/>
  <c r="D5" i="46"/>
  <c r="C5" i="46"/>
  <c r="B5" i="46"/>
  <c r="K4" i="46"/>
  <c r="J4" i="46"/>
  <c r="I4" i="46"/>
  <c r="H4" i="46"/>
  <c r="G4" i="46"/>
  <c r="F4" i="46"/>
  <c r="E4" i="46"/>
  <c r="D4" i="46"/>
  <c r="C4" i="46"/>
  <c r="B4" i="46"/>
  <c r="K3" i="46"/>
  <c r="J3" i="46"/>
  <c r="I3" i="46"/>
  <c r="H3" i="46"/>
  <c r="G3" i="46"/>
  <c r="F3" i="46"/>
  <c r="E3" i="46"/>
  <c r="D3" i="46"/>
  <c r="C3" i="46"/>
  <c r="B3" i="46"/>
  <c r="B291" i="45"/>
  <c r="B290" i="45"/>
  <c r="B289" i="45"/>
  <c r="B288" i="45"/>
  <c r="B287" i="45"/>
  <c r="B286" i="45"/>
  <c r="B285" i="45"/>
  <c r="B284" i="45"/>
  <c r="B283" i="45"/>
  <c r="B282" i="45"/>
  <c r="B281" i="45"/>
  <c r="B280" i="45"/>
  <c r="B279" i="45"/>
  <c r="B278" i="45"/>
  <c r="B277" i="45"/>
  <c r="B276" i="45"/>
  <c r="B275" i="45"/>
  <c r="B274" i="45"/>
  <c r="B273" i="45"/>
  <c r="B272" i="45"/>
  <c r="B271" i="45"/>
  <c r="B270" i="45"/>
  <c r="B269" i="45"/>
  <c r="B268" i="45"/>
  <c r="B267" i="45"/>
  <c r="B266" i="45"/>
  <c r="B265" i="45"/>
  <c r="B264" i="45"/>
  <c r="B263" i="45"/>
  <c r="B262" i="45"/>
  <c r="B261" i="45"/>
  <c r="B260" i="45"/>
  <c r="B259" i="45"/>
  <c r="B258" i="45"/>
  <c r="B257" i="45"/>
  <c r="B256" i="45"/>
  <c r="B255" i="45"/>
  <c r="B254" i="45"/>
  <c r="B253" i="45"/>
  <c r="B252" i="45"/>
  <c r="B251" i="45"/>
  <c r="B250" i="45"/>
  <c r="B249" i="45"/>
  <c r="B248" i="45"/>
  <c r="B247" i="45"/>
  <c r="B246" i="45"/>
  <c r="B245" i="45"/>
  <c r="B244" i="45"/>
  <c r="B243" i="45"/>
  <c r="B242" i="45"/>
  <c r="B241" i="45"/>
  <c r="B240" i="45"/>
  <c r="B239" i="45"/>
  <c r="B238" i="45"/>
  <c r="B237" i="45"/>
  <c r="B236" i="45"/>
  <c r="B235" i="45"/>
  <c r="B234" i="45"/>
  <c r="B233" i="45"/>
  <c r="B232" i="45"/>
  <c r="B231" i="45"/>
  <c r="B230" i="45"/>
  <c r="B229" i="45"/>
  <c r="B228" i="45"/>
  <c r="B227" i="45"/>
  <c r="B226" i="45"/>
  <c r="B225" i="45"/>
  <c r="B224" i="45"/>
  <c r="B223" i="45"/>
  <c r="B222" i="45"/>
  <c r="B221" i="45"/>
  <c r="B220" i="45"/>
  <c r="B219" i="45"/>
  <c r="B218" i="45"/>
  <c r="B217" i="45"/>
  <c r="B216" i="45"/>
  <c r="B215" i="45"/>
  <c r="B214" i="45"/>
  <c r="B213" i="45"/>
  <c r="B212" i="45"/>
  <c r="B211" i="45"/>
  <c r="B210" i="45"/>
  <c r="B209" i="45"/>
  <c r="B208" i="45"/>
  <c r="B207" i="45"/>
  <c r="B206" i="45"/>
  <c r="B205" i="45"/>
  <c r="B204" i="45"/>
  <c r="B203" i="45"/>
  <c r="B202" i="45"/>
  <c r="B201" i="45"/>
  <c r="B200" i="45"/>
  <c r="B199" i="45"/>
  <c r="B198" i="45"/>
  <c r="B197" i="45"/>
  <c r="B196" i="45"/>
  <c r="B195" i="45"/>
  <c r="B194" i="45"/>
  <c r="B193" i="45"/>
  <c r="B192" i="45"/>
  <c r="B191" i="45"/>
  <c r="B190" i="45"/>
  <c r="B189" i="45"/>
  <c r="B188" i="45"/>
  <c r="B187" i="45"/>
  <c r="B186" i="45"/>
  <c r="B185" i="45"/>
  <c r="B184" i="45"/>
  <c r="B183" i="45"/>
  <c r="B182" i="45"/>
  <c r="B181" i="45"/>
  <c r="B180" i="45"/>
  <c r="B179" i="45"/>
  <c r="B178" i="45"/>
  <c r="B177" i="45"/>
  <c r="B176" i="45"/>
  <c r="B175" i="45"/>
  <c r="B174" i="45"/>
  <c r="B173" i="45"/>
  <c r="B172" i="45"/>
  <c r="B171" i="45"/>
  <c r="B170" i="45"/>
  <c r="B169" i="45"/>
  <c r="B168" i="45"/>
  <c r="B167" i="45"/>
  <c r="B166" i="45"/>
  <c r="B165" i="45"/>
  <c r="B164" i="45"/>
  <c r="B163" i="45"/>
  <c r="B162" i="45"/>
  <c r="B161" i="45"/>
  <c r="B160" i="45"/>
  <c r="B159" i="45"/>
  <c r="B158" i="45"/>
  <c r="B157" i="45"/>
  <c r="B156" i="45"/>
  <c r="B155" i="45"/>
  <c r="B154" i="45"/>
  <c r="B153" i="45"/>
  <c r="B152" i="45"/>
  <c r="B151" i="45"/>
  <c r="B150" i="45"/>
  <c r="B149" i="45"/>
  <c r="B148" i="45"/>
  <c r="B147" i="45"/>
  <c r="B146" i="45"/>
  <c r="B145" i="45"/>
  <c r="B144" i="45"/>
  <c r="B143" i="45"/>
  <c r="B142" i="45"/>
  <c r="B141" i="45"/>
  <c r="B140" i="45"/>
  <c r="B139" i="45"/>
  <c r="B138" i="45"/>
  <c r="B137" i="45"/>
  <c r="B136" i="45"/>
  <c r="B135" i="45"/>
  <c r="B134" i="45"/>
  <c r="B133" i="45"/>
  <c r="B132" i="45"/>
  <c r="B131" i="45"/>
  <c r="B130" i="45"/>
  <c r="B129" i="45"/>
  <c r="B128" i="45"/>
  <c r="B127" i="45"/>
  <c r="B126" i="45"/>
  <c r="B125" i="45"/>
  <c r="B124" i="45"/>
  <c r="B123" i="45"/>
  <c r="B122" i="45"/>
  <c r="B121" i="45"/>
  <c r="B120" i="45"/>
  <c r="B119" i="45"/>
  <c r="B118" i="45"/>
  <c r="B117" i="45"/>
  <c r="B116" i="45"/>
  <c r="B115" i="45"/>
  <c r="B114" i="45"/>
  <c r="B113" i="45"/>
  <c r="B112" i="45"/>
  <c r="B111" i="45"/>
  <c r="B110" i="45"/>
  <c r="B109" i="45"/>
  <c r="B108" i="45"/>
  <c r="B107" i="45"/>
  <c r="B106" i="45"/>
  <c r="B105" i="45"/>
  <c r="B104" i="45"/>
  <c r="B103" i="45"/>
  <c r="B102" i="45"/>
  <c r="B101" i="45"/>
  <c r="B100" i="45"/>
  <c r="B99" i="45"/>
  <c r="B98" i="45"/>
  <c r="B97" i="45"/>
  <c r="B96" i="45"/>
  <c r="B95" i="45"/>
  <c r="B94" i="45"/>
  <c r="B93" i="45"/>
  <c r="B92" i="45"/>
  <c r="B91" i="45"/>
  <c r="B90" i="45"/>
  <c r="B89" i="45"/>
  <c r="B88" i="45"/>
  <c r="B87" i="45"/>
  <c r="B86" i="45"/>
  <c r="B85" i="45"/>
  <c r="B84" i="45"/>
  <c r="B83" i="45"/>
  <c r="B82" i="45"/>
  <c r="B81" i="45"/>
  <c r="B80" i="45"/>
  <c r="B79" i="45"/>
  <c r="B78" i="45"/>
  <c r="K77" i="45"/>
  <c r="J77" i="45"/>
  <c r="I77" i="45"/>
  <c r="H77" i="45"/>
  <c r="G77" i="45"/>
  <c r="F77" i="45"/>
  <c r="E77" i="45"/>
  <c r="D77" i="45"/>
  <c r="C77" i="45"/>
  <c r="B77" i="45"/>
  <c r="K76" i="45"/>
  <c r="J76" i="45"/>
  <c r="I76" i="45"/>
  <c r="H76" i="45"/>
  <c r="G76" i="45"/>
  <c r="F76" i="45"/>
  <c r="E76" i="45"/>
  <c r="D76" i="45"/>
  <c r="C76" i="45"/>
  <c r="B76" i="45"/>
  <c r="K75" i="45"/>
  <c r="J75" i="45"/>
  <c r="I75" i="45"/>
  <c r="H75" i="45"/>
  <c r="G75" i="45"/>
  <c r="F75" i="45"/>
  <c r="E75" i="45"/>
  <c r="D75" i="45"/>
  <c r="C75" i="45"/>
  <c r="B75" i="45"/>
  <c r="K74" i="45"/>
  <c r="J74" i="45"/>
  <c r="I74" i="45"/>
  <c r="H74" i="45"/>
  <c r="G74" i="45"/>
  <c r="F74" i="45"/>
  <c r="E74" i="45"/>
  <c r="D74" i="45"/>
  <c r="C74" i="45"/>
  <c r="B74" i="45"/>
  <c r="K73" i="45"/>
  <c r="J73" i="45"/>
  <c r="I73" i="45"/>
  <c r="H73" i="45"/>
  <c r="G73" i="45"/>
  <c r="F73" i="45"/>
  <c r="E73" i="45"/>
  <c r="D73" i="45"/>
  <c r="C73" i="45"/>
  <c r="B73" i="45"/>
  <c r="K72" i="45"/>
  <c r="J72" i="45"/>
  <c r="I72" i="45"/>
  <c r="H72" i="45"/>
  <c r="G72" i="45"/>
  <c r="F72" i="45"/>
  <c r="E72" i="45"/>
  <c r="D72" i="45"/>
  <c r="C72" i="45"/>
  <c r="B72" i="45"/>
  <c r="K71" i="45"/>
  <c r="J71" i="45"/>
  <c r="I71" i="45"/>
  <c r="H71" i="45"/>
  <c r="G71" i="45"/>
  <c r="F71" i="45"/>
  <c r="E71" i="45"/>
  <c r="D71" i="45"/>
  <c r="C71" i="45"/>
  <c r="B71" i="45"/>
  <c r="K70" i="45"/>
  <c r="J70" i="45"/>
  <c r="I70" i="45"/>
  <c r="H70" i="45"/>
  <c r="G70" i="45"/>
  <c r="F70" i="45"/>
  <c r="E70" i="45"/>
  <c r="D70" i="45"/>
  <c r="C70" i="45"/>
  <c r="B70" i="45"/>
  <c r="K69" i="45"/>
  <c r="J69" i="45"/>
  <c r="I69" i="45"/>
  <c r="H69" i="45"/>
  <c r="G69" i="45"/>
  <c r="F69" i="45"/>
  <c r="E69" i="45"/>
  <c r="D69" i="45"/>
  <c r="C69" i="45"/>
  <c r="B69" i="45"/>
  <c r="K68" i="45"/>
  <c r="J68" i="45"/>
  <c r="I68" i="45"/>
  <c r="H68" i="45"/>
  <c r="G68" i="45"/>
  <c r="F68" i="45"/>
  <c r="E68" i="45"/>
  <c r="D68" i="45"/>
  <c r="C68" i="45"/>
  <c r="B68" i="45"/>
  <c r="K67" i="45"/>
  <c r="J67" i="45"/>
  <c r="I67" i="45"/>
  <c r="H67" i="45"/>
  <c r="G67" i="45"/>
  <c r="F67" i="45"/>
  <c r="E67" i="45"/>
  <c r="D67" i="45"/>
  <c r="C67" i="45"/>
  <c r="B67" i="45"/>
  <c r="K66" i="45"/>
  <c r="J66" i="45"/>
  <c r="I66" i="45"/>
  <c r="H66" i="45"/>
  <c r="G66" i="45"/>
  <c r="F66" i="45"/>
  <c r="E66" i="45"/>
  <c r="D66" i="45"/>
  <c r="C66" i="45"/>
  <c r="B66" i="45"/>
  <c r="K65" i="45"/>
  <c r="J65" i="45"/>
  <c r="I65" i="45"/>
  <c r="H65" i="45"/>
  <c r="G65" i="45"/>
  <c r="F65" i="45"/>
  <c r="E65" i="45"/>
  <c r="D65" i="45"/>
  <c r="C65" i="45"/>
  <c r="B65" i="45"/>
  <c r="K64" i="45"/>
  <c r="J64" i="45"/>
  <c r="I64" i="45"/>
  <c r="H64" i="45"/>
  <c r="G64" i="45"/>
  <c r="F64" i="45"/>
  <c r="E64" i="45"/>
  <c r="D64" i="45"/>
  <c r="C64" i="45"/>
  <c r="B64" i="45"/>
  <c r="K63" i="45"/>
  <c r="J63" i="45"/>
  <c r="I63" i="45"/>
  <c r="H63" i="45"/>
  <c r="G63" i="45"/>
  <c r="F63" i="45"/>
  <c r="E63" i="45"/>
  <c r="D63" i="45"/>
  <c r="C63" i="45"/>
  <c r="B63" i="45"/>
  <c r="K62" i="45"/>
  <c r="J62" i="45"/>
  <c r="I62" i="45"/>
  <c r="H62" i="45"/>
  <c r="G62" i="45"/>
  <c r="F62" i="45"/>
  <c r="E62" i="45"/>
  <c r="D62" i="45"/>
  <c r="C62" i="45"/>
  <c r="B62" i="45"/>
  <c r="K61" i="45"/>
  <c r="J61" i="45"/>
  <c r="I61" i="45"/>
  <c r="H61" i="45"/>
  <c r="G61" i="45"/>
  <c r="F61" i="45"/>
  <c r="E61" i="45"/>
  <c r="D61" i="45"/>
  <c r="C61" i="45"/>
  <c r="B61" i="45"/>
  <c r="K60" i="45"/>
  <c r="J60" i="45"/>
  <c r="I60" i="45"/>
  <c r="H60" i="45"/>
  <c r="G60" i="45"/>
  <c r="F60" i="45"/>
  <c r="E60" i="45"/>
  <c r="D60" i="45"/>
  <c r="C60" i="45"/>
  <c r="B60" i="45"/>
  <c r="K59" i="45"/>
  <c r="J59" i="45"/>
  <c r="I59" i="45"/>
  <c r="H59" i="45"/>
  <c r="G59" i="45"/>
  <c r="F59" i="45"/>
  <c r="E59" i="45"/>
  <c r="D59" i="45"/>
  <c r="C59" i="45"/>
  <c r="B59" i="45"/>
  <c r="K58" i="45"/>
  <c r="J58" i="45"/>
  <c r="I58" i="45"/>
  <c r="H58" i="45"/>
  <c r="G58" i="45"/>
  <c r="F58" i="45"/>
  <c r="E58" i="45"/>
  <c r="D58" i="45"/>
  <c r="C58" i="45"/>
  <c r="B58" i="45"/>
  <c r="K57" i="45"/>
  <c r="J57" i="45"/>
  <c r="I57" i="45"/>
  <c r="H57" i="45"/>
  <c r="G57" i="45"/>
  <c r="F57" i="45"/>
  <c r="E57" i="45"/>
  <c r="D57" i="45"/>
  <c r="C57" i="45"/>
  <c r="B57" i="45"/>
  <c r="K56" i="45"/>
  <c r="J56" i="45"/>
  <c r="I56" i="45"/>
  <c r="H56" i="45"/>
  <c r="G56" i="45"/>
  <c r="F56" i="45"/>
  <c r="E56" i="45"/>
  <c r="D56" i="45"/>
  <c r="C56" i="45"/>
  <c r="B56" i="45"/>
  <c r="K55" i="45"/>
  <c r="J55" i="45"/>
  <c r="I55" i="45"/>
  <c r="H55" i="45"/>
  <c r="G55" i="45"/>
  <c r="F55" i="45"/>
  <c r="E55" i="45"/>
  <c r="D55" i="45"/>
  <c r="C55" i="45"/>
  <c r="B55" i="45"/>
  <c r="K54" i="45"/>
  <c r="J54" i="45"/>
  <c r="I54" i="45"/>
  <c r="H54" i="45"/>
  <c r="G54" i="45"/>
  <c r="F54" i="45"/>
  <c r="E54" i="45"/>
  <c r="D54" i="45"/>
  <c r="C54" i="45"/>
  <c r="B54" i="45"/>
  <c r="K53" i="45"/>
  <c r="J53" i="45"/>
  <c r="I53" i="45"/>
  <c r="H53" i="45"/>
  <c r="G53" i="45"/>
  <c r="F53" i="45"/>
  <c r="E53" i="45"/>
  <c r="D53" i="45"/>
  <c r="C53" i="45"/>
  <c r="B53" i="45"/>
  <c r="K52" i="45"/>
  <c r="J52" i="45"/>
  <c r="I52" i="45"/>
  <c r="H52" i="45"/>
  <c r="G52" i="45"/>
  <c r="F52" i="45"/>
  <c r="E52" i="45"/>
  <c r="D52" i="45"/>
  <c r="C52" i="45"/>
  <c r="B52" i="45"/>
  <c r="K51" i="45"/>
  <c r="J51" i="45"/>
  <c r="I51" i="45"/>
  <c r="H51" i="45"/>
  <c r="G51" i="45"/>
  <c r="F51" i="45"/>
  <c r="E51" i="45"/>
  <c r="D51" i="45"/>
  <c r="C51" i="45"/>
  <c r="B51" i="45"/>
  <c r="K50" i="45"/>
  <c r="J50" i="45"/>
  <c r="I50" i="45"/>
  <c r="H50" i="45"/>
  <c r="G50" i="45"/>
  <c r="F50" i="45"/>
  <c r="E50" i="45"/>
  <c r="D50" i="45"/>
  <c r="C50" i="45"/>
  <c r="B50" i="45"/>
  <c r="K49" i="45"/>
  <c r="J49" i="45"/>
  <c r="I49" i="45"/>
  <c r="H49" i="45"/>
  <c r="G49" i="45"/>
  <c r="F49" i="45"/>
  <c r="E49" i="45"/>
  <c r="D49" i="45"/>
  <c r="C49" i="45"/>
  <c r="B49" i="45"/>
  <c r="K48" i="45"/>
  <c r="J48" i="45"/>
  <c r="I48" i="45"/>
  <c r="H48" i="45"/>
  <c r="G48" i="45"/>
  <c r="F48" i="45"/>
  <c r="E48" i="45"/>
  <c r="D48" i="45"/>
  <c r="C48" i="45"/>
  <c r="B48" i="45"/>
  <c r="K47" i="45"/>
  <c r="J47" i="45"/>
  <c r="I47" i="45"/>
  <c r="H47" i="45"/>
  <c r="G47" i="45"/>
  <c r="F47" i="45"/>
  <c r="E47" i="45"/>
  <c r="D47" i="45"/>
  <c r="C47" i="45"/>
  <c r="B47" i="45"/>
  <c r="K46" i="45"/>
  <c r="J46" i="45"/>
  <c r="I46" i="45"/>
  <c r="H46" i="45"/>
  <c r="G46" i="45"/>
  <c r="F46" i="45"/>
  <c r="E46" i="45"/>
  <c r="D46" i="45"/>
  <c r="C46" i="45"/>
  <c r="B46" i="45"/>
  <c r="K45" i="45"/>
  <c r="J45" i="45"/>
  <c r="I45" i="45"/>
  <c r="H45" i="45"/>
  <c r="G45" i="45"/>
  <c r="F45" i="45"/>
  <c r="E45" i="45"/>
  <c r="D45" i="45"/>
  <c r="C45" i="45"/>
  <c r="B45" i="45"/>
  <c r="K44" i="45"/>
  <c r="J44" i="45"/>
  <c r="I44" i="45"/>
  <c r="H44" i="45"/>
  <c r="G44" i="45"/>
  <c r="F44" i="45"/>
  <c r="E44" i="45"/>
  <c r="D44" i="45"/>
  <c r="C44" i="45"/>
  <c r="B44" i="45"/>
  <c r="K43" i="45"/>
  <c r="J43" i="45"/>
  <c r="I43" i="45"/>
  <c r="H43" i="45"/>
  <c r="G43" i="45"/>
  <c r="F43" i="45"/>
  <c r="E43" i="45"/>
  <c r="D43" i="45"/>
  <c r="C43" i="45"/>
  <c r="B43" i="45"/>
  <c r="K42" i="45"/>
  <c r="J42" i="45"/>
  <c r="I42" i="45"/>
  <c r="H42" i="45"/>
  <c r="G42" i="45"/>
  <c r="F42" i="45"/>
  <c r="E42" i="45"/>
  <c r="D42" i="45"/>
  <c r="C42" i="45"/>
  <c r="B42" i="45"/>
  <c r="K41" i="45"/>
  <c r="J41" i="45"/>
  <c r="I41" i="45"/>
  <c r="H41" i="45"/>
  <c r="G41" i="45"/>
  <c r="F41" i="45"/>
  <c r="E41" i="45"/>
  <c r="D41" i="45"/>
  <c r="C41" i="45"/>
  <c r="B41" i="45"/>
  <c r="K40" i="45"/>
  <c r="J40" i="45"/>
  <c r="I40" i="45"/>
  <c r="H40" i="45"/>
  <c r="G40" i="45"/>
  <c r="F40" i="45"/>
  <c r="E40" i="45"/>
  <c r="D40" i="45"/>
  <c r="C40" i="45"/>
  <c r="B40" i="45"/>
  <c r="K39" i="45"/>
  <c r="J39" i="45"/>
  <c r="I39" i="45"/>
  <c r="H39" i="45"/>
  <c r="G39" i="45"/>
  <c r="F39" i="45"/>
  <c r="E39" i="45"/>
  <c r="D39" i="45"/>
  <c r="C39" i="45"/>
  <c r="B39" i="45"/>
  <c r="K38" i="45"/>
  <c r="J38" i="45"/>
  <c r="I38" i="45"/>
  <c r="H38" i="45"/>
  <c r="G38" i="45"/>
  <c r="F38" i="45"/>
  <c r="E38" i="45"/>
  <c r="D38" i="45"/>
  <c r="C38" i="45"/>
  <c r="B38" i="45"/>
  <c r="K37" i="45"/>
  <c r="J37" i="45"/>
  <c r="I37" i="45"/>
  <c r="H37" i="45"/>
  <c r="G37" i="45"/>
  <c r="F37" i="45"/>
  <c r="E37" i="45"/>
  <c r="D37" i="45"/>
  <c r="C37" i="45"/>
  <c r="B37" i="45"/>
  <c r="K36" i="45"/>
  <c r="J36" i="45"/>
  <c r="I36" i="45"/>
  <c r="H36" i="45"/>
  <c r="G36" i="45"/>
  <c r="F36" i="45"/>
  <c r="E36" i="45"/>
  <c r="D36" i="45"/>
  <c r="C36" i="45"/>
  <c r="B36" i="45"/>
  <c r="K35" i="45"/>
  <c r="J35" i="45"/>
  <c r="I35" i="45"/>
  <c r="H35" i="45"/>
  <c r="G35" i="45"/>
  <c r="F35" i="45"/>
  <c r="E35" i="45"/>
  <c r="D35" i="45"/>
  <c r="C35" i="45"/>
  <c r="B35" i="45"/>
  <c r="K34" i="45"/>
  <c r="J34" i="45"/>
  <c r="I34" i="45"/>
  <c r="H34" i="45"/>
  <c r="G34" i="45"/>
  <c r="F34" i="45"/>
  <c r="E34" i="45"/>
  <c r="D34" i="45"/>
  <c r="C34" i="45"/>
  <c r="B34" i="45"/>
  <c r="K33" i="45"/>
  <c r="J33" i="45"/>
  <c r="I33" i="45"/>
  <c r="H33" i="45"/>
  <c r="G33" i="45"/>
  <c r="F33" i="45"/>
  <c r="E33" i="45"/>
  <c r="D33" i="45"/>
  <c r="C33" i="45"/>
  <c r="B33" i="45"/>
  <c r="K32" i="45"/>
  <c r="J32" i="45"/>
  <c r="I32" i="45"/>
  <c r="H32" i="45"/>
  <c r="G32" i="45"/>
  <c r="F32" i="45"/>
  <c r="E32" i="45"/>
  <c r="D32" i="45"/>
  <c r="C32" i="45"/>
  <c r="B32" i="45"/>
  <c r="K31" i="45"/>
  <c r="J31" i="45"/>
  <c r="I31" i="45"/>
  <c r="H31" i="45"/>
  <c r="G31" i="45"/>
  <c r="F31" i="45"/>
  <c r="E31" i="45"/>
  <c r="D31" i="45"/>
  <c r="C31" i="45"/>
  <c r="B31" i="45"/>
  <c r="K30" i="45"/>
  <c r="J30" i="45"/>
  <c r="I30" i="45"/>
  <c r="H30" i="45"/>
  <c r="G30" i="45"/>
  <c r="F30" i="45"/>
  <c r="E30" i="45"/>
  <c r="D30" i="45"/>
  <c r="C30" i="45"/>
  <c r="B30" i="45"/>
  <c r="K29" i="45"/>
  <c r="J29" i="45"/>
  <c r="I29" i="45"/>
  <c r="H29" i="45"/>
  <c r="G29" i="45"/>
  <c r="F29" i="45"/>
  <c r="E29" i="45"/>
  <c r="D29" i="45"/>
  <c r="C29" i="45"/>
  <c r="B29" i="45"/>
  <c r="K28" i="45"/>
  <c r="J28" i="45"/>
  <c r="I28" i="45"/>
  <c r="H28" i="45"/>
  <c r="G28" i="45"/>
  <c r="F28" i="45"/>
  <c r="E28" i="45"/>
  <c r="D28" i="45"/>
  <c r="C28" i="45"/>
  <c r="B28" i="45"/>
  <c r="K27" i="45"/>
  <c r="J27" i="45"/>
  <c r="I27" i="45"/>
  <c r="H27" i="45"/>
  <c r="G27" i="45"/>
  <c r="F27" i="45"/>
  <c r="E27" i="45"/>
  <c r="D27" i="45"/>
  <c r="C27" i="45"/>
  <c r="B27" i="45"/>
  <c r="K26" i="45"/>
  <c r="J26" i="45"/>
  <c r="I26" i="45"/>
  <c r="H26" i="45"/>
  <c r="G26" i="45"/>
  <c r="F26" i="45"/>
  <c r="E26" i="45"/>
  <c r="D26" i="45"/>
  <c r="C26" i="45"/>
  <c r="B26" i="45"/>
  <c r="K25" i="45"/>
  <c r="J25" i="45"/>
  <c r="I25" i="45"/>
  <c r="H25" i="45"/>
  <c r="G25" i="45"/>
  <c r="F25" i="45"/>
  <c r="E25" i="45"/>
  <c r="D25" i="45"/>
  <c r="C25" i="45"/>
  <c r="B25" i="45"/>
  <c r="K24" i="45"/>
  <c r="J24" i="45"/>
  <c r="I24" i="45"/>
  <c r="H24" i="45"/>
  <c r="G24" i="45"/>
  <c r="F24" i="45"/>
  <c r="E24" i="45"/>
  <c r="D24" i="45"/>
  <c r="C24" i="45"/>
  <c r="B24" i="45"/>
  <c r="K23" i="45"/>
  <c r="J23" i="45"/>
  <c r="I23" i="45"/>
  <c r="H23" i="45"/>
  <c r="G23" i="45"/>
  <c r="F23" i="45"/>
  <c r="E23" i="45"/>
  <c r="D23" i="45"/>
  <c r="C23" i="45"/>
  <c r="B23" i="45"/>
  <c r="K22" i="45"/>
  <c r="J22" i="45"/>
  <c r="I22" i="45"/>
  <c r="H22" i="45"/>
  <c r="G22" i="45"/>
  <c r="F22" i="45"/>
  <c r="E22" i="45"/>
  <c r="D22" i="45"/>
  <c r="C22" i="45"/>
  <c r="B22" i="45"/>
  <c r="K21" i="45"/>
  <c r="J21" i="45"/>
  <c r="I21" i="45"/>
  <c r="H21" i="45"/>
  <c r="G21" i="45"/>
  <c r="F21" i="45"/>
  <c r="E21" i="45"/>
  <c r="D21" i="45"/>
  <c r="C21" i="45"/>
  <c r="B21" i="45"/>
  <c r="K20" i="45"/>
  <c r="J20" i="45"/>
  <c r="I20" i="45"/>
  <c r="H20" i="45"/>
  <c r="G20" i="45"/>
  <c r="F20" i="45"/>
  <c r="E20" i="45"/>
  <c r="D20" i="45"/>
  <c r="C20" i="45"/>
  <c r="B20" i="45"/>
  <c r="K19" i="45"/>
  <c r="J19" i="45"/>
  <c r="I19" i="45"/>
  <c r="H19" i="45"/>
  <c r="G19" i="45"/>
  <c r="F19" i="45"/>
  <c r="E19" i="45"/>
  <c r="D19" i="45"/>
  <c r="C19" i="45"/>
  <c r="B19" i="45"/>
  <c r="K18" i="45"/>
  <c r="J18" i="45"/>
  <c r="I18" i="45"/>
  <c r="H18" i="45"/>
  <c r="G18" i="45"/>
  <c r="F18" i="45"/>
  <c r="E18" i="45"/>
  <c r="D18" i="45"/>
  <c r="C18" i="45"/>
  <c r="B18" i="45"/>
  <c r="K17" i="45"/>
  <c r="J17" i="45"/>
  <c r="I17" i="45"/>
  <c r="H17" i="45"/>
  <c r="G17" i="45"/>
  <c r="F17" i="45"/>
  <c r="E17" i="45"/>
  <c r="D17" i="45"/>
  <c r="C17" i="45"/>
  <c r="B17" i="45"/>
  <c r="K16" i="45"/>
  <c r="J16" i="45"/>
  <c r="I16" i="45"/>
  <c r="H16" i="45"/>
  <c r="G16" i="45"/>
  <c r="F16" i="45"/>
  <c r="E16" i="45"/>
  <c r="D16" i="45"/>
  <c r="C16" i="45"/>
  <c r="B16" i="45"/>
  <c r="K15" i="45"/>
  <c r="J15" i="45"/>
  <c r="I15" i="45"/>
  <c r="H15" i="45"/>
  <c r="G15" i="45"/>
  <c r="F15" i="45"/>
  <c r="E15" i="45"/>
  <c r="D15" i="45"/>
  <c r="C15" i="45"/>
  <c r="B15" i="45"/>
  <c r="K14" i="45"/>
  <c r="J14" i="45"/>
  <c r="I14" i="45"/>
  <c r="H14" i="45"/>
  <c r="G14" i="45"/>
  <c r="F14" i="45"/>
  <c r="E14" i="45"/>
  <c r="D14" i="45"/>
  <c r="C14" i="45"/>
  <c r="B14" i="45"/>
  <c r="K13" i="45"/>
  <c r="J13" i="45"/>
  <c r="I13" i="45"/>
  <c r="H13" i="45"/>
  <c r="G13" i="45"/>
  <c r="F13" i="45"/>
  <c r="E13" i="45"/>
  <c r="D13" i="45"/>
  <c r="C13" i="45"/>
  <c r="B13" i="45"/>
  <c r="K12" i="45"/>
  <c r="J12" i="45"/>
  <c r="I12" i="45"/>
  <c r="H12" i="45"/>
  <c r="G12" i="45"/>
  <c r="F12" i="45"/>
  <c r="E12" i="45"/>
  <c r="D12" i="45"/>
  <c r="C12" i="45"/>
  <c r="B12" i="45"/>
  <c r="K11" i="45"/>
  <c r="J11" i="45"/>
  <c r="I11" i="45"/>
  <c r="H11" i="45"/>
  <c r="G11" i="45"/>
  <c r="F11" i="45"/>
  <c r="E11" i="45"/>
  <c r="D11" i="45"/>
  <c r="C11" i="45"/>
  <c r="B11" i="45"/>
  <c r="K10" i="45"/>
  <c r="J10" i="45"/>
  <c r="I10" i="45"/>
  <c r="H10" i="45"/>
  <c r="G10" i="45"/>
  <c r="F10" i="45"/>
  <c r="E10" i="45"/>
  <c r="D10" i="45"/>
  <c r="C10" i="45"/>
  <c r="B10" i="45"/>
  <c r="K9" i="45"/>
  <c r="J9" i="45"/>
  <c r="I9" i="45"/>
  <c r="H9" i="45"/>
  <c r="G9" i="45"/>
  <c r="F9" i="45"/>
  <c r="E9" i="45"/>
  <c r="D9" i="45"/>
  <c r="C9" i="45"/>
  <c r="B9" i="45"/>
  <c r="K8" i="45"/>
  <c r="J8" i="45"/>
  <c r="I8" i="45"/>
  <c r="H8" i="45"/>
  <c r="G8" i="45"/>
  <c r="F8" i="45"/>
  <c r="E8" i="45"/>
  <c r="D8" i="45"/>
  <c r="C8" i="45"/>
  <c r="B8" i="45"/>
  <c r="K7" i="45"/>
  <c r="J7" i="45"/>
  <c r="I7" i="45"/>
  <c r="H7" i="45"/>
  <c r="G7" i="45"/>
  <c r="F7" i="45"/>
  <c r="E7" i="45"/>
  <c r="D7" i="45"/>
  <c r="C7" i="45"/>
  <c r="B7" i="45"/>
  <c r="K6" i="45"/>
  <c r="J6" i="45"/>
  <c r="I6" i="45"/>
  <c r="H6" i="45"/>
  <c r="G6" i="45"/>
  <c r="F6" i="45"/>
  <c r="E6" i="45"/>
  <c r="D6" i="45"/>
  <c r="C6" i="45"/>
  <c r="B6" i="45"/>
  <c r="K5" i="45"/>
  <c r="J5" i="45"/>
  <c r="I5" i="45"/>
  <c r="H5" i="45"/>
  <c r="G5" i="45"/>
  <c r="F5" i="45"/>
  <c r="E5" i="45"/>
  <c r="D5" i="45"/>
  <c r="C5" i="45"/>
  <c r="B5" i="45"/>
  <c r="K4" i="45"/>
  <c r="J4" i="45"/>
  <c r="I4" i="45"/>
  <c r="H4" i="45"/>
  <c r="G4" i="45"/>
  <c r="F4" i="45"/>
  <c r="E4" i="45"/>
  <c r="D4" i="45"/>
  <c r="C4" i="45"/>
  <c r="B4" i="45"/>
  <c r="K3" i="45"/>
  <c r="J3" i="45"/>
  <c r="I3" i="45"/>
  <c r="H3" i="45"/>
  <c r="G3" i="45"/>
  <c r="F3" i="45"/>
  <c r="E3" i="45"/>
  <c r="D3" i="45"/>
  <c r="C3" i="45"/>
  <c r="B3" i="45"/>
  <c r="B291" i="44"/>
  <c r="B290" i="44"/>
  <c r="B289" i="44"/>
  <c r="B288" i="44"/>
  <c r="B287" i="44"/>
  <c r="B286" i="44"/>
  <c r="B285" i="44"/>
  <c r="B284" i="44"/>
  <c r="B283" i="44"/>
  <c r="B282" i="44"/>
  <c r="B281" i="44"/>
  <c r="B280" i="44"/>
  <c r="B279" i="44"/>
  <c r="B278" i="44"/>
  <c r="B277" i="44"/>
  <c r="B276" i="44"/>
  <c r="B275" i="44"/>
  <c r="B274" i="44"/>
  <c r="B273" i="44"/>
  <c r="B272" i="44"/>
  <c r="B271" i="44"/>
  <c r="B270" i="44"/>
  <c r="B269" i="44"/>
  <c r="B268" i="44"/>
  <c r="B267" i="44"/>
  <c r="B266" i="44"/>
  <c r="B265" i="44"/>
  <c r="B264" i="44"/>
  <c r="B263" i="44"/>
  <c r="B262" i="44"/>
  <c r="B261" i="44"/>
  <c r="B260" i="44"/>
  <c r="B259" i="44"/>
  <c r="B258" i="44"/>
  <c r="B257" i="44"/>
  <c r="B256" i="44"/>
  <c r="B255" i="44"/>
  <c r="B254" i="44"/>
  <c r="B253" i="44"/>
  <c r="B252" i="44"/>
  <c r="B251" i="44"/>
  <c r="B250" i="44"/>
  <c r="B249" i="44"/>
  <c r="B248" i="44"/>
  <c r="B247" i="44"/>
  <c r="B246" i="44"/>
  <c r="B245" i="44"/>
  <c r="B244" i="44"/>
  <c r="B243" i="44"/>
  <c r="B242" i="44"/>
  <c r="B241" i="44"/>
  <c r="B240" i="44"/>
  <c r="B239" i="44"/>
  <c r="B238" i="44"/>
  <c r="B237" i="44"/>
  <c r="B236" i="44"/>
  <c r="B235" i="44"/>
  <c r="B234" i="44"/>
  <c r="B233" i="44"/>
  <c r="B232" i="44"/>
  <c r="B231" i="44"/>
  <c r="B230" i="44"/>
  <c r="B229" i="44"/>
  <c r="B228" i="44"/>
  <c r="B227" i="44"/>
  <c r="B226" i="44"/>
  <c r="B225" i="44"/>
  <c r="B224" i="44"/>
  <c r="B223" i="44"/>
  <c r="B222" i="44"/>
  <c r="B221" i="44"/>
  <c r="B220" i="44"/>
  <c r="B219" i="44"/>
  <c r="B218" i="44"/>
  <c r="B217" i="44"/>
  <c r="B216" i="44"/>
  <c r="B215" i="44"/>
  <c r="B214" i="44"/>
  <c r="B213" i="44"/>
  <c r="B212" i="44"/>
  <c r="B211" i="44"/>
  <c r="B210" i="44"/>
  <c r="B209" i="44"/>
  <c r="B208" i="44"/>
  <c r="B207" i="44"/>
  <c r="B206" i="44"/>
  <c r="B205" i="44"/>
  <c r="B204" i="44"/>
  <c r="B203" i="44"/>
  <c r="B202" i="44"/>
  <c r="B201" i="44"/>
  <c r="B200" i="44"/>
  <c r="B199" i="44"/>
  <c r="B198" i="44"/>
  <c r="B197" i="44"/>
  <c r="B196" i="44"/>
  <c r="B195" i="44"/>
  <c r="B194" i="44"/>
  <c r="B193" i="44"/>
  <c r="B192" i="44"/>
  <c r="B191" i="44"/>
  <c r="B190" i="44"/>
  <c r="B189" i="44"/>
  <c r="B188" i="44"/>
  <c r="B187" i="44"/>
  <c r="B186" i="44"/>
  <c r="B185" i="44"/>
  <c r="B184" i="44"/>
  <c r="B183" i="44"/>
  <c r="B182" i="44"/>
  <c r="B181" i="44"/>
  <c r="B180" i="44"/>
  <c r="B179" i="44"/>
  <c r="B178" i="44"/>
  <c r="B177" i="44"/>
  <c r="B176" i="44"/>
  <c r="B175" i="44"/>
  <c r="B174" i="44"/>
  <c r="B173" i="44"/>
  <c r="B172" i="44"/>
  <c r="B171" i="44"/>
  <c r="B170" i="44"/>
  <c r="B169" i="44"/>
  <c r="B168" i="44"/>
  <c r="B167" i="44"/>
  <c r="B166" i="44"/>
  <c r="B165" i="44"/>
  <c r="B164" i="44"/>
  <c r="B163" i="44"/>
  <c r="B162" i="44"/>
  <c r="B161" i="44"/>
  <c r="B160" i="44"/>
  <c r="B159" i="44"/>
  <c r="B158" i="44"/>
  <c r="B157" i="44"/>
  <c r="B156" i="44"/>
  <c r="B155" i="44"/>
  <c r="B154" i="44"/>
  <c r="B153" i="44"/>
  <c r="B152" i="44"/>
  <c r="B151" i="44"/>
  <c r="B150" i="44"/>
  <c r="B149" i="44"/>
  <c r="B148" i="44"/>
  <c r="B147" i="44"/>
  <c r="B146" i="44"/>
  <c r="B145" i="44"/>
  <c r="B144" i="44"/>
  <c r="B143" i="44"/>
  <c r="B142" i="44"/>
  <c r="B141" i="44"/>
  <c r="B140" i="44"/>
  <c r="B139" i="44"/>
  <c r="B138" i="44"/>
  <c r="B137" i="44"/>
  <c r="B136" i="44"/>
  <c r="B135" i="44"/>
  <c r="B134" i="44"/>
  <c r="B133" i="44"/>
  <c r="B132" i="44"/>
  <c r="B131" i="44"/>
  <c r="B130" i="44"/>
  <c r="B129" i="44"/>
  <c r="B128" i="44"/>
  <c r="B127" i="44"/>
  <c r="B126" i="44"/>
  <c r="B125" i="44"/>
  <c r="B124" i="44"/>
  <c r="B123" i="44"/>
  <c r="B122" i="44"/>
  <c r="B121" i="44"/>
  <c r="B120" i="44"/>
  <c r="B119" i="44"/>
  <c r="B118" i="44"/>
  <c r="B117" i="44"/>
  <c r="B116" i="44"/>
  <c r="B115" i="44"/>
  <c r="B114" i="44"/>
  <c r="B113" i="44"/>
  <c r="B112" i="44"/>
  <c r="B111" i="44"/>
  <c r="B110" i="44"/>
  <c r="B109" i="44"/>
  <c r="B108" i="44"/>
  <c r="B107" i="44"/>
  <c r="B106" i="44"/>
  <c r="B105" i="44"/>
  <c r="B104" i="44"/>
  <c r="B103" i="44"/>
  <c r="B102" i="44"/>
  <c r="B101" i="44"/>
  <c r="B100" i="44"/>
  <c r="B99" i="44"/>
  <c r="B98" i="44"/>
  <c r="B97" i="44"/>
  <c r="B96" i="44"/>
  <c r="B95" i="44"/>
  <c r="B94" i="44"/>
  <c r="B93" i="44"/>
  <c r="B92" i="44"/>
  <c r="B91" i="44"/>
  <c r="B90" i="44"/>
  <c r="B89" i="44"/>
  <c r="B88" i="44"/>
  <c r="B87" i="44"/>
  <c r="B86" i="44"/>
  <c r="B85" i="44"/>
  <c r="B84" i="44"/>
  <c r="B83" i="44"/>
  <c r="B82" i="44"/>
  <c r="B81" i="44"/>
  <c r="B80" i="44"/>
  <c r="B79" i="44"/>
  <c r="B78" i="44"/>
  <c r="K77" i="44"/>
  <c r="J77" i="44"/>
  <c r="I77" i="44"/>
  <c r="H77" i="44"/>
  <c r="G77" i="44"/>
  <c r="F77" i="44"/>
  <c r="E77" i="44"/>
  <c r="D77" i="44"/>
  <c r="C77" i="44"/>
  <c r="B77" i="44"/>
  <c r="K76" i="44"/>
  <c r="J76" i="44"/>
  <c r="I76" i="44"/>
  <c r="H76" i="44"/>
  <c r="G76" i="44"/>
  <c r="F76" i="44"/>
  <c r="E76" i="44"/>
  <c r="D76" i="44"/>
  <c r="C76" i="44"/>
  <c r="B76" i="44"/>
  <c r="K75" i="44"/>
  <c r="J75" i="44"/>
  <c r="I75" i="44"/>
  <c r="H75" i="44"/>
  <c r="G75" i="44"/>
  <c r="F75" i="44"/>
  <c r="E75" i="44"/>
  <c r="D75" i="44"/>
  <c r="C75" i="44"/>
  <c r="B75" i="44"/>
  <c r="K74" i="44"/>
  <c r="J74" i="44"/>
  <c r="I74" i="44"/>
  <c r="H74" i="44"/>
  <c r="G74" i="44"/>
  <c r="F74" i="44"/>
  <c r="E74" i="44"/>
  <c r="D74" i="44"/>
  <c r="C74" i="44"/>
  <c r="B74" i="44"/>
  <c r="K73" i="44"/>
  <c r="J73" i="44"/>
  <c r="I73" i="44"/>
  <c r="H73" i="44"/>
  <c r="G73" i="44"/>
  <c r="F73" i="44"/>
  <c r="E73" i="44"/>
  <c r="D73" i="44"/>
  <c r="C73" i="44"/>
  <c r="B73" i="44"/>
  <c r="K72" i="44"/>
  <c r="J72" i="44"/>
  <c r="I72" i="44"/>
  <c r="H72" i="44"/>
  <c r="G72" i="44"/>
  <c r="F72" i="44"/>
  <c r="E72" i="44"/>
  <c r="D72" i="44"/>
  <c r="C72" i="44"/>
  <c r="B72" i="44"/>
  <c r="K71" i="44"/>
  <c r="J71" i="44"/>
  <c r="I71" i="44"/>
  <c r="H71" i="44"/>
  <c r="G71" i="44"/>
  <c r="F71" i="44"/>
  <c r="E71" i="44"/>
  <c r="D71" i="44"/>
  <c r="C71" i="44"/>
  <c r="B71" i="44"/>
  <c r="K70" i="44"/>
  <c r="J70" i="44"/>
  <c r="I70" i="44"/>
  <c r="H70" i="44"/>
  <c r="G70" i="44"/>
  <c r="F70" i="44"/>
  <c r="E70" i="44"/>
  <c r="D70" i="44"/>
  <c r="C70" i="44"/>
  <c r="B70" i="44"/>
  <c r="K69" i="44"/>
  <c r="J69" i="44"/>
  <c r="I69" i="44"/>
  <c r="H69" i="44"/>
  <c r="G69" i="44"/>
  <c r="F69" i="44"/>
  <c r="E69" i="44"/>
  <c r="D69" i="44"/>
  <c r="C69" i="44"/>
  <c r="B69" i="44"/>
  <c r="K68" i="44"/>
  <c r="J68" i="44"/>
  <c r="I68" i="44"/>
  <c r="H68" i="44"/>
  <c r="G68" i="44"/>
  <c r="F68" i="44"/>
  <c r="E68" i="44"/>
  <c r="D68" i="44"/>
  <c r="C68" i="44"/>
  <c r="B68" i="44"/>
  <c r="K67" i="44"/>
  <c r="J67" i="44"/>
  <c r="I67" i="44"/>
  <c r="H67" i="44"/>
  <c r="G67" i="44"/>
  <c r="F67" i="44"/>
  <c r="E67" i="44"/>
  <c r="D67" i="44"/>
  <c r="C67" i="44"/>
  <c r="B67" i="44"/>
  <c r="K66" i="44"/>
  <c r="J66" i="44"/>
  <c r="I66" i="44"/>
  <c r="H66" i="44"/>
  <c r="G66" i="44"/>
  <c r="F66" i="44"/>
  <c r="E66" i="44"/>
  <c r="D66" i="44"/>
  <c r="C66" i="44"/>
  <c r="B66" i="44"/>
  <c r="K65" i="44"/>
  <c r="J65" i="44"/>
  <c r="I65" i="44"/>
  <c r="H65" i="44"/>
  <c r="G65" i="44"/>
  <c r="F65" i="44"/>
  <c r="E65" i="44"/>
  <c r="D65" i="44"/>
  <c r="C65" i="44"/>
  <c r="B65" i="44"/>
  <c r="K64" i="44"/>
  <c r="J64" i="44"/>
  <c r="I64" i="44"/>
  <c r="H64" i="44"/>
  <c r="G64" i="44"/>
  <c r="F64" i="44"/>
  <c r="E64" i="44"/>
  <c r="D64" i="44"/>
  <c r="C64" i="44"/>
  <c r="B64" i="44"/>
  <c r="K63" i="44"/>
  <c r="J63" i="44"/>
  <c r="I63" i="44"/>
  <c r="H63" i="44"/>
  <c r="G63" i="44"/>
  <c r="F63" i="44"/>
  <c r="E63" i="44"/>
  <c r="D63" i="44"/>
  <c r="C63" i="44"/>
  <c r="B63" i="44"/>
  <c r="K62" i="44"/>
  <c r="J62" i="44"/>
  <c r="I62" i="44"/>
  <c r="H62" i="44"/>
  <c r="G62" i="44"/>
  <c r="F62" i="44"/>
  <c r="E62" i="44"/>
  <c r="D62" i="44"/>
  <c r="C62" i="44"/>
  <c r="B62" i="44"/>
  <c r="K61" i="44"/>
  <c r="J61" i="44"/>
  <c r="I61" i="44"/>
  <c r="H61" i="44"/>
  <c r="G61" i="44"/>
  <c r="F61" i="44"/>
  <c r="E61" i="44"/>
  <c r="D61" i="44"/>
  <c r="C61" i="44"/>
  <c r="B61" i="44"/>
  <c r="K60" i="44"/>
  <c r="J60" i="44"/>
  <c r="I60" i="44"/>
  <c r="H60" i="44"/>
  <c r="G60" i="44"/>
  <c r="F60" i="44"/>
  <c r="E60" i="44"/>
  <c r="D60" i="44"/>
  <c r="C60" i="44"/>
  <c r="B60" i="44"/>
  <c r="K59" i="44"/>
  <c r="J59" i="44"/>
  <c r="I59" i="44"/>
  <c r="H59" i="44"/>
  <c r="G59" i="44"/>
  <c r="F59" i="44"/>
  <c r="E59" i="44"/>
  <c r="D59" i="44"/>
  <c r="C59" i="44"/>
  <c r="B59" i="44"/>
  <c r="K58" i="44"/>
  <c r="J58" i="44"/>
  <c r="I58" i="44"/>
  <c r="H58" i="44"/>
  <c r="G58" i="44"/>
  <c r="F58" i="44"/>
  <c r="E58" i="44"/>
  <c r="D58" i="44"/>
  <c r="C58" i="44"/>
  <c r="B58" i="44"/>
  <c r="K57" i="44"/>
  <c r="J57" i="44"/>
  <c r="I57" i="44"/>
  <c r="H57" i="44"/>
  <c r="G57" i="44"/>
  <c r="F57" i="44"/>
  <c r="E57" i="44"/>
  <c r="D57" i="44"/>
  <c r="C57" i="44"/>
  <c r="B57" i="44"/>
  <c r="K56" i="44"/>
  <c r="J56" i="44"/>
  <c r="I56" i="44"/>
  <c r="H56" i="44"/>
  <c r="G56" i="44"/>
  <c r="F56" i="44"/>
  <c r="E56" i="44"/>
  <c r="D56" i="44"/>
  <c r="C56" i="44"/>
  <c r="B56" i="44"/>
  <c r="K55" i="44"/>
  <c r="J55" i="44"/>
  <c r="I55" i="44"/>
  <c r="H55" i="44"/>
  <c r="G55" i="44"/>
  <c r="F55" i="44"/>
  <c r="E55" i="44"/>
  <c r="D55" i="44"/>
  <c r="C55" i="44"/>
  <c r="B55" i="44"/>
  <c r="K54" i="44"/>
  <c r="J54" i="44"/>
  <c r="I54" i="44"/>
  <c r="H54" i="44"/>
  <c r="G54" i="44"/>
  <c r="F54" i="44"/>
  <c r="E54" i="44"/>
  <c r="D54" i="44"/>
  <c r="C54" i="44"/>
  <c r="B54" i="44"/>
  <c r="K53" i="44"/>
  <c r="J53" i="44"/>
  <c r="I53" i="44"/>
  <c r="H53" i="44"/>
  <c r="G53" i="44"/>
  <c r="F53" i="44"/>
  <c r="E53" i="44"/>
  <c r="D53" i="44"/>
  <c r="C53" i="44"/>
  <c r="B53" i="44"/>
  <c r="K52" i="44"/>
  <c r="J52" i="44"/>
  <c r="I52" i="44"/>
  <c r="H52" i="44"/>
  <c r="G52" i="44"/>
  <c r="F52" i="44"/>
  <c r="E52" i="44"/>
  <c r="D52" i="44"/>
  <c r="C52" i="44"/>
  <c r="B52" i="44"/>
  <c r="K51" i="44"/>
  <c r="J51" i="44"/>
  <c r="I51" i="44"/>
  <c r="H51" i="44"/>
  <c r="G51" i="44"/>
  <c r="F51" i="44"/>
  <c r="E51" i="44"/>
  <c r="D51" i="44"/>
  <c r="C51" i="44"/>
  <c r="B51" i="44"/>
  <c r="K50" i="44"/>
  <c r="J50" i="44"/>
  <c r="I50" i="44"/>
  <c r="H50" i="44"/>
  <c r="G50" i="44"/>
  <c r="F50" i="44"/>
  <c r="E50" i="44"/>
  <c r="D50" i="44"/>
  <c r="C50" i="44"/>
  <c r="B50" i="44"/>
  <c r="K49" i="44"/>
  <c r="J49" i="44"/>
  <c r="I49" i="44"/>
  <c r="H49" i="44"/>
  <c r="G49" i="44"/>
  <c r="F49" i="44"/>
  <c r="E49" i="44"/>
  <c r="D49" i="44"/>
  <c r="C49" i="44"/>
  <c r="B49" i="44"/>
  <c r="K48" i="44"/>
  <c r="J48" i="44"/>
  <c r="I48" i="44"/>
  <c r="H48" i="44"/>
  <c r="G48" i="44"/>
  <c r="F48" i="44"/>
  <c r="E48" i="44"/>
  <c r="D48" i="44"/>
  <c r="C48" i="44"/>
  <c r="B48" i="44"/>
  <c r="K47" i="44"/>
  <c r="J47" i="44"/>
  <c r="I47" i="44"/>
  <c r="H47" i="44"/>
  <c r="G47" i="44"/>
  <c r="F47" i="44"/>
  <c r="E47" i="44"/>
  <c r="D47" i="44"/>
  <c r="C47" i="44"/>
  <c r="B47" i="44"/>
  <c r="K46" i="44"/>
  <c r="J46" i="44"/>
  <c r="I46" i="44"/>
  <c r="H46" i="44"/>
  <c r="G46" i="44"/>
  <c r="F46" i="44"/>
  <c r="E46" i="44"/>
  <c r="D46" i="44"/>
  <c r="C46" i="44"/>
  <c r="B46" i="44"/>
  <c r="K45" i="44"/>
  <c r="J45" i="44"/>
  <c r="I45" i="44"/>
  <c r="H45" i="44"/>
  <c r="G45" i="44"/>
  <c r="F45" i="44"/>
  <c r="E45" i="44"/>
  <c r="D45" i="44"/>
  <c r="C45" i="44"/>
  <c r="B45" i="44"/>
  <c r="K44" i="44"/>
  <c r="J44" i="44"/>
  <c r="I44" i="44"/>
  <c r="H44" i="44"/>
  <c r="G44" i="44"/>
  <c r="F44" i="44"/>
  <c r="E44" i="44"/>
  <c r="D44" i="44"/>
  <c r="C44" i="44"/>
  <c r="B44" i="44"/>
  <c r="K43" i="44"/>
  <c r="J43" i="44"/>
  <c r="I43" i="44"/>
  <c r="H43" i="44"/>
  <c r="G43" i="44"/>
  <c r="F43" i="44"/>
  <c r="E43" i="44"/>
  <c r="D43" i="44"/>
  <c r="C43" i="44"/>
  <c r="B43" i="44"/>
  <c r="K42" i="44"/>
  <c r="J42" i="44"/>
  <c r="I42" i="44"/>
  <c r="H42" i="44"/>
  <c r="G42" i="44"/>
  <c r="F42" i="44"/>
  <c r="E42" i="44"/>
  <c r="D42" i="44"/>
  <c r="C42" i="44"/>
  <c r="B42" i="44"/>
  <c r="K41" i="44"/>
  <c r="J41" i="44"/>
  <c r="I41" i="44"/>
  <c r="H41" i="44"/>
  <c r="G41" i="44"/>
  <c r="F41" i="44"/>
  <c r="E41" i="44"/>
  <c r="D41" i="44"/>
  <c r="C41" i="44"/>
  <c r="B41" i="44"/>
  <c r="K40" i="44"/>
  <c r="J40" i="44"/>
  <c r="I40" i="44"/>
  <c r="H40" i="44"/>
  <c r="G40" i="44"/>
  <c r="F40" i="44"/>
  <c r="E40" i="44"/>
  <c r="D40" i="44"/>
  <c r="C40" i="44"/>
  <c r="B40" i="44"/>
  <c r="K39" i="44"/>
  <c r="J39" i="44"/>
  <c r="I39" i="44"/>
  <c r="H39" i="44"/>
  <c r="G39" i="44"/>
  <c r="F39" i="44"/>
  <c r="E39" i="44"/>
  <c r="D39" i="44"/>
  <c r="C39" i="44"/>
  <c r="B39" i="44"/>
  <c r="K38" i="44"/>
  <c r="J38" i="44"/>
  <c r="I38" i="44"/>
  <c r="H38" i="44"/>
  <c r="G38" i="44"/>
  <c r="F38" i="44"/>
  <c r="E38" i="44"/>
  <c r="D38" i="44"/>
  <c r="C38" i="44"/>
  <c r="B38" i="44"/>
  <c r="K37" i="44"/>
  <c r="J37" i="44"/>
  <c r="I37" i="44"/>
  <c r="H37" i="44"/>
  <c r="G37" i="44"/>
  <c r="F37" i="44"/>
  <c r="E37" i="44"/>
  <c r="D37" i="44"/>
  <c r="C37" i="44"/>
  <c r="B37" i="44"/>
  <c r="K36" i="44"/>
  <c r="J36" i="44"/>
  <c r="I36" i="44"/>
  <c r="H36" i="44"/>
  <c r="G36" i="44"/>
  <c r="F36" i="44"/>
  <c r="E36" i="44"/>
  <c r="D36" i="44"/>
  <c r="C36" i="44"/>
  <c r="B36" i="44"/>
  <c r="K35" i="44"/>
  <c r="J35" i="44"/>
  <c r="I35" i="44"/>
  <c r="H35" i="44"/>
  <c r="G35" i="44"/>
  <c r="F35" i="44"/>
  <c r="E35" i="44"/>
  <c r="D35" i="44"/>
  <c r="C35" i="44"/>
  <c r="B35" i="44"/>
  <c r="K34" i="44"/>
  <c r="J34" i="44"/>
  <c r="I34" i="44"/>
  <c r="H34" i="44"/>
  <c r="G34" i="44"/>
  <c r="F34" i="44"/>
  <c r="E34" i="44"/>
  <c r="D34" i="44"/>
  <c r="C34" i="44"/>
  <c r="B34" i="44"/>
  <c r="K33" i="44"/>
  <c r="J33" i="44"/>
  <c r="I33" i="44"/>
  <c r="H33" i="44"/>
  <c r="G33" i="44"/>
  <c r="F33" i="44"/>
  <c r="E33" i="44"/>
  <c r="D33" i="44"/>
  <c r="C33" i="44"/>
  <c r="B33" i="44"/>
  <c r="K32" i="44"/>
  <c r="J32" i="44"/>
  <c r="I32" i="44"/>
  <c r="H32" i="44"/>
  <c r="G32" i="44"/>
  <c r="F32" i="44"/>
  <c r="E32" i="44"/>
  <c r="D32" i="44"/>
  <c r="C32" i="44"/>
  <c r="B32" i="44"/>
  <c r="K31" i="44"/>
  <c r="J31" i="44"/>
  <c r="I31" i="44"/>
  <c r="H31" i="44"/>
  <c r="G31" i="44"/>
  <c r="F31" i="44"/>
  <c r="E31" i="44"/>
  <c r="D31" i="44"/>
  <c r="C31" i="44"/>
  <c r="B31" i="44"/>
  <c r="K30" i="44"/>
  <c r="J30" i="44"/>
  <c r="I30" i="44"/>
  <c r="H30" i="44"/>
  <c r="G30" i="44"/>
  <c r="F30" i="44"/>
  <c r="E30" i="44"/>
  <c r="D30" i="44"/>
  <c r="C30" i="44"/>
  <c r="B30" i="44"/>
  <c r="K29" i="44"/>
  <c r="J29" i="44"/>
  <c r="I29" i="44"/>
  <c r="H29" i="44"/>
  <c r="G29" i="44"/>
  <c r="F29" i="44"/>
  <c r="E29" i="44"/>
  <c r="D29" i="44"/>
  <c r="C29" i="44"/>
  <c r="B29" i="44"/>
  <c r="K28" i="44"/>
  <c r="J28" i="44"/>
  <c r="I28" i="44"/>
  <c r="H28" i="44"/>
  <c r="G28" i="44"/>
  <c r="F28" i="44"/>
  <c r="E28" i="44"/>
  <c r="D28" i="44"/>
  <c r="C28" i="44"/>
  <c r="B28" i="44"/>
  <c r="K27" i="44"/>
  <c r="J27" i="44"/>
  <c r="I27" i="44"/>
  <c r="H27" i="44"/>
  <c r="G27" i="44"/>
  <c r="F27" i="44"/>
  <c r="E27" i="44"/>
  <c r="D27" i="44"/>
  <c r="C27" i="44"/>
  <c r="B27" i="44"/>
  <c r="K26" i="44"/>
  <c r="J26" i="44"/>
  <c r="I26" i="44"/>
  <c r="H26" i="44"/>
  <c r="G26" i="44"/>
  <c r="F26" i="44"/>
  <c r="E26" i="44"/>
  <c r="D26" i="44"/>
  <c r="C26" i="44"/>
  <c r="B26" i="44"/>
  <c r="K25" i="44"/>
  <c r="J25" i="44"/>
  <c r="I25" i="44"/>
  <c r="H25" i="44"/>
  <c r="G25" i="44"/>
  <c r="F25" i="44"/>
  <c r="E25" i="44"/>
  <c r="D25" i="44"/>
  <c r="C25" i="44"/>
  <c r="B25" i="44"/>
  <c r="K24" i="44"/>
  <c r="J24" i="44"/>
  <c r="I24" i="44"/>
  <c r="H24" i="44"/>
  <c r="G24" i="44"/>
  <c r="F24" i="44"/>
  <c r="E24" i="44"/>
  <c r="D24" i="44"/>
  <c r="C24" i="44"/>
  <c r="B24" i="44"/>
  <c r="K23" i="44"/>
  <c r="J23" i="44"/>
  <c r="I23" i="44"/>
  <c r="H23" i="44"/>
  <c r="G23" i="44"/>
  <c r="F23" i="44"/>
  <c r="E23" i="44"/>
  <c r="D23" i="44"/>
  <c r="C23" i="44"/>
  <c r="B23" i="44"/>
  <c r="K22" i="44"/>
  <c r="J22" i="44"/>
  <c r="I22" i="44"/>
  <c r="H22" i="44"/>
  <c r="G22" i="44"/>
  <c r="F22" i="44"/>
  <c r="E22" i="44"/>
  <c r="D22" i="44"/>
  <c r="C22" i="44"/>
  <c r="B22" i="44"/>
  <c r="K21" i="44"/>
  <c r="J21" i="44"/>
  <c r="I21" i="44"/>
  <c r="H21" i="44"/>
  <c r="G21" i="44"/>
  <c r="F21" i="44"/>
  <c r="E21" i="44"/>
  <c r="D21" i="44"/>
  <c r="C21" i="44"/>
  <c r="B21" i="44"/>
  <c r="K20" i="44"/>
  <c r="J20" i="44"/>
  <c r="I20" i="44"/>
  <c r="H20" i="44"/>
  <c r="G20" i="44"/>
  <c r="F20" i="44"/>
  <c r="E20" i="44"/>
  <c r="D20" i="44"/>
  <c r="C20" i="44"/>
  <c r="B20" i="44"/>
  <c r="K19" i="44"/>
  <c r="J19" i="44"/>
  <c r="I19" i="44"/>
  <c r="H19" i="44"/>
  <c r="G19" i="44"/>
  <c r="F19" i="44"/>
  <c r="E19" i="44"/>
  <c r="D19" i="44"/>
  <c r="C19" i="44"/>
  <c r="B19" i="44"/>
  <c r="K18" i="44"/>
  <c r="J18" i="44"/>
  <c r="I18" i="44"/>
  <c r="H18" i="44"/>
  <c r="G18" i="44"/>
  <c r="F18" i="44"/>
  <c r="E18" i="44"/>
  <c r="D18" i="44"/>
  <c r="C18" i="44"/>
  <c r="B18" i="44"/>
  <c r="K17" i="44"/>
  <c r="J17" i="44"/>
  <c r="I17" i="44"/>
  <c r="H17" i="44"/>
  <c r="G17" i="44"/>
  <c r="F17" i="44"/>
  <c r="E17" i="44"/>
  <c r="D17" i="44"/>
  <c r="C17" i="44"/>
  <c r="B17" i="44"/>
  <c r="K16" i="44"/>
  <c r="J16" i="44"/>
  <c r="I16" i="44"/>
  <c r="H16" i="44"/>
  <c r="G16" i="44"/>
  <c r="F16" i="44"/>
  <c r="E16" i="44"/>
  <c r="D16" i="44"/>
  <c r="C16" i="44"/>
  <c r="B16" i="44"/>
  <c r="K15" i="44"/>
  <c r="J15" i="44"/>
  <c r="I15" i="44"/>
  <c r="H15" i="44"/>
  <c r="G15" i="44"/>
  <c r="F15" i="44"/>
  <c r="E15" i="44"/>
  <c r="D15" i="44"/>
  <c r="C15" i="44"/>
  <c r="B15" i="44"/>
  <c r="K14" i="44"/>
  <c r="J14" i="44"/>
  <c r="I14" i="44"/>
  <c r="H14" i="44"/>
  <c r="G14" i="44"/>
  <c r="F14" i="44"/>
  <c r="E14" i="44"/>
  <c r="D14" i="44"/>
  <c r="C14" i="44"/>
  <c r="B14" i="44"/>
  <c r="K13" i="44"/>
  <c r="J13" i="44"/>
  <c r="I13" i="44"/>
  <c r="H13" i="44"/>
  <c r="G13" i="44"/>
  <c r="F13" i="44"/>
  <c r="E13" i="44"/>
  <c r="D13" i="44"/>
  <c r="C13" i="44"/>
  <c r="B13" i="44"/>
  <c r="K12" i="44"/>
  <c r="J12" i="44"/>
  <c r="I12" i="44"/>
  <c r="H12" i="44"/>
  <c r="G12" i="44"/>
  <c r="F12" i="44"/>
  <c r="E12" i="44"/>
  <c r="D12" i="44"/>
  <c r="C12" i="44"/>
  <c r="B12" i="44"/>
  <c r="K11" i="44"/>
  <c r="J11" i="44"/>
  <c r="I11" i="44"/>
  <c r="H11" i="44"/>
  <c r="G11" i="44"/>
  <c r="F11" i="44"/>
  <c r="E11" i="44"/>
  <c r="D11" i="44"/>
  <c r="C11" i="44"/>
  <c r="B11" i="44"/>
  <c r="K10" i="44"/>
  <c r="J10" i="44"/>
  <c r="I10" i="44"/>
  <c r="H10" i="44"/>
  <c r="G10" i="44"/>
  <c r="F10" i="44"/>
  <c r="E10" i="44"/>
  <c r="D10" i="44"/>
  <c r="C10" i="44"/>
  <c r="B10" i="44"/>
  <c r="K9" i="44"/>
  <c r="J9" i="44"/>
  <c r="I9" i="44"/>
  <c r="H9" i="44"/>
  <c r="G9" i="44"/>
  <c r="F9" i="44"/>
  <c r="E9" i="44"/>
  <c r="D9" i="44"/>
  <c r="C9" i="44"/>
  <c r="B9" i="44"/>
  <c r="K8" i="44"/>
  <c r="J8" i="44"/>
  <c r="I8" i="44"/>
  <c r="H8" i="44"/>
  <c r="G8" i="44"/>
  <c r="F8" i="44"/>
  <c r="E8" i="44"/>
  <c r="D8" i="44"/>
  <c r="C8" i="44"/>
  <c r="B8" i="44"/>
  <c r="K7" i="44"/>
  <c r="J7" i="44"/>
  <c r="I7" i="44"/>
  <c r="H7" i="44"/>
  <c r="G7" i="44"/>
  <c r="F7" i="44"/>
  <c r="E7" i="44"/>
  <c r="D7" i="44"/>
  <c r="C7" i="44"/>
  <c r="B7" i="44"/>
  <c r="K6" i="44"/>
  <c r="J6" i="44"/>
  <c r="I6" i="44"/>
  <c r="H6" i="44"/>
  <c r="G6" i="44"/>
  <c r="F6" i="44"/>
  <c r="E6" i="44"/>
  <c r="D6" i="44"/>
  <c r="C6" i="44"/>
  <c r="B6" i="44"/>
  <c r="K5" i="44"/>
  <c r="J5" i="44"/>
  <c r="I5" i="44"/>
  <c r="H5" i="44"/>
  <c r="G5" i="44"/>
  <c r="F5" i="44"/>
  <c r="E5" i="44"/>
  <c r="D5" i="44"/>
  <c r="C5" i="44"/>
  <c r="B5" i="44"/>
  <c r="K4" i="44"/>
  <c r="J4" i="44"/>
  <c r="I4" i="44"/>
  <c r="H4" i="44"/>
  <c r="G4" i="44"/>
  <c r="F4" i="44"/>
  <c r="E4" i="44"/>
  <c r="D4" i="44"/>
  <c r="C4" i="44"/>
  <c r="B4" i="44"/>
  <c r="K3" i="44"/>
  <c r="J3" i="44"/>
  <c r="I3" i="44"/>
  <c r="H3" i="44"/>
  <c r="G3" i="44"/>
  <c r="F3" i="44"/>
  <c r="E3" i="44"/>
  <c r="D3" i="44"/>
  <c r="C3" i="44"/>
  <c r="B3" i="44"/>
  <c r="B291" i="43"/>
  <c r="B290" i="43"/>
  <c r="B289" i="43"/>
  <c r="B288" i="43"/>
  <c r="B287" i="43"/>
  <c r="B286" i="43"/>
  <c r="B285" i="43"/>
  <c r="B284" i="43"/>
  <c r="B283" i="43"/>
  <c r="B282" i="43"/>
  <c r="B281" i="43"/>
  <c r="B280" i="43"/>
  <c r="B279" i="43"/>
  <c r="B278" i="43"/>
  <c r="B277" i="43"/>
  <c r="B276" i="43"/>
  <c r="B275" i="43"/>
  <c r="B274" i="43"/>
  <c r="B273" i="43"/>
  <c r="B272" i="43"/>
  <c r="B271" i="43"/>
  <c r="B270" i="43"/>
  <c r="B269" i="43"/>
  <c r="B268" i="43"/>
  <c r="B267" i="43"/>
  <c r="B266" i="43"/>
  <c r="B265" i="43"/>
  <c r="B264" i="43"/>
  <c r="B263" i="43"/>
  <c r="B262" i="43"/>
  <c r="B261" i="43"/>
  <c r="B260" i="43"/>
  <c r="B259" i="43"/>
  <c r="B258" i="43"/>
  <c r="B257" i="43"/>
  <c r="B256" i="43"/>
  <c r="B255" i="43"/>
  <c r="B254" i="43"/>
  <c r="B253" i="43"/>
  <c r="B252" i="43"/>
  <c r="B251" i="43"/>
  <c r="B250" i="43"/>
  <c r="B249" i="43"/>
  <c r="B248" i="43"/>
  <c r="B247" i="43"/>
  <c r="B246" i="43"/>
  <c r="B245" i="43"/>
  <c r="B244" i="43"/>
  <c r="B243" i="43"/>
  <c r="B242" i="43"/>
  <c r="B241" i="43"/>
  <c r="B240" i="43"/>
  <c r="B239" i="43"/>
  <c r="B238" i="43"/>
  <c r="B237" i="43"/>
  <c r="B236" i="43"/>
  <c r="B235" i="43"/>
  <c r="B234" i="43"/>
  <c r="B233" i="43"/>
  <c r="B232" i="43"/>
  <c r="B231" i="43"/>
  <c r="B230" i="43"/>
  <c r="B229" i="43"/>
  <c r="B228" i="43"/>
  <c r="B227" i="43"/>
  <c r="B226" i="43"/>
  <c r="B225" i="43"/>
  <c r="B224" i="43"/>
  <c r="B223" i="43"/>
  <c r="B222" i="43"/>
  <c r="B221" i="43"/>
  <c r="B220" i="43"/>
  <c r="B219" i="43"/>
  <c r="B218" i="43"/>
  <c r="B217" i="43"/>
  <c r="B216" i="43"/>
  <c r="B215" i="43"/>
  <c r="B214" i="43"/>
  <c r="B213" i="43"/>
  <c r="B212" i="43"/>
  <c r="B211" i="43"/>
  <c r="B210" i="43"/>
  <c r="B209" i="43"/>
  <c r="B208" i="43"/>
  <c r="B207" i="43"/>
  <c r="B206" i="43"/>
  <c r="B205" i="43"/>
  <c r="B204" i="43"/>
  <c r="B203" i="43"/>
  <c r="B202" i="43"/>
  <c r="B201" i="43"/>
  <c r="B200" i="43"/>
  <c r="B199" i="43"/>
  <c r="B198" i="43"/>
  <c r="B197" i="43"/>
  <c r="B196" i="43"/>
  <c r="B195" i="43"/>
  <c r="B194" i="43"/>
  <c r="B193" i="43"/>
  <c r="B192" i="43"/>
  <c r="B191" i="43"/>
  <c r="B190" i="43"/>
  <c r="B189" i="43"/>
  <c r="B188" i="43"/>
  <c r="B187" i="43"/>
  <c r="B186" i="43"/>
  <c r="B185" i="43"/>
  <c r="B184" i="43"/>
  <c r="B183" i="43"/>
  <c r="B182" i="43"/>
  <c r="B181" i="43"/>
  <c r="B180" i="43"/>
  <c r="B179" i="43"/>
  <c r="B178" i="43"/>
  <c r="B177" i="43"/>
  <c r="B176" i="43"/>
  <c r="B175" i="43"/>
  <c r="B174" i="43"/>
  <c r="B173" i="43"/>
  <c r="B172" i="43"/>
  <c r="B171" i="43"/>
  <c r="B170" i="43"/>
  <c r="B169" i="43"/>
  <c r="B168" i="43"/>
  <c r="B167" i="43"/>
  <c r="B166" i="43"/>
  <c r="B165" i="43"/>
  <c r="B164" i="43"/>
  <c r="B163" i="43"/>
  <c r="B162" i="43"/>
  <c r="B161" i="43"/>
  <c r="B160" i="43"/>
  <c r="B159" i="43"/>
  <c r="B158" i="43"/>
  <c r="B157" i="43"/>
  <c r="B156" i="43"/>
  <c r="B155" i="43"/>
  <c r="B154" i="43"/>
  <c r="B153" i="43"/>
  <c r="B152" i="43"/>
  <c r="B151" i="43"/>
  <c r="B150" i="43"/>
  <c r="B149" i="43"/>
  <c r="B148" i="43"/>
  <c r="B147" i="43"/>
  <c r="B146" i="43"/>
  <c r="B145" i="43"/>
  <c r="B144" i="43"/>
  <c r="B143" i="43"/>
  <c r="B142" i="43"/>
  <c r="B141" i="43"/>
  <c r="B140" i="43"/>
  <c r="B139" i="43"/>
  <c r="B138" i="43"/>
  <c r="B137" i="43"/>
  <c r="B136" i="43"/>
  <c r="B135" i="43"/>
  <c r="B134" i="43"/>
  <c r="B133" i="43"/>
  <c r="B132" i="43"/>
  <c r="B131" i="43"/>
  <c r="B130" i="43"/>
  <c r="B129" i="43"/>
  <c r="B128" i="43"/>
  <c r="B127" i="43"/>
  <c r="B126" i="43"/>
  <c r="B125" i="43"/>
  <c r="B124" i="43"/>
  <c r="B123" i="43"/>
  <c r="B122" i="43"/>
  <c r="B121" i="43"/>
  <c r="B120" i="43"/>
  <c r="B119" i="43"/>
  <c r="B118" i="43"/>
  <c r="B117" i="43"/>
  <c r="B116" i="43"/>
  <c r="B115" i="43"/>
  <c r="B114" i="43"/>
  <c r="B113" i="43"/>
  <c r="B112" i="43"/>
  <c r="B111" i="43"/>
  <c r="B110" i="43"/>
  <c r="B109" i="43"/>
  <c r="B108" i="43"/>
  <c r="B107" i="43"/>
  <c r="B106" i="43"/>
  <c r="B105" i="43"/>
  <c r="B104" i="43"/>
  <c r="B103" i="43"/>
  <c r="B102" i="43"/>
  <c r="B101" i="43"/>
  <c r="B100" i="43"/>
  <c r="B99" i="43"/>
  <c r="B98" i="43"/>
  <c r="B97" i="43"/>
  <c r="B96" i="43"/>
  <c r="B95" i="43"/>
  <c r="B94" i="43"/>
  <c r="B93" i="43"/>
  <c r="B92" i="43"/>
  <c r="B91" i="43"/>
  <c r="B90" i="43"/>
  <c r="B89" i="43"/>
  <c r="B88" i="43"/>
  <c r="B87" i="43"/>
  <c r="B86" i="43"/>
  <c r="B85" i="43"/>
  <c r="B84" i="43"/>
  <c r="B83" i="43"/>
  <c r="B82" i="43"/>
  <c r="B81" i="43"/>
  <c r="B80" i="43"/>
  <c r="B79" i="43"/>
  <c r="B78" i="43"/>
  <c r="K77" i="43"/>
  <c r="J77" i="43"/>
  <c r="I77" i="43"/>
  <c r="H77" i="43"/>
  <c r="G77" i="43"/>
  <c r="F77" i="43"/>
  <c r="E77" i="43"/>
  <c r="D77" i="43"/>
  <c r="C77" i="43"/>
  <c r="B77" i="43"/>
  <c r="K76" i="43"/>
  <c r="J76" i="43"/>
  <c r="I76" i="43"/>
  <c r="H76" i="43"/>
  <c r="G76" i="43"/>
  <c r="F76" i="43"/>
  <c r="E76" i="43"/>
  <c r="D76" i="43"/>
  <c r="C76" i="43"/>
  <c r="B76" i="43"/>
  <c r="K75" i="43"/>
  <c r="J75" i="43"/>
  <c r="I75" i="43"/>
  <c r="H75" i="43"/>
  <c r="G75" i="43"/>
  <c r="F75" i="43"/>
  <c r="E75" i="43"/>
  <c r="D75" i="43"/>
  <c r="C75" i="43"/>
  <c r="B75" i="43"/>
  <c r="K74" i="43"/>
  <c r="J74" i="43"/>
  <c r="I74" i="43"/>
  <c r="H74" i="43"/>
  <c r="G74" i="43"/>
  <c r="F74" i="43"/>
  <c r="E74" i="43"/>
  <c r="D74" i="43"/>
  <c r="C74" i="43"/>
  <c r="B74" i="43"/>
  <c r="K73" i="43"/>
  <c r="J73" i="43"/>
  <c r="I73" i="43"/>
  <c r="H73" i="43"/>
  <c r="G73" i="43"/>
  <c r="F73" i="43"/>
  <c r="E73" i="43"/>
  <c r="D73" i="43"/>
  <c r="C73" i="43"/>
  <c r="B73" i="43"/>
  <c r="K72" i="43"/>
  <c r="J72" i="43"/>
  <c r="I72" i="43"/>
  <c r="H72" i="43"/>
  <c r="G72" i="43"/>
  <c r="F72" i="43"/>
  <c r="E72" i="43"/>
  <c r="D72" i="43"/>
  <c r="C72" i="43"/>
  <c r="B72" i="43"/>
  <c r="K71" i="43"/>
  <c r="J71" i="43"/>
  <c r="I71" i="43"/>
  <c r="H71" i="43"/>
  <c r="G71" i="43"/>
  <c r="F71" i="43"/>
  <c r="E71" i="43"/>
  <c r="D71" i="43"/>
  <c r="C71" i="43"/>
  <c r="B71" i="43"/>
  <c r="K70" i="43"/>
  <c r="J70" i="43"/>
  <c r="I70" i="43"/>
  <c r="H70" i="43"/>
  <c r="G70" i="43"/>
  <c r="F70" i="43"/>
  <c r="E70" i="43"/>
  <c r="D70" i="43"/>
  <c r="C70" i="43"/>
  <c r="B70" i="43"/>
  <c r="K69" i="43"/>
  <c r="J69" i="43"/>
  <c r="I69" i="43"/>
  <c r="H69" i="43"/>
  <c r="G69" i="43"/>
  <c r="F69" i="43"/>
  <c r="E69" i="43"/>
  <c r="D69" i="43"/>
  <c r="C69" i="43"/>
  <c r="B69" i="43"/>
  <c r="K68" i="43"/>
  <c r="J68" i="43"/>
  <c r="I68" i="43"/>
  <c r="H68" i="43"/>
  <c r="G68" i="43"/>
  <c r="F68" i="43"/>
  <c r="E68" i="43"/>
  <c r="D68" i="43"/>
  <c r="C68" i="43"/>
  <c r="B68" i="43"/>
  <c r="K67" i="43"/>
  <c r="J67" i="43"/>
  <c r="I67" i="43"/>
  <c r="H67" i="43"/>
  <c r="G67" i="43"/>
  <c r="F67" i="43"/>
  <c r="E67" i="43"/>
  <c r="D67" i="43"/>
  <c r="C67" i="43"/>
  <c r="B67" i="43"/>
  <c r="K66" i="43"/>
  <c r="J66" i="43"/>
  <c r="I66" i="43"/>
  <c r="H66" i="43"/>
  <c r="G66" i="43"/>
  <c r="F66" i="43"/>
  <c r="E66" i="43"/>
  <c r="D66" i="43"/>
  <c r="C66" i="43"/>
  <c r="B66" i="43"/>
  <c r="K65" i="43"/>
  <c r="J65" i="43"/>
  <c r="I65" i="43"/>
  <c r="H65" i="43"/>
  <c r="G65" i="43"/>
  <c r="F65" i="43"/>
  <c r="E65" i="43"/>
  <c r="D65" i="43"/>
  <c r="C65" i="43"/>
  <c r="B65" i="43"/>
  <c r="K64" i="43"/>
  <c r="J64" i="43"/>
  <c r="I64" i="43"/>
  <c r="H64" i="43"/>
  <c r="G64" i="43"/>
  <c r="F64" i="43"/>
  <c r="E64" i="43"/>
  <c r="D64" i="43"/>
  <c r="C64" i="43"/>
  <c r="B64" i="43"/>
  <c r="K63" i="43"/>
  <c r="J63" i="43"/>
  <c r="I63" i="43"/>
  <c r="H63" i="43"/>
  <c r="G63" i="43"/>
  <c r="F63" i="43"/>
  <c r="E63" i="43"/>
  <c r="D63" i="43"/>
  <c r="C63" i="43"/>
  <c r="B63" i="43"/>
  <c r="K62" i="43"/>
  <c r="J62" i="43"/>
  <c r="I62" i="43"/>
  <c r="H62" i="43"/>
  <c r="G62" i="43"/>
  <c r="F62" i="43"/>
  <c r="E62" i="43"/>
  <c r="D62" i="43"/>
  <c r="C62" i="43"/>
  <c r="B62" i="43"/>
  <c r="K61" i="43"/>
  <c r="J61" i="43"/>
  <c r="I61" i="43"/>
  <c r="H61" i="43"/>
  <c r="G61" i="43"/>
  <c r="F61" i="43"/>
  <c r="E61" i="43"/>
  <c r="D61" i="43"/>
  <c r="C61" i="43"/>
  <c r="B61" i="43"/>
  <c r="K60" i="43"/>
  <c r="J60" i="43"/>
  <c r="I60" i="43"/>
  <c r="H60" i="43"/>
  <c r="G60" i="43"/>
  <c r="F60" i="43"/>
  <c r="E60" i="43"/>
  <c r="D60" i="43"/>
  <c r="C60" i="43"/>
  <c r="B60" i="43"/>
  <c r="K59" i="43"/>
  <c r="J59" i="43"/>
  <c r="I59" i="43"/>
  <c r="H59" i="43"/>
  <c r="G59" i="43"/>
  <c r="F59" i="43"/>
  <c r="E59" i="43"/>
  <c r="D59" i="43"/>
  <c r="C59" i="43"/>
  <c r="B59" i="43"/>
  <c r="K58" i="43"/>
  <c r="J58" i="43"/>
  <c r="I58" i="43"/>
  <c r="H58" i="43"/>
  <c r="G58" i="43"/>
  <c r="F58" i="43"/>
  <c r="E58" i="43"/>
  <c r="D58" i="43"/>
  <c r="C58" i="43"/>
  <c r="B58" i="43"/>
  <c r="K57" i="43"/>
  <c r="J57" i="43"/>
  <c r="I57" i="43"/>
  <c r="H57" i="43"/>
  <c r="G57" i="43"/>
  <c r="F57" i="43"/>
  <c r="E57" i="43"/>
  <c r="D57" i="43"/>
  <c r="C57" i="43"/>
  <c r="B57" i="43"/>
  <c r="K56" i="43"/>
  <c r="J56" i="43"/>
  <c r="I56" i="43"/>
  <c r="H56" i="43"/>
  <c r="G56" i="43"/>
  <c r="F56" i="43"/>
  <c r="E56" i="43"/>
  <c r="D56" i="43"/>
  <c r="C56" i="43"/>
  <c r="B56" i="43"/>
  <c r="K55" i="43"/>
  <c r="J55" i="43"/>
  <c r="I55" i="43"/>
  <c r="H55" i="43"/>
  <c r="G55" i="43"/>
  <c r="F55" i="43"/>
  <c r="E55" i="43"/>
  <c r="D55" i="43"/>
  <c r="C55" i="43"/>
  <c r="B55" i="43"/>
  <c r="K54" i="43"/>
  <c r="J54" i="43"/>
  <c r="I54" i="43"/>
  <c r="H54" i="43"/>
  <c r="G54" i="43"/>
  <c r="F54" i="43"/>
  <c r="E54" i="43"/>
  <c r="D54" i="43"/>
  <c r="C54" i="43"/>
  <c r="B54" i="43"/>
  <c r="K53" i="43"/>
  <c r="J53" i="43"/>
  <c r="I53" i="43"/>
  <c r="H53" i="43"/>
  <c r="G53" i="43"/>
  <c r="F53" i="43"/>
  <c r="E53" i="43"/>
  <c r="D53" i="43"/>
  <c r="C53" i="43"/>
  <c r="B53" i="43"/>
  <c r="K52" i="43"/>
  <c r="J52" i="43"/>
  <c r="I52" i="43"/>
  <c r="H52" i="43"/>
  <c r="G52" i="43"/>
  <c r="F52" i="43"/>
  <c r="E52" i="43"/>
  <c r="D52" i="43"/>
  <c r="C52" i="43"/>
  <c r="B52" i="43"/>
  <c r="K51" i="43"/>
  <c r="J51" i="43"/>
  <c r="I51" i="43"/>
  <c r="H51" i="43"/>
  <c r="G51" i="43"/>
  <c r="F51" i="43"/>
  <c r="E51" i="43"/>
  <c r="D51" i="43"/>
  <c r="C51" i="43"/>
  <c r="B51" i="43"/>
  <c r="K50" i="43"/>
  <c r="J50" i="43"/>
  <c r="I50" i="43"/>
  <c r="H50" i="43"/>
  <c r="G50" i="43"/>
  <c r="F50" i="43"/>
  <c r="E50" i="43"/>
  <c r="D50" i="43"/>
  <c r="C50" i="43"/>
  <c r="B50" i="43"/>
  <c r="K49" i="43"/>
  <c r="J49" i="43"/>
  <c r="I49" i="43"/>
  <c r="H49" i="43"/>
  <c r="G49" i="43"/>
  <c r="F49" i="43"/>
  <c r="E49" i="43"/>
  <c r="D49" i="43"/>
  <c r="C49" i="43"/>
  <c r="B49" i="43"/>
  <c r="K48" i="43"/>
  <c r="J48" i="43"/>
  <c r="I48" i="43"/>
  <c r="H48" i="43"/>
  <c r="G48" i="43"/>
  <c r="F48" i="43"/>
  <c r="E48" i="43"/>
  <c r="D48" i="43"/>
  <c r="C48" i="43"/>
  <c r="B48" i="43"/>
  <c r="K47" i="43"/>
  <c r="J47" i="43"/>
  <c r="I47" i="43"/>
  <c r="H47" i="43"/>
  <c r="G47" i="43"/>
  <c r="F47" i="43"/>
  <c r="E47" i="43"/>
  <c r="D47" i="43"/>
  <c r="C47" i="43"/>
  <c r="B47" i="43"/>
  <c r="K46" i="43"/>
  <c r="J46" i="43"/>
  <c r="I46" i="43"/>
  <c r="H46" i="43"/>
  <c r="G46" i="43"/>
  <c r="F46" i="43"/>
  <c r="E46" i="43"/>
  <c r="D46" i="43"/>
  <c r="C46" i="43"/>
  <c r="B46" i="43"/>
  <c r="K45" i="43"/>
  <c r="J45" i="43"/>
  <c r="I45" i="43"/>
  <c r="H45" i="43"/>
  <c r="G45" i="43"/>
  <c r="F45" i="43"/>
  <c r="E45" i="43"/>
  <c r="D45" i="43"/>
  <c r="C45" i="43"/>
  <c r="B45" i="43"/>
  <c r="K44" i="43"/>
  <c r="J44" i="43"/>
  <c r="I44" i="43"/>
  <c r="H44" i="43"/>
  <c r="G44" i="43"/>
  <c r="F44" i="43"/>
  <c r="E44" i="43"/>
  <c r="D44" i="43"/>
  <c r="C44" i="43"/>
  <c r="B44" i="43"/>
  <c r="K43" i="43"/>
  <c r="J43" i="43"/>
  <c r="I43" i="43"/>
  <c r="H43" i="43"/>
  <c r="G43" i="43"/>
  <c r="F43" i="43"/>
  <c r="E43" i="43"/>
  <c r="D43" i="43"/>
  <c r="C43" i="43"/>
  <c r="B43" i="43"/>
  <c r="K42" i="43"/>
  <c r="J42" i="43"/>
  <c r="I42" i="43"/>
  <c r="H42" i="43"/>
  <c r="G42" i="43"/>
  <c r="F42" i="43"/>
  <c r="E42" i="43"/>
  <c r="D42" i="43"/>
  <c r="C42" i="43"/>
  <c r="B42" i="43"/>
  <c r="K41" i="43"/>
  <c r="J41" i="43"/>
  <c r="I41" i="43"/>
  <c r="H41" i="43"/>
  <c r="G41" i="43"/>
  <c r="F41" i="43"/>
  <c r="E41" i="43"/>
  <c r="D41" i="43"/>
  <c r="C41" i="43"/>
  <c r="B41" i="43"/>
  <c r="K40" i="43"/>
  <c r="J40" i="43"/>
  <c r="I40" i="43"/>
  <c r="H40" i="43"/>
  <c r="G40" i="43"/>
  <c r="F40" i="43"/>
  <c r="E40" i="43"/>
  <c r="D40" i="43"/>
  <c r="C40" i="43"/>
  <c r="B40" i="43"/>
  <c r="K39" i="43"/>
  <c r="J39" i="43"/>
  <c r="I39" i="43"/>
  <c r="H39" i="43"/>
  <c r="G39" i="43"/>
  <c r="F39" i="43"/>
  <c r="E39" i="43"/>
  <c r="D39" i="43"/>
  <c r="C39" i="43"/>
  <c r="B39" i="43"/>
  <c r="K38" i="43"/>
  <c r="J38" i="43"/>
  <c r="I38" i="43"/>
  <c r="H38" i="43"/>
  <c r="G38" i="43"/>
  <c r="F38" i="43"/>
  <c r="E38" i="43"/>
  <c r="D38" i="43"/>
  <c r="C38" i="43"/>
  <c r="B38" i="43"/>
  <c r="K37" i="43"/>
  <c r="J37" i="43"/>
  <c r="I37" i="43"/>
  <c r="H37" i="43"/>
  <c r="G37" i="43"/>
  <c r="F37" i="43"/>
  <c r="E37" i="43"/>
  <c r="D37" i="43"/>
  <c r="C37" i="43"/>
  <c r="B37" i="43"/>
  <c r="K36" i="43"/>
  <c r="J36" i="43"/>
  <c r="I36" i="43"/>
  <c r="H36" i="43"/>
  <c r="G36" i="43"/>
  <c r="F36" i="43"/>
  <c r="E36" i="43"/>
  <c r="D36" i="43"/>
  <c r="C36" i="43"/>
  <c r="B36" i="43"/>
  <c r="K35" i="43"/>
  <c r="J35" i="43"/>
  <c r="I35" i="43"/>
  <c r="H35" i="43"/>
  <c r="G35" i="43"/>
  <c r="F35" i="43"/>
  <c r="E35" i="43"/>
  <c r="D35" i="43"/>
  <c r="C35" i="43"/>
  <c r="B35" i="43"/>
  <c r="K34" i="43"/>
  <c r="J34" i="43"/>
  <c r="I34" i="43"/>
  <c r="H34" i="43"/>
  <c r="G34" i="43"/>
  <c r="F34" i="43"/>
  <c r="E34" i="43"/>
  <c r="D34" i="43"/>
  <c r="C34" i="43"/>
  <c r="B34" i="43"/>
  <c r="K33" i="43"/>
  <c r="J33" i="43"/>
  <c r="I33" i="43"/>
  <c r="H33" i="43"/>
  <c r="G33" i="43"/>
  <c r="F33" i="43"/>
  <c r="E33" i="43"/>
  <c r="D33" i="43"/>
  <c r="C33" i="43"/>
  <c r="B33" i="43"/>
  <c r="K32" i="43"/>
  <c r="J32" i="43"/>
  <c r="I32" i="43"/>
  <c r="H32" i="43"/>
  <c r="G32" i="43"/>
  <c r="F32" i="43"/>
  <c r="E32" i="43"/>
  <c r="D32" i="43"/>
  <c r="C32" i="43"/>
  <c r="B32" i="43"/>
  <c r="K31" i="43"/>
  <c r="J31" i="43"/>
  <c r="I31" i="43"/>
  <c r="H31" i="43"/>
  <c r="G31" i="43"/>
  <c r="F31" i="43"/>
  <c r="E31" i="43"/>
  <c r="D31" i="43"/>
  <c r="C31" i="43"/>
  <c r="B31" i="43"/>
  <c r="K30" i="43"/>
  <c r="J30" i="43"/>
  <c r="I30" i="43"/>
  <c r="H30" i="43"/>
  <c r="G30" i="43"/>
  <c r="F30" i="43"/>
  <c r="E30" i="43"/>
  <c r="D30" i="43"/>
  <c r="C30" i="43"/>
  <c r="B30" i="43"/>
  <c r="K29" i="43"/>
  <c r="J29" i="43"/>
  <c r="I29" i="43"/>
  <c r="H29" i="43"/>
  <c r="G29" i="43"/>
  <c r="F29" i="43"/>
  <c r="E29" i="43"/>
  <c r="D29" i="43"/>
  <c r="C29" i="43"/>
  <c r="B29" i="43"/>
  <c r="K28" i="43"/>
  <c r="J28" i="43"/>
  <c r="I28" i="43"/>
  <c r="H28" i="43"/>
  <c r="G28" i="43"/>
  <c r="F28" i="43"/>
  <c r="E28" i="43"/>
  <c r="D28" i="43"/>
  <c r="C28" i="43"/>
  <c r="B28" i="43"/>
  <c r="K27" i="43"/>
  <c r="J27" i="43"/>
  <c r="I27" i="43"/>
  <c r="H27" i="43"/>
  <c r="G27" i="43"/>
  <c r="F27" i="43"/>
  <c r="E27" i="43"/>
  <c r="D27" i="43"/>
  <c r="C27" i="43"/>
  <c r="B27" i="43"/>
  <c r="K26" i="43"/>
  <c r="J26" i="43"/>
  <c r="I26" i="43"/>
  <c r="H26" i="43"/>
  <c r="G26" i="43"/>
  <c r="F26" i="43"/>
  <c r="E26" i="43"/>
  <c r="D26" i="43"/>
  <c r="C26" i="43"/>
  <c r="B26" i="43"/>
  <c r="K25" i="43"/>
  <c r="J25" i="43"/>
  <c r="I25" i="43"/>
  <c r="H25" i="43"/>
  <c r="G25" i="43"/>
  <c r="F25" i="43"/>
  <c r="E25" i="43"/>
  <c r="D25" i="43"/>
  <c r="C25" i="43"/>
  <c r="B25" i="43"/>
  <c r="K24" i="43"/>
  <c r="J24" i="43"/>
  <c r="I24" i="43"/>
  <c r="H24" i="43"/>
  <c r="G24" i="43"/>
  <c r="F24" i="43"/>
  <c r="E24" i="43"/>
  <c r="D24" i="43"/>
  <c r="C24" i="43"/>
  <c r="B24" i="43"/>
  <c r="K23" i="43"/>
  <c r="J23" i="43"/>
  <c r="I23" i="43"/>
  <c r="H23" i="43"/>
  <c r="G23" i="43"/>
  <c r="F23" i="43"/>
  <c r="E23" i="43"/>
  <c r="D23" i="43"/>
  <c r="C23" i="43"/>
  <c r="B23" i="43"/>
  <c r="K22" i="43"/>
  <c r="J22" i="43"/>
  <c r="I22" i="43"/>
  <c r="H22" i="43"/>
  <c r="G22" i="43"/>
  <c r="F22" i="43"/>
  <c r="E22" i="43"/>
  <c r="D22" i="43"/>
  <c r="C22" i="43"/>
  <c r="B22" i="43"/>
  <c r="K21" i="43"/>
  <c r="J21" i="43"/>
  <c r="I21" i="43"/>
  <c r="H21" i="43"/>
  <c r="G21" i="43"/>
  <c r="F21" i="43"/>
  <c r="E21" i="43"/>
  <c r="D21" i="43"/>
  <c r="C21" i="43"/>
  <c r="B21" i="43"/>
  <c r="K20" i="43"/>
  <c r="J20" i="43"/>
  <c r="I20" i="43"/>
  <c r="H20" i="43"/>
  <c r="G20" i="43"/>
  <c r="F20" i="43"/>
  <c r="E20" i="43"/>
  <c r="D20" i="43"/>
  <c r="C20" i="43"/>
  <c r="B20" i="43"/>
  <c r="K19" i="43"/>
  <c r="J19" i="43"/>
  <c r="I19" i="43"/>
  <c r="H19" i="43"/>
  <c r="G19" i="43"/>
  <c r="F19" i="43"/>
  <c r="E19" i="43"/>
  <c r="D19" i="43"/>
  <c r="C19" i="43"/>
  <c r="B19" i="43"/>
  <c r="K18" i="43"/>
  <c r="J18" i="43"/>
  <c r="I18" i="43"/>
  <c r="H18" i="43"/>
  <c r="G18" i="43"/>
  <c r="F18" i="43"/>
  <c r="E18" i="43"/>
  <c r="D18" i="43"/>
  <c r="C18" i="43"/>
  <c r="B18" i="43"/>
  <c r="K17" i="43"/>
  <c r="J17" i="43"/>
  <c r="I17" i="43"/>
  <c r="H17" i="43"/>
  <c r="G17" i="43"/>
  <c r="F17" i="43"/>
  <c r="E17" i="43"/>
  <c r="D17" i="43"/>
  <c r="C17" i="43"/>
  <c r="B17" i="43"/>
  <c r="K16" i="43"/>
  <c r="J16" i="43"/>
  <c r="I16" i="43"/>
  <c r="H16" i="43"/>
  <c r="G16" i="43"/>
  <c r="F16" i="43"/>
  <c r="E16" i="43"/>
  <c r="D16" i="43"/>
  <c r="C16" i="43"/>
  <c r="B16" i="43"/>
  <c r="K15" i="43"/>
  <c r="J15" i="43"/>
  <c r="I15" i="43"/>
  <c r="H15" i="43"/>
  <c r="G15" i="43"/>
  <c r="F15" i="43"/>
  <c r="E15" i="43"/>
  <c r="D15" i="43"/>
  <c r="C15" i="43"/>
  <c r="B15" i="43"/>
  <c r="K14" i="43"/>
  <c r="J14" i="43"/>
  <c r="I14" i="43"/>
  <c r="H14" i="43"/>
  <c r="G14" i="43"/>
  <c r="F14" i="43"/>
  <c r="E14" i="43"/>
  <c r="D14" i="43"/>
  <c r="C14" i="43"/>
  <c r="B14" i="43"/>
  <c r="K13" i="43"/>
  <c r="J13" i="43"/>
  <c r="I13" i="43"/>
  <c r="H13" i="43"/>
  <c r="G13" i="43"/>
  <c r="F13" i="43"/>
  <c r="E13" i="43"/>
  <c r="D13" i="43"/>
  <c r="C13" i="43"/>
  <c r="B13" i="43"/>
  <c r="K12" i="43"/>
  <c r="J12" i="43"/>
  <c r="I12" i="43"/>
  <c r="H12" i="43"/>
  <c r="G12" i="43"/>
  <c r="F12" i="43"/>
  <c r="E12" i="43"/>
  <c r="D12" i="43"/>
  <c r="C12" i="43"/>
  <c r="B12" i="43"/>
  <c r="K11" i="43"/>
  <c r="J11" i="43"/>
  <c r="I11" i="43"/>
  <c r="H11" i="43"/>
  <c r="G11" i="43"/>
  <c r="F11" i="43"/>
  <c r="E11" i="43"/>
  <c r="D11" i="43"/>
  <c r="C11" i="43"/>
  <c r="B11" i="43"/>
  <c r="K10" i="43"/>
  <c r="J10" i="43"/>
  <c r="I10" i="43"/>
  <c r="H10" i="43"/>
  <c r="G10" i="43"/>
  <c r="F10" i="43"/>
  <c r="E10" i="43"/>
  <c r="D10" i="43"/>
  <c r="C10" i="43"/>
  <c r="B10" i="43"/>
  <c r="K9" i="43"/>
  <c r="J9" i="43"/>
  <c r="I9" i="43"/>
  <c r="H9" i="43"/>
  <c r="G9" i="43"/>
  <c r="F9" i="43"/>
  <c r="E9" i="43"/>
  <c r="D9" i="43"/>
  <c r="C9" i="43"/>
  <c r="B9" i="43"/>
  <c r="K8" i="43"/>
  <c r="J8" i="43"/>
  <c r="I8" i="43"/>
  <c r="H8" i="43"/>
  <c r="G8" i="43"/>
  <c r="F8" i="43"/>
  <c r="E8" i="43"/>
  <c r="D8" i="43"/>
  <c r="C8" i="43"/>
  <c r="B8" i="43"/>
  <c r="K7" i="43"/>
  <c r="J7" i="43"/>
  <c r="I7" i="43"/>
  <c r="H7" i="43"/>
  <c r="G7" i="43"/>
  <c r="F7" i="43"/>
  <c r="E7" i="43"/>
  <c r="D7" i="43"/>
  <c r="C7" i="43"/>
  <c r="B7" i="43"/>
  <c r="K6" i="43"/>
  <c r="J6" i="43"/>
  <c r="I6" i="43"/>
  <c r="H6" i="43"/>
  <c r="G6" i="43"/>
  <c r="F6" i="43"/>
  <c r="E6" i="43"/>
  <c r="D6" i="43"/>
  <c r="C6" i="43"/>
  <c r="B6" i="43"/>
  <c r="K5" i="43"/>
  <c r="J5" i="43"/>
  <c r="I5" i="43"/>
  <c r="H5" i="43"/>
  <c r="G5" i="43"/>
  <c r="F5" i="43"/>
  <c r="E5" i="43"/>
  <c r="D5" i="43"/>
  <c r="C5" i="43"/>
  <c r="B5" i="43"/>
  <c r="K4" i="43"/>
  <c r="J4" i="43"/>
  <c r="I4" i="43"/>
  <c r="H4" i="43"/>
  <c r="G4" i="43"/>
  <c r="F4" i="43"/>
  <c r="E4" i="43"/>
  <c r="D4" i="43"/>
  <c r="C4" i="43"/>
  <c r="B4" i="43"/>
  <c r="K3" i="43"/>
  <c r="J3" i="43"/>
  <c r="I3" i="43"/>
  <c r="H3" i="43"/>
  <c r="G3" i="43"/>
  <c r="F3" i="43"/>
  <c r="E3" i="43"/>
  <c r="D3" i="43"/>
  <c r="C3" i="43"/>
  <c r="B3" i="43"/>
  <c r="B291" i="42"/>
  <c r="B290" i="42"/>
  <c r="B289" i="42"/>
  <c r="B288" i="42"/>
  <c r="B287" i="42"/>
  <c r="B286" i="42"/>
  <c r="B285" i="42"/>
  <c r="B284" i="42"/>
  <c r="B283" i="42"/>
  <c r="B282" i="42"/>
  <c r="B281" i="42"/>
  <c r="B280" i="42"/>
  <c r="B279" i="42"/>
  <c r="B278" i="42"/>
  <c r="B277" i="42"/>
  <c r="B276" i="42"/>
  <c r="B275" i="42"/>
  <c r="B274" i="42"/>
  <c r="B273" i="42"/>
  <c r="B272" i="42"/>
  <c r="B271" i="42"/>
  <c r="B270" i="42"/>
  <c r="B269" i="42"/>
  <c r="B268" i="42"/>
  <c r="B267" i="42"/>
  <c r="B266" i="42"/>
  <c r="B265" i="42"/>
  <c r="B264" i="42"/>
  <c r="B263" i="42"/>
  <c r="B262" i="42"/>
  <c r="B261" i="42"/>
  <c r="B260" i="42"/>
  <c r="B259" i="42"/>
  <c r="B258" i="42"/>
  <c r="B257" i="42"/>
  <c r="B256" i="42"/>
  <c r="B255" i="42"/>
  <c r="B254" i="42"/>
  <c r="B253" i="42"/>
  <c r="B252" i="42"/>
  <c r="B251" i="42"/>
  <c r="B250" i="42"/>
  <c r="B249" i="42"/>
  <c r="B248" i="42"/>
  <c r="B247" i="42"/>
  <c r="B246" i="42"/>
  <c r="B245" i="42"/>
  <c r="B244" i="42"/>
  <c r="B243" i="42"/>
  <c r="B242" i="42"/>
  <c r="B241" i="42"/>
  <c r="B240" i="42"/>
  <c r="B239" i="42"/>
  <c r="B238" i="42"/>
  <c r="B237" i="42"/>
  <c r="B236" i="42"/>
  <c r="B235" i="42"/>
  <c r="B234" i="42"/>
  <c r="B233" i="42"/>
  <c r="B232" i="42"/>
  <c r="B231" i="42"/>
  <c r="B230" i="42"/>
  <c r="B229" i="42"/>
  <c r="B228" i="42"/>
  <c r="B227" i="42"/>
  <c r="B226" i="42"/>
  <c r="B225" i="42"/>
  <c r="B224" i="42"/>
  <c r="B223" i="42"/>
  <c r="B222" i="42"/>
  <c r="B221" i="42"/>
  <c r="B220" i="42"/>
  <c r="B219" i="42"/>
  <c r="B218" i="42"/>
  <c r="B217" i="42"/>
  <c r="B216" i="42"/>
  <c r="B215" i="42"/>
  <c r="B214" i="42"/>
  <c r="B213" i="42"/>
  <c r="B212" i="42"/>
  <c r="B211" i="42"/>
  <c r="B210" i="42"/>
  <c r="B209" i="42"/>
  <c r="B208" i="42"/>
  <c r="B207" i="42"/>
  <c r="B206" i="42"/>
  <c r="B205" i="42"/>
  <c r="B204" i="42"/>
  <c r="B203" i="42"/>
  <c r="B202" i="42"/>
  <c r="B201" i="42"/>
  <c r="B200" i="42"/>
  <c r="B199" i="42"/>
  <c r="B198" i="42"/>
  <c r="B197" i="42"/>
  <c r="B196" i="42"/>
  <c r="B195" i="42"/>
  <c r="B194" i="42"/>
  <c r="B193" i="42"/>
  <c r="B192" i="42"/>
  <c r="B191" i="42"/>
  <c r="B190" i="42"/>
  <c r="B189" i="42"/>
  <c r="B188" i="42"/>
  <c r="B187" i="42"/>
  <c r="B186" i="42"/>
  <c r="B185" i="42"/>
  <c r="B184" i="42"/>
  <c r="B183" i="42"/>
  <c r="B182" i="42"/>
  <c r="B181" i="42"/>
  <c r="B180" i="42"/>
  <c r="B179" i="42"/>
  <c r="B178" i="42"/>
  <c r="B177" i="42"/>
  <c r="B176" i="42"/>
  <c r="B175" i="42"/>
  <c r="B174" i="42"/>
  <c r="B173" i="42"/>
  <c r="B172" i="42"/>
  <c r="B171" i="42"/>
  <c r="B170" i="42"/>
  <c r="B169" i="42"/>
  <c r="B168" i="42"/>
  <c r="B167" i="42"/>
  <c r="B166" i="42"/>
  <c r="B165" i="42"/>
  <c r="B164" i="42"/>
  <c r="B163" i="42"/>
  <c r="B162" i="42"/>
  <c r="B161" i="42"/>
  <c r="B160" i="42"/>
  <c r="B159" i="42"/>
  <c r="B158" i="42"/>
  <c r="B157" i="42"/>
  <c r="B156" i="42"/>
  <c r="B155" i="42"/>
  <c r="B154" i="42"/>
  <c r="B153" i="42"/>
  <c r="B152" i="42"/>
  <c r="B151" i="42"/>
  <c r="B150" i="42"/>
  <c r="B149" i="42"/>
  <c r="B148" i="42"/>
  <c r="B147" i="42"/>
  <c r="B146" i="42"/>
  <c r="B145" i="42"/>
  <c r="B144" i="42"/>
  <c r="B143" i="42"/>
  <c r="B142" i="42"/>
  <c r="B141" i="42"/>
  <c r="B140" i="42"/>
  <c r="B139" i="42"/>
  <c r="B138" i="42"/>
  <c r="B137" i="42"/>
  <c r="B136" i="42"/>
  <c r="B135" i="42"/>
  <c r="B134" i="42"/>
  <c r="B133" i="42"/>
  <c r="B132" i="42"/>
  <c r="B131" i="42"/>
  <c r="B130" i="42"/>
  <c r="B129" i="42"/>
  <c r="B128" i="42"/>
  <c r="B127" i="42"/>
  <c r="B126" i="42"/>
  <c r="B125" i="42"/>
  <c r="B124" i="42"/>
  <c r="B123" i="42"/>
  <c r="B122" i="42"/>
  <c r="B121" i="42"/>
  <c r="B120" i="42"/>
  <c r="B119" i="42"/>
  <c r="B118" i="42"/>
  <c r="B117" i="42"/>
  <c r="B116" i="42"/>
  <c r="B115" i="42"/>
  <c r="B114" i="42"/>
  <c r="B113" i="42"/>
  <c r="B112" i="42"/>
  <c r="B111" i="42"/>
  <c r="B110" i="42"/>
  <c r="B109" i="42"/>
  <c r="B108" i="42"/>
  <c r="B107" i="42"/>
  <c r="B106" i="42"/>
  <c r="B105" i="42"/>
  <c r="B104" i="42"/>
  <c r="B103" i="42"/>
  <c r="B102" i="42"/>
  <c r="B101" i="42"/>
  <c r="B100" i="42"/>
  <c r="B99" i="42"/>
  <c r="B98" i="42"/>
  <c r="B97" i="42"/>
  <c r="B96" i="42"/>
  <c r="B95" i="42"/>
  <c r="B94" i="42"/>
  <c r="B93" i="42"/>
  <c r="B92" i="42"/>
  <c r="B91" i="42"/>
  <c r="B90" i="42"/>
  <c r="B89" i="42"/>
  <c r="B88" i="42"/>
  <c r="B87" i="42"/>
  <c r="B86" i="42"/>
  <c r="B85" i="42"/>
  <c r="B84" i="42"/>
  <c r="B83" i="42"/>
  <c r="B82" i="42"/>
  <c r="B81" i="42"/>
  <c r="B80" i="42"/>
  <c r="B79" i="42"/>
  <c r="B78" i="42"/>
  <c r="K77" i="42"/>
  <c r="J77" i="42"/>
  <c r="I77" i="42"/>
  <c r="H77" i="42"/>
  <c r="G77" i="42"/>
  <c r="F77" i="42"/>
  <c r="E77" i="42"/>
  <c r="D77" i="42"/>
  <c r="C77" i="42"/>
  <c r="B77" i="42"/>
  <c r="K76" i="42"/>
  <c r="J76" i="42"/>
  <c r="I76" i="42"/>
  <c r="H76" i="42"/>
  <c r="G76" i="42"/>
  <c r="F76" i="42"/>
  <c r="E76" i="42"/>
  <c r="D76" i="42"/>
  <c r="C76" i="42"/>
  <c r="B76" i="42"/>
  <c r="K75" i="42"/>
  <c r="J75" i="42"/>
  <c r="I75" i="42"/>
  <c r="H75" i="42"/>
  <c r="G75" i="42"/>
  <c r="F75" i="42"/>
  <c r="E75" i="42"/>
  <c r="D75" i="42"/>
  <c r="C75" i="42"/>
  <c r="B75" i="42"/>
  <c r="K74" i="42"/>
  <c r="J74" i="42"/>
  <c r="I74" i="42"/>
  <c r="H74" i="42"/>
  <c r="G74" i="42"/>
  <c r="F74" i="42"/>
  <c r="E74" i="42"/>
  <c r="D74" i="42"/>
  <c r="C74" i="42"/>
  <c r="B74" i="42"/>
  <c r="K73" i="42"/>
  <c r="J73" i="42"/>
  <c r="I73" i="42"/>
  <c r="H73" i="42"/>
  <c r="G73" i="42"/>
  <c r="F73" i="42"/>
  <c r="E73" i="42"/>
  <c r="D73" i="42"/>
  <c r="C73" i="42"/>
  <c r="B73" i="42"/>
  <c r="K72" i="42"/>
  <c r="J72" i="42"/>
  <c r="I72" i="42"/>
  <c r="H72" i="42"/>
  <c r="G72" i="42"/>
  <c r="F72" i="42"/>
  <c r="E72" i="42"/>
  <c r="D72" i="42"/>
  <c r="C72" i="42"/>
  <c r="B72" i="42"/>
  <c r="K71" i="42"/>
  <c r="J71" i="42"/>
  <c r="I71" i="42"/>
  <c r="H71" i="42"/>
  <c r="G71" i="42"/>
  <c r="F71" i="42"/>
  <c r="E71" i="42"/>
  <c r="D71" i="42"/>
  <c r="C71" i="42"/>
  <c r="B71" i="42"/>
  <c r="K70" i="42"/>
  <c r="J70" i="42"/>
  <c r="I70" i="42"/>
  <c r="H70" i="42"/>
  <c r="G70" i="42"/>
  <c r="F70" i="42"/>
  <c r="E70" i="42"/>
  <c r="D70" i="42"/>
  <c r="C70" i="42"/>
  <c r="B70" i="42"/>
  <c r="K69" i="42"/>
  <c r="J69" i="42"/>
  <c r="I69" i="42"/>
  <c r="H69" i="42"/>
  <c r="G69" i="42"/>
  <c r="F69" i="42"/>
  <c r="E69" i="42"/>
  <c r="D69" i="42"/>
  <c r="C69" i="42"/>
  <c r="B69" i="42"/>
  <c r="K68" i="42"/>
  <c r="J68" i="42"/>
  <c r="I68" i="42"/>
  <c r="H68" i="42"/>
  <c r="G68" i="42"/>
  <c r="F68" i="42"/>
  <c r="E68" i="42"/>
  <c r="D68" i="42"/>
  <c r="C68" i="42"/>
  <c r="B68" i="42"/>
  <c r="K67" i="42"/>
  <c r="J67" i="42"/>
  <c r="I67" i="42"/>
  <c r="H67" i="42"/>
  <c r="G67" i="42"/>
  <c r="F67" i="42"/>
  <c r="E67" i="42"/>
  <c r="D67" i="42"/>
  <c r="C67" i="42"/>
  <c r="B67" i="42"/>
  <c r="K66" i="42"/>
  <c r="J66" i="42"/>
  <c r="I66" i="42"/>
  <c r="H66" i="42"/>
  <c r="G66" i="42"/>
  <c r="F66" i="42"/>
  <c r="E66" i="42"/>
  <c r="D66" i="42"/>
  <c r="C66" i="42"/>
  <c r="B66" i="42"/>
  <c r="K65" i="42"/>
  <c r="J65" i="42"/>
  <c r="I65" i="42"/>
  <c r="H65" i="42"/>
  <c r="G65" i="42"/>
  <c r="F65" i="42"/>
  <c r="E65" i="42"/>
  <c r="D65" i="42"/>
  <c r="C65" i="42"/>
  <c r="B65" i="42"/>
  <c r="K64" i="42"/>
  <c r="J64" i="42"/>
  <c r="I64" i="42"/>
  <c r="H64" i="42"/>
  <c r="G64" i="42"/>
  <c r="F64" i="42"/>
  <c r="E64" i="42"/>
  <c r="D64" i="42"/>
  <c r="C64" i="42"/>
  <c r="B64" i="42"/>
  <c r="K63" i="42"/>
  <c r="J63" i="42"/>
  <c r="I63" i="42"/>
  <c r="H63" i="42"/>
  <c r="G63" i="42"/>
  <c r="F63" i="42"/>
  <c r="E63" i="42"/>
  <c r="D63" i="42"/>
  <c r="C63" i="42"/>
  <c r="B63" i="42"/>
  <c r="K62" i="42"/>
  <c r="J62" i="42"/>
  <c r="I62" i="42"/>
  <c r="H62" i="42"/>
  <c r="G62" i="42"/>
  <c r="F62" i="42"/>
  <c r="E62" i="42"/>
  <c r="D62" i="42"/>
  <c r="C62" i="42"/>
  <c r="B62" i="42"/>
  <c r="K61" i="42"/>
  <c r="J61" i="42"/>
  <c r="I61" i="42"/>
  <c r="H61" i="42"/>
  <c r="G61" i="42"/>
  <c r="F61" i="42"/>
  <c r="E61" i="42"/>
  <c r="D61" i="42"/>
  <c r="C61" i="42"/>
  <c r="B61" i="42"/>
  <c r="K60" i="42"/>
  <c r="J60" i="42"/>
  <c r="I60" i="42"/>
  <c r="H60" i="42"/>
  <c r="G60" i="42"/>
  <c r="F60" i="42"/>
  <c r="E60" i="42"/>
  <c r="D60" i="42"/>
  <c r="C60" i="42"/>
  <c r="B60" i="42"/>
  <c r="K59" i="42"/>
  <c r="J59" i="42"/>
  <c r="I59" i="42"/>
  <c r="H59" i="42"/>
  <c r="G59" i="42"/>
  <c r="F59" i="42"/>
  <c r="E59" i="42"/>
  <c r="D59" i="42"/>
  <c r="C59" i="42"/>
  <c r="B59" i="42"/>
  <c r="K58" i="42"/>
  <c r="J58" i="42"/>
  <c r="I58" i="42"/>
  <c r="H58" i="42"/>
  <c r="G58" i="42"/>
  <c r="F58" i="42"/>
  <c r="E58" i="42"/>
  <c r="D58" i="42"/>
  <c r="C58" i="42"/>
  <c r="B58" i="42"/>
  <c r="K57" i="42"/>
  <c r="J57" i="42"/>
  <c r="I57" i="42"/>
  <c r="H57" i="42"/>
  <c r="G57" i="42"/>
  <c r="F57" i="42"/>
  <c r="E57" i="42"/>
  <c r="D57" i="42"/>
  <c r="C57" i="42"/>
  <c r="B57" i="42"/>
  <c r="K56" i="42"/>
  <c r="J56" i="42"/>
  <c r="I56" i="42"/>
  <c r="H56" i="42"/>
  <c r="G56" i="42"/>
  <c r="F56" i="42"/>
  <c r="E56" i="42"/>
  <c r="D56" i="42"/>
  <c r="C56" i="42"/>
  <c r="B56" i="42"/>
  <c r="K55" i="42"/>
  <c r="J55" i="42"/>
  <c r="I55" i="42"/>
  <c r="H55" i="42"/>
  <c r="G55" i="42"/>
  <c r="F55" i="42"/>
  <c r="E55" i="42"/>
  <c r="D55" i="42"/>
  <c r="C55" i="42"/>
  <c r="B55" i="42"/>
  <c r="K54" i="42"/>
  <c r="J54" i="42"/>
  <c r="I54" i="42"/>
  <c r="H54" i="42"/>
  <c r="G54" i="42"/>
  <c r="F54" i="42"/>
  <c r="E54" i="42"/>
  <c r="D54" i="42"/>
  <c r="C54" i="42"/>
  <c r="B54" i="42"/>
  <c r="K53" i="42"/>
  <c r="J53" i="42"/>
  <c r="I53" i="42"/>
  <c r="H53" i="42"/>
  <c r="G53" i="42"/>
  <c r="F53" i="42"/>
  <c r="E53" i="42"/>
  <c r="D53" i="42"/>
  <c r="C53" i="42"/>
  <c r="B53" i="42"/>
  <c r="K52" i="42"/>
  <c r="J52" i="42"/>
  <c r="I52" i="42"/>
  <c r="H52" i="42"/>
  <c r="G52" i="42"/>
  <c r="F52" i="42"/>
  <c r="E52" i="42"/>
  <c r="D52" i="42"/>
  <c r="C52" i="42"/>
  <c r="B52" i="42"/>
  <c r="K51" i="42"/>
  <c r="J51" i="42"/>
  <c r="I51" i="42"/>
  <c r="H51" i="42"/>
  <c r="G51" i="42"/>
  <c r="F51" i="42"/>
  <c r="E51" i="42"/>
  <c r="D51" i="42"/>
  <c r="C51" i="42"/>
  <c r="B51" i="42"/>
  <c r="K50" i="42"/>
  <c r="J50" i="42"/>
  <c r="I50" i="42"/>
  <c r="H50" i="42"/>
  <c r="G50" i="42"/>
  <c r="F50" i="42"/>
  <c r="E50" i="42"/>
  <c r="D50" i="42"/>
  <c r="C50" i="42"/>
  <c r="B50" i="42"/>
  <c r="K49" i="42"/>
  <c r="J49" i="42"/>
  <c r="I49" i="42"/>
  <c r="H49" i="42"/>
  <c r="G49" i="42"/>
  <c r="F49" i="42"/>
  <c r="E49" i="42"/>
  <c r="D49" i="42"/>
  <c r="C49" i="42"/>
  <c r="B49" i="42"/>
  <c r="K48" i="42"/>
  <c r="J48" i="42"/>
  <c r="I48" i="42"/>
  <c r="H48" i="42"/>
  <c r="G48" i="42"/>
  <c r="F48" i="42"/>
  <c r="E48" i="42"/>
  <c r="D48" i="42"/>
  <c r="C48" i="42"/>
  <c r="B48" i="42"/>
  <c r="K47" i="42"/>
  <c r="J47" i="42"/>
  <c r="I47" i="42"/>
  <c r="H47" i="42"/>
  <c r="G47" i="42"/>
  <c r="F47" i="42"/>
  <c r="E47" i="42"/>
  <c r="D47" i="42"/>
  <c r="C47" i="42"/>
  <c r="B47" i="42"/>
  <c r="K46" i="42"/>
  <c r="J46" i="42"/>
  <c r="I46" i="42"/>
  <c r="H46" i="42"/>
  <c r="G46" i="42"/>
  <c r="F46" i="42"/>
  <c r="E46" i="42"/>
  <c r="D46" i="42"/>
  <c r="C46" i="42"/>
  <c r="B46" i="42"/>
  <c r="K45" i="42"/>
  <c r="J45" i="42"/>
  <c r="I45" i="42"/>
  <c r="H45" i="42"/>
  <c r="G45" i="42"/>
  <c r="F45" i="42"/>
  <c r="E45" i="42"/>
  <c r="D45" i="42"/>
  <c r="C45" i="42"/>
  <c r="B45" i="42"/>
  <c r="K44" i="42"/>
  <c r="J44" i="42"/>
  <c r="I44" i="42"/>
  <c r="H44" i="42"/>
  <c r="G44" i="42"/>
  <c r="F44" i="42"/>
  <c r="E44" i="42"/>
  <c r="D44" i="42"/>
  <c r="C44" i="42"/>
  <c r="B44" i="42"/>
  <c r="K43" i="42"/>
  <c r="J43" i="42"/>
  <c r="I43" i="42"/>
  <c r="H43" i="42"/>
  <c r="G43" i="42"/>
  <c r="F43" i="42"/>
  <c r="E43" i="42"/>
  <c r="D43" i="42"/>
  <c r="C43" i="42"/>
  <c r="B43" i="42"/>
  <c r="K42" i="42"/>
  <c r="J42" i="42"/>
  <c r="I42" i="42"/>
  <c r="H42" i="42"/>
  <c r="G42" i="42"/>
  <c r="F42" i="42"/>
  <c r="E42" i="42"/>
  <c r="D42" i="42"/>
  <c r="C42" i="42"/>
  <c r="B42" i="42"/>
  <c r="K41" i="42"/>
  <c r="J41" i="42"/>
  <c r="I41" i="42"/>
  <c r="H41" i="42"/>
  <c r="G41" i="42"/>
  <c r="F41" i="42"/>
  <c r="E41" i="42"/>
  <c r="D41" i="42"/>
  <c r="C41" i="42"/>
  <c r="B41" i="42"/>
  <c r="K40" i="42"/>
  <c r="J40" i="42"/>
  <c r="I40" i="42"/>
  <c r="H40" i="42"/>
  <c r="G40" i="42"/>
  <c r="F40" i="42"/>
  <c r="E40" i="42"/>
  <c r="D40" i="42"/>
  <c r="C40" i="42"/>
  <c r="B40" i="42"/>
  <c r="K39" i="42"/>
  <c r="J39" i="42"/>
  <c r="I39" i="42"/>
  <c r="H39" i="42"/>
  <c r="G39" i="42"/>
  <c r="F39" i="42"/>
  <c r="E39" i="42"/>
  <c r="D39" i="42"/>
  <c r="C39" i="42"/>
  <c r="B39" i="42"/>
  <c r="K38" i="42"/>
  <c r="J38" i="42"/>
  <c r="I38" i="42"/>
  <c r="H38" i="42"/>
  <c r="G38" i="42"/>
  <c r="F38" i="42"/>
  <c r="E38" i="42"/>
  <c r="D38" i="42"/>
  <c r="C38" i="42"/>
  <c r="B38" i="42"/>
  <c r="K37" i="42"/>
  <c r="J37" i="42"/>
  <c r="I37" i="42"/>
  <c r="H37" i="42"/>
  <c r="G37" i="42"/>
  <c r="F37" i="42"/>
  <c r="E37" i="42"/>
  <c r="D37" i="42"/>
  <c r="C37" i="42"/>
  <c r="B37" i="42"/>
  <c r="K36" i="42"/>
  <c r="J36" i="42"/>
  <c r="I36" i="42"/>
  <c r="H36" i="42"/>
  <c r="G36" i="42"/>
  <c r="F36" i="42"/>
  <c r="E36" i="42"/>
  <c r="D36" i="42"/>
  <c r="C36" i="42"/>
  <c r="B36" i="42"/>
  <c r="K35" i="42"/>
  <c r="J35" i="42"/>
  <c r="I35" i="42"/>
  <c r="H35" i="42"/>
  <c r="G35" i="42"/>
  <c r="F35" i="42"/>
  <c r="E35" i="42"/>
  <c r="D35" i="42"/>
  <c r="C35" i="42"/>
  <c r="B35" i="42"/>
  <c r="K34" i="42"/>
  <c r="J34" i="42"/>
  <c r="I34" i="42"/>
  <c r="H34" i="42"/>
  <c r="G34" i="42"/>
  <c r="F34" i="42"/>
  <c r="E34" i="42"/>
  <c r="D34" i="42"/>
  <c r="C34" i="42"/>
  <c r="B34" i="42"/>
  <c r="K33" i="42"/>
  <c r="J33" i="42"/>
  <c r="I33" i="42"/>
  <c r="H33" i="42"/>
  <c r="G33" i="42"/>
  <c r="F33" i="42"/>
  <c r="E33" i="42"/>
  <c r="D33" i="42"/>
  <c r="C33" i="42"/>
  <c r="B33" i="42"/>
  <c r="K32" i="42"/>
  <c r="J32" i="42"/>
  <c r="I32" i="42"/>
  <c r="H32" i="42"/>
  <c r="G32" i="42"/>
  <c r="F32" i="42"/>
  <c r="E32" i="42"/>
  <c r="D32" i="42"/>
  <c r="C32" i="42"/>
  <c r="B32" i="42"/>
  <c r="K31" i="42"/>
  <c r="J31" i="42"/>
  <c r="I31" i="42"/>
  <c r="H31" i="42"/>
  <c r="G31" i="42"/>
  <c r="F31" i="42"/>
  <c r="E31" i="42"/>
  <c r="D31" i="42"/>
  <c r="C31" i="42"/>
  <c r="B31" i="42"/>
  <c r="K30" i="42"/>
  <c r="J30" i="42"/>
  <c r="I30" i="42"/>
  <c r="H30" i="42"/>
  <c r="G30" i="42"/>
  <c r="F30" i="42"/>
  <c r="E30" i="42"/>
  <c r="D30" i="42"/>
  <c r="C30" i="42"/>
  <c r="B30" i="42"/>
  <c r="K29" i="42"/>
  <c r="J29" i="42"/>
  <c r="I29" i="42"/>
  <c r="H29" i="42"/>
  <c r="G29" i="42"/>
  <c r="F29" i="42"/>
  <c r="E29" i="42"/>
  <c r="D29" i="42"/>
  <c r="C29" i="42"/>
  <c r="B29" i="42"/>
  <c r="K28" i="42"/>
  <c r="J28" i="42"/>
  <c r="I28" i="42"/>
  <c r="H28" i="42"/>
  <c r="G28" i="42"/>
  <c r="F28" i="42"/>
  <c r="E28" i="42"/>
  <c r="D28" i="42"/>
  <c r="C28" i="42"/>
  <c r="B28" i="42"/>
  <c r="K27" i="42"/>
  <c r="J27" i="42"/>
  <c r="I27" i="42"/>
  <c r="H27" i="42"/>
  <c r="G27" i="42"/>
  <c r="F27" i="42"/>
  <c r="E27" i="42"/>
  <c r="D27" i="42"/>
  <c r="C27" i="42"/>
  <c r="B27" i="42"/>
  <c r="K26" i="42"/>
  <c r="J26" i="42"/>
  <c r="I26" i="42"/>
  <c r="H26" i="42"/>
  <c r="G26" i="42"/>
  <c r="F26" i="42"/>
  <c r="E26" i="42"/>
  <c r="D26" i="42"/>
  <c r="C26" i="42"/>
  <c r="B26" i="42"/>
  <c r="K25" i="42"/>
  <c r="J25" i="42"/>
  <c r="I25" i="42"/>
  <c r="H25" i="42"/>
  <c r="G25" i="42"/>
  <c r="F25" i="42"/>
  <c r="E25" i="42"/>
  <c r="D25" i="42"/>
  <c r="C25" i="42"/>
  <c r="B25" i="42"/>
  <c r="K24" i="42"/>
  <c r="J24" i="42"/>
  <c r="I24" i="42"/>
  <c r="H24" i="42"/>
  <c r="G24" i="42"/>
  <c r="F24" i="42"/>
  <c r="E24" i="42"/>
  <c r="D24" i="42"/>
  <c r="C24" i="42"/>
  <c r="B24" i="42"/>
  <c r="K23" i="42"/>
  <c r="J23" i="42"/>
  <c r="I23" i="42"/>
  <c r="H23" i="42"/>
  <c r="G23" i="42"/>
  <c r="F23" i="42"/>
  <c r="E23" i="42"/>
  <c r="D23" i="42"/>
  <c r="C23" i="42"/>
  <c r="B23" i="42"/>
  <c r="K22" i="42"/>
  <c r="J22" i="42"/>
  <c r="I22" i="42"/>
  <c r="H22" i="42"/>
  <c r="G22" i="42"/>
  <c r="F22" i="42"/>
  <c r="E22" i="42"/>
  <c r="D22" i="42"/>
  <c r="C22" i="42"/>
  <c r="B22" i="42"/>
  <c r="K21" i="42"/>
  <c r="J21" i="42"/>
  <c r="I21" i="42"/>
  <c r="H21" i="42"/>
  <c r="G21" i="42"/>
  <c r="F21" i="42"/>
  <c r="E21" i="42"/>
  <c r="D21" i="42"/>
  <c r="C21" i="42"/>
  <c r="B21" i="42"/>
  <c r="K20" i="42"/>
  <c r="J20" i="42"/>
  <c r="I20" i="42"/>
  <c r="H20" i="42"/>
  <c r="G20" i="42"/>
  <c r="F20" i="42"/>
  <c r="E20" i="42"/>
  <c r="D20" i="42"/>
  <c r="C20" i="42"/>
  <c r="B20" i="42"/>
  <c r="K19" i="42"/>
  <c r="J19" i="42"/>
  <c r="I19" i="42"/>
  <c r="H19" i="42"/>
  <c r="G19" i="42"/>
  <c r="F19" i="42"/>
  <c r="E19" i="42"/>
  <c r="D19" i="42"/>
  <c r="C19" i="42"/>
  <c r="B19" i="42"/>
  <c r="K18" i="42"/>
  <c r="J18" i="42"/>
  <c r="I18" i="42"/>
  <c r="H18" i="42"/>
  <c r="G18" i="42"/>
  <c r="F18" i="42"/>
  <c r="E18" i="42"/>
  <c r="D18" i="42"/>
  <c r="C18" i="42"/>
  <c r="B18" i="42"/>
  <c r="K17" i="42"/>
  <c r="J17" i="42"/>
  <c r="I17" i="42"/>
  <c r="H17" i="42"/>
  <c r="G17" i="42"/>
  <c r="F17" i="42"/>
  <c r="E17" i="42"/>
  <c r="D17" i="42"/>
  <c r="C17" i="42"/>
  <c r="B17" i="42"/>
  <c r="K16" i="42"/>
  <c r="J16" i="42"/>
  <c r="I16" i="42"/>
  <c r="H16" i="42"/>
  <c r="G16" i="42"/>
  <c r="F16" i="42"/>
  <c r="E16" i="42"/>
  <c r="D16" i="42"/>
  <c r="C16" i="42"/>
  <c r="B16" i="42"/>
  <c r="K15" i="42"/>
  <c r="J15" i="42"/>
  <c r="I15" i="42"/>
  <c r="H15" i="42"/>
  <c r="G15" i="42"/>
  <c r="F15" i="42"/>
  <c r="E15" i="42"/>
  <c r="D15" i="42"/>
  <c r="C15" i="42"/>
  <c r="B15" i="42"/>
  <c r="K14" i="42"/>
  <c r="J14" i="42"/>
  <c r="I14" i="42"/>
  <c r="H14" i="42"/>
  <c r="G14" i="42"/>
  <c r="F14" i="42"/>
  <c r="E14" i="42"/>
  <c r="D14" i="42"/>
  <c r="C14" i="42"/>
  <c r="B14" i="42"/>
  <c r="K13" i="42"/>
  <c r="J13" i="42"/>
  <c r="I13" i="42"/>
  <c r="H13" i="42"/>
  <c r="G13" i="42"/>
  <c r="F13" i="42"/>
  <c r="E13" i="42"/>
  <c r="D13" i="42"/>
  <c r="C13" i="42"/>
  <c r="B13" i="42"/>
  <c r="K12" i="42"/>
  <c r="J12" i="42"/>
  <c r="I12" i="42"/>
  <c r="H12" i="42"/>
  <c r="G12" i="42"/>
  <c r="F12" i="42"/>
  <c r="E12" i="42"/>
  <c r="D12" i="42"/>
  <c r="C12" i="42"/>
  <c r="B12" i="42"/>
  <c r="K11" i="42"/>
  <c r="J11" i="42"/>
  <c r="I11" i="42"/>
  <c r="H11" i="42"/>
  <c r="G11" i="42"/>
  <c r="F11" i="42"/>
  <c r="E11" i="42"/>
  <c r="D11" i="42"/>
  <c r="C11" i="42"/>
  <c r="B11" i="42"/>
  <c r="K10" i="42"/>
  <c r="J10" i="42"/>
  <c r="I10" i="42"/>
  <c r="H10" i="42"/>
  <c r="G10" i="42"/>
  <c r="F10" i="42"/>
  <c r="E10" i="42"/>
  <c r="D10" i="42"/>
  <c r="C10" i="42"/>
  <c r="B10" i="42"/>
  <c r="K9" i="42"/>
  <c r="J9" i="42"/>
  <c r="I9" i="42"/>
  <c r="H9" i="42"/>
  <c r="G9" i="42"/>
  <c r="F9" i="42"/>
  <c r="E9" i="42"/>
  <c r="D9" i="42"/>
  <c r="C9" i="42"/>
  <c r="B9" i="42"/>
  <c r="K8" i="42"/>
  <c r="J8" i="42"/>
  <c r="I8" i="42"/>
  <c r="H8" i="42"/>
  <c r="G8" i="42"/>
  <c r="F8" i="42"/>
  <c r="E8" i="42"/>
  <c r="D8" i="42"/>
  <c r="C8" i="42"/>
  <c r="B8" i="42"/>
  <c r="K7" i="42"/>
  <c r="J7" i="42"/>
  <c r="I7" i="42"/>
  <c r="H7" i="42"/>
  <c r="G7" i="42"/>
  <c r="F7" i="42"/>
  <c r="E7" i="42"/>
  <c r="D7" i="42"/>
  <c r="C7" i="42"/>
  <c r="B7" i="42"/>
  <c r="K6" i="42"/>
  <c r="J6" i="42"/>
  <c r="I6" i="42"/>
  <c r="H6" i="42"/>
  <c r="G6" i="42"/>
  <c r="F6" i="42"/>
  <c r="E6" i="42"/>
  <c r="D6" i="42"/>
  <c r="C6" i="42"/>
  <c r="B6" i="42"/>
  <c r="K5" i="42"/>
  <c r="J5" i="42"/>
  <c r="I5" i="42"/>
  <c r="H5" i="42"/>
  <c r="G5" i="42"/>
  <c r="F5" i="42"/>
  <c r="E5" i="42"/>
  <c r="D5" i="42"/>
  <c r="C5" i="42"/>
  <c r="B5" i="42"/>
  <c r="K4" i="42"/>
  <c r="J4" i="42"/>
  <c r="I4" i="42"/>
  <c r="H4" i="42"/>
  <c r="G4" i="42"/>
  <c r="F4" i="42"/>
  <c r="E4" i="42"/>
  <c r="D4" i="42"/>
  <c r="C4" i="42"/>
  <c r="B4" i="42"/>
  <c r="K3" i="42"/>
  <c r="J3" i="42"/>
  <c r="I3" i="42"/>
  <c r="H3" i="42"/>
  <c r="G3" i="42"/>
  <c r="F3" i="42"/>
  <c r="E3" i="42"/>
  <c r="D3" i="42"/>
  <c r="C3" i="42"/>
  <c r="B3" i="42"/>
  <c r="B291" i="41"/>
  <c r="B290" i="41"/>
  <c r="B289" i="41"/>
  <c r="B288" i="41"/>
  <c r="B287" i="41"/>
  <c r="B286" i="41"/>
  <c r="B285" i="41"/>
  <c r="B284" i="41"/>
  <c r="B283" i="41"/>
  <c r="B282" i="41"/>
  <c r="B281" i="41"/>
  <c r="B280" i="41"/>
  <c r="B279" i="41"/>
  <c r="B278" i="41"/>
  <c r="B277" i="41"/>
  <c r="B276" i="41"/>
  <c r="B275" i="41"/>
  <c r="B274" i="41"/>
  <c r="B273" i="41"/>
  <c r="B272" i="41"/>
  <c r="B271" i="41"/>
  <c r="B270" i="41"/>
  <c r="B269" i="41"/>
  <c r="B268" i="41"/>
  <c r="B267" i="41"/>
  <c r="B266" i="41"/>
  <c r="B265" i="41"/>
  <c r="B264" i="41"/>
  <c r="B263" i="41"/>
  <c r="B262" i="41"/>
  <c r="B261" i="41"/>
  <c r="B260" i="41"/>
  <c r="B259" i="41"/>
  <c r="B258" i="41"/>
  <c r="B257" i="41"/>
  <c r="B256" i="41"/>
  <c r="B255" i="41"/>
  <c r="B254" i="41"/>
  <c r="B253" i="41"/>
  <c r="B252" i="41"/>
  <c r="B251" i="41"/>
  <c r="B250" i="41"/>
  <c r="B249" i="41"/>
  <c r="B248" i="41"/>
  <c r="B247" i="41"/>
  <c r="B246" i="41"/>
  <c r="B245" i="41"/>
  <c r="B244" i="41"/>
  <c r="B243" i="41"/>
  <c r="B242" i="41"/>
  <c r="B241" i="41"/>
  <c r="B240" i="41"/>
  <c r="B239" i="41"/>
  <c r="B238" i="41"/>
  <c r="B237" i="41"/>
  <c r="B236" i="41"/>
  <c r="B235" i="41"/>
  <c r="B234" i="41"/>
  <c r="B233" i="41"/>
  <c r="B232" i="41"/>
  <c r="B231" i="41"/>
  <c r="B230" i="41"/>
  <c r="B229" i="41"/>
  <c r="B228" i="41"/>
  <c r="B227" i="41"/>
  <c r="B226" i="41"/>
  <c r="B225" i="41"/>
  <c r="B224" i="41"/>
  <c r="B223" i="41"/>
  <c r="B222" i="41"/>
  <c r="B221" i="41"/>
  <c r="B220" i="41"/>
  <c r="B219" i="41"/>
  <c r="B218" i="41"/>
  <c r="B217" i="41"/>
  <c r="B216" i="41"/>
  <c r="B215" i="41"/>
  <c r="B214" i="41"/>
  <c r="B213" i="41"/>
  <c r="B212" i="41"/>
  <c r="B211" i="41"/>
  <c r="B210" i="41"/>
  <c r="B209" i="41"/>
  <c r="B208" i="41"/>
  <c r="B207" i="41"/>
  <c r="B206" i="41"/>
  <c r="B205" i="41"/>
  <c r="B204" i="41"/>
  <c r="B203" i="41"/>
  <c r="B202" i="41"/>
  <c r="B201" i="41"/>
  <c r="B200" i="41"/>
  <c r="B199" i="41"/>
  <c r="B198" i="41"/>
  <c r="B197" i="41"/>
  <c r="B196" i="41"/>
  <c r="B195" i="41"/>
  <c r="B194" i="41"/>
  <c r="B193" i="41"/>
  <c r="B192" i="41"/>
  <c r="B191" i="41"/>
  <c r="B190" i="41"/>
  <c r="B189" i="41"/>
  <c r="B188" i="41"/>
  <c r="B187" i="41"/>
  <c r="B186" i="41"/>
  <c r="B185" i="41"/>
  <c r="B184" i="41"/>
  <c r="B183" i="41"/>
  <c r="B182" i="41"/>
  <c r="B181" i="41"/>
  <c r="B180" i="41"/>
  <c r="B179" i="41"/>
  <c r="B178" i="41"/>
  <c r="B177" i="41"/>
  <c r="B176" i="41"/>
  <c r="B175" i="41"/>
  <c r="B174" i="41"/>
  <c r="B173" i="41"/>
  <c r="B172" i="41"/>
  <c r="B171" i="41"/>
  <c r="B170" i="41"/>
  <c r="B169" i="41"/>
  <c r="B168" i="41"/>
  <c r="B167" i="41"/>
  <c r="B166" i="41"/>
  <c r="B165" i="41"/>
  <c r="B164" i="41"/>
  <c r="B163" i="41"/>
  <c r="B162" i="41"/>
  <c r="B161" i="41"/>
  <c r="B160" i="41"/>
  <c r="B159" i="41"/>
  <c r="B158" i="41"/>
  <c r="B157" i="41"/>
  <c r="B156" i="41"/>
  <c r="B155" i="41"/>
  <c r="B154" i="41"/>
  <c r="B153" i="41"/>
  <c r="B152" i="41"/>
  <c r="B151" i="41"/>
  <c r="B150" i="41"/>
  <c r="B149" i="41"/>
  <c r="B148" i="41"/>
  <c r="B147" i="41"/>
  <c r="B146" i="41"/>
  <c r="B145" i="41"/>
  <c r="B144" i="41"/>
  <c r="B143" i="41"/>
  <c r="B142" i="41"/>
  <c r="B141" i="41"/>
  <c r="B140" i="41"/>
  <c r="B139" i="41"/>
  <c r="B138" i="41"/>
  <c r="B137" i="41"/>
  <c r="B136" i="41"/>
  <c r="B135" i="41"/>
  <c r="B134" i="41"/>
  <c r="B133" i="41"/>
  <c r="B132" i="41"/>
  <c r="B131" i="41"/>
  <c r="B130" i="41"/>
  <c r="B129" i="41"/>
  <c r="B128" i="41"/>
  <c r="B127" i="41"/>
  <c r="B126" i="41"/>
  <c r="B125" i="41"/>
  <c r="B124" i="41"/>
  <c r="B123" i="41"/>
  <c r="B122" i="41"/>
  <c r="B121" i="41"/>
  <c r="B120" i="41"/>
  <c r="B119" i="41"/>
  <c r="B118" i="41"/>
  <c r="B117" i="41"/>
  <c r="B116" i="41"/>
  <c r="B115" i="41"/>
  <c r="B114" i="41"/>
  <c r="B113" i="41"/>
  <c r="B112" i="41"/>
  <c r="B111" i="41"/>
  <c r="B110" i="41"/>
  <c r="B109" i="41"/>
  <c r="B108" i="41"/>
  <c r="B107" i="41"/>
  <c r="B106" i="41"/>
  <c r="B105" i="41"/>
  <c r="B104" i="41"/>
  <c r="B103" i="41"/>
  <c r="B102" i="41"/>
  <c r="B101" i="41"/>
  <c r="B100" i="41"/>
  <c r="B99" i="41"/>
  <c r="B98" i="41"/>
  <c r="B97" i="41"/>
  <c r="B96" i="41"/>
  <c r="B95" i="41"/>
  <c r="B94" i="41"/>
  <c r="B93" i="41"/>
  <c r="B92" i="41"/>
  <c r="B91" i="41"/>
  <c r="B90" i="41"/>
  <c r="B89" i="41"/>
  <c r="B88" i="41"/>
  <c r="B87" i="41"/>
  <c r="B86" i="41"/>
  <c r="B85" i="41"/>
  <c r="B84" i="41"/>
  <c r="B83" i="41"/>
  <c r="B82" i="41"/>
  <c r="B81" i="41"/>
  <c r="B80" i="41"/>
  <c r="B79" i="41"/>
  <c r="B78" i="41"/>
  <c r="K77" i="41"/>
  <c r="J77" i="41"/>
  <c r="I77" i="41"/>
  <c r="H77" i="41"/>
  <c r="G77" i="41"/>
  <c r="F77" i="41"/>
  <c r="E77" i="41"/>
  <c r="D77" i="41"/>
  <c r="C77" i="41"/>
  <c r="B77" i="41"/>
  <c r="K76" i="41"/>
  <c r="J76" i="41"/>
  <c r="I76" i="41"/>
  <c r="H76" i="41"/>
  <c r="G76" i="41"/>
  <c r="F76" i="41"/>
  <c r="E76" i="41"/>
  <c r="D76" i="41"/>
  <c r="C76" i="41"/>
  <c r="B76" i="41"/>
  <c r="K75" i="41"/>
  <c r="J75" i="41"/>
  <c r="I75" i="41"/>
  <c r="H75" i="41"/>
  <c r="G75" i="41"/>
  <c r="F75" i="41"/>
  <c r="E75" i="41"/>
  <c r="D75" i="41"/>
  <c r="C75" i="41"/>
  <c r="B75" i="41"/>
  <c r="K74" i="41"/>
  <c r="J74" i="41"/>
  <c r="I74" i="41"/>
  <c r="H74" i="41"/>
  <c r="G74" i="41"/>
  <c r="F74" i="41"/>
  <c r="E74" i="41"/>
  <c r="D74" i="41"/>
  <c r="C74" i="41"/>
  <c r="B74" i="41"/>
  <c r="K73" i="41"/>
  <c r="J73" i="41"/>
  <c r="I73" i="41"/>
  <c r="H73" i="41"/>
  <c r="G73" i="41"/>
  <c r="F73" i="41"/>
  <c r="E73" i="41"/>
  <c r="D73" i="41"/>
  <c r="C73" i="41"/>
  <c r="B73" i="41"/>
  <c r="K72" i="41"/>
  <c r="J72" i="41"/>
  <c r="I72" i="41"/>
  <c r="H72" i="41"/>
  <c r="G72" i="41"/>
  <c r="F72" i="41"/>
  <c r="E72" i="41"/>
  <c r="D72" i="41"/>
  <c r="C72" i="41"/>
  <c r="B72" i="41"/>
  <c r="K71" i="41"/>
  <c r="J71" i="41"/>
  <c r="I71" i="41"/>
  <c r="H71" i="41"/>
  <c r="G71" i="41"/>
  <c r="F71" i="41"/>
  <c r="E71" i="41"/>
  <c r="D71" i="41"/>
  <c r="C71" i="41"/>
  <c r="B71" i="41"/>
  <c r="K70" i="41"/>
  <c r="J70" i="41"/>
  <c r="I70" i="41"/>
  <c r="H70" i="41"/>
  <c r="G70" i="41"/>
  <c r="F70" i="41"/>
  <c r="E70" i="41"/>
  <c r="D70" i="41"/>
  <c r="C70" i="41"/>
  <c r="B70" i="41"/>
  <c r="K69" i="41"/>
  <c r="J69" i="41"/>
  <c r="I69" i="41"/>
  <c r="H69" i="41"/>
  <c r="G69" i="41"/>
  <c r="F69" i="41"/>
  <c r="E69" i="41"/>
  <c r="D69" i="41"/>
  <c r="C69" i="41"/>
  <c r="B69" i="41"/>
  <c r="K68" i="41"/>
  <c r="J68" i="41"/>
  <c r="I68" i="41"/>
  <c r="H68" i="41"/>
  <c r="G68" i="41"/>
  <c r="F68" i="41"/>
  <c r="E68" i="41"/>
  <c r="D68" i="41"/>
  <c r="C68" i="41"/>
  <c r="B68" i="41"/>
  <c r="K67" i="41"/>
  <c r="J67" i="41"/>
  <c r="I67" i="41"/>
  <c r="H67" i="41"/>
  <c r="G67" i="41"/>
  <c r="F67" i="41"/>
  <c r="E67" i="41"/>
  <c r="D67" i="41"/>
  <c r="C67" i="41"/>
  <c r="B67" i="41"/>
  <c r="K66" i="41"/>
  <c r="J66" i="41"/>
  <c r="I66" i="41"/>
  <c r="H66" i="41"/>
  <c r="G66" i="41"/>
  <c r="F66" i="41"/>
  <c r="E66" i="41"/>
  <c r="D66" i="41"/>
  <c r="C66" i="41"/>
  <c r="B66" i="41"/>
  <c r="K65" i="41"/>
  <c r="J65" i="41"/>
  <c r="I65" i="41"/>
  <c r="H65" i="41"/>
  <c r="G65" i="41"/>
  <c r="F65" i="41"/>
  <c r="E65" i="41"/>
  <c r="D65" i="41"/>
  <c r="C65" i="41"/>
  <c r="B65" i="41"/>
  <c r="K64" i="41"/>
  <c r="J64" i="41"/>
  <c r="I64" i="41"/>
  <c r="H64" i="41"/>
  <c r="G64" i="41"/>
  <c r="F64" i="41"/>
  <c r="E64" i="41"/>
  <c r="D64" i="41"/>
  <c r="C64" i="41"/>
  <c r="B64" i="41"/>
  <c r="K63" i="41"/>
  <c r="J63" i="41"/>
  <c r="I63" i="41"/>
  <c r="H63" i="41"/>
  <c r="G63" i="41"/>
  <c r="F63" i="41"/>
  <c r="E63" i="41"/>
  <c r="D63" i="41"/>
  <c r="C63" i="41"/>
  <c r="B63" i="41"/>
  <c r="K62" i="41"/>
  <c r="J62" i="41"/>
  <c r="I62" i="41"/>
  <c r="H62" i="41"/>
  <c r="G62" i="41"/>
  <c r="F62" i="41"/>
  <c r="E62" i="41"/>
  <c r="D62" i="41"/>
  <c r="C62" i="41"/>
  <c r="B62" i="41"/>
  <c r="K61" i="41"/>
  <c r="J61" i="41"/>
  <c r="I61" i="41"/>
  <c r="H61" i="41"/>
  <c r="G61" i="41"/>
  <c r="F61" i="41"/>
  <c r="E61" i="41"/>
  <c r="D61" i="41"/>
  <c r="C61" i="41"/>
  <c r="B61" i="41"/>
  <c r="K60" i="41"/>
  <c r="J60" i="41"/>
  <c r="I60" i="41"/>
  <c r="H60" i="41"/>
  <c r="G60" i="41"/>
  <c r="F60" i="41"/>
  <c r="E60" i="41"/>
  <c r="D60" i="41"/>
  <c r="C60" i="41"/>
  <c r="B60" i="41"/>
  <c r="K59" i="41"/>
  <c r="J59" i="41"/>
  <c r="I59" i="41"/>
  <c r="H59" i="41"/>
  <c r="G59" i="41"/>
  <c r="F59" i="41"/>
  <c r="E59" i="41"/>
  <c r="D59" i="41"/>
  <c r="C59" i="41"/>
  <c r="B59" i="41"/>
  <c r="K58" i="41"/>
  <c r="J58" i="41"/>
  <c r="I58" i="41"/>
  <c r="H58" i="41"/>
  <c r="G58" i="41"/>
  <c r="F58" i="41"/>
  <c r="E58" i="41"/>
  <c r="D58" i="41"/>
  <c r="C58" i="41"/>
  <c r="B58" i="41"/>
  <c r="K57" i="41"/>
  <c r="J57" i="41"/>
  <c r="I57" i="41"/>
  <c r="H57" i="41"/>
  <c r="G57" i="41"/>
  <c r="F57" i="41"/>
  <c r="E57" i="41"/>
  <c r="D57" i="41"/>
  <c r="C57" i="41"/>
  <c r="B57" i="41"/>
  <c r="K56" i="41"/>
  <c r="J56" i="41"/>
  <c r="I56" i="41"/>
  <c r="H56" i="41"/>
  <c r="G56" i="41"/>
  <c r="F56" i="41"/>
  <c r="E56" i="41"/>
  <c r="D56" i="41"/>
  <c r="C56" i="41"/>
  <c r="B56" i="41"/>
  <c r="K55" i="41"/>
  <c r="J55" i="41"/>
  <c r="I55" i="41"/>
  <c r="H55" i="41"/>
  <c r="G55" i="41"/>
  <c r="F55" i="41"/>
  <c r="E55" i="41"/>
  <c r="D55" i="41"/>
  <c r="C55" i="41"/>
  <c r="B55" i="41"/>
  <c r="K54" i="41"/>
  <c r="J54" i="41"/>
  <c r="I54" i="41"/>
  <c r="H54" i="41"/>
  <c r="G54" i="41"/>
  <c r="F54" i="41"/>
  <c r="E54" i="41"/>
  <c r="D54" i="41"/>
  <c r="C54" i="41"/>
  <c r="B54" i="41"/>
  <c r="K53" i="41"/>
  <c r="J53" i="41"/>
  <c r="I53" i="41"/>
  <c r="H53" i="41"/>
  <c r="G53" i="41"/>
  <c r="F53" i="41"/>
  <c r="E53" i="41"/>
  <c r="D53" i="41"/>
  <c r="C53" i="41"/>
  <c r="B53" i="41"/>
  <c r="K52" i="41"/>
  <c r="J52" i="41"/>
  <c r="I52" i="41"/>
  <c r="H52" i="41"/>
  <c r="G52" i="41"/>
  <c r="F52" i="41"/>
  <c r="E52" i="41"/>
  <c r="D52" i="41"/>
  <c r="C52" i="41"/>
  <c r="B52" i="41"/>
  <c r="K51" i="41"/>
  <c r="J51" i="41"/>
  <c r="I51" i="41"/>
  <c r="H51" i="41"/>
  <c r="G51" i="41"/>
  <c r="F51" i="41"/>
  <c r="E51" i="41"/>
  <c r="D51" i="41"/>
  <c r="C51" i="41"/>
  <c r="B51" i="41"/>
  <c r="K50" i="41"/>
  <c r="J50" i="41"/>
  <c r="I50" i="41"/>
  <c r="H50" i="41"/>
  <c r="G50" i="41"/>
  <c r="F50" i="41"/>
  <c r="E50" i="41"/>
  <c r="D50" i="41"/>
  <c r="C50" i="41"/>
  <c r="B50" i="41"/>
  <c r="K49" i="41"/>
  <c r="J49" i="41"/>
  <c r="I49" i="41"/>
  <c r="H49" i="41"/>
  <c r="G49" i="41"/>
  <c r="F49" i="41"/>
  <c r="E49" i="41"/>
  <c r="D49" i="41"/>
  <c r="C49" i="41"/>
  <c r="B49" i="41"/>
  <c r="K48" i="41"/>
  <c r="J48" i="41"/>
  <c r="I48" i="41"/>
  <c r="H48" i="41"/>
  <c r="G48" i="41"/>
  <c r="F48" i="41"/>
  <c r="E48" i="41"/>
  <c r="D48" i="41"/>
  <c r="C48" i="41"/>
  <c r="B48" i="41"/>
  <c r="K47" i="41"/>
  <c r="J47" i="41"/>
  <c r="I47" i="41"/>
  <c r="H47" i="41"/>
  <c r="G47" i="41"/>
  <c r="F47" i="41"/>
  <c r="E47" i="41"/>
  <c r="D47" i="41"/>
  <c r="C47" i="41"/>
  <c r="B47" i="41"/>
  <c r="K46" i="41"/>
  <c r="J46" i="41"/>
  <c r="I46" i="41"/>
  <c r="H46" i="41"/>
  <c r="G46" i="41"/>
  <c r="F46" i="41"/>
  <c r="E46" i="41"/>
  <c r="D46" i="41"/>
  <c r="C46" i="41"/>
  <c r="B46" i="41"/>
  <c r="K45" i="41"/>
  <c r="J45" i="41"/>
  <c r="I45" i="41"/>
  <c r="H45" i="41"/>
  <c r="G45" i="41"/>
  <c r="F45" i="41"/>
  <c r="E45" i="41"/>
  <c r="D45" i="41"/>
  <c r="C45" i="41"/>
  <c r="B45" i="41"/>
  <c r="K44" i="41"/>
  <c r="J44" i="41"/>
  <c r="I44" i="41"/>
  <c r="H44" i="41"/>
  <c r="G44" i="41"/>
  <c r="F44" i="41"/>
  <c r="E44" i="41"/>
  <c r="D44" i="41"/>
  <c r="C44" i="41"/>
  <c r="B44" i="41"/>
  <c r="K43" i="41"/>
  <c r="J43" i="41"/>
  <c r="I43" i="41"/>
  <c r="H43" i="41"/>
  <c r="G43" i="41"/>
  <c r="F43" i="41"/>
  <c r="E43" i="41"/>
  <c r="D43" i="41"/>
  <c r="C43" i="41"/>
  <c r="B43" i="41"/>
  <c r="K42" i="41"/>
  <c r="J42" i="41"/>
  <c r="I42" i="41"/>
  <c r="H42" i="41"/>
  <c r="G42" i="41"/>
  <c r="F42" i="41"/>
  <c r="E42" i="41"/>
  <c r="D42" i="41"/>
  <c r="C42" i="41"/>
  <c r="B42" i="41"/>
  <c r="K41" i="41"/>
  <c r="J41" i="41"/>
  <c r="I41" i="41"/>
  <c r="H41" i="41"/>
  <c r="G41" i="41"/>
  <c r="F41" i="41"/>
  <c r="E41" i="41"/>
  <c r="D41" i="41"/>
  <c r="C41" i="41"/>
  <c r="B41" i="41"/>
  <c r="K40" i="41"/>
  <c r="J40" i="41"/>
  <c r="I40" i="41"/>
  <c r="H40" i="41"/>
  <c r="G40" i="41"/>
  <c r="F40" i="41"/>
  <c r="E40" i="41"/>
  <c r="D40" i="41"/>
  <c r="C40" i="41"/>
  <c r="B40" i="41"/>
  <c r="K39" i="41"/>
  <c r="J39" i="41"/>
  <c r="I39" i="41"/>
  <c r="H39" i="41"/>
  <c r="G39" i="41"/>
  <c r="F39" i="41"/>
  <c r="E39" i="41"/>
  <c r="D39" i="41"/>
  <c r="C39" i="41"/>
  <c r="B39" i="41"/>
  <c r="K38" i="41"/>
  <c r="J38" i="41"/>
  <c r="I38" i="41"/>
  <c r="H38" i="41"/>
  <c r="G38" i="41"/>
  <c r="F38" i="41"/>
  <c r="E38" i="41"/>
  <c r="D38" i="41"/>
  <c r="C38" i="41"/>
  <c r="B38" i="41"/>
  <c r="K37" i="41"/>
  <c r="J37" i="41"/>
  <c r="I37" i="41"/>
  <c r="H37" i="41"/>
  <c r="G37" i="41"/>
  <c r="F37" i="41"/>
  <c r="E37" i="41"/>
  <c r="D37" i="41"/>
  <c r="C37" i="41"/>
  <c r="B37" i="41"/>
  <c r="K36" i="41"/>
  <c r="J36" i="41"/>
  <c r="I36" i="41"/>
  <c r="H36" i="41"/>
  <c r="G36" i="41"/>
  <c r="F36" i="41"/>
  <c r="E36" i="41"/>
  <c r="D36" i="41"/>
  <c r="C36" i="41"/>
  <c r="B36" i="41"/>
  <c r="K35" i="41"/>
  <c r="J35" i="41"/>
  <c r="I35" i="41"/>
  <c r="H35" i="41"/>
  <c r="G35" i="41"/>
  <c r="F35" i="41"/>
  <c r="E35" i="41"/>
  <c r="D35" i="41"/>
  <c r="C35" i="41"/>
  <c r="B35" i="41"/>
  <c r="K34" i="41"/>
  <c r="J34" i="41"/>
  <c r="I34" i="41"/>
  <c r="H34" i="41"/>
  <c r="G34" i="41"/>
  <c r="F34" i="41"/>
  <c r="E34" i="41"/>
  <c r="D34" i="41"/>
  <c r="C34" i="41"/>
  <c r="B34" i="41"/>
  <c r="K33" i="41"/>
  <c r="J33" i="41"/>
  <c r="I33" i="41"/>
  <c r="H33" i="41"/>
  <c r="G33" i="41"/>
  <c r="F33" i="41"/>
  <c r="E33" i="41"/>
  <c r="D33" i="41"/>
  <c r="C33" i="41"/>
  <c r="B33" i="41"/>
  <c r="K32" i="41"/>
  <c r="J32" i="41"/>
  <c r="I32" i="41"/>
  <c r="H32" i="41"/>
  <c r="G32" i="41"/>
  <c r="F32" i="41"/>
  <c r="E32" i="41"/>
  <c r="D32" i="41"/>
  <c r="C32" i="41"/>
  <c r="B32" i="41"/>
  <c r="K31" i="41"/>
  <c r="J31" i="41"/>
  <c r="I31" i="41"/>
  <c r="H31" i="41"/>
  <c r="G31" i="41"/>
  <c r="F31" i="41"/>
  <c r="E31" i="41"/>
  <c r="D31" i="41"/>
  <c r="C31" i="41"/>
  <c r="B31" i="41"/>
  <c r="K30" i="41"/>
  <c r="J30" i="41"/>
  <c r="I30" i="41"/>
  <c r="H30" i="41"/>
  <c r="G30" i="41"/>
  <c r="F30" i="41"/>
  <c r="E30" i="41"/>
  <c r="D30" i="41"/>
  <c r="C30" i="41"/>
  <c r="B30" i="41"/>
  <c r="K29" i="41"/>
  <c r="J29" i="41"/>
  <c r="I29" i="41"/>
  <c r="H29" i="41"/>
  <c r="G29" i="41"/>
  <c r="F29" i="41"/>
  <c r="E29" i="41"/>
  <c r="D29" i="41"/>
  <c r="C29" i="41"/>
  <c r="B29" i="41"/>
  <c r="K28" i="41"/>
  <c r="J28" i="41"/>
  <c r="I28" i="41"/>
  <c r="H28" i="41"/>
  <c r="G28" i="41"/>
  <c r="F28" i="41"/>
  <c r="E28" i="41"/>
  <c r="D28" i="41"/>
  <c r="C28" i="41"/>
  <c r="B28" i="41"/>
  <c r="K27" i="41"/>
  <c r="J27" i="41"/>
  <c r="I27" i="41"/>
  <c r="H27" i="41"/>
  <c r="G27" i="41"/>
  <c r="F27" i="41"/>
  <c r="E27" i="41"/>
  <c r="D27" i="41"/>
  <c r="C27" i="41"/>
  <c r="B27" i="41"/>
  <c r="K26" i="41"/>
  <c r="J26" i="41"/>
  <c r="I26" i="41"/>
  <c r="H26" i="41"/>
  <c r="G26" i="41"/>
  <c r="F26" i="41"/>
  <c r="E26" i="41"/>
  <c r="D26" i="41"/>
  <c r="C26" i="41"/>
  <c r="B26" i="41"/>
  <c r="K25" i="41"/>
  <c r="J25" i="41"/>
  <c r="I25" i="41"/>
  <c r="H25" i="41"/>
  <c r="G25" i="41"/>
  <c r="F25" i="41"/>
  <c r="E25" i="41"/>
  <c r="D25" i="41"/>
  <c r="C25" i="41"/>
  <c r="B25" i="41"/>
  <c r="K24" i="41"/>
  <c r="J24" i="41"/>
  <c r="I24" i="41"/>
  <c r="H24" i="41"/>
  <c r="G24" i="41"/>
  <c r="F24" i="41"/>
  <c r="E24" i="41"/>
  <c r="D24" i="41"/>
  <c r="C24" i="41"/>
  <c r="B24" i="41"/>
  <c r="K23" i="41"/>
  <c r="J23" i="41"/>
  <c r="I23" i="41"/>
  <c r="H23" i="41"/>
  <c r="G23" i="41"/>
  <c r="F23" i="41"/>
  <c r="E23" i="41"/>
  <c r="D23" i="41"/>
  <c r="C23" i="41"/>
  <c r="B23" i="41"/>
  <c r="K22" i="41"/>
  <c r="J22" i="41"/>
  <c r="I22" i="41"/>
  <c r="H22" i="41"/>
  <c r="G22" i="41"/>
  <c r="F22" i="41"/>
  <c r="E22" i="41"/>
  <c r="D22" i="41"/>
  <c r="C22" i="41"/>
  <c r="B22" i="41"/>
  <c r="K21" i="41"/>
  <c r="J21" i="41"/>
  <c r="I21" i="41"/>
  <c r="H21" i="41"/>
  <c r="G21" i="41"/>
  <c r="F21" i="41"/>
  <c r="E21" i="41"/>
  <c r="D21" i="41"/>
  <c r="C21" i="41"/>
  <c r="B21" i="41"/>
  <c r="K20" i="41"/>
  <c r="J20" i="41"/>
  <c r="I20" i="41"/>
  <c r="H20" i="41"/>
  <c r="G20" i="41"/>
  <c r="F20" i="41"/>
  <c r="E20" i="41"/>
  <c r="D20" i="41"/>
  <c r="C20" i="41"/>
  <c r="B20" i="41"/>
  <c r="K19" i="41"/>
  <c r="J19" i="41"/>
  <c r="I19" i="41"/>
  <c r="H19" i="41"/>
  <c r="G19" i="41"/>
  <c r="F19" i="41"/>
  <c r="E19" i="41"/>
  <c r="D19" i="41"/>
  <c r="C19" i="41"/>
  <c r="B19" i="41"/>
  <c r="K18" i="41"/>
  <c r="J18" i="41"/>
  <c r="I18" i="41"/>
  <c r="H18" i="41"/>
  <c r="G18" i="41"/>
  <c r="F18" i="41"/>
  <c r="E18" i="41"/>
  <c r="D18" i="41"/>
  <c r="C18" i="41"/>
  <c r="B18" i="41"/>
  <c r="K17" i="41"/>
  <c r="J17" i="41"/>
  <c r="I17" i="41"/>
  <c r="H17" i="41"/>
  <c r="G17" i="41"/>
  <c r="F17" i="41"/>
  <c r="E17" i="41"/>
  <c r="D17" i="41"/>
  <c r="C17" i="41"/>
  <c r="B17" i="41"/>
  <c r="K16" i="41"/>
  <c r="J16" i="41"/>
  <c r="I16" i="41"/>
  <c r="H16" i="41"/>
  <c r="G16" i="41"/>
  <c r="F16" i="41"/>
  <c r="E16" i="41"/>
  <c r="D16" i="41"/>
  <c r="C16" i="41"/>
  <c r="B16" i="41"/>
  <c r="K15" i="41"/>
  <c r="J15" i="41"/>
  <c r="I15" i="41"/>
  <c r="H15" i="41"/>
  <c r="G15" i="41"/>
  <c r="F15" i="41"/>
  <c r="E15" i="41"/>
  <c r="D15" i="41"/>
  <c r="C15" i="41"/>
  <c r="B15" i="41"/>
  <c r="K14" i="41"/>
  <c r="J14" i="41"/>
  <c r="I14" i="41"/>
  <c r="H14" i="41"/>
  <c r="G14" i="41"/>
  <c r="F14" i="41"/>
  <c r="E14" i="41"/>
  <c r="D14" i="41"/>
  <c r="C14" i="41"/>
  <c r="B14" i="41"/>
  <c r="K13" i="41"/>
  <c r="J13" i="41"/>
  <c r="I13" i="41"/>
  <c r="H13" i="41"/>
  <c r="G13" i="41"/>
  <c r="F13" i="41"/>
  <c r="E13" i="41"/>
  <c r="D13" i="41"/>
  <c r="C13" i="41"/>
  <c r="B13" i="41"/>
  <c r="K12" i="41"/>
  <c r="J12" i="41"/>
  <c r="I12" i="41"/>
  <c r="H12" i="41"/>
  <c r="G12" i="41"/>
  <c r="F12" i="41"/>
  <c r="E12" i="41"/>
  <c r="D12" i="41"/>
  <c r="C12" i="41"/>
  <c r="B12" i="41"/>
  <c r="K11" i="41"/>
  <c r="J11" i="41"/>
  <c r="I11" i="41"/>
  <c r="H11" i="41"/>
  <c r="G11" i="41"/>
  <c r="F11" i="41"/>
  <c r="E11" i="41"/>
  <c r="D11" i="41"/>
  <c r="C11" i="41"/>
  <c r="B11" i="41"/>
  <c r="K10" i="41"/>
  <c r="J10" i="41"/>
  <c r="I10" i="41"/>
  <c r="H10" i="41"/>
  <c r="G10" i="41"/>
  <c r="F10" i="41"/>
  <c r="E10" i="41"/>
  <c r="D10" i="41"/>
  <c r="C10" i="41"/>
  <c r="B10" i="41"/>
  <c r="K9" i="41"/>
  <c r="J9" i="41"/>
  <c r="I9" i="41"/>
  <c r="H9" i="41"/>
  <c r="G9" i="41"/>
  <c r="F9" i="41"/>
  <c r="E9" i="41"/>
  <c r="D9" i="41"/>
  <c r="C9" i="41"/>
  <c r="B9" i="41"/>
  <c r="K8" i="41"/>
  <c r="J8" i="41"/>
  <c r="I8" i="41"/>
  <c r="H8" i="41"/>
  <c r="G8" i="41"/>
  <c r="F8" i="41"/>
  <c r="E8" i="41"/>
  <c r="D8" i="41"/>
  <c r="C8" i="41"/>
  <c r="B8" i="41"/>
  <c r="K7" i="41"/>
  <c r="J7" i="41"/>
  <c r="I7" i="41"/>
  <c r="H7" i="41"/>
  <c r="G7" i="41"/>
  <c r="F7" i="41"/>
  <c r="E7" i="41"/>
  <c r="D7" i="41"/>
  <c r="C7" i="41"/>
  <c r="B7" i="41"/>
  <c r="K6" i="41"/>
  <c r="J6" i="41"/>
  <c r="I6" i="41"/>
  <c r="H6" i="41"/>
  <c r="G6" i="41"/>
  <c r="F6" i="41"/>
  <c r="E6" i="41"/>
  <c r="D6" i="41"/>
  <c r="C6" i="41"/>
  <c r="B6" i="41"/>
  <c r="K5" i="41"/>
  <c r="J5" i="41"/>
  <c r="I5" i="41"/>
  <c r="H5" i="41"/>
  <c r="G5" i="41"/>
  <c r="F5" i="41"/>
  <c r="E5" i="41"/>
  <c r="D5" i="41"/>
  <c r="C5" i="41"/>
  <c r="B5" i="41"/>
  <c r="K4" i="41"/>
  <c r="J4" i="41"/>
  <c r="I4" i="41"/>
  <c r="H4" i="41"/>
  <c r="G4" i="41"/>
  <c r="F4" i="41"/>
  <c r="E4" i="41"/>
  <c r="D4" i="41"/>
  <c r="C4" i="41"/>
  <c r="B4" i="41"/>
  <c r="K3" i="41"/>
  <c r="J3" i="41"/>
  <c r="I3" i="41"/>
  <c r="H3" i="41"/>
  <c r="G3" i="41"/>
  <c r="F3" i="41"/>
  <c r="E3" i="41"/>
  <c r="D3" i="41"/>
  <c r="C3" i="41"/>
  <c r="B3" i="41"/>
  <c r="B291" i="40"/>
  <c r="B290" i="40"/>
  <c r="B289" i="40"/>
  <c r="B288" i="40"/>
  <c r="B287" i="40"/>
  <c r="B286" i="40"/>
  <c r="B285" i="40"/>
  <c r="B284" i="40"/>
  <c r="B283" i="40"/>
  <c r="B282" i="40"/>
  <c r="B281" i="40"/>
  <c r="B280" i="40"/>
  <c r="B279" i="40"/>
  <c r="B278" i="40"/>
  <c r="B277" i="40"/>
  <c r="B276" i="40"/>
  <c r="B275" i="40"/>
  <c r="B274" i="40"/>
  <c r="B273" i="40"/>
  <c r="B272" i="40"/>
  <c r="B271" i="40"/>
  <c r="B270" i="40"/>
  <c r="B269" i="40"/>
  <c r="B268" i="40"/>
  <c r="B267" i="40"/>
  <c r="B266" i="40"/>
  <c r="B265" i="40"/>
  <c r="B264" i="40"/>
  <c r="B263" i="40"/>
  <c r="B262" i="40"/>
  <c r="B261" i="40"/>
  <c r="B260" i="40"/>
  <c r="B259" i="40"/>
  <c r="B258" i="40"/>
  <c r="B257" i="40"/>
  <c r="B256" i="40"/>
  <c r="B255" i="40"/>
  <c r="B254" i="40"/>
  <c r="B253" i="40"/>
  <c r="B252" i="40"/>
  <c r="B251" i="40"/>
  <c r="B250" i="40"/>
  <c r="B249" i="40"/>
  <c r="B248" i="40"/>
  <c r="B247" i="40"/>
  <c r="B246" i="40"/>
  <c r="B245" i="40"/>
  <c r="B244" i="40"/>
  <c r="B243" i="40"/>
  <c r="B242" i="40"/>
  <c r="B241" i="40"/>
  <c r="B240" i="40"/>
  <c r="B239" i="40"/>
  <c r="B238" i="40"/>
  <c r="B237" i="40"/>
  <c r="B236" i="40"/>
  <c r="B235" i="40"/>
  <c r="B234" i="40"/>
  <c r="B233" i="40"/>
  <c r="B232" i="40"/>
  <c r="B231" i="40"/>
  <c r="B230" i="40"/>
  <c r="B229" i="40"/>
  <c r="B228" i="40"/>
  <c r="B227" i="40"/>
  <c r="B226" i="40"/>
  <c r="B225" i="40"/>
  <c r="B224" i="40"/>
  <c r="B223" i="40"/>
  <c r="B222" i="40"/>
  <c r="B221" i="40"/>
  <c r="B220" i="40"/>
  <c r="B219" i="40"/>
  <c r="B218" i="40"/>
  <c r="B217" i="40"/>
  <c r="B216" i="40"/>
  <c r="B215" i="40"/>
  <c r="B214" i="40"/>
  <c r="B213" i="40"/>
  <c r="B212" i="40"/>
  <c r="B211" i="40"/>
  <c r="B210" i="40"/>
  <c r="B209" i="40"/>
  <c r="B208" i="40"/>
  <c r="B207" i="40"/>
  <c r="B206" i="40"/>
  <c r="B205" i="40"/>
  <c r="B204" i="40"/>
  <c r="B203" i="40"/>
  <c r="B202" i="40"/>
  <c r="B201" i="40"/>
  <c r="B200" i="40"/>
  <c r="B199" i="40"/>
  <c r="B198" i="40"/>
  <c r="B197" i="40"/>
  <c r="B196" i="40"/>
  <c r="B195" i="40"/>
  <c r="B194" i="40"/>
  <c r="B193" i="40"/>
  <c r="B192" i="40"/>
  <c r="B191" i="40"/>
  <c r="B190" i="40"/>
  <c r="B189" i="40"/>
  <c r="B188" i="40"/>
  <c r="B187" i="40"/>
  <c r="B186" i="40"/>
  <c r="B185" i="40"/>
  <c r="B184" i="40"/>
  <c r="B183" i="40"/>
  <c r="B182" i="40"/>
  <c r="B181" i="40"/>
  <c r="B180" i="40"/>
  <c r="B179" i="40"/>
  <c r="B178" i="40"/>
  <c r="B177" i="40"/>
  <c r="B176" i="40"/>
  <c r="B175" i="40"/>
  <c r="B174" i="40"/>
  <c r="B173" i="40"/>
  <c r="B172" i="40"/>
  <c r="B171" i="40"/>
  <c r="B170" i="40"/>
  <c r="B169" i="40"/>
  <c r="B168" i="40"/>
  <c r="B167" i="40"/>
  <c r="B166" i="40"/>
  <c r="B165" i="40"/>
  <c r="B164" i="40"/>
  <c r="B163" i="40"/>
  <c r="B162" i="40"/>
  <c r="B161" i="40"/>
  <c r="B160" i="40"/>
  <c r="B159" i="40"/>
  <c r="B158" i="40"/>
  <c r="B157" i="40"/>
  <c r="B156" i="40"/>
  <c r="B155" i="40"/>
  <c r="B154" i="40"/>
  <c r="B153" i="40"/>
  <c r="B152" i="40"/>
  <c r="B151" i="40"/>
  <c r="B150" i="40"/>
  <c r="B149" i="40"/>
  <c r="B148" i="40"/>
  <c r="B147" i="40"/>
  <c r="B146" i="40"/>
  <c r="B145" i="40"/>
  <c r="B144" i="40"/>
  <c r="B143" i="40"/>
  <c r="B142" i="40"/>
  <c r="B141" i="40"/>
  <c r="B140" i="40"/>
  <c r="B139" i="40"/>
  <c r="B138" i="40"/>
  <c r="B137" i="40"/>
  <c r="B136" i="40"/>
  <c r="B135" i="40"/>
  <c r="B134" i="40"/>
  <c r="B133" i="40"/>
  <c r="B132" i="40"/>
  <c r="B131" i="40"/>
  <c r="B130" i="40"/>
  <c r="B129" i="40"/>
  <c r="B128" i="40"/>
  <c r="B127" i="40"/>
  <c r="B126" i="40"/>
  <c r="B125" i="40"/>
  <c r="B124" i="40"/>
  <c r="B123" i="40"/>
  <c r="B122" i="40"/>
  <c r="B121" i="40"/>
  <c r="B120" i="40"/>
  <c r="B119" i="40"/>
  <c r="B118" i="40"/>
  <c r="B117" i="40"/>
  <c r="B116" i="40"/>
  <c r="B115" i="40"/>
  <c r="B114" i="40"/>
  <c r="B113" i="40"/>
  <c r="B112" i="40"/>
  <c r="B111" i="40"/>
  <c r="B110" i="40"/>
  <c r="B109" i="40"/>
  <c r="B108" i="40"/>
  <c r="B107" i="40"/>
  <c r="B106" i="40"/>
  <c r="B105" i="40"/>
  <c r="B104" i="40"/>
  <c r="B103" i="40"/>
  <c r="B102" i="40"/>
  <c r="B101" i="40"/>
  <c r="B100" i="40"/>
  <c r="B99" i="40"/>
  <c r="B98" i="40"/>
  <c r="B97" i="40"/>
  <c r="B96" i="40"/>
  <c r="B95" i="40"/>
  <c r="B94" i="40"/>
  <c r="B93" i="40"/>
  <c r="B92" i="40"/>
  <c r="B91" i="40"/>
  <c r="B90" i="40"/>
  <c r="B89" i="40"/>
  <c r="B88" i="40"/>
  <c r="B87" i="40"/>
  <c r="B86" i="40"/>
  <c r="B85" i="40"/>
  <c r="B84" i="40"/>
  <c r="B83" i="40"/>
  <c r="B82" i="40"/>
  <c r="B81" i="40"/>
  <c r="B80" i="40"/>
  <c r="B79" i="40"/>
  <c r="B78" i="40"/>
  <c r="K77" i="40"/>
  <c r="J77" i="40"/>
  <c r="I77" i="40"/>
  <c r="H77" i="40"/>
  <c r="G77" i="40"/>
  <c r="F77" i="40"/>
  <c r="E77" i="40"/>
  <c r="D77" i="40"/>
  <c r="C77" i="40"/>
  <c r="B77" i="40"/>
  <c r="K76" i="40"/>
  <c r="J76" i="40"/>
  <c r="I76" i="40"/>
  <c r="H76" i="40"/>
  <c r="G76" i="40"/>
  <c r="F76" i="40"/>
  <c r="E76" i="40"/>
  <c r="D76" i="40"/>
  <c r="C76" i="40"/>
  <c r="B76" i="40"/>
  <c r="K75" i="40"/>
  <c r="J75" i="40"/>
  <c r="I75" i="40"/>
  <c r="H75" i="40"/>
  <c r="G75" i="40"/>
  <c r="F75" i="40"/>
  <c r="E75" i="40"/>
  <c r="D75" i="40"/>
  <c r="C75" i="40"/>
  <c r="B75" i="40"/>
  <c r="K74" i="40"/>
  <c r="J74" i="40"/>
  <c r="I74" i="40"/>
  <c r="H74" i="40"/>
  <c r="G74" i="40"/>
  <c r="F74" i="40"/>
  <c r="E74" i="40"/>
  <c r="D74" i="40"/>
  <c r="C74" i="40"/>
  <c r="B74" i="40"/>
  <c r="K73" i="40"/>
  <c r="J73" i="40"/>
  <c r="I73" i="40"/>
  <c r="H73" i="40"/>
  <c r="G73" i="40"/>
  <c r="F73" i="40"/>
  <c r="E73" i="40"/>
  <c r="D73" i="40"/>
  <c r="C73" i="40"/>
  <c r="B73" i="40"/>
  <c r="K72" i="40"/>
  <c r="J72" i="40"/>
  <c r="I72" i="40"/>
  <c r="H72" i="40"/>
  <c r="G72" i="40"/>
  <c r="F72" i="40"/>
  <c r="E72" i="40"/>
  <c r="D72" i="40"/>
  <c r="C72" i="40"/>
  <c r="B72" i="40"/>
  <c r="K71" i="40"/>
  <c r="J71" i="40"/>
  <c r="I71" i="40"/>
  <c r="H71" i="40"/>
  <c r="G71" i="40"/>
  <c r="F71" i="40"/>
  <c r="E71" i="40"/>
  <c r="D71" i="40"/>
  <c r="C71" i="40"/>
  <c r="B71" i="40"/>
  <c r="K70" i="40"/>
  <c r="J70" i="40"/>
  <c r="I70" i="40"/>
  <c r="H70" i="40"/>
  <c r="G70" i="40"/>
  <c r="F70" i="40"/>
  <c r="E70" i="40"/>
  <c r="D70" i="40"/>
  <c r="C70" i="40"/>
  <c r="B70" i="40"/>
  <c r="K69" i="40"/>
  <c r="J69" i="40"/>
  <c r="I69" i="40"/>
  <c r="H69" i="40"/>
  <c r="G69" i="40"/>
  <c r="F69" i="40"/>
  <c r="E69" i="40"/>
  <c r="D69" i="40"/>
  <c r="C69" i="40"/>
  <c r="B69" i="40"/>
  <c r="K68" i="40"/>
  <c r="J68" i="40"/>
  <c r="I68" i="40"/>
  <c r="H68" i="40"/>
  <c r="G68" i="40"/>
  <c r="F68" i="40"/>
  <c r="E68" i="40"/>
  <c r="D68" i="40"/>
  <c r="C68" i="40"/>
  <c r="B68" i="40"/>
  <c r="K67" i="40"/>
  <c r="J67" i="40"/>
  <c r="I67" i="40"/>
  <c r="H67" i="40"/>
  <c r="G67" i="40"/>
  <c r="F67" i="40"/>
  <c r="E67" i="40"/>
  <c r="D67" i="40"/>
  <c r="C67" i="40"/>
  <c r="B67" i="40"/>
  <c r="K66" i="40"/>
  <c r="J66" i="40"/>
  <c r="I66" i="40"/>
  <c r="H66" i="40"/>
  <c r="G66" i="40"/>
  <c r="F66" i="40"/>
  <c r="E66" i="40"/>
  <c r="D66" i="40"/>
  <c r="C66" i="40"/>
  <c r="B66" i="40"/>
  <c r="K65" i="40"/>
  <c r="J65" i="40"/>
  <c r="I65" i="40"/>
  <c r="H65" i="40"/>
  <c r="G65" i="40"/>
  <c r="F65" i="40"/>
  <c r="E65" i="40"/>
  <c r="D65" i="40"/>
  <c r="C65" i="40"/>
  <c r="B65" i="40"/>
  <c r="K64" i="40"/>
  <c r="J64" i="40"/>
  <c r="I64" i="40"/>
  <c r="H64" i="40"/>
  <c r="G64" i="40"/>
  <c r="F64" i="40"/>
  <c r="E64" i="40"/>
  <c r="D64" i="40"/>
  <c r="C64" i="40"/>
  <c r="B64" i="40"/>
  <c r="K63" i="40"/>
  <c r="J63" i="40"/>
  <c r="I63" i="40"/>
  <c r="H63" i="40"/>
  <c r="G63" i="40"/>
  <c r="F63" i="40"/>
  <c r="E63" i="40"/>
  <c r="D63" i="40"/>
  <c r="C63" i="40"/>
  <c r="B63" i="40"/>
  <c r="K62" i="40"/>
  <c r="J62" i="40"/>
  <c r="I62" i="40"/>
  <c r="H62" i="40"/>
  <c r="G62" i="40"/>
  <c r="F62" i="40"/>
  <c r="E62" i="40"/>
  <c r="D62" i="40"/>
  <c r="C62" i="40"/>
  <c r="B62" i="40"/>
  <c r="K61" i="40"/>
  <c r="J61" i="40"/>
  <c r="I61" i="40"/>
  <c r="H61" i="40"/>
  <c r="G61" i="40"/>
  <c r="F61" i="40"/>
  <c r="E61" i="40"/>
  <c r="D61" i="40"/>
  <c r="C61" i="40"/>
  <c r="B61" i="40"/>
  <c r="K60" i="40"/>
  <c r="J60" i="40"/>
  <c r="I60" i="40"/>
  <c r="H60" i="40"/>
  <c r="G60" i="40"/>
  <c r="F60" i="40"/>
  <c r="E60" i="40"/>
  <c r="D60" i="40"/>
  <c r="C60" i="40"/>
  <c r="B60" i="40"/>
  <c r="K59" i="40"/>
  <c r="J59" i="40"/>
  <c r="I59" i="40"/>
  <c r="H59" i="40"/>
  <c r="G59" i="40"/>
  <c r="F59" i="40"/>
  <c r="E59" i="40"/>
  <c r="D59" i="40"/>
  <c r="C59" i="40"/>
  <c r="B59" i="40"/>
  <c r="K58" i="40"/>
  <c r="J58" i="40"/>
  <c r="I58" i="40"/>
  <c r="H58" i="40"/>
  <c r="G58" i="40"/>
  <c r="F58" i="40"/>
  <c r="E58" i="40"/>
  <c r="D58" i="40"/>
  <c r="C58" i="40"/>
  <c r="B58" i="40"/>
  <c r="K57" i="40"/>
  <c r="J57" i="40"/>
  <c r="I57" i="40"/>
  <c r="H57" i="40"/>
  <c r="G57" i="40"/>
  <c r="F57" i="40"/>
  <c r="E57" i="40"/>
  <c r="D57" i="40"/>
  <c r="C57" i="40"/>
  <c r="B57" i="40"/>
  <c r="K56" i="40"/>
  <c r="J56" i="40"/>
  <c r="I56" i="40"/>
  <c r="H56" i="40"/>
  <c r="G56" i="40"/>
  <c r="F56" i="40"/>
  <c r="E56" i="40"/>
  <c r="D56" i="40"/>
  <c r="C56" i="40"/>
  <c r="B56" i="40"/>
  <c r="K55" i="40"/>
  <c r="J55" i="40"/>
  <c r="I55" i="40"/>
  <c r="H55" i="40"/>
  <c r="G55" i="40"/>
  <c r="F55" i="40"/>
  <c r="E55" i="40"/>
  <c r="D55" i="40"/>
  <c r="C55" i="40"/>
  <c r="B55" i="40"/>
  <c r="K54" i="40"/>
  <c r="J54" i="40"/>
  <c r="I54" i="40"/>
  <c r="H54" i="40"/>
  <c r="G54" i="40"/>
  <c r="F54" i="40"/>
  <c r="E54" i="40"/>
  <c r="D54" i="40"/>
  <c r="C54" i="40"/>
  <c r="B54" i="40"/>
  <c r="K53" i="40"/>
  <c r="J53" i="40"/>
  <c r="I53" i="40"/>
  <c r="H53" i="40"/>
  <c r="G53" i="40"/>
  <c r="F53" i="40"/>
  <c r="E53" i="40"/>
  <c r="D53" i="40"/>
  <c r="C53" i="40"/>
  <c r="B53" i="40"/>
  <c r="K52" i="40"/>
  <c r="J52" i="40"/>
  <c r="I52" i="40"/>
  <c r="H52" i="40"/>
  <c r="G52" i="40"/>
  <c r="F52" i="40"/>
  <c r="E52" i="40"/>
  <c r="D52" i="40"/>
  <c r="C52" i="40"/>
  <c r="B52" i="40"/>
  <c r="K51" i="40"/>
  <c r="J51" i="40"/>
  <c r="I51" i="40"/>
  <c r="H51" i="40"/>
  <c r="G51" i="40"/>
  <c r="F51" i="40"/>
  <c r="E51" i="40"/>
  <c r="D51" i="40"/>
  <c r="C51" i="40"/>
  <c r="B51" i="40"/>
  <c r="K50" i="40"/>
  <c r="J50" i="40"/>
  <c r="I50" i="40"/>
  <c r="H50" i="40"/>
  <c r="G50" i="40"/>
  <c r="F50" i="40"/>
  <c r="E50" i="40"/>
  <c r="D50" i="40"/>
  <c r="C50" i="40"/>
  <c r="B50" i="40"/>
  <c r="K49" i="40"/>
  <c r="J49" i="40"/>
  <c r="I49" i="40"/>
  <c r="H49" i="40"/>
  <c r="G49" i="40"/>
  <c r="F49" i="40"/>
  <c r="E49" i="40"/>
  <c r="D49" i="40"/>
  <c r="C49" i="40"/>
  <c r="B49" i="40"/>
  <c r="K48" i="40"/>
  <c r="J48" i="40"/>
  <c r="I48" i="40"/>
  <c r="H48" i="40"/>
  <c r="G48" i="40"/>
  <c r="F48" i="40"/>
  <c r="E48" i="40"/>
  <c r="D48" i="40"/>
  <c r="C48" i="40"/>
  <c r="B48" i="40"/>
  <c r="K47" i="40"/>
  <c r="J47" i="40"/>
  <c r="I47" i="40"/>
  <c r="H47" i="40"/>
  <c r="G47" i="40"/>
  <c r="F47" i="40"/>
  <c r="E47" i="40"/>
  <c r="D47" i="40"/>
  <c r="C47" i="40"/>
  <c r="B47" i="40"/>
  <c r="K46" i="40"/>
  <c r="J46" i="40"/>
  <c r="I46" i="40"/>
  <c r="H46" i="40"/>
  <c r="G46" i="40"/>
  <c r="F46" i="40"/>
  <c r="E46" i="40"/>
  <c r="D46" i="40"/>
  <c r="C46" i="40"/>
  <c r="B46" i="40"/>
  <c r="K45" i="40"/>
  <c r="J45" i="40"/>
  <c r="I45" i="40"/>
  <c r="H45" i="40"/>
  <c r="G45" i="40"/>
  <c r="F45" i="40"/>
  <c r="E45" i="40"/>
  <c r="D45" i="40"/>
  <c r="C45" i="40"/>
  <c r="B45" i="40"/>
  <c r="K44" i="40"/>
  <c r="J44" i="40"/>
  <c r="I44" i="40"/>
  <c r="H44" i="40"/>
  <c r="G44" i="40"/>
  <c r="F44" i="40"/>
  <c r="E44" i="40"/>
  <c r="D44" i="40"/>
  <c r="C44" i="40"/>
  <c r="B44" i="40"/>
  <c r="K43" i="40"/>
  <c r="J43" i="40"/>
  <c r="I43" i="40"/>
  <c r="H43" i="40"/>
  <c r="G43" i="40"/>
  <c r="F43" i="40"/>
  <c r="E43" i="40"/>
  <c r="D43" i="40"/>
  <c r="C43" i="40"/>
  <c r="B43" i="40"/>
  <c r="K42" i="40"/>
  <c r="J42" i="40"/>
  <c r="I42" i="40"/>
  <c r="H42" i="40"/>
  <c r="G42" i="40"/>
  <c r="F42" i="40"/>
  <c r="E42" i="40"/>
  <c r="D42" i="40"/>
  <c r="C42" i="40"/>
  <c r="B42" i="40"/>
  <c r="K41" i="40"/>
  <c r="J41" i="40"/>
  <c r="I41" i="40"/>
  <c r="H41" i="40"/>
  <c r="G41" i="40"/>
  <c r="F41" i="40"/>
  <c r="E41" i="40"/>
  <c r="D41" i="40"/>
  <c r="C41" i="40"/>
  <c r="B41" i="40"/>
  <c r="K40" i="40"/>
  <c r="J40" i="40"/>
  <c r="I40" i="40"/>
  <c r="H40" i="40"/>
  <c r="G40" i="40"/>
  <c r="F40" i="40"/>
  <c r="E40" i="40"/>
  <c r="D40" i="40"/>
  <c r="C40" i="40"/>
  <c r="B40" i="40"/>
  <c r="K39" i="40"/>
  <c r="J39" i="40"/>
  <c r="I39" i="40"/>
  <c r="H39" i="40"/>
  <c r="G39" i="40"/>
  <c r="F39" i="40"/>
  <c r="E39" i="40"/>
  <c r="D39" i="40"/>
  <c r="C39" i="40"/>
  <c r="B39" i="40"/>
  <c r="K38" i="40"/>
  <c r="J38" i="40"/>
  <c r="I38" i="40"/>
  <c r="H38" i="40"/>
  <c r="G38" i="40"/>
  <c r="F38" i="40"/>
  <c r="E38" i="40"/>
  <c r="D38" i="40"/>
  <c r="C38" i="40"/>
  <c r="B38" i="40"/>
  <c r="K37" i="40"/>
  <c r="J37" i="40"/>
  <c r="I37" i="40"/>
  <c r="H37" i="40"/>
  <c r="G37" i="40"/>
  <c r="F37" i="40"/>
  <c r="E37" i="40"/>
  <c r="D37" i="40"/>
  <c r="C37" i="40"/>
  <c r="B37" i="40"/>
  <c r="K36" i="40"/>
  <c r="J36" i="40"/>
  <c r="I36" i="40"/>
  <c r="H36" i="40"/>
  <c r="G36" i="40"/>
  <c r="F36" i="40"/>
  <c r="E36" i="40"/>
  <c r="D36" i="40"/>
  <c r="C36" i="40"/>
  <c r="B36" i="40"/>
  <c r="K35" i="40"/>
  <c r="J35" i="40"/>
  <c r="I35" i="40"/>
  <c r="H35" i="40"/>
  <c r="G35" i="40"/>
  <c r="F35" i="40"/>
  <c r="E35" i="40"/>
  <c r="D35" i="40"/>
  <c r="C35" i="40"/>
  <c r="B35" i="40"/>
  <c r="K34" i="40"/>
  <c r="J34" i="40"/>
  <c r="I34" i="40"/>
  <c r="H34" i="40"/>
  <c r="G34" i="40"/>
  <c r="F34" i="40"/>
  <c r="E34" i="40"/>
  <c r="D34" i="40"/>
  <c r="C34" i="40"/>
  <c r="B34" i="40"/>
  <c r="K33" i="40"/>
  <c r="J33" i="40"/>
  <c r="I33" i="40"/>
  <c r="H33" i="40"/>
  <c r="G33" i="40"/>
  <c r="F33" i="40"/>
  <c r="E33" i="40"/>
  <c r="D33" i="40"/>
  <c r="C33" i="40"/>
  <c r="B33" i="40"/>
  <c r="K32" i="40"/>
  <c r="J32" i="40"/>
  <c r="I32" i="40"/>
  <c r="H32" i="40"/>
  <c r="G32" i="40"/>
  <c r="F32" i="40"/>
  <c r="E32" i="40"/>
  <c r="D32" i="40"/>
  <c r="C32" i="40"/>
  <c r="B32" i="40"/>
  <c r="K31" i="40"/>
  <c r="J31" i="40"/>
  <c r="I31" i="40"/>
  <c r="H31" i="40"/>
  <c r="G31" i="40"/>
  <c r="F31" i="40"/>
  <c r="E31" i="40"/>
  <c r="D31" i="40"/>
  <c r="C31" i="40"/>
  <c r="B31" i="40"/>
  <c r="K30" i="40"/>
  <c r="J30" i="40"/>
  <c r="I30" i="40"/>
  <c r="H30" i="40"/>
  <c r="G30" i="40"/>
  <c r="F30" i="40"/>
  <c r="E30" i="40"/>
  <c r="D30" i="40"/>
  <c r="C30" i="40"/>
  <c r="B30" i="40"/>
  <c r="K29" i="40"/>
  <c r="J29" i="40"/>
  <c r="I29" i="40"/>
  <c r="H29" i="40"/>
  <c r="G29" i="40"/>
  <c r="F29" i="40"/>
  <c r="E29" i="40"/>
  <c r="D29" i="40"/>
  <c r="C29" i="40"/>
  <c r="B29" i="40"/>
  <c r="K28" i="40"/>
  <c r="J28" i="40"/>
  <c r="I28" i="40"/>
  <c r="H28" i="40"/>
  <c r="G28" i="40"/>
  <c r="F28" i="40"/>
  <c r="E28" i="40"/>
  <c r="D28" i="40"/>
  <c r="C28" i="40"/>
  <c r="B28" i="40"/>
  <c r="K27" i="40"/>
  <c r="J27" i="40"/>
  <c r="I27" i="40"/>
  <c r="H27" i="40"/>
  <c r="G27" i="40"/>
  <c r="F27" i="40"/>
  <c r="E27" i="40"/>
  <c r="D27" i="40"/>
  <c r="C27" i="40"/>
  <c r="B27" i="40"/>
  <c r="K26" i="40"/>
  <c r="J26" i="40"/>
  <c r="I26" i="40"/>
  <c r="H26" i="40"/>
  <c r="G26" i="40"/>
  <c r="F26" i="40"/>
  <c r="E26" i="40"/>
  <c r="D26" i="40"/>
  <c r="C26" i="40"/>
  <c r="B26" i="40"/>
  <c r="K25" i="40"/>
  <c r="J25" i="40"/>
  <c r="I25" i="40"/>
  <c r="H25" i="40"/>
  <c r="G25" i="40"/>
  <c r="F25" i="40"/>
  <c r="E25" i="40"/>
  <c r="D25" i="40"/>
  <c r="C25" i="40"/>
  <c r="B25" i="40"/>
  <c r="K24" i="40"/>
  <c r="J24" i="40"/>
  <c r="I24" i="40"/>
  <c r="H24" i="40"/>
  <c r="G24" i="40"/>
  <c r="F24" i="40"/>
  <c r="E24" i="40"/>
  <c r="D24" i="40"/>
  <c r="C24" i="40"/>
  <c r="B24" i="40"/>
  <c r="K23" i="40"/>
  <c r="J23" i="40"/>
  <c r="I23" i="40"/>
  <c r="H23" i="40"/>
  <c r="G23" i="40"/>
  <c r="F23" i="40"/>
  <c r="E23" i="40"/>
  <c r="D23" i="40"/>
  <c r="C23" i="40"/>
  <c r="B23" i="40"/>
  <c r="K22" i="40"/>
  <c r="J22" i="40"/>
  <c r="I22" i="40"/>
  <c r="H22" i="40"/>
  <c r="G22" i="40"/>
  <c r="F22" i="40"/>
  <c r="E22" i="40"/>
  <c r="D22" i="40"/>
  <c r="C22" i="40"/>
  <c r="B22" i="40"/>
  <c r="K21" i="40"/>
  <c r="J21" i="40"/>
  <c r="I21" i="40"/>
  <c r="H21" i="40"/>
  <c r="G21" i="40"/>
  <c r="F21" i="40"/>
  <c r="E21" i="40"/>
  <c r="D21" i="40"/>
  <c r="C21" i="40"/>
  <c r="B21" i="40"/>
  <c r="K20" i="40"/>
  <c r="J20" i="40"/>
  <c r="I20" i="40"/>
  <c r="H20" i="40"/>
  <c r="G20" i="40"/>
  <c r="F20" i="40"/>
  <c r="E20" i="40"/>
  <c r="D20" i="40"/>
  <c r="C20" i="40"/>
  <c r="B20" i="40"/>
  <c r="K19" i="40"/>
  <c r="J19" i="40"/>
  <c r="I19" i="40"/>
  <c r="H19" i="40"/>
  <c r="G19" i="40"/>
  <c r="F19" i="40"/>
  <c r="E19" i="40"/>
  <c r="D19" i="40"/>
  <c r="C19" i="40"/>
  <c r="B19" i="40"/>
  <c r="K18" i="40"/>
  <c r="J18" i="40"/>
  <c r="I18" i="40"/>
  <c r="H18" i="40"/>
  <c r="G18" i="40"/>
  <c r="F18" i="40"/>
  <c r="E18" i="40"/>
  <c r="D18" i="40"/>
  <c r="C18" i="40"/>
  <c r="B18" i="40"/>
  <c r="K17" i="40"/>
  <c r="J17" i="40"/>
  <c r="I17" i="40"/>
  <c r="H17" i="40"/>
  <c r="G17" i="40"/>
  <c r="F17" i="40"/>
  <c r="E17" i="40"/>
  <c r="D17" i="40"/>
  <c r="C17" i="40"/>
  <c r="B17" i="40"/>
  <c r="K16" i="40"/>
  <c r="J16" i="40"/>
  <c r="I16" i="40"/>
  <c r="H16" i="40"/>
  <c r="G16" i="40"/>
  <c r="F16" i="40"/>
  <c r="E16" i="40"/>
  <c r="D16" i="40"/>
  <c r="C16" i="40"/>
  <c r="B16" i="40"/>
  <c r="K15" i="40"/>
  <c r="J15" i="40"/>
  <c r="I15" i="40"/>
  <c r="H15" i="40"/>
  <c r="G15" i="40"/>
  <c r="F15" i="40"/>
  <c r="E15" i="40"/>
  <c r="D15" i="40"/>
  <c r="C15" i="40"/>
  <c r="B15" i="40"/>
  <c r="K14" i="40"/>
  <c r="J14" i="40"/>
  <c r="I14" i="40"/>
  <c r="H14" i="40"/>
  <c r="G14" i="40"/>
  <c r="F14" i="40"/>
  <c r="E14" i="40"/>
  <c r="D14" i="40"/>
  <c r="C14" i="40"/>
  <c r="B14" i="40"/>
  <c r="K13" i="40"/>
  <c r="J13" i="40"/>
  <c r="I13" i="40"/>
  <c r="H13" i="40"/>
  <c r="G13" i="40"/>
  <c r="F13" i="40"/>
  <c r="E13" i="40"/>
  <c r="D13" i="40"/>
  <c r="C13" i="40"/>
  <c r="B13" i="40"/>
  <c r="K12" i="40"/>
  <c r="J12" i="40"/>
  <c r="I12" i="40"/>
  <c r="H12" i="40"/>
  <c r="G12" i="40"/>
  <c r="F12" i="40"/>
  <c r="E12" i="40"/>
  <c r="D12" i="40"/>
  <c r="C12" i="40"/>
  <c r="B12" i="40"/>
  <c r="K11" i="40"/>
  <c r="J11" i="40"/>
  <c r="I11" i="40"/>
  <c r="H11" i="40"/>
  <c r="G11" i="40"/>
  <c r="F11" i="40"/>
  <c r="E11" i="40"/>
  <c r="D11" i="40"/>
  <c r="C11" i="40"/>
  <c r="B11" i="40"/>
  <c r="K10" i="40"/>
  <c r="J10" i="40"/>
  <c r="I10" i="40"/>
  <c r="H10" i="40"/>
  <c r="G10" i="40"/>
  <c r="F10" i="40"/>
  <c r="E10" i="40"/>
  <c r="D10" i="40"/>
  <c r="C10" i="40"/>
  <c r="B10" i="40"/>
  <c r="K9" i="40"/>
  <c r="J9" i="40"/>
  <c r="I9" i="40"/>
  <c r="H9" i="40"/>
  <c r="G9" i="40"/>
  <c r="F9" i="40"/>
  <c r="E9" i="40"/>
  <c r="D9" i="40"/>
  <c r="C9" i="40"/>
  <c r="B9" i="40"/>
  <c r="K8" i="40"/>
  <c r="J8" i="40"/>
  <c r="I8" i="40"/>
  <c r="H8" i="40"/>
  <c r="G8" i="40"/>
  <c r="F8" i="40"/>
  <c r="E8" i="40"/>
  <c r="D8" i="40"/>
  <c r="C8" i="40"/>
  <c r="B8" i="40"/>
  <c r="K7" i="40"/>
  <c r="J7" i="40"/>
  <c r="I7" i="40"/>
  <c r="H7" i="40"/>
  <c r="G7" i="40"/>
  <c r="F7" i="40"/>
  <c r="E7" i="40"/>
  <c r="D7" i="40"/>
  <c r="C7" i="40"/>
  <c r="B7" i="40"/>
  <c r="K6" i="40"/>
  <c r="J6" i="40"/>
  <c r="I6" i="40"/>
  <c r="H6" i="40"/>
  <c r="G6" i="40"/>
  <c r="F6" i="40"/>
  <c r="E6" i="40"/>
  <c r="D6" i="40"/>
  <c r="C6" i="40"/>
  <c r="B6" i="40"/>
  <c r="K5" i="40"/>
  <c r="J5" i="40"/>
  <c r="I5" i="40"/>
  <c r="H5" i="40"/>
  <c r="G5" i="40"/>
  <c r="F5" i="40"/>
  <c r="E5" i="40"/>
  <c r="D5" i="40"/>
  <c r="C5" i="40"/>
  <c r="B5" i="40"/>
  <c r="K4" i="40"/>
  <c r="J4" i="40"/>
  <c r="I4" i="40"/>
  <c r="H4" i="40"/>
  <c r="G4" i="40"/>
  <c r="F4" i="40"/>
  <c r="E4" i="40"/>
  <c r="D4" i="40"/>
  <c r="C4" i="40"/>
  <c r="B4" i="40"/>
  <c r="K3" i="40"/>
  <c r="J3" i="40"/>
  <c r="I3" i="40"/>
  <c r="H3" i="40"/>
  <c r="G3" i="40"/>
  <c r="F3" i="40"/>
  <c r="E3" i="40"/>
  <c r="D3" i="40"/>
  <c r="C3" i="40"/>
  <c r="B3" i="40"/>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212" i="16"/>
  <c r="B211" i="16"/>
  <c r="B210" i="16"/>
  <c r="B209" i="16"/>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K77" i="16"/>
  <c r="J77" i="16"/>
  <c r="I77" i="16"/>
  <c r="H77" i="16"/>
  <c r="G77" i="16"/>
  <c r="F77" i="16"/>
  <c r="E77" i="16"/>
  <c r="D77" i="16"/>
  <c r="C77" i="16"/>
  <c r="B77" i="16"/>
  <c r="K76" i="16"/>
  <c r="J76" i="16"/>
  <c r="I76" i="16"/>
  <c r="H76" i="16"/>
  <c r="G76" i="16"/>
  <c r="F76" i="16"/>
  <c r="E76" i="16"/>
  <c r="D76" i="16"/>
  <c r="C76" i="16"/>
  <c r="B76" i="16"/>
  <c r="K75" i="16"/>
  <c r="J75" i="16"/>
  <c r="I75" i="16"/>
  <c r="H75" i="16"/>
  <c r="G75" i="16"/>
  <c r="F75" i="16"/>
  <c r="E75" i="16"/>
  <c r="D75" i="16"/>
  <c r="C75" i="16"/>
  <c r="B75" i="16"/>
  <c r="K74" i="16"/>
  <c r="J74" i="16"/>
  <c r="I74" i="16"/>
  <c r="H74" i="16"/>
  <c r="G74" i="16"/>
  <c r="F74" i="16"/>
  <c r="E74" i="16"/>
  <c r="D74" i="16"/>
  <c r="C74" i="16"/>
  <c r="B74" i="16"/>
  <c r="K73" i="16"/>
  <c r="J73" i="16"/>
  <c r="I73" i="16"/>
  <c r="H73" i="16"/>
  <c r="G73" i="16"/>
  <c r="F73" i="16"/>
  <c r="E73" i="16"/>
  <c r="D73" i="16"/>
  <c r="C73" i="16"/>
  <c r="B73" i="16"/>
  <c r="K72" i="16"/>
  <c r="J72" i="16"/>
  <c r="I72" i="16"/>
  <c r="H72" i="16"/>
  <c r="G72" i="16"/>
  <c r="F72" i="16"/>
  <c r="E72" i="16"/>
  <c r="D72" i="16"/>
  <c r="C72" i="16"/>
  <c r="B72" i="16"/>
  <c r="K71" i="16"/>
  <c r="J71" i="16"/>
  <c r="I71" i="16"/>
  <c r="H71" i="16"/>
  <c r="G71" i="16"/>
  <c r="F71" i="16"/>
  <c r="E71" i="16"/>
  <c r="D71" i="16"/>
  <c r="C71" i="16"/>
  <c r="B71" i="16"/>
  <c r="K70" i="16"/>
  <c r="J70" i="16"/>
  <c r="I70" i="16"/>
  <c r="H70" i="16"/>
  <c r="G70" i="16"/>
  <c r="F70" i="16"/>
  <c r="E70" i="16"/>
  <c r="D70" i="16"/>
  <c r="C70" i="16"/>
  <c r="B70" i="16"/>
  <c r="K69" i="16"/>
  <c r="J69" i="16"/>
  <c r="I69" i="16"/>
  <c r="H69" i="16"/>
  <c r="G69" i="16"/>
  <c r="F69" i="16"/>
  <c r="E69" i="16"/>
  <c r="D69" i="16"/>
  <c r="C69" i="16"/>
  <c r="B69" i="16"/>
  <c r="K68" i="16"/>
  <c r="J68" i="16"/>
  <c r="I68" i="16"/>
  <c r="H68" i="16"/>
  <c r="G68" i="16"/>
  <c r="F68" i="16"/>
  <c r="E68" i="16"/>
  <c r="D68" i="16"/>
  <c r="C68" i="16"/>
  <c r="B68" i="16"/>
  <c r="K67" i="16"/>
  <c r="J67" i="16"/>
  <c r="I67" i="16"/>
  <c r="H67" i="16"/>
  <c r="G67" i="16"/>
  <c r="F67" i="16"/>
  <c r="E67" i="16"/>
  <c r="D67" i="16"/>
  <c r="C67" i="16"/>
  <c r="B67" i="16"/>
  <c r="K66" i="16"/>
  <c r="J66" i="16"/>
  <c r="I66" i="16"/>
  <c r="H66" i="16"/>
  <c r="G66" i="16"/>
  <c r="F66" i="16"/>
  <c r="E66" i="16"/>
  <c r="D66" i="16"/>
  <c r="C66" i="16"/>
  <c r="B66" i="16"/>
  <c r="K65" i="16"/>
  <c r="J65" i="16"/>
  <c r="I65" i="16"/>
  <c r="H65" i="16"/>
  <c r="G65" i="16"/>
  <c r="F65" i="16"/>
  <c r="E65" i="16"/>
  <c r="D65" i="16"/>
  <c r="C65" i="16"/>
  <c r="B65" i="16"/>
  <c r="K64" i="16"/>
  <c r="J64" i="16"/>
  <c r="I64" i="16"/>
  <c r="H64" i="16"/>
  <c r="G64" i="16"/>
  <c r="F64" i="16"/>
  <c r="E64" i="16"/>
  <c r="D64" i="16"/>
  <c r="C64" i="16"/>
  <c r="B64" i="16"/>
  <c r="K63" i="16"/>
  <c r="J63" i="16"/>
  <c r="I63" i="16"/>
  <c r="H63" i="16"/>
  <c r="G63" i="16"/>
  <c r="F63" i="16"/>
  <c r="E63" i="16"/>
  <c r="D63" i="16"/>
  <c r="C63" i="16"/>
  <c r="B63" i="16"/>
  <c r="K62" i="16"/>
  <c r="J62" i="16"/>
  <c r="I62" i="16"/>
  <c r="H62" i="16"/>
  <c r="G62" i="16"/>
  <c r="F62" i="16"/>
  <c r="E62" i="16"/>
  <c r="D62" i="16"/>
  <c r="C62" i="16"/>
  <c r="B62" i="16"/>
  <c r="K61" i="16"/>
  <c r="J61" i="16"/>
  <c r="I61" i="16"/>
  <c r="H61" i="16"/>
  <c r="G61" i="16"/>
  <c r="F61" i="16"/>
  <c r="E61" i="16"/>
  <c r="D61" i="16"/>
  <c r="C61" i="16"/>
  <c r="B61" i="16"/>
  <c r="K60" i="16"/>
  <c r="J60" i="16"/>
  <c r="I60" i="16"/>
  <c r="H60" i="16"/>
  <c r="G60" i="16"/>
  <c r="F60" i="16"/>
  <c r="E60" i="16"/>
  <c r="D60" i="16"/>
  <c r="C60" i="16"/>
  <c r="B60" i="16"/>
  <c r="K59" i="16"/>
  <c r="J59" i="16"/>
  <c r="I59" i="16"/>
  <c r="H59" i="16"/>
  <c r="G59" i="16"/>
  <c r="F59" i="16"/>
  <c r="E59" i="16"/>
  <c r="D59" i="16"/>
  <c r="C59" i="16"/>
  <c r="B59" i="16"/>
  <c r="K58" i="16"/>
  <c r="J58" i="16"/>
  <c r="I58" i="16"/>
  <c r="H58" i="16"/>
  <c r="G58" i="16"/>
  <c r="F58" i="16"/>
  <c r="E58" i="16"/>
  <c r="D58" i="16"/>
  <c r="C58" i="16"/>
  <c r="B58" i="16"/>
  <c r="K57" i="16"/>
  <c r="J57" i="16"/>
  <c r="I57" i="16"/>
  <c r="H57" i="16"/>
  <c r="G57" i="16"/>
  <c r="F57" i="16"/>
  <c r="E57" i="16"/>
  <c r="D57" i="16"/>
  <c r="C57" i="16"/>
  <c r="B57" i="16"/>
  <c r="K56" i="16"/>
  <c r="J56" i="16"/>
  <c r="I56" i="16"/>
  <c r="H56" i="16"/>
  <c r="G56" i="16"/>
  <c r="F56" i="16"/>
  <c r="E56" i="16"/>
  <c r="D56" i="16"/>
  <c r="C56" i="16"/>
  <c r="B56" i="16"/>
  <c r="K55" i="16"/>
  <c r="J55" i="16"/>
  <c r="I55" i="16"/>
  <c r="H55" i="16"/>
  <c r="G55" i="16"/>
  <c r="F55" i="16"/>
  <c r="E55" i="16"/>
  <c r="D55" i="16"/>
  <c r="C55" i="16"/>
  <c r="B55" i="16"/>
  <c r="K54" i="16"/>
  <c r="J54" i="16"/>
  <c r="I54" i="16"/>
  <c r="H54" i="16"/>
  <c r="G54" i="16"/>
  <c r="F54" i="16"/>
  <c r="E54" i="16"/>
  <c r="D54" i="16"/>
  <c r="C54" i="16"/>
  <c r="B54" i="16"/>
  <c r="K53" i="16"/>
  <c r="J53" i="16"/>
  <c r="I53" i="16"/>
  <c r="H53" i="16"/>
  <c r="G53" i="16"/>
  <c r="F53" i="16"/>
  <c r="E53" i="16"/>
  <c r="D53" i="16"/>
  <c r="C53" i="16"/>
  <c r="B53" i="16"/>
  <c r="K52" i="16"/>
  <c r="J52" i="16"/>
  <c r="I52" i="16"/>
  <c r="H52" i="16"/>
  <c r="G52" i="16"/>
  <c r="F52" i="16"/>
  <c r="E52" i="16"/>
  <c r="D52" i="16"/>
  <c r="C52" i="16"/>
  <c r="B52" i="16"/>
  <c r="K51" i="16"/>
  <c r="J51" i="16"/>
  <c r="I51" i="16"/>
  <c r="H51" i="16"/>
  <c r="G51" i="16"/>
  <c r="F51" i="16"/>
  <c r="E51" i="16"/>
  <c r="D51" i="16"/>
  <c r="C51" i="16"/>
  <c r="B51" i="16"/>
  <c r="K50" i="16"/>
  <c r="J50" i="16"/>
  <c r="I50" i="16"/>
  <c r="H50" i="16"/>
  <c r="G50" i="16"/>
  <c r="F50" i="16"/>
  <c r="E50" i="16"/>
  <c r="D50" i="16"/>
  <c r="C50" i="16"/>
  <c r="B50" i="16"/>
  <c r="K49" i="16"/>
  <c r="J49" i="16"/>
  <c r="I49" i="16"/>
  <c r="H49" i="16"/>
  <c r="G49" i="16"/>
  <c r="F49" i="16"/>
  <c r="E49" i="16"/>
  <c r="D49" i="16"/>
  <c r="C49" i="16"/>
  <c r="B49" i="16"/>
  <c r="K48" i="16"/>
  <c r="J48" i="16"/>
  <c r="I48" i="16"/>
  <c r="H48" i="16"/>
  <c r="G48" i="16"/>
  <c r="F48" i="16"/>
  <c r="E48" i="16"/>
  <c r="D48" i="16"/>
  <c r="C48" i="16"/>
  <c r="B48" i="16"/>
  <c r="K47" i="16"/>
  <c r="J47" i="16"/>
  <c r="I47" i="16"/>
  <c r="H47" i="16"/>
  <c r="G47" i="16"/>
  <c r="F47" i="16"/>
  <c r="E47" i="16"/>
  <c r="D47" i="16"/>
  <c r="C47" i="16"/>
  <c r="B47" i="16"/>
  <c r="K46" i="16"/>
  <c r="J46" i="16"/>
  <c r="I46" i="16"/>
  <c r="H46" i="16"/>
  <c r="G46" i="16"/>
  <c r="F46" i="16"/>
  <c r="E46" i="16"/>
  <c r="D46" i="16"/>
  <c r="C46" i="16"/>
  <c r="B46" i="16"/>
  <c r="K45" i="16"/>
  <c r="J45" i="16"/>
  <c r="I45" i="16"/>
  <c r="H45" i="16"/>
  <c r="G45" i="16"/>
  <c r="F45" i="16"/>
  <c r="E45" i="16"/>
  <c r="D45" i="16"/>
  <c r="C45" i="16"/>
  <c r="B45" i="16"/>
  <c r="K44" i="16"/>
  <c r="J44" i="16"/>
  <c r="I44" i="16"/>
  <c r="H44" i="16"/>
  <c r="G44" i="16"/>
  <c r="F44" i="16"/>
  <c r="E44" i="16"/>
  <c r="D44" i="16"/>
  <c r="C44" i="16"/>
  <c r="B44" i="16"/>
  <c r="K43" i="16"/>
  <c r="J43" i="16"/>
  <c r="I43" i="16"/>
  <c r="H43" i="16"/>
  <c r="G43" i="16"/>
  <c r="F43" i="16"/>
  <c r="E43" i="16"/>
  <c r="D43" i="16"/>
  <c r="C43" i="16"/>
  <c r="B43" i="16"/>
  <c r="K42" i="16"/>
  <c r="J42" i="16"/>
  <c r="I42" i="16"/>
  <c r="H42" i="16"/>
  <c r="G42" i="16"/>
  <c r="F42" i="16"/>
  <c r="E42" i="16"/>
  <c r="D42" i="16"/>
  <c r="C42" i="16"/>
  <c r="B42" i="16"/>
  <c r="K41" i="16"/>
  <c r="J41" i="16"/>
  <c r="I41" i="16"/>
  <c r="H41" i="16"/>
  <c r="G41" i="16"/>
  <c r="F41" i="16"/>
  <c r="E41" i="16"/>
  <c r="D41" i="16"/>
  <c r="C41" i="16"/>
  <c r="B41" i="16"/>
  <c r="K40" i="16"/>
  <c r="J40" i="16"/>
  <c r="I40" i="16"/>
  <c r="H40" i="16"/>
  <c r="G40" i="16"/>
  <c r="F40" i="16"/>
  <c r="E40" i="16"/>
  <c r="D40" i="16"/>
  <c r="C40" i="16"/>
  <c r="B40" i="16"/>
  <c r="K39" i="16"/>
  <c r="J39" i="16"/>
  <c r="I39" i="16"/>
  <c r="H39" i="16"/>
  <c r="G39" i="16"/>
  <c r="F39" i="16"/>
  <c r="E39" i="16"/>
  <c r="D39" i="16"/>
  <c r="C39" i="16"/>
  <c r="B39" i="16"/>
  <c r="K38" i="16"/>
  <c r="J38" i="16"/>
  <c r="I38" i="16"/>
  <c r="H38" i="16"/>
  <c r="G38" i="16"/>
  <c r="F38" i="16"/>
  <c r="E38" i="16"/>
  <c r="D38" i="16"/>
  <c r="C38" i="16"/>
  <c r="B38" i="16"/>
  <c r="K37" i="16"/>
  <c r="J37" i="16"/>
  <c r="I37" i="16"/>
  <c r="H37" i="16"/>
  <c r="G37" i="16"/>
  <c r="F37" i="16"/>
  <c r="E37" i="16"/>
  <c r="D37" i="16"/>
  <c r="C37" i="16"/>
  <c r="B37" i="16"/>
  <c r="K36" i="16"/>
  <c r="J36" i="16"/>
  <c r="I36" i="16"/>
  <c r="H36" i="16"/>
  <c r="G36" i="16"/>
  <c r="F36" i="16"/>
  <c r="E36" i="16"/>
  <c r="D36" i="16"/>
  <c r="C36" i="16"/>
  <c r="B36" i="16"/>
  <c r="K35" i="16"/>
  <c r="J35" i="16"/>
  <c r="I35" i="16"/>
  <c r="H35" i="16"/>
  <c r="G35" i="16"/>
  <c r="F35" i="16"/>
  <c r="E35" i="16"/>
  <c r="D35" i="16"/>
  <c r="C35" i="16"/>
  <c r="B35" i="16"/>
  <c r="K34" i="16"/>
  <c r="J34" i="16"/>
  <c r="I34" i="16"/>
  <c r="H34" i="16"/>
  <c r="G34" i="16"/>
  <c r="F34" i="16"/>
  <c r="E34" i="16"/>
  <c r="D34" i="16"/>
  <c r="C34" i="16"/>
  <c r="B34" i="16"/>
  <c r="K33" i="16"/>
  <c r="J33" i="16"/>
  <c r="I33" i="16"/>
  <c r="H33" i="16"/>
  <c r="G33" i="16"/>
  <c r="F33" i="16"/>
  <c r="E33" i="16"/>
  <c r="D33" i="16"/>
  <c r="C33" i="16"/>
  <c r="B33" i="16"/>
  <c r="K32" i="16"/>
  <c r="J32" i="16"/>
  <c r="I32" i="16"/>
  <c r="H32" i="16"/>
  <c r="G32" i="16"/>
  <c r="F32" i="16"/>
  <c r="E32" i="16"/>
  <c r="D32" i="16"/>
  <c r="C32" i="16"/>
  <c r="B32" i="16"/>
  <c r="K31" i="16"/>
  <c r="J31" i="16"/>
  <c r="I31" i="16"/>
  <c r="H31" i="16"/>
  <c r="G31" i="16"/>
  <c r="F31" i="16"/>
  <c r="E31" i="16"/>
  <c r="D31" i="16"/>
  <c r="C31" i="16"/>
  <c r="B31" i="16"/>
  <c r="K30" i="16"/>
  <c r="J30" i="16"/>
  <c r="I30" i="16"/>
  <c r="H30" i="16"/>
  <c r="G30" i="16"/>
  <c r="F30" i="16"/>
  <c r="E30" i="16"/>
  <c r="D30" i="16"/>
  <c r="C30" i="16"/>
  <c r="B30" i="16"/>
  <c r="K29" i="16"/>
  <c r="J29" i="16"/>
  <c r="I29" i="16"/>
  <c r="H29" i="16"/>
  <c r="G29" i="16"/>
  <c r="F29" i="16"/>
  <c r="E29" i="16"/>
  <c r="D29" i="16"/>
  <c r="C29" i="16"/>
  <c r="B29" i="16"/>
  <c r="K28" i="16"/>
  <c r="J28" i="16"/>
  <c r="I28" i="16"/>
  <c r="H28" i="16"/>
  <c r="G28" i="16"/>
  <c r="F28" i="16"/>
  <c r="E28" i="16"/>
  <c r="D28" i="16"/>
  <c r="C28" i="16"/>
  <c r="B28" i="16"/>
  <c r="K27" i="16"/>
  <c r="J27" i="16"/>
  <c r="I27" i="16"/>
  <c r="H27" i="16"/>
  <c r="G27" i="16"/>
  <c r="F27" i="16"/>
  <c r="E27" i="16"/>
  <c r="D27" i="16"/>
  <c r="C27" i="16"/>
  <c r="B27" i="16"/>
  <c r="K26" i="16"/>
  <c r="J26" i="16"/>
  <c r="I26" i="16"/>
  <c r="H26" i="16"/>
  <c r="G26" i="16"/>
  <c r="F26" i="16"/>
  <c r="E26" i="16"/>
  <c r="D26" i="16"/>
  <c r="C26" i="16"/>
  <c r="B26" i="16"/>
  <c r="K25" i="16"/>
  <c r="J25" i="16"/>
  <c r="I25" i="16"/>
  <c r="H25" i="16"/>
  <c r="G25" i="16"/>
  <c r="F25" i="16"/>
  <c r="E25" i="16"/>
  <c r="D25" i="16"/>
  <c r="C25" i="16"/>
  <c r="B25" i="16"/>
  <c r="K24" i="16"/>
  <c r="J24" i="16"/>
  <c r="I24" i="16"/>
  <c r="H24" i="16"/>
  <c r="G24" i="16"/>
  <c r="F24" i="16"/>
  <c r="E24" i="16"/>
  <c r="D24" i="16"/>
  <c r="C24" i="16"/>
  <c r="B24" i="16"/>
  <c r="K23" i="16"/>
  <c r="J23" i="16"/>
  <c r="I23" i="16"/>
  <c r="H23" i="16"/>
  <c r="G23" i="16"/>
  <c r="F23" i="16"/>
  <c r="E23" i="16"/>
  <c r="D23" i="16"/>
  <c r="C23" i="16"/>
  <c r="B23" i="16"/>
  <c r="K22" i="16"/>
  <c r="J22" i="16"/>
  <c r="I22" i="16"/>
  <c r="H22" i="16"/>
  <c r="G22" i="16"/>
  <c r="F22" i="16"/>
  <c r="E22" i="16"/>
  <c r="D22" i="16"/>
  <c r="C22" i="16"/>
  <c r="B22" i="16"/>
  <c r="K21" i="16"/>
  <c r="J21" i="16"/>
  <c r="I21" i="16"/>
  <c r="H21" i="16"/>
  <c r="G21" i="16"/>
  <c r="F21" i="16"/>
  <c r="E21" i="16"/>
  <c r="D21" i="16"/>
  <c r="C21" i="16"/>
  <c r="B21" i="16"/>
  <c r="K20" i="16"/>
  <c r="J20" i="16"/>
  <c r="I20" i="16"/>
  <c r="H20" i="16"/>
  <c r="G20" i="16"/>
  <c r="F20" i="16"/>
  <c r="E20" i="16"/>
  <c r="D20" i="16"/>
  <c r="C20" i="16"/>
  <c r="B20" i="16"/>
  <c r="K19" i="16"/>
  <c r="J19" i="16"/>
  <c r="I19" i="16"/>
  <c r="H19" i="16"/>
  <c r="G19" i="16"/>
  <c r="F19" i="16"/>
  <c r="E19" i="16"/>
  <c r="D19" i="16"/>
  <c r="C19" i="16"/>
  <c r="B19" i="16"/>
  <c r="K18" i="16"/>
  <c r="J18" i="16"/>
  <c r="I18" i="16"/>
  <c r="H18" i="16"/>
  <c r="G18" i="16"/>
  <c r="F18" i="16"/>
  <c r="E18" i="16"/>
  <c r="D18" i="16"/>
  <c r="C18" i="16"/>
  <c r="B18" i="16"/>
  <c r="K17" i="16"/>
  <c r="J17" i="16"/>
  <c r="I17" i="16"/>
  <c r="H17" i="16"/>
  <c r="G17" i="16"/>
  <c r="F17" i="16"/>
  <c r="E17" i="16"/>
  <c r="D17" i="16"/>
  <c r="C17" i="16"/>
  <c r="B17" i="16"/>
  <c r="K16" i="16"/>
  <c r="J16" i="16"/>
  <c r="I16" i="16"/>
  <c r="H16" i="16"/>
  <c r="G16" i="16"/>
  <c r="F16" i="16"/>
  <c r="E16" i="16"/>
  <c r="D16" i="16"/>
  <c r="C16" i="16"/>
  <c r="B16" i="16"/>
  <c r="K15" i="16"/>
  <c r="J15" i="16"/>
  <c r="I15" i="16"/>
  <c r="H15" i="16"/>
  <c r="G15" i="16"/>
  <c r="F15" i="16"/>
  <c r="E15" i="16"/>
  <c r="D15" i="16"/>
  <c r="C15" i="16"/>
  <c r="B15" i="16"/>
  <c r="K14" i="16"/>
  <c r="J14" i="16"/>
  <c r="I14" i="16"/>
  <c r="H14" i="16"/>
  <c r="G14" i="16"/>
  <c r="F14" i="16"/>
  <c r="E14" i="16"/>
  <c r="D14" i="16"/>
  <c r="C14" i="16"/>
  <c r="B14" i="16"/>
  <c r="K13" i="16"/>
  <c r="J13" i="16"/>
  <c r="I13" i="16"/>
  <c r="H13" i="16"/>
  <c r="G13" i="16"/>
  <c r="F13" i="16"/>
  <c r="E13" i="16"/>
  <c r="D13" i="16"/>
  <c r="C13" i="16"/>
  <c r="B13" i="16"/>
  <c r="K12" i="16"/>
  <c r="J12" i="16"/>
  <c r="I12" i="16"/>
  <c r="H12" i="16"/>
  <c r="G12" i="16"/>
  <c r="F12" i="16"/>
  <c r="E12" i="16"/>
  <c r="D12" i="16"/>
  <c r="C12" i="16"/>
  <c r="B12" i="16"/>
  <c r="K11" i="16"/>
  <c r="J11" i="16"/>
  <c r="I11" i="16"/>
  <c r="H11" i="16"/>
  <c r="G11" i="16"/>
  <c r="F11" i="16"/>
  <c r="E11" i="16"/>
  <c r="D11" i="16"/>
  <c r="C11" i="16"/>
  <c r="B11" i="16"/>
  <c r="K10" i="16"/>
  <c r="J10" i="16"/>
  <c r="I10" i="16"/>
  <c r="H10" i="16"/>
  <c r="G10" i="16"/>
  <c r="F10" i="16"/>
  <c r="E10" i="16"/>
  <c r="D10" i="16"/>
  <c r="C10" i="16"/>
  <c r="B10" i="16"/>
  <c r="K9" i="16"/>
  <c r="J9" i="16"/>
  <c r="I9" i="16"/>
  <c r="H9" i="16"/>
  <c r="G9" i="16"/>
  <c r="F9" i="16"/>
  <c r="E9" i="16"/>
  <c r="D9" i="16"/>
  <c r="C9" i="16"/>
  <c r="B9" i="16"/>
  <c r="K8" i="16"/>
  <c r="J8" i="16"/>
  <c r="I8" i="16"/>
  <c r="H8" i="16"/>
  <c r="G8" i="16"/>
  <c r="F8" i="16"/>
  <c r="E8" i="16"/>
  <c r="D8" i="16"/>
  <c r="C8" i="16"/>
  <c r="B8" i="16"/>
  <c r="K7" i="16"/>
  <c r="J7" i="16"/>
  <c r="I7" i="16"/>
  <c r="H7" i="16"/>
  <c r="G7" i="16"/>
  <c r="F7" i="16"/>
  <c r="E7" i="16"/>
  <c r="D7" i="16"/>
  <c r="C7" i="16"/>
  <c r="B7" i="16"/>
  <c r="K6" i="16"/>
  <c r="J6" i="16"/>
  <c r="I6" i="16"/>
  <c r="H6" i="16"/>
  <c r="G6" i="16"/>
  <c r="F6" i="16"/>
  <c r="E6" i="16"/>
  <c r="D6" i="16"/>
  <c r="C6" i="16"/>
  <c r="B6" i="16"/>
  <c r="K5" i="16"/>
  <c r="J5" i="16"/>
  <c r="I5" i="16"/>
  <c r="H5" i="16"/>
  <c r="G5" i="16"/>
  <c r="F5" i="16"/>
  <c r="E5" i="16"/>
  <c r="D5" i="16"/>
  <c r="C5" i="16"/>
  <c r="B5" i="16"/>
  <c r="K4" i="16"/>
  <c r="J4" i="16"/>
  <c r="I4" i="16"/>
  <c r="H4" i="16"/>
  <c r="G4" i="16"/>
  <c r="F4" i="16"/>
  <c r="E4" i="16"/>
  <c r="D4" i="16"/>
  <c r="C4" i="16"/>
  <c r="B4" i="16"/>
  <c r="K3" i="16"/>
  <c r="J3" i="16"/>
  <c r="I3" i="16"/>
  <c r="H3" i="16"/>
  <c r="G3" i="16"/>
  <c r="F3" i="16"/>
  <c r="E3" i="16"/>
  <c r="D3" i="16"/>
  <c r="C3" i="16"/>
  <c r="B3" i="16"/>
  <c r="B291" i="15"/>
  <c r="B290" i="15"/>
  <c r="B289" i="15"/>
  <c r="B288" i="15"/>
  <c r="B287" i="15"/>
  <c r="B286" i="15"/>
  <c r="B285" i="15"/>
  <c r="B284" i="15"/>
  <c r="B283" i="15"/>
  <c r="B282" i="15"/>
  <c r="B281" i="15"/>
  <c r="B280" i="15"/>
  <c r="B279" i="15"/>
  <c r="B278" i="15"/>
  <c r="B277" i="15"/>
  <c r="B276" i="15"/>
  <c r="B275" i="15"/>
  <c r="B274" i="15"/>
  <c r="B273" i="15"/>
  <c r="B272" i="15"/>
  <c r="B271" i="15"/>
  <c r="B270" i="15"/>
  <c r="B269" i="15"/>
  <c r="B268" i="15"/>
  <c r="B267" i="15"/>
  <c r="B266" i="15"/>
  <c r="B265" i="15"/>
  <c r="B264" i="15"/>
  <c r="B263" i="15"/>
  <c r="B262" i="15"/>
  <c r="B261" i="15"/>
  <c r="B260" i="15"/>
  <c r="B259" i="15"/>
  <c r="B258" i="15"/>
  <c r="B257" i="15"/>
  <c r="B256" i="15"/>
  <c r="B255" i="15"/>
  <c r="B254" i="15"/>
  <c r="B253" i="15"/>
  <c r="B252" i="15"/>
  <c r="B251" i="15"/>
  <c r="B250" i="15"/>
  <c r="B249" i="15"/>
  <c r="B248" i="15"/>
  <c r="B247" i="15"/>
  <c r="B246" i="15"/>
  <c r="B245" i="15"/>
  <c r="B244" i="15"/>
  <c r="B243" i="15"/>
  <c r="B242" i="15"/>
  <c r="B241" i="15"/>
  <c r="B240" i="15"/>
  <c r="B239" i="15"/>
  <c r="B238" i="15"/>
  <c r="B237" i="15"/>
  <c r="B236" i="15"/>
  <c r="B235" i="15"/>
  <c r="B234" i="15"/>
  <c r="B233" i="15"/>
  <c r="B232" i="15"/>
  <c r="B231" i="15"/>
  <c r="B230" i="15"/>
  <c r="B229" i="15"/>
  <c r="B228" i="15"/>
  <c r="B227" i="15"/>
  <c r="B226" i="15"/>
  <c r="B225" i="15"/>
  <c r="B224" i="15"/>
  <c r="B223" i="15"/>
  <c r="B222" i="15"/>
  <c r="B221" i="15"/>
  <c r="B220" i="15"/>
  <c r="B219" i="15"/>
  <c r="B218" i="15"/>
  <c r="B217" i="15"/>
  <c r="B216" i="15"/>
  <c r="B215" i="15"/>
  <c r="B214" i="15"/>
  <c r="B213" i="15"/>
  <c r="B212" i="15"/>
  <c r="B211" i="15"/>
  <c r="B210" i="15"/>
  <c r="B209" i="15"/>
  <c r="B208" i="15"/>
  <c r="B207" i="15"/>
  <c r="B206" i="15"/>
  <c r="B205" i="15"/>
  <c r="B204" i="15"/>
  <c r="B203" i="15"/>
  <c r="B202" i="15"/>
  <c r="B201" i="15"/>
  <c r="B200" i="15"/>
  <c r="B199" i="15"/>
  <c r="B198" i="15"/>
  <c r="B197" i="15"/>
  <c r="B196" i="15"/>
  <c r="B195" i="15"/>
  <c r="B194" i="15"/>
  <c r="B193" i="15"/>
  <c r="B192" i="15"/>
  <c r="B191" i="15"/>
  <c r="B190" i="15"/>
  <c r="B189" i="15"/>
  <c r="B188" i="15"/>
  <c r="B187" i="15"/>
  <c r="B186" i="15"/>
  <c r="B185" i="15"/>
  <c r="B184" i="15"/>
  <c r="B183" i="15"/>
  <c r="B182" i="15"/>
  <c r="B181" i="15"/>
  <c r="B180" i="15"/>
  <c r="B179" i="15"/>
  <c r="B178" i="15"/>
  <c r="B177" i="15"/>
  <c r="B176" i="15"/>
  <c r="B175" i="15"/>
  <c r="B174" i="15"/>
  <c r="B173" i="15"/>
  <c r="B172" i="15"/>
  <c r="B171" i="15"/>
  <c r="B170" i="15"/>
  <c r="B169" i="15"/>
  <c r="B168" i="15"/>
  <c r="B167" i="15"/>
  <c r="B166" i="15"/>
  <c r="B165" i="15"/>
  <c r="B164" i="15"/>
  <c r="B163" i="15"/>
  <c r="B162" i="15"/>
  <c r="B161" i="15"/>
  <c r="B160" i="15"/>
  <c r="B159" i="15"/>
  <c r="B158" i="15"/>
  <c r="B157" i="15"/>
  <c r="B156" i="15"/>
  <c r="B155" i="15"/>
  <c r="B154" i="15"/>
  <c r="B153" i="15"/>
  <c r="B152" i="15"/>
  <c r="B151" i="15"/>
  <c r="B150" i="15"/>
  <c r="B149" i="15"/>
  <c r="B148" i="15"/>
  <c r="B147" i="15"/>
  <c r="B146" i="15"/>
  <c r="B145" i="15"/>
  <c r="B144" i="15"/>
  <c r="B143" i="15"/>
  <c r="B142" i="15"/>
  <c r="B141" i="15"/>
  <c r="B140" i="15"/>
  <c r="B139" i="15"/>
  <c r="B138" i="15"/>
  <c r="B137" i="15"/>
  <c r="B136" i="15"/>
  <c r="B135" i="15"/>
  <c r="B134" i="15"/>
  <c r="B133" i="15"/>
  <c r="B132" i="15"/>
  <c r="B131" i="15"/>
  <c r="B130" i="15"/>
  <c r="B129" i="15"/>
  <c r="B128" i="15"/>
  <c r="B127" i="15"/>
  <c r="B126" i="15"/>
  <c r="B125" i="15"/>
  <c r="B124" i="15"/>
  <c r="B123" i="15"/>
  <c r="B122" i="15"/>
  <c r="B121" i="15"/>
  <c r="B120" i="15"/>
  <c r="B119" i="15"/>
  <c r="B118" i="15"/>
  <c r="B117" i="15"/>
  <c r="B116" i="15"/>
  <c r="B115" i="15"/>
  <c r="B114" i="15"/>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K77" i="15"/>
  <c r="J77" i="15"/>
  <c r="I77" i="15"/>
  <c r="H77" i="15"/>
  <c r="G77" i="15"/>
  <c r="F77" i="15"/>
  <c r="E77" i="15"/>
  <c r="D77" i="15"/>
  <c r="C77" i="15"/>
  <c r="B77" i="15"/>
  <c r="K76" i="15"/>
  <c r="J76" i="15"/>
  <c r="I76" i="15"/>
  <c r="H76" i="15"/>
  <c r="G76" i="15"/>
  <c r="F76" i="15"/>
  <c r="E76" i="15"/>
  <c r="D76" i="15"/>
  <c r="C76" i="15"/>
  <c r="B76" i="15"/>
  <c r="K75" i="15"/>
  <c r="J75" i="15"/>
  <c r="I75" i="15"/>
  <c r="H75" i="15"/>
  <c r="G75" i="15"/>
  <c r="F75" i="15"/>
  <c r="E75" i="15"/>
  <c r="D75" i="15"/>
  <c r="C75" i="15"/>
  <c r="B75" i="15"/>
  <c r="K74" i="15"/>
  <c r="J74" i="15"/>
  <c r="I74" i="15"/>
  <c r="H74" i="15"/>
  <c r="G74" i="15"/>
  <c r="F74" i="15"/>
  <c r="E74" i="15"/>
  <c r="D74" i="15"/>
  <c r="C74" i="15"/>
  <c r="B74" i="15"/>
  <c r="K73" i="15"/>
  <c r="J73" i="15"/>
  <c r="I73" i="15"/>
  <c r="H73" i="15"/>
  <c r="G73" i="15"/>
  <c r="F73" i="15"/>
  <c r="E73" i="15"/>
  <c r="D73" i="15"/>
  <c r="C73" i="15"/>
  <c r="B73" i="15"/>
  <c r="K72" i="15"/>
  <c r="J72" i="15"/>
  <c r="I72" i="15"/>
  <c r="H72" i="15"/>
  <c r="G72" i="15"/>
  <c r="F72" i="15"/>
  <c r="E72" i="15"/>
  <c r="D72" i="15"/>
  <c r="C72" i="15"/>
  <c r="B72" i="15"/>
  <c r="K71" i="15"/>
  <c r="J71" i="15"/>
  <c r="I71" i="15"/>
  <c r="H71" i="15"/>
  <c r="G71" i="15"/>
  <c r="F71" i="15"/>
  <c r="E71" i="15"/>
  <c r="D71" i="15"/>
  <c r="C71" i="15"/>
  <c r="B71" i="15"/>
  <c r="K70" i="15"/>
  <c r="J70" i="15"/>
  <c r="I70" i="15"/>
  <c r="H70" i="15"/>
  <c r="G70" i="15"/>
  <c r="F70" i="15"/>
  <c r="E70" i="15"/>
  <c r="D70" i="15"/>
  <c r="C70" i="15"/>
  <c r="B70" i="15"/>
  <c r="K69" i="15"/>
  <c r="J69" i="15"/>
  <c r="I69" i="15"/>
  <c r="H69" i="15"/>
  <c r="G69" i="15"/>
  <c r="F69" i="15"/>
  <c r="E69" i="15"/>
  <c r="D69" i="15"/>
  <c r="C69" i="15"/>
  <c r="B69" i="15"/>
  <c r="K68" i="15"/>
  <c r="J68" i="15"/>
  <c r="I68" i="15"/>
  <c r="H68" i="15"/>
  <c r="G68" i="15"/>
  <c r="F68" i="15"/>
  <c r="E68" i="15"/>
  <c r="D68" i="15"/>
  <c r="C68" i="15"/>
  <c r="B68" i="15"/>
  <c r="K67" i="15"/>
  <c r="J67" i="15"/>
  <c r="I67" i="15"/>
  <c r="H67" i="15"/>
  <c r="G67" i="15"/>
  <c r="F67" i="15"/>
  <c r="E67" i="15"/>
  <c r="D67" i="15"/>
  <c r="C67" i="15"/>
  <c r="B67" i="15"/>
  <c r="K66" i="15"/>
  <c r="J66" i="15"/>
  <c r="I66" i="15"/>
  <c r="H66" i="15"/>
  <c r="G66" i="15"/>
  <c r="F66" i="15"/>
  <c r="E66" i="15"/>
  <c r="D66" i="15"/>
  <c r="C66" i="15"/>
  <c r="B66" i="15"/>
  <c r="K65" i="15"/>
  <c r="J65" i="15"/>
  <c r="I65" i="15"/>
  <c r="H65" i="15"/>
  <c r="G65" i="15"/>
  <c r="F65" i="15"/>
  <c r="E65" i="15"/>
  <c r="D65" i="15"/>
  <c r="C65" i="15"/>
  <c r="B65" i="15"/>
  <c r="K64" i="15"/>
  <c r="J64" i="15"/>
  <c r="I64" i="15"/>
  <c r="H64" i="15"/>
  <c r="G64" i="15"/>
  <c r="F64" i="15"/>
  <c r="E64" i="15"/>
  <c r="D64" i="15"/>
  <c r="C64" i="15"/>
  <c r="B64" i="15"/>
  <c r="K63" i="15"/>
  <c r="J63" i="15"/>
  <c r="I63" i="15"/>
  <c r="H63" i="15"/>
  <c r="G63" i="15"/>
  <c r="F63" i="15"/>
  <c r="E63" i="15"/>
  <c r="D63" i="15"/>
  <c r="C63" i="15"/>
  <c r="B63" i="15"/>
  <c r="K62" i="15"/>
  <c r="J62" i="15"/>
  <c r="I62" i="15"/>
  <c r="H62" i="15"/>
  <c r="G62" i="15"/>
  <c r="F62" i="15"/>
  <c r="E62" i="15"/>
  <c r="D62" i="15"/>
  <c r="C62" i="15"/>
  <c r="B62" i="15"/>
  <c r="K61" i="15"/>
  <c r="J61" i="15"/>
  <c r="I61" i="15"/>
  <c r="H61" i="15"/>
  <c r="G61" i="15"/>
  <c r="F61" i="15"/>
  <c r="E61" i="15"/>
  <c r="D61" i="15"/>
  <c r="C61" i="15"/>
  <c r="B61" i="15"/>
  <c r="K60" i="15"/>
  <c r="J60" i="15"/>
  <c r="I60" i="15"/>
  <c r="H60" i="15"/>
  <c r="G60" i="15"/>
  <c r="F60" i="15"/>
  <c r="E60" i="15"/>
  <c r="D60" i="15"/>
  <c r="C60" i="15"/>
  <c r="B60" i="15"/>
  <c r="K59" i="15"/>
  <c r="J59" i="15"/>
  <c r="I59" i="15"/>
  <c r="H59" i="15"/>
  <c r="G59" i="15"/>
  <c r="F59" i="15"/>
  <c r="E59" i="15"/>
  <c r="D59" i="15"/>
  <c r="C59" i="15"/>
  <c r="B59" i="15"/>
  <c r="K58" i="15"/>
  <c r="J58" i="15"/>
  <c r="I58" i="15"/>
  <c r="H58" i="15"/>
  <c r="G58" i="15"/>
  <c r="F58" i="15"/>
  <c r="E58" i="15"/>
  <c r="D58" i="15"/>
  <c r="C58" i="15"/>
  <c r="B58" i="15"/>
  <c r="K57" i="15"/>
  <c r="J57" i="15"/>
  <c r="I57" i="15"/>
  <c r="H57" i="15"/>
  <c r="G57" i="15"/>
  <c r="F57" i="15"/>
  <c r="E57" i="15"/>
  <c r="D57" i="15"/>
  <c r="C57" i="15"/>
  <c r="B57" i="15"/>
  <c r="K56" i="15"/>
  <c r="J56" i="15"/>
  <c r="I56" i="15"/>
  <c r="H56" i="15"/>
  <c r="G56" i="15"/>
  <c r="F56" i="15"/>
  <c r="E56" i="15"/>
  <c r="D56" i="15"/>
  <c r="C56" i="15"/>
  <c r="B56" i="15"/>
  <c r="K55" i="15"/>
  <c r="J55" i="15"/>
  <c r="I55" i="15"/>
  <c r="H55" i="15"/>
  <c r="G55" i="15"/>
  <c r="F55" i="15"/>
  <c r="E55" i="15"/>
  <c r="D55" i="15"/>
  <c r="C55" i="15"/>
  <c r="B55" i="15"/>
  <c r="K54" i="15"/>
  <c r="J54" i="15"/>
  <c r="I54" i="15"/>
  <c r="H54" i="15"/>
  <c r="G54" i="15"/>
  <c r="F54" i="15"/>
  <c r="E54" i="15"/>
  <c r="D54" i="15"/>
  <c r="C54" i="15"/>
  <c r="B54" i="15"/>
  <c r="K53" i="15"/>
  <c r="J53" i="15"/>
  <c r="I53" i="15"/>
  <c r="H53" i="15"/>
  <c r="G53" i="15"/>
  <c r="F53" i="15"/>
  <c r="E53" i="15"/>
  <c r="D53" i="15"/>
  <c r="C53" i="15"/>
  <c r="B53" i="15"/>
  <c r="K52" i="15"/>
  <c r="J52" i="15"/>
  <c r="I52" i="15"/>
  <c r="H52" i="15"/>
  <c r="G52" i="15"/>
  <c r="F52" i="15"/>
  <c r="E52" i="15"/>
  <c r="D52" i="15"/>
  <c r="C52" i="15"/>
  <c r="B52" i="15"/>
  <c r="K51" i="15"/>
  <c r="J51" i="15"/>
  <c r="I51" i="15"/>
  <c r="H51" i="15"/>
  <c r="G51" i="15"/>
  <c r="F51" i="15"/>
  <c r="E51" i="15"/>
  <c r="D51" i="15"/>
  <c r="C51" i="15"/>
  <c r="B51" i="15"/>
  <c r="K50" i="15"/>
  <c r="J50" i="15"/>
  <c r="I50" i="15"/>
  <c r="H50" i="15"/>
  <c r="G50" i="15"/>
  <c r="F50" i="15"/>
  <c r="E50" i="15"/>
  <c r="D50" i="15"/>
  <c r="C50" i="15"/>
  <c r="B50" i="15"/>
  <c r="K49" i="15"/>
  <c r="J49" i="15"/>
  <c r="I49" i="15"/>
  <c r="H49" i="15"/>
  <c r="G49" i="15"/>
  <c r="F49" i="15"/>
  <c r="E49" i="15"/>
  <c r="D49" i="15"/>
  <c r="C49" i="15"/>
  <c r="B49" i="15"/>
  <c r="K48" i="15"/>
  <c r="J48" i="15"/>
  <c r="I48" i="15"/>
  <c r="H48" i="15"/>
  <c r="G48" i="15"/>
  <c r="F48" i="15"/>
  <c r="E48" i="15"/>
  <c r="D48" i="15"/>
  <c r="C48" i="15"/>
  <c r="B48" i="15"/>
  <c r="K47" i="15"/>
  <c r="J47" i="15"/>
  <c r="I47" i="15"/>
  <c r="H47" i="15"/>
  <c r="G47" i="15"/>
  <c r="F47" i="15"/>
  <c r="E47" i="15"/>
  <c r="D47" i="15"/>
  <c r="C47" i="15"/>
  <c r="B47" i="15"/>
  <c r="K46" i="15"/>
  <c r="J46" i="15"/>
  <c r="I46" i="15"/>
  <c r="H46" i="15"/>
  <c r="G46" i="15"/>
  <c r="F46" i="15"/>
  <c r="E46" i="15"/>
  <c r="D46" i="15"/>
  <c r="C46" i="15"/>
  <c r="B46" i="15"/>
  <c r="K45" i="15"/>
  <c r="J45" i="15"/>
  <c r="I45" i="15"/>
  <c r="H45" i="15"/>
  <c r="G45" i="15"/>
  <c r="F45" i="15"/>
  <c r="E45" i="15"/>
  <c r="D45" i="15"/>
  <c r="C45" i="15"/>
  <c r="B45" i="15"/>
  <c r="K44" i="15"/>
  <c r="J44" i="15"/>
  <c r="I44" i="15"/>
  <c r="H44" i="15"/>
  <c r="G44" i="15"/>
  <c r="F44" i="15"/>
  <c r="E44" i="15"/>
  <c r="D44" i="15"/>
  <c r="C44" i="15"/>
  <c r="B44" i="15"/>
  <c r="K43" i="15"/>
  <c r="J43" i="15"/>
  <c r="I43" i="15"/>
  <c r="H43" i="15"/>
  <c r="G43" i="15"/>
  <c r="F43" i="15"/>
  <c r="E43" i="15"/>
  <c r="D43" i="15"/>
  <c r="C43" i="15"/>
  <c r="B43" i="15"/>
  <c r="K42" i="15"/>
  <c r="J42" i="15"/>
  <c r="I42" i="15"/>
  <c r="H42" i="15"/>
  <c r="G42" i="15"/>
  <c r="F42" i="15"/>
  <c r="E42" i="15"/>
  <c r="D42" i="15"/>
  <c r="C42" i="15"/>
  <c r="B42" i="15"/>
  <c r="K41" i="15"/>
  <c r="J41" i="15"/>
  <c r="I41" i="15"/>
  <c r="H41" i="15"/>
  <c r="G41" i="15"/>
  <c r="F41" i="15"/>
  <c r="E41" i="15"/>
  <c r="D41" i="15"/>
  <c r="C41" i="15"/>
  <c r="B41" i="15"/>
  <c r="K40" i="15"/>
  <c r="J40" i="15"/>
  <c r="I40" i="15"/>
  <c r="H40" i="15"/>
  <c r="G40" i="15"/>
  <c r="F40" i="15"/>
  <c r="E40" i="15"/>
  <c r="D40" i="15"/>
  <c r="C40" i="15"/>
  <c r="B40" i="15"/>
  <c r="K39" i="15"/>
  <c r="J39" i="15"/>
  <c r="I39" i="15"/>
  <c r="H39" i="15"/>
  <c r="G39" i="15"/>
  <c r="F39" i="15"/>
  <c r="E39" i="15"/>
  <c r="D39" i="15"/>
  <c r="C39" i="15"/>
  <c r="B39" i="15"/>
  <c r="K38" i="15"/>
  <c r="J38" i="15"/>
  <c r="I38" i="15"/>
  <c r="H38" i="15"/>
  <c r="G38" i="15"/>
  <c r="F38" i="15"/>
  <c r="E38" i="15"/>
  <c r="D38" i="15"/>
  <c r="C38" i="15"/>
  <c r="B38" i="15"/>
  <c r="K37" i="15"/>
  <c r="J37" i="15"/>
  <c r="I37" i="15"/>
  <c r="H37" i="15"/>
  <c r="G37" i="15"/>
  <c r="F37" i="15"/>
  <c r="E37" i="15"/>
  <c r="D37" i="15"/>
  <c r="C37" i="15"/>
  <c r="B37" i="15"/>
  <c r="K36" i="15"/>
  <c r="J36" i="15"/>
  <c r="I36" i="15"/>
  <c r="H36" i="15"/>
  <c r="G36" i="15"/>
  <c r="F36" i="15"/>
  <c r="E36" i="15"/>
  <c r="D36" i="15"/>
  <c r="C36" i="15"/>
  <c r="B36" i="15"/>
  <c r="K35" i="15"/>
  <c r="J35" i="15"/>
  <c r="I35" i="15"/>
  <c r="H35" i="15"/>
  <c r="G35" i="15"/>
  <c r="F35" i="15"/>
  <c r="E35" i="15"/>
  <c r="D35" i="15"/>
  <c r="C35" i="15"/>
  <c r="B35" i="15"/>
  <c r="K34" i="15"/>
  <c r="J34" i="15"/>
  <c r="I34" i="15"/>
  <c r="H34" i="15"/>
  <c r="G34" i="15"/>
  <c r="F34" i="15"/>
  <c r="E34" i="15"/>
  <c r="D34" i="15"/>
  <c r="C34" i="15"/>
  <c r="B34" i="15"/>
  <c r="K33" i="15"/>
  <c r="J33" i="15"/>
  <c r="I33" i="15"/>
  <c r="H33" i="15"/>
  <c r="G33" i="15"/>
  <c r="F33" i="15"/>
  <c r="E33" i="15"/>
  <c r="D33" i="15"/>
  <c r="C33" i="15"/>
  <c r="B33" i="15"/>
  <c r="K32" i="15"/>
  <c r="J32" i="15"/>
  <c r="I32" i="15"/>
  <c r="H32" i="15"/>
  <c r="G32" i="15"/>
  <c r="F32" i="15"/>
  <c r="E32" i="15"/>
  <c r="D32" i="15"/>
  <c r="C32" i="15"/>
  <c r="B32" i="15"/>
  <c r="K31" i="15"/>
  <c r="J31" i="15"/>
  <c r="I31" i="15"/>
  <c r="H31" i="15"/>
  <c r="G31" i="15"/>
  <c r="F31" i="15"/>
  <c r="E31" i="15"/>
  <c r="D31" i="15"/>
  <c r="C31" i="15"/>
  <c r="B31" i="15"/>
  <c r="K30" i="15"/>
  <c r="J30" i="15"/>
  <c r="I30" i="15"/>
  <c r="H30" i="15"/>
  <c r="G30" i="15"/>
  <c r="F30" i="15"/>
  <c r="E30" i="15"/>
  <c r="D30" i="15"/>
  <c r="C30" i="15"/>
  <c r="B30" i="15"/>
  <c r="K29" i="15"/>
  <c r="J29" i="15"/>
  <c r="I29" i="15"/>
  <c r="H29" i="15"/>
  <c r="G29" i="15"/>
  <c r="F29" i="15"/>
  <c r="E29" i="15"/>
  <c r="D29" i="15"/>
  <c r="C29" i="15"/>
  <c r="B29" i="15"/>
  <c r="K28" i="15"/>
  <c r="J28" i="15"/>
  <c r="I28" i="15"/>
  <c r="H28" i="15"/>
  <c r="G28" i="15"/>
  <c r="F28" i="15"/>
  <c r="E28" i="15"/>
  <c r="D28" i="15"/>
  <c r="C28" i="15"/>
  <c r="B28" i="15"/>
  <c r="K27" i="15"/>
  <c r="J27" i="15"/>
  <c r="I27" i="15"/>
  <c r="H27" i="15"/>
  <c r="G27" i="15"/>
  <c r="F27" i="15"/>
  <c r="E27" i="15"/>
  <c r="D27" i="15"/>
  <c r="C27" i="15"/>
  <c r="B27" i="15"/>
  <c r="K26" i="15"/>
  <c r="J26" i="15"/>
  <c r="I26" i="15"/>
  <c r="H26" i="15"/>
  <c r="G26" i="15"/>
  <c r="F26" i="15"/>
  <c r="E26" i="15"/>
  <c r="D26" i="15"/>
  <c r="C26" i="15"/>
  <c r="B26" i="15"/>
  <c r="K25" i="15"/>
  <c r="J25" i="15"/>
  <c r="I25" i="15"/>
  <c r="H25" i="15"/>
  <c r="G25" i="15"/>
  <c r="F25" i="15"/>
  <c r="E25" i="15"/>
  <c r="D25" i="15"/>
  <c r="C25" i="15"/>
  <c r="B25" i="15"/>
  <c r="K24" i="15"/>
  <c r="J24" i="15"/>
  <c r="I24" i="15"/>
  <c r="H24" i="15"/>
  <c r="G24" i="15"/>
  <c r="F24" i="15"/>
  <c r="E24" i="15"/>
  <c r="D24" i="15"/>
  <c r="C24" i="15"/>
  <c r="B24" i="15"/>
  <c r="K23" i="15"/>
  <c r="J23" i="15"/>
  <c r="I23" i="15"/>
  <c r="H23" i="15"/>
  <c r="G23" i="15"/>
  <c r="F23" i="15"/>
  <c r="E23" i="15"/>
  <c r="D23" i="15"/>
  <c r="C23" i="15"/>
  <c r="B23" i="15"/>
  <c r="K22" i="15"/>
  <c r="J22" i="15"/>
  <c r="I22" i="15"/>
  <c r="H22" i="15"/>
  <c r="G22" i="15"/>
  <c r="F22" i="15"/>
  <c r="E22" i="15"/>
  <c r="D22" i="15"/>
  <c r="C22" i="15"/>
  <c r="B22" i="15"/>
  <c r="K21" i="15"/>
  <c r="J21" i="15"/>
  <c r="I21" i="15"/>
  <c r="H21" i="15"/>
  <c r="G21" i="15"/>
  <c r="F21" i="15"/>
  <c r="E21" i="15"/>
  <c r="D21" i="15"/>
  <c r="C21" i="15"/>
  <c r="B21" i="15"/>
  <c r="K20" i="15"/>
  <c r="J20" i="15"/>
  <c r="I20" i="15"/>
  <c r="H20" i="15"/>
  <c r="G20" i="15"/>
  <c r="F20" i="15"/>
  <c r="E20" i="15"/>
  <c r="D20" i="15"/>
  <c r="C20" i="15"/>
  <c r="B20" i="15"/>
  <c r="K19" i="15"/>
  <c r="J19" i="15"/>
  <c r="I19" i="15"/>
  <c r="H19" i="15"/>
  <c r="G19" i="15"/>
  <c r="F19" i="15"/>
  <c r="E19" i="15"/>
  <c r="D19" i="15"/>
  <c r="C19" i="15"/>
  <c r="B19" i="15"/>
  <c r="K18" i="15"/>
  <c r="J18" i="15"/>
  <c r="I18" i="15"/>
  <c r="H18" i="15"/>
  <c r="G18" i="15"/>
  <c r="F18" i="15"/>
  <c r="E18" i="15"/>
  <c r="D18" i="15"/>
  <c r="C18" i="15"/>
  <c r="B18" i="15"/>
  <c r="K17" i="15"/>
  <c r="J17" i="15"/>
  <c r="I17" i="15"/>
  <c r="H17" i="15"/>
  <c r="G17" i="15"/>
  <c r="F17" i="15"/>
  <c r="E17" i="15"/>
  <c r="D17" i="15"/>
  <c r="C17" i="15"/>
  <c r="B17" i="15"/>
  <c r="K16" i="15"/>
  <c r="J16" i="15"/>
  <c r="I16" i="15"/>
  <c r="H16" i="15"/>
  <c r="G16" i="15"/>
  <c r="F16" i="15"/>
  <c r="E16" i="15"/>
  <c r="D16" i="15"/>
  <c r="C16" i="15"/>
  <c r="B16" i="15"/>
  <c r="K15" i="15"/>
  <c r="J15" i="15"/>
  <c r="I15" i="15"/>
  <c r="H15" i="15"/>
  <c r="G15" i="15"/>
  <c r="F15" i="15"/>
  <c r="E15" i="15"/>
  <c r="D15" i="15"/>
  <c r="C15" i="15"/>
  <c r="B15" i="15"/>
  <c r="K14" i="15"/>
  <c r="J14" i="15"/>
  <c r="I14" i="15"/>
  <c r="H14" i="15"/>
  <c r="G14" i="15"/>
  <c r="F14" i="15"/>
  <c r="E14" i="15"/>
  <c r="D14" i="15"/>
  <c r="C14" i="15"/>
  <c r="B14" i="15"/>
  <c r="K13" i="15"/>
  <c r="J13" i="15"/>
  <c r="I13" i="15"/>
  <c r="H13" i="15"/>
  <c r="G13" i="15"/>
  <c r="F13" i="15"/>
  <c r="E13" i="15"/>
  <c r="D13" i="15"/>
  <c r="C13" i="15"/>
  <c r="B13" i="15"/>
  <c r="K12" i="15"/>
  <c r="J12" i="15"/>
  <c r="I12" i="15"/>
  <c r="H12" i="15"/>
  <c r="G12" i="15"/>
  <c r="F12" i="15"/>
  <c r="E12" i="15"/>
  <c r="D12" i="15"/>
  <c r="C12" i="15"/>
  <c r="B12" i="15"/>
  <c r="K11" i="15"/>
  <c r="J11" i="15"/>
  <c r="I11" i="15"/>
  <c r="H11" i="15"/>
  <c r="G11" i="15"/>
  <c r="F11" i="15"/>
  <c r="E11" i="15"/>
  <c r="D11" i="15"/>
  <c r="C11" i="15"/>
  <c r="B11" i="15"/>
  <c r="K10" i="15"/>
  <c r="J10" i="15"/>
  <c r="I10" i="15"/>
  <c r="H10" i="15"/>
  <c r="G10" i="15"/>
  <c r="F10" i="15"/>
  <c r="E10" i="15"/>
  <c r="D10" i="15"/>
  <c r="C10" i="15"/>
  <c r="B10" i="15"/>
  <c r="K9" i="15"/>
  <c r="J9" i="15"/>
  <c r="I9" i="15"/>
  <c r="H9" i="15"/>
  <c r="G9" i="15"/>
  <c r="F9" i="15"/>
  <c r="E9" i="15"/>
  <c r="D9" i="15"/>
  <c r="C9" i="15"/>
  <c r="B9" i="15"/>
  <c r="K8" i="15"/>
  <c r="J8" i="15"/>
  <c r="I8" i="15"/>
  <c r="H8" i="15"/>
  <c r="G8" i="15"/>
  <c r="F8" i="15"/>
  <c r="E8" i="15"/>
  <c r="D8" i="15"/>
  <c r="C8" i="15"/>
  <c r="B8" i="15"/>
  <c r="K7" i="15"/>
  <c r="J7" i="15"/>
  <c r="I7" i="15"/>
  <c r="H7" i="15"/>
  <c r="G7" i="15"/>
  <c r="F7" i="15"/>
  <c r="E7" i="15"/>
  <c r="D7" i="15"/>
  <c r="C7" i="15"/>
  <c r="B7" i="15"/>
  <c r="K6" i="15"/>
  <c r="J6" i="15"/>
  <c r="I6" i="15"/>
  <c r="H6" i="15"/>
  <c r="G6" i="15"/>
  <c r="F6" i="15"/>
  <c r="E6" i="15"/>
  <c r="D6" i="15"/>
  <c r="C6" i="15"/>
  <c r="B6" i="15"/>
  <c r="K5" i="15"/>
  <c r="J5" i="15"/>
  <c r="I5" i="15"/>
  <c r="H5" i="15"/>
  <c r="G5" i="15"/>
  <c r="F5" i="15"/>
  <c r="E5" i="15"/>
  <c r="D5" i="15"/>
  <c r="C5" i="15"/>
  <c r="B5" i="15"/>
  <c r="K4" i="15"/>
  <c r="J4" i="15"/>
  <c r="I4" i="15"/>
  <c r="H4" i="15"/>
  <c r="G4" i="15"/>
  <c r="F4" i="15"/>
  <c r="E4" i="15"/>
  <c r="D4" i="15"/>
  <c r="C4" i="15"/>
  <c r="B4" i="15"/>
  <c r="K3" i="15"/>
  <c r="J3" i="15"/>
  <c r="I3" i="15"/>
  <c r="H3" i="15"/>
  <c r="G3" i="15"/>
  <c r="F3" i="15"/>
  <c r="E3" i="15"/>
  <c r="D3" i="15"/>
  <c r="C3" i="15"/>
  <c r="B3" i="15"/>
  <c r="B291" i="14"/>
  <c r="B290" i="14"/>
  <c r="B289" i="14"/>
  <c r="B288" i="14"/>
  <c r="B287" i="14"/>
  <c r="B286" i="14"/>
  <c r="B285" i="14"/>
  <c r="B284" i="14"/>
  <c r="B283" i="14"/>
  <c r="B282" i="14"/>
  <c r="B281" i="14"/>
  <c r="B280" i="14"/>
  <c r="B279" i="14"/>
  <c r="B278" i="14"/>
  <c r="B277" i="14"/>
  <c r="B276" i="14"/>
  <c r="B275" i="14"/>
  <c r="B274" i="14"/>
  <c r="B273" i="14"/>
  <c r="B272" i="14"/>
  <c r="B271" i="14"/>
  <c r="B270" i="14"/>
  <c r="B269" i="14"/>
  <c r="B268" i="14"/>
  <c r="B267" i="14"/>
  <c r="B266" i="14"/>
  <c r="B265" i="14"/>
  <c r="B264" i="14"/>
  <c r="B263" i="14"/>
  <c r="B262" i="14"/>
  <c r="B261" i="14"/>
  <c r="B260" i="14"/>
  <c r="B259" i="14"/>
  <c r="B258" i="14"/>
  <c r="B257" i="14"/>
  <c r="B256" i="14"/>
  <c r="B255" i="14"/>
  <c r="B254" i="14"/>
  <c r="B253" i="14"/>
  <c r="B252" i="14"/>
  <c r="B251" i="14"/>
  <c r="B250" i="14"/>
  <c r="B249" i="14"/>
  <c r="B248" i="14"/>
  <c r="B247" i="14"/>
  <c r="B246" i="14"/>
  <c r="B245" i="14"/>
  <c r="B244" i="14"/>
  <c r="B243" i="14"/>
  <c r="B242" i="14"/>
  <c r="B241" i="14"/>
  <c r="B240" i="14"/>
  <c r="B239" i="14"/>
  <c r="B238" i="14"/>
  <c r="B237" i="14"/>
  <c r="B236" i="14"/>
  <c r="B235" i="14"/>
  <c r="B234" i="14"/>
  <c r="B233" i="14"/>
  <c r="B232" i="14"/>
  <c r="B231" i="14"/>
  <c r="B230" i="14"/>
  <c r="B229" i="14"/>
  <c r="B228" i="14"/>
  <c r="B227" i="14"/>
  <c r="B226" i="14"/>
  <c r="B225" i="14"/>
  <c r="B224" i="14"/>
  <c r="B223" i="14"/>
  <c r="B222" i="14"/>
  <c r="B221" i="14"/>
  <c r="B220" i="14"/>
  <c r="B219" i="14"/>
  <c r="B218" i="14"/>
  <c r="B217" i="14"/>
  <c r="B216" i="14"/>
  <c r="B215" i="14"/>
  <c r="B214" i="14"/>
  <c r="B213" i="14"/>
  <c r="B212" i="14"/>
  <c r="B211" i="14"/>
  <c r="B210" i="14"/>
  <c r="B209" i="14"/>
  <c r="B208" i="14"/>
  <c r="B207" i="14"/>
  <c r="B206" i="14"/>
  <c r="B205" i="14"/>
  <c r="B204" i="14"/>
  <c r="B203" i="14"/>
  <c r="B202" i="14"/>
  <c r="B201" i="14"/>
  <c r="B200" i="14"/>
  <c r="B199" i="14"/>
  <c r="B198" i="14"/>
  <c r="B197" i="14"/>
  <c r="B196" i="14"/>
  <c r="B195" i="14"/>
  <c r="B194" i="14"/>
  <c r="B193" i="14"/>
  <c r="B192" i="14"/>
  <c r="B191" i="14"/>
  <c r="B190" i="14"/>
  <c r="B189" i="14"/>
  <c r="B188" i="14"/>
  <c r="B187" i="14"/>
  <c r="B186" i="14"/>
  <c r="B185" i="14"/>
  <c r="B184" i="14"/>
  <c r="B183" i="14"/>
  <c r="B182" i="14"/>
  <c r="B181" i="14"/>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K77" i="14"/>
  <c r="J77" i="14"/>
  <c r="I77" i="14"/>
  <c r="H77" i="14"/>
  <c r="G77" i="14"/>
  <c r="F77" i="14"/>
  <c r="E77" i="14"/>
  <c r="D77" i="14"/>
  <c r="C77" i="14"/>
  <c r="B77" i="14"/>
  <c r="K76" i="14"/>
  <c r="J76" i="14"/>
  <c r="I76" i="14"/>
  <c r="H76" i="14"/>
  <c r="G76" i="14"/>
  <c r="F76" i="14"/>
  <c r="E76" i="14"/>
  <c r="D76" i="14"/>
  <c r="C76" i="14"/>
  <c r="B76" i="14"/>
  <c r="K75" i="14"/>
  <c r="J75" i="14"/>
  <c r="I75" i="14"/>
  <c r="H75" i="14"/>
  <c r="G75" i="14"/>
  <c r="F75" i="14"/>
  <c r="E75" i="14"/>
  <c r="D75" i="14"/>
  <c r="C75" i="14"/>
  <c r="B75" i="14"/>
  <c r="K74" i="14"/>
  <c r="J74" i="14"/>
  <c r="I74" i="14"/>
  <c r="H74" i="14"/>
  <c r="G74" i="14"/>
  <c r="F74" i="14"/>
  <c r="E74" i="14"/>
  <c r="D74" i="14"/>
  <c r="C74" i="14"/>
  <c r="B74" i="14"/>
  <c r="K73" i="14"/>
  <c r="J73" i="14"/>
  <c r="I73" i="14"/>
  <c r="H73" i="14"/>
  <c r="G73" i="14"/>
  <c r="F73" i="14"/>
  <c r="E73" i="14"/>
  <c r="D73" i="14"/>
  <c r="C73" i="14"/>
  <c r="B73" i="14"/>
  <c r="K72" i="14"/>
  <c r="J72" i="14"/>
  <c r="I72" i="14"/>
  <c r="H72" i="14"/>
  <c r="G72" i="14"/>
  <c r="F72" i="14"/>
  <c r="E72" i="14"/>
  <c r="D72" i="14"/>
  <c r="C72" i="14"/>
  <c r="B72" i="14"/>
  <c r="K71" i="14"/>
  <c r="J71" i="14"/>
  <c r="I71" i="14"/>
  <c r="H71" i="14"/>
  <c r="G71" i="14"/>
  <c r="F71" i="14"/>
  <c r="E71" i="14"/>
  <c r="D71" i="14"/>
  <c r="C71" i="14"/>
  <c r="B71" i="14"/>
  <c r="K70" i="14"/>
  <c r="J70" i="14"/>
  <c r="I70" i="14"/>
  <c r="H70" i="14"/>
  <c r="G70" i="14"/>
  <c r="F70" i="14"/>
  <c r="E70" i="14"/>
  <c r="D70" i="14"/>
  <c r="C70" i="14"/>
  <c r="B70" i="14"/>
  <c r="K69" i="14"/>
  <c r="J69" i="14"/>
  <c r="I69" i="14"/>
  <c r="H69" i="14"/>
  <c r="G69" i="14"/>
  <c r="F69" i="14"/>
  <c r="E69" i="14"/>
  <c r="D69" i="14"/>
  <c r="C69" i="14"/>
  <c r="B69" i="14"/>
  <c r="K68" i="14"/>
  <c r="J68" i="14"/>
  <c r="I68" i="14"/>
  <c r="H68" i="14"/>
  <c r="G68" i="14"/>
  <c r="F68" i="14"/>
  <c r="E68" i="14"/>
  <c r="D68" i="14"/>
  <c r="C68" i="14"/>
  <c r="B68" i="14"/>
  <c r="K67" i="14"/>
  <c r="J67" i="14"/>
  <c r="I67" i="14"/>
  <c r="H67" i="14"/>
  <c r="G67" i="14"/>
  <c r="F67" i="14"/>
  <c r="E67" i="14"/>
  <c r="D67" i="14"/>
  <c r="C67" i="14"/>
  <c r="B67" i="14"/>
  <c r="K66" i="14"/>
  <c r="J66" i="14"/>
  <c r="I66" i="14"/>
  <c r="H66" i="14"/>
  <c r="G66" i="14"/>
  <c r="F66" i="14"/>
  <c r="E66" i="14"/>
  <c r="D66" i="14"/>
  <c r="C66" i="14"/>
  <c r="B66" i="14"/>
  <c r="K65" i="14"/>
  <c r="J65" i="14"/>
  <c r="I65" i="14"/>
  <c r="H65" i="14"/>
  <c r="G65" i="14"/>
  <c r="F65" i="14"/>
  <c r="E65" i="14"/>
  <c r="D65" i="14"/>
  <c r="C65" i="14"/>
  <c r="B65" i="14"/>
  <c r="K64" i="14"/>
  <c r="J64" i="14"/>
  <c r="I64" i="14"/>
  <c r="H64" i="14"/>
  <c r="G64" i="14"/>
  <c r="F64" i="14"/>
  <c r="E64" i="14"/>
  <c r="D64" i="14"/>
  <c r="C64" i="14"/>
  <c r="B64" i="14"/>
  <c r="K63" i="14"/>
  <c r="J63" i="14"/>
  <c r="I63" i="14"/>
  <c r="H63" i="14"/>
  <c r="G63" i="14"/>
  <c r="F63" i="14"/>
  <c r="E63" i="14"/>
  <c r="D63" i="14"/>
  <c r="C63" i="14"/>
  <c r="B63" i="14"/>
  <c r="K62" i="14"/>
  <c r="J62" i="14"/>
  <c r="I62" i="14"/>
  <c r="H62" i="14"/>
  <c r="G62" i="14"/>
  <c r="F62" i="14"/>
  <c r="E62" i="14"/>
  <c r="D62" i="14"/>
  <c r="C62" i="14"/>
  <c r="B62" i="14"/>
  <c r="K61" i="14"/>
  <c r="J61" i="14"/>
  <c r="I61" i="14"/>
  <c r="H61" i="14"/>
  <c r="G61" i="14"/>
  <c r="F61" i="14"/>
  <c r="E61" i="14"/>
  <c r="D61" i="14"/>
  <c r="C61" i="14"/>
  <c r="B61" i="14"/>
  <c r="K60" i="14"/>
  <c r="J60" i="14"/>
  <c r="I60" i="14"/>
  <c r="H60" i="14"/>
  <c r="G60" i="14"/>
  <c r="F60" i="14"/>
  <c r="E60" i="14"/>
  <c r="D60" i="14"/>
  <c r="C60" i="14"/>
  <c r="B60" i="14"/>
  <c r="K59" i="14"/>
  <c r="J59" i="14"/>
  <c r="I59" i="14"/>
  <c r="H59" i="14"/>
  <c r="G59" i="14"/>
  <c r="F59" i="14"/>
  <c r="E59" i="14"/>
  <c r="D59" i="14"/>
  <c r="C59" i="14"/>
  <c r="B59" i="14"/>
  <c r="K58" i="14"/>
  <c r="J58" i="14"/>
  <c r="I58" i="14"/>
  <c r="H58" i="14"/>
  <c r="G58" i="14"/>
  <c r="F58" i="14"/>
  <c r="E58" i="14"/>
  <c r="D58" i="14"/>
  <c r="C58" i="14"/>
  <c r="B58" i="14"/>
  <c r="K57" i="14"/>
  <c r="J57" i="14"/>
  <c r="I57" i="14"/>
  <c r="H57" i="14"/>
  <c r="G57" i="14"/>
  <c r="F57" i="14"/>
  <c r="E57" i="14"/>
  <c r="D57" i="14"/>
  <c r="C57" i="14"/>
  <c r="B57" i="14"/>
  <c r="K56" i="14"/>
  <c r="J56" i="14"/>
  <c r="I56" i="14"/>
  <c r="H56" i="14"/>
  <c r="G56" i="14"/>
  <c r="F56" i="14"/>
  <c r="E56" i="14"/>
  <c r="D56" i="14"/>
  <c r="C56" i="14"/>
  <c r="B56" i="14"/>
  <c r="K55" i="14"/>
  <c r="J55" i="14"/>
  <c r="I55" i="14"/>
  <c r="H55" i="14"/>
  <c r="G55" i="14"/>
  <c r="F55" i="14"/>
  <c r="E55" i="14"/>
  <c r="D55" i="14"/>
  <c r="C55" i="14"/>
  <c r="B55" i="14"/>
  <c r="K54" i="14"/>
  <c r="J54" i="14"/>
  <c r="I54" i="14"/>
  <c r="H54" i="14"/>
  <c r="G54" i="14"/>
  <c r="F54" i="14"/>
  <c r="E54" i="14"/>
  <c r="D54" i="14"/>
  <c r="C54" i="14"/>
  <c r="B54" i="14"/>
  <c r="K53" i="14"/>
  <c r="J53" i="14"/>
  <c r="I53" i="14"/>
  <c r="H53" i="14"/>
  <c r="G53" i="14"/>
  <c r="F53" i="14"/>
  <c r="E53" i="14"/>
  <c r="D53" i="14"/>
  <c r="C53" i="14"/>
  <c r="B53" i="14"/>
  <c r="K52" i="14"/>
  <c r="J52" i="14"/>
  <c r="I52" i="14"/>
  <c r="H52" i="14"/>
  <c r="G52" i="14"/>
  <c r="F52" i="14"/>
  <c r="E52" i="14"/>
  <c r="D52" i="14"/>
  <c r="C52" i="14"/>
  <c r="B52" i="14"/>
  <c r="K51" i="14"/>
  <c r="J51" i="14"/>
  <c r="I51" i="14"/>
  <c r="H51" i="14"/>
  <c r="G51" i="14"/>
  <c r="F51" i="14"/>
  <c r="E51" i="14"/>
  <c r="D51" i="14"/>
  <c r="C51" i="14"/>
  <c r="B51" i="14"/>
  <c r="K50" i="14"/>
  <c r="J50" i="14"/>
  <c r="I50" i="14"/>
  <c r="H50" i="14"/>
  <c r="G50" i="14"/>
  <c r="F50" i="14"/>
  <c r="E50" i="14"/>
  <c r="D50" i="14"/>
  <c r="C50" i="14"/>
  <c r="B50" i="14"/>
  <c r="K49" i="14"/>
  <c r="J49" i="14"/>
  <c r="I49" i="14"/>
  <c r="H49" i="14"/>
  <c r="G49" i="14"/>
  <c r="F49" i="14"/>
  <c r="E49" i="14"/>
  <c r="D49" i="14"/>
  <c r="C49" i="14"/>
  <c r="B49" i="14"/>
  <c r="K48" i="14"/>
  <c r="J48" i="14"/>
  <c r="I48" i="14"/>
  <c r="H48" i="14"/>
  <c r="G48" i="14"/>
  <c r="F48" i="14"/>
  <c r="E48" i="14"/>
  <c r="D48" i="14"/>
  <c r="C48" i="14"/>
  <c r="B48" i="14"/>
  <c r="K47" i="14"/>
  <c r="J47" i="14"/>
  <c r="I47" i="14"/>
  <c r="H47" i="14"/>
  <c r="G47" i="14"/>
  <c r="F47" i="14"/>
  <c r="E47" i="14"/>
  <c r="D47" i="14"/>
  <c r="C47" i="14"/>
  <c r="B47" i="14"/>
  <c r="K46" i="14"/>
  <c r="J46" i="14"/>
  <c r="I46" i="14"/>
  <c r="H46" i="14"/>
  <c r="G46" i="14"/>
  <c r="F46" i="14"/>
  <c r="E46" i="14"/>
  <c r="D46" i="14"/>
  <c r="C46" i="14"/>
  <c r="B46" i="14"/>
  <c r="K45" i="14"/>
  <c r="J45" i="14"/>
  <c r="I45" i="14"/>
  <c r="H45" i="14"/>
  <c r="G45" i="14"/>
  <c r="F45" i="14"/>
  <c r="E45" i="14"/>
  <c r="D45" i="14"/>
  <c r="C45" i="14"/>
  <c r="B45" i="14"/>
  <c r="K44" i="14"/>
  <c r="J44" i="14"/>
  <c r="I44" i="14"/>
  <c r="H44" i="14"/>
  <c r="G44" i="14"/>
  <c r="F44" i="14"/>
  <c r="E44" i="14"/>
  <c r="D44" i="14"/>
  <c r="C44" i="14"/>
  <c r="B44" i="14"/>
  <c r="K43" i="14"/>
  <c r="J43" i="14"/>
  <c r="I43" i="14"/>
  <c r="H43" i="14"/>
  <c r="G43" i="14"/>
  <c r="F43" i="14"/>
  <c r="E43" i="14"/>
  <c r="D43" i="14"/>
  <c r="C43" i="14"/>
  <c r="B43" i="14"/>
  <c r="K42" i="14"/>
  <c r="J42" i="14"/>
  <c r="I42" i="14"/>
  <c r="H42" i="14"/>
  <c r="G42" i="14"/>
  <c r="F42" i="14"/>
  <c r="E42" i="14"/>
  <c r="D42" i="14"/>
  <c r="C42" i="14"/>
  <c r="B42" i="14"/>
  <c r="K41" i="14"/>
  <c r="J41" i="14"/>
  <c r="I41" i="14"/>
  <c r="H41" i="14"/>
  <c r="G41" i="14"/>
  <c r="F41" i="14"/>
  <c r="E41" i="14"/>
  <c r="D41" i="14"/>
  <c r="C41" i="14"/>
  <c r="B41" i="14"/>
  <c r="K40" i="14"/>
  <c r="J40" i="14"/>
  <c r="I40" i="14"/>
  <c r="H40" i="14"/>
  <c r="G40" i="14"/>
  <c r="F40" i="14"/>
  <c r="E40" i="14"/>
  <c r="D40" i="14"/>
  <c r="C40" i="14"/>
  <c r="B40" i="14"/>
  <c r="K39" i="14"/>
  <c r="J39" i="14"/>
  <c r="I39" i="14"/>
  <c r="H39" i="14"/>
  <c r="G39" i="14"/>
  <c r="F39" i="14"/>
  <c r="E39" i="14"/>
  <c r="D39" i="14"/>
  <c r="C39" i="14"/>
  <c r="B39" i="14"/>
  <c r="K38" i="14"/>
  <c r="J38" i="14"/>
  <c r="I38" i="14"/>
  <c r="H38" i="14"/>
  <c r="G38" i="14"/>
  <c r="F38" i="14"/>
  <c r="E38" i="14"/>
  <c r="D38" i="14"/>
  <c r="C38" i="14"/>
  <c r="B38" i="14"/>
  <c r="K37" i="14"/>
  <c r="J37" i="14"/>
  <c r="I37" i="14"/>
  <c r="H37" i="14"/>
  <c r="G37" i="14"/>
  <c r="F37" i="14"/>
  <c r="E37" i="14"/>
  <c r="D37" i="14"/>
  <c r="C37" i="14"/>
  <c r="B37" i="14"/>
  <c r="K36" i="14"/>
  <c r="J36" i="14"/>
  <c r="I36" i="14"/>
  <c r="H36" i="14"/>
  <c r="G36" i="14"/>
  <c r="F36" i="14"/>
  <c r="E36" i="14"/>
  <c r="D36" i="14"/>
  <c r="C36" i="14"/>
  <c r="B36" i="14"/>
  <c r="K35" i="14"/>
  <c r="J35" i="14"/>
  <c r="I35" i="14"/>
  <c r="H35" i="14"/>
  <c r="G35" i="14"/>
  <c r="F35" i="14"/>
  <c r="E35" i="14"/>
  <c r="D35" i="14"/>
  <c r="C35" i="14"/>
  <c r="B35" i="14"/>
  <c r="K34" i="14"/>
  <c r="J34" i="14"/>
  <c r="I34" i="14"/>
  <c r="H34" i="14"/>
  <c r="G34" i="14"/>
  <c r="F34" i="14"/>
  <c r="E34" i="14"/>
  <c r="D34" i="14"/>
  <c r="C34" i="14"/>
  <c r="B34" i="14"/>
  <c r="K33" i="14"/>
  <c r="J33" i="14"/>
  <c r="I33" i="14"/>
  <c r="H33" i="14"/>
  <c r="G33" i="14"/>
  <c r="F33" i="14"/>
  <c r="E33" i="14"/>
  <c r="D33" i="14"/>
  <c r="C33" i="14"/>
  <c r="B33" i="14"/>
  <c r="K32" i="14"/>
  <c r="J32" i="14"/>
  <c r="I32" i="14"/>
  <c r="H32" i="14"/>
  <c r="G32" i="14"/>
  <c r="F32" i="14"/>
  <c r="E32" i="14"/>
  <c r="D32" i="14"/>
  <c r="C32" i="14"/>
  <c r="B32" i="14"/>
  <c r="K31" i="14"/>
  <c r="J31" i="14"/>
  <c r="I31" i="14"/>
  <c r="H31" i="14"/>
  <c r="G31" i="14"/>
  <c r="F31" i="14"/>
  <c r="E31" i="14"/>
  <c r="D31" i="14"/>
  <c r="C31" i="14"/>
  <c r="B31" i="14"/>
  <c r="K30" i="14"/>
  <c r="J30" i="14"/>
  <c r="I30" i="14"/>
  <c r="H30" i="14"/>
  <c r="G30" i="14"/>
  <c r="F30" i="14"/>
  <c r="E30" i="14"/>
  <c r="D30" i="14"/>
  <c r="C30" i="14"/>
  <c r="B30" i="14"/>
  <c r="K29" i="14"/>
  <c r="J29" i="14"/>
  <c r="I29" i="14"/>
  <c r="H29" i="14"/>
  <c r="G29" i="14"/>
  <c r="F29" i="14"/>
  <c r="E29" i="14"/>
  <c r="D29" i="14"/>
  <c r="C29" i="14"/>
  <c r="B29" i="14"/>
  <c r="K28" i="14"/>
  <c r="J28" i="14"/>
  <c r="I28" i="14"/>
  <c r="H28" i="14"/>
  <c r="G28" i="14"/>
  <c r="F28" i="14"/>
  <c r="E28" i="14"/>
  <c r="D28" i="14"/>
  <c r="C28" i="14"/>
  <c r="B28" i="14"/>
  <c r="K27" i="14"/>
  <c r="J27" i="14"/>
  <c r="I27" i="14"/>
  <c r="H27" i="14"/>
  <c r="G27" i="14"/>
  <c r="F27" i="14"/>
  <c r="E27" i="14"/>
  <c r="D27" i="14"/>
  <c r="C27" i="14"/>
  <c r="B27" i="14"/>
  <c r="K26" i="14"/>
  <c r="J26" i="14"/>
  <c r="I26" i="14"/>
  <c r="H26" i="14"/>
  <c r="G26" i="14"/>
  <c r="F26" i="14"/>
  <c r="E26" i="14"/>
  <c r="D26" i="14"/>
  <c r="C26" i="14"/>
  <c r="B26" i="14"/>
  <c r="K25" i="14"/>
  <c r="J25" i="14"/>
  <c r="I25" i="14"/>
  <c r="H25" i="14"/>
  <c r="G25" i="14"/>
  <c r="F25" i="14"/>
  <c r="E25" i="14"/>
  <c r="D25" i="14"/>
  <c r="C25" i="14"/>
  <c r="B25" i="14"/>
  <c r="K24" i="14"/>
  <c r="J24" i="14"/>
  <c r="I24" i="14"/>
  <c r="H24" i="14"/>
  <c r="G24" i="14"/>
  <c r="F24" i="14"/>
  <c r="E24" i="14"/>
  <c r="D24" i="14"/>
  <c r="C24" i="14"/>
  <c r="B24" i="14"/>
  <c r="K23" i="14"/>
  <c r="J23" i="14"/>
  <c r="I23" i="14"/>
  <c r="H23" i="14"/>
  <c r="G23" i="14"/>
  <c r="F23" i="14"/>
  <c r="E23" i="14"/>
  <c r="D23" i="14"/>
  <c r="C23" i="14"/>
  <c r="B23" i="14"/>
  <c r="K22" i="14"/>
  <c r="J22" i="14"/>
  <c r="I22" i="14"/>
  <c r="H22" i="14"/>
  <c r="G22" i="14"/>
  <c r="F22" i="14"/>
  <c r="E22" i="14"/>
  <c r="D22" i="14"/>
  <c r="C22" i="14"/>
  <c r="B22" i="14"/>
  <c r="K21" i="14"/>
  <c r="J21" i="14"/>
  <c r="I21" i="14"/>
  <c r="H21" i="14"/>
  <c r="G21" i="14"/>
  <c r="F21" i="14"/>
  <c r="E21" i="14"/>
  <c r="D21" i="14"/>
  <c r="C21" i="14"/>
  <c r="B21" i="14"/>
  <c r="K20" i="14"/>
  <c r="J20" i="14"/>
  <c r="I20" i="14"/>
  <c r="H20" i="14"/>
  <c r="G20" i="14"/>
  <c r="F20" i="14"/>
  <c r="E20" i="14"/>
  <c r="D20" i="14"/>
  <c r="C20" i="14"/>
  <c r="B20" i="14"/>
  <c r="K19" i="14"/>
  <c r="J19" i="14"/>
  <c r="I19" i="14"/>
  <c r="H19" i="14"/>
  <c r="G19" i="14"/>
  <c r="F19" i="14"/>
  <c r="E19" i="14"/>
  <c r="D19" i="14"/>
  <c r="C19" i="14"/>
  <c r="B19" i="14"/>
  <c r="K18" i="14"/>
  <c r="J18" i="14"/>
  <c r="I18" i="14"/>
  <c r="H18" i="14"/>
  <c r="G18" i="14"/>
  <c r="F18" i="14"/>
  <c r="E18" i="14"/>
  <c r="D18" i="14"/>
  <c r="C18" i="14"/>
  <c r="B18" i="14"/>
  <c r="K17" i="14"/>
  <c r="J17" i="14"/>
  <c r="I17" i="14"/>
  <c r="H17" i="14"/>
  <c r="G17" i="14"/>
  <c r="F17" i="14"/>
  <c r="E17" i="14"/>
  <c r="D17" i="14"/>
  <c r="C17" i="14"/>
  <c r="B17" i="14"/>
  <c r="K16" i="14"/>
  <c r="J16" i="14"/>
  <c r="I16" i="14"/>
  <c r="H16" i="14"/>
  <c r="G16" i="14"/>
  <c r="F16" i="14"/>
  <c r="E16" i="14"/>
  <c r="D16" i="14"/>
  <c r="C16" i="14"/>
  <c r="B16" i="14"/>
  <c r="K15" i="14"/>
  <c r="J15" i="14"/>
  <c r="I15" i="14"/>
  <c r="H15" i="14"/>
  <c r="G15" i="14"/>
  <c r="F15" i="14"/>
  <c r="E15" i="14"/>
  <c r="D15" i="14"/>
  <c r="C15" i="14"/>
  <c r="B15" i="14"/>
  <c r="K14" i="14"/>
  <c r="J14" i="14"/>
  <c r="I14" i="14"/>
  <c r="H14" i="14"/>
  <c r="G14" i="14"/>
  <c r="F14" i="14"/>
  <c r="E14" i="14"/>
  <c r="D14" i="14"/>
  <c r="C14" i="14"/>
  <c r="B14" i="14"/>
  <c r="K13" i="14"/>
  <c r="J13" i="14"/>
  <c r="I13" i="14"/>
  <c r="H13" i="14"/>
  <c r="G13" i="14"/>
  <c r="F13" i="14"/>
  <c r="E13" i="14"/>
  <c r="D13" i="14"/>
  <c r="C13" i="14"/>
  <c r="B13" i="14"/>
  <c r="K12" i="14"/>
  <c r="J12" i="14"/>
  <c r="I12" i="14"/>
  <c r="H12" i="14"/>
  <c r="G12" i="14"/>
  <c r="F12" i="14"/>
  <c r="E12" i="14"/>
  <c r="D12" i="14"/>
  <c r="C12" i="14"/>
  <c r="B12" i="14"/>
  <c r="K11" i="14"/>
  <c r="J11" i="14"/>
  <c r="I11" i="14"/>
  <c r="H11" i="14"/>
  <c r="G11" i="14"/>
  <c r="F11" i="14"/>
  <c r="E11" i="14"/>
  <c r="D11" i="14"/>
  <c r="C11" i="14"/>
  <c r="B11" i="14"/>
  <c r="K10" i="14"/>
  <c r="J10" i="14"/>
  <c r="I10" i="14"/>
  <c r="H10" i="14"/>
  <c r="G10" i="14"/>
  <c r="F10" i="14"/>
  <c r="E10" i="14"/>
  <c r="D10" i="14"/>
  <c r="C10" i="14"/>
  <c r="B10" i="14"/>
  <c r="K9" i="14"/>
  <c r="J9" i="14"/>
  <c r="I9" i="14"/>
  <c r="H9" i="14"/>
  <c r="G9" i="14"/>
  <c r="F9" i="14"/>
  <c r="E9" i="14"/>
  <c r="D9" i="14"/>
  <c r="C9" i="14"/>
  <c r="B9" i="14"/>
  <c r="K8" i="14"/>
  <c r="J8" i="14"/>
  <c r="I8" i="14"/>
  <c r="H8" i="14"/>
  <c r="G8" i="14"/>
  <c r="F8" i="14"/>
  <c r="E8" i="14"/>
  <c r="D8" i="14"/>
  <c r="C8" i="14"/>
  <c r="B8" i="14"/>
  <c r="K7" i="14"/>
  <c r="J7" i="14"/>
  <c r="I7" i="14"/>
  <c r="H7" i="14"/>
  <c r="G7" i="14"/>
  <c r="F7" i="14"/>
  <c r="E7" i="14"/>
  <c r="D7" i="14"/>
  <c r="C7" i="14"/>
  <c r="B7" i="14"/>
  <c r="K6" i="14"/>
  <c r="J6" i="14"/>
  <c r="I6" i="14"/>
  <c r="H6" i="14"/>
  <c r="G6" i="14"/>
  <c r="F6" i="14"/>
  <c r="E6" i="14"/>
  <c r="D6" i="14"/>
  <c r="C6" i="14"/>
  <c r="B6" i="14"/>
  <c r="K5" i="14"/>
  <c r="J5" i="14"/>
  <c r="I5" i="14"/>
  <c r="H5" i="14"/>
  <c r="G5" i="14"/>
  <c r="F5" i="14"/>
  <c r="E5" i="14"/>
  <c r="D5" i="14"/>
  <c r="C5" i="14"/>
  <c r="B5" i="14"/>
  <c r="K4" i="14"/>
  <c r="J4" i="14"/>
  <c r="I4" i="14"/>
  <c r="H4" i="14"/>
  <c r="G4" i="14"/>
  <c r="F4" i="14"/>
  <c r="E4" i="14"/>
  <c r="D4" i="14"/>
  <c r="C4" i="14"/>
  <c r="B4" i="14"/>
  <c r="K3" i="14"/>
  <c r="J3" i="14"/>
  <c r="I3" i="14"/>
  <c r="H3" i="14"/>
  <c r="G3" i="14"/>
  <c r="F3" i="14"/>
  <c r="E3" i="14"/>
  <c r="D3" i="14"/>
  <c r="C3" i="14"/>
  <c r="B3" i="14"/>
  <c r="B291" i="13"/>
  <c r="B290" i="13"/>
  <c r="B289" i="13"/>
  <c r="B288" i="13"/>
  <c r="B287" i="13"/>
  <c r="B286" i="13"/>
  <c r="B285" i="13"/>
  <c r="B284" i="13"/>
  <c r="B283" i="13"/>
  <c r="B282" i="13"/>
  <c r="B281" i="13"/>
  <c r="B280" i="13"/>
  <c r="B279" i="13"/>
  <c r="B278" i="13"/>
  <c r="B277" i="13"/>
  <c r="B276" i="13"/>
  <c r="B275" i="13"/>
  <c r="B274" i="13"/>
  <c r="B273" i="13"/>
  <c r="B272" i="13"/>
  <c r="B271" i="13"/>
  <c r="B270" i="13"/>
  <c r="B269" i="13"/>
  <c r="B268" i="13"/>
  <c r="B267" i="13"/>
  <c r="B266" i="13"/>
  <c r="B265" i="13"/>
  <c r="B264" i="13"/>
  <c r="B263" i="13"/>
  <c r="B262" i="13"/>
  <c r="B261" i="13"/>
  <c r="B260" i="13"/>
  <c r="B259" i="13"/>
  <c r="B258" i="13"/>
  <c r="B257" i="13"/>
  <c r="B256" i="13"/>
  <c r="B255" i="13"/>
  <c r="B254" i="13"/>
  <c r="B253" i="13"/>
  <c r="B252" i="13"/>
  <c r="B251" i="13"/>
  <c r="B250" i="13"/>
  <c r="B249" i="13"/>
  <c r="B248" i="13"/>
  <c r="B247" i="13"/>
  <c r="B246" i="13"/>
  <c r="B245" i="13"/>
  <c r="B244" i="13"/>
  <c r="B243" i="13"/>
  <c r="B242" i="13"/>
  <c r="B241" i="13"/>
  <c r="B240" i="13"/>
  <c r="B239" i="13"/>
  <c r="B238" i="13"/>
  <c r="B237" i="13"/>
  <c r="B236" i="13"/>
  <c r="B235" i="13"/>
  <c r="B234" i="13"/>
  <c r="B233" i="13"/>
  <c r="B232" i="13"/>
  <c r="B231" i="13"/>
  <c r="B230" i="13"/>
  <c r="B229" i="13"/>
  <c r="B228" i="13"/>
  <c r="B227" i="13"/>
  <c r="B226" i="13"/>
  <c r="B225" i="13"/>
  <c r="B224" i="13"/>
  <c r="B223" i="13"/>
  <c r="B222" i="13"/>
  <c r="B221" i="13"/>
  <c r="B220" i="13"/>
  <c r="B219" i="13"/>
  <c r="B218" i="13"/>
  <c r="B217" i="13"/>
  <c r="B216" i="13"/>
  <c r="B215" i="13"/>
  <c r="B214" i="13"/>
  <c r="B213" i="13"/>
  <c r="B212" i="13"/>
  <c r="B211" i="13"/>
  <c r="B210" i="13"/>
  <c r="B209" i="13"/>
  <c r="B208" i="13"/>
  <c r="B207" i="13"/>
  <c r="B206" i="13"/>
  <c r="B205" i="13"/>
  <c r="B204" i="13"/>
  <c r="B203" i="13"/>
  <c r="B202" i="13"/>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K77" i="13"/>
  <c r="J77" i="13"/>
  <c r="I77" i="13"/>
  <c r="H77" i="13"/>
  <c r="G77" i="13"/>
  <c r="F77" i="13"/>
  <c r="E77" i="13"/>
  <c r="D77" i="13"/>
  <c r="C77" i="13"/>
  <c r="B77" i="13"/>
  <c r="K76" i="13"/>
  <c r="J76" i="13"/>
  <c r="I76" i="13"/>
  <c r="H76" i="13"/>
  <c r="G76" i="13"/>
  <c r="F76" i="13"/>
  <c r="E76" i="13"/>
  <c r="D76" i="13"/>
  <c r="C76" i="13"/>
  <c r="B76" i="13"/>
  <c r="K75" i="13"/>
  <c r="J75" i="13"/>
  <c r="I75" i="13"/>
  <c r="H75" i="13"/>
  <c r="G75" i="13"/>
  <c r="F75" i="13"/>
  <c r="E75" i="13"/>
  <c r="D75" i="13"/>
  <c r="C75" i="13"/>
  <c r="B75" i="13"/>
  <c r="K74" i="13"/>
  <c r="J74" i="13"/>
  <c r="I74" i="13"/>
  <c r="H74" i="13"/>
  <c r="G74" i="13"/>
  <c r="F74" i="13"/>
  <c r="E74" i="13"/>
  <c r="D74" i="13"/>
  <c r="C74" i="13"/>
  <c r="B74" i="13"/>
  <c r="K73" i="13"/>
  <c r="J73" i="13"/>
  <c r="I73" i="13"/>
  <c r="H73" i="13"/>
  <c r="G73" i="13"/>
  <c r="F73" i="13"/>
  <c r="E73" i="13"/>
  <c r="D73" i="13"/>
  <c r="C73" i="13"/>
  <c r="B73" i="13"/>
  <c r="K72" i="13"/>
  <c r="J72" i="13"/>
  <c r="I72" i="13"/>
  <c r="H72" i="13"/>
  <c r="G72" i="13"/>
  <c r="F72" i="13"/>
  <c r="E72" i="13"/>
  <c r="D72" i="13"/>
  <c r="C72" i="13"/>
  <c r="B72" i="13"/>
  <c r="K71" i="13"/>
  <c r="J71" i="13"/>
  <c r="I71" i="13"/>
  <c r="H71" i="13"/>
  <c r="G71" i="13"/>
  <c r="F71" i="13"/>
  <c r="E71" i="13"/>
  <c r="D71" i="13"/>
  <c r="C71" i="13"/>
  <c r="B71" i="13"/>
  <c r="K70" i="13"/>
  <c r="J70" i="13"/>
  <c r="I70" i="13"/>
  <c r="H70" i="13"/>
  <c r="G70" i="13"/>
  <c r="F70" i="13"/>
  <c r="E70" i="13"/>
  <c r="D70" i="13"/>
  <c r="C70" i="13"/>
  <c r="B70" i="13"/>
  <c r="K69" i="13"/>
  <c r="J69" i="13"/>
  <c r="I69" i="13"/>
  <c r="H69" i="13"/>
  <c r="G69" i="13"/>
  <c r="F69" i="13"/>
  <c r="E69" i="13"/>
  <c r="D69" i="13"/>
  <c r="C69" i="13"/>
  <c r="B69" i="13"/>
  <c r="K68" i="13"/>
  <c r="J68" i="13"/>
  <c r="I68" i="13"/>
  <c r="H68" i="13"/>
  <c r="G68" i="13"/>
  <c r="F68" i="13"/>
  <c r="E68" i="13"/>
  <c r="D68" i="13"/>
  <c r="C68" i="13"/>
  <c r="B68" i="13"/>
  <c r="K67" i="13"/>
  <c r="J67" i="13"/>
  <c r="I67" i="13"/>
  <c r="H67" i="13"/>
  <c r="G67" i="13"/>
  <c r="F67" i="13"/>
  <c r="E67" i="13"/>
  <c r="D67" i="13"/>
  <c r="C67" i="13"/>
  <c r="B67" i="13"/>
  <c r="K66" i="13"/>
  <c r="J66" i="13"/>
  <c r="I66" i="13"/>
  <c r="H66" i="13"/>
  <c r="G66" i="13"/>
  <c r="F66" i="13"/>
  <c r="E66" i="13"/>
  <c r="D66" i="13"/>
  <c r="C66" i="13"/>
  <c r="B66" i="13"/>
  <c r="K65" i="13"/>
  <c r="J65" i="13"/>
  <c r="I65" i="13"/>
  <c r="H65" i="13"/>
  <c r="G65" i="13"/>
  <c r="F65" i="13"/>
  <c r="E65" i="13"/>
  <c r="D65" i="13"/>
  <c r="C65" i="13"/>
  <c r="B65" i="13"/>
  <c r="K64" i="13"/>
  <c r="J64" i="13"/>
  <c r="I64" i="13"/>
  <c r="H64" i="13"/>
  <c r="G64" i="13"/>
  <c r="F64" i="13"/>
  <c r="E64" i="13"/>
  <c r="D64" i="13"/>
  <c r="C64" i="13"/>
  <c r="B64" i="13"/>
  <c r="K63" i="13"/>
  <c r="J63" i="13"/>
  <c r="I63" i="13"/>
  <c r="H63" i="13"/>
  <c r="G63" i="13"/>
  <c r="F63" i="13"/>
  <c r="E63" i="13"/>
  <c r="D63" i="13"/>
  <c r="C63" i="13"/>
  <c r="B63" i="13"/>
  <c r="K62" i="13"/>
  <c r="J62" i="13"/>
  <c r="I62" i="13"/>
  <c r="H62" i="13"/>
  <c r="G62" i="13"/>
  <c r="F62" i="13"/>
  <c r="E62" i="13"/>
  <c r="D62" i="13"/>
  <c r="C62" i="13"/>
  <c r="B62" i="13"/>
  <c r="K61" i="13"/>
  <c r="J61" i="13"/>
  <c r="I61" i="13"/>
  <c r="H61" i="13"/>
  <c r="G61" i="13"/>
  <c r="F61" i="13"/>
  <c r="E61" i="13"/>
  <c r="D61" i="13"/>
  <c r="C61" i="13"/>
  <c r="B61" i="13"/>
  <c r="K60" i="13"/>
  <c r="J60" i="13"/>
  <c r="I60" i="13"/>
  <c r="H60" i="13"/>
  <c r="G60" i="13"/>
  <c r="F60" i="13"/>
  <c r="E60" i="13"/>
  <c r="D60" i="13"/>
  <c r="C60" i="13"/>
  <c r="B60" i="13"/>
  <c r="K59" i="13"/>
  <c r="J59" i="13"/>
  <c r="I59" i="13"/>
  <c r="H59" i="13"/>
  <c r="G59" i="13"/>
  <c r="F59" i="13"/>
  <c r="E59" i="13"/>
  <c r="D59" i="13"/>
  <c r="C59" i="13"/>
  <c r="B59" i="13"/>
  <c r="K58" i="13"/>
  <c r="J58" i="13"/>
  <c r="I58" i="13"/>
  <c r="H58" i="13"/>
  <c r="G58" i="13"/>
  <c r="F58" i="13"/>
  <c r="E58" i="13"/>
  <c r="D58" i="13"/>
  <c r="C58" i="13"/>
  <c r="B58" i="13"/>
  <c r="K57" i="13"/>
  <c r="J57" i="13"/>
  <c r="I57" i="13"/>
  <c r="H57" i="13"/>
  <c r="G57" i="13"/>
  <c r="F57" i="13"/>
  <c r="E57" i="13"/>
  <c r="D57" i="13"/>
  <c r="C57" i="13"/>
  <c r="B57" i="13"/>
  <c r="K56" i="13"/>
  <c r="J56" i="13"/>
  <c r="I56" i="13"/>
  <c r="H56" i="13"/>
  <c r="G56" i="13"/>
  <c r="F56" i="13"/>
  <c r="E56" i="13"/>
  <c r="D56" i="13"/>
  <c r="C56" i="13"/>
  <c r="B56" i="13"/>
  <c r="K55" i="13"/>
  <c r="J55" i="13"/>
  <c r="I55" i="13"/>
  <c r="H55" i="13"/>
  <c r="G55" i="13"/>
  <c r="F55" i="13"/>
  <c r="E55" i="13"/>
  <c r="D55" i="13"/>
  <c r="C55" i="13"/>
  <c r="B55" i="13"/>
  <c r="K54" i="13"/>
  <c r="J54" i="13"/>
  <c r="I54" i="13"/>
  <c r="H54" i="13"/>
  <c r="G54" i="13"/>
  <c r="F54" i="13"/>
  <c r="E54" i="13"/>
  <c r="D54" i="13"/>
  <c r="C54" i="13"/>
  <c r="B54" i="13"/>
  <c r="K53" i="13"/>
  <c r="J53" i="13"/>
  <c r="I53" i="13"/>
  <c r="H53" i="13"/>
  <c r="G53" i="13"/>
  <c r="F53" i="13"/>
  <c r="E53" i="13"/>
  <c r="D53" i="13"/>
  <c r="C53" i="13"/>
  <c r="B53" i="13"/>
  <c r="K52" i="13"/>
  <c r="J52" i="13"/>
  <c r="I52" i="13"/>
  <c r="H52" i="13"/>
  <c r="G52" i="13"/>
  <c r="F52" i="13"/>
  <c r="E52" i="13"/>
  <c r="D52" i="13"/>
  <c r="C52" i="13"/>
  <c r="B52" i="13"/>
  <c r="K51" i="13"/>
  <c r="J51" i="13"/>
  <c r="I51" i="13"/>
  <c r="H51" i="13"/>
  <c r="G51" i="13"/>
  <c r="F51" i="13"/>
  <c r="E51" i="13"/>
  <c r="D51" i="13"/>
  <c r="C51" i="13"/>
  <c r="B51" i="13"/>
  <c r="K50" i="13"/>
  <c r="J50" i="13"/>
  <c r="I50" i="13"/>
  <c r="H50" i="13"/>
  <c r="G50" i="13"/>
  <c r="F50" i="13"/>
  <c r="E50" i="13"/>
  <c r="D50" i="13"/>
  <c r="C50" i="13"/>
  <c r="B50" i="13"/>
  <c r="K49" i="13"/>
  <c r="J49" i="13"/>
  <c r="I49" i="13"/>
  <c r="H49" i="13"/>
  <c r="G49" i="13"/>
  <c r="F49" i="13"/>
  <c r="E49" i="13"/>
  <c r="D49" i="13"/>
  <c r="C49" i="13"/>
  <c r="B49" i="13"/>
  <c r="K48" i="13"/>
  <c r="J48" i="13"/>
  <c r="I48" i="13"/>
  <c r="H48" i="13"/>
  <c r="G48" i="13"/>
  <c r="F48" i="13"/>
  <c r="E48" i="13"/>
  <c r="D48" i="13"/>
  <c r="C48" i="13"/>
  <c r="B48" i="13"/>
  <c r="K47" i="13"/>
  <c r="J47" i="13"/>
  <c r="I47" i="13"/>
  <c r="H47" i="13"/>
  <c r="G47" i="13"/>
  <c r="F47" i="13"/>
  <c r="E47" i="13"/>
  <c r="D47" i="13"/>
  <c r="C47" i="13"/>
  <c r="B47" i="13"/>
  <c r="K46" i="13"/>
  <c r="J46" i="13"/>
  <c r="I46" i="13"/>
  <c r="H46" i="13"/>
  <c r="G46" i="13"/>
  <c r="F46" i="13"/>
  <c r="E46" i="13"/>
  <c r="D46" i="13"/>
  <c r="C46" i="13"/>
  <c r="B46" i="13"/>
  <c r="K45" i="13"/>
  <c r="J45" i="13"/>
  <c r="I45" i="13"/>
  <c r="H45" i="13"/>
  <c r="G45" i="13"/>
  <c r="F45" i="13"/>
  <c r="E45" i="13"/>
  <c r="D45" i="13"/>
  <c r="C45" i="13"/>
  <c r="B45" i="13"/>
  <c r="K44" i="13"/>
  <c r="J44" i="13"/>
  <c r="I44" i="13"/>
  <c r="H44" i="13"/>
  <c r="G44" i="13"/>
  <c r="F44" i="13"/>
  <c r="E44" i="13"/>
  <c r="D44" i="13"/>
  <c r="C44" i="13"/>
  <c r="B44" i="13"/>
  <c r="K43" i="13"/>
  <c r="J43" i="13"/>
  <c r="I43" i="13"/>
  <c r="H43" i="13"/>
  <c r="G43" i="13"/>
  <c r="F43" i="13"/>
  <c r="E43" i="13"/>
  <c r="D43" i="13"/>
  <c r="C43" i="13"/>
  <c r="B43" i="13"/>
  <c r="K42" i="13"/>
  <c r="J42" i="13"/>
  <c r="I42" i="13"/>
  <c r="H42" i="13"/>
  <c r="G42" i="13"/>
  <c r="F42" i="13"/>
  <c r="E42" i="13"/>
  <c r="D42" i="13"/>
  <c r="C42" i="13"/>
  <c r="B42" i="13"/>
  <c r="K41" i="13"/>
  <c r="J41" i="13"/>
  <c r="I41" i="13"/>
  <c r="H41" i="13"/>
  <c r="G41" i="13"/>
  <c r="F41" i="13"/>
  <c r="E41" i="13"/>
  <c r="D41" i="13"/>
  <c r="C41" i="13"/>
  <c r="B41" i="13"/>
  <c r="K40" i="13"/>
  <c r="J40" i="13"/>
  <c r="I40" i="13"/>
  <c r="H40" i="13"/>
  <c r="G40" i="13"/>
  <c r="F40" i="13"/>
  <c r="E40" i="13"/>
  <c r="D40" i="13"/>
  <c r="C40" i="13"/>
  <c r="B40" i="13"/>
  <c r="K39" i="13"/>
  <c r="J39" i="13"/>
  <c r="I39" i="13"/>
  <c r="H39" i="13"/>
  <c r="G39" i="13"/>
  <c r="F39" i="13"/>
  <c r="E39" i="13"/>
  <c r="D39" i="13"/>
  <c r="C39" i="13"/>
  <c r="B39" i="13"/>
  <c r="K38" i="13"/>
  <c r="J38" i="13"/>
  <c r="I38" i="13"/>
  <c r="H38" i="13"/>
  <c r="G38" i="13"/>
  <c r="F38" i="13"/>
  <c r="E38" i="13"/>
  <c r="D38" i="13"/>
  <c r="C38" i="13"/>
  <c r="B38" i="13"/>
  <c r="K37" i="13"/>
  <c r="J37" i="13"/>
  <c r="I37" i="13"/>
  <c r="H37" i="13"/>
  <c r="G37" i="13"/>
  <c r="F37" i="13"/>
  <c r="E37" i="13"/>
  <c r="D37" i="13"/>
  <c r="C37" i="13"/>
  <c r="B37" i="13"/>
  <c r="K36" i="13"/>
  <c r="J36" i="13"/>
  <c r="I36" i="13"/>
  <c r="H36" i="13"/>
  <c r="G36" i="13"/>
  <c r="F36" i="13"/>
  <c r="E36" i="13"/>
  <c r="D36" i="13"/>
  <c r="C36" i="13"/>
  <c r="B36" i="13"/>
  <c r="K35" i="13"/>
  <c r="J35" i="13"/>
  <c r="I35" i="13"/>
  <c r="H35" i="13"/>
  <c r="G35" i="13"/>
  <c r="F35" i="13"/>
  <c r="E35" i="13"/>
  <c r="D35" i="13"/>
  <c r="C35" i="13"/>
  <c r="B35" i="13"/>
  <c r="K34" i="13"/>
  <c r="J34" i="13"/>
  <c r="I34" i="13"/>
  <c r="H34" i="13"/>
  <c r="G34" i="13"/>
  <c r="F34" i="13"/>
  <c r="E34" i="13"/>
  <c r="D34" i="13"/>
  <c r="C34" i="13"/>
  <c r="B34" i="13"/>
  <c r="K33" i="13"/>
  <c r="J33" i="13"/>
  <c r="I33" i="13"/>
  <c r="H33" i="13"/>
  <c r="G33" i="13"/>
  <c r="F33" i="13"/>
  <c r="E33" i="13"/>
  <c r="D33" i="13"/>
  <c r="C33" i="13"/>
  <c r="B33" i="13"/>
  <c r="K32" i="13"/>
  <c r="J32" i="13"/>
  <c r="I32" i="13"/>
  <c r="H32" i="13"/>
  <c r="G32" i="13"/>
  <c r="F32" i="13"/>
  <c r="E32" i="13"/>
  <c r="D32" i="13"/>
  <c r="C32" i="13"/>
  <c r="B32" i="13"/>
  <c r="K31" i="13"/>
  <c r="J31" i="13"/>
  <c r="I31" i="13"/>
  <c r="H31" i="13"/>
  <c r="G31" i="13"/>
  <c r="F31" i="13"/>
  <c r="E31" i="13"/>
  <c r="D31" i="13"/>
  <c r="C31" i="13"/>
  <c r="B31" i="13"/>
  <c r="K30" i="13"/>
  <c r="J30" i="13"/>
  <c r="I30" i="13"/>
  <c r="H30" i="13"/>
  <c r="G30" i="13"/>
  <c r="F30" i="13"/>
  <c r="E30" i="13"/>
  <c r="D30" i="13"/>
  <c r="C30" i="13"/>
  <c r="B30" i="13"/>
  <c r="K29" i="13"/>
  <c r="J29" i="13"/>
  <c r="I29" i="13"/>
  <c r="H29" i="13"/>
  <c r="G29" i="13"/>
  <c r="F29" i="13"/>
  <c r="E29" i="13"/>
  <c r="D29" i="13"/>
  <c r="C29" i="13"/>
  <c r="B29" i="13"/>
  <c r="K28" i="13"/>
  <c r="J28" i="13"/>
  <c r="I28" i="13"/>
  <c r="H28" i="13"/>
  <c r="G28" i="13"/>
  <c r="F28" i="13"/>
  <c r="E28" i="13"/>
  <c r="D28" i="13"/>
  <c r="C28" i="13"/>
  <c r="B28" i="13"/>
  <c r="K27" i="13"/>
  <c r="J27" i="13"/>
  <c r="I27" i="13"/>
  <c r="H27" i="13"/>
  <c r="G27" i="13"/>
  <c r="F27" i="13"/>
  <c r="E27" i="13"/>
  <c r="D27" i="13"/>
  <c r="C27" i="13"/>
  <c r="B27" i="13"/>
  <c r="K26" i="13"/>
  <c r="J26" i="13"/>
  <c r="I26" i="13"/>
  <c r="H26" i="13"/>
  <c r="G26" i="13"/>
  <c r="F26" i="13"/>
  <c r="E26" i="13"/>
  <c r="D26" i="13"/>
  <c r="C26" i="13"/>
  <c r="B26" i="13"/>
  <c r="K25" i="13"/>
  <c r="J25" i="13"/>
  <c r="I25" i="13"/>
  <c r="H25" i="13"/>
  <c r="G25" i="13"/>
  <c r="F25" i="13"/>
  <c r="E25" i="13"/>
  <c r="D25" i="13"/>
  <c r="C25" i="13"/>
  <c r="B25" i="13"/>
  <c r="K24" i="13"/>
  <c r="J24" i="13"/>
  <c r="I24" i="13"/>
  <c r="H24" i="13"/>
  <c r="G24" i="13"/>
  <c r="F24" i="13"/>
  <c r="E24" i="13"/>
  <c r="D24" i="13"/>
  <c r="C24" i="13"/>
  <c r="B24" i="13"/>
  <c r="K23" i="13"/>
  <c r="J23" i="13"/>
  <c r="I23" i="13"/>
  <c r="H23" i="13"/>
  <c r="G23" i="13"/>
  <c r="F23" i="13"/>
  <c r="E23" i="13"/>
  <c r="D23" i="13"/>
  <c r="C23" i="13"/>
  <c r="B23" i="13"/>
  <c r="K22" i="13"/>
  <c r="J22" i="13"/>
  <c r="I22" i="13"/>
  <c r="H22" i="13"/>
  <c r="G22" i="13"/>
  <c r="F22" i="13"/>
  <c r="E22" i="13"/>
  <c r="D22" i="13"/>
  <c r="C22" i="13"/>
  <c r="B22" i="13"/>
  <c r="K21" i="13"/>
  <c r="J21" i="13"/>
  <c r="I21" i="13"/>
  <c r="H21" i="13"/>
  <c r="G21" i="13"/>
  <c r="F21" i="13"/>
  <c r="E21" i="13"/>
  <c r="D21" i="13"/>
  <c r="C21" i="13"/>
  <c r="B21" i="13"/>
  <c r="K20" i="13"/>
  <c r="J20" i="13"/>
  <c r="I20" i="13"/>
  <c r="H20" i="13"/>
  <c r="G20" i="13"/>
  <c r="F20" i="13"/>
  <c r="E20" i="13"/>
  <c r="D20" i="13"/>
  <c r="C20" i="13"/>
  <c r="B20" i="13"/>
  <c r="K19" i="13"/>
  <c r="J19" i="13"/>
  <c r="I19" i="13"/>
  <c r="H19" i="13"/>
  <c r="G19" i="13"/>
  <c r="F19" i="13"/>
  <c r="E19" i="13"/>
  <c r="D19" i="13"/>
  <c r="C19" i="13"/>
  <c r="B19" i="13"/>
  <c r="K18" i="13"/>
  <c r="J18" i="13"/>
  <c r="I18" i="13"/>
  <c r="H18" i="13"/>
  <c r="G18" i="13"/>
  <c r="F18" i="13"/>
  <c r="E18" i="13"/>
  <c r="D18" i="13"/>
  <c r="C18" i="13"/>
  <c r="B18" i="13"/>
  <c r="K17" i="13"/>
  <c r="J17" i="13"/>
  <c r="I17" i="13"/>
  <c r="H17" i="13"/>
  <c r="G17" i="13"/>
  <c r="F17" i="13"/>
  <c r="E17" i="13"/>
  <c r="D17" i="13"/>
  <c r="C17" i="13"/>
  <c r="B17" i="13"/>
  <c r="K16" i="13"/>
  <c r="J16" i="13"/>
  <c r="I16" i="13"/>
  <c r="H16" i="13"/>
  <c r="G16" i="13"/>
  <c r="F16" i="13"/>
  <c r="E16" i="13"/>
  <c r="D16" i="13"/>
  <c r="C16" i="13"/>
  <c r="B16" i="13"/>
  <c r="K15" i="13"/>
  <c r="J15" i="13"/>
  <c r="I15" i="13"/>
  <c r="H15" i="13"/>
  <c r="G15" i="13"/>
  <c r="F15" i="13"/>
  <c r="E15" i="13"/>
  <c r="D15" i="13"/>
  <c r="C15" i="13"/>
  <c r="B15" i="13"/>
  <c r="K14" i="13"/>
  <c r="J14" i="13"/>
  <c r="I14" i="13"/>
  <c r="H14" i="13"/>
  <c r="G14" i="13"/>
  <c r="F14" i="13"/>
  <c r="E14" i="13"/>
  <c r="D14" i="13"/>
  <c r="C14" i="13"/>
  <c r="B14" i="13"/>
  <c r="K13" i="13"/>
  <c r="J13" i="13"/>
  <c r="I13" i="13"/>
  <c r="H13" i="13"/>
  <c r="G13" i="13"/>
  <c r="F13" i="13"/>
  <c r="E13" i="13"/>
  <c r="D13" i="13"/>
  <c r="C13" i="13"/>
  <c r="B13" i="13"/>
  <c r="K12" i="13"/>
  <c r="J12" i="13"/>
  <c r="I12" i="13"/>
  <c r="H12" i="13"/>
  <c r="G12" i="13"/>
  <c r="F12" i="13"/>
  <c r="E12" i="13"/>
  <c r="D12" i="13"/>
  <c r="C12" i="13"/>
  <c r="B12" i="13"/>
  <c r="K11" i="13"/>
  <c r="J11" i="13"/>
  <c r="I11" i="13"/>
  <c r="H11" i="13"/>
  <c r="G11" i="13"/>
  <c r="F11" i="13"/>
  <c r="E11" i="13"/>
  <c r="D11" i="13"/>
  <c r="C11" i="13"/>
  <c r="B11" i="13"/>
  <c r="K10" i="13"/>
  <c r="J10" i="13"/>
  <c r="I10" i="13"/>
  <c r="H10" i="13"/>
  <c r="G10" i="13"/>
  <c r="F10" i="13"/>
  <c r="E10" i="13"/>
  <c r="D10" i="13"/>
  <c r="C10" i="13"/>
  <c r="B10" i="13"/>
  <c r="K9" i="13"/>
  <c r="J9" i="13"/>
  <c r="I9" i="13"/>
  <c r="H9" i="13"/>
  <c r="G9" i="13"/>
  <c r="F9" i="13"/>
  <c r="E9" i="13"/>
  <c r="D9" i="13"/>
  <c r="C9" i="13"/>
  <c r="B9" i="13"/>
  <c r="K8" i="13"/>
  <c r="J8" i="13"/>
  <c r="I8" i="13"/>
  <c r="H8" i="13"/>
  <c r="G8" i="13"/>
  <c r="F8" i="13"/>
  <c r="E8" i="13"/>
  <c r="D8" i="13"/>
  <c r="C8" i="13"/>
  <c r="B8" i="13"/>
  <c r="K7" i="13"/>
  <c r="J7" i="13"/>
  <c r="I7" i="13"/>
  <c r="H7" i="13"/>
  <c r="G7" i="13"/>
  <c r="F7" i="13"/>
  <c r="E7" i="13"/>
  <c r="D7" i="13"/>
  <c r="C7" i="13"/>
  <c r="B7" i="13"/>
  <c r="K6" i="13"/>
  <c r="J6" i="13"/>
  <c r="I6" i="13"/>
  <c r="H6" i="13"/>
  <c r="G6" i="13"/>
  <c r="F6" i="13"/>
  <c r="E6" i="13"/>
  <c r="D6" i="13"/>
  <c r="C6" i="13"/>
  <c r="B6" i="13"/>
  <c r="K5" i="13"/>
  <c r="J5" i="13"/>
  <c r="I5" i="13"/>
  <c r="H5" i="13"/>
  <c r="G5" i="13"/>
  <c r="F5" i="13"/>
  <c r="E5" i="13"/>
  <c r="D5" i="13"/>
  <c r="C5" i="13"/>
  <c r="B5" i="13"/>
  <c r="K4" i="13"/>
  <c r="J4" i="13"/>
  <c r="I4" i="13"/>
  <c r="H4" i="13"/>
  <c r="G4" i="13"/>
  <c r="F4" i="13"/>
  <c r="E4" i="13"/>
  <c r="D4" i="13"/>
  <c r="C4" i="13"/>
  <c r="B4" i="13"/>
  <c r="K3" i="13"/>
  <c r="J3" i="13"/>
  <c r="I3" i="13"/>
  <c r="H3" i="13"/>
  <c r="G3" i="13"/>
  <c r="F3" i="13"/>
  <c r="E3" i="13"/>
  <c r="D3" i="13"/>
  <c r="C3" i="13"/>
  <c r="B3" i="13"/>
  <c r="B291"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41" i="12"/>
  <c r="B240" i="12"/>
  <c r="B239" i="12"/>
  <c r="B238" i="12"/>
  <c r="B237" i="12"/>
  <c r="B236" i="12"/>
  <c r="B235" i="12"/>
  <c r="B234" i="12"/>
  <c r="B233" i="12"/>
  <c r="B232" i="12"/>
  <c r="B231" i="12"/>
  <c r="B230" i="12"/>
  <c r="B229" i="12"/>
  <c r="B228" i="12"/>
  <c r="B227" i="12"/>
  <c r="B226" i="12"/>
  <c r="B225" i="12"/>
  <c r="B224" i="12"/>
  <c r="B223" i="12"/>
  <c r="B222" i="12"/>
  <c r="B221" i="12"/>
  <c r="B220" i="12"/>
  <c r="B219" i="12"/>
  <c r="B218" i="12"/>
  <c r="B217" i="12"/>
  <c r="B216" i="12"/>
  <c r="B215" i="12"/>
  <c r="B214" i="12"/>
  <c r="B213" i="12"/>
  <c r="B212" i="12"/>
  <c r="B211" i="12"/>
  <c r="B210" i="12"/>
  <c r="B209" i="12"/>
  <c r="B208" i="12"/>
  <c r="B207" i="12"/>
  <c r="B206" i="12"/>
  <c r="B205" i="12"/>
  <c r="B204" i="12"/>
  <c r="B203" i="12"/>
  <c r="B202" i="12"/>
  <c r="B201" i="12"/>
  <c r="B200" i="12"/>
  <c r="B199" i="12"/>
  <c r="B198" i="12"/>
  <c r="B197" i="12"/>
  <c r="B196" i="12"/>
  <c r="B195" i="12"/>
  <c r="B194" i="12"/>
  <c r="B193" i="12"/>
  <c r="B192" i="12"/>
  <c r="B191" i="12"/>
  <c r="B190" i="12"/>
  <c r="B189" i="12"/>
  <c r="B188" i="12"/>
  <c r="B187" i="12"/>
  <c r="B186" i="12"/>
  <c r="B185" i="12"/>
  <c r="B184" i="12"/>
  <c r="B183" i="12"/>
  <c r="B182" i="12"/>
  <c r="B181" i="12"/>
  <c r="B180" i="12"/>
  <c r="B179" i="12"/>
  <c r="B178" i="12"/>
  <c r="B177" i="12"/>
  <c r="B176" i="12"/>
  <c r="B175" i="12"/>
  <c r="B174" i="12"/>
  <c r="B173" i="12"/>
  <c r="B172" i="12"/>
  <c r="B171" i="12"/>
  <c r="B170" i="12"/>
  <c r="B169" i="12"/>
  <c r="B168" i="12"/>
  <c r="B167" i="12"/>
  <c r="B166" i="12"/>
  <c r="B165" i="12"/>
  <c r="B164" i="12"/>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K77" i="12"/>
  <c r="J77" i="12"/>
  <c r="I77" i="12"/>
  <c r="H77" i="12"/>
  <c r="G77" i="12"/>
  <c r="F77" i="12"/>
  <c r="E77" i="12"/>
  <c r="D77" i="12"/>
  <c r="C77" i="12"/>
  <c r="B77" i="12"/>
  <c r="K76" i="12"/>
  <c r="J76" i="12"/>
  <c r="I76" i="12"/>
  <c r="H76" i="12"/>
  <c r="G76" i="12"/>
  <c r="F76" i="12"/>
  <c r="E76" i="12"/>
  <c r="D76" i="12"/>
  <c r="C76" i="12"/>
  <c r="B76" i="12"/>
  <c r="K75" i="12"/>
  <c r="J75" i="12"/>
  <c r="I75" i="12"/>
  <c r="H75" i="12"/>
  <c r="G75" i="12"/>
  <c r="F75" i="12"/>
  <c r="E75" i="12"/>
  <c r="D75" i="12"/>
  <c r="C75" i="12"/>
  <c r="B75" i="12"/>
  <c r="K74" i="12"/>
  <c r="J74" i="12"/>
  <c r="I74" i="12"/>
  <c r="H74" i="12"/>
  <c r="G74" i="12"/>
  <c r="F74" i="12"/>
  <c r="E74" i="12"/>
  <c r="D74" i="12"/>
  <c r="C74" i="12"/>
  <c r="B74" i="12"/>
  <c r="K73" i="12"/>
  <c r="J73" i="12"/>
  <c r="I73" i="12"/>
  <c r="H73" i="12"/>
  <c r="G73" i="12"/>
  <c r="F73" i="12"/>
  <c r="E73" i="12"/>
  <c r="D73" i="12"/>
  <c r="C73" i="12"/>
  <c r="B73" i="12"/>
  <c r="K72" i="12"/>
  <c r="J72" i="12"/>
  <c r="I72" i="12"/>
  <c r="H72" i="12"/>
  <c r="G72" i="12"/>
  <c r="F72" i="12"/>
  <c r="E72" i="12"/>
  <c r="D72" i="12"/>
  <c r="C72" i="12"/>
  <c r="B72" i="12"/>
  <c r="K71" i="12"/>
  <c r="J71" i="12"/>
  <c r="I71" i="12"/>
  <c r="H71" i="12"/>
  <c r="G71" i="12"/>
  <c r="F71" i="12"/>
  <c r="E71" i="12"/>
  <c r="D71" i="12"/>
  <c r="C71" i="12"/>
  <c r="B71" i="12"/>
  <c r="K70" i="12"/>
  <c r="J70" i="12"/>
  <c r="I70" i="12"/>
  <c r="H70" i="12"/>
  <c r="G70" i="12"/>
  <c r="F70" i="12"/>
  <c r="E70" i="12"/>
  <c r="D70" i="12"/>
  <c r="C70" i="12"/>
  <c r="B70" i="12"/>
  <c r="K69" i="12"/>
  <c r="J69" i="12"/>
  <c r="I69" i="12"/>
  <c r="H69" i="12"/>
  <c r="G69" i="12"/>
  <c r="F69" i="12"/>
  <c r="E69" i="12"/>
  <c r="D69" i="12"/>
  <c r="C69" i="12"/>
  <c r="B69" i="12"/>
  <c r="K68" i="12"/>
  <c r="J68" i="12"/>
  <c r="I68" i="12"/>
  <c r="H68" i="12"/>
  <c r="G68" i="12"/>
  <c r="F68" i="12"/>
  <c r="E68" i="12"/>
  <c r="D68" i="12"/>
  <c r="C68" i="12"/>
  <c r="B68" i="12"/>
  <c r="K67" i="12"/>
  <c r="J67" i="12"/>
  <c r="I67" i="12"/>
  <c r="H67" i="12"/>
  <c r="G67" i="12"/>
  <c r="F67" i="12"/>
  <c r="E67" i="12"/>
  <c r="D67" i="12"/>
  <c r="C67" i="12"/>
  <c r="B67" i="12"/>
  <c r="K66" i="12"/>
  <c r="J66" i="12"/>
  <c r="I66" i="12"/>
  <c r="H66" i="12"/>
  <c r="G66" i="12"/>
  <c r="F66" i="12"/>
  <c r="E66" i="12"/>
  <c r="D66" i="12"/>
  <c r="C66" i="12"/>
  <c r="B66" i="12"/>
  <c r="K65" i="12"/>
  <c r="J65" i="12"/>
  <c r="I65" i="12"/>
  <c r="H65" i="12"/>
  <c r="G65" i="12"/>
  <c r="F65" i="12"/>
  <c r="E65" i="12"/>
  <c r="D65" i="12"/>
  <c r="C65" i="12"/>
  <c r="B65" i="12"/>
  <c r="K64" i="12"/>
  <c r="J64" i="12"/>
  <c r="I64" i="12"/>
  <c r="H64" i="12"/>
  <c r="G64" i="12"/>
  <c r="F64" i="12"/>
  <c r="E64" i="12"/>
  <c r="D64" i="12"/>
  <c r="C64" i="12"/>
  <c r="B64" i="12"/>
  <c r="K63" i="12"/>
  <c r="J63" i="12"/>
  <c r="I63" i="12"/>
  <c r="H63" i="12"/>
  <c r="G63" i="12"/>
  <c r="F63" i="12"/>
  <c r="E63" i="12"/>
  <c r="D63" i="12"/>
  <c r="C63" i="12"/>
  <c r="B63" i="12"/>
  <c r="K62" i="12"/>
  <c r="J62" i="12"/>
  <c r="I62" i="12"/>
  <c r="H62" i="12"/>
  <c r="G62" i="12"/>
  <c r="F62" i="12"/>
  <c r="E62" i="12"/>
  <c r="D62" i="12"/>
  <c r="C62" i="12"/>
  <c r="B62" i="12"/>
  <c r="K61" i="12"/>
  <c r="J61" i="12"/>
  <c r="I61" i="12"/>
  <c r="H61" i="12"/>
  <c r="G61" i="12"/>
  <c r="F61" i="12"/>
  <c r="E61" i="12"/>
  <c r="D61" i="12"/>
  <c r="C61" i="12"/>
  <c r="B61" i="12"/>
  <c r="K60" i="12"/>
  <c r="J60" i="12"/>
  <c r="I60" i="12"/>
  <c r="H60" i="12"/>
  <c r="G60" i="12"/>
  <c r="F60" i="12"/>
  <c r="E60" i="12"/>
  <c r="D60" i="12"/>
  <c r="C60" i="12"/>
  <c r="B60" i="12"/>
  <c r="K59" i="12"/>
  <c r="J59" i="12"/>
  <c r="I59" i="12"/>
  <c r="H59" i="12"/>
  <c r="G59" i="12"/>
  <c r="F59" i="12"/>
  <c r="E59" i="12"/>
  <c r="D59" i="12"/>
  <c r="C59" i="12"/>
  <c r="B59" i="12"/>
  <c r="K58" i="12"/>
  <c r="J58" i="12"/>
  <c r="I58" i="12"/>
  <c r="H58" i="12"/>
  <c r="G58" i="12"/>
  <c r="F58" i="12"/>
  <c r="E58" i="12"/>
  <c r="D58" i="12"/>
  <c r="C58" i="12"/>
  <c r="B58" i="12"/>
  <c r="K57" i="12"/>
  <c r="J57" i="12"/>
  <c r="I57" i="12"/>
  <c r="H57" i="12"/>
  <c r="G57" i="12"/>
  <c r="F57" i="12"/>
  <c r="E57" i="12"/>
  <c r="D57" i="12"/>
  <c r="C57" i="12"/>
  <c r="B57" i="12"/>
  <c r="K56" i="12"/>
  <c r="J56" i="12"/>
  <c r="I56" i="12"/>
  <c r="H56" i="12"/>
  <c r="G56" i="12"/>
  <c r="F56" i="12"/>
  <c r="E56" i="12"/>
  <c r="D56" i="12"/>
  <c r="C56" i="12"/>
  <c r="B56" i="12"/>
  <c r="K55" i="12"/>
  <c r="J55" i="12"/>
  <c r="I55" i="12"/>
  <c r="H55" i="12"/>
  <c r="G55" i="12"/>
  <c r="F55" i="12"/>
  <c r="E55" i="12"/>
  <c r="D55" i="12"/>
  <c r="C55" i="12"/>
  <c r="B55" i="12"/>
  <c r="K54" i="12"/>
  <c r="J54" i="12"/>
  <c r="I54" i="12"/>
  <c r="H54" i="12"/>
  <c r="G54" i="12"/>
  <c r="F54" i="12"/>
  <c r="E54" i="12"/>
  <c r="D54" i="12"/>
  <c r="C54" i="12"/>
  <c r="B54" i="12"/>
  <c r="K53" i="12"/>
  <c r="J53" i="12"/>
  <c r="I53" i="12"/>
  <c r="H53" i="12"/>
  <c r="G53" i="12"/>
  <c r="F53" i="12"/>
  <c r="E53" i="12"/>
  <c r="D53" i="12"/>
  <c r="C53" i="12"/>
  <c r="B53" i="12"/>
  <c r="K52" i="12"/>
  <c r="J52" i="12"/>
  <c r="I52" i="12"/>
  <c r="H52" i="12"/>
  <c r="G52" i="12"/>
  <c r="F52" i="12"/>
  <c r="E52" i="12"/>
  <c r="D52" i="12"/>
  <c r="C52" i="12"/>
  <c r="B52" i="12"/>
  <c r="K51" i="12"/>
  <c r="J51" i="12"/>
  <c r="I51" i="12"/>
  <c r="H51" i="12"/>
  <c r="G51" i="12"/>
  <c r="F51" i="12"/>
  <c r="E51" i="12"/>
  <c r="D51" i="12"/>
  <c r="C51" i="12"/>
  <c r="B51" i="12"/>
  <c r="K50" i="12"/>
  <c r="J50" i="12"/>
  <c r="I50" i="12"/>
  <c r="H50" i="12"/>
  <c r="G50" i="12"/>
  <c r="F50" i="12"/>
  <c r="E50" i="12"/>
  <c r="D50" i="12"/>
  <c r="C50" i="12"/>
  <c r="B50" i="12"/>
  <c r="K49" i="12"/>
  <c r="J49" i="12"/>
  <c r="I49" i="12"/>
  <c r="H49" i="12"/>
  <c r="G49" i="12"/>
  <c r="F49" i="12"/>
  <c r="E49" i="12"/>
  <c r="D49" i="12"/>
  <c r="C49" i="12"/>
  <c r="B49" i="12"/>
  <c r="K48" i="12"/>
  <c r="J48" i="12"/>
  <c r="I48" i="12"/>
  <c r="H48" i="12"/>
  <c r="G48" i="12"/>
  <c r="F48" i="12"/>
  <c r="E48" i="12"/>
  <c r="D48" i="12"/>
  <c r="C48" i="12"/>
  <c r="B48" i="12"/>
  <c r="K47" i="12"/>
  <c r="J47" i="12"/>
  <c r="I47" i="12"/>
  <c r="H47" i="12"/>
  <c r="G47" i="12"/>
  <c r="F47" i="12"/>
  <c r="E47" i="12"/>
  <c r="D47" i="12"/>
  <c r="C47" i="12"/>
  <c r="B47" i="12"/>
  <c r="K46" i="12"/>
  <c r="J46" i="12"/>
  <c r="I46" i="12"/>
  <c r="H46" i="12"/>
  <c r="G46" i="12"/>
  <c r="F46" i="12"/>
  <c r="E46" i="12"/>
  <c r="D46" i="12"/>
  <c r="C46" i="12"/>
  <c r="B46" i="12"/>
  <c r="K45" i="12"/>
  <c r="J45" i="12"/>
  <c r="I45" i="12"/>
  <c r="H45" i="12"/>
  <c r="G45" i="12"/>
  <c r="F45" i="12"/>
  <c r="E45" i="12"/>
  <c r="D45" i="12"/>
  <c r="C45" i="12"/>
  <c r="B45" i="12"/>
  <c r="K44" i="12"/>
  <c r="J44" i="12"/>
  <c r="I44" i="12"/>
  <c r="H44" i="12"/>
  <c r="G44" i="12"/>
  <c r="F44" i="12"/>
  <c r="E44" i="12"/>
  <c r="D44" i="12"/>
  <c r="C44" i="12"/>
  <c r="B44" i="12"/>
  <c r="K43" i="12"/>
  <c r="J43" i="12"/>
  <c r="I43" i="12"/>
  <c r="H43" i="12"/>
  <c r="G43" i="12"/>
  <c r="F43" i="12"/>
  <c r="E43" i="12"/>
  <c r="D43" i="12"/>
  <c r="C43" i="12"/>
  <c r="B43" i="12"/>
  <c r="K42" i="12"/>
  <c r="J42" i="12"/>
  <c r="I42" i="12"/>
  <c r="H42" i="12"/>
  <c r="G42" i="12"/>
  <c r="F42" i="12"/>
  <c r="E42" i="12"/>
  <c r="D42" i="12"/>
  <c r="C42" i="12"/>
  <c r="B42" i="12"/>
  <c r="K41" i="12"/>
  <c r="J41" i="12"/>
  <c r="I41" i="12"/>
  <c r="H41" i="12"/>
  <c r="G41" i="12"/>
  <c r="F41" i="12"/>
  <c r="E41" i="12"/>
  <c r="D41" i="12"/>
  <c r="C41" i="12"/>
  <c r="B41" i="12"/>
  <c r="K40" i="12"/>
  <c r="J40" i="12"/>
  <c r="I40" i="12"/>
  <c r="H40" i="12"/>
  <c r="G40" i="12"/>
  <c r="F40" i="12"/>
  <c r="E40" i="12"/>
  <c r="D40" i="12"/>
  <c r="C40" i="12"/>
  <c r="B40" i="12"/>
  <c r="K39" i="12"/>
  <c r="J39" i="12"/>
  <c r="I39" i="12"/>
  <c r="H39" i="12"/>
  <c r="G39" i="12"/>
  <c r="F39" i="12"/>
  <c r="E39" i="12"/>
  <c r="D39" i="12"/>
  <c r="C39" i="12"/>
  <c r="B39" i="12"/>
  <c r="K38" i="12"/>
  <c r="J38" i="12"/>
  <c r="I38" i="12"/>
  <c r="H38" i="12"/>
  <c r="G38" i="12"/>
  <c r="F38" i="12"/>
  <c r="E38" i="12"/>
  <c r="D38" i="12"/>
  <c r="C38" i="12"/>
  <c r="B38" i="12"/>
  <c r="K37" i="12"/>
  <c r="J37" i="12"/>
  <c r="I37" i="12"/>
  <c r="H37" i="12"/>
  <c r="G37" i="12"/>
  <c r="F37" i="12"/>
  <c r="E37" i="12"/>
  <c r="D37" i="12"/>
  <c r="C37" i="12"/>
  <c r="B37" i="12"/>
  <c r="K36" i="12"/>
  <c r="J36" i="12"/>
  <c r="I36" i="12"/>
  <c r="H36" i="12"/>
  <c r="G36" i="12"/>
  <c r="F36" i="12"/>
  <c r="E36" i="12"/>
  <c r="D36" i="12"/>
  <c r="C36" i="12"/>
  <c r="B36" i="12"/>
  <c r="K35" i="12"/>
  <c r="J35" i="12"/>
  <c r="I35" i="12"/>
  <c r="H35" i="12"/>
  <c r="G35" i="12"/>
  <c r="F35" i="12"/>
  <c r="E35" i="12"/>
  <c r="D35" i="12"/>
  <c r="C35" i="12"/>
  <c r="B35" i="12"/>
  <c r="K34" i="12"/>
  <c r="J34" i="12"/>
  <c r="I34" i="12"/>
  <c r="H34" i="12"/>
  <c r="G34" i="12"/>
  <c r="F34" i="12"/>
  <c r="E34" i="12"/>
  <c r="D34" i="12"/>
  <c r="C34" i="12"/>
  <c r="B34" i="12"/>
  <c r="K33" i="12"/>
  <c r="J33" i="12"/>
  <c r="I33" i="12"/>
  <c r="H33" i="12"/>
  <c r="G33" i="12"/>
  <c r="F33" i="12"/>
  <c r="E33" i="12"/>
  <c r="D33" i="12"/>
  <c r="C33" i="12"/>
  <c r="B33" i="12"/>
  <c r="K32" i="12"/>
  <c r="J32" i="12"/>
  <c r="I32" i="12"/>
  <c r="H32" i="12"/>
  <c r="G32" i="12"/>
  <c r="F32" i="12"/>
  <c r="E32" i="12"/>
  <c r="D32" i="12"/>
  <c r="C32" i="12"/>
  <c r="B32" i="12"/>
  <c r="K31" i="12"/>
  <c r="J31" i="12"/>
  <c r="I31" i="12"/>
  <c r="H31" i="12"/>
  <c r="G31" i="12"/>
  <c r="F31" i="12"/>
  <c r="E31" i="12"/>
  <c r="D31" i="12"/>
  <c r="C31" i="12"/>
  <c r="B31" i="12"/>
  <c r="K30" i="12"/>
  <c r="J30" i="12"/>
  <c r="I30" i="12"/>
  <c r="H30" i="12"/>
  <c r="G30" i="12"/>
  <c r="F30" i="12"/>
  <c r="E30" i="12"/>
  <c r="D30" i="12"/>
  <c r="C30" i="12"/>
  <c r="B30" i="12"/>
  <c r="K29" i="12"/>
  <c r="J29" i="12"/>
  <c r="I29" i="12"/>
  <c r="H29" i="12"/>
  <c r="G29" i="12"/>
  <c r="F29" i="12"/>
  <c r="E29" i="12"/>
  <c r="D29" i="12"/>
  <c r="C29" i="12"/>
  <c r="B29" i="12"/>
  <c r="K28" i="12"/>
  <c r="J28" i="12"/>
  <c r="I28" i="12"/>
  <c r="H28" i="12"/>
  <c r="G28" i="12"/>
  <c r="F28" i="12"/>
  <c r="E28" i="12"/>
  <c r="D28" i="12"/>
  <c r="C28" i="12"/>
  <c r="B28" i="12"/>
  <c r="K27" i="12"/>
  <c r="J27" i="12"/>
  <c r="I27" i="12"/>
  <c r="H27" i="12"/>
  <c r="G27" i="12"/>
  <c r="F27" i="12"/>
  <c r="E27" i="12"/>
  <c r="D27" i="12"/>
  <c r="C27" i="12"/>
  <c r="B27" i="12"/>
  <c r="K26" i="12"/>
  <c r="J26" i="12"/>
  <c r="I26" i="12"/>
  <c r="H26" i="12"/>
  <c r="G26" i="12"/>
  <c r="F26" i="12"/>
  <c r="E26" i="12"/>
  <c r="D26" i="12"/>
  <c r="C26" i="12"/>
  <c r="B26" i="12"/>
  <c r="K25" i="12"/>
  <c r="J25" i="12"/>
  <c r="I25" i="12"/>
  <c r="H25" i="12"/>
  <c r="G25" i="12"/>
  <c r="F25" i="12"/>
  <c r="E25" i="12"/>
  <c r="D25" i="12"/>
  <c r="C25" i="12"/>
  <c r="B25" i="12"/>
  <c r="K24" i="12"/>
  <c r="J24" i="12"/>
  <c r="I24" i="12"/>
  <c r="H24" i="12"/>
  <c r="G24" i="12"/>
  <c r="F24" i="12"/>
  <c r="E24" i="12"/>
  <c r="D24" i="12"/>
  <c r="C24" i="12"/>
  <c r="B24" i="12"/>
  <c r="K23" i="12"/>
  <c r="J23" i="12"/>
  <c r="I23" i="12"/>
  <c r="H23" i="12"/>
  <c r="G23" i="12"/>
  <c r="F23" i="12"/>
  <c r="E23" i="12"/>
  <c r="D23" i="12"/>
  <c r="C23" i="12"/>
  <c r="B23" i="12"/>
  <c r="K22" i="12"/>
  <c r="J22" i="12"/>
  <c r="I22" i="12"/>
  <c r="H22" i="12"/>
  <c r="G22" i="12"/>
  <c r="F22" i="12"/>
  <c r="E22" i="12"/>
  <c r="D22" i="12"/>
  <c r="C22" i="12"/>
  <c r="B22" i="12"/>
  <c r="K21" i="12"/>
  <c r="J21" i="12"/>
  <c r="I21" i="12"/>
  <c r="H21" i="12"/>
  <c r="G21" i="12"/>
  <c r="F21" i="12"/>
  <c r="E21" i="12"/>
  <c r="D21" i="12"/>
  <c r="C21" i="12"/>
  <c r="B21" i="12"/>
  <c r="K20" i="12"/>
  <c r="J20" i="12"/>
  <c r="I20" i="12"/>
  <c r="H20" i="12"/>
  <c r="G20" i="12"/>
  <c r="F20" i="12"/>
  <c r="E20" i="12"/>
  <c r="D20" i="12"/>
  <c r="C20" i="12"/>
  <c r="B20" i="12"/>
  <c r="K19" i="12"/>
  <c r="J19" i="12"/>
  <c r="I19" i="12"/>
  <c r="H19" i="12"/>
  <c r="G19" i="12"/>
  <c r="F19" i="12"/>
  <c r="E19" i="12"/>
  <c r="D19" i="12"/>
  <c r="C19" i="12"/>
  <c r="B19" i="12"/>
  <c r="K18" i="12"/>
  <c r="J18" i="12"/>
  <c r="I18" i="12"/>
  <c r="H18" i="12"/>
  <c r="G18" i="12"/>
  <c r="F18" i="12"/>
  <c r="E18" i="12"/>
  <c r="D18" i="12"/>
  <c r="C18" i="12"/>
  <c r="B18" i="12"/>
  <c r="K17" i="12"/>
  <c r="J17" i="12"/>
  <c r="I17" i="12"/>
  <c r="H17" i="12"/>
  <c r="G17" i="12"/>
  <c r="F17" i="12"/>
  <c r="E17" i="12"/>
  <c r="D17" i="12"/>
  <c r="C17" i="12"/>
  <c r="B17" i="12"/>
  <c r="K16" i="12"/>
  <c r="J16" i="12"/>
  <c r="I16" i="12"/>
  <c r="H16" i="12"/>
  <c r="G16" i="12"/>
  <c r="F16" i="12"/>
  <c r="E16" i="12"/>
  <c r="D16" i="12"/>
  <c r="C16" i="12"/>
  <c r="B16" i="12"/>
  <c r="K15" i="12"/>
  <c r="J15" i="12"/>
  <c r="I15" i="12"/>
  <c r="H15" i="12"/>
  <c r="G15" i="12"/>
  <c r="F15" i="12"/>
  <c r="E15" i="12"/>
  <c r="D15" i="12"/>
  <c r="C15" i="12"/>
  <c r="B15" i="12"/>
  <c r="K14" i="12"/>
  <c r="J14" i="12"/>
  <c r="I14" i="12"/>
  <c r="H14" i="12"/>
  <c r="G14" i="12"/>
  <c r="F14" i="12"/>
  <c r="E14" i="12"/>
  <c r="D14" i="12"/>
  <c r="C14" i="12"/>
  <c r="B14" i="12"/>
  <c r="K13" i="12"/>
  <c r="J13" i="12"/>
  <c r="I13" i="12"/>
  <c r="H13" i="12"/>
  <c r="G13" i="12"/>
  <c r="F13" i="12"/>
  <c r="E13" i="12"/>
  <c r="D13" i="12"/>
  <c r="C13" i="12"/>
  <c r="B13" i="12"/>
  <c r="K12" i="12"/>
  <c r="J12" i="12"/>
  <c r="I12" i="12"/>
  <c r="H12" i="12"/>
  <c r="G12" i="12"/>
  <c r="F12" i="12"/>
  <c r="E12" i="12"/>
  <c r="D12" i="12"/>
  <c r="C12" i="12"/>
  <c r="B12" i="12"/>
  <c r="K11" i="12"/>
  <c r="J11" i="12"/>
  <c r="I11" i="12"/>
  <c r="H11" i="12"/>
  <c r="G11" i="12"/>
  <c r="F11" i="12"/>
  <c r="E11" i="12"/>
  <c r="D11" i="12"/>
  <c r="C11" i="12"/>
  <c r="B11" i="12"/>
  <c r="K10" i="12"/>
  <c r="J10" i="12"/>
  <c r="I10" i="12"/>
  <c r="H10" i="12"/>
  <c r="G10" i="12"/>
  <c r="F10" i="12"/>
  <c r="E10" i="12"/>
  <c r="D10" i="12"/>
  <c r="C10" i="12"/>
  <c r="B10" i="12"/>
  <c r="K9" i="12"/>
  <c r="J9" i="12"/>
  <c r="I9" i="12"/>
  <c r="H9" i="12"/>
  <c r="G9" i="12"/>
  <c r="F9" i="12"/>
  <c r="E9" i="12"/>
  <c r="D9" i="12"/>
  <c r="C9" i="12"/>
  <c r="B9" i="12"/>
  <c r="K8" i="12"/>
  <c r="J8" i="12"/>
  <c r="I8" i="12"/>
  <c r="H8" i="12"/>
  <c r="G8" i="12"/>
  <c r="F8" i="12"/>
  <c r="E8" i="12"/>
  <c r="D8" i="12"/>
  <c r="C8" i="12"/>
  <c r="B8" i="12"/>
  <c r="K7" i="12"/>
  <c r="J7" i="12"/>
  <c r="I7" i="12"/>
  <c r="H7" i="12"/>
  <c r="G7" i="12"/>
  <c r="F7" i="12"/>
  <c r="E7" i="12"/>
  <c r="D7" i="12"/>
  <c r="C7" i="12"/>
  <c r="B7" i="12"/>
  <c r="K6" i="12"/>
  <c r="J6" i="12"/>
  <c r="I6" i="12"/>
  <c r="H6" i="12"/>
  <c r="G6" i="12"/>
  <c r="F6" i="12"/>
  <c r="E6" i="12"/>
  <c r="D6" i="12"/>
  <c r="C6" i="12"/>
  <c r="B6" i="12"/>
  <c r="K5" i="12"/>
  <c r="J5" i="12"/>
  <c r="I5" i="12"/>
  <c r="H5" i="12"/>
  <c r="G5" i="12"/>
  <c r="F5" i="12"/>
  <c r="E5" i="12"/>
  <c r="D5" i="12"/>
  <c r="C5" i="12"/>
  <c r="B5" i="12"/>
  <c r="K4" i="12"/>
  <c r="J4" i="12"/>
  <c r="I4" i="12"/>
  <c r="H4" i="12"/>
  <c r="G4" i="12"/>
  <c r="F4" i="12"/>
  <c r="E4" i="12"/>
  <c r="D4" i="12"/>
  <c r="C4" i="12"/>
  <c r="B4" i="12"/>
  <c r="K3" i="12"/>
  <c r="J3" i="12"/>
  <c r="I3" i="12"/>
  <c r="H3" i="12"/>
  <c r="G3" i="12"/>
  <c r="F3" i="12"/>
  <c r="E3" i="12"/>
  <c r="D3" i="12"/>
  <c r="C3" i="12"/>
  <c r="B3" i="12"/>
  <c r="B291" i="11"/>
  <c r="B290" i="11"/>
  <c r="B289" i="11"/>
  <c r="B288" i="11"/>
  <c r="B287" i="11"/>
  <c r="B286" i="11"/>
  <c r="B285" i="11"/>
  <c r="B284" i="11"/>
  <c r="B283" i="11"/>
  <c r="B282" i="11"/>
  <c r="B281" i="11"/>
  <c r="B280" i="11"/>
  <c r="B279" i="11"/>
  <c r="B278" i="11"/>
  <c r="B277" i="11"/>
  <c r="B276" i="11"/>
  <c r="B275" i="11"/>
  <c r="B274" i="11"/>
  <c r="B273" i="11"/>
  <c r="B272" i="11"/>
  <c r="B271" i="11"/>
  <c r="B270" i="11"/>
  <c r="B269" i="11"/>
  <c r="B268" i="11"/>
  <c r="B267" i="11"/>
  <c r="B266" i="11"/>
  <c r="B265" i="11"/>
  <c r="B264" i="11"/>
  <c r="B263" i="11"/>
  <c r="B262" i="11"/>
  <c r="B261" i="11"/>
  <c r="B260" i="11"/>
  <c r="B259" i="11"/>
  <c r="B258" i="11"/>
  <c r="B257" i="11"/>
  <c r="B256" i="11"/>
  <c r="B255" i="11"/>
  <c r="B254" i="11"/>
  <c r="B253" i="11"/>
  <c r="B252" i="11"/>
  <c r="B251" i="11"/>
  <c r="B250" i="11"/>
  <c r="B249" i="11"/>
  <c r="B248" i="11"/>
  <c r="B247" i="11"/>
  <c r="B246" i="11"/>
  <c r="B245" i="11"/>
  <c r="B244" i="11"/>
  <c r="B243" i="11"/>
  <c r="B242" i="11"/>
  <c r="B241" i="11"/>
  <c r="B240" i="11"/>
  <c r="B239" i="11"/>
  <c r="B238" i="11"/>
  <c r="B237" i="11"/>
  <c r="B236" i="11"/>
  <c r="B235" i="11"/>
  <c r="B234" i="11"/>
  <c r="B233" i="11"/>
  <c r="B232" i="11"/>
  <c r="B231" i="11"/>
  <c r="B230" i="11"/>
  <c r="B229" i="11"/>
  <c r="B228" i="11"/>
  <c r="B227" i="11"/>
  <c r="B226" i="11"/>
  <c r="B225" i="11"/>
  <c r="B224" i="11"/>
  <c r="B223" i="11"/>
  <c r="B222" i="11"/>
  <c r="B221" i="11"/>
  <c r="B220" i="11"/>
  <c r="B219" i="11"/>
  <c r="B218" i="11"/>
  <c r="B217" i="11"/>
  <c r="B216" i="11"/>
  <c r="B215" i="11"/>
  <c r="B214" i="11"/>
  <c r="B213" i="11"/>
  <c r="B212" i="11"/>
  <c r="B211" i="11"/>
  <c r="B210" i="11"/>
  <c r="B209" i="11"/>
  <c r="B208" i="11"/>
  <c r="B207" i="11"/>
  <c r="B206" i="11"/>
  <c r="B205" i="11"/>
  <c r="B204" i="11"/>
  <c r="B203" i="11"/>
  <c r="B202" i="11"/>
  <c r="B201" i="11"/>
  <c r="B200" i="11"/>
  <c r="B199" i="11"/>
  <c r="B198" i="11"/>
  <c r="B197" i="11"/>
  <c r="B196" i="11"/>
  <c r="B195" i="11"/>
  <c r="B194" i="11"/>
  <c r="B193" i="11"/>
  <c r="B192" i="11"/>
  <c r="B191" i="11"/>
  <c r="B190" i="11"/>
  <c r="B189" i="11"/>
  <c r="B188" i="11"/>
  <c r="B187" i="11"/>
  <c r="B186" i="11"/>
  <c r="B185" i="11"/>
  <c r="B184" i="11"/>
  <c r="B183" i="11"/>
  <c r="B182" i="11"/>
  <c r="B181" i="11"/>
  <c r="B180" i="11"/>
  <c r="B179" i="11"/>
  <c r="B178" i="11"/>
  <c r="B177" i="11"/>
  <c r="B176" i="11"/>
  <c r="B175" i="11"/>
  <c r="B174" i="11"/>
  <c r="B173" i="11"/>
  <c r="B172" i="11"/>
  <c r="B171" i="11"/>
  <c r="B170" i="11"/>
  <c r="B169" i="11"/>
  <c r="B168" i="11"/>
  <c r="B167" i="11"/>
  <c r="B166" i="11"/>
  <c r="B165" i="11"/>
  <c r="B164" i="11"/>
  <c r="B163" i="11"/>
  <c r="B162" i="11"/>
  <c r="B161" i="11"/>
  <c r="B160" i="11"/>
  <c r="B159" i="11"/>
  <c r="B158" i="11"/>
  <c r="B157" i="11"/>
  <c r="B156" i="11"/>
  <c r="B155" i="11"/>
  <c r="B154" i="11"/>
  <c r="B153" i="11"/>
  <c r="B152" i="11"/>
  <c r="B151" i="11"/>
  <c r="B150" i="11"/>
  <c r="B149" i="11"/>
  <c r="B148" i="11"/>
  <c r="B147" i="11"/>
  <c r="B146" i="11"/>
  <c r="B145" i="11"/>
  <c r="B144" i="11"/>
  <c r="B143" i="11"/>
  <c r="B142" i="11"/>
  <c r="B141" i="11"/>
  <c r="B140" i="11"/>
  <c r="B139" i="11"/>
  <c r="B138" i="11"/>
  <c r="B137" i="11"/>
  <c r="B136" i="11"/>
  <c r="B135" i="11"/>
  <c r="B134" i="11"/>
  <c r="B133" i="11"/>
  <c r="B132" i="11"/>
  <c r="B131" i="11"/>
  <c r="B130" i="11"/>
  <c r="B129" i="11"/>
  <c r="B128" i="11"/>
  <c r="B127" i="11"/>
  <c r="B126" i="11"/>
  <c r="B125" i="11"/>
  <c r="B124" i="11"/>
  <c r="B123" i="11"/>
  <c r="B122" i="11"/>
  <c r="B121" i="11"/>
  <c r="B120" i="11"/>
  <c r="B119" i="11"/>
  <c r="B118" i="11"/>
  <c r="B117" i="11"/>
  <c r="B116" i="11"/>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K77" i="11"/>
  <c r="J77" i="11"/>
  <c r="I77" i="11"/>
  <c r="H77" i="11"/>
  <c r="G77" i="11"/>
  <c r="F77" i="11"/>
  <c r="E77" i="11"/>
  <c r="D77" i="11"/>
  <c r="C77" i="11"/>
  <c r="B77" i="11"/>
  <c r="K76" i="11"/>
  <c r="J76" i="11"/>
  <c r="I76" i="11"/>
  <c r="H76" i="11"/>
  <c r="G76" i="11"/>
  <c r="F76" i="11"/>
  <c r="E76" i="11"/>
  <c r="D76" i="11"/>
  <c r="C76" i="11"/>
  <c r="B76" i="11"/>
  <c r="K75" i="11"/>
  <c r="J75" i="11"/>
  <c r="I75" i="11"/>
  <c r="H75" i="11"/>
  <c r="G75" i="11"/>
  <c r="F75" i="11"/>
  <c r="E75" i="11"/>
  <c r="D75" i="11"/>
  <c r="C75" i="11"/>
  <c r="B75" i="11"/>
  <c r="K74" i="11"/>
  <c r="J74" i="11"/>
  <c r="I74" i="11"/>
  <c r="H74" i="11"/>
  <c r="G74" i="11"/>
  <c r="F74" i="11"/>
  <c r="E74" i="11"/>
  <c r="D74" i="11"/>
  <c r="C74" i="11"/>
  <c r="B74" i="11"/>
  <c r="K73" i="11"/>
  <c r="J73" i="11"/>
  <c r="I73" i="11"/>
  <c r="H73" i="11"/>
  <c r="G73" i="11"/>
  <c r="F73" i="11"/>
  <c r="E73" i="11"/>
  <c r="D73" i="11"/>
  <c r="C73" i="11"/>
  <c r="B73" i="11"/>
  <c r="K72" i="11"/>
  <c r="J72" i="11"/>
  <c r="I72" i="11"/>
  <c r="H72" i="11"/>
  <c r="G72" i="11"/>
  <c r="F72" i="11"/>
  <c r="E72" i="11"/>
  <c r="D72" i="11"/>
  <c r="C72" i="11"/>
  <c r="B72" i="11"/>
  <c r="K71" i="11"/>
  <c r="J71" i="11"/>
  <c r="I71" i="11"/>
  <c r="H71" i="11"/>
  <c r="G71" i="11"/>
  <c r="F71" i="11"/>
  <c r="E71" i="11"/>
  <c r="D71" i="11"/>
  <c r="C71" i="11"/>
  <c r="B71" i="11"/>
  <c r="K70" i="11"/>
  <c r="J70" i="11"/>
  <c r="I70" i="11"/>
  <c r="H70" i="11"/>
  <c r="G70" i="11"/>
  <c r="F70" i="11"/>
  <c r="E70" i="11"/>
  <c r="D70" i="11"/>
  <c r="C70" i="11"/>
  <c r="B70" i="11"/>
  <c r="K69" i="11"/>
  <c r="J69" i="11"/>
  <c r="I69" i="11"/>
  <c r="H69" i="11"/>
  <c r="G69" i="11"/>
  <c r="F69" i="11"/>
  <c r="E69" i="11"/>
  <c r="D69" i="11"/>
  <c r="C69" i="11"/>
  <c r="B69" i="11"/>
  <c r="K68" i="11"/>
  <c r="J68" i="11"/>
  <c r="I68" i="11"/>
  <c r="H68" i="11"/>
  <c r="G68" i="11"/>
  <c r="F68" i="11"/>
  <c r="E68" i="11"/>
  <c r="D68" i="11"/>
  <c r="C68" i="11"/>
  <c r="B68" i="11"/>
  <c r="K67" i="11"/>
  <c r="J67" i="11"/>
  <c r="I67" i="11"/>
  <c r="H67" i="11"/>
  <c r="G67" i="11"/>
  <c r="F67" i="11"/>
  <c r="E67" i="11"/>
  <c r="D67" i="11"/>
  <c r="C67" i="11"/>
  <c r="B67" i="11"/>
  <c r="K66" i="11"/>
  <c r="J66" i="11"/>
  <c r="I66" i="11"/>
  <c r="H66" i="11"/>
  <c r="G66" i="11"/>
  <c r="F66" i="11"/>
  <c r="E66" i="11"/>
  <c r="D66" i="11"/>
  <c r="C66" i="11"/>
  <c r="B66" i="11"/>
  <c r="K65" i="11"/>
  <c r="J65" i="11"/>
  <c r="I65" i="11"/>
  <c r="H65" i="11"/>
  <c r="G65" i="11"/>
  <c r="F65" i="11"/>
  <c r="E65" i="11"/>
  <c r="D65" i="11"/>
  <c r="C65" i="11"/>
  <c r="B65" i="11"/>
  <c r="K64" i="11"/>
  <c r="J64" i="11"/>
  <c r="I64" i="11"/>
  <c r="H64" i="11"/>
  <c r="G64" i="11"/>
  <c r="F64" i="11"/>
  <c r="E64" i="11"/>
  <c r="D64" i="11"/>
  <c r="C64" i="11"/>
  <c r="B64" i="11"/>
  <c r="K63" i="11"/>
  <c r="J63" i="11"/>
  <c r="I63" i="11"/>
  <c r="H63" i="11"/>
  <c r="G63" i="11"/>
  <c r="F63" i="11"/>
  <c r="E63" i="11"/>
  <c r="D63" i="11"/>
  <c r="C63" i="11"/>
  <c r="B63" i="11"/>
  <c r="K62" i="11"/>
  <c r="J62" i="11"/>
  <c r="I62" i="11"/>
  <c r="H62" i="11"/>
  <c r="G62" i="11"/>
  <c r="F62" i="11"/>
  <c r="E62" i="11"/>
  <c r="D62" i="11"/>
  <c r="C62" i="11"/>
  <c r="B62" i="11"/>
  <c r="K61" i="11"/>
  <c r="J61" i="11"/>
  <c r="I61" i="11"/>
  <c r="H61" i="11"/>
  <c r="G61" i="11"/>
  <c r="F61" i="11"/>
  <c r="E61" i="11"/>
  <c r="D61" i="11"/>
  <c r="C61" i="11"/>
  <c r="B61" i="11"/>
  <c r="K60" i="11"/>
  <c r="J60" i="11"/>
  <c r="I60" i="11"/>
  <c r="H60" i="11"/>
  <c r="G60" i="11"/>
  <c r="F60" i="11"/>
  <c r="E60" i="11"/>
  <c r="D60" i="11"/>
  <c r="C60" i="11"/>
  <c r="B60" i="11"/>
  <c r="K59" i="11"/>
  <c r="J59" i="11"/>
  <c r="I59" i="11"/>
  <c r="H59" i="11"/>
  <c r="G59" i="11"/>
  <c r="F59" i="11"/>
  <c r="E59" i="11"/>
  <c r="D59" i="11"/>
  <c r="C59" i="11"/>
  <c r="B59" i="11"/>
  <c r="K58" i="11"/>
  <c r="J58" i="11"/>
  <c r="I58" i="11"/>
  <c r="H58" i="11"/>
  <c r="G58" i="11"/>
  <c r="F58" i="11"/>
  <c r="E58" i="11"/>
  <c r="D58" i="11"/>
  <c r="C58" i="11"/>
  <c r="B58" i="11"/>
  <c r="K57" i="11"/>
  <c r="J57" i="11"/>
  <c r="I57" i="11"/>
  <c r="H57" i="11"/>
  <c r="G57" i="11"/>
  <c r="F57" i="11"/>
  <c r="E57" i="11"/>
  <c r="D57" i="11"/>
  <c r="C57" i="11"/>
  <c r="B57" i="11"/>
  <c r="K56" i="11"/>
  <c r="J56" i="11"/>
  <c r="I56" i="11"/>
  <c r="H56" i="11"/>
  <c r="G56" i="11"/>
  <c r="F56" i="11"/>
  <c r="E56" i="11"/>
  <c r="D56" i="11"/>
  <c r="C56" i="11"/>
  <c r="B56" i="11"/>
  <c r="K55" i="11"/>
  <c r="J55" i="11"/>
  <c r="I55" i="11"/>
  <c r="H55" i="11"/>
  <c r="G55" i="11"/>
  <c r="F55" i="11"/>
  <c r="E55" i="11"/>
  <c r="D55" i="11"/>
  <c r="C55" i="11"/>
  <c r="B55" i="11"/>
  <c r="K54" i="11"/>
  <c r="J54" i="11"/>
  <c r="I54" i="11"/>
  <c r="H54" i="11"/>
  <c r="G54" i="11"/>
  <c r="F54" i="11"/>
  <c r="E54" i="11"/>
  <c r="D54" i="11"/>
  <c r="C54" i="11"/>
  <c r="B54" i="11"/>
  <c r="K53" i="11"/>
  <c r="J53" i="11"/>
  <c r="I53" i="11"/>
  <c r="H53" i="11"/>
  <c r="G53" i="11"/>
  <c r="F53" i="11"/>
  <c r="E53" i="11"/>
  <c r="D53" i="11"/>
  <c r="C53" i="11"/>
  <c r="B53" i="11"/>
  <c r="K52" i="11"/>
  <c r="J52" i="11"/>
  <c r="I52" i="11"/>
  <c r="H52" i="11"/>
  <c r="G52" i="11"/>
  <c r="F52" i="11"/>
  <c r="E52" i="11"/>
  <c r="D52" i="11"/>
  <c r="C52" i="11"/>
  <c r="B52" i="11"/>
  <c r="K51" i="11"/>
  <c r="J51" i="11"/>
  <c r="I51" i="11"/>
  <c r="H51" i="11"/>
  <c r="G51" i="11"/>
  <c r="F51" i="11"/>
  <c r="E51" i="11"/>
  <c r="D51" i="11"/>
  <c r="C51" i="11"/>
  <c r="B51" i="11"/>
  <c r="K50" i="11"/>
  <c r="J50" i="11"/>
  <c r="I50" i="11"/>
  <c r="H50" i="11"/>
  <c r="G50" i="11"/>
  <c r="F50" i="11"/>
  <c r="E50" i="11"/>
  <c r="D50" i="11"/>
  <c r="C50" i="11"/>
  <c r="B50" i="11"/>
  <c r="K49" i="11"/>
  <c r="J49" i="11"/>
  <c r="I49" i="11"/>
  <c r="H49" i="11"/>
  <c r="G49" i="11"/>
  <c r="F49" i="11"/>
  <c r="E49" i="11"/>
  <c r="D49" i="11"/>
  <c r="C49" i="11"/>
  <c r="B49" i="11"/>
  <c r="K48" i="11"/>
  <c r="J48" i="11"/>
  <c r="I48" i="11"/>
  <c r="H48" i="11"/>
  <c r="G48" i="11"/>
  <c r="F48" i="11"/>
  <c r="E48" i="11"/>
  <c r="D48" i="11"/>
  <c r="C48" i="11"/>
  <c r="B48" i="11"/>
  <c r="K47" i="11"/>
  <c r="J47" i="11"/>
  <c r="I47" i="11"/>
  <c r="H47" i="11"/>
  <c r="G47" i="11"/>
  <c r="F47" i="11"/>
  <c r="E47" i="11"/>
  <c r="D47" i="11"/>
  <c r="C47" i="11"/>
  <c r="B47" i="11"/>
  <c r="K46" i="11"/>
  <c r="J46" i="11"/>
  <c r="I46" i="11"/>
  <c r="H46" i="11"/>
  <c r="G46" i="11"/>
  <c r="F46" i="11"/>
  <c r="E46" i="11"/>
  <c r="D46" i="11"/>
  <c r="C46" i="11"/>
  <c r="B46" i="11"/>
  <c r="K45" i="11"/>
  <c r="J45" i="11"/>
  <c r="I45" i="11"/>
  <c r="H45" i="11"/>
  <c r="G45" i="11"/>
  <c r="F45" i="11"/>
  <c r="E45" i="11"/>
  <c r="D45" i="11"/>
  <c r="C45" i="11"/>
  <c r="B45" i="11"/>
  <c r="K44" i="11"/>
  <c r="J44" i="11"/>
  <c r="I44" i="11"/>
  <c r="H44" i="11"/>
  <c r="G44" i="11"/>
  <c r="F44" i="11"/>
  <c r="E44" i="11"/>
  <c r="D44" i="11"/>
  <c r="C44" i="11"/>
  <c r="B44" i="11"/>
  <c r="K43" i="11"/>
  <c r="J43" i="11"/>
  <c r="I43" i="11"/>
  <c r="H43" i="11"/>
  <c r="G43" i="11"/>
  <c r="F43" i="11"/>
  <c r="E43" i="11"/>
  <c r="D43" i="11"/>
  <c r="C43" i="11"/>
  <c r="B43" i="11"/>
  <c r="K42" i="11"/>
  <c r="J42" i="11"/>
  <c r="I42" i="11"/>
  <c r="H42" i="11"/>
  <c r="G42" i="11"/>
  <c r="F42" i="11"/>
  <c r="E42" i="11"/>
  <c r="D42" i="11"/>
  <c r="C42" i="11"/>
  <c r="B42" i="11"/>
  <c r="K41" i="11"/>
  <c r="J41" i="11"/>
  <c r="I41" i="11"/>
  <c r="H41" i="11"/>
  <c r="G41" i="11"/>
  <c r="F41" i="11"/>
  <c r="E41" i="11"/>
  <c r="D41" i="11"/>
  <c r="C41" i="11"/>
  <c r="B41" i="11"/>
  <c r="K40" i="11"/>
  <c r="J40" i="11"/>
  <c r="I40" i="11"/>
  <c r="H40" i="11"/>
  <c r="G40" i="11"/>
  <c r="F40" i="11"/>
  <c r="E40" i="11"/>
  <c r="D40" i="11"/>
  <c r="C40" i="11"/>
  <c r="B40" i="11"/>
  <c r="K39" i="11"/>
  <c r="J39" i="11"/>
  <c r="I39" i="11"/>
  <c r="H39" i="11"/>
  <c r="G39" i="11"/>
  <c r="F39" i="11"/>
  <c r="E39" i="11"/>
  <c r="D39" i="11"/>
  <c r="C39" i="11"/>
  <c r="B39" i="11"/>
  <c r="K38" i="11"/>
  <c r="J38" i="11"/>
  <c r="I38" i="11"/>
  <c r="H38" i="11"/>
  <c r="G38" i="11"/>
  <c r="F38" i="11"/>
  <c r="E38" i="11"/>
  <c r="D38" i="11"/>
  <c r="C38" i="11"/>
  <c r="B38" i="11"/>
  <c r="K37" i="11"/>
  <c r="J37" i="11"/>
  <c r="I37" i="11"/>
  <c r="H37" i="11"/>
  <c r="G37" i="11"/>
  <c r="F37" i="11"/>
  <c r="E37" i="11"/>
  <c r="D37" i="11"/>
  <c r="C37" i="11"/>
  <c r="B37" i="11"/>
  <c r="K36" i="11"/>
  <c r="J36" i="11"/>
  <c r="I36" i="11"/>
  <c r="H36" i="11"/>
  <c r="G36" i="11"/>
  <c r="F36" i="11"/>
  <c r="E36" i="11"/>
  <c r="D36" i="11"/>
  <c r="C36" i="11"/>
  <c r="B36" i="11"/>
  <c r="K35" i="11"/>
  <c r="J35" i="11"/>
  <c r="I35" i="11"/>
  <c r="H35" i="11"/>
  <c r="G35" i="11"/>
  <c r="F35" i="11"/>
  <c r="E35" i="11"/>
  <c r="D35" i="11"/>
  <c r="C35" i="11"/>
  <c r="B35" i="11"/>
  <c r="K34" i="11"/>
  <c r="J34" i="11"/>
  <c r="I34" i="11"/>
  <c r="H34" i="11"/>
  <c r="G34" i="11"/>
  <c r="F34" i="11"/>
  <c r="E34" i="11"/>
  <c r="D34" i="11"/>
  <c r="C34" i="11"/>
  <c r="B34" i="11"/>
  <c r="K33" i="11"/>
  <c r="J33" i="11"/>
  <c r="I33" i="11"/>
  <c r="H33" i="11"/>
  <c r="G33" i="11"/>
  <c r="F33" i="11"/>
  <c r="E33" i="11"/>
  <c r="D33" i="11"/>
  <c r="C33" i="11"/>
  <c r="B33" i="11"/>
  <c r="K32" i="11"/>
  <c r="J32" i="11"/>
  <c r="I32" i="11"/>
  <c r="H32" i="11"/>
  <c r="G32" i="11"/>
  <c r="F32" i="11"/>
  <c r="E32" i="11"/>
  <c r="D32" i="11"/>
  <c r="C32" i="11"/>
  <c r="B32" i="11"/>
  <c r="K31" i="11"/>
  <c r="J31" i="11"/>
  <c r="I31" i="11"/>
  <c r="H31" i="11"/>
  <c r="G31" i="11"/>
  <c r="F31" i="11"/>
  <c r="E31" i="11"/>
  <c r="D31" i="11"/>
  <c r="C31" i="11"/>
  <c r="B31" i="11"/>
  <c r="K30" i="11"/>
  <c r="J30" i="11"/>
  <c r="I30" i="11"/>
  <c r="H30" i="11"/>
  <c r="G30" i="11"/>
  <c r="F30" i="11"/>
  <c r="E30" i="11"/>
  <c r="D30" i="11"/>
  <c r="C30" i="11"/>
  <c r="B30" i="11"/>
  <c r="K29" i="11"/>
  <c r="J29" i="11"/>
  <c r="I29" i="11"/>
  <c r="H29" i="11"/>
  <c r="G29" i="11"/>
  <c r="F29" i="11"/>
  <c r="E29" i="11"/>
  <c r="D29" i="11"/>
  <c r="C29" i="11"/>
  <c r="B29" i="11"/>
  <c r="K28" i="11"/>
  <c r="J28" i="11"/>
  <c r="I28" i="11"/>
  <c r="H28" i="11"/>
  <c r="G28" i="11"/>
  <c r="F28" i="11"/>
  <c r="E28" i="11"/>
  <c r="D28" i="11"/>
  <c r="C28" i="11"/>
  <c r="B28" i="11"/>
  <c r="K27" i="11"/>
  <c r="J27" i="11"/>
  <c r="I27" i="11"/>
  <c r="H27" i="11"/>
  <c r="G27" i="11"/>
  <c r="F27" i="11"/>
  <c r="E27" i="11"/>
  <c r="D27" i="11"/>
  <c r="C27" i="11"/>
  <c r="B27" i="11"/>
  <c r="K26" i="11"/>
  <c r="J26" i="11"/>
  <c r="I26" i="11"/>
  <c r="H26" i="11"/>
  <c r="G26" i="11"/>
  <c r="F26" i="11"/>
  <c r="E26" i="11"/>
  <c r="D26" i="11"/>
  <c r="C26" i="11"/>
  <c r="B26" i="11"/>
  <c r="K25" i="11"/>
  <c r="J25" i="11"/>
  <c r="I25" i="11"/>
  <c r="H25" i="11"/>
  <c r="G25" i="11"/>
  <c r="F25" i="11"/>
  <c r="E25" i="11"/>
  <c r="D25" i="11"/>
  <c r="C25" i="11"/>
  <c r="B25" i="11"/>
  <c r="K24" i="11"/>
  <c r="J24" i="11"/>
  <c r="I24" i="11"/>
  <c r="H24" i="11"/>
  <c r="G24" i="11"/>
  <c r="F24" i="11"/>
  <c r="E24" i="11"/>
  <c r="D24" i="11"/>
  <c r="C24" i="11"/>
  <c r="B24" i="11"/>
  <c r="K23" i="11"/>
  <c r="J23" i="11"/>
  <c r="I23" i="11"/>
  <c r="H23" i="11"/>
  <c r="G23" i="11"/>
  <c r="F23" i="11"/>
  <c r="E23" i="11"/>
  <c r="D23" i="11"/>
  <c r="C23" i="11"/>
  <c r="B23" i="11"/>
  <c r="K22" i="11"/>
  <c r="J22" i="11"/>
  <c r="I22" i="11"/>
  <c r="H22" i="11"/>
  <c r="G22" i="11"/>
  <c r="F22" i="11"/>
  <c r="E22" i="11"/>
  <c r="D22" i="11"/>
  <c r="C22" i="11"/>
  <c r="B22" i="11"/>
  <c r="K21" i="11"/>
  <c r="J21" i="11"/>
  <c r="I21" i="11"/>
  <c r="H21" i="11"/>
  <c r="G21" i="11"/>
  <c r="F21" i="11"/>
  <c r="E21" i="11"/>
  <c r="D21" i="11"/>
  <c r="C21" i="11"/>
  <c r="B21" i="11"/>
  <c r="K20" i="11"/>
  <c r="J20" i="11"/>
  <c r="I20" i="11"/>
  <c r="H20" i="11"/>
  <c r="G20" i="11"/>
  <c r="F20" i="11"/>
  <c r="E20" i="11"/>
  <c r="D20" i="11"/>
  <c r="C20" i="11"/>
  <c r="B20" i="11"/>
  <c r="K19" i="11"/>
  <c r="J19" i="11"/>
  <c r="I19" i="11"/>
  <c r="H19" i="11"/>
  <c r="G19" i="11"/>
  <c r="F19" i="11"/>
  <c r="E19" i="11"/>
  <c r="D19" i="11"/>
  <c r="C19" i="11"/>
  <c r="B19" i="11"/>
  <c r="K18" i="11"/>
  <c r="J18" i="11"/>
  <c r="I18" i="11"/>
  <c r="H18" i="11"/>
  <c r="G18" i="11"/>
  <c r="F18" i="11"/>
  <c r="E18" i="11"/>
  <c r="D18" i="11"/>
  <c r="C18" i="11"/>
  <c r="B18" i="11"/>
  <c r="K17" i="11"/>
  <c r="J17" i="11"/>
  <c r="I17" i="11"/>
  <c r="H17" i="11"/>
  <c r="G17" i="11"/>
  <c r="F17" i="11"/>
  <c r="E17" i="11"/>
  <c r="D17" i="11"/>
  <c r="C17" i="11"/>
  <c r="B17" i="11"/>
  <c r="K16" i="11"/>
  <c r="J16" i="11"/>
  <c r="I16" i="11"/>
  <c r="H16" i="11"/>
  <c r="G16" i="11"/>
  <c r="F16" i="11"/>
  <c r="E16" i="11"/>
  <c r="D16" i="11"/>
  <c r="C16" i="11"/>
  <c r="B16" i="11"/>
  <c r="K15" i="11"/>
  <c r="J15" i="11"/>
  <c r="I15" i="11"/>
  <c r="H15" i="11"/>
  <c r="G15" i="11"/>
  <c r="F15" i="11"/>
  <c r="E15" i="11"/>
  <c r="D15" i="11"/>
  <c r="C15" i="11"/>
  <c r="B15" i="11"/>
  <c r="K14" i="11"/>
  <c r="J14" i="11"/>
  <c r="I14" i="11"/>
  <c r="H14" i="11"/>
  <c r="G14" i="11"/>
  <c r="F14" i="11"/>
  <c r="E14" i="11"/>
  <c r="D14" i="11"/>
  <c r="C14" i="11"/>
  <c r="B14" i="11"/>
  <c r="K13" i="11"/>
  <c r="J13" i="11"/>
  <c r="I13" i="11"/>
  <c r="H13" i="11"/>
  <c r="G13" i="11"/>
  <c r="F13" i="11"/>
  <c r="E13" i="11"/>
  <c r="D13" i="11"/>
  <c r="C13" i="11"/>
  <c r="B13" i="11"/>
  <c r="K12" i="11"/>
  <c r="J12" i="11"/>
  <c r="I12" i="11"/>
  <c r="H12" i="11"/>
  <c r="G12" i="11"/>
  <c r="F12" i="11"/>
  <c r="E12" i="11"/>
  <c r="D12" i="11"/>
  <c r="C12" i="11"/>
  <c r="B12" i="11"/>
  <c r="K11" i="11"/>
  <c r="J11" i="11"/>
  <c r="I11" i="11"/>
  <c r="H11" i="11"/>
  <c r="G11" i="11"/>
  <c r="F11" i="11"/>
  <c r="E11" i="11"/>
  <c r="D11" i="11"/>
  <c r="C11" i="11"/>
  <c r="B11" i="11"/>
  <c r="K10" i="11"/>
  <c r="J10" i="11"/>
  <c r="I10" i="11"/>
  <c r="H10" i="11"/>
  <c r="G10" i="11"/>
  <c r="F10" i="11"/>
  <c r="E10" i="11"/>
  <c r="D10" i="11"/>
  <c r="C10" i="11"/>
  <c r="B10" i="11"/>
  <c r="K9" i="11"/>
  <c r="J9" i="11"/>
  <c r="I9" i="11"/>
  <c r="H9" i="11"/>
  <c r="G9" i="11"/>
  <c r="F9" i="11"/>
  <c r="E9" i="11"/>
  <c r="D9" i="11"/>
  <c r="C9" i="11"/>
  <c r="B9" i="11"/>
  <c r="K8" i="11"/>
  <c r="J8" i="11"/>
  <c r="I8" i="11"/>
  <c r="H8" i="11"/>
  <c r="G8" i="11"/>
  <c r="F8" i="11"/>
  <c r="E8" i="11"/>
  <c r="D8" i="11"/>
  <c r="C8" i="11"/>
  <c r="B8" i="11"/>
  <c r="K7" i="11"/>
  <c r="J7" i="11"/>
  <c r="I7" i="11"/>
  <c r="H7" i="11"/>
  <c r="G7" i="11"/>
  <c r="F7" i="11"/>
  <c r="E7" i="11"/>
  <c r="D7" i="11"/>
  <c r="C7" i="11"/>
  <c r="B7" i="11"/>
  <c r="K6" i="11"/>
  <c r="J6" i="11"/>
  <c r="I6" i="11"/>
  <c r="H6" i="11"/>
  <c r="G6" i="11"/>
  <c r="F6" i="11"/>
  <c r="E6" i="11"/>
  <c r="D6" i="11"/>
  <c r="C6" i="11"/>
  <c r="B6" i="11"/>
  <c r="K5" i="11"/>
  <c r="J5" i="11"/>
  <c r="I5" i="11"/>
  <c r="H5" i="11"/>
  <c r="G5" i="11"/>
  <c r="F5" i="11"/>
  <c r="E5" i="11"/>
  <c r="D5" i="11"/>
  <c r="C5" i="11"/>
  <c r="B5" i="11"/>
  <c r="K4" i="11"/>
  <c r="J4" i="11"/>
  <c r="I4" i="11"/>
  <c r="H4" i="11"/>
  <c r="G4" i="11"/>
  <c r="F4" i="11"/>
  <c r="E4" i="11"/>
  <c r="D4" i="11"/>
  <c r="C4" i="11"/>
  <c r="B4" i="11"/>
  <c r="K3" i="11"/>
  <c r="J3" i="11"/>
  <c r="I3" i="11"/>
  <c r="H3" i="11"/>
  <c r="G3" i="11"/>
  <c r="F3" i="11"/>
  <c r="E3" i="11"/>
  <c r="D3" i="11"/>
  <c r="C3" i="11"/>
  <c r="B3" i="11"/>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K77" i="10"/>
  <c r="J77" i="10"/>
  <c r="I77" i="10"/>
  <c r="H77" i="10"/>
  <c r="G77" i="10"/>
  <c r="F77" i="10"/>
  <c r="E77" i="10"/>
  <c r="D77" i="10"/>
  <c r="C77" i="10"/>
  <c r="B77" i="10"/>
  <c r="K76" i="10"/>
  <c r="J76" i="10"/>
  <c r="I76" i="10"/>
  <c r="H76" i="10"/>
  <c r="G76" i="10"/>
  <c r="F76" i="10"/>
  <c r="E76" i="10"/>
  <c r="D76" i="10"/>
  <c r="C76" i="10"/>
  <c r="B76" i="10"/>
  <c r="K75" i="10"/>
  <c r="J75" i="10"/>
  <c r="I75" i="10"/>
  <c r="H75" i="10"/>
  <c r="G75" i="10"/>
  <c r="F75" i="10"/>
  <c r="E75" i="10"/>
  <c r="D75" i="10"/>
  <c r="C75" i="10"/>
  <c r="B75" i="10"/>
  <c r="K74" i="10"/>
  <c r="J74" i="10"/>
  <c r="I74" i="10"/>
  <c r="H74" i="10"/>
  <c r="G74" i="10"/>
  <c r="F74" i="10"/>
  <c r="E74" i="10"/>
  <c r="D74" i="10"/>
  <c r="C74" i="10"/>
  <c r="B74" i="10"/>
  <c r="K73" i="10"/>
  <c r="J73" i="10"/>
  <c r="I73" i="10"/>
  <c r="H73" i="10"/>
  <c r="G73" i="10"/>
  <c r="F73" i="10"/>
  <c r="E73" i="10"/>
  <c r="D73" i="10"/>
  <c r="C73" i="10"/>
  <c r="B73" i="10"/>
  <c r="K72" i="10"/>
  <c r="J72" i="10"/>
  <c r="I72" i="10"/>
  <c r="H72" i="10"/>
  <c r="G72" i="10"/>
  <c r="F72" i="10"/>
  <c r="E72" i="10"/>
  <c r="D72" i="10"/>
  <c r="C72" i="10"/>
  <c r="B72" i="10"/>
  <c r="K71" i="10"/>
  <c r="J71" i="10"/>
  <c r="I71" i="10"/>
  <c r="H71" i="10"/>
  <c r="G71" i="10"/>
  <c r="F71" i="10"/>
  <c r="E71" i="10"/>
  <c r="D71" i="10"/>
  <c r="C71" i="10"/>
  <c r="B71" i="10"/>
  <c r="K70" i="10"/>
  <c r="J70" i="10"/>
  <c r="I70" i="10"/>
  <c r="H70" i="10"/>
  <c r="G70" i="10"/>
  <c r="F70" i="10"/>
  <c r="E70" i="10"/>
  <c r="D70" i="10"/>
  <c r="C70" i="10"/>
  <c r="B70" i="10"/>
  <c r="K69" i="10"/>
  <c r="J69" i="10"/>
  <c r="I69" i="10"/>
  <c r="H69" i="10"/>
  <c r="G69" i="10"/>
  <c r="F69" i="10"/>
  <c r="E69" i="10"/>
  <c r="D69" i="10"/>
  <c r="C69" i="10"/>
  <c r="B69" i="10"/>
  <c r="K68" i="10"/>
  <c r="J68" i="10"/>
  <c r="I68" i="10"/>
  <c r="H68" i="10"/>
  <c r="G68" i="10"/>
  <c r="F68" i="10"/>
  <c r="E68" i="10"/>
  <c r="D68" i="10"/>
  <c r="C68" i="10"/>
  <c r="B68" i="10"/>
  <c r="K67" i="10"/>
  <c r="J67" i="10"/>
  <c r="I67" i="10"/>
  <c r="H67" i="10"/>
  <c r="G67" i="10"/>
  <c r="F67" i="10"/>
  <c r="E67" i="10"/>
  <c r="D67" i="10"/>
  <c r="C67" i="10"/>
  <c r="B67" i="10"/>
  <c r="K66" i="10"/>
  <c r="J66" i="10"/>
  <c r="I66" i="10"/>
  <c r="H66" i="10"/>
  <c r="G66" i="10"/>
  <c r="F66" i="10"/>
  <c r="E66" i="10"/>
  <c r="D66" i="10"/>
  <c r="C66" i="10"/>
  <c r="B66" i="10"/>
  <c r="K65" i="10"/>
  <c r="J65" i="10"/>
  <c r="I65" i="10"/>
  <c r="H65" i="10"/>
  <c r="G65" i="10"/>
  <c r="F65" i="10"/>
  <c r="E65" i="10"/>
  <c r="D65" i="10"/>
  <c r="C65" i="10"/>
  <c r="B65" i="10"/>
  <c r="K64" i="10"/>
  <c r="J64" i="10"/>
  <c r="I64" i="10"/>
  <c r="H64" i="10"/>
  <c r="G64" i="10"/>
  <c r="F64" i="10"/>
  <c r="E64" i="10"/>
  <c r="D64" i="10"/>
  <c r="C64" i="10"/>
  <c r="B64" i="10"/>
  <c r="K63" i="10"/>
  <c r="J63" i="10"/>
  <c r="I63" i="10"/>
  <c r="H63" i="10"/>
  <c r="G63" i="10"/>
  <c r="F63" i="10"/>
  <c r="E63" i="10"/>
  <c r="D63" i="10"/>
  <c r="C63" i="10"/>
  <c r="B63" i="10"/>
  <c r="K62" i="10"/>
  <c r="J62" i="10"/>
  <c r="I62" i="10"/>
  <c r="H62" i="10"/>
  <c r="G62" i="10"/>
  <c r="F62" i="10"/>
  <c r="E62" i="10"/>
  <c r="D62" i="10"/>
  <c r="C62" i="10"/>
  <c r="B62" i="10"/>
  <c r="K61" i="10"/>
  <c r="J61" i="10"/>
  <c r="I61" i="10"/>
  <c r="H61" i="10"/>
  <c r="G61" i="10"/>
  <c r="F61" i="10"/>
  <c r="E61" i="10"/>
  <c r="D61" i="10"/>
  <c r="C61" i="10"/>
  <c r="B61" i="10"/>
  <c r="K60" i="10"/>
  <c r="J60" i="10"/>
  <c r="I60" i="10"/>
  <c r="H60" i="10"/>
  <c r="G60" i="10"/>
  <c r="F60" i="10"/>
  <c r="E60" i="10"/>
  <c r="D60" i="10"/>
  <c r="C60" i="10"/>
  <c r="B60" i="10"/>
  <c r="K59" i="10"/>
  <c r="J59" i="10"/>
  <c r="I59" i="10"/>
  <c r="H59" i="10"/>
  <c r="G59" i="10"/>
  <c r="F59" i="10"/>
  <c r="E59" i="10"/>
  <c r="D59" i="10"/>
  <c r="C59" i="10"/>
  <c r="B59" i="10"/>
  <c r="K58" i="10"/>
  <c r="J58" i="10"/>
  <c r="I58" i="10"/>
  <c r="H58" i="10"/>
  <c r="G58" i="10"/>
  <c r="F58" i="10"/>
  <c r="E58" i="10"/>
  <c r="D58" i="10"/>
  <c r="C58" i="10"/>
  <c r="B58" i="10"/>
  <c r="K57" i="10"/>
  <c r="J57" i="10"/>
  <c r="I57" i="10"/>
  <c r="H57" i="10"/>
  <c r="G57" i="10"/>
  <c r="F57" i="10"/>
  <c r="E57" i="10"/>
  <c r="D57" i="10"/>
  <c r="C57" i="10"/>
  <c r="B57" i="10"/>
  <c r="K56" i="10"/>
  <c r="J56" i="10"/>
  <c r="I56" i="10"/>
  <c r="H56" i="10"/>
  <c r="G56" i="10"/>
  <c r="F56" i="10"/>
  <c r="E56" i="10"/>
  <c r="D56" i="10"/>
  <c r="C56" i="10"/>
  <c r="B56" i="10"/>
  <c r="K55" i="10"/>
  <c r="J55" i="10"/>
  <c r="I55" i="10"/>
  <c r="H55" i="10"/>
  <c r="G55" i="10"/>
  <c r="F55" i="10"/>
  <c r="E55" i="10"/>
  <c r="D55" i="10"/>
  <c r="C55" i="10"/>
  <c r="B55" i="10"/>
  <c r="K54" i="10"/>
  <c r="J54" i="10"/>
  <c r="I54" i="10"/>
  <c r="H54" i="10"/>
  <c r="G54" i="10"/>
  <c r="F54" i="10"/>
  <c r="E54" i="10"/>
  <c r="D54" i="10"/>
  <c r="C54" i="10"/>
  <c r="B54" i="10"/>
  <c r="K53" i="10"/>
  <c r="J53" i="10"/>
  <c r="I53" i="10"/>
  <c r="H53" i="10"/>
  <c r="G53" i="10"/>
  <c r="F53" i="10"/>
  <c r="E53" i="10"/>
  <c r="D53" i="10"/>
  <c r="C53" i="10"/>
  <c r="B53" i="10"/>
  <c r="K52" i="10"/>
  <c r="J52" i="10"/>
  <c r="I52" i="10"/>
  <c r="H52" i="10"/>
  <c r="G52" i="10"/>
  <c r="F52" i="10"/>
  <c r="E52" i="10"/>
  <c r="D52" i="10"/>
  <c r="C52" i="10"/>
  <c r="B52" i="10"/>
  <c r="K51" i="10"/>
  <c r="J51" i="10"/>
  <c r="I51" i="10"/>
  <c r="H51" i="10"/>
  <c r="G51" i="10"/>
  <c r="F51" i="10"/>
  <c r="E51" i="10"/>
  <c r="D51" i="10"/>
  <c r="C51" i="10"/>
  <c r="B51" i="10"/>
  <c r="K50" i="10"/>
  <c r="J50" i="10"/>
  <c r="I50" i="10"/>
  <c r="H50" i="10"/>
  <c r="G50" i="10"/>
  <c r="F50" i="10"/>
  <c r="E50" i="10"/>
  <c r="D50" i="10"/>
  <c r="C50" i="10"/>
  <c r="B50" i="10"/>
  <c r="K49" i="10"/>
  <c r="J49" i="10"/>
  <c r="I49" i="10"/>
  <c r="H49" i="10"/>
  <c r="G49" i="10"/>
  <c r="F49" i="10"/>
  <c r="E49" i="10"/>
  <c r="D49" i="10"/>
  <c r="C49" i="10"/>
  <c r="B49" i="10"/>
  <c r="K48" i="10"/>
  <c r="J48" i="10"/>
  <c r="I48" i="10"/>
  <c r="H48" i="10"/>
  <c r="G48" i="10"/>
  <c r="F48" i="10"/>
  <c r="E48" i="10"/>
  <c r="D48" i="10"/>
  <c r="C48" i="10"/>
  <c r="B48" i="10"/>
  <c r="K47" i="10"/>
  <c r="J47" i="10"/>
  <c r="I47" i="10"/>
  <c r="H47" i="10"/>
  <c r="G47" i="10"/>
  <c r="F47" i="10"/>
  <c r="E47" i="10"/>
  <c r="D47" i="10"/>
  <c r="C47" i="10"/>
  <c r="B47" i="10"/>
  <c r="K46" i="10"/>
  <c r="J46" i="10"/>
  <c r="I46" i="10"/>
  <c r="H46" i="10"/>
  <c r="G46" i="10"/>
  <c r="F46" i="10"/>
  <c r="E46" i="10"/>
  <c r="D46" i="10"/>
  <c r="C46" i="10"/>
  <c r="B46" i="10"/>
  <c r="K45" i="10"/>
  <c r="J45" i="10"/>
  <c r="I45" i="10"/>
  <c r="H45" i="10"/>
  <c r="G45" i="10"/>
  <c r="F45" i="10"/>
  <c r="E45" i="10"/>
  <c r="D45" i="10"/>
  <c r="C45" i="10"/>
  <c r="B45" i="10"/>
  <c r="K44" i="10"/>
  <c r="J44" i="10"/>
  <c r="I44" i="10"/>
  <c r="H44" i="10"/>
  <c r="G44" i="10"/>
  <c r="F44" i="10"/>
  <c r="E44" i="10"/>
  <c r="D44" i="10"/>
  <c r="C44" i="10"/>
  <c r="B44" i="10"/>
  <c r="K43" i="10"/>
  <c r="J43" i="10"/>
  <c r="I43" i="10"/>
  <c r="H43" i="10"/>
  <c r="G43" i="10"/>
  <c r="F43" i="10"/>
  <c r="E43" i="10"/>
  <c r="D43" i="10"/>
  <c r="C43" i="10"/>
  <c r="B43" i="10"/>
  <c r="K42" i="10"/>
  <c r="J42" i="10"/>
  <c r="I42" i="10"/>
  <c r="H42" i="10"/>
  <c r="G42" i="10"/>
  <c r="F42" i="10"/>
  <c r="E42" i="10"/>
  <c r="D42" i="10"/>
  <c r="C42" i="10"/>
  <c r="B42" i="10"/>
  <c r="K41" i="10"/>
  <c r="J41" i="10"/>
  <c r="I41" i="10"/>
  <c r="H41" i="10"/>
  <c r="G41" i="10"/>
  <c r="F41" i="10"/>
  <c r="E41" i="10"/>
  <c r="D41" i="10"/>
  <c r="C41" i="10"/>
  <c r="B41" i="10"/>
  <c r="K40" i="10"/>
  <c r="J40" i="10"/>
  <c r="I40" i="10"/>
  <c r="H40" i="10"/>
  <c r="G40" i="10"/>
  <c r="F40" i="10"/>
  <c r="E40" i="10"/>
  <c r="D40" i="10"/>
  <c r="C40" i="10"/>
  <c r="B40" i="10"/>
  <c r="K39" i="10"/>
  <c r="J39" i="10"/>
  <c r="I39" i="10"/>
  <c r="H39" i="10"/>
  <c r="G39" i="10"/>
  <c r="F39" i="10"/>
  <c r="E39" i="10"/>
  <c r="D39" i="10"/>
  <c r="C39" i="10"/>
  <c r="B39" i="10"/>
  <c r="K38" i="10"/>
  <c r="J38" i="10"/>
  <c r="I38" i="10"/>
  <c r="H38" i="10"/>
  <c r="G38" i="10"/>
  <c r="F38" i="10"/>
  <c r="E38" i="10"/>
  <c r="D38" i="10"/>
  <c r="C38" i="10"/>
  <c r="B38" i="10"/>
  <c r="K37" i="10"/>
  <c r="J37" i="10"/>
  <c r="I37" i="10"/>
  <c r="H37" i="10"/>
  <c r="G37" i="10"/>
  <c r="F37" i="10"/>
  <c r="E37" i="10"/>
  <c r="D37" i="10"/>
  <c r="C37" i="10"/>
  <c r="B37" i="10"/>
  <c r="K36" i="10"/>
  <c r="J36" i="10"/>
  <c r="I36" i="10"/>
  <c r="H36" i="10"/>
  <c r="G36" i="10"/>
  <c r="F36" i="10"/>
  <c r="E36" i="10"/>
  <c r="D36" i="10"/>
  <c r="C36" i="10"/>
  <c r="B36" i="10"/>
  <c r="K35" i="10"/>
  <c r="J35" i="10"/>
  <c r="I35" i="10"/>
  <c r="H35" i="10"/>
  <c r="G35" i="10"/>
  <c r="F35" i="10"/>
  <c r="E35" i="10"/>
  <c r="D35" i="10"/>
  <c r="C35" i="10"/>
  <c r="B35" i="10"/>
  <c r="K34" i="10"/>
  <c r="J34" i="10"/>
  <c r="I34" i="10"/>
  <c r="H34" i="10"/>
  <c r="G34" i="10"/>
  <c r="F34" i="10"/>
  <c r="E34" i="10"/>
  <c r="D34" i="10"/>
  <c r="C34" i="10"/>
  <c r="B34" i="10"/>
  <c r="K33" i="10"/>
  <c r="J33" i="10"/>
  <c r="I33" i="10"/>
  <c r="H33" i="10"/>
  <c r="G33" i="10"/>
  <c r="F33" i="10"/>
  <c r="E33" i="10"/>
  <c r="D33" i="10"/>
  <c r="C33" i="10"/>
  <c r="B33" i="10"/>
  <c r="K32" i="10"/>
  <c r="J32" i="10"/>
  <c r="I32" i="10"/>
  <c r="H32" i="10"/>
  <c r="G32" i="10"/>
  <c r="F32" i="10"/>
  <c r="E32" i="10"/>
  <c r="D32" i="10"/>
  <c r="C32" i="10"/>
  <c r="B32" i="10"/>
  <c r="K31" i="10"/>
  <c r="J31" i="10"/>
  <c r="I31" i="10"/>
  <c r="H31" i="10"/>
  <c r="G31" i="10"/>
  <c r="F31" i="10"/>
  <c r="E31" i="10"/>
  <c r="D31" i="10"/>
  <c r="C31" i="10"/>
  <c r="B31" i="10"/>
  <c r="K30" i="10"/>
  <c r="J30" i="10"/>
  <c r="I30" i="10"/>
  <c r="H30" i="10"/>
  <c r="G30" i="10"/>
  <c r="F30" i="10"/>
  <c r="E30" i="10"/>
  <c r="D30" i="10"/>
  <c r="C30" i="10"/>
  <c r="B30" i="10"/>
  <c r="K29" i="10"/>
  <c r="J29" i="10"/>
  <c r="I29" i="10"/>
  <c r="H29" i="10"/>
  <c r="G29" i="10"/>
  <c r="F29" i="10"/>
  <c r="E29" i="10"/>
  <c r="D29" i="10"/>
  <c r="C29" i="10"/>
  <c r="B29" i="10"/>
  <c r="K28" i="10"/>
  <c r="J28" i="10"/>
  <c r="I28" i="10"/>
  <c r="H28" i="10"/>
  <c r="G28" i="10"/>
  <c r="F28" i="10"/>
  <c r="E28" i="10"/>
  <c r="D28" i="10"/>
  <c r="C28" i="10"/>
  <c r="B28" i="10"/>
  <c r="K27" i="10"/>
  <c r="J27" i="10"/>
  <c r="I27" i="10"/>
  <c r="H27" i="10"/>
  <c r="G27" i="10"/>
  <c r="F27" i="10"/>
  <c r="E27" i="10"/>
  <c r="D27" i="10"/>
  <c r="C27" i="10"/>
  <c r="B27" i="10"/>
  <c r="K26" i="10"/>
  <c r="J26" i="10"/>
  <c r="I26" i="10"/>
  <c r="H26" i="10"/>
  <c r="G26" i="10"/>
  <c r="F26" i="10"/>
  <c r="E26" i="10"/>
  <c r="D26" i="10"/>
  <c r="C26" i="10"/>
  <c r="B26" i="10"/>
  <c r="K25" i="10"/>
  <c r="J25" i="10"/>
  <c r="I25" i="10"/>
  <c r="H25" i="10"/>
  <c r="G25" i="10"/>
  <c r="F25" i="10"/>
  <c r="E25" i="10"/>
  <c r="D25" i="10"/>
  <c r="C25" i="10"/>
  <c r="B25" i="10"/>
  <c r="K24" i="10"/>
  <c r="J24" i="10"/>
  <c r="I24" i="10"/>
  <c r="H24" i="10"/>
  <c r="G24" i="10"/>
  <c r="F24" i="10"/>
  <c r="E24" i="10"/>
  <c r="D24" i="10"/>
  <c r="C24" i="10"/>
  <c r="B24" i="10"/>
  <c r="K23" i="10"/>
  <c r="J23" i="10"/>
  <c r="I23" i="10"/>
  <c r="H23" i="10"/>
  <c r="G23" i="10"/>
  <c r="F23" i="10"/>
  <c r="E23" i="10"/>
  <c r="D23" i="10"/>
  <c r="C23" i="10"/>
  <c r="B23" i="10"/>
  <c r="K22" i="10"/>
  <c r="J22" i="10"/>
  <c r="I22" i="10"/>
  <c r="H22" i="10"/>
  <c r="G22" i="10"/>
  <c r="F22" i="10"/>
  <c r="E22" i="10"/>
  <c r="D22" i="10"/>
  <c r="C22" i="10"/>
  <c r="B22" i="10"/>
  <c r="K21" i="10"/>
  <c r="J21" i="10"/>
  <c r="I21" i="10"/>
  <c r="H21" i="10"/>
  <c r="G21" i="10"/>
  <c r="F21" i="10"/>
  <c r="E21" i="10"/>
  <c r="D21" i="10"/>
  <c r="C21" i="10"/>
  <c r="B21" i="10"/>
  <c r="K20" i="10"/>
  <c r="J20" i="10"/>
  <c r="I20" i="10"/>
  <c r="H20" i="10"/>
  <c r="G20" i="10"/>
  <c r="F20" i="10"/>
  <c r="E20" i="10"/>
  <c r="D20" i="10"/>
  <c r="C20" i="10"/>
  <c r="B20" i="10"/>
  <c r="K19" i="10"/>
  <c r="J19" i="10"/>
  <c r="I19" i="10"/>
  <c r="H19" i="10"/>
  <c r="G19" i="10"/>
  <c r="F19" i="10"/>
  <c r="E19" i="10"/>
  <c r="D19" i="10"/>
  <c r="C19" i="10"/>
  <c r="B19" i="10"/>
  <c r="K18" i="10"/>
  <c r="J18" i="10"/>
  <c r="I18" i="10"/>
  <c r="H18" i="10"/>
  <c r="G18" i="10"/>
  <c r="F18" i="10"/>
  <c r="E18" i="10"/>
  <c r="D18" i="10"/>
  <c r="C18" i="10"/>
  <c r="B18" i="10"/>
  <c r="K17" i="10"/>
  <c r="J17" i="10"/>
  <c r="I17" i="10"/>
  <c r="H17" i="10"/>
  <c r="G17" i="10"/>
  <c r="F17" i="10"/>
  <c r="E17" i="10"/>
  <c r="D17" i="10"/>
  <c r="C17" i="10"/>
  <c r="B17" i="10"/>
  <c r="K16" i="10"/>
  <c r="J16" i="10"/>
  <c r="I16" i="10"/>
  <c r="H16" i="10"/>
  <c r="G16" i="10"/>
  <c r="F16" i="10"/>
  <c r="E16" i="10"/>
  <c r="D16" i="10"/>
  <c r="C16" i="10"/>
  <c r="B16" i="10"/>
  <c r="K15" i="10"/>
  <c r="J15" i="10"/>
  <c r="I15" i="10"/>
  <c r="H15" i="10"/>
  <c r="G15" i="10"/>
  <c r="F15" i="10"/>
  <c r="E15" i="10"/>
  <c r="D15" i="10"/>
  <c r="C15" i="10"/>
  <c r="B15" i="10"/>
  <c r="K14" i="10"/>
  <c r="J14" i="10"/>
  <c r="I14" i="10"/>
  <c r="H14" i="10"/>
  <c r="G14" i="10"/>
  <c r="F14" i="10"/>
  <c r="E14" i="10"/>
  <c r="D14" i="10"/>
  <c r="C14" i="10"/>
  <c r="B14" i="10"/>
  <c r="K13" i="10"/>
  <c r="J13" i="10"/>
  <c r="I13" i="10"/>
  <c r="H13" i="10"/>
  <c r="G13" i="10"/>
  <c r="F13" i="10"/>
  <c r="E13" i="10"/>
  <c r="D13" i="10"/>
  <c r="C13" i="10"/>
  <c r="B13" i="10"/>
  <c r="K12" i="10"/>
  <c r="J12" i="10"/>
  <c r="I12" i="10"/>
  <c r="H12" i="10"/>
  <c r="G12" i="10"/>
  <c r="F12" i="10"/>
  <c r="E12" i="10"/>
  <c r="D12" i="10"/>
  <c r="C12" i="10"/>
  <c r="B12" i="10"/>
  <c r="K11" i="10"/>
  <c r="J11" i="10"/>
  <c r="I11" i="10"/>
  <c r="H11" i="10"/>
  <c r="G11" i="10"/>
  <c r="F11" i="10"/>
  <c r="E11" i="10"/>
  <c r="D11" i="10"/>
  <c r="C11" i="10"/>
  <c r="B11" i="10"/>
  <c r="K10" i="10"/>
  <c r="J10" i="10"/>
  <c r="I10" i="10"/>
  <c r="H10" i="10"/>
  <c r="G10" i="10"/>
  <c r="F10" i="10"/>
  <c r="E10" i="10"/>
  <c r="D10" i="10"/>
  <c r="C10" i="10"/>
  <c r="B10" i="10"/>
  <c r="K9" i="10"/>
  <c r="J9" i="10"/>
  <c r="I9" i="10"/>
  <c r="H9" i="10"/>
  <c r="G9" i="10"/>
  <c r="F9" i="10"/>
  <c r="E9" i="10"/>
  <c r="D9" i="10"/>
  <c r="C9" i="10"/>
  <c r="B9" i="10"/>
  <c r="K8" i="10"/>
  <c r="J8" i="10"/>
  <c r="I8" i="10"/>
  <c r="H8" i="10"/>
  <c r="G8" i="10"/>
  <c r="F8" i="10"/>
  <c r="E8" i="10"/>
  <c r="D8" i="10"/>
  <c r="C8" i="10"/>
  <c r="B8" i="10"/>
  <c r="K7" i="10"/>
  <c r="J7" i="10"/>
  <c r="I7" i="10"/>
  <c r="H7" i="10"/>
  <c r="G7" i="10"/>
  <c r="F7" i="10"/>
  <c r="E7" i="10"/>
  <c r="D7" i="10"/>
  <c r="C7" i="10"/>
  <c r="B7" i="10"/>
  <c r="K6" i="10"/>
  <c r="J6" i="10"/>
  <c r="I6" i="10"/>
  <c r="H6" i="10"/>
  <c r="G6" i="10"/>
  <c r="F6" i="10"/>
  <c r="E6" i="10"/>
  <c r="D6" i="10"/>
  <c r="C6" i="10"/>
  <c r="B6" i="10"/>
  <c r="K5" i="10"/>
  <c r="J5" i="10"/>
  <c r="I5" i="10"/>
  <c r="H5" i="10"/>
  <c r="G5" i="10"/>
  <c r="F5" i="10"/>
  <c r="E5" i="10"/>
  <c r="D5" i="10"/>
  <c r="C5" i="10"/>
  <c r="B5" i="10"/>
  <c r="K4" i="10"/>
  <c r="J4" i="10"/>
  <c r="I4" i="10"/>
  <c r="H4" i="10"/>
  <c r="G4" i="10"/>
  <c r="F4" i="10"/>
  <c r="E4" i="10"/>
  <c r="D4" i="10"/>
  <c r="C4" i="10"/>
  <c r="B4" i="10"/>
  <c r="K3" i="10"/>
  <c r="J3" i="10"/>
  <c r="I3" i="10"/>
  <c r="H3" i="10"/>
  <c r="G3" i="10"/>
  <c r="F3" i="10"/>
  <c r="E3" i="10"/>
  <c r="D3" i="10"/>
  <c r="C3" i="10"/>
  <c r="B3" i="10"/>
  <c r="B291" i="9"/>
  <c r="B290" i="9"/>
  <c r="B289" i="9"/>
  <c r="B288" i="9"/>
  <c r="B287" i="9"/>
  <c r="B286" i="9"/>
  <c r="B285" i="9"/>
  <c r="B284" i="9"/>
  <c r="B283" i="9"/>
  <c r="B282" i="9"/>
  <c r="B281" i="9"/>
  <c r="B280" i="9"/>
  <c r="B279" i="9"/>
  <c r="B278" i="9"/>
  <c r="B277" i="9"/>
  <c r="B276" i="9"/>
  <c r="B275" i="9"/>
  <c r="B274" i="9"/>
  <c r="B273" i="9"/>
  <c r="B272" i="9"/>
  <c r="B271" i="9"/>
  <c r="B270" i="9"/>
  <c r="B269" i="9"/>
  <c r="B268" i="9"/>
  <c r="B267" i="9"/>
  <c r="B266" i="9"/>
  <c r="B265" i="9"/>
  <c r="B264" i="9"/>
  <c r="B263" i="9"/>
  <c r="B262"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K77" i="9"/>
  <c r="J77" i="9"/>
  <c r="I77" i="9"/>
  <c r="H77" i="9"/>
  <c r="G77" i="9"/>
  <c r="F77" i="9"/>
  <c r="E77" i="9"/>
  <c r="D77" i="9"/>
  <c r="C77" i="9"/>
  <c r="B77" i="9"/>
  <c r="K76" i="9"/>
  <c r="J76" i="9"/>
  <c r="I76" i="9"/>
  <c r="H76" i="9"/>
  <c r="G76" i="9"/>
  <c r="F76" i="9"/>
  <c r="E76" i="9"/>
  <c r="D76" i="9"/>
  <c r="C76" i="9"/>
  <c r="B76" i="9"/>
  <c r="K75" i="9"/>
  <c r="J75" i="9"/>
  <c r="I75" i="9"/>
  <c r="H75" i="9"/>
  <c r="G75" i="9"/>
  <c r="F75" i="9"/>
  <c r="E75" i="9"/>
  <c r="D75" i="9"/>
  <c r="C75" i="9"/>
  <c r="B75" i="9"/>
  <c r="K74" i="9"/>
  <c r="J74" i="9"/>
  <c r="I74" i="9"/>
  <c r="H74" i="9"/>
  <c r="G74" i="9"/>
  <c r="F74" i="9"/>
  <c r="E74" i="9"/>
  <c r="D74" i="9"/>
  <c r="C74" i="9"/>
  <c r="B74" i="9"/>
  <c r="K73" i="9"/>
  <c r="J73" i="9"/>
  <c r="I73" i="9"/>
  <c r="H73" i="9"/>
  <c r="G73" i="9"/>
  <c r="F73" i="9"/>
  <c r="E73" i="9"/>
  <c r="D73" i="9"/>
  <c r="C73" i="9"/>
  <c r="B73" i="9"/>
  <c r="K72" i="9"/>
  <c r="J72" i="9"/>
  <c r="I72" i="9"/>
  <c r="H72" i="9"/>
  <c r="G72" i="9"/>
  <c r="F72" i="9"/>
  <c r="E72" i="9"/>
  <c r="D72" i="9"/>
  <c r="C72" i="9"/>
  <c r="B72" i="9"/>
  <c r="K71" i="9"/>
  <c r="J71" i="9"/>
  <c r="I71" i="9"/>
  <c r="H71" i="9"/>
  <c r="G71" i="9"/>
  <c r="F71" i="9"/>
  <c r="E71" i="9"/>
  <c r="D71" i="9"/>
  <c r="C71" i="9"/>
  <c r="B71" i="9"/>
  <c r="K70" i="9"/>
  <c r="J70" i="9"/>
  <c r="I70" i="9"/>
  <c r="H70" i="9"/>
  <c r="G70" i="9"/>
  <c r="F70" i="9"/>
  <c r="E70" i="9"/>
  <c r="D70" i="9"/>
  <c r="C70" i="9"/>
  <c r="B70" i="9"/>
  <c r="K69" i="9"/>
  <c r="J69" i="9"/>
  <c r="I69" i="9"/>
  <c r="H69" i="9"/>
  <c r="G69" i="9"/>
  <c r="F69" i="9"/>
  <c r="E69" i="9"/>
  <c r="D69" i="9"/>
  <c r="C69" i="9"/>
  <c r="B69" i="9"/>
  <c r="K68" i="9"/>
  <c r="J68" i="9"/>
  <c r="I68" i="9"/>
  <c r="H68" i="9"/>
  <c r="G68" i="9"/>
  <c r="F68" i="9"/>
  <c r="E68" i="9"/>
  <c r="D68" i="9"/>
  <c r="C68" i="9"/>
  <c r="B68" i="9"/>
  <c r="K67" i="9"/>
  <c r="J67" i="9"/>
  <c r="I67" i="9"/>
  <c r="H67" i="9"/>
  <c r="G67" i="9"/>
  <c r="F67" i="9"/>
  <c r="E67" i="9"/>
  <c r="D67" i="9"/>
  <c r="C67" i="9"/>
  <c r="B67" i="9"/>
  <c r="K66" i="9"/>
  <c r="J66" i="9"/>
  <c r="I66" i="9"/>
  <c r="H66" i="9"/>
  <c r="G66" i="9"/>
  <c r="F66" i="9"/>
  <c r="E66" i="9"/>
  <c r="D66" i="9"/>
  <c r="C66" i="9"/>
  <c r="B66" i="9"/>
  <c r="K65" i="9"/>
  <c r="J65" i="9"/>
  <c r="I65" i="9"/>
  <c r="H65" i="9"/>
  <c r="G65" i="9"/>
  <c r="F65" i="9"/>
  <c r="E65" i="9"/>
  <c r="D65" i="9"/>
  <c r="C65" i="9"/>
  <c r="B65" i="9"/>
  <c r="K64" i="9"/>
  <c r="J64" i="9"/>
  <c r="I64" i="9"/>
  <c r="H64" i="9"/>
  <c r="G64" i="9"/>
  <c r="F64" i="9"/>
  <c r="E64" i="9"/>
  <c r="D64" i="9"/>
  <c r="C64" i="9"/>
  <c r="B64" i="9"/>
  <c r="K63" i="9"/>
  <c r="J63" i="9"/>
  <c r="I63" i="9"/>
  <c r="H63" i="9"/>
  <c r="G63" i="9"/>
  <c r="F63" i="9"/>
  <c r="E63" i="9"/>
  <c r="D63" i="9"/>
  <c r="C63" i="9"/>
  <c r="B63" i="9"/>
  <c r="K62" i="9"/>
  <c r="J62" i="9"/>
  <c r="I62" i="9"/>
  <c r="H62" i="9"/>
  <c r="G62" i="9"/>
  <c r="F62" i="9"/>
  <c r="E62" i="9"/>
  <c r="D62" i="9"/>
  <c r="C62" i="9"/>
  <c r="B62" i="9"/>
  <c r="K61" i="9"/>
  <c r="J61" i="9"/>
  <c r="I61" i="9"/>
  <c r="H61" i="9"/>
  <c r="G61" i="9"/>
  <c r="F61" i="9"/>
  <c r="E61" i="9"/>
  <c r="D61" i="9"/>
  <c r="C61" i="9"/>
  <c r="B61" i="9"/>
  <c r="K60" i="9"/>
  <c r="J60" i="9"/>
  <c r="I60" i="9"/>
  <c r="H60" i="9"/>
  <c r="G60" i="9"/>
  <c r="F60" i="9"/>
  <c r="E60" i="9"/>
  <c r="D60" i="9"/>
  <c r="C60" i="9"/>
  <c r="B60" i="9"/>
  <c r="K59" i="9"/>
  <c r="J59" i="9"/>
  <c r="I59" i="9"/>
  <c r="H59" i="9"/>
  <c r="G59" i="9"/>
  <c r="F59" i="9"/>
  <c r="E59" i="9"/>
  <c r="D59" i="9"/>
  <c r="C59" i="9"/>
  <c r="B59" i="9"/>
  <c r="K58" i="9"/>
  <c r="J58" i="9"/>
  <c r="I58" i="9"/>
  <c r="H58" i="9"/>
  <c r="G58" i="9"/>
  <c r="F58" i="9"/>
  <c r="E58" i="9"/>
  <c r="D58" i="9"/>
  <c r="C58" i="9"/>
  <c r="B58" i="9"/>
  <c r="K57" i="9"/>
  <c r="J57" i="9"/>
  <c r="I57" i="9"/>
  <c r="H57" i="9"/>
  <c r="G57" i="9"/>
  <c r="F57" i="9"/>
  <c r="E57" i="9"/>
  <c r="D57" i="9"/>
  <c r="C57" i="9"/>
  <c r="B57" i="9"/>
  <c r="K56" i="9"/>
  <c r="J56" i="9"/>
  <c r="I56" i="9"/>
  <c r="H56" i="9"/>
  <c r="G56" i="9"/>
  <c r="F56" i="9"/>
  <c r="E56" i="9"/>
  <c r="D56" i="9"/>
  <c r="C56" i="9"/>
  <c r="B56" i="9"/>
  <c r="K55" i="9"/>
  <c r="J55" i="9"/>
  <c r="I55" i="9"/>
  <c r="H55" i="9"/>
  <c r="G55" i="9"/>
  <c r="F55" i="9"/>
  <c r="E55" i="9"/>
  <c r="D55" i="9"/>
  <c r="C55" i="9"/>
  <c r="B55" i="9"/>
  <c r="K54" i="9"/>
  <c r="J54" i="9"/>
  <c r="I54" i="9"/>
  <c r="H54" i="9"/>
  <c r="G54" i="9"/>
  <c r="F54" i="9"/>
  <c r="E54" i="9"/>
  <c r="D54" i="9"/>
  <c r="C54" i="9"/>
  <c r="B54" i="9"/>
  <c r="K53" i="9"/>
  <c r="J53" i="9"/>
  <c r="I53" i="9"/>
  <c r="H53" i="9"/>
  <c r="G53" i="9"/>
  <c r="F53" i="9"/>
  <c r="E53" i="9"/>
  <c r="D53" i="9"/>
  <c r="C53" i="9"/>
  <c r="B53" i="9"/>
  <c r="K52" i="9"/>
  <c r="J52" i="9"/>
  <c r="I52" i="9"/>
  <c r="H52" i="9"/>
  <c r="G52" i="9"/>
  <c r="F52" i="9"/>
  <c r="E52" i="9"/>
  <c r="D52" i="9"/>
  <c r="C52" i="9"/>
  <c r="B52" i="9"/>
  <c r="K51" i="9"/>
  <c r="J51" i="9"/>
  <c r="I51" i="9"/>
  <c r="H51" i="9"/>
  <c r="G51" i="9"/>
  <c r="F51" i="9"/>
  <c r="E51" i="9"/>
  <c r="D51" i="9"/>
  <c r="C51" i="9"/>
  <c r="B51" i="9"/>
  <c r="K50" i="9"/>
  <c r="J50" i="9"/>
  <c r="I50" i="9"/>
  <c r="H50" i="9"/>
  <c r="G50" i="9"/>
  <c r="F50" i="9"/>
  <c r="E50" i="9"/>
  <c r="D50" i="9"/>
  <c r="C50" i="9"/>
  <c r="B50" i="9"/>
  <c r="K49" i="9"/>
  <c r="J49" i="9"/>
  <c r="I49" i="9"/>
  <c r="H49" i="9"/>
  <c r="G49" i="9"/>
  <c r="F49" i="9"/>
  <c r="E49" i="9"/>
  <c r="D49" i="9"/>
  <c r="C49" i="9"/>
  <c r="B49" i="9"/>
  <c r="K48" i="9"/>
  <c r="J48" i="9"/>
  <c r="I48" i="9"/>
  <c r="H48" i="9"/>
  <c r="G48" i="9"/>
  <c r="F48" i="9"/>
  <c r="E48" i="9"/>
  <c r="D48" i="9"/>
  <c r="C48" i="9"/>
  <c r="B48" i="9"/>
  <c r="K47" i="9"/>
  <c r="J47" i="9"/>
  <c r="I47" i="9"/>
  <c r="H47" i="9"/>
  <c r="G47" i="9"/>
  <c r="F47" i="9"/>
  <c r="E47" i="9"/>
  <c r="D47" i="9"/>
  <c r="C47" i="9"/>
  <c r="B47" i="9"/>
  <c r="K46" i="9"/>
  <c r="J46" i="9"/>
  <c r="I46" i="9"/>
  <c r="H46" i="9"/>
  <c r="G46" i="9"/>
  <c r="F46" i="9"/>
  <c r="E46" i="9"/>
  <c r="D46" i="9"/>
  <c r="C46" i="9"/>
  <c r="B46" i="9"/>
  <c r="K45" i="9"/>
  <c r="J45" i="9"/>
  <c r="I45" i="9"/>
  <c r="H45" i="9"/>
  <c r="G45" i="9"/>
  <c r="F45" i="9"/>
  <c r="E45" i="9"/>
  <c r="D45" i="9"/>
  <c r="C45" i="9"/>
  <c r="B45" i="9"/>
  <c r="K44" i="9"/>
  <c r="J44" i="9"/>
  <c r="I44" i="9"/>
  <c r="H44" i="9"/>
  <c r="G44" i="9"/>
  <c r="F44" i="9"/>
  <c r="E44" i="9"/>
  <c r="D44" i="9"/>
  <c r="C44" i="9"/>
  <c r="B44" i="9"/>
  <c r="K43" i="9"/>
  <c r="J43" i="9"/>
  <c r="I43" i="9"/>
  <c r="H43" i="9"/>
  <c r="G43" i="9"/>
  <c r="F43" i="9"/>
  <c r="E43" i="9"/>
  <c r="D43" i="9"/>
  <c r="C43" i="9"/>
  <c r="B43" i="9"/>
  <c r="K42" i="9"/>
  <c r="J42" i="9"/>
  <c r="I42" i="9"/>
  <c r="H42" i="9"/>
  <c r="G42" i="9"/>
  <c r="F42" i="9"/>
  <c r="E42" i="9"/>
  <c r="D42" i="9"/>
  <c r="C42" i="9"/>
  <c r="B42" i="9"/>
  <c r="K41" i="9"/>
  <c r="J41" i="9"/>
  <c r="I41" i="9"/>
  <c r="H41" i="9"/>
  <c r="G41" i="9"/>
  <c r="F41" i="9"/>
  <c r="E41" i="9"/>
  <c r="D41" i="9"/>
  <c r="C41" i="9"/>
  <c r="B41" i="9"/>
  <c r="K40" i="9"/>
  <c r="J40" i="9"/>
  <c r="I40" i="9"/>
  <c r="H40" i="9"/>
  <c r="G40" i="9"/>
  <c r="F40" i="9"/>
  <c r="E40" i="9"/>
  <c r="D40" i="9"/>
  <c r="C40" i="9"/>
  <c r="B40" i="9"/>
  <c r="K39" i="9"/>
  <c r="J39" i="9"/>
  <c r="I39" i="9"/>
  <c r="H39" i="9"/>
  <c r="G39" i="9"/>
  <c r="F39" i="9"/>
  <c r="E39" i="9"/>
  <c r="D39" i="9"/>
  <c r="C39" i="9"/>
  <c r="B39" i="9"/>
  <c r="K38" i="9"/>
  <c r="J38" i="9"/>
  <c r="I38" i="9"/>
  <c r="H38" i="9"/>
  <c r="G38" i="9"/>
  <c r="F38" i="9"/>
  <c r="E38" i="9"/>
  <c r="D38" i="9"/>
  <c r="C38" i="9"/>
  <c r="B38" i="9"/>
  <c r="K37" i="9"/>
  <c r="J37" i="9"/>
  <c r="I37" i="9"/>
  <c r="H37" i="9"/>
  <c r="G37" i="9"/>
  <c r="F37" i="9"/>
  <c r="E37" i="9"/>
  <c r="D37" i="9"/>
  <c r="C37" i="9"/>
  <c r="B37" i="9"/>
  <c r="K36" i="9"/>
  <c r="J36" i="9"/>
  <c r="I36" i="9"/>
  <c r="H36" i="9"/>
  <c r="G36" i="9"/>
  <c r="F36" i="9"/>
  <c r="E36" i="9"/>
  <c r="D36" i="9"/>
  <c r="C36" i="9"/>
  <c r="B36" i="9"/>
  <c r="K35" i="9"/>
  <c r="J35" i="9"/>
  <c r="I35" i="9"/>
  <c r="H35" i="9"/>
  <c r="G35" i="9"/>
  <c r="F35" i="9"/>
  <c r="E35" i="9"/>
  <c r="D35" i="9"/>
  <c r="C35" i="9"/>
  <c r="B35" i="9"/>
  <c r="K34" i="9"/>
  <c r="J34" i="9"/>
  <c r="I34" i="9"/>
  <c r="H34" i="9"/>
  <c r="G34" i="9"/>
  <c r="F34" i="9"/>
  <c r="E34" i="9"/>
  <c r="D34" i="9"/>
  <c r="C34" i="9"/>
  <c r="B34" i="9"/>
  <c r="K33" i="9"/>
  <c r="J33" i="9"/>
  <c r="I33" i="9"/>
  <c r="H33" i="9"/>
  <c r="G33" i="9"/>
  <c r="F33" i="9"/>
  <c r="E33" i="9"/>
  <c r="D33" i="9"/>
  <c r="C33" i="9"/>
  <c r="B33" i="9"/>
  <c r="K32" i="9"/>
  <c r="J32" i="9"/>
  <c r="I32" i="9"/>
  <c r="H32" i="9"/>
  <c r="G32" i="9"/>
  <c r="F32" i="9"/>
  <c r="E32" i="9"/>
  <c r="D32" i="9"/>
  <c r="C32" i="9"/>
  <c r="B32" i="9"/>
  <c r="K31" i="9"/>
  <c r="J31" i="9"/>
  <c r="I31" i="9"/>
  <c r="H31" i="9"/>
  <c r="G31" i="9"/>
  <c r="F31" i="9"/>
  <c r="E31" i="9"/>
  <c r="D31" i="9"/>
  <c r="C31" i="9"/>
  <c r="B31" i="9"/>
  <c r="K30" i="9"/>
  <c r="J30" i="9"/>
  <c r="I30" i="9"/>
  <c r="H30" i="9"/>
  <c r="G30" i="9"/>
  <c r="F30" i="9"/>
  <c r="E30" i="9"/>
  <c r="D30" i="9"/>
  <c r="C30" i="9"/>
  <c r="B30" i="9"/>
  <c r="K29" i="9"/>
  <c r="J29" i="9"/>
  <c r="I29" i="9"/>
  <c r="H29" i="9"/>
  <c r="G29" i="9"/>
  <c r="F29" i="9"/>
  <c r="E29" i="9"/>
  <c r="D29" i="9"/>
  <c r="C29" i="9"/>
  <c r="B29" i="9"/>
  <c r="K28" i="9"/>
  <c r="J28" i="9"/>
  <c r="I28" i="9"/>
  <c r="H28" i="9"/>
  <c r="G28" i="9"/>
  <c r="F28" i="9"/>
  <c r="E28" i="9"/>
  <c r="D28" i="9"/>
  <c r="C28" i="9"/>
  <c r="B28" i="9"/>
  <c r="K27" i="9"/>
  <c r="J27" i="9"/>
  <c r="I27" i="9"/>
  <c r="H27" i="9"/>
  <c r="G27" i="9"/>
  <c r="F27" i="9"/>
  <c r="E27" i="9"/>
  <c r="D27" i="9"/>
  <c r="C27" i="9"/>
  <c r="B27" i="9"/>
  <c r="K26" i="9"/>
  <c r="J26" i="9"/>
  <c r="I26" i="9"/>
  <c r="H26" i="9"/>
  <c r="G26" i="9"/>
  <c r="F26" i="9"/>
  <c r="E26" i="9"/>
  <c r="D26" i="9"/>
  <c r="C26" i="9"/>
  <c r="B26" i="9"/>
  <c r="K25" i="9"/>
  <c r="J25" i="9"/>
  <c r="I25" i="9"/>
  <c r="H25" i="9"/>
  <c r="G25" i="9"/>
  <c r="F25" i="9"/>
  <c r="E25" i="9"/>
  <c r="D25" i="9"/>
  <c r="C25" i="9"/>
  <c r="B25" i="9"/>
  <c r="K24" i="9"/>
  <c r="J24" i="9"/>
  <c r="I24" i="9"/>
  <c r="H24" i="9"/>
  <c r="G24" i="9"/>
  <c r="F24" i="9"/>
  <c r="E24" i="9"/>
  <c r="D24" i="9"/>
  <c r="C24" i="9"/>
  <c r="B24" i="9"/>
  <c r="K23" i="9"/>
  <c r="J23" i="9"/>
  <c r="I23" i="9"/>
  <c r="H23" i="9"/>
  <c r="G23" i="9"/>
  <c r="F23" i="9"/>
  <c r="E23" i="9"/>
  <c r="D23" i="9"/>
  <c r="C23" i="9"/>
  <c r="B23" i="9"/>
  <c r="K22" i="9"/>
  <c r="J22" i="9"/>
  <c r="I22" i="9"/>
  <c r="H22" i="9"/>
  <c r="G22" i="9"/>
  <c r="F22" i="9"/>
  <c r="E22" i="9"/>
  <c r="D22" i="9"/>
  <c r="C22" i="9"/>
  <c r="B22" i="9"/>
  <c r="K21" i="9"/>
  <c r="J21" i="9"/>
  <c r="I21" i="9"/>
  <c r="H21" i="9"/>
  <c r="G21" i="9"/>
  <c r="F21" i="9"/>
  <c r="E21" i="9"/>
  <c r="D21" i="9"/>
  <c r="C21" i="9"/>
  <c r="B21" i="9"/>
  <c r="K20" i="9"/>
  <c r="J20" i="9"/>
  <c r="I20" i="9"/>
  <c r="H20" i="9"/>
  <c r="G20" i="9"/>
  <c r="F20" i="9"/>
  <c r="E20" i="9"/>
  <c r="D20" i="9"/>
  <c r="C20" i="9"/>
  <c r="B20" i="9"/>
  <c r="K19" i="9"/>
  <c r="J19" i="9"/>
  <c r="I19" i="9"/>
  <c r="H19" i="9"/>
  <c r="G19" i="9"/>
  <c r="F19" i="9"/>
  <c r="E19" i="9"/>
  <c r="D19" i="9"/>
  <c r="C19" i="9"/>
  <c r="B19" i="9"/>
  <c r="K18" i="9"/>
  <c r="J18" i="9"/>
  <c r="I18" i="9"/>
  <c r="H18" i="9"/>
  <c r="G18" i="9"/>
  <c r="F18" i="9"/>
  <c r="E18" i="9"/>
  <c r="D18" i="9"/>
  <c r="C18" i="9"/>
  <c r="B18" i="9"/>
  <c r="K17" i="9"/>
  <c r="J17" i="9"/>
  <c r="I17" i="9"/>
  <c r="H17" i="9"/>
  <c r="G17" i="9"/>
  <c r="F17" i="9"/>
  <c r="E17" i="9"/>
  <c r="D17" i="9"/>
  <c r="C17" i="9"/>
  <c r="B17" i="9"/>
  <c r="K16" i="9"/>
  <c r="J16" i="9"/>
  <c r="I16" i="9"/>
  <c r="H16" i="9"/>
  <c r="G16" i="9"/>
  <c r="F16" i="9"/>
  <c r="E16" i="9"/>
  <c r="D16" i="9"/>
  <c r="C16" i="9"/>
  <c r="B16" i="9"/>
  <c r="K15" i="9"/>
  <c r="J15" i="9"/>
  <c r="I15" i="9"/>
  <c r="H15" i="9"/>
  <c r="G15" i="9"/>
  <c r="F15" i="9"/>
  <c r="E15" i="9"/>
  <c r="D15" i="9"/>
  <c r="C15" i="9"/>
  <c r="B15" i="9"/>
  <c r="K14" i="9"/>
  <c r="J14" i="9"/>
  <c r="I14" i="9"/>
  <c r="H14" i="9"/>
  <c r="G14" i="9"/>
  <c r="F14" i="9"/>
  <c r="E14" i="9"/>
  <c r="D14" i="9"/>
  <c r="C14" i="9"/>
  <c r="B14" i="9"/>
  <c r="K13" i="9"/>
  <c r="J13" i="9"/>
  <c r="I13" i="9"/>
  <c r="H13" i="9"/>
  <c r="G13" i="9"/>
  <c r="F13" i="9"/>
  <c r="E13" i="9"/>
  <c r="D13" i="9"/>
  <c r="C13" i="9"/>
  <c r="B13" i="9"/>
  <c r="K12" i="9"/>
  <c r="J12" i="9"/>
  <c r="I12" i="9"/>
  <c r="H12" i="9"/>
  <c r="G12" i="9"/>
  <c r="F12" i="9"/>
  <c r="E12" i="9"/>
  <c r="D12" i="9"/>
  <c r="C12" i="9"/>
  <c r="B12" i="9"/>
  <c r="K11" i="9"/>
  <c r="J11" i="9"/>
  <c r="I11" i="9"/>
  <c r="H11" i="9"/>
  <c r="G11" i="9"/>
  <c r="F11" i="9"/>
  <c r="E11" i="9"/>
  <c r="D11" i="9"/>
  <c r="C11" i="9"/>
  <c r="B11" i="9"/>
  <c r="K10" i="9"/>
  <c r="J10" i="9"/>
  <c r="I10" i="9"/>
  <c r="H10" i="9"/>
  <c r="G10" i="9"/>
  <c r="F10" i="9"/>
  <c r="E10" i="9"/>
  <c r="D10" i="9"/>
  <c r="C10" i="9"/>
  <c r="B10" i="9"/>
  <c r="K9" i="9"/>
  <c r="J9" i="9"/>
  <c r="I9" i="9"/>
  <c r="H9" i="9"/>
  <c r="G9" i="9"/>
  <c r="F9" i="9"/>
  <c r="E9" i="9"/>
  <c r="D9" i="9"/>
  <c r="C9" i="9"/>
  <c r="B9" i="9"/>
  <c r="K8" i="9"/>
  <c r="J8" i="9"/>
  <c r="I8" i="9"/>
  <c r="H8" i="9"/>
  <c r="G8" i="9"/>
  <c r="F8" i="9"/>
  <c r="E8" i="9"/>
  <c r="D8" i="9"/>
  <c r="C8" i="9"/>
  <c r="B8" i="9"/>
  <c r="K7" i="9"/>
  <c r="J7" i="9"/>
  <c r="I7" i="9"/>
  <c r="H7" i="9"/>
  <c r="G7" i="9"/>
  <c r="F7" i="9"/>
  <c r="E7" i="9"/>
  <c r="D7" i="9"/>
  <c r="C7" i="9"/>
  <c r="B7" i="9"/>
  <c r="K6" i="9"/>
  <c r="J6" i="9"/>
  <c r="I6" i="9"/>
  <c r="H6" i="9"/>
  <c r="G6" i="9"/>
  <c r="F6" i="9"/>
  <c r="E6" i="9"/>
  <c r="D6" i="9"/>
  <c r="C6" i="9"/>
  <c r="B6" i="9"/>
  <c r="K5" i="9"/>
  <c r="J5" i="9"/>
  <c r="I5" i="9"/>
  <c r="H5" i="9"/>
  <c r="G5" i="9"/>
  <c r="F5" i="9"/>
  <c r="E5" i="9"/>
  <c r="D5" i="9"/>
  <c r="C5" i="9"/>
  <c r="B5" i="9"/>
  <c r="K4" i="9"/>
  <c r="J4" i="9"/>
  <c r="I4" i="9"/>
  <c r="H4" i="9"/>
  <c r="G4" i="9"/>
  <c r="F4" i="9"/>
  <c r="E4" i="9"/>
  <c r="D4" i="9"/>
  <c r="C4" i="9"/>
  <c r="B4" i="9"/>
  <c r="K3" i="9"/>
  <c r="J3" i="9"/>
  <c r="I3" i="9"/>
  <c r="H3" i="9"/>
  <c r="G3" i="9"/>
  <c r="F3" i="9"/>
  <c r="E3" i="9"/>
  <c r="D3" i="9"/>
  <c r="C3" i="9"/>
  <c r="B3" i="9"/>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K77" i="8"/>
  <c r="J77" i="8"/>
  <c r="I77" i="8"/>
  <c r="H77" i="8"/>
  <c r="G77" i="8"/>
  <c r="F77" i="8"/>
  <c r="E77" i="8"/>
  <c r="D77" i="8"/>
  <c r="C77" i="8"/>
  <c r="B77" i="8"/>
  <c r="K76" i="8"/>
  <c r="J76" i="8"/>
  <c r="I76" i="8"/>
  <c r="H76" i="8"/>
  <c r="G76" i="8"/>
  <c r="F76" i="8"/>
  <c r="E76" i="8"/>
  <c r="D76" i="8"/>
  <c r="C76" i="8"/>
  <c r="B76" i="8"/>
  <c r="K75" i="8"/>
  <c r="J75" i="8"/>
  <c r="I75" i="8"/>
  <c r="H75" i="8"/>
  <c r="G75" i="8"/>
  <c r="F75" i="8"/>
  <c r="E75" i="8"/>
  <c r="D75" i="8"/>
  <c r="C75" i="8"/>
  <c r="B75" i="8"/>
  <c r="K74" i="8"/>
  <c r="J74" i="8"/>
  <c r="I74" i="8"/>
  <c r="H74" i="8"/>
  <c r="G74" i="8"/>
  <c r="F74" i="8"/>
  <c r="E74" i="8"/>
  <c r="D74" i="8"/>
  <c r="C74" i="8"/>
  <c r="B74" i="8"/>
  <c r="K73" i="8"/>
  <c r="J73" i="8"/>
  <c r="I73" i="8"/>
  <c r="H73" i="8"/>
  <c r="G73" i="8"/>
  <c r="F73" i="8"/>
  <c r="E73" i="8"/>
  <c r="D73" i="8"/>
  <c r="C73" i="8"/>
  <c r="B73" i="8"/>
  <c r="K72" i="8"/>
  <c r="J72" i="8"/>
  <c r="I72" i="8"/>
  <c r="H72" i="8"/>
  <c r="G72" i="8"/>
  <c r="F72" i="8"/>
  <c r="E72" i="8"/>
  <c r="D72" i="8"/>
  <c r="C72" i="8"/>
  <c r="B72" i="8"/>
  <c r="K71" i="8"/>
  <c r="J71" i="8"/>
  <c r="I71" i="8"/>
  <c r="H71" i="8"/>
  <c r="G71" i="8"/>
  <c r="F71" i="8"/>
  <c r="E71" i="8"/>
  <c r="D71" i="8"/>
  <c r="C71" i="8"/>
  <c r="B71" i="8"/>
  <c r="K70" i="8"/>
  <c r="J70" i="8"/>
  <c r="I70" i="8"/>
  <c r="H70" i="8"/>
  <c r="G70" i="8"/>
  <c r="F70" i="8"/>
  <c r="E70" i="8"/>
  <c r="D70" i="8"/>
  <c r="C70" i="8"/>
  <c r="B70" i="8"/>
  <c r="K69" i="8"/>
  <c r="J69" i="8"/>
  <c r="I69" i="8"/>
  <c r="H69" i="8"/>
  <c r="G69" i="8"/>
  <c r="F69" i="8"/>
  <c r="E69" i="8"/>
  <c r="D69" i="8"/>
  <c r="C69" i="8"/>
  <c r="B69" i="8"/>
  <c r="K68" i="8"/>
  <c r="J68" i="8"/>
  <c r="I68" i="8"/>
  <c r="H68" i="8"/>
  <c r="G68" i="8"/>
  <c r="F68" i="8"/>
  <c r="E68" i="8"/>
  <c r="D68" i="8"/>
  <c r="C68" i="8"/>
  <c r="B68" i="8"/>
  <c r="K67" i="8"/>
  <c r="J67" i="8"/>
  <c r="I67" i="8"/>
  <c r="H67" i="8"/>
  <c r="G67" i="8"/>
  <c r="F67" i="8"/>
  <c r="E67" i="8"/>
  <c r="D67" i="8"/>
  <c r="C67" i="8"/>
  <c r="B67" i="8"/>
  <c r="K66" i="8"/>
  <c r="J66" i="8"/>
  <c r="I66" i="8"/>
  <c r="H66" i="8"/>
  <c r="G66" i="8"/>
  <c r="F66" i="8"/>
  <c r="E66" i="8"/>
  <c r="D66" i="8"/>
  <c r="C66" i="8"/>
  <c r="B66" i="8"/>
  <c r="K65" i="8"/>
  <c r="J65" i="8"/>
  <c r="I65" i="8"/>
  <c r="H65" i="8"/>
  <c r="G65" i="8"/>
  <c r="F65" i="8"/>
  <c r="E65" i="8"/>
  <c r="D65" i="8"/>
  <c r="C65" i="8"/>
  <c r="B65" i="8"/>
  <c r="K64" i="8"/>
  <c r="J64" i="8"/>
  <c r="I64" i="8"/>
  <c r="H64" i="8"/>
  <c r="G64" i="8"/>
  <c r="F64" i="8"/>
  <c r="E64" i="8"/>
  <c r="D64" i="8"/>
  <c r="C64" i="8"/>
  <c r="B64" i="8"/>
  <c r="K63" i="8"/>
  <c r="J63" i="8"/>
  <c r="I63" i="8"/>
  <c r="H63" i="8"/>
  <c r="G63" i="8"/>
  <c r="F63" i="8"/>
  <c r="E63" i="8"/>
  <c r="D63" i="8"/>
  <c r="C63" i="8"/>
  <c r="B63" i="8"/>
  <c r="K62" i="8"/>
  <c r="J62" i="8"/>
  <c r="I62" i="8"/>
  <c r="H62" i="8"/>
  <c r="G62" i="8"/>
  <c r="F62" i="8"/>
  <c r="E62" i="8"/>
  <c r="D62" i="8"/>
  <c r="C62" i="8"/>
  <c r="B62" i="8"/>
  <c r="K61" i="8"/>
  <c r="J61" i="8"/>
  <c r="I61" i="8"/>
  <c r="H61" i="8"/>
  <c r="G61" i="8"/>
  <c r="F61" i="8"/>
  <c r="E61" i="8"/>
  <c r="D61" i="8"/>
  <c r="C61" i="8"/>
  <c r="B61" i="8"/>
  <c r="K60" i="8"/>
  <c r="J60" i="8"/>
  <c r="I60" i="8"/>
  <c r="H60" i="8"/>
  <c r="G60" i="8"/>
  <c r="F60" i="8"/>
  <c r="E60" i="8"/>
  <c r="D60" i="8"/>
  <c r="C60" i="8"/>
  <c r="B60" i="8"/>
  <c r="K59" i="8"/>
  <c r="J59" i="8"/>
  <c r="I59" i="8"/>
  <c r="H59" i="8"/>
  <c r="G59" i="8"/>
  <c r="F59" i="8"/>
  <c r="E59" i="8"/>
  <c r="D59" i="8"/>
  <c r="C59" i="8"/>
  <c r="B59" i="8"/>
  <c r="K58" i="8"/>
  <c r="J58" i="8"/>
  <c r="I58" i="8"/>
  <c r="H58" i="8"/>
  <c r="G58" i="8"/>
  <c r="F58" i="8"/>
  <c r="E58" i="8"/>
  <c r="D58" i="8"/>
  <c r="C58" i="8"/>
  <c r="B58" i="8"/>
  <c r="K57" i="8"/>
  <c r="J57" i="8"/>
  <c r="I57" i="8"/>
  <c r="H57" i="8"/>
  <c r="G57" i="8"/>
  <c r="F57" i="8"/>
  <c r="E57" i="8"/>
  <c r="D57" i="8"/>
  <c r="C57" i="8"/>
  <c r="B57" i="8"/>
  <c r="K56" i="8"/>
  <c r="J56" i="8"/>
  <c r="I56" i="8"/>
  <c r="H56" i="8"/>
  <c r="G56" i="8"/>
  <c r="F56" i="8"/>
  <c r="E56" i="8"/>
  <c r="D56" i="8"/>
  <c r="C56" i="8"/>
  <c r="B56" i="8"/>
  <c r="K55" i="8"/>
  <c r="J55" i="8"/>
  <c r="I55" i="8"/>
  <c r="H55" i="8"/>
  <c r="G55" i="8"/>
  <c r="F55" i="8"/>
  <c r="E55" i="8"/>
  <c r="D55" i="8"/>
  <c r="C55" i="8"/>
  <c r="B55" i="8"/>
  <c r="K54" i="8"/>
  <c r="J54" i="8"/>
  <c r="I54" i="8"/>
  <c r="H54" i="8"/>
  <c r="G54" i="8"/>
  <c r="F54" i="8"/>
  <c r="E54" i="8"/>
  <c r="D54" i="8"/>
  <c r="C54" i="8"/>
  <c r="B54" i="8"/>
  <c r="K53" i="8"/>
  <c r="J53" i="8"/>
  <c r="I53" i="8"/>
  <c r="H53" i="8"/>
  <c r="G53" i="8"/>
  <c r="F53" i="8"/>
  <c r="E53" i="8"/>
  <c r="D53" i="8"/>
  <c r="C53" i="8"/>
  <c r="B53" i="8"/>
  <c r="K52" i="8"/>
  <c r="J52" i="8"/>
  <c r="I52" i="8"/>
  <c r="H52" i="8"/>
  <c r="G52" i="8"/>
  <c r="F52" i="8"/>
  <c r="E52" i="8"/>
  <c r="D52" i="8"/>
  <c r="C52" i="8"/>
  <c r="B52" i="8"/>
  <c r="K51" i="8"/>
  <c r="J51" i="8"/>
  <c r="I51" i="8"/>
  <c r="H51" i="8"/>
  <c r="G51" i="8"/>
  <c r="F51" i="8"/>
  <c r="E51" i="8"/>
  <c r="D51" i="8"/>
  <c r="C51" i="8"/>
  <c r="B51" i="8"/>
  <c r="K50" i="8"/>
  <c r="J50" i="8"/>
  <c r="I50" i="8"/>
  <c r="H50" i="8"/>
  <c r="G50" i="8"/>
  <c r="F50" i="8"/>
  <c r="E50" i="8"/>
  <c r="D50" i="8"/>
  <c r="C50" i="8"/>
  <c r="B50" i="8"/>
  <c r="K49" i="8"/>
  <c r="J49" i="8"/>
  <c r="I49" i="8"/>
  <c r="H49" i="8"/>
  <c r="G49" i="8"/>
  <c r="F49" i="8"/>
  <c r="E49" i="8"/>
  <c r="D49" i="8"/>
  <c r="C49" i="8"/>
  <c r="B49" i="8"/>
  <c r="K48" i="8"/>
  <c r="J48" i="8"/>
  <c r="I48" i="8"/>
  <c r="H48" i="8"/>
  <c r="G48" i="8"/>
  <c r="F48" i="8"/>
  <c r="E48" i="8"/>
  <c r="D48" i="8"/>
  <c r="C48" i="8"/>
  <c r="B48" i="8"/>
  <c r="K47" i="8"/>
  <c r="J47" i="8"/>
  <c r="I47" i="8"/>
  <c r="H47" i="8"/>
  <c r="G47" i="8"/>
  <c r="F47" i="8"/>
  <c r="E47" i="8"/>
  <c r="D47" i="8"/>
  <c r="C47" i="8"/>
  <c r="B47" i="8"/>
  <c r="K46" i="8"/>
  <c r="J46" i="8"/>
  <c r="I46" i="8"/>
  <c r="H46" i="8"/>
  <c r="G46" i="8"/>
  <c r="F46" i="8"/>
  <c r="E46" i="8"/>
  <c r="D46" i="8"/>
  <c r="C46" i="8"/>
  <c r="B46" i="8"/>
  <c r="K45" i="8"/>
  <c r="J45" i="8"/>
  <c r="I45" i="8"/>
  <c r="H45" i="8"/>
  <c r="G45" i="8"/>
  <c r="F45" i="8"/>
  <c r="E45" i="8"/>
  <c r="D45" i="8"/>
  <c r="C45" i="8"/>
  <c r="B45" i="8"/>
  <c r="K44" i="8"/>
  <c r="J44" i="8"/>
  <c r="I44" i="8"/>
  <c r="H44" i="8"/>
  <c r="G44" i="8"/>
  <c r="F44" i="8"/>
  <c r="E44" i="8"/>
  <c r="D44" i="8"/>
  <c r="C44" i="8"/>
  <c r="B44" i="8"/>
  <c r="K43" i="8"/>
  <c r="J43" i="8"/>
  <c r="I43" i="8"/>
  <c r="H43" i="8"/>
  <c r="G43" i="8"/>
  <c r="F43" i="8"/>
  <c r="E43" i="8"/>
  <c r="D43" i="8"/>
  <c r="C43" i="8"/>
  <c r="B43" i="8"/>
  <c r="K42" i="8"/>
  <c r="J42" i="8"/>
  <c r="I42" i="8"/>
  <c r="H42" i="8"/>
  <c r="G42" i="8"/>
  <c r="F42" i="8"/>
  <c r="E42" i="8"/>
  <c r="D42" i="8"/>
  <c r="C42" i="8"/>
  <c r="B42" i="8"/>
  <c r="K41" i="8"/>
  <c r="J41" i="8"/>
  <c r="I41" i="8"/>
  <c r="H41" i="8"/>
  <c r="G41" i="8"/>
  <c r="F41" i="8"/>
  <c r="E41" i="8"/>
  <c r="D41" i="8"/>
  <c r="C41" i="8"/>
  <c r="B41" i="8"/>
  <c r="K40" i="8"/>
  <c r="J40" i="8"/>
  <c r="I40" i="8"/>
  <c r="H40" i="8"/>
  <c r="G40" i="8"/>
  <c r="F40" i="8"/>
  <c r="E40" i="8"/>
  <c r="D40" i="8"/>
  <c r="C40" i="8"/>
  <c r="B40" i="8"/>
  <c r="K39" i="8"/>
  <c r="J39" i="8"/>
  <c r="I39" i="8"/>
  <c r="H39" i="8"/>
  <c r="G39" i="8"/>
  <c r="F39" i="8"/>
  <c r="E39" i="8"/>
  <c r="D39" i="8"/>
  <c r="C39" i="8"/>
  <c r="B39" i="8"/>
  <c r="K38" i="8"/>
  <c r="J38" i="8"/>
  <c r="I38" i="8"/>
  <c r="H38" i="8"/>
  <c r="G38" i="8"/>
  <c r="F38" i="8"/>
  <c r="E38" i="8"/>
  <c r="D38" i="8"/>
  <c r="C38" i="8"/>
  <c r="B38" i="8"/>
  <c r="K37" i="8"/>
  <c r="J37" i="8"/>
  <c r="I37" i="8"/>
  <c r="H37" i="8"/>
  <c r="G37" i="8"/>
  <c r="F37" i="8"/>
  <c r="E37" i="8"/>
  <c r="D37" i="8"/>
  <c r="C37" i="8"/>
  <c r="B37" i="8"/>
  <c r="K36" i="8"/>
  <c r="J36" i="8"/>
  <c r="I36" i="8"/>
  <c r="H36" i="8"/>
  <c r="G36" i="8"/>
  <c r="F36" i="8"/>
  <c r="E36" i="8"/>
  <c r="D36" i="8"/>
  <c r="C36" i="8"/>
  <c r="B36" i="8"/>
  <c r="K35" i="8"/>
  <c r="J35" i="8"/>
  <c r="I35" i="8"/>
  <c r="H35" i="8"/>
  <c r="G35" i="8"/>
  <c r="F35" i="8"/>
  <c r="E35" i="8"/>
  <c r="D35" i="8"/>
  <c r="C35" i="8"/>
  <c r="B35" i="8"/>
  <c r="K34" i="8"/>
  <c r="J34" i="8"/>
  <c r="I34" i="8"/>
  <c r="H34" i="8"/>
  <c r="G34" i="8"/>
  <c r="F34" i="8"/>
  <c r="E34" i="8"/>
  <c r="D34" i="8"/>
  <c r="C34" i="8"/>
  <c r="B34" i="8"/>
  <c r="K33" i="8"/>
  <c r="J33" i="8"/>
  <c r="I33" i="8"/>
  <c r="H33" i="8"/>
  <c r="G33" i="8"/>
  <c r="F33" i="8"/>
  <c r="E33" i="8"/>
  <c r="D33" i="8"/>
  <c r="C33" i="8"/>
  <c r="B33" i="8"/>
  <c r="K32" i="8"/>
  <c r="J32" i="8"/>
  <c r="I32" i="8"/>
  <c r="H32" i="8"/>
  <c r="G32" i="8"/>
  <c r="F32" i="8"/>
  <c r="E32" i="8"/>
  <c r="D32" i="8"/>
  <c r="C32" i="8"/>
  <c r="B32" i="8"/>
  <c r="K31" i="8"/>
  <c r="J31" i="8"/>
  <c r="I31" i="8"/>
  <c r="H31" i="8"/>
  <c r="G31" i="8"/>
  <c r="F31" i="8"/>
  <c r="E31" i="8"/>
  <c r="D31" i="8"/>
  <c r="C31" i="8"/>
  <c r="B31" i="8"/>
  <c r="K30" i="8"/>
  <c r="J30" i="8"/>
  <c r="I30" i="8"/>
  <c r="H30" i="8"/>
  <c r="G30" i="8"/>
  <c r="F30" i="8"/>
  <c r="E30" i="8"/>
  <c r="D30" i="8"/>
  <c r="C30" i="8"/>
  <c r="B30" i="8"/>
  <c r="K29" i="8"/>
  <c r="J29" i="8"/>
  <c r="I29" i="8"/>
  <c r="H29" i="8"/>
  <c r="G29" i="8"/>
  <c r="F29" i="8"/>
  <c r="E29" i="8"/>
  <c r="D29" i="8"/>
  <c r="C29" i="8"/>
  <c r="B29" i="8"/>
  <c r="K28" i="8"/>
  <c r="J28" i="8"/>
  <c r="I28" i="8"/>
  <c r="H28" i="8"/>
  <c r="G28" i="8"/>
  <c r="F28" i="8"/>
  <c r="E28" i="8"/>
  <c r="D28" i="8"/>
  <c r="C28" i="8"/>
  <c r="B28" i="8"/>
  <c r="K27" i="8"/>
  <c r="J27" i="8"/>
  <c r="I27" i="8"/>
  <c r="H27" i="8"/>
  <c r="G27" i="8"/>
  <c r="F27" i="8"/>
  <c r="E27" i="8"/>
  <c r="D27" i="8"/>
  <c r="C27" i="8"/>
  <c r="B27" i="8"/>
  <c r="K26" i="8"/>
  <c r="J26" i="8"/>
  <c r="I26" i="8"/>
  <c r="H26" i="8"/>
  <c r="G26" i="8"/>
  <c r="F26" i="8"/>
  <c r="E26" i="8"/>
  <c r="D26" i="8"/>
  <c r="C26" i="8"/>
  <c r="B26" i="8"/>
  <c r="K25" i="8"/>
  <c r="J25" i="8"/>
  <c r="I25" i="8"/>
  <c r="H25" i="8"/>
  <c r="G25" i="8"/>
  <c r="F25" i="8"/>
  <c r="E25" i="8"/>
  <c r="D25" i="8"/>
  <c r="C25" i="8"/>
  <c r="B25" i="8"/>
  <c r="K24" i="8"/>
  <c r="J24" i="8"/>
  <c r="I24" i="8"/>
  <c r="H24" i="8"/>
  <c r="G24" i="8"/>
  <c r="F24" i="8"/>
  <c r="E24" i="8"/>
  <c r="D24" i="8"/>
  <c r="C24" i="8"/>
  <c r="B24" i="8"/>
  <c r="K23" i="8"/>
  <c r="J23" i="8"/>
  <c r="I23" i="8"/>
  <c r="H23" i="8"/>
  <c r="G23" i="8"/>
  <c r="F23" i="8"/>
  <c r="E23" i="8"/>
  <c r="D23" i="8"/>
  <c r="C23" i="8"/>
  <c r="B23" i="8"/>
  <c r="K22" i="8"/>
  <c r="J22" i="8"/>
  <c r="I22" i="8"/>
  <c r="H22" i="8"/>
  <c r="G22" i="8"/>
  <c r="F22" i="8"/>
  <c r="E22" i="8"/>
  <c r="D22" i="8"/>
  <c r="C22" i="8"/>
  <c r="B22" i="8"/>
  <c r="K21" i="8"/>
  <c r="J21" i="8"/>
  <c r="I21" i="8"/>
  <c r="H21" i="8"/>
  <c r="G21" i="8"/>
  <c r="F21" i="8"/>
  <c r="E21" i="8"/>
  <c r="D21" i="8"/>
  <c r="C21" i="8"/>
  <c r="B21" i="8"/>
  <c r="K20" i="8"/>
  <c r="J20" i="8"/>
  <c r="I20" i="8"/>
  <c r="H20" i="8"/>
  <c r="G20" i="8"/>
  <c r="F20" i="8"/>
  <c r="E20" i="8"/>
  <c r="D20" i="8"/>
  <c r="C20" i="8"/>
  <c r="B20" i="8"/>
  <c r="K19" i="8"/>
  <c r="J19" i="8"/>
  <c r="I19" i="8"/>
  <c r="H19" i="8"/>
  <c r="G19" i="8"/>
  <c r="F19" i="8"/>
  <c r="E19" i="8"/>
  <c r="D19" i="8"/>
  <c r="C19" i="8"/>
  <c r="B19" i="8"/>
  <c r="K18" i="8"/>
  <c r="J18" i="8"/>
  <c r="I18" i="8"/>
  <c r="H18" i="8"/>
  <c r="G18" i="8"/>
  <c r="F18" i="8"/>
  <c r="E18" i="8"/>
  <c r="D18" i="8"/>
  <c r="C18" i="8"/>
  <c r="B18" i="8"/>
  <c r="K17" i="8"/>
  <c r="J17" i="8"/>
  <c r="I17" i="8"/>
  <c r="H17" i="8"/>
  <c r="G17" i="8"/>
  <c r="F17" i="8"/>
  <c r="E17" i="8"/>
  <c r="D17" i="8"/>
  <c r="C17" i="8"/>
  <c r="B17" i="8"/>
  <c r="K16" i="8"/>
  <c r="J16" i="8"/>
  <c r="I16" i="8"/>
  <c r="H16" i="8"/>
  <c r="G16" i="8"/>
  <c r="F16" i="8"/>
  <c r="E16" i="8"/>
  <c r="D16" i="8"/>
  <c r="C16" i="8"/>
  <c r="B16" i="8"/>
  <c r="K15" i="8"/>
  <c r="J15" i="8"/>
  <c r="I15" i="8"/>
  <c r="H15" i="8"/>
  <c r="G15" i="8"/>
  <c r="F15" i="8"/>
  <c r="E15" i="8"/>
  <c r="D15" i="8"/>
  <c r="C15" i="8"/>
  <c r="B15" i="8"/>
  <c r="K14" i="8"/>
  <c r="J14" i="8"/>
  <c r="I14" i="8"/>
  <c r="H14" i="8"/>
  <c r="G14" i="8"/>
  <c r="F14" i="8"/>
  <c r="E14" i="8"/>
  <c r="D14" i="8"/>
  <c r="C14" i="8"/>
  <c r="B14" i="8"/>
  <c r="K13" i="8"/>
  <c r="J13" i="8"/>
  <c r="I13" i="8"/>
  <c r="H13" i="8"/>
  <c r="G13" i="8"/>
  <c r="F13" i="8"/>
  <c r="E13" i="8"/>
  <c r="D13" i="8"/>
  <c r="C13" i="8"/>
  <c r="B13" i="8"/>
  <c r="K12" i="8"/>
  <c r="J12" i="8"/>
  <c r="I12" i="8"/>
  <c r="H12" i="8"/>
  <c r="G12" i="8"/>
  <c r="F12" i="8"/>
  <c r="E12" i="8"/>
  <c r="D12" i="8"/>
  <c r="C12" i="8"/>
  <c r="B12" i="8"/>
  <c r="K11" i="8"/>
  <c r="J11" i="8"/>
  <c r="I11" i="8"/>
  <c r="H11" i="8"/>
  <c r="G11" i="8"/>
  <c r="F11" i="8"/>
  <c r="E11" i="8"/>
  <c r="D11" i="8"/>
  <c r="C11" i="8"/>
  <c r="B11" i="8"/>
  <c r="K10" i="8"/>
  <c r="J10" i="8"/>
  <c r="I10" i="8"/>
  <c r="H10" i="8"/>
  <c r="G10" i="8"/>
  <c r="F10" i="8"/>
  <c r="E10" i="8"/>
  <c r="D10" i="8"/>
  <c r="C10" i="8"/>
  <c r="B10" i="8"/>
  <c r="K9" i="8"/>
  <c r="J9" i="8"/>
  <c r="I9" i="8"/>
  <c r="H9" i="8"/>
  <c r="G9" i="8"/>
  <c r="F9" i="8"/>
  <c r="E9" i="8"/>
  <c r="D9" i="8"/>
  <c r="C9" i="8"/>
  <c r="B9" i="8"/>
  <c r="K8" i="8"/>
  <c r="J8" i="8"/>
  <c r="I8" i="8"/>
  <c r="H8" i="8"/>
  <c r="G8" i="8"/>
  <c r="F8" i="8"/>
  <c r="E8" i="8"/>
  <c r="D8" i="8"/>
  <c r="C8" i="8"/>
  <c r="B8" i="8"/>
  <c r="K7" i="8"/>
  <c r="J7" i="8"/>
  <c r="I7" i="8"/>
  <c r="H7" i="8"/>
  <c r="G7" i="8"/>
  <c r="F7" i="8"/>
  <c r="E7" i="8"/>
  <c r="D7" i="8"/>
  <c r="C7" i="8"/>
  <c r="B7" i="8"/>
  <c r="K6" i="8"/>
  <c r="J6" i="8"/>
  <c r="I6" i="8"/>
  <c r="H6" i="8"/>
  <c r="G6" i="8"/>
  <c r="F6" i="8"/>
  <c r="E6" i="8"/>
  <c r="D6" i="8"/>
  <c r="C6" i="8"/>
  <c r="B6" i="8"/>
  <c r="K5" i="8"/>
  <c r="J5" i="8"/>
  <c r="I5" i="8"/>
  <c r="H5" i="8"/>
  <c r="G5" i="8"/>
  <c r="F5" i="8"/>
  <c r="E5" i="8"/>
  <c r="D5" i="8"/>
  <c r="C5" i="8"/>
  <c r="B5" i="8"/>
  <c r="K4" i="8"/>
  <c r="J4" i="8"/>
  <c r="I4" i="8"/>
  <c r="H4" i="8"/>
  <c r="G4" i="8"/>
  <c r="F4" i="8"/>
  <c r="E4" i="8"/>
  <c r="D4" i="8"/>
  <c r="C4" i="8"/>
  <c r="B4" i="8"/>
  <c r="K3" i="8"/>
  <c r="J3" i="8"/>
  <c r="I3" i="8"/>
  <c r="H3" i="8"/>
  <c r="G3" i="8"/>
  <c r="F3" i="8"/>
  <c r="E3" i="8"/>
  <c r="D3" i="8"/>
  <c r="C3" i="8"/>
  <c r="B3" i="8"/>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K77" i="7"/>
  <c r="J77" i="7"/>
  <c r="I77" i="7"/>
  <c r="H77" i="7"/>
  <c r="G77" i="7"/>
  <c r="F77" i="7"/>
  <c r="E77" i="7"/>
  <c r="D77" i="7"/>
  <c r="C77" i="7"/>
  <c r="B77" i="7"/>
  <c r="K76" i="7"/>
  <c r="J76" i="7"/>
  <c r="I76" i="7"/>
  <c r="H76" i="7"/>
  <c r="G76" i="7"/>
  <c r="F76" i="7"/>
  <c r="E76" i="7"/>
  <c r="D76" i="7"/>
  <c r="C76" i="7"/>
  <c r="B76" i="7"/>
  <c r="K75" i="7"/>
  <c r="J75" i="7"/>
  <c r="I75" i="7"/>
  <c r="H75" i="7"/>
  <c r="G75" i="7"/>
  <c r="F75" i="7"/>
  <c r="E75" i="7"/>
  <c r="D75" i="7"/>
  <c r="C75" i="7"/>
  <c r="B75" i="7"/>
  <c r="K74" i="7"/>
  <c r="J74" i="7"/>
  <c r="I74" i="7"/>
  <c r="H74" i="7"/>
  <c r="G74" i="7"/>
  <c r="F74" i="7"/>
  <c r="E74" i="7"/>
  <c r="D74" i="7"/>
  <c r="C74" i="7"/>
  <c r="B74" i="7"/>
  <c r="K73" i="7"/>
  <c r="J73" i="7"/>
  <c r="I73" i="7"/>
  <c r="H73" i="7"/>
  <c r="G73" i="7"/>
  <c r="F73" i="7"/>
  <c r="E73" i="7"/>
  <c r="D73" i="7"/>
  <c r="C73" i="7"/>
  <c r="B73" i="7"/>
  <c r="K72" i="7"/>
  <c r="J72" i="7"/>
  <c r="I72" i="7"/>
  <c r="H72" i="7"/>
  <c r="G72" i="7"/>
  <c r="F72" i="7"/>
  <c r="E72" i="7"/>
  <c r="D72" i="7"/>
  <c r="C72" i="7"/>
  <c r="B72" i="7"/>
  <c r="K71" i="7"/>
  <c r="J71" i="7"/>
  <c r="I71" i="7"/>
  <c r="H71" i="7"/>
  <c r="G71" i="7"/>
  <c r="F71" i="7"/>
  <c r="E71" i="7"/>
  <c r="D71" i="7"/>
  <c r="C71" i="7"/>
  <c r="B71" i="7"/>
  <c r="K70" i="7"/>
  <c r="J70" i="7"/>
  <c r="I70" i="7"/>
  <c r="H70" i="7"/>
  <c r="G70" i="7"/>
  <c r="F70" i="7"/>
  <c r="E70" i="7"/>
  <c r="D70" i="7"/>
  <c r="C70" i="7"/>
  <c r="B70" i="7"/>
  <c r="K69" i="7"/>
  <c r="J69" i="7"/>
  <c r="I69" i="7"/>
  <c r="H69" i="7"/>
  <c r="G69" i="7"/>
  <c r="F69" i="7"/>
  <c r="E69" i="7"/>
  <c r="D69" i="7"/>
  <c r="C69" i="7"/>
  <c r="B69" i="7"/>
  <c r="K68" i="7"/>
  <c r="J68" i="7"/>
  <c r="I68" i="7"/>
  <c r="H68" i="7"/>
  <c r="G68" i="7"/>
  <c r="F68" i="7"/>
  <c r="E68" i="7"/>
  <c r="D68" i="7"/>
  <c r="C68" i="7"/>
  <c r="B68" i="7"/>
  <c r="K67" i="7"/>
  <c r="J67" i="7"/>
  <c r="I67" i="7"/>
  <c r="H67" i="7"/>
  <c r="G67" i="7"/>
  <c r="F67" i="7"/>
  <c r="E67" i="7"/>
  <c r="D67" i="7"/>
  <c r="C67" i="7"/>
  <c r="B67" i="7"/>
  <c r="K66" i="7"/>
  <c r="J66" i="7"/>
  <c r="I66" i="7"/>
  <c r="H66" i="7"/>
  <c r="G66" i="7"/>
  <c r="F66" i="7"/>
  <c r="E66" i="7"/>
  <c r="D66" i="7"/>
  <c r="C66" i="7"/>
  <c r="B66" i="7"/>
  <c r="K65" i="7"/>
  <c r="J65" i="7"/>
  <c r="I65" i="7"/>
  <c r="H65" i="7"/>
  <c r="G65" i="7"/>
  <c r="F65" i="7"/>
  <c r="E65" i="7"/>
  <c r="D65" i="7"/>
  <c r="C65" i="7"/>
  <c r="B65" i="7"/>
  <c r="K64" i="7"/>
  <c r="J64" i="7"/>
  <c r="I64" i="7"/>
  <c r="H64" i="7"/>
  <c r="G64" i="7"/>
  <c r="F64" i="7"/>
  <c r="E64" i="7"/>
  <c r="D64" i="7"/>
  <c r="C64" i="7"/>
  <c r="B64" i="7"/>
  <c r="K63" i="7"/>
  <c r="J63" i="7"/>
  <c r="I63" i="7"/>
  <c r="H63" i="7"/>
  <c r="G63" i="7"/>
  <c r="F63" i="7"/>
  <c r="E63" i="7"/>
  <c r="D63" i="7"/>
  <c r="C63" i="7"/>
  <c r="B63" i="7"/>
  <c r="K62" i="7"/>
  <c r="J62" i="7"/>
  <c r="I62" i="7"/>
  <c r="H62" i="7"/>
  <c r="G62" i="7"/>
  <c r="F62" i="7"/>
  <c r="E62" i="7"/>
  <c r="D62" i="7"/>
  <c r="C62" i="7"/>
  <c r="B62" i="7"/>
  <c r="K61" i="7"/>
  <c r="J61" i="7"/>
  <c r="I61" i="7"/>
  <c r="H61" i="7"/>
  <c r="G61" i="7"/>
  <c r="F61" i="7"/>
  <c r="E61" i="7"/>
  <c r="D61" i="7"/>
  <c r="C61" i="7"/>
  <c r="B61" i="7"/>
  <c r="K60" i="7"/>
  <c r="J60" i="7"/>
  <c r="I60" i="7"/>
  <c r="H60" i="7"/>
  <c r="G60" i="7"/>
  <c r="F60" i="7"/>
  <c r="E60" i="7"/>
  <c r="D60" i="7"/>
  <c r="C60" i="7"/>
  <c r="B60" i="7"/>
  <c r="K59" i="7"/>
  <c r="J59" i="7"/>
  <c r="I59" i="7"/>
  <c r="H59" i="7"/>
  <c r="G59" i="7"/>
  <c r="F59" i="7"/>
  <c r="E59" i="7"/>
  <c r="D59" i="7"/>
  <c r="C59" i="7"/>
  <c r="B59" i="7"/>
  <c r="K58" i="7"/>
  <c r="J58" i="7"/>
  <c r="I58" i="7"/>
  <c r="H58" i="7"/>
  <c r="G58" i="7"/>
  <c r="F58" i="7"/>
  <c r="E58" i="7"/>
  <c r="D58" i="7"/>
  <c r="C58" i="7"/>
  <c r="B58" i="7"/>
  <c r="K57" i="7"/>
  <c r="J57" i="7"/>
  <c r="I57" i="7"/>
  <c r="H57" i="7"/>
  <c r="G57" i="7"/>
  <c r="F57" i="7"/>
  <c r="E57" i="7"/>
  <c r="D57" i="7"/>
  <c r="C57" i="7"/>
  <c r="B57" i="7"/>
  <c r="K56" i="7"/>
  <c r="J56" i="7"/>
  <c r="I56" i="7"/>
  <c r="H56" i="7"/>
  <c r="G56" i="7"/>
  <c r="F56" i="7"/>
  <c r="E56" i="7"/>
  <c r="D56" i="7"/>
  <c r="C56" i="7"/>
  <c r="B56" i="7"/>
  <c r="K55" i="7"/>
  <c r="J55" i="7"/>
  <c r="I55" i="7"/>
  <c r="H55" i="7"/>
  <c r="G55" i="7"/>
  <c r="F55" i="7"/>
  <c r="E55" i="7"/>
  <c r="D55" i="7"/>
  <c r="C55" i="7"/>
  <c r="B55" i="7"/>
  <c r="K54" i="7"/>
  <c r="J54" i="7"/>
  <c r="I54" i="7"/>
  <c r="H54" i="7"/>
  <c r="G54" i="7"/>
  <c r="F54" i="7"/>
  <c r="E54" i="7"/>
  <c r="D54" i="7"/>
  <c r="C54" i="7"/>
  <c r="B54" i="7"/>
  <c r="K53" i="7"/>
  <c r="J53" i="7"/>
  <c r="I53" i="7"/>
  <c r="H53" i="7"/>
  <c r="G53" i="7"/>
  <c r="F53" i="7"/>
  <c r="E53" i="7"/>
  <c r="D53" i="7"/>
  <c r="C53" i="7"/>
  <c r="B53" i="7"/>
  <c r="K52" i="7"/>
  <c r="J52" i="7"/>
  <c r="I52" i="7"/>
  <c r="H52" i="7"/>
  <c r="G52" i="7"/>
  <c r="F52" i="7"/>
  <c r="E52" i="7"/>
  <c r="D52" i="7"/>
  <c r="C52" i="7"/>
  <c r="B52" i="7"/>
  <c r="K51" i="7"/>
  <c r="J51" i="7"/>
  <c r="I51" i="7"/>
  <c r="H51" i="7"/>
  <c r="G51" i="7"/>
  <c r="F51" i="7"/>
  <c r="E51" i="7"/>
  <c r="D51" i="7"/>
  <c r="C51" i="7"/>
  <c r="B51" i="7"/>
  <c r="K50" i="7"/>
  <c r="J50" i="7"/>
  <c r="I50" i="7"/>
  <c r="H50" i="7"/>
  <c r="G50" i="7"/>
  <c r="F50" i="7"/>
  <c r="E50" i="7"/>
  <c r="D50" i="7"/>
  <c r="C50" i="7"/>
  <c r="B50" i="7"/>
  <c r="K49" i="7"/>
  <c r="J49" i="7"/>
  <c r="I49" i="7"/>
  <c r="H49" i="7"/>
  <c r="G49" i="7"/>
  <c r="F49" i="7"/>
  <c r="E49" i="7"/>
  <c r="D49" i="7"/>
  <c r="C49" i="7"/>
  <c r="B49" i="7"/>
  <c r="K48" i="7"/>
  <c r="J48" i="7"/>
  <c r="I48" i="7"/>
  <c r="H48" i="7"/>
  <c r="G48" i="7"/>
  <c r="F48" i="7"/>
  <c r="E48" i="7"/>
  <c r="D48" i="7"/>
  <c r="C48" i="7"/>
  <c r="B48" i="7"/>
  <c r="K47" i="7"/>
  <c r="J47" i="7"/>
  <c r="I47" i="7"/>
  <c r="H47" i="7"/>
  <c r="G47" i="7"/>
  <c r="F47" i="7"/>
  <c r="E47" i="7"/>
  <c r="D47" i="7"/>
  <c r="C47" i="7"/>
  <c r="B47" i="7"/>
  <c r="K46" i="7"/>
  <c r="J46" i="7"/>
  <c r="I46" i="7"/>
  <c r="H46" i="7"/>
  <c r="G46" i="7"/>
  <c r="F46" i="7"/>
  <c r="E46" i="7"/>
  <c r="D46" i="7"/>
  <c r="C46" i="7"/>
  <c r="B46" i="7"/>
  <c r="K45" i="7"/>
  <c r="J45" i="7"/>
  <c r="I45" i="7"/>
  <c r="H45" i="7"/>
  <c r="G45" i="7"/>
  <c r="F45" i="7"/>
  <c r="E45" i="7"/>
  <c r="D45" i="7"/>
  <c r="C45" i="7"/>
  <c r="B45" i="7"/>
  <c r="K44" i="7"/>
  <c r="J44" i="7"/>
  <c r="I44" i="7"/>
  <c r="H44" i="7"/>
  <c r="G44" i="7"/>
  <c r="F44" i="7"/>
  <c r="E44" i="7"/>
  <c r="D44" i="7"/>
  <c r="C44" i="7"/>
  <c r="B44" i="7"/>
  <c r="K43" i="7"/>
  <c r="J43" i="7"/>
  <c r="I43" i="7"/>
  <c r="H43" i="7"/>
  <c r="G43" i="7"/>
  <c r="F43" i="7"/>
  <c r="E43" i="7"/>
  <c r="D43" i="7"/>
  <c r="C43" i="7"/>
  <c r="B43" i="7"/>
  <c r="K42" i="7"/>
  <c r="J42" i="7"/>
  <c r="I42" i="7"/>
  <c r="H42" i="7"/>
  <c r="G42" i="7"/>
  <c r="F42" i="7"/>
  <c r="E42" i="7"/>
  <c r="D42" i="7"/>
  <c r="C42" i="7"/>
  <c r="B42" i="7"/>
  <c r="K41" i="7"/>
  <c r="J41" i="7"/>
  <c r="I41" i="7"/>
  <c r="H41" i="7"/>
  <c r="G41" i="7"/>
  <c r="F41" i="7"/>
  <c r="E41" i="7"/>
  <c r="D41" i="7"/>
  <c r="C41" i="7"/>
  <c r="B41" i="7"/>
  <c r="K40" i="7"/>
  <c r="J40" i="7"/>
  <c r="I40" i="7"/>
  <c r="H40" i="7"/>
  <c r="G40" i="7"/>
  <c r="F40" i="7"/>
  <c r="E40" i="7"/>
  <c r="D40" i="7"/>
  <c r="C40" i="7"/>
  <c r="B40" i="7"/>
  <c r="K39" i="7"/>
  <c r="J39" i="7"/>
  <c r="I39" i="7"/>
  <c r="H39" i="7"/>
  <c r="G39" i="7"/>
  <c r="F39" i="7"/>
  <c r="E39" i="7"/>
  <c r="D39" i="7"/>
  <c r="C39" i="7"/>
  <c r="B39" i="7"/>
  <c r="K38" i="7"/>
  <c r="J38" i="7"/>
  <c r="I38" i="7"/>
  <c r="H38" i="7"/>
  <c r="G38" i="7"/>
  <c r="F38" i="7"/>
  <c r="E38" i="7"/>
  <c r="D38" i="7"/>
  <c r="C38" i="7"/>
  <c r="B38" i="7"/>
  <c r="K37" i="7"/>
  <c r="J37" i="7"/>
  <c r="I37" i="7"/>
  <c r="H37" i="7"/>
  <c r="G37" i="7"/>
  <c r="F37" i="7"/>
  <c r="E37" i="7"/>
  <c r="D37" i="7"/>
  <c r="C37" i="7"/>
  <c r="B37" i="7"/>
  <c r="K36" i="7"/>
  <c r="J36" i="7"/>
  <c r="I36" i="7"/>
  <c r="H36" i="7"/>
  <c r="G36" i="7"/>
  <c r="F36" i="7"/>
  <c r="E36" i="7"/>
  <c r="D36" i="7"/>
  <c r="C36" i="7"/>
  <c r="B36" i="7"/>
  <c r="K35" i="7"/>
  <c r="J35" i="7"/>
  <c r="I35" i="7"/>
  <c r="H35" i="7"/>
  <c r="G35" i="7"/>
  <c r="F35" i="7"/>
  <c r="E35" i="7"/>
  <c r="D35" i="7"/>
  <c r="C35" i="7"/>
  <c r="B35" i="7"/>
  <c r="K34" i="7"/>
  <c r="J34" i="7"/>
  <c r="I34" i="7"/>
  <c r="H34" i="7"/>
  <c r="G34" i="7"/>
  <c r="F34" i="7"/>
  <c r="E34" i="7"/>
  <c r="D34" i="7"/>
  <c r="C34" i="7"/>
  <c r="B34" i="7"/>
  <c r="K33" i="7"/>
  <c r="J33" i="7"/>
  <c r="I33" i="7"/>
  <c r="H33" i="7"/>
  <c r="G33" i="7"/>
  <c r="F33" i="7"/>
  <c r="E33" i="7"/>
  <c r="D33" i="7"/>
  <c r="C33" i="7"/>
  <c r="B33" i="7"/>
  <c r="K32" i="7"/>
  <c r="J32" i="7"/>
  <c r="I32" i="7"/>
  <c r="H32" i="7"/>
  <c r="G32" i="7"/>
  <c r="F32" i="7"/>
  <c r="E32" i="7"/>
  <c r="D32" i="7"/>
  <c r="C32" i="7"/>
  <c r="B32" i="7"/>
  <c r="K31" i="7"/>
  <c r="J31" i="7"/>
  <c r="I31" i="7"/>
  <c r="H31" i="7"/>
  <c r="G31" i="7"/>
  <c r="F31" i="7"/>
  <c r="E31" i="7"/>
  <c r="D31" i="7"/>
  <c r="C31" i="7"/>
  <c r="B31" i="7"/>
  <c r="K30" i="7"/>
  <c r="J30" i="7"/>
  <c r="I30" i="7"/>
  <c r="H30" i="7"/>
  <c r="G30" i="7"/>
  <c r="F30" i="7"/>
  <c r="E30" i="7"/>
  <c r="D30" i="7"/>
  <c r="C30" i="7"/>
  <c r="B30" i="7"/>
  <c r="K29" i="7"/>
  <c r="J29" i="7"/>
  <c r="I29" i="7"/>
  <c r="H29" i="7"/>
  <c r="G29" i="7"/>
  <c r="F29" i="7"/>
  <c r="E29" i="7"/>
  <c r="D29" i="7"/>
  <c r="C29" i="7"/>
  <c r="B29" i="7"/>
  <c r="K28" i="7"/>
  <c r="J28" i="7"/>
  <c r="I28" i="7"/>
  <c r="H28" i="7"/>
  <c r="G28" i="7"/>
  <c r="F28" i="7"/>
  <c r="E28" i="7"/>
  <c r="D28" i="7"/>
  <c r="C28" i="7"/>
  <c r="B28" i="7"/>
  <c r="K27" i="7"/>
  <c r="J27" i="7"/>
  <c r="I27" i="7"/>
  <c r="H27" i="7"/>
  <c r="G27" i="7"/>
  <c r="F27" i="7"/>
  <c r="E27" i="7"/>
  <c r="D27" i="7"/>
  <c r="C27" i="7"/>
  <c r="B27" i="7"/>
  <c r="K26" i="7"/>
  <c r="J26" i="7"/>
  <c r="I26" i="7"/>
  <c r="H26" i="7"/>
  <c r="G26" i="7"/>
  <c r="F26" i="7"/>
  <c r="E26" i="7"/>
  <c r="D26" i="7"/>
  <c r="C26" i="7"/>
  <c r="B26" i="7"/>
  <c r="K25" i="7"/>
  <c r="J25" i="7"/>
  <c r="I25" i="7"/>
  <c r="H25" i="7"/>
  <c r="G25" i="7"/>
  <c r="F25" i="7"/>
  <c r="E25" i="7"/>
  <c r="D25" i="7"/>
  <c r="C25" i="7"/>
  <c r="B25" i="7"/>
  <c r="K24" i="7"/>
  <c r="J24" i="7"/>
  <c r="I24" i="7"/>
  <c r="H24" i="7"/>
  <c r="G24" i="7"/>
  <c r="F24" i="7"/>
  <c r="E24" i="7"/>
  <c r="D24" i="7"/>
  <c r="C24" i="7"/>
  <c r="B24" i="7"/>
  <c r="K23" i="7"/>
  <c r="J23" i="7"/>
  <c r="I23" i="7"/>
  <c r="H23" i="7"/>
  <c r="G23" i="7"/>
  <c r="F23" i="7"/>
  <c r="E23" i="7"/>
  <c r="D23" i="7"/>
  <c r="C23" i="7"/>
  <c r="B23" i="7"/>
  <c r="K22" i="7"/>
  <c r="J22" i="7"/>
  <c r="I22" i="7"/>
  <c r="H22" i="7"/>
  <c r="G22" i="7"/>
  <c r="F22" i="7"/>
  <c r="E22" i="7"/>
  <c r="D22" i="7"/>
  <c r="C22" i="7"/>
  <c r="B22" i="7"/>
  <c r="K21" i="7"/>
  <c r="J21" i="7"/>
  <c r="I21" i="7"/>
  <c r="H21" i="7"/>
  <c r="G21" i="7"/>
  <c r="F21" i="7"/>
  <c r="E21" i="7"/>
  <c r="D21" i="7"/>
  <c r="C21" i="7"/>
  <c r="B21" i="7"/>
  <c r="K20" i="7"/>
  <c r="J20" i="7"/>
  <c r="I20" i="7"/>
  <c r="H20" i="7"/>
  <c r="G20" i="7"/>
  <c r="F20" i="7"/>
  <c r="E20" i="7"/>
  <c r="D20" i="7"/>
  <c r="C20" i="7"/>
  <c r="B20" i="7"/>
  <c r="K19" i="7"/>
  <c r="J19" i="7"/>
  <c r="I19" i="7"/>
  <c r="H19" i="7"/>
  <c r="G19" i="7"/>
  <c r="F19" i="7"/>
  <c r="E19" i="7"/>
  <c r="D19" i="7"/>
  <c r="C19" i="7"/>
  <c r="B19" i="7"/>
  <c r="K18" i="7"/>
  <c r="J18" i="7"/>
  <c r="I18" i="7"/>
  <c r="H18" i="7"/>
  <c r="G18" i="7"/>
  <c r="F18" i="7"/>
  <c r="E18" i="7"/>
  <c r="D18" i="7"/>
  <c r="C18" i="7"/>
  <c r="B18" i="7"/>
  <c r="K17" i="7"/>
  <c r="J17" i="7"/>
  <c r="I17" i="7"/>
  <c r="H17" i="7"/>
  <c r="G17" i="7"/>
  <c r="F17" i="7"/>
  <c r="E17" i="7"/>
  <c r="D17" i="7"/>
  <c r="C17" i="7"/>
  <c r="B17" i="7"/>
  <c r="K16" i="7"/>
  <c r="J16" i="7"/>
  <c r="I16" i="7"/>
  <c r="H16" i="7"/>
  <c r="G16" i="7"/>
  <c r="F16" i="7"/>
  <c r="E16" i="7"/>
  <c r="D16" i="7"/>
  <c r="C16" i="7"/>
  <c r="B16" i="7"/>
  <c r="K15" i="7"/>
  <c r="J15" i="7"/>
  <c r="I15" i="7"/>
  <c r="H15" i="7"/>
  <c r="G15" i="7"/>
  <c r="F15" i="7"/>
  <c r="E15" i="7"/>
  <c r="D15" i="7"/>
  <c r="C15" i="7"/>
  <c r="B15" i="7"/>
  <c r="K14" i="7"/>
  <c r="J14" i="7"/>
  <c r="I14" i="7"/>
  <c r="H14" i="7"/>
  <c r="G14" i="7"/>
  <c r="F14" i="7"/>
  <c r="E14" i="7"/>
  <c r="D14" i="7"/>
  <c r="C14" i="7"/>
  <c r="B14" i="7"/>
  <c r="K13" i="7"/>
  <c r="J13" i="7"/>
  <c r="I13" i="7"/>
  <c r="H13" i="7"/>
  <c r="G13" i="7"/>
  <c r="F13" i="7"/>
  <c r="E13" i="7"/>
  <c r="D13" i="7"/>
  <c r="C13" i="7"/>
  <c r="B13" i="7"/>
  <c r="K12" i="7"/>
  <c r="J12" i="7"/>
  <c r="I12" i="7"/>
  <c r="H12" i="7"/>
  <c r="G12" i="7"/>
  <c r="F12" i="7"/>
  <c r="E12" i="7"/>
  <c r="D12" i="7"/>
  <c r="C12" i="7"/>
  <c r="B12" i="7"/>
  <c r="K11" i="7"/>
  <c r="J11" i="7"/>
  <c r="I11" i="7"/>
  <c r="H11" i="7"/>
  <c r="G11" i="7"/>
  <c r="F11" i="7"/>
  <c r="E11" i="7"/>
  <c r="D11" i="7"/>
  <c r="C11" i="7"/>
  <c r="B11" i="7"/>
  <c r="K10" i="7"/>
  <c r="J10" i="7"/>
  <c r="I10" i="7"/>
  <c r="H10" i="7"/>
  <c r="G10" i="7"/>
  <c r="F10" i="7"/>
  <c r="E10" i="7"/>
  <c r="D10" i="7"/>
  <c r="C10" i="7"/>
  <c r="B10" i="7"/>
  <c r="K9" i="7"/>
  <c r="J9" i="7"/>
  <c r="I9" i="7"/>
  <c r="H9" i="7"/>
  <c r="G9" i="7"/>
  <c r="F9" i="7"/>
  <c r="E9" i="7"/>
  <c r="D9" i="7"/>
  <c r="C9" i="7"/>
  <c r="B9" i="7"/>
  <c r="K8" i="7"/>
  <c r="J8" i="7"/>
  <c r="I8" i="7"/>
  <c r="H8" i="7"/>
  <c r="G8" i="7"/>
  <c r="F8" i="7"/>
  <c r="E8" i="7"/>
  <c r="D8" i="7"/>
  <c r="C8" i="7"/>
  <c r="B8" i="7"/>
  <c r="K7" i="7"/>
  <c r="J7" i="7"/>
  <c r="I7" i="7"/>
  <c r="H7" i="7"/>
  <c r="G7" i="7"/>
  <c r="F7" i="7"/>
  <c r="E7" i="7"/>
  <c r="D7" i="7"/>
  <c r="C7" i="7"/>
  <c r="B7" i="7"/>
  <c r="K6" i="7"/>
  <c r="J6" i="7"/>
  <c r="I6" i="7"/>
  <c r="H6" i="7"/>
  <c r="G6" i="7"/>
  <c r="F6" i="7"/>
  <c r="E6" i="7"/>
  <c r="D6" i="7"/>
  <c r="C6" i="7"/>
  <c r="B6" i="7"/>
  <c r="K5" i="7"/>
  <c r="J5" i="7"/>
  <c r="I5" i="7"/>
  <c r="H5" i="7"/>
  <c r="G5" i="7"/>
  <c r="F5" i="7"/>
  <c r="E5" i="7"/>
  <c r="D5" i="7"/>
  <c r="C5" i="7"/>
  <c r="B5" i="7"/>
  <c r="K4" i="7"/>
  <c r="J4" i="7"/>
  <c r="I4" i="7"/>
  <c r="H4" i="7"/>
  <c r="G4" i="7"/>
  <c r="F4" i="7"/>
  <c r="E4" i="7"/>
  <c r="D4" i="7"/>
  <c r="C4" i="7"/>
  <c r="B4" i="7"/>
  <c r="K3" i="7"/>
  <c r="J3" i="7"/>
  <c r="I3" i="7"/>
  <c r="H3" i="7"/>
  <c r="G3" i="7"/>
  <c r="F3" i="7"/>
  <c r="E3" i="7"/>
  <c r="D3" i="7"/>
  <c r="C3" i="7"/>
  <c r="B3" i="7"/>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K77" i="6"/>
  <c r="J77" i="6"/>
  <c r="I77" i="6"/>
  <c r="H77" i="6"/>
  <c r="G77" i="6"/>
  <c r="F77" i="6"/>
  <c r="E77" i="6"/>
  <c r="D77" i="6"/>
  <c r="C77" i="6"/>
  <c r="B77" i="6"/>
  <c r="K76" i="6"/>
  <c r="J76" i="6"/>
  <c r="I76" i="6"/>
  <c r="H76" i="6"/>
  <c r="G76" i="6"/>
  <c r="F76" i="6"/>
  <c r="E76" i="6"/>
  <c r="D76" i="6"/>
  <c r="C76" i="6"/>
  <c r="B76" i="6"/>
  <c r="K75" i="6"/>
  <c r="J75" i="6"/>
  <c r="I75" i="6"/>
  <c r="H75" i="6"/>
  <c r="G75" i="6"/>
  <c r="F75" i="6"/>
  <c r="E75" i="6"/>
  <c r="D75" i="6"/>
  <c r="C75" i="6"/>
  <c r="B75" i="6"/>
  <c r="K74" i="6"/>
  <c r="J74" i="6"/>
  <c r="I74" i="6"/>
  <c r="H74" i="6"/>
  <c r="G74" i="6"/>
  <c r="F74" i="6"/>
  <c r="E74" i="6"/>
  <c r="D74" i="6"/>
  <c r="C74" i="6"/>
  <c r="B74" i="6"/>
  <c r="K73" i="6"/>
  <c r="J73" i="6"/>
  <c r="I73" i="6"/>
  <c r="H73" i="6"/>
  <c r="G73" i="6"/>
  <c r="F73" i="6"/>
  <c r="E73" i="6"/>
  <c r="D73" i="6"/>
  <c r="C73" i="6"/>
  <c r="B73" i="6"/>
  <c r="K72" i="6"/>
  <c r="J72" i="6"/>
  <c r="I72" i="6"/>
  <c r="H72" i="6"/>
  <c r="G72" i="6"/>
  <c r="F72" i="6"/>
  <c r="E72" i="6"/>
  <c r="D72" i="6"/>
  <c r="C72" i="6"/>
  <c r="B72" i="6"/>
  <c r="K71" i="6"/>
  <c r="J71" i="6"/>
  <c r="I71" i="6"/>
  <c r="H71" i="6"/>
  <c r="G71" i="6"/>
  <c r="F71" i="6"/>
  <c r="E71" i="6"/>
  <c r="D71" i="6"/>
  <c r="C71" i="6"/>
  <c r="B71" i="6"/>
  <c r="K70" i="6"/>
  <c r="J70" i="6"/>
  <c r="I70" i="6"/>
  <c r="H70" i="6"/>
  <c r="G70" i="6"/>
  <c r="F70" i="6"/>
  <c r="E70" i="6"/>
  <c r="D70" i="6"/>
  <c r="C70" i="6"/>
  <c r="B70" i="6"/>
  <c r="K69" i="6"/>
  <c r="J69" i="6"/>
  <c r="I69" i="6"/>
  <c r="H69" i="6"/>
  <c r="G69" i="6"/>
  <c r="F69" i="6"/>
  <c r="E69" i="6"/>
  <c r="D69" i="6"/>
  <c r="C69" i="6"/>
  <c r="B69" i="6"/>
  <c r="K68" i="6"/>
  <c r="J68" i="6"/>
  <c r="I68" i="6"/>
  <c r="H68" i="6"/>
  <c r="G68" i="6"/>
  <c r="F68" i="6"/>
  <c r="E68" i="6"/>
  <c r="D68" i="6"/>
  <c r="C68" i="6"/>
  <c r="B68" i="6"/>
  <c r="K67" i="6"/>
  <c r="J67" i="6"/>
  <c r="I67" i="6"/>
  <c r="H67" i="6"/>
  <c r="G67" i="6"/>
  <c r="F67" i="6"/>
  <c r="E67" i="6"/>
  <c r="D67" i="6"/>
  <c r="C67" i="6"/>
  <c r="B67" i="6"/>
  <c r="K66" i="6"/>
  <c r="J66" i="6"/>
  <c r="I66" i="6"/>
  <c r="H66" i="6"/>
  <c r="G66" i="6"/>
  <c r="F66" i="6"/>
  <c r="E66" i="6"/>
  <c r="D66" i="6"/>
  <c r="C66" i="6"/>
  <c r="B66" i="6"/>
  <c r="K65" i="6"/>
  <c r="J65" i="6"/>
  <c r="I65" i="6"/>
  <c r="H65" i="6"/>
  <c r="G65" i="6"/>
  <c r="F65" i="6"/>
  <c r="E65" i="6"/>
  <c r="D65" i="6"/>
  <c r="C65" i="6"/>
  <c r="B65" i="6"/>
  <c r="K64" i="6"/>
  <c r="J64" i="6"/>
  <c r="I64" i="6"/>
  <c r="H64" i="6"/>
  <c r="G64" i="6"/>
  <c r="F64" i="6"/>
  <c r="E64" i="6"/>
  <c r="D64" i="6"/>
  <c r="C64" i="6"/>
  <c r="B64" i="6"/>
  <c r="K63" i="6"/>
  <c r="J63" i="6"/>
  <c r="I63" i="6"/>
  <c r="H63" i="6"/>
  <c r="G63" i="6"/>
  <c r="F63" i="6"/>
  <c r="E63" i="6"/>
  <c r="D63" i="6"/>
  <c r="C63" i="6"/>
  <c r="B63" i="6"/>
  <c r="K62" i="6"/>
  <c r="J62" i="6"/>
  <c r="I62" i="6"/>
  <c r="H62" i="6"/>
  <c r="G62" i="6"/>
  <c r="F62" i="6"/>
  <c r="E62" i="6"/>
  <c r="D62" i="6"/>
  <c r="C62" i="6"/>
  <c r="B62" i="6"/>
  <c r="K61" i="6"/>
  <c r="J61" i="6"/>
  <c r="I61" i="6"/>
  <c r="H61" i="6"/>
  <c r="G61" i="6"/>
  <c r="F61" i="6"/>
  <c r="E61" i="6"/>
  <c r="D61" i="6"/>
  <c r="C61" i="6"/>
  <c r="B61" i="6"/>
  <c r="K60" i="6"/>
  <c r="J60" i="6"/>
  <c r="I60" i="6"/>
  <c r="H60" i="6"/>
  <c r="G60" i="6"/>
  <c r="F60" i="6"/>
  <c r="E60" i="6"/>
  <c r="D60" i="6"/>
  <c r="C60" i="6"/>
  <c r="B60" i="6"/>
  <c r="K59" i="6"/>
  <c r="J59" i="6"/>
  <c r="I59" i="6"/>
  <c r="H59" i="6"/>
  <c r="G59" i="6"/>
  <c r="F59" i="6"/>
  <c r="E59" i="6"/>
  <c r="D59" i="6"/>
  <c r="C59" i="6"/>
  <c r="B59" i="6"/>
  <c r="K58" i="6"/>
  <c r="J58" i="6"/>
  <c r="I58" i="6"/>
  <c r="H58" i="6"/>
  <c r="G58" i="6"/>
  <c r="F58" i="6"/>
  <c r="E58" i="6"/>
  <c r="D58" i="6"/>
  <c r="C58" i="6"/>
  <c r="B58" i="6"/>
  <c r="K57" i="6"/>
  <c r="J57" i="6"/>
  <c r="I57" i="6"/>
  <c r="H57" i="6"/>
  <c r="G57" i="6"/>
  <c r="F57" i="6"/>
  <c r="E57" i="6"/>
  <c r="D57" i="6"/>
  <c r="C57" i="6"/>
  <c r="B57" i="6"/>
  <c r="K56" i="6"/>
  <c r="J56" i="6"/>
  <c r="I56" i="6"/>
  <c r="H56" i="6"/>
  <c r="G56" i="6"/>
  <c r="F56" i="6"/>
  <c r="E56" i="6"/>
  <c r="D56" i="6"/>
  <c r="C56" i="6"/>
  <c r="B56" i="6"/>
  <c r="K55" i="6"/>
  <c r="J55" i="6"/>
  <c r="I55" i="6"/>
  <c r="H55" i="6"/>
  <c r="G55" i="6"/>
  <c r="F55" i="6"/>
  <c r="E55" i="6"/>
  <c r="D55" i="6"/>
  <c r="C55" i="6"/>
  <c r="B55" i="6"/>
  <c r="K54" i="6"/>
  <c r="J54" i="6"/>
  <c r="I54" i="6"/>
  <c r="H54" i="6"/>
  <c r="G54" i="6"/>
  <c r="F54" i="6"/>
  <c r="E54" i="6"/>
  <c r="D54" i="6"/>
  <c r="C54" i="6"/>
  <c r="B54" i="6"/>
  <c r="K53" i="6"/>
  <c r="J53" i="6"/>
  <c r="I53" i="6"/>
  <c r="H53" i="6"/>
  <c r="G53" i="6"/>
  <c r="F53" i="6"/>
  <c r="E53" i="6"/>
  <c r="D53" i="6"/>
  <c r="C53" i="6"/>
  <c r="B53" i="6"/>
  <c r="K52" i="6"/>
  <c r="J52" i="6"/>
  <c r="I52" i="6"/>
  <c r="H52" i="6"/>
  <c r="G52" i="6"/>
  <c r="F52" i="6"/>
  <c r="E52" i="6"/>
  <c r="D52" i="6"/>
  <c r="C52" i="6"/>
  <c r="B52" i="6"/>
  <c r="K51" i="6"/>
  <c r="J51" i="6"/>
  <c r="I51" i="6"/>
  <c r="H51" i="6"/>
  <c r="G51" i="6"/>
  <c r="F51" i="6"/>
  <c r="E51" i="6"/>
  <c r="D51" i="6"/>
  <c r="C51" i="6"/>
  <c r="B51" i="6"/>
  <c r="K50" i="6"/>
  <c r="J50" i="6"/>
  <c r="I50" i="6"/>
  <c r="H50" i="6"/>
  <c r="G50" i="6"/>
  <c r="F50" i="6"/>
  <c r="E50" i="6"/>
  <c r="D50" i="6"/>
  <c r="C50" i="6"/>
  <c r="B50" i="6"/>
  <c r="K49" i="6"/>
  <c r="J49" i="6"/>
  <c r="I49" i="6"/>
  <c r="H49" i="6"/>
  <c r="G49" i="6"/>
  <c r="F49" i="6"/>
  <c r="E49" i="6"/>
  <c r="D49" i="6"/>
  <c r="C49" i="6"/>
  <c r="B49" i="6"/>
  <c r="K48" i="6"/>
  <c r="J48" i="6"/>
  <c r="I48" i="6"/>
  <c r="H48" i="6"/>
  <c r="G48" i="6"/>
  <c r="F48" i="6"/>
  <c r="E48" i="6"/>
  <c r="D48" i="6"/>
  <c r="C48" i="6"/>
  <c r="B48" i="6"/>
  <c r="K47" i="6"/>
  <c r="J47" i="6"/>
  <c r="I47" i="6"/>
  <c r="H47" i="6"/>
  <c r="G47" i="6"/>
  <c r="F47" i="6"/>
  <c r="E47" i="6"/>
  <c r="D47" i="6"/>
  <c r="C47" i="6"/>
  <c r="B47" i="6"/>
  <c r="K46" i="6"/>
  <c r="J46" i="6"/>
  <c r="I46" i="6"/>
  <c r="H46" i="6"/>
  <c r="G46" i="6"/>
  <c r="F46" i="6"/>
  <c r="E46" i="6"/>
  <c r="D46" i="6"/>
  <c r="C46" i="6"/>
  <c r="B46" i="6"/>
  <c r="K45" i="6"/>
  <c r="J45" i="6"/>
  <c r="I45" i="6"/>
  <c r="H45" i="6"/>
  <c r="G45" i="6"/>
  <c r="F45" i="6"/>
  <c r="E45" i="6"/>
  <c r="D45" i="6"/>
  <c r="C45" i="6"/>
  <c r="B45" i="6"/>
  <c r="K44" i="6"/>
  <c r="J44" i="6"/>
  <c r="I44" i="6"/>
  <c r="H44" i="6"/>
  <c r="G44" i="6"/>
  <c r="F44" i="6"/>
  <c r="E44" i="6"/>
  <c r="D44" i="6"/>
  <c r="C44" i="6"/>
  <c r="B44" i="6"/>
  <c r="K43" i="6"/>
  <c r="J43" i="6"/>
  <c r="I43" i="6"/>
  <c r="H43" i="6"/>
  <c r="G43" i="6"/>
  <c r="F43" i="6"/>
  <c r="E43" i="6"/>
  <c r="D43" i="6"/>
  <c r="C43" i="6"/>
  <c r="B43" i="6"/>
  <c r="K42" i="6"/>
  <c r="J42" i="6"/>
  <c r="I42" i="6"/>
  <c r="H42" i="6"/>
  <c r="G42" i="6"/>
  <c r="F42" i="6"/>
  <c r="E42" i="6"/>
  <c r="D42" i="6"/>
  <c r="C42" i="6"/>
  <c r="B42" i="6"/>
  <c r="K41" i="6"/>
  <c r="J41" i="6"/>
  <c r="I41" i="6"/>
  <c r="H41" i="6"/>
  <c r="G41" i="6"/>
  <c r="F41" i="6"/>
  <c r="E41" i="6"/>
  <c r="D41" i="6"/>
  <c r="C41" i="6"/>
  <c r="B41" i="6"/>
  <c r="K40" i="6"/>
  <c r="J40" i="6"/>
  <c r="I40" i="6"/>
  <c r="H40" i="6"/>
  <c r="G40" i="6"/>
  <c r="F40" i="6"/>
  <c r="E40" i="6"/>
  <c r="D40" i="6"/>
  <c r="C40" i="6"/>
  <c r="B40" i="6"/>
  <c r="K39" i="6"/>
  <c r="J39" i="6"/>
  <c r="I39" i="6"/>
  <c r="H39" i="6"/>
  <c r="G39" i="6"/>
  <c r="F39" i="6"/>
  <c r="E39" i="6"/>
  <c r="D39" i="6"/>
  <c r="C39" i="6"/>
  <c r="B39" i="6"/>
  <c r="K38" i="6"/>
  <c r="J38" i="6"/>
  <c r="I38" i="6"/>
  <c r="H38" i="6"/>
  <c r="G38" i="6"/>
  <c r="F38" i="6"/>
  <c r="E38" i="6"/>
  <c r="D38" i="6"/>
  <c r="C38" i="6"/>
  <c r="B38" i="6"/>
  <c r="K37" i="6"/>
  <c r="J37" i="6"/>
  <c r="I37" i="6"/>
  <c r="H37" i="6"/>
  <c r="G37" i="6"/>
  <c r="F37" i="6"/>
  <c r="E37" i="6"/>
  <c r="D37" i="6"/>
  <c r="C37" i="6"/>
  <c r="B37" i="6"/>
  <c r="K36" i="6"/>
  <c r="J36" i="6"/>
  <c r="I36" i="6"/>
  <c r="H36" i="6"/>
  <c r="G36" i="6"/>
  <c r="F36" i="6"/>
  <c r="E36" i="6"/>
  <c r="D36" i="6"/>
  <c r="C36" i="6"/>
  <c r="B36" i="6"/>
  <c r="K35" i="6"/>
  <c r="J35" i="6"/>
  <c r="I35" i="6"/>
  <c r="H35" i="6"/>
  <c r="G35" i="6"/>
  <c r="F35" i="6"/>
  <c r="E35" i="6"/>
  <c r="D35" i="6"/>
  <c r="C35" i="6"/>
  <c r="B35" i="6"/>
  <c r="K34" i="6"/>
  <c r="J34" i="6"/>
  <c r="I34" i="6"/>
  <c r="H34" i="6"/>
  <c r="G34" i="6"/>
  <c r="F34" i="6"/>
  <c r="E34" i="6"/>
  <c r="D34" i="6"/>
  <c r="C34" i="6"/>
  <c r="B34" i="6"/>
  <c r="K33" i="6"/>
  <c r="J33" i="6"/>
  <c r="I33" i="6"/>
  <c r="H33" i="6"/>
  <c r="G33" i="6"/>
  <c r="F33" i="6"/>
  <c r="E33" i="6"/>
  <c r="D33" i="6"/>
  <c r="C33" i="6"/>
  <c r="B33" i="6"/>
  <c r="K32" i="6"/>
  <c r="J32" i="6"/>
  <c r="I32" i="6"/>
  <c r="H32" i="6"/>
  <c r="G32" i="6"/>
  <c r="F32" i="6"/>
  <c r="E32" i="6"/>
  <c r="D32" i="6"/>
  <c r="C32" i="6"/>
  <c r="B32" i="6"/>
  <c r="K31" i="6"/>
  <c r="J31" i="6"/>
  <c r="I31" i="6"/>
  <c r="H31" i="6"/>
  <c r="G31" i="6"/>
  <c r="F31" i="6"/>
  <c r="E31" i="6"/>
  <c r="D31" i="6"/>
  <c r="C31" i="6"/>
  <c r="B31" i="6"/>
  <c r="K30" i="6"/>
  <c r="J30" i="6"/>
  <c r="I30" i="6"/>
  <c r="H30" i="6"/>
  <c r="G30" i="6"/>
  <c r="F30" i="6"/>
  <c r="E30" i="6"/>
  <c r="D30" i="6"/>
  <c r="C30" i="6"/>
  <c r="B30" i="6"/>
  <c r="K29" i="6"/>
  <c r="J29" i="6"/>
  <c r="I29" i="6"/>
  <c r="H29" i="6"/>
  <c r="G29" i="6"/>
  <c r="F29" i="6"/>
  <c r="E29" i="6"/>
  <c r="D29" i="6"/>
  <c r="C29" i="6"/>
  <c r="B29" i="6"/>
  <c r="K28" i="6"/>
  <c r="J28" i="6"/>
  <c r="I28" i="6"/>
  <c r="H28" i="6"/>
  <c r="G28" i="6"/>
  <c r="F28" i="6"/>
  <c r="E28" i="6"/>
  <c r="D28" i="6"/>
  <c r="C28" i="6"/>
  <c r="B28" i="6"/>
  <c r="K27" i="6"/>
  <c r="J27" i="6"/>
  <c r="I27" i="6"/>
  <c r="H27" i="6"/>
  <c r="G27" i="6"/>
  <c r="F27" i="6"/>
  <c r="E27" i="6"/>
  <c r="D27" i="6"/>
  <c r="C27" i="6"/>
  <c r="B27" i="6"/>
  <c r="K26" i="6"/>
  <c r="J26" i="6"/>
  <c r="I26" i="6"/>
  <c r="H26" i="6"/>
  <c r="G26" i="6"/>
  <c r="F26" i="6"/>
  <c r="E26" i="6"/>
  <c r="D26" i="6"/>
  <c r="C26" i="6"/>
  <c r="B26" i="6"/>
  <c r="K25" i="6"/>
  <c r="J25" i="6"/>
  <c r="I25" i="6"/>
  <c r="H25" i="6"/>
  <c r="G25" i="6"/>
  <c r="F25" i="6"/>
  <c r="E25" i="6"/>
  <c r="D25" i="6"/>
  <c r="C25" i="6"/>
  <c r="B25" i="6"/>
  <c r="K24" i="6"/>
  <c r="J24" i="6"/>
  <c r="I24" i="6"/>
  <c r="H24" i="6"/>
  <c r="G24" i="6"/>
  <c r="F24" i="6"/>
  <c r="E24" i="6"/>
  <c r="D24" i="6"/>
  <c r="C24" i="6"/>
  <c r="B24" i="6"/>
  <c r="K23" i="6"/>
  <c r="J23" i="6"/>
  <c r="I23" i="6"/>
  <c r="H23" i="6"/>
  <c r="G23" i="6"/>
  <c r="F23" i="6"/>
  <c r="E23" i="6"/>
  <c r="D23" i="6"/>
  <c r="C23" i="6"/>
  <c r="B23" i="6"/>
  <c r="K22" i="6"/>
  <c r="J22" i="6"/>
  <c r="I22" i="6"/>
  <c r="H22" i="6"/>
  <c r="G22" i="6"/>
  <c r="F22" i="6"/>
  <c r="E22" i="6"/>
  <c r="D22" i="6"/>
  <c r="C22" i="6"/>
  <c r="B22" i="6"/>
  <c r="K21" i="6"/>
  <c r="J21" i="6"/>
  <c r="I21" i="6"/>
  <c r="H21" i="6"/>
  <c r="G21" i="6"/>
  <c r="F21" i="6"/>
  <c r="E21" i="6"/>
  <c r="D21" i="6"/>
  <c r="C21" i="6"/>
  <c r="B21" i="6"/>
  <c r="K20" i="6"/>
  <c r="J20" i="6"/>
  <c r="I20" i="6"/>
  <c r="H20" i="6"/>
  <c r="G20" i="6"/>
  <c r="F20" i="6"/>
  <c r="E20" i="6"/>
  <c r="D20" i="6"/>
  <c r="C20" i="6"/>
  <c r="B20" i="6"/>
  <c r="K19" i="6"/>
  <c r="J19" i="6"/>
  <c r="I19" i="6"/>
  <c r="H19" i="6"/>
  <c r="G19" i="6"/>
  <c r="F19" i="6"/>
  <c r="E19" i="6"/>
  <c r="D19" i="6"/>
  <c r="C19" i="6"/>
  <c r="B19" i="6"/>
  <c r="K18" i="6"/>
  <c r="J18" i="6"/>
  <c r="I18" i="6"/>
  <c r="H18" i="6"/>
  <c r="G18" i="6"/>
  <c r="F18" i="6"/>
  <c r="E18" i="6"/>
  <c r="D18" i="6"/>
  <c r="C18" i="6"/>
  <c r="B18" i="6"/>
  <c r="K17" i="6"/>
  <c r="J17" i="6"/>
  <c r="I17" i="6"/>
  <c r="H17" i="6"/>
  <c r="G17" i="6"/>
  <c r="F17" i="6"/>
  <c r="E17" i="6"/>
  <c r="D17" i="6"/>
  <c r="C17" i="6"/>
  <c r="B17" i="6"/>
  <c r="K16" i="6"/>
  <c r="J16" i="6"/>
  <c r="I16" i="6"/>
  <c r="H16" i="6"/>
  <c r="G16" i="6"/>
  <c r="F16" i="6"/>
  <c r="E16" i="6"/>
  <c r="D16" i="6"/>
  <c r="C16" i="6"/>
  <c r="B16" i="6"/>
  <c r="K15" i="6"/>
  <c r="J15" i="6"/>
  <c r="I15" i="6"/>
  <c r="H15" i="6"/>
  <c r="G15" i="6"/>
  <c r="F15" i="6"/>
  <c r="E15" i="6"/>
  <c r="D15" i="6"/>
  <c r="C15" i="6"/>
  <c r="B15" i="6"/>
  <c r="K14" i="6"/>
  <c r="J14" i="6"/>
  <c r="I14" i="6"/>
  <c r="H14" i="6"/>
  <c r="G14" i="6"/>
  <c r="F14" i="6"/>
  <c r="E14" i="6"/>
  <c r="D14" i="6"/>
  <c r="C14" i="6"/>
  <c r="B14" i="6"/>
  <c r="K13" i="6"/>
  <c r="J13" i="6"/>
  <c r="I13" i="6"/>
  <c r="H13" i="6"/>
  <c r="G13" i="6"/>
  <c r="F13" i="6"/>
  <c r="E13" i="6"/>
  <c r="D13" i="6"/>
  <c r="C13" i="6"/>
  <c r="B13" i="6"/>
  <c r="K12" i="6"/>
  <c r="J12" i="6"/>
  <c r="I12" i="6"/>
  <c r="H12" i="6"/>
  <c r="G12" i="6"/>
  <c r="F12" i="6"/>
  <c r="E12" i="6"/>
  <c r="D12" i="6"/>
  <c r="C12" i="6"/>
  <c r="B12" i="6"/>
  <c r="K11" i="6"/>
  <c r="J11" i="6"/>
  <c r="I11" i="6"/>
  <c r="H11" i="6"/>
  <c r="G11" i="6"/>
  <c r="F11" i="6"/>
  <c r="E11" i="6"/>
  <c r="D11" i="6"/>
  <c r="C11" i="6"/>
  <c r="B11" i="6"/>
  <c r="K10" i="6"/>
  <c r="J10" i="6"/>
  <c r="I10" i="6"/>
  <c r="H10" i="6"/>
  <c r="G10" i="6"/>
  <c r="F10" i="6"/>
  <c r="E10" i="6"/>
  <c r="D10" i="6"/>
  <c r="C10" i="6"/>
  <c r="B10" i="6"/>
  <c r="K9" i="6"/>
  <c r="J9" i="6"/>
  <c r="I9" i="6"/>
  <c r="H9" i="6"/>
  <c r="G9" i="6"/>
  <c r="F9" i="6"/>
  <c r="E9" i="6"/>
  <c r="D9" i="6"/>
  <c r="C9" i="6"/>
  <c r="B9" i="6"/>
  <c r="K8" i="6"/>
  <c r="J8" i="6"/>
  <c r="I8" i="6"/>
  <c r="H8" i="6"/>
  <c r="G8" i="6"/>
  <c r="F8" i="6"/>
  <c r="E8" i="6"/>
  <c r="D8" i="6"/>
  <c r="C8" i="6"/>
  <c r="B8" i="6"/>
  <c r="K7" i="6"/>
  <c r="J7" i="6"/>
  <c r="I7" i="6"/>
  <c r="H7" i="6"/>
  <c r="G7" i="6"/>
  <c r="F7" i="6"/>
  <c r="E7" i="6"/>
  <c r="D7" i="6"/>
  <c r="C7" i="6"/>
  <c r="B7" i="6"/>
  <c r="K6" i="6"/>
  <c r="J6" i="6"/>
  <c r="I6" i="6"/>
  <c r="H6" i="6"/>
  <c r="G6" i="6"/>
  <c r="F6" i="6"/>
  <c r="E6" i="6"/>
  <c r="D6" i="6"/>
  <c r="C6" i="6"/>
  <c r="B6" i="6"/>
  <c r="K5" i="6"/>
  <c r="J5" i="6"/>
  <c r="I5" i="6"/>
  <c r="H5" i="6"/>
  <c r="G5" i="6"/>
  <c r="F5" i="6"/>
  <c r="E5" i="6"/>
  <c r="D5" i="6"/>
  <c r="C5" i="6"/>
  <c r="B5" i="6"/>
  <c r="K4" i="6"/>
  <c r="J4" i="6"/>
  <c r="I4" i="6"/>
  <c r="H4" i="6"/>
  <c r="G4" i="6"/>
  <c r="F4" i="6"/>
  <c r="E4" i="6"/>
  <c r="D4" i="6"/>
  <c r="C4" i="6"/>
  <c r="B4" i="6"/>
  <c r="K3" i="6"/>
  <c r="J3" i="6"/>
  <c r="I3" i="6"/>
  <c r="H3" i="6"/>
  <c r="G3" i="6"/>
  <c r="F3" i="6"/>
  <c r="E3" i="6"/>
  <c r="D3" i="6"/>
  <c r="C3" i="6"/>
  <c r="B3" i="6"/>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K77" i="5"/>
  <c r="J77" i="5"/>
  <c r="I77" i="5"/>
  <c r="H77" i="5"/>
  <c r="G77" i="5"/>
  <c r="F77" i="5"/>
  <c r="E77" i="5"/>
  <c r="D77" i="5"/>
  <c r="C77" i="5"/>
  <c r="B77" i="5"/>
  <c r="K76" i="5"/>
  <c r="J76" i="5"/>
  <c r="I76" i="5"/>
  <c r="H76" i="5"/>
  <c r="G76" i="5"/>
  <c r="F76" i="5"/>
  <c r="E76" i="5"/>
  <c r="D76" i="5"/>
  <c r="C76" i="5"/>
  <c r="B76" i="5"/>
  <c r="K75" i="5"/>
  <c r="J75" i="5"/>
  <c r="I75" i="5"/>
  <c r="H75" i="5"/>
  <c r="G75" i="5"/>
  <c r="F75" i="5"/>
  <c r="E75" i="5"/>
  <c r="D75" i="5"/>
  <c r="C75" i="5"/>
  <c r="B75" i="5"/>
  <c r="K74" i="5"/>
  <c r="J74" i="5"/>
  <c r="I74" i="5"/>
  <c r="H74" i="5"/>
  <c r="G74" i="5"/>
  <c r="F74" i="5"/>
  <c r="E74" i="5"/>
  <c r="D74" i="5"/>
  <c r="C74" i="5"/>
  <c r="B74" i="5"/>
  <c r="K73" i="5"/>
  <c r="J73" i="5"/>
  <c r="I73" i="5"/>
  <c r="H73" i="5"/>
  <c r="G73" i="5"/>
  <c r="F73" i="5"/>
  <c r="E73" i="5"/>
  <c r="D73" i="5"/>
  <c r="C73" i="5"/>
  <c r="B73" i="5"/>
  <c r="K72" i="5"/>
  <c r="J72" i="5"/>
  <c r="I72" i="5"/>
  <c r="H72" i="5"/>
  <c r="G72" i="5"/>
  <c r="F72" i="5"/>
  <c r="E72" i="5"/>
  <c r="D72" i="5"/>
  <c r="C72" i="5"/>
  <c r="B72" i="5"/>
  <c r="K71" i="5"/>
  <c r="J71" i="5"/>
  <c r="I71" i="5"/>
  <c r="H71" i="5"/>
  <c r="G71" i="5"/>
  <c r="F71" i="5"/>
  <c r="E71" i="5"/>
  <c r="D71" i="5"/>
  <c r="C71" i="5"/>
  <c r="B71" i="5"/>
  <c r="K70" i="5"/>
  <c r="J70" i="5"/>
  <c r="I70" i="5"/>
  <c r="H70" i="5"/>
  <c r="G70" i="5"/>
  <c r="F70" i="5"/>
  <c r="E70" i="5"/>
  <c r="D70" i="5"/>
  <c r="C70" i="5"/>
  <c r="B70" i="5"/>
  <c r="K69" i="5"/>
  <c r="J69" i="5"/>
  <c r="I69" i="5"/>
  <c r="H69" i="5"/>
  <c r="G69" i="5"/>
  <c r="F69" i="5"/>
  <c r="E69" i="5"/>
  <c r="D69" i="5"/>
  <c r="C69" i="5"/>
  <c r="B69" i="5"/>
  <c r="K68" i="5"/>
  <c r="J68" i="5"/>
  <c r="I68" i="5"/>
  <c r="H68" i="5"/>
  <c r="G68" i="5"/>
  <c r="F68" i="5"/>
  <c r="E68" i="5"/>
  <c r="D68" i="5"/>
  <c r="C68" i="5"/>
  <c r="B68" i="5"/>
  <c r="K67" i="5"/>
  <c r="J67" i="5"/>
  <c r="I67" i="5"/>
  <c r="H67" i="5"/>
  <c r="G67" i="5"/>
  <c r="F67" i="5"/>
  <c r="E67" i="5"/>
  <c r="D67" i="5"/>
  <c r="C67" i="5"/>
  <c r="B67" i="5"/>
  <c r="K66" i="5"/>
  <c r="J66" i="5"/>
  <c r="I66" i="5"/>
  <c r="H66" i="5"/>
  <c r="G66" i="5"/>
  <c r="F66" i="5"/>
  <c r="E66" i="5"/>
  <c r="D66" i="5"/>
  <c r="C66" i="5"/>
  <c r="B66" i="5"/>
  <c r="K65" i="5"/>
  <c r="J65" i="5"/>
  <c r="I65" i="5"/>
  <c r="H65" i="5"/>
  <c r="G65" i="5"/>
  <c r="F65" i="5"/>
  <c r="E65" i="5"/>
  <c r="D65" i="5"/>
  <c r="C65" i="5"/>
  <c r="B65" i="5"/>
  <c r="K64" i="5"/>
  <c r="J64" i="5"/>
  <c r="I64" i="5"/>
  <c r="H64" i="5"/>
  <c r="G64" i="5"/>
  <c r="F64" i="5"/>
  <c r="E64" i="5"/>
  <c r="D64" i="5"/>
  <c r="C64" i="5"/>
  <c r="B64" i="5"/>
  <c r="K63" i="5"/>
  <c r="J63" i="5"/>
  <c r="I63" i="5"/>
  <c r="H63" i="5"/>
  <c r="G63" i="5"/>
  <c r="F63" i="5"/>
  <c r="E63" i="5"/>
  <c r="D63" i="5"/>
  <c r="C63" i="5"/>
  <c r="B63" i="5"/>
  <c r="K62" i="5"/>
  <c r="J62" i="5"/>
  <c r="I62" i="5"/>
  <c r="H62" i="5"/>
  <c r="G62" i="5"/>
  <c r="F62" i="5"/>
  <c r="E62" i="5"/>
  <c r="D62" i="5"/>
  <c r="C62" i="5"/>
  <c r="B62" i="5"/>
  <c r="K61" i="5"/>
  <c r="J61" i="5"/>
  <c r="I61" i="5"/>
  <c r="H61" i="5"/>
  <c r="G61" i="5"/>
  <c r="F61" i="5"/>
  <c r="E61" i="5"/>
  <c r="D61" i="5"/>
  <c r="C61" i="5"/>
  <c r="B61" i="5"/>
  <c r="K60" i="5"/>
  <c r="J60" i="5"/>
  <c r="I60" i="5"/>
  <c r="H60" i="5"/>
  <c r="G60" i="5"/>
  <c r="F60" i="5"/>
  <c r="E60" i="5"/>
  <c r="D60" i="5"/>
  <c r="C60" i="5"/>
  <c r="B60" i="5"/>
  <c r="K59" i="5"/>
  <c r="J59" i="5"/>
  <c r="I59" i="5"/>
  <c r="H59" i="5"/>
  <c r="G59" i="5"/>
  <c r="F59" i="5"/>
  <c r="E59" i="5"/>
  <c r="D59" i="5"/>
  <c r="C59" i="5"/>
  <c r="B59" i="5"/>
  <c r="K58" i="5"/>
  <c r="J58" i="5"/>
  <c r="I58" i="5"/>
  <c r="H58" i="5"/>
  <c r="G58" i="5"/>
  <c r="F58" i="5"/>
  <c r="E58" i="5"/>
  <c r="D58" i="5"/>
  <c r="C58" i="5"/>
  <c r="B58" i="5"/>
  <c r="K57" i="5"/>
  <c r="J57" i="5"/>
  <c r="I57" i="5"/>
  <c r="H57" i="5"/>
  <c r="G57" i="5"/>
  <c r="F57" i="5"/>
  <c r="E57" i="5"/>
  <c r="D57" i="5"/>
  <c r="C57" i="5"/>
  <c r="B57" i="5"/>
  <c r="K56" i="5"/>
  <c r="J56" i="5"/>
  <c r="I56" i="5"/>
  <c r="H56" i="5"/>
  <c r="G56" i="5"/>
  <c r="F56" i="5"/>
  <c r="E56" i="5"/>
  <c r="D56" i="5"/>
  <c r="C56" i="5"/>
  <c r="B56" i="5"/>
  <c r="K55" i="5"/>
  <c r="J55" i="5"/>
  <c r="I55" i="5"/>
  <c r="H55" i="5"/>
  <c r="G55" i="5"/>
  <c r="F55" i="5"/>
  <c r="E55" i="5"/>
  <c r="D55" i="5"/>
  <c r="C55" i="5"/>
  <c r="B55" i="5"/>
  <c r="K54" i="5"/>
  <c r="J54" i="5"/>
  <c r="I54" i="5"/>
  <c r="H54" i="5"/>
  <c r="G54" i="5"/>
  <c r="F54" i="5"/>
  <c r="E54" i="5"/>
  <c r="D54" i="5"/>
  <c r="C54" i="5"/>
  <c r="B54" i="5"/>
  <c r="K53" i="5"/>
  <c r="J53" i="5"/>
  <c r="I53" i="5"/>
  <c r="H53" i="5"/>
  <c r="G53" i="5"/>
  <c r="F53" i="5"/>
  <c r="E53" i="5"/>
  <c r="D53" i="5"/>
  <c r="C53" i="5"/>
  <c r="B53" i="5"/>
  <c r="K52" i="5"/>
  <c r="J52" i="5"/>
  <c r="I52" i="5"/>
  <c r="H52" i="5"/>
  <c r="G52" i="5"/>
  <c r="F52" i="5"/>
  <c r="E52" i="5"/>
  <c r="D52" i="5"/>
  <c r="C52" i="5"/>
  <c r="B52" i="5"/>
  <c r="K51" i="5"/>
  <c r="J51" i="5"/>
  <c r="I51" i="5"/>
  <c r="H51" i="5"/>
  <c r="G51" i="5"/>
  <c r="F51" i="5"/>
  <c r="E51" i="5"/>
  <c r="D51" i="5"/>
  <c r="C51" i="5"/>
  <c r="B51" i="5"/>
  <c r="K50" i="5"/>
  <c r="J50" i="5"/>
  <c r="I50" i="5"/>
  <c r="H50" i="5"/>
  <c r="G50" i="5"/>
  <c r="F50" i="5"/>
  <c r="E50" i="5"/>
  <c r="D50" i="5"/>
  <c r="C50" i="5"/>
  <c r="B50" i="5"/>
  <c r="K49" i="5"/>
  <c r="J49" i="5"/>
  <c r="I49" i="5"/>
  <c r="H49" i="5"/>
  <c r="G49" i="5"/>
  <c r="F49" i="5"/>
  <c r="E49" i="5"/>
  <c r="D49" i="5"/>
  <c r="C49" i="5"/>
  <c r="B49" i="5"/>
  <c r="K48" i="5"/>
  <c r="J48" i="5"/>
  <c r="I48" i="5"/>
  <c r="H48" i="5"/>
  <c r="G48" i="5"/>
  <c r="F48" i="5"/>
  <c r="E48" i="5"/>
  <c r="D48" i="5"/>
  <c r="C48" i="5"/>
  <c r="B48" i="5"/>
  <c r="K47" i="5"/>
  <c r="J47" i="5"/>
  <c r="I47" i="5"/>
  <c r="H47" i="5"/>
  <c r="G47" i="5"/>
  <c r="F47" i="5"/>
  <c r="E47" i="5"/>
  <c r="D47" i="5"/>
  <c r="C47" i="5"/>
  <c r="B47" i="5"/>
  <c r="K46" i="5"/>
  <c r="J46" i="5"/>
  <c r="I46" i="5"/>
  <c r="H46" i="5"/>
  <c r="G46" i="5"/>
  <c r="F46" i="5"/>
  <c r="E46" i="5"/>
  <c r="D46" i="5"/>
  <c r="C46" i="5"/>
  <c r="B46" i="5"/>
  <c r="K45" i="5"/>
  <c r="J45" i="5"/>
  <c r="I45" i="5"/>
  <c r="H45" i="5"/>
  <c r="G45" i="5"/>
  <c r="F45" i="5"/>
  <c r="E45" i="5"/>
  <c r="D45" i="5"/>
  <c r="C45" i="5"/>
  <c r="B45" i="5"/>
  <c r="K44" i="5"/>
  <c r="J44" i="5"/>
  <c r="I44" i="5"/>
  <c r="H44" i="5"/>
  <c r="G44" i="5"/>
  <c r="F44" i="5"/>
  <c r="E44" i="5"/>
  <c r="D44" i="5"/>
  <c r="C44" i="5"/>
  <c r="B44" i="5"/>
  <c r="K43" i="5"/>
  <c r="J43" i="5"/>
  <c r="I43" i="5"/>
  <c r="H43" i="5"/>
  <c r="G43" i="5"/>
  <c r="F43" i="5"/>
  <c r="E43" i="5"/>
  <c r="D43" i="5"/>
  <c r="C43" i="5"/>
  <c r="B43" i="5"/>
  <c r="K42" i="5"/>
  <c r="J42" i="5"/>
  <c r="I42" i="5"/>
  <c r="H42" i="5"/>
  <c r="G42" i="5"/>
  <c r="F42" i="5"/>
  <c r="E42" i="5"/>
  <c r="D42" i="5"/>
  <c r="C42" i="5"/>
  <c r="B42" i="5"/>
  <c r="K41" i="5"/>
  <c r="J41" i="5"/>
  <c r="I41" i="5"/>
  <c r="H41" i="5"/>
  <c r="G41" i="5"/>
  <c r="F41" i="5"/>
  <c r="E41" i="5"/>
  <c r="D41" i="5"/>
  <c r="C41" i="5"/>
  <c r="B41" i="5"/>
  <c r="K40" i="5"/>
  <c r="J40" i="5"/>
  <c r="I40" i="5"/>
  <c r="H40" i="5"/>
  <c r="G40" i="5"/>
  <c r="F40" i="5"/>
  <c r="E40" i="5"/>
  <c r="D40" i="5"/>
  <c r="C40" i="5"/>
  <c r="B40" i="5"/>
  <c r="K39" i="5"/>
  <c r="J39" i="5"/>
  <c r="I39" i="5"/>
  <c r="H39" i="5"/>
  <c r="G39" i="5"/>
  <c r="F39" i="5"/>
  <c r="E39" i="5"/>
  <c r="D39" i="5"/>
  <c r="C39" i="5"/>
  <c r="B39" i="5"/>
  <c r="K38" i="5"/>
  <c r="J38" i="5"/>
  <c r="I38" i="5"/>
  <c r="H38" i="5"/>
  <c r="G38" i="5"/>
  <c r="F38" i="5"/>
  <c r="E38" i="5"/>
  <c r="D38" i="5"/>
  <c r="C38" i="5"/>
  <c r="B38" i="5"/>
  <c r="K37" i="5"/>
  <c r="J37" i="5"/>
  <c r="I37" i="5"/>
  <c r="H37" i="5"/>
  <c r="G37" i="5"/>
  <c r="F37" i="5"/>
  <c r="E37" i="5"/>
  <c r="D37" i="5"/>
  <c r="C37" i="5"/>
  <c r="B37" i="5"/>
  <c r="K36" i="5"/>
  <c r="J36" i="5"/>
  <c r="I36" i="5"/>
  <c r="H36" i="5"/>
  <c r="G36" i="5"/>
  <c r="F36" i="5"/>
  <c r="E36" i="5"/>
  <c r="D36" i="5"/>
  <c r="C36" i="5"/>
  <c r="B36" i="5"/>
  <c r="K35" i="5"/>
  <c r="J35" i="5"/>
  <c r="I35" i="5"/>
  <c r="H35" i="5"/>
  <c r="G35" i="5"/>
  <c r="F35" i="5"/>
  <c r="E35" i="5"/>
  <c r="D35" i="5"/>
  <c r="C35" i="5"/>
  <c r="B35" i="5"/>
  <c r="K34" i="5"/>
  <c r="J34" i="5"/>
  <c r="I34" i="5"/>
  <c r="H34" i="5"/>
  <c r="G34" i="5"/>
  <c r="F34" i="5"/>
  <c r="E34" i="5"/>
  <c r="D34" i="5"/>
  <c r="C34" i="5"/>
  <c r="B34" i="5"/>
  <c r="K33" i="5"/>
  <c r="J33" i="5"/>
  <c r="I33" i="5"/>
  <c r="H33" i="5"/>
  <c r="G33" i="5"/>
  <c r="F33" i="5"/>
  <c r="E33" i="5"/>
  <c r="D33" i="5"/>
  <c r="C33" i="5"/>
  <c r="B33" i="5"/>
  <c r="K32" i="5"/>
  <c r="J32" i="5"/>
  <c r="I32" i="5"/>
  <c r="H32" i="5"/>
  <c r="G32" i="5"/>
  <c r="F32" i="5"/>
  <c r="E32" i="5"/>
  <c r="D32" i="5"/>
  <c r="C32" i="5"/>
  <c r="B32" i="5"/>
  <c r="K31" i="5"/>
  <c r="J31" i="5"/>
  <c r="I31" i="5"/>
  <c r="H31" i="5"/>
  <c r="G31" i="5"/>
  <c r="F31" i="5"/>
  <c r="E31" i="5"/>
  <c r="D31" i="5"/>
  <c r="C31" i="5"/>
  <c r="B31" i="5"/>
  <c r="K30" i="5"/>
  <c r="J30" i="5"/>
  <c r="I30" i="5"/>
  <c r="H30" i="5"/>
  <c r="G30" i="5"/>
  <c r="F30" i="5"/>
  <c r="E30" i="5"/>
  <c r="D30" i="5"/>
  <c r="C30" i="5"/>
  <c r="B30" i="5"/>
  <c r="K29" i="5"/>
  <c r="J29" i="5"/>
  <c r="I29" i="5"/>
  <c r="H29" i="5"/>
  <c r="G29" i="5"/>
  <c r="F29" i="5"/>
  <c r="E29" i="5"/>
  <c r="D29" i="5"/>
  <c r="C29" i="5"/>
  <c r="B29" i="5"/>
  <c r="K28" i="5"/>
  <c r="J28" i="5"/>
  <c r="I28" i="5"/>
  <c r="H28" i="5"/>
  <c r="G28" i="5"/>
  <c r="F28" i="5"/>
  <c r="E28" i="5"/>
  <c r="D28" i="5"/>
  <c r="C28" i="5"/>
  <c r="B28" i="5"/>
  <c r="K27" i="5"/>
  <c r="J27" i="5"/>
  <c r="I27" i="5"/>
  <c r="H27" i="5"/>
  <c r="G27" i="5"/>
  <c r="F27" i="5"/>
  <c r="E27" i="5"/>
  <c r="D27" i="5"/>
  <c r="C27" i="5"/>
  <c r="B27" i="5"/>
  <c r="K26" i="5"/>
  <c r="J26" i="5"/>
  <c r="I26" i="5"/>
  <c r="H26" i="5"/>
  <c r="G26" i="5"/>
  <c r="F26" i="5"/>
  <c r="E26" i="5"/>
  <c r="D26" i="5"/>
  <c r="C26" i="5"/>
  <c r="B26" i="5"/>
  <c r="K25" i="5"/>
  <c r="J25" i="5"/>
  <c r="I25" i="5"/>
  <c r="H25" i="5"/>
  <c r="G25" i="5"/>
  <c r="F25" i="5"/>
  <c r="E25" i="5"/>
  <c r="D25" i="5"/>
  <c r="C25" i="5"/>
  <c r="B25" i="5"/>
  <c r="K24" i="5"/>
  <c r="J24" i="5"/>
  <c r="I24" i="5"/>
  <c r="H24" i="5"/>
  <c r="G24" i="5"/>
  <c r="F24" i="5"/>
  <c r="E24" i="5"/>
  <c r="D24" i="5"/>
  <c r="C24" i="5"/>
  <c r="B24" i="5"/>
  <c r="K23" i="5"/>
  <c r="J23" i="5"/>
  <c r="I23" i="5"/>
  <c r="H23" i="5"/>
  <c r="G23" i="5"/>
  <c r="F23" i="5"/>
  <c r="E23" i="5"/>
  <c r="D23" i="5"/>
  <c r="C23" i="5"/>
  <c r="B23" i="5"/>
  <c r="K22" i="5"/>
  <c r="J22" i="5"/>
  <c r="I22" i="5"/>
  <c r="H22" i="5"/>
  <c r="G22" i="5"/>
  <c r="F22" i="5"/>
  <c r="E22" i="5"/>
  <c r="D22" i="5"/>
  <c r="C22" i="5"/>
  <c r="B22" i="5"/>
  <c r="K21" i="5"/>
  <c r="J21" i="5"/>
  <c r="I21" i="5"/>
  <c r="H21" i="5"/>
  <c r="G21" i="5"/>
  <c r="F21" i="5"/>
  <c r="E21" i="5"/>
  <c r="D21" i="5"/>
  <c r="C21" i="5"/>
  <c r="B21" i="5"/>
  <c r="K20" i="5"/>
  <c r="J20" i="5"/>
  <c r="I20" i="5"/>
  <c r="H20" i="5"/>
  <c r="G20" i="5"/>
  <c r="F20" i="5"/>
  <c r="E20" i="5"/>
  <c r="D20" i="5"/>
  <c r="C20" i="5"/>
  <c r="B20" i="5"/>
  <c r="K19" i="5"/>
  <c r="J19" i="5"/>
  <c r="I19" i="5"/>
  <c r="H19" i="5"/>
  <c r="G19" i="5"/>
  <c r="F19" i="5"/>
  <c r="E19" i="5"/>
  <c r="D19" i="5"/>
  <c r="C19" i="5"/>
  <c r="B19" i="5"/>
  <c r="K18" i="5"/>
  <c r="J18" i="5"/>
  <c r="I18" i="5"/>
  <c r="H18" i="5"/>
  <c r="G18" i="5"/>
  <c r="F18" i="5"/>
  <c r="E18" i="5"/>
  <c r="D18" i="5"/>
  <c r="C18" i="5"/>
  <c r="B18" i="5"/>
  <c r="K17" i="5"/>
  <c r="J17" i="5"/>
  <c r="I17" i="5"/>
  <c r="H17" i="5"/>
  <c r="G17" i="5"/>
  <c r="F17" i="5"/>
  <c r="E17" i="5"/>
  <c r="D17" i="5"/>
  <c r="C17" i="5"/>
  <c r="B17" i="5"/>
  <c r="K16" i="5"/>
  <c r="J16" i="5"/>
  <c r="I16" i="5"/>
  <c r="H16" i="5"/>
  <c r="G16" i="5"/>
  <c r="F16" i="5"/>
  <c r="E16" i="5"/>
  <c r="D16" i="5"/>
  <c r="C16" i="5"/>
  <c r="B16" i="5"/>
  <c r="K15" i="5"/>
  <c r="J15" i="5"/>
  <c r="I15" i="5"/>
  <c r="H15" i="5"/>
  <c r="G15" i="5"/>
  <c r="F15" i="5"/>
  <c r="E15" i="5"/>
  <c r="D15" i="5"/>
  <c r="C15" i="5"/>
  <c r="B15" i="5"/>
  <c r="K14" i="5"/>
  <c r="J14" i="5"/>
  <c r="I14" i="5"/>
  <c r="H14" i="5"/>
  <c r="G14" i="5"/>
  <c r="F14" i="5"/>
  <c r="E14" i="5"/>
  <c r="D14" i="5"/>
  <c r="C14" i="5"/>
  <c r="B14" i="5"/>
  <c r="K13" i="5"/>
  <c r="J13" i="5"/>
  <c r="I13" i="5"/>
  <c r="H13" i="5"/>
  <c r="G13" i="5"/>
  <c r="F13" i="5"/>
  <c r="E13" i="5"/>
  <c r="D13" i="5"/>
  <c r="C13" i="5"/>
  <c r="B13" i="5"/>
  <c r="K12" i="5"/>
  <c r="J12" i="5"/>
  <c r="I12" i="5"/>
  <c r="H12" i="5"/>
  <c r="G12" i="5"/>
  <c r="F12" i="5"/>
  <c r="E12" i="5"/>
  <c r="D12" i="5"/>
  <c r="C12" i="5"/>
  <c r="B12" i="5"/>
  <c r="K11" i="5"/>
  <c r="J11" i="5"/>
  <c r="I11" i="5"/>
  <c r="H11" i="5"/>
  <c r="G11" i="5"/>
  <c r="F11" i="5"/>
  <c r="E11" i="5"/>
  <c r="D11" i="5"/>
  <c r="C11" i="5"/>
  <c r="B11" i="5"/>
  <c r="K10" i="5"/>
  <c r="J10" i="5"/>
  <c r="I10" i="5"/>
  <c r="H10" i="5"/>
  <c r="G10" i="5"/>
  <c r="F10" i="5"/>
  <c r="E10" i="5"/>
  <c r="D10" i="5"/>
  <c r="C10" i="5"/>
  <c r="B10" i="5"/>
  <c r="K9" i="5"/>
  <c r="J9" i="5"/>
  <c r="I9" i="5"/>
  <c r="H9" i="5"/>
  <c r="G9" i="5"/>
  <c r="F9" i="5"/>
  <c r="E9" i="5"/>
  <c r="D9" i="5"/>
  <c r="C9" i="5"/>
  <c r="B9" i="5"/>
  <c r="K8" i="5"/>
  <c r="J8" i="5"/>
  <c r="I8" i="5"/>
  <c r="H8" i="5"/>
  <c r="G8" i="5"/>
  <c r="F8" i="5"/>
  <c r="E8" i="5"/>
  <c r="D8" i="5"/>
  <c r="C8" i="5"/>
  <c r="B8" i="5"/>
  <c r="K7" i="5"/>
  <c r="J7" i="5"/>
  <c r="I7" i="5"/>
  <c r="H7" i="5"/>
  <c r="G7" i="5"/>
  <c r="F7" i="5"/>
  <c r="E7" i="5"/>
  <c r="D7" i="5"/>
  <c r="C7" i="5"/>
  <c r="B7" i="5"/>
  <c r="K6" i="5"/>
  <c r="J6" i="5"/>
  <c r="I6" i="5"/>
  <c r="H6" i="5"/>
  <c r="G6" i="5"/>
  <c r="F6" i="5"/>
  <c r="E6" i="5"/>
  <c r="D6" i="5"/>
  <c r="C6" i="5"/>
  <c r="B6" i="5"/>
  <c r="K5" i="5"/>
  <c r="J5" i="5"/>
  <c r="I5" i="5"/>
  <c r="H5" i="5"/>
  <c r="G5" i="5"/>
  <c r="F5" i="5"/>
  <c r="E5" i="5"/>
  <c r="D5" i="5"/>
  <c r="C5" i="5"/>
  <c r="B5" i="5"/>
  <c r="K4" i="5"/>
  <c r="J4" i="5"/>
  <c r="I4" i="5"/>
  <c r="H4" i="5"/>
  <c r="G4" i="5"/>
  <c r="F4" i="5"/>
  <c r="E4" i="5"/>
  <c r="D4" i="5"/>
  <c r="C4" i="5"/>
  <c r="B4" i="5"/>
  <c r="K3" i="5"/>
  <c r="J3" i="5"/>
  <c r="I3" i="5"/>
  <c r="H3" i="5"/>
  <c r="G3" i="5"/>
  <c r="F3" i="5"/>
  <c r="E3" i="5"/>
  <c r="D3" i="5"/>
  <c r="C3" i="5"/>
  <c r="B3" i="5"/>
  <c r="BY84" i="74"/>
  <c r="BX84" i="74"/>
  <c r="BW84" i="74"/>
  <c r="BV84" i="74"/>
  <c r="BU84" i="74"/>
  <c r="BT84" i="74"/>
  <c r="BS84" i="74"/>
  <c r="BR84" i="74"/>
  <c r="BQ84" i="74"/>
  <c r="BP84" i="74"/>
  <c r="BO84" i="74"/>
  <c r="BN84" i="74"/>
  <c r="BM84" i="74"/>
  <c r="BL84" i="74"/>
  <c r="BK84" i="74"/>
  <c r="BJ84" i="74"/>
  <c r="BI84" i="74"/>
  <c r="BH84" i="74"/>
  <c r="BG84" i="74"/>
  <c r="BF84" i="74"/>
  <c r="BE84" i="74"/>
  <c r="BD84" i="74"/>
  <c r="BC84" i="74"/>
  <c r="BB84" i="74"/>
  <c r="BA84" i="74"/>
  <c r="AZ84" i="74"/>
  <c r="AY84" i="74"/>
  <c r="AX84" i="74"/>
  <c r="AW84" i="74"/>
  <c r="AV84" i="74"/>
  <c r="AU84" i="74"/>
  <c r="AT84" i="74"/>
  <c r="AS84" i="74"/>
  <c r="AR84" i="74"/>
  <c r="AQ84" i="74"/>
  <c r="AP84" i="74"/>
  <c r="AO84" i="74"/>
  <c r="AN84" i="74"/>
  <c r="AM84" i="74"/>
  <c r="AL84" i="74"/>
  <c r="AK84" i="74"/>
  <c r="AJ84" i="74"/>
  <c r="AI84" i="74"/>
  <c r="AH84" i="74"/>
  <c r="AG84" i="74"/>
  <c r="AF84" i="74"/>
  <c r="AE84" i="74"/>
  <c r="AD84" i="74"/>
  <c r="AC84" i="74"/>
  <c r="AB84" i="74"/>
  <c r="AA84" i="74"/>
  <c r="Z84" i="74"/>
  <c r="Y84" i="74"/>
  <c r="X84" i="74"/>
  <c r="W84" i="74"/>
  <c r="V84" i="74"/>
  <c r="U84" i="74"/>
  <c r="T84" i="74"/>
  <c r="S84" i="74"/>
  <c r="R84" i="74"/>
  <c r="Q84" i="74"/>
  <c r="P84" i="74"/>
  <c r="O84" i="74"/>
  <c r="N84" i="74"/>
  <c r="M84" i="74"/>
  <c r="L84" i="74"/>
  <c r="K84" i="74"/>
  <c r="J84" i="74"/>
  <c r="I84" i="74"/>
  <c r="H84" i="74"/>
  <c r="G84" i="74"/>
  <c r="F84" i="74"/>
  <c r="E84" i="74"/>
  <c r="D84" i="74"/>
  <c r="C84" i="74"/>
  <c r="BY83" i="74"/>
  <c r="BX83" i="74"/>
  <c r="BW83" i="74"/>
  <c r="BV83" i="74"/>
  <c r="BU83" i="74"/>
  <c r="BT83" i="74"/>
  <c r="BS83" i="74"/>
  <c r="BR83" i="74"/>
  <c r="BQ83" i="74"/>
  <c r="BP83" i="74"/>
  <c r="BO83" i="74"/>
  <c r="BN83" i="74"/>
  <c r="BM83" i="74"/>
  <c r="BL83" i="74"/>
  <c r="BK83" i="74"/>
  <c r="BJ83" i="74"/>
  <c r="BI83" i="74"/>
  <c r="BH83" i="74"/>
  <c r="BG83" i="74"/>
  <c r="BF83" i="74"/>
  <c r="BE83" i="74"/>
  <c r="BD83" i="74"/>
  <c r="BC83" i="74"/>
  <c r="BB83" i="74"/>
  <c r="BA83" i="74"/>
  <c r="AZ83" i="74"/>
  <c r="AY83" i="74"/>
  <c r="AX83" i="74"/>
  <c r="AW83" i="74"/>
  <c r="AV83" i="74"/>
  <c r="AU83" i="74"/>
  <c r="AT83" i="74"/>
  <c r="AS83" i="74"/>
  <c r="AR83" i="74"/>
  <c r="AQ83" i="74"/>
  <c r="AP83" i="74"/>
  <c r="AO83" i="74"/>
  <c r="AN83" i="74"/>
  <c r="AM83" i="74"/>
  <c r="AL83" i="74"/>
  <c r="AK83" i="74"/>
  <c r="AJ83" i="74"/>
  <c r="AI83" i="74"/>
  <c r="AH83" i="74"/>
  <c r="AG83" i="74"/>
  <c r="AF83" i="74"/>
  <c r="AE83" i="74"/>
  <c r="AD83" i="74"/>
  <c r="AC83" i="74"/>
  <c r="AB83" i="74"/>
  <c r="AA83" i="74"/>
  <c r="Z83" i="74"/>
  <c r="Y83" i="74"/>
  <c r="X83" i="74"/>
  <c r="W83" i="74"/>
  <c r="V83" i="74"/>
  <c r="U83" i="74"/>
  <c r="T83" i="74"/>
  <c r="S83" i="74"/>
  <c r="R83" i="74"/>
  <c r="Q83" i="74"/>
  <c r="P83" i="74"/>
  <c r="O83" i="74"/>
  <c r="N83" i="74"/>
  <c r="M83" i="74"/>
  <c r="L83" i="74"/>
  <c r="K83" i="74"/>
  <c r="J83" i="74"/>
  <c r="I83" i="74"/>
  <c r="H83" i="74"/>
  <c r="G83" i="74"/>
  <c r="F83" i="74"/>
  <c r="E83" i="74"/>
  <c r="D83" i="74"/>
  <c r="C83" i="74"/>
  <c r="BY82" i="74"/>
  <c r="BX82" i="74"/>
  <c r="BW82" i="74"/>
  <c r="BV82" i="74"/>
  <c r="BU82" i="74"/>
  <c r="BT82" i="74"/>
  <c r="BS82" i="74"/>
  <c r="BR82" i="74"/>
  <c r="BQ82" i="74"/>
  <c r="BP82" i="74"/>
  <c r="BO82" i="74"/>
  <c r="BN82" i="74"/>
  <c r="BM82" i="74"/>
  <c r="BL82" i="74"/>
  <c r="BK82" i="74"/>
  <c r="BJ82" i="74"/>
  <c r="BI82" i="74"/>
  <c r="BH82" i="74"/>
  <c r="BG82" i="74"/>
  <c r="BF82" i="74"/>
  <c r="BE82" i="74"/>
  <c r="BD82" i="74"/>
  <c r="BC82" i="74"/>
  <c r="BB82" i="74"/>
  <c r="BA82" i="74"/>
  <c r="AZ82" i="74"/>
  <c r="AY82" i="74"/>
  <c r="AX82" i="74"/>
  <c r="AW82" i="74"/>
  <c r="AV82" i="74"/>
  <c r="AU82" i="74"/>
  <c r="AT82" i="74"/>
  <c r="AS82" i="74"/>
  <c r="AR82" i="74"/>
  <c r="AQ82" i="74"/>
  <c r="AP82" i="74"/>
  <c r="AO82" i="74"/>
  <c r="AN82" i="74"/>
  <c r="AM82" i="74"/>
  <c r="AL82" i="74"/>
  <c r="AK82" i="74"/>
  <c r="AJ82" i="74"/>
  <c r="AI82" i="74"/>
  <c r="AH82" i="74"/>
  <c r="AG82" i="74"/>
  <c r="AF82" i="74"/>
  <c r="AE82" i="74"/>
  <c r="AD82" i="74"/>
  <c r="AC82" i="74"/>
  <c r="AB82" i="74"/>
  <c r="AA82" i="74"/>
  <c r="Z82" i="74"/>
  <c r="Y82" i="74"/>
  <c r="X82" i="74"/>
  <c r="W82" i="74"/>
  <c r="V82" i="74"/>
  <c r="U82" i="74"/>
  <c r="T82" i="74"/>
  <c r="S82" i="74"/>
  <c r="R82" i="74"/>
  <c r="Q82" i="74"/>
  <c r="P82" i="74"/>
  <c r="O82" i="74"/>
  <c r="N82" i="74"/>
  <c r="M82" i="74"/>
  <c r="L82" i="74"/>
  <c r="K82" i="74"/>
  <c r="J82" i="74"/>
  <c r="I82" i="74"/>
  <c r="H82" i="74"/>
  <c r="G82" i="74"/>
  <c r="F82" i="74"/>
  <c r="E82" i="74"/>
  <c r="D82" i="74"/>
  <c r="C82" i="74"/>
  <c r="B82" i="74"/>
  <c r="A82" i="74"/>
  <c r="BY81" i="74"/>
  <c r="BX81" i="74"/>
  <c r="BW81" i="74"/>
  <c r="BV81" i="74"/>
  <c r="BU81" i="74"/>
  <c r="BT81" i="74"/>
  <c r="BS81" i="74"/>
  <c r="BR81" i="74"/>
  <c r="BQ81" i="74"/>
  <c r="BP81" i="74"/>
  <c r="BO81" i="74"/>
  <c r="BN81" i="74"/>
  <c r="BM81" i="74"/>
  <c r="BL81" i="74"/>
  <c r="BK81" i="74"/>
  <c r="BJ81" i="74"/>
  <c r="BI81" i="74"/>
  <c r="BH81" i="74"/>
  <c r="BG81" i="74"/>
  <c r="BF81" i="74"/>
  <c r="BE81" i="74"/>
  <c r="BD81" i="74"/>
  <c r="BC81" i="74"/>
  <c r="BB81" i="74"/>
  <c r="BA81" i="74"/>
  <c r="AZ81" i="74"/>
  <c r="AY81" i="74"/>
  <c r="AX81" i="74"/>
  <c r="AW81" i="74"/>
  <c r="AV81" i="74"/>
  <c r="AU81" i="74"/>
  <c r="AT81" i="74"/>
  <c r="AS81" i="74"/>
  <c r="AR81" i="74"/>
  <c r="AQ81" i="74"/>
  <c r="AP81" i="74"/>
  <c r="AO81" i="74"/>
  <c r="AN81" i="74"/>
  <c r="AM81" i="74"/>
  <c r="AL81" i="74"/>
  <c r="AK81" i="74"/>
  <c r="AJ81" i="74"/>
  <c r="AI81" i="74"/>
  <c r="AH81" i="74"/>
  <c r="AG81" i="74"/>
  <c r="AF81" i="74"/>
  <c r="AE81" i="74"/>
  <c r="AD81" i="74"/>
  <c r="AC81" i="74"/>
  <c r="AB81" i="74"/>
  <c r="AA81" i="74"/>
  <c r="Z81" i="74"/>
  <c r="Y81" i="74"/>
  <c r="X81" i="74"/>
  <c r="W81" i="74"/>
  <c r="V81" i="74"/>
  <c r="U81" i="74"/>
  <c r="T81" i="74"/>
  <c r="S81" i="74"/>
  <c r="R81" i="74"/>
  <c r="Q81" i="74"/>
  <c r="P81" i="74"/>
  <c r="O81" i="74"/>
  <c r="N81" i="74"/>
  <c r="M81" i="74"/>
  <c r="L81" i="74"/>
  <c r="K81" i="74"/>
  <c r="J81" i="74"/>
  <c r="I81" i="74"/>
  <c r="H81" i="74"/>
  <c r="G81" i="74"/>
  <c r="F81" i="74"/>
  <c r="E81" i="74"/>
  <c r="D81" i="74"/>
  <c r="C81" i="74"/>
  <c r="B81" i="74"/>
  <c r="A81" i="74"/>
  <c r="BY80" i="74"/>
  <c r="BX80" i="74"/>
  <c r="BW80" i="74"/>
  <c r="BV80" i="74"/>
  <c r="BU80" i="74"/>
  <c r="BT80" i="74"/>
  <c r="BS80" i="74"/>
  <c r="BR80" i="74"/>
  <c r="BQ80" i="74"/>
  <c r="BP80" i="74"/>
  <c r="BO80" i="74"/>
  <c r="BN80" i="74"/>
  <c r="BM80" i="74"/>
  <c r="BL80" i="74"/>
  <c r="BK80" i="74"/>
  <c r="BJ80" i="74"/>
  <c r="BI80" i="74"/>
  <c r="BH80" i="74"/>
  <c r="BG80" i="74"/>
  <c r="BF80" i="74"/>
  <c r="BE80" i="74"/>
  <c r="BD80" i="74"/>
  <c r="BC80" i="74"/>
  <c r="BB80" i="74"/>
  <c r="BA80" i="74"/>
  <c r="AZ80" i="74"/>
  <c r="AY80" i="74"/>
  <c r="AX80" i="74"/>
  <c r="AW80" i="74"/>
  <c r="AV80" i="74"/>
  <c r="AU80" i="74"/>
  <c r="AT80" i="74"/>
  <c r="AS80" i="74"/>
  <c r="AR80" i="74"/>
  <c r="AQ80" i="74"/>
  <c r="AP80" i="74"/>
  <c r="AO80" i="74"/>
  <c r="AN80" i="74"/>
  <c r="AM80" i="74"/>
  <c r="AL80" i="74"/>
  <c r="AK80" i="74"/>
  <c r="AJ80" i="74"/>
  <c r="AI80" i="74"/>
  <c r="AH80" i="74"/>
  <c r="AG80" i="74"/>
  <c r="AF80" i="74"/>
  <c r="AE80" i="74"/>
  <c r="AD80" i="74"/>
  <c r="AC80" i="74"/>
  <c r="AB80" i="74"/>
  <c r="AA80" i="74"/>
  <c r="Z80" i="74"/>
  <c r="Y80" i="74"/>
  <c r="X80" i="74"/>
  <c r="W80" i="74"/>
  <c r="V80" i="74"/>
  <c r="U80" i="74"/>
  <c r="T80" i="74"/>
  <c r="S80" i="74"/>
  <c r="R80" i="74"/>
  <c r="Q80" i="74"/>
  <c r="P80" i="74"/>
  <c r="O80" i="74"/>
  <c r="N80" i="74"/>
  <c r="M80" i="74"/>
  <c r="L80" i="74"/>
  <c r="K80" i="74"/>
  <c r="J80" i="74"/>
  <c r="I80" i="74"/>
  <c r="H80" i="74"/>
  <c r="G80" i="74"/>
  <c r="F80" i="74"/>
  <c r="E80" i="74"/>
  <c r="D80" i="74"/>
  <c r="C80" i="74"/>
  <c r="B80" i="74"/>
  <c r="A80" i="74"/>
  <c r="BY79" i="74"/>
  <c r="BX79" i="74"/>
  <c r="BW79" i="74"/>
  <c r="BV79" i="74"/>
  <c r="BU79" i="74"/>
  <c r="BT79" i="74"/>
  <c r="BS79" i="74"/>
  <c r="BR79" i="74"/>
  <c r="BQ79" i="74"/>
  <c r="BP79" i="74"/>
  <c r="BO79" i="74"/>
  <c r="BN79" i="74"/>
  <c r="BM79" i="74"/>
  <c r="BL79" i="74"/>
  <c r="BK79" i="74"/>
  <c r="BJ79" i="74"/>
  <c r="BI79" i="74"/>
  <c r="BH79" i="74"/>
  <c r="BG79" i="74"/>
  <c r="BF79" i="74"/>
  <c r="BE79" i="74"/>
  <c r="BD79" i="74"/>
  <c r="BC79" i="74"/>
  <c r="BB79" i="74"/>
  <c r="BA79" i="74"/>
  <c r="AZ79" i="74"/>
  <c r="AY79" i="74"/>
  <c r="AX79" i="74"/>
  <c r="AW79" i="74"/>
  <c r="AV79" i="74"/>
  <c r="AU79" i="74"/>
  <c r="AT79" i="74"/>
  <c r="AS79" i="74"/>
  <c r="AR79" i="74"/>
  <c r="AQ79" i="74"/>
  <c r="AP79" i="74"/>
  <c r="AO79" i="74"/>
  <c r="AN79" i="74"/>
  <c r="AM79" i="74"/>
  <c r="AL79" i="74"/>
  <c r="AK79" i="74"/>
  <c r="AJ79" i="74"/>
  <c r="AI79" i="74"/>
  <c r="AH79" i="74"/>
  <c r="AG79" i="74"/>
  <c r="AF79" i="74"/>
  <c r="AE79" i="74"/>
  <c r="AD79" i="74"/>
  <c r="AC79" i="74"/>
  <c r="AB79" i="74"/>
  <c r="AA79" i="74"/>
  <c r="Z79" i="74"/>
  <c r="Y79" i="74"/>
  <c r="X79" i="74"/>
  <c r="W79" i="74"/>
  <c r="V79" i="74"/>
  <c r="U79" i="74"/>
  <c r="T79" i="74"/>
  <c r="S79" i="74"/>
  <c r="R79" i="74"/>
  <c r="Q79" i="74"/>
  <c r="P79" i="74"/>
  <c r="O79" i="74"/>
  <c r="N79" i="74"/>
  <c r="M79" i="74"/>
  <c r="L79" i="74"/>
  <c r="K79" i="74"/>
  <c r="J79" i="74"/>
  <c r="I79" i="74"/>
  <c r="H79" i="74"/>
  <c r="G79" i="74"/>
  <c r="F79" i="74"/>
  <c r="E79" i="74"/>
  <c r="D79" i="74"/>
  <c r="C79" i="74"/>
  <c r="B79" i="74"/>
  <c r="A79" i="74"/>
  <c r="BY78" i="74"/>
  <c r="BX78" i="74"/>
  <c r="BW78" i="74"/>
  <c r="BV78" i="74"/>
  <c r="BU78" i="74"/>
  <c r="BT78" i="74"/>
  <c r="BS78" i="74"/>
  <c r="BR78" i="74"/>
  <c r="BQ78" i="74"/>
  <c r="BP78" i="74"/>
  <c r="BO78" i="74"/>
  <c r="BN78" i="74"/>
  <c r="BM78" i="74"/>
  <c r="BL78" i="74"/>
  <c r="BK78" i="74"/>
  <c r="BJ78" i="74"/>
  <c r="BI78" i="74"/>
  <c r="BH78" i="74"/>
  <c r="BG78" i="74"/>
  <c r="BF78" i="74"/>
  <c r="BE78" i="74"/>
  <c r="BD78" i="74"/>
  <c r="BC78" i="74"/>
  <c r="BB78" i="74"/>
  <c r="BA78" i="74"/>
  <c r="AZ78" i="74"/>
  <c r="AY78" i="74"/>
  <c r="AX78" i="74"/>
  <c r="AW78" i="74"/>
  <c r="AV78" i="74"/>
  <c r="AU78" i="74"/>
  <c r="AT78" i="74"/>
  <c r="AS78" i="74"/>
  <c r="AR78" i="74"/>
  <c r="AQ78" i="74"/>
  <c r="AP78" i="74"/>
  <c r="AO78" i="74"/>
  <c r="AN78" i="74"/>
  <c r="AM78" i="74"/>
  <c r="AL78" i="74"/>
  <c r="AK78" i="74"/>
  <c r="AJ78" i="74"/>
  <c r="AI78" i="74"/>
  <c r="AH78" i="74"/>
  <c r="AG78" i="74"/>
  <c r="AF78" i="74"/>
  <c r="AE78" i="74"/>
  <c r="AD78" i="74"/>
  <c r="AC78" i="74"/>
  <c r="AB78" i="74"/>
  <c r="AA78" i="74"/>
  <c r="Z78" i="74"/>
  <c r="Y78" i="74"/>
  <c r="X78" i="74"/>
  <c r="W78" i="74"/>
  <c r="V78" i="74"/>
  <c r="U78" i="74"/>
  <c r="T78" i="74"/>
  <c r="S78" i="74"/>
  <c r="R78" i="74"/>
  <c r="Q78" i="74"/>
  <c r="P78" i="74"/>
  <c r="O78" i="74"/>
  <c r="N78" i="74"/>
  <c r="M78" i="74"/>
  <c r="L78" i="74"/>
  <c r="K78" i="74"/>
  <c r="J78" i="74"/>
  <c r="I78" i="74"/>
  <c r="H78" i="74"/>
  <c r="G78" i="74"/>
  <c r="F78" i="74"/>
  <c r="E78" i="74"/>
  <c r="D78" i="74"/>
  <c r="C78" i="74"/>
  <c r="B78" i="74"/>
  <c r="A78" i="74"/>
  <c r="BY77" i="74"/>
  <c r="BX77" i="74"/>
  <c r="BW77" i="74"/>
  <c r="BV77" i="74"/>
  <c r="BU77" i="74"/>
  <c r="BT77" i="74"/>
  <c r="BS77" i="74"/>
  <c r="BR77" i="74"/>
  <c r="BQ77" i="74"/>
  <c r="BP77" i="74"/>
  <c r="BO77" i="74"/>
  <c r="BN77" i="74"/>
  <c r="BM77" i="74"/>
  <c r="BL77" i="74"/>
  <c r="BK77" i="74"/>
  <c r="BJ77" i="74"/>
  <c r="BI77" i="74"/>
  <c r="BH77" i="74"/>
  <c r="BG77" i="74"/>
  <c r="BF77" i="74"/>
  <c r="BE77" i="74"/>
  <c r="BD77" i="74"/>
  <c r="BC77" i="74"/>
  <c r="BB77" i="74"/>
  <c r="BA77" i="74"/>
  <c r="AZ77" i="74"/>
  <c r="AY77" i="74"/>
  <c r="AX77" i="74"/>
  <c r="AW77" i="74"/>
  <c r="AV77" i="74"/>
  <c r="AU77" i="74"/>
  <c r="AT77" i="74"/>
  <c r="AS77" i="74"/>
  <c r="AR77" i="74"/>
  <c r="AQ77" i="74"/>
  <c r="AP77" i="74"/>
  <c r="AO77" i="74"/>
  <c r="AN77" i="74"/>
  <c r="AM77" i="74"/>
  <c r="AL77" i="74"/>
  <c r="AK77" i="74"/>
  <c r="AJ77" i="74"/>
  <c r="AI77" i="74"/>
  <c r="AH77" i="74"/>
  <c r="AG77" i="74"/>
  <c r="AF77" i="74"/>
  <c r="AE77" i="74"/>
  <c r="AD77" i="74"/>
  <c r="AC77" i="74"/>
  <c r="AB77" i="74"/>
  <c r="AA77" i="74"/>
  <c r="Z77" i="74"/>
  <c r="Y77" i="74"/>
  <c r="X77" i="74"/>
  <c r="W77" i="74"/>
  <c r="V77" i="74"/>
  <c r="U77" i="74"/>
  <c r="T77" i="74"/>
  <c r="S77" i="74"/>
  <c r="R77" i="74"/>
  <c r="Q77" i="74"/>
  <c r="P77" i="74"/>
  <c r="O77" i="74"/>
  <c r="N77" i="74"/>
  <c r="M77" i="74"/>
  <c r="L77" i="74"/>
  <c r="K77" i="74"/>
  <c r="J77" i="74"/>
  <c r="I77" i="74"/>
  <c r="H77" i="74"/>
  <c r="G77" i="74"/>
  <c r="F77" i="74"/>
  <c r="E77" i="74"/>
  <c r="D77" i="74"/>
  <c r="C77" i="74"/>
  <c r="B77" i="74"/>
  <c r="A77" i="74"/>
  <c r="BY76" i="74"/>
  <c r="BX76" i="74"/>
  <c r="BW76" i="74"/>
  <c r="BV76" i="74"/>
  <c r="BU76" i="74"/>
  <c r="BT76" i="74"/>
  <c r="BS76" i="74"/>
  <c r="BR76" i="74"/>
  <c r="BQ76" i="74"/>
  <c r="BP76" i="74"/>
  <c r="BO76" i="74"/>
  <c r="BN76" i="74"/>
  <c r="BM76" i="74"/>
  <c r="BL76" i="74"/>
  <c r="BK76" i="74"/>
  <c r="BJ76" i="74"/>
  <c r="BI76" i="74"/>
  <c r="BH76" i="74"/>
  <c r="BG76" i="74"/>
  <c r="BF76" i="74"/>
  <c r="BE76" i="74"/>
  <c r="BD76" i="74"/>
  <c r="BC76" i="74"/>
  <c r="BB76" i="74"/>
  <c r="BA76" i="74"/>
  <c r="AZ76" i="74"/>
  <c r="AY76" i="74"/>
  <c r="AX76" i="74"/>
  <c r="AW76" i="74"/>
  <c r="AV76" i="74"/>
  <c r="AU76" i="74"/>
  <c r="AT76" i="74"/>
  <c r="AS76" i="74"/>
  <c r="AR76" i="74"/>
  <c r="AQ76" i="74"/>
  <c r="AP76" i="74"/>
  <c r="AO76" i="74"/>
  <c r="AN76" i="74"/>
  <c r="AM76" i="74"/>
  <c r="AL76" i="74"/>
  <c r="AK76" i="74"/>
  <c r="AJ76" i="74"/>
  <c r="AI76" i="74"/>
  <c r="AH76" i="74"/>
  <c r="AG76" i="74"/>
  <c r="AF76" i="74"/>
  <c r="AE76" i="74"/>
  <c r="AD76" i="74"/>
  <c r="AC76" i="74"/>
  <c r="AB76" i="74"/>
  <c r="AA76" i="74"/>
  <c r="Z76" i="74"/>
  <c r="Y76" i="74"/>
  <c r="X76" i="74"/>
  <c r="W76" i="74"/>
  <c r="V76" i="74"/>
  <c r="U76" i="74"/>
  <c r="T76" i="74"/>
  <c r="S76" i="74"/>
  <c r="R76" i="74"/>
  <c r="Q76" i="74"/>
  <c r="P76" i="74"/>
  <c r="O76" i="74"/>
  <c r="N76" i="74"/>
  <c r="M76" i="74"/>
  <c r="L76" i="74"/>
  <c r="K76" i="74"/>
  <c r="J76" i="74"/>
  <c r="I76" i="74"/>
  <c r="H76" i="74"/>
  <c r="G76" i="74"/>
  <c r="F76" i="74"/>
  <c r="E76" i="74"/>
  <c r="D76" i="74"/>
  <c r="C76" i="74"/>
  <c r="B76" i="74"/>
  <c r="A76" i="74"/>
  <c r="BY75" i="74"/>
  <c r="BX75" i="74"/>
  <c r="BW75" i="74"/>
  <c r="BV75" i="74"/>
  <c r="BU75" i="74"/>
  <c r="BT75" i="74"/>
  <c r="BS75" i="74"/>
  <c r="BR75" i="74"/>
  <c r="BQ75" i="74"/>
  <c r="BP75" i="74"/>
  <c r="BO75" i="74"/>
  <c r="BN75" i="74"/>
  <c r="BM75" i="74"/>
  <c r="BL75" i="74"/>
  <c r="BK75" i="74"/>
  <c r="BJ75" i="74"/>
  <c r="BI75" i="74"/>
  <c r="BH75" i="74"/>
  <c r="BG75" i="74"/>
  <c r="BF75" i="74"/>
  <c r="BE75" i="74"/>
  <c r="BD75" i="74"/>
  <c r="BC75" i="74"/>
  <c r="BB75" i="74"/>
  <c r="BA75" i="74"/>
  <c r="AZ75" i="74"/>
  <c r="AY75" i="74"/>
  <c r="AX75" i="74"/>
  <c r="AW75" i="74"/>
  <c r="AV75" i="74"/>
  <c r="AU75" i="74"/>
  <c r="AT75" i="74"/>
  <c r="AS75" i="74"/>
  <c r="AR75" i="74"/>
  <c r="AQ75" i="74"/>
  <c r="AP75" i="74"/>
  <c r="AO75" i="74"/>
  <c r="AN75" i="74"/>
  <c r="AM75" i="74"/>
  <c r="AL75" i="74"/>
  <c r="AK75" i="74"/>
  <c r="AJ75" i="74"/>
  <c r="AI75" i="74"/>
  <c r="AH75" i="74"/>
  <c r="AG75" i="74"/>
  <c r="AF75" i="74"/>
  <c r="AE75" i="74"/>
  <c r="AD75" i="74"/>
  <c r="AC75" i="74"/>
  <c r="AB75" i="74"/>
  <c r="AA75" i="74"/>
  <c r="Z75" i="74"/>
  <c r="Y75" i="74"/>
  <c r="X75" i="74"/>
  <c r="W75" i="74"/>
  <c r="V75" i="74"/>
  <c r="U75" i="74"/>
  <c r="T75" i="74"/>
  <c r="S75" i="74"/>
  <c r="R75" i="74"/>
  <c r="Q75" i="74"/>
  <c r="P75" i="74"/>
  <c r="O75" i="74"/>
  <c r="N75" i="74"/>
  <c r="M75" i="74"/>
  <c r="L75" i="74"/>
  <c r="K75" i="74"/>
  <c r="J75" i="74"/>
  <c r="I75" i="74"/>
  <c r="H75" i="74"/>
  <c r="G75" i="74"/>
  <c r="F75" i="74"/>
  <c r="E75" i="74"/>
  <c r="D75" i="74"/>
  <c r="C75" i="74"/>
  <c r="B75" i="74"/>
  <c r="A75" i="74"/>
  <c r="BY74" i="74"/>
  <c r="BX74" i="74"/>
  <c r="BW74" i="74"/>
  <c r="BV74" i="74"/>
  <c r="BU74" i="74"/>
  <c r="BT74" i="74"/>
  <c r="BS74" i="74"/>
  <c r="BR74" i="74"/>
  <c r="BQ74" i="74"/>
  <c r="BP74" i="74"/>
  <c r="BO74" i="74"/>
  <c r="BN74" i="74"/>
  <c r="BM74" i="74"/>
  <c r="BL74" i="74"/>
  <c r="BK74" i="74"/>
  <c r="BJ74" i="74"/>
  <c r="BI74" i="74"/>
  <c r="BH74" i="74"/>
  <c r="BG74" i="74"/>
  <c r="BF74" i="74"/>
  <c r="BE74" i="74"/>
  <c r="BD74" i="74"/>
  <c r="BC74" i="74"/>
  <c r="BB74" i="74"/>
  <c r="BA74" i="74"/>
  <c r="AZ74" i="74"/>
  <c r="AY74" i="74"/>
  <c r="AX74" i="74"/>
  <c r="AW74" i="74"/>
  <c r="AV74" i="74"/>
  <c r="AU74" i="74"/>
  <c r="AT74" i="74"/>
  <c r="AS74" i="74"/>
  <c r="AR74" i="74"/>
  <c r="AQ74" i="74"/>
  <c r="AP74" i="74"/>
  <c r="AO74" i="74"/>
  <c r="AN74" i="74"/>
  <c r="AM74" i="74"/>
  <c r="AL74" i="74"/>
  <c r="AK74" i="74"/>
  <c r="AJ74" i="74"/>
  <c r="AI74" i="74"/>
  <c r="AH74" i="74"/>
  <c r="AG74" i="74"/>
  <c r="AF74" i="74"/>
  <c r="AE74" i="74"/>
  <c r="AD74" i="74"/>
  <c r="AC74" i="74"/>
  <c r="AB74" i="74"/>
  <c r="AA74" i="74"/>
  <c r="Z74" i="74"/>
  <c r="Y74" i="74"/>
  <c r="X74" i="74"/>
  <c r="W74" i="74"/>
  <c r="V74" i="74"/>
  <c r="U74" i="74"/>
  <c r="T74" i="74"/>
  <c r="S74" i="74"/>
  <c r="R74" i="74"/>
  <c r="Q74" i="74"/>
  <c r="P74" i="74"/>
  <c r="O74" i="74"/>
  <c r="N74" i="74"/>
  <c r="M74" i="74"/>
  <c r="L74" i="74"/>
  <c r="K74" i="74"/>
  <c r="J74" i="74"/>
  <c r="I74" i="74"/>
  <c r="H74" i="74"/>
  <c r="G74" i="74"/>
  <c r="F74" i="74"/>
  <c r="E74" i="74"/>
  <c r="D74" i="74"/>
  <c r="C74" i="74"/>
  <c r="B74" i="74"/>
  <c r="A74" i="74"/>
  <c r="BY73" i="74"/>
  <c r="BX73" i="74"/>
  <c r="BW73" i="74"/>
  <c r="BV73" i="74"/>
  <c r="BU73" i="74"/>
  <c r="BT73" i="74"/>
  <c r="BS73" i="74"/>
  <c r="BR73" i="74"/>
  <c r="BQ73" i="74"/>
  <c r="BP73" i="74"/>
  <c r="BO73" i="74"/>
  <c r="BN73" i="74"/>
  <c r="BM73" i="74"/>
  <c r="BL73" i="74"/>
  <c r="BK73" i="74"/>
  <c r="BJ73" i="74"/>
  <c r="BI73" i="74"/>
  <c r="BH73" i="74"/>
  <c r="BG73" i="74"/>
  <c r="BF73" i="74"/>
  <c r="BE73" i="74"/>
  <c r="BD73" i="74"/>
  <c r="BC73" i="74"/>
  <c r="BB73" i="74"/>
  <c r="BA73" i="74"/>
  <c r="AZ73" i="74"/>
  <c r="AY73" i="74"/>
  <c r="AX73" i="74"/>
  <c r="AW73" i="74"/>
  <c r="AV73" i="74"/>
  <c r="AU73" i="74"/>
  <c r="AT73" i="74"/>
  <c r="AS73" i="74"/>
  <c r="AR73" i="74"/>
  <c r="AQ73" i="74"/>
  <c r="AP73" i="74"/>
  <c r="AO73" i="74"/>
  <c r="AN73" i="74"/>
  <c r="AM73" i="74"/>
  <c r="AL73" i="74"/>
  <c r="AK73" i="74"/>
  <c r="AJ73" i="74"/>
  <c r="AI73" i="74"/>
  <c r="AH73" i="74"/>
  <c r="AG73" i="74"/>
  <c r="AF73" i="74"/>
  <c r="AE73" i="74"/>
  <c r="AD73" i="74"/>
  <c r="AC73" i="74"/>
  <c r="AB73" i="74"/>
  <c r="AA73" i="74"/>
  <c r="Z73" i="74"/>
  <c r="Y73" i="74"/>
  <c r="X73" i="74"/>
  <c r="W73" i="74"/>
  <c r="V73" i="74"/>
  <c r="U73" i="74"/>
  <c r="T73" i="74"/>
  <c r="S73" i="74"/>
  <c r="R73" i="74"/>
  <c r="Q73" i="74"/>
  <c r="P73" i="74"/>
  <c r="O73" i="74"/>
  <c r="N73" i="74"/>
  <c r="M73" i="74"/>
  <c r="L73" i="74"/>
  <c r="K73" i="74"/>
  <c r="J73" i="74"/>
  <c r="I73" i="74"/>
  <c r="H73" i="74"/>
  <c r="G73" i="74"/>
  <c r="F73" i="74"/>
  <c r="E73" i="74"/>
  <c r="D73" i="74"/>
  <c r="C73" i="74"/>
  <c r="B73" i="74"/>
  <c r="A73" i="74"/>
  <c r="BY72" i="74"/>
  <c r="BX72" i="74"/>
  <c r="BW72" i="74"/>
  <c r="BV72" i="74"/>
  <c r="BU72" i="74"/>
  <c r="BT72" i="74"/>
  <c r="BS72" i="74"/>
  <c r="BR72" i="74"/>
  <c r="BQ72" i="74"/>
  <c r="BP72" i="74"/>
  <c r="BO72" i="74"/>
  <c r="BN72" i="74"/>
  <c r="BM72" i="74"/>
  <c r="BL72" i="74"/>
  <c r="BK72" i="74"/>
  <c r="BJ72" i="74"/>
  <c r="BI72" i="74"/>
  <c r="BH72" i="74"/>
  <c r="BG72" i="74"/>
  <c r="BF72" i="74"/>
  <c r="BE72" i="74"/>
  <c r="BD72" i="74"/>
  <c r="BC72" i="74"/>
  <c r="BB72" i="74"/>
  <c r="BA72" i="74"/>
  <c r="AZ72" i="74"/>
  <c r="AY72" i="74"/>
  <c r="AX72" i="74"/>
  <c r="AW72" i="74"/>
  <c r="AV72" i="74"/>
  <c r="AU72" i="74"/>
  <c r="AT72" i="74"/>
  <c r="AS72" i="74"/>
  <c r="AR72" i="74"/>
  <c r="AQ72" i="74"/>
  <c r="AP72" i="74"/>
  <c r="AO72" i="74"/>
  <c r="AN72" i="74"/>
  <c r="AM72" i="74"/>
  <c r="AL72" i="74"/>
  <c r="AK72" i="74"/>
  <c r="AJ72" i="74"/>
  <c r="AI72" i="74"/>
  <c r="AH72" i="74"/>
  <c r="AG72" i="74"/>
  <c r="AF72" i="74"/>
  <c r="AE72" i="74"/>
  <c r="AD72" i="74"/>
  <c r="AC72" i="74"/>
  <c r="AB72" i="74"/>
  <c r="AA72" i="74"/>
  <c r="Z72" i="74"/>
  <c r="Y72" i="74"/>
  <c r="X72" i="74"/>
  <c r="W72" i="74"/>
  <c r="V72" i="74"/>
  <c r="U72" i="74"/>
  <c r="T72" i="74"/>
  <c r="S72" i="74"/>
  <c r="R72" i="74"/>
  <c r="Q72" i="74"/>
  <c r="P72" i="74"/>
  <c r="O72" i="74"/>
  <c r="N72" i="74"/>
  <c r="M72" i="74"/>
  <c r="L72" i="74"/>
  <c r="K72" i="74"/>
  <c r="J72" i="74"/>
  <c r="I72" i="74"/>
  <c r="H72" i="74"/>
  <c r="G72" i="74"/>
  <c r="F72" i="74"/>
  <c r="E72" i="74"/>
  <c r="D72" i="74"/>
  <c r="C72" i="74"/>
  <c r="B72" i="74"/>
  <c r="A72" i="74"/>
  <c r="BY71" i="74"/>
  <c r="BX71" i="74"/>
  <c r="BW71" i="74"/>
  <c r="BV71" i="74"/>
  <c r="BU71" i="74"/>
  <c r="BT71" i="74"/>
  <c r="BS71" i="74"/>
  <c r="BR71" i="74"/>
  <c r="BQ71" i="74"/>
  <c r="BP71" i="74"/>
  <c r="BO71" i="74"/>
  <c r="BN71" i="74"/>
  <c r="BM71" i="74"/>
  <c r="BL71" i="74"/>
  <c r="BK71" i="74"/>
  <c r="BJ71" i="74"/>
  <c r="BI71" i="74"/>
  <c r="BH71" i="74"/>
  <c r="BG71" i="74"/>
  <c r="BF71" i="74"/>
  <c r="BE71" i="74"/>
  <c r="BD71" i="74"/>
  <c r="BC71" i="74"/>
  <c r="BB71" i="74"/>
  <c r="BA71" i="74"/>
  <c r="AZ71" i="74"/>
  <c r="AY71" i="74"/>
  <c r="AX71" i="74"/>
  <c r="AW71" i="74"/>
  <c r="AV71" i="74"/>
  <c r="AU71" i="74"/>
  <c r="AT71" i="74"/>
  <c r="AS71" i="74"/>
  <c r="AR71" i="74"/>
  <c r="AQ71" i="74"/>
  <c r="AP71" i="74"/>
  <c r="AO71" i="74"/>
  <c r="AN71" i="74"/>
  <c r="AM71" i="74"/>
  <c r="AL71" i="74"/>
  <c r="AK71" i="74"/>
  <c r="AJ71" i="74"/>
  <c r="AI71" i="74"/>
  <c r="AH71" i="74"/>
  <c r="AG71" i="74"/>
  <c r="AF71" i="74"/>
  <c r="AE71" i="74"/>
  <c r="AD71" i="74"/>
  <c r="AC71" i="74"/>
  <c r="AB71" i="74"/>
  <c r="AA71" i="74"/>
  <c r="Z71" i="74"/>
  <c r="Y71" i="74"/>
  <c r="X71" i="74"/>
  <c r="W71" i="74"/>
  <c r="V71" i="74"/>
  <c r="U71" i="74"/>
  <c r="T71" i="74"/>
  <c r="S71" i="74"/>
  <c r="R71" i="74"/>
  <c r="Q71" i="74"/>
  <c r="P71" i="74"/>
  <c r="O71" i="74"/>
  <c r="N71" i="74"/>
  <c r="M71" i="74"/>
  <c r="L71" i="74"/>
  <c r="K71" i="74"/>
  <c r="J71" i="74"/>
  <c r="I71" i="74"/>
  <c r="H71" i="74"/>
  <c r="G71" i="74"/>
  <c r="F71" i="74"/>
  <c r="E71" i="74"/>
  <c r="D71" i="74"/>
  <c r="C71" i="74"/>
  <c r="B71" i="74"/>
  <c r="A71" i="74"/>
  <c r="BY70" i="74"/>
  <c r="BX70" i="74"/>
  <c r="BW70" i="74"/>
  <c r="BV70" i="74"/>
  <c r="BU70" i="74"/>
  <c r="BT70" i="74"/>
  <c r="BS70" i="74"/>
  <c r="BR70" i="74"/>
  <c r="BQ70" i="74"/>
  <c r="BP70" i="74"/>
  <c r="BO70" i="74"/>
  <c r="BN70" i="74"/>
  <c r="BM70" i="74"/>
  <c r="BL70" i="74"/>
  <c r="BK70" i="74"/>
  <c r="BJ70" i="74"/>
  <c r="BI70" i="74"/>
  <c r="BH70" i="74"/>
  <c r="BG70" i="74"/>
  <c r="BF70" i="74"/>
  <c r="BE70" i="74"/>
  <c r="BD70" i="74"/>
  <c r="BC70" i="74"/>
  <c r="BB70" i="74"/>
  <c r="BA70" i="74"/>
  <c r="AZ70" i="74"/>
  <c r="AY70" i="74"/>
  <c r="AX70" i="74"/>
  <c r="AW70" i="74"/>
  <c r="AV70" i="74"/>
  <c r="AU70" i="74"/>
  <c r="AT70" i="74"/>
  <c r="AS70" i="74"/>
  <c r="AR70" i="74"/>
  <c r="AQ70" i="74"/>
  <c r="AP70" i="74"/>
  <c r="AO70" i="74"/>
  <c r="AN70" i="74"/>
  <c r="AM70" i="74"/>
  <c r="AL70" i="74"/>
  <c r="AK70" i="74"/>
  <c r="AJ70" i="74"/>
  <c r="AI70" i="74"/>
  <c r="AH70" i="74"/>
  <c r="AG70" i="74"/>
  <c r="AF70" i="74"/>
  <c r="AE70" i="74"/>
  <c r="AD70" i="74"/>
  <c r="AC70" i="74"/>
  <c r="AB70" i="74"/>
  <c r="AA70" i="74"/>
  <c r="Z70" i="74"/>
  <c r="Y70" i="74"/>
  <c r="X70" i="74"/>
  <c r="W70" i="74"/>
  <c r="V70" i="74"/>
  <c r="U70" i="74"/>
  <c r="T70" i="74"/>
  <c r="S70" i="74"/>
  <c r="R70" i="74"/>
  <c r="Q70" i="74"/>
  <c r="P70" i="74"/>
  <c r="O70" i="74"/>
  <c r="N70" i="74"/>
  <c r="M70" i="74"/>
  <c r="L70" i="74"/>
  <c r="K70" i="74"/>
  <c r="J70" i="74"/>
  <c r="I70" i="74"/>
  <c r="H70" i="74"/>
  <c r="G70" i="74"/>
  <c r="F70" i="74"/>
  <c r="E70" i="74"/>
  <c r="D70" i="74"/>
  <c r="C70" i="74"/>
  <c r="B70" i="74"/>
  <c r="A70" i="74"/>
  <c r="BY69" i="74"/>
  <c r="BX69" i="74"/>
  <c r="BW69" i="74"/>
  <c r="BV69" i="74"/>
  <c r="BU69" i="74"/>
  <c r="BT69" i="74"/>
  <c r="BS69" i="74"/>
  <c r="BR69" i="74"/>
  <c r="BQ69" i="74"/>
  <c r="BP69" i="74"/>
  <c r="BO69" i="74"/>
  <c r="BN69" i="74"/>
  <c r="BM69" i="74"/>
  <c r="BL69" i="74"/>
  <c r="BK69" i="74"/>
  <c r="BJ69" i="74"/>
  <c r="BI69" i="74"/>
  <c r="BH69" i="74"/>
  <c r="BG69" i="74"/>
  <c r="BF69" i="74"/>
  <c r="BE69" i="74"/>
  <c r="BD69" i="74"/>
  <c r="BC69" i="74"/>
  <c r="BB69" i="74"/>
  <c r="BA69" i="74"/>
  <c r="AZ69" i="74"/>
  <c r="AY69" i="74"/>
  <c r="AX69" i="74"/>
  <c r="AW69" i="74"/>
  <c r="AV69" i="74"/>
  <c r="AU69" i="74"/>
  <c r="AT69" i="74"/>
  <c r="AS69" i="74"/>
  <c r="AR69" i="74"/>
  <c r="AQ69" i="74"/>
  <c r="AP69" i="74"/>
  <c r="AO69" i="74"/>
  <c r="AN69" i="74"/>
  <c r="AM69" i="74"/>
  <c r="AL69" i="74"/>
  <c r="AK69" i="74"/>
  <c r="AJ69" i="74"/>
  <c r="AI69" i="74"/>
  <c r="AH69" i="74"/>
  <c r="AG69" i="74"/>
  <c r="AF69" i="74"/>
  <c r="AE69" i="74"/>
  <c r="AD69" i="74"/>
  <c r="AC69" i="74"/>
  <c r="AB69" i="74"/>
  <c r="AA69" i="74"/>
  <c r="Z69" i="74"/>
  <c r="Y69" i="74"/>
  <c r="X69" i="74"/>
  <c r="W69" i="74"/>
  <c r="V69" i="74"/>
  <c r="U69" i="74"/>
  <c r="T69" i="74"/>
  <c r="S69" i="74"/>
  <c r="R69" i="74"/>
  <c r="Q69" i="74"/>
  <c r="P69" i="74"/>
  <c r="O69" i="74"/>
  <c r="N69" i="74"/>
  <c r="M69" i="74"/>
  <c r="L69" i="74"/>
  <c r="K69" i="74"/>
  <c r="J69" i="74"/>
  <c r="I69" i="74"/>
  <c r="H69" i="74"/>
  <c r="G69" i="74"/>
  <c r="F69" i="74"/>
  <c r="E69" i="74"/>
  <c r="D69" i="74"/>
  <c r="C69" i="74"/>
  <c r="B69" i="74"/>
  <c r="A69" i="74"/>
  <c r="BY68" i="74"/>
  <c r="BX68" i="74"/>
  <c r="BW68" i="74"/>
  <c r="BV68" i="74"/>
  <c r="BU68" i="74"/>
  <c r="BT68" i="74"/>
  <c r="BS68" i="74"/>
  <c r="BR68" i="74"/>
  <c r="BQ68" i="74"/>
  <c r="BP68" i="74"/>
  <c r="BO68" i="74"/>
  <c r="BN68" i="74"/>
  <c r="BM68" i="74"/>
  <c r="BL68" i="74"/>
  <c r="BK68" i="74"/>
  <c r="BJ68" i="74"/>
  <c r="BI68" i="74"/>
  <c r="BH68" i="74"/>
  <c r="BG68" i="74"/>
  <c r="BF68" i="74"/>
  <c r="BE68" i="74"/>
  <c r="BD68" i="74"/>
  <c r="BC68" i="74"/>
  <c r="BB68" i="74"/>
  <c r="BA68" i="74"/>
  <c r="AZ68" i="74"/>
  <c r="AY68" i="74"/>
  <c r="AX68" i="74"/>
  <c r="AW68" i="74"/>
  <c r="AV68" i="74"/>
  <c r="AU68" i="74"/>
  <c r="AT68" i="74"/>
  <c r="AS68" i="74"/>
  <c r="AR68" i="74"/>
  <c r="AQ68" i="74"/>
  <c r="AP68" i="74"/>
  <c r="AO68" i="74"/>
  <c r="AN68" i="74"/>
  <c r="AM68" i="74"/>
  <c r="AL68" i="74"/>
  <c r="AK68" i="74"/>
  <c r="AJ68" i="74"/>
  <c r="AI68" i="74"/>
  <c r="AH68" i="74"/>
  <c r="AG68" i="74"/>
  <c r="AF68" i="74"/>
  <c r="AE68" i="74"/>
  <c r="AD68" i="74"/>
  <c r="AC68" i="74"/>
  <c r="AB68" i="74"/>
  <c r="AA68" i="74"/>
  <c r="Z68" i="74"/>
  <c r="Y68" i="74"/>
  <c r="X68" i="74"/>
  <c r="W68" i="74"/>
  <c r="V68" i="74"/>
  <c r="U68" i="74"/>
  <c r="T68" i="74"/>
  <c r="S68" i="74"/>
  <c r="R68" i="74"/>
  <c r="Q68" i="74"/>
  <c r="P68" i="74"/>
  <c r="O68" i="74"/>
  <c r="N68" i="74"/>
  <c r="M68" i="74"/>
  <c r="L68" i="74"/>
  <c r="K68" i="74"/>
  <c r="J68" i="74"/>
  <c r="I68" i="74"/>
  <c r="H68" i="74"/>
  <c r="G68" i="74"/>
  <c r="F68" i="74"/>
  <c r="E68" i="74"/>
  <c r="D68" i="74"/>
  <c r="C68" i="74"/>
  <c r="B68" i="74"/>
  <c r="A68" i="74"/>
  <c r="BY67" i="74"/>
  <c r="BX67" i="74"/>
  <c r="BW67" i="74"/>
  <c r="BV67" i="74"/>
  <c r="BU67" i="74"/>
  <c r="BT67" i="74"/>
  <c r="BS67" i="74"/>
  <c r="BR67" i="74"/>
  <c r="BQ67" i="74"/>
  <c r="BP67" i="74"/>
  <c r="BO67" i="74"/>
  <c r="BN67" i="74"/>
  <c r="BM67" i="74"/>
  <c r="BL67" i="74"/>
  <c r="BK67" i="74"/>
  <c r="BJ67" i="74"/>
  <c r="BI67" i="74"/>
  <c r="BH67" i="74"/>
  <c r="BG67" i="74"/>
  <c r="BF67" i="74"/>
  <c r="BE67" i="74"/>
  <c r="BD67" i="74"/>
  <c r="BC67" i="74"/>
  <c r="BB67" i="74"/>
  <c r="BA67" i="74"/>
  <c r="AZ67" i="74"/>
  <c r="AY67" i="74"/>
  <c r="AX67" i="74"/>
  <c r="AW67" i="74"/>
  <c r="AV67" i="74"/>
  <c r="AU67" i="74"/>
  <c r="AT67" i="74"/>
  <c r="AS67" i="74"/>
  <c r="AR67" i="74"/>
  <c r="AQ67" i="74"/>
  <c r="AP67" i="74"/>
  <c r="AO67" i="74"/>
  <c r="AN67" i="74"/>
  <c r="AM67" i="74"/>
  <c r="AL67" i="74"/>
  <c r="AK67" i="74"/>
  <c r="AJ67" i="74"/>
  <c r="AI67" i="74"/>
  <c r="AH67" i="74"/>
  <c r="AG67" i="74"/>
  <c r="AF67" i="74"/>
  <c r="AE67" i="74"/>
  <c r="AD67" i="74"/>
  <c r="AC67" i="74"/>
  <c r="AB67" i="74"/>
  <c r="AA67" i="74"/>
  <c r="Z67" i="74"/>
  <c r="Y67" i="74"/>
  <c r="X67" i="74"/>
  <c r="W67" i="74"/>
  <c r="V67" i="74"/>
  <c r="U67" i="74"/>
  <c r="T67" i="74"/>
  <c r="S67" i="74"/>
  <c r="R67" i="74"/>
  <c r="Q67" i="74"/>
  <c r="P67" i="74"/>
  <c r="O67" i="74"/>
  <c r="N67" i="74"/>
  <c r="M67" i="74"/>
  <c r="L67" i="74"/>
  <c r="K67" i="74"/>
  <c r="J67" i="74"/>
  <c r="I67" i="74"/>
  <c r="H67" i="74"/>
  <c r="G67" i="74"/>
  <c r="F67" i="74"/>
  <c r="E67" i="74"/>
  <c r="D67" i="74"/>
  <c r="C67" i="74"/>
  <c r="B67" i="74"/>
  <c r="A67" i="74"/>
  <c r="BY66" i="74"/>
  <c r="BX66" i="74"/>
  <c r="BW66" i="74"/>
  <c r="BV66" i="74"/>
  <c r="BU66" i="74"/>
  <c r="BT66" i="74"/>
  <c r="BS66" i="74"/>
  <c r="BR66" i="74"/>
  <c r="BQ66" i="74"/>
  <c r="BP66" i="74"/>
  <c r="BO66" i="74"/>
  <c r="BN66" i="74"/>
  <c r="BM66" i="74"/>
  <c r="BL66" i="74"/>
  <c r="BK66" i="74"/>
  <c r="BJ66" i="74"/>
  <c r="BI66" i="74"/>
  <c r="BH66" i="74"/>
  <c r="BG66" i="74"/>
  <c r="BF66" i="74"/>
  <c r="BE66" i="74"/>
  <c r="BD66" i="74"/>
  <c r="BC66" i="74"/>
  <c r="BB66" i="74"/>
  <c r="BA66" i="74"/>
  <c r="AZ66" i="74"/>
  <c r="AY66" i="74"/>
  <c r="AX66" i="74"/>
  <c r="AW66" i="74"/>
  <c r="AV66" i="74"/>
  <c r="AU66" i="74"/>
  <c r="AT66" i="74"/>
  <c r="AS66" i="74"/>
  <c r="AR66" i="74"/>
  <c r="AQ66" i="74"/>
  <c r="AP66" i="74"/>
  <c r="AO66" i="74"/>
  <c r="AN66" i="74"/>
  <c r="AM66" i="74"/>
  <c r="AL66" i="74"/>
  <c r="AK66" i="74"/>
  <c r="AJ66" i="74"/>
  <c r="AI66" i="74"/>
  <c r="AH66" i="74"/>
  <c r="AG66" i="74"/>
  <c r="AF66" i="74"/>
  <c r="AE66" i="74"/>
  <c r="AD66" i="74"/>
  <c r="AC66" i="74"/>
  <c r="AB66" i="74"/>
  <c r="AA66" i="74"/>
  <c r="Z66" i="74"/>
  <c r="Y66" i="74"/>
  <c r="X66" i="74"/>
  <c r="W66" i="74"/>
  <c r="V66" i="74"/>
  <c r="U66" i="74"/>
  <c r="T66" i="74"/>
  <c r="S66" i="74"/>
  <c r="R66" i="74"/>
  <c r="Q66" i="74"/>
  <c r="P66" i="74"/>
  <c r="O66" i="74"/>
  <c r="N66" i="74"/>
  <c r="M66" i="74"/>
  <c r="L66" i="74"/>
  <c r="K66" i="74"/>
  <c r="J66" i="74"/>
  <c r="I66" i="74"/>
  <c r="H66" i="74"/>
  <c r="G66" i="74"/>
  <c r="F66" i="74"/>
  <c r="E66" i="74"/>
  <c r="D66" i="74"/>
  <c r="C66" i="74"/>
  <c r="B66" i="74"/>
  <c r="A66" i="74"/>
  <c r="BY65" i="74"/>
  <c r="BX65" i="74"/>
  <c r="BW65" i="74"/>
  <c r="BV65" i="74"/>
  <c r="BU65" i="74"/>
  <c r="BT65" i="74"/>
  <c r="BS65" i="74"/>
  <c r="BR65" i="74"/>
  <c r="BQ65" i="74"/>
  <c r="BP65" i="74"/>
  <c r="BO65" i="74"/>
  <c r="BN65" i="74"/>
  <c r="BM65" i="74"/>
  <c r="BL65" i="74"/>
  <c r="BK65" i="74"/>
  <c r="BJ65" i="74"/>
  <c r="BI65" i="74"/>
  <c r="BH65" i="74"/>
  <c r="BG65" i="74"/>
  <c r="BF65" i="74"/>
  <c r="BE65" i="74"/>
  <c r="BD65" i="74"/>
  <c r="BC65" i="74"/>
  <c r="BB65" i="74"/>
  <c r="BA65" i="74"/>
  <c r="AZ65" i="74"/>
  <c r="AY65" i="74"/>
  <c r="AX65" i="74"/>
  <c r="AW65" i="74"/>
  <c r="AV65" i="74"/>
  <c r="AU65" i="74"/>
  <c r="AT65" i="74"/>
  <c r="AS65" i="74"/>
  <c r="AR65" i="74"/>
  <c r="AQ65" i="74"/>
  <c r="AP65" i="74"/>
  <c r="AO65" i="74"/>
  <c r="AN65" i="74"/>
  <c r="AM65" i="74"/>
  <c r="AL65" i="74"/>
  <c r="AK65" i="74"/>
  <c r="AJ65" i="74"/>
  <c r="AI65" i="74"/>
  <c r="AH65" i="74"/>
  <c r="AG65" i="74"/>
  <c r="AF65" i="74"/>
  <c r="AE65" i="74"/>
  <c r="AD65" i="74"/>
  <c r="AC65" i="74"/>
  <c r="AB65" i="74"/>
  <c r="AA65" i="74"/>
  <c r="Z65" i="74"/>
  <c r="Y65" i="74"/>
  <c r="X65" i="74"/>
  <c r="W65" i="74"/>
  <c r="V65" i="74"/>
  <c r="U65" i="74"/>
  <c r="T65" i="74"/>
  <c r="S65" i="74"/>
  <c r="R65" i="74"/>
  <c r="Q65" i="74"/>
  <c r="P65" i="74"/>
  <c r="O65" i="74"/>
  <c r="N65" i="74"/>
  <c r="M65" i="74"/>
  <c r="L65" i="74"/>
  <c r="K65" i="74"/>
  <c r="J65" i="74"/>
  <c r="I65" i="74"/>
  <c r="H65" i="74"/>
  <c r="G65" i="74"/>
  <c r="F65" i="74"/>
  <c r="E65" i="74"/>
  <c r="D65" i="74"/>
  <c r="C65" i="74"/>
  <c r="B65" i="74"/>
  <c r="A65" i="74"/>
  <c r="BY64" i="74"/>
  <c r="BX64" i="74"/>
  <c r="BW64" i="74"/>
  <c r="BV64" i="74"/>
  <c r="BU64" i="74"/>
  <c r="BT64" i="74"/>
  <c r="BS64" i="74"/>
  <c r="BR64" i="74"/>
  <c r="BQ64" i="74"/>
  <c r="BP64" i="74"/>
  <c r="BO64" i="74"/>
  <c r="BN64" i="74"/>
  <c r="BM64" i="74"/>
  <c r="BL64" i="74"/>
  <c r="BK64" i="74"/>
  <c r="BJ64" i="74"/>
  <c r="BI64" i="74"/>
  <c r="BH64" i="74"/>
  <c r="BG64" i="74"/>
  <c r="BF64" i="74"/>
  <c r="BE64" i="74"/>
  <c r="BD64" i="74"/>
  <c r="BC64" i="74"/>
  <c r="BB64" i="74"/>
  <c r="BA64" i="74"/>
  <c r="AZ64" i="74"/>
  <c r="AY64" i="74"/>
  <c r="AX64" i="74"/>
  <c r="AW64" i="74"/>
  <c r="AV64" i="74"/>
  <c r="AU64" i="74"/>
  <c r="AT64" i="74"/>
  <c r="AS64" i="74"/>
  <c r="AR64" i="74"/>
  <c r="AQ64" i="74"/>
  <c r="AP64" i="74"/>
  <c r="AO64" i="74"/>
  <c r="AN64" i="74"/>
  <c r="AM64" i="74"/>
  <c r="AL64" i="74"/>
  <c r="AK64" i="74"/>
  <c r="AJ64" i="74"/>
  <c r="AI64" i="74"/>
  <c r="AH64" i="74"/>
  <c r="AG64" i="74"/>
  <c r="AF64" i="74"/>
  <c r="AE64" i="74"/>
  <c r="AD64" i="74"/>
  <c r="AC64" i="74"/>
  <c r="AB64" i="74"/>
  <c r="AA64" i="74"/>
  <c r="Z64" i="74"/>
  <c r="Y64" i="74"/>
  <c r="X64" i="74"/>
  <c r="W64" i="74"/>
  <c r="V64" i="74"/>
  <c r="U64" i="74"/>
  <c r="T64" i="74"/>
  <c r="S64" i="74"/>
  <c r="R64" i="74"/>
  <c r="Q64" i="74"/>
  <c r="P64" i="74"/>
  <c r="O64" i="74"/>
  <c r="N64" i="74"/>
  <c r="M64" i="74"/>
  <c r="L64" i="74"/>
  <c r="K64" i="74"/>
  <c r="J64" i="74"/>
  <c r="I64" i="74"/>
  <c r="H64" i="74"/>
  <c r="G64" i="74"/>
  <c r="F64" i="74"/>
  <c r="E64" i="74"/>
  <c r="D64" i="74"/>
  <c r="C64" i="74"/>
  <c r="B64" i="74"/>
  <c r="A64" i="74"/>
  <c r="BY63" i="74"/>
  <c r="BX63" i="74"/>
  <c r="BW63" i="74"/>
  <c r="BV63" i="74"/>
  <c r="BU63" i="74"/>
  <c r="BT63" i="74"/>
  <c r="BS63" i="74"/>
  <c r="BR63" i="74"/>
  <c r="BQ63" i="74"/>
  <c r="BP63" i="74"/>
  <c r="BO63" i="74"/>
  <c r="BN63" i="74"/>
  <c r="BM63" i="74"/>
  <c r="BL63" i="74"/>
  <c r="BK63" i="74"/>
  <c r="BJ63" i="74"/>
  <c r="BI63" i="74"/>
  <c r="BH63" i="74"/>
  <c r="BG63" i="74"/>
  <c r="BF63" i="74"/>
  <c r="BE63" i="74"/>
  <c r="BD63" i="74"/>
  <c r="BC63" i="74"/>
  <c r="BB63" i="74"/>
  <c r="BA63" i="74"/>
  <c r="AZ63" i="74"/>
  <c r="AY63" i="74"/>
  <c r="AX63" i="74"/>
  <c r="AW63" i="74"/>
  <c r="AV63" i="74"/>
  <c r="AU63" i="74"/>
  <c r="AT63" i="74"/>
  <c r="AS63" i="74"/>
  <c r="AR63" i="74"/>
  <c r="AQ63" i="74"/>
  <c r="AP63" i="74"/>
  <c r="AO63" i="74"/>
  <c r="AN63" i="74"/>
  <c r="AM63" i="74"/>
  <c r="AL63" i="74"/>
  <c r="AK63" i="74"/>
  <c r="AJ63" i="74"/>
  <c r="AI63" i="74"/>
  <c r="AH63" i="74"/>
  <c r="AG63" i="74"/>
  <c r="AF63" i="74"/>
  <c r="AE63" i="74"/>
  <c r="AD63" i="74"/>
  <c r="AC63" i="74"/>
  <c r="AB63" i="74"/>
  <c r="AA63" i="74"/>
  <c r="Z63" i="74"/>
  <c r="Y63" i="74"/>
  <c r="X63" i="74"/>
  <c r="W63" i="74"/>
  <c r="V63" i="74"/>
  <c r="U63" i="74"/>
  <c r="T63" i="74"/>
  <c r="S63" i="74"/>
  <c r="R63" i="74"/>
  <c r="Q63" i="74"/>
  <c r="P63" i="74"/>
  <c r="O63" i="74"/>
  <c r="N63" i="74"/>
  <c r="M63" i="74"/>
  <c r="L63" i="74"/>
  <c r="K63" i="74"/>
  <c r="J63" i="74"/>
  <c r="I63" i="74"/>
  <c r="H63" i="74"/>
  <c r="G63" i="74"/>
  <c r="F63" i="74"/>
  <c r="E63" i="74"/>
  <c r="D63" i="74"/>
  <c r="C63" i="74"/>
  <c r="B63" i="74"/>
  <c r="A63" i="74"/>
  <c r="BY62" i="74"/>
  <c r="BX62" i="74"/>
  <c r="BW62" i="74"/>
  <c r="BV62" i="74"/>
  <c r="BU62" i="74"/>
  <c r="BT62" i="74"/>
  <c r="BS62" i="74"/>
  <c r="BR62" i="74"/>
  <c r="BQ62" i="74"/>
  <c r="BP62" i="74"/>
  <c r="BO62" i="74"/>
  <c r="BN62" i="74"/>
  <c r="BM62" i="74"/>
  <c r="BL62" i="74"/>
  <c r="BK62" i="74"/>
  <c r="BJ62" i="74"/>
  <c r="BI62" i="74"/>
  <c r="BH62" i="74"/>
  <c r="BG62" i="74"/>
  <c r="BF62" i="74"/>
  <c r="BE62" i="74"/>
  <c r="BD62" i="74"/>
  <c r="BC62" i="74"/>
  <c r="BB62" i="74"/>
  <c r="BA62" i="74"/>
  <c r="AZ62" i="74"/>
  <c r="AY62" i="74"/>
  <c r="AX62" i="74"/>
  <c r="AW62" i="74"/>
  <c r="AV62" i="74"/>
  <c r="AU62" i="74"/>
  <c r="AT62" i="74"/>
  <c r="AS62" i="74"/>
  <c r="AR62" i="74"/>
  <c r="AQ62" i="74"/>
  <c r="AP62" i="74"/>
  <c r="AO62" i="74"/>
  <c r="AN62" i="74"/>
  <c r="AM62" i="74"/>
  <c r="AL62" i="74"/>
  <c r="AK62" i="74"/>
  <c r="AJ62" i="74"/>
  <c r="AI62" i="74"/>
  <c r="AH62" i="74"/>
  <c r="AG62" i="74"/>
  <c r="AF62" i="74"/>
  <c r="AE62" i="74"/>
  <c r="AD62" i="74"/>
  <c r="AC62" i="74"/>
  <c r="AB62" i="74"/>
  <c r="AA62" i="74"/>
  <c r="Z62" i="74"/>
  <c r="Y62" i="74"/>
  <c r="X62" i="74"/>
  <c r="W62" i="74"/>
  <c r="V62" i="74"/>
  <c r="U62" i="74"/>
  <c r="T62" i="74"/>
  <c r="S62" i="74"/>
  <c r="R62" i="74"/>
  <c r="Q62" i="74"/>
  <c r="P62" i="74"/>
  <c r="O62" i="74"/>
  <c r="N62" i="74"/>
  <c r="M62" i="74"/>
  <c r="L62" i="74"/>
  <c r="K62" i="74"/>
  <c r="J62" i="74"/>
  <c r="I62" i="74"/>
  <c r="H62" i="74"/>
  <c r="G62" i="74"/>
  <c r="F62" i="74"/>
  <c r="E62" i="74"/>
  <c r="D62" i="74"/>
  <c r="C62" i="74"/>
  <c r="B62" i="74"/>
  <c r="A62" i="74"/>
  <c r="BY61" i="74"/>
  <c r="BX61" i="74"/>
  <c r="BW61" i="74"/>
  <c r="BV61" i="74"/>
  <c r="BU61" i="74"/>
  <c r="BT61" i="74"/>
  <c r="BS61" i="74"/>
  <c r="BR61" i="74"/>
  <c r="BQ61" i="74"/>
  <c r="BP61" i="74"/>
  <c r="BO61" i="74"/>
  <c r="BN61" i="74"/>
  <c r="BM61" i="74"/>
  <c r="BL61" i="74"/>
  <c r="BK61" i="74"/>
  <c r="BJ61" i="74"/>
  <c r="BI61" i="74"/>
  <c r="BH61" i="74"/>
  <c r="BG61" i="74"/>
  <c r="BF61" i="74"/>
  <c r="BE61" i="74"/>
  <c r="BD61" i="74"/>
  <c r="BC61" i="74"/>
  <c r="BB61" i="74"/>
  <c r="BA61" i="74"/>
  <c r="AZ61" i="74"/>
  <c r="AY61" i="74"/>
  <c r="AX61" i="74"/>
  <c r="AW61" i="74"/>
  <c r="AV61" i="74"/>
  <c r="AU61" i="74"/>
  <c r="AT61" i="74"/>
  <c r="AS61" i="74"/>
  <c r="AR61" i="74"/>
  <c r="AQ61" i="74"/>
  <c r="AP61" i="74"/>
  <c r="AO61" i="74"/>
  <c r="AN61" i="74"/>
  <c r="AM61" i="74"/>
  <c r="AL61" i="74"/>
  <c r="AK61" i="74"/>
  <c r="AJ61" i="74"/>
  <c r="AI61" i="74"/>
  <c r="AH61" i="74"/>
  <c r="AG61" i="74"/>
  <c r="AF61" i="74"/>
  <c r="AE61" i="74"/>
  <c r="AD61" i="74"/>
  <c r="AC61" i="74"/>
  <c r="AB61" i="74"/>
  <c r="AA61" i="74"/>
  <c r="Z61" i="74"/>
  <c r="Y61" i="74"/>
  <c r="X61" i="74"/>
  <c r="W61" i="74"/>
  <c r="V61" i="74"/>
  <c r="U61" i="74"/>
  <c r="T61" i="74"/>
  <c r="S61" i="74"/>
  <c r="R61" i="74"/>
  <c r="Q61" i="74"/>
  <c r="P61" i="74"/>
  <c r="O61" i="74"/>
  <c r="N61" i="74"/>
  <c r="M61" i="74"/>
  <c r="L61" i="74"/>
  <c r="K61" i="74"/>
  <c r="J61" i="74"/>
  <c r="I61" i="74"/>
  <c r="H61" i="74"/>
  <c r="G61" i="74"/>
  <c r="F61" i="74"/>
  <c r="E61" i="74"/>
  <c r="D61" i="74"/>
  <c r="C61" i="74"/>
  <c r="B61" i="74"/>
  <c r="A61" i="74"/>
  <c r="BY60" i="74"/>
  <c r="BX60" i="74"/>
  <c r="BW60" i="74"/>
  <c r="BV60" i="74"/>
  <c r="BU60" i="74"/>
  <c r="BT60" i="74"/>
  <c r="BS60" i="74"/>
  <c r="BR60" i="74"/>
  <c r="BQ60" i="74"/>
  <c r="BP60" i="74"/>
  <c r="BO60" i="74"/>
  <c r="BN60" i="74"/>
  <c r="BM60" i="74"/>
  <c r="BL60" i="74"/>
  <c r="BK60" i="74"/>
  <c r="BJ60" i="74"/>
  <c r="BI60" i="74"/>
  <c r="BH60" i="74"/>
  <c r="BG60" i="74"/>
  <c r="BF60" i="74"/>
  <c r="BE60" i="74"/>
  <c r="BD60" i="74"/>
  <c r="BC60" i="74"/>
  <c r="BB60" i="74"/>
  <c r="BA60" i="74"/>
  <c r="AZ60" i="74"/>
  <c r="AY60" i="74"/>
  <c r="AX60" i="74"/>
  <c r="AW60" i="74"/>
  <c r="AV60" i="74"/>
  <c r="AU60" i="74"/>
  <c r="AT60" i="74"/>
  <c r="AS60" i="74"/>
  <c r="AR60" i="74"/>
  <c r="AQ60" i="74"/>
  <c r="AP60" i="74"/>
  <c r="AO60" i="74"/>
  <c r="AN60" i="74"/>
  <c r="AM60" i="74"/>
  <c r="AL60" i="74"/>
  <c r="AK60" i="74"/>
  <c r="AJ60" i="74"/>
  <c r="AI60" i="74"/>
  <c r="AH60" i="74"/>
  <c r="AG60" i="74"/>
  <c r="AF60" i="74"/>
  <c r="AE60" i="74"/>
  <c r="AD60" i="74"/>
  <c r="AC60" i="74"/>
  <c r="AB60" i="74"/>
  <c r="AA60" i="74"/>
  <c r="Z60" i="74"/>
  <c r="Y60" i="74"/>
  <c r="X60" i="74"/>
  <c r="W60" i="74"/>
  <c r="V60" i="74"/>
  <c r="U60" i="74"/>
  <c r="T60" i="74"/>
  <c r="S60" i="74"/>
  <c r="R60" i="74"/>
  <c r="Q60" i="74"/>
  <c r="P60" i="74"/>
  <c r="O60" i="74"/>
  <c r="N60" i="74"/>
  <c r="M60" i="74"/>
  <c r="L60" i="74"/>
  <c r="K60" i="74"/>
  <c r="J60" i="74"/>
  <c r="I60" i="74"/>
  <c r="H60" i="74"/>
  <c r="G60" i="74"/>
  <c r="F60" i="74"/>
  <c r="E60" i="74"/>
  <c r="D60" i="74"/>
  <c r="C60" i="74"/>
  <c r="B60" i="74"/>
  <c r="A60" i="74"/>
  <c r="BY59" i="74"/>
  <c r="BX59" i="74"/>
  <c r="BW59" i="74"/>
  <c r="BV59" i="74"/>
  <c r="BU59" i="74"/>
  <c r="BT59" i="74"/>
  <c r="BS59" i="74"/>
  <c r="BR59" i="74"/>
  <c r="BQ59" i="74"/>
  <c r="BP59" i="74"/>
  <c r="BO59" i="74"/>
  <c r="BN59" i="74"/>
  <c r="BM59" i="74"/>
  <c r="BL59" i="74"/>
  <c r="BK59" i="74"/>
  <c r="BJ59" i="74"/>
  <c r="BI59" i="74"/>
  <c r="BH59" i="74"/>
  <c r="BG59" i="74"/>
  <c r="BF59" i="74"/>
  <c r="BE59" i="74"/>
  <c r="BD59" i="74"/>
  <c r="BC59" i="74"/>
  <c r="BB59" i="74"/>
  <c r="BA59" i="74"/>
  <c r="AZ59" i="74"/>
  <c r="AY59" i="74"/>
  <c r="AX59" i="74"/>
  <c r="AW59" i="74"/>
  <c r="AV59" i="74"/>
  <c r="AU59" i="74"/>
  <c r="AT59" i="74"/>
  <c r="AS59" i="74"/>
  <c r="AR59" i="74"/>
  <c r="AQ59" i="74"/>
  <c r="AP59" i="74"/>
  <c r="AO59" i="74"/>
  <c r="AN59" i="74"/>
  <c r="AM59" i="74"/>
  <c r="AL59" i="74"/>
  <c r="AK59" i="74"/>
  <c r="AJ59" i="74"/>
  <c r="AI59" i="74"/>
  <c r="AH59" i="74"/>
  <c r="AG59" i="74"/>
  <c r="AF59" i="74"/>
  <c r="AE59" i="74"/>
  <c r="AD59" i="74"/>
  <c r="AC59" i="74"/>
  <c r="AB59" i="74"/>
  <c r="AA59" i="74"/>
  <c r="Z59" i="74"/>
  <c r="Y59" i="74"/>
  <c r="X59" i="74"/>
  <c r="W59" i="74"/>
  <c r="V59" i="74"/>
  <c r="U59" i="74"/>
  <c r="T59" i="74"/>
  <c r="S59" i="74"/>
  <c r="R59" i="74"/>
  <c r="Q59" i="74"/>
  <c r="P59" i="74"/>
  <c r="O59" i="74"/>
  <c r="N59" i="74"/>
  <c r="M59" i="74"/>
  <c r="L59" i="74"/>
  <c r="K59" i="74"/>
  <c r="J59" i="74"/>
  <c r="I59" i="74"/>
  <c r="H59" i="74"/>
  <c r="G59" i="74"/>
  <c r="F59" i="74"/>
  <c r="E59" i="74"/>
  <c r="D59" i="74"/>
  <c r="C59" i="74"/>
  <c r="B59" i="74"/>
  <c r="A59" i="74"/>
  <c r="BY58" i="74"/>
  <c r="BX58" i="74"/>
  <c r="BW58" i="74"/>
  <c r="BV58" i="74"/>
  <c r="BU58" i="74"/>
  <c r="BT58" i="74"/>
  <c r="BS58" i="74"/>
  <c r="BR58" i="74"/>
  <c r="BQ58" i="74"/>
  <c r="BP58" i="74"/>
  <c r="BO58" i="74"/>
  <c r="BN58" i="74"/>
  <c r="BM58" i="74"/>
  <c r="BL58" i="74"/>
  <c r="BK58" i="74"/>
  <c r="BJ58" i="74"/>
  <c r="BI58" i="74"/>
  <c r="BH58" i="74"/>
  <c r="BG58" i="74"/>
  <c r="BF58" i="74"/>
  <c r="BE58" i="74"/>
  <c r="BD58" i="74"/>
  <c r="BC58" i="74"/>
  <c r="BB58" i="74"/>
  <c r="BA58" i="74"/>
  <c r="AZ58" i="74"/>
  <c r="AY58" i="74"/>
  <c r="AX58" i="74"/>
  <c r="AW58" i="74"/>
  <c r="AV58" i="74"/>
  <c r="AU58" i="74"/>
  <c r="AT58" i="74"/>
  <c r="AS58" i="74"/>
  <c r="AR58" i="74"/>
  <c r="AQ58" i="74"/>
  <c r="AP58" i="74"/>
  <c r="AO58" i="74"/>
  <c r="AN58" i="74"/>
  <c r="AM58" i="74"/>
  <c r="AL58" i="74"/>
  <c r="AK58" i="74"/>
  <c r="AJ58" i="74"/>
  <c r="AI58" i="74"/>
  <c r="AH58" i="74"/>
  <c r="AG58" i="74"/>
  <c r="AF58" i="74"/>
  <c r="AE58" i="74"/>
  <c r="AD58" i="74"/>
  <c r="AC58" i="74"/>
  <c r="AB58" i="74"/>
  <c r="AA58" i="74"/>
  <c r="Z58" i="74"/>
  <c r="Y58" i="74"/>
  <c r="X58" i="74"/>
  <c r="W58" i="74"/>
  <c r="V58" i="74"/>
  <c r="U58" i="74"/>
  <c r="T58" i="74"/>
  <c r="S58" i="74"/>
  <c r="R58" i="74"/>
  <c r="Q58" i="74"/>
  <c r="P58" i="74"/>
  <c r="O58" i="74"/>
  <c r="N58" i="74"/>
  <c r="M58" i="74"/>
  <c r="L58" i="74"/>
  <c r="K58" i="74"/>
  <c r="J58" i="74"/>
  <c r="I58" i="74"/>
  <c r="H58" i="74"/>
  <c r="G58" i="74"/>
  <c r="F58" i="74"/>
  <c r="E58" i="74"/>
  <c r="D58" i="74"/>
  <c r="C58" i="74"/>
  <c r="B58" i="74"/>
  <c r="A58" i="74"/>
  <c r="BY57" i="74"/>
  <c r="BX57" i="74"/>
  <c r="BW57" i="74"/>
  <c r="BV57" i="74"/>
  <c r="BU57" i="74"/>
  <c r="BT57" i="74"/>
  <c r="BS57" i="74"/>
  <c r="BR57" i="74"/>
  <c r="BQ57" i="74"/>
  <c r="BP57" i="74"/>
  <c r="BO57" i="74"/>
  <c r="BN57" i="74"/>
  <c r="BM57" i="74"/>
  <c r="BL57" i="74"/>
  <c r="BK57" i="74"/>
  <c r="BJ57" i="74"/>
  <c r="BI57" i="74"/>
  <c r="BH57" i="74"/>
  <c r="BG57" i="74"/>
  <c r="BF57" i="74"/>
  <c r="BE57" i="74"/>
  <c r="BD57" i="74"/>
  <c r="BC57" i="74"/>
  <c r="BB57" i="74"/>
  <c r="BA57" i="74"/>
  <c r="AZ57" i="74"/>
  <c r="AY57" i="74"/>
  <c r="AX57" i="74"/>
  <c r="AW57" i="74"/>
  <c r="AV57" i="74"/>
  <c r="AU57" i="74"/>
  <c r="AT57" i="74"/>
  <c r="AS57" i="74"/>
  <c r="AR57" i="74"/>
  <c r="AQ57" i="74"/>
  <c r="AP57" i="74"/>
  <c r="AO57" i="74"/>
  <c r="AN57" i="74"/>
  <c r="AM57" i="74"/>
  <c r="AL57" i="74"/>
  <c r="AK57" i="74"/>
  <c r="AJ57" i="74"/>
  <c r="AI57" i="74"/>
  <c r="AH57" i="74"/>
  <c r="AG57" i="74"/>
  <c r="AF57" i="74"/>
  <c r="AE57" i="74"/>
  <c r="AD57" i="74"/>
  <c r="AC57" i="74"/>
  <c r="AB57" i="74"/>
  <c r="AA57" i="74"/>
  <c r="Z57" i="74"/>
  <c r="Y57" i="74"/>
  <c r="X57" i="74"/>
  <c r="W57" i="74"/>
  <c r="V57" i="74"/>
  <c r="U57" i="74"/>
  <c r="T57" i="74"/>
  <c r="S57" i="74"/>
  <c r="R57" i="74"/>
  <c r="Q57" i="74"/>
  <c r="P57" i="74"/>
  <c r="O57" i="74"/>
  <c r="N57" i="74"/>
  <c r="M57" i="74"/>
  <c r="L57" i="74"/>
  <c r="K57" i="74"/>
  <c r="J57" i="74"/>
  <c r="I57" i="74"/>
  <c r="H57" i="74"/>
  <c r="G57" i="74"/>
  <c r="F57" i="74"/>
  <c r="E57" i="74"/>
  <c r="D57" i="74"/>
  <c r="C57" i="74"/>
  <c r="B57" i="74"/>
  <c r="A57" i="74"/>
  <c r="BY56" i="74"/>
  <c r="BX56" i="74"/>
  <c r="BW56" i="74"/>
  <c r="BV56" i="74"/>
  <c r="BU56" i="74"/>
  <c r="BT56" i="74"/>
  <c r="BS56" i="74"/>
  <c r="BR56" i="74"/>
  <c r="BQ56" i="74"/>
  <c r="BP56" i="74"/>
  <c r="BO56" i="74"/>
  <c r="BN56" i="74"/>
  <c r="BM56" i="74"/>
  <c r="BL56" i="74"/>
  <c r="BK56" i="74"/>
  <c r="BJ56" i="74"/>
  <c r="BI56" i="74"/>
  <c r="BH56" i="74"/>
  <c r="BG56" i="74"/>
  <c r="BF56" i="74"/>
  <c r="BE56" i="74"/>
  <c r="BD56" i="74"/>
  <c r="BC56" i="74"/>
  <c r="BB56" i="74"/>
  <c r="BA56" i="74"/>
  <c r="AZ56" i="74"/>
  <c r="AY56" i="74"/>
  <c r="AX56" i="74"/>
  <c r="AW56" i="74"/>
  <c r="AV56" i="74"/>
  <c r="AU56" i="74"/>
  <c r="AT56" i="74"/>
  <c r="AS56" i="74"/>
  <c r="AR56" i="74"/>
  <c r="AQ56" i="74"/>
  <c r="AP56" i="74"/>
  <c r="AO56" i="74"/>
  <c r="AN56" i="74"/>
  <c r="AM56" i="74"/>
  <c r="AL56" i="74"/>
  <c r="AK56" i="74"/>
  <c r="AJ56" i="74"/>
  <c r="AI56" i="74"/>
  <c r="AH56" i="74"/>
  <c r="AG56" i="74"/>
  <c r="AF56" i="74"/>
  <c r="AE56" i="74"/>
  <c r="AD56" i="74"/>
  <c r="AC56" i="74"/>
  <c r="AB56" i="74"/>
  <c r="AA56" i="74"/>
  <c r="Z56" i="74"/>
  <c r="Y56" i="74"/>
  <c r="X56" i="74"/>
  <c r="W56" i="74"/>
  <c r="V56" i="74"/>
  <c r="U56" i="74"/>
  <c r="T56" i="74"/>
  <c r="S56" i="74"/>
  <c r="R56" i="74"/>
  <c r="Q56" i="74"/>
  <c r="P56" i="74"/>
  <c r="O56" i="74"/>
  <c r="N56" i="74"/>
  <c r="M56" i="74"/>
  <c r="L56" i="74"/>
  <c r="K56" i="74"/>
  <c r="J56" i="74"/>
  <c r="I56" i="74"/>
  <c r="H56" i="74"/>
  <c r="G56" i="74"/>
  <c r="F56" i="74"/>
  <c r="E56" i="74"/>
  <c r="D56" i="74"/>
  <c r="C56" i="74"/>
  <c r="B56" i="74"/>
  <c r="A56" i="74"/>
  <c r="BY55" i="74"/>
  <c r="BX55" i="74"/>
  <c r="BW55" i="74"/>
  <c r="BV55" i="74"/>
  <c r="BU55" i="74"/>
  <c r="BT55" i="74"/>
  <c r="BS55" i="74"/>
  <c r="BR55" i="74"/>
  <c r="BQ55" i="74"/>
  <c r="BP55" i="74"/>
  <c r="BO55" i="74"/>
  <c r="BN55" i="74"/>
  <c r="BM55" i="74"/>
  <c r="BL55" i="74"/>
  <c r="BK55" i="74"/>
  <c r="BJ55" i="74"/>
  <c r="BI55" i="74"/>
  <c r="BH55" i="74"/>
  <c r="BG55" i="74"/>
  <c r="BF55" i="74"/>
  <c r="BE55" i="74"/>
  <c r="BD55" i="74"/>
  <c r="BC55" i="74"/>
  <c r="BB55" i="74"/>
  <c r="BA55" i="74"/>
  <c r="AZ55" i="74"/>
  <c r="AY55" i="74"/>
  <c r="AX55" i="74"/>
  <c r="AW55" i="74"/>
  <c r="AV55" i="74"/>
  <c r="AU55" i="74"/>
  <c r="AT55" i="74"/>
  <c r="AS55" i="74"/>
  <c r="AR55" i="74"/>
  <c r="AQ55" i="74"/>
  <c r="AP55" i="74"/>
  <c r="AO55" i="74"/>
  <c r="AN55" i="74"/>
  <c r="AM55" i="74"/>
  <c r="AL55" i="74"/>
  <c r="AK55" i="74"/>
  <c r="AJ55" i="74"/>
  <c r="AI55" i="74"/>
  <c r="AH55" i="74"/>
  <c r="AG55" i="74"/>
  <c r="AF55" i="74"/>
  <c r="AE55" i="74"/>
  <c r="AD55" i="74"/>
  <c r="AC55" i="74"/>
  <c r="AB55" i="74"/>
  <c r="AA55" i="74"/>
  <c r="Z55" i="74"/>
  <c r="Y55" i="74"/>
  <c r="X55" i="74"/>
  <c r="W55" i="74"/>
  <c r="V55" i="74"/>
  <c r="U55" i="74"/>
  <c r="T55" i="74"/>
  <c r="S55" i="74"/>
  <c r="R55" i="74"/>
  <c r="Q55" i="74"/>
  <c r="P55" i="74"/>
  <c r="O55" i="74"/>
  <c r="N55" i="74"/>
  <c r="M55" i="74"/>
  <c r="L55" i="74"/>
  <c r="K55" i="74"/>
  <c r="J55" i="74"/>
  <c r="I55" i="74"/>
  <c r="H55" i="74"/>
  <c r="G55" i="74"/>
  <c r="F55" i="74"/>
  <c r="E55" i="74"/>
  <c r="D55" i="74"/>
  <c r="C55" i="74"/>
  <c r="B55" i="74"/>
  <c r="A55" i="74"/>
  <c r="BY54" i="74"/>
  <c r="BX54" i="74"/>
  <c r="BW54" i="74"/>
  <c r="BV54" i="74"/>
  <c r="BU54" i="74"/>
  <c r="BT54" i="74"/>
  <c r="BS54" i="74"/>
  <c r="BR54" i="74"/>
  <c r="BQ54" i="74"/>
  <c r="BP54" i="74"/>
  <c r="BO54" i="74"/>
  <c r="BN54" i="74"/>
  <c r="BM54" i="74"/>
  <c r="BL54" i="74"/>
  <c r="BK54" i="74"/>
  <c r="BJ54" i="74"/>
  <c r="BI54" i="74"/>
  <c r="BH54" i="74"/>
  <c r="BG54" i="74"/>
  <c r="BF54" i="74"/>
  <c r="BE54" i="74"/>
  <c r="BD54" i="74"/>
  <c r="BC54" i="74"/>
  <c r="BB54" i="74"/>
  <c r="BA54" i="74"/>
  <c r="AZ54" i="74"/>
  <c r="AY54" i="74"/>
  <c r="AX54" i="74"/>
  <c r="AW54" i="74"/>
  <c r="AV54" i="74"/>
  <c r="AU54" i="74"/>
  <c r="AT54" i="74"/>
  <c r="AS54" i="74"/>
  <c r="AR54" i="74"/>
  <c r="AQ54" i="74"/>
  <c r="AP54" i="74"/>
  <c r="AO54" i="74"/>
  <c r="AN54" i="74"/>
  <c r="AM54" i="74"/>
  <c r="AL54" i="74"/>
  <c r="AK54" i="74"/>
  <c r="AJ54" i="74"/>
  <c r="AI54" i="74"/>
  <c r="AH54" i="74"/>
  <c r="AG54" i="74"/>
  <c r="AF54" i="74"/>
  <c r="AE54" i="74"/>
  <c r="AD54" i="74"/>
  <c r="AC54" i="74"/>
  <c r="AB54" i="74"/>
  <c r="AA54" i="74"/>
  <c r="Z54" i="74"/>
  <c r="Y54" i="74"/>
  <c r="X54" i="74"/>
  <c r="W54" i="74"/>
  <c r="V54" i="74"/>
  <c r="U54" i="74"/>
  <c r="T54" i="74"/>
  <c r="S54" i="74"/>
  <c r="R54" i="74"/>
  <c r="Q54" i="74"/>
  <c r="P54" i="74"/>
  <c r="O54" i="74"/>
  <c r="N54" i="74"/>
  <c r="M54" i="74"/>
  <c r="L54" i="74"/>
  <c r="K54" i="74"/>
  <c r="J54" i="74"/>
  <c r="I54" i="74"/>
  <c r="H54" i="74"/>
  <c r="G54" i="74"/>
  <c r="F54" i="74"/>
  <c r="E54" i="74"/>
  <c r="D54" i="74"/>
  <c r="C54" i="74"/>
  <c r="B54" i="74"/>
  <c r="A54" i="74"/>
  <c r="BY53" i="74"/>
  <c r="BX53" i="74"/>
  <c r="BW53" i="74"/>
  <c r="BV53" i="74"/>
  <c r="BU53" i="74"/>
  <c r="BT53" i="74"/>
  <c r="BS53" i="74"/>
  <c r="BR53" i="74"/>
  <c r="BQ53" i="74"/>
  <c r="BP53" i="74"/>
  <c r="BO53" i="74"/>
  <c r="BN53" i="74"/>
  <c r="BM53" i="74"/>
  <c r="BL53" i="74"/>
  <c r="BK53" i="74"/>
  <c r="BJ53" i="74"/>
  <c r="BI53" i="74"/>
  <c r="BH53" i="74"/>
  <c r="BG53" i="74"/>
  <c r="BF53" i="74"/>
  <c r="BE53" i="74"/>
  <c r="BD53" i="74"/>
  <c r="BC53" i="74"/>
  <c r="BB53" i="74"/>
  <c r="BA53" i="74"/>
  <c r="AZ53" i="74"/>
  <c r="AY53" i="74"/>
  <c r="AX53" i="74"/>
  <c r="AW53" i="74"/>
  <c r="AV53" i="74"/>
  <c r="AU53" i="74"/>
  <c r="AT53" i="74"/>
  <c r="AS53" i="74"/>
  <c r="AR53" i="74"/>
  <c r="AQ53" i="74"/>
  <c r="AP53" i="74"/>
  <c r="AO53" i="74"/>
  <c r="AN53" i="74"/>
  <c r="AM53" i="74"/>
  <c r="AL53" i="74"/>
  <c r="AK53" i="74"/>
  <c r="AJ53" i="74"/>
  <c r="AI53" i="74"/>
  <c r="AH53" i="74"/>
  <c r="AG53" i="74"/>
  <c r="AF53" i="74"/>
  <c r="AE53" i="74"/>
  <c r="AD53" i="74"/>
  <c r="AC53" i="74"/>
  <c r="AB53" i="74"/>
  <c r="AA53" i="74"/>
  <c r="Z53" i="74"/>
  <c r="Y53" i="74"/>
  <c r="X53" i="74"/>
  <c r="W53" i="74"/>
  <c r="V53" i="74"/>
  <c r="U53" i="74"/>
  <c r="T53" i="74"/>
  <c r="S53" i="74"/>
  <c r="R53" i="74"/>
  <c r="Q53" i="74"/>
  <c r="P53" i="74"/>
  <c r="O53" i="74"/>
  <c r="N53" i="74"/>
  <c r="M53" i="74"/>
  <c r="L53" i="74"/>
  <c r="K53" i="74"/>
  <c r="J53" i="74"/>
  <c r="I53" i="74"/>
  <c r="H53" i="74"/>
  <c r="G53" i="74"/>
  <c r="F53" i="74"/>
  <c r="E53" i="74"/>
  <c r="D53" i="74"/>
  <c r="C53" i="74"/>
  <c r="B53" i="74"/>
  <c r="A53" i="74"/>
  <c r="BY52" i="74"/>
  <c r="BX52" i="74"/>
  <c r="BW52" i="74"/>
  <c r="BV52" i="74"/>
  <c r="BU52" i="74"/>
  <c r="BT52" i="74"/>
  <c r="BS52" i="74"/>
  <c r="BR52" i="74"/>
  <c r="BQ52" i="74"/>
  <c r="BP52" i="74"/>
  <c r="BO52" i="74"/>
  <c r="BN52" i="74"/>
  <c r="BM52" i="74"/>
  <c r="BL52" i="74"/>
  <c r="BK52" i="74"/>
  <c r="BJ52" i="74"/>
  <c r="BI52" i="74"/>
  <c r="BH52" i="74"/>
  <c r="BG52" i="74"/>
  <c r="BF52" i="74"/>
  <c r="BE52" i="74"/>
  <c r="BD52" i="74"/>
  <c r="BC52" i="74"/>
  <c r="BB52" i="74"/>
  <c r="BA52" i="74"/>
  <c r="AZ52" i="74"/>
  <c r="AY52" i="74"/>
  <c r="AX52" i="74"/>
  <c r="AW52" i="74"/>
  <c r="AV52" i="74"/>
  <c r="AU52" i="74"/>
  <c r="AT52" i="74"/>
  <c r="AS52" i="74"/>
  <c r="AR52" i="74"/>
  <c r="AQ52" i="74"/>
  <c r="AP52" i="74"/>
  <c r="AO52" i="74"/>
  <c r="AN52" i="74"/>
  <c r="AM52" i="74"/>
  <c r="AL52" i="74"/>
  <c r="AK52" i="74"/>
  <c r="AJ52" i="74"/>
  <c r="AI52" i="74"/>
  <c r="AH52" i="74"/>
  <c r="AG52" i="74"/>
  <c r="AF52" i="74"/>
  <c r="AE52" i="74"/>
  <c r="AD52" i="74"/>
  <c r="AC52" i="74"/>
  <c r="AB52" i="74"/>
  <c r="AA52" i="74"/>
  <c r="Z52" i="74"/>
  <c r="Y52" i="74"/>
  <c r="X52" i="74"/>
  <c r="W52" i="74"/>
  <c r="V52" i="74"/>
  <c r="U52" i="74"/>
  <c r="T52" i="74"/>
  <c r="S52" i="74"/>
  <c r="R52" i="74"/>
  <c r="Q52" i="74"/>
  <c r="P52" i="74"/>
  <c r="O52" i="74"/>
  <c r="N52" i="74"/>
  <c r="M52" i="74"/>
  <c r="L52" i="74"/>
  <c r="K52" i="74"/>
  <c r="J52" i="74"/>
  <c r="I52" i="74"/>
  <c r="H52" i="74"/>
  <c r="G52" i="74"/>
  <c r="F52" i="74"/>
  <c r="E52" i="74"/>
  <c r="D52" i="74"/>
  <c r="C52" i="74"/>
  <c r="B52" i="74"/>
  <c r="A52" i="74"/>
  <c r="BY51" i="74"/>
  <c r="BX51" i="74"/>
  <c r="BW51" i="74"/>
  <c r="BV51" i="74"/>
  <c r="BU51" i="74"/>
  <c r="BT51" i="74"/>
  <c r="BS51" i="74"/>
  <c r="BR51" i="74"/>
  <c r="BQ51" i="74"/>
  <c r="BP51" i="74"/>
  <c r="BO51" i="74"/>
  <c r="BN51" i="74"/>
  <c r="BM51" i="74"/>
  <c r="BL51" i="74"/>
  <c r="BK51" i="74"/>
  <c r="BJ51" i="74"/>
  <c r="BI51" i="74"/>
  <c r="BH51" i="74"/>
  <c r="BG51" i="74"/>
  <c r="BF51" i="74"/>
  <c r="BE51" i="74"/>
  <c r="BD51" i="74"/>
  <c r="BC51" i="74"/>
  <c r="BB51" i="74"/>
  <c r="BA51" i="74"/>
  <c r="AZ51" i="74"/>
  <c r="AY51" i="74"/>
  <c r="AX51" i="74"/>
  <c r="AW51" i="74"/>
  <c r="AV51" i="74"/>
  <c r="AU51" i="74"/>
  <c r="AT51" i="74"/>
  <c r="AS51" i="74"/>
  <c r="AR51" i="74"/>
  <c r="AQ51" i="74"/>
  <c r="AP51" i="74"/>
  <c r="AO51" i="74"/>
  <c r="AN51" i="74"/>
  <c r="AM51" i="74"/>
  <c r="AL51" i="74"/>
  <c r="AK51" i="74"/>
  <c r="AJ51" i="74"/>
  <c r="AI51" i="74"/>
  <c r="AH51" i="74"/>
  <c r="AG51" i="74"/>
  <c r="AF51" i="74"/>
  <c r="AE51" i="74"/>
  <c r="AD51" i="74"/>
  <c r="AC51" i="74"/>
  <c r="AB51" i="74"/>
  <c r="AA51" i="74"/>
  <c r="Z51" i="74"/>
  <c r="Y51" i="74"/>
  <c r="X51" i="74"/>
  <c r="W51" i="74"/>
  <c r="V51" i="74"/>
  <c r="U51" i="74"/>
  <c r="T51" i="74"/>
  <c r="S51" i="74"/>
  <c r="R51" i="74"/>
  <c r="Q51" i="74"/>
  <c r="P51" i="74"/>
  <c r="O51" i="74"/>
  <c r="N51" i="74"/>
  <c r="M51" i="74"/>
  <c r="L51" i="74"/>
  <c r="K51" i="74"/>
  <c r="J51" i="74"/>
  <c r="I51" i="74"/>
  <c r="H51" i="74"/>
  <c r="G51" i="74"/>
  <c r="F51" i="74"/>
  <c r="E51" i="74"/>
  <c r="D51" i="74"/>
  <c r="C51" i="74"/>
  <c r="B51" i="74"/>
  <c r="A51" i="74"/>
  <c r="BY50" i="74"/>
  <c r="BX50" i="74"/>
  <c r="BW50" i="74"/>
  <c r="BV50" i="74"/>
  <c r="BU50" i="74"/>
  <c r="BT50" i="74"/>
  <c r="BS50" i="74"/>
  <c r="BR50" i="74"/>
  <c r="BQ50" i="74"/>
  <c r="BP50" i="74"/>
  <c r="BO50" i="74"/>
  <c r="BN50" i="74"/>
  <c r="BM50" i="74"/>
  <c r="BL50" i="74"/>
  <c r="BK50" i="74"/>
  <c r="BJ50" i="74"/>
  <c r="BI50" i="74"/>
  <c r="BH50" i="74"/>
  <c r="BG50" i="74"/>
  <c r="BF50" i="74"/>
  <c r="BE50" i="74"/>
  <c r="BD50" i="74"/>
  <c r="BC50" i="74"/>
  <c r="BB50" i="74"/>
  <c r="BA50" i="74"/>
  <c r="AZ50" i="74"/>
  <c r="AY50" i="74"/>
  <c r="AX50" i="74"/>
  <c r="AW50" i="74"/>
  <c r="AV50" i="74"/>
  <c r="AU50" i="74"/>
  <c r="AT50" i="74"/>
  <c r="AS50" i="74"/>
  <c r="AR50" i="74"/>
  <c r="AQ50" i="74"/>
  <c r="AP50" i="74"/>
  <c r="AO50" i="74"/>
  <c r="AN50" i="74"/>
  <c r="AM50" i="74"/>
  <c r="AL50" i="74"/>
  <c r="AK50" i="74"/>
  <c r="AJ50" i="74"/>
  <c r="AI50" i="74"/>
  <c r="AH50" i="74"/>
  <c r="AG50" i="74"/>
  <c r="AF50" i="74"/>
  <c r="AE50" i="74"/>
  <c r="AD50" i="74"/>
  <c r="AC50" i="74"/>
  <c r="AB50" i="74"/>
  <c r="AA50" i="74"/>
  <c r="Z50" i="74"/>
  <c r="Y50" i="74"/>
  <c r="X50" i="74"/>
  <c r="W50" i="74"/>
  <c r="V50" i="74"/>
  <c r="U50" i="74"/>
  <c r="T50" i="74"/>
  <c r="S50" i="74"/>
  <c r="R50" i="74"/>
  <c r="Q50" i="74"/>
  <c r="P50" i="74"/>
  <c r="O50" i="74"/>
  <c r="N50" i="74"/>
  <c r="M50" i="74"/>
  <c r="L50" i="74"/>
  <c r="K50" i="74"/>
  <c r="J50" i="74"/>
  <c r="I50" i="74"/>
  <c r="H50" i="74"/>
  <c r="G50" i="74"/>
  <c r="F50" i="74"/>
  <c r="E50" i="74"/>
  <c r="D50" i="74"/>
  <c r="C50" i="74"/>
  <c r="B50" i="74"/>
  <c r="A50" i="74"/>
  <c r="BY49" i="74"/>
  <c r="BX49" i="74"/>
  <c r="BW49" i="74"/>
  <c r="BV49" i="74"/>
  <c r="BU49" i="74"/>
  <c r="BT49" i="74"/>
  <c r="BS49" i="74"/>
  <c r="BR49" i="74"/>
  <c r="BQ49" i="74"/>
  <c r="BP49" i="74"/>
  <c r="BO49" i="74"/>
  <c r="BN49" i="74"/>
  <c r="BM49" i="74"/>
  <c r="BL49" i="74"/>
  <c r="BK49" i="74"/>
  <c r="BJ49" i="74"/>
  <c r="BI49" i="74"/>
  <c r="BH49" i="74"/>
  <c r="BG49" i="74"/>
  <c r="BF49" i="74"/>
  <c r="BE49" i="74"/>
  <c r="BD49" i="74"/>
  <c r="BC49" i="74"/>
  <c r="BB49" i="74"/>
  <c r="BA49" i="74"/>
  <c r="AZ49" i="74"/>
  <c r="AY49" i="74"/>
  <c r="AX49" i="74"/>
  <c r="AW49" i="74"/>
  <c r="AV49" i="74"/>
  <c r="AU49" i="74"/>
  <c r="AT49" i="74"/>
  <c r="AS49" i="74"/>
  <c r="AR49" i="74"/>
  <c r="AQ49" i="74"/>
  <c r="AP49" i="74"/>
  <c r="AO49" i="74"/>
  <c r="AN49" i="74"/>
  <c r="AM49" i="74"/>
  <c r="AL49" i="74"/>
  <c r="AK49" i="74"/>
  <c r="AJ49" i="74"/>
  <c r="AI49" i="74"/>
  <c r="AH49" i="74"/>
  <c r="AG49" i="74"/>
  <c r="AF49" i="74"/>
  <c r="AE49" i="74"/>
  <c r="AD49" i="74"/>
  <c r="AC49" i="74"/>
  <c r="AB49" i="74"/>
  <c r="AA49" i="74"/>
  <c r="Z49" i="74"/>
  <c r="Y49" i="74"/>
  <c r="X49" i="74"/>
  <c r="W49" i="74"/>
  <c r="V49" i="74"/>
  <c r="U49" i="74"/>
  <c r="T49" i="74"/>
  <c r="S49" i="74"/>
  <c r="R49" i="74"/>
  <c r="Q49" i="74"/>
  <c r="P49" i="74"/>
  <c r="O49" i="74"/>
  <c r="N49" i="74"/>
  <c r="M49" i="74"/>
  <c r="L49" i="74"/>
  <c r="K49" i="74"/>
  <c r="J49" i="74"/>
  <c r="I49" i="74"/>
  <c r="H49" i="74"/>
  <c r="G49" i="74"/>
  <c r="F49" i="74"/>
  <c r="E49" i="74"/>
  <c r="D49" i="74"/>
  <c r="C49" i="74"/>
  <c r="B49" i="74"/>
  <c r="A49" i="74"/>
  <c r="BY48" i="74"/>
  <c r="BX48" i="74"/>
  <c r="BW48" i="74"/>
  <c r="BV48" i="74"/>
  <c r="BU48" i="74"/>
  <c r="BT48" i="74"/>
  <c r="BS48" i="74"/>
  <c r="BR48" i="74"/>
  <c r="BQ48" i="74"/>
  <c r="BP48" i="74"/>
  <c r="BO48" i="74"/>
  <c r="BN48" i="74"/>
  <c r="BM48" i="74"/>
  <c r="BL48" i="74"/>
  <c r="BK48" i="74"/>
  <c r="BJ48" i="74"/>
  <c r="BI48" i="74"/>
  <c r="BH48" i="74"/>
  <c r="BG48" i="74"/>
  <c r="BF48" i="74"/>
  <c r="BE48" i="74"/>
  <c r="BD48" i="74"/>
  <c r="BC48" i="74"/>
  <c r="BB48" i="74"/>
  <c r="BA48" i="74"/>
  <c r="AZ48" i="74"/>
  <c r="AY48" i="74"/>
  <c r="AX48" i="74"/>
  <c r="AW48" i="74"/>
  <c r="AV48" i="74"/>
  <c r="AU48" i="74"/>
  <c r="AT48" i="74"/>
  <c r="AS48" i="74"/>
  <c r="AR48" i="74"/>
  <c r="AQ48" i="74"/>
  <c r="AP48" i="74"/>
  <c r="AO48" i="74"/>
  <c r="AN48" i="74"/>
  <c r="AM48" i="74"/>
  <c r="AL48" i="74"/>
  <c r="AK48" i="74"/>
  <c r="AJ48" i="74"/>
  <c r="AI48" i="74"/>
  <c r="AH48" i="74"/>
  <c r="AG48" i="74"/>
  <c r="AF48" i="74"/>
  <c r="AE48" i="74"/>
  <c r="AD48" i="74"/>
  <c r="AC48" i="74"/>
  <c r="AB48" i="74"/>
  <c r="AA48" i="74"/>
  <c r="Z48" i="74"/>
  <c r="Y48" i="74"/>
  <c r="X48" i="74"/>
  <c r="W48" i="74"/>
  <c r="V48" i="74"/>
  <c r="U48" i="74"/>
  <c r="T48" i="74"/>
  <c r="S48" i="74"/>
  <c r="R48" i="74"/>
  <c r="Q48" i="74"/>
  <c r="P48" i="74"/>
  <c r="O48" i="74"/>
  <c r="N48" i="74"/>
  <c r="M48" i="74"/>
  <c r="L48" i="74"/>
  <c r="K48" i="74"/>
  <c r="J48" i="74"/>
  <c r="I48" i="74"/>
  <c r="H48" i="74"/>
  <c r="G48" i="74"/>
  <c r="F48" i="74"/>
  <c r="E48" i="74"/>
  <c r="D48" i="74"/>
  <c r="C48" i="74"/>
  <c r="B48" i="74"/>
  <c r="A48" i="74"/>
  <c r="BY47" i="74"/>
  <c r="BX47" i="74"/>
  <c r="BW47" i="74"/>
  <c r="BV47" i="74"/>
  <c r="BU47" i="74"/>
  <c r="BT47" i="74"/>
  <c r="BS47" i="74"/>
  <c r="BR47" i="74"/>
  <c r="BQ47" i="74"/>
  <c r="BP47" i="74"/>
  <c r="BO47" i="74"/>
  <c r="BN47" i="74"/>
  <c r="BM47" i="74"/>
  <c r="BL47" i="74"/>
  <c r="BK47" i="74"/>
  <c r="BJ47" i="74"/>
  <c r="BI47" i="74"/>
  <c r="BH47" i="74"/>
  <c r="BG47" i="74"/>
  <c r="BF47" i="74"/>
  <c r="BE47" i="74"/>
  <c r="BD47" i="74"/>
  <c r="BC47" i="74"/>
  <c r="BB47" i="74"/>
  <c r="BA47" i="74"/>
  <c r="AZ47" i="74"/>
  <c r="AY47" i="74"/>
  <c r="AX47" i="74"/>
  <c r="AW47" i="74"/>
  <c r="AV47" i="74"/>
  <c r="AU47" i="74"/>
  <c r="AT47" i="74"/>
  <c r="AS47" i="74"/>
  <c r="AR47" i="74"/>
  <c r="AQ47" i="74"/>
  <c r="AP47" i="74"/>
  <c r="AO47" i="74"/>
  <c r="AN47" i="74"/>
  <c r="AM47" i="74"/>
  <c r="AL47" i="74"/>
  <c r="AK47" i="74"/>
  <c r="AJ47" i="74"/>
  <c r="AI47" i="74"/>
  <c r="AH47" i="74"/>
  <c r="AG47" i="74"/>
  <c r="AF47" i="74"/>
  <c r="AE47" i="74"/>
  <c r="AD47" i="74"/>
  <c r="AC47" i="74"/>
  <c r="AB47" i="74"/>
  <c r="AA47" i="74"/>
  <c r="Z47" i="74"/>
  <c r="Y47" i="74"/>
  <c r="X47" i="74"/>
  <c r="W47" i="74"/>
  <c r="V47" i="74"/>
  <c r="U47" i="74"/>
  <c r="T47" i="74"/>
  <c r="S47" i="74"/>
  <c r="R47" i="74"/>
  <c r="Q47" i="74"/>
  <c r="P47" i="74"/>
  <c r="O47" i="74"/>
  <c r="N47" i="74"/>
  <c r="M47" i="74"/>
  <c r="L47" i="74"/>
  <c r="K47" i="74"/>
  <c r="J47" i="74"/>
  <c r="I47" i="74"/>
  <c r="H47" i="74"/>
  <c r="G47" i="74"/>
  <c r="F47" i="74"/>
  <c r="E47" i="74"/>
  <c r="D47" i="74"/>
  <c r="C47" i="74"/>
  <c r="B47" i="74"/>
  <c r="A47" i="74"/>
  <c r="BY46" i="74"/>
  <c r="BX46" i="74"/>
  <c r="BW46" i="74"/>
  <c r="BV46" i="74"/>
  <c r="BU46" i="74"/>
  <c r="BT46" i="74"/>
  <c r="BS46" i="74"/>
  <c r="BR46" i="74"/>
  <c r="BQ46" i="74"/>
  <c r="BP46" i="74"/>
  <c r="BO46" i="74"/>
  <c r="BN46" i="74"/>
  <c r="BM46" i="74"/>
  <c r="BL46" i="74"/>
  <c r="BK46" i="74"/>
  <c r="BJ46" i="74"/>
  <c r="BI46" i="74"/>
  <c r="BH46" i="74"/>
  <c r="BG46" i="74"/>
  <c r="BF46" i="74"/>
  <c r="BE46" i="74"/>
  <c r="BD46" i="74"/>
  <c r="BC46" i="74"/>
  <c r="BB46" i="74"/>
  <c r="BA46" i="74"/>
  <c r="AZ46" i="74"/>
  <c r="AY46" i="74"/>
  <c r="AX46" i="74"/>
  <c r="AW46" i="74"/>
  <c r="AV46" i="74"/>
  <c r="AU46" i="74"/>
  <c r="AT46" i="74"/>
  <c r="AS46" i="74"/>
  <c r="AR46" i="74"/>
  <c r="AQ46" i="74"/>
  <c r="AP46" i="74"/>
  <c r="AO46" i="74"/>
  <c r="AN46" i="74"/>
  <c r="AM46" i="74"/>
  <c r="AL46" i="74"/>
  <c r="AK46" i="74"/>
  <c r="AJ46" i="74"/>
  <c r="AI46" i="74"/>
  <c r="AH46" i="74"/>
  <c r="AG46" i="74"/>
  <c r="AF46" i="74"/>
  <c r="AE46" i="74"/>
  <c r="AD46" i="74"/>
  <c r="AC46" i="74"/>
  <c r="AB46" i="74"/>
  <c r="AA46" i="74"/>
  <c r="Z46" i="74"/>
  <c r="Y46" i="74"/>
  <c r="X46" i="74"/>
  <c r="W46" i="74"/>
  <c r="V46" i="74"/>
  <c r="U46" i="74"/>
  <c r="T46" i="74"/>
  <c r="S46" i="74"/>
  <c r="R46" i="74"/>
  <c r="Q46" i="74"/>
  <c r="P46" i="74"/>
  <c r="O46" i="74"/>
  <c r="N46" i="74"/>
  <c r="M46" i="74"/>
  <c r="L46" i="74"/>
  <c r="K46" i="74"/>
  <c r="J46" i="74"/>
  <c r="I46" i="74"/>
  <c r="H46" i="74"/>
  <c r="G46" i="74"/>
  <c r="F46" i="74"/>
  <c r="E46" i="74"/>
  <c r="D46" i="74"/>
  <c r="C46" i="74"/>
  <c r="B46" i="74"/>
  <c r="A46" i="74"/>
  <c r="BY45" i="74"/>
  <c r="BX45" i="74"/>
  <c r="BW45" i="74"/>
  <c r="BV45" i="74"/>
  <c r="BU45" i="74"/>
  <c r="BT45" i="74"/>
  <c r="BS45" i="74"/>
  <c r="BR45" i="74"/>
  <c r="BQ45" i="74"/>
  <c r="BP45" i="74"/>
  <c r="BO45" i="74"/>
  <c r="BN45" i="74"/>
  <c r="BM45" i="74"/>
  <c r="BL45" i="74"/>
  <c r="BK45" i="74"/>
  <c r="BJ45" i="74"/>
  <c r="BI45" i="74"/>
  <c r="BH45" i="74"/>
  <c r="BG45" i="74"/>
  <c r="BF45" i="74"/>
  <c r="BE45" i="74"/>
  <c r="BD45" i="74"/>
  <c r="BC45" i="74"/>
  <c r="BB45" i="74"/>
  <c r="BA45" i="74"/>
  <c r="AZ45" i="74"/>
  <c r="AY45" i="74"/>
  <c r="AX45" i="74"/>
  <c r="AW45" i="74"/>
  <c r="AV45" i="74"/>
  <c r="AU45" i="74"/>
  <c r="AT45" i="74"/>
  <c r="AS45" i="74"/>
  <c r="AR45" i="74"/>
  <c r="AQ45" i="74"/>
  <c r="AP45" i="74"/>
  <c r="AO45" i="74"/>
  <c r="AN45" i="74"/>
  <c r="AM45" i="74"/>
  <c r="AL45" i="74"/>
  <c r="AK45" i="74"/>
  <c r="AJ45" i="74"/>
  <c r="AI45" i="74"/>
  <c r="AH45" i="74"/>
  <c r="AG45" i="74"/>
  <c r="AF45" i="74"/>
  <c r="AE45" i="74"/>
  <c r="AD45" i="74"/>
  <c r="AC45" i="74"/>
  <c r="AB45" i="74"/>
  <c r="AA45" i="74"/>
  <c r="Z45" i="74"/>
  <c r="Y45" i="74"/>
  <c r="X45" i="74"/>
  <c r="W45" i="74"/>
  <c r="V45" i="74"/>
  <c r="U45" i="74"/>
  <c r="T45" i="74"/>
  <c r="S45" i="74"/>
  <c r="R45" i="74"/>
  <c r="Q45" i="74"/>
  <c r="P45" i="74"/>
  <c r="O45" i="74"/>
  <c r="N45" i="74"/>
  <c r="M45" i="74"/>
  <c r="L45" i="74"/>
  <c r="K45" i="74"/>
  <c r="J45" i="74"/>
  <c r="I45" i="74"/>
  <c r="H45" i="74"/>
  <c r="G45" i="74"/>
  <c r="F45" i="74"/>
  <c r="E45" i="74"/>
  <c r="D45" i="74"/>
  <c r="C45" i="74"/>
  <c r="B45" i="74"/>
  <c r="A45" i="74"/>
  <c r="BY44" i="74"/>
  <c r="BX44" i="74"/>
  <c r="BW44" i="74"/>
  <c r="BV44" i="74"/>
  <c r="BU44" i="74"/>
  <c r="BT44" i="74"/>
  <c r="BS44" i="74"/>
  <c r="BR44" i="74"/>
  <c r="BQ44" i="74"/>
  <c r="BP44" i="74"/>
  <c r="BO44" i="74"/>
  <c r="BN44" i="74"/>
  <c r="BM44" i="74"/>
  <c r="BL44" i="74"/>
  <c r="BK44" i="74"/>
  <c r="BJ44" i="74"/>
  <c r="BI44" i="74"/>
  <c r="BH44" i="74"/>
  <c r="BG44" i="74"/>
  <c r="BF44" i="74"/>
  <c r="BE44" i="74"/>
  <c r="BD44" i="74"/>
  <c r="BC44" i="74"/>
  <c r="BB44" i="74"/>
  <c r="BA44" i="74"/>
  <c r="AZ44" i="74"/>
  <c r="AY44" i="74"/>
  <c r="AX44" i="74"/>
  <c r="AW44" i="74"/>
  <c r="AV44" i="74"/>
  <c r="AU44" i="74"/>
  <c r="AT44" i="74"/>
  <c r="AS44" i="74"/>
  <c r="AR44" i="74"/>
  <c r="AQ44" i="74"/>
  <c r="AP44" i="74"/>
  <c r="AO44" i="74"/>
  <c r="AN44" i="74"/>
  <c r="AM44" i="74"/>
  <c r="AL44" i="74"/>
  <c r="AK44" i="74"/>
  <c r="AJ44" i="74"/>
  <c r="AI44" i="74"/>
  <c r="AH44" i="74"/>
  <c r="AG44" i="74"/>
  <c r="AF44" i="74"/>
  <c r="AE44" i="74"/>
  <c r="AD44" i="74"/>
  <c r="AC44" i="74"/>
  <c r="AB44" i="74"/>
  <c r="AA44" i="74"/>
  <c r="Z44" i="74"/>
  <c r="Y44" i="74"/>
  <c r="X44" i="74"/>
  <c r="W44" i="74"/>
  <c r="V44" i="74"/>
  <c r="U44" i="74"/>
  <c r="T44" i="74"/>
  <c r="S44" i="74"/>
  <c r="R44" i="74"/>
  <c r="Q44" i="74"/>
  <c r="P44" i="74"/>
  <c r="O44" i="74"/>
  <c r="N44" i="74"/>
  <c r="M44" i="74"/>
  <c r="L44" i="74"/>
  <c r="K44" i="74"/>
  <c r="J44" i="74"/>
  <c r="I44" i="74"/>
  <c r="H44" i="74"/>
  <c r="G44" i="74"/>
  <c r="F44" i="74"/>
  <c r="E44" i="74"/>
  <c r="D44" i="74"/>
  <c r="C44" i="74"/>
  <c r="B44" i="74"/>
  <c r="A44" i="74"/>
  <c r="BY43" i="74"/>
  <c r="BX43" i="74"/>
  <c r="BW43" i="74"/>
  <c r="BV43" i="74"/>
  <c r="BU43" i="74"/>
  <c r="BT43" i="74"/>
  <c r="BS43" i="74"/>
  <c r="BR43" i="74"/>
  <c r="BQ43" i="74"/>
  <c r="BP43" i="74"/>
  <c r="BO43" i="74"/>
  <c r="BN43" i="74"/>
  <c r="BM43" i="74"/>
  <c r="BL43" i="74"/>
  <c r="BK43" i="74"/>
  <c r="BJ43" i="74"/>
  <c r="BI43" i="74"/>
  <c r="BH43" i="74"/>
  <c r="BG43" i="74"/>
  <c r="BF43" i="74"/>
  <c r="BE43" i="74"/>
  <c r="BD43" i="74"/>
  <c r="BC43" i="74"/>
  <c r="BB43" i="74"/>
  <c r="BA43" i="74"/>
  <c r="AZ43" i="74"/>
  <c r="AY43" i="74"/>
  <c r="AX43" i="74"/>
  <c r="AW43" i="74"/>
  <c r="AV43" i="74"/>
  <c r="AU43" i="74"/>
  <c r="AT43" i="74"/>
  <c r="AS43" i="74"/>
  <c r="AR43" i="74"/>
  <c r="AQ43" i="74"/>
  <c r="AP43" i="74"/>
  <c r="AO43" i="74"/>
  <c r="AN43" i="74"/>
  <c r="AM43" i="74"/>
  <c r="AL43" i="74"/>
  <c r="AK43" i="74"/>
  <c r="AJ43" i="74"/>
  <c r="AI43" i="74"/>
  <c r="AH43" i="74"/>
  <c r="AG43" i="74"/>
  <c r="AF43" i="74"/>
  <c r="AE43" i="74"/>
  <c r="AD43" i="74"/>
  <c r="AC43" i="74"/>
  <c r="AB43" i="74"/>
  <c r="AA43" i="74"/>
  <c r="Z43" i="74"/>
  <c r="Y43" i="74"/>
  <c r="X43" i="74"/>
  <c r="W43" i="74"/>
  <c r="V43" i="74"/>
  <c r="U43" i="74"/>
  <c r="T43" i="74"/>
  <c r="S43" i="74"/>
  <c r="R43" i="74"/>
  <c r="Q43" i="74"/>
  <c r="P43" i="74"/>
  <c r="O43" i="74"/>
  <c r="N43" i="74"/>
  <c r="M43" i="74"/>
  <c r="L43" i="74"/>
  <c r="K43" i="74"/>
  <c r="J43" i="74"/>
  <c r="I43" i="74"/>
  <c r="H43" i="74"/>
  <c r="G43" i="74"/>
  <c r="F43" i="74"/>
  <c r="E43" i="74"/>
  <c r="D43" i="74"/>
  <c r="C43" i="74"/>
  <c r="B43" i="74"/>
  <c r="A43" i="74"/>
  <c r="BY42" i="74"/>
  <c r="BX42" i="74"/>
  <c r="BW42" i="74"/>
  <c r="BV42" i="74"/>
  <c r="BU42" i="74"/>
  <c r="BT42" i="74"/>
  <c r="BS42" i="74"/>
  <c r="BR42" i="74"/>
  <c r="BQ42" i="74"/>
  <c r="BP42" i="74"/>
  <c r="BO42" i="74"/>
  <c r="BN42" i="74"/>
  <c r="BM42" i="74"/>
  <c r="BL42" i="74"/>
  <c r="BK42" i="74"/>
  <c r="BJ42" i="74"/>
  <c r="BI42" i="74"/>
  <c r="BH42" i="74"/>
  <c r="BG42" i="74"/>
  <c r="BF42" i="74"/>
  <c r="BE42" i="74"/>
  <c r="BD42" i="74"/>
  <c r="BC42" i="74"/>
  <c r="BB42" i="74"/>
  <c r="BA42" i="74"/>
  <c r="AZ42" i="74"/>
  <c r="AY42" i="74"/>
  <c r="AX42" i="74"/>
  <c r="AW42" i="74"/>
  <c r="AV42" i="74"/>
  <c r="AU42" i="74"/>
  <c r="AT42" i="74"/>
  <c r="AS42" i="74"/>
  <c r="AR42" i="74"/>
  <c r="AQ42" i="74"/>
  <c r="AP42" i="74"/>
  <c r="AO42" i="74"/>
  <c r="AN42" i="74"/>
  <c r="AM42" i="74"/>
  <c r="AL42" i="74"/>
  <c r="AK42" i="74"/>
  <c r="AJ42" i="74"/>
  <c r="AI42" i="74"/>
  <c r="AH42" i="74"/>
  <c r="AG42" i="74"/>
  <c r="AF42" i="74"/>
  <c r="AE42" i="74"/>
  <c r="AD42" i="74"/>
  <c r="AC42" i="74"/>
  <c r="AB42" i="74"/>
  <c r="AA42" i="74"/>
  <c r="Z42" i="74"/>
  <c r="Y42" i="74"/>
  <c r="X42" i="74"/>
  <c r="W42" i="74"/>
  <c r="V42" i="74"/>
  <c r="U42" i="74"/>
  <c r="T42" i="74"/>
  <c r="S42" i="74"/>
  <c r="R42" i="74"/>
  <c r="Q42" i="74"/>
  <c r="P42" i="74"/>
  <c r="O42" i="74"/>
  <c r="N42" i="74"/>
  <c r="M42" i="74"/>
  <c r="L42" i="74"/>
  <c r="K42" i="74"/>
  <c r="J42" i="74"/>
  <c r="I42" i="74"/>
  <c r="H42" i="74"/>
  <c r="G42" i="74"/>
  <c r="F42" i="74"/>
  <c r="E42" i="74"/>
  <c r="D42" i="74"/>
  <c r="C42" i="74"/>
  <c r="B42" i="74"/>
  <c r="A42" i="74"/>
  <c r="BY41" i="74"/>
  <c r="BX41" i="74"/>
  <c r="BW41" i="74"/>
  <c r="BV41" i="74"/>
  <c r="BU41" i="74"/>
  <c r="BT41" i="74"/>
  <c r="BS41" i="74"/>
  <c r="BR41" i="74"/>
  <c r="BQ41" i="74"/>
  <c r="BP41" i="74"/>
  <c r="BO41" i="74"/>
  <c r="BN41" i="74"/>
  <c r="BM41" i="74"/>
  <c r="BL41" i="74"/>
  <c r="BK41" i="74"/>
  <c r="BJ41" i="74"/>
  <c r="BI41" i="74"/>
  <c r="BH41" i="74"/>
  <c r="BG41" i="74"/>
  <c r="BF41" i="74"/>
  <c r="BE41" i="74"/>
  <c r="BD41" i="74"/>
  <c r="BC41" i="74"/>
  <c r="BB41" i="74"/>
  <c r="BA41" i="74"/>
  <c r="AZ41" i="74"/>
  <c r="AY41" i="74"/>
  <c r="AX41" i="74"/>
  <c r="AW41" i="74"/>
  <c r="AV41" i="74"/>
  <c r="AU41" i="74"/>
  <c r="AT41" i="74"/>
  <c r="AS41" i="74"/>
  <c r="AR41" i="74"/>
  <c r="AQ41" i="74"/>
  <c r="AP41" i="74"/>
  <c r="AO41" i="74"/>
  <c r="AN41" i="74"/>
  <c r="AM41" i="74"/>
  <c r="AL41" i="74"/>
  <c r="AK41" i="74"/>
  <c r="AJ41" i="74"/>
  <c r="AI41" i="74"/>
  <c r="AH41" i="74"/>
  <c r="AG41" i="74"/>
  <c r="AF41" i="74"/>
  <c r="AE41" i="74"/>
  <c r="AD41" i="74"/>
  <c r="AC41" i="74"/>
  <c r="AB41" i="74"/>
  <c r="AA41" i="74"/>
  <c r="Z41" i="74"/>
  <c r="Y41" i="74"/>
  <c r="X41" i="74"/>
  <c r="W41" i="74"/>
  <c r="V41" i="74"/>
  <c r="U41" i="74"/>
  <c r="T41" i="74"/>
  <c r="S41" i="74"/>
  <c r="R41" i="74"/>
  <c r="Q41" i="74"/>
  <c r="P41" i="74"/>
  <c r="O41" i="74"/>
  <c r="N41" i="74"/>
  <c r="M41" i="74"/>
  <c r="L41" i="74"/>
  <c r="K41" i="74"/>
  <c r="J41" i="74"/>
  <c r="I41" i="74"/>
  <c r="H41" i="74"/>
  <c r="G41" i="74"/>
  <c r="F41" i="74"/>
  <c r="E41" i="74"/>
  <c r="D41" i="74"/>
  <c r="C41" i="74"/>
  <c r="B41" i="74"/>
  <c r="A41" i="74"/>
  <c r="BY40" i="74"/>
  <c r="BX40" i="74"/>
  <c r="BW40" i="74"/>
  <c r="BV40" i="74"/>
  <c r="BU40" i="74"/>
  <c r="BT40" i="74"/>
  <c r="BS40" i="74"/>
  <c r="BR40" i="74"/>
  <c r="BQ40" i="74"/>
  <c r="BP40" i="74"/>
  <c r="BO40" i="74"/>
  <c r="BN40" i="74"/>
  <c r="BM40" i="74"/>
  <c r="BL40" i="74"/>
  <c r="BK40" i="74"/>
  <c r="BJ40" i="74"/>
  <c r="BI40" i="74"/>
  <c r="BH40" i="74"/>
  <c r="BG40" i="74"/>
  <c r="BF40" i="74"/>
  <c r="BE40" i="74"/>
  <c r="BD40" i="74"/>
  <c r="BC40" i="74"/>
  <c r="BB40" i="74"/>
  <c r="BA40" i="74"/>
  <c r="AZ40" i="74"/>
  <c r="AY40" i="74"/>
  <c r="AX40" i="74"/>
  <c r="AW40" i="74"/>
  <c r="AV40" i="74"/>
  <c r="AU40" i="74"/>
  <c r="AT40" i="74"/>
  <c r="AS40" i="74"/>
  <c r="AR40" i="74"/>
  <c r="AQ40" i="74"/>
  <c r="AP40" i="74"/>
  <c r="AO40" i="74"/>
  <c r="AN40" i="74"/>
  <c r="AM40" i="74"/>
  <c r="AL40" i="74"/>
  <c r="AK40" i="74"/>
  <c r="AJ40" i="74"/>
  <c r="AI40" i="74"/>
  <c r="AH40" i="74"/>
  <c r="AG40" i="74"/>
  <c r="AF40" i="74"/>
  <c r="AE40" i="74"/>
  <c r="AD40" i="74"/>
  <c r="AC40" i="74"/>
  <c r="AB40" i="74"/>
  <c r="AA40" i="74"/>
  <c r="Z40" i="74"/>
  <c r="Y40" i="74"/>
  <c r="X40" i="74"/>
  <c r="W40" i="74"/>
  <c r="V40" i="74"/>
  <c r="U40" i="74"/>
  <c r="T40" i="74"/>
  <c r="S40" i="74"/>
  <c r="R40" i="74"/>
  <c r="Q40" i="74"/>
  <c r="P40" i="74"/>
  <c r="O40" i="74"/>
  <c r="N40" i="74"/>
  <c r="M40" i="74"/>
  <c r="L40" i="74"/>
  <c r="K40" i="74"/>
  <c r="J40" i="74"/>
  <c r="I40" i="74"/>
  <c r="H40" i="74"/>
  <c r="G40" i="74"/>
  <c r="F40" i="74"/>
  <c r="E40" i="74"/>
  <c r="D40" i="74"/>
  <c r="C40" i="74"/>
  <c r="B40" i="74"/>
  <c r="A40" i="74"/>
  <c r="BY39" i="74"/>
  <c r="BX39" i="74"/>
  <c r="BW39" i="74"/>
  <c r="BV39" i="74"/>
  <c r="BU39" i="74"/>
  <c r="BT39" i="74"/>
  <c r="BS39" i="74"/>
  <c r="BR39" i="74"/>
  <c r="BQ39" i="74"/>
  <c r="BP39" i="74"/>
  <c r="BO39" i="74"/>
  <c r="BN39" i="74"/>
  <c r="BM39" i="74"/>
  <c r="BL39" i="74"/>
  <c r="BK39" i="74"/>
  <c r="BJ39" i="74"/>
  <c r="BI39" i="74"/>
  <c r="BH39" i="74"/>
  <c r="BG39" i="74"/>
  <c r="BF39" i="74"/>
  <c r="BE39" i="74"/>
  <c r="BD39" i="74"/>
  <c r="BC39" i="74"/>
  <c r="BB39" i="74"/>
  <c r="BA39" i="74"/>
  <c r="AZ39" i="74"/>
  <c r="AY39" i="74"/>
  <c r="AX39" i="74"/>
  <c r="AW39" i="74"/>
  <c r="AV39" i="74"/>
  <c r="AU39" i="74"/>
  <c r="AT39" i="74"/>
  <c r="AS39" i="74"/>
  <c r="AR39" i="74"/>
  <c r="AQ39" i="74"/>
  <c r="AP39" i="74"/>
  <c r="AO39" i="74"/>
  <c r="AN39" i="74"/>
  <c r="AM39" i="74"/>
  <c r="AL39" i="74"/>
  <c r="AK39" i="74"/>
  <c r="AJ39" i="74"/>
  <c r="AI39" i="74"/>
  <c r="AH39" i="74"/>
  <c r="AG39" i="74"/>
  <c r="AF39" i="74"/>
  <c r="AE39" i="74"/>
  <c r="AD39" i="74"/>
  <c r="AC39" i="74"/>
  <c r="AB39" i="74"/>
  <c r="AA39" i="74"/>
  <c r="Z39" i="74"/>
  <c r="Y39" i="74"/>
  <c r="X39" i="74"/>
  <c r="W39" i="74"/>
  <c r="V39" i="74"/>
  <c r="U39" i="74"/>
  <c r="T39" i="74"/>
  <c r="S39" i="74"/>
  <c r="R39" i="74"/>
  <c r="Q39" i="74"/>
  <c r="P39" i="74"/>
  <c r="O39" i="74"/>
  <c r="N39" i="74"/>
  <c r="M39" i="74"/>
  <c r="L39" i="74"/>
  <c r="K39" i="74"/>
  <c r="J39" i="74"/>
  <c r="I39" i="74"/>
  <c r="H39" i="74"/>
  <c r="G39" i="74"/>
  <c r="F39" i="74"/>
  <c r="E39" i="74"/>
  <c r="D39" i="74"/>
  <c r="C39" i="74"/>
  <c r="B39" i="74"/>
  <c r="A39" i="74"/>
  <c r="BY38" i="74"/>
  <c r="BX38" i="74"/>
  <c r="BW38" i="74"/>
  <c r="BV38" i="74"/>
  <c r="BU38" i="74"/>
  <c r="BT38" i="74"/>
  <c r="BS38" i="74"/>
  <c r="BR38" i="74"/>
  <c r="BQ38" i="74"/>
  <c r="BP38" i="74"/>
  <c r="BO38" i="74"/>
  <c r="BN38" i="74"/>
  <c r="BM38" i="74"/>
  <c r="BL38" i="74"/>
  <c r="BK38" i="74"/>
  <c r="BJ38" i="74"/>
  <c r="BI38" i="74"/>
  <c r="BH38" i="74"/>
  <c r="BG38" i="74"/>
  <c r="BF38" i="74"/>
  <c r="BE38" i="74"/>
  <c r="BD38" i="74"/>
  <c r="BC38" i="74"/>
  <c r="BB38" i="74"/>
  <c r="BA38" i="74"/>
  <c r="AZ38" i="74"/>
  <c r="AY38" i="74"/>
  <c r="AX38" i="74"/>
  <c r="AW38" i="74"/>
  <c r="AV38" i="74"/>
  <c r="AU38" i="74"/>
  <c r="AT38" i="74"/>
  <c r="AS38" i="74"/>
  <c r="AR38" i="74"/>
  <c r="AQ38" i="74"/>
  <c r="AP38" i="74"/>
  <c r="AO38" i="74"/>
  <c r="AN38" i="74"/>
  <c r="AM38" i="74"/>
  <c r="AL38" i="74"/>
  <c r="AK38" i="74"/>
  <c r="AJ38" i="74"/>
  <c r="AI38" i="74"/>
  <c r="AH38" i="74"/>
  <c r="AG38" i="74"/>
  <c r="AF38" i="74"/>
  <c r="AE38" i="74"/>
  <c r="AD38" i="74"/>
  <c r="AC38" i="74"/>
  <c r="AB38" i="74"/>
  <c r="AA38" i="74"/>
  <c r="Z38" i="74"/>
  <c r="Y38" i="74"/>
  <c r="X38" i="74"/>
  <c r="W38" i="74"/>
  <c r="V38" i="74"/>
  <c r="U38" i="74"/>
  <c r="T38" i="74"/>
  <c r="S38" i="74"/>
  <c r="R38" i="74"/>
  <c r="Q38" i="74"/>
  <c r="P38" i="74"/>
  <c r="O38" i="74"/>
  <c r="N38" i="74"/>
  <c r="M38" i="74"/>
  <c r="L38" i="74"/>
  <c r="K38" i="74"/>
  <c r="J38" i="74"/>
  <c r="I38" i="74"/>
  <c r="H38" i="74"/>
  <c r="G38" i="74"/>
  <c r="F38" i="74"/>
  <c r="E38" i="74"/>
  <c r="D38" i="74"/>
  <c r="C38" i="74"/>
  <c r="B38" i="74"/>
  <c r="A38" i="74"/>
  <c r="BY37" i="74"/>
  <c r="BX37" i="74"/>
  <c r="BW37" i="74"/>
  <c r="BV37" i="74"/>
  <c r="BU37" i="74"/>
  <c r="BT37" i="74"/>
  <c r="BS37" i="74"/>
  <c r="BR37" i="74"/>
  <c r="BQ37" i="74"/>
  <c r="BP37" i="74"/>
  <c r="BO37" i="74"/>
  <c r="BN37" i="74"/>
  <c r="BM37" i="74"/>
  <c r="BL37" i="74"/>
  <c r="BK37" i="74"/>
  <c r="BJ37" i="74"/>
  <c r="BI37" i="74"/>
  <c r="BH37" i="74"/>
  <c r="BG37" i="74"/>
  <c r="BF37" i="74"/>
  <c r="BE37" i="74"/>
  <c r="BD37" i="74"/>
  <c r="BC37" i="74"/>
  <c r="BB37" i="74"/>
  <c r="BA37" i="74"/>
  <c r="AZ37" i="74"/>
  <c r="AY37" i="74"/>
  <c r="AX37" i="74"/>
  <c r="AW37" i="74"/>
  <c r="AV37" i="74"/>
  <c r="AU37" i="74"/>
  <c r="AT37" i="74"/>
  <c r="AS37" i="74"/>
  <c r="AR37" i="74"/>
  <c r="AQ37" i="74"/>
  <c r="AP37" i="74"/>
  <c r="AO37" i="74"/>
  <c r="AN37" i="74"/>
  <c r="AM37" i="74"/>
  <c r="AL37" i="74"/>
  <c r="AK37" i="74"/>
  <c r="AJ37" i="74"/>
  <c r="AI37" i="74"/>
  <c r="AH37" i="74"/>
  <c r="AG37" i="74"/>
  <c r="AF37" i="74"/>
  <c r="AE37" i="74"/>
  <c r="AD37" i="74"/>
  <c r="AC37" i="74"/>
  <c r="AB37" i="74"/>
  <c r="AA37" i="74"/>
  <c r="Z37" i="74"/>
  <c r="Y37" i="74"/>
  <c r="X37" i="74"/>
  <c r="W37" i="74"/>
  <c r="V37" i="74"/>
  <c r="U37" i="74"/>
  <c r="T37" i="74"/>
  <c r="S37" i="74"/>
  <c r="R37" i="74"/>
  <c r="Q37" i="74"/>
  <c r="P37" i="74"/>
  <c r="O37" i="74"/>
  <c r="N37" i="74"/>
  <c r="M37" i="74"/>
  <c r="L37" i="74"/>
  <c r="K37" i="74"/>
  <c r="J37" i="74"/>
  <c r="I37" i="74"/>
  <c r="H37" i="74"/>
  <c r="G37" i="74"/>
  <c r="F37" i="74"/>
  <c r="E37" i="74"/>
  <c r="D37" i="74"/>
  <c r="C37" i="74"/>
  <c r="B37" i="74"/>
  <c r="A37" i="74"/>
  <c r="BY36" i="74"/>
  <c r="BX36" i="74"/>
  <c r="BW36" i="74"/>
  <c r="BV36" i="74"/>
  <c r="BU36" i="74"/>
  <c r="BT36" i="74"/>
  <c r="BS36" i="74"/>
  <c r="BR36" i="74"/>
  <c r="BQ36" i="74"/>
  <c r="BP36" i="74"/>
  <c r="BO36" i="74"/>
  <c r="BN36" i="74"/>
  <c r="BM36" i="74"/>
  <c r="BL36" i="74"/>
  <c r="BK36" i="74"/>
  <c r="BJ36" i="74"/>
  <c r="BI36" i="74"/>
  <c r="BH36" i="74"/>
  <c r="BG36" i="74"/>
  <c r="BF36" i="74"/>
  <c r="BE36" i="74"/>
  <c r="BD36" i="74"/>
  <c r="BC36" i="74"/>
  <c r="BB36" i="74"/>
  <c r="BA36" i="74"/>
  <c r="AZ36" i="74"/>
  <c r="AY36" i="74"/>
  <c r="AX36" i="74"/>
  <c r="AW36" i="74"/>
  <c r="AV36" i="74"/>
  <c r="AU36" i="74"/>
  <c r="AT36" i="74"/>
  <c r="AS36" i="74"/>
  <c r="AR36" i="74"/>
  <c r="AQ36" i="74"/>
  <c r="AP36" i="74"/>
  <c r="AO36" i="74"/>
  <c r="AN36" i="74"/>
  <c r="AM36" i="74"/>
  <c r="AL36" i="74"/>
  <c r="AK36" i="74"/>
  <c r="AJ36" i="74"/>
  <c r="AI36" i="74"/>
  <c r="AH36" i="74"/>
  <c r="AG36" i="74"/>
  <c r="AF36" i="74"/>
  <c r="AE36" i="74"/>
  <c r="AD36" i="74"/>
  <c r="AC36" i="74"/>
  <c r="AB36" i="74"/>
  <c r="AA36" i="74"/>
  <c r="Z36" i="74"/>
  <c r="Y36" i="74"/>
  <c r="X36" i="74"/>
  <c r="W36" i="74"/>
  <c r="V36" i="74"/>
  <c r="U36" i="74"/>
  <c r="T36" i="74"/>
  <c r="S36" i="74"/>
  <c r="R36" i="74"/>
  <c r="Q36" i="74"/>
  <c r="P36" i="74"/>
  <c r="O36" i="74"/>
  <c r="N36" i="74"/>
  <c r="M36" i="74"/>
  <c r="L36" i="74"/>
  <c r="K36" i="74"/>
  <c r="J36" i="74"/>
  <c r="I36" i="74"/>
  <c r="H36" i="74"/>
  <c r="G36" i="74"/>
  <c r="F36" i="74"/>
  <c r="E36" i="74"/>
  <c r="D36" i="74"/>
  <c r="C36" i="74"/>
  <c r="B36" i="74"/>
  <c r="A36" i="74"/>
  <c r="BY35" i="74"/>
  <c r="BX35" i="74"/>
  <c r="BW35" i="74"/>
  <c r="BV35" i="74"/>
  <c r="BU35" i="74"/>
  <c r="BT35" i="74"/>
  <c r="BS35" i="74"/>
  <c r="BR35" i="74"/>
  <c r="BQ35" i="74"/>
  <c r="BP35" i="74"/>
  <c r="BO35" i="74"/>
  <c r="BN35" i="74"/>
  <c r="BM35" i="74"/>
  <c r="BL35" i="74"/>
  <c r="BK35" i="74"/>
  <c r="BJ35" i="74"/>
  <c r="BI35" i="74"/>
  <c r="BH35" i="74"/>
  <c r="BG35" i="74"/>
  <c r="BF35" i="74"/>
  <c r="BE35" i="74"/>
  <c r="BD35" i="74"/>
  <c r="BC35" i="74"/>
  <c r="BB35" i="74"/>
  <c r="BA35" i="74"/>
  <c r="AZ35" i="74"/>
  <c r="AY35" i="74"/>
  <c r="AX35" i="74"/>
  <c r="AW35" i="74"/>
  <c r="AV35" i="74"/>
  <c r="AU35" i="74"/>
  <c r="AT35" i="74"/>
  <c r="AS35" i="74"/>
  <c r="AR35" i="74"/>
  <c r="AQ35" i="74"/>
  <c r="AP35" i="74"/>
  <c r="AO35" i="74"/>
  <c r="AN35" i="74"/>
  <c r="AM35" i="74"/>
  <c r="AL35" i="74"/>
  <c r="AK35" i="74"/>
  <c r="AJ35" i="74"/>
  <c r="AI35" i="74"/>
  <c r="AH35" i="74"/>
  <c r="AG35" i="74"/>
  <c r="AF35" i="74"/>
  <c r="AE35" i="74"/>
  <c r="AD35" i="74"/>
  <c r="AC35" i="74"/>
  <c r="AB35" i="74"/>
  <c r="AA35" i="74"/>
  <c r="Z35" i="74"/>
  <c r="Y35" i="74"/>
  <c r="X35" i="74"/>
  <c r="W35" i="74"/>
  <c r="V35" i="74"/>
  <c r="U35" i="74"/>
  <c r="T35" i="74"/>
  <c r="S35" i="74"/>
  <c r="R35" i="74"/>
  <c r="Q35" i="74"/>
  <c r="P35" i="74"/>
  <c r="O35" i="74"/>
  <c r="N35" i="74"/>
  <c r="M35" i="74"/>
  <c r="L35" i="74"/>
  <c r="K35" i="74"/>
  <c r="J35" i="74"/>
  <c r="I35" i="74"/>
  <c r="H35" i="74"/>
  <c r="G35" i="74"/>
  <c r="F35" i="74"/>
  <c r="E35" i="74"/>
  <c r="D35" i="74"/>
  <c r="C35" i="74"/>
  <c r="B35" i="74"/>
  <c r="A35" i="74"/>
  <c r="BY34" i="74"/>
  <c r="BX34" i="74"/>
  <c r="BW34" i="74"/>
  <c r="BV34" i="74"/>
  <c r="BU34" i="74"/>
  <c r="BT34" i="74"/>
  <c r="BS34" i="74"/>
  <c r="BR34" i="74"/>
  <c r="BQ34" i="74"/>
  <c r="BP34" i="74"/>
  <c r="BO34" i="74"/>
  <c r="BN34" i="74"/>
  <c r="BM34" i="74"/>
  <c r="BL34" i="74"/>
  <c r="BK34" i="74"/>
  <c r="BJ34" i="74"/>
  <c r="BI34" i="74"/>
  <c r="BH34" i="74"/>
  <c r="BG34" i="74"/>
  <c r="BF34" i="74"/>
  <c r="BE34" i="74"/>
  <c r="BD34" i="74"/>
  <c r="BC34" i="74"/>
  <c r="BB34" i="74"/>
  <c r="BA34" i="74"/>
  <c r="AZ34" i="74"/>
  <c r="AY34" i="74"/>
  <c r="AX34" i="74"/>
  <c r="AW34" i="74"/>
  <c r="AV34" i="74"/>
  <c r="AU34" i="74"/>
  <c r="AT34" i="74"/>
  <c r="AS34" i="74"/>
  <c r="AR34" i="74"/>
  <c r="AQ34" i="74"/>
  <c r="AP34" i="74"/>
  <c r="AO34" i="74"/>
  <c r="AN34" i="74"/>
  <c r="AM34" i="74"/>
  <c r="AL34" i="74"/>
  <c r="AK34" i="74"/>
  <c r="AJ34" i="74"/>
  <c r="AI34" i="74"/>
  <c r="AH34" i="74"/>
  <c r="AG34" i="74"/>
  <c r="AF34" i="74"/>
  <c r="AE34" i="74"/>
  <c r="AD34" i="74"/>
  <c r="AC34" i="74"/>
  <c r="AB34" i="74"/>
  <c r="AA34" i="74"/>
  <c r="Z34" i="74"/>
  <c r="Y34" i="74"/>
  <c r="X34" i="74"/>
  <c r="W34" i="74"/>
  <c r="V34" i="74"/>
  <c r="U34" i="74"/>
  <c r="T34" i="74"/>
  <c r="S34" i="74"/>
  <c r="R34" i="74"/>
  <c r="Q34" i="74"/>
  <c r="P34" i="74"/>
  <c r="O34" i="74"/>
  <c r="N34" i="74"/>
  <c r="M34" i="74"/>
  <c r="L34" i="74"/>
  <c r="K34" i="74"/>
  <c r="J34" i="74"/>
  <c r="I34" i="74"/>
  <c r="H34" i="74"/>
  <c r="G34" i="74"/>
  <c r="F34" i="74"/>
  <c r="E34" i="74"/>
  <c r="D34" i="74"/>
  <c r="C34" i="74"/>
  <c r="B34" i="74"/>
  <c r="A34" i="74"/>
  <c r="BY33" i="74"/>
  <c r="BX33" i="74"/>
  <c r="BW33" i="74"/>
  <c r="BV33" i="74"/>
  <c r="BU33" i="74"/>
  <c r="BT33" i="74"/>
  <c r="BS33" i="74"/>
  <c r="BR33" i="74"/>
  <c r="BQ33" i="74"/>
  <c r="BP33" i="74"/>
  <c r="BO33" i="74"/>
  <c r="BN33" i="74"/>
  <c r="BM33" i="74"/>
  <c r="BL33" i="74"/>
  <c r="BK33" i="74"/>
  <c r="BJ33" i="74"/>
  <c r="BI33" i="74"/>
  <c r="BH33" i="74"/>
  <c r="BG33" i="74"/>
  <c r="BF33" i="74"/>
  <c r="BE33" i="74"/>
  <c r="BD33" i="74"/>
  <c r="BC33" i="74"/>
  <c r="BB33" i="74"/>
  <c r="BA33" i="74"/>
  <c r="AZ33" i="74"/>
  <c r="AY33" i="74"/>
  <c r="AX33" i="74"/>
  <c r="AW33" i="74"/>
  <c r="AV33" i="74"/>
  <c r="AU33" i="74"/>
  <c r="AT33" i="74"/>
  <c r="AS33" i="74"/>
  <c r="AR33" i="74"/>
  <c r="AQ33" i="74"/>
  <c r="AP33" i="74"/>
  <c r="AO33" i="74"/>
  <c r="AN33" i="74"/>
  <c r="AM33" i="74"/>
  <c r="AL33" i="74"/>
  <c r="AK33" i="74"/>
  <c r="AJ33" i="74"/>
  <c r="AI33" i="74"/>
  <c r="AH33" i="74"/>
  <c r="AG33" i="74"/>
  <c r="AF33" i="74"/>
  <c r="AE33" i="74"/>
  <c r="AD33" i="74"/>
  <c r="AC33" i="74"/>
  <c r="AB33" i="74"/>
  <c r="AA33" i="74"/>
  <c r="Z33" i="74"/>
  <c r="Y33" i="74"/>
  <c r="X33" i="74"/>
  <c r="W33" i="74"/>
  <c r="V33" i="74"/>
  <c r="U33" i="74"/>
  <c r="T33" i="74"/>
  <c r="S33" i="74"/>
  <c r="R33" i="74"/>
  <c r="Q33" i="74"/>
  <c r="P33" i="74"/>
  <c r="O33" i="74"/>
  <c r="N33" i="74"/>
  <c r="M33" i="74"/>
  <c r="L33" i="74"/>
  <c r="K33" i="74"/>
  <c r="J33" i="74"/>
  <c r="I33" i="74"/>
  <c r="H33" i="74"/>
  <c r="G33" i="74"/>
  <c r="F33" i="74"/>
  <c r="E33" i="74"/>
  <c r="D33" i="74"/>
  <c r="C33" i="74"/>
  <c r="B33" i="74"/>
  <c r="A33" i="74"/>
  <c r="BY32" i="74"/>
  <c r="BX32" i="74"/>
  <c r="BW32" i="74"/>
  <c r="BV32" i="74"/>
  <c r="BU32" i="74"/>
  <c r="BT32" i="74"/>
  <c r="BS32" i="74"/>
  <c r="BR32" i="74"/>
  <c r="BQ32" i="74"/>
  <c r="BP32" i="74"/>
  <c r="BO32" i="74"/>
  <c r="BN32" i="74"/>
  <c r="BM32" i="74"/>
  <c r="BL32" i="74"/>
  <c r="BK32" i="74"/>
  <c r="BJ32" i="74"/>
  <c r="BI32" i="74"/>
  <c r="BH32" i="74"/>
  <c r="BG32" i="74"/>
  <c r="BF32" i="74"/>
  <c r="BE32" i="74"/>
  <c r="BD32" i="74"/>
  <c r="BC32" i="74"/>
  <c r="BB32" i="74"/>
  <c r="BA32" i="74"/>
  <c r="AZ32" i="74"/>
  <c r="AY32" i="74"/>
  <c r="AX32" i="74"/>
  <c r="AW32" i="74"/>
  <c r="AV32" i="74"/>
  <c r="AU32" i="74"/>
  <c r="AT32" i="74"/>
  <c r="AS32" i="74"/>
  <c r="AR32" i="74"/>
  <c r="AQ32" i="74"/>
  <c r="AP32" i="74"/>
  <c r="AO32" i="74"/>
  <c r="AN32" i="74"/>
  <c r="AM32" i="74"/>
  <c r="AL32" i="74"/>
  <c r="AK32" i="74"/>
  <c r="AJ32" i="74"/>
  <c r="AI32" i="74"/>
  <c r="AH32" i="74"/>
  <c r="AG32" i="74"/>
  <c r="AF32" i="74"/>
  <c r="AE32" i="74"/>
  <c r="AD32" i="74"/>
  <c r="AC32" i="74"/>
  <c r="AB32" i="74"/>
  <c r="AA32" i="74"/>
  <c r="Z32" i="74"/>
  <c r="Y32" i="74"/>
  <c r="X32" i="74"/>
  <c r="W32" i="74"/>
  <c r="V32" i="74"/>
  <c r="U32" i="74"/>
  <c r="T32" i="74"/>
  <c r="S32" i="74"/>
  <c r="R32" i="74"/>
  <c r="Q32" i="74"/>
  <c r="P32" i="74"/>
  <c r="O32" i="74"/>
  <c r="N32" i="74"/>
  <c r="M32" i="74"/>
  <c r="L32" i="74"/>
  <c r="K32" i="74"/>
  <c r="J32" i="74"/>
  <c r="I32" i="74"/>
  <c r="H32" i="74"/>
  <c r="G32" i="74"/>
  <c r="F32" i="74"/>
  <c r="E32" i="74"/>
  <c r="D32" i="74"/>
  <c r="C32" i="74"/>
  <c r="B32" i="74"/>
  <c r="A32" i="74"/>
  <c r="BY31" i="74"/>
  <c r="BX31" i="74"/>
  <c r="BW31" i="74"/>
  <c r="BV31" i="74"/>
  <c r="BU31" i="74"/>
  <c r="BT31" i="74"/>
  <c r="BS31" i="74"/>
  <c r="BR31" i="74"/>
  <c r="BQ31" i="74"/>
  <c r="BP31" i="74"/>
  <c r="BO31" i="74"/>
  <c r="BN31" i="74"/>
  <c r="BM31" i="74"/>
  <c r="BL31" i="74"/>
  <c r="BK31" i="74"/>
  <c r="BJ31" i="74"/>
  <c r="BI31" i="74"/>
  <c r="BH31" i="74"/>
  <c r="BG31" i="74"/>
  <c r="BF31" i="74"/>
  <c r="BE31" i="74"/>
  <c r="BD31" i="74"/>
  <c r="BC31" i="74"/>
  <c r="BB31" i="74"/>
  <c r="BA31" i="74"/>
  <c r="AZ31" i="74"/>
  <c r="AY31" i="74"/>
  <c r="AX31" i="74"/>
  <c r="AW31" i="74"/>
  <c r="AV31" i="74"/>
  <c r="AU31" i="74"/>
  <c r="AT31" i="74"/>
  <c r="AS31" i="74"/>
  <c r="AR31" i="74"/>
  <c r="AQ31" i="74"/>
  <c r="AP31" i="74"/>
  <c r="AO31" i="74"/>
  <c r="AN31" i="74"/>
  <c r="AM31" i="74"/>
  <c r="AL31" i="74"/>
  <c r="AK31" i="74"/>
  <c r="AJ31" i="74"/>
  <c r="AI31" i="74"/>
  <c r="AH31" i="74"/>
  <c r="AG31" i="74"/>
  <c r="AF31" i="74"/>
  <c r="AE31" i="74"/>
  <c r="AD31" i="74"/>
  <c r="AC31" i="74"/>
  <c r="AB31" i="74"/>
  <c r="AA31" i="74"/>
  <c r="Z31" i="74"/>
  <c r="Y31" i="74"/>
  <c r="X31" i="74"/>
  <c r="W31" i="74"/>
  <c r="V31" i="74"/>
  <c r="U31" i="74"/>
  <c r="T31" i="74"/>
  <c r="S31" i="74"/>
  <c r="R31" i="74"/>
  <c r="Q31" i="74"/>
  <c r="P31" i="74"/>
  <c r="O31" i="74"/>
  <c r="N31" i="74"/>
  <c r="M31" i="74"/>
  <c r="L31" i="74"/>
  <c r="K31" i="74"/>
  <c r="J31" i="74"/>
  <c r="I31" i="74"/>
  <c r="H31" i="74"/>
  <c r="G31" i="74"/>
  <c r="F31" i="74"/>
  <c r="E31" i="74"/>
  <c r="D31" i="74"/>
  <c r="C31" i="74"/>
  <c r="B31" i="74"/>
  <c r="A31" i="74"/>
  <c r="BY30" i="74"/>
  <c r="BX30" i="74"/>
  <c r="BW30" i="74"/>
  <c r="BV30" i="74"/>
  <c r="BU30" i="74"/>
  <c r="BT30" i="74"/>
  <c r="BS30" i="74"/>
  <c r="BR30" i="74"/>
  <c r="BQ30" i="74"/>
  <c r="BP30" i="74"/>
  <c r="BO30" i="74"/>
  <c r="BN30" i="74"/>
  <c r="BM30" i="74"/>
  <c r="BL30" i="74"/>
  <c r="BK30" i="74"/>
  <c r="BJ30" i="74"/>
  <c r="BI30" i="74"/>
  <c r="BH30" i="74"/>
  <c r="BG30" i="74"/>
  <c r="BF30" i="74"/>
  <c r="BE30" i="74"/>
  <c r="BD30" i="74"/>
  <c r="BC30" i="74"/>
  <c r="BB30" i="74"/>
  <c r="BA30" i="74"/>
  <c r="AZ30" i="74"/>
  <c r="AY30" i="74"/>
  <c r="AX30" i="74"/>
  <c r="AW30" i="74"/>
  <c r="AV30" i="74"/>
  <c r="AU30" i="74"/>
  <c r="AT30" i="74"/>
  <c r="AS30" i="74"/>
  <c r="AR30" i="74"/>
  <c r="AQ30" i="74"/>
  <c r="AP30" i="74"/>
  <c r="AO30" i="74"/>
  <c r="AN30" i="74"/>
  <c r="AM30" i="74"/>
  <c r="AL30" i="74"/>
  <c r="AK30" i="74"/>
  <c r="AJ30" i="74"/>
  <c r="AI30" i="74"/>
  <c r="AH30" i="74"/>
  <c r="AG30" i="74"/>
  <c r="AF30" i="74"/>
  <c r="AE30" i="74"/>
  <c r="AD30" i="74"/>
  <c r="AC30" i="74"/>
  <c r="AB30" i="74"/>
  <c r="AA30" i="74"/>
  <c r="Z30" i="74"/>
  <c r="Y30" i="74"/>
  <c r="X30" i="74"/>
  <c r="W30" i="74"/>
  <c r="V30" i="74"/>
  <c r="U30" i="74"/>
  <c r="T30" i="74"/>
  <c r="S30" i="74"/>
  <c r="R30" i="74"/>
  <c r="Q30" i="74"/>
  <c r="P30" i="74"/>
  <c r="O30" i="74"/>
  <c r="N30" i="74"/>
  <c r="M30" i="74"/>
  <c r="L30" i="74"/>
  <c r="K30" i="74"/>
  <c r="J30" i="74"/>
  <c r="I30" i="74"/>
  <c r="H30" i="74"/>
  <c r="G30" i="74"/>
  <c r="F30" i="74"/>
  <c r="E30" i="74"/>
  <c r="D30" i="74"/>
  <c r="C30" i="74"/>
  <c r="B30" i="74"/>
  <c r="A30" i="74"/>
  <c r="BY29" i="74"/>
  <c r="BX29" i="74"/>
  <c r="BW29" i="74"/>
  <c r="BV29" i="74"/>
  <c r="BU29" i="74"/>
  <c r="BT29" i="74"/>
  <c r="BS29" i="74"/>
  <c r="BR29" i="74"/>
  <c r="BQ29" i="74"/>
  <c r="BP29" i="74"/>
  <c r="BO29" i="74"/>
  <c r="BN29" i="74"/>
  <c r="BM29" i="74"/>
  <c r="BL29" i="74"/>
  <c r="BK29" i="74"/>
  <c r="BJ29" i="74"/>
  <c r="BI29" i="74"/>
  <c r="BH29" i="74"/>
  <c r="BG29" i="74"/>
  <c r="BF29" i="74"/>
  <c r="BE29" i="74"/>
  <c r="BD29" i="74"/>
  <c r="BC29" i="74"/>
  <c r="BB29" i="74"/>
  <c r="BA29" i="74"/>
  <c r="AZ29" i="74"/>
  <c r="AY29" i="74"/>
  <c r="AX29" i="74"/>
  <c r="AW29" i="74"/>
  <c r="AV29" i="74"/>
  <c r="AU29" i="74"/>
  <c r="AT29" i="74"/>
  <c r="AS29" i="74"/>
  <c r="AR29" i="74"/>
  <c r="AQ29" i="74"/>
  <c r="AP29" i="74"/>
  <c r="AO29" i="74"/>
  <c r="AN29" i="74"/>
  <c r="AM29" i="74"/>
  <c r="AL29" i="74"/>
  <c r="AK29" i="74"/>
  <c r="AJ29" i="74"/>
  <c r="AI29" i="74"/>
  <c r="AH29" i="74"/>
  <c r="AG29" i="74"/>
  <c r="AF29" i="74"/>
  <c r="AE29" i="74"/>
  <c r="AD29" i="74"/>
  <c r="AC29" i="74"/>
  <c r="AB29" i="74"/>
  <c r="AA29" i="74"/>
  <c r="Z29" i="74"/>
  <c r="Y29" i="74"/>
  <c r="X29" i="74"/>
  <c r="W29" i="74"/>
  <c r="V29" i="74"/>
  <c r="U29" i="74"/>
  <c r="T29" i="74"/>
  <c r="S29" i="74"/>
  <c r="R29" i="74"/>
  <c r="Q29" i="74"/>
  <c r="P29" i="74"/>
  <c r="O29" i="74"/>
  <c r="N29" i="74"/>
  <c r="M29" i="74"/>
  <c r="L29" i="74"/>
  <c r="K29" i="74"/>
  <c r="J29" i="74"/>
  <c r="I29" i="74"/>
  <c r="H29" i="74"/>
  <c r="G29" i="74"/>
  <c r="F29" i="74"/>
  <c r="E29" i="74"/>
  <c r="D29" i="74"/>
  <c r="C29" i="74"/>
  <c r="B29" i="74"/>
  <c r="A29" i="74"/>
  <c r="BY28" i="74"/>
  <c r="BX28" i="74"/>
  <c r="BW28" i="74"/>
  <c r="BV28" i="74"/>
  <c r="BU28" i="74"/>
  <c r="BT28" i="74"/>
  <c r="BS28" i="74"/>
  <c r="BR28" i="74"/>
  <c r="BQ28" i="74"/>
  <c r="BP28" i="74"/>
  <c r="BO28" i="74"/>
  <c r="BN28" i="74"/>
  <c r="BM28" i="74"/>
  <c r="BL28" i="74"/>
  <c r="BK28" i="74"/>
  <c r="BJ28" i="74"/>
  <c r="BI28" i="74"/>
  <c r="BH28" i="74"/>
  <c r="BG28" i="74"/>
  <c r="BF28" i="74"/>
  <c r="BE28" i="74"/>
  <c r="BD28" i="74"/>
  <c r="BC28" i="74"/>
  <c r="BB28" i="74"/>
  <c r="BA28" i="74"/>
  <c r="AZ28" i="74"/>
  <c r="AY28" i="74"/>
  <c r="AX28" i="74"/>
  <c r="AW28" i="74"/>
  <c r="AV28" i="74"/>
  <c r="AU28" i="74"/>
  <c r="AT28" i="74"/>
  <c r="AS28" i="74"/>
  <c r="AR28" i="74"/>
  <c r="AQ28" i="74"/>
  <c r="AP28" i="74"/>
  <c r="AO28" i="74"/>
  <c r="AN28" i="74"/>
  <c r="AM28" i="74"/>
  <c r="AL28" i="74"/>
  <c r="AK28" i="74"/>
  <c r="AJ28" i="74"/>
  <c r="AI28" i="74"/>
  <c r="AH28" i="74"/>
  <c r="AG28" i="74"/>
  <c r="AF28" i="74"/>
  <c r="AE28" i="74"/>
  <c r="AD28" i="74"/>
  <c r="AC28" i="74"/>
  <c r="AB28" i="74"/>
  <c r="AA28" i="74"/>
  <c r="Z28" i="74"/>
  <c r="Y28" i="74"/>
  <c r="X28" i="74"/>
  <c r="W28" i="74"/>
  <c r="V28" i="74"/>
  <c r="U28" i="74"/>
  <c r="T28" i="74"/>
  <c r="S28" i="74"/>
  <c r="R28" i="74"/>
  <c r="Q28" i="74"/>
  <c r="P28" i="74"/>
  <c r="O28" i="74"/>
  <c r="N28" i="74"/>
  <c r="M28" i="74"/>
  <c r="L28" i="74"/>
  <c r="K28" i="74"/>
  <c r="J28" i="74"/>
  <c r="I28" i="74"/>
  <c r="H28" i="74"/>
  <c r="G28" i="74"/>
  <c r="F28" i="74"/>
  <c r="E28" i="74"/>
  <c r="D28" i="74"/>
  <c r="C28" i="74"/>
  <c r="B28" i="74"/>
  <c r="A28" i="74"/>
  <c r="BY27" i="74"/>
  <c r="BX27" i="74"/>
  <c r="BW27" i="74"/>
  <c r="BV27" i="74"/>
  <c r="BU27" i="74"/>
  <c r="BT27" i="74"/>
  <c r="BS27" i="74"/>
  <c r="BR27" i="74"/>
  <c r="BQ27" i="74"/>
  <c r="BP27" i="74"/>
  <c r="BO27" i="74"/>
  <c r="BN27" i="74"/>
  <c r="BM27" i="74"/>
  <c r="BL27" i="74"/>
  <c r="BK27" i="74"/>
  <c r="BJ27" i="74"/>
  <c r="BI27" i="74"/>
  <c r="BH27" i="74"/>
  <c r="BG27" i="74"/>
  <c r="BF27" i="74"/>
  <c r="BE27" i="74"/>
  <c r="BD27" i="74"/>
  <c r="BC27" i="74"/>
  <c r="BB27" i="74"/>
  <c r="BA27" i="74"/>
  <c r="AZ27" i="74"/>
  <c r="AY27" i="74"/>
  <c r="AX27" i="74"/>
  <c r="AW27" i="74"/>
  <c r="AV27" i="74"/>
  <c r="AU27" i="74"/>
  <c r="AT27" i="74"/>
  <c r="AS27" i="74"/>
  <c r="AR27" i="74"/>
  <c r="AQ27" i="74"/>
  <c r="AP27" i="74"/>
  <c r="AO27" i="74"/>
  <c r="AN27" i="74"/>
  <c r="AM27" i="74"/>
  <c r="AL27" i="74"/>
  <c r="AK27" i="74"/>
  <c r="AJ27" i="74"/>
  <c r="AI27" i="74"/>
  <c r="AH27" i="74"/>
  <c r="AG27" i="74"/>
  <c r="AF27" i="74"/>
  <c r="AE27" i="74"/>
  <c r="AD27" i="74"/>
  <c r="AC27" i="74"/>
  <c r="AB27" i="74"/>
  <c r="AA27" i="74"/>
  <c r="Z27" i="74"/>
  <c r="Y27" i="74"/>
  <c r="X27" i="74"/>
  <c r="W27" i="74"/>
  <c r="V27" i="74"/>
  <c r="U27" i="74"/>
  <c r="T27" i="74"/>
  <c r="S27" i="74"/>
  <c r="R27" i="74"/>
  <c r="Q27" i="74"/>
  <c r="P27" i="74"/>
  <c r="O27" i="74"/>
  <c r="N27" i="74"/>
  <c r="M27" i="74"/>
  <c r="L27" i="74"/>
  <c r="K27" i="74"/>
  <c r="J27" i="74"/>
  <c r="I27" i="74"/>
  <c r="H27" i="74"/>
  <c r="G27" i="74"/>
  <c r="F27" i="74"/>
  <c r="E27" i="74"/>
  <c r="D27" i="74"/>
  <c r="C27" i="74"/>
  <c r="B27" i="74"/>
  <c r="A27" i="74"/>
  <c r="BY26" i="74"/>
  <c r="BX26" i="74"/>
  <c r="BW26" i="74"/>
  <c r="BV26" i="74"/>
  <c r="BU26" i="74"/>
  <c r="BT26" i="74"/>
  <c r="BS26" i="74"/>
  <c r="BR26" i="74"/>
  <c r="BQ26" i="74"/>
  <c r="BP26" i="74"/>
  <c r="BO26" i="74"/>
  <c r="BN26" i="74"/>
  <c r="BM26" i="74"/>
  <c r="BL26" i="74"/>
  <c r="BK26" i="74"/>
  <c r="BJ26" i="74"/>
  <c r="BI26" i="74"/>
  <c r="BH26" i="74"/>
  <c r="BG26" i="74"/>
  <c r="BF26" i="74"/>
  <c r="BE26" i="74"/>
  <c r="BD26" i="74"/>
  <c r="BC26" i="74"/>
  <c r="BB26" i="74"/>
  <c r="BA26" i="74"/>
  <c r="AZ26" i="74"/>
  <c r="AY26" i="74"/>
  <c r="AX26" i="74"/>
  <c r="AW26" i="74"/>
  <c r="AV26" i="74"/>
  <c r="AU26" i="74"/>
  <c r="AT26" i="74"/>
  <c r="AS26" i="74"/>
  <c r="AR26" i="74"/>
  <c r="AQ26" i="74"/>
  <c r="AP26" i="74"/>
  <c r="AO26" i="74"/>
  <c r="AN26" i="74"/>
  <c r="AM26" i="74"/>
  <c r="AL26" i="74"/>
  <c r="AK26" i="74"/>
  <c r="AJ26" i="74"/>
  <c r="AI26" i="74"/>
  <c r="AH26" i="74"/>
  <c r="AG26" i="74"/>
  <c r="AF26" i="74"/>
  <c r="AE26" i="74"/>
  <c r="AD26" i="74"/>
  <c r="AC26" i="74"/>
  <c r="AB26" i="74"/>
  <c r="AA26" i="74"/>
  <c r="Z26" i="74"/>
  <c r="Y26" i="74"/>
  <c r="X26" i="74"/>
  <c r="W26" i="74"/>
  <c r="V26" i="74"/>
  <c r="U26" i="74"/>
  <c r="T26" i="74"/>
  <c r="S26" i="74"/>
  <c r="R26" i="74"/>
  <c r="Q26" i="74"/>
  <c r="P26" i="74"/>
  <c r="O26" i="74"/>
  <c r="N26" i="74"/>
  <c r="M26" i="74"/>
  <c r="L26" i="74"/>
  <c r="K26" i="74"/>
  <c r="J26" i="74"/>
  <c r="I26" i="74"/>
  <c r="H26" i="74"/>
  <c r="G26" i="74"/>
  <c r="F26" i="74"/>
  <c r="E26" i="74"/>
  <c r="D26" i="74"/>
  <c r="C26" i="74"/>
  <c r="B26" i="74"/>
  <c r="A26" i="74"/>
  <c r="BY25" i="74"/>
  <c r="BX25" i="74"/>
  <c r="BW25" i="74"/>
  <c r="BV25" i="74"/>
  <c r="BU25" i="74"/>
  <c r="BT25" i="74"/>
  <c r="BS25" i="74"/>
  <c r="BR25" i="74"/>
  <c r="BQ25" i="74"/>
  <c r="BP25" i="74"/>
  <c r="BO25" i="74"/>
  <c r="BN25" i="74"/>
  <c r="BM25" i="74"/>
  <c r="BL25" i="74"/>
  <c r="BK25" i="74"/>
  <c r="BJ25" i="74"/>
  <c r="BI25" i="74"/>
  <c r="BH25" i="74"/>
  <c r="BG25" i="74"/>
  <c r="BF25" i="74"/>
  <c r="BE25" i="74"/>
  <c r="BD25" i="74"/>
  <c r="BC25" i="74"/>
  <c r="BB25" i="74"/>
  <c r="BA25" i="74"/>
  <c r="AZ25" i="74"/>
  <c r="AY25" i="74"/>
  <c r="AX25" i="74"/>
  <c r="AW25" i="74"/>
  <c r="AV25" i="74"/>
  <c r="AU25" i="74"/>
  <c r="AT25" i="74"/>
  <c r="AS25" i="74"/>
  <c r="AR25" i="74"/>
  <c r="AQ25" i="74"/>
  <c r="AP25" i="74"/>
  <c r="AO25" i="74"/>
  <c r="AN25" i="74"/>
  <c r="AM25" i="74"/>
  <c r="AL25" i="74"/>
  <c r="AK25" i="74"/>
  <c r="AJ25" i="74"/>
  <c r="AI25" i="74"/>
  <c r="AH25" i="74"/>
  <c r="AG25" i="74"/>
  <c r="AF25" i="74"/>
  <c r="AE25" i="74"/>
  <c r="AD25" i="74"/>
  <c r="AC25" i="74"/>
  <c r="AB25" i="74"/>
  <c r="AA25" i="74"/>
  <c r="Z25" i="74"/>
  <c r="Y25" i="74"/>
  <c r="X25" i="74"/>
  <c r="W25" i="74"/>
  <c r="V25" i="74"/>
  <c r="U25" i="74"/>
  <c r="T25" i="74"/>
  <c r="S25" i="74"/>
  <c r="R25" i="74"/>
  <c r="Q25" i="74"/>
  <c r="P25" i="74"/>
  <c r="O25" i="74"/>
  <c r="N25" i="74"/>
  <c r="M25" i="74"/>
  <c r="L25" i="74"/>
  <c r="K25" i="74"/>
  <c r="J25" i="74"/>
  <c r="I25" i="74"/>
  <c r="H25" i="74"/>
  <c r="G25" i="74"/>
  <c r="F25" i="74"/>
  <c r="E25" i="74"/>
  <c r="D25" i="74"/>
  <c r="C25" i="74"/>
  <c r="B25" i="74"/>
  <c r="A25" i="74"/>
  <c r="BY24" i="74"/>
  <c r="BX24" i="74"/>
  <c r="BW24" i="74"/>
  <c r="BV24" i="74"/>
  <c r="BU24" i="74"/>
  <c r="BT24" i="74"/>
  <c r="BS24" i="74"/>
  <c r="BR24" i="74"/>
  <c r="BQ24" i="74"/>
  <c r="BP24" i="74"/>
  <c r="BO24" i="74"/>
  <c r="BN24" i="74"/>
  <c r="BM24" i="74"/>
  <c r="BL24" i="74"/>
  <c r="BK24" i="74"/>
  <c r="BJ24" i="74"/>
  <c r="BI24" i="74"/>
  <c r="BH24" i="74"/>
  <c r="BG24" i="74"/>
  <c r="BF24" i="74"/>
  <c r="BE24" i="74"/>
  <c r="BD24" i="74"/>
  <c r="BC24" i="74"/>
  <c r="BB24" i="74"/>
  <c r="BA24" i="74"/>
  <c r="AZ24" i="74"/>
  <c r="AY24" i="74"/>
  <c r="AX24" i="74"/>
  <c r="AW24" i="74"/>
  <c r="AV24" i="74"/>
  <c r="AU24" i="74"/>
  <c r="AT24" i="74"/>
  <c r="AS24" i="74"/>
  <c r="AR24" i="74"/>
  <c r="AQ24" i="74"/>
  <c r="AP24" i="74"/>
  <c r="AO24" i="74"/>
  <c r="AN24" i="74"/>
  <c r="AM24" i="74"/>
  <c r="AL24" i="74"/>
  <c r="AK24" i="74"/>
  <c r="AJ24" i="74"/>
  <c r="AI24" i="74"/>
  <c r="AH24" i="74"/>
  <c r="AG24" i="74"/>
  <c r="AF24" i="74"/>
  <c r="AE24" i="74"/>
  <c r="AD24" i="74"/>
  <c r="AC24" i="74"/>
  <c r="AB24" i="74"/>
  <c r="AA24" i="74"/>
  <c r="Z24" i="74"/>
  <c r="Y24" i="74"/>
  <c r="X24" i="74"/>
  <c r="W24" i="74"/>
  <c r="V24" i="74"/>
  <c r="U24" i="74"/>
  <c r="T24" i="74"/>
  <c r="S24" i="74"/>
  <c r="R24" i="74"/>
  <c r="Q24" i="74"/>
  <c r="P24" i="74"/>
  <c r="O24" i="74"/>
  <c r="N24" i="74"/>
  <c r="M24" i="74"/>
  <c r="L24" i="74"/>
  <c r="K24" i="74"/>
  <c r="J24" i="74"/>
  <c r="I24" i="74"/>
  <c r="H24" i="74"/>
  <c r="G24" i="74"/>
  <c r="F24" i="74"/>
  <c r="E24" i="74"/>
  <c r="D24" i="74"/>
  <c r="C24" i="74"/>
  <c r="B24" i="74"/>
  <c r="A24" i="74"/>
  <c r="BY23" i="74"/>
  <c r="BX23" i="74"/>
  <c r="BW23" i="74"/>
  <c r="BV23" i="74"/>
  <c r="BU23" i="74"/>
  <c r="BT23" i="74"/>
  <c r="BS23" i="74"/>
  <c r="BR23" i="74"/>
  <c r="BQ23" i="74"/>
  <c r="BP23" i="74"/>
  <c r="BO23" i="74"/>
  <c r="BN23" i="74"/>
  <c r="BM23" i="74"/>
  <c r="BL23" i="74"/>
  <c r="BK23" i="74"/>
  <c r="BJ23" i="74"/>
  <c r="BI23" i="74"/>
  <c r="BH23" i="74"/>
  <c r="BG23" i="74"/>
  <c r="BF23" i="74"/>
  <c r="BE23" i="74"/>
  <c r="BD23" i="74"/>
  <c r="BC23" i="74"/>
  <c r="BB23" i="74"/>
  <c r="BA23" i="74"/>
  <c r="AZ23" i="74"/>
  <c r="AY23" i="74"/>
  <c r="AX23" i="74"/>
  <c r="AW23" i="74"/>
  <c r="AV23" i="74"/>
  <c r="AU23" i="74"/>
  <c r="AT23" i="74"/>
  <c r="AS23" i="74"/>
  <c r="AR23" i="74"/>
  <c r="AQ23" i="74"/>
  <c r="AP23" i="74"/>
  <c r="AO23" i="74"/>
  <c r="AN23" i="74"/>
  <c r="AM23" i="74"/>
  <c r="AL23" i="74"/>
  <c r="AK23" i="74"/>
  <c r="AJ23" i="74"/>
  <c r="AI23" i="74"/>
  <c r="AH23" i="74"/>
  <c r="AG23" i="74"/>
  <c r="AF23" i="74"/>
  <c r="AE23" i="74"/>
  <c r="AD23" i="74"/>
  <c r="AC23" i="74"/>
  <c r="AB23" i="74"/>
  <c r="AA23" i="74"/>
  <c r="Z23" i="74"/>
  <c r="Y23" i="74"/>
  <c r="X23" i="74"/>
  <c r="W23" i="74"/>
  <c r="V23" i="74"/>
  <c r="U23" i="74"/>
  <c r="T23" i="74"/>
  <c r="S23" i="74"/>
  <c r="R23" i="74"/>
  <c r="Q23" i="74"/>
  <c r="P23" i="74"/>
  <c r="O23" i="74"/>
  <c r="N23" i="74"/>
  <c r="M23" i="74"/>
  <c r="L23" i="74"/>
  <c r="K23" i="74"/>
  <c r="J23" i="74"/>
  <c r="I23" i="74"/>
  <c r="H23" i="74"/>
  <c r="G23" i="74"/>
  <c r="F23" i="74"/>
  <c r="E23" i="74"/>
  <c r="D23" i="74"/>
  <c r="C23" i="74"/>
  <c r="B23" i="74"/>
  <c r="A23" i="74"/>
  <c r="BY22" i="74"/>
  <c r="BX22" i="74"/>
  <c r="BW22" i="74"/>
  <c r="BV22" i="74"/>
  <c r="BU22" i="74"/>
  <c r="BT22" i="74"/>
  <c r="BS22" i="74"/>
  <c r="BR22" i="74"/>
  <c r="BQ22" i="74"/>
  <c r="BP22" i="74"/>
  <c r="BO22" i="74"/>
  <c r="BN22" i="74"/>
  <c r="BM22" i="74"/>
  <c r="BL22" i="74"/>
  <c r="BK22" i="74"/>
  <c r="BJ22" i="74"/>
  <c r="BI22" i="74"/>
  <c r="BH22" i="74"/>
  <c r="BG22" i="74"/>
  <c r="BF22" i="74"/>
  <c r="BE22" i="74"/>
  <c r="BD22" i="74"/>
  <c r="BC22" i="74"/>
  <c r="BB22" i="74"/>
  <c r="BA22" i="74"/>
  <c r="AZ22" i="74"/>
  <c r="AY22" i="74"/>
  <c r="AX22" i="74"/>
  <c r="AW22" i="74"/>
  <c r="AV22" i="74"/>
  <c r="AU22" i="74"/>
  <c r="AT22" i="74"/>
  <c r="AS22" i="74"/>
  <c r="AR22" i="74"/>
  <c r="AQ22" i="74"/>
  <c r="AP22" i="74"/>
  <c r="AO22" i="74"/>
  <c r="AN22" i="74"/>
  <c r="AM22" i="74"/>
  <c r="AL22" i="74"/>
  <c r="AK22" i="74"/>
  <c r="AJ22" i="74"/>
  <c r="AI22" i="74"/>
  <c r="AH22" i="74"/>
  <c r="AG22" i="74"/>
  <c r="AF22" i="74"/>
  <c r="AE22" i="74"/>
  <c r="AD22" i="74"/>
  <c r="AC22" i="74"/>
  <c r="AB22" i="74"/>
  <c r="AA22" i="74"/>
  <c r="Z22" i="74"/>
  <c r="Y22" i="74"/>
  <c r="X22" i="74"/>
  <c r="W22" i="74"/>
  <c r="V22" i="74"/>
  <c r="U22" i="74"/>
  <c r="T22" i="74"/>
  <c r="S22" i="74"/>
  <c r="R22" i="74"/>
  <c r="Q22" i="74"/>
  <c r="P22" i="74"/>
  <c r="O22" i="74"/>
  <c r="N22" i="74"/>
  <c r="M22" i="74"/>
  <c r="L22" i="74"/>
  <c r="K22" i="74"/>
  <c r="J22" i="74"/>
  <c r="I22" i="74"/>
  <c r="H22" i="74"/>
  <c r="G22" i="74"/>
  <c r="F22" i="74"/>
  <c r="E22" i="74"/>
  <c r="D22" i="74"/>
  <c r="C22" i="74"/>
  <c r="B22" i="74"/>
  <c r="A22" i="74"/>
  <c r="BY21" i="74"/>
  <c r="BX21" i="74"/>
  <c r="BW21" i="74"/>
  <c r="BV21" i="74"/>
  <c r="BU21" i="74"/>
  <c r="BT21" i="74"/>
  <c r="BS21" i="74"/>
  <c r="BR21" i="74"/>
  <c r="BQ21" i="74"/>
  <c r="BP21" i="74"/>
  <c r="BO21" i="74"/>
  <c r="BN21" i="74"/>
  <c r="BM21" i="74"/>
  <c r="BL21" i="74"/>
  <c r="BK21" i="74"/>
  <c r="BJ21" i="74"/>
  <c r="BI21" i="74"/>
  <c r="BH21" i="74"/>
  <c r="BG21" i="74"/>
  <c r="BF21" i="74"/>
  <c r="BE21" i="74"/>
  <c r="BD21" i="74"/>
  <c r="BC21" i="74"/>
  <c r="BB21" i="74"/>
  <c r="BA21" i="74"/>
  <c r="AZ21" i="74"/>
  <c r="AY21" i="74"/>
  <c r="AX21" i="74"/>
  <c r="AW21" i="74"/>
  <c r="AV21" i="74"/>
  <c r="AU21" i="74"/>
  <c r="AT21" i="74"/>
  <c r="AS21" i="74"/>
  <c r="AR21" i="74"/>
  <c r="AQ21" i="74"/>
  <c r="AP21" i="74"/>
  <c r="AO21" i="74"/>
  <c r="AN21" i="74"/>
  <c r="AM21" i="74"/>
  <c r="AL21" i="74"/>
  <c r="AK21" i="74"/>
  <c r="AJ21" i="74"/>
  <c r="AI21" i="74"/>
  <c r="AH21" i="74"/>
  <c r="AG21" i="74"/>
  <c r="AF21" i="74"/>
  <c r="AE21" i="74"/>
  <c r="AD21" i="74"/>
  <c r="AC21" i="74"/>
  <c r="AB21" i="74"/>
  <c r="AA21" i="74"/>
  <c r="Z21" i="74"/>
  <c r="Y21" i="74"/>
  <c r="X21" i="74"/>
  <c r="W21" i="74"/>
  <c r="V21" i="74"/>
  <c r="U21" i="74"/>
  <c r="T21" i="74"/>
  <c r="S21" i="74"/>
  <c r="R21" i="74"/>
  <c r="Q21" i="74"/>
  <c r="P21" i="74"/>
  <c r="O21" i="74"/>
  <c r="N21" i="74"/>
  <c r="M21" i="74"/>
  <c r="L21" i="74"/>
  <c r="K21" i="74"/>
  <c r="J21" i="74"/>
  <c r="I21" i="74"/>
  <c r="H21" i="74"/>
  <c r="G21" i="74"/>
  <c r="F21" i="74"/>
  <c r="E21" i="74"/>
  <c r="D21" i="74"/>
  <c r="C21" i="74"/>
  <c r="B21" i="74"/>
  <c r="A21" i="74"/>
  <c r="BY20" i="74"/>
  <c r="BX20" i="74"/>
  <c r="BW20" i="74"/>
  <c r="BV20" i="74"/>
  <c r="BU20" i="74"/>
  <c r="BT20" i="74"/>
  <c r="BS20" i="74"/>
  <c r="BR20" i="74"/>
  <c r="BQ20" i="74"/>
  <c r="BP20" i="74"/>
  <c r="BO20" i="74"/>
  <c r="BN20" i="74"/>
  <c r="BM20" i="74"/>
  <c r="BL20" i="74"/>
  <c r="BK20" i="74"/>
  <c r="BJ20" i="74"/>
  <c r="BI20" i="74"/>
  <c r="BH20" i="74"/>
  <c r="BG20" i="74"/>
  <c r="BF20" i="74"/>
  <c r="BE20" i="74"/>
  <c r="BD20" i="74"/>
  <c r="BC20" i="74"/>
  <c r="BB20" i="74"/>
  <c r="BA20" i="74"/>
  <c r="AZ20" i="74"/>
  <c r="AY20" i="74"/>
  <c r="AX20" i="74"/>
  <c r="AW20" i="74"/>
  <c r="AV20" i="74"/>
  <c r="AU20" i="74"/>
  <c r="AT20" i="74"/>
  <c r="AS20" i="74"/>
  <c r="AR20" i="74"/>
  <c r="AQ20" i="74"/>
  <c r="AP20" i="74"/>
  <c r="AO20" i="74"/>
  <c r="AN20" i="74"/>
  <c r="AM20" i="74"/>
  <c r="AL20" i="74"/>
  <c r="AK20" i="74"/>
  <c r="AJ20" i="74"/>
  <c r="AI20" i="74"/>
  <c r="AH20" i="74"/>
  <c r="AG20" i="74"/>
  <c r="AF20" i="74"/>
  <c r="AE20" i="74"/>
  <c r="AD20" i="74"/>
  <c r="AC20" i="74"/>
  <c r="AB20" i="74"/>
  <c r="AA20" i="74"/>
  <c r="Z20" i="74"/>
  <c r="Y20" i="74"/>
  <c r="X20" i="74"/>
  <c r="W20" i="74"/>
  <c r="V20" i="74"/>
  <c r="U20" i="74"/>
  <c r="T20" i="74"/>
  <c r="S20" i="74"/>
  <c r="R20" i="74"/>
  <c r="Q20" i="74"/>
  <c r="P20" i="74"/>
  <c r="O20" i="74"/>
  <c r="N20" i="74"/>
  <c r="M20" i="74"/>
  <c r="L20" i="74"/>
  <c r="K20" i="74"/>
  <c r="J20" i="74"/>
  <c r="I20" i="74"/>
  <c r="H20" i="74"/>
  <c r="G20" i="74"/>
  <c r="F20" i="74"/>
  <c r="E20" i="74"/>
  <c r="D20" i="74"/>
  <c r="C20" i="74"/>
  <c r="B20" i="74"/>
  <c r="A20" i="74"/>
  <c r="BY19" i="74"/>
  <c r="BX19" i="74"/>
  <c r="BW19" i="74"/>
  <c r="BV19" i="74"/>
  <c r="BU19" i="74"/>
  <c r="BT19" i="74"/>
  <c r="BS19" i="74"/>
  <c r="BR19" i="74"/>
  <c r="BQ19" i="74"/>
  <c r="BP19" i="74"/>
  <c r="BO19" i="74"/>
  <c r="BN19" i="74"/>
  <c r="BM19" i="74"/>
  <c r="BL19" i="74"/>
  <c r="BK19" i="74"/>
  <c r="BJ19" i="74"/>
  <c r="BI19" i="74"/>
  <c r="BH19" i="74"/>
  <c r="BG19" i="74"/>
  <c r="BF19" i="74"/>
  <c r="BE19" i="74"/>
  <c r="BD19" i="74"/>
  <c r="BC19" i="74"/>
  <c r="BB19" i="74"/>
  <c r="BA19" i="74"/>
  <c r="AZ19" i="74"/>
  <c r="AY19" i="74"/>
  <c r="AX19" i="74"/>
  <c r="AW19" i="74"/>
  <c r="AV19" i="74"/>
  <c r="AU19" i="74"/>
  <c r="AT19" i="74"/>
  <c r="AS19" i="74"/>
  <c r="AR19" i="74"/>
  <c r="AQ19" i="74"/>
  <c r="AP19" i="74"/>
  <c r="AO19" i="74"/>
  <c r="AN19" i="74"/>
  <c r="AM19" i="74"/>
  <c r="AL19" i="74"/>
  <c r="AK19" i="74"/>
  <c r="AJ19" i="74"/>
  <c r="AI19" i="74"/>
  <c r="AH19" i="74"/>
  <c r="AG19" i="74"/>
  <c r="AF19" i="74"/>
  <c r="AE19" i="74"/>
  <c r="AD19" i="74"/>
  <c r="AC19" i="74"/>
  <c r="AB19" i="74"/>
  <c r="AA19" i="74"/>
  <c r="Z19" i="74"/>
  <c r="Y19" i="74"/>
  <c r="X19" i="74"/>
  <c r="W19" i="74"/>
  <c r="V19" i="74"/>
  <c r="U19" i="74"/>
  <c r="T19" i="74"/>
  <c r="S19" i="74"/>
  <c r="R19" i="74"/>
  <c r="Q19" i="74"/>
  <c r="P19" i="74"/>
  <c r="O19" i="74"/>
  <c r="N19" i="74"/>
  <c r="M19" i="74"/>
  <c r="L19" i="74"/>
  <c r="K19" i="74"/>
  <c r="J19" i="74"/>
  <c r="I19" i="74"/>
  <c r="H19" i="74"/>
  <c r="G19" i="74"/>
  <c r="F19" i="74"/>
  <c r="E19" i="74"/>
  <c r="D19" i="74"/>
  <c r="C19" i="74"/>
  <c r="B19" i="74"/>
  <c r="A19" i="74"/>
  <c r="BY18" i="74"/>
  <c r="BX18" i="74"/>
  <c r="BW18" i="74"/>
  <c r="BV18" i="74"/>
  <c r="BU18" i="74"/>
  <c r="BT18" i="74"/>
  <c r="BS18" i="74"/>
  <c r="BR18" i="74"/>
  <c r="BQ18" i="74"/>
  <c r="BP18" i="74"/>
  <c r="BO18" i="74"/>
  <c r="BN18" i="74"/>
  <c r="BM18" i="74"/>
  <c r="BL18" i="74"/>
  <c r="BK18" i="74"/>
  <c r="BJ18" i="74"/>
  <c r="BI18" i="74"/>
  <c r="BH18" i="74"/>
  <c r="BG18" i="74"/>
  <c r="BF18" i="74"/>
  <c r="BE18" i="74"/>
  <c r="BD18" i="74"/>
  <c r="BC18" i="74"/>
  <c r="BB18" i="74"/>
  <c r="BA18" i="74"/>
  <c r="AZ18" i="74"/>
  <c r="AY18" i="74"/>
  <c r="AX18" i="74"/>
  <c r="AW18" i="74"/>
  <c r="AV18" i="74"/>
  <c r="AU18" i="74"/>
  <c r="AT18" i="74"/>
  <c r="AS18" i="74"/>
  <c r="AR18" i="74"/>
  <c r="AQ18" i="74"/>
  <c r="AP18" i="74"/>
  <c r="AO18" i="74"/>
  <c r="AN18" i="74"/>
  <c r="AM18" i="74"/>
  <c r="AL18" i="74"/>
  <c r="AK18" i="74"/>
  <c r="AJ18" i="74"/>
  <c r="AI18" i="74"/>
  <c r="AH18" i="74"/>
  <c r="AG18" i="74"/>
  <c r="AF18" i="74"/>
  <c r="AE18" i="74"/>
  <c r="AD18" i="74"/>
  <c r="AC18" i="74"/>
  <c r="AB18" i="74"/>
  <c r="AA18" i="74"/>
  <c r="Z18" i="74"/>
  <c r="Y18" i="74"/>
  <c r="X18" i="74"/>
  <c r="W18" i="74"/>
  <c r="V18" i="74"/>
  <c r="U18" i="74"/>
  <c r="T18" i="74"/>
  <c r="S18" i="74"/>
  <c r="R18" i="74"/>
  <c r="Q18" i="74"/>
  <c r="P18" i="74"/>
  <c r="O18" i="74"/>
  <c r="N18" i="74"/>
  <c r="M18" i="74"/>
  <c r="L18" i="74"/>
  <c r="K18" i="74"/>
  <c r="J18" i="74"/>
  <c r="I18" i="74"/>
  <c r="H18" i="74"/>
  <c r="G18" i="74"/>
  <c r="F18" i="74"/>
  <c r="E18" i="74"/>
  <c r="D18" i="74"/>
  <c r="C18" i="74"/>
  <c r="B18" i="74"/>
  <c r="A18" i="74"/>
  <c r="BY17" i="74"/>
  <c r="BX17" i="74"/>
  <c r="BW17" i="74"/>
  <c r="BV17" i="74"/>
  <c r="BU17" i="74"/>
  <c r="BT17" i="74"/>
  <c r="BS17" i="74"/>
  <c r="BR17" i="74"/>
  <c r="BQ17" i="74"/>
  <c r="BP17" i="74"/>
  <c r="BO17" i="74"/>
  <c r="BN17" i="74"/>
  <c r="BM17" i="74"/>
  <c r="BL17" i="74"/>
  <c r="BK17" i="74"/>
  <c r="BJ17" i="74"/>
  <c r="BI17" i="74"/>
  <c r="BH17" i="74"/>
  <c r="BG17" i="74"/>
  <c r="BF17" i="74"/>
  <c r="BE17" i="74"/>
  <c r="BD17" i="74"/>
  <c r="BC17" i="74"/>
  <c r="BB17" i="74"/>
  <c r="BA17" i="74"/>
  <c r="AZ17" i="74"/>
  <c r="AY17" i="74"/>
  <c r="AX17" i="74"/>
  <c r="AW17" i="74"/>
  <c r="AV17" i="74"/>
  <c r="AU17" i="74"/>
  <c r="AT17" i="74"/>
  <c r="AS17" i="74"/>
  <c r="AR17" i="74"/>
  <c r="AQ17" i="74"/>
  <c r="AP17" i="74"/>
  <c r="AO17" i="74"/>
  <c r="AN17" i="74"/>
  <c r="AM17" i="74"/>
  <c r="AL17" i="74"/>
  <c r="AK17" i="74"/>
  <c r="AJ17" i="74"/>
  <c r="AI17" i="74"/>
  <c r="AH17" i="74"/>
  <c r="AG17" i="74"/>
  <c r="AF17" i="74"/>
  <c r="AE17" i="74"/>
  <c r="AD17" i="74"/>
  <c r="AC17" i="74"/>
  <c r="AB17" i="74"/>
  <c r="AA17" i="74"/>
  <c r="Z17" i="74"/>
  <c r="Y17" i="74"/>
  <c r="X17" i="74"/>
  <c r="W17" i="74"/>
  <c r="V17" i="74"/>
  <c r="U17" i="74"/>
  <c r="T17" i="74"/>
  <c r="S17" i="74"/>
  <c r="R17" i="74"/>
  <c r="Q17" i="74"/>
  <c r="P17" i="74"/>
  <c r="O17" i="74"/>
  <c r="N17" i="74"/>
  <c r="M17" i="74"/>
  <c r="L17" i="74"/>
  <c r="K17" i="74"/>
  <c r="J17" i="74"/>
  <c r="I17" i="74"/>
  <c r="H17" i="74"/>
  <c r="G17" i="74"/>
  <c r="F17" i="74"/>
  <c r="E17" i="74"/>
  <c r="D17" i="74"/>
  <c r="C17" i="74"/>
  <c r="B17" i="74"/>
  <c r="A17" i="74"/>
  <c r="BY16" i="74"/>
  <c r="BX16" i="74"/>
  <c r="BW16" i="74"/>
  <c r="BV16" i="74"/>
  <c r="BU16" i="74"/>
  <c r="BT16" i="74"/>
  <c r="BS16" i="74"/>
  <c r="BR16" i="74"/>
  <c r="BQ16" i="74"/>
  <c r="BP16" i="74"/>
  <c r="BO16" i="74"/>
  <c r="BN16" i="74"/>
  <c r="BM16" i="74"/>
  <c r="BL16" i="74"/>
  <c r="BK16" i="74"/>
  <c r="BJ16" i="74"/>
  <c r="BI16" i="74"/>
  <c r="BH16" i="74"/>
  <c r="BG16" i="74"/>
  <c r="BF16" i="74"/>
  <c r="BE16" i="74"/>
  <c r="BD16" i="74"/>
  <c r="BC16" i="74"/>
  <c r="BB16" i="74"/>
  <c r="BA16" i="74"/>
  <c r="AZ16" i="74"/>
  <c r="AY16" i="74"/>
  <c r="AX16" i="74"/>
  <c r="AW16" i="74"/>
  <c r="AV16" i="74"/>
  <c r="AU16" i="74"/>
  <c r="AT16" i="74"/>
  <c r="AS16" i="74"/>
  <c r="AR16" i="74"/>
  <c r="AQ16" i="74"/>
  <c r="AP16" i="74"/>
  <c r="AO16" i="74"/>
  <c r="AN16" i="74"/>
  <c r="AM16" i="74"/>
  <c r="AL16" i="74"/>
  <c r="AK16" i="74"/>
  <c r="AJ16" i="74"/>
  <c r="AI16" i="74"/>
  <c r="AH16" i="74"/>
  <c r="AG16" i="74"/>
  <c r="AF16" i="74"/>
  <c r="AE16" i="74"/>
  <c r="AD16" i="74"/>
  <c r="AC16" i="74"/>
  <c r="AB16" i="74"/>
  <c r="AA16" i="74"/>
  <c r="Z16" i="74"/>
  <c r="Y16" i="74"/>
  <c r="X16" i="74"/>
  <c r="W16" i="74"/>
  <c r="V16" i="74"/>
  <c r="U16" i="74"/>
  <c r="T16" i="74"/>
  <c r="S16" i="74"/>
  <c r="R16" i="74"/>
  <c r="Q16" i="74"/>
  <c r="P16" i="74"/>
  <c r="O16" i="74"/>
  <c r="N16" i="74"/>
  <c r="M16" i="74"/>
  <c r="L16" i="74"/>
  <c r="K16" i="74"/>
  <c r="J16" i="74"/>
  <c r="I16" i="74"/>
  <c r="H16" i="74"/>
  <c r="G16" i="74"/>
  <c r="F16" i="74"/>
  <c r="E16" i="74"/>
  <c r="D16" i="74"/>
  <c r="C16" i="74"/>
  <c r="B16" i="74"/>
  <c r="A16" i="74"/>
  <c r="BY15" i="74"/>
  <c r="BX15" i="74"/>
  <c r="BW15" i="74"/>
  <c r="BV15" i="74"/>
  <c r="BU15" i="74"/>
  <c r="BT15" i="74"/>
  <c r="BS15" i="74"/>
  <c r="BR15" i="74"/>
  <c r="BQ15" i="74"/>
  <c r="BP15" i="74"/>
  <c r="BO15" i="74"/>
  <c r="BN15" i="74"/>
  <c r="BM15" i="74"/>
  <c r="BL15" i="74"/>
  <c r="BK15" i="74"/>
  <c r="BJ15" i="74"/>
  <c r="BI15" i="74"/>
  <c r="BH15" i="74"/>
  <c r="BG15" i="74"/>
  <c r="BF15" i="74"/>
  <c r="BE15" i="74"/>
  <c r="BD15" i="74"/>
  <c r="BC15" i="74"/>
  <c r="BB15" i="74"/>
  <c r="BA15" i="74"/>
  <c r="AZ15" i="74"/>
  <c r="AY15" i="74"/>
  <c r="AX15" i="74"/>
  <c r="AW15" i="74"/>
  <c r="AV15" i="74"/>
  <c r="AU15" i="74"/>
  <c r="AT15" i="74"/>
  <c r="AS15" i="74"/>
  <c r="AR15" i="74"/>
  <c r="AQ15" i="74"/>
  <c r="AP15" i="74"/>
  <c r="AO15" i="74"/>
  <c r="AN15" i="74"/>
  <c r="AM15" i="74"/>
  <c r="AL15" i="74"/>
  <c r="AK15" i="74"/>
  <c r="AJ15" i="74"/>
  <c r="AI15" i="74"/>
  <c r="AH15" i="74"/>
  <c r="AG15" i="74"/>
  <c r="AF15" i="74"/>
  <c r="AE15" i="74"/>
  <c r="AD15" i="74"/>
  <c r="AC15" i="74"/>
  <c r="AB15" i="74"/>
  <c r="AA15" i="74"/>
  <c r="Z15" i="74"/>
  <c r="Y15" i="74"/>
  <c r="X15" i="74"/>
  <c r="W15" i="74"/>
  <c r="V15" i="74"/>
  <c r="U15" i="74"/>
  <c r="T15" i="74"/>
  <c r="S15" i="74"/>
  <c r="R15" i="74"/>
  <c r="Q15" i="74"/>
  <c r="P15" i="74"/>
  <c r="O15" i="74"/>
  <c r="N15" i="74"/>
  <c r="M15" i="74"/>
  <c r="L15" i="74"/>
  <c r="K15" i="74"/>
  <c r="J15" i="74"/>
  <c r="I15" i="74"/>
  <c r="H15" i="74"/>
  <c r="G15" i="74"/>
  <c r="F15" i="74"/>
  <c r="E15" i="74"/>
  <c r="D15" i="74"/>
  <c r="C15" i="74"/>
  <c r="B15" i="74"/>
  <c r="A15" i="74"/>
  <c r="BY14" i="74"/>
  <c r="BX14" i="74"/>
  <c r="BW14" i="74"/>
  <c r="BV14" i="74"/>
  <c r="BU14" i="74"/>
  <c r="BT14" i="74"/>
  <c r="BS14" i="74"/>
  <c r="BR14" i="74"/>
  <c r="BQ14" i="74"/>
  <c r="BP14" i="74"/>
  <c r="BO14" i="74"/>
  <c r="BN14" i="74"/>
  <c r="BM14" i="74"/>
  <c r="BL14" i="74"/>
  <c r="BK14" i="74"/>
  <c r="BJ14" i="74"/>
  <c r="BI14" i="74"/>
  <c r="BH14" i="74"/>
  <c r="BG14" i="74"/>
  <c r="BF14" i="74"/>
  <c r="BE14" i="74"/>
  <c r="BD14" i="74"/>
  <c r="BC14" i="74"/>
  <c r="BB14" i="74"/>
  <c r="BA14" i="74"/>
  <c r="AZ14" i="74"/>
  <c r="AY14" i="74"/>
  <c r="AX14" i="74"/>
  <c r="AW14" i="74"/>
  <c r="AV14" i="74"/>
  <c r="AU14" i="74"/>
  <c r="AT14" i="74"/>
  <c r="AS14" i="74"/>
  <c r="AR14" i="74"/>
  <c r="AQ14" i="74"/>
  <c r="AP14" i="74"/>
  <c r="AO14" i="74"/>
  <c r="AN14" i="74"/>
  <c r="AM14" i="74"/>
  <c r="AL14" i="74"/>
  <c r="AK14" i="74"/>
  <c r="AJ14" i="74"/>
  <c r="AI14" i="74"/>
  <c r="AH14" i="74"/>
  <c r="AG14" i="74"/>
  <c r="AF14" i="74"/>
  <c r="AE14" i="74"/>
  <c r="AD14" i="74"/>
  <c r="AC14" i="74"/>
  <c r="AB14" i="74"/>
  <c r="AA14" i="74"/>
  <c r="Z14" i="74"/>
  <c r="Y14" i="74"/>
  <c r="X14" i="74"/>
  <c r="W14" i="74"/>
  <c r="V14" i="74"/>
  <c r="U14" i="74"/>
  <c r="T14" i="74"/>
  <c r="S14" i="74"/>
  <c r="R14" i="74"/>
  <c r="Q14" i="74"/>
  <c r="P14" i="74"/>
  <c r="O14" i="74"/>
  <c r="N14" i="74"/>
  <c r="M14" i="74"/>
  <c r="L14" i="74"/>
  <c r="K14" i="74"/>
  <c r="J14" i="74"/>
  <c r="I14" i="74"/>
  <c r="H14" i="74"/>
  <c r="G14" i="74"/>
  <c r="F14" i="74"/>
  <c r="E14" i="74"/>
  <c r="D14" i="74"/>
  <c r="C14" i="74"/>
  <c r="B14" i="74"/>
  <c r="A14" i="74"/>
  <c r="BY13" i="74"/>
  <c r="BX13" i="74"/>
  <c r="BW13" i="74"/>
  <c r="BV13" i="74"/>
  <c r="BU13" i="74"/>
  <c r="BT13" i="74"/>
  <c r="BS13" i="74"/>
  <c r="BR13" i="74"/>
  <c r="BQ13" i="74"/>
  <c r="BP13" i="74"/>
  <c r="BO13" i="74"/>
  <c r="BN13" i="74"/>
  <c r="BM13" i="74"/>
  <c r="BL13" i="74"/>
  <c r="BK13" i="74"/>
  <c r="BJ13" i="74"/>
  <c r="BI13" i="74"/>
  <c r="BH13" i="74"/>
  <c r="BG13" i="74"/>
  <c r="BF13" i="74"/>
  <c r="BE13" i="74"/>
  <c r="BD13" i="74"/>
  <c r="BC13" i="74"/>
  <c r="BB13" i="74"/>
  <c r="BA13" i="74"/>
  <c r="AZ13" i="74"/>
  <c r="AY13" i="74"/>
  <c r="AX13" i="74"/>
  <c r="AW13" i="74"/>
  <c r="AV13" i="74"/>
  <c r="AU13" i="74"/>
  <c r="AT13" i="74"/>
  <c r="AS13" i="74"/>
  <c r="AR13" i="74"/>
  <c r="AQ13" i="74"/>
  <c r="AP13" i="74"/>
  <c r="AO13" i="74"/>
  <c r="AN13" i="74"/>
  <c r="AM13" i="74"/>
  <c r="AL13" i="74"/>
  <c r="AK13" i="74"/>
  <c r="AJ13" i="74"/>
  <c r="AI13" i="74"/>
  <c r="AH13" i="74"/>
  <c r="AG13" i="74"/>
  <c r="AF13" i="74"/>
  <c r="AE13" i="74"/>
  <c r="AD13" i="74"/>
  <c r="AC13" i="74"/>
  <c r="AB13" i="74"/>
  <c r="AA13" i="74"/>
  <c r="Z13" i="74"/>
  <c r="Y13" i="74"/>
  <c r="X13" i="74"/>
  <c r="W13" i="74"/>
  <c r="V13" i="74"/>
  <c r="U13" i="74"/>
  <c r="T13" i="74"/>
  <c r="S13" i="74"/>
  <c r="R13" i="74"/>
  <c r="Q13" i="74"/>
  <c r="P13" i="74"/>
  <c r="O13" i="74"/>
  <c r="N13" i="74"/>
  <c r="M13" i="74"/>
  <c r="L13" i="74"/>
  <c r="K13" i="74"/>
  <c r="J13" i="74"/>
  <c r="I13" i="74"/>
  <c r="H13" i="74"/>
  <c r="G13" i="74"/>
  <c r="F13" i="74"/>
  <c r="E13" i="74"/>
  <c r="D13" i="74"/>
  <c r="C13" i="74"/>
  <c r="B13" i="74"/>
  <c r="A13" i="74"/>
  <c r="BY12" i="74"/>
  <c r="BX12" i="74"/>
  <c r="BW12" i="74"/>
  <c r="BV12" i="74"/>
  <c r="BU12" i="74"/>
  <c r="BT12" i="74"/>
  <c r="BS12" i="74"/>
  <c r="BR12" i="74"/>
  <c r="BQ12" i="74"/>
  <c r="BP12" i="74"/>
  <c r="BO12" i="74"/>
  <c r="BN12" i="74"/>
  <c r="BM12" i="74"/>
  <c r="BL12" i="74"/>
  <c r="BK12" i="74"/>
  <c r="BJ12" i="74"/>
  <c r="BI12" i="74"/>
  <c r="BH12" i="74"/>
  <c r="BG12" i="74"/>
  <c r="BF12" i="74"/>
  <c r="BE12" i="74"/>
  <c r="BD12" i="74"/>
  <c r="BC12" i="74"/>
  <c r="BB12" i="74"/>
  <c r="BA12" i="74"/>
  <c r="AZ12" i="74"/>
  <c r="AY12" i="74"/>
  <c r="AX12" i="74"/>
  <c r="AW12" i="74"/>
  <c r="AV12" i="74"/>
  <c r="AU12" i="74"/>
  <c r="AT12" i="74"/>
  <c r="AS12" i="74"/>
  <c r="AR12" i="74"/>
  <c r="AQ12" i="74"/>
  <c r="AP12" i="74"/>
  <c r="AO12" i="74"/>
  <c r="AN12" i="74"/>
  <c r="AM12" i="74"/>
  <c r="AL12" i="74"/>
  <c r="AK12" i="74"/>
  <c r="AJ12" i="74"/>
  <c r="AI12" i="74"/>
  <c r="AH12" i="74"/>
  <c r="AG12" i="74"/>
  <c r="AF12" i="74"/>
  <c r="AE12" i="74"/>
  <c r="AD12" i="74"/>
  <c r="AC12" i="74"/>
  <c r="AB12" i="74"/>
  <c r="AA12" i="74"/>
  <c r="Z12" i="74"/>
  <c r="Y12" i="74"/>
  <c r="X12" i="74"/>
  <c r="W12" i="74"/>
  <c r="V12" i="74"/>
  <c r="U12" i="74"/>
  <c r="T12" i="74"/>
  <c r="S12" i="74"/>
  <c r="R12" i="74"/>
  <c r="Q12" i="74"/>
  <c r="P12" i="74"/>
  <c r="O12" i="74"/>
  <c r="N12" i="74"/>
  <c r="M12" i="74"/>
  <c r="L12" i="74"/>
  <c r="K12" i="74"/>
  <c r="J12" i="74"/>
  <c r="I12" i="74"/>
  <c r="H12" i="74"/>
  <c r="G12" i="74"/>
  <c r="F12" i="74"/>
  <c r="E12" i="74"/>
  <c r="D12" i="74"/>
  <c r="C12" i="74"/>
  <c r="B12" i="74"/>
  <c r="A12" i="74"/>
  <c r="BY11" i="74"/>
  <c r="BX11" i="74"/>
  <c r="BW11" i="74"/>
  <c r="BV11" i="74"/>
  <c r="BU11" i="74"/>
  <c r="BT11" i="74"/>
  <c r="BS11" i="74"/>
  <c r="BR11" i="74"/>
  <c r="BQ11" i="74"/>
  <c r="BP11" i="74"/>
  <c r="BO11" i="74"/>
  <c r="BN11" i="74"/>
  <c r="BM11" i="74"/>
  <c r="BL11" i="74"/>
  <c r="BK11" i="74"/>
  <c r="BJ11" i="74"/>
  <c r="BI11" i="74"/>
  <c r="BH11" i="74"/>
  <c r="BG11" i="74"/>
  <c r="BF11" i="74"/>
  <c r="BE11" i="74"/>
  <c r="BD11" i="74"/>
  <c r="BC11" i="74"/>
  <c r="BB11" i="74"/>
  <c r="BA11" i="74"/>
  <c r="AZ11" i="74"/>
  <c r="AY11" i="74"/>
  <c r="AX11" i="74"/>
  <c r="AW11" i="74"/>
  <c r="AV11" i="74"/>
  <c r="AU11" i="74"/>
  <c r="AT11" i="74"/>
  <c r="AS11" i="74"/>
  <c r="AR11" i="74"/>
  <c r="AQ11" i="74"/>
  <c r="AP11" i="74"/>
  <c r="AO11" i="74"/>
  <c r="AN11" i="74"/>
  <c r="AM11" i="74"/>
  <c r="AL11" i="74"/>
  <c r="AK11" i="74"/>
  <c r="AJ11" i="74"/>
  <c r="AI11" i="74"/>
  <c r="AH11" i="74"/>
  <c r="AG11" i="74"/>
  <c r="AF11" i="74"/>
  <c r="AE11" i="74"/>
  <c r="AD11" i="74"/>
  <c r="AC11" i="74"/>
  <c r="AB11" i="74"/>
  <c r="AA11" i="74"/>
  <c r="Z11" i="74"/>
  <c r="Y11" i="74"/>
  <c r="X11" i="74"/>
  <c r="W11" i="74"/>
  <c r="V11" i="74"/>
  <c r="U11" i="74"/>
  <c r="T11" i="74"/>
  <c r="S11" i="74"/>
  <c r="R11" i="74"/>
  <c r="Q11" i="74"/>
  <c r="P11" i="74"/>
  <c r="O11" i="74"/>
  <c r="N11" i="74"/>
  <c r="M11" i="74"/>
  <c r="L11" i="74"/>
  <c r="K11" i="74"/>
  <c r="J11" i="74"/>
  <c r="I11" i="74"/>
  <c r="H11" i="74"/>
  <c r="G11" i="74"/>
  <c r="F11" i="74"/>
  <c r="E11" i="74"/>
  <c r="D11" i="74"/>
  <c r="C11" i="74"/>
  <c r="B11" i="74"/>
  <c r="A11" i="74"/>
  <c r="BY10" i="74"/>
  <c r="BX10" i="74"/>
  <c r="BW10" i="74"/>
  <c r="BV10" i="74"/>
  <c r="BU10" i="74"/>
  <c r="BT10" i="74"/>
  <c r="BS10" i="74"/>
  <c r="BR10" i="74"/>
  <c r="BQ10" i="74"/>
  <c r="BP10" i="74"/>
  <c r="BO10" i="74"/>
  <c r="BN10" i="74"/>
  <c r="BM10" i="74"/>
  <c r="BL10" i="74"/>
  <c r="BK10" i="74"/>
  <c r="BJ10" i="74"/>
  <c r="BI10" i="74"/>
  <c r="BH10" i="74"/>
  <c r="BG10" i="74"/>
  <c r="BF10" i="74"/>
  <c r="BE10" i="74"/>
  <c r="BD10" i="74"/>
  <c r="BC10" i="74"/>
  <c r="BB10" i="74"/>
  <c r="BA10" i="74"/>
  <c r="AZ10" i="74"/>
  <c r="AY10" i="74"/>
  <c r="AX10" i="74"/>
  <c r="AW10" i="74"/>
  <c r="AV10" i="74"/>
  <c r="AU10" i="74"/>
  <c r="AT10" i="74"/>
  <c r="AS10" i="74"/>
  <c r="AR10" i="74"/>
  <c r="AQ10" i="74"/>
  <c r="AP10" i="74"/>
  <c r="AO10" i="74"/>
  <c r="AN10" i="74"/>
  <c r="AM10" i="74"/>
  <c r="AL10" i="74"/>
  <c r="AK10" i="74"/>
  <c r="AJ10" i="74"/>
  <c r="AI10" i="74"/>
  <c r="AH10" i="74"/>
  <c r="AG10" i="74"/>
  <c r="AF10" i="74"/>
  <c r="AE10" i="74"/>
  <c r="AD10" i="74"/>
  <c r="AC10" i="74"/>
  <c r="AB10" i="74"/>
  <c r="AA10" i="74"/>
  <c r="Z10" i="74"/>
  <c r="Y10" i="74"/>
  <c r="X10" i="74"/>
  <c r="W10" i="74"/>
  <c r="V10" i="74"/>
  <c r="U10" i="74"/>
  <c r="T10" i="74"/>
  <c r="S10" i="74"/>
  <c r="R10" i="74"/>
  <c r="Q10" i="74"/>
  <c r="P10" i="74"/>
  <c r="O10" i="74"/>
  <c r="N10" i="74"/>
  <c r="M10" i="74"/>
  <c r="L10" i="74"/>
  <c r="K10" i="74"/>
  <c r="J10" i="74"/>
  <c r="I10" i="74"/>
  <c r="H10" i="74"/>
  <c r="G10" i="74"/>
  <c r="F10" i="74"/>
  <c r="E10" i="74"/>
  <c r="D10" i="74"/>
  <c r="C10" i="74"/>
  <c r="B10" i="74"/>
  <c r="A10" i="74"/>
  <c r="BY9" i="74"/>
  <c r="BX9" i="74"/>
  <c r="BW9" i="74"/>
  <c r="BV9" i="74"/>
  <c r="BU9" i="74"/>
  <c r="BT9" i="74"/>
  <c r="BS9" i="74"/>
  <c r="BR9" i="74"/>
  <c r="BQ9" i="74"/>
  <c r="BP9" i="74"/>
  <c r="BO9" i="74"/>
  <c r="BN9" i="74"/>
  <c r="BM9" i="74"/>
  <c r="BL9" i="74"/>
  <c r="BK9" i="74"/>
  <c r="BJ9" i="74"/>
  <c r="BI9" i="74"/>
  <c r="BH9" i="74"/>
  <c r="BG9" i="74"/>
  <c r="BF9" i="74"/>
  <c r="BE9" i="74"/>
  <c r="BD9" i="74"/>
  <c r="BC9" i="74"/>
  <c r="BB9" i="74"/>
  <c r="BA9" i="74"/>
  <c r="AZ9" i="74"/>
  <c r="AY9" i="74"/>
  <c r="AX9" i="74"/>
  <c r="AW9" i="74"/>
  <c r="AV9" i="74"/>
  <c r="AU9" i="74"/>
  <c r="AT9" i="74"/>
  <c r="AS9" i="74"/>
  <c r="AR9" i="74"/>
  <c r="AQ9" i="74"/>
  <c r="AP9" i="74"/>
  <c r="AO9" i="74"/>
  <c r="AN9" i="74"/>
  <c r="AM9" i="74"/>
  <c r="AL9" i="74"/>
  <c r="AK9" i="74"/>
  <c r="AJ9" i="74"/>
  <c r="AI9" i="74"/>
  <c r="AH9" i="74"/>
  <c r="AG9" i="74"/>
  <c r="AF9" i="74"/>
  <c r="AE9" i="74"/>
  <c r="AD9" i="74"/>
  <c r="AC9" i="74"/>
  <c r="AB9" i="74"/>
  <c r="AA9" i="74"/>
  <c r="Z9" i="74"/>
  <c r="Y9" i="74"/>
  <c r="X9" i="74"/>
  <c r="W9" i="74"/>
  <c r="V9" i="74"/>
  <c r="U9" i="74"/>
  <c r="T9" i="74"/>
  <c r="S9" i="74"/>
  <c r="R9" i="74"/>
  <c r="Q9" i="74"/>
  <c r="P9" i="74"/>
  <c r="O9" i="74"/>
  <c r="N9" i="74"/>
  <c r="M9" i="74"/>
  <c r="L9" i="74"/>
  <c r="K9" i="74"/>
  <c r="J9" i="74"/>
  <c r="I9" i="74"/>
  <c r="H9" i="74"/>
  <c r="G9" i="74"/>
  <c r="F9" i="74"/>
  <c r="E9" i="74"/>
  <c r="D9" i="74"/>
  <c r="C9" i="74"/>
  <c r="B9" i="74"/>
  <c r="A9" i="74"/>
  <c r="BY8" i="74"/>
  <c r="BX8" i="74"/>
  <c r="BW8" i="74"/>
  <c r="BV8" i="74"/>
  <c r="BU8" i="74"/>
  <c r="BT8" i="74"/>
  <c r="BS8" i="74"/>
  <c r="BR8" i="74"/>
  <c r="BQ8" i="74"/>
  <c r="BP8" i="74"/>
  <c r="BO8" i="74"/>
  <c r="BN8" i="74"/>
  <c r="BM8" i="74"/>
  <c r="BL8" i="74"/>
  <c r="BK8" i="74"/>
  <c r="BJ8" i="74"/>
  <c r="BI8" i="74"/>
  <c r="BH8" i="74"/>
  <c r="BG8" i="74"/>
  <c r="BF8" i="74"/>
  <c r="BE8" i="74"/>
  <c r="BD8" i="74"/>
  <c r="BC8" i="74"/>
  <c r="BB8" i="74"/>
  <c r="BA8" i="74"/>
  <c r="AZ8" i="74"/>
  <c r="AY8" i="74"/>
  <c r="AX8" i="74"/>
  <c r="AW8" i="74"/>
  <c r="AV8" i="74"/>
  <c r="AU8" i="74"/>
  <c r="AT8" i="74"/>
  <c r="AS8" i="74"/>
  <c r="AR8" i="74"/>
  <c r="AQ8" i="74"/>
  <c r="AP8" i="74"/>
  <c r="AO8" i="74"/>
  <c r="AN8" i="74"/>
  <c r="AM8" i="74"/>
  <c r="AL8" i="74"/>
  <c r="AK8" i="74"/>
  <c r="AJ8" i="74"/>
  <c r="AI8" i="74"/>
  <c r="AH8" i="74"/>
  <c r="AG8" i="74"/>
  <c r="AF8" i="74"/>
  <c r="AE8" i="74"/>
  <c r="AD8" i="74"/>
  <c r="AC8" i="74"/>
  <c r="AB8" i="74"/>
  <c r="AA8" i="74"/>
  <c r="Z8" i="74"/>
  <c r="Y8" i="74"/>
  <c r="X8" i="74"/>
  <c r="W8" i="74"/>
  <c r="V8" i="74"/>
  <c r="U8" i="74"/>
  <c r="T8" i="74"/>
  <c r="S8" i="74"/>
  <c r="R8" i="74"/>
  <c r="Q8" i="74"/>
  <c r="P8" i="74"/>
  <c r="O8" i="74"/>
  <c r="N8" i="74"/>
  <c r="M8" i="74"/>
  <c r="L8" i="74"/>
  <c r="K8" i="74"/>
  <c r="J8" i="74"/>
  <c r="I8" i="74"/>
  <c r="H8" i="74"/>
  <c r="G8" i="74"/>
  <c r="F8" i="74"/>
  <c r="E8" i="74"/>
  <c r="D8" i="74"/>
  <c r="C8" i="74"/>
  <c r="B8" i="74"/>
  <c r="A8" i="74"/>
  <c r="BY7" i="74"/>
  <c r="BX7" i="74"/>
  <c r="BW7" i="74"/>
  <c r="BV7" i="74"/>
  <c r="BU7" i="74"/>
  <c r="BT7" i="74"/>
  <c r="BS7" i="74"/>
  <c r="BR7" i="74"/>
  <c r="BQ7" i="74"/>
  <c r="BP7" i="74"/>
  <c r="BO7" i="74"/>
  <c r="BN7" i="74"/>
  <c r="BM7" i="74"/>
  <c r="BL7" i="74"/>
  <c r="BK7" i="74"/>
  <c r="BJ7" i="74"/>
  <c r="BI7" i="74"/>
  <c r="BH7" i="74"/>
  <c r="BG7" i="74"/>
  <c r="BF7" i="74"/>
  <c r="BE7" i="74"/>
  <c r="BD7" i="74"/>
  <c r="BC7" i="74"/>
  <c r="BB7" i="74"/>
  <c r="BA7" i="74"/>
  <c r="AZ7" i="74"/>
  <c r="AY7" i="74"/>
  <c r="AX7" i="74"/>
  <c r="AW7" i="74"/>
  <c r="AV7" i="74"/>
  <c r="AU7" i="74"/>
  <c r="AT7" i="74"/>
  <c r="AS7" i="74"/>
  <c r="AR7" i="74"/>
  <c r="AQ7" i="74"/>
  <c r="AP7" i="74"/>
  <c r="AO7" i="74"/>
  <c r="AN7" i="74"/>
  <c r="AM7" i="74"/>
  <c r="AL7" i="74"/>
  <c r="AK7" i="74"/>
  <c r="AJ7" i="74"/>
  <c r="AI7" i="74"/>
  <c r="AH7" i="74"/>
  <c r="AG7" i="74"/>
  <c r="AF7" i="74"/>
  <c r="AE7" i="74"/>
  <c r="AD7"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7" i="74"/>
  <c r="BY6" i="74"/>
  <c r="BX6" i="74"/>
  <c r="BW6" i="74"/>
  <c r="BV6" i="74"/>
  <c r="BU6" i="74"/>
  <c r="BT6" i="74"/>
  <c r="BS6" i="74"/>
  <c r="BR6" i="74"/>
  <c r="BQ6" i="74"/>
  <c r="BP6" i="74"/>
  <c r="BO6" i="74"/>
  <c r="BN6" i="74"/>
  <c r="BM6" i="74"/>
  <c r="BL6" i="74"/>
  <c r="BK6" i="74"/>
  <c r="BJ6" i="74"/>
  <c r="BI6" i="74"/>
  <c r="BH6" i="74"/>
  <c r="BG6" i="74"/>
  <c r="BF6" i="74"/>
  <c r="BE6" i="74"/>
  <c r="BD6" i="74"/>
  <c r="BC6" i="74"/>
  <c r="BB6" i="74"/>
  <c r="BA6" i="74"/>
  <c r="AZ6" i="74"/>
  <c r="AY6" i="74"/>
  <c r="AX6" i="74"/>
  <c r="AW6" i="74"/>
  <c r="AV6" i="74"/>
  <c r="AU6" i="74"/>
  <c r="AT6" i="74"/>
  <c r="AS6" i="74"/>
  <c r="AR6" i="74"/>
  <c r="AQ6" i="74"/>
  <c r="AP6" i="74"/>
  <c r="AO6" i="74"/>
  <c r="AN6" i="74"/>
  <c r="AM6" i="74"/>
  <c r="AL6" i="74"/>
  <c r="AK6" i="74"/>
  <c r="AJ6" i="74"/>
  <c r="AI6" i="74"/>
  <c r="AH6" i="74"/>
  <c r="AG6" i="74"/>
  <c r="AF6" i="74"/>
  <c r="AE6" i="74"/>
  <c r="AD6"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6" i="74"/>
  <c r="BY5" i="74"/>
  <c r="BX5" i="74"/>
  <c r="BW5" i="74"/>
  <c r="BV5" i="74"/>
  <c r="BU5" i="74"/>
  <c r="BT5" i="74"/>
  <c r="BS5" i="74"/>
  <c r="BR5" i="74"/>
  <c r="BQ5" i="74"/>
  <c r="BP5" i="74"/>
  <c r="BO5" i="74"/>
  <c r="BN5" i="74"/>
  <c r="BM5" i="74"/>
  <c r="BL5" i="74"/>
  <c r="BK5" i="74"/>
  <c r="BJ5" i="74"/>
  <c r="BI5" i="74"/>
  <c r="BH5" i="74"/>
  <c r="BG5" i="74"/>
  <c r="BF5" i="74"/>
  <c r="BE5" i="74"/>
  <c r="BD5" i="74"/>
  <c r="BC5" i="74"/>
  <c r="BB5" i="74"/>
  <c r="BA5" i="74"/>
  <c r="AZ5" i="74"/>
  <c r="AY5" i="74"/>
  <c r="AX5" i="74"/>
  <c r="AW5" i="74"/>
  <c r="AV5" i="74"/>
  <c r="AU5" i="74"/>
  <c r="AT5" i="74"/>
  <c r="AS5" i="74"/>
  <c r="AR5" i="74"/>
  <c r="AQ5" i="74"/>
  <c r="AP5" i="74"/>
  <c r="AO5" i="74"/>
  <c r="AN5" i="74"/>
  <c r="AM5" i="74"/>
  <c r="AL5" i="74"/>
  <c r="AK5" i="74"/>
  <c r="AJ5" i="74"/>
  <c r="AI5" i="74"/>
  <c r="AH5" i="74"/>
  <c r="AG5" i="74"/>
  <c r="AF5" i="74"/>
  <c r="AE5" i="74"/>
  <c r="AD5" i="74"/>
  <c r="AC5" i="74"/>
  <c r="AB5" i="74"/>
  <c r="AA5" i="74"/>
  <c r="Z5" i="74"/>
  <c r="Y5" i="74"/>
  <c r="X5" i="74"/>
  <c r="W5" i="74"/>
  <c r="V5" i="74"/>
  <c r="U5" i="74"/>
  <c r="T5" i="74"/>
  <c r="S5" i="74"/>
  <c r="R5" i="74"/>
  <c r="Q5" i="74"/>
  <c r="P5" i="74"/>
  <c r="O5" i="74"/>
  <c r="N5" i="74"/>
  <c r="M5" i="74"/>
  <c r="L5" i="74"/>
  <c r="K5" i="74"/>
  <c r="J5" i="74"/>
  <c r="I5" i="74"/>
  <c r="H5" i="74"/>
  <c r="G5" i="74"/>
  <c r="F5" i="74"/>
  <c r="E5" i="74"/>
  <c r="D5" i="74"/>
  <c r="C5" i="74"/>
  <c r="B5" i="74"/>
  <c r="A5" i="74"/>
  <c r="BY4" i="74"/>
  <c r="BX4" i="74"/>
  <c r="BW4" i="74"/>
  <c r="BV4" i="74"/>
  <c r="BU4" i="74"/>
  <c r="BT4" i="74"/>
  <c r="BS4" i="74"/>
  <c r="BR4" i="74"/>
  <c r="BQ4" i="74"/>
  <c r="BP4" i="74"/>
  <c r="BO4" i="74"/>
  <c r="BN4" i="74"/>
  <c r="BM4" i="74"/>
  <c r="BL4" i="74"/>
  <c r="BK4" i="74"/>
  <c r="BJ4" i="74"/>
  <c r="BI4" i="74"/>
  <c r="BH4" i="74"/>
  <c r="BG4" i="74"/>
  <c r="BF4" i="74"/>
  <c r="BE4" i="74"/>
  <c r="BD4" i="74"/>
  <c r="BC4" i="74"/>
  <c r="BB4" i="74"/>
  <c r="BA4" i="74"/>
  <c r="AZ4" i="74"/>
  <c r="AY4" i="74"/>
  <c r="AX4" i="74"/>
  <c r="AW4" i="74"/>
  <c r="AV4" i="74"/>
  <c r="AU4" i="74"/>
  <c r="AT4" i="74"/>
  <c r="AS4" i="74"/>
  <c r="AR4" i="74"/>
  <c r="AQ4" i="74"/>
  <c r="AP4" i="74"/>
  <c r="AO4" i="74"/>
  <c r="AN4" i="74"/>
  <c r="AM4" i="74"/>
  <c r="AL4" i="74"/>
  <c r="AK4" i="74"/>
  <c r="AJ4" i="74"/>
  <c r="AI4" i="74"/>
  <c r="AH4" i="74"/>
  <c r="AG4" i="74"/>
  <c r="AF4" i="74"/>
  <c r="AE4" i="74"/>
  <c r="AD4"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4" i="74"/>
  <c r="BY3" i="74"/>
  <c r="BX3" i="74"/>
  <c r="BW3" i="74"/>
  <c r="BV3" i="74"/>
  <c r="BU3" i="74"/>
  <c r="BT3" i="74"/>
  <c r="BS3" i="74"/>
  <c r="BR3" i="74"/>
  <c r="BQ3" i="74"/>
  <c r="BP3" i="74"/>
  <c r="BO3" i="74"/>
  <c r="BN3" i="74"/>
  <c r="BM3" i="74"/>
  <c r="BL3" i="74"/>
  <c r="BK3" i="74"/>
  <c r="BJ3" i="74"/>
  <c r="BI3" i="74"/>
  <c r="BH3" i="74"/>
  <c r="BG3" i="74"/>
  <c r="BF3" i="74"/>
  <c r="BE3" i="74"/>
  <c r="BD3" i="74"/>
  <c r="BC3" i="74"/>
  <c r="BB3" i="74"/>
  <c r="BA3" i="74"/>
  <c r="AZ3" i="74"/>
  <c r="AY3" i="74"/>
  <c r="AX3" i="74"/>
  <c r="AW3" i="74"/>
  <c r="AV3" i="74"/>
  <c r="AU3" i="74"/>
  <c r="AT3" i="74"/>
  <c r="AS3" i="74"/>
  <c r="AR3" i="74"/>
  <c r="AQ3" i="74"/>
  <c r="AP3" i="74"/>
  <c r="AO3" i="74"/>
  <c r="AN3" i="74"/>
  <c r="AM3" i="74"/>
  <c r="AL3" i="74"/>
  <c r="AK3" i="74"/>
  <c r="AJ3" i="74"/>
  <c r="AI3" i="74"/>
  <c r="AH3" i="74"/>
  <c r="AG3" i="74"/>
  <c r="AF3" i="74"/>
  <c r="AE3" i="74"/>
  <c r="AD3"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3" i="74"/>
  <c r="BY2" i="74"/>
  <c r="BX2" i="74"/>
  <c r="BW2" i="74"/>
  <c r="BV2" i="74"/>
  <c r="BU2" i="74"/>
  <c r="BT2" i="74"/>
  <c r="BS2" i="74"/>
  <c r="BR2" i="74"/>
  <c r="BQ2" i="74"/>
  <c r="BP2" i="74"/>
  <c r="BO2" i="74"/>
  <c r="BN2" i="74"/>
  <c r="BM2" i="74"/>
  <c r="BL2" i="74"/>
  <c r="BK2" i="74"/>
  <c r="BJ2" i="74"/>
  <c r="BI2" i="74"/>
  <c r="BH2" i="74"/>
  <c r="BG2" i="74"/>
  <c r="BF2" i="74"/>
  <c r="BE2" i="74"/>
  <c r="BD2" i="74"/>
  <c r="BC2" i="74"/>
  <c r="BB2" i="74"/>
  <c r="BA2" i="74"/>
  <c r="AZ2" i="74"/>
  <c r="AY2" i="74"/>
  <c r="AX2" i="74"/>
  <c r="AW2" i="74"/>
  <c r="AV2" i="74"/>
  <c r="AU2" i="74"/>
  <c r="AT2" i="74"/>
  <c r="AS2" i="74"/>
  <c r="AR2" i="74"/>
  <c r="AQ2" i="74"/>
  <c r="AP2" i="74"/>
  <c r="AO2" i="74"/>
  <c r="AN2" i="74"/>
  <c r="AM2" i="74"/>
  <c r="AL2" i="74"/>
  <c r="AK2" i="74"/>
  <c r="AJ2" i="74"/>
  <c r="AI2" i="74"/>
  <c r="AH2" i="74"/>
  <c r="AG2" i="74"/>
  <c r="AF2" i="74"/>
  <c r="AE2" i="74"/>
  <c r="AD2" i="74"/>
  <c r="AC2" i="74"/>
  <c r="AB2" i="74"/>
  <c r="AA2" i="74"/>
  <c r="Z2" i="74"/>
  <c r="Y2" i="74"/>
  <c r="X2" i="74"/>
  <c r="W2" i="74"/>
  <c r="V2" i="74"/>
  <c r="U2" i="74"/>
  <c r="T2" i="74"/>
  <c r="S2" i="74"/>
  <c r="R2" i="74"/>
  <c r="Q2" i="74"/>
  <c r="P2" i="74"/>
  <c r="O2" i="74"/>
  <c r="N2" i="74"/>
  <c r="M2" i="74"/>
  <c r="L2" i="74"/>
  <c r="K2" i="74"/>
  <c r="J2" i="74"/>
  <c r="I2" i="74"/>
  <c r="H2" i="74"/>
  <c r="G2" i="74"/>
  <c r="F2" i="74"/>
  <c r="E2" i="74"/>
  <c r="D2" i="74"/>
  <c r="C2" i="74"/>
  <c r="B2" i="74"/>
  <c r="A2" i="74"/>
  <c r="BY1" i="74"/>
  <c r="BX1" i="74"/>
  <c r="BW1" i="74"/>
  <c r="BV1" i="74"/>
  <c r="BU1" i="74"/>
  <c r="BT1" i="74"/>
  <c r="BS1" i="74"/>
  <c r="BR1" i="74"/>
  <c r="BQ1" i="74"/>
  <c r="BP1" i="74"/>
  <c r="BO1" i="74"/>
  <c r="BN1" i="74"/>
  <c r="BM1" i="74"/>
  <c r="BL1" i="74"/>
  <c r="BK1" i="74"/>
  <c r="BJ1" i="74"/>
  <c r="BI1" i="74"/>
  <c r="BH1" i="74"/>
  <c r="BG1" i="74"/>
  <c r="BF1" i="74"/>
  <c r="BE1" i="74"/>
  <c r="BD1" i="74"/>
  <c r="BC1" i="74"/>
  <c r="BB1" i="74"/>
  <c r="BA1" i="74"/>
  <c r="AZ1" i="74"/>
  <c r="AY1" i="74"/>
  <c r="AX1" i="74"/>
  <c r="AW1" i="74"/>
  <c r="AV1" i="74"/>
  <c r="AU1" i="74"/>
  <c r="AT1" i="74"/>
  <c r="AS1" i="74"/>
  <c r="AR1" i="74"/>
  <c r="AQ1" i="74"/>
  <c r="AP1" i="74"/>
  <c r="AO1" i="74"/>
  <c r="AN1" i="74"/>
  <c r="AM1" i="74"/>
  <c r="AL1" i="74"/>
  <c r="AK1" i="74"/>
  <c r="AJ1" i="74"/>
  <c r="AI1" i="74"/>
  <c r="AH1" i="74"/>
  <c r="AG1" i="74"/>
  <c r="AF1" i="74"/>
  <c r="AE1" i="74"/>
  <c r="AD1" i="74"/>
  <c r="AC1" i="74"/>
  <c r="AB1" i="74"/>
  <c r="AA1" i="74"/>
  <c r="Z1" i="74"/>
  <c r="Y1" i="74"/>
  <c r="X1" i="74"/>
  <c r="W1" i="74"/>
  <c r="V1" i="74"/>
  <c r="U1" i="74"/>
  <c r="T1" i="74"/>
  <c r="S1" i="74"/>
  <c r="R1" i="74"/>
  <c r="Q1" i="74"/>
  <c r="P1" i="74"/>
  <c r="O1" i="74"/>
  <c r="N1" i="74"/>
  <c r="M1" i="74"/>
  <c r="L1" i="74"/>
  <c r="K1" i="74"/>
  <c r="J1" i="74"/>
  <c r="I1" i="74"/>
  <c r="H1" i="74"/>
  <c r="G1" i="74"/>
  <c r="F1" i="74"/>
  <c r="E1" i="74"/>
  <c r="D1" i="74"/>
  <c r="C1" i="74"/>
  <c r="B1" i="74"/>
  <c r="A1" i="74"/>
  <c r="BX198" i="75"/>
  <c r="BW198" i="75"/>
  <c r="BV198" i="75"/>
  <c r="BU198" i="75"/>
  <c r="BT198" i="75"/>
  <c r="BS198" i="75"/>
  <c r="BR198" i="75"/>
  <c r="BQ198" i="75"/>
  <c r="BP198" i="75"/>
  <c r="BO198" i="75"/>
  <c r="BN198" i="75"/>
  <c r="BM198" i="75"/>
  <c r="BL198" i="75"/>
  <c r="BK198" i="75"/>
  <c r="BJ198" i="75"/>
  <c r="BI198" i="75"/>
  <c r="BH198" i="75"/>
  <c r="BG198" i="75"/>
  <c r="BF198" i="75"/>
  <c r="BE198" i="75"/>
  <c r="BD198" i="75"/>
  <c r="BC198" i="75"/>
  <c r="BB198" i="75"/>
  <c r="BA198" i="75"/>
  <c r="AZ198" i="75"/>
  <c r="AY198" i="75"/>
  <c r="AX198" i="75"/>
  <c r="AW198" i="75"/>
  <c r="AV198" i="75"/>
  <c r="AU198" i="75"/>
  <c r="AT198" i="75"/>
  <c r="AS198" i="75"/>
  <c r="AR198" i="75"/>
  <c r="AQ198" i="75"/>
  <c r="AP198" i="75"/>
  <c r="AO198" i="75"/>
  <c r="AN198" i="75"/>
  <c r="AM198" i="75"/>
  <c r="AL198" i="75"/>
  <c r="AK198" i="75"/>
  <c r="AJ198" i="75"/>
  <c r="AI198" i="75"/>
  <c r="AH198" i="75"/>
  <c r="AG198" i="75"/>
  <c r="AF198" i="75"/>
  <c r="AE198" i="75"/>
  <c r="AD198" i="75"/>
  <c r="AC198" i="75"/>
  <c r="AB198" i="75"/>
  <c r="AA198" i="75"/>
  <c r="Z198" i="75"/>
  <c r="Y198" i="75"/>
  <c r="X198" i="75"/>
  <c r="W198" i="75"/>
  <c r="V198" i="75"/>
  <c r="U198" i="75"/>
  <c r="T198" i="75"/>
  <c r="S198" i="75"/>
  <c r="R198" i="75"/>
  <c r="Q198" i="75"/>
  <c r="P198" i="75"/>
  <c r="O198" i="75"/>
  <c r="N198" i="75"/>
  <c r="M198" i="75"/>
  <c r="L198" i="75"/>
  <c r="K198" i="75"/>
  <c r="J198" i="75"/>
  <c r="I198" i="75"/>
  <c r="H198" i="75"/>
  <c r="G198" i="75"/>
  <c r="F198" i="75"/>
  <c r="E198" i="75"/>
  <c r="D198" i="75"/>
  <c r="C198" i="75"/>
  <c r="B198" i="75"/>
  <c r="BX197" i="75"/>
  <c r="BW197" i="75"/>
  <c r="BV197" i="75"/>
  <c r="BU197" i="75"/>
  <c r="BT197" i="75"/>
  <c r="BS197" i="75"/>
  <c r="BR197" i="75"/>
  <c r="BQ197" i="75"/>
  <c r="BP197" i="75"/>
  <c r="BO197" i="75"/>
  <c r="BN197" i="75"/>
  <c r="BM197" i="75"/>
  <c r="BL197" i="75"/>
  <c r="BK197" i="75"/>
  <c r="BJ197" i="75"/>
  <c r="BI197" i="75"/>
  <c r="BH197" i="75"/>
  <c r="BG197" i="75"/>
  <c r="BF197" i="75"/>
  <c r="BE197" i="75"/>
  <c r="BD197" i="75"/>
  <c r="BC197" i="75"/>
  <c r="BB197" i="75"/>
  <c r="BA197" i="75"/>
  <c r="AZ197" i="75"/>
  <c r="AY197" i="75"/>
  <c r="AX197" i="75"/>
  <c r="AW197" i="75"/>
  <c r="AV197" i="75"/>
  <c r="AU197" i="75"/>
  <c r="AT197" i="75"/>
  <c r="AS197" i="75"/>
  <c r="AR197" i="75"/>
  <c r="AQ197" i="75"/>
  <c r="AP197" i="75"/>
  <c r="AO197" i="75"/>
  <c r="AN197" i="75"/>
  <c r="AM197" i="75"/>
  <c r="AL197" i="75"/>
  <c r="AK197" i="75"/>
  <c r="AJ197" i="75"/>
  <c r="AI197" i="75"/>
  <c r="AH197" i="75"/>
  <c r="AG197" i="75"/>
  <c r="AF197" i="75"/>
  <c r="AE197" i="75"/>
  <c r="AD197" i="75"/>
  <c r="AC197" i="75"/>
  <c r="AB197" i="75"/>
  <c r="AA197" i="75"/>
  <c r="Z197" i="75"/>
  <c r="Y197" i="75"/>
  <c r="X197" i="75"/>
  <c r="W197" i="75"/>
  <c r="V197" i="75"/>
  <c r="U197" i="75"/>
  <c r="T197" i="75"/>
  <c r="S197" i="75"/>
  <c r="R197" i="75"/>
  <c r="Q197" i="75"/>
  <c r="P197" i="75"/>
  <c r="O197" i="75"/>
  <c r="N197" i="75"/>
  <c r="M197" i="75"/>
  <c r="L197" i="75"/>
  <c r="K197" i="75"/>
  <c r="J197" i="75"/>
  <c r="I197" i="75"/>
  <c r="H197" i="75"/>
  <c r="G197" i="75"/>
  <c r="F197" i="75"/>
  <c r="E197" i="75"/>
  <c r="D197" i="75"/>
  <c r="C197" i="75"/>
  <c r="B197" i="75"/>
  <c r="BX196" i="75"/>
  <c r="BW196" i="75"/>
  <c r="BV196" i="75"/>
  <c r="BU196" i="75"/>
  <c r="BT196" i="75"/>
  <c r="BS196" i="75"/>
  <c r="BR196" i="75"/>
  <c r="BQ196" i="75"/>
  <c r="BP196" i="75"/>
  <c r="BO196" i="75"/>
  <c r="BN196" i="75"/>
  <c r="BM196" i="75"/>
  <c r="BL196" i="75"/>
  <c r="BK196" i="75"/>
  <c r="BJ196" i="75"/>
  <c r="BI196" i="75"/>
  <c r="BH196" i="75"/>
  <c r="BG196" i="75"/>
  <c r="BF196" i="75"/>
  <c r="BE196" i="75"/>
  <c r="BD196" i="75"/>
  <c r="BC196" i="75"/>
  <c r="BB196" i="75"/>
  <c r="BA196" i="75"/>
  <c r="AZ196" i="75"/>
  <c r="AY196" i="75"/>
  <c r="AX196" i="75"/>
  <c r="AW196" i="75"/>
  <c r="AV196" i="75"/>
  <c r="AU196" i="75"/>
  <c r="AT196" i="75"/>
  <c r="AS196" i="75"/>
  <c r="AR196" i="75"/>
  <c r="AQ196" i="75"/>
  <c r="AP196" i="75"/>
  <c r="AO196" i="75"/>
  <c r="AN196" i="75"/>
  <c r="AM196" i="75"/>
  <c r="AL196" i="75"/>
  <c r="AK196" i="75"/>
  <c r="AJ196" i="75"/>
  <c r="AI196" i="75"/>
  <c r="AH196" i="75"/>
  <c r="AG196" i="75"/>
  <c r="AF196" i="75"/>
  <c r="AE196" i="75"/>
  <c r="AD196" i="75"/>
  <c r="AC196" i="75"/>
  <c r="AB196" i="75"/>
  <c r="AA196" i="75"/>
  <c r="Z196" i="75"/>
  <c r="Y196" i="75"/>
  <c r="X196" i="75"/>
  <c r="W196" i="75"/>
  <c r="V196" i="75"/>
  <c r="U196" i="75"/>
  <c r="T196" i="75"/>
  <c r="S196" i="75"/>
  <c r="R196" i="75"/>
  <c r="Q196" i="75"/>
  <c r="P196" i="75"/>
  <c r="O196" i="75"/>
  <c r="N196" i="75"/>
  <c r="M196" i="75"/>
  <c r="L196" i="75"/>
  <c r="K196" i="75"/>
  <c r="J196" i="75"/>
  <c r="I196" i="75"/>
  <c r="H196" i="75"/>
  <c r="G196" i="75"/>
  <c r="F196" i="75"/>
  <c r="E196" i="75"/>
  <c r="D196" i="75"/>
  <c r="C196" i="75"/>
  <c r="B196" i="75"/>
  <c r="BX195" i="75"/>
  <c r="BW195" i="75"/>
  <c r="BV195" i="75"/>
  <c r="BU195" i="75"/>
  <c r="BT195" i="75"/>
  <c r="BS195" i="75"/>
  <c r="BR195" i="75"/>
  <c r="BQ195" i="75"/>
  <c r="BP195" i="75"/>
  <c r="BO195" i="75"/>
  <c r="BN195" i="75"/>
  <c r="BM195" i="75"/>
  <c r="BL195" i="75"/>
  <c r="BK195" i="75"/>
  <c r="BJ195" i="75"/>
  <c r="BI195" i="75"/>
  <c r="BH195" i="75"/>
  <c r="BG195" i="75"/>
  <c r="BF195" i="75"/>
  <c r="BE195" i="75"/>
  <c r="BD195" i="75"/>
  <c r="BC195" i="75"/>
  <c r="BB195" i="75"/>
  <c r="BA195" i="75"/>
  <c r="AZ195" i="75"/>
  <c r="AY195" i="75"/>
  <c r="AX195" i="75"/>
  <c r="AW195" i="75"/>
  <c r="AV195" i="75"/>
  <c r="AU195" i="75"/>
  <c r="AT195" i="75"/>
  <c r="AS195" i="75"/>
  <c r="AR195" i="75"/>
  <c r="AQ195" i="75"/>
  <c r="AP195" i="75"/>
  <c r="AO195" i="75"/>
  <c r="AN195" i="75"/>
  <c r="AM195" i="75"/>
  <c r="AL195" i="75"/>
  <c r="AK195" i="75"/>
  <c r="AJ195" i="75"/>
  <c r="AI195" i="75"/>
  <c r="AH195" i="75"/>
  <c r="AG195" i="75"/>
  <c r="AF195" i="75"/>
  <c r="AE195" i="75"/>
  <c r="AD195" i="75"/>
  <c r="AC195" i="75"/>
  <c r="AB195" i="75"/>
  <c r="AA195" i="75"/>
  <c r="Z195" i="75"/>
  <c r="Y195" i="75"/>
  <c r="X195" i="75"/>
  <c r="W195" i="75"/>
  <c r="V195" i="75"/>
  <c r="U195" i="75"/>
  <c r="T195" i="75"/>
  <c r="S195" i="75"/>
  <c r="R195" i="75"/>
  <c r="Q195" i="75"/>
  <c r="P195" i="75"/>
  <c r="O195" i="75"/>
  <c r="N195" i="75"/>
  <c r="M195" i="75"/>
  <c r="L195" i="75"/>
  <c r="K195" i="75"/>
  <c r="J195" i="75"/>
  <c r="I195" i="75"/>
  <c r="H195" i="75"/>
  <c r="G195" i="75"/>
  <c r="F195" i="75"/>
  <c r="E195" i="75"/>
  <c r="D195" i="75"/>
  <c r="C195" i="75"/>
  <c r="B195" i="75"/>
  <c r="BX194" i="75"/>
  <c r="BW194" i="75"/>
  <c r="BV194" i="75"/>
  <c r="BU194" i="75"/>
  <c r="BT194" i="75"/>
  <c r="BS194" i="75"/>
  <c r="BR194" i="75"/>
  <c r="BQ194" i="75"/>
  <c r="BP194" i="75"/>
  <c r="BO194" i="75"/>
  <c r="BN194" i="75"/>
  <c r="BM194" i="75"/>
  <c r="BL194" i="75"/>
  <c r="BK194" i="75"/>
  <c r="BJ194" i="75"/>
  <c r="BI194" i="75"/>
  <c r="BH194" i="75"/>
  <c r="BG194" i="75"/>
  <c r="BF194" i="75"/>
  <c r="BE194" i="75"/>
  <c r="BD194" i="75"/>
  <c r="BC194" i="75"/>
  <c r="BB194" i="75"/>
  <c r="BA194" i="75"/>
  <c r="AZ194" i="75"/>
  <c r="AY194" i="75"/>
  <c r="AX194" i="75"/>
  <c r="AW194" i="75"/>
  <c r="AV194" i="75"/>
  <c r="AU194" i="75"/>
  <c r="AT194" i="75"/>
  <c r="AS194" i="75"/>
  <c r="AR194" i="75"/>
  <c r="AQ194" i="75"/>
  <c r="AP194" i="75"/>
  <c r="AO194" i="75"/>
  <c r="AN194" i="75"/>
  <c r="AM194" i="75"/>
  <c r="AL194" i="75"/>
  <c r="AK194" i="75"/>
  <c r="AJ194" i="75"/>
  <c r="AI194" i="75"/>
  <c r="AH194" i="75"/>
  <c r="AG194" i="75"/>
  <c r="AF194" i="75"/>
  <c r="AE194" i="75"/>
  <c r="AD194" i="75"/>
  <c r="AC194" i="75"/>
  <c r="AB194" i="75"/>
  <c r="AA194" i="75"/>
  <c r="Z194" i="75"/>
  <c r="Y194" i="75"/>
  <c r="X194" i="75"/>
  <c r="W194" i="75"/>
  <c r="V194" i="75"/>
  <c r="U194" i="75"/>
  <c r="T194" i="75"/>
  <c r="S194" i="75"/>
  <c r="R194" i="75"/>
  <c r="Q194" i="75"/>
  <c r="P194" i="75"/>
  <c r="O194" i="75"/>
  <c r="N194" i="75"/>
  <c r="M194" i="75"/>
  <c r="L194" i="75"/>
  <c r="K194" i="75"/>
  <c r="J194" i="75"/>
  <c r="I194" i="75"/>
  <c r="H194" i="75"/>
  <c r="G194" i="75"/>
  <c r="F194" i="75"/>
  <c r="E194" i="75"/>
  <c r="D194" i="75"/>
  <c r="C194" i="75"/>
  <c r="B194" i="75"/>
  <c r="BX193" i="75"/>
  <c r="BW193" i="75"/>
  <c r="BV193" i="75"/>
  <c r="BU193" i="75"/>
  <c r="BT193" i="75"/>
  <c r="BS193" i="75"/>
  <c r="BR193" i="75"/>
  <c r="BQ193" i="75"/>
  <c r="BP193" i="75"/>
  <c r="BO193" i="75"/>
  <c r="BN193" i="75"/>
  <c r="BM193" i="75"/>
  <c r="BL193" i="75"/>
  <c r="BK193" i="75"/>
  <c r="BJ193" i="75"/>
  <c r="BI193" i="75"/>
  <c r="BH193" i="75"/>
  <c r="BG193" i="75"/>
  <c r="BF193" i="75"/>
  <c r="BE193" i="75"/>
  <c r="BD193" i="75"/>
  <c r="BC193" i="75"/>
  <c r="BB193" i="75"/>
  <c r="BA193" i="75"/>
  <c r="AZ193" i="75"/>
  <c r="AY193" i="75"/>
  <c r="AX193" i="75"/>
  <c r="AW193" i="75"/>
  <c r="AV193" i="75"/>
  <c r="AU193" i="75"/>
  <c r="AT193" i="75"/>
  <c r="AS193" i="75"/>
  <c r="AR193" i="75"/>
  <c r="AQ193" i="75"/>
  <c r="AP193" i="75"/>
  <c r="AO193" i="75"/>
  <c r="AN193" i="75"/>
  <c r="AM193" i="75"/>
  <c r="AL193" i="75"/>
  <c r="AK193" i="75"/>
  <c r="AJ193" i="75"/>
  <c r="AI193" i="75"/>
  <c r="AH193" i="75"/>
  <c r="AG193" i="75"/>
  <c r="AF193" i="75"/>
  <c r="AE193" i="75"/>
  <c r="AD193" i="75"/>
  <c r="AC193" i="75"/>
  <c r="AB193" i="75"/>
  <c r="AA193" i="75"/>
  <c r="Z193" i="75"/>
  <c r="Y193" i="75"/>
  <c r="X193" i="75"/>
  <c r="W193" i="75"/>
  <c r="V193" i="75"/>
  <c r="U193" i="75"/>
  <c r="T193" i="75"/>
  <c r="S193" i="75"/>
  <c r="R193" i="75"/>
  <c r="Q193" i="75"/>
  <c r="P193" i="75"/>
  <c r="O193" i="75"/>
  <c r="N193" i="75"/>
  <c r="M193" i="75"/>
  <c r="L193" i="75"/>
  <c r="K193" i="75"/>
  <c r="J193" i="75"/>
  <c r="I193" i="75"/>
  <c r="H193" i="75"/>
  <c r="G193" i="75"/>
  <c r="F193" i="75"/>
  <c r="E193" i="75"/>
  <c r="D193" i="75"/>
  <c r="C193" i="75"/>
  <c r="B193" i="75"/>
  <c r="BX192" i="75"/>
  <c r="BW192" i="75"/>
  <c r="BV192" i="75"/>
  <c r="BU192" i="75"/>
  <c r="BT192" i="75"/>
  <c r="BS192" i="75"/>
  <c r="BR192" i="75"/>
  <c r="BQ192" i="75"/>
  <c r="BP192" i="75"/>
  <c r="BO192" i="75"/>
  <c r="BN192" i="75"/>
  <c r="BM192" i="75"/>
  <c r="BL192" i="75"/>
  <c r="BK192" i="75"/>
  <c r="BJ192" i="75"/>
  <c r="BI192" i="75"/>
  <c r="BH192" i="75"/>
  <c r="BG192" i="75"/>
  <c r="BF192" i="75"/>
  <c r="BE192" i="75"/>
  <c r="BD192" i="75"/>
  <c r="BC192" i="75"/>
  <c r="BB192" i="75"/>
  <c r="BA192" i="75"/>
  <c r="AZ192" i="75"/>
  <c r="AY192" i="75"/>
  <c r="AX192" i="75"/>
  <c r="AW192" i="75"/>
  <c r="AV192" i="75"/>
  <c r="AU192" i="75"/>
  <c r="AT192" i="75"/>
  <c r="AS192" i="75"/>
  <c r="AR192" i="75"/>
  <c r="AQ192" i="75"/>
  <c r="AP192" i="75"/>
  <c r="AO192" i="75"/>
  <c r="AN192" i="75"/>
  <c r="AM192" i="75"/>
  <c r="AL192" i="75"/>
  <c r="AK192" i="75"/>
  <c r="AJ192" i="75"/>
  <c r="AI192" i="75"/>
  <c r="AH192" i="75"/>
  <c r="AG192" i="75"/>
  <c r="AF192" i="75"/>
  <c r="AE192" i="75"/>
  <c r="AD192" i="75"/>
  <c r="AC192" i="75"/>
  <c r="AB192" i="75"/>
  <c r="AA192" i="75"/>
  <c r="Z192" i="75"/>
  <c r="Y192" i="75"/>
  <c r="X192" i="75"/>
  <c r="W192" i="75"/>
  <c r="V192" i="75"/>
  <c r="U192" i="75"/>
  <c r="T192" i="75"/>
  <c r="S192" i="75"/>
  <c r="R192" i="75"/>
  <c r="Q192" i="75"/>
  <c r="P192" i="75"/>
  <c r="O192" i="75"/>
  <c r="N192" i="75"/>
  <c r="M192" i="75"/>
  <c r="L192" i="75"/>
  <c r="K192" i="75"/>
  <c r="J192" i="75"/>
  <c r="I192" i="75"/>
  <c r="H192" i="75"/>
  <c r="G192" i="75"/>
  <c r="F192" i="75"/>
  <c r="E192" i="75"/>
  <c r="D192" i="75"/>
  <c r="C192" i="75"/>
  <c r="B192" i="75"/>
  <c r="BX191" i="75"/>
  <c r="BW191" i="75"/>
  <c r="BV191" i="75"/>
  <c r="BU191" i="75"/>
  <c r="BT191" i="75"/>
  <c r="BS191" i="75"/>
  <c r="BR191" i="75"/>
  <c r="BQ191" i="75"/>
  <c r="BP191" i="75"/>
  <c r="BO191" i="75"/>
  <c r="BN191" i="75"/>
  <c r="BM191" i="75"/>
  <c r="BL191" i="75"/>
  <c r="BK191" i="75"/>
  <c r="BJ191" i="75"/>
  <c r="BI191" i="75"/>
  <c r="BH191" i="75"/>
  <c r="BG191" i="75"/>
  <c r="BF191" i="75"/>
  <c r="BE191" i="75"/>
  <c r="BD191" i="75"/>
  <c r="BC191" i="75"/>
  <c r="BB191" i="75"/>
  <c r="BA191" i="75"/>
  <c r="AZ191" i="75"/>
  <c r="AY191" i="75"/>
  <c r="AX191" i="75"/>
  <c r="AW191" i="75"/>
  <c r="AV191" i="75"/>
  <c r="AU191" i="75"/>
  <c r="AT191" i="75"/>
  <c r="AS191" i="75"/>
  <c r="AR191" i="75"/>
  <c r="AQ191" i="75"/>
  <c r="AP191" i="75"/>
  <c r="AO191" i="75"/>
  <c r="AN191" i="75"/>
  <c r="AM191" i="75"/>
  <c r="AL191" i="75"/>
  <c r="AK191" i="75"/>
  <c r="AJ191" i="75"/>
  <c r="AI191" i="75"/>
  <c r="AH191" i="75"/>
  <c r="AG191" i="75"/>
  <c r="AF191" i="75"/>
  <c r="AE191" i="75"/>
  <c r="AD191" i="75"/>
  <c r="AC191" i="75"/>
  <c r="AB191" i="75"/>
  <c r="AA191" i="75"/>
  <c r="Z191" i="75"/>
  <c r="Y191" i="75"/>
  <c r="X191" i="75"/>
  <c r="W191" i="75"/>
  <c r="V191" i="75"/>
  <c r="U191" i="75"/>
  <c r="T191" i="75"/>
  <c r="S191" i="75"/>
  <c r="R191" i="75"/>
  <c r="Q191" i="75"/>
  <c r="P191" i="75"/>
  <c r="O191" i="75"/>
  <c r="N191" i="75"/>
  <c r="M191" i="75"/>
  <c r="L191" i="75"/>
  <c r="K191" i="75"/>
  <c r="J191" i="75"/>
  <c r="I191" i="75"/>
  <c r="H191" i="75"/>
  <c r="G191" i="75"/>
  <c r="F191" i="75"/>
  <c r="E191" i="75"/>
  <c r="D191" i="75"/>
  <c r="C191" i="75"/>
  <c r="B191" i="75"/>
  <c r="BX190" i="75"/>
  <c r="BW190" i="75"/>
  <c r="BV190" i="75"/>
  <c r="BU190" i="75"/>
  <c r="BT190" i="75"/>
  <c r="BS190" i="75"/>
  <c r="BR190" i="75"/>
  <c r="BQ190" i="75"/>
  <c r="BP190" i="75"/>
  <c r="BO190" i="75"/>
  <c r="BN190" i="75"/>
  <c r="BM190" i="75"/>
  <c r="BL190" i="75"/>
  <c r="BK190" i="75"/>
  <c r="BJ190" i="75"/>
  <c r="BI190" i="75"/>
  <c r="BH190" i="75"/>
  <c r="BG190" i="75"/>
  <c r="BF190" i="75"/>
  <c r="BE190" i="75"/>
  <c r="BD190" i="75"/>
  <c r="BC190" i="75"/>
  <c r="BB190" i="75"/>
  <c r="BA190" i="75"/>
  <c r="AZ190" i="75"/>
  <c r="AY190" i="75"/>
  <c r="AX190" i="75"/>
  <c r="AW190" i="75"/>
  <c r="AV190" i="75"/>
  <c r="AU190" i="75"/>
  <c r="AT190" i="75"/>
  <c r="AS190" i="75"/>
  <c r="AR190" i="75"/>
  <c r="AQ190" i="75"/>
  <c r="AP190" i="75"/>
  <c r="AO190" i="75"/>
  <c r="AN190" i="75"/>
  <c r="AM190" i="75"/>
  <c r="AL190" i="75"/>
  <c r="AK190" i="75"/>
  <c r="AJ190" i="75"/>
  <c r="AI190" i="75"/>
  <c r="AH190" i="75"/>
  <c r="AG190" i="75"/>
  <c r="AF190" i="75"/>
  <c r="AE190" i="75"/>
  <c r="AD190" i="75"/>
  <c r="AC190" i="75"/>
  <c r="AB190" i="75"/>
  <c r="AA190" i="75"/>
  <c r="Z190" i="75"/>
  <c r="Y190" i="75"/>
  <c r="X190" i="75"/>
  <c r="W190" i="75"/>
  <c r="V190" i="75"/>
  <c r="U190" i="75"/>
  <c r="T190" i="75"/>
  <c r="S190" i="75"/>
  <c r="R190" i="75"/>
  <c r="Q190" i="75"/>
  <c r="P190" i="75"/>
  <c r="O190" i="75"/>
  <c r="N190" i="75"/>
  <c r="M190" i="75"/>
  <c r="L190" i="75"/>
  <c r="K190" i="75"/>
  <c r="J190" i="75"/>
  <c r="I190" i="75"/>
  <c r="H190" i="75"/>
  <c r="G190" i="75"/>
  <c r="F190" i="75"/>
  <c r="E190" i="75"/>
  <c r="D190" i="75"/>
  <c r="C190" i="75"/>
  <c r="B190" i="75"/>
  <c r="BX189" i="75"/>
  <c r="BW189" i="75"/>
  <c r="BV189" i="75"/>
  <c r="BU189" i="75"/>
  <c r="BT189" i="75"/>
  <c r="BS189" i="75"/>
  <c r="BR189" i="75"/>
  <c r="BQ189" i="75"/>
  <c r="BP189" i="75"/>
  <c r="BO189" i="75"/>
  <c r="BN189" i="75"/>
  <c r="BM189" i="75"/>
  <c r="BL189" i="75"/>
  <c r="BK189" i="75"/>
  <c r="BJ189" i="75"/>
  <c r="BI189" i="75"/>
  <c r="BH189" i="75"/>
  <c r="BG189" i="75"/>
  <c r="BF189" i="75"/>
  <c r="BE189" i="75"/>
  <c r="BD189" i="75"/>
  <c r="BC189" i="75"/>
  <c r="BB189" i="75"/>
  <c r="BA189" i="75"/>
  <c r="AZ189" i="75"/>
  <c r="AY189" i="75"/>
  <c r="AX189" i="75"/>
  <c r="AW189" i="75"/>
  <c r="AV189" i="75"/>
  <c r="AU189" i="75"/>
  <c r="AT189" i="75"/>
  <c r="AS189" i="75"/>
  <c r="AR189" i="75"/>
  <c r="AQ189" i="75"/>
  <c r="AP189" i="75"/>
  <c r="AO189" i="75"/>
  <c r="AN189" i="75"/>
  <c r="AM189" i="75"/>
  <c r="AL189" i="75"/>
  <c r="AK189" i="75"/>
  <c r="AJ189" i="75"/>
  <c r="AI189" i="75"/>
  <c r="AH189" i="75"/>
  <c r="AG189" i="75"/>
  <c r="AF189" i="75"/>
  <c r="AE189" i="75"/>
  <c r="AD189" i="75"/>
  <c r="AC189" i="75"/>
  <c r="AB189" i="75"/>
  <c r="AA189" i="75"/>
  <c r="Z189" i="75"/>
  <c r="Y189" i="75"/>
  <c r="X189" i="75"/>
  <c r="W189" i="75"/>
  <c r="V189" i="75"/>
  <c r="U189" i="75"/>
  <c r="T189" i="75"/>
  <c r="S189" i="75"/>
  <c r="R189" i="75"/>
  <c r="Q189" i="75"/>
  <c r="P189" i="75"/>
  <c r="O189" i="75"/>
  <c r="N189" i="75"/>
  <c r="M189" i="75"/>
  <c r="L189" i="75"/>
  <c r="K189" i="75"/>
  <c r="J189" i="75"/>
  <c r="I189" i="75"/>
  <c r="H189" i="75"/>
  <c r="G189" i="75"/>
  <c r="F189" i="75"/>
  <c r="E189" i="75"/>
  <c r="D189" i="75"/>
  <c r="C189" i="75"/>
  <c r="B189" i="75"/>
  <c r="BX188" i="75"/>
  <c r="BW188" i="75"/>
  <c r="BV188" i="75"/>
  <c r="BU188" i="75"/>
  <c r="BT188" i="75"/>
  <c r="BS188" i="75"/>
  <c r="BR188" i="75"/>
  <c r="BQ188" i="75"/>
  <c r="BP188" i="75"/>
  <c r="BO188" i="75"/>
  <c r="BN188" i="75"/>
  <c r="BM188" i="75"/>
  <c r="BL188" i="75"/>
  <c r="BK188" i="75"/>
  <c r="BJ188" i="75"/>
  <c r="BI188" i="75"/>
  <c r="BH188" i="75"/>
  <c r="BG188" i="75"/>
  <c r="BF188" i="75"/>
  <c r="BE188" i="75"/>
  <c r="BD188" i="75"/>
  <c r="BC188" i="75"/>
  <c r="BB188" i="75"/>
  <c r="BA188" i="75"/>
  <c r="AZ188" i="75"/>
  <c r="AY188" i="75"/>
  <c r="AX188" i="75"/>
  <c r="AW188" i="75"/>
  <c r="AV188" i="75"/>
  <c r="AU188" i="75"/>
  <c r="AT188" i="75"/>
  <c r="AS188" i="75"/>
  <c r="AR188" i="75"/>
  <c r="AQ188" i="75"/>
  <c r="AP188" i="75"/>
  <c r="AO188" i="75"/>
  <c r="AN188" i="75"/>
  <c r="AM188" i="75"/>
  <c r="AL188" i="75"/>
  <c r="AK188" i="75"/>
  <c r="AJ188" i="75"/>
  <c r="AI188" i="75"/>
  <c r="AH188" i="75"/>
  <c r="AG188" i="75"/>
  <c r="AF188" i="75"/>
  <c r="AE188" i="75"/>
  <c r="AD188" i="75"/>
  <c r="AC188" i="75"/>
  <c r="AB188" i="75"/>
  <c r="AA188" i="75"/>
  <c r="Z188" i="75"/>
  <c r="Y188" i="75"/>
  <c r="X188" i="75"/>
  <c r="W188" i="75"/>
  <c r="V188" i="75"/>
  <c r="U188" i="75"/>
  <c r="T188" i="75"/>
  <c r="S188" i="75"/>
  <c r="R188" i="75"/>
  <c r="Q188" i="75"/>
  <c r="P188" i="75"/>
  <c r="O188" i="75"/>
  <c r="N188" i="75"/>
  <c r="M188" i="75"/>
  <c r="L188" i="75"/>
  <c r="K188" i="75"/>
  <c r="J188" i="75"/>
  <c r="I188" i="75"/>
  <c r="H188" i="75"/>
  <c r="G188" i="75"/>
  <c r="F188" i="75"/>
  <c r="E188" i="75"/>
  <c r="D188" i="75"/>
  <c r="C188" i="75"/>
  <c r="B188" i="75"/>
  <c r="BX187" i="75"/>
  <c r="BW187" i="75"/>
  <c r="BV187" i="75"/>
  <c r="BU187" i="75"/>
  <c r="BT187" i="75"/>
  <c r="BS187" i="75"/>
  <c r="BR187" i="75"/>
  <c r="BQ187" i="75"/>
  <c r="BP187" i="75"/>
  <c r="BO187" i="75"/>
  <c r="BN187" i="75"/>
  <c r="BM187" i="75"/>
  <c r="BL187" i="75"/>
  <c r="BK187" i="75"/>
  <c r="BJ187" i="75"/>
  <c r="BI187" i="75"/>
  <c r="BH187" i="75"/>
  <c r="BG187" i="75"/>
  <c r="BF187" i="75"/>
  <c r="BE187" i="75"/>
  <c r="BD187" i="75"/>
  <c r="BC187" i="75"/>
  <c r="BB187" i="75"/>
  <c r="BA187" i="75"/>
  <c r="AZ187" i="75"/>
  <c r="AY187" i="75"/>
  <c r="AX187" i="75"/>
  <c r="AW187" i="75"/>
  <c r="AV187" i="75"/>
  <c r="AU187" i="75"/>
  <c r="AT187" i="75"/>
  <c r="AS187" i="75"/>
  <c r="AR187" i="75"/>
  <c r="AQ187" i="75"/>
  <c r="AP187" i="75"/>
  <c r="AO187" i="75"/>
  <c r="AN187" i="75"/>
  <c r="AM187" i="75"/>
  <c r="AL187" i="75"/>
  <c r="AK187" i="75"/>
  <c r="AJ187" i="75"/>
  <c r="AI187" i="75"/>
  <c r="AH187" i="75"/>
  <c r="AG187" i="75"/>
  <c r="AF187" i="75"/>
  <c r="AE187" i="75"/>
  <c r="AD187" i="75"/>
  <c r="AC187" i="75"/>
  <c r="AB187" i="75"/>
  <c r="AA187" i="75"/>
  <c r="Z187" i="75"/>
  <c r="Y187" i="75"/>
  <c r="X187" i="75"/>
  <c r="W187" i="75"/>
  <c r="V187" i="75"/>
  <c r="U187" i="75"/>
  <c r="T187" i="75"/>
  <c r="S187" i="75"/>
  <c r="R187" i="75"/>
  <c r="Q187" i="75"/>
  <c r="P187" i="75"/>
  <c r="O187" i="75"/>
  <c r="N187" i="75"/>
  <c r="M187" i="75"/>
  <c r="L187" i="75"/>
  <c r="K187" i="75"/>
  <c r="J187" i="75"/>
  <c r="I187" i="75"/>
  <c r="H187" i="75"/>
  <c r="G187" i="75"/>
  <c r="F187" i="75"/>
  <c r="E187" i="75"/>
  <c r="D187" i="75"/>
  <c r="C187" i="75"/>
  <c r="B187" i="75"/>
  <c r="BX186" i="75"/>
  <c r="BW186" i="75"/>
  <c r="BV186" i="75"/>
  <c r="BU186" i="75"/>
  <c r="BT186" i="75"/>
  <c r="BS186" i="75"/>
  <c r="BR186" i="75"/>
  <c r="BQ186" i="75"/>
  <c r="BP186" i="75"/>
  <c r="BO186" i="75"/>
  <c r="BN186" i="75"/>
  <c r="BM186" i="75"/>
  <c r="BL186" i="75"/>
  <c r="BK186" i="75"/>
  <c r="BJ186" i="75"/>
  <c r="BI186" i="75"/>
  <c r="BH186" i="75"/>
  <c r="BG186" i="75"/>
  <c r="BF186" i="75"/>
  <c r="BE186" i="75"/>
  <c r="BD186" i="75"/>
  <c r="BC186" i="75"/>
  <c r="BB186" i="75"/>
  <c r="BA186" i="75"/>
  <c r="AZ186" i="75"/>
  <c r="AY186" i="75"/>
  <c r="AX186" i="75"/>
  <c r="AW186" i="75"/>
  <c r="AV186" i="75"/>
  <c r="AU186" i="75"/>
  <c r="AT186" i="75"/>
  <c r="AS186" i="75"/>
  <c r="AR186" i="75"/>
  <c r="AQ186" i="75"/>
  <c r="AP186" i="75"/>
  <c r="AO186" i="75"/>
  <c r="AN186" i="75"/>
  <c r="AM186" i="75"/>
  <c r="AL186" i="75"/>
  <c r="AK186" i="75"/>
  <c r="AJ186" i="75"/>
  <c r="AI186" i="75"/>
  <c r="AH186" i="75"/>
  <c r="AG186" i="75"/>
  <c r="AF186" i="75"/>
  <c r="AE186" i="75"/>
  <c r="AD186" i="75"/>
  <c r="AC186" i="75"/>
  <c r="AB186" i="75"/>
  <c r="AA186" i="75"/>
  <c r="Z186" i="75"/>
  <c r="Y186" i="75"/>
  <c r="X186" i="75"/>
  <c r="W186" i="75"/>
  <c r="V186" i="75"/>
  <c r="U186" i="75"/>
  <c r="T186" i="75"/>
  <c r="S186" i="75"/>
  <c r="R186" i="75"/>
  <c r="Q186" i="75"/>
  <c r="P186" i="75"/>
  <c r="O186" i="75"/>
  <c r="N186" i="75"/>
  <c r="M186" i="75"/>
  <c r="L186" i="75"/>
  <c r="K186" i="75"/>
  <c r="J186" i="75"/>
  <c r="I186" i="75"/>
  <c r="H186" i="75"/>
  <c r="G186" i="75"/>
  <c r="F186" i="75"/>
  <c r="E186" i="75"/>
  <c r="D186" i="75"/>
  <c r="C186" i="75"/>
  <c r="B186" i="75"/>
  <c r="BX185" i="75"/>
  <c r="BW185" i="75"/>
  <c r="BV185" i="75"/>
  <c r="BU185" i="75"/>
  <c r="BT185" i="75"/>
  <c r="BS185" i="75"/>
  <c r="BR185" i="75"/>
  <c r="BQ185" i="75"/>
  <c r="BP185" i="75"/>
  <c r="BO185" i="75"/>
  <c r="BN185" i="75"/>
  <c r="BM185" i="75"/>
  <c r="BL185" i="75"/>
  <c r="BK185" i="75"/>
  <c r="BJ185" i="75"/>
  <c r="BI185" i="75"/>
  <c r="BH185" i="75"/>
  <c r="BG185" i="75"/>
  <c r="BF185" i="75"/>
  <c r="BE185" i="75"/>
  <c r="BD185" i="75"/>
  <c r="BC185" i="75"/>
  <c r="BB185" i="75"/>
  <c r="BA185" i="75"/>
  <c r="AZ185" i="75"/>
  <c r="AY185" i="75"/>
  <c r="AX185" i="75"/>
  <c r="AW185" i="75"/>
  <c r="AV185" i="75"/>
  <c r="AU185" i="75"/>
  <c r="AT185" i="75"/>
  <c r="AS185" i="75"/>
  <c r="AR185" i="75"/>
  <c r="AQ185" i="75"/>
  <c r="AP185" i="75"/>
  <c r="AO185" i="75"/>
  <c r="AN185" i="75"/>
  <c r="AM185" i="75"/>
  <c r="AL185" i="75"/>
  <c r="AK185" i="75"/>
  <c r="AJ185" i="75"/>
  <c r="AI185" i="75"/>
  <c r="AH185" i="75"/>
  <c r="AG185" i="75"/>
  <c r="AF185" i="75"/>
  <c r="AE185" i="75"/>
  <c r="AD185" i="75"/>
  <c r="AC185" i="75"/>
  <c r="AB185" i="75"/>
  <c r="AA185" i="75"/>
  <c r="Z185" i="75"/>
  <c r="Y185" i="75"/>
  <c r="X185" i="75"/>
  <c r="W185" i="75"/>
  <c r="V185" i="75"/>
  <c r="U185" i="75"/>
  <c r="T185" i="75"/>
  <c r="S185" i="75"/>
  <c r="R185" i="75"/>
  <c r="Q185" i="75"/>
  <c r="P185" i="75"/>
  <c r="O185" i="75"/>
  <c r="N185" i="75"/>
  <c r="M185" i="75"/>
  <c r="L185" i="75"/>
  <c r="K185" i="75"/>
  <c r="J185" i="75"/>
  <c r="I185" i="75"/>
  <c r="H185" i="75"/>
  <c r="G185" i="75"/>
  <c r="F185" i="75"/>
  <c r="E185" i="75"/>
  <c r="D185" i="75"/>
  <c r="C185" i="75"/>
  <c r="B185" i="75"/>
  <c r="BX184" i="75"/>
  <c r="BW184" i="75"/>
  <c r="BV184" i="75"/>
  <c r="BU184" i="75"/>
  <c r="BT184" i="75"/>
  <c r="BS184" i="75"/>
  <c r="BR184" i="75"/>
  <c r="BQ184" i="75"/>
  <c r="BP184" i="75"/>
  <c r="BO184" i="75"/>
  <c r="BN184" i="75"/>
  <c r="BM184" i="75"/>
  <c r="BL184" i="75"/>
  <c r="BK184" i="75"/>
  <c r="BJ184" i="75"/>
  <c r="BI184" i="75"/>
  <c r="BH184" i="75"/>
  <c r="BG184" i="75"/>
  <c r="BF184" i="75"/>
  <c r="BE184" i="75"/>
  <c r="BD184" i="75"/>
  <c r="BC184" i="75"/>
  <c r="BB184" i="75"/>
  <c r="BA184" i="75"/>
  <c r="AZ184" i="75"/>
  <c r="AY184" i="75"/>
  <c r="AX184" i="75"/>
  <c r="AW184" i="75"/>
  <c r="AV184" i="75"/>
  <c r="AU184" i="75"/>
  <c r="AT184" i="75"/>
  <c r="AS184" i="75"/>
  <c r="AR184" i="75"/>
  <c r="AQ184" i="75"/>
  <c r="AP184" i="75"/>
  <c r="AO184" i="75"/>
  <c r="AN184" i="75"/>
  <c r="AM184" i="75"/>
  <c r="AL184" i="75"/>
  <c r="AK184" i="75"/>
  <c r="AJ184" i="75"/>
  <c r="AI184" i="75"/>
  <c r="AH184" i="75"/>
  <c r="AG184" i="75"/>
  <c r="AF184" i="75"/>
  <c r="AE184" i="75"/>
  <c r="AD184" i="75"/>
  <c r="AC184" i="75"/>
  <c r="AB184" i="75"/>
  <c r="AA184" i="75"/>
  <c r="Z184" i="75"/>
  <c r="Y184" i="75"/>
  <c r="X184" i="75"/>
  <c r="W184" i="75"/>
  <c r="V184" i="75"/>
  <c r="U184" i="75"/>
  <c r="T184" i="75"/>
  <c r="S184" i="75"/>
  <c r="R184" i="75"/>
  <c r="Q184" i="75"/>
  <c r="P184" i="75"/>
  <c r="O184" i="75"/>
  <c r="N184" i="75"/>
  <c r="M184" i="75"/>
  <c r="L184" i="75"/>
  <c r="K184" i="75"/>
  <c r="J184" i="75"/>
  <c r="I184" i="75"/>
  <c r="H184" i="75"/>
  <c r="G184" i="75"/>
  <c r="F184" i="75"/>
  <c r="E184" i="75"/>
  <c r="D184" i="75"/>
  <c r="C184" i="75"/>
  <c r="B184" i="75"/>
  <c r="BX183" i="75"/>
  <c r="BW183" i="75"/>
  <c r="BV183" i="75"/>
  <c r="BU183" i="75"/>
  <c r="BT183" i="75"/>
  <c r="BS183" i="75"/>
  <c r="BR183" i="75"/>
  <c r="BQ183" i="75"/>
  <c r="BP183" i="75"/>
  <c r="BO183" i="75"/>
  <c r="BN183" i="75"/>
  <c r="BM183" i="75"/>
  <c r="BL183" i="75"/>
  <c r="BK183" i="75"/>
  <c r="BJ183" i="75"/>
  <c r="BI183" i="75"/>
  <c r="BH183" i="75"/>
  <c r="BG183" i="75"/>
  <c r="BF183" i="75"/>
  <c r="BE183" i="75"/>
  <c r="BD183" i="75"/>
  <c r="BC183" i="75"/>
  <c r="BB183" i="75"/>
  <c r="BA183" i="75"/>
  <c r="AZ183" i="75"/>
  <c r="AY183" i="75"/>
  <c r="AX183" i="75"/>
  <c r="AW183" i="75"/>
  <c r="AV183" i="75"/>
  <c r="AU183" i="75"/>
  <c r="AT183" i="75"/>
  <c r="AS183" i="75"/>
  <c r="AR183" i="75"/>
  <c r="AQ183" i="75"/>
  <c r="AP183" i="75"/>
  <c r="AO183" i="75"/>
  <c r="AN183" i="75"/>
  <c r="AM183" i="75"/>
  <c r="AL183" i="75"/>
  <c r="AK183" i="75"/>
  <c r="AJ183" i="75"/>
  <c r="AI183" i="75"/>
  <c r="AH183" i="75"/>
  <c r="AG183" i="75"/>
  <c r="AF183" i="75"/>
  <c r="AE183" i="75"/>
  <c r="AD183" i="75"/>
  <c r="AC183" i="75"/>
  <c r="AB183" i="75"/>
  <c r="AA183" i="75"/>
  <c r="Z183" i="75"/>
  <c r="Y183" i="75"/>
  <c r="X183" i="75"/>
  <c r="W183" i="75"/>
  <c r="V183" i="75"/>
  <c r="U183" i="75"/>
  <c r="T183" i="75"/>
  <c r="S183" i="75"/>
  <c r="R183" i="75"/>
  <c r="Q183" i="75"/>
  <c r="P183" i="75"/>
  <c r="O183" i="75"/>
  <c r="N183" i="75"/>
  <c r="M183" i="75"/>
  <c r="L183" i="75"/>
  <c r="K183" i="75"/>
  <c r="J183" i="75"/>
  <c r="I183" i="75"/>
  <c r="H183" i="75"/>
  <c r="G183" i="75"/>
  <c r="F183" i="75"/>
  <c r="E183" i="75"/>
  <c r="D183" i="75"/>
  <c r="C183" i="75"/>
  <c r="B183" i="75"/>
  <c r="BX182" i="75"/>
  <c r="BW182" i="75"/>
  <c r="BV182" i="75"/>
  <c r="BU182" i="75"/>
  <c r="BT182" i="75"/>
  <c r="BS182" i="75"/>
  <c r="BR182" i="75"/>
  <c r="BQ182" i="75"/>
  <c r="BP182" i="75"/>
  <c r="BO182" i="75"/>
  <c r="BN182" i="75"/>
  <c r="BM182" i="75"/>
  <c r="BL182" i="75"/>
  <c r="BK182" i="75"/>
  <c r="BJ182" i="75"/>
  <c r="BI182" i="75"/>
  <c r="BH182" i="75"/>
  <c r="BG182" i="75"/>
  <c r="BF182" i="75"/>
  <c r="BE182" i="75"/>
  <c r="BD182" i="75"/>
  <c r="BC182" i="75"/>
  <c r="BB182" i="75"/>
  <c r="BA182" i="75"/>
  <c r="AZ182" i="75"/>
  <c r="AY182" i="75"/>
  <c r="AX182" i="75"/>
  <c r="AW182" i="75"/>
  <c r="AV182" i="75"/>
  <c r="AU182" i="75"/>
  <c r="AT182" i="75"/>
  <c r="AS182" i="75"/>
  <c r="AR182" i="75"/>
  <c r="AQ182" i="75"/>
  <c r="AP182" i="75"/>
  <c r="AO182" i="75"/>
  <c r="AN182" i="75"/>
  <c r="AM182" i="75"/>
  <c r="AL182" i="75"/>
  <c r="AK182" i="75"/>
  <c r="AJ182" i="75"/>
  <c r="AI182" i="75"/>
  <c r="AH182" i="75"/>
  <c r="AG182" i="75"/>
  <c r="AF182" i="75"/>
  <c r="AE182" i="75"/>
  <c r="AD182" i="75"/>
  <c r="AC182" i="75"/>
  <c r="AB182" i="75"/>
  <c r="AA182" i="75"/>
  <c r="Z182" i="75"/>
  <c r="Y182" i="75"/>
  <c r="X182" i="75"/>
  <c r="W182" i="75"/>
  <c r="V182" i="75"/>
  <c r="U182" i="75"/>
  <c r="T182" i="75"/>
  <c r="S182" i="75"/>
  <c r="R182" i="75"/>
  <c r="Q182" i="75"/>
  <c r="P182" i="75"/>
  <c r="O182" i="75"/>
  <c r="N182" i="75"/>
  <c r="M182" i="75"/>
  <c r="L182" i="75"/>
  <c r="K182" i="75"/>
  <c r="J182" i="75"/>
  <c r="I182" i="75"/>
  <c r="H182" i="75"/>
  <c r="G182" i="75"/>
  <c r="F182" i="75"/>
  <c r="E182" i="75"/>
  <c r="D182" i="75"/>
  <c r="C182" i="75"/>
  <c r="B182" i="75"/>
  <c r="BX181" i="75"/>
  <c r="BW181" i="75"/>
  <c r="BV181" i="75"/>
  <c r="BU181" i="75"/>
  <c r="BT181" i="75"/>
  <c r="BS181" i="75"/>
  <c r="BR181" i="75"/>
  <c r="BQ181" i="75"/>
  <c r="BP181" i="75"/>
  <c r="BO181" i="75"/>
  <c r="BN181" i="75"/>
  <c r="BM181" i="75"/>
  <c r="BL181" i="75"/>
  <c r="BK181" i="75"/>
  <c r="BJ181" i="75"/>
  <c r="BI181" i="75"/>
  <c r="BH181" i="75"/>
  <c r="BG181" i="75"/>
  <c r="BF181" i="75"/>
  <c r="BE181" i="75"/>
  <c r="BD181" i="75"/>
  <c r="BC181" i="75"/>
  <c r="BB181" i="75"/>
  <c r="BA181" i="75"/>
  <c r="AZ181" i="75"/>
  <c r="AY181" i="75"/>
  <c r="AX181" i="75"/>
  <c r="AW181" i="75"/>
  <c r="AV181" i="75"/>
  <c r="AU181" i="75"/>
  <c r="AT181" i="75"/>
  <c r="AS181" i="75"/>
  <c r="AR181" i="75"/>
  <c r="AQ181" i="75"/>
  <c r="AP181" i="75"/>
  <c r="AO181" i="75"/>
  <c r="AN181" i="75"/>
  <c r="AM181" i="75"/>
  <c r="AL181" i="75"/>
  <c r="AK181" i="75"/>
  <c r="AJ181" i="75"/>
  <c r="AI181" i="75"/>
  <c r="AH181" i="75"/>
  <c r="AG181" i="75"/>
  <c r="AF181" i="75"/>
  <c r="AE181" i="75"/>
  <c r="AD181" i="75"/>
  <c r="AC181" i="75"/>
  <c r="AB181" i="75"/>
  <c r="AA181" i="75"/>
  <c r="Z181" i="75"/>
  <c r="Y181" i="75"/>
  <c r="X181" i="75"/>
  <c r="W181" i="75"/>
  <c r="V181" i="75"/>
  <c r="U181" i="75"/>
  <c r="T181" i="75"/>
  <c r="S181" i="75"/>
  <c r="R181" i="75"/>
  <c r="Q181" i="75"/>
  <c r="P181" i="75"/>
  <c r="O181" i="75"/>
  <c r="N181" i="75"/>
  <c r="M181" i="75"/>
  <c r="L181" i="75"/>
  <c r="K181" i="75"/>
  <c r="J181" i="75"/>
  <c r="I181" i="75"/>
  <c r="H181" i="75"/>
  <c r="G181" i="75"/>
  <c r="F181" i="75"/>
  <c r="E181" i="75"/>
  <c r="D181" i="75"/>
  <c r="C181" i="75"/>
  <c r="B181" i="75"/>
  <c r="BX180" i="75"/>
  <c r="BW180" i="75"/>
  <c r="BV180" i="75"/>
  <c r="BU180" i="75"/>
  <c r="BT180" i="75"/>
  <c r="BS180" i="75"/>
  <c r="BR180" i="75"/>
  <c r="BQ180" i="75"/>
  <c r="BP180" i="75"/>
  <c r="BO180" i="75"/>
  <c r="BN180" i="75"/>
  <c r="BM180" i="75"/>
  <c r="BL180" i="75"/>
  <c r="BK180" i="75"/>
  <c r="BJ180" i="75"/>
  <c r="BI180" i="75"/>
  <c r="BH180" i="75"/>
  <c r="BG180" i="75"/>
  <c r="BF180" i="75"/>
  <c r="BE180" i="75"/>
  <c r="BD180" i="75"/>
  <c r="BC180" i="75"/>
  <c r="BB180" i="75"/>
  <c r="BA180" i="75"/>
  <c r="AZ180" i="75"/>
  <c r="AY180" i="75"/>
  <c r="AX180" i="75"/>
  <c r="AW180" i="75"/>
  <c r="AV180" i="75"/>
  <c r="AU180" i="75"/>
  <c r="AT180" i="75"/>
  <c r="AS180" i="75"/>
  <c r="AR180" i="75"/>
  <c r="AQ180" i="75"/>
  <c r="AP180" i="75"/>
  <c r="AO180" i="75"/>
  <c r="AN180" i="75"/>
  <c r="AM180" i="75"/>
  <c r="AL180" i="75"/>
  <c r="AK180" i="75"/>
  <c r="AJ180" i="75"/>
  <c r="AI180" i="75"/>
  <c r="AH180" i="75"/>
  <c r="AG180" i="75"/>
  <c r="AF180" i="75"/>
  <c r="AE180" i="75"/>
  <c r="AD180" i="75"/>
  <c r="AC180" i="75"/>
  <c r="AB180" i="75"/>
  <c r="AA180" i="75"/>
  <c r="Z180" i="75"/>
  <c r="Y180" i="75"/>
  <c r="X180" i="75"/>
  <c r="W180" i="75"/>
  <c r="V180" i="75"/>
  <c r="U180" i="75"/>
  <c r="T180" i="75"/>
  <c r="S180" i="75"/>
  <c r="R180" i="75"/>
  <c r="Q180" i="75"/>
  <c r="P180" i="75"/>
  <c r="O180" i="75"/>
  <c r="N180" i="75"/>
  <c r="M180" i="75"/>
  <c r="L180" i="75"/>
  <c r="K180" i="75"/>
  <c r="J180" i="75"/>
  <c r="I180" i="75"/>
  <c r="H180" i="75"/>
  <c r="G180" i="75"/>
  <c r="F180" i="75"/>
  <c r="E180" i="75"/>
  <c r="D180" i="75"/>
  <c r="C180" i="75"/>
  <c r="B180" i="75"/>
  <c r="BX179" i="75"/>
  <c r="BW179" i="75"/>
  <c r="BV179" i="75"/>
  <c r="BU179" i="75"/>
  <c r="BT179" i="75"/>
  <c r="BS179" i="75"/>
  <c r="BR179" i="75"/>
  <c r="BQ179" i="75"/>
  <c r="BP179" i="75"/>
  <c r="BO179" i="75"/>
  <c r="BN179" i="75"/>
  <c r="BM179" i="75"/>
  <c r="BL179" i="75"/>
  <c r="BK179" i="75"/>
  <c r="BJ179" i="75"/>
  <c r="BI179" i="75"/>
  <c r="BH179" i="75"/>
  <c r="BG179" i="75"/>
  <c r="BF179" i="75"/>
  <c r="BE179" i="75"/>
  <c r="BD179" i="75"/>
  <c r="BC179" i="75"/>
  <c r="BB179" i="75"/>
  <c r="BA179" i="75"/>
  <c r="AZ179" i="75"/>
  <c r="AY179" i="75"/>
  <c r="AX179" i="75"/>
  <c r="AW179" i="75"/>
  <c r="AV179" i="75"/>
  <c r="AU179" i="75"/>
  <c r="AT179" i="75"/>
  <c r="AS179" i="75"/>
  <c r="AR179" i="75"/>
  <c r="AQ179" i="75"/>
  <c r="AP179" i="75"/>
  <c r="AO179" i="75"/>
  <c r="AN179" i="75"/>
  <c r="AM179" i="75"/>
  <c r="AL179" i="75"/>
  <c r="AK179" i="75"/>
  <c r="AJ179" i="75"/>
  <c r="AI179" i="75"/>
  <c r="AH179" i="75"/>
  <c r="AG179" i="75"/>
  <c r="AF179" i="75"/>
  <c r="AE179" i="75"/>
  <c r="AD179" i="75"/>
  <c r="AC179" i="75"/>
  <c r="AB179" i="75"/>
  <c r="AA179" i="75"/>
  <c r="Z179" i="75"/>
  <c r="Y179" i="75"/>
  <c r="X179" i="75"/>
  <c r="W179" i="75"/>
  <c r="V179" i="75"/>
  <c r="U179" i="75"/>
  <c r="T179" i="75"/>
  <c r="S179" i="75"/>
  <c r="R179" i="75"/>
  <c r="Q179" i="75"/>
  <c r="P179" i="75"/>
  <c r="O179" i="75"/>
  <c r="N179" i="75"/>
  <c r="M179" i="75"/>
  <c r="L179" i="75"/>
  <c r="K179" i="75"/>
  <c r="J179" i="75"/>
  <c r="I179" i="75"/>
  <c r="H179" i="75"/>
  <c r="G179" i="75"/>
  <c r="F179" i="75"/>
  <c r="E179" i="75"/>
  <c r="D179" i="75"/>
  <c r="C179" i="75"/>
  <c r="B179" i="75"/>
  <c r="BX178" i="75"/>
  <c r="BW178" i="75"/>
  <c r="BV178" i="75"/>
  <c r="BU178" i="75"/>
  <c r="BT178" i="75"/>
  <c r="BS178" i="75"/>
  <c r="BR178" i="75"/>
  <c r="BQ178" i="75"/>
  <c r="BP178" i="75"/>
  <c r="BO178" i="75"/>
  <c r="BN178" i="75"/>
  <c r="BM178" i="75"/>
  <c r="BL178" i="75"/>
  <c r="BK178" i="75"/>
  <c r="BJ178" i="75"/>
  <c r="BI178" i="75"/>
  <c r="BH178" i="75"/>
  <c r="BG178" i="75"/>
  <c r="BF178" i="75"/>
  <c r="BE178" i="75"/>
  <c r="BD178" i="75"/>
  <c r="BC178" i="75"/>
  <c r="BB178" i="75"/>
  <c r="BA178" i="75"/>
  <c r="AZ178" i="75"/>
  <c r="AY178" i="75"/>
  <c r="AX178" i="75"/>
  <c r="AW178" i="75"/>
  <c r="AV178" i="75"/>
  <c r="AU178" i="75"/>
  <c r="AT178" i="75"/>
  <c r="AS178" i="75"/>
  <c r="AR178" i="75"/>
  <c r="AQ178" i="75"/>
  <c r="AP178" i="75"/>
  <c r="AO178" i="75"/>
  <c r="AN178" i="75"/>
  <c r="AM178" i="75"/>
  <c r="AL178" i="75"/>
  <c r="AK178" i="75"/>
  <c r="AJ178" i="75"/>
  <c r="AI178" i="75"/>
  <c r="AH178" i="75"/>
  <c r="AG178" i="75"/>
  <c r="AF178" i="75"/>
  <c r="AE178" i="75"/>
  <c r="AD178" i="75"/>
  <c r="AC178" i="75"/>
  <c r="AB178" i="75"/>
  <c r="AA178" i="75"/>
  <c r="Z178" i="75"/>
  <c r="Y178" i="75"/>
  <c r="X178" i="75"/>
  <c r="W178" i="75"/>
  <c r="V178" i="75"/>
  <c r="U178" i="75"/>
  <c r="T178" i="75"/>
  <c r="S178" i="75"/>
  <c r="R178" i="75"/>
  <c r="Q178" i="75"/>
  <c r="P178" i="75"/>
  <c r="O178" i="75"/>
  <c r="N178" i="75"/>
  <c r="M178" i="75"/>
  <c r="L178" i="75"/>
  <c r="K178" i="75"/>
  <c r="J178" i="75"/>
  <c r="I178" i="75"/>
  <c r="H178" i="75"/>
  <c r="G178" i="75"/>
  <c r="F178" i="75"/>
  <c r="E178" i="75"/>
  <c r="D178" i="75"/>
  <c r="C178" i="75"/>
  <c r="B178" i="75"/>
  <c r="BX177" i="75"/>
  <c r="BW177" i="75"/>
  <c r="BV177" i="75"/>
  <c r="BU177" i="75"/>
  <c r="BT177" i="75"/>
  <c r="BS177" i="75"/>
  <c r="BR177" i="75"/>
  <c r="BQ177" i="75"/>
  <c r="BP177" i="75"/>
  <c r="BO177" i="75"/>
  <c r="BN177" i="75"/>
  <c r="BM177" i="75"/>
  <c r="BL177" i="75"/>
  <c r="BK177" i="75"/>
  <c r="BJ177" i="75"/>
  <c r="BI177" i="75"/>
  <c r="BH177" i="75"/>
  <c r="BG177" i="75"/>
  <c r="BF177" i="75"/>
  <c r="BE177" i="75"/>
  <c r="BD177" i="75"/>
  <c r="BC177" i="75"/>
  <c r="BB177" i="75"/>
  <c r="BA177" i="75"/>
  <c r="AZ177" i="75"/>
  <c r="AY177" i="75"/>
  <c r="AX177" i="75"/>
  <c r="AW177" i="75"/>
  <c r="AV177" i="75"/>
  <c r="AU177" i="75"/>
  <c r="AT177" i="75"/>
  <c r="AS177" i="75"/>
  <c r="AR177" i="75"/>
  <c r="AQ177" i="75"/>
  <c r="AP177" i="75"/>
  <c r="AO177" i="75"/>
  <c r="AN177" i="75"/>
  <c r="AM177" i="75"/>
  <c r="AL177" i="75"/>
  <c r="AK177" i="75"/>
  <c r="AJ177" i="75"/>
  <c r="AI177" i="75"/>
  <c r="AH177" i="75"/>
  <c r="AG177" i="75"/>
  <c r="AF177" i="75"/>
  <c r="AE177" i="75"/>
  <c r="AD177" i="75"/>
  <c r="AC177" i="75"/>
  <c r="AB177" i="75"/>
  <c r="AA177" i="75"/>
  <c r="Z177" i="75"/>
  <c r="Y177" i="75"/>
  <c r="X177" i="75"/>
  <c r="W177" i="75"/>
  <c r="V177" i="75"/>
  <c r="U177" i="75"/>
  <c r="T177" i="75"/>
  <c r="S177" i="75"/>
  <c r="R177" i="75"/>
  <c r="Q177" i="75"/>
  <c r="P177" i="75"/>
  <c r="O177" i="75"/>
  <c r="N177" i="75"/>
  <c r="M177" i="75"/>
  <c r="L177" i="75"/>
  <c r="K177" i="75"/>
  <c r="J177" i="75"/>
  <c r="I177" i="75"/>
  <c r="H177" i="75"/>
  <c r="G177" i="75"/>
  <c r="F177" i="75"/>
  <c r="E177" i="75"/>
  <c r="D177" i="75"/>
  <c r="C177" i="75"/>
  <c r="B177" i="75"/>
  <c r="BX176" i="75"/>
  <c r="BW176" i="75"/>
  <c r="BV176" i="75"/>
  <c r="BU176" i="75"/>
  <c r="BT176" i="75"/>
  <c r="BS176" i="75"/>
  <c r="BR176" i="75"/>
  <c r="BQ176" i="75"/>
  <c r="BP176" i="75"/>
  <c r="BO176" i="75"/>
  <c r="BN176" i="75"/>
  <c r="BM176" i="75"/>
  <c r="BL176" i="75"/>
  <c r="BK176" i="75"/>
  <c r="BJ176" i="75"/>
  <c r="BI176" i="75"/>
  <c r="BH176" i="75"/>
  <c r="BG176" i="75"/>
  <c r="BF176" i="75"/>
  <c r="BE176" i="75"/>
  <c r="BD176" i="75"/>
  <c r="BC176" i="75"/>
  <c r="BB176" i="75"/>
  <c r="BA176" i="75"/>
  <c r="AZ176" i="75"/>
  <c r="AY176" i="75"/>
  <c r="AX176" i="75"/>
  <c r="AW176" i="75"/>
  <c r="AV176" i="75"/>
  <c r="AU176" i="75"/>
  <c r="AT176" i="75"/>
  <c r="AS176" i="75"/>
  <c r="AR176" i="75"/>
  <c r="AQ176" i="75"/>
  <c r="AP176" i="75"/>
  <c r="AO176" i="75"/>
  <c r="AN176" i="75"/>
  <c r="AM176" i="75"/>
  <c r="AL176" i="75"/>
  <c r="AK176" i="75"/>
  <c r="AJ176" i="75"/>
  <c r="AI176" i="75"/>
  <c r="AH176" i="75"/>
  <c r="AG176" i="75"/>
  <c r="AF176" i="75"/>
  <c r="AE176" i="75"/>
  <c r="AD176" i="75"/>
  <c r="AC176" i="75"/>
  <c r="AB176" i="75"/>
  <c r="AA176" i="75"/>
  <c r="Z176" i="75"/>
  <c r="Y176" i="75"/>
  <c r="X176" i="75"/>
  <c r="W176" i="75"/>
  <c r="V176" i="75"/>
  <c r="U176" i="75"/>
  <c r="T176" i="75"/>
  <c r="S176" i="75"/>
  <c r="R176" i="75"/>
  <c r="Q176" i="75"/>
  <c r="P176" i="75"/>
  <c r="O176" i="75"/>
  <c r="N176" i="75"/>
  <c r="M176" i="75"/>
  <c r="L176" i="75"/>
  <c r="K176" i="75"/>
  <c r="J176" i="75"/>
  <c r="I176" i="75"/>
  <c r="H176" i="75"/>
  <c r="G176" i="75"/>
  <c r="F176" i="75"/>
  <c r="E176" i="75"/>
  <c r="D176" i="75"/>
  <c r="C176" i="75"/>
  <c r="B176" i="75"/>
  <c r="BX175" i="75"/>
  <c r="BW175" i="75"/>
  <c r="BV175" i="75"/>
  <c r="BU175" i="75"/>
  <c r="BT175" i="75"/>
  <c r="BS175" i="75"/>
  <c r="BR175" i="75"/>
  <c r="BQ175" i="75"/>
  <c r="BP175" i="75"/>
  <c r="BO175" i="75"/>
  <c r="BN175" i="75"/>
  <c r="BM175" i="75"/>
  <c r="BL175" i="75"/>
  <c r="BK175" i="75"/>
  <c r="BJ175" i="75"/>
  <c r="BI175" i="75"/>
  <c r="BH175" i="75"/>
  <c r="BG175" i="75"/>
  <c r="BF175" i="75"/>
  <c r="BE175" i="75"/>
  <c r="BD175" i="75"/>
  <c r="BC175" i="75"/>
  <c r="BB175" i="75"/>
  <c r="BA175" i="75"/>
  <c r="AZ175" i="75"/>
  <c r="AY175" i="75"/>
  <c r="AX175" i="75"/>
  <c r="AW175" i="75"/>
  <c r="AV175" i="75"/>
  <c r="AU175" i="75"/>
  <c r="AT175" i="75"/>
  <c r="AS175" i="75"/>
  <c r="AR175" i="75"/>
  <c r="AQ175" i="75"/>
  <c r="AP175" i="75"/>
  <c r="AO175" i="75"/>
  <c r="AN175" i="75"/>
  <c r="AM175" i="75"/>
  <c r="AL175" i="75"/>
  <c r="AK175" i="75"/>
  <c r="AJ175" i="75"/>
  <c r="AI175" i="75"/>
  <c r="AH175" i="75"/>
  <c r="AG175" i="75"/>
  <c r="AF175" i="75"/>
  <c r="AE175" i="75"/>
  <c r="AD175" i="75"/>
  <c r="AC175" i="75"/>
  <c r="AB175" i="75"/>
  <c r="AA175" i="75"/>
  <c r="Z175" i="75"/>
  <c r="Y175" i="75"/>
  <c r="X175" i="75"/>
  <c r="W175" i="75"/>
  <c r="V175" i="75"/>
  <c r="U175" i="75"/>
  <c r="T175" i="75"/>
  <c r="S175" i="75"/>
  <c r="R175" i="75"/>
  <c r="Q175" i="75"/>
  <c r="P175" i="75"/>
  <c r="O175" i="75"/>
  <c r="N175" i="75"/>
  <c r="M175" i="75"/>
  <c r="L175" i="75"/>
  <c r="K175" i="75"/>
  <c r="J175" i="75"/>
  <c r="I175" i="75"/>
  <c r="H175" i="75"/>
  <c r="G175" i="75"/>
  <c r="F175" i="75"/>
  <c r="E175" i="75"/>
  <c r="D175" i="75"/>
  <c r="C175" i="75"/>
  <c r="B175" i="75"/>
  <c r="BX174" i="75"/>
  <c r="BW174" i="75"/>
  <c r="BV174" i="75"/>
  <c r="BU174" i="75"/>
  <c r="BT174" i="75"/>
  <c r="BS174" i="75"/>
  <c r="BR174" i="75"/>
  <c r="BQ174" i="75"/>
  <c r="BP174" i="75"/>
  <c r="BO174" i="75"/>
  <c r="BN174" i="75"/>
  <c r="BM174" i="75"/>
  <c r="BL174" i="75"/>
  <c r="BK174" i="75"/>
  <c r="BJ174" i="75"/>
  <c r="BI174" i="75"/>
  <c r="BH174" i="75"/>
  <c r="BG174" i="75"/>
  <c r="BF174" i="75"/>
  <c r="BE174" i="75"/>
  <c r="BD174" i="75"/>
  <c r="BC174" i="75"/>
  <c r="BB174" i="75"/>
  <c r="BA174" i="75"/>
  <c r="AZ174" i="75"/>
  <c r="AY174" i="75"/>
  <c r="AX174" i="75"/>
  <c r="AW174" i="75"/>
  <c r="AV174" i="75"/>
  <c r="AU174" i="75"/>
  <c r="AT174" i="75"/>
  <c r="AS174" i="75"/>
  <c r="AR174" i="75"/>
  <c r="AQ174" i="75"/>
  <c r="AP174" i="75"/>
  <c r="AO174" i="75"/>
  <c r="AN174" i="75"/>
  <c r="AM174" i="75"/>
  <c r="AL174" i="75"/>
  <c r="AK174" i="75"/>
  <c r="AJ174" i="75"/>
  <c r="AI174" i="75"/>
  <c r="AH174" i="75"/>
  <c r="AG174" i="75"/>
  <c r="AF174" i="75"/>
  <c r="AE174" i="75"/>
  <c r="AD174" i="75"/>
  <c r="AC174" i="75"/>
  <c r="AB174" i="75"/>
  <c r="AA174" i="75"/>
  <c r="Z174" i="75"/>
  <c r="Y174" i="75"/>
  <c r="X174" i="75"/>
  <c r="W174" i="75"/>
  <c r="V174" i="75"/>
  <c r="U174" i="75"/>
  <c r="T174" i="75"/>
  <c r="S174" i="75"/>
  <c r="R174" i="75"/>
  <c r="Q174" i="75"/>
  <c r="P174" i="75"/>
  <c r="O174" i="75"/>
  <c r="N174" i="75"/>
  <c r="M174" i="75"/>
  <c r="L174" i="75"/>
  <c r="K174" i="75"/>
  <c r="J174" i="75"/>
  <c r="I174" i="75"/>
  <c r="H174" i="75"/>
  <c r="G174" i="75"/>
  <c r="F174" i="75"/>
  <c r="E174" i="75"/>
  <c r="D174" i="75"/>
  <c r="C174" i="75"/>
  <c r="B174" i="75"/>
  <c r="BX173" i="75"/>
  <c r="BW173" i="75"/>
  <c r="BV173" i="75"/>
  <c r="BU173" i="75"/>
  <c r="BT173" i="75"/>
  <c r="BS173" i="75"/>
  <c r="BR173" i="75"/>
  <c r="BQ173" i="75"/>
  <c r="BP173" i="75"/>
  <c r="BO173" i="75"/>
  <c r="BN173" i="75"/>
  <c r="BM173" i="75"/>
  <c r="BL173" i="75"/>
  <c r="BK173" i="75"/>
  <c r="BJ173" i="75"/>
  <c r="BI173" i="75"/>
  <c r="BH173" i="75"/>
  <c r="BG173" i="75"/>
  <c r="BF173" i="75"/>
  <c r="BE173" i="75"/>
  <c r="BD173" i="75"/>
  <c r="BC173" i="75"/>
  <c r="BB173" i="75"/>
  <c r="BA173" i="75"/>
  <c r="AZ173" i="75"/>
  <c r="AY173" i="75"/>
  <c r="AX173" i="75"/>
  <c r="AW173" i="75"/>
  <c r="AV173" i="75"/>
  <c r="AU173" i="75"/>
  <c r="AT173" i="75"/>
  <c r="AS173" i="75"/>
  <c r="AR173" i="75"/>
  <c r="AQ173" i="75"/>
  <c r="AP173" i="75"/>
  <c r="AO173" i="75"/>
  <c r="AN173" i="75"/>
  <c r="AM173" i="75"/>
  <c r="AL173" i="75"/>
  <c r="AK173" i="75"/>
  <c r="AJ173" i="75"/>
  <c r="AI173" i="75"/>
  <c r="AH173" i="75"/>
  <c r="AG173" i="75"/>
  <c r="AF173" i="75"/>
  <c r="AE173" i="75"/>
  <c r="AD173" i="75"/>
  <c r="AC173" i="75"/>
  <c r="AB173" i="75"/>
  <c r="AA173" i="75"/>
  <c r="Z173" i="75"/>
  <c r="Y173" i="75"/>
  <c r="X173" i="75"/>
  <c r="W173" i="75"/>
  <c r="V173" i="75"/>
  <c r="U173" i="75"/>
  <c r="T173" i="75"/>
  <c r="S173" i="75"/>
  <c r="R173" i="75"/>
  <c r="Q173" i="75"/>
  <c r="P173" i="75"/>
  <c r="O173" i="75"/>
  <c r="N173" i="75"/>
  <c r="M173" i="75"/>
  <c r="L173" i="75"/>
  <c r="K173" i="75"/>
  <c r="J173" i="75"/>
  <c r="I173" i="75"/>
  <c r="H173" i="75"/>
  <c r="G173" i="75"/>
  <c r="F173" i="75"/>
  <c r="E173" i="75"/>
  <c r="D173" i="75"/>
  <c r="C173" i="75"/>
  <c r="B173" i="75"/>
  <c r="BX172" i="75"/>
  <c r="BW172" i="75"/>
  <c r="BV172" i="75"/>
  <c r="BU172" i="75"/>
  <c r="BT172" i="75"/>
  <c r="BS172" i="75"/>
  <c r="BR172" i="75"/>
  <c r="BQ172" i="75"/>
  <c r="BP172" i="75"/>
  <c r="BO172" i="75"/>
  <c r="BN172" i="75"/>
  <c r="BM172" i="75"/>
  <c r="BL172" i="75"/>
  <c r="BK172" i="75"/>
  <c r="BJ172" i="75"/>
  <c r="BI172" i="75"/>
  <c r="BH172" i="75"/>
  <c r="BG172" i="75"/>
  <c r="BF172" i="75"/>
  <c r="BE172" i="75"/>
  <c r="BD172" i="75"/>
  <c r="BC172" i="75"/>
  <c r="BB172" i="75"/>
  <c r="BA172" i="75"/>
  <c r="AZ172" i="75"/>
  <c r="AY172" i="75"/>
  <c r="AX172" i="75"/>
  <c r="AW172" i="75"/>
  <c r="AV172" i="75"/>
  <c r="AU172" i="75"/>
  <c r="AT172" i="75"/>
  <c r="AS172" i="75"/>
  <c r="AR172" i="75"/>
  <c r="AQ172" i="75"/>
  <c r="AP172" i="75"/>
  <c r="AO172" i="75"/>
  <c r="AN172" i="75"/>
  <c r="AM172" i="75"/>
  <c r="AL172" i="75"/>
  <c r="AK172" i="75"/>
  <c r="AJ172" i="75"/>
  <c r="AI172" i="75"/>
  <c r="AH172" i="75"/>
  <c r="AG172" i="75"/>
  <c r="AF172" i="75"/>
  <c r="AE172" i="75"/>
  <c r="AD172" i="75"/>
  <c r="AC172" i="75"/>
  <c r="AB172" i="75"/>
  <c r="AA172" i="75"/>
  <c r="Z172" i="75"/>
  <c r="Y172" i="75"/>
  <c r="X172" i="75"/>
  <c r="W172" i="75"/>
  <c r="V172" i="75"/>
  <c r="U172" i="75"/>
  <c r="T172" i="75"/>
  <c r="S172" i="75"/>
  <c r="R172" i="75"/>
  <c r="Q172" i="75"/>
  <c r="P172" i="75"/>
  <c r="O172" i="75"/>
  <c r="N172" i="75"/>
  <c r="M172" i="75"/>
  <c r="L172" i="75"/>
  <c r="K172" i="75"/>
  <c r="J172" i="75"/>
  <c r="I172" i="75"/>
  <c r="H172" i="75"/>
  <c r="G172" i="75"/>
  <c r="F172" i="75"/>
  <c r="E172" i="75"/>
  <c r="D172" i="75"/>
  <c r="C172" i="75"/>
  <c r="B172" i="75"/>
  <c r="BX171" i="75"/>
  <c r="BW171" i="75"/>
  <c r="BV171" i="75"/>
  <c r="BU171" i="75"/>
  <c r="BT171" i="75"/>
  <c r="BS171" i="75"/>
  <c r="BR171" i="75"/>
  <c r="BQ171" i="75"/>
  <c r="BP171" i="75"/>
  <c r="BO171" i="75"/>
  <c r="BN171" i="75"/>
  <c r="BM171" i="75"/>
  <c r="BL171" i="75"/>
  <c r="BK171" i="75"/>
  <c r="BJ171" i="75"/>
  <c r="BI171" i="75"/>
  <c r="BH171" i="75"/>
  <c r="BG171" i="75"/>
  <c r="BF171" i="75"/>
  <c r="BE171" i="75"/>
  <c r="BD171" i="75"/>
  <c r="BC171" i="75"/>
  <c r="BB171" i="75"/>
  <c r="BA171" i="75"/>
  <c r="AZ171" i="75"/>
  <c r="AY171" i="75"/>
  <c r="AX171" i="75"/>
  <c r="AW171" i="75"/>
  <c r="AV171" i="75"/>
  <c r="AU171" i="75"/>
  <c r="AT171" i="75"/>
  <c r="AS171" i="75"/>
  <c r="AR171" i="75"/>
  <c r="AQ171" i="75"/>
  <c r="AP171" i="75"/>
  <c r="AO171" i="75"/>
  <c r="AN171" i="75"/>
  <c r="AM171" i="75"/>
  <c r="AL171" i="75"/>
  <c r="AK171" i="75"/>
  <c r="AJ171" i="75"/>
  <c r="AI171" i="75"/>
  <c r="AH171" i="75"/>
  <c r="AG171" i="75"/>
  <c r="AF171" i="75"/>
  <c r="AE171" i="75"/>
  <c r="AD171" i="75"/>
  <c r="AC171" i="75"/>
  <c r="AB171" i="75"/>
  <c r="AA171" i="75"/>
  <c r="Z171" i="75"/>
  <c r="Y171" i="75"/>
  <c r="X171" i="75"/>
  <c r="W171" i="75"/>
  <c r="V171" i="75"/>
  <c r="U171" i="75"/>
  <c r="T171" i="75"/>
  <c r="S171" i="75"/>
  <c r="R171" i="75"/>
  <c r="Q171" i="75"/>
  <c r="P171" i="75"/>
  <c r="O171" i="75"/>
  <c r="N171" i="75"/>
  <c r="M171" i="75"/>
  <c r="L171" i="75"/>
  <c r="K171" i="75"/>
  <c r="J171" i="75"/>
  <c r="I171" i="75"/>
  <c r="H171" i="75"/>
  <c r="G171" i="75"/>
  <c r="F171" i="75"/>
  <c r="E171" i="75"/>
  <c r="D171" i="75"/>
  <c r="C171" i="75"/>
  <c r="B171" i="75"/>
  <c r="BX170" i="75"/>
  <c r="BW170" i="75"/>
  <c r="BV170" i="75"/>
  <c r="BU170" i="75"/>
  <c r="BT170" i="75"/>
  <c r="BS170" i="75"/>
  <c r="BR170" i="75"/>
  <c r="BQ170" i="75"/>
  <c r="BP170" i="75"/>
  <c r="BO170" i="75"/>
  <c r="BN170" i="75"/>
  <c r="BM170" i="75"/>
  <c r="BL170" i="75"/>
  <c r="BK170" i="75"/>
  <c r="BJ170" i="75"/>
  <c r="BI170" i="75"/>
  <c r="BH170" i="75"/>
  <c r="BG170" i="75"/>
  <c r="BF170" i="75"/>
  <c r="BE170" i="75"/>
  <c r="BD170" i="75"/>
  <c r="BC170" i="75"/>
  <c r="BB170" i="75"/>
  <c r="BA170" i="75"/>
  <c r="AZ170" i="75"/>
  <c r="AY170" i="75"/>
  <c r="AX170" i="75"/>
  <c r="AW170" i="75"/>
  <c r="AV170" i="75"/>
  <c r="AU170" i="75"/>
  <c r="AT170" i="75"/>
  <c r="AS170" i="75"/>
  <c r="AR170" i="75"/>
  <c r="AQ170" i="75"/>
  <c r="AP170" i="75"/>
  <c r="AO170" i="75"/>
  <c r="AN170" i="75"/>
  <c r="AM170" i="75"/>
  <c r="AL170" i="75"/>
  <c r="AK170" i="75"/>
  <c r="AJ170" i="75"/>
  <c r="AI170" i="75"/>
  <c r="AH170" i="75"/>
  <c r="AG170" i="75"/>
  <c r="AF170" i="75"/>
  <c r="AE170" i="75"/>
  <c r="AD170" i="75"/>
  <c r="AC170" i="75"/>
  <c r="AB170" i="75"/>
  <c r="AA170" i="75"/>
  <c r="Z170" i="75"/>
  <c r="Y170" i="75"/>
  <c r="X170" i="75"/>
  <c r="W170" i="75"/>
  <c r="V170" i="75"/>
  <c r="U170" i="75"/>
  <c r="T170" i="75"/>
  <c r="S170" i="75"/>
  <c r="R170" i="75"/>
  <c r="Q170" i="75"/>
  <c r="P170" i="75"/>
  <c r="O170" i="75"/>
  <c r="N170" i="75"/>
  <c r="M170" i="75"/>
  <c r="L170" i="75"/>
  <c r="K170" i="75"/>
  <c r="J170" i="75"/>
  <c r="I170" i="75"/>
  <c r="H170" i="75"/>
  <c r="G170" i="75"/>
  <c r="F170" i="75"/>
  <c r="E170" i="75"/>
  <c r="D170" i="75"/>
  <c r="C170" i="75"/>
  <c r="B170" i="75"/>
  <c r="BX169" i="75"/>
  <c r="BW169" i="75"/>
  <c r="BV169" i="75"/>
  <c r="BU169" i="75"/>
  <c r="BT169" i="75"/>
  <c r="BS169" i="75"/>
  <c r="BR169" i="75"/>
  <c r="BQ169" i="75"/>
  <c r="BP169" i="75"/>
  <c r="BO169" i="75"/>
  <c r="BN169" i="75"/>
  <c r="BM169" i="75"/>
  <c r="BL169" i="75"/>
  <c r="BK169" i="75"/>
  <c r="BJ169" i="75"/>
  <c r="BI169" i="75"/>
  <c r="BH169" i="75"/>
  <c r="BG169" i="75"/>
  <c r="BF169" i="75"/>
  <c r="BE169" i="75"/>
  <c r="BD169" i="75"/>
  <c r="BC169" i="75"/>
  <c r="BB169" i="75"/>
  <c r="BA169" i="75"/>
  <c r="AZ169" i="75"/>
  <c r="AY169" i="75"/>
  <c r="AX169" i="75"/>
  <c r="AW169" i="75"/>
  <c r="AV169" i="75"/>
  <c r="AU169" i="75"/>
  <c r="AT169" i="75"/>
  <c r="AS169" i="75"/>
  <c r="AR169" i="75"/>
  <c r="AQ169" i="75"/>
  <c r="AP169" i="75"/>
  <c r="AO169" i="75"/>
  <c r="AN169" i="75"/>
  <c r="AM169" i="75"/>
  <c r="AL169" i="75"/>
  <c r="AK169" i="75"/>
  <c r="AJ169" i="75"/>
  <c r="AI169" i="75"/>
  <c r="AH169" i="75"/>
  <c r="AG169" i="75"/>
  <c r="AF169" i="75"/>
  <c r="AE169" i="75"/>
  <c r="AD169" i="75"/>
  <c r="AC169" i="75"/>
  <c r="AB169" i="75"/>
  <c r="AA169" i="75"/>
  <c r="Z169" i="75"/>
  <c r="Y169" i="75"/>
  <c r="X169" i="75"/>
  <c r="W169" i="75"/>
  <c r="V169" i="75"/>
  <c r="U169" i="75"/>
  <c r="T169" i="75"/>
  <c r="S169" i="75"/>
  <c r="R169" i="75"/>
  <c r="Q169" i="75"/>
  <c r="P169" i="75"/>
  <c r="O169" i="75"/>
  <c r="N169" i="75"/>
  <c r="M169" i="75"/>
  <c r="L169" i="75"/>
  <c r="K169" i="75"/>
  <c r="J169" i="75"/>
  <c r="I169" i="75"/>
  <c r="H169" i="75"/>
  <c r="G169" i="75"/>
  <c r="F169" i="75"/>
  <c r="E169" i="75"/>
  <c r="D169" i="75"/>
  <c r="C169" i="75"/>
  <c r="B169" i="75"/>
  <c r="BX168" i="75"/>
  <c r="BW168" i="75"/>
  <c r="BV168" i="75"/>
  <c r="BU168" i="75"/>
  <c r="BT168" i="75"/>
  <c r="BS168" i="75"/>
  <c r="BR168" i="75"/>
  <c r="BQ168" i="75"/>
  <c r="BP168" i="75"/>
  <c r="BO168" i="75"/>
  <c r="BN168" i="75"/>
  <c r="BM168" i="75"/>
  <c r="BL168" i="75"/>
  <c r="BK168" i="75"/>
  <c r="BJ168" i="75"/>
  <c r="BI168" i="75"/>
  <c r="BH168" i="75"/>
  <c r="BG168" i="75"/>
  <c r="BF168" i="75"/>
  <c r="BE168" i="75"/>
  <c r="BD168" i="75"/>
  <c r="BC168" i="75"/>
  <c r="BB168" i="75"/>
  <c r="BA168" i="75"/>
  <c r="AZ168" i="75"/>
  <c r="AY168" i="75"/>
  <c r="AX168" i="75"/>
  <c r="AW168" i="75"/>
  <c r="AV168" i="75"/>
  <c r="AU168" i="75"/>
  <c r="AT168" i="75"/>
  <c r="AS168" i="75"/>
  <c r="AR168" i="75"/>
  <c r="AQ168" i="75"/>
  <c r="AP168" i="75"/>
  <c r="AO168" i="75"/>
  <c r="AN168" i="75"/>
  <c r="AM168" i="75"/>
  <c r="AL168" i="75"/>
  <c r="AK168" i="75"/>
  <c r="AJ168" i="75"/>
  <c r="AI168" i="75"/>
  <c r="AH168" i="75"/>
  <c r="AG168" i="75"/>
  <c r="AF168" i="75"/>
  <c r="AE168" i="75"/>
  <c r="AD168" i="75"/>
  <c r="AC168" i="75"/>
  <c r="AB168" i="75"/>
  <c r="AA168" i="75"/>
  <c r="Z168" i="75"/>
  <c r="Y168" i="75"/>
  <c r="X168" i="75"/>
  <c r="W168" i="75"/>
  <c r="V168" i="75"/>
  <c r="U168" i="75"/>
  <c r="T168" i="75"/>
  <c r="S168" i="75"/>
  <c r="R168" i="75"/>
  <c r="Q168" i="75"/>
  <c r="P168" i="75"/>
  <c r="O168" i="75"/>
  <c r="N168" i="75"/>
  <c r="M168" i="75"/>
  <c r="L168" i="75"/>
  <c r="K168" i="75"/>
  <c r="J168" i="75"/>
  <c r="I168" i="75"/>
  <c r="H168" i="75"/>
  <c r="G168" i="75"/>
  <c r="F168" i="75"/>
  <c r="E168" i="75"/>
  <c r="D168" i="75"/>
  <c r="C168" i="75"/>
  <c r="B168" i="75"/>
  <c r="BX167" i="75"/>
  <c r="BW167" i="75"/>
  <c r="BV167" i="75"/>
  <c r="BU167" i="75"/>
  <c r="BT167" i="75"/>
  <c r="BS167" i="75"/>
  <c r="BR167" i="75"/>
  <c r="BQ167" i="75"/>
  <c r="BP167" i="75"/>
  <c r="BO167" i="75"/>
  <c r="BN167" i="75"/>
  <c r="BM167" i="75"/>
  <c r="BL167" i="75"/>
  <c r="BK167" i="75"/>
  <c r="BJ167" i="75"/>
  <c r="BI167" i="75"/>
  <c r="BH167" i="75"/>
  <c r="BG167" i="75"/>
  <c r="BF167" i="75"/>
  <c r="BE167" i="75"/>
  <c r="BD167" i="75"/>
  <c r="BC167" i="75"/>
  <c r="BB167" i="75"/>
  <c r="BA167" i="75"/>
  <c r="AZ167" i="75"/>
  <c r="AY167" i="75"/>
  <c r="AX167" i="75"/>
  <c r="AW167" i="75"/>
  <c r="AV167" i="75"/>
  <c r="AU167" i="75"/>
  <c r="AT167" i="75"/>
  <c r="AS167" i="75"/>
  <c r="AR167" i="75"/>
  <c r="AQ167" i="75"/>
  <c r="AP167" i="75"/>
  <c r="AO167" i="75"/>
  <c r="AN167" i="75"/>
  <c r="AM167" i="75"/>
  <c r="AL167" i="75"/>
  <c r="AK167" i="75"/>
  <c r="AJ167" i="75"/>
  <c r="AI167" i="75"/>
  <c r="AH167" i="75"/>
  <c r="AG167" i="75"/>
  <c r="AF167" i="75"/>
  <c r="AE167" i="75"/>
  <c r="AD167" i="75"/>
  <c r="AC167" i="75"/>
  <c r="AB167" i="75"/>
  <c r="AA167" i="75"/>
  <c r="Z167" i="75"/>
  <c r="Y167" i="75"/>
  <c r="X167" i="75"/>
  <c r="W167" i="75"/>
  <c r="V167" i="75"/>
  <c r="U167" i="75"/>
  <c r="T167" i="75"/>
  <c r="S167" i="75"/>
  <c r="R167" i="75"/>
  <c r="Q167" i="75"/>
  <c r="P167" i="75"/>
  <c r="O167" i="75"/>
  <c r="N167" i="75"/>
  <c r="M167" i="75"/>
  <c r="L167" i="75"/>
  <c r="K167" i="75"/>
  <c r="J167" i="75"/>
  <c r="I167" i="75"/>
  <c r="H167" i="75"/>
  <c r="G167" i="75"/>
  <c r="F167" i="75"/>
  <c r="E167" i="75"/>
  <c r="D167" i="75"/>
  <c r="C167" i="75"/>
  <c r="B167" i="75"/>
  <c r="BX166" i="75"/>
  <c r="BW166" i="75"/>
  <c r="BV166" i="75"/>
  <c r="BU166" i="75"/>
  <c r="BT166" i="75"/>
  <c r="BS166" i="75"/>
  <c r="BR166" i="75"/>
  <c r="BQ166" i="75"/>
  <c r="BP166" i="75"/>
  <c r="BO166" i="75"/>
  <c r="BN166" i="75"/>
  <c r="BM166" i="75"/>
  <c r="BL166" i="75"/>
  <c r="BK166" i="75"/>
  <c r="BJ166" i="75"/>
  <c r="BI166" i="75"/>
  <c r="BH166" i="75"/>
  <c r="BG166" i="75"/>
  <c r="BF166" i="75"/>
  <c r="BE166" i="75"/>
  <c r="BD166" i="75"/>
  <c r="BC166" i="75"/>
  <c r="BB166" i="75"/>
  <c r="BA166" i="75"/>
  <c r="AZ166" i="75"/>
  <c r="AY166" i="75"/>
  <c r="AX166" i="75"/>
  <c r="AW166" i="75"/>
  <c r="AV166" i="75"/>
  <c r="AU166" i="75"/>
  <c r="AT166" i="75"/>
  <c r="AS166" i="75"/>
  <c r="AR166" i="75"/>
  <c r="AQ166" i="75"/>
  <c r="AP166" i="75"/>
  <c r="AO166" i="75"/>
  <c r="AN166" i="75"/>
  <c r="AM166" i="75"/>
  <c r="AL166" i="75"/>
  <c r="AK166" i="75"/>
  <c r="AJ166" i="75"/>
  <c r="AI166" i="75"/>
  <c r="AH166" i="75"/>
  <c r="AG166" i="75"/>
  <c r="AF166" i="75"/>
  <c r="AE166" i="75"/>
  <c r="AD166" i="75"/>
  <c r="AC166" i="75"/>
  <c r="AB166" i="75"/>
  <c r="AA166" i="75"/>
  <c r="Z166" i="75"/>
  <c r="Y166" i="75"/>
  <c r="X166" i="75"/>
  <c r="W166" i="75"/>
  <c r="V166" i="75"/>
  <c r="U166" i="75"/>
  <c r="T166" i="75"/>
  <c r="S166" i="75"/>
  <c r="R166" i="75"/>
  <c r="Q166" i="75"/>
  <c r="P166" i="75"/>
  <c r="O166" i="75"/>
  <c r="N166" i="75"/>
  <c r="M166" i="75"/>
  <c r="L166" i="75"/>
  <c r="K166" i="75"/>
  <c r="J166" i="75"/>
  <c r="I166" i="75"/>
  <c r="H166" i="75"/>
  <c r="G166" i="75"/>
  <c r="F166" i="75"/>
  <c r="E166" i="75"/>
  <c r="D166" i="75"/>
  <c r="C166" i="75"/>
  <c r="B166" i="75"/>
  <c r="BX165" i="75"/>
  <c r="BW165" i="75"/>
  <c r="BV165" i="75"/>
  <c r="BU165" i="75"/>
  <c r="BT165" i="75"/>
  <c r="BS165" i="75"/>
  <c r="BR165" i="75"/>
  <c r="BQ165" i="75"/>
  <c r="BP165" i="75"/>
  <c r="BO165" i="75"/>
  <c r="BN165" i="75"/>
  <c r="BM165" i="75"/>
  <c r="BL165" i="75"/>
  <c r="BK165" i="75"/>
  <c r="BJ165" i="75"/>
  <c r="BI165" i="75"/>
  <c r="BH165" i="75"/>
  <c r="BG165" i="75"/>
  <c r="BF165" i="75"/>
  <c r="BE165" i="75"/>
  <c r="BD165" i="75"/>
  <c r="BC165" i="75"/>
  <c r="BB165" i="75"/>
  <c r="BA165" i="75"/>
  <c r="AZ165" i="75"/>
  <c r="AY165" i="75"/>
  <c r="AX165" i="75"/>
  <c r="AW165" i="75"/>
  <c r="AV165" i="75"/>
  <c r="AU165" i="75"/>
  <c r="AT165" i="75"/>
  <c r="AS165" i="75"/>
  <c r="AR165" i="75"/>
  <c r="AQ165" i="75"/>
  <c r="AP165" i="75"/>
  <c r="AO165" i="75"/>
  <c r="AN165" i="75"/>
  <c r="AM165" i="75"/>
  <c r="AL165" i="75"/>
  <c r="AK165" i="75"/>
  <c r="AJ165" i="75"/>
  <c r="AI165" i="75"/>
  <c r="AH165" i="75"/>
  <c r="AG165" i="75"/>
  <c r="AF165" i="75"/>
  <c r="AE165" i="75"/>
  <c r="AD165" i="75"/>
  <c r="AC165" i="75"/>
  <c r="AB165" i="75"/>
  <c r="AA165" i="75"/>
  <c r="Z165" i="75"/>
  <c r="Y165" i="75"/>
  <c r="X165" i="75"/>
  <c r="W165" i="75"/>
  <c r="V165" i="75"/>
  <c r="U165" i="75"/>
  <c r="T165" i="75"/>
  <c r="S165" i="75"/>
  <c r="R165" i="75"/>
  <c r="Q165" i="75"/>
  <c r="P165" i="75"/>
  <c r="O165" i="75"/>
  <c r="N165" i="75"/>
  <c r="M165" i="75"/>
  <c r="L165" i="75"/>
  <c r="K165" i="75"/>
  <c r="J165" i="75"/>
  <c r="I165" i="75"/>
  <c r="H165" i="75"/>
  <c r="G165" i="75"/>
  <c r="F165" i="75"/>
  <c r="E165" i="75"/>
  <c r="D165" i="75"/>
  <c r="C165" i="75"/>
  <c r="B165" i="75"/>
  <c r="BX164" i="75"/>
  <c r="BW164" i="75"/>
  <c r="BV164" i="75"/>
  <c r="BU164" i="75"/>
  <c r="BT164" i="75"/>
  <c r="BS164" i="75"/>
  <c r="BR164" i="75"/>
  <c r="BQ164" i="75"/>
  <c r="BP164" i="75"/>
  <c r="BO164" i="75"/>
  <c r="BN164" i="75"/>
  <c r="BM164" i="75"/>
  <c r="BL164" i="75"/>
  <c r="BK164" i="75"/>
  <c r="BJ164" i="75"/>
  <c r="BI164" i="75"/>
  <c r="BH164" i="75"/>
  <c r="BG164" i="75"/>
  <c r="BF164" i="75"/>
  <c r="BE164" i="75"/>
  <c r="BD164" i="75"/>
  <c r="BC164" i="75"/>
  <c r="BB164" i="75"/>
  <c r="BA164" i="75"/>
  <c r="AZ164" i="75"/>
  <c r="AY164" i="75"/>
  <c r="AX164" i="75"/>
  <c r="AW164" i="75"/>
  <c r="AV164" i="75"/>
  <c r="AU164" i="75"/>
  <c r="AT164" i="75"/>
  <c r="AS164" i="75"/>
  <c r="AR164" i="75"/>
  <c r="AQ164" i="75"/>
  <c r="AP164" i="75"/>
  <c r="AO164" i="75"/>
  <c r="AN164" i="75"/>
  <c r="AM164" i="75"/>
  <c r="AL164" i="75"/>
  <c r="AK164" i="75"/>
  <c r="AJ164" i="75"/>
  <c r="AI164" i="75"/>
  <c r="AH164" i="75"/>
  <c r="AG164" i="75"/>
  <c r="AF164" i="75"/>
  <c r="AE164" i="75"/>
  <c r="AD164" i="75"/>
  <c r="AC164" i="75"/>
  <c r="AB164" i="75"/>
  <c r="AA164" i="75"/>
  <c r="Z164" i="75"/>
  <c r="Y164" i="75"/>
  <c r="X164" i="75"/>
  <c r="W164" i="75"/>
  <c r="V164" i="75"/>
  <c r="U164" i="75"/>
  <c r="T164" i="75"/>
  <c r="S164" i="75"/>
  <c r="R164" i="75"/>
  <c r="Q164" i="75"/>
  <c r="P164" i="75"/>
  <c r="O164" i="75"/>
  <c r="N164" i="75"/>
  <c r="M164" i="75"/>
  <c r="L164" i="75"/>
  <c r="K164" i="75"/>
  <c r="J164" i="75"/>
  <c r="I164" i="75"/>
  <c r="H164" i="75"/>
  <c r="G164" i="75"/>
  <c r="F164" i="75"/>
  <c r="E164" i="75"/>
  <c r="D164" i="75"/>
  <c r="C164" i="75"/>
  <c r="B164" i="75"/>
  <c r="BX163" i="75"/>
  <c r="BW163" i="75"/>
  <c r="BV163" i="75"/>
  <c r="BU163" i="75"/>
  <c r="BT163" i="75"/>
  <c r="BS163" i="75"/>
  <c r="BR163" i="75"/>
  <c r="BQ163" i="75"/>
  <c r="BP163" i="75"/>
  <c r="BO163" i="75"/>
  <c r="BN163" i="75"/>
  <c r="BM163" i="75"/>
  <c r="BL163" i="75"/>
  <c r="BK163" i="75"/>
  <c r="BJ163" i="75"/>
  <c r="BI163" i="75"/>
  <c r="BH163" i="75"/>
  <c r="BG163" i="75"/>
  <c r="BF163" i="75"/>
  <c r="BE163" i="75"/>
  <c r="BD163" i="75"/>
  <c r="BC163" i="75"/>
  <c r="BB163" i="75"/>
  <c r="BA163" i="75"/>
  <c r="AZ163" i="75"/>
  <c r="AY163" i="75"/>
  <c r="AX163" i="75"/>
  <c r="AW163" i="75"/>
  <c r="AV163" i="75"/>
  <c r="AU163" i="75"/>
  <c r="AT163" i="75"/>
  <c r="AS163" i="75"/>
  <c r="AR163" i="75"/>
  <c r="AQ163" i="75"/>
  <c r="AP163" i="75"/>
  <c r="AO163" i="75"/>
  <c r="AN163" i="75"/>
  <c r="AM163" i="75"/>
  <c r="AL163" i="75"/>
  <c r="AK163" i="75"/>
  <c r="AJ163" i="75"/>
  <c r="AI163" i="75"/>
  <c r="AH163" i="75"/>
  <c r="AG163" i="75"/>
  <c r="AF163" i="75"/>
  <c r="AE163" i="75"/>
  <c r="AD163" i="75"/>
  <c r="AC163" i="75"/>
  <c r="AB163" i="75"/>
  <c r="AA163" i="75"/>
  <c r="Z163" i="75"/>
  <c r="Y163" i="75"/>
  <c r="X163" i="75"/>
  <c r="W163" i="75"/>
  <c r="V163" i="75"/>
  <c r="U163" i="75"/>
  <c r="T163" i="75"/>
  <c r="S163" i="75"/>
  <c r="R163" i="75"/>
  <c r="Q163" i="75"/>
  <c r="P163" i="75"/>
  <c r="O163" i="75"/>
  <c r="N163" i="75"/>
  <c r="M163" i="75"/>
  <c r="L163" i="75"/>
  <c r="K163" i="75"/>
  <c r="J163" i="75"/>
  <c r="I163" i="75"/>
  <c r="H163" i="75"/>
  <c r="G163" i="75"/>
  <c r="F163" i="75"/>
  <c r="E163" i="75"/>
  <c r="D163" i="75"/>
  <c r="C163" i="75"/>
  <c r="B163" i="75"/>
  <c r="BX162" i="75"/>
  <c r="BW162" i="75"/>
  <c r="BV162" i="75"/>
  <c r="BU162" i="75"/>
  <c r="BT162" i="75"/>
  <c r="BS162" i="75"/>
  <c r="BR162" i="75"/>
  <c r="BQ162" i="75"/>
  <c r="BP162" i="75"/>
  <c r="BO162" i="75"/>
  <c r="BN162" i="75"/>
  <c r="BM162" i="75"/>
  <c r="BL162" i="75"/>
  <c r="BK162" i="75"/>
  <c r="BJ162" i="75"/>
  <c r="BI162" i="75"/>
  <c r="BH162" i="75"/>
  <c r="BG162" i="75"/>
  <c r="BF162" i="75"/>
  <c r="BE162" i="75"/>
  <c r="BD162" i="75"/>
  <c r="BC162" i="75"/>
  <c r="BB162" i="75"/>
  <c r="BA162" i="75"/>
  <c r="AZ162" i="75"/>
  <c r="AY162" i="75"/>
  <c r="AX162" i="75"/>
  <c r="AW162" i="75"/>
  <c r="AV162" i="75"/>
  <c r="AU162" i="75"/>
  <c r="AT162" i="75"/>
  <c r="AS162" i="75"/>
  <c r="AR162" i="75"/>
  <c r="AQ162" i="75"/>
  <c r="AP162" i="75"/>
  <c r="AO162" i="75"/>
  <c r="AN162" i="75"/>
  <c r="AM162" i="75"/>
  <c r="AL162" i="75"/>
  <c r="AK162" i="75"/>
  <c r="AJ162" i="75"/>
  <c r="AI162" i="75"/>
  <c r="AH162" i="75"/>
  <c r="AG162" i="75"/>
  <c r="AF162" i="75"/>
  <c r="AE162" i="75"/>
  <c r="AD162" i="75"/>
  <c r="AC162" i="75"/>
  <c r="AB162" i="75"/>
  <c r="AA162" i="75"/>
  <c r="Z162" i="75"/>
  <c r="Y162" i="75"/>
  <c r="X162" i="75"/>
  <c r="W162" i="75"/>
  <c r="V162" i="75"/>
  <c r="U162" i="75"/>
  <c r="T162" i="75"/>
  <c r="S162" i="75"/>
  <c r="R162" i="75"/>
  <c r="Q162" i="75"/>
  <c r="P162" i="75"/>
  <c r="O162" i="75"/>
  <c r="N162" i="75"/>
  <c r="M162" i="75"/>
  <c r="L162" i="75"/>
  <c r="K162" i="75"/>
  <c r="J162" i="75"/>
  <c r="I162" i="75"/>
  <c r="H162" i="75"/>
  <c r="G162" i="75"/>
  <c r="F162" i="75"/>
  <c r="E162" i="75"/>
  <c r="D162" i="75"/>
  <c r="C162" i="75"/>
  <c r="B162" i="75"/>
  <c r="BX161" i="75"/>
  <c r="BW161" i="75"/>
  <c r="BV161" i="75"/>
  <c r="BU161" i="75"/>
  <c r="BT161" i="75"/>
  <c r="BS161" i="75"/>
  <c r="BR161" i="75"/>
  <c r="BQ161" i="75"/>
  <c r="BP161" i="75"/>
  <c r="BO161" i="75"/>
  <c r="BN161" i="75"/>
  <c r="BM161" i="75"/>
  <c r="BL161" i="75"/>
  <c r="BK161" i="75"/>
  <c r="BJ161" i="75"/>
  <c r="BI161" i="75"/>
  <c r="BH161" i="75"/>
  <c r="BG161" i="75"/>
  <c r="BF161" i="75"/>
  <c r="BE161" i="75"/>
  <c r="BD161" i="75"/>
  <c r="BC161" i="75"/>
  <c r="BB161" i="75"/>
  <c r="BA161" i="75"/>
  <c r="AZ161" i="75"/>
  <c r="AY161" i="75"/>
  <c r="AX161" i="75"/>
  <c r="AW161" i="75"/>
  <c r="AV161" i="75"/>
  <c r="AU161" i="75"/>
  <c r="AT161" i="75"/>
  <c r="AS161" i="75"/>
  <c r="AR161" i="75"/>
  <c r="AQ161" i="75"/>
  <c r="AP161" i="75"/>
  <c r="AO161" i="75"/>
  <c r="AN161" i="75"/>
  <c r="AM161" i="75"/>
  <c r="AL161" i="75"/>
  <c r="AK161" i="75"/>
  <c r="AJ161" i="75"/>
  <c r="AI161" i="75"/>
  <c r="AH161" i="75"/>
  <c r="AG161" i="75"/>
  <c r="AF161" i="75"/>
  <c r="AE161" i="75"/>
  <c r="AD161" i="75"/>
  <c r="AC161" i="75"/>
  <c r="AB161" i="75"/>
  <c r="AA161" i="75"/>
  <c r="Z161" i="75"/>
  <c r="Y161" i="75"/>
  <c r="X161" i="75"/>
  <c r="W161" i="75"/>
  <c r="V161" i="75"/>
  <c r="U161" i="75"/>
  <c r="T161" i="75"/>
  <c r="S161" i="75"/>
  <c r="R161" i="75"/>
  <c r="Q161" i="75"/>
  <c r="P161" i="75"/>
  <c r="O161" i="75"/>
  <c r="N161" i="75"/>
  <c r="M161" i="75"/>
  <c r="L161" i="75"/>
  <c r="K161" i="75"/>
  <c r="J161" i="75"/>
  <c r="I161" i="75"/>
  <c r="H161" i="75"/>
  <c r="G161" i="75"/>
  <c r="F161" i="75"/>
  <c r="E161" i="75"/>
  <c r="D161" i="75"/>
  <c r="C161" i="75"/>
  <c r="B161" i="75"/>
  <c r="BX160" i="75"/>
  <c r="BW160" i="75"/>
  <c r="BV160" i="75"/>
  <c r="BU160" i="75"/>
  <c r="BT160" i="75"/>
  <c r="BS160" i="75"/>
  <c r="BR160" i="75"/>
  <c r="BQ160" i="75"/>
  <c r="BP160" i="75"/>
  <c r="BO160" i="75"/>
  <c r="BN160" i="75"/>
  <c r="BM160" i="75"/>
  <c r="BL160" i="75"/>
  <c r="BK160" i="75"/>
  <c r="BJ160" i="75"/>
  <c r="BI160" i="75"/>
  <c r="BH160" i="75"/>
  <c r="BG160" i="75"/>
  <c r="BF160" i="75"/>
  <c r="BE160" i="75"/>
  <c r="BD160" i="75"/>
  <c r="BC160" i="75"/>
  <c r="BB160" i="75"/>
  <c r="BA160" i="75"/>
  <c r="AZ160" i="75"/>
  <c r="AY160" i="75"/>
  <c r="AX160" i="75"/>
  <c r="AW160" i="75"/>
  <c r="AV160" i="75"/>
  <c r="AU160" i="75"/>
  <c r="AT160" i="75"/>
  <c r="AS160" i="75"/>
  <c r="AR160" i="75"/>
  <c r="AQ160" i="75"/>
  <c r="AP160" i="75"/>
  <c r="AO160" i="75"/>
  <c r="AN160" i="75"/>
  <c r="AM160" i="75"/>
  <c r="AL160" i="75"/>
  <c r="AK160" i="75"/>
  <c r="AJ160" i="75"/>
  <c r="AI160" i="75"/>
  <c r="AH160" i="75"/>
  <c r="AG160" i="75"/>
  <c r="AF160" i="75"/>
  <c r="AE160" i="75"/>
  <c r="AD160" i="75"/>
  <c r="AC160" i="75"/>
  <c r="AB160" i="75"/>
  <c r="AA160" i="75"/>
  <c r="Z160" i="75"/>
  <c r="Y160" i="75"/>
  <c r="X160" i="75"/>
  <c r="W160" i="75"/>
  <c r="V160" i="75"/>
  <c r="U160" i="75"/>
  <c r="T160" i="75"/>
  <c r="S160" i="75"/>
  <c r="R160" i="75"/>
  <c r="Q160" i="75"/>
  <c r="P160" i="75"/>
  <c r="O160" i="75"/>
  <c r="N160" i="75"/>
  <c r="M160" i="75"/>
  <c r="L160" i="75"/>
  <c r="K160" i="75"/>
  <c r="J160" i="75"/>
  <c r="I160" i="75"/>
  <c r="H160" i="75"/>
  <c r="G160" i="75"/>
  <c r="F160" i="75"/>
  <c r="E160" i="75"/>
  <c r="D160" i="75"/>
  <c r="C160" i="75"/>
  <c r="B160" i="75"/>
  <c r="BX159" i="75"/>
  <c r="BW159" i="75"/>
  <c r="BV159" i="75"/>
  <c r="BU159" i="75"/>
  <c r="BT159" i="75"/>
  <c r="BS159" i="75"/>
  <c r="BR159" i="75"/>
  <c r="BQ159" i="75"/>
  <c r="BP159" i="75"/>
  <c r="BO159" i="75"/>
  <c r="BN159" i="75"/>
  <c r="BM159" i="75"/>
  <c r="BL159" i="75"/>
  <c r="BK159" i="75"/>
  <c r="BJ159" i="75"/>
  <c r="BI159" i="75"/>
  <c r="BH159" i="75"/>
  <c r="BG159" i="75"/>
  <c r="BF159" i="75"/>
  <c r="BE159" i="75"/>
  <c r="BD159" i="75"/>
  <c r="BC159" i="75"/>
  <c r="BB159" i="75"/>
  <c r="BA159" i="75"/>
  <c r="AZ159" i="75"/>
  <c r="AY159" i="75"/>
  <c r="AX159" i="75"/>
  <c r="AW159" i="75"/>
  <c r="AV159" i="75"/>
  <c r="AU159" i="75"/>
  <c r="AT159" i="75"/>
  <c r="AS159" i="75"/>
  <c r="AR159" i="75"/>
  <c r="AQ159" i="75"/>
  <c r="AP159" i="75"/>
  <c r="AO159" i="75"/>
  <c r="AN159" i="75"/>
  <c r="AM159" i="75"/>
  <c r="AL159" i="75"/>
  <c r="AK159" i="75"/>
  <c r="AJ159" i="75"/>
  <c r="AI159" i="75"/>
  <c r="AH159" i="75"/>
  <c r="AG159" i="75"/>
  <c r="AF159" i="75"/>
  <c r="AE159" i="75"/>
  <c r="AD159" i="75"/>
  <c r="AC159" i="75"/>
  <c r="AB159" i="75"/>
  <c r="AA159" i="75"/>
  <c r="Z159" i="75"/>
  <c r="Y159" i="75"/>
  <c r="X159" i="75"/>
  <c r="W159" i="75"/>
  <c r="V159" i="75"/>
  <c r="U159" i="75"/>
  <c r="T159" i="75"/>
  <c r="S159" i="75"/>
  <c r="R159" i="75"/>
  <c r="Q159" i="75"/>
  <c r="P159" i="75"/>
  <c r="O159" i="75"/>
  <c r="N159" i="75"/>
  <c r="M159" i="75"/>
  <c r="L159" i="75"/>
  <c r="K159" i="75"/>
  <c r="J159" i="75"/>
  <c r="I159" i="75"/>
  <c r="H159" i="75"/>
  <c r="G159" i="75"/>
  <c r="F159" i="75"/>
  <c r="E159" i="75"/>
  <c r="D159" i="75"/>
  <c r="C159" i="75"/>
  <c r="B159" i="75"/>
  <c r="BX158" i="75"/>
  <c r="BW158" i="75"/>
  <c r="BV158" i="75"/>
  <c r="BU158" i="75"/>
  <c r="BT158" i="75"/>
  <c r="BS158" i="75"/>
  <c r="BR158" i="75"/>
  <c r="BQ158" i="75"/>
  <c r="BP158" i="75"/>
  <c r="BO158" i="75"/>
  <c r="BN158" i="75"/>
  <c r="BM158" i="75"/>
  <c r="BL158" i="75"/>
  <c r="BK158" i="75"/>
  <c r="BJ158" i="75"/>
  <c r="BI158" i="75"/>
  <c r="BH158" i="75"/>
  <c r="BG158" i="75"/>
  <c r="BF158" i="75"/>
  <c r="BE158" i="75"/>
  <c r="BD158" i="75"/>
  <c r="BC158" i="75"/>
  <c r="BB158" i="75"/>
  <c r="BA158" i="75"/>
  <c r="AZ158" i="75"/>
  <c r="AY158" i="75"/>
  <c r="AX158" i="75"/>
  <c r="AW158" i="75"/>
  <c r="AV158" i="75"/>
  <c r="AU158" i="75"/>
  <c r="AT158" i="75"/>
  <c r="AS158" i="75"/>
  <c r="AR158" i="75"/>
  <c r="AQ158" i="75"/>
  <c r="AP158" i="75"/>
  <c r="AO158" i="75"/>
  <c r="AN158" i="75"/>
  <c r="AM158" i="75"/>
  <c r="AL158" i="75"/>
  <c r="AK158" i="75"/>
  <c r="AJ158" i="75"/>
  <c r="AI158" i="75"/>
  <c r="AH158" i="75"/>
  <c r="AG158" i="75"/>
  <c r="AF158" i="75"/>
  <c r="AE158" i="75"/>
  <c r="AD158" i="75"/>
  <c r="AC158" i="75"/>
  <c r="AB158" i="75"/>
  <c r="AA158" i="75"/>
  <c r="Z158" i="75"/>
  <c r="Y158" i="75"/>
  <c r="X158" i="75"/>
  <c r="W158" i="75"/>
  <c r="V158" i="75"/>
  <c r="U158" i="75"/>
  <c r="T158" i="75"/>
  <c r="S158" i="75"/>
  <c r="R158" i="75"/>
  <c r="Q158" i="75"/>
  <c r="P158" i="75"/>
  <c r="O158" i="75"/>
  <c r="N158" i="75"/>
  <c r="M158" i="75"/>
  <c r="L158" i="75"/>
  <c r="K158" i="75"/>
  <c r="J158" i="75"/>
  <c r="I158" i="75"/>
  <c r="H158" i="75"/>
  <c r="G158" i="75"/>
  <c r="F158" i="75"/>
  <c r="E158" i="75"/>
  <c r="D158" i="75"/>
  <c r="C158" i="75"/>
  <c r="B158" i="75"/>
  <c r="BX157" i="75"/>
  <c r="BW157" i="75"/>
  <c r="BV157" i="75"/>
  <c r="BU157" i="75"/>
  <c r="BT157" i="75"/>
  <c r="BS157" i="75"/>
  <c r="BR157" i="75"/>
  <c r="BQ157" i="75"/>
  <c r="BP157" i="75"/>
  <c r="BO157" i="75"/>
  <c r="BN157" i="75"/>
  <c r="BM157" i="75"/>
  <c r="BL157" i="75"/>
  <c r="BK157" i="75"/>
  <c r="BJ157" i="75"/>
  <c r="BI157" i="75"/>
  <c r="BH157" i="75"/>
  <c r="BG157" i="75"/>
  <c r="BF157" i="75"/>
  <c r="BE157" i="75"/>
  <c r="BD157" i="75"/>
  <c r="BC157" i="75"/>
  <c r="BB157" i="75"/>
  <c r="BA157" i="75"/>
  <c r="AZ157" i="75"/>
  <c r="AY157" i="75"/>
  <c r="AX157" i="75"/>
  <c r="AW157" i="75"/>
  <c r="AV157" i="75"/>
  <c r="AU157" i="75"/>
  <c r="AT157" i="75"/>
  <c r="AS157" i="75"/>
  <c r="AR157" i="75"/>
  <c r="AQ157" i="75"/>
  <c r="AP157" i="75"/>
  <c r="AO157" i="75"/>
  <c r="AN157" i="75"/>
  <c r="AM157" i="75"/>
  <c r="AL157" i="75"/>
  <c r="AK157" i="75"/>
  <c r="AJ157" i="75"/>
  <c r="AI157" i="75"/>
  <c r="AH157" i="75"/>
  <c r="AG157" i="75"/>
  <c r="AF157" i="75"/>
  <c r="AE157" i="75"/>
  <c r="AD157" i="75"/>
  <c r="AC157" i="75"/>
  <c r="AB157" i="75"/>
  <c r="AA157" i="75"/>
  <c r="Z157" i="75"/>
  <c r="Y157" i="75"/>
  <c r="X157" i="75"/>
  <c r="W157" i="75"/>
  <c r="V157" i="75"/>
  <c r="U157" i="75"/>
  <c r="T157" i="75"/>
  <c r="S157" i="75"/>
  <c r="R157" i="75"/>
  <c r="Q157" i="75"/>
  <c r="P157" i="75"/>
  <c r="O157" i="75"/>
  <c r="N157" i="75"/>
  <c r="M157" i="75"/>
  <c r="L157" i="75"/>
  <c r="K157" i="75"/>
  <c r="J157" i="75"/>
  <c r="I157" i="75"/>
  <c r="H157" i="75"/>
  <c r="G157" i="75"/>
  <c r="F157" i="75"/>
  <c r="E157" i="75"/>
  <c r="D157" i="75"/>
  <c r="C157" i="75"/>
  <c r="B157" i="75"/>
  <c r="BX156" i="75"/>
  <c r="BW156" i="75"/>
  <c r="BV156" i="75"/>
  <c r="BU156" i="75"/>
  <c r="BT156" i="75"/>
  <c r="BS156" i="75"/>
  <c r="BR156" i="75"/>
  <c r="BQ156" i="75"/>
  <c r="BP156" i="75"/>
  <c r="BO156" i="75"/>
  <c r="BN156" i="75"/>
  <c r="BM156" i="75"/>
  <c r="BL156" i="75"/>
  <c r="BK156" i="75"/>
  <c r="BJ156" i="75"/>
  <c r="BI156" i="75"/>
  <c r="BH156" i="75"/>
  <c r="BG156" i="75"/>
  <c r="BF156" i="75"/>
  <c r="BE156" i="75"/>
  <c r="BD156" i="75"/>
  <c r="BC156" i="75"/>
  <c r="BB156" i="75"/>
  <c r="BA156" i="75"/>
  <c r="AZ156" i="75"/>
  <c r="AY156" i="75"/>
  <c r="AX156" i="75"/>
  <c r="AW156" i="75"/>
  <c r="AV156" i="75"/>
  <c r="AU156" i="75"/>
  <c r="AT156" i="75"/>
  <c r="AS156" i="75"/>
  <c r="AR156" i="75"/>
  <c r="AQ156" i="75"/>
  <c r="AP156" i="75"/>
  <c r="AO156" i="75"/>
  <c r="AN156" i="75"/>
  <c r="AM156" i="75"/>
  <c r="AL156" i="75"/>
  <c r="AK156" i="75"/>
  <c r="AJ156" i="75"/>
  <c r="AI156" i="75"/>
  <c r="AH156" i="75"/>
  <c r="AG156" i="75"/>
  <c r="AF156" i="75"/>
  <c r="AE156" i="75"/>
  <c r="AD156" i="75"/>
  <c r="AC156" i="75"/>
  <c r="AB156" i="75"/>
  <c r="AA156" i="75"/>
  <c r="Z156" i="75"/>
  <c r="Y156" i="75"/>
  <c r="X156" i="75"/>
  <c r="W156" i="75"/>
  <c r="V156" i="75"/>
  <c r="U156" i="75"/>
  <c r="T156" i="75"/>
  <c r="S156" i="75"/>
  <c r="R156" i="75"/>
  <c r="Q156" i="75"/>
  <c r="P156" i="75"/>
  <c r="O156" i="75"/>
  <c r="N156" i="75"/>
  <c r="M156" i="75"/>
  <c r="L156" i="75"/>
  <c r="K156" i="75"/>
  <c r="J156" i="75"/>
  <c r="I156" i="75"/>
  <c r="H156" i="75"/>
  <c r="G156" i="75"/>
  <c r="F156" i="75"/>
  <c r="E156" i="75"/>
  <c r="D156" i="75"/>
  <c r="C156" i="75"/>
  <c r="B156" i="75"/>
  <c r="BX155" i="75"/>
  <c r="BW155" i="75"/>
  <c r="BV155" i="75"/>
  <c r="BU155" i="75"/>
  <c r="BT155" i="75"/>
  <c r="BS155" i="75"/>
  <c r="BR155" i="75"/>
  <c r="BQ155" i="75"/>
  <c r="BP155" i="75"/>
  <c r="BO155" i="75"/>
  <c r="BN155" i="75"/>
  <c r="BM155" i="75"/>
  <c r="BL155" i="75"/>
  <c r="BK155" i="75"/>
  <c r="BJ155" i="75"/>
  <c r="BI155" i="75"/>
  <c r="BH155" i="75"/>
  <c r="BG155" i="75"/>
  <c r="BF155" i="75"/>
  <c r="BE155" i="75"/>
  <c r="BD155" i="75"/>
  <c r="BC155" i="75"/>
  <c r="BB155" i="75"/>
  <c r="BA155" i="75"/>
  <c r="AZ155" i="75"/>
  <c r="AY155" i="75"/>
  <c r="AX155" i="75"/>
  <c r="AW155" i="75"/>
  <c r="AV155" i="75"/>
  <c r="AU155" i="75"/>
  <c r="AT155" i="75"/>
  <c r="AS155" i="75"/>
  <c r="AR155" i="75"/>
  <c r="AQ155" i="75"/>
  <c r="AP155" i="75"/>
  <c r="AO155" i="75"/>
  <c r="AN155" i="75"/>
  <c r="AM155" i="75"/>
  <c r="AL155" i="75"/>
  <c r="AK155" i="75"/>
  <c r="AJ155" i="75"/>
  <c r="AI155" i="75"/>
  <c r="AH155" i="75"/>
  <c r="AG155" i="75"/>
  <c r="AF155" i="75"/>
  <c r="AE155" i="75"/>
  <c r="AD155" i="75"/>
  <c r="AC155" i="75"/>
  <c r="AB155" i="75"/>
  <c r="AA155" i="75"/>
  <c r="Z155" i="75"/>
  <c r="Y155" i="75"/>
  <c r="X155" i="75"/>
  <c r="W155" i="75"/>
  <c r="V155" i="75"/>
  <c r="U155" i="75"/>
  <c r="T155" i="75"/>
  <c r="S155" i="75"/>
  <c r="R155" i="75"/>
  <c r="Q155" i="75"/>
  <c r="P155" i="75"/>
  <c r="O155" i="75"/>
  <c r="N155" i="75"/>
  <c r="M155" i="75"/>
  <c r="L155" i="75"/>
  <c r="K155" i="75"/>
  <c r="J155" i="75"/>
  <c r="I155" i="75"/>
  <c r="H155" i="75"/>
  <c r="G155" i="75"/>
  <c r="F155" i="75"/>
  <c r="E155" i="75"/>
  <c r="D155" i="75"/>
  <c r="C155" i="75"/>
  <c r="B155" i="75"/>
  <c r="BX154" i="75"/>
  <c r="BW154" i="75"/>
  <c r="BV154" i="75"/>
  <c r="BU154" i="75"/>
  <c r="BT154" i="75"/>
  <c r="BS154" i="75"/>
  <c r="BR154" i="75"/>
  <c r="BQ154" i="75"/>
  <c r="BP154" i="75"/>
  <c r="BO154" i="75"/>
  <c r="BN154" i="75"/>
  <c r="BM154" i="75"/>
  <c r="BL154" i="75"/>
  <c r="BK154" i="75"/>
  <c r="BJ154" i="75"/>
  <c r="BI154" i="75"/>
  <c r="BH154" i="75"/>
  <c r="BG154" i="75"/>
  <c r="BF154" i="75"/>
  <c r="BE154" i="75"/>
  <c r="BD154" i="75"/>
  <c r="BC154" i="75"/>
  <c r="BB154" i="75"/>
  <c r="BA154" i="75"/>
  <c r="AZ154" i="75"/>
  <c r="AY154" i="75"/>
  <c r="AX154" i="75"/>
  <c r="AW154" i="75"/>
  <c r="AV154" i="75"/>
  <c r="AU154" i="75"/>
  <c r="AT154" i="75"/>
  <c r="AS154" i="75"/>
  <c r="AR154" i="75"/>
  <c r="AQ154" i="75"/>
  <c r="AP154" i="75"/>
  <c r="AO154" i="75"/>
  <c r="AN154" i="75"/>
  <c r="AM154" i="75"/>
  <c r="AL154" i="75"/>
  <c r="AK154" i="75"/>
  <c r="AJ154" i="75"/>
  <c r="AI154" i="75"/>
  <c r="AH154" i="75"/>
  <c r="AG154" i="75"/>
  <c r="AF154" i="75"/>
  <c r="AE154" i="75"/>
  <c r="AD154" i="75"/>
  <c r="AC154" i="75"/>
  <c r="AB154" i="75"/>
  <c r="AA154" i="75"/>
  <c r="Z154" i="75"/>
  <c r="Y154" i="75"/>
  <c r="X154" i="75"/>
  <c r="W154" i="75"/>
  <c r="V154" i="75"/>
  <c r="U154" i="75"/>
  <c r="T154" i="75"/>
  <c r="S154" i="75"/>
  <c r="R154" i="75"/>
  <c r="Q154" i="75"/>
  <c r="P154" i="75"/>
  <c r="O154" i="75"/>
  <c r="N154" i="75"/>
  <c r="M154" i="75"/>
  <c r="L154" i="75"/>
  <c r="K154" i="75"/>
  <c r="J154" i="75"/>
  <c r="I154" i="75"/>
  <c r="H154" i="75"/>
  <c r="G154" i="75"/>
  <c r="F154" i="75"/>
  <c r="E154" i="75"/>
  <c r="D154" i="75"/>
  <c r="C154" i="75"/>
  <c r="B154" i="75"/>
  <c r="BX153" i="75"/>
  <c r="BW153" i="75"/>
  <c r="BV153" i="75"/>
  <c r="BU153" i="75"/>
  <c r="BT153" i="75"/>
  <c r="BS153" i="75"/>
  <c r="BR153" i="75"/>
  <c r="BQ153" i="75"/>
  <c r="BP153" i="75"/>
  <c r="BO153" i="75"/>
  <c r="BN153" i="75"/>
  <c r="BM153" i="75"/>
  <c r="BL153" i="75"/>
  <c r="BK153" i="75"/>
  <c r="BJ153" i="75"/>
  <c r="BI153" i="75"/>
  <c r="BH153" i="75"/>
  <c r="BG153" i="75"/>
  <c r="BF153" i="75"/>
  <c r="BE153" i="75"/>
  <c r="BD153" i="75"/>
  <c r="BC153" i="75"/>
  <c r="BB153" i="75"/>
  <c r="BA153" i="75"/>
  <c r="AZ153" i="75"/>
  <c r="AY153" i="75"/>
  <c r="AX153" i="75"/>
  <c r="AW153" i="75"/>
  <c r="AV153" i="75"/>
  <c r="AU153" i="75"/>
  <c r="AT153" i="75"/>
  <c r="AS153" i="75"/>
  <c r="AR153" i="75"/>
  <c r="AQ153" i="75"/>
  <c r="AP153" i="75"/>
  <c r="AO153" i="75"/>
  <c r="AN153" i="75"/>
  <c r="AM153" i="75"/>
  <c r="AL153" i="75"/>
  <c r="AK153" i="75"/>
  <c r="AJ153" i="75"/>
  <c r="AI153" i="75"/>
  <c r="AH153" i="75"/>
  <c r="AG153" i="75"/>
  <c r="AF153" i="75"/>
  <c r="AE153" i="75"/>
  <c r="AD153" i="75"/>
  <c r="AC153" i="75"/>
  <c r="AB153" i="75"/>
  <c r="AA153" i="75"/>
  <c r="Z153" i="75"/>
  <c r="Y153" i="75"/>
  <c r="X153" i="75"/>
  <c r="W153" i="75"/>
  <c r="V153" i="75"/>
  <c r="U153" i="75"/>
  <c r="T153" i="75"/>
  <c r="S153" i="75"/>
  <c r="R153" i="75"/>
  <c r="Q153" i="75"/>
  <c r="P153" i="75"/>
  <c r="O153" i="75"/>
  <c r="N153" i="75"/>
  <c r="M153" i="75"/>
  <c r="L153" i="75"/>
  <c r="K153" i="75"/>
  <c r="J153" i="75"/>
  <c r="I153" i="75"/>
  <c r="H153" i="75"/>
  <c r="G153" i="75"/>
  <c r="F153" i="75"/>
  <c r="E153" i="75"/>
  <c r="D153" i="75"/>
  <c r="C153" i="75"/>
  <c r="B153" i="75"/>
  <c r="BX152" i="75"/>
  <c r="BW152" i="75"/>
  <c r="BV152" i="75"/>
  <c r="BU152" i="75"/>
  <c r="BT152" i="75"/>
  <c r="BS152" i="75"/>
  <c r="BR152" i="75"/>
  <c r="BQ152" i="75"/>
  <c r="BP152" i="75"/>
  <c r="BO152" i="75"/>
  <c r="BN152" i="75"/>
  <c r="BM152" i="75"/>
  <c r="BL152" i="75"/>
  <c r="BK152" i="75"/>
  <c r="BJ152" i="75"/>
  <c r="BI152" i="75"/>
  <c r="BH152" i="75"/>
  <c r="BG152" i="75"/>
  <c r="BF152" i="75"/>
  <c r="BE152" i="75"/>
  <c r="BD152" i="75"/>
  <c r="BC152" i="75"/>
  <c r="BB152" i="75"/>
  <c r="BA152" i="75"/>
  <c r="AZ152" i="75"/>
  <c r="AY152" i="75"/>
  <c r="AX152" i="75"/>
  <c r="AW152" i="75"/>
  <c r="AV152" i="75"/>
  <c r="AU152" i="75"/>
  <c r="AT152" i="75"/>
  <c r="AS152" i="75"/>
  <c r="AR152" i="75"/>
  <c r="AQ152" i="75"/>
  <c r="AP152" i="75"/>
  <c r="AO152" i="75"/>
  <c r="AN152" i="75"/>
  <c r="AM152" i="75"/>
  <c r="AL152" i="75"/>
  <c r="AK152" i="75"/>
  <c r="AJ152" i="75"/>
  <c r="AI152" i="75"/>
  <c r="AH152" i="75"/>
  <c r="AG152" i="75"/>
  <c r="AF152" i="75"/>
  <c r="AE152" i="75"/>
  <c r="AD152" i="75"/>
  <c r="AC152" i="75"/>
  <c r="AB152" i="75"/>
  <c r="AA152" i="75"/>
  <c r="Z152" i="75"/>
  <c r="Y152" i="75"/>
  <c r="X152" i="75"/>
  <c r="W152" i="75"/>
  <c r="V152" i="75"/>
  <c r="U152" i="75"/>
  <c r="T152" i="75"/>
  <c r="S152" i="75"/>
  <c r="R152" i="75"/>
  <c r="Q152" i="75"/>
  <c r="P152" i="75"/>
  <c r="O152" i="75"/>
  <c r="N152" i="75"/>
  <c r="M152" i="75"/>
  <c r="L152" i="75"/>
  <c r="K152" i="75"/>
  <c r="J152" i="75"/>
  <c r="I152" i="75"/>
  <c r="H152" i="75"/>
  <c r="G152" i="75"/>
  <c r="F152" i="75"/>
  <c r="E152" i="75"/>
  <c r="D152" i="75"/>
  <c r="C152" i="75"/>
  <c r="B152" i="75"/>
  <c r="BX151" i="75"/>
  <c r="BW151" i="75"/>
  <c r="BV151" i="75"/>
  <c r="BU151" i="75"/>
  <c r="BT151" i="75"/>
  <c r="BS151" i="75"/>
  <c r="BR151" i="75"/>
  <c r="BQ151" i="75"/>
  <c r="BP151" i="75"/>
  <c r="BO151" i="75"/>
  <c r="BN151" i="75"/>
  <c r="BM151" i="75"/>
  <c r="BL151" i="75"/>
  <c r="BK151" i="75"/>
  <c r="BJ151" i="75"/>
  <c r="BI151" i="75"/>
  <c r="BH151" i="75"/>
  <c r="BG151" i="75"/>
  <c r="BF151" i="75"/>
  <c r="BE151" i="75"/>
  <c r="BD151" i="75"/>
  <c r="BC151" i="75"/>
  <c r="BB151" i="75"/>
  <c r="BA151" i="75"/>
  <c r="AZ151" i="75"/>
  <c r="AY151" i="75"/>
  <c r="AX151" i="75"/>
  <c r="AW151" i="75"/>
  <c r="AV151" i="75"/>
  <c r="AU151" i="75"/>
  <c r="AT151" i="75"/>
  <c r="AS151" i="75"/>
  <c r="AR151" i="75"/>
  <c r="AQ151" i="75"/>
  <c r="AP151" i="75"/>
  <c r="AO151" i="75"/>
  <c r="AN151" i="75"/>
  <c r="AM151" i="75"/>
  <c r="AL151" i="75"/>
  <c r="AK151" i="75"/>
  <c r="AJ151" i="75"/>
  <c r="AI151" i="75"/>
  <c r="AH151" i="75"/>
  <c r="AG151" i="75"/>
  <c r="AF151" i="75"/>
  <c r="AE151" i="75"/>
  <c r="AD151" i="75"/>
  <c r="AC151" i="75"/>
  <c r="AB151" i="75"/>
  <c r="AA151" i="75"/>
  <c r="Z151" i="75"/>
  <c r="Y151" i="75"/>
  <c r="X151" i="75"/>
  <c r="W151" i="75"/>
  <c r="V151" i="75"/>
  <c r="U151" i="75"/>
  <c r="T151" i="75"/>
  <c r="S151" i="75"/>
  <c r="R151" i="75"/>
  <c r="Q151" i="75"/>
  <c r="P151" i="75"/>
  <c r="O151" i="75"/>
  <c r="N151" i="75"/>
  <c r="M151" i="75"/>
  <c r="L151" i="75"/>
  <c r="K151" i="75"/>
  <c r="J151" i="75"/>
  <c r="I151" i="75"/>
  <c r="H151" i="75"/>
  <c r="G151" i="75"/>
  <c r="F151" i="75"/>
  <c r="E151" i="75"/>
  <c r="D151" i="75"/>
  <c r="C151" i="75"/>
  <c r="B151" i="75"/>
  <c r="BX150" i="75"/>
  <c r="BW150" i="75"/>
  <c r="BV150" i="75"/>
  <c r="BU150" i="75"/>
  <c r="BT150" i="75"/>
  <c r="BS150" i="75"/>
  <c r="BR150" i="75"/>
  <c r="BQ150" i="75"/>
  <c r="BP150" i="75"/>
  <c r="BO150" i="75"/>
  <c r="BN150" i="75"/>
  <c r="BM150" i="75"/>
  <c r="BL150" i="75"/>
  <c r="BK150" i="75"/>
  <c r="BJ150" i="75"/>
  <c r="BI150" i="75"/>
  <c r="BH150" i="75"/>
  <c r="BG150" i="75"/>
  <c r="BF150" i="75"/>
  <c r="BE150" i="75"/>
  <c r="BD150" i="75"/>
  <c r="BC150" i="75"/>
  <c r="BB150" i="75"/>
  <c r="BA150" i="75"/>
  <c r="AZ150" i="75"/>
  <c r="AY150" i="75"/>
  <c r="AX150" i="75"/>
  <c r="AW150" i="75"/>
  <c r="AV150" i="75"/>
  <c r="AU150" i="75"/>
  <c r="AT150" i="75"/>
  <c r="AS150" i="75"/>
  <c r="AR150" i="75"/>
  <c r="AQ150" i="75"/>
  <c r="AP150" i="75"/>
  <c r="AO150" i="75"/>
  <c r="AN150" i="75"/>
  <c r="AM150" i="75"/>
  <c r="AL150" i="75"/>
  <c r="AK150" i="75"/>
  <c r="AJ150" i="75"/>
  <c r="AI150" i="75"/>
  <c r="AH150" i="75"/>
  <c r="AG150" i="75"/>
  <c r="AF150" i="75"/>
  <c r="AE150" i="75"/>
  <c r="AD150" i="75"/>
  <c r="AC150" i="75"/>
  <c r="AB150" i="75"/>
  <c r="AA150" i="75"/>
  <c r="Z150" i="75"/>
  <c r="Y150" i="75"/>
  <c r="X150" i="75"/>
  <c r="W150" i="75"/>
  <c r="V150" i="75"/>
  <c r="U150" i="75"/>
  <c r="T150" i="75"/>
  <c r="S150" i="75"/>
  <c r="R150" i="75"/>
  <c r="Q150" i="75"/>
  <c r="P150" i="75"/>
  <c r="O150" i="75"/>
  <c r="N150" i="75"/>
  <c r="M150" i="75"/>
  <c r="L150" i="75"/>
  <c r="K150" i="75"/>
  <c r="J150" i="75"/>
  <c r="I150" i="75"/>
  <c r="H150" i="75"/>
  <c r="G150" i="75"/>
  <c r="F150" i="75"/>
  <c r="E150" i="75"/>
  <c r="D150" i="75"/>
  <c r="C150" i="75"/>
  <c r="B150" i="75"/>
  <c r="BX149" i="75"/>
  <c r="BW149" i="75"/>
  <c r="BV149" i="75"/>
  <c r="BU149" i="75"/>
  <c r="BT149" i="75"/>
  <c r="BS149" i="75"/>
  <c r="BR149" i="75"/>
  <c r="BQ149" i="75"/>
  <c r="BP149" i="75"/>
  <c r="BO149" i="75"/>
  <c r="BN149" i="75"/>
  <c r="BM149" i="75"/>
  <c r="BL149" i="75"/>
  <c r="BK149" i="75"/>
  <c r="BJ149" i="75"/>
  <c r="BI149" i="75"/>
  <c r="BH149" i="75"/>
  <c r="BG149" i="75"/>
  <c r="BF149" i="75"/>
  <c r="BE149" i="75"/>
  <c r="BD149" i="75"/>
  <c r="BC149" i="75"/>
  <c r="BB149" i="75"/>
  <c r="BA149" i="75"/>
  <c r="AZ149" i="75"/>
  <c r="AY149" i="75"/>
  <c r="AX149" i="75"/>
  <c r="AW149" i="75"/>
  <c r="AV149" i="75"/>
  <c r="AU149" i="75"/>
  <c r="AT149" i="75"/>
  <c r="AS149" i="75"/>
  <c r="AR149" i="75"/>
  <c r="AQ149" i="75"/>
  <c r="AP149" i="75"/>
  <c r="AO149" i="75"/>
  <c r="AN149" i="75"/>
  <c r="AM149" i="75"/>
  <c r="AL149" i="75"/>
  <c r="AK149" i="75"/>
  <c r="AJ149" i="75"/>
  <c r="AI149" i="75"/>
  <c r="AH149" i="75"/>
  <c r="AG149" i="75"/>
  <c r="AF149" i="75"/>
  <c r="AE149" i="75"/>
  <c r="AD149" i="75"/>
  <c r="AC149" i="75"/>
  <c r="AB149" i="75"/>
  <c r="AA149" i="75"/>
  <c r="Z149" i="75"/>
  <c r="Y149" i="75"/>
  <c r="X149" i="75"/>
  <c r="W149" i="75"/>
  <c r="V149" i="75"/>
  <c r="U149" i="75"/>
  <c r="T149" i="75"/>
  <c r="S149" i="75"/>
  <c r="R149" i="75"/>
  <c r="Q149" i="75"/>
  <c r="P149" i="75"/>
  <c r="O149" i="75"/>
  <c r="N149" i="75"/>
  <c r="M149" i="75"/>
  <c r="L149" i="75"/>
  <c r="K149" i="75"/>
  <c r="J149" i="75"/>
  <c r="I149" i="75"/>
  <c r="H149" i="75"/>
  <c r="G149" i="75"/>
  <c r="F149" i="75"/>
  <c r="E149" i="75"/>
  <c r="D149" i="75"/>
  <c r="C149" i="75"/>
  <c r="B149" i="75"/>
  <c r="BX148" i="75"/>
  <c r="BW148" i="75"/>
  <c r="BV148" i="75"/>
  <c r="BU148" i="75"/>
  <c r="BT148" i="75"/>
  <c r="BS148" i="75"/>
  <c r="BR148" i="75"/>
  <c r="BQ148" i="75"/>
  <c r="BP148" i="75"/>
  <c r="BO148" i="75"/>
  <c r="BN148" i="75"/>
  <c r="BM148" i="75"/>
  <c r="BL148" i="75"/>
  <c r="BK148" i="75"/>
  <c r="BJ148" i="75"/>
  <c r="BI148" i="75"/>
  <c r="BH148" i="75"/>
  <c r="BG148" i="75"/>
  <c r="BF148" i="75"/>
  <c r="BE148" i="75"/>
  <c r="BD148" i="75"/>
  <c r="BC148" i="75"/>
  <c r="BB148" i="75"/>
  <c r="BA148" i="75"/>
  <c r="AZ148" i="75"/>
  <c r="AY148" i="75"/>
  <c r="AX148" i="75"/>
  <c r="AW148" i="75"/>
  <c r="AV148" i="75"/>
  <c r="AU148" i="75"/>
  <c r="AT148" i="75"/>
  <c r="AS148" i="75"/>
  <c r="AR148" i="75"/>
  <c r="AQ148" i="75"/>
  <c r="AP148" i="75"/>
  <c r="AO148" i="75"/>
  <c r="AN148" i="75"/>
  <c r="AM148" i="75"/>
  <c r="AL148" i="75"/>
  <c r="AK148" i="75"/>
  <c r="AJ148" i="75"/>
  <c r="AI148" i="75"/>
  <c r="AH148" i="75"/>
  <c r="AG148" i="75"/>
  <c r="AF148" i="75"/>
  <c r="AE148" i="75"/>
  <c r="AD148" i="75"/>
  <c r="AC148" i="75"/>
  <c r="AB148" i="75"/>
  <c r="AA148" i="75"/>
  <c r="Z148" i="75"/>
  <c r="Y148" i="75"/>
  <c r="X148" i="75"/>
  <c r="W148" i="75"/>
  <c r="V148" i="75"/>
  <c r="U148" i="75"/>
  <c r="T148" i="75"/>
  <c r="S148" i="75"/>
  <c r="R148" i="75"/>
  <c r="Q148" i="75"/>
  <c r="P148" i="75"/>
  <c r="O148" i="75"/>
  <c r="N148" i="75"/>
  <c r="M148" i="75"/>
  <c r="L148" i="75"/>
  <c r="K148" i="75"/>
  <c r="J148" i="75"/>
  <c r="I148" i="75"/>
  <c r="H148" i="75"/>
  <c r="G148" i="75"/>
  <c r="F148" i="75"/>
  <c r="E148" i="75"/>
  <c r="D148" i="75"/>
  <c r="C148" i="75"/>
  <c r="B148" i="75"/>
  <c r="BX147" i="75"/>
  <c r="BW147" i="75"/>
  <c r="BV147" i="75"/>
  <c r="BU147" i="75"/>
  <c r="BT147" i="75"/>
  <c r="BS147" i="75"/>
  <c r="BR147" i="75"/>
  <c r="BQ147" i="75"/>
  <c r="BP147" i="75"/>
  <c r="BO147" i="75"/>
  <c r="BN147" i="75"/>
  <c r="BM147" i="75"/>
  <c r="BL147" i="75"/>
  <c r="BK147" i="75"/>
  <c r="BJ147" i="75"/>
  <c r="BI147" i="75"/>
  <c r="BH147" i="75"/>
  <c r="BG147" i="75"/>
  <c r="BF147" i="75"/>
  <c r="BE147" i="75"/>
  <c r="BD147" i="75"/>
  <c r="BC147" i="75"/>
  <c r="BB147" i="75"/>
  <c r="BA147" i="75"/>
  <c r="AZ147" i="75"/>
  <c r="AY147" i="75"/>
  <c r="AX147" i="75"/>
  <c r="AW147" i="75"/>
  <c r="AV147" i="75"/>
  <c r="AU147" i="75"/>
  <c r="AT147" i="75"/>
  <c r="AS147" i="75"/>
  <c r="AR147" i="75"/>
  <c r="AQ147" i="75"/>
  <c r="AP147" i="75"/>
  <c r="AO147" i="75"/>
  <c r="AN147" i="75"/>
  <c r="AM147" i="75"/>
  <c r="AL147" i="75"/>
  <c r="AK147" i="75"/>
  <c r="AJ147" i="75"/>
  <c r="AI147" i="75"/>
  <c r="AH147" i="75"/>
  <c r="AG147" i="75"/>
  <c r="AF147" i="75"/>
  <c r="AE147" i="75"/>
  <c r="AD147" i="75"/>
  <c r="AC147" i="75"/>
  <c r="AB147" i="75"/>
  <c r="AA147" i="75"/>
  <c r="Z147" i="75"/>
  <c r="Y147" i="75"/>
  <c r="X147" i="75"/>
  <c r="W147" i="75"/>
  <c r="V147" i="75"/>
  <c r="U147" i="75"/>
  <c r="T147" i="75"/>
  <c r="S147" i="75"/>
  <c r="R147" i="75"/>
  <c r="Q147" i="75"/>
  <c r="P147" i="75"/>
  <c r="O147" i="75"/>
  <c r="N147" i="75"/>
  <c r="M147" i="75"/>
  <c r="L147" i="75"/>
  <c r="K147" i="75"/>
  <c r="J147" i="75"/>
  <c r="I147" i="75"/>
  <c r="H147" i="75"/>
  <c r="G147" i="75"/>
  <c r="F147" i="75"/>
  <c r="E147" i="75"/>
  <c r="D147" i="75"/>
  <c r="C147" i="75"/>
  <c r="B147" i="75"/>
  <c r="BX146" i="75"/>
  <c r="BW146" i="75"/>
  <c r="BV146" i="75"/>
  <c r="BU146" i="75"/>
  <c r="BT146" i="75"/>
  <c r="BS146" i="75"/>
  <c r="BR146" i="75"/>
  <c r="BQ146" i="75"/>
  <c r="BP146" i="75"/>
  <c r="BO146" i="75"/>
  <c r="BN146" i="75"/>
  <c r="BM146" i="75"/>
  <c r="BL146" i="75"/>
  <c r="BK146" i="75"/>
  <c r="BJ146" i="75"/>
  <c r="BI146" i="75"/>
  <c r="BH146" i="75"/>
  <c r="BG146" i="75"/>
  <c r="BF146" i="75"/>
  <c r="BE146" i="75"/>
  <c r="BD146" i="75"/>
  <c r="BC146" i="75"/>
  <c r="BB146" i="75"/>
  <c r="BA146" i="75"/>
  <c r="AZ146" i="75"/>
  <c r="AY146" i="75"/>
  <c r="AX146" i="75"/>
  <c r="AW146" i="75"/>
  <c r="AV146" i="75"/>
  <c r="AU146" i="75"/>
  <c r="AT146" i="75"/>
  <c r="AS146" i="75"/>
  <c r="AR146" i="75"/>
  <c r="AQ146" i="75"/>
  <c r="AP146" i="75"/>
  <c r="AO146" i="75"/>
  <c r="AN146" i="75"/>
  <c r="AM146" i="75"/>
  <c r="AL146" i="75"/>
  <c r="AK146" i="75"/>
  <c r="AJ146" i="75"/>
  <c r="AI146" i="75"/>
  <c r="AH146" i="75"/>
  <c r="AG146" i="75"/>
  <c r="AF146" i="75"/>
  <c r="AE146" i="75"/>
  <c r="AD146" i="75"/>
  <c r="AC146" i="75"/>
  <c r="AB146" i="75"/>
  <c r="AA146" i="75"/>
  <c r="Z146" i="75"/>
  <c r="Y146" i="75"/>
  <c r="X146" i="75"/>
  <c r="W146" i="75"/>
  <c r="V146" i="75"/>
  <c r="U146" i="75"/>
  <c r="T146" i="75"/>
  <c r="S146" i="75"/>
  <c r="R146" i="75"/>
  <c r="Q146" i="75"/>
  <c r="P146" i="75"/>
  <c r="O146" i="75"/>
  <c r="N146" i="75"/>
  <c r="M146" i="75"/>
  <c r="L146" i="75"/>
  <c r="K146" i="75"/>
  <c r="J146" i="75"/>
  <c r="I146" i="75"/>
  <c r="H146" i="75"/>
  <c r="G146" i="75"/>
  <c r="F146" i="75"/>
  <c r="E146" i="75"/>
  <c r="D146" i="75"/>
  <c r="C146" i="75"/>
  <c r="B146" i="75"/>
  <c r="BX145" i="75"/>
  <c r="BW145" i="75"/>
  <c r="BV145" i="75"/>
  <c r="BU145" i="75"/>
  <c r="BT145" i="75"/>
  <c r="BS145" i="75"/>
  <c r="BR145" i="75"/>
  <c r="BQ145" i="75"/>
  <c r="BP145" i="75"/>
  <c r="BO145" i="75"/>
  <c r="BN145" i="75"/>
  <c r="BM145" i="75"/>
  <c r="BL145" i="75"/>
  <c r="BK145" i="75"/>
  <c r="BJ145" i="75"/>
  <c r="BI145" i="75"/>
  <c r="BH145" i="75"/>
  <c r="BG145" i="75"/>
  <c r="BF145" i="75"/>
  <c r="BE145" i="75"/>
  <c r="BD145" i="75"/>
  <c r="BC145" i="75"/>
  <c r="BB145" i="75"/>
  <c r="BA145" i="75"/>
  <c r="AZ145" i="75"/>
  <c r="AY145" i="75"/>
  <c r="AX145" i="75"/>
  <c r="AW145" i="75"/>
  <c r="AV145" i="75"/>
  <c r="AU145" i="75"/>
  <c r="AT145" i="75"/>
  <c r="AS145" i="75"/>
  <c r="AR145" i="75"/>
  <c r="AQ145" i="75"/>
  <c r="AP145" i="75"/>
  <c r="AO145" i="75"/>
  <c r="AN145" i="75"/>
  <c r="AM145" i="75"/>
  <c r="AL145" i="75"/>
  <c r="AK145" i="75"/>
  <c r="AJ145" i="75"/>
  <c r="AI145" i="75"/>
  <c r="AH145" i="75"/>
  <c r="AG145" i="75"/>
  <c r="AF145" i="75"/>
  <c r="AE145" i="75"/>
  <c r="AD145" i="75"/>
  <c r="AC145" i="75"/>
  <c r="AB145" i="75"/>
  <c r="AA145" i="75"/>
  <c r="Z145" i="75"/>
  <c r="Y145" i="75"/>
  <c r="X145" i="75"/>
  <c r="W145" i="75"/>
  <c r="V145" i="75"/>
  <c r="U145" i="75"/>
  <c r="T145" i="75"/>
  <c r="S145" i="75"/>
  <c r="R145" i="75"/>
  <c r="Q145" i="75"/>
  <c r="P145" i="75"/>
  <c r="O145" i="75"/>
  <c r="N145" i="75"/>
  <c r="M145" i="75"/>
  <c r="L145" i="75"/>
  <c r="K145" i="75"/>
  <c r="J145" i="75"/>
  <c r="I145" i="75"/>
  <c r="H145" i="75"/>
  <c r="G145" i="75"/>
  <c r="F145" i="75"/>
  <c r="E145" i="75"/>
  <c r="D145" i="75"/>
  <c r="C145" i="75"/>
  <c r="B145" i="75"/>
  <c r="BX144" i="75"/>
  <c r="BW144" i="75"/>
  <c r="BV144" i="75"/>
  <c r="BU144" i="75"/>
  <c r="BT144" i="75"/>
  <c r="BS144" i="75"/>
  <c r="BR144" i="75"/>
  <c r="BQ144" i="75"/>
  <c r="BP144" i="75"/>
  <c r="BO144" i="75"/>
  <c r="BN144" i="75"/>
  <c r="BM144" i="75"/>
  <c r="BL144" i="75"/>
  <c r="BK144" i="75"/>
  <c r="BJ144" i="75"/>
  <c r="BI144" i="75"/>
  <c r="BH144" i="75"/>
  <c r="BG144" i="75"/>
  <c r="BF144" i="75"/>
  <c r="BE144" i="75"/>
  <c r="BD144" i="75"/>
  <c r="BC144" i="75"/>
  <c r="BB144" i="75"/>
  <c r="BA144" i="75"/>
  <c r="AZ144" i="75"/>
  <c r="AY144" i="75"/>
  <c r="AX144" i="75"/>
  <c r="AW144" i="75"/>
  <c r="AV144" i="75"/>
  <c r="AU144" i="75"/>
  <c r="AT144" i="75"/>
  <c r="AS144" i="75"/>
  <c r="AR144" i="75"/>
  <c r="AQ144" i="75"/>
  <c r="AP144" i="75"/>
  <c r="AO144" i="75"/>
  <c r="AN144" i="75"/>
  <c r="AM144" i="75"/>
  <c r="AL144" i="75"/>
  <c r="AK144" i="75"/>
  <c r="AJ144" i="75"/>
  <c r="AI144" i="75"/>
  <c r="AH144" i="75"/>
  <c r="AG144" i="75"/>
  <c r="AF144" i="75"/>
  <c r="AE144" i="75"/>
  <c r="AD144" i="75"/>
  <c r="AC144" i="75"/>
  <c r="AB144" i="75"/>
  <c r="AA144" i="75"/>
  <c r="Z144" i="75"/>
  <c r="Y144" i="75"/>
  <c r="X144" i="75"/>
  <c r="W144" i="75"/>
  <c r="V144" i="75"/>
  <c r="U144" i="75"/>
  <c r="T144" i="75"/>
  <c r="S144" i="75"/>
  <c r="R144" i="75"/>
  <c r="Q144" i="75"/>
  <c r="P144" i="75"/>
  <c r="O144" i="75"/>
  <c r="N144" i="75"/>
  <c r="M144" i="75"/>
  <c r="L144" i="75"/>
  <c r="K144" i="75"/>
  <c r="J144" i="75"/>
  <c r="I144" i="75"/>
  <c r="H144" i="75"/>
  <c r="G144" i="75"/>
  <c r="F144" i="75"/>
  <c r="E144" i="75"/>
  <c r="D144" i="75"/>
  <c r="C144" i="75"/>
  <c r="B144" i="75"/>
  <c r="BX143" i="75"/>
  <c r="BW143" i="75"/>
  <c r="BV143" i="75"/>
  <c r="BU143" i="75"/>
  <c r="BT143" i="75"/>
  <c r="BS143" i="75"/>
  <c r="BR143" i="75"/>
  <c r="BQ143" i="75"/>
  <c r="BP143" i="75"/>
  <c r="BO143" i="75"/>
  <c r="BN143" i="75"/>
  <c r="BM143" i="75"/>
  <c r="BL143" i="75"/>
  <c r="BK143" i="75"/>
  <c r="BJ143" i="75"/>
  <c r="BI143" i="75"/>
  <c r="BH143" i="75"/>
  <c r="BG143" i="75"/>
  <c r="BF143" i="75"/>
  <c r="BE143" i="75"/>
  <c r="BD143" i="75"/>
  <c r="BC143" i="75"/>
  <c r="BB143" i="75"/>
  <c r="BA143" i="75"/>
  <c r="AZ143" i="75"/>
  <c r="AY143" i="75"/>
  <c r="AX143" i="75"/>
  <c r="AW143" i="75"/>
  <c r="AV143" i="75"/>
  <c r="AU143" i="75"/>
  <c r="AT143" i="75"/>
  <c r="AS143" i="75"/>
  <c r="AR143" i="75"/>
  <c r="AQ143" i="75"/>
  <c r="AP143" i="75"/>
  <c r="AO143" i="75"/>
  <c r="AN143" i="75"/>
  <c r="AM143" i="75"/>
  <c r="AL143" i="75"/>
  <c r="AK143" i="75"/>
  <c r="AJ143" i="75"/>
  <c r="AI143" i="75"/>
  <c r="AH143" i="75"/>
  <c r="AG143" i="75"/>
  <c r="AF143" i="75"/>
  <c r="AE143" i="75"/>
  <c r="AD143" i="75"/>
  <c r="AC143" i="75"/>
  <c r="AB143" i="75"/>
  <c r="AA143" i="75"/>
  <c r="Z143" i="75"/>
  <c r="Y143" i="75"/>
  <c r="X143" i="75"/>
  <c r="W143" i="75"/>
  <c r="V143" i="75"/>
  <c r="U143" i="75"/>
  <c r="T143" i="75"/>
  <c r="S143" i="75"/>
  <c r="R143" i="75"/>
  <c r="Q143" i="75"/>
  <c r="P143" i="75"/>
  <c r="O143" i="75"/>
  <c r="N143" i="75"/>
  <c r="M143" i="75"/>
  <c r="L143" i="75"/>
  <c r="K143" i="75"/>
  <c r="J143" i="75"/>
  <c r="I143" i="75"/>
  <c r="H143" i="75"/>
  <c r="G143" i="75"/>
  <c r="F143" i="75"/>
  <c r="E143" i="75"/>
  <c r="D143" i="75"/>
  <c r="C143" i="75"/>
  <c r="B143" i="75"/>
  <c r="BX142" i="75"/>
  <c r="BW142" i="75"/>
  <c r="BV142" i="75"/>
  <c r="BU142" i="75"/>
  <c r="BT142" i="75"/>
  <c r="BS142" i="75"/>
  <c r="BR142" i="75"/>
  <c r="BQ142" i="75"/>
  <c r="BP142" i="75"/>
  <c r="BO142" i="75"/>
  <c r="BN142" i="75"/>
  <c r="BM142" i="75"/>
  <c r="BL142" i="75"/>
  <c r="BK142" i="75"/>
  <c r="BJ142" i="75"/>
  <c r="BI142" i="75"/>
  <c r="BH142" i="75"/>
  <c r="BG142" i="75"/>
  <c r="BF142" i="75"/>
  <c r="BE142" i="75"/>
  <c r="BD142" i="75"/>
  <c r="BC142" i="75"/>
  <c r="BB142" i="75"/>
  <c r="BA142" i="75"/>
  <c r="AZ142" i="75"/>
  <c r="AY142" i="75"/>
  <c r="AX142" i="75"/>
  <c r="AW142" i="75"/>
  <c r="AV142" i="75"/>
  <c r="AU142" i="75"/>
  <c r="AT142" i="75"/>
  <c r="AS142" i="75"/>
  <c r="AR142" i="75"/>
  <c r="AQ142" i="75"/>
  <c r="AP142" i="75"/>
  <c r="AO142" i="75"/>
  <c r="AN142" i="75"/>
  <c r="AM142" i="75"/>
  <c r="AL142" i="75"/>
  <c r="AK142" i="75"/>
  <c r="AJ142" i="75"/>
  <c r="AI142" i="75"/>
  <c r="AH142" i="75"/>
  <c r="AG142" i="75"/>
  <c r="AF142" i="75"/>
  <c r="AE142" i="75"/>
  <c r="AD142" i="75"/>
  <c r="AC142" i="75"/>
  <c r="AB142" i="75"/>
  <c r="AA142" i="75"/>
  <c r="Z142" i="75"/>
  <c r="Y142" i="75"/>
  <c r="X142" i="75"/>
  <c r="W142" i="75"/>
  <c r="V142" i="75"/>
  <c r="U142" i="75"/>
  <c r="T142" i="75"/>
  <c r="S142" i="75"/>
  <c r="R142" i="75"/>
  <c r="Q142" i="75"/>
  <c r="P142" i="75"/>
  <c r="O142" i="75"/>
  <c r="N142" i="75"/>
  <c r="M142" i="75"/>
  <c r="L142" i="75"/>
  <c r="K142" i="75"/>
  <c r="J142" i="75"/>
  <c r="I142" i="75"/>
  <c r="H142" i="75"/>
  <c r="G142" i="75"/>
  <c r="F142" i="75"/>
  <c r="E142" i="75"/>
  <c r="D142" i="75"/>
  <c r="C142" i="75"/>
  <c r="B142" i="75"/>
  <c r="BX141" i="75"/>
  <c r="BW141" i="75"/>
  <c r="BV141" i="75"/>
  <c r="BU141" i="75"/>
  <c r="BT141" i="75"/>
  <c r="BS141" i="75"/>
  <c r="BR141" i="75"/>
  <c r="BQ141" i="75"/>
  <c r="BP141" i="75"/>
  <c r="BO141" i="75"/>
  <c r="BN141" i="75"/>
  <c r="BM141" i="75"/>
  <c r="BL141" i="75"/>
  <c r="BK141" i="75"/>
  <c r="BJ141" i="75"/>
  <c r="BI141" i="75"/>
  <c r="BH141" i="75"/>
  <c r="BG141" i="75"/>
  <c r="BF141" i="75"/>
  <c r="BE141" i="75"/>
  <c r="BD141" i="75"/>
  <c r="BC141" i="75"/>
  <c r="BB141" i="75"/>
  <c r="BA141" i="75"/>
  <c r="AZ141" i="75"/>
  <c r="AY141" i="75"/>
  <c r="AX141" i="75"/>
  <c r="AW141" i="75"/>
  <c r="AV141" i="75"/>
  <c r="AU141" i="75"/>
  <c r="AT141" i="75"/>
  <c r="AS141" i="75"/>
  <c r="AR141" i="75"/>
  <c r="AQ141" i="75"/>
  <c r="AP141" i="75"/>
  <c r="AO141" i="75"/>
  <c r="AN141" i="75"/>
  <c r="AM141" i="75"/>
  <c r="AL141" i="75"/>
  <c r="AK141" i="75"/>
  <c r="AJ141" i="75"/>
  <c r="AI141" i="75"/>
  <c r="AH141" i="75"/>
  <c r="AG141" i="75"/>
  <c r="AF141" i="75"/>
  <c r="AE141" i="75"/>
  <c r="AD141" i="75"/>
  <c r="AC141" i="75"/>
  <c r="AB141" i="75"/>
  <c r="AA141" i="75"/>
  <c r="Z141" i="75"/>
  <c r="Y141" i="75"/>
  <c r="X141" i="75"/>
  <c r="W141" i="75"/>
  <c r="V141" i="75"/>
  <c r="U141" i="75"/>
  <c r="T141" i="75"/>
  <c r="S141" i="75"/>
  <c r="R141" i="75"/>
  <c r="Q141" i="75"/>
  <c r="P141" i="75"/>
  <c r="O141" i="75"/>
  <c r="N141" i="75"/>
  <c r="M141" i="75"/>
  <c r="L141" i="75"/>
  <c r="K141" i="75"/>
  <c r="J141" i="75"/>
  <c r="I141" i="75"/>
  <c r="H141" i="75"/>
  <c r="G141" i="75"/>
  <c r="F141" i="75"/>
  <c r="E141" i="75"/>
  <c r="D141" i="75"/>
  <c r="C141" i="75"/>
  <c r="B141" i="75"/>
  <c r="BX140" i="75"/>
  <c r="BW140" i="75"/>
  <c r="BV140" i="75"/>
  <c r="BU140" i="75"/>
  <c r="BT140" i="75"/>
  <c r="BS140" i="75"/>
  <c r="BR140" i="75"/>
  <c r="BQ140" i="75"/>
  <c r="BP140" i="75"/>
  <c r="BO140" i="75"/>
  <c r="BN140" i="75"/>
  <c r="BM140" i="75"/>
  <c r="BL140" i="75"/>
  <c r="BK140" i="75"/>
  <c r="BJ140" i="75"/>
  <c r="BI140" i="75"/>
  <c r="BH140" i="75"/>
  <c r="BG140" i="75"/>
  <c r="BF140" i="75"/>
  <c r="BE140" i="75"/>
  <c r="BD140" i="75"/>
  <c r="BC140" i="75"/>
  <c r="BB140" i="75"/>
  <c r="BA140" i="75"/>
  <c r="AZ140" i="75"/>
  <c r="AY140" i="75"/>
  <c r="AX140" i="75"/>
  <c r="AW140" i="75"/>
  <c r="AV140" i="75"/>
  <c r="AU140" i="75"/>
  <c r="AT140" i="75"/>
  <c r="AS140" i="75"/>
  <c r="AR140" i="75"/>
  <c r="AQ140" i="75"/>
  <c r="AP140" i="75"/>
  <c r="AO140" i="75"/>
  <c r="AN140" i="75"/>
  <c r="AM140" i="75"/>
  <c r="AL140" i="75"/>
  <c r="AK140" i="75"/>
  <c r="AJ140" i="75"/>
  <c r="AI140" i="75"/>
  <c r="AH140" i="75"/>
  <c r="AG140" i="75"/>
  <c r="AF140" i="75"/>
  <c r="AE140" i="75"/>
  <c r="AD140" i="75"/>
  <c r="AC140" i="75"/>
  <c r="AB140" i="75"/>
  <c r="AA140" i="75"/>
  <c r="Z140" i="75"/>
  <c r="Y140" i="75"/>
  <c r="X140" i="75"/>
  <c r="W140" i="75"/>
  <c r="V140" i="75"/>
  <c r="U140" i="75"/>
  <c r="T140" i="75"/>
  <c r="S140" i="75"/>
  <c r="R140" i="75"/>
  <c r="Q140" i="75"/>
  <c r="P140" i="75"/>
  <c r="O140" i="75"/>
  <c r="N140" i="75"/>
  <c r="M140" i="75"/>
  <c r="L140" i="75"/>
  <c r="K140" i="75"/>
  <c r="J140" i="75"/>
  <c r="I140" i="75"/>
  <c r="H140" i="75"/>
  <c r="G140" i="75"/>
  <c r="F140" i="75"/>
  <c r="E140" i="75"/>
  <c r="D140" i="75"/>
  <c r="C140" i="75"/>
  <c r="B140" i="75"/>
  <c r="BX139" i="75"/>
  <c r="BW139" i="75"/>
  <c r="BV139" i="75"/>
  <c r="BU139" i="75"/>
  <c r="BT139" i="75"/>
  <c r="BS139" i="75"/>
  <c r="BR139" i="75"/>
  <c r="BQ139" i="75"/>
  <c r="BP139" i="75"/>
  <c r="BO139" i="75"/>
  <c r="BN139" i="75"/>
  <c r="BM139" i="75"/>
  <c r="BL139" i="75"/>
  <c r="BK139" i="75"/>
  <c r="BJ139" i="75"/>
  <c r="BI139" i="75"/>
  <c r="BH139" i="75"/>
  <c r="BG139" i="75"/>
  <c r="BF139" i="75"/>
  <c r="BE139" i="75"/>
  <c r="BD139" i="75"/>
  <c r="BC139" i="75"/>
  <c r="BB139" i="75"/>
  <c r="BA139" i="75"/>
  <c r="AZ139" i="75"/>
  <c r="AY139" i="75"/>
  <c r="AX139" i="75"/>
  <c r="AW139" i="75"/>
  <c r="AV139" i="75"/>
  <c r="AU139" i="75"/>
  <c r="AT139" i="75"/>
  <c r="AS139" i="75"/>
  <c r="AR139" i="75"/>
  <c r="AQ139" i="75"/>
  <c r="AP139" i="75"/>
  <c r="AO139" i="75"/>
  <c r="AN139" i="75"/>
  <c r="AM139" i="75"/>
  <c r="AL139" i="75"/>
  <c r="AK139" i="75"/>
  <c r="AJ139" i="75"/>
  <c r="AI139" i="75"/>
  <c r="AH139" i="75"/>
  <c r="AG139" i="75"/>
  <c r="AF139" i="75"/>
  <c r="AE139" i="75"/>
  <c r="AD139" i="75"/>
  <c r="AC139" i="75"/>
  <c r="AB139" i="75"/>
  <c r="AA139" i="75"/>
  <c r="Z139" i="75"/>
  <c r="Y139" i="75"/>
  <c r="X139" i="75"/>
  <c r="W139" i="75"/>
  <c r="V139" i="75"/>
  <c r="U139" i="75"/>
  <c r="T139" i="75"/>
  <c r="S139" i="75"/>
  <c r="R139" i="75"/>
  <c r="Q139" i="75"/>
  <c r="P139" i="75"/>
  <c r="O139" i="75"/>
  <c r="N139" i="75"/>
  <c r="M139" i="75"/>
  <c r="L139" i="75"/>
  <c r="K139" i="75"/>
  <c r="J139" i="75"/>
  <c r="I139" i="75"/>
  <c r="H139" i="75"/>
  <c r="G139" i="75"/>
  <c r="F139" i="75"/>
  <c r="E139" i="75"/>
  <c r="D139" i="75"/>
  <c r="C139" i="75"/>
  <c r="B139" i="75"/>
  <c r="BX138" i="75"/>
  <c r="BW138" i="75"/>
  <c r="BV138" i="75"/>
  <c r="BU138" i="75"/>
  <c r="BT138" i="75"/>
  <c r="BS138" i="75"/>
  <c r="BR138" i="75"/>
  <c r="BQ138" i="75"/>
  <c r="BP138" i="75"/>
  <c r="BO138" i="75"/>
  <c r="BN138" i="75"/>
  <c r="BM138" i="75"/>
  <c r="BL138" i="75"/>
  <c r="BK138" i="75"/>
  <c r="BJ138" i="75"/>
  <c r="BI138" i="75"/>
  <c r="BH138" i="75"/>
  <c r="BG138" i="75"/>
  <c r="BF138" i="75"/>
  <c r="BE138" i="75"/>
  <c r="BD138" i="75"/>
  <c r="BC138" i="75"/>
  <c r="BB138" i="75"/>
  <c r="BA138" i="75"/>
  <c r="AZ138" i="75"/>
  <c r="AY138" i="75"/>
  <c r="AX138" i="75"/>
  <c r="AW138" i="75"/>
  <c r="AV138" i="75"/>
  <c r="AU138" i="75"/>
  <c r="AT138" i="75"/>
  <c r="AS138" i="75"/>
  <c r="AR138" i="75"/>
  <c r="AQ138" i="75"/>
  <c r="AP138" i="75"/>
  <c r="AO138" i="75"/>
  <c r="AN138" i="75"/>
  <c r="AM138" i="75"/>
  <c r="AL138" i="75"/>
  <c r="AK138" i="75"/>
  <c r="AJ138" i="75"/>
  <c r="AI138" i="75"/>
  <c r="AH138" i="75"/>
  <c r="AG138" i="75"/>
  <c r="AF138" i="75"/>
  <c r="AE138" i="75"/>
  <c r="AD138" i="75"/>
  <c r="AC138" i="75"/>
  <c r="AB138" i="75"/>
  <c r="AA138" i="75"/>
  <c r="Z138" i="75"/>
  <c r="Y138" i="75"/>
  <c r="X138" i="75"/>
  <c r="W138" i="75"/>
  <c r="V138" i="75"/>
  <c r="U138" i="75"/>
  <c r="T138" i="75"/>
  <c r="S138" i="75"/>
  <c r="R138" i="75"/>
  <c r="Q138" i="75"/>
  <c r="P138" i="75"/>
  <c r="O138" i="75"/>
  <c r="N138" i="75"/>
  <c r="M138" i="75"/>
  <c r="L138" i="75"/>
  <c r="K138" i="75"/>
  <c r="J138" i="75"/>
  <c r="I138" i="75"/>
  <c r="H138" i="75"/>
  <c r="G138" i="75"/>
  <c r="F138" i="75"/>
  <c r="E138" i="75"/>
  <c r="D138" i="75"/>
  <c r="C138" i="75"/>
  <c r="B138" i="75"/>
  <c r="BX137" i="75"/>
  <c r="BW137" i="75"/>
  <c r="BV137" i="75"/>
  <c r="BU137" i="75"/>
  <c r="BT137" i="75"/>
  <c r="BS137" i="75"/>
  <c r="BR137" i="75"/>
  <c r="BQ137" i="75"/>
  <c r="BP137" i="75"/>
  <c r="BO137" i="75"/>
  <c r="BN137" i="75"/>
  <c r="BM137" i="75"/>
  <c r="BL137" i="75"/>
  <c r="BK137" i="75"/>
  <c r="BJ137" i="75"/>
  <c r="BI137" i="75"/>
  <c r="BH137" i="75"/>
  <c r="BG137" i="75"/>
  <c r="BF137" i="75"/>
  <c r="BE137" i="75"/>
  <c r="BD137" i="75"/>
  <c r="BC137" i="75"/>
  <c r="BB137" i="75"/>
  <c r="BA137" i="75"/>
  <c r="AZ137" i="75"/>
  <c r="AY137" i="75"/>
  <c r="AX137" i="75"/>
  <c r="AW137" i="75"/>
  <c r="AV137" i="75"/>
  <c r="AU137" i="75"/>
  <c r="AT137" i="75"/>
  <c r="AS137" i="75"/>
  <c r="AR137" i="75"/>
  <c r="AQ137" i="75"/>
  <c r="AP137" i="75"/>
  <c r="AO137" i="75"/>
  <c r="AN137" i="75"/>
  <c r="AM137" i="75"/>
  <c r="AL137" i="75"/>
  <c r="AK137" i="75"/>
  <c r="AJ137" i="75"/>
  <c r="AI137" i="75"/>
  <c r="AH137" i="75"/>
  <c r="AG137" i="75"/>
  <c r="AF137" i="75"/>
  <c r="AE137" i="75"/>
  <c r="AD137" i="75"/>
  <c r="AC137" i="75"/>
  <c r="AB137" i="75"/>
  <c r="AA137" i="75"/>
  <c r="Z137" i="75"/>
  <c r="Y137" i="75"/>
  <c r="X137" i="75"/>
  <c r="W137" i="75"/>
  <c r="V137" i="75"/>
  <c r="U137" i="75"/>
  <c r="T137" i="75"/>
  <c r="S137" i="75"/>
  <c r="R137" i="75"/>
  <c r="Q137" i="75"/>
  <c r="P137" i="75"/>
  <c r="O137" i="75"/>
  <c r="N137" i="75"/>
  <c r="M137" i="75"/>
  <c r="L137" i="75"/>
  <c r="K137" i="75"/>
  <c r="J137" i="75"/>
  <c r="I137" i="75"/>
  <c r="H137" i="75"/>
  <c r="G137" i="75"/>
  <c r="F137" i="75"/>
  <c r="E137" i="75"/>
  <c r="D137" i="75"/>
  <c r="C137" i="75"/>
  <c r="B137" i="75"/>
  <c r="BX136" i="75"/>
  <c r="BW136" i="75"/>
  <c r="BV136" i="75"/>
  <c r="BU136" i="75"/>
  <c r="BT136" i="75"/>
  <c r="BS136" i="75"/>
  <c r="BR136" i="75"/>
  <c r="BQ136" i="75"/>
  <c r="BP136" i="75"/>
  <c r="BO136" i="75"/>
  <c r="BN136" i="75"/>
  <c r="BM136" i="75"/>
  <c r="BL136" i="75"/>
  <c r="BK136" i="75"/>
  <c r="BJ136" i="75"/>
  <c r="BI136" i="75"/>
  <c r="BH136" i="75"/>
  <c r="BG136" i="75"/>
  <c r="BF136" i="75"/>
  <c r="BE136" i="75"/>
  <c r="BD136" i="75"/>
  <c r="BC136" i="75"/>
  <c r="BB136" i="75"/>
  <c r="BA136" i="75"/>
  <c r="AZ136" i="75"/>
  <c r="AY136" i="75"/>
  <c r="AX136" i="75"/>
  <c r="AW136" i="75"/>
  <c r="AV136" i="75"/>
  <c r="AU136" i="75"/>
  <c r="AT136" i="75"/>
  <c r="AS136" i="75"/>
  <c r="AR136" i="75"/>
  <c r="AQ136" i="75"/>
  <c r="AP136" i="75"/>
  <c r="AO136" i="75"/>
  <c r="AN136" i="75"/>
  <c r="AM136" i="75"/>
  <c r="AL136" i="75"/>
  <c r="AK136" i="75"/>
  <c r="AJ136" i="75"/>
  <c r="AI136" i="75"/>
  <c r="AH136" i="75"/>
  <c r="AG136" i="75"/>
  <c r="AF136" i="75"/>
  <c r="AE136" i="75"/>
  <c r="AD136" i="75"/>
  <c r="AC136" i="75"/>
  <c r="AB136" i="75"/>
  <c r="AA136" i="75"/>
  <c r="Z136" i="75"/>
  <c r="Y136" i="75"/>
  <c r="X136" i="75"/>
  <c r="W136" i="75"/>
  <c r="V136" i="75"/>
  <c r="U136" i="75"/>
  <c r="T136" i="75"/>
  <c r="S136" i="75"/>
  <c r="R136" i="75"/>
  <c r="Q136" i="75"/>
  <c r="P136" i="75"/>
  <c r="O136" i="75"/>
  <c r="N136" i="75"/>
  <c r="M136" i="75"/>
  <c r="L136" i="75"/>
  <c r="K136" i="75"/>
  <c r="J136" i="75"/>
  <c r="I136" i="75"/>
  <c r="H136" i="75"/>
  <c r="G136" i="75"/>
  <c r="F136" i="75"/>
  <c r="E136" i="75"/>
  <c r="D136" i="75"/>
  <c r="C136" i="75"/>
  <c r="B136" i="75"/>
  <c r="BX135" i="75"/>
  <c r="BW135" i="75"/>
  <c r="BV135" i="75"/>
  <c r="BU135" i="75"/>
  <c r="BT135" i="75"/>
  <c r="BS135" i="75"/>
  <c r="BR135" i="75"/>
  <c r="BQ135" i="75"/>
  <c r="BP135" i="75"/>
  <c r="BO135" i="75"/>
  <c r="BN135" i="75"/>
  <c r="BM135" i="75"/>
  <c r="BL135" i="75"/>
  <c r="BK135" i="75"/>
  <c r="BJ135" i="75"/>
  <c r="BI135" i="75"/>
  <c r="BH135" i="75"/>
  <c r="BG135" i="75"/>
  <c r="BF135" i="75"/>
  <c r="BE135" i="75"/>
  <c r="BD135" i="75"/>
  <c r="BC135" i="75"/>
  <c r="BB135" i="75"/>
  <c r="BA135" i="75"/>
  <c r="AZ135" i="75"/>
  <c r="AY135" i="75"/>
  <c r="AX135" i="75"/>
  <c r="AW135" i="75"/>
  <c r="AV135" i="75"/>
  <c r="AU135" i="75"/>
  <c r="AT135" i="75"/>
  <c r="AS135" i="75"/>
  <c r="AR135" i="75"/>
  <c r="AQ135" i="75"/>
  <c r="AP135" i="75"/>
  <c r="AO135" i="75"/>
  <c r="AN135" i="75"/>
  <c r="AM135" i="75"/>
  <c r="AL135" i="75"/>
  <c r="AK135" i="75"/>
  <c r="AJ135" i="75"/>
  <c r="AI135" i="75"/>
  <c r="AH135" i="75"/>
  <c r="AG135" i="75"/>
  <c r="AF135" i="75"/>
  <c r="AE135" i="75"/>
  <c r="AD135" i="75"/>
  <c r="AC135" i="75"/>
  <c r="AB135" i="75"/>
  <c r="AA135" i="75"/>
  <c r="Z135" i="75"/>
  <c r="Y135" i="75"/>
  <c r="X135" i="75"/>
  <c r="W135" i="75"/>
  <c r="V135" i="75"/>
  <c r="U135" i="75"/>
  <c r="T135" i="75"/>
  <c r="S135" i="75"/>
  <c r="R135" i="75"/>
  <c r="Q135" i="75"/>
  <c r="P135" i="75"/>
  <c r="O135" i="75"/>
  <c r="N135" i="75"/>
  <c r="M135" i="75"/>
  <c r="L135" i="75"/>
  <c r="K135" i="75"/>
  <c r="J135" i="75"/>
  <c r="I135" i="75"/>
  <c r="H135" i="75"/>
  <c r="G135" i="75"/>
  <c r="F135" i="75"/>
  <c r="E135" i="75"/>
  <c r="D135" i="75"/>
  <c r="C135" i="75"/>
  <c r="B135" i="75"/>
  <c r="BX134" i="75"/>
  <c r="BW134" i="75"/>
  <c r="BV134" i="75"/>
  <c r="BU134" i="75"/>
  <c r="BT134" i="75"/>
  <c r="BS134" i="75"/>
  <c r="BR134" i="75"/>
  <c r="BQ134" i="75"/>
  <c r="BP134" i="75"/>
  <c r="BO134" i="75"/>
  <c r="BN134" i="75"/>
  <c r="BM134" i="75"/>
  <c r="BL134" i="75"/>
  <c r="BK134" i="75"/>
  <c r="BJ134" i="75"/>
  <c r="BI134" i="75"/>
  <c r="BH134" i="75"/>
  <c r="BG134" i="75"/>
  <c r="BF134" i="75"/>
  <c r="BE134" i="75"/>
  <c r="BD134" i="75"/>
  <c r="BC134" i="75"/>
  <c r="BB134" i="75"/>
  <c r="BA134" i="75"/>
  <c r="AZ134" i="75"/>
  <c r="AY134" i="75"/>
  <c r="AX134" i="75"/>
  <c r="AW134" i="75"/>
  <c r="AV134" i="75"/>
  <c r="AU134" i="75"/>
  <c r="AT134" i="75"/>
  <c r="AS134" i="75"/>
  <c r="AR134" i="75"/>
  <c r="AQ134" i="75"/>
  <c r="AP134" i="75"/>
  <c r="AO134" i="75"/>
  <c r="AN134" i="75"/>
  <c r="AM134" i="75"/>
  <c r="AL134" i="75"/>
  <c r="AK134" i="75"/>
  <c r="AJ134" i="75"/>
  <c r="AI134" i="75"/>
  <c r="AH134" i="75"/>
  <c r="AG134" i="75"/>
  <c r="AF134" i="75"/>
  <c r="AE134" i="75"/>
  <c r="AD134" i="75"/>
  <c r="AC134" i="75"/>
  <c r="AB134" i="75"/>
  <c r="AA134" i="75"/>
  <c r="Z134" i="75"/>
  <c r="Y134" i="75"/>
  <c r="X134" i="75"/>
  <c r="W134" i="75"/>
  <c r="V134" i="75"/>
  <c r="U134" i="75"/>
  <c r="T134" i="75"/>
  <c r="S134" i="75"/>
  <c r="R134" i="75"/>
  <c r="Q134" i="75"/>
  <c r="P134" i="75"/>
  <c r="O134" i="75"/>
  <c r="N134" i="75"/>
  <c r="M134" i="75"/>
  <c r="L134" i="75"/>
  <c r="K134" i="75"/>
  <c r="J134" i="75"/>
  <c r="I134" i="75"/>
  <c r="H134" i="75"/>
  <c r="G134" i="75"/>
  <c r="F134" i="75"/>
  <c r="E134" i="75"/>
  <c r="D134" i="75"/>
  <c r="C134" i="75"/>
  <c r="B134" i="75"/>
  <c r="BX133" i="75"/>
  <c r="BW133" i="75"/>
  <c r="BV133" i="75"/>
  <c r="BU133" i="75"/>
  <c r="BT133" i="75"/>
  <c r="BS133" i="75"/>
  <c r="BR133" i="75"/>
  <c r="BQ133" i="75"/>
  <c r="BP133" i="75"/>
  <c r="BO133" i="75"/>
  <c r="BN133" i="75"/>
  <c r="BM133" i="75"/>
  <c r="BL133" i="75"/>
  <c r="BK133" i="75"/>
  <c r="BJ133" i="75"/>
  <c r="BI133" i="75"/>
  <c r="BH133" i="75"/>
  <c r="BG133" i="75"/>
  <c r="BF133" i="75"/>
  <c r="BE133" i="75"/>
  <c r="BD133" i="75"/>
  <c r="BC133" i="75"/>
  <c r="BB133" i="75"/>
  <c r="BA133" i="75"/>
  <c r="AZ133" i="75"/>
  <c r="AY133" i="75"/>
  <c r="AX133" i="75"/>
  <c r="AW133" i="75"/>
  <c r="AV133" i="75"/>
  <c r="AU133" i="75"/>
  <c r="AT133" i="75"/>
  <c r="AS133" i="75"/>
  <c r="AR133" i="75"/>
  <c r="AQ133" i="75"/>
  <c r="AP133" i="75"/>
  <c r="AO133" i="75"/>
  <c r="AN133" i="75"/>
  <c r="AM133" i="75"/>
  <c r="AL133" i="75"/>
  <c r="AK133" i="75"/>
  <c r="AJ133" i="75"/>
  <c r="AI133" i="75"/>
  <c r="AH133" i="75"/>
  <c r="AG133" i="75"/>
  <c r="AF133" i="75"/>
  <c r="AE133" i="75"/>
  <c r="AD133" i="75"/>
  <c r="AC133" i="75"/>
  <c r="AB133" i="75"/>
  <c r="AA133" i="75"/>
  <c r="Z133" i="75"/>
  <c r="Y133" i="75"/>
  <c r="X133" i="75"/>
  <c r="W133" i="75"/>
  <c r="V133" i="75"/>
  <c r="U133" i="75"/>
  <c r="T133" i="75"/>
  <c r="S133" i="75"/>
  <c r="R133" i="75"/>
  <c r="Q133" i="75"/>
  <c r="P133" i="75"/>
  <c r="O133" i="75"/>
  <c r="N133" i="75"/>
  <c r="M133" i="75"/>
  <c r="L133" i="75"/>
  <c r="K133" i="75"/>
  <c r="J133" i="75"/>
  <c r="I133" i="75"/>
  <c r="H133" i="75"/>
  <c r="G133" i="75"/>
  <c r="F133" i="75"/>
  <c r="E133" i="75"/>
  <c r="D133" i="75"/>
  <c r="C133" i="75"/>
  <c r="B133" i="75"/>
  <c r="BX132" i="75"/>
  <c r="BW132" i="75"/>
  <c r="BV132" i="75"/>
  <c r="BU132" i="75"/>
  <c r="BT132" i="75"/>
  <c r="BS132" i="75"/>
  <c r="BR132" i="75"/>
  <c r="BQ132" i="75"/>
  <c r="BP132" i="75"/>
  <c r="BO132" i="75"/>
  <c r="BN132" i="75"/>
  <c r="BM132" i="75"/>
  <c r="BL132" i="75"/>
  <c r="BK132" i="75"/>
  <c r="BJ132" i="75"/>
  <c r="BI132" i="75"/>
  <c r="BH132" i="75"/>
  <c r="BG132" i="75"/>
  <c r="BF132" i="75"/>
  <c r="BE132" i="75"/>
  <c r="BD132" i="75"/>
  <c r="BC132" i="75"/>
  <c r="BB132" i="75"/>
  <c r="BA132" i="75"/>
  <c r="AZ132" i="75"/>
  <c r="AY132" i="75"/>
  <c r="AX132" i="75"/>
  <c r="AW132" i="75"/>
  <c r="AV132" i="75"/>
  <c r="AU132" i="75"/>
  <c r="AT132" i="75"/>
  <c r="AS132" i="75"/>
  <c r="AR132" i="75"/>
  <c r="AQ132" i="75"/>
  <c r="AP132" i="75"/>
  <c r="AO132" i="75"/>
  <c r="AN132" i="75"/>
  <c r="AM132" i="75"/>
  <c r="AL132" i="75"/>
  <c r="AK132" i="75"/>
  <c r="AJ132" i="75"/>
  <c r="AI132" i="75"/>
  <c r="AH132" i="75"/>
  <c r="AG132" i="75"/>
  <c r="AF132" i="75"/>
  <c r="AE132" i="75"/>
  <c r="AD132" i="75"/>
  <c r="AC132" i="75"/>
  <c r="AB132" i="75"/>
  <c r="AA132" i="75"/>
  <c r="Z132" i="75"/>
  <c r="Y132" i="75"/>
  <c r="X132" i="75"/>
  <c r="W132" i="75"/>
  <c r="V132" i="75"/>
  <c r="U132" i="75"/>
  <c r="T132" i="75"/>
  <c r="S132" i="75"/>
  <c r="R132" i="75"/>
  <c r="Q132" i="75"/>
  <c r="P132" i="75"/>
  <c r="O132" i="75"/>
  <c r="N132" i="75"/>
  <c r="M132" i="75"/>
  <c r="L132" i="75"/>
  <c r="K132" i="75"/>
  <c r="J132" i="75"/>
  <c r="I132" i="75"/>
  <c r="H132" i="75"/>
  <c r="G132" i="75"/>
  <c r="F132" i="75"/>
  <c r="E132" i="75"/>
  <c r="D132" i="75"/>
  <c r="C132" i="75"/>
  <c r="B132" i="75"/>
  <c r="BX131" i="75"/>
  <c r="BW131" i="75"/>
  <c r="BV131" i="75"/>
  <c r="BU131" i="75"/>
  <c r="BT131" i="75"/>
  <c r="BS131" i="75"/>
  <c r="BR131" i="75"/>
  <c r="BQ131" i="75"/>
  <c r="BP131" i="75"/>
  <c r="BO131" i="75"/>
  <c r="BN131" i="75"/>
  <c r="BM131" i="75"/>
  <c r="BL131" i="75"/>
  <c r="BK131" i="75"/>
  <c r="BJ131" i="75"/>
  <c r="BI131" i="75"/>
  <c r="BH131" i="75"/>
  <c r="BG131" i="75"/>
  <c r="BF131" i="75"/>
  <c r="BE131" i="75"/>
  <c r="BD131" i="75"/>
  <c r="BC131" i="75"/>
  <c r="BB131" i="75"/>
  <c r="BA131" i="75"/>
  <c r="AZ131" i="75"/>
  <c r="AY131" i="75"/>
  <c r="AX131" i="75"/>
  <c r="AW131" i="75"/>
  <c r="AV131" i="75"/>
  <c r="AU131" i="75"/>
  <c r="AT131" i="75"/>
  <c r="AS131" i="75"/>
  <c r="AR131" i="75"/>
  <c r="AQ131" i="75"/>
  <c r="AP131" i="75"/>
  <c r="AO131" i="75"/>
  <c r="AN131" i="75"/>
  <c r="AM131" i="75"/>
  <c r="AL131" i="75"/>
  <c r="AK131" i="75"/>
  <c r="AJ131" i="75"/>
  <c r="AI131" i="75"/>
  <c r="AH131" i="75"/>
  <c r="AG131" i="75"/>
  <c r="AF131" i="75"/>
  <c r="AE131" i="75"/>
  <c r="AD131" i="75"/>
  <c r="AC131" i="75"/>
  <c r="AB131" i="75"/>
  <c r="AA131" i="75"/>
  <c r="Z131" i="75"/>
  <c r="Y131" i="75"/>
  <c r="X131" i="75"/>
  <c r="W131" i="75"/>
  <c r="V131" i="75"/>
  <c r="U131" i="75"/>
  <c r="T131" i="75"/>
  <c r="S131" i="75"/>
  <c r="R131" i="75"/>
  <c r="Q131" i="75"/>
  <c r="P131" i="75"/>
  <c r="O131" i="75"/>
  <c r="N131" i="75"/>
  <c r="M131" i="75"/>
  <c r="L131" i="75"/>
  <c r="K131" i="75"/>
  <c r="J131" i="75"/>
  <c r="I131" i="75"/>
  <c r="H131" i="75"/>
  <c r="G131" i="75"/>
  <c r="F131" i="75"/>
  <c r="E131" i="75"/>
  <c r="D131" i="75"/>
  <c r="C131" i="75"/>
  <c r="B131" i="75"/>
  <c r="BX130" i="75"/>
  <c r="BW130" i="75"/>
  <c r="BV130" i="75"/>
  <c r="BU130" i="75"/>
  <c r="BT130" i="75"/>
  <c r="BS130" i="75"/>
  <c r="BR130" i="75"/>
  <c r="BQ130" i="75"/>
  <c r="BP130" i="75"/>
  <c r="BO130" i="75"/>
  <c r="BN130" i="75"/>
  <c r="BM130" i="75"/>
  <c r="BL130" i="75"/>
  <c r="BK130" i="75"/>
  <c r="BJ130" i="75"/>
  <c r="BI130" i="75"/>
  <c r="BH130" i="75"/>
  <c r="BG130" i="75"/>
  <c r="BF130" i="75"/>
  <c r="BE130" i="75"/>
  <c r="BD130" i="75"/>
  <c r="BC130" i="75"/>
  <c r="BB130" i="75"/>
  <c r="BA130" i="75"/>
  <c r="AZ130" i="75"/>
  <c r="AY130" i="75"/>
  <c r="AX130" i="75"/>
  <c r="AW130" i="75"/>
  <c r="AV130" i="75"/>
  <c r="AU130" i="75"/>
  <c r="AT130" i="75"/>
  <c r="AS130" i="75"/>
  <c r="AR130" i="75"/>
  <c r="AQ130" i="75"/>
  <c r="AP130" i="75"/>
  <c r="AO130" i="75"/>
  <c r="AN130" i="75"/>
  <c r="AM130" i="75"/>
  <c r="AL130" i="75"/>
  <c r="AK130" i="75"/>
  <c r="AJ130" i="75"/>
  <c r="AI130" i="75"/>
  <c r="AH130" i="75"/>
  <c r="AG130" i="75"/>
  <c r="AF130" i="75"/>
  <c r="AE130" i="75"/>
  <c r="AD130" i="75"/>
  <c r="AC130" i="75"/>
  <c r="AB130" i="75"/>
  <c r="AA130" i="75"/>
  <c r="Z130" i="75"/>
  <c r="Y130" i="75"/>
  <c r="X130" i="75"/>
  <c r="W130" i="75"/>
  <c r="V130" i="75"/>
  <c r="U130" i="75"/>
  <c r="T130" i="75"/>
  <c r="S130" i="75"/>
  <c r="R130" i="75"/>
  <c r="Q130" i="75"/>
  <c r="P130" i="75"/>
  <c r="O130" i="75"/>
  <c r="N130" i="75"/>
  <c r="M130" i="75"/>
  <c r="L130" i="75"/>
  <c r="K130" i="75"/>
  <c r="J130" i="75"/>
  <c r="I130" i="75"/>
  <c r="H130" i="75"/>
  <c r="G130" i="75"/>
  <c r="F130" i="75"/>
  <c r="E130" i="75"/>
  <c r="D130" i="75"/>
  <c r="C130" i="75"/>
  <c r="B130" i="75"/>
  <c r="BX129" i="75"/>
  <c r="BW129" i="75"/>
  <c r="BV129" i="75"/>
  <c r="BU129" i="75"/>
  <c r="BT129" i="75"/>
  <c r="BS129" i="75"/>
  <c r="BR129" i="75"/>
  <c r="BQ129" i="75"/>
  <c r="BP129" i="75"/>
  <c r="BO129" i="75"/>
  <c r="BN129" i="75"/>
  <c r="BM129" i="75"/>
  <c r="BL129" i="75"/>
  <c r="BK129" i="75"/>
  <c r="BJ129" i="75"/>
  <c r="BI129" i="75"/>
  <c r="BH129" i="75"/>
  <c r="BG129" i="75"/>
  <c r="BF129" i="75"/>
  <c r="BE129" i="75"/>
  <c r="BD129" i="75"/>
  <c r="BC129" i="75"/>
  <c r="BB129" i="75"/>
  <c r="BA129" i="75"/>
  <c r="AZ129" i="75"/>
  <c r="AY129" i="75"/>
  <c r="AX129" i="75"/>
  <c r="AW129" i="75"/>
  <c r="AV129" i="75"/>
  <c r="AU129" i="75"/>
  <c r="AT129" i="75"/>
  <c r="AS129" i="75"/>
  <c r="AR129" i="75"/>
  <c r="AQ129" i="75"/>
  <c r="AP129" i="75"/>
  <c r="AO129" i="75"/>
  <c r="AN129" i="75"/>
  <c r="AM129" i="75"/>
  <c r="AL129" i="75"/>
  <c r="AK129" i="75"/>
  <c r="AJ129" i="75"/>
  <c r="AI129" i="75"/>
  <c r="AH129" i="75"/>
  <c r="AG129" i="75"/>
  <c r="AF129" i="75"/>
  <c r="AE129" i="75"/>
  <c r="AD129" i="75"/>
  <c r="AC129" i="75"/>
  <c r="AB129" i="75"/>
  <c r="AA129" i="75"/>
  <c r="Z129" i="75"/>
  <c r="Y129" i="75"/>
  <c r="X129" i="75"/>
  <c r="W129" i="75"/>
  <c r="V129" i="75"/>
  <c r="U129" i="75"/>
  <c r="T129" i="75"/>
  <c r="S129" i="75"/>
  <c r="R129" i="75"/>
  <c r="Q129" i="75"/>
  <c r="P129" i="75"/>
  <c r="O129" i="75"/>
  <c r="N129" i="75"/>
  <c r="M129" i="75"/>
  <c r="L129" i="75"/>
  <c r="K129" i="75"/>
  <c r="J129" i="75"/>
  <c r="I129" i="75"/>
  <c r="H129" i="75"/>
  <c r="G129" i="75"/>
  <c r="F129" i="75"/>
  <c r="E129" i="75"/>
  <c r="D129" i="75"/>
  <c r="C129" i="75"/>
  <c r="B129" i="75"/>
  <c r="BX128" i="75"/>
  <c r="BW128" i="75"/>
  <c r="BV128" i="75"/>
  <c r="BU128" i="75"/>
  <c r="BT128" i="75"/>
  <c r="BS128" i="75"/>
  <c r="BR128" i="75"/>
  <c r="BQ128" i="75"/>
  <c r="BP128" i="75"/>
  <c r="BO128" i="75"/>
  <c r="BN128" i="75"/>
  <c r="BM128" i="75"/>
  <c r="BL128" i="75"/>
  <c r="BK128" i="75"/>
  <c r="BJ128" i="75"/>
  <c r="BI128" i="75"/>
  <c r="BH128" i="75"/>
  <c r="BG128" i="75"/>
  <c r="BF128" i="75"/>
  <c r="BE128" i="75"/>
  <c r="BD128" i="75"/>
  <c r="BC128" i="75"/>
  <c r="BB128" i="75"/>
  <c r="BA128" i="75"/>
  <c r="AZ128" i="75"/>
  <c r="AY128" i="75"/>
  <c r="AX128" i="75"/>
  <c r="AW128" i="75"/>
  <c r="AV128" i="75"/>
  <c r="AU128" i="75"/>
  <c r="AT128" i="75"/>
  <c r="AS128" i="75"/>
  <c r="AR128" i="75"/>
  <c r="AQ128" i="75"/>
  <c r="AP128" i="75"/>
  <c r="AO128" i="75"/>
  <c r="AN128" i="75"/>
  <c r="AM128" i="75"/>
  <c r="AL128" i="75"/>
  <c r="AK128" i="75"/>
  <c r="AJ128" i="75"/>
  <c r="AI128" i="75"/>
  <c r="AH128" i="75"/>
  <c r="AG128" i="75"/>
  <c r="AF128" i="75"/>
  <c r="AE128" i="75"/>
  <c r="AD128" i="75"/>
  <c r="AC128" i="75"/>
  <c r="AB128" i="75"/>
  <c r="AA128" i="75"/>
  <c r="Z128" i="75"/>
  <c r="Y128" i="75"/>
  <c r="X128" i="75"/>
  <c r="W128" i="75"/>
  <c r="V128" i="75"/>
  <c r="U128" i="75"/>
  <c r="T128" i="75"/>
  <c r="S128" i="75"/>
  <c r="R128" i="75"/>
  <c r="Q128" i="75"/>
  <c r="P128" i="75"/>
  <c r="O128" i="75"/>
  <c r="N128" i="75"/>
  <c r="M128" i="75"/>
  <c r="L128" i="75"/>
  <c r="K128" i="75"/>
  <c r="J128" i="75"/>
  <c r="I128" i="75"/>
  <c r="H128" i="75"/>
  <c r="G128" i="75"/>
  <c r="F128" i="75"/>
  <c r="E128" i="75"/>
  <c r="D128" i="75"/>
  <c r="C128" i="75"/>
  <c r="B128" i="75"/>
  <c r="BX127" i="75"/>
  <c r="BW127" i="75"/>
  <c r="BV127" i="75"/>
  <c r="BU127" i="75"/>
  <c r="BT127" i="75"/>
  <c r="BS127" i="75"/>
  <c r="BR127" i="75"/>
  <c r="BQ127" i="75"/>
  <c r="BP127" i="75"/>
  <c r="BO127" i="75"/>
  <c r="BN127" i="75"/>
  <c r="BM127" i="75"/>
  <c r="BL127" i="75"/>
  <c r="BK127" i="75"/>
  <c r="BJ127" i="75"/>
  <c r="BI127" i="75"/>
  <c r="BH127" i="75"/>
  <c r="BG127" i="75"/>
  <c r="BF127" i="75"/>
  <c r="BE127" i="75"/>
  <c r="BD127" i="75"/>
  <c r="BC127" i="75"/>
  <c r="BB127" i="75"/>
  <c r="BA127" i="75"/>
  <c r="AZ127" i="75"/>
  <c r="AY127" i="75"/>
  <c r="AX127" i="75"/>
  <c r="AW127" i="75"/>
  <c r="AV127" i="75"/>
  <c r="AU127" i="75"/>
  <c r="AT127" i="75"/>
  <c r="AS127" i="75"/>
  <c r="AR127" i="75"/>
  <c r="AQ127" i="75"/>
  <c r="AP127" i="75"/>
  <c r="AO127" i="75"/>
  <c r="AN127" i="75"/>
  <c r="AM127" i="75"/>
  <c r="AL127" i="75"/>
  <c r="AK127" i="75"/>
  <c r="AJ127" i="75"/>
  <c r="AI127" i="75"/>
  <c r="AH127" i="75"/>
  <c r="AG127" i="75"/>
  <c r="AF127" i="75"/>
  <c r="AE127" i="75"/>
  <c r="AD127" i="75"/>
  <c r="AC127" i="75"/>
  <c r="AB127" i="75"/>
  <c r="AA127" i="75"/>
  <c r="Z127" i="75"/>
  <c r="Y127" i="75"/>
  <c r="X127" i="75"/>
  <c r="W127" i="75"/>
  <c r="V127" i="75"/>
  <c r="U127" i="75"/>
  <c r="T127" i="75"/>
  <c r="S127" i="75"/>
  <c r="R127" i="75"/>
  <c r="Q127" i="75"/>
  <c r="P127" i="75"/>
  <c r="O127" i="75"/>
  <c r="N127" i="75"/>
  <c r="M127" i="75"/>
  <c r="L127" i="75"/>
  <c r="K127" i="75"/>
  <c r="J127" i="75"/>
  <c r="I127" i="75"/>
  <c r="H127" i="75"/>
  <c r="G127" i="75"/>
  <c r="F127" i="75"/>
  <c r="E127" i="75"/>
  <c r="D127" i="75"/>
  <c r="C127" i="75"/>
  <c r="B127" i="75"/>
  <c r="BX126" i="75"/>
  <c r="BW126" i="75"/>
  <c r="BV126" i="75"/>
  <c r="BU126" i="75"/>
  <c r="BT126" i="75"/>
  <c r="BS126" i="75"/>
  <c r="BR126" i="75"/>
  <c r="BQ126" i="75"/>
  <c r="BP126" i="75"/>
  <c r="BO126" i="75"/>
  <c r="BN126" i="75"/>
  <c r="BM126" i="75"/>
  <c r="BL126" i="75"/>
  <c r="BK126" i="75"/>
  <c r="BJ126" i="75"/>
  <c r="BI126" i="75"/>
  <c r="BH126" i="75"/>
  <c r="BG126" i="75"/>
  <c r="BF126" i="75"/>
  <c r="BE126" i="75"/>
  <c r="BD126" i="75"/>
  <c r="BC126" i="75"/>
  <c r="BB126" i="75"/>
  <c r="BA126" i="75"/>
  <c r="AZ126" i="75"/>
  <c r="AY126" i="75"/>
  <c r="AX126" i="75"/>
  <c r="AW126" i="75"/>
  <c r="AV126" i="75"/>
  <c r="AU126" i="75"/>
  <c r="AT126" i="75"/>
  <c r="AS126" i="75"/>
  <c r="AR126" i="75"/>
  <c r="AQ126" i="75"/>
  <c r="AP126" i="75"/>
  <c r="AO126" i="75"/>
  <c r="AN126" i="75"/>
  <c r="AM126" i="75"/>
  <c r="AL126" i="75"/>
  <c r="AK126" i="75"/>
  <c r="AJ126" i="75"/>
  <c r="AI126" i="75"/>
  <c r="AH126" i="75"/>
  <c r="AG126" i="75"/>
  <c r="AF126" i="75"/>
  <c r="AE126" i="75"/>
  <c r="AD126" i="75"/>
  <c r="AC126" i="75"/>
  <c r="AB126" i="75"/>
  <c r="AA126" i="75"/>
  <c r="Z126" i="75"/>
  <c r="Y126" i="75"/>
  <c r="X126" i="75"/>
  <c r="W126" i="75"/>
  <c r="V126" i="75"/>
  <c r="U126" i="75"/>
  <c r="T126" i="75"/>
  <c r="S126" i="75"/>
  <c r="R126" i="75"/>
  <c r="Q126" i="75"/>
  <c r="P126" i="75"/>
  <c r="O126" i="75"/>
  <c r="N126" i="75"/>
  <c r="M126" i="75"/>
  <c r="L126" i="75"/>
  <c r="K126" i="75"/>
  <c r="J126" i="75"/>
  <c r="I126" i="75"/>
  <c r="H126" i="75"/>
  <c r="G126" i="75"/>
  <c r="F126" i="75"/>
  <c r="E126" i="75"/>
  <c r="D126" i="75"/>
  <c r="C126" i="75"/>
  <c r="B126" i="75"/>
  <c r="BX125" i="75"/>
  <c r="BW125" i="75"/>
  <c r="BV125" i="75"/>
  <c r="BU125" i="75"/>
  <c r="BT125" i="75"/>
  <c r="BS125" i="75"/>
  <c r="BR125" i="75"/>
  <c r="BQ125" i="75"/>
  <c r="BP125" i="75"/>
  <c r="BO125" i="75"/>
  <c r="BN125" i="75"/>
  <c r="BM125" i="75"/>
  <c r="BL125" i="75"/>
  <c r="BK125" i="75"/>
  <c r="BJ125" i="75"/>
  <c r="BI125" i="75"/>
  <c r="BH125" i="75"/>
  <c r="BG125" i="75"/>
  <c r="BF125" i="75"/>
  <c r="BE125" i="75"/>
  <c r="BD125" i="75"/>
  <c r="BC125" i="75"/>
  <c r="BB125" i="75"/>
  <c r="BA125" i="75"/>
  <c r="AZ125" i="75"/>
  <c r="AY125" i="75"/>
  <c r="AX125" i="75"/>
  <c r="AW125" i="75"/>
  <c r="AV125" i="75"/>
  <c r="AU125" i="75"/>
  <c r="AT125" i="75"/>
  <c r="AS125" i="75"/>
  <c r="AR125" i="75"/>
  <c r="AQ125" i="75"/>
  <c r="AP125" i="75"/>
  <c r="AO125" i="75"/>
  <c r="AN125" i="75"/>
  <c r="AM125" i="75"/>
  <c r="AL125" i="75"/>
  <c r="AK125" i="75"/>
  <c r="AJ125" i="75"/>
  <c r="AI125" i="75"/>
  <c r="AH125" i="75"/>
  <c r="AG125" i="75"/>
  <c r="AF125" i="75"/>
  <c r="AE125" i="75"/>
  <c r="AD125" i="75"/>
  <c r="AC125" i="75"/>
  <c r="AB125" i="75"/>
  <c r="AA125" i="75"/>
  <c r="Z125" i="75"/>
  <c r="Y125" i="75"/>
  <c r="X125" i="75"/>
  <c r="W125" i="75"/>
  <c r="V125" i="75"/>
  <c r="U125" i="75"/>
  <c r="T125" i="75"/>
  <c r="S125" i="75"/>
  <c r="R125" i="75"/>
  <c r="Q125" i="75"/>
  <c r="P125" i="75"/>
  <c r="O125" i="75"/>
  <c r="N125" i="75"/>
  <c r="M125" i="75"/>
  <c r="L125" i="75"/>
  <c r="K125" i="75"/>
  <c r="J125" i="75"/>
  <c r="I125" i="75"/>
  <c r="H125" i="75"/>
  <c r="G125" i="75"/>
  <c r="F125" i="75"/>
  <c r="E125" i="75"/>
  <c r="D125" i="75"/>
  <c r="C125" i="75"/>
  <c r="B125" i="75"/>
  <c r="BX124" i="75"/>
  <c r="BW124" i="75"/>
  <c r="BV124" i="75"/>
  <c r="BU124" i="75"/>
  <c r="BT124" i="75"/>
  <c r="BS124" i="75"/>
  <c r="BR124" i="75"/>
  <c r="BQ124" i="75"/>
  <c r="BP124" i="75"/>
  <c r="BO124" i="75"/>
  <c r="BN124" i="75"/>
  <c r="BM124" i="75"/>
  <c r="BL124" i="75"/>
  <c r="BK124" i="75"/>
  <c r="BJ124" i="75"/>
  <c r="BI124" i="75"/>
  <c r="BH124" i="75"/>
  <c r="BG124" i="75"/>
  <c r="BF124" i="75"/>
  <c r="BE124" i="75"/>
  <c r="BD124" i="75"/>
  <c r="BC124" i="75"/>
  <c r="BB124" i="75"/>
  <c r="BA124" i="75"/>
  <c r="AZ124" i="75"/>
  <c r="AY124" i="75"/>
  <c r="AX124" i="75"/>
  <c r="AW124" i="75"/>
  <c r="AV124" i="75"/>
  <c r="AU124" i="75"/>
  <c r="AT124" i="75"/>
  <c r="AS124" i="75"/>
  <c r="AR124" i="75"/>
  <c r="AQ124" i="75"/>
  <c r="AP124" i="75"/>
  <c r="AO124" i="75"/>
  <c r="AN124" i="75"/>
  <c r="AM124" i="75"/>
  <c r="AL124" i="75"/>
  <c r="AK124" i="75"/>
  <c r="AJ124" i="75"/>
  <c r="AI124" i="75"/>
  <c r="AH124" i="75"/>
  <c r="AG124" i="75"/>
  <c r="AF124" i="75"/>
  <c r="AE124" i="75"/>
  <c r="AD124" i="75"/>
  <c r="AC124" i="75"/>
  <c r="AB124" i="75"/>
  <c r="AA124" i="75"/>
  <c r="Z124" i="75"/>
  <c r="Y124" i="75"/>
  <c r="X124" i="75"/>
  <c r="W124" i="75"/>
  <c r="V124" i="75"/>
  <c r="U124" i="75"/>
  <c r="T124" i="75"/>
  <c r="S124" i="75"/>
  <c r="R124" i="75"/>
  <c r="Q124" i="75"/>
  <c r="P124" i="75"/>
  <c r="O124" i="75"/>
  <c r="N124" i="75"/>
  <c r="M124" i="75"/>
  <c r="L124" i="75"/>
  <c r="K124" i="75"/>
  <c r="J124" i="75"/>
  <c r="I124" i="75"/>
  <c r="H124" i="75"/>
  <c r="G124" i="75"/>
  <c r="F124" i="75"/>
  <c r="E124" i="75"/>
  <c r="D124" i="75"/>
  <c r="C124" i="75"/>
  <c r="B124" i="75"/>
  <c r="BX123" i="75"/>
  <c r="BW123" i="75"/>
  <c r="BV123" i="75"/>
  <c r="BU123" i="75"/>
  <c r="BT123" i="75"/>
  <c r="BS123" i="75"/>
  <c r="BR123" i="75"/>
  <c r="BQ123" i="75"/>
  <c r="BP123" i="75"/>
  <c r="BO123" i="75"/>
  <c r="BN123" i="75"/>
  <c r="BM123" i="75"/>
  <c r="BL123" i="75"/>
  <c r="BK123" i="75"/>
  <c r="BJ123" i="75"/>
  <c r="BI123" i="75"/>
  <c r="BH123" i="75"/>
  <c r="BG123" i="75"/>
  <c r="BF123" i="75"/>
  <c r="BE123" i="75"/>
  <c r="BD123" i="75"/>
  <c r="BC123" i="75"/>
  <c r="BB123" i="75"/>
  <c r="BA123" i="75"/>
  <c r="AZ123" i="75"/>
  <c r="AY123" i="75"/>
  <c r="AX123" i="75"/>
  <c r="AW123" i="75"/>
  <c r="AV123" i="75"/>
  <c r="AU123" i="75"/>
  <c r="AT123" i="75"/>
  <c r="AS123" i="75"/>
  <c r="AR123" i="75"/>
  <c r="AQ123" i="75"/>
  <c r="AP123" i="75"/>
  <c r="AO123" i="75"/>
  <c r="AN123" i="75"/>
  <c r="AM123" i="75"/>
  <c r="AL123" i="75"/>
  <c r="AK123" i="75"/>
  <c r="AJ123" i="75"/>
  <c r="AI123" i="75"/>
  <c r="AH123" i="75"/>
  <c r="AG123" i="75"/>
  <c r="AF123" i="75"/>
  <c r="AE123" i="75"/>
  <c r="AD123" i="75"/>
  <c r="AC123" i="75"/>
  <c r="AB123" i="75"/>
  <c r="AA123" i="75"/>
  <c r="Z123" i="75"/>
  <c r="Y123" i="75"/>
  <c r="X123" i="75"/>
  <c r="W123" i="75"/>
  <c r="V123" i="75"/>
  <c r="U123" i="75"/>
  <c r="T123" i="75"/>
  <c r="S123" i="75"/>
  <c r="R123" i="75"/>
  <c r="Q123" i="75"/>
  <c r="P123" i="75"/>
  <c r="O123" i="75"/>
  <c r="N123" i="75"/>
  <c r="M123" i="75"/>
  <c r="L123" i="75"/>
  <c r="K123" i="75"/>
  <c r="J123" i="75"/>
  <c r="I123" i="75"/>
  <c r="H123" i="75"/>
  <c r="G123" i="75"/>
  <c r="F123" i="75"/>
  <c r="E123" i="75"/>
  <c r="D123" i="75"/>
  <c r="C123" i="75"/>
  <c r="B123" i="75"/>
  <c r="BX122" i="75"/>
  <c r="BW122" i="75"/>
  <c r="BV122" i="75"/>
  <c r="BU122" i="75"/>
  <c r="BT122" i="75"/>
  <c r="BS122" i="75"/>
  <c r="BR122" i="75"/>
  <c r="BQ122" i="75"/>
  <c r="BP122" i="75"/>
  <c r="BO122" i="75"/>
  <c r="BN122" i="75"/>
  <c r="BM122" i="75"/>
  <c r="BL122" i="75"/>
  <c r="BK122" i="75"/>
  <c r="BJ122" i="75"/>
  <c r="BI122" i="75"/>
  <c r="BH122" i="75"/>
  <c r="BG122" i="75"/>
  <c r="BF122" i="75"/>
  <c r="BE122" i="75"/>
  <c r="BD122" i="75"/>
  <c r="BC122" i="75"/>
  <c r="BB122" i="75"/>
  <c r="BA122" i="75"/>
  <c r="AZ122" i="75"/>
  <c r="AY122" i="75"/>
  <c r="AX122" i="75"/>
  <c r="AW122" i="75"/>
  <c r="AV122" i="75"/>
  <c r="AU122" i="75"/>
  <c r="AT122" i="75"/>
  <c r="AS122" i="75"/>
  <c r="AR122" i="75"/>
  <c r="AQ122" i="75"/>
  <c r="AP122" i="75"/>
  <c r="AO122" i="75"/>
  <c r="AN122" i="75"/>
  <c r="AM122" i="75"/>
  <c r="AL122" i="75"/>
  <c r="AK122" i="75"/>
  <c r="AJ122" i="75"/>
  <c r="AI122" i="75"/>
  <c r="AH122" i="75"/>
  <c r="AG122" i="75"/>
  <c r="AF122" i="75"/>
  <c r="AE122" i="75"/>
  <c r="AD122" i="75"/>
  <c r="AC122" i="75"/>
  <c r="AB122" i="75"/>
  <c r="AA122" i="75"/>
  <c r="Z122" i="75"/>
  <c r="Y122" i="75"/>
  <c r="X122" i="75"/>
  <c r="W122" i="75"/>
  <c r="V122" i="75"/>
  <c r="U122" i="75"/>
  <c r="T122" i="75"/>
  <c r="S122" i="75"/>
  <c r="R122" i="75"/>
  <c r="Q122" i="75"/>
  <c r="P122" i="75"/>
  <c r="O122" i="75"/>
  <c r="N122" i="75"/>
  <c r="M122" i="75"/>
  <c r="L122" i="75"/>
  <c r="K122" i="75"/>
  <c r="J122" i="75"/>
  <c r="I122" i="75"/>
  <c r="H122" i="75"/>
  <c r="G122" i="75"/>
  <c r="F122" i="75"/>
  <c r="E122" i="75"/>
  <c r="D122" i="75"/>
  <c r="C122" i="75"/>
  <c r="B122" i="75"/>
  <c r="BX121" i="75"/>
  <c r="BW121" i="75"/>
  <c r="BV121" i="75"/>
  <c r="BU121" i="75"/>
  <c r="BT121" i="75"/>
  <c r="BS121" i="75"/>
  <c r="BR121" i="75"/>
  <c r="BQ121" i="75"/>
  <c r="BP121" i="75"/>
  <c r="BO121" i="75"/>
  <c r="BN121" i="75"/>
  <c r="BM121" i="75"/>
  <c r="BL121" i="75"/>
  <c r="BK121" i="75"/>
  <c r="BJ121" i="75"/>
  <c r="BI121" i="75"/>
  <c r="BH121" i="75"/>
  <c r="BG121" i="75"/>
  <c r="BF121" i="75"/>
  <c r="BE121" i="75"/>
  <c r="BD121" i="75"/>
  <c r="BC121" i="75"/>
  <c r="BB121" i="75"/>
  <c r="BA121" i="75"/>
  <c r="AZ121" i="75"/>
  <c r="AY121" i="75"/>
  <c r="AX121" i="75"/>
  <c r="AW121" i="75"/>
  <c r="AV121" i="75"/>
  <c r="AU121" i="75"/>
  <c r="AT121" i="75"/>
  <c r="AS121" i="75"/>
  <c r="AR121" i="75"/>
  <c r="AQ121" i="75"/>
  <c r="AP121" i="75"/>
  <c r="AO121" i="75"/>
  <c r="AN121" i="75"/>
  <c r="AM121" i="75"/>
  <c r="AL121" i="75"/>
  <c r="AK121" i="75"/>
  <c r="AJ121" i="75"/>
  <c r="AI121" i="75"/>
  <c r="AH121" i="75"/>
  <c r="AG121" i="75"/>
  <c r="AF121" i="75"/>
  <c r="AE121" i="75"/>
  <c r="AD121" i="75"/>
  <c r="AC121" i="75"/>
  <c r="AB121" i="75"/>
  <c r="AA121" i="75"/>
  <c r="Z121" i="75"/>
  <c r="Y121" i="75"/>
  <c r="X121" i="75"/>
  <c r="W121" i="75"/>
  <c r="V121" i="75"/>
  <c r="U121" i="75"/>
  <c r="T121" i="75"/>
  <c r="S121" i="75"/>
  <c r="R121" i="75"/>
  <c r="Q121" i="75"/>
  <c r="P121" i="75"/>
  <c r="O121" i="75"/>
  <c r="N121" i="75"/>
  <c r="M121" i="75"/>
  <c r="L121" i="75"/>
  <c r="K121" i="75"/>
  <c r="J121" i="75"/>
  <c r="I121" i="75"/>
  <c r="H121" i="75"/>
  <c r="G121" i="75"/>
  <c r="F121" i="75"/>
  <c r="E121" i="75"/>
  <c r="D121" i="75"/>
  <c r="C121" i="75"/>
  <c r="B121" i="75"/>
  <c r="BX120" i="75"/>
  <c r="BW120" i="75"/>
  <c r="BV120" i="75"/>
  <c r="BU120" i="75"/>
  <c r="BT120" i="75"/>
  <c r="BS120" i="75"/>
  <c r="BR120" i="75"/>
  <c r="BQ120" i="75"/>
  <c r="BP120" i="75"/>
  <c r="BO120" i="75"/>
  <c r="BN120" i="75"/>
  <c r="BM120" i="75"/>
  <c r="BL120" i="75"/>
  <c r="BK120" i="75"/>
  <c r="BJ120" i="75"/>
  <c r="BI120" i="75"/>
  <c r="BH120" i="75"/>
  <c r="BG120" i="75"/>
  <c r="BF120" i="75"/>
  <c r="BE120" i="75"/>
  <c r="BD120" i="75"/>
  <c r="BC120" i="75"/>
  <c r="BB120" i="75"/>
  <c r="BA120" i="75"/>
  <c r="AZ120" i="75"/>
  <c r="AY120" i="75"/>
  <c r="AX120" i="75"/>
  <c r="AW120" i="75"/>
  <c r="AV120" i="75"/>
  <c r="AU120" i="75"/>
  <c r="AT120" i="75"/>
  <c r="AS120" i="75"/>
  <c r="AR120" i="75"/>
  <c r="AQ120" i="75"/>
  <c r="AP120" i="75"/>
  <c r="AO120" i="75"/>
  <c r="AN120" i="75"/>
  <c r="AM120" i="75"/>
  <c r="AL120" i="75"/>
  <c r="AK120" i="75"/>
  <c r="AJ120" i="75"/>
  <c r="AI120" i="75"/>
  <c r="AH120" i="75"/>
  <c r="AG120" i="75"/>
  <c r="AF120" i="75"/>
  <c r="AE120" i="75"/>
  <c r="AD120" i="75"/>
  <c r="AC120" i="75"/>
  <c r="AB120" i="75"/>
  <c r="AA120" i="75"/>
  <c r="Z120" i="75"/>
  <c r="Y120" i="75"/>
  <c r="X120" i="75"/>
  <c r="W120" i="75"/>
  <c r="V120" i="75"/>
  <c r="U120" i="75"/>
  <c r="T120" i="75"/>
  <c r="S120" i="75"/>
  <c r="R120" i="75"/>
  <c r="Q120" i="75"/>
  <c r="P120" i="75"/>
  <c r="O120" i="75"/>
  <c r="N120" i="75"/>
  <c r="M120" i="75"/>
  <c r="L120" i="75"/>
  <c r="K120" i="75"/>
  <c r="J120" i="75"/>
  <c r="I120" i="75"/>
  <c r="H120" i="75"/>
  <c r="G120" i="75"/>
  <c r="F120" i="75"/>
  <c r="E120" i="75"/>
  <c r="D120" i="75"/>
  <c r="C120" i="75"/>
  <c r="B120" i="75"/>
  <c r="BX119" i="75"/>
  <c r="BW119" i="75"/>
  <c r="BV119" i="75"/>
  <c r="BU119" i="75"/>
  <c r="BT119" i="75"/>
  <c r="BS119" i="75"/>
  <c r="BR119" i="75"/>
  <c r="BQ119" i="75"/>
  <c r="BP119" i="75"/>
  <c r="BO119" i="75"/>
  <c r="BN119" i="75"/>
  <c r="BM119" i="75"/>
  <c r="BL119" i="75"/>
  <c r="BK119" i="75"/>
  <c r="BJ119" i="75"/>
  <c r="BI119" i="75"/>
  <c r="BH119" i="75"/>
  <c r="BG119" i="75"/>
  <c r="BF119" i="75"/>
  <c r="BE119" i="75"/>
  <c r="BD119" i="75"/>
  <c r="BC119" i="75"/>
  <c r="BB119" i="75"/>
  <c r="BA119" i="75"/>
  <c r="AZ119" i="75"/>
  <c r="AY119" i="75"/>
  <c r="AX119" i="75"/>
  <c r="AW119" i="75"/>
  <c r="AV119" i="75"/>
  <c r="AU119" i="75"/>
  <c r="AT119" i="75"/>
  <c r="AS119" i="75"/>
  <c r="AR119" i="75"/>
  <c r="AQ119" i="75"/>
  <c r="AP119" i="75"/>
  <c r="AO119" i="75"/>
  <c r="AN119" i="75"/>
  <c r="AM119" i="75"/>
  <c r="AL119" i="75"/>
  <c r="AK119" i="75"/>
  <c r="AJ119" i="75"/>
  <c r="AI119" i="75"/>
  <c r="AH119" i="75"/>
  <c r="AG119" i="75"/>
  <c r="AF119" i="75"/>
  <c r="AE119" i="75"/>
  <c r="AD119" i="75"/>
  <c r="AC119" i="75"/>
  <c r="AB119" i="75"/>
  <c r="AA119" i="75"/>
  <c r="Z119" i="75"/>
  <c r="Y119" i="75"/>
  <c r="X119" i="75"/>
  <c r="W119" i="75"/>
  <c r="V119" i="75"/>
  <c r="U119" i="75"/>
  <c r="T119" i="75"/>
  <c r="S119" i="75"/>
  <c r="R119" i="75"/>
  <c r="Q119" i="75"/>
  <c r="P119" i="75"/>
  <c r="O119" i="75"/>
  <c r="N119" i="75"/>
  <c r="M119" i="75"/>
  <c r="L119" i="75"/>
  <c r="K119" i="75"/>
  <c r="J119" i="75"/>
  <c r="I119" i="75"/>
  <c r="H119" i="75"/>
  <c r="G119" i="75"/>
  <c r="F119" i="75"/>
  <c r="E119" i="75"/>
  <c r="D119" i="75"/>
  <c r="C119" i="75"/>
  <c r="B119" i="75"/>
  <c r="BX118" i="75"/>
  <c r="BW118" i="75"/>
  <c r="BV118" i="75"/>
  <c r="BU118" i="75"/>
  <c r="BT118" i="75"/>
  <c r="BS118" i="75"/>
  <c r="BR118" i="75"/>
  <c r="BQ118" i="75"/>
  <c r="BP118" i="75"/>
  <c r="BO118" i="75"/>
  <c r="BN118" i="75"/>
  <c r="BM118" i="75"/>
  <c r="BL118" i="75"/>
  <c r="BK118" i="75"/>
  <c r="BJ118" i="75"/>
  <c r="BI118" i="75"/>
  <c r="BH118" i="75"/>
  <c r="BG118" i="75"/>
  <c r="BF118" i="75"/>
  <c r="BE118" i="75"/>
  <c r="BD118" i="75"/>
  <c r="BC118" i="75"/>
  <c r="BB118" i="75"/>
  <c r="BA118" i="75"/>
  <c r="AZ118" i="75"/>
  <c r="AY118" i="75"/>
  <c r="AX118" i="75"/>
  <c r="AW118" i="75"/>
  <c r="AV118" i="75"/>
  <c r="AU118" i="75"/>
  <c r="AT118" i="75"/>
  <c r="AS118" i="75"/>
  <c r="AR118" i="75"/>
  <c r="AQ118" i="75"/>
  <c r="AP118" i="75"/>
  <c r="AO118" i="75"/>
  <c r="AN118" i="75"/>
  <c r="AM118" i="75"/>
  <c r="AL118" i="75"/>
  <c r="AK118" i="75"/>
  <c r="AJ118" i="75"/>
  <c r="AI118" i="75"/>
  <c r="AH118" i="75"/>
  <c r="AG118" i="75"/>
  <c r="AF118" i="75"/>
  <c r="AE118" i="75"/>
  <c r="AD118" i="75"/>
  <c r="AC118" i="75"/>
  <c r="AB118" i="75"/>
  <c r="AA118" i="75"/>
  <c r="Z118" i="75"/>
  <c r="Y118" i="75"/>
  <c r="X118" i="75"/>
  <c r="W118" i="75"/>
  <c r="V118" i="75"/>
  <c r="U118" i="75"/>
  <c r="T118" i="75"/>
  <c r="S118" i="75"/>
  <c r="R118" i="75"/>
  <c r="Q118" i="75"/>
  <c r="P118" i="75"/>
  <c r="O118" i="75"/>
  <c r="N118" i="75"/>
  <c r="M118" i="75"/>
  <c r="L118" i="75"/>
  <c r="K118" i="75"/>
  <c r="J118" i="75"/>
  <c r="I118" i="75"/>
  <c r="H118" i="75"/>
  <c r="G118" i="75"/>
  <c r="F118" i="75"/>
  <c r="E118" i="75"/>
  <c r="D118" i="75"/>
  <c r="C118" i="75"/>
  <c r="B118" i="75"/>
  <c r="BX117" i="75"/>
  <c r="BW117" i="75"/>
  <c r="BV117" i="75"/>
  <c r="BU117" i="75"/>
  <c r="BT117" i="75"/>
  <c r="BS117" i="75"/>
  <c r="BR117" i="75"/>
  <c r="BQ117" i="75"/>
  <c r="BP117" i="75"/>
  <c r="BO117" i="75"/>
  <c r="BN117" i="75"/>
  <c r="BM117" i="75"/>
  <c r="BL117" i="75"/>
  <c r="BK117" i="75"/>
  <c r="BJ117" i="75"/>
  <c r="BI117" i="75"/>
  <c r="BH117" i="75"/>
  <c r="BG117" i="75"/>
  <c r="BF117" i="75"/>
  <c r="BE117" i="75"/>
  <c r="BD117" i="75"/>
  <c r="BC117" i="75"/>
  <c r="BB117" i="75"/>
  <c r="BA117" i="75"/>
  <c r="AZ117" i="75"/>
  <c r="AY117" i="75"/>
  <c r="AX117" i="75"/>
  <c r="AW117" i="75"/>
  <c r="AV117" i="75"/>
  <c r="AU117" i="75"/>
  <c r="AT117" i="75"/>
  <c r="AS117" i="75"/>
  <c r="AR117" i="75"/>
  <c r="AQ117" i="75"/>
  <c r="AP117" i="75"/>
  <c r="AO117" i="75"/>
  <c r="AN117" i="75"/>
  <c r="AM117" i="75"/>
  <c r="AL117" i="75"/>
  <c r="AK117" i="75"/>
  <c r="AJ117" i="75"/>
  <c r="AI117" i="75"/>
  <c r="AH117" i="75"/>
  <c r="AG117" i="75"/>
  <c r="AF117" i="75"/>
  <c r="AE117" i="75"/>
  <c r="AD117" i="75"/>
  <c r="AC117" i="75"/>
  <c r="AB117" i="75"/>
  <c r="AA117" i="75"/>
  <c r="Z117" i="75"/>
  <c r="Y117" i="75"/>
  <c r="X117" i="75"/>
  <c r="W117" i="75"/>
  <c r="V117" i="75"/>
  <c r="U117" i="75"/>
  <c r="T117" i="75"/>
  <c r="S117" i="75"/>
  <c r="R117" i="75"/>
  <c r="Q117" i="75"/>
  <c r="P117" i="75"/>
  <c r="O117" i="75"/>
  <c r="N117" i="75"/>
  <c r="M117" i="75"/>
  <c r="L117" i="75"/>
  <c r="K117" i="75"/>
  <c r="J117" i="75"/>
  <c r="I117" i="75"/>
  <c r="H117" i="75"/>
  <c r="G117" i="75"/>
  <c r="F117" i="75"/>
  <c r="E117" i="75"/>
  <c r="D117" i="75"/>
  <c r="C117" i="75"/>
  <c r="B117" i="75"/>
  <c r="BX116" i="75"/>
  <c r="BW116" i="75"/>
  <c r="BV116" i="75"/>
  <c r="BU116" i="75"/>
  <c r="BT116" i="75"/>
  <c r="BS116" i="75"/>
  <c r="BR116" i="75"/>
  <c r="BQ116" i="75"/>
  <c r="BP116" i="75"/>
  <c r="BO116" i="75"/>
  <c r="BN116" i="75"/>
  <c r="BM116" i="75"/>
  <c r="BL116" i="75"/>
  <c r="BK116" i="75"/>
  <c r="BJ116" i="75"/>
  <c r="BI116" i="75"/>
  <c r="BH116" i="75"/>
  <c r="BG116" i="75"/>
  <c r="BF116" i="75"/>
  <c r="BE116" i="75"/>
  <c r="BD116" i="75"/>
  <c r="BC116" i="75"/>
  <c r="BB116" i="75"/>
  <c r="BA116" i="75"/>
  <c r="AZ116" i="75"/>
  <c r="AY116" i="75"/>
  <c r="AX116" i="75"/>
  <c r="AW116" i="75"/>
  <c r="AV116" i="75"/>
  <c r="AU116" i="75"/>
  <c r="AT116" i="75"/>
  <c r="AS116" i="75"/>
  <c r="AR116" i="75"/>
  <c r="AQ116" i="75"/>
  <c r="AP116" i="75"/>
  <c r="AO116" i="75"/>
  <c r="AN116" i="75"/>
  <c r="AM116" i="75"/>
  <c r="AL116" i="75"/>
  <c r="AK116" i="75"/>
  <c r="AJ116" i="75"/>
  <c r="AI116" i="75"/>
  <c r="AH116" i="75"/>
  <c r="AG116" i="75"/>
  <c r="AF116" i="75"/>
  <c r="AE116" i="75"/>
  <c r="AD116" i="75"/>
  <c r="AC116" i="75"/>
  <c r="AB116" i="75"/>
  <c r="AA116" i="75"/>
  <c r="Z116" i="75"/>
  <c r="Y116" i="75"/>
  <c r="X116" i="75"/>
  <c r="W116" i="75"/>
  <c r="V116" i="75"/>
  <c r="U116" i="75"/>
  <c r="T116" i="75"/>
  <c r="S116" i="75"/>
  <c r="R116" i="75"/>
  <c r="Q116" i="75"/>
  <c r="P116" i="75"/>
  <c r="O116" i="75"/>
  <c r="N116" i="75"/>
  <c r="M116" i="75"/>
  <c r="L116" i="75"/>
  <c r="K116" i="75"/>
  <c r="J116" i="75"/>
  <c r="I116" i="75"/>
  <c r="H116" i="75"/>
  <c r="G116" i="75"/>
  <c r="F116" i="75"/>
  <c r="E116" i="75"/>
  <c r="D116" i="75"/>
  <c r="C116" i="75"/>
  <c r="B116" i="75"/>
  <c r="BX115" i="75"/>
  <c r="BW115" i="75"/>
  <c r="BV115" i="75"/>
  <c r="BU115" i="75"/>
  <c r="BT115" i="75"/>
  <c r="BS115" i="75"/>
  <c r="BR115" i="75"/>
  <c r="BQ115" i="75"/>
  <c r="BP115" i="75"/>
  <c r="BO115" i="75"/>
  <c r="BN115" i="75"/>
  <c r="BM115" i="75"/>
  <c r="BL115" i="75"/>
  <c r="BK115" i="75"/>
  <c r="BJ115" i="75"/>
  <c r="BI115" i="75"/>
  <c r="BH115" i="75"/>
  <c r="BG115" i="75"/>
  <c r="BF115" i="75"/>
  <c r="BE115" i="75"/>
  <c r="BD115" i="75"/>
  <c r="BC115" i="75"/>
  <c r="BB115" i="75"/>
  <c r="BA115" i="75"/>
  <c r="AZ115" i="75"/>
  <c r="AY115" i="75"/>
  <c r="AX115" i="75"/>
  <c r="AW115" i="75"/>
  <c r="AV115" i="75"/>
  <c r="AU115" i="75"/>
  <c r="AT115" i="75"/>
  <c r="AS115" i="75"/>
  <c r="AR115" i="75"/>
  <c r="AQ115" i="75"/>
  <c r="AP115" i="75"/>
  <c r="AO115" i="75"/>
  <c r="AN115" i="75"/>
  <c r="AM115" i="75"/>
  <c r="AL115" i="75"/>
  <c r="AK115" i="75"/>
  <c r="AJ115" i="75"/>
  <c r="AI115" i="75"/>
  <c r="AH115" i="75"/>
  <c r="AG115" i="75"/>
  <c r="AF115" i="75"/>
  <c r="AE115" i="75"/>
  <c r="AD115" i="75"/>
  <c r="AC115" i="75"/>
  <c r="AB115" i="75"/>
  <c r="AA115" i="75"/>
  <c r="Z115" i="75"/>
  <c r="Y115" i="75"/>
  <c r="X115" i="75"/>
  <c r="W115" i="75"/>
  <c r="V115" i="75"/>
  <c r="U115" i="75"/>
  <c r="T115" i="75"/>
  <c r="S115" i="75"/>
  <c r="R115" i="75"/>
  <c r="Q115" i="75"/>
  <c r="P115" i="75"/>
  <c r="O115" i="75"/>
  <c r="N115" i="75"/>
  <c r="M115" i="75"/>
  <c r="L115" i="75"/>
  <c r="K115" i="75"/>
  <c r="J115" i="75"/>
  <c r="I115" i="75"/>
  <c r="H115" i="75"/>
  <c r="G115" i="75"/>
  <c r="F115" i="75"/>
  <c r="E115" i="75"/>
  <c r="D115" i="75"/>
  <c r="C115" i="75"/>
  <c r="B115" i="75"/>
  <c r="BX114" i="75"/>
  <c r="BW114" i="75"/>
  <c r="BV114" i="75"/>
  <c r="BU114" i="75"/>
  <c r="BT114" i="75"/>
  <c r="BS114" i="75"/>
  <c r="BR114" i="75"/>
  <c r="BQ114" i="75"/>
  <c r="BP114" i="75"/>
  <c r="BO114" i="75"/>
  <c r="BN114" i="75"/>
  <c r="BM114" i="75"/>
  <c r="BL114" i="75"/>
  <c r="BK114" i="75"/>
  <c r="BJ114" i="75"/>
  <c r="BI114" i="75"/>
  <c r="BH114" i="75"/>
  <c r="BG114" i="75"/>
  <c r="BF114" i="75"/>
  <c r="BE114" i="75"/>
  <c r="BD114" i="75"/>
  <c r="BC114" i="75"/>
  <c r="BB114" i="75"/>
  <c r="BA114" i="75"/>
  <c r="AZ114" i="75"/>
  <c r="AY114" i="75"/>
  <c r="AX114" i="75"/>
  <c r="AW114" i="75"/>
  <c r="AV114" i="75"/>
  <c r="AU114" i="75"/>
  <c r="AT114" i="75"/>
  <c r="AS114" i="75"/>
  <c r="AR114" i="75"/>
  <c r="AQ114" i="75"/>
  <c r="AP114" i="75"/>
  <c r="AO114" i="75"/>
  <c r="AN114" i="75"/>
  <c r="AM114" i="75"/>
  <c r="AL114" i="75"/>
  <c r="AK114" i="75"/>
  <c r="AJ114" i="75"/>
  <c r="AI114" i="75"/>
  <c r="AH114" i="75"/>
  <c r="AG114" i="75"/>
  <c r="AF114" i="75"/>
  <c r="AE114" i="75"/>
  <c r="AD114" i="75"/>
  <c r="AC114" i="75"/>
  <c r="AB114" i="75"/>
  <c r="AA114" i="75"/>
  <c r="Z114" i="75"/>
  <c r="Y114" i="75"/>
  <c r="X114" i="75"/>
  <c r="W114" i="75"/>
  <c r="V114" i="75"/>
  <c r="U114" i="75"/>
  <c r="T114" i="75"/>
  <c r="S114" i="75"/>
  <c r="R114" i="75"/>
  <c r="Q114" i="75"/>
  <c r="P114" i="75"/>
  <c r="O114" i="75"/>
  <c r="N114" i="75"/>
  <c r="M114" i="75"/>
  <c r="L114" i="75"/>
  <c r="K114" i="75"/>
  <c r="J114" i="75"/>
  <c r="I114" i="75"/>
  <c r="H114" i="75"/>
  <c r="G114" i="75"/>
  <c r="F114" i="75"/>
  <c r="E114" i="75"/>
  <c r="D114" i="75"/>
  <c r="C114" i="75"/>
  <c r="B114" i="75"/>
  <c r="BX113" i="75"/>
  <c r="BW113" i="75"/>
  <c r="BV113" i="75"/>
  <c r="BU113" i="75"/>
  <c r="BT113" i="75"/>
  <c r="BS113" i="75"/>
  <c r="BR113" i="75"/>
  <c r="BQ113" i="75"/>
  <c r="BP113" i="75"/>
  <c r="BO113" i="75"/>
  <c r="BN113" i="75"/>
  <c r="BM113" i="75"/>
  <c r="BL113" i="75"/>
  <c r="BK113" i="75"/>
  <c r="BJ113" i="75"/>
  <c r="BI113" i="75"/>
  <c r="BH113" i="75"/>
  <c r="BG113" i="75"/>
  <c r="BF113" i="75"/>
  <c r="BE113" i="75"/>
  <c r="BD113" i="75"/>
  <c r="BC113" i="75"/>
  <c r="BB113" i="75"/>
  <c r="BA113" i="75"/>
  <c r="AZ113" i="75"/>
  <c r="AY113" i="75"/>
  <c r="AX113" i="75"/>
  <c r="AW113" i="75"/>
  <c r="AV113" i="75"/>
  <c r="AU113" i="75"/>
  <c r="AT113" i="75"/>
  <c r="AS113" i="75"/>
  <c r="AR113" i="75"/>
  <c r="AQ113" i="75"/>
  <c r="AP113" i="75"/>
  <c r="AO113" i="75"/>
  <c r="AN113" i="75"/>
  <c r="AM113" i="75"/>
  <c r="AL113" i="75"/>
  <c r="AK113" i="75"/>
  <c r="AJ113" i="75"/>
  <c r="AI113" i="75"/>
  <c r="AH113" i="75"/>
  <c r="AG113" i="75"/>
  <c r="AF113" i="75"/>
  <c r="AE113" i="75"/>
  <c r="AD113" i="75"/>
  <c r="AC113" i="75"/>
  <c r="AB113" i="75"/>
  <c r="AA113" i="75"/>
  <c r="Z113" i="75"/>
  <c r="Y113" i="75"/>
  <c r="X113" i="75"/>
  <c r="W113" i="75"/>
  <c r="V113" i="75"/>
  <c r="U113" i="75"/>
  <c r="T113" i="75"/>
  <c r="S113" i="75"/>
  <c r="R113" i="75"/>
  <c r="Q113" i="75"/>
  <c r="P113" i="75"/>
  <c r="O113" i="75"/>
  <c r="N113" i="75"/>
  <c r="M113" i="75"/>
  <c r="L113" i="75"/>
  <c r="K113" i="75"/>
  <c r="J113" i="75"/>
  <c r="I113" i="75"/>
  <c r="H113" i="75"/>
  <c r="G113" i="75"/>
  <c r="F113" i="75"/>
  <c r="E113" i="75"/>
  <c r="D113" i="75"/>
  <c r="C113" i="75"/>
  <c r="B113" i="75"/>
  <c r="BX112" i="75"/>
  <c r="BW112" i="75"/>
  <c r="BV112" i="75"/>
  <c r="BU112" i="75"/>
  <c r="BT112" i="75"/>
  <c r="BS112" i="75"/>
  <c r="BR112" i="75"/>
  <c r="BQ112" i="75"/>
  <c r="BP112" i="75"/>
  <c r="BO112" i="75"/>
  <c r="BN112" i="75"/>
  <c r="BM112" i="75"/>
  <c r="BL112" i="75"/>
  <c r="BK112" i="75"/>
  <c r="BJ112" i="75"/>
  <c r="BI112" i="75"/>
  <c r="BH112" i="75"/>
  <c r="BG112" i="75"/>
  <c r="BF112" i="75"/>
  <c r="BE112" i="75"/>
  <c r="BD112" i="75"/>
  <c r="BC112" i="75"/>
  <c r="BB112" i="75"/>
  <c r="BA112" i="75"/>
  <c r="AZ112" i="75"/>
  <c r="AY112" i="75"/>
  <c r="AX112" i="75"/>
  <c r="AW112" i="75"/>
  <c r="AV112" i="75"/>
  <c r="AU112" i="75"/>
  <c r="AT112" i="75"/>
  <c r="AS112" i="75"/>
  <c r="AR112" i="75"/>
  <c r="AQ112" i="75"/>
  <c r="AP112" i="75"/>
  <c r="AO112" i="75"/>
  <c r="AN112" i="75"/>
  <c r="AM112" i="75"/>
  <c r="AL112" i="75"/>
  <c r="AK112" i="75"/>
  <c r="AJ112" i="75"/>
  <c r="AI112" i="75"/>
  <c r="AH112" i="75"/>
  <c r="AG112" i="75"/>
  <c r="AF112" i="75"/>
  <c r="AE112" i="75"/>
  <c r="AD112" i="75"/>
  <c r="AC112" i="75"/>
  <c r="AB112" i="75"/>
  <c r="AA112" i="75"/>
  <c r="Z112" i="75"/>
  <c r="Y112" i="75"/>
  <c r="X112" i="75"/>
  <c r="W112" i="75"/>
  <c r="V112" i="75"/>
  <c r="U112" i="75"/>
  <c r="T112" i="75"/>
  <c r="S112" i="75"/>
  <c r="R112" i="75"/>
  <c r="Q112" i="75"/>
  <c r="P112" i="75"/>
  <c r="O112" i="75"/>
  <c r="N112" i="75"/>
  <c r="M112" i="75"/>
  <c r="L112" i="75"/>
  <c r="K112" i="75"/>
  <c r="J112" i="75"/>
  <c r="I112" i="75"/>
  <c r="H112" i="75"/>
  <c r="G112" i="75"/>
  <c r="F112" i="75"/>
  <c r="E112" i="75"/>
  <c r="D112" i="75"/>
  <c r="C112" i="75"/>
  <c r="B112" i="75"/>
  <c r="BX111" i="75"/>
  <c r="BW111" i="75"/>
  <c r="BV111" i="75"/>
  <c r="BU111" i="75"/>
  <c r="BT111" i="75"/>
  <c r="BS111" i="75"/>
  <c r="BR111" i="75"/>
  <c r="BQ111" i="75"/>
  <c r="BP111" i="75"/>
  <c r="BO111" i="75"/>
  <c r="BN111" i="75"/>
  <c r="BM111" i="75"/>
  <c r="BL111" i="75"/>
  <c r="BK111" i="75"/>
  <c r="BJ111" i="75"/>
  <c r="BI111" i="75"/>
  <c r="BH111" i="75"/>
  <c r="BG111" i="75"/>
  <c r="BF111" i="75"/>
  <c r="BE111" i="75"/>
  <c r="BD111" i="75"/>
  <c r="BC111" i="75"/>
  <c r="BB111" i="75"/>
  <c r="BA111" i="75"/>
  <c r="AZ111" i="75"/>
  <c r="AY111" i="75"/>
  <c r="AX111" i="75"/>
  <c r="AW111" i="75"/>
  <c r="AV111" i="75"/>
  <c r="AU111" i="75"/>
  <c r="AT111" i="75"/>
  <c r="AS111" i="75"/>
  <c r="AR111" i="75"/>
  <c r="AQ111" i="75"/>
  <c r="AP111" i="75"/>
  <c r="AO111" i="75"/>
  <c r="AN111" i="75"/>
  <c r="AM111" i="75"/>
  <c r="AL111" i="75"/>
  <c r="AK111" i="75"/>
  <c r="AJ111" i="75"/>
  <c r="AI111" i="75"/>
  <c r="AH111" i="75"/>
  <c r="AG111" i="75"/>
  <c r="AF111" i="75"/>
  <c r="AE111" i="75"/>
  <c r="AD111" i="75"/>
  <c r="AC111" i="75"/>
  <c r="AB111" i="75"/>
  <c r="AA111" i="75"/>
  <c r="Z111" i="75"/>
  <c r="Y111" i="75"/>
  <c r="X111" i="75"/>
  <c r="W111" i="75"/>
  <c r="V111" i="75"/>
  <c r="U111" i="75"/>
  <c r="T111" i="75"/>
  <c r="S111" i="75"/>
  <c r="R111" i="75"/>
  <c r="Q111" i="75"/>
  <c r="P111" i="75"/>
  <c r="O111" i="75"/>
  <c r="N111" i="75"/>
  <c r="M111" i="75"/>
  <c r="L111" i="75"/>
  <c r="K111" i="75"/>
  <c r="J111" i="75"/>
  <c r="I111" i="75"/>
  <c r="H111" i="75"/>
  <c r="G111" i="75"/>
  <c r="F111" i="75"/>
  <c r="E111" i="75"/>
  <c r="D111" i="75"/>
  <c r="C111" i="75"/>
  <c r="B111" i="75"/>
  <c r="BX110" i="75"/>
  <c r="BW110" i="75"/>
  <c r="BV110" i="75"/>
  <c r="BU110" i="75"/>
  <c r="BT110" i="75"/>
  <c r="BS110" i="75"/>
  <c r="BR110" i="75"/>
  <c r="BQ110" i="75"/>
  <c r="BP110" i="75"/>
  <c r="BO110" i="75"/>
  <c r="BN110" i="75"/>
  <c r="BM110" i="75"/>
  <c r="BL110" i="75"/>
  <c r="BK110" i="75"/>
  <c r="BJ110" i="75"/>
  <c r="BI110" i="75"/>
  <c r="BH110" i="75"/>
  <c r="BG110" i="75"/>
  <c r="BF110" i="75"/>
  <c r="BE110" i="75"/>
  <c r="BD110" i="75"/>
  <c r="BC110" i="75"/>
  <c r="BB110" i="75"/>
  <c r="BA110" i="75"/>
  <c r="AZ110" i="75"/>
  <c r="AY110" i="75"/>
  <c r="AX110" i="75"/>
  <c r="AW110" i="75"/>
  <c r="AV110" i="75"/>
  <c r="AU110" i="75"/>
  <c r="AT110" i="75"/>
  <c r="AS110" i="75"/>
  <c r="AR110" i="75"/>
  <c r="AQ110" i="75"/>
  <c r="AP110" i="75"/>
  <c r="AO110" i="75"/>
  <c r="AN110" i="75"/>
  <c r="AM110" i="75"/>
  <c r="AL110" i="75"/>
  <c r="AK110" i="75"/>
  <c r="AJ110" i="75"/>
  <c r="AI110" i="75"/>
  <c r="AH110" i="75"/>
  <c r="AG110" i="75"/>
  <c r="AF110" i="75"/>
  <c r="AE110" i="75"/>
  <c r="AD110" i="75"/>
  <c r="AC110" i="75"/>
  <c r="AB110" i="75"/>
  <c r="AA110" i="75"/>
  <c r="Z110" i="75"/>
  <c r="Y110" i="75"/>
  <c r="X110" i="75"/>
  <c r="W110" i="75"/>
  <c r="V110" i="75"/>
  <c r="U110" i="75"/>
  <c r="T110" i="75"/>
  <c r="S110" i="75"/>
  <c r="R110" i="75"/>
  <c r="Q110" i="75"/>
  <c r="P110" i="75"/>
  <c r="O110" i="75"/>
  <c r="N110" i="75"/>
  <c r="M110" i="75"/>
  <c r="L110" i="75"/>
  <c r="K110" i="75"/>
  <c r="J110" i="75"/>
  <c r="I110" i="75"/>
  <c r="H110" i="75"/>
  <c r="G110" i="75"/>
  <c r="F110" i="75"/>
  <c r="E110" i="75"/>
  <c r="D110" i="75"/>
  <c r="C110" i="75"/>
  <c r="B110" i="75"/>
  <c r="BX109" i="75"/>
  <c r="BW109" i="75"/>
  <c r="BV109" i="75"/>
  <c r="BU109" i="75"/>
  <c r="BT109" i="75"/>
  <c r="BS109" i="75"/>
  <c r="BR109" i="75"/>
  <c r="BQ109" i="75"/>
  <c r="BP109" i="75"/>
  <c r="BO109" i="75"/>
  <c r="BN109" i="75"/>
  <c r="BM109" i="75"/>
  <c r="BL109" i="75"/>
  <c r="BK109" i="75"/>
  <c r="BJ109" i="75"/>
  <c r="BI109" i="75"/>
  <c r="BH109" i="75"/>
  <c r="BG109" i="75"/>
  <c r="BF109" i="75"/>
  <c r="BE109" i="75"/>
  <c r="BD109" i="75"/>
  <c r="BC109" i="75"/>
  <c r="BB109" i="75"/>
  <c r="BA109" i="75"/>
  <c r="AZ109" i="75"/>
  <c r="AY109" i="75"/>
  <c r="AX109" i="75"/>
  <c r="AW109" i="75"/>
  <c r="AV109" i="75"/>
  <c r="AU109" i="75"/>
  <c r="AT109" i="75"/>
  <c r="AS109" i="75"/>
  <c r="AR109" i="75"/>
  <c r="AQ109" i="75"/>
  <c r="AP109" i="75"/>
  <c r="AO109" i="75"/>
  <c r="AN109" i="75"/>
  <c r="AM109" i="75"/>
  <c r="AL109" i="75"/>
  <c r="AK109" i="75"/>
  <c r="AJ109" i="75"/>
  <c r="AI109" i="75"/>
  <c r="AH109" i="75"/>
  <c r="AG109" i="75"/>
  <c r="AF109" i="75"/>
  <c r="AE109" i="75"/>
  <c r="AD109" i="75"/>
  <c r="AC109" i="75"/>
  <c r="AB109" i="75"/>
  <c r="AA109" i="75"/>
  <c r="Z109" i="75"/>
  <c r="Y109" i="75"/>
  <c r="X109" i="75"/>
  <c r="W109" i="75"/>
  <c r="V109" i="75"/>
  <c r="U109" i="75"/>
  <c r="T109" i="75"/>
  <c r="S109" i="75"/>
  <c r="R109" i="75"/>
  <c r="Q109" i="75"/>
  <c r="P109" i="75"/>
  <c r="O109" i="75"/>
  <c r="N109" i="75"/>
  <c r="M109" i="75"/>
  <c r="L109" i="75"/>
  <c r="K109" i="75"/>
  <c r="J109" i="75"/>
  <c r="I109" i="75"/>
  <c r="H109" i="75"/>
  <c r="G109" i="75"/>
  <c r="F109" i="75"/>
  <c r="E109" i="75"/>
  <c r="D109" i="75"/>
  <c r="C109" i="75"/>
  <c r="B109" i="75"/>
  <c r="BX108" i="75"/>
  <c r="BW108" i="75"/>
  <c r="BV108" i="75"/>
  <c r="BU108" i="75"/>
  <c r="BT108" i="75"/>
  <c r="BS108" i="75"/>
  <c r="BR108" i="75"/>
  <c r="BQ108" i="75"/>
  <c r="BP108" i="75"/>
  <c r="BO108" i="75"/>
  <c r="BN108" i="75"/>
  <c r="BM108" i="75"/>
  <c r="BL108" i="75"/>
  <c r="BK108" i="75"/>
  <c r="BJ108" i="75"/>
  <c r="BI108" i="75"/>
  <c r="BH108" i="75"/>
  <c r="BG108" i="75"/>
  <c r="BF108" i="75"/>
  <c r="BE108" i="75"/>
  <c r="BD108" i="75"/>
  <c r="BC108" i="75"/>
  <c r="BB108" i="75"/>
  <c r="BA108" i="75"/>
  <c r="AZ108" i="75"/>
  <c r="AY108" i="75"/>
  <c r="AX108" i="75"/>
  <c r="AW108" i="75"/>
  <c r="AV108" i="75"/>
  <c r="AU108" i="75"/>
  <c r="AT108" i="75"/>
  <c r="AS108" i="75"/>
  <c r="AR108" i="75"/>
  <c r="AQ108" i="75"/>
  <c r="AP108" i="75"/>
  <c r="AO108" i="75"/>
  <c r="AN108" i="75"/>
  <c r="AM108" i="75"/>
  <c r="AL108" i="75"/>
  <c r="AK108" i="75"/>
  <c r="AJ108" i="75"/>
  <c r="AI108" i="75"/>
  <c r="AH108" i="75"/>
  <c r="AG108" i="75"/>
  <c r="AF108" i="75"/>
  <c r="AE108" i="75"/>
  <c r="AD108" i="75"/>
  <c r="AC108" i="75"/>
  <c r="AB108" i="75"/>
  <c r="AA108" i="75"/>
  <c r="Z108" i="75"/>
  <c r="Y108" i="75"/>
  <c r="X108" i="75"/>
  <c r="W108" i="75"/>
  <c r="V108" i="75"/>
  <c r="U108" i="75"/>
  <c r="T108" i="75"/>
  <c r="S108" i="75"/>
  <c r="R108" i="75"/>
  <c r="Q108" i="75"/>
  <c r="P108" i="75"/>
  <c r="O108" i="75"/>
  <c r="N108" i="75"/>
  <c r="M108" i="75"/>
  <c r="L108" i="75"/>
  <c r="K108" i="75"/>
  <c r="J108" i="75"/>
  <c r="I108" i="75"/>
  <c r="H108" i="75"/>
  <c r="G108" i="75"/>
  <c r="F108" i="75"/>
  <c r="E108" i="75"/>
  <c r="D108" i="75"/>
  <c r="C108" i="75"/>
  <c r="B108" i="75"/>
  <c r="BX107" i="75"/>
  <c r="BW107" i="75"/>
  <c r="BV107" i="75"/>
  <c r="BU107" i="75"/>
  <c r="BT107" i="75"/>
  <c r="BS107" i="75"/>
  <c r="BR107" i="75"/>
  <c r="BQ107" i="75"/>
  <c r="BP107" i="75"/>
  <c r="BO107" i="75"/>
  <c r="BN107" i="75"/>
  <c r="BM107" i="75"/>
  <c r="BL107" i="75"/>
  <c r="BK107" i="75"/>
  <c r="BJ107" i="75"/>
  <c r="BI107" i="75"/>
  <c r="BH107" i="75"/>
  <c r="BG107" i="75"/>
  <c r="BF107" i="75"/>
  <c r="BE107" i="75"/>
  <c r="BD107" i="75"/>
  <c r="BC107" i="75"/>
  <c r="BB107" i="75"/>
  <c r="BA107" i="75"/>
  <c r="AZ107" i="75"/>
  <c r="AY107" i="75"/>
  <c r="AX107" i="75"/>
  <c r="AW107" i="75"/>
  <c r="AV107" i="75"/>
  <c r="AU107" i="75"/>
  <c r="AT107" i="75"/>
  <c r="AS107" i="75"/>
  <c r="AR107" i="75"/>
  <c r="AQ107" i="75"/>
  <c r="AP107" i="75"/>
  <c r="AO107" i="75"/>
  <c r="AN107" i="75"/>
  <c r="AM107" i="75"/>
  <c r="AL107" i="75"/>
  <c r="AK107" i="75"/>
  <c r="AJ107" i="75"/>
  <c r="AI107" i="75"/>
  <c r="AH107" i="75"/>
  <c r="AG107" i="75"/>
  <c r="AF107" i="75"/>
  <c r="AE107" i="75"/>
  <c r="AD107" i="75"/>
  <c r="AC107" i="75"/>
  <c r="AB107" i="75"/>
  <c r="AA107" i="75"/>
  <c r="Z107" i="75"/>
  <c r="Y107" i="75"/>
  <c r="X107" i="75"/>
  <c r="W107" i="75"/>
  <c r="V107" i="75"/>
  <c r="U107" i="75"/>
  <c r="T107" i="75"/>
  <c r="S107" i="75"/>
  <c r="R107" i="75"/>
  <c r="Q107" i="75"/>
  <c r="P107" i="75"/>
  <c r="O107" i="75"/>
  <c r="N107" i="75"/>
  <c r="M107" i="75"/>
  <c r="L107" i="75"/>
  <c r="K107" i="75"/>
  <c r="J107" i="75"/>
  <c r="I107" i="75"/>
  <c r="H107" i="75"/>
  <c r="G107" i="75"/>
  <c r="F107" i="75"/>
  <c r="E107" i="75"/>
  <c r="D107" i="75"/>
  <c r="C107" i="75"/>
  <c r="B107" i="75"/>
  <c r="BX106" i="75"/>
  <c r="BW106" i="75"/>
  <c r="BV106" i="75"/>
  <c r="BU106" i="75"/>
  <c r="BT106" i="75"/>
  <c r="BS106" i="75"/>
  <c r="BR106" i="75"/>
  <c r="BQ106" i="75"/>
  <c r="BP106" i="75"/>
  <c r="BO106" i="75"/>
  <c r="BN106" i="75"/>
  <c r="BM106" i="75"/>
  <c r="BL106" i="75"/>
  <c r="BK106" i="75"/>
  <c r="BJ106" i="75"/>
  <c r="BI106" i="75"/>
  <c r="BH106" i="75"/>
  <c r="BG106" i="75"/>
  <c r="BF106" i="75"/>
  <c r="BE106" i="75"/>
  <c r="BD106" i="75"/>
  <c r="BC106" i="75"/>
  <c r="BB106" i="75"/>
  <c r="BA106" i="75"/>
  <c r="AZ106" i="75"/>
  <c r="AY106" i="75"/>
  <c r="AX106" i="75"/>
  <c r="AW106" i="75"/>
  <c r="AV106" i="75"/>
  <c r="AU106" i="75"/>
  <c r="AT106" i="75"/>
  <c r="AS106" i="75"/>
  <c r="AR106" i="75"/>
  <c r="AQ106" i="75"/>
  <c r="AP106" i="75"/>
  <c r="AO106" i="75"/>
  <c r="AN106" i="75"/>
  <c r="AM106" i="75"/>
  <c r="AL106" i="75"/>
  <c r="AK106" i="75"/>
  <c r="AJ106" i="75"/>
  <c r="AI106" i="75"/>
  <c r="AH106" i="75"/>
  <c r="AG106" i="75"/>
  <c r="AF106" i="75"/>
  <c r="AE106" i="75"/>
  <c r="AD106" i="75"/>
  <c r="AC106" i="75"/>
  <c r="AB106" i="75"/>
  <c r="AA106" i="75"/>
  <c r="Z106" i="75"/>
  <c r="Y106" i="75"/>
  <c r="X106" i="75"/>
  <c r="W106" i="75"/>
  <c r="V106" i="75"/>
  <c r="U106" i="75"/>
  <c r="T106" i="75"/>
  <c r="S106" i="75"/>
  <c r="R106" i="75"/>
  <c r="Q106" i="75"/>
  <c r="P106" i="75"/>
  <c r="O106" i="75"/>
  <c r="N106" i="75"/>
  <c r="M106" i="75"/>
  <c r="L106" i="75"/>
  <c r="K106" i="75"/>
  <c r="J106" i="75"/>
  <c r="I106" i="75"/>
  <c r="H106" i="75"/>
  <c r="G106" i="75"/>
  <c r="F106" i="75"/>
  <c r="E106" i="75"/>
  <c r="D106" i="75"/>
  <c r="C106" i="75"/>
  <c r="B106" i="75"/>
  <c r="BX105" i="75"/>
  <c r="BW105" i="75"/>
  <c r="BV105" i="75"/>
  <c r="BU105" i="75"/>
  <c r="BT105" i="75"/>
  <c r="BS105" i="75"/>
  <c r="BR105" i="75"/>
  <c r="BQ105" i="75"/>
  <c r="BP105" i="75"/>
  <c r="BO105" i="75"/>
  <c r="BN105" i="75"/>
  <c r="BM105" i="75"/>
  <c r="BL105" i="75"/>
  <c r="BK105" i="75"/>
  <c r="BJ105" i="75"/>
  <c r="BI105" i="75"/>
  <c r="BH105" i="75"/>
  <c r="BG105" i="75"/>
  <c r="BF105" i="75"/>
  <c r="BE105" i="75"/>
  <c r="BD105" i="75"/>
  <c r="BC105" i="75"/>
  <c r="BB105" i="75"/>
  <c r="BA105" i="75"/>
  <c r="AZ105" i="75"/>
  <c r="AY105" i="75"/>
  <c r="AX105" i="75"/>
  <c r="AW105" i="75"/>
  <c r="AV105" i="75"/>
  <c r="AU105" i="75"/>
  <c r="AT105" i="75"/>
  <c r="AS105" i="75"/>
  <c r="AR105" i="75"/>
  <c r="AQ105" i="75"/>
  <c r="AP105" i="75"/>
  <c r="AO105" i="75"/>
  <c r="AN105" i="75"/>
  <c r="AM105" i="75"/>
  <c r="AL105" i="75"/>
  <c r="AK105" i="75"/>
  <c r="AJ105" i="75"/>
  <c r="AI105" i="75"/>
  <c r="AH105" i="75"/>
  <c r="AG105" i="75"/>
  <c r="AF105" i="75"/>
  <c r="AE105" i="75"/>
  <c r="AD105" i="75"/>
  <c r="AC105" i="75"/>
  <c r="AB105" i="75"/>
  <c r="AA105" i="75"/>
  <c r="Z105" i="75"/>
  <c r="Y105" i="75"/>
  <c r="X105" i="75"/>
  <c r="W105" i="75"/>
  <c r="V105" i="75"/>
  <c r="U105" i="75"/>
  <c r="T105" i="75"/>
  <c r="S105" i="75"/>
  <c r="R105" i="75"/>
  <c r="Q105" i="75"/>
  <c r="P105" i="75"/>
  <c r="O105" i="75"/>
  <c r="N105" i="75"/>
  <c r="M105" i="75"/>
  <c r="L105" i="75"/>
  <c r="K105" i="75"/>
  <c r="J105" i="75"/>
  <c r="I105" i="75"/>
  <c r="H105" i="75"/>
  <c r="G105" i="75"/>
  <c r="F105" i="75"/>
  <c r="E105" i="75"/>
  <c r="D105" i="75"/>
  <c r="C105" i="75"/>
  <c r="B105" i="75"/>
  <c r="BX104" i="75"/>
  <c r="BW104" i="75"/>
  <c r="BV104" i="75"/>
  <c r="BU104" i="75"/>
  <c r="BT104" i="75"/>
  <c r="BS104" i="75"/>
  <c r="BR104" i="75"/>
  <c r="BQ104" i="75"/>
  <c r="BP104" i="75"/>
  <c r="BO104" i="75"/>
  <c r="BN104" i="75"/>
  <c r="BM104" i="75"/>
  <c r="BL104" i="75"/>
  <c r="BK104" i="75"/>
  <c r="BJ104" i="75"/>
  <c r="BI104" i="75"/>
  <c r="BH104" i="75"/>
  <c r="BG104" i="75"/>
  <c r="BF104" i="75"/>
  <c r="BE104" i="75"/>
  <c r="BD104" i="75"/>
  <c r="BC104" i="75"/>
  <c r="BB104" i="75"/>
  <c r="BA104" i="75"/>
  <c r="AZ104" i="75"/>
  <c r="AY104" i="75"/>
  <c r="AX104" i="75"/>
  <c r="AW104" i="75"/>
  <c r="AV104" i="75"/>
  <c r="AU104" i="75"/>
  <c r="AT104" i="75"/>
  <c r="AS104" i="75"/>
  <c r="AR104" i="75"/>
  <c r="AQ104" i="75"/>
  <c r="AP104" i="75"/>
  <c r="AO104" i="75"/>
  <c r="AN104" i="75"/>
  <c r="AM104" i="75"/>
  <c r="AL104" i="75"/>
  <c r="AK104" i="75"/>
  <c r="AJ104" i="75"/>
  <c r="AI104" i="75"/>
  <c r="AH104" i="75"/>
  <c r="AG104" i="75"/>
  <c r="AF104" i="75"/>
  <c r="AE104" i="75"/>
  <c r="AD104" i="75"/>
  <c r="AC104" i="75"/>
  <c r="AB104" i="75"/>
  <c r="AA104" i="75"/>
  <c r="Z104" i="75"/>
  <c r="Y104" i="75"/>
  <c r="X104" i="75"/>
  <c r="W104" i="75"/>
  <c r="V104" i="75"/>
  <c r="U104" i="75"/>
  <c r="T104" i="75"/>
  <c r="S104" i="75"/>
  <c r="R104" i="75"/>
  <c r="Q104" i="75"/>
  <c r="P104" i="75"/>
  <c r="O104" i="75"/>
  <c r="N104" i="75"/>
  <c r="M104" i="75"/>
  <c r="L104" i="75"/>
  <c r="K104" i="75"/>
  <c r="J104" i="75"/>
  <c r="I104" i="75"/>
  <c r="H104" i="75"/>
  <c r="G104" i="75"/>
  <c r="F104" i="75"/>
  <c r="E104" i="75"/>
  <c r="D104" i="75"/>
  <c r="C104" i="75"/>
  <c r="B104" i="75"/>
  <c r="BX103" i="75"/>
  <c r="BW103" i="75"/>
  <c r="BV103" i="75"/>
  <c r="BU103" i="75"/>
  <c r="BT103" i="75"/>
  <c r="BS103" i="75"/>
  <c r="BR103" i="75"/>
  <c r="BQ103" i="75"/>
  <c r="BP103" i="75"/>
  <c r="BO103" i="75"/>
  <c r="BN103" i="75"/>
  <c r="BM103" i="75"/>
  <c r="BL103" i="75"/>
  <c r="BK103" i="75"/>
  <c r="BJ103" i="75"/>
  <c r="BI103" i="75"/>
  <c r="BH103" i="75"/>
  <c r="BG103" i="75"/>
  <c r="BF103" i="75"/>
  <c r="BE103" i="75"/>
  <c r="BD103" i="75"/>
  <c r="BC103" i="75"/>
  <c r="BB103" i="75"/>
  <c r="BA103" i="75"/>
  <c r="AZ103" i="75"/>
  <c r="AY103" i="75"/>
  <c r="AX103" i="75"/>
  <c r="AW103" i="75"/>
  <c r="AV103" i="75"/>
  <c r="AU103" i="75"/>
  <c r="AT103" i="75"/>
  <c r="AS103" i="75"/>
  <c r="AR103" i="75"/>
  <c r="AQ103" i="75"/>
  <c r="AP103" i="75"/>
  <c r="AO103" i="75"/>
  <c r="AN103" i="75"/>
  <c r="AM103" i="75"/>
  <c r="AL103" i="75"/>
  <c r="AK103" i="75"/>
  <c r="AJ103" i="75"/>
  <c r="AI103" i="75"/>
  <c r="AH103" i="75"/>
  <c r="AG103" i="75"/>
  <c r="AF103" i="75"/>
  <c r="AE103" i="75"/>
  <c r="AD103" i="75"/>
  <c r="AC103" i="75"/>
  <c r="AB103" i="75"/>
  <c r="AA103" i="75"/>
  <c r="Z103" i="75"/>
  <c r="Y103" i="75"/>
  <c r="X103" i="75"/>
  <c r="W103" i="75"/>
  <c r="V103" i="75"/>
  <c r="U103" i="75"/>
  <c r="T103" i="75"/>
  <c r="S103" i="75"/>
  <c r="R103" i="75"/>
  <c r="Q103" i="75"/>
  <c r="P103" i="75"/>
  <c r="O103" i="75"/>
  <c r="N103" i="75"/>
  <c r="M103" i="75"/>
  <c r="L103" i="75"/>
  <c r="K103" i="75"/>
  <c r="J103" i="75"/>
  <c r="I103" i="75"/>
  <c r="H103" i="75"/>
  <c r="G103" i="75"/>
  <c r="F103" i="75"/>
  <c r="E103" i="75"/>
  <c r="D103" i="75"/>
  <c r="C103" i="75"/>
  <c r="B103" i="75"/>
  <c r="BX102" i="75"/>
  <c r="BW102" i="75"/>
  <c r="BV102" i="75"/>
  <c r="BU102" i="75"/>
  <c r="BT102" i="75"/>
  <c r="BS102" i="75"/>
  <c r="BR102" i="75"/>
  <c r="BQ102" i="75"/>
  <c r="BP102" i="75"/>
  <c r="BO102" i="75"/>
  <c r="BN102" i="75"/>
  <c r="BM102" i="75"/>
  <c r="BL102" i="75"/>
  <c r="BK102" i="75"/>
  <c r="BJ102" i="75"/>
  <c r="BI102" i="75"/>
  <c r="BH102" i="75"/>
  <c r="BG102" i="75"/>
  <c r="BF102" i="75"/>
  <c r="BE102" i="75"/>
  <c r="BD102" i="75"/>
  <c r="BC102" i="75"/>
  <c r="BB102" i="75"/>
  <c r="BA102" i="75"/>
  <c r="AZ102" i="75"/>
  <c r="AY102" i="75"/>
  <c r="AX102" i="75"/>
  <c r="AW102" i="75"/>
  <c r="AV102" i="75"/>
  <c r="AU102" i="75"/>
  <c r="AT102" i="75"/>
  <c r="AS102" i="75"/>
  <c r="AR102" i="75"/>
  <c r="AQ102" i="75"/>
  <c r="AP102" i="75"/>
  <c r="AO102" i="75"/>
  <c r="AN102" i="75"/>
  <c r="AM102" i="75"/>
  <c r="AL102" i="75"/>
  <c r="AK102" i="75"/>
  <c r="AJ102" i="75"/>
  <c r="AI102" i="75"/>
  <c r="AH102" i="75"/>
  <c r="AG102" i="75"/>
  <c r="AF102" i="75"/>
  <c r="AE102" i="75"/>
  <c r="AD102" i="75"/>
  <c r="AC102" i="75"/>
  <c r="AB102" i="75"/>
  <c r="AA102" i="75"/>
  <c r="Z102" i="75"/>
  <c r="Y102" i="75"/>
  <c r="X102" i="75"/>
  <c r="W102" i="75"/>
  <c r="V102" i="75"/>
  <c r="U102" i="75"/>
  <c r="T102" i="75"/>
  <c r="S102" i="75"/>
  <c r="R102" i="75"/>
  <c r="Q102" i="75"/>
  <c r="P102" i="75"/>
  <c r="O102" i="75"/>
  <c r="N102" i="75"/>
  <c r="M102" i="75"/>
  <c r="L102" i="75"/>
  <c r="K102" i="75"/>
  <c r="J102" i="75"/>
  <c r="I102" i="75"/>
  <c r="H102" i="75"/>
  <c r="G102" i="75"/>
  <c r="F102" i="75"/>
  <c r="E102" i="75"/>
  <c r="D102" i="75"/>
  <c r="C102" i="75"/>
  <c r="B102" i="75"/>
  <c r="BX101" i="75"/>
  <c r="BW101" i="75"/>
  <c r="BV101" i="75"/>
  <c r="BU101" i="75"/>
  <c r="BT101" i="75"/>
  <c r="BS101" i="75"/>
  <c r="BR101" i="75"/>
  <c r="BQ101" i="75"/>
  <c r="BP101" i="75"/>
  <c r="BO101" i="75"/>
  <c r="BN101" i="75"/>
  <c r="BM101" i="75"/>
  <c r="BL101" i="75"/>
  <c r="BK101" i="75"/>
  <c r="BJ101" i="75"/>
  <c r="BI101" i="75"/>
  <c r="BH101" i="75"/>
  <c r="BG101" i="75"/>
  <c r="BF101" i="75"/>
  <c r="BE101" i="75"/>
  <c r="BD101" i="75"/>
  <c r="BC101" i="75"/>
  <c r="BB101" i="75"/>
  <c r="BA101" i="75"/>
  <c r="AZ101" i="75"/>
  <c r="AY101" i="75"/>
  <c r="AX101" i="75"/>
  <c r="AW101" i="75"/>
  <c r="AV101" i="75"/>
  <c r="AU101" i="75"/>
  <c r="AT101" i="75"/>
  <c r="AS101" i="75"/>
  <c r="AR101" i="75"/>
  <c r="AQ101" i="75"/>
  <c r="AP101" i="75"/>
  <c r="AO101" i="75"/>
  <c r="AN101" i="75"/>
  <c r="AM101" i="75"/>
  <c r="AL101" i="75"/>
  <c r="AK101" i="75"/>
  <c r="AJ101" i="75"/>
  <c r="AI101" i="75"/>
  <c r="AH101" i="75"/>
  <c r="AG101" i="75"/>
  <c r="AF101" i="75"/>
  <c r="AE101" i="75"/>
  <c r="AD101" i="75"/>
  <c r="AC101" i="75"/>
  <c r="AB101" i="75"/>
  <c r="AA101" i="75"/>
  <c r="Z101" i="75"/>
  <c r="Y101" i="75"/>
  <c r="X101" i="75"/>
  <c r="W101" i="75"/>
  <c r="V101" i="75"/>
  <c r="U101" i="75"/>
  <c r="T101" i="75"/>
  <c r="S101" i="75"/>
  <c r="R101" i="75"/>
  <c r="Q101" i="75"/>
  <c r="P101" i="75"/>
  <c r="O101" i="75"/>
  <c r="N101" i="75"/>
  <c r="M101" i="75"/>
  <c r="L101" i="75"/>
  <c r="K101" i="75"/>
  <c r="J101" i="75"/>
  <c r="I101" i="75"/>
  <c r="H101" i="75"/>
  <c r="G101" i="75"/>
  <c r="F101" i="75"/>
  <c r="E101" i="75"/>
  <c r="D101" i="75"/>
  <c r="C101" i="75"/>
  <c r="B101" i="75"/>
  <c r="BX100" i="75"/>
  <c r="BW100" i="75"/>
  <c r="BV100" i="75"/>
  <c r="BU100" i="75"/>
  <c r="BT100" i="75"/>
  <c r="BS100" i="75"/>
  <c r="BR100" i="75"/>
  <c r="BQ100" i="75"/>
  <c r="BP100" i="75"/>
  <c r="BO100" i="75"/>
  <c r="BN100" i="75"/>
  <c r="BM100" i="75"/>
  <c r="BL100" i="75"/>
  <c r="BK100" i="75"/>
  <c r="BJ100" i="75"/>
  <c r="BI100" i="75"/>
  <c r="BH100" i="75"/>
  <c r="BG100" i="75"/>
  <c r="BF100" i="75"/>
  <c r="BE100" i="75"/>
  <c r="BD100" i="75"/>
  <c r="BC100" i="75"/>
  <c r="BB100" i="75"/>
  <c r="BA100" i="75"/>
  <c r="AZ100" i="75"/>
  <c r="AY100" i="75"/>
  <c r="AX100" i="75"/>
  <c r="AW100" i="75"/>
  <c r="AV100" i="75"/>
  <c r="AU100" i="75"/>
  <c r="AT100" i="75"/>
  <c r="AS100" i="75"/>
  <c r="AR100" i="75"/>
  <c r="AQ100" i="75"/>
  <c r="AP100" i="75"/>
  <c r="AO100" i="75"/>
  <c r="AN100" i="75"/>
  <c r="AM100" i="75"/>
  <c r="AL100" i="75"/>
  <c r="AK100" i="75"/>
  <c r="AJ100" i="75"/>
  <c r="AI100" i="75"/>
  <c r="AH100" i="75"/>
  <c r="AG100" i="75"/>
  <c r="AF100" i="75"/>
  <c r="AE100" i="75"/>
  <c r="AD100" i="75"/>
  <c r="AC100" i="75"/>
  <c r="AB100" i="75"/>
  <c r="AA100" i="75"/>
  <c r="Z100" i="75"/>
  <c r="Y100" i="75"/>
  <c r="X100" i="75"/>
  <c r="W100" i="75"/>
  <c r="V100" i="75"/>
  <c r="U100" i="75"/>
  <c r="T100" i="75"/>
  <c r="S100" i="75"/>
  <c r="R100" i="75"/>
  <c r="Q100" i="75"/>
  <c r="P100" i="75"/>
  <c r="O100" i="75"/>
  <c r="N100" i="75"/>
  <c r="M100" i="75"/>
  <c r="L100" i="75"/>
  <c r="K100" i="75"/>
  <c r="J100" i="75"/>
  <c r="I100" i="75"/>
  <c r="H100" i="75"/>
  <c r="G100" i="75"/>
  <c r="F100" i="75"/>
  <c r="E100" i="75"/>
  <c r="D100" i="75"/>
  <c r="C100" i="75"/>
  <c r="B100" i="75"/>
  <c r="BX99" i="75"/>
  <c r="BW99" i="75"/>
  <c r="BV99" i="75"/>
  <c r="BU99" i="75"/>
  <c r="BT99" i="75"/>
  <c r="BS99" i="75"/>
  <c r="BR99" i="75"/>
  <c r="BQ99" i="75"/>
  <c r="BP99" i="75"/>
  <c r="BO99" i="75"/>
  <c r="BN99" i="75"/>
  <c r="BM99" i="75"/>
  <c r="BL99" i="75"/>
  <c r="BK99" i="75"/>
  <c r="BJ99" i="75"/>
  <c r="BI99" i="75"/>
  <c r="BH99" i="75"/>
  <c r="BG99" i="75"/>
  <c r="BF99" i="75"/>
  <c r="BE99" i="75"/>
  <c r="BD99" i="75"/>
  <c r="BC99" i="75"/>
  <c r="BB99" i="75"/>
  <c r="BA99" i="75"/>
  <c r="AZ99" i="75"/>
  <c r="AY99" i="75"/>
  <c r="AX99" i="75"/>
  <c r="AW99" i="75"/>
  <c r="AV99" i="75"/>
  <c r="AU99" i="75"/>
  <c r="AT99" i="75"/>
  <c r="AS99" i="75"/>
  <c r="AR99" i="75"/>
  <c r="AQ99" i="75"/>
  <c r="AP99" i="75"/>
  <c r="AO99" i="75"/>
  <c r="AN99" i="75"/>
  <c r="AM99" i="75"/>
  <c r="AL99" i="75"/>
  <c r="AK99" i="75"/>
  <c r="AJ99" i="75"/>
  <c r="AI99" i="75"/>
  <c r="AH99" i="75"/>
  <c r="AG99" i="75"/>
  <c r="AF99" i="75"/>
  <c r="AE99" i="75"/>
  <c r="AD99" i="75"/>
  <c r="AC99" i="75"/>
  <c r="AB99" i="75"/>
  <c r="AA99" i="75"/>
  <c r="Z99" i="75"/>
  <c r="Y99" i="75"/>
  <c r="X99" i="75"/>
  <c r="W99" i="75"/>
  <c r="V99" i="75"/>
  <c r="U99" i="75"/>
  <c r="T99" i="75"/>
  <c r="S99" i="75"/>
  <c r="R99" i="75"/>
  <c r="Q99" i="75"/>
  <c r="P99" i="75"/>
  <c r="O99" i="75"/>
  <c r="N99" i="75"/>
  <c r="M99" i="75"/>
  <c r="L99" i="75"/>
  <c r="K99" i="75"/>
  <c r="J99" i="75"/>
  <c r="I99" i="75"/>
  <c r="H99" i="75"/>
  <c r="G99" i="75"/>
  <c r="F99" i="75"/>
  <c r="E99" i="75"/>
  <c r="D99" i="75"/>
  <c r="C99" i="75"/>
  <c r="B99" i="75"/>
  <c r="BX98" i="75"/>
  <c r="BW98" i="75"/>
  <c r="BV98" i="75"/>
  <c r="BU98" i="75"/>
  <c r="BT98" i="75"/>
  <c r="BS98" i="75"/>
  <c r="BR98" i="75"/>
  <c r="BQ98" i="75"/>
  <c r="BP98" i="75"/>
  <c r="BO98" i="75"/>
  <c r="BN98" i="75"/>
  <c r="BM98" i="75"/>
  <c r="BL98" i="75"/>
  <c r="BK98" i="75"/>
  <c r="BJ98" i="75"/>
  <c r="BI98" i="75"/>
  <c r="BH98" i="75"/>
  <c r="BG98" i="75"/>
  <c r="BF98" i="75"/>
  <c r="BE98" i="75"/>
  <c r="BD98" i="75"/>
  <c r="BC98" i="75"/>
  <c r="BB98" i="75"/>
  <c r="BA98" i="75"/>
  <c r="AZ98" i="75"/>
  <c r="AY98" i="75"/>
  <c r="AX98" i="75"/>
  <c r="AW98" i="75"/>
  <c r="AV98" i="75"/>
  <c r="AU98" i="75"/>
  <c r="AT98" i="75"/>
  <c r="AS98" i="75"/>
  <c r="AR98" i="75"/>
  <c r="AQ98" i="75"/>
  <c r="AP98" i="75"/>
  <c r="AO98" i="75"/>
  <c r="AN98" i="75"/>
  <c r="AM98" i="75"/>
  <c r="AL98" i="75"/>
  <c r="AK98" i="75"/>
  <c r="AJ98" i="75"/>
  <c r="AI98" i="75"/>
  <c r="AH98" i="75"/>
  <c r="AG98" i="75"/>
  <c r="AF98" i="75"/>
  <c r="AE98" i="75"/>
  <c r="AD98" i="75"/>
  <c r="AC98" i="75"/>
  <c r="AB98" i="75"/>
  <c r="AA98" i="75"/>
  <c r="Z98" i="75"/>
  <c r="Y98" i="75"/>
  <c r="X98" i="75"/>
  <c r="W98" i="75"/>
  <c r="V98" i="75"/>
  <c r="U98" i="75"/>
  <c r="T98" i="75"/>
  <c r="S98" i="75"/>
  <c r="R98" i="75"/>
  <c r="Q98" i="75"/>
  <c r="P98" i="75"/>
  <c r="O98" i="75"/>
  <c r="N98" i="75"/>
  <c r="M98" i="75"/>
  <c r="L98" i="75"/>
  <c r="K98" i="75"/>
  <c r="J98" i="75"/>
  <c r="I98" i="75"/>
  <c r="H98" i="75"/>
  <c r="G98" i="75"/>
  <c r="F98" i="75"/>
  <c r="E98" i="75"/>
  <c r="D98" i="75"/>
  <c r="C98" i="75"/>
  <c r="B98" i="75"/>
  <c r="BX97" i="75"/>
  <c r="BW97" i="75"/>
  <c r="BV97" i="75"/>
  <c r="BU97" i="75"/>
  <c r="BT97" i="75"/>
  <c r="BS97" i="75"/>
  <c r="BR97" i="75"/>
  <c r="BQ97" i="75"/>
  <c r="BP97" i="75"/>
  <c r="BO97" i="75"/>
  <c r="BN97" i="75"/>
  <c r="BM97" i="75"/>
  <c r="BL97" i="75"/>
  <c r="BK97" i="75"/>
  <c r="BJ97" i="75"/>
  <c r="BI97" i="75"/>
  <c r="BH97" i="75"/>
  <c r="BG97" i="75"/>
  <c r="BF97" i="75"/>
  <c r="BE97" i="75"/>
  <c r="BD97" i="75"/>
  <c r="BC97" i="75"/>
  <c r="BB97" i="75"/>
  <c r="BA97" i="75"/>
  <c r="AZ97" i="75"/>
  <c r="AY97" i="75"/>
  <c r="AX97" i="75"/>
  <c r="AW97" i="75"/>
  <c r="AV97" i="75"/>
  <c r="AU97" i="75"/>
  <c r="AT97" i="75"/>
  <c r="AS97" i="75"/>
  <c r="AR97" i="75"/>
  <c r="AQ97" i="75"/>
  <c r="AP97" i="75"/>
  <c r="AO97" i="75"/>
  <c r="AN97" i="75"/>
  <c r="AM97" i="75"/>
  <c r="AL97" i="75"/>
  <c r="AK97" i="75"/>
  <c r="AJ97" i="75"/>
  <c r="AI97" i="75"/>
  <c r="AH97" i="75"/>
  <c r="AG97" i="75"/>
  <c r="AF97" i="75"/>
  <c r="AE97" i="75"/>
  <c r="AD97" i="75"/>
  <c r="AC97" i="75"/>
  <c r="AB97" i="75"/>
  <c r="AA97" i="75"/>
  <c r="Z97" i="75"/>
  <c r="Y97" i="75"/>
  <c r="X97" i="75"/>
  <c r="W97" i="75"/>
  <c r="V97" i="75"/>
  <c r="U97" i="75"/>
  <c r="T97" i="75"/>
  <c r="S97" i="75"/>
  <c r="R97" i="75"/>
  <c r="Q97" i="75"/>
  <c r="P97" i="75"/>
  <c r="O97" i="75"/>
  <c r="N97" i="75"/>
  <c r="M97" i="75"/>
  <c r="L97" i="75"/>
  <c r="K97" i="75"/>
  <c r="J97" i="75"/>
  <c r="I97" i="75"/>
  <c r="H97" i="75"/>
  <c r="G97" i="75"/>
  <c r="F97" i="75"/>
  <c r="E97" i="75"/>
  <c r="D97" i="75"/>
  <c r="C97" i="75"/>
  <c r="B97" i="75"/>
  <c r="BX96" i="75"/>
  <c r="BW96" i="75"/>
  <c r="BV96" i="75"/>
  <c r="BU96" i="75"/>
  <c r="BT96" i="75"/>
  <c r="BS96" i="75"/>
  <c r="BR96" i="75"/>
  <c r="BQ96" i="75"/>
  <c r="BP96" i="75"/>
  <c r="BO96" i="75"/>
  <c r="BN96" i="75"/>
  <c r="BM96" i="75"/>
  <c r="BL96" i="75"/>
  <c r="BK96" i="75"/>
  <c r="BJ96" i="75"/>
  <c r="BI96" i="75"/>
  <c r="BH96" i="75"/>
  <c r="BG96" i="75"/>
  <c r="BF96" i="75"/>
  <c r="BE96" i="75"/>
  <c r="BD96" i="75"/>
  <c r="BC96" i="75"/>
  <c r="BB96" i="75"/>
  <c r="BA96" i="75"/>
  <c r="AZ96" i="75"/>
  <c r="AY96" i="75"/>
  <c r="AX96" i="75"/>
  <c r="AW96" i="75"/>
  <c r="AV96" i="75"/>
  <c r="AU96" i="75"/>
  <c r="AT96" i="75"/>
  <c r="AS96" i="75"/>
  <c r="AR96" i="75"/>
  <c r="AQ96" i="75"/>
  <c r="AP96" i="75"/>
  <c r="AO96" i="75"/>
  <c r="AN96" i="75"/>
  <c r="AM96" i="75"/>
  <c r="AL96" i="75"/>
  <c r="AK96" i="75"/>
  <c r="AJ96" i="75"/>
  <c r="AI96" i="75"/>
  <c r="AH96" i="75"/>
  <c r="AG96" i="75"/>
  <c r="AF96" i="75"/>
  <c r="AE96" i="75"/>
  <c r="AD96" i="75"/>
  <c r="AC96" i="75"/>
  <c r="AB96" i="75"/>
  <c r="AA96" i="75"/>
  <c r="Z96" i="75"/>
  <c r="Y96" i="75"/>
  <c r="X96" i="75"/>
  <c r="W96" i="75"/>
  <c r="V96" i="75"/>
  <c r="U96" i="75"/>
  <c r="T96" i="75"/>
  <c r="S96" i="75"/>
  <c r="R96" i="75"/>
  <c r="Q96" i="75"/>
  <c r="P96" i="75"/>
  <c r="O96" i="75"/>
  <c r="N96" i="75"/>
  <c r="M96" i="75"/>
  <c r="L96" i="75"/>
  <c r="K96" i="75"/>
  <c r="J96" i="75"/>
  <c r="I96" i="75"/>
  <c r="H96" i="75"/>
  <c r="G96" i="75"/>
  <c r="F96" i="75"/>
  <c r="E96" i="75"/>
  <c r="D96" i="75"/>
  <c r="C96" i="75"/>
  <c r="B96" i="75"/>
  <c r="BX95" i="75"/>
  <c r="BW95" i="75"/>
  <c r="BV95" i="75"/>
  <c r="BU95" i="75"/>
  <c r="BT95" i="75"/>
  <c r="BS95" i="75"/>
  <c r="BR95" i="75"/>
  <c r="BQ95" i="75"/>
  <c r="BP95" i="75"/>
  <c r="BO95" i="75"/>
  <c r="BN95" i="75"/>
  <c r="BM95" i="75"/>
  <c r="BL95" i="75"/>
  <c r="BK95" i="75"/>
  <c r="BJ95" i="75"/>
  <c r="BI95" i="75"/>
  <c r="BH95" i="75"/>
  <c r="BG95" i="75"/>
  <c r="BF95" i="75"/>
  <c r="BE95" i="75"/>
  <c r="BD95" i="75"/>
  <c r="BC95" i="75"/>
  <c r="BB95" i="75"/>
  <c r="BA95" i="75"/>
  <c r="AZ95" i="75"/>
  <c r="AY95" i="75"/>
  <c r="AX95" i="75"/>
  <c r="AW95" i="75"/>
  <c r="AV95" i="75"/>
  <c r="AU95" i="75"/>
  <c r="AT95" i="75"/>
  <c r="AS95" i="75"/>
  <c r="AR95" i="75"/>
  <c r="AQ95" i="75"/>
  <c r="AP95" i="75"/>
  <c r="AO95" i="75"/>
  <c r="AN95" i="75"/>
  <c r="AM95" i="75"/>
  <c r="AL95" i="75"/>
  <c r="AK95" i="75"/>
  <c r="AJ95" i="75"/>
  <c r="AI95" i="75"/>
  <c r="AH95" i="75"/>
  <c r="AG95" i="75"/>
  <c r="AF95" i="75"/>
  <c r="AE95" i="75"/>
  <c r="AD95" i="75"/>
  <c r="AC95" i="75"/>
  <c r="AB95" i="75"/>
  <c r="AA95" i="75"/>
  <c r="Z95" i="75"/>
  <c r="Y95" i="75"/>
  <c r="X95" i="75"/>
  <c r="W95" i="75"/>
  <c r="V95" i="75"/>
  <c r="U95" i="75"/>
  <c r="T95" i="75"/>
  <c r="S95" i="75"/>
  <c r="R95" i="75"/>
  <c r="Q95" i="75"/>
  <c r="P95" i="75"/>
  <c r="O95" i="75"/>
  <c r="N95" i="75"/>
  <c r="M95" i="75"/>
  <c r="L95" i="75"/>
  <c r="K95" i="75"/>
  <c r="J95" i="75"/>
  <c r="I95" i="75"/>
  <c r="H95" i="75"/>
  <c r="G95" i="75"/>
  <c r="F95" i="75"/>
  <c r="E95" i="75"/>
  <c r="D95" i="75"/>
  <c r="C95" i="75"/>
  <c r="B95" i="75"/>
  <c r="BX94" i="75"/>
  <c r="BW94" i="75"/>
  <c r="BV94" i="75"/>
  <c r="BU94" i="75"/>
  <c r="BT94" i="75"/>
  <c r="BS94" i="75"/>
  <c r="BR94" i="75"/>
  <c r="BQ94" i="75"/>
  <c r="BP94" i="75"/>
  <c r="BO94" i="75"/>
  <c r="BN94" i="75"/>
  <c r="BM94" i="75"/>
  <c r="BL94" i="75"/>
  <c r="BK94" i="75"/>
  <c r="BJ94" i="75"/>
  <c r="BI94" i="75"/>
  <c r="BH94" i="75"/>
  <c r="BG94" i="75"/>
  <c r="BF94" i="75"/>
  <c r="BE94" i="75"/>
  <c r="BD94" i="75"/>
  <c r="BC94" i="75"/>
  <c r="BB94" i="75"/>
  <c r="BA94" i="75"/>
  <c r="AZ94" i="75"/>
  <c r="AY94" i="75"/>
  <c r="AX94" i="75"/>
  <c r="AW94" i="75"/>
  <c r="AV94" i="75"/>
  <c r="AU94" i="75"/>
  <c r="AT94" i="75"/>
  <c r="AS94" i="75"/>
  <c r="AR94" i="75"/>
  <c r="AQ94" i="75"/>
  <c r="AP94" i="75"/>
  <c r="AO94" i="75"/>
  <c r="AN94" i="75"/>
  <c r="AM94" i="75"/>
  <c r="AL94" i="75"/>
  <c r="AK94" i="75"/>
  <c r="AJ94" i="75"/>
  <c r="AI94" i="75"/>
  <c r="AH94" i="75"/>
  <c r="AG94" i="75"/>
  <c r="AF94" i="75"/>
  <c r="AE94" i="75"/>
  <c r="AD94" i="75"/>
  <c r="AC94" i="75"/>
  <c r="AB94" i="75"/>
  <c r="AA94" i="75"/>
  <c r="Z94" i="75"/>
  <c r="Y94" i="75"/>
  <c r="X94" i="75"/>
  <c r="W94" i="75"/>
  <c r="V94" i="75"/>
  <c r="U94" i="75"/>
  <c r="T94" i="75"/>
  <c r="S94" i="75"/>
  <c r="R94" i="75"/>
  <c r="Q94" i="75"/>
  <c r="P94" i="75"/>
  <c r="O94" i="75"/>
  <c r="N94" i="75"/>
  <c r="M94" i="75"/>
  <c r="L94" i="75"/>
  <c r="K94" i="75"/>
  <c r="J94" i="75"/>
  <c r="I94" i="75"/>
  <c r="H94" i="75"/>
  <c r="G94" i="75"/>
  <c r="F94" i="75"/>
  <c r="E94" i="75"/>
  <c r="D94" i="75"/>
  <c r="C94" i="75"/>
  <c r="B94" i="75"/>
  <c r="BX93" i="75"/>
  <c r="BW93" i="75"/>
  <c r="BV93" i="75"/>
  <c r="BU93" i="75"/>
  <c r="BT93" i="75"/>
  <c r="BS93" i="75"/>
  <c r="BR93" i="75"/>
  <c r="BQ93" i="75"/>
  <c r="BP93" i="75"/>
  <c r="BO93" i="75"/>
  <c r="BN93" i="75"/>
  <c r="BM93" i="75"/>
  <c r="BL93" i="75"/>
  <c r="BK93" i="75"/>
  <c r="BJ93" i="75"/>
  <c r="BI93" i="75"/>
  <c r="BH93" i="75"/>
  <c r="BG93" i="75"/>
  <c r="BF93" i="75"/>
  <c r="BE93" i="75"/>
  <c r="BD93" i="75"/>
  <c r="BC93" i="75"/>
  <c r="BB93" i="75"/>
  <c r="BA93" i="75"/>
  <c r="AZ93" i="75"/>
  <c r="AY93" i="75"/>
  <c r="AX93" i="75"/>
  <c r="AW93" i="75"/>
  <c r="AV93" i="75"/>
  <c r="AU93" i="75"/>
  <c r="AT93" i="75"/>
  <c r="AS93" i="75"/>
  <c r="AR93" i="75"/>
  <c r="AQ93" i="75"/>
  <c r="AP93" i="75"/>
  <c r="AO93" i="75"/>
  <c r="AN93" i="75"/>
  <c r="AM93" i="75"/>
  <c r="AL93" i="75"/>
  <c r="AK93" i="75"/>
  <c r="AJ93" i="75"/>
  <c r="AI93" i="75"/>
  <c r="AH93" i="75"/>
  <c r="AG93" i="75"/>
  <c r="AF93" i="75"/>
  <c r="AE93" i="75"/>
  <c r="AD93" i="75"/>
  <c r="AC93" i="75"/>
  <c r="AB93" i="75"/>
  <c r="AA93" i="75"/>
  <c r="Z93" i="75"/>
  <c r="Y93" i="75"/>
  <c r="X93" i="75"/>
  <c r="W93" i="75"/>
  <c r="V93" i="75"/>
  <c r="U93" i="75"/>
  <c r="T93" i="75"/>
  <c r="S93" i="75"/>
  <c r="R93" i="75"/>
  <c r="Q93" i="75"/>
  <c r="P93" i="75"/>
  <c r="O93" i="75"/>
  <c r="N93" i="75"/>
  <c r="M93" i="75"/>
  <c r="L93" i="75"/>
  <c r="K93" i="75"/>
  <c r="J93" i="75"/>
  <c r="I93" i="75"/>
  <c r="H93" i="75"/>
  <c r="G93" i="75"/>
  <c r="F93" i="75"/>
  <c r="E93" i="75"/>
  <c r="D93" i="75"/>
  <c r="C93" i="75"/>
  <c r="B93" i="75"/>
  <c r="BX92" i="75"/>
  <c r="BW92" i="75"/>
  <c r="BV92" i="75"/>
  <c r="BU92" i="75"/>
  <c r="BT92" i="75"/>
  <c r="BS92" i="75"/>
  <c r="BR92" i="75"/>
  <c r="BQ92" i="75"/>
  <c r="BP92" i="75"/>
  <c r="BO92" i="75"/>
  <c r="BN92" i="75"/>
  <c r="BM92" i="75"/>
  <c r="BL92" i="75"/>
  <c r="BK92" i="75"/>
  <c r="BJ92" i="75"/>
  <c r="BI92" i="75"/>
  <c r="BH92" i="75"/>
  <c r="BG92" i="75"/>
  <c r="BF92" i="75"/>
  <c r="BE92" i="75"/>
  <c r="BD92" i="75"/>
  <c r="BC92" i="75"/>
  <c r="BB92" i="75"/>
  <c r="BA92" i="75"/>
  <c r="AZ92" i="75"/>
  <c r="AY92" i="75"/>
  <c r="AX92" i="75"/>
  <c r="AW92" i="75"/>
  <c r="AV92" i="75"/>
  <c r="AU92" i="75"/>
  <c r="AT92" i="75"/>
  <c r="AS92" i="75"/>
  <c r="AR92" i="75"/>
  <c r="AQ92" i="75"/>
  <c r="AP92" i="75"/>
  <c r="AO92" i="75"/>
  <c r="AN92" i="75"/>
  <c r="AM92" i="75"/>
  <c r="AL92" i="75"/>
  <c r="AK92" i="75"/>
  <c r="AJ92" i="75"/>
  <c r="AI92" i="75"/>
  <c r="AH92" i="75"/>
  <c r="AG92" i="75"/>
  <c r="AF92" i="75"/>
  <c r="AE92" i="75"/>
  <c r="AD92" i="75"/>
  <c r="AC92" i="75"/>
  <c r="AB92" i="75"/>
  <c r="AA92" i="75"/>
  <c r="Z92" i="75"/>
  <c r="Y92" i="75"/>
  <c r="X92" i="75"/>
  <c r="W92" i="75"/>
  <c r="V92" i="75"/>
  <c r="U92" i="75"/>
  <c r="T92" i="75"/>
  <c r="S92" i="75"/>
  <c r="R92" i="75"/>
  <c r="Q92" i="75"/>
  <c r="P92" i="75"/>
  <c r="O92" i="75"/>
  <c r="N92" i="75"/>
  <c r="M92" i="75"/>
  <c r="L92" i="75"/>
  <c r="K92" i="75"/>
  <c r="J92" i="75"/>
  <c r="I92" i="75"/>
  <c r="H92" i="75"/>
  <c r="G92" i="75"/>
  <c r="F92" i="75"/>
  <c r="E92" i="75"/>
  <c r="D92" i="75"/>
  <c r="C92" i="75"/>
  <c r="B92" i="75"/>
  <c r="BX91" i="75"/>
  <c r="BW91" i="75"/>
  <c r="BV91" i="75"/>
  <c r="BU91" i="75"/>
  <c r="BT91" i="75"/>
  <c r="BS91" i="75"/>
  <c r="BR91" i="75"/>
  <c r="BQ91" i="75"/>
  <c r="BP91" i="75"/>
  <c r="BO91" i="75"/>
  <c r="BN91" i="75"/>
  <c r="BM91" i="75"/>
  <c r="BL91" i="75"/>
  <c r="BK91" i="75"/>
  <c r="BJ91" i="75"/>
  <c r="BI91" i="75"/>
  <c r="BH91" i="75"/>
  <c r="BG91" i="75"/>
  <c r="BF91" i="75"/>
  <c r="BE91" i="75"/>
  <c r="BD91" i="75"/>
  <c r="BC91" i="75"/>
  <c r="BB91" i="75"/>
  <c r="BA91" i="75"/>
  <c r="AZ91" i="75"/>
  <c r="AY91" i="75"/>
  <c r="AX91" i="75"/>
  <c r="AW91" i="75"/>
  <c r="AV91" i="75"/>
  <c r="AU91" i="75"/>
  <c r="AT91" i="75"/>
  <c r="AS91" i="75"/>
  <c r="AR91" i="75"/>
  <c r="AQ91" i="75"/>
  <c r="AP91" i="75"/>
  <c r="AO91" i="75"/>
  <c r="AN91" i="75"/>
  <c r="AM91" i="75"/>
  <c r="AL91" i="75"/>
  <c r="AK91" i="75"/>
  <c r="AJ91" i="75"/>
  <c r="AI91" i="75"/>
  <c r="AH91" i="75"/>
  <c r="AG91" i="75"/>
  <c r="AF91" i="75"/>
  <c r="AE91" i="75"/>
  <c r="AD91" i="75"/>
  <c r="AC91" i="75"/>
  <c r="AB91" i="75"/>
  <c r="AA91" i="75"/>
  <c r="Z91" i="75"/>
  <c r="Y91" i="75"/>
  <c r="X91" i="75"/>
  <c r="W91" i="75"/>
  <c r="V91" i="75"/>
  <c r="U91" i="75"/>
  <c r="T91" i="75"/>
  <c r="S91" i="75"/>
  <c r="R91" i="75"/>
  <c r="Q91" i="75"/>
  <c r="P91" i="75"/>
  <c r="O91" i="75"/>
  <c r="N91" i="75"/>
  <c r="M91" i="75"/>
  <c r="L91" i="75"/>
  <c r="K91" i="75"/>
  <c r="J91" i="75"/>
  <c r="I91" i="75"/>
  <c r="H91" i="75"/>
  <c r="G91" i="75"/>
  <c r="F91" i="75"/>
  <c r="E91" i="75"/>
  <c r="D91" i="75"/>
  <c r="C91" i="75"/>
  <c r="B91" i="75"/>
  <c r="BX90" i="75"/>
  <c r="BW90" i="75"/>
  <c r="BV90" i="75"/>
  <c r="BU90" i="75"/>
  <c r="BT90" i="75"/>
  <c r="BS90" i="75"/>
  <c r="BR90" i="75"/>
  <c r="BQ90" i="75"/>
  <c r="BP90" i="75"/>
  <c r="BO90" i="75"/>
  <c r="BN90" i="75"/>
  <c r="BM90" i="75"/>
  <c r="BL90" i="75"/>
  <c r="BK90" i="75"/>
  <c r="BJ90" i="75"/>
  <c r="BI90" i="75"/>
  <c r="BH90" i="75"/>
  <c r="BG90" i="75"/>
  <c r="BF90" i="75"/>
  <c r="BE90" i="75"/>
  <c r="BD90" i="75"/>
  <c r="BC90" i="75"/>
  <c r="BB90" i="75"/>
  <c r="BA90" i="75"/>
  <c r="AZ90" i="75"/>
  <c r="AY90" i="75"/>
  <c r="AX90" i="75"/>
  <c r="AW90" i="75"/>
  <c r="AV90" i="75"/>
  <c r="AU90" i="75"/>
  <c r="AT90" i="75"/>
  <c r="AS90" i="75"/>
  <c r="AR90" i="75"/>
  <c r="AQ90" i="75"/>
  <c r="AP90" i="75"/>
  <c r="AO90" i="75"/>
  <c r="AN90" i="75"/>
  <c r="AM90" i="75"/>
  <c r="AL90" i="75"/>
  <c r="AK90" i="75"/>
  <c r="AJ90" i="75"/>
  <c r="AI90" i="75"/>
  <c r="AH90" i="75"/>
  <c r="AG90" i="75"/>
  <c r="AF90" i="75"/>
  <c r="AE90" i="75"/>
  <c r="AD90" i="75"/>
  <c r="AC90" i="75"/>
  <c r="AB90" i="75"/>
  <c r="AA90" i="75"/>
  <c r="Z90" i="75"/>
  <c r="Y90" i="75"/>
  <c r="X90" i="75"/>
  <c r="W90" i="75"/>
  <c r="V90" i="75"/>
  <c r="U90" i="75"/>
  <c r="T90" i="75"/>
  <c r="S90" i="75"/>
  <c r="R90" i="75"/>
  <c r="Q90" i="75"/>
  <c r="P90" i="75"/>
  <c r="O90" i="75"/>
  <c r="N90" i="75"/>
  <c r="M90" i="75"/>
  <c r="L90" i="75"/>
  <c r="K90" i="75"/>
  <c r="J90" i="75"/>
  <c r="I90" i="75"/>
  <c r="H90" i="75"/>
  <c r="G90" i="75"/>
  <c r="F90" i="75"/>
  <c r="E90" i="75"/>
  <c r="D90" i="75"/>
  <c r="C90" i="75"/>
  <c r="B90" i="75"/>
  <c r="BX89" i="75"/>
  <c r="BW89" i="75"/>
  <c r="BV89" i="75"/>
  <c r="BU89" i="75"/>
  <c r="BT89" i="75"/>
  <c r="BS89" i="75"/>
  <c r="BR89" i="75"/>
  <c r="BQ89" i="75"/>
  <c r="BP89" i="75"/>
  <c r="BO89" i="75"/>
  <c r="BN89" i="75"/>
  <c r="BM89" i="75"/>
  <c r="BL89" i="75"/>
  <c r="BK89" i="75"/>
  <c r="BJ89" i="75"/>
  <c r="BI89" i="75"/>
  <c r="BH89" i="75"/>
  <c r="BG89" i="75"/>
  <c r="BF89" i="75"/>
  <c r="BE89" i="75"/>
  <c r="BD89" i="75"/>
  <c r="BC89" i="75"/>
  <c r="BB89" i="75"/>
  <c r="BA89" i="75"/>
  <c r="AZ89" i="75"/>
  <c r="AY89" i="75"/>
  <c r="AX89" i="75"/>
  <c r="AW89" i="75"/>
  <c r="AV89" i="75"/>
  <c r="AU89" i="75"/>
  <c r="AT89" i="75"/>
  <c r="AS89" i="75"/>
  <c r="AR89" i="75"/>
  <c r="AQ89" i="75"/>
  <c r="AP89" i="75"/>
  <c r="AO89" i="75"/>
  <c r="AN89" i="75"/>
  <c r="AM89" i="75"/>
  <c r="AL89" i="75"/>
  <c r="AK89" i="75"/>
  <c r="AJ89" i="75"/>
  <c r="AI89" i="75"/>
  <c r="AH89" i="75"/>
  <c r="AG89" i="75"/>
  <c r="AF89" i="75"/>
  <c r="AE89" i="75"/>
  <c r="AD89" i="75"/>
  <c r="AC89" i="75"/>
  <c r="AB89" i="75"/>
  <c r="AA89" i="75"/>
  <c r="Z89" i="75"/>
  <c r="Y89" i="75"/>
  <c r="X89" i="75"/>
  <c r="W89" i="75"/>
  <c r="V89" i="75"/>
  <c r="U89" i="75"/>
  <c r="T89" i="75"/>
  <c r="S89" i="75"/>
  <c r="R89" i="75"/>
  <c r="Q89" i="75"/>
  <c r="P89" i="75"/>
  <c r="O89" i="75"/>
  <c r="N89" i="75"/>
  <c r="M89" i="75"/>
  <c r="L89" i="75"/>
  <c r="K89" i="75"/>
  <c r="J89" i="75"/>
  <c r="I89" i="75"/>
  <c r="H89" i="75"/>
  <c r="G89" i="75"/>
  <c r="F89" i="75"/>
  <c r="E89" i="75"/>
  <c r="D89" i="75"/>
  <c r="C89" i="75"/>
  <c r="B89" i="75"/>
  <c r="BX88" i="75"/>
  <c r="BW88" i="75"/>
  <c r="BV88" i="75"/>
  <c r="BU88" i="75"/>
  <c r="BT88" i="75"/>
  <c r="BS88" i="75"/>
  <c r="BR88" i="75"/>
  <c r="BQ88" i="75"/>
  <c r="BP88" i="75"/>
  <c r="BO88" i="75"/>
  <c r="BN88" i="75"/>
  <c r="BM88" i="75"/>
  <c r="BL88" i="75"/>
  <c r="BK88" i="75"/>
  <c r="BJ88" i="75"/>
  <c r="BI88" i="75"/>
  <c r="BH88" i="75"/>
  <c r="BG88" i="75"/>
  <c r="BF88" i="75"/>
  <c r="BE88" i="75"/>
  <c r="BD88" i="75"/>
  <c r="BC88" i="75"/>
  <c r="BB88" i="75"/>
  <c r="BA88" i="75"/>
  <c r="AZ88" i="75"/>
  <c r="AY88" i="75"/>
  <c r="AX88" i="75"/>
  <c r="AW88" i="75"/>
  <c r="AV88" i="75"/>
  <c r="AU88" i="75"/>
  <c r="AT88" i="75"/>
  <c r="AS88" i="75"/>
  <c r="AR88" i="75"/>
  <c r="AQ88" i="75"/>
  <c r="AP88" i="75"/>
  <c r="AO88" i="75"/>
  <c r="AN88" i="75"/>
  <c r="AM88" i="75"/>
  <c r="AL88" i="75"/>
  <c r="AK88" i="75"/>
  <c r="AJ88" i="75"/>
  <c r="AI88" i="75"/>
  <c r="AH88" i="75"/>
  <c r="AG88" i="75"/>
  <c r="AF88" i="75"/>
  <c r="AE88" i="75"/>
  <c r="AD88" i="75"/>
  <c r="AC88" i="75"/>
  <c r="AB88" i="75"/>
  <c r="AA88" i="75"/>
  <c r="Z88" i="75"/>
  <c r="Y88" i="75"/>
  <c r="X88" i="75"/>
  <c r="W88" i="75"/>
  <c r="V88" i="75"/>
  <c r="U88" i="75"/>
  <c r="T88" i="75"/>
  <c r="S88" i="75"/>
  <c r="R88" i="75"/>
  <c r="Q88" i="75"/>
  <c r="P88" i="75"/>
  <c r="O88" i="75"/>
  <c r="N88" i="75"/>
  <c r="M88" i="75"/>
  <c r="L88" i="75"/>
  <c r="K88" i="75"/>
  <c r="J88" i="75"/>
  <c r="I88" i="75"/>
  <c r="H88" i="75"/>
  <c r="G88" i="75"/>
  <c r="F88" i="75"/>
  <c r="E88" i="75"/>
  <c r="D88" i="75"/>
  <c r="C88" i="75"/>
  <c r="B88" i="75"/>
  <c r="BX87" i="75"/>
  <c r="BW87" i="75"/>
  <c r="BV87" i="75"/>
  <c r="BU87" i="75"/>
  <c r="BT87" i="75"/>
  <c r="BS87" i="75"/>
  <c r="BR87" i="75"/>
  <c r="BQ87" i="75"/>
  <c r="BP87" i="75"/>
  <c r="BO87" i="75"/>
  <c r="BN87" i="75"/>
  <c r="BM87" i="75"/>
  <c r="BL87" i="75"/>
  <c r="BK87" i="75"/>
  <c r="BJ87" i="75"/>
  <c r="BI87" i="75"/>
  <c r="BH87" i="75"/>
  <c r="BG87" i="75"/>
  <c r="BF87" i="75"/>
  <c r="BE87" i="75"/>
  <c r="BD87" i="75"/>
  <c r="BC87" i="75"/>
  <c r="BB87" i="75"/>
  <c r="BA87" i="75"/>
  <c r="AZ87" i="75"/>
  <c r="AY87" i="75"/>
  <c r="AX87" i="75"/>
  <c r="AW87" i="75"/>
  <c r="AV87" i="75"/>
  <c r="AU87" i="75"/>
  <c r="AT87" i="75"/>
  <c r="AS87" i="75"/>
  <c r="AR87" i="75"/>
  <c r="AQ87" i="75"/>
  <c r="AP87" i="75"/>
  <c r="AO87" i="75"/>
  <c r="AN87" i="75"/>
  <c r="AM87" i="75"/>
  <c r="AL87" i="75"/>
  <c r="AK87" i="75"/>
  <c r="AJ87" i="75"/>
  <c r="AI87" i="75"/>
  <c r="AH87" i="75"/>
  <c r="AG87" i="75"/>
  <c r="AF87" i="75"/>
  <c r="AE87" i="75"/>
  <c r="AD87" i="75"/>
  <c r="AC87" i="75"/>
  <c r="AB87" i="75"/>
  <c r="AA87" i="75"/>
  <c r="Z87" i="75"/>
  <c r="Y87" i="75"/>
  <c r="X87" i="75"/>
  <c r="W87" i="75"/>
  <c r="V87" i="75"/>
  <c r="U87" i="75"/>
  <c r="T87" i="75"/>
  <c r="S87" i="75"/>
  <c r="R87" i="75"/>
  <c r="Q87" i="75"/>
  <c r="P87" i="75"/>
  <c r="O87" i="75"/>
  <c r="N87" i="75"/>
  <c r="M87" i="75"/>
  <c r="L87" i="75"/>
  <c r="K87" i="75"/>
  <c r="J87" i="75"/>
  <c r="I87" i="75"/>
  <c r="H87" i="75"/>
  <c r="G87" i="75"/>
  <c r="F87" i="75"/>
  <c r="E87" i="75"/>
  <c r="D87" i="75"/>
  <c r="C87" i="75"/>
  <c r="B87" i="75"/>
  <c r="BX86" i="75"/>
  <c r="BW86" i="75"/>
  <c r="BV86" i="75"/>
  <c r="BU86" i="75"/>
  <c r="BT86" i="75"/>
  <c r="BS86" i="75"/>
  <c r="BR86" i="75"/>
  <c r="BQ86" i="75"/>
  <c r="BP86" i="75"/>
  <c r="BO86" i="75"/>
  <c r="BN86" i="75"/>
  <c r="BM86" i="75"/>
  <c r="BL86" i="75"/>
  <c r="BK86" i="75"/>
  <c r="BJ86" i="75"/>
  <c r="BI86" i="75"/>
  <c r="BH86" i="75"/>
  <c r="BG86" i="75"/>
  <c r="BF86" i="75"/>
  <c r="BE86" i="75"/>
  <c r="BD86" i="75"/>
  <c r="BC86" i="75"/>
  <c r="BB86" i="75"/>
  <c r="BA86" i="75"/>
  <c r="AZ86" i="75"/>
  <c r="AY86" i="75"/>
  <c r="AX86" i="75"/>
  <c r="AW86" i="75"/>
  <c r="AV86" i="75"/>
  <c r="AU86" i="75"/>
  <c r="AT86" i="75"/>
  <c r="AS86" i="75"/>
  <c r="AR86" i="75"/>
  <c r="AQ86" i="75"/>
  <c r="AP86" i="75"/>
  <c r="AO86" i="75"/>
  <c r="AN86" i="75"/>
  <c r="AM86" i="75"/>
  <c r="AL86" i="75"/>
  <c r="AK86" i="75"/>
  <c r="AJ86" i="75"/>
  <c r="AI86" i="75"/>
  <c r="AH86" i="75"/>
  <c r="AG86" i="75"/>
  <c r="AF86" i="75"/>
  <c r="AE86" i="75"/>
  <c r="AD86" i="75"/>
  <c r="AC86" i="75"/>
  <c r="AB86" i="75"/>
  <c r="AA86" i="75"/>
  <c r="Z86" i="75"/>
  <c r="Y86" i="75"/>
  <c r="X86" i="75"/>
  <c r="W86" i="75"/>
  <c r="V86" i="75"/>
  <c r="U86" i="75"/>
  <c r="T86" i="75"/>
  <c r="S86" i="75"/>
  <c r="R86" i="75"/>
  <c r="Q86" i="75"/>
  <c r="P86" i="75"/>
  <c r="O86" i="75"/>
  <c r="N86" i="75"/>
  <c r="M86" i="75"/>
  <c r="L86" i="75"/>
  <c r="K86" i="75"/>
  <c r="J86" i="75"/>
  <c r="I86" i="75"/>
  <c r="H86" i="75"/>
  <c r="G86" i="75"/>
  <c r="F86" i="75"/>
  <c r="E86" i="75"/>
  <c r="D86" i="75"/>
  <c r="C86" i="75"/>
  <c r="B86" i="75"/>
  <c r="BX85" i="75"/>
  <c r="BW85" i="75"/>
  <c r="BV85" i="75"/>
  <c r="BU85" i="75"/>
  <c r="BT85" i="75"/>
  <c r="BS85" i="75"/>
  <c r="BR85" i="75"/>
  <c r="BQ85" i="75"/>
  <c r="BP85" i="75"/>
  <c r="BO85" i="75"/>
  <c r="BN85" i="75"/>
  <c r="BM85" i="75"/>
  <c r="BL85" i="75"/>
  <c r="BK85" i="75"/>
  <c r="BJ85" i="75"/>
  <c r="BI85" i="75"/>
  <c r="BH85" i="75"/>
  <c r="BG85" i="75"/>
  <c r="BF85" i="75"/>
  <c r="BE85" i="75"/>
  <c r="BD85" i="75"/>
  <c r="BC85" i="75"/>
  <c r="BB85" i="75"/>
  <c r="BA85" i="75"/>
  <c r="AZ85" i="75"/>
  <c r="AY85" i="75"/>
  <c r="AX85" i="75"/>
  <c r="AW85" i="75"/>
  <c r="AV85" i="75"/>
  <c r="AU85" i="75"/>
  <c r="AT85" i="75"/>
  <c r="AS85" i="75"/>
  <c r="AR85" i="75"/>
  <c r="AQ85" i="75"/>
  <c r="AP85" i="75"/>
  <c r="AO85" i="75"/>
  <c r="AN85" i="75"/>
  <c r="AM85" i="75"/>
  <c r="AL85" i="75"/>
  <c r="AK85" i="75"/>
  <c r="AJ85" i="75"/>
  <c r="AI85" i="75"/>
  <c r="AH85" i="75"/>
  <c r="AG85" i="75"/>
  <c r="AF85" i="75"/>
  <c r="AE85" i="75"/>
  <c r="AD85" i="75"/>
  <c r="AC85" i="75"/>
  <c r="AB85" i="75"/>
  <c r="AA85" i="75"/>
  <c r="Z85" i="75"/>
  <c r="Y85" i="75"/>
  <c r="X85" i="75"/>
  <c r="W85" i="75"/>
  <c r="V85" i="75"/>
  <c r="U85" i="75"/>
  <c r="T85" i="75"/>
  <c r="S85" i="75"/>
  <c r="R85" i="75"/>
  <c r="Q85" i="75"/>
  <c r="P85" i="75"/>
  <c r="O85" i="75"/>
  <c r="N85" i="75"/>
  <c r="M85" i="75"/>
  <c r="L85" i="75"/>
  <c r="K85" i="75"/>
  <c r="J85" i="75"/>
  <c r="I85" i="75"/>
  <c r="H85" i="75"/>
  <c r="G85" i="75"/>
  <c r="F85" i="75"/>
  <c r="E85" i="75"/>
  <c r="D85" i="75"/>
  <c r="C85" i="75"/>
  <c r="B85" i="75"/>
  <c r="BX84" i="75"/>
  <c r="BW84" i="75"/>
  <c r="BV84" i="75"/>
  <c r="BU84" i="75"/>
  <c r="BT84" i="75"/>
  <c r="BS84" i="75"/>
  <c r="BR84" i="75"/>
  <c r="BQ84" i="75"/>
  <c r="BP84" i="75"/>
  <c r="BO84" i="75"/>
  <c r="BN84" i="75"/>
  <c r="BM84" i="75"/>
  <c r="BL84" i="75"/>
  <c r="BK84" i="75"/>
  <c r="BJ84" i="75"/>
  <c r="BI84" i="75"/>
  <c r="BH84" i="75"/>
  <c r="BG84" i="75"/>
  <c r="BF84" i="75"/>
  <c r="BE84" i="75"/>
  <c r="BD84" i="75"/>
  <c r="BC84" i="75"/>
  <c r="BB84" i="75"/>
  <c r="BA84" i="75"/>
  <c r="AZ84" i="75"/>
  <c r="AY84" i="75"/>
  <c r="AX84" i="75"/>
  <c r="AW84" i="75"/>
  <c r="AV84" i="75"/>
  <c r="AU84" i="75"/>
  <c r="AT84" i="75"/>
  <c r="AS84" i="75"/>
  <c r="AR84" i="75"/>
  <c r="AQ84" i="75"/>
  <c r="AP84" i="75"/>
  <c r="AO84" i="75"/>
  <c r="AN84" i="75"/>
  <c r="AM84" i="75"/>
  <c r="AL84" i="75"/>
  <c r="AK84" i="75"/>
  <c r="AJ84" i="75"/>
  <c r="AI84" i="75"/>
  <c r="AH84" i="75"/>
  <c r="AG84" i="75"/>
  <c r="AF84" i="75"/>
  <c r="AE84" i="75"/>
  <c r="AD84" i="75"/>
  <c r="AC84" i="75"/>
  <c r="AB84" i="75"/>
  <c r="AA84" i="75"/>
  <c r="Z84" i="75"/>
  <c r="Y84" i="75"/>
  <c r="X84" i="75"/>
  <c r="W84" i="75"/>
  <c r="V84" i="75"/>
  <c r="U84" i="75"/>
  <c r="T84" i="75"/>
  <c r="S84" i="75"/>
  <c r="R84" i="75"/>
  <c r="Q84" i="75"/>
  <c r="P84" i="75"/>
  <c r="O84" i="75"/>
  <c r="N84" i="75"/>
  <c r="M84" i="75"/>
  <c r="L84" i="75"/>
  <c r="K84" i="75"/>
  <c r="J84" i="75"/>
  <c r="I84" i="75"/>
  <c r="H84" i="75"/>
  <c r="G84" i="75"/>
  <c r="F84" i="75"/>
  <c r="E84" i="75"/>
  <c r="D84" i="75"/>
  <c r="C84" i="75"/>
  <c r="B84" i="75"/>
  <c r="BX83" i="75"/>
  <c r="BW83" i="75"/>
  <c r="BV83" i="75"/>
  <c r="BU83" i="75"/>
  <c r="BT83" i="75"/>
  <c r="BS83" i="75"/>
  <c r="BR83" i="75"/>
  <c r="BQ83" i="75"/>
  <c r="BP83" i="75"/>
  <c r="BO83" i="75"/>
  <c r="BN83" i="75"/>
  <c r="BM83" i="75"/>
  <c r="BL83" i="75"/>
  <c r="BK83" i="75"/>
  <c r="BJ83" i="75"/>
  <c r="BI83" i="75"/>
  <c r="BH83" i="75"/>
  <c r="BG83" i="75"/>
  <c r="BF83" i="75"/>
  <c r="BE83" i="75"/>
  <c r="BD83" i="75"/>
  <c r="BC83" i="75"/>
  <c r="BB83" i="75"/>
  <c r="BA83" i="75"/>
  <c r="AZ83" i="75"/>
  <c r="AY83" i="75"/>
  <c r="AX83" i="75"/>
  <c r="AW83" i="75"/>
  <c r="AV83" i="75"/>
  <c r="AU83" i="75"/>
  <c r="AT83" i="75"/>
  <c r="AS83" i="75"/>
  <c r="AR83" i="75"/>
  <c r="AQ83" i="75"/>
  <c r="AP83" i="75"/>
  <c r="AO83" i="75"/>
  <c r="AN83" i="75"/>
  <c r="AM83" i="75"/>
  <c r="AL83" i="75"/>
  <c r="AK83" i="75"/>
  <c r="AJ83" i="75"/>
  <c r="AI83" i="75"/>
  <c r="AH83" i="75"/>
  <c r="AG83" i="75"/>
  <c r="AF83" i="75"/>
  <c r="AE83" i="75"/>
  <c r="AD83" i="75"/>
  <c r="AC83" i="75"/>
  <c r="AB83" i="75"/>
  <c r="AA83" i="75"/>
  <c r="Z83" i="75"/>
  <c r="Y83" i="75"/>
  <c r="X83" i="75"/>
  <c r="W83" i="75"/>
  <c r="V83" i="75"/>
  <c r="U83" i="75"/>
  <c r="T83" i="75"/>
  <c r="S83" i="75"/>
  <c r="R83" i="75"/>
  <c r="Q83" i="75"/>
  <c r="P83" i="75"/>
  <c r="O83" i="75"/>
  <c r="N83" i="75"/>
  <c r="M83" i="75"/>
  <c r="L83" i="75"/>
  <c r="K83" i="75"/>
  <c r="J83" i="75"/>
  <c r="I83" i="75"/>
  <c r="H83" i="75"/>
  <c r="G83" i="75"/>
  <c r="F83" i="75"/>
  <c r="E83" i="75"/>
  <c r="D83" i="75"/>
  <c r="C83" i="75"/>
  <c r="B83" i="75"/>
  <c r="BX82" i="75"/>
  <c r="BW82" i="75"/>
  <c r="BV82" i="75"/>
  <c r="BU82" i="75"/>
  <c r="BT82" i="75"/>
  <c r="BS82" i="75"/>
  <c r="BR82" i="75"/>
  <c r="BQ82" i="75"/>
  <c r="BP82" i="75"/>
  <c r="BO82" i="75"/>
  <c r="BN82" i="75"/>
  <c r="BM82" i="75"/>
  <c r="BL82" i="75"/>
  <c r="BK82" i="75"/>
  <c r="BJ82" i="75"/>
  <c r="BI82" i="75"/>
  <c r="BH82" i="75"/>
  <c r="BG82" i="75"/>
  <c r="BF82" i="75"/>
  <c r="BE82" i="75"/>
  <c r="BD82" i="75"/>
  <c r="BC82" i="75"/>
  <c r="BB82" i="75"/>
  <c r="BA82" i="75"/>
  <c r="AZ82" i="75"/>
  <c r="AY82" i="75"/>
  <c r="AX82" i="75"/>
  <c r="AW82" i="75"/>
  <c r="AV82" i="75"/>
  <c r="AU82" i="75"/>
  <c r="AT82" i="75"/>
  <c r="AS82" i="75"/>
  <c r="AR82" i="75"/>
  <c r="AQ82" i="75"/>
  <c r="AP82" i="75"/>
  <c r="AO82" i="75"/>
  <c r="AN82" i="75"/>
  <c r="AM82" i="75"/>
  <c r="AL82" i="75"/>
  <c r="AK82" i="75"/>
  <c r="AJ82" i="75"/>
  <c r="AI82" i="75"/>
  <c r="AH82" i="75"/>
  <c r="AG82" i="75"/>
  <c r="AF82" i="75"/>
  <c r="AE82" i="75"/>
  <c r="AD82" i="75"/>
  <c r="AC82" i="75"/>
  <c r="AB82" i="75"/>
  <c r="AA82" i="75"/>
  <c r="Z82" i="75"/>
  <c r="Y82" i="75"/>
  <c r="X82" i="75"/>
  <c r="W82" i="75"/>
  <c r="V82" i="75"/>
  <c r="U82" i="75"/>
  <c r="T82" i="75"/>
  <c r="S82" i="75"/>
  <c r="R82" i="75"/>
  <c r="Q82" i="75"/>
  <c r="P82" i="75"/>
  <c r="O82" i="75"/>
  <c r="N82" i="75"/>
  <c r="M82" i="75"/>
  <c r="L82" i="75"/>
  <c r="K82" i="75"/>
  <c r="J82" i="75"/>
  <c r="I82" i="75"/>
  <c r="H82" i="75"/>
  <c r="G82" i="75"/>
  <c r="F82" i="75"/>
  <c r="E82" i="75"/>
  <c r="D82" i="75"/>
  <c r="C82" i="75"/>
  <c r="B82" i="75"/>
  <c r="BX81" i="75"/>
  <c r="BW81" i="75"/>
  <c r="BV81" i="75"/>
  <c r="BU81" i="75"/>
  <c r="BT81" i="75"/>
  <c r="BS81" i="75"/>
  <c r="BR81" i="75"/>
  <c r="BQ81" i="75"/>
  <c r="BP81" i="75"/>
  <c r="BO81" i="75"/>
  <c r="BN81" i="75"/>
  <c r="BM81" i="75"/>
  <c r="BL81" i="75"/>
  <c r="BK81" i="75"/>
  <c r="BJ81" i="75"/>
  <c r="BI81" i="75"/>
  <c r="BH81" i="75"/>
  <c r="BG81" i="75"/>
  <c r="BF81" i="75"/>
  <c r="BE81" i="75"/>
  <c r="BD81" i="75"/>
  <c r="BC81" i="75"/>
  <c r="BB81" i="75"/>
  <c r="BA81" i="75"/>
  <c r="AZ81" i="75"/>
  <c r="AY81" i="75"/>
  <c r="AX81" i="75"/>
  <c r="AW81" i="75"/>
  <c r="AV81" i="75"/>
  <c r="AU81" i="75"/>
  <c r="AT81" i="75"/>
  <c r="AS81" i="75"/>
  <c r="AR81" i="75"/>
  <c r="AQ81" i="75"/>
  <c r="AP81" i="75"/>
  <c r="AO81" i="75"/>
  <c r="AN81" i="75"/>
  <c r="AM81" i="75"/>
  <c r="AL81" i="75"/>
  <c r="AK81" i="75"/>
  <c r="AJ81" i="75"/>
  <c r="AI81" i="75"/>
  <c r="AH81" i="75"/>
  <c r="AG81" i="75"/>
  <c r="AF81" i="75"/>
  <c r="AE81" i="75"/>
  <c r="AD81" i="75"/>
  <c r="AC81" i="75"/>
  <c r="AB81" i="75"/>
  <c r="AA81" i="75"/>
  <c r="Z81" i="75"/>
  <c r="Y81" i="75"/>
  <c r="X81" i="75"/>
  <c r="W81" i="75"/>
  <c r="V81" i="75"/>
  <c r="U81" i="75"/>
  <c r="T81" i="75"/>
  <c r="S81" i="75"/>
  <c r="R81" i="75"/>
  <c r="Q81" i="75"/>
  <c r="P81" i="75"/>
  <c r="O81" i="75"/>
  <c r="N81" i="75"/>
  <c r="M81" i="75"/>
  <c r="L81" i="75"/>
  <c r="K81" i="75"/>
  <c r="J81" i="75"/>
  <c r="I81" i="75"/>
  <c r="H81" i="75"/>
  <c r="G81" i="75"/>
  <c r="F81" i="75"/>
  <c r="E81" i="75"/>
  <c r="D81" i="75"/>
  <c r="C81" i="75"/>
  <c r="B81" i="75"/>
  <c r="BX80" i="75"/>
  <c r="BW80" i="75"/>
  <c r="BV80" i="75"/>
  <c r="BU80" i="75"/>
  <c r="BT80" i="75"/>
  <c r="BS80" i="75"/>
  <c r="BR80" i="75"/>
  <c r="BQ80" i="75"/>
  <c r="BP80" i="75"/>
  <c r="BO80" i="75"/>
  <c r="BN80" i="75"/>
  <c r="BM80" i="75"/>
  <c r="BL80" i="75"/>
  <c r="BK80" i="75"/>
  <c r="BJ80" i="75"/>
  <c r="BI80" i="75"/>
  <c r="BH80" i="75"/>
  <c r="BG80" i="75"/>
  <c r="BF80" i="75"/>
  <c r="BE80" i="75"/>
  <c r="BD80" i="75"/>
  <c r="BC80" i="75"/>
  <c r="BB80" i="75"/>
  <c r="BA80" i="75"/>
  <c r="AZ80" i="75"/>
  <c r="AY80" i="75"/>
  <c r="AX80" i="75"/>
  <c r="AW80" i="75"/>
  <c r="AV80" i="75"/>
  <c r="AU80" i="75"/>
  <c r="AT80" i="75"/>
  <c r="AS80" i="75"/>
  <c r="AR80" i="75"/>
  <c r="AQ80" i="75"/>
  <c r="AP80" i="75"/>
  <c r="AO80" i="75"/>
  <c r="AN80" i="75"/>
  <c r="AM80" i="75"/>
  <c r="AL80" i="75"/>
  <c r="AK80" i="75"/>
  <c r="AJ80" i="75"/>
  <c r="AI80" i="75"/>
  <c r="AH80" i="75"/>
  <c r="AG80" i="75"/>
  <c r="AF80" i="75"/>
  <c r="AE80" i="75"/>
  <c r="AD80" i="75"/>
  <c r="AC80" i="75"/>
  <c r="AB80" i="75"/>
  <c r="AA80" i="75"/>
  <c r="Z80" i="75"/>
  <c r="Y80" i="75"/>
  <c r="X80" i="75"/>
  <c r="W80" i="75"/>
  <c r="V80" i="75"/>
  <c r="U80" i="75"/>
  <c r="T80" i="75"/>
  <c r="S80" i="75"/>
  <c r="R80" i="75"/>
  <c r="Q80" i="75"/>
  <c r="P80" i="75"/>
  <c r="O80" i="75"/>
  <c r="N80" i="75"/>
  <c r="M80" i="75"/>
  <c r="L80" i="75"/>
  <c r="K80" i="75"/>
  <c r="J80" i="75"/>
  <c r="I80" i="75"/>
  <c r="H80" i="75"/>
  <c r="G80" i="75"/>
  <c r="F80" i="75"/>
  <c r="E80" i="75"/>
  <c r="D80" i="75"/>
  <c r="C80" i="75"/>
  <c r="B80" i="75"/>
  <c r="BX79" i="75"/>
  <c r="BW79" i="75"/>
  <c r="BV79" i="75"/>
  <c r="BU79" i="75"/>
  <c r="BT79" i="75"/>
  <c r="BS79" i="75"/>
  <c r="BR79" i="75"/>
  <c r="BQ79" i="75"/>
  <c r="BP79" i="75"/>
  <c r="BO79" i="75"/>
  <c r="BN79" i="75"/>
  <c r="BM79" i="75"/>
  <c r="BL79" i="75"/>
  <c r="BK79" i="75"/>
  <c r="BJ79" i="75"/>
  <c r="BI79" i="75"/>
  <c r="BH79" i="75"/>
  <c r="BG79" i="75"/>
  <c r="BF79" i="75"/>
  <c r="BE79" i="75"/>
  <c r="BD79" i="75"/>
  <c r="BC79" i="75"/>
  <c r="BB79" i="75"/>
  <c r="BA79" i="75"/>
  <c r="AZ79" i="75"/>
  <c r="AY79" i="75"/>
  <c r="AX79" i="75"/>
  <c r="AW79" i="75"/>
  <c r="AV79" i="75"/>
  <c r="AU79" i="75"/>
  <c r="AT79" i="75"/>
  <c r="AS79" i="75"/>
  <c r="AR79" i="75"/>
  <c r="AQ79" i="75"/>
  <c r="AP79" i="75"/>
  <c r="AO79" i="75"/>
  <c r="AN79" i="75"/>
  <c r="AM79" i="75"/>
  <c r="AL79" i="75"/>
  <c r="AK79" i="75"/>
  <c r="AJ79" i="75"/>
  <c r="AI79" i="75"/>
  <c r="AH79" i="75"/>
  <c r="AG79" i="75"/>
  <c r="AF79" i="75"/>
  <c r="AE79" i="75"/>
  <c r="AD79" i="75"/>
  <c r="AC79" i="75"/>
  <c r="AB79" i="75"/>
  <c r="AA79" i="75"/>
  <c r="Z79" i="75"/>
  <c r="Y79" i="75"/>
  <c r="X79" i="75"/>
  <c r="W79" i="75"/>
  <c r="V79" i="75"/>
  <c r="U79" i="75"/>
  <c r="T79" i="75"/>
  <c r="S79" i="75"/>
  <c r="R79" i="75"/>
  <c r="Q79" i="75"/>
  <c r="P79" i="75"/>
  <c r="O79" i="75"/>
  <c r="N79" i="75"/>
  <c r="M79" i="75"/>
  <c r="L79" i="75"/>
  <c r="K79" i="75"/>
  <c r="J79" i="75"/>
  <c r="I79" i="75"/>
  <c r="H79" i="75"/>
  <c r="G79" i="75"/>
  <c r="F79" i="75"/>
  <c r="E79" i="75"/>
  <c r="D79" i="75"/>
  <c r="C79" i="75"/>
  <c r="B79" i="75"/>
  <c r="BX78" i="75"/>
  <c r="BW78" i="75"/>
  <c r="BV78" i="75"/>
  <c r="BU78" i="75"/>
  <c r="BT78" i="75"/>
  <c r="BS78" i="75"/>
  <c r="BR78" i="75"/>
  <c r="BQ78" i="75"/>
  <c r="BP78" i="75"/>
  <c r="BO78" i="75"/>
  <c r="BN78" i="75"/>
  <c r="BM78" i="75"/>
  <c r="BL78" i="75"/>
  <c r="BK78" i="75"/>
  <c r="BJ78" i="75"/>
  <c r="BI78" i="75"/>
  <c r="BH78" i="75"/>
  <c r="BG78" i="75"/>
  <c r="BF78" i="75"/>
  <c r="BE78" i="75"/>
  <c r="BD78" i="75"/>
  <c r="BC78" i="75"/>
  <c r="BB78" i="75"/>
  <c r="BA78" i="75"/>
  <c r="AZ78" i="75"/>
  <c r="AY78" i="75"/>
  <c r="AX78" i="75"/>
  <c r="AW78" i="75"/>
  <c r="AV78" i="75"/>
  <c r="AU78" i="75"/>
  <c r="AT78" i="75"/>
  <c r="AS78" i="75"/>
  <c r="AR78" i="75"/>
  <c r="AQ78" i="75"/>
  <c r="AP78" i="75"/>
  <c r="AO78" i="75"/>
  <c r="AN78" i="75"/>
  <c r="AM78" i="75"/>
  <c r="AL78" i="75"/>
  <c r="AK78" i="75"/>
  <c r="AJ78" i="75"/>
  <c r="AI78" i="75"/>
  <c r="AH78" i="75"/>
  <c r="AG78" i="75"/>
  <c r="AF78" i="75"/>
  <c r="AE78" i="75"/>
  <c r="AD78" i="75"/>
  <c r="AC78" i="75"/>
  <c r="AB78" i="75"/>
  <c r="AA78" i="75"/>
  <c r="Z78" i="75"/>
  <c r="Y78" i="75"/>
  <c r="X78" i="75"/>
  <c r="W78" i="75"/>
  <c r="V78" i="75"/>
  <c r="U78" i="75"/>
  <c r="T78" i="75"/>
  <c r="S78" i="75"/>
  <c r="R78" i="75"/>
  <c r="Q78" i="75"/>
  <c r="P78" i="75"/>
  <c r="O78" i="75"/>
  <c r="N78" i="75"/>
  <c r="M78" i="75"/>
  <c r="L78" i="75"/>
  <c r="K78" i="75"/>
  <c r="J78" i="75"/>
  <c r="I78" i="75"/>
  <c r="H78" i="75"/>
  <c r="G78" i="75"/>
  <c r="F78" i="75"/>
  <c r="E78" i="75"/>
  <c r="D78" i="75"/>
  <c r="C78" i="75"/>
  <c r="B78" i="75"/>
  <c r="BX77" i="75"/>
  <c r="BW77" i="75"/>
  <c r="BV77" i="75"/>
  <c r="BU77" i="75"/>
  <c r="BT77" i="75"/>
  <c r="BS77" i="75"/>
  <c r="BR77" i="75"/>
  <c r="BQ77" i="75"/>
  <c r="BP77" i="75"/>
  <c r="BO77" i="75"/>
  <c r="BN77" i="75"/>
  <c r="BM77" i="75"/>
  <c r="BL77" i="75"/>
  <c r="BK77" i="75"/>
  <c r="BJ77" i="75"/>
  <c r="BI77" i="75"/>
  <c r="BH77" i="75"/>
  <c r="BG77" i="75"/>
  <c r="BF77" i="75"/>
  <c r="BE77" i="75"/>
  <c r="BD77" i="75"/>
  <c r="BC77" i="75"/>
  <c r="BB77" i="75"/>
  <c r="BA77" i="75"/>
  <c r="AZ77" i="75"/>
  <c r="AY77" i="75"/>
  <c r="AX77" i="75"/>
  <c r="AW77" i="75"/>
  <c r="AV77" i="75"/>
  <c r="AU77" i="75"/>
  <c r="AT77" i="75"/>
  <c r="AS77" i="75"/>
  <c r="AR77" i="75"/>
  <c r="AQ77" i="75"/>
  <c r="AP77" i="75"/>
  <c r="AO77" i="75"/>
  <c r="AN77" i="75"/>
  <c r="AM77" i="75"/>
  <c r="AL77" i="75"/>
  <c r="AK77" i="75"/>
  <c r="AJ77" i="75"/>
  <c r="AI77" i="75"/>
  <c r="AH77" i="75"/>
  <c r="AG77" i="75"/>
  <c r="AF77" i="75"/>
  <c r="AE77" i="75"/>
  <c r="AD77" i="75"/>
  <c r="AC77" i="75"/>
  <c r="AB77" i="75"/>
  <c r="AA77" i="75"/>
  <c r="Z77" i="75"/>
  <c r="Y77" i="75"/>
  <c r="X77" i="75"/>
  <c r="W77" i="75"/>
  <c r="V77" i="75"/>
  <c r="U77" i="75"/>
  <c r="T77" i="75"/>
  <c r="S77" i="75"/>
  <c r="R77" i="75"/>
  <c r="Q77" i="75"/>
  <c r="P77" i="75"/>
  <c r="O77" i="75"/>
  <c r="N77" i="75"/>
  <c r="M77" i="75"/>
  <c r="L77" i="75"/>
  <c r="K77" i="75"/>
  <c r="J77" i="75"/>
  <c r="I77" i="75"/>
  <c r="H77" i="75"/>
  <c r="G77" i="75"/>
  <c r="F77" i="75"/>
  <c r="E77" i="75"/>
  <c r="D77" i="75"/>
  <c r="C77" i="75"/>
  <c r="B77" i="75"/>
  <c r="BX76" i="75"/>
  <c r="BW76" i="75"/>
  <c r="BV76" i="75"/>
  <c r="BU76" i="75"/>
  <c r="BT76" i="75"/>
  <c r="BS76" i="75"/>
  <c r="BR76" i="75"/>
  <c r="BQ76" i="75"/>
  <c r="BP76" i="75"/>
  <c r="BO76" i="75"/>
  <c r="BN76" i="75"/>
  <c r="BM76" i="75"/>
  <c r="BL76" i="75"/>
  <c r="BK76" i="75"/>
  <c r="BJ76" i="75"/>
  <c r="BI76" i="75"/>
  <c r="BH76" i="75"/>
  <c r="BG76" i="75"/>
  <c r="BF76" i="75"/>
  <c r="BE76" i="75"/>
  <c r="BD76" i="75"/>
  <c r="BC76" i="75"/>
  <c r="BB76" i="75"/>
  <c r="BA76" i="75"/>
  <c r="AZ76" i="75"/>
  <c r="AY76" i="75"/>
  <c r="AX76" i="75"/>
  <c r="AW76" i="75"/>
  <c r="AV76" i="75"/>
  <c r="AU76" i="75"/>
  <c r="AT76" i="75"/>
  <c r="AS76" i="75"/>
  <c r="AR76" i="75"/>
  <c r="AQ76" i="75"/>
  <c r="AP76" i="75"/>
  <c r="AO76" i="75"/>
  <c r="AN76" i="75"/>
  <c r="AM76" i="75"/>
  <c r="AL76" i="75"/>
  <c r="AK76" i="75"/>
  <c r="AJ76" i="75"/>
  <c r="AI76" i="75"/>
  <c r="AH76" i="75"/>
  <c r="AG76" i="75"/>
  <c r="AF76" i="75"/>
  <c r="AE76" i="75"/>
  <c r="AD76" i="75"/>
  <c r="AC76" i="75"/>
  <c r="AB76" i="75"/>
  <c r="AA76" i="75"/>
  <c r="Z76" i="75"/>
  <c r="Y76" i="75"/>
  <c r="X76" i="75"/>
  <c r="W76" i="75"/>
  <c r="V76" i="75"/>
  <c r="U76" i="75"/>
  <c r="T76" i="75"/>
  <c r="S76" i="75"/>
  <c r="R76" i="75"/>
  <c r="Q76" i="75"/>
  <c r="P76" i="75"/>
  <c r="O76" i="75"/>
  <c r="N76" i="75"/>
  <c r="M76" i="75"/>
  <c r="L76" i="75"/>
  <c r="K76" i="75"/>
  <c r="J76" i="75"/>
  <c r="I76" i="75"/>
  <c r="H76" i="75"/>
  <c r="G76" i="75"/>
  <c r="F76" i="75"/>
  <c r="E76" i="75"/>
  <c r="D76" i="75"/>
  <c r="C76" i="75"/>
  <c r="B76" i="75"/>
  <c r="BX75" i="75"/>
  <c r="BW75" i="75"/>
  <c r="BV75" i="75"/>
  <c r="BU75" i="75"/>
  <c r="BT75" i="75"/>
  <c r="BS75" i="75"/>
  <c r="BR75" i="75"/>
  <c r="BQ75" i="75"/>
  <c r="BP75" i="75"/>
  <c r="BO75" i="75"/>
  <c r="BN75" i="75"/>
  <c r="BM75" i="75"/>
  <c r="BL75" i="75"/>
  <c r="BK75" i="75"/>
  <c r="BJ75" i="75"/>
  <c r="BI75" i="75"/>
  <c r="BH75" i="75"/>
  <c r="BG75" i="75"/>
  <c r="BF75" i="75"/>
  <c r="BE75" i="75"/>
  <c r="BD75" i="75"/>
  <c r="BC75" i="75"/>
  <c r="BB75" i="75"/>
  <c r="BA75" i="75"/>
  <c r="AZ75" i="75"/>
  <c r="AY75" i="75"/>
  <c r="AX75" i="75"/>
  <c r="AW75" i="75"/>
  <c r="AV75" i="75"/>
  <c r="AU75" i="75"/>
  <c r="AT75" i="75"/>
  <c r="AS75" i="75"/>
  <c r="AR75" i="75"/>
  <c r="AQ75" i="75"/>
  <c r="AP75" i="75"/>
  <c r="AO75" i="75"/>
  <c r="AN75" i="75"/>
  <c r="AM75" i="75"/>
  <c r="AL75" i="75"/>
  <c r="AK75" i="75"/>
  <c r="AJ75" i="75"/>
  <c r="AI75" i="75"/>
  <c r="AH75" i="75"/>
  <c r="AG75" i="75"/>
  <c r="AF75" i="75"/>
  <c r="AE75" i="75"/>
  <c r="AD75" i="75"/>
  <c r="AC75" i="75"/>
  <c r="AB75" i="75"/>
  <c r="AA75" i="75"/>
  <c r="Z75" i="75"/>
  <c r="Y75" i="75"/>
  <c r="X75" i="75"/>
  <c r="W75" i="75"/>
  <c r="V75" i="75"/>
  <c r="U75" i="75"/>
  <c r="T75" i="75"/>
  <c r="S75" i="75"/>
  <c r="R75" i="75"/>
  <c r="Q75" i="75"/>
  <c r="P75" i="75"/>
  <c r="O75" i="75"/>
  <c r="N75" i="75"/>
  <c r="M75" i="75"/>
  <c r="L75" i="75"/>
  <c r="K75" i="75"/>
  <c r="J75" i="75"/>
  <c r="I75" i="75"/>
  <c r="H75" i="75"/>
  <c r="G75" i="75"/>
  <c r="F75" i="75"/>
  <c r="E75" i="75"/>
  <c r="D75" i="75"/>
  <c r="C75" i="75"/>
  <c r="B75" i="75"/>
  <c r="BX74" i="75"/>
  <c r="BW74" i="75"/>
  <c r="BV74" i="75"/>
  <c r="BU74" i="75"/>
  <c r="BT74" i="75"/>
  <c r="BS74" i="75"/>
  <c r="BR74" i="75"/>
  <c r="BQ74" i="75"/>
  <c r="BP74" i="75"/>
  <c r="BO74" i="75"/>
  <c r="BN74" i="75"/>
  <c r="BM74" i="75"/>
  <c r="BL74" i="75"/>
  <c r="BK74" i="75"/>
  <c r="BJ74" i="75"/>
  <c r="BI74" i="75"/>
  <c r="BH74" i="75"/>
  <c r="BG74" i="75"/>
  <c r="BF74" i="75"/>
  <c r="BE74" i="75"/>
  <c r="BD74" i="75"/>
  <c r="BC74" i="75"/>
  <c r="BB74" i="75"/>
  <c r="BA74" i="75"/>
  <c r="AZ74" i="75"/>
  <c r="AY74" i="75"/>
  <c r="AX74" i="75"/>
  <c r="AW74" i="75"/>
  <c r="AV74" i="75"/>
  <c r="AU74" i="75"/>
  <c r="AT74" i="75"/>
  <c r="AS74" i="75"/>
  <c r="AR74" i="75"/>
  <c r="AQ74" i="75"/>
  <c r="AP74" i="75"/>
  <c r="AO74" i="75"/>
  <c r="AN74" i="75"/>
  <c r="AM74" i="75"/>
  <c r="AL74" i="75"/>
  <c r="AK74" i="75"/>
  <c r="AJ74" i="75"/>
  <c r="AI74" i="75"/>
  <c r="AH74" i="75"/>
  <c r="AG74" i="75"/>
  <c r="AF74" i="75"/>
  <c r="AE74" i="75"/>
  <c r="AD74" i="75"/>
  <c r="AC74" i="75"/>
  <c r="AB74" i="75"/>
  <c r="AA74" i="75"/>
  <c r="Z74" i="75"/>
  <c r="Y74" i="75"/>
  <c r="X74" i="75"/>
  <c r="W74" i="75"/>
  <c r="V74" i="75"/>
  <c r="U74" i="75"/>
  <c r="T74" i="75"/>
  <c r="S74" i="75"/>
  <c r="R74" i="75"/>
  <c r="Q74" i="75"/>
  <c r="P74" i="75"/>
  <c r="O74" i="75"/>
  <c r="N74" i="75"/>
  <c r="M74" i="75"/>
  <c r="L74" i="75"/>
  <c r="K74" i="75"/>
  <c r="J74" i="75"/>
  <c r="I74" i="75"/>
  <c r="H74" i="75"/>
  <c r="G74" i="75"/>
  <c r="F74" i="75"/>
  <c r="E74" i="75"/>
  <c r="D74" i="75"/>
  <c r="C74" i="75"/>
  <c r="B74" i="75"/>
  <c r="BX73" i="75"/>
  <c r="BW73" i="75"/>
  <c r="BV73" i="75"/>
  <c r="BU73" i="75"/>
  <c r="BT73" i="75"/>
  <c r="BS73" i="75"/>
  <c r="BR73" i="75"/>
  <c r="BQ73" i="75"/>
  <c r="BP73" i="75"/>
  <c r="BO73" i="75"/>
  <c r="BN73" i="75"/>
  <c r="BM73" i="75"/>
  <c r="BL73" i="75"/>
  <c r="BK73" i="75"/>
  <c r="BJ73" i="75"/>
  <c r="BI73" i="75"/>
  <c r="BH73" i="75"/>
  <c r="BG73" i="75"/>
  <c r="BF73" i="75"/>
  <c r="BE73" i="75"/>
  <c r="BD73" i="75"/>
  <c r="BC73" i="75"/>
  <c r="BB73" i="75"/>
  <c r="BA73" i="75"/>
  <c r="AZ73" i="75"/>
  <c r="AY73" i="75"/>
  <c r="AX73" i="75"/>
  <c r="AW73" i="75"/>
  <c r="AV73" i="75"/>
  <c r="AU73" i="75"/>
  <c r="AT73" i="75"/>
  <c r="AS73" i="75"/>
  <c r="AR73" i="75"/>
  <c r="AQ73" i="75"/>
  <c r="AP73" i="75"/>
  <c r="AO73" i="75"/>
  <c r="AN73" i="75"/>
  <c r="AM73" i="75"/>
  <c r="AL73" i="75"/>
  <c r="AK73" i="75"/>
  <c r="AJ73" i="75"/>
  <c r="AI73" i="75"/>
  <c r="AH73" i="75"/>
  <c r="AG73" i="75"/>
  <c r="AF73" i="75"/>
  <c r="AE73" i="75"/>
  <c r="AD73" i="75"/>
  <c r="AC73" i="75"/>
  <c r="AB73" i="75"/>
  <c r="AA73" i="75"/>
  <c r="Z73" i="75"/>
  <c r="Y73" i="75"/>
  <c r="X73" i="75"/>
  <c r="W73" i="75"/>
  <c r="V73" i="75"/>
  <c r="U73" i="75"/>
  <c r="T73" i="75"/>
  <c r="S73" i="75"/>
  <c r="R73" i="75"/>
  <c r="Q73" i="75"/>
  <c r="P73" i="75"/>
  <c r="O73" i="75"/>
  <c r="N73" i="75"/>
  <c r="M73" i="75"/>
  <c r="L73" i="75"/>
  <c r="K73" i="75"/>
  <c r="J73" i="75"/>
  <c r="I73" i="75"/>
  <c r="H73" i="75"/>
  <c r="G73" i="75"/>
  <c r="F73" i="75"/>
  <c r="E73" i="75"/>
  <c r="D73" i="75"/>
  <c r="C73" i="75"/>
  <c r="B73" i="75"/>
  <c r="BX72" i="75"/>
  <c r="BW72" i="75"/>
  <c r="BV72" i="75"/>
  <c r="BU72" i="75"/>
  <c r="BT72" i="75"/>
  <c r="BS72" i="75"/>
  <c r="BR72" i="75"/>
  <c r="BQ72" i="75"/>
  <c r="BP72" i="75"/>
  <c r="BO72" i="75"/>
  <c r="BN72" i="75"/>
  <c r="BM72" i="75"/>
  <c r="BL72" i="75"/>
  <c r="BK72" i="75"/>
  <c r="BJ72" i="75"/>
  <c r="BI72" i="75"/>
  <c r="BH72" i="75"/>
  <c r="BG72" i="75"/>
  <c r="BF72" i="75"/>
  <c r="BE72" i="75"/>
  <c r="BD72" i="75"/>
  <c r="BC72" i="75"/>
  <c r="BB72" i="75"/>
  <c r="BA72" i="75"/>
  <c r="AZ72" i="75"/>
  <c r="AY72" i="75"/>
  <c r="AX72" i="75"/>
  <c r="AW72" i="75"/>
  <c r="AV72" i="75"/>
  <c r="AU72" i="75"/>
  <c r="AT72" i="75"/>
  <c r="AS72" i="75"/>
  <c r="AR72" i="75"/>
  <c r="AQ72" i="75"/>
  <c r="AP72" i="75"/>
  <c r="AO72" i="75"/>
  <c r="AN72" i="75"/>
  <c r="AM72" i="75"/>
  <c r="AL72" i="75"/>
  <c r="AK72" i="75"/>
  <c r="AJ72" i="75"/>
  <c r="AI72" i="75"/>
  <c r="AH72" i="75"/>
  <c r="AG72" i="75"/>
  <c r="AF72" i="75"/>
  <c r="AE72" i="75"/>
  <c r="AD72" i="75"/>
  <c r="AC72" i="75"/>
  <c r="AB72" i="75"/>
  <c r="AA72" i="75"/>
  <c r="Z72" i="75"/>
  <c r="Y72" i="75"/>
  <c r="X72" i="75"/>
  <c r="W72" i="75"/>
  <c r="V72" i="75"/>
  <c r="U72" i="75"/>
  <c r="T72" i="75"/>
  <c r="S72" i="75"/>
  <c r="R72" i="75"/>
  <c r="Q72" i="75"/>
  <c r="P72" i="75"/>
  <c r="O72" i="75"/>
  <c r="N72" i="75"/>
  <c r="M72" i="75"/>
  <c r="L72" i="75"/>
  <c r="K72" i="75"/>
  <c r="J72" i="75"/>
  <c r="I72" i="75"/>
  <c r="H72" i="75"/>
  <c r="G72" i="75"/>
  <c r="F72" i="75"/>
  <c r="E72" i="75"/>
  <c r="D72" i="75"/>
  <c r="C72" i="75"/>
  <c r="B72" i="75"/>
  <c r="BX71" i="75"/>
  <c r="BW71" i="75"/>
  <c r="BV71" i="75"/>
  <c r="BU71" i="75"/>
  <c r="BT71" i="75"/>
  <c r="BS71" i="75"/>
  <c r="BR71" i="75"/>
  <c r="BQ71" i="75"/>
  <c r="BP71" i="75"/>
  <c r="BO71" i="75"/>
  <c r="BN71" i="75"/>
  <c r="BM71" i="75"/>
  <c r="BL71" i="75"/>
  <c r="BK71" i="75"/>
  <c r="BJ71" i="75"/>
  <c r="BI71" i="75"/>
  <c r="BH71" i="75"/>
  <c r="BG71" i="75"/>
  <c r="BF71" i="75"/>
  <c r="BE71" i="75"/>
  <c r="BD71" i="75"/>
  <c r="BC71" i="75"/>
  <c r="BB71" i="75"/>
  <c r="BA71" i="75"/>
  <c r="AZ71" i="75"/>
  <c r="AY71" i="75"/>
  <c r="AX71" i="75"/>
  <c r="AW71" i="75"/>
  <c r="AV71" i="75"/>
  <c r="AU71" i="75"/>
  <c r="AT71" i="75"/>
  <c r="AS71" i="75"/>
  <c r="AR71" i="75"/>
  <c r="AQ71" i="75"/>
  <c r="AP71" i="75"/>
  <c r="AO71" i="75"/>
  <c r="AN71" i="75"/>
  <c r="AM71" i="75"/>
  <c r="AL71" i="75"/>
  <c r="AK71" i="75"/>
  <c r="AJ71" i="75"/>
  <c r="AI71" i="75"/>
  <c r="AH71" i="75"/>
  <c r="AG71" i="75"/>
  <c r="AF71" i="75"/>
  <c r="AE71" i="75"/>
  <c r="AD71" i="75"/>
  <c r="AC71" i="75"/>
  <c r="AB71" i="75"/>
  <c r="AA71" i="75"/>
  <c r="Z71" i="75"/>
  <c r="Y71" i="75"/>
  <c r="X71" i="75"/>
  <c r="W71" i="75"/>
  <c r="V71" i="75"/>
  <c r="U71" i="75"/>
  <c r="T71" i="75"/>
  <c r="S71" i="75"/>
  <c r="R71" i="75"/>
  <c r="Q71" i="75"/>
  <c r="P71" i="75"/>
  <c r="O71" i="75"/>
  <c r="N71" i="75"/>
  <c r="M71" i="75"/>
  <c r="L71" i="75"/>
  <c r="K71" i="75"/>
  <c r="J71" i="75"/>
  <c r="I71" i="75"/>
  <c r="H71" i="75"/>
  <c r="G71" i="75"/>
  <c r="F71" i="75"/>
  <c r="E71" i="75"/>
  <c r="D71" i="75"/>
  <c r="C71" i="75"/>
  <c r="B71" i="75"/>
  <c r="BX70" i="75"/>
  <c r="BW70" i="75"/>
  <c r="BV70" i="75"/>
  <c r="BU70" i="75"/>
  <c r="BT70" i="75"/>
  <c r="BS70" i="75"/>
  <c r="BR70" i="75"/>
  <c r="BQ70" i="75"/>
  <c r="BP70" i="75"/>
  <c r="BO70" i="75"/>
  <c r="BN70" i="75"/>
  <c r="BM70" i="75"/>
  <c r="BL70" i="75"/>
  <c r="BK70" i="75"/>
  <c r="BJ70" i="75"/>
  <c r="BI70" i="75"/>
  <c r="BH70" i="75"/>
  <c r="BG70" i="75"/>
  <c r="BF70" i="75"/>
  <c r="BE70" i="75"/>
  <c r="BD70" i="75"/>
  <c r="BC70" i="75"/>
  <c r="BB70" i="75"/>
  <c r="BA70" i="75"/>
  <c r="AZ70" i="75"/>
  <c r="AY70" i="75"/>
  <c r="AX70" i="75"/>
  <c r="AW70" i="75"/>
  <c r="AV70" i="75"/>
  <c r="AU70" i="75"/>
  <c r="AT70" i="75"/>
  <c r="AS70" i="75"/>
  <c r="AR70" i="75"/>
  <c r="AQ70" i="75"/>
  <c r="AP70" i="75"/>
  <c r="AO70" i="75"/>
  <c r="AN70" i="75"/>
  <c r="AM70" i="75"/>
  <c r="AL70" i="75"/>
  <c r="AK70" i="75"/>
  <c r="AJ70" i="75"/>
  <c r="AI70" i="75"/>
  <c r="AH70" i="75"/>
  <c r="AG70" i="75"/>
  <c r="AF70" i="75"/>
  <c r="AE70" i="75"/>
  <c r="AD70" i="75"/>
  <c r="AC70" i="75"/>
  <c r="AB70" i="75"/>
  <c r="AA70" i="75"/>
  <c r="Z70" i="75"/>
  <c r="Y70" i="75"/>
  <c r="X70" i="75"/>
  <c r="W70" i="75"/>
  <c r="V70" i="75"/>
  <c r="U70" i="75"/>
  <c r="T70" i="75"/>
  <c r="S70" i="75"/>
  <c r="R70" i="75"/>
  <c r="Q70" i="75"/>
  <c r="P70" i="75"/>
  <c r="O70" i="75"/>
  <c r="N70" i="75"/>
  <c r="M70" i="75"/>
  <c r="L70" i="75"/>
  <c r="K70" i="75"/>
  <c r="J70" i="75"/>
  <c r="I70" i="75"/>
  <c r="H70" i="75"/>
  <c r="G70" i="75"/>
  <c r="F70" i="75"/>
  <c r="E70" i="75"/>
  <c r="D70" i="75"/>
  <c r="C70" i="75"/>
  <c r="B70" i="75"/>
  <c r="BX69" i="75"/>
  <c r="BW69" i="75"/>
  <c r="BV69" i="75"/>
  <c r="BU69" i="75"/>
  <c r="BT69" i="75"/>
  <c r="BS69" i="75"/>
  <c r="BR69" i="75"/>
  <c r="BQ69" i="75"/>
  <c r="BP69" i="75"/>
  <c r="BO69" i="75"/>
  <c r="BN69" i="75"/>
  <c r="BM69" i="75"/>
  <c r="BL69" i="75"/>
  <c r="BK69" i="75"/>
  <c r="BJ69" i="75"/>
  <c r="BI69" i="75"/>
  <c r="BH69" i="75"/>
  <c r="BG69" i="75"/>
  <c r="BF69" i="75"/>
  <c r="BE69" i="75"/>
  <c r="BD69" i="75"/>
  <c r="BC69" i="75"/>
  <c r="BB69" i="75"/>
  <c r="BA69" i="75"/>
  <c r="AZ69" i="75"/>
  <c r="AY69" i="75"/>
  <c r="AX69" i="75"/>
  <c r="AW69" i="75"/>
  <c r="AV69" i="75"/>
  <c r="AU69" i="75"/>
  <c r="AT69" i="75"/>
  <c r="AS69" i="75"/>
  <c r="AR69" i="75"/>
  <c r="AQ69" i="75"/>
  <c r="AP69" i="75"/>
  <c r="AO69" i="75"/>
  <c r="AN69" i="75"/>
  <c r="AM69" i="75"/>
  <c r="AL69" i="75"/>
  <c r="AK69" i="75"/>
  <c r="AJ69" i="75"/>
  <c r="AI69" i="75"/>
  <c r="AH69" i="75"/>
  <c r="AG69" i="75"/>
  <c r="AF69" i="75"/>
  <c r="AE69" i="75"/>
  <c r="AD69" i="75"/>
  <c r="AC69" i="75"/>
  <c r="AB69" i="75"/>
  <c r="AA69" i="75"/>
  <c r="Z69" i="75"/>
  <c r="Y69" i="75"/>
  <c r="X69" i="75"/>
  <c r="W69" i="75"/>
  <c r="V69" i="75"/>
  <c r="U69" i="75"/>
  <c r="T69" i="75"/>
  <c r="S69" i="75"/>
  <c r="R69" i="75"/>
  <c r="Q69" i="75"/>
  <c r="P69" i="75"/>
  <c r="O69" i="75"/>
  <c r="N69" i="75"/>
  <c r="M69" i="75"/>
  <c r="L69" i="75"/>
  <c r="K69" i="75"/>
  <c r="J69" i="75"/>
  <c r="I69" i="75"/>
  <c r="H69" i="75"/>
  <c r="G69" i="75"/>
  <c r="F69" i="75"/>
  <c r="E69" i="75"/>
  <c r="D69" i="75"/>
  <c r="C69" i="75"/>
  <c r="B69" i="75"/>
  <c r="BX68" i="75"/>
  <c r="BW68" i="75"/>
  <c r="BV68" i="75"/>
  <c r="BU68" i="75"/>
  <c r="BT68" i="75"/>
  <c r="BS68" i="75"/>
  <c r="BR68" i="75"/>
  <c r="BQ68" i="75"/>
  <c r="BP68" i="75"/>
  <c r="BO68" i="75"/>
  <c r="BN68" i="75"/>
  <c r="BM68" i="75"/>
  <c r="BL68" i="75"/>
  <c r="BK68" i="75"/>
  <c r="BJ68" i="75"/>
  <c r="BI68" i="75"/>
  <c r="BH68" i="75"/>
  <c r="BG68" i="75"/>
  <c r="BF68" i="75"/>
  <c r="BE68" i="75"/>
  <c r="BD68" i="75"/>
  <c r="BC68" i="75"/>
  <c r="BB68" i="75"/>
  <c r="BA68" i="75"/>
  <c r="AZ68" i="75"/>
  <c r="AY68" i="75"/>
  <c r="AX68" i="75"/>
  <c r="AW68" i="75"/>
  <c r="AV68" i="75"/>
  <c r="AU68" i="75"/>
  <c r="AT68" i="75"/>
  <c r="AS68" i="75"/>
  <c r="AR68" i="75"/>
  <c r="AQ68" i="75"/>
  <c r="AP68" i="75"/>
  <c r="AO68" i="75"/>
  <c r="AN68" i="75"/>
  <c r="AM68" i="75"/>
  <c r="AL68" i="75"/>
  <c r="AK68" i="75"/>
  <c r="AJ68" i="75"/>
  <c r="AI68" i="75"/>
  <c r="AH68" i="75"/>
  <c r="AG68" i="75"/>
  <c r="AF68" i="75"/>
  <c r="AE68" i="75"/>
  <c r="AD68" i="75"/>
  <c r="AC68" i="75"/>
  <c r="AB68" i="75"/>
  <c r="AA68" i="75"/>
  <c r="Z68" i="75"/>
  <c r="Y68" i="75"/>
  <c r="X68" i="75"/>
  <c r="W68" i="75"/>
  <c r="V68" i="75"/>
  <c r="U68" i="75"/>
  <c r="T68" i="75"/>
  <c r="S68" i="75"/>
  <c r="R68" i="75"/>
  <c r="Q68" i="75"/>
  <c r="P68" i="75"/>
  <c r="O68" i="75"/>
  <c r="N68" i="75"/>
  <c r="M68" i="75"/>
  <c r="L68" i="75"/>
  <c r="K68" i="75"/>
  <c r="J68" i="75"/>
  <c r="I68" i="75"/>
  <c r="H68" i="75"/>
  <c r="G68" i="75"/>
  <c r="F68" i="75"/>
  <c r="E68" i="75"/>
  <c r="D68" i="75"/>
  <c r="C68" i="75"/>
  <c r="B68" i="75"/>
  <c r="BX67" i="75"/>
  <c r="BW67" i="75"/>
  <c r="BV67" i="75"/>
  <c r="BU67" i="75"/>
  <c r="BT67" i="75"/>
  <c r="BS67" i="75"/>
  <c r="BR67" i="75"/>
  <c r="BQ67" i="75"/>
  <c r="BP67" i="75"/>
  <c r="BO67" i="75"/>
  <c r="BN67" i="75"/>
  <c r="BM67" i="75"/>
  <c r="BL67" i="75"/>
  <c r="BK67" i="75"/>
  <c r="BJ67" i="75"/>
  <c r="BI67" i="75"/>
  <c r="BH67" i="75"/>
  <c r="BG67" i="75"/>
  <c r="BF67" i="75"/>
  <c r="BE67" i="75"/>
  <c r="BD67" i="75"/>
  <c r="BC67" i="75"/>
  <c r="BB67" i="75"/>
  <c r="BA67" i="75"/>
  <c r="AZ67" i="75"/>
  <c r="AY67" i="75"/>
  <c r="AX67" i="75"/>
  <c r="AW67" i="75"/>
  <c r="AV67" i="75"/>
  <c r="AU67" i="75"/>
  <c r="AT67" i="75"/>
  <c r="AS67" i="75"/>
  <c r="AR67" i="75"/>
  <c r="AQ67" i="75"/>
  <c r="AP67" i="75"/>
  <c r="AO67" i="75"/>
  <c r="AN67" i="75"/>
  <c r="AM67" i="75"/>
  <c r="AL67" i="75"/>
  <c r="AK67" i="75"/>
  <c r="AJ67" i="75"/>
  <c r="AI67" i="75"/>
  <c r="AH67" i="75"/>
  <c r="AG67" i="75"/>
  <c r="AF67" i="75"/>
  <c r="AE67" i="75"/>
  <c r="AD67" i="75"/>
  <c r="AC67" i="75"/>
  <c r="AB67" i="75"/>
  <c r="AA67" i="75"/>
  <c r="Z67" i="75"/>
  <c r="Y67" i="75"/>
  <c r="X67" i="75"/>
  <c r="W67" i="75"/>
  <c r="V67" i="75"/>
  <c r="U67" i="75"/>
  <c r="T67" i="75"/>
  <c r="S67" i="75"/>
  <c r="R67" i="75"/>
  <c r="Q67" i="75"/>
  <c r="P67" i="75"/>
  <c r="O67" i="75"/>
  <c r="N67" i="75"/>
  <c r="M67" i="75"/>
  <c r="L67" i="75"/>
  <c r="K67" i="75"/>
  <c r="J67" i="75"/>
  <c r="I67" i="75"/>
  <c r="H67" i="75"/>
  <c r="G67" i="75"/>
  <c r="F67" i="75"/>
  <c r="E67" i="75"/>
  <c r="D67" i="75"/>
  <c r="C67" i="75"/>
  <c r="B67" i="75"/>
  <c r="BX66" i="75"/>
  <c r="BW66" i="75"/>
  <c r="BV66" i="75"/>
  <c r="BU66" i="75"/>
  <c r="BT66" i="75"/>
  <c r="BS66" i="75"/>
  <c r="BR66" i="75"/>
  <c r="BQ66" i="75"/>
  <c r="BP66" i="75"/>
  <c r="BO66" i="75"/>
  <c r="BN66" i="75"/>
  <c r="BM66" i="75"/>
  <c r="BL66" i="75"/>
  <c r="BK66" i="75"/>
  <c r="BJ66" i="75"/>
  <c r="BI66" i="75"/>
  <c r="BH66" i="75"/>
  <c r="BG66" i="75"/>
  <c r="BF66" i="75"/>
  <c r="BE66" i="75"/>
  <c r="BD66" i="75"/>
  <c r="BC66" i="75"/>
  <c r="BB66" i="75"/>
  <c r="BA66" i="75"/>
  <c r="AZ66" i="75"/>
  <c r="AY66" i="75"/>
  <c r="AX66" i="75"/>
  <c r="AW66" i="75"/>
  <c r="AV66" i="75"/>
  <c r="AU66" i="75"/>
  <c r="AT66" i="75"/>
  <c r="AS66" i="75"/>
  <c r="AR66" i="75"/>
  <c r="AQ66" i="75"/>
  <c r="AP66" i="75"/>
  <c r="AO66" i="75"/>
  <c r="AN66" i="75"/>
  <c r="AM66" i="75"/>
  <c r="AL66" i="75"/>
  <c r="AK66" i="75"/>
  <c r="AJ66" i="75"/>
  <c r="AI66" i="75"/>
  <c r="AH66" i="75"/>
  <c r="AG66" i="75"/>
  <c r="AF66" i="75"/>
  <c r="AE66" i="75"/>
  <c r="AD66" i="75"/>
  <c r="AC66" i="75"/>
  <c r="AB66" i="75"/>
  <c r="AA66" i="75"/>
  <c r="Z66" i="75"/>
  <c r="Y66" i="75"/>
  <c r="X66" i="75"/>
  <c r="W66" i="75"/>
  <c r="V66" i="75"/>
  <c r="U66" i="75"/>
  <c r="T66" i="75"/>
  <c r="S66" i="75"/>
  <c r="R66" i="75"/>
  <c r="Q66" i="75"/>
  <c r="P66" i="75"/>
  <c r="O66" i="75"/>
  <c r="N66" i="75"/>
  <c r="M66" i="75"/>
  <c r="L66" i="75"/>
  <c r="K66" i="75"/>
  <c r="J66" i="75"/>
  <c r="I66" i="75"/>
  <c r="H66" i="75"/>
  <c r="G66" i="75"/>
  <c r="F66" i="75"/>
  <c r="E66" i="75"/>
  <c r="D66" i="75"/>
  <c r="C66" i="75"/>
  <c r="B66" i="75"/>
  <c r="BX65" i="75"/>
  <c r="BW65" i="75"/>
  <c r="BV65" i="75"/>
  <c r="BU65" i="75"/>
  <c r="BT65" i="75"/>
  <c r="BS65" i="75"/>
  <c r="BR65" i="75"/>
  <c r="BQ65" i="75"/>
  <c r="BP65" i="75"/>
  <c r="BO65" i="75"/>
  <c r="BN65" i="75"/>
  <c r="BM65" i="75"/>
  <c r="BL65" i="75"/>
  <c r="BK65" i="75"/>
  <c r="BJ65" i="75"/>
  <c r="BI65" i="75"/>
  <c r="BH65" i="75"/>
  <c r="BG65" i="75"/>
  <c r="BF65" i="75"/>
  <c r="BE65" i="75"/>
  <c r="BD65" i="75"/>
  <c r="BC65" i="75"/>
  <c r="BB65" i="75"/>
  <c r="BA65" i="75"/>
  <c r="AZ65" i="75"/>
  <c r="AY65" i="75"/>
  <c r="AX65" i="75"/>
  <c r="AW65" i="75"/>
  <c r="AV65" i="75"/>
  <c r="AU65" i="75"/>
  <c r="AT65" i="75"/>
  <c r="AS65" i="75"/>
  <c r="AR65" i="75"/>
  <c r="AQ65" i="75"/>
  <c r="AP65" i="75"/>
  <c r="AO65" i="75"/>
  <c r="AN65" i="75"/>
  <c r="AM65" i="75"/>
  <c r="AL65" i="75"/>
  <c r="AK65" i="75"/>
  <c r="AJ65" i="75"/>
  <c r="AI65" i="75"/>
  <c r="AH65" i="75"/>
  <c r="AG65" i="75"/>
  <c r="AF65" i="75"/>
  <c r="AE65" i="75"/>
  <c r="AD65" i="75"/>
  <c r="AC65" i="75"/>
  <c r="AB65" i="75"/>
  <c r="AA65" i="75"/>
  <c r="Z65" i="75"/>
  <c r="Y65" i="75"/>
  <c r="X65" i="75"/>
  <c r="W65" i="75"/>
  <c r="V65" i="75"/>
  <c r="U65" i="75"/>
  <c r="T65" i="75"/>
  <c r="S65" i="75"/>
  <c r="R65" i="75"/>
  <c r="Q65" i="75"/>
  <c r="P65" i="75"/>
  <c r="O65" i="75"/>
  <c r="N65" i="75"/>
  <c r="M65" i="75"/>
  <c r="L65" i="75"/>
  <c r="K65" i="75"/>
  <c r="J65" i="75"/>
  <c r="I65" i="75"/>
  <c r="H65" i="75"/>
  <c r="G65" i="75"/>
  <c r="F65" i="75"/>
  <c r="E65" i="75"/>
  <c r="D65" i="75"/>
  <c r="C65" i="75"/>
  <c r="B65" i="75"/>
  <c r="BX64" i="75"/>
  <c r="BW64" i="75"/>
  <c r="BV64" i="75"/>
  <c r="BU64" i="75"/>
  <c r="BT64" i="75"/>
  <c r="BS64" i="75"/>
  <c r="BR64" i="75"/>
  <c r="BQ64" i="75"/>
  <c r="BP64" i="75"/>
  <c r="BO64" i="75"/>
  <c r="BN64" i="75"/>
  <c r="BM64" i="75"/>
  <c r="BL64" i="75"/>
  <c r="BK64" i="75"/>
  <c r="BJ64" i="75"/>
  <c r="BI64" i="75"/>
  <c r="BH64" i="75"/>
  <c r="BG64" i="75"/>
  <c r="BF64" i="75"/>
  <c r="BE64" i="75"/>
  <c r="BD64" i="75"/>
  <c r="BC64" i="75"/>
  <c r="BB64" i="75"/>
  <c r="BA64" i="75"/>
  <c r="AZ64" i="75"/>
  <c r="AY64" i="75"/>
  <c r="AX64" i="75"/>
  <c r="AW64" i="75"/>
  <c r="AV64" i="75"/>
  <c r="AU64" i="75"/>
  <c r="AT64" i="75"/>
  <c r="AS64" i="75"/>
  <c r="AR64" i="75"/>
  <c r="AQ64" i="75"/>
  <c r="AP64" i="75"/>
  <c r="AO64" i="75"/>
  <c r="AN64" i="75"/>
  <c r="AM64" i="75"/>
  <c r="AL64" i="75"/>
  <c r="AK64" i="75"/>
  <c r="AJ64" i="75"/>
  <c r="AI64" i="75"/>
  <c r="AH64" i="75"/>
  <c r="AG64" i="75"/>
  <c r="AF64" i="75"/>
  <c r="AE64" i="75"/>
  <c r="AD64" i="75"/>
  <c r="AC64" i="75"/>
  <c r="AB64" i="75"/>
  <c r="AA64" i="75"/>
  <c r="Z64" i="75"/>
  <c r="Y64" i="75"/>
  <c r="X64" i="75"/>
  <c r="W64" i="75"/>
  <c r="V64" i="75"/>
  <c r="U64" i="75"/>
  <c r="T64" i="75"/>
  <c r="S64" i="75"/>
  <c r="R64" i="75"/>
  <c r="Q64" i="75"/>
  <c r="P64" i="75"/>
  <c r="O64" i="75"/>
  <c r="N64" i="75"/>
  <c r="M64" i="75"/>
  <c r="L64" i="75"/>
  <c r="K64" i="75"/>
  <c r="J64" i="75"/>
  <c r="I64" i="75"/>
  <c r="H64" i="75"/>
  <c r="G64" i="75"/>
  <c r="F64" i="75"/>
  <c r="E64" i="75"/>
  <c r="D64" i="75"/>
  <c r="C64" i="75"/>
  <c r="B64" i="75"/>
  <c r="BX63" i="75"/>
  <c r="BW63" i="75"/>
  <c r="BV63" i="75"/>
  <c r="BU63" i="75"/>
  <c r="BT63" i="75"/>
  <c r="BS63" i="75"/>
  <c r="BR63" i="75"/>
  <c r="BQ63" i="75"/>
  <c r="BP63" i="75"/>
  <c r="BO63" i="75"/>
  <c r="BN63" i="75"/>
  <c r="BM63" i="75"/>
  <c r="BL63" i="75"/>
  <c r="BK63" i="75"/>
  <c r="BJ63" i="75"/>
  <c r="BI63" i="75"/>
  <c r="BH63" i="75"/>
  <c r="BG63" i="75"/>
  <c r="BF63" i="75"/>
  <c r="BE63" i="75"/>
  <c r="BD63" i="75"/>
  <c r="BC63" i="75"/>
  <c r="BB63" i="75"/>
  <c r="BA63" i="75"/>
  <c r="AZ63" i="75"/>
  <c r="AY63" i="75"/>
  <c r="AX63" i="75"/>
  <c r="AW63" i="75"/>
  <c r="AV63" i="75"/>
  <c r="AU63" i="75"/>
  <c r="AT63" i="75"/>
  <c r="AS63" i="75"/>
  <c r="AR63" i="75"/>
  <c r="AQ63" i="75"/>
  <c r="AP63" i="75"/>
  <c r="AO63" i="75"/>
  <c r="AN63" i="75"/>
  <c r="AM63" i="75"/>
  <c r="AL63" i="75"/>
  <c r="AK63" i="75"/>
  <c r="AJ63" i="75"/>
  <c r="AI63" i="75"/>
  <c r="AH63" i="75"/>
  <c r="AG63" i="75"/>
  <c r="AF63" i="75"/>
  <c r="AE63" i="75"/>
  <c r="AD63" i="75"/>
  <c r="AC63" i="75"/>
  <c r="AB63" i="75"/>
  <c r="AA63" i="75"/>
  <c r="Z63" i="75"/>
  <c r="Y63" i="75"/>
  <c r="X63" i="75"/>
  <c r="W63" i="75"/>
  <c r="V63" i="75"/>
  <c r="U63" i="75"/>
  <c r="T63" i="75"/>
  <c r="S63" i="75"/>
  <c r="R63" i="75"/>
  <c r="Q63" i="75"/>
  <c r="P63" i="75"/>
  <c r="O63" i="75"/>
  <c r="N63" i="75"/>
  <c r="M63" i="75"/>
  <c r="L63" i="75"/>
  <c r="K63" i="75"/>
  <c r="J63" i="75"/>
  <c r="I63" i="75"/>
  <c r="H63" i="75"/>
  <c r="G63" i="75"/>
  <c r="F63" i="75"/>
  <c r="E63" i="75"/>
  <c r="D63" i="75"/>
  <c r="C63" i="75"/>
  <c r="B63" i="75"/>
  <c r="BX62" i="75"/>
  <c r="BW62" i="75"/>
  <c r="BV62" i="75"/>
  <c r="BU62" i="75"/>
  <c r="BT62" i="75"/>
  <c r="BS62" i="75"/>
  <c r="BR62" i="75"/>
  <c r="BQ62" i="75"/>
  <c r="BP62" i="75"/>
  <c r="BO62" i="75"/>
  <c r="BN62" i="75"/>
  <c r="BM62" i="75"/>
  <c r="BL62" i="75"/>
  <c r="BK62" i="75"/>
  <c r="BJ62" i="75"/>
  <c r="BI62" i="75"/>
  <c r="BH62" i="75"/>
  <c r="BG62" i="75"/>
  <c r="BF62" i="75"/>
  <c r="BE62" i="75"/>
  <c r="BD62" i="75"/>
  <c r="BC62" i="75"/>
  <c r="BB62" i="75"/>
  <c r="BA62" i="75"/>
  <c r="AZ62" i="75"/>
  <c r="AY62" i="75"/>
  <c r="AX62" i="75"/>
  <c r="AW62" i="75"/>
  <c r="AV62" i="75"/>
  <c r="AU62" i="75"/>
  <c r="AT62" i="75"/>
  <c r="AS62" i="75"/>
  <c r="AR62" i="75"/>
  <c r="AQ62" i="75"/>
  <c r="AP62" i="75"/>
  <c r="AO62" i="75"/>
  <c r="AN62" i="75"/>
  <c r="AM62" i="75"/>
  <c r="AL62" i="75"/>
  <c r="AK62" i="75"/>
  <c r="AJ62" i="75"/>
  <c r="AI62" i="75"/>
  <c r="AH62" i="75"/>
  <c r="AG62" i="75"/>
  <c r="AF62" i="75"/>
  <c r="AE62" i="75"/>
  <c r="AD62" i="75"/>
  <c r="AC62" i="75"/>
  <c r="AB62" i="75"/>
  <c r="AA62" i="75"/>
  <c r="Z62" i="75"/>
  <c r="Y62" i="75"/>
  <c r="X62" i="75"/>
  <c r="W62" i="75"/>
  <c r="V62" i="75"/>
  <c r="U62" i="75"/>
  <c r="T62" i="75"/>
  <c r="S62" i="75"/>
  <c r="R62" i="75"/>
  <c r="Q62" i="75"/>
  <c r="P62" i="75"/>
  <c r="O62" i="75"/>
  <c r="N62" i="75"/>
  <c r="M62" i="75"/>
  <c r="L62" i="75"/>
  <c r="K62" i="75"/>
  <c r="J62" i="75"/>
  <c r="I62" i="75"/>
  <c r="H62" i="75"/>
  <c r="G62" i="75"/>
  <c r="F62" i="75"/>
  <c r="E62" i="75"/>
  <c r="D62" i="75"/>
  <c r="C62" i="75"/>
  <c r="B62" i="75"/>
  <c r="BX61" i="75"/>
  <c r="BW61" i="75"/>
  <c r="BV61" i="75"/>
  <c r="BU61" i="75"/>
  <c r="BT61" i="75"/>
  <c r="BS61" i="75"/>
  <c r="BR61" i="75"/>
  <c r="BQ61" i="75"/>
  <c r="BP61" i="75"/>
  <c r="BO61" i="75"/>
  <c r="BN61" i="75"/>
  <c r="BM61" i="75"/>
  <c r="BL61" i="75"/>
  <c r="BK61" i="75"/>
  <c r="BJ61" i="75"/>
  <c r="BI61" i="75"/>
  <c r="BH61" i="75"/>
  <c r="BG61" i="75"/>
  <c r="BF61" i="75"/>
  <c r="BE61" i="75"/>
  <c r="BD61" i="75"/>
  <c r="BC61" i="75"/>
  <c r="BB61" i="75"/>
  <c r="BA61" i="75"/>
  <c r="AZ61" i="75"/>
  <c r="AY61" i="75"/>
  <c r="AX61" i="75"/>
  <c r="AW61" i="75"/>
  <c r="AV61" i="75"/>
  <c r="AU61" i="75"/>
  <c r="AT61" i="75"/>
  <c r="AS61" i="75"/>
  <c r="AR61" i="75"/>
  <c r="AQ61" i="75"/>
  <c r="AP61" i="75"/>
  <c r="AO61" i="75"/>
  <c r="AN61" i="75"/>
  <c r="AM61" i="75"/>
  <c r="AL61" i="75"/>
  <c r="AK61" i="75"/>
  <c r="AJ61" i="75"/>
  <c r="AI61" i="75"/>
  <c r="AH61" i="75"/>
  <c r="AG61" i="75"/>
  <c r="AF61" i="75"/>
  <c r="AE61" i="75"/>
  <c r="AD61" i="75"/>
  <c r="AC61" i="75"/>
  <c r="AB61" i="75"/>
  <c r="AA61" i="75"/>
  <c r="Z61" i="75"/>
  <c r="Y61" i="75"/>
  <c r="X61" i="75"/>
  <c r="W61" i="75"/>
  <c r="V61" i="75"/>
  <c r="U61" i="75"/>
  <c r="T61" i="75"/>
  <c r="S61" i="75"/>
  <c r="R61" i="75"/>
  <c r="Q61" i="75"/>
  <c r="P61" i="75"/>
  <c r="O61" i="75"/>
  <c r="N61" i="75"/>
  <c r="M61" i="75"/>
  <c r="L61" i="75"/>
  <c r="K61" i="75"/>
  <c r="J61" i="75"/>
  <c r="I61" i="75"/>
  <c r="H61" i="75"/>
  <c r="G61" i="75"/>
  <c r="F61" i="75"/>
  <c r="E61" i="75"/>
  <c r="D61" i="75"/>
  <c r="C61" i="75"/>
  <c r="B61" i="75"/>
  <c r="BX60" i="75"/>
  <c r="BW60" i="75"/>
  <c r="BV60" i="75"/>
  <c r="BU60" i="75"/>
  <c r="BT60" i="75"/>
  <c r="BS60" i="75"/>
  <c r="BR60" i="75"/>
  <c r="BQ60" i="75"/>
  <c r="BP60" i="75"/>
  <c r="BO60" i="75"/>
  <c r="BN60" i="75"/>
  <c r="BM60" i="75"/>
  <c r="BL60" i="75"/>
  <c r="BK60" i="75"/>
  <c r="BJ60" i="75"/>
  <c r="BI60" i="75"/>
  <c r="BH60" i="75"/>
  <c r="BG60" i="75"/>
  <c r="BF60" i="75"/>
  <c r="BE60" i="75"/>
  <c r="BD60" i="75"/>
  <c r="BC60" i="75"/>
  <c r="BB60" i="75"/>
  <c r="BA60" i="75"/>
  <c r="AZ60" i="75"/>
  <c r="AY60" i="75"/>
  <c r="AX60" i="75"/>
  <c r="AW60" i="75"/>
  <c r="AV60" i="75"/>
  <c r="AU60" i="75"/>
  <c r="AT60" i="75"/>
  <c r="AS60" i="75"/>
  <c r="AR60" i="75"/>
  <c r="AQ60" i="75"/>
  <c r="AP60" i="75"/>
  <c r="AO60" i="75"/>
  <c r="AN60" i="75"/>
  <c r="AM60" i="75"/>
  <c r="AL60" i="75"/>
  <c r="AK60" i="75"/>
  <c r="AJ60" i="75"/>
  <c r="AI60" i="75"/>
  <c r="AH60" i="75"/>
  <c r="AG60" i="75"/>
  <c r="AF60" i="75"/>
  <c r="AE60" i="75"/>
  <c r="AD60" i="75"/>
  <c r="AC60" i="75"/>
  <c r="AB60" i="75"/>
  <c r="AA60" i="75"/>
  <c r="Z60" i="75"/>
  <c r="Y60" i="75"/>
  <c r="X60" i="75"/>
  <c r="W60" i="75"/>
  <c r="V60" i="75"/>
  <c r="U60" i="75"/>
  <c r="T60" i="75"/>
  <c r="S60" i="75"/>
  <c r="R60" i="75"/>
  <c r="Q60" i="75"/>
  <c r="P60" i="75"/>
  <c r="O60" i="75"/>
  <c r="N60" i="75"/>
  <c r="M60" i="75"/>
  <c r="L60" i="75"/>
  <c r="K60" i="75"/>
  <c r="J60" i="75"/>
  <c r="I60" i="75"/>
  <c r="H60" i="75"/>
  <c r="G60" i="75"/>
  <c r="F60" i="75"/>
  <c r="E60" i="75"/>
  <c r="D60" i="75"/>
  <c r="C60" i="75"/>
  <c r="B60" i="75"/>
  <c r="BX59" i="75"/>
  <c r="BW59" i="75"/>
  <c r="BV59" i="75"/>
  <c r="BU59" i="75"/>
  <c r="BT59" i="75"/>
  <c r="BS59" i="75"/>
  <c r="BR59" i="75"/>
  <c r="BQ59" i="75"/>
  <c r="BP59" i="75"/>
  <c r="BO59" i="75"/>
  <c r="BN59" i="75"/>
  <c r="BM59" i="75"/>
  <c r="BL59" i="75"/>
  <c r="BK59" i="75"/>
  <c r="BJ59" i="75"/>
  <c r="BI59" i="75"/>
  <c r="BH59" i="75"/>
  <c r="BG59" i="75"/>
  <c r="BF59" i="75"/>
  <c r="BE59" i="75"/>
  <c r="BD59" i="75"/>
  <c r="BC59" i="75"/>
  <c r="BB59" i="75"/>
  <c r="BA59" i="75"/>
  <c r="AZ59" i="75"/>
  <c r="AY59" i="75"/>
  <c r="AX59" i="75"/>
  <c r="AW59" i="75"/>
  <c r="AV59" i="75"/>
  <c r="AU59" i="75"/>
  <c r="AT59" i="75"/>
  <c r="AS59" i="75"/>
  <c r="AR59" i="75"/>
  <c r="AQ59" i="75"/>
  <c r="AP59" i="75"/>
  <c r="AO59" i="75"/>
  <c r="AN59" i="75"/>
  <c r="AM59" i="75"/>
  <c r="AL59" i="75"/>
  <c r="AK59" i="75"/>
  <c r="AJ59" i="75"/>
  <c r="AI59" i="75"/>
  <c r="AH59" i="75"/>
  <c r="AG59" i="75"/>
  <c r="AF59" i="75"/>
  <c r="AE59" i="75"/>
  <c r="AD59" i="75"/>
  <c r="AC59" i="75"/>
  <c r="AB59" i="75"/>
  <c r="AA59" i="75"/>
  <c r="Z59" i="75"/>
  <c r="Y59" i="75"/>
  <c r="X59" i="75"/>
  <c r="W59" i="75"/>
  <c r="V59" i="75"/>
  <c r="U59" i="75"/>
  <c r="T59" i="75"/>
  <c r="S59" i="75"/>
  <c r="R59" i="75"/>
  <c r="Q59" i="75"/>
  <c r="P59" i="75"/>
  <c r="O59" i="75"/>
  <c r="N59" i="75"/>
  <c r="M59" i="75"/>
  <c r="L59" i="75"/>
  <c r="K59" i="75"/>
  <c r="J59" i="75"/>
  <c r="I59" i="75"/>
  <c r="H59" i="75"/>
  <c r="G59" i="75"/>
  <c r="F59" i="75"/>
  <c r="E59" i="75"/>
  <c r="D59" i="75"/>
  <c r="C59" i="75"/>
  <c r="B59" i="75"/>
  <c r="BX58" i="75"/>
  <c r="BW58" i="75"/>
  <c r="BV58" i="75"/>
  <c r="BU58" i="75"/>
  <c r="BT58" i="75"/>
  <c r="BS58" i="75"/>
  <c r="BR58" i="75"/>
  <c r="BQ58" i="75"/>
  <c r="BP58" i="75"/>
  <c r="BO58" i="75"/>
  <c r="BN58" i="75"/>
  <c r="BM58" i="75"/>
  <c r="BL58" i="75"/>
  <c r="BK58" i="75"/>
  <c r="BJ58" i="75"/>
  <c r="BI58" i="75"/>
  <c r="BH58" i="75"/>
  <c r="BG58" i="75"/>
  <c r="BF58" i="75"/>
  <c r="BE58" i="75"/>
  <c r="BD58" i="75"/>
  <c r="BC58" i="75"/>
  <c r="BB58" i="75"/>
  <c r="BA58" i="75"/>
  <c r="AZ58" i="75"/>
  <c r="AY58" i="75"/>
  <c r="AX58" i="75"/>
  <c r="AW58" i="75"/>
  <c r="AV58" i="75"/>
  <c r="AU58" i="75"/>
  <c r="AT58" i="75"/>
  <c r="AS58" i="75"/>
  <c r="AR58" i="75"/>
  <c r="AQ58" i="75"/>
  <c r="AP58" i="75"/>
  <c r="AO58" i="75"/>
  <c r="AN58" i="75"/>
  <c r="AM58" i="75"/>
  <c r="AL58" i="75"/>
  <c r="AK58" i="75"/>
  <c r="AJ58" i="75"/>
  <c r="AI58" i="75"/>
  <c r="AH58" i="75"/>
  <c r="AG58" i="75"/>
  <c r="AF58" i="75"/>
  <c r="AE58" i="75"/>
  <c r="AD58" i="75"/>
  <c r="AC58" i="75"/>
  <c r="AB58" i="75"/>
  <c r="AA58" i="75"/>
  <c r="Z58" i="75"/>
  <c r="Y58" i="75"/>
  <c r="X58" i="75"/>
  <c r="W58" i="75"/>
  <c r="V58" i="75"/>
  <c r="U58" i="75"/>
  <c r="T58" i="75"/>
  <c r="S58" i="75"/>
  <c r="R58" i="75"/>
  <c r="Q58" i="75"/>
  <c r="P58" i="75"/>
  <c r="O58" i="75"/>
  <c r="N58" i="75"/>
  <c r="M58" i="75"/>
  <c r="L58" i="75"/>
  <c r="K58" i="75"/>
  <c r="J58" i="75"/>
  <c r="I58" i="75"/>
  <c r="H58" i="75"/>
  <c r="G58" i="75"/>
  <c r="F58" i="75"/>
  <c r="E58" i="75"/>
  <c r="D58" i="75"/>
  <c r="C58" i="75"/>
  <c r="B58" i="75"/>
  <c r="BX57" i="75"/>
  <c r="BW57" i="75"/>
  <c r="BV57" i="75"/>
  <c r="BU57" i="75"/>
  <c r="BT57" i="75"/>
  <c r="BS57" i="75"/>
  <c r="BR57" i="75"/>
  <c r="BQ57" i="75"/>
  <c r="BP57" i="75"/>
  <c r="BO57" i="75"/>
  <c r="BN57" i="75"/>
  <c r="BM57" i="75"/>
  <c r="BL57" i="75"/>
  <c r="BK57" i="75"/>
  <c r="BJ57" i="75"/>
  <c r="BI57" i="75"/>
  <c r="BH57" i="75"/>
  <c r="BG57" i="75"/>
  <c r="BF57" i="75"/>
  <c r="BE57" i="75"/>
  <c r="BD57" i="75"/>
  <c r="BC57" i="75"/>
  <c r="BB57" i="75"/>
  <c r="BA57" i="75"/>
  <c r="AZ57" i="75"/>
  <c r="AY57" i="75"/>
  <c r="AX57" i="75"/>
  <c r="AW57" i="75"/>
  <c r="AV57" i="75"/>
  <c r="AU57" i="75"/>
  <c r="AT57" i="75"/>
  <c r="AS57" i="75"/>
  <c r="AR57" i="75"/>
  <c r="AQ57" i="75"/>
  <c r="AP57" i="75"/>
  <c r="AO57" i="75"/>
  <c r="AN57" i="75"/>
  <c r="AM57" i="75"/>
  <c r="AL57" i="75"/>
  <c r="AK57" i="75"/>
  <c r="AJ57" i="75"/>
  <c r="AI57" i="75"/>
  <c r="AH57" i="75"/>
  <c r="AG57" i="75"/>
  <c r="AF57" i="75"/>
  <c r="AE57" i="75"/>
  <c r="AD57" i="75"/>
  <c r="AC57" i="75"/>
  <c r="AB57" i="75"/>
  <c r="AA57" i="75"/>
  <c r="Z57" i="75"/>
  <c r="Y57" i="75"/>
  <c r="X57" i="75"/>
  <c r="W57" i="75"/>
  <c r="V57" i="75"/>
  <c r="U57" i="75"/>
  <c r="T57" i="75"/>
  <c r="S57" i="75"/>
  <c r="R57" i="75"/>
  <c r="Q57" i="75"/>
  <c r="P57" i="75"/>
  <c r="O57" i="75"/>
  <c r="N57" i="75"/>
  <c r="M57" i="75"/>
  <c r="L57" i="75"/>
  <c r="K57" i="75"/>
  <c r="J57" i="75"/>
  <c r="I57" i="75"/>
  <c r="H57" i="75"/>
  <c r="G57" i="75"/>
  <c r="F57" i="75"/>
  <c r="E57" i="75"/>
  <c r="D57" i="75"/>
  <c r="C57" i="75"/>
  <c r="B57" i="75"/>
  <c r="BX56" i="75"/>
  <c r="BW56" i="75"/>
  <c r="BV56" i="75"/>
  <c r="BU56" i="75"/>
  <c r="BT56" i="75"/>
  <c r="BS56" i="75"/>
  <c r="BR56" i="75"/>
  <c r="BQ56" i="75"/>
  <c r="BP56" i="75"/>
  <c r="BO56" i="75"/>
  <c r="BN56" i="75"/>
  <c r="BM56" i="75"/>
  <c r="BL56" i="75"/>
  <c r="BK56" i="75"/>
  <c r="BJ56" i="75"/>
  <c r="BI56" i="75"/>
  <c r="BH56" i="75"/>
  <c r="BG56" i="75"/>
  <c r="BF56" i="75"/>
  <c r="BE56" i="75"/>
  <c r="BD56" i="75"/>
  <c r="BC56" i="75"/>
  <c r="BB56" i="75"/>
  <c r="BA56" i="75"/>
  <c r="AZ56" i="75"/>
  <c r="AY56" i="75"/>
  <c r="AX56" i="75"/>
  <c r="AW56" i="75"/>
  <c r="AV56" i="75"/>
  <c r="AU56" i="75"/>
  <c r="AT56" i="75"/>
  <c r="AS56" i="75"/>
  <c r="AR56" i="75"/>
  <c r="AQ56" i="75"/>
  <c r="AP56" i="75"/>
  <c r="AO56" i="75"/>
  <c r="AN56" i="75"/>
  <c r="AM56" i="75"/>
  <c r="AL56" i="75"/>
  <c r="AK56" i="75"/>
  <c r="AJ56" i="75"/>
  <c r="AI56" i="75"/>
  <c r="AH56" i="75"/>
  <c r="AG56" i="75"/>
  <c r="AF56" i="75"/>
  <c r="AE56" i="75"/>
  <c r="AD56" i="75"/>
  <c r="AC56" i="75"/>
  <c r="AB56" i="75"/>
  <c r="AA56" i="75"/>
  <c r="Z56" i="75"/>
  <c r="Y56" i="75"/>
  <c r="X56" i="75"/>
  <c r="W56" i="75"/>
  <c r="V56" i="75"/>
  <c r="U56" i="75"/>
  <c r="T56" i="75"/>
  <c r="S56" i="75"/>
  <c r="R56" i="75"/>
  <c r="Q56" i="75"/>
  <c r="P56" i="75"/>
  <c r="O56" i="75"/>
  <c r="N56" i="75"/>
  <c r="M56" i="75"/>
  <c r="L56" i="75"/>
  <c r="K56" i="75"/>
  <c r="J56" i="75"/>
  <c r="I56" i="75"/>
  <c r="H56" i="75"/>
  <c r="G56" i="75"/>
  <c r="F56" i="75"/>
  <c r="E56" i="75"/>
  <c r="D56" i="75"/>
  <c r="C56" i="75"/>
  <c r="B56" i="75"/>
  <c r="BX55" i="75"/>
  <c r="BW55" i="75"/>
  <c r="BV55" i="75"/>
  <c r="BU55" i="75"/>
  <c r="BT55" i="75"/>
  <c r="BS55" i="75"/>
  <c r="BR55" i="75"/>
  <c r="BQ55" i="75"/>
  <c r="BP55" i="75"/>
  <c r="BO55" i="75"/>
  <c r="BN55" i="75"/>
  <c r="BM55" i="75"/>
  <c r="BL55" i="75"/>
  <c r="BK55" i="75"/>
  <c r="BJ55" i="75"/>
  <c r="BI55" i="75"/>
  <c r="BH55" i="75"/>
  <c r="BG55" i="75"/>
  <c r="BF55" i="75"/>
  <c r="BE55" i="75"/>
  <c r="BD55" i="75"/>
  <c r="BC55" i="75"/>
  <c r="BB55" i="75"/>
  <c r="BA55" i="75"/>
  <c r="AZ55" i="75"/>
  <c r="AY55" i="75"/>
  <c r="AX55" i="75"/>
  <c r="AW55" i="75"/>
  <c r="AV55" i="75"/>
  <c r="AU55" i="75"/>
  <c r="AT55" i="75"/>
  <c r="AS55" i="75"/>
  <c r="AR55" i="75"/>
  <c r="AQ55" i="75"/>
  <c r="AP55" i="75"/>
  <c r="AO55" i="75"/>
  <c r="AN55" i="75"/>
  <c r="AM55" i="75"/>
  <c r="AL55" i="75"/>
  <c r="AK55" i="75"/>
  <c r="AJ55" i="75"/>
  <c r="AI55" i="75"/>
  <c r="AH55" i="75"/>
  <c r="AG55" i="75"/>
  <c r="AF55" i="75"/>
  <c r="AE55" i="75"/>
  <c r="AD55" i="75"/>
  <c r="AC55" i="75"/>
  <c r="AB55" i="75"/>
  <c r="AA55" i="75"/>
  <c r="Z55" i="75"/>
  <c r="Y55" i="75"/>
  <c r="X55" i="75"/>
  <c r="W55" i="75"/>
  <c r="V55" i="75"/>
  <c r="U55" i="75"/>
  <c r="T55" i="75"/>
  <c r="S55" i="75"/>
  <c r="R55" i="75"/>
  <c r="Q55" i="75"/>
  <c r="P55" i="75"/>
  <c r="O55" i="75"/>
  <c r="N55" i="75"/>
  <c r="M55" i="75"/>
  <c r="L55" i="75"/>
  <c r="K55" i="75"/>
  <c r="J55" i="75"/>
  <c r="I55" i="75"/>
  <c r="H55" i="75"/>
  <c r="G55" i="75"/>
  <c r="F55" i="75"/>
  <c r="E55" i="75"/>
  <c r="D55" i="75"/>
  <c r="C55" i="75"/>
  <c r="B55" i="75"/>
  <c r="BX54" i="75"/>
  <c r="BW54" i="75"/>
  <c r="BV54" i="75"/>
  <c r="BU54" i="75"/>
  <c r="BT54" i="75"/>
  <c r="BS54" i="75"/>
  <c r="BR54" i="75"/>
  <c r="BQ54" i="75"/>
  <c r="BP54" i="75"/>
  <c r="BO54" i="75"/>
  <c r="BN54" i="75"/>
  <c r="BM54" i="75"/>
  <c r="BL54" i="75"/>
  <c r="BK54" i="75"/>
  <c r="BJ54" i="75"/>
  <c r="BI54" i="75"/>
  <c r="BH54" i="75"/>
  <c r="BG54" i="75"/>
  <c r="BF54" i="75"/>
  <c r="BE54" i="75"/>
  <c r="BD54" i="75"/>
  <c r="BC54" i="75"/>
  <c r="BB54" i="75"/>
  <c r="BA54" i="75"/>
  <c r="AZ54" i="75"/>
  <c r="AY54" i="75"/>
  <c r="AX54" i="75"/>
  <c r="AW54" i="75"/>
  <c r="AV54" i="75"/>
  <c r="AU54" i="75"/>
  <c r="AT54" i="75"/>
  <c r="AS54" i="75"/>
  <c r="AR54" i="75"/>
  <c r="AQ54" i="75"/>
  <c r="AP54" i="75"/>
  <c r="AO54" i="75"/>
  <c r="AN54" i="75"/>
  <c r="AM54" i="75"/>
  <c r="AL54" i="75"/>
  <c r="AK54" i="75"/>
  <c r="AJ54" i="75"/>
  <c r="AI54" i="75"/>
  <c r="AH54" i="75"/>
  <c r="AG54" i="75"/>
  <c r="AF54" i="75"/>
  <c r="AE54" i="75"/>
  <c r="AD54" i="75"/>
  <c r="AC54" i="75"/>
  <c r="AB54" i="75"/>
  <c r="AA54" i="75"/>
  <c r="Z54" i="75"/>
  <c r="Y54" i="75"/>
  <c r="X54" i="75"/>
  <c r="W54" i="75"/>
  <c r="V54" i="75"/>
  <c r="U54" i="75"/>
  <c r="T54" i="75"/>
  <c r="S54" i="75"/>
  <c r="R54" i="75"/>
  <c r="Q54" i="75"/>
  <c r="P54" i="75"/>
  <c r="O54" i="75"/>
  <c r="N54" i="75"/>
  <c r="M54" i="75"/>
  <c r="L54" i="75"/>
  <c r="K54" i="75"/>
  <c r="J54" i="75"/>
  <c r="I54" i="75"/>
  <c r="H54" i="75"/>
  <c r="G54" i="75"/>
  <c r="F54" i="75"/>
  <c r="E54" i="75"/>
  <c r="D54" i="75"/>
  <c r="C54" i="75"/>
  <c r="B54" i="75"/>
  <c r="BX53" i="75"/>
  <c r="BW53" i="75"/>
  <c r="BV53" i="75"/>
  <c r="BU53" i="75"/>
  <c r="BT53" i="75"/>
  <c r="BS53" i="75"/>
  <c r="BR53" i="75"/>
  <c r="BQ53" i="75"/>
  <c r="BP53" i="75"/>
  <c r="BO53" i="75"/>
  <c r="BN53" i="75"/>
  <c r="BM53" i="75"/>
  <c r="BL53" i="75"/>
  <c r="BK53" i="75"/>
  <c r="BJ53" i="75"/>
  <c r="BI53" i="75"/>
  <c r="BH53" i="75"/>
  <c r="BG53" i="75"/>
  <c r="BF53" i="75"/>
  <c r="BE53" i="75"/>
  <c r="BD53" i="75"/>
  <c r="BC53" i="75"/>
  <c r="BB53" i="75"/>
  <c r="BA53" i="75"/>
  <c r="AZ53" i="75"/>
  <c r="AY53" i="75"/>
  <c r="AX53" i="75"/>
  <c r="AW53" i="75"/>
  <c r="AV53" i="75"/>
  <c r="AU53" i="75"/>
  <c r="AT53" i="75"/>
  <c r="AS53" i="75"/>
  <c r="AR53" i="75"/>
  <c r="AQ53" i="75"/>
  <c r="AP53" i="75"/>
  <c r="AO53" i="75"/>
  <c r="AN53" i="75"/>
  <c r="AM53" i="75"/>
  <c r="AL53" i="75"/>
  <c r="AK53" i="75"/>
  <c r="AJ53" i="75"/>
  <c r="AI53" i="75"/>
  <c r="AH53" i="75"/>
  <c r="AG53" i="75"/>
  <c r="AF53" i="75"/>
  <c r="AE53" i="75"/>
  <c r="AD53" i="75"/>
  <c r="AC53" i="75"/>
  <c r="AB53" i="75"/>
  <c r="AA53" i="75"/>
  <c r="Z53" i="75"/>
  <c r="Y53" i="75"/>
  <c r="X53" i="75"/>
  <c r="W53" i="75"/>
  <c r="V53" i="75"/>
  <c r="U53" i="75"/>
  <c r="T53" i="75"/>
  <c r="S53" i="75"/>
  <c r="R53" i="75"/>
  <c r="Q53" i="75"/>
  <c r="P53" i="75"/>
  <c r="O53" i="75"/>
  <c r="N53" i="75"/>
  <c r="M53" i="75"/>
  <c r="L53" i="75"/>
  <c r="K53" i="75"/>
  <c r="J53" i="75"/>
  <c r="I53" i="75"/>
  <c r="H53" i="75"/>
  <c r="G53" i="75"/>
  <c r="F53" i="75"/>
  <c r="E53" i="75"/>
  <c r="D53" i="75"/>
  <c r="C53" i="75"/>
  <c r="B53" i="75"/>
  <c r="BX52" i="75"/>
  <c r="BW52" i="75"/>
  <c r="BV52" i="75"/>
  <c r="BU52" i="75"/>
  <c r="BT52" i="75"/>
  <c r="BS52" i="75"/>
  <c r="BR52" i="75"/>
  <c r="BQ52" i="75"/>
  <c r="BP52" i="75"/>
  <c r="BO52" i="75"/>
  <c r="BN52" i="75"/>
  <c r="BM52" i="75"/>
  <c r="BL52" i="75"/>
  <c r="BK52" i="75"/>
  <c r="BJ52" i="75"/>
  <c r="BI52" i="75"/>
  <c r="BH52" i="75"/>
  <c r="BG52" i="75"/>
  <c r="BF52" i="75"/>
  <c r="BE52" i="75"/>
  <c r="BD52" i="75"/>
  <c r="BC52" i="75"/>
  <c r="BB52" i="75"/>
  <c r="BA52" i="75"/>
  <c r="AZ52" i="75"/>
  <c r="AY52" i="75"/>
  <c r="AX52" i="75"/>
  <c r="AW52" i="75"/>
  <c r="AV52" i="75"/>
  <c r="AU52" i="75"/>
  <c r="AT52" i="75"/>
  <c r="AS52" i="75"/>
  <c r="AR52" i="75"/>
  <c r="AQ52" i="75"/>
  <c r="AP52" i="75"/>
  <c r="AO52" i="75"/>
  <c r="AN52" i="75"/>
  <c r="AM52" i="75"/>
  <c r="AL52" i="75"/>
  <c r="AK52" i="75"/>
  <c r="AJ52" i="75"/>
  <c r="AI52" i="75"/>
  <c r="AH52" i="75"/>
  <c r="AG52" i="75"/>
  <c r="AF52" i="75"/>
  <c r="AE52" i="75"/>
  <c r="AD52" i="75"/>
  <c r="AC52" i="75"/>
  <c r="AB52" i="75"/>
  <c r="AA52" i="75"/>
  <c r="Z52" i="75"/>
  <c r="Y52" i="75"/>
  <c r="X52" i="75"/>
  <c r="W52" i="75"/>
  <c r="V52" i="75"/>
  <c r="U52" i="75"/>
  <c r="T52" i="75"/>
  <c r="S52" i="75"/>
  <c r="R52" i="75"/>
  <c r="Q52" i="75"/>
  <c r="P52" i="75"/>
  <c r="O52" i="75"/>
  <c r="N52" i="75"/>
  <c r="M52" i="75"/>
  <c r="L52" i="75"/>
  <c r="K52" i="75"/>
  <c r="J52" i="75"/>
  <c r="I52" i="75"/>
  <c r="H52" i="75"/>
  <c r="G52" i="75"/>
  <c r="F52" i="75"/>
  <c r="E52" i="75"/>
  <c r="D52" i="75"/>
  <c r="C52" i="75"/>
  <c r="B52" i="75"/>
  <c r="BX51" i="75"/>
  <c r="BW51" i="75"/>
  <c r="BV51" i="75"/>
  <c r="BU51" i="75"/>
  <c r="BT51" i="75"/>
  <c r="BS51" i="75"/>
  <c r="BR51" i="75"/>
  <c r="BQ51" i="75"/>
  <c r="BP51" i="75"/>
  <c r="BO51" i="75"/>
  <c r="BN51" i="75"/>
  <c r="BM51" i="75"/>
  <c r="BL51" i="75"/>
  <c r="BK51" i="75"/>
  <c r="BJ51" i="75"/>
  <c r="BI51" i="75"/>
  <c r="BH51" i="75"/>
  <c r="BG51" i="75"/>
  <c r="BF51" i="75"/>
  <c r="BE51" i="75"/>
  <c r="BD51" i="75"/>
  <c r="BC51" i="75"/>
  <c r="BB51" i="75"/>
  <c r="BA51" i="75"/>
  <c r="AZ51" i="75"/>
  <c r="AY51" i="75"/>
  <c r="AX51" i="75"/>
  <c r="AW51" i="75"/>
  <c r="AV51" i="75"/>
  <c r="AU51" i="75"/>
  <c r="AT51" i="75"/>
  <c r="AS51" i="75"/>
  <c r="AR51" i="75"/>
  <c r="AQ51" i="75"/>
  <c r="AP51" i="75"/>
  <c r="AO51" i="75"/>
  <c r="AN51" i="75"/>
  <c r="AM51" i="75"/>
  <c r="AL51" i="75"/>
  <c r="AK51" i="75"/>
  <c r="AJ51" i="75"/>
  <c r="AI51" i="75"/>
  <c r="AH51" i="75"/>
  <c r="AG51" i="75"/>
  <c r="AF51" i="75"/>
  <c r="AE51" i="75"/>
  <c r="AD51" i="75"/>
  <c r="AC51" i="75"/>
  <c r="AB51" i="75"/>
  <c r="AA51" i="75"/>
  <c r="Z51" i="75"/>
  <c r="Y51" i="75"/>
  <c r="X51" i="75"/>
  <c r="W51" i="75"/>
  <c r="V51" i="75"/>
  <c r="U51" i="75"/>
  <c r="T51" i="75"/>
  <c r="S51" i="75"/>
  <c r="R51" i="75"/>
  <c r="Q51" i="75"/>
  <c r="P51" i="75"/>
  <c r="O51" i="75"/>
  <c r="N51" i="75"/>
  <c r="M51" i="75"/>
  <c r="L51" i="75"/>
  <c r="K51" i="75"/>
  <c r="J51" i="75"/>
  <c r="I51" i="75"/>
  <c r="H51" i="75"/>
  <c r="G51" i="75"/>
  <c r="F51" i="75"/>
  <c r="E51" i="75"/>
  <c r="D51" i="75"/>
  <c r="C51" i="75"/>
  <c r="B51" i="75"/>
  <c r="BX50" i="75"/>
  <c r="BW50" i="75"/>
  <c r="BV50" i="75"/>
  <c r="BU50" i="75"/>
  <c r="BT50" i="75"/>
  <c r="BS50" i="75"/>
  <c r="BR50" i="75"/>
  <c r="BQ50" i="75"/>
  <c r="BP50" i="75"/>
  <c r="BO50" i="75"/>
  <c r="BN50" i="75"/>
  <c r="BM50" i="75"/>
  <c r="BL50" i="75"/>
  <c r="BK50" i="75"/>
  <c r="BJ50" i="75"/>
  <c r="BI50" i="75"/>
  <c r="BH50" i="75"/>
  <c r="BG50" i="75"/>
  <c r="BF50" i="75"/>
  <c r="BE50" i="75"/>
  <c r="BD50" i="75"/>
  <c r="BC50" i="75"/>
  <c r="BB50" i="75"/>
  <c r="BA50" i="75"/>
  <c r="AZ50" i="75"/>
  <c r="AY50" i="75"/>
  <c r="AX50" i="75"/>
  <c r="AW50" i="75"/>
  <c r="AV50" i="75"/>
  <c r="AU50" i="75"/>
  <c r="AT50" i="75"/>
  <c r="AS50" i="75"/>
  <c r="AR50" i="75"/>
  <c r="AQ50" i="75"/>
  <c r="AP50" i="75"/>
  <c r="AO50" i="75"/>
  <c r="AN50" i="75"/>
  <c r="AM50" i="75"/>
  <c r="AL50" i="75"/>
  <c r="AK50" i="75"/>
  <c r="AJ50" i="75"/>
  <c r="AI50" i="75"/>
  <c r="AH50" i="75"/>
  <c r="AG50" i="75"/>
  <c r="AF50" i="75"/>
  <c r="AE50" i="75"/>
  <c r="AD50" i="75"/>
  <c r="AC50" i="75"/>
  <c r="AB50" i="75"/>
  <c r="AA50" i="75"/>
  <c r="Z50" i="75"/>
  <c r="Y50" i="75"/>
  <c r="X50" i="75"/>
  <c r="W50" i="75"/>
  <c r="V50" i="75"/>
  <c r="U50" i="75"/>
  <c r="T50" i="75"/>
  <c r="S50" i="75"/>
  <c r="R50" i="75"/>
  <c r="Q50" i="75"/>
  <c r="P50" i="75"/>
  <c r="O50" i="75"/>
  <c r="N50" i="75"/>
  <c r="M50" i="75"/>
  <c r="L50" i="75"/>
  <c r="K50" i="75"/>
  <c r="J50" i="75"/>
  <c r="I50" i="75"/>
  <c r="H50" i="75"/>
  <c r="G50" i="75"/>
  <c r="F50" i="75"/>
  <c r="E50" i="75"/>
  <c r="D50" i="75"/>
  <c r="C50" i="75"/>
  <c r="B50" i="75"/>
  <c r="BX49" i="75"/>
  <c r="BW49" i="75"/>
  <c r="BV49" i="75"/>
  <c r="BU49" i="75"/>
  <c r="BT49" i="75"/>
  <c r="BS49" i="75"/>
  <c r="BR49" i="75"/>
  <c r="BQ49" i="75"/>
  <c r="BP49" i="75"/>
  <c r="BO49" i="75"/>
  <c r="BN49" i="75"/>
  <c r="BM49" i="75"/>
  <c r="BL49" i="75"/>
  <c r="BK49" i="75"/>
  <c r="BJ49" i="75"/>
  <c r="BI49" i="75"/>
  <c r="BH49" i="75"/>
  <c r="BG49" i="75"/>
  <c r="BF49" i="75"/>
  <c r="BE49" i="75"/>
  <c r="BD49" i="75"/>
  <c r="BC49" i="75"/>
  <c r="BB49" i="75"/>
  <c r="BA49" i="75"/>
  <c r="AZ49" i="75"/>
  <c r="AY49" i="75"/>
  <c r="AX49" i="75"/>
  <c r="AW49" i="75"/>
  <c r="AV49" i="75"/>
  <c r="AU49" i="75"/>
  <c r="AT49" i="75"/>
  <c r="AS49" i="75"/>
  <c r="AR49" i="75"/>
  <c r="AQ49" i="75"/>
  <c r="AP49" i="75"/>
  <c r="AO49" i="75"/>
  <c r="AN49" i="75"/>
  <c r="AM49" i="75"/>
  <c r="AL49" i="75"/>
  <c r="AK49" i="75"/>
  <c r="AJ49" i="75"/>
  <c r="AI49" i="75"/>
  <c r="AH49" i="75"/>
  <c r="AG49" i="75"/>
  <c r="AF49" i="75"/>
  <c r="AE49" i="75"/>
  <c r="AD49" i="75"/>
  <c r="AC49" i="75"/>
  <c r="AB49" i="75"/>
  <c r="AA49" i="75"/>
  <c r="Z49" i="75"/>
  <c r="Y49" i="75"/>
  <c r="X49" i="75"/>
  <c r="W49" i="75"/>
  <c r="V49" i="75"/>
  <c r="U49" i="75"/>
  <c r="T49" i="75"/>
  <c r="S49" i="75"/>
  <c r="R49" i="75"/>
  <c r="Q49" i="75"/>
  <c r="P49" i="75"/>
  <c r="O49" i="75"/>
  <c r="N49" i="75"/>
  <c r="M49" i="75"/>
  <c r="L49" i="75"/>
  <c r="K49" i="75"/>
  <c r="J49" i="75"/>
  <c r="I49" i="75"/>
  <c r="H49" i="75"/>
  <c r="G49" i="75"/>
  <c r="F49" i="75"/>
  <c r="E49" i="75"/>
  <c r="D49" i="75"/>
  <c r="C49" i="75"/>
  <c r="B49" i="75"/>
  <c r="BX48" i="75"/>
  <c r="BW48" i="75"/>
  <c r="BV48" i="75"/>
  <c r="BU48" i="75"/>
  <c r="BT48" i="75"/>
  <c r="BS48" i="75"/>
  <c r="BR48" i="75"/>
  <c r="BQ48" i="75"/>
  <c r="BP48" i="75"/>
  <c r="BO48" i="75"/>
  <c r="BN48" i="75"/>
  <c r="BM48" i="75"/>
  <c r="BL48" i="75"/>
  <c r="BK48" i="75"/>
  <c r="BJ48" i="75"/>
  <c r="BI48" i="75"/>
  <c r="BH48" i="75"/>
  <c r="BG48" i="75"/>
  <c r="BF48" i="75"/>
  <c r="BE48" i="75"/>
  <c r="BD48" i="75"/>
  <c r="BC48" i="75"/>
  <c r="BB48" i="75"/>
  <c r="BA48" i="75"/>
  <c r="AZ48" i="75"/>
  <c r="AY48" i="75"/>
  <c r="AX48" i="75"/>
  <c r="AW48" i="75"/>
  <c r="AV48" i="75"/>
  <c r="AU48" i="75"/>
  <c r="AT48" i="75"/>
  <c r="AS48" i="75"/>
  <c r="AR48" i="75"/>
  <c r="AQ48" i="75"/>
  <c r="AP48" i="75"/>
  <c r="AO48" i="75"/>
  <c r="AN48" i="75"/>
  <c r="AM48" i="75"/>
  <c r="AL48" i="75"/>
  <c r="AK48" i="75"/>
  <c r="AJ48" i="75"/>
  <c r="AI48" i="75"/>
  <c r="AH48" i="75"/>
  <c r="AG48" i="75"/>
  <c r="AF48" i="75"/>
  <c r="AE48" i="75"/>
  <c r="AD48" i="75"/>
  <c r="AC48" i="75"/>
  <c r="AB48" i="75"/>
  <c r="AA48" i="75"/>
  <c r="Z48" i="75"/>
  <c r="Y48" i="75"/>
  <c r="X48" i="75"/>
  <c r="W48" i="75"/>
  <c r="V48" i="75"/>
  <c r="U48" i="75"/>
  <c r="T48" i="75"/>
  <c r="S48" i="75"/>
  <c r="R48" i="75"/>
  <c r="Q48" i="75"/>
  <c r="P48" i="75"/>
  <c r="O48" i="75"/>
  <c r="N48" i="75"/>
  <c r="M48" i="75"/>
  <c r="L48" i="75"/>
  <c r="K48" i="75"/>
  <c r="J48" i="75"/>
  <c r="I48" i="75"/>
  <c r="H48" i="75"/>
  <c r="G48" i="75"/>
  <c r="F48" i="75"/>
  <c r="E48" i="75"/>
  <c r="D48" i="75"/>
  <c r="C48" i="75"/>
  <c r="B48" i="75"/>
  <c r="BX47" i="75"/>
  <c r="BW47" i="75"/>
  <c r="BV47" i="75"/>
  <c r="BU47" i="75"/>
  <c r="BT47" i="75"/>
  <c r="BS47" i="75"/>
  <c r="BR47" i="75"/>
  <c r="BQ47" i="75"/>
  <c r="BP47" i="75"/>
  <c r="BO47" i="75"/>
  <c r="BN47" i="75"/>
  <c r="BM47" i="75"/>
  <c r="BL47" i="75"/>
  <c r="BK47" i="75"/>
  <c r="BJ47" i="75"/>
  <c r="BI47" i="75"/>
  <c r="BH47" i="75"/>
  <c r="BG47" i="75"/>
  <c r="BF47" i="75"/>
  <c r="BE47" i="75"/>
  <c r="BD47" i="75"/>
  <c r="BC47" i="75"/>
  <c r="BB47" i="75"/>
  <c r="BA47" i="75"/>
  <c r="AZ47" i="75"/>
  <c r="AY47" i="75"/>
  <c r="AX47" i="75"/>
  <c r="AW47" i="75"/>
  <c r="AV47" i="75"/>
  <c r="AU47" i="75"/>
  <c r="AT47" i="75"/>
  <c r="AS47" i="75"/>
  <c r="AR47" i="75"/>
  <c r="AQ47" i="75"/>
  <c r="AP47" i="75"/>
  <c r="AO47" i="75"/>
  <c r="AN47" i="75"/>
  <c r="AM47" i="75"/>
  <c r="AL47" i="75"/>
  <c r="AK47" i="75"/>
  <c r="AJ47" i="75"/>
  <c r="AI47" i="75"/>
  <c r="AH47" i="75"/>
  <c r="AG47" i="75"/>
  <c r="AF47" i="75"/>
  <c r="AE47" i="75"/>
  <c r="AD47" i="75"/>
  <c r="AC47" i="75"/>
  <c r="AB47" i="75"/>
  <c r="AA47" i="75"/>
  <c r="Z47" i="75"/>
  <c r="Y47" i="75"/>
  <c r="X47" i="75"/>
  <c r="W47" i="75"/>
  <c r="V47" i="75"/>
  <c r="U47" i="75"/>
  <c r="T47" i="75"/>
  <c r="S47" i="75"/>
  <c r="R47" i="75"/>
  <c r="Q47" i="75"/>
  <c r="P47" i="75"/>
  <c r="O47" i="75"/>
  <c r="N47" i="75"/>
  <c r="M47" i="75"/>
  <c r="L47" i="75"/>
  <c r="K47" i="75"/>
  <c r="J47" i="75"/>
  <c r="I47" i="75"/>
  <c r="H47" i="75"/>
  <c r="G47" i="75"/>
  <c r="F47" i="75"/>
  <c r="E47" i="75"/>
  <c r="D47" i="75"/>
  <c r="C47" i="75"/>
  <c r="B47" i="75"/>
  <c r="BX46" i="75"/>
  <c r="BW46" i="75"/>
  <c r="BV46" i="75"/>
  <c r="BU46" i="75"/>
  <c r="BT46" i="75"/>
  <c r="BS46" i="75"/>
  <c r="BR46" i="75"/>
  <c r="BQ46" i="75"/>
  <c r="BP46" i="75"/>
  <c r="BO46" i="75"/>
  <c r="BN46" i="75"/>
  <c r="BM46" i="75"/>
  <c r="BL46" i="75"/>
  <c r="BK46" i="75"/>
  <c r="BJ46" i="75"/>
  <c r="BI46" i="75"/>
  <c r="BH46" i="75"/>
  <c r="BG46" i="75"/>
  <c r="BF46" i="75"/>
  <c r="BE46" i="75"/>
  <c r="BD46" i="75"/>
  <c r="BC46" i="75"/>
  <c r="BB46" i="75"/>
  <c r="BA46" i="75"/>
  <c r="AZ46" i="75"/>
  <c r="AY46" i="75"/>
  <c r="AX46" i="75"/>
  <c r="AW46" i="75"/>
  <c r="AV46" i="75"/>
  <c r="AU46" i="75"/>
  <c r="AT46" i="75"/>
  <c r="AS46" i="75"/>
  <c r="AR46" i="75"/>
  <c r="AQ46" i="75"/>
  <c r="AP46" i="75"/>
  <c r="AO46" i="75"/>
  <c r="AN46" i="75"/>
  <c r="AM46" i="75"/>
  <c r="AL46" i="75"/>
  <c r="AK46" i="75"/>
  <c r="AJ46" i="75"/>
  <c r="AI46" i="75"/>
  <c r="AH46" i="75"/>
  <c r="AG46" i="75"/>
  <c r="AF46" i="75"/>
  <c r="AE46" i="75"/>
  <c r="AD46" i="75"/>
  <c r="AC46" i="75"/>
  <c r="AB46" i="75"/>
  <c r="AA46" i="75"/>
  <c r="Z46" i="75"/>
  <c r="Y46" i="75"/>
  <c r="X46" i="75"/>
  <c r="W46" i="75"/>
  <c r="V46" i="75"/>
  <c r="U46" i="75"/>
  <c r="T46" i="75"/>
  <c r="S46" i="75"/>
  <c r="R46" i="75"/>
  <c r="Q46" i="75"/>
  <c r="P46" i="75"/>
  <c r="O46" i="75"/>
  <c r="N46" i="75"/>
  <c r="M46" i="75"/>
  <c r="L46" i="75"/>
  <c r="K46" i="75"/>
  <c r="J46" i="75"/>
  <c r="I46" i="75"/>
  <c r="H46" i="75"/>
  <c r="G46" i="75"/>
  <c r="F46" i="75"/>
  <c r="E46" i="75"/>
  <c r="D46" i="75"/>
  <c r="C46" i="75"/>
  <c r="B46" i="75"/>
  <c r="BX45" i="75"/>
  <c r="BW45" i="75"/>
  <c r="BV45" i="75"/>
  <c r="BU45" i="75"/>
  <c r="BT45" i="75"/>
  <c r="BS45" i="75"/>
  <c r="BR45" i="75"/>
  <c r="BQ45" i="75"/>
  <c r="BP45" i="75"/>
  <c r="BO45" i="75"/>
  <c r="BN45" i="75"/>
  <c r="BM45" i="75"/>
  <c r="BL45" i="75"/>
  <c r="BK45" i="75"/>
  <c r="BJ45" i="75"/>
  <c r="BI45" i="75"/>
  <c r="BH45" i="75"/>
  <c r="BG45" i="75"/>
  <c r="BF45" i="75"/>
  <c r="BE45" i="75"/>
  <c r="BD45" i="75"/>
  <c r="BC45" i="75"/>
  <c r="BB45" i="75"/>
  <c r="BA45" i="75"/>
  <c r="AZ45" i="75"/>
  <c r="AY45" i="75"/>
  <c r="AX45" i="75"/>
  <c r="AW45" i="75"/>
  <c r="AV45" i="75"/>
  <c r="AU45" i="75"/>
  <c r="AT45" i="75"/>
  <c r="AS45" i="75"/>
  <c r="AR45" i="75"/>
  <c r="AQ45" i="75"/>
  <c r="AP45" i="75"/>
  <c r="AO45" i="75"/>
  <c r="AN45" i="75"/>
  <c r="AM45" i="75"/>
  <c r="AL45" i="75"/>
  <c r="AK45" i="75"/>
  <c r="AJ45" i="75"/>
  <c r="AI45" i="75"/>
  <c r="AH45" i="75"/>
  <c r="AG45" i="75"/>
  <c r="AF45" i="75"/>
  <c r="AE45" i="75"/>
  <c r="AD45" i="75"/>
  <c r="AC45" i="75"/>
  <c r="AB45" i="75"/>
  <c r="AA45" i="75"/>
  <c r="Z45" i="75"/>
  <c r="Y45" i="75"/>
  <c r="X45" i="75"/>
  <c r="W45" i="75"/>
  <c r="V45" i="75"/>
  <c r="U45" i="75"/>
  <c r="T45" i="75"/>
  <c r="S45" i="75"/>
  <c r="R45" i="75"/>
  <c r="Q45" i="75"/>
  <c r="P45" i="75"/>
  <c r="O45" i="75"/>
  <c r="N45" i="75"/>
  <c r="M45" i="75"/>
  <c r="L45" i="75"/>
  <c r="K45" i="75"/>
  <c r="J45" i="75"/>
  <c r="I45" i="75"/>
  <c r="H45" i="75"/>
  <c r="G45" i="75"/>
  <c r="F45" i="75"/>
  <c r="E45" i="75"/>
  <c r="D45" i="75"/>
  <c r="C45" i="75"/>
  <c r="B45" i="75"/>
  <c r="BX44" i="75"/>
  <c r="BW44" i="75"/>
  <c r="BV44" i="75"/>
  <c r="BU44" i="75"/>
  <c r="BT44" i="75"/>
  <c r="BS44" i="75"/>
  <c r="BR44" i="75"/>
  <c r="BQ44" i="75"/>
  <c r="BP44" i="75"/>
  <c r="BO44" i="75"/>
  <c r="BN44" i="75"/>
  <c r="BM44" i="75"/>
  <c r="BL44" i="75"/>
  <c r="BK44" i="75"/>
  <c r="BJ44" i="75"/>
  <c r="BI44" i="75"/>
  <c r="BH44" i="75"/>
  <c r="BG44" i="75"/>
  <c r="BF44" i="75"/>
  <c r="BE44" i="75"/>
  <c r="BD44" i="75"/>
  <c r="BC44" i="75"/>
  <c r="BB44" i="75"/>
  <c r="BA44" i="75"/>
  <c r="AZ44" i="75"/>
  <c r="AY44" i="75"/>
  <c r="AX44" i="75"/>
  <c r="AW44" i="75"/>
  <c r="AV44" i="75"/>
  <c r="AU44" i="75"/>
  <c r="AT44" i="75"/>
  <c r="AS44" i="75"/>
  <c r="AR44" i="75"/>
  <c r="AQ44" i="75"/>
  <c r="AP44" i="75"/>
  <c r="AO44" i="75"/>
  <c r="AN44" i="75"/>
  <c r="AM44" i="75"/>
  <c r="AL44" i="75"/>
  <c r="AK44" i="75"/>
  <c r="AJ44" i="75"/>
  <c r="AI44" i="75"/>
  <c r="AH44" i="75"/>
  <c r="AG44" i="75"/>
  <c r="AF44" i="75"/>
  <c r="AE44" i="75"/>
  <c r="AD44" i="75"/>
  <c r="AC44" i="75"/>
  <c r="AB44" i="75"/>
  <c r="AA44" i="75"/>
  <c r="Z44" i="75"/>
  <c r="Y44" i="75"/>
  <c r="X44" i="75"/>
  <c r="W44" i="75"/>
  <c r="V44" i="75"/>
  <c r="U44" i="75"/>
  <c r="T44" i="75"/>
  <c r="S44" i="75"/>
  <c r="R44" i="75"/>
  <c r="Q44" i="75"/>
  <c r="P44" i="75"/>
  <c r="O44" i="75"/>
  <c r="N44" i="75"/>
  <c r="M44" i="75"/>
  <c r="L44" i="75"/>
  <c r="K44" i="75"/>
  <c r="J44" i="75"/>
  <c r="I44" i="75"/>
  <c r="H44" i="75"/>
  <c r="G44" i="75"/>
  <c r="F44" i="75"/>
  <c r="E44" i="75"/>
  <c r="D44" i="75"/>
  <c r="C44" i="75"/>
  <c r="B44" i="75"/>
  <c r="BX43" i="75"/>
  <c r="BW43" i="75"/>
  <c r="BV43" i="75"/>
  <c r="BU43" i="75"/>
  <c r="BT43" i="75"/>
  <c r="BS43" i="75"/>
  <c r="BR43" i="75"/>
  <c r="BQ43" i="75"/>
  <c r="BP43" i="75"/>
  <c r="BO43" i="75"/>
  <c r="BN43" i="75"/>
  <c r="BM43" i="75"/>
  <c r="BL43" i="75"/>
  <c r="BK43" i="75"/>
  <c r="BJ43" i="75"/>
  <c r="BI43" i="75"/>
  <c r="BH43" i="75"/>
  <c r="BG43" i="75"/>
  <c r="BF43" i="75"/>
  <c r="BE43" i="75"/>
  <c r="BD43" i="75"/>
  <c r="BC43" i="75"/>
  <c r="BB43" i="75"/>
  <c r="BA43" i="75"/>
  <c r="AZ43" i="75"/>
  <c r="AY43" i="75"/>
  <c r="AX43" i="75"/>
  <c r="AW43" i="75"/>
  <c r="AV43" i="75"/>
  <c r="AU43" i="75"/>
  <c r="AT43" i="75"/>
  <c r="AS43" i="75"/>
  <c r="AR43" i="75"/>
  <c r="AQ43" i="75"/>
  <c r="AP43" i="75"/>
  <c r="AO43" i="75"/>
  <c r="AN43" i="75"/>
  <c r="AM43" i="75"/>
  <c r="AL43" i="75"/>
  <c r="AK43" i="75"/>
  <c r="AJ43" i="75"/>
  <c r="AI43" i="75"/>
  <c r="AH43" i="75"/>
  <c r="AG43" i="75"/>
  <c r="AF43" i="75"/>
  <c r="AE43" i="75"/>
  <c r="AD43" i="75"/>
  <c r="AC43" i="75"/>
  <c r="AB43" i="75"/>
  <c r="AA43" i="75"/>
  <c r="Z43" i="75"/>
  <c r="Y43" i="75"/>
  <c r="X43" i="75"/>
  <c r="W43" i="75"/>
  <c r="V43" i="75"/>
  <c r="U43" i="75"/>
  <c r="T43" i="75"/>
  <c r="S43" i="75"/>
  <c r="R43" i="75"/>
  <c r="Q43" i="75"/>
  <c r="P43" i="75"/>
  <c r="O43" i="75"/>
  <c r="N43" i="75"/>
  <c r="M43" i="75"/>
  <c r="L43" i="75"/>
  <c r="K43" i="75"/>
  <c r="J43" i="75"/>
  <c r="I43" i="75"/>
  <c r="H43" i="75"/>
  <c r="G43" i="75"/>
  <c r="F43" i="75"/>
  <c r="E43" i="75"/>
  <c r="D43" i="75"/>
  <c r="C43" i="75"/>
  <c r="B43" i="75"/>
  <c r="BX42" i="75"/>
  <c r="BW42" i="75"/>
  <c r="BV42" i="75"/>
  <c r="BU42" i="75"/>
  <c r="BT42" i="75"/>
  <c r="BS42" i="75"/>
  <c r="BR42" i="75"/>
  <c r="BQ42" i="75"/>
  <c r="BP42" i="75"/>
  <c r="BO42" i="75"/>
  <c r="BN42" i="75"/>
  <c r="BM42" i="75"/>
  <c r="BL42" i="75"/>
  <c r="BK42" i="75"/>
  <c r="BJ42" i="75"/>
  <c r="BI42" i="75"/>
  <c r="BH42" i="75"/>
  <c r="BG42" i="75"/>
  <c r="BF42" i="75"/>
  <c r="BE42" i="75"/>
  <c r="BD42" i="75"/>
  <c r="BC42" i="75"/>
  <c r="BB42" i="75"/>
  <c r="BA42" i="75"/>
  <c r="AZ42" i="75"/>
  <c r="AY42" i="75"/>
  <c r="AX42" i="75"/>
  <c r="AW42" i="75"/>
  <c r="AV42" i="75"/>
  <c r="AU42" i="75"/>
  <c r="AT42" i="75"/>
  <c r="AS42" i="75"/>
  <c r="AR42" i="75"/>
  <c r="AQ42" i="75"/>
  <c r="AP42" i="75"/>
  <c r="AO42" i="75"/>
  <c r="AN42" i="75"/>
  <c r="AM42" i="75"/>
  <c r="AL42" i="75"/>
  <c r="AK42" i="75"/>
  <c r="AJ42" i="75"/>
  <c r="AI42" i="75"/>
  <c r="AH42" i="75"/>
  <c r="AG42" i="75"/>
  <c r="AF42" i="75"/>
  <c r="AE42" i="75"/>
  <c r="AD42" i="75"/>
  <c r="AC42" i="75"/>
  <c r="AB42" i="75"/>
  <c r="AA42" i="75"/>
  <c r="Z42" i="75"/>
  <c r="Y42" i="75"/>
  <c r="X42" i="75"/>
  <c r="W42" i="75"/>
  <c r="V42" i="75"/>
  <c r="U42" i="75"/>
  <c r="T42" i="75"/>
  <c r="S42" i="75"/>
  <c r="R42" i="75"/>
  <c r="Q42" i="75"/>
  <c r="P42" i="75"/>
  <c r="O42" i="75"/>
  <c r="N42" i="75"/>
  <c r="M42" i="75"/>
  <c r="L42" i="75"/>
  <c r="K42" i="75"/>
  <c r="J42" i="75"/>
  <c r="I42" i="75"/>
  <c r="H42" i="75"/>
  <c r="G42" i="75"/>
  <c r="F42" i="75"/>
  <c r="E42" i="75"/>
  <c r="D42" i="75"/>
  <c r="C42" i="75"/>
  <c r="B42" i="75"/>
  <c r="BX41" i="75"/>
  <c r="BW41" i="75"/>
  <c r="BV41" i="75"/>
  <c r="BU41" i="75"/>
  <c r="BT41" i="75"/>
  <c r="BS41" i="75"/>
  <c r="BR41" i="75"/>
  <c r="BQ41" i="75"/>
  <c r="BP41" i="75"/>
  <c r="BO41" i="75"/>
  <c r="BN41" i="75"/>
  <c r="BM41" i="75"/>
  <c r="BL41" i="75"/>
  <c r="BK41" i="75"/>
  <c r="BJ41" i="75"/>
  <c r="BI41" i="75"/>
  <c r="BH41" i="75"/>
  <c r="BG41" i="75"/>
  <c r="BF41" i="75"/>
  <c r="BE41" i="75"/>
  <c r="BD41" i="75"/>
  <c r="BC41" i="75"/>
  <c r="BB41" i="75"/>
  <c r="BA41" i="75"/>
  <c r="AZ41" i="75"/>
  <c r="AY41" i="75"/>
  <c r="AX41" i="75"/>
  <c r="AW41" i="75"/>
  <c r="AV41" i="75"/>
  <c r="AU41" i="75"/>
  <c r="AT41" i="75"/>
  <c r="AS41" i="75"/>
  <c r="AR41" i="75"/>
  <c r="AQ41" i="75"/>
  <c r="AP41" i="75"/>
  <c r="AO41" i="75"/>
  <c r="AN41" i="75"/>
  <c r="AM41" i="75"/>
  <c r="AL41" i="75"/>
  <c r="AK41" i="75"/>
  <c r="AJ41" i="75"/>
  <c r="AI41" i="75"/>
  <c r="AH41" i="75"/>
  <c r="AG41" i="75"/>
  <c r="AF41" i="75"/>
  <c r="AE41" i="75"/>
  <c r="AD41" i="75"/>
  <c r="AC41" i="75"/>
  <c r="AB41" i="75"/>
  <c r="AA41" i="75"/>
  <c r="Z41" i="75"/>
  <c r="Y41" i="75"/>
  <c r="X41" i="75"/>
  <c r="W41" i="75"/>
  <c r="V41" i="75"/>
  <c r="U41" i="75"/>
  <c r="T41" i="75"/>
  <c r="S41" i="75"/>
  <c r="R41" i="75"/>
  <c r="Q41" i="75"/>
  <c r="P41" i="75"/>
  <c r="O41" i="75"/>
  <c r="N41" i="75"/>
  <c r="M41" i="75"/>
  <c r="L41" i="75"/>
  <c r="K41" i="75"/>
  <c r="J41" i="75"/>
  <c r="I41" i="75"/>
  <c r="H41" i="75"/>
  <c r="G41" i="75"/>
  <c r="F41" i="75"/>
  <c r="E41" i="75"/>
  <c r="D41" i="75"/>
  <c r="C41" i="75"/>
  <c r="B41" i="75"/>
  <c r="BX40" i="75"/>
  <c r="BW40" i="75"/>
  <c r="BV40" i="75"/>
  <c r="BU40" i="75"/>
  <c r="BT40" i="75"/>
  <c r="BS40" i="75"/>
  <c r="BR40" i="75"/>
  <c r="BQ40" i="75"/>
  <c r="BP40" i="75"/>
  <c r="BO40" i="75"/>
  <c r="BN40" i="75"/>
  <c r="BM40" i="75"/>
  <c r="BL40" i="75"/>
  <c r="BK40" i="75"/>
  <c r="BJ40" i="75"/>
  <c r="BI40" i="75"/>
  <c r="BH40" i="75"/>
  <c r="BG40" i="75"/>
  <c r="BF40" i="75"/>
  <c r="BE40" i="75"/>
  <c r="BD40" i="75"/>
  <c r="BC40" i="75"/>
  <c r="BB40" i="75"/>
  <c r="BA40" i="75"/>
  <c r="AZ40" i="75"/>
  <c r="AY40" i="75"/>
  <c r="AX40" i="75"/>
  <c r="AW40" i="75"/>
  <c r="AV40" i="75"/>
  <c r="AU40" i="75"/>
  <c r="AT40" i="75"/>
  <c r="AS40" i="75"/>
  <c r="AR40" i="75"/>
  <c r="AQ40" i="75"/>
  <c r="AP40" i="75"/>
  <c r="AO40" i="75"/>
  <c r="AN40" i="75"/>
  <c r="AM40" i="75"/>
  <c r="AL40" i="75"/>
  <c r="AK40" i="75"/>
  <c r="AJ40" i="75"/>
  <c r="AI40" i="75"/>
  <c r="AH40" i="75"/>
  <c r="AG40" i="75"/>
  <c r="AF40" i="75"/>
  <c r="AE40" i="75"/>
  <c r="AD40" i="75"/>
  <c r="AC40" i="75"/>
  <c r="AB40" i="75"/>
  <c r="AA40" i="75"/>
  <c r="Z40" i="75"/>
  <c r="Y40" i="75"/>
  <c r="X40" i="75"/>
  <c r="W40" i="75"/>
  <c r="V40" i="75"/>
  <c r="U40" i="75"/>
  <c r="T40" i="75"/>
  <c r="S40" i="75"/>
  <c r="R40" i="75"/>
  <c r="Q40" i="75"/>
  <c r="P40" i="75"/>
  <c r="O40" i="75"/>
  <c r="N40" i="75"/>
  <c r="M40" i="75"/>
  <c r="L40" i="75"/>
  <c r="K40" i="75"/>
  <c r="J40" i="75"/>
  <c r="I40" i="75"/>
  <c r="H40" i="75"/>
  <c r="G40" i="75"/>
  <c r="F40" i="75"/>
  <c r="E40" i="75"/>
  <c r="D40" i="75"/>
  <c r="C40" i="75"/>
  <c r="B40" i="75"/>
  <c r="BX39" i="75"/>
  <c r="BW39" i="75"/>
  <c r="BV39" i="75"/>
  <c r="BU39" i="75"/>
  <c r="BT39" i="75"/>
  <c r="BS39" i="75"/>
  <c r="BR39" i="75"/>
  <c r="BQ39" i="75"/>
  <c r="BP39" i="75"/>
  <c r="BO39" i="75"/>
  <c r="BN39" i="75"/>
  <c r="BM39" i="75"/>
  <c r="BL39" i="75"/>
  <c r="BK39" i="75"/>
  <c r="BJ39" i="75"/>
  <c r="BI39" i="75"/>
  <c r="BH39" i="75"/>
  <c r="BG39" i="75"/>
  <c r="BF39" i="75"/>
  <c r="BE39" i="75"/>
  <c r="BD39" i="75"/>
  <c r="BC39" i="75"/>
  <c r="BB39" i="75"/>
  <c r="BA39" i="75"/>
  <c r="AZ39" i="75"/>
  <c r="AY39" i="75"/>
  <c r="AX39" i="75"/>
  <c r="AW39" i="75"/>
  <c r="AV39" i="75"/>
  <c r="AU39" i="75"/>
  <c r="AT39" i="75"/>
  <c r="AS39" i="75"/>
  <c r="AR39" i="75"/>
  <c r="AQ39" i="75"/>
  <c r="AP39" i="75"/>
  <c r="AO39" i="75"/>
  <c r="AN39" i="75"/>
  <c r="AM39" i="75"/>
  <c r="AL39" i="75"/>
  <c r="AK39" i="75"/>
  <c r="AJ39" i="75"/>
  <c r="AI39" i="75"/>
  <c r="AH39" i="75"/>
  <c r="AG39" i="75"/>
  <c r="AF39" i="75"/>
  <c r="AE39" i="75"/>
  <c r="AD39" i="75"/>
  <c r="AC39" i="75"/>
  <c r="AB39" i="75"/>
  <c r="AA39" i="75"/>
  <c r="Z39" i="75"/>
  <c r="Y39" i="75"/>
  <c r="X39" i="75"/>
  <c r="W39" i="75"/>
  <c r="V39" i="75"/>
  <c r="U39" i="75"/>
  <c r="T39" i="75"/>
  <c r="S39" i="75"/>
  <c r="R39" i="75"/>
  <c r="Q39" i="75"/>
  <c r="P39" i="75"/>
  <c r="O39" i="75"/>
  <c r="N39" i="75"/>
  <c r="M39" i="75"/>
  <c r="L39" i="75"/>
  <c r="K39" i="75"/>
  <c r="J39" i="75"/>
  <c r="I39" i="75"/>
  <c r="H39" i="75"/>
  <c r="G39" i="75"/>
  <c r="F39" i="75"/>
  <c r="E39" i="75"/>
  <c r="D39" i="75"/>
  <c r="C39" i="75"/>
  <c r="B39" i="75"/>
  <c r="BX38" i="75"/>
  <c r="BW38" i="75"/>
  <c r="BV38" i="75"/>
  <c r="BU38" i="75"/>
  <c r="BT38" i="75"/>
  <c r="BS38" i="75"/>
  <c r="BR38" i="75"/>
  <c r="BQ38" i="75"/>
  <c r="BP38" i="75"/>
  <c r="BO38" i="75"/>
  <c r="BN38" i="75"/>
  <c r="BM38" i="75"/>
  <c r="BL38" i="75"/>
  <c r="BK38" i="75"/>
  <c r="BJ38" i="75"/>
  <c r="BI38" i="75"/>
  <c r="BH38" i="75"/>
  <c r="BG38" i="75"/>
  <c r="BF38" i="75"/>
  <c r="BE38" i="75"/>
  <c r="BD38" i="75"/>
  <c r="BC38" i="75"/>
  <c r="BB38" i="75"/>
  <c r="BA38" i="75"/>
  <c r="AZ38" i="75"/>
  <c r="AY38" i="75"/>
  <c r="AX38" i="75"/>
  <c r="AW38" i="75"/>
  <c r="AV38" i="75"/>
  <c r="AU38" i="75"/>
  <c r="AT38" i="75"/>
  <c r="AS38" i="75"/>
  <c r="AR38" i="75"/>
  <c r="AQ38" i="75"/>
  <c r="AP38" i="75"/>
  <c r="AO38" i="75"/>
  <c r="AN38" i="75"/>
  <c r="AM38" i="75"/>
  <c r="AL38" i="75"/>
  <c r="AK38" i="75"/>
  <c r="AJ38" i="75"/>
  <c r="AI38" i="75"/>
  <c r="AH38" i="75"/>
  <c r="AG38" i="75"/>
  <c r="AF38" i="75"/>
  <c r="AE38" i="75"/>
  <c r="AD38" i="75"/>
  <c r="AC38" i="75"/>
  <c r="AB38" i="75"/>
  <c r="AA38" i="75"/>
  <c r="Z38" i="75"/>
  <c r="Y38" i="75"/>
  <c r="X38" i="75"/>
  <c r="W38" i="75"/>
  <c r="V38" i="75"/>
  <c r="U38" i="75"/>
  <c r="T38" i="75"/>
  <c r="S38" i="75"/>
  <c r="R38" i="75"/>
  <c r="Q38" i="75"/>
  <c r="P38" i="75"/>
  <c r="O38" i="75"/>
  <c r="N38" i="75"/>
  <c r="M38" i="75"/>
  <c r="L38" i="75"/>
  <c r="K38" i="75"/>
  <c r="J38" i="75"/>
  <c r="I38" i="75"/>
  <c r="H38" i="75"/>
  <c r="G38" i="75"/>
  <c r="F38" i="75"/>
  <c r="E38" i="75"/>
  <c r="D38" i="75"/>
  <c r="C38" i="75"/>
  <c r="B38" i="75"/>
  <c r="BX37" i="75"/>
  <c r="BW37" i="75"/>
  <c r="BV37" i="75"/>
  <c r="BU37" i="75"/>
  <c r="BT37" i="75"/>
  <c r="BS37" i="75"/>
  <c r="BR37" i="75"/>
  <c r="BQ37" i="75"/>
  <c r="BP37" i="75"/>
  <c r="BO37" i="75"/>
  <c r="BN37" i="75"/>
  <c r="BM37" i="75"/>
  <c r="BL37" i="75"/>
  <c r="BK37" i="75"/>
  <c r="BJ37" i="75"/>
  <c r="BI37" i="75"/>
  <c r="BH37" i="75"/>
  <c r="BG37" i="75"/>
  <c r="BF37" i="75"/>
  <c r="BE37" i="75"/>
  <c r="BD37" i="75"/>
  <c r="BC37" i="75"/>
  <c r="BB37" i="75"/>
  <c r="BA37" i="75"/>
  <c r="AZ37" i="75"/>
  <c r="AY37" i="75"/>
  <c r="AX37" i="75"/>
  <c r="AW37" i="75"/>
  <c r="AV37" i="75"/>
  <c r="AU37" i="75"/>
  <c r="AT37" i="75"/>
  <c r="AS37" i="75"/>
  <c r="AR37" i="75"/>
  <c r="AQ37" i="75"/>
  <c r="AP37" i="75"/>
  <c r="AO37" i="75"/>
  <c r="AN37" i="75"/>
  <c r="AM37" i="75"/>
  <c r="AL37" i="75"/>
  <c r="AK37" i="75"/>
  <c r="AJ37" i="75"/>
  <c r="AI37" i="75"/>
  <c r="AH37" i="75"/>
  <c r="AG37" i="75"/>
  <c r="AF37" i="75"/>
  <c r="AE37" i="75"/>
  <c r="AD37" i="75"/>
  <c r="AC37" i="75"/>
  <c r="AB37" i="75"/>
  <c r="AA37" i="75"/>
  <c r="Z37" i="75"/>
  <c r="Y37" i="75"/>
  <c r="X37" i="75"/>
  <c r="W37" i="75"/>
  <c r="V37" i="75"/>
  <c r="U37" i="75"/>
  <c r="T37" i="75"/>
  <c r="S37" i="75"/>
  <c r="R37" i="75"/>
  <c r="Q37" i="75"/>
  <c r="P37" i="75"/>
  <c r="O37" i="75"/>
  <c r="N37" i="75"/>
  <c r="M37" i="75"/>
  <c r="L37" i="75"/>
  <c r="K37" i="75"/>
  <c r="J37" i="75"/>
  <c r="I37" i="75"/>
  <c r="H37" i="75"/>
  <c r="G37" i="75"/>
  <c r="F37" i="75"/>
  <c r="E37" i="75"/>
  <c r="D37" i="75"/>
  <c r="C37" i="75"/>
  <c r="B37" i="75"/>
  <c r="BX36" i="75"/>
  <c r="BW36" i="75"/>
  <c r="BV36" i="75"/>
  <c r="BU36" i="75"/>
  <c r="BT36" i="75"/>
  <c r="BS36" i="75"/>
  <c r="BR36" i="75"/>
  <c r="BQ36" i="75"/>
  <c r="BP36" i="75"/>
  <c r="BO36" i="75"/>
  <c r="BN36" i="75"/>
  <c r="BM36" i="75"/>
  <c r="BL36" i="75"/>
  <c r="BK36" i="75"/>
  <c r="BJ36" i="75"/>
  <c r="BI36" i="75"/>
  <c r="BH36" i="75"/>
  <c r="BG36" i="75"/>
  <c r="BF36" i="75"/>
  <c r="BE36" i="75"/>
  <c r="BD36" i="75"/>
  <c r="BC36" i="75"/>
  <c r="BB36" i="75"/>
  <c r="BA36" i="75"/>
  <c r="AZ36" i="75"/>
  <c r="AY36" i="75"/>
  <c r="AX36" i="75"/>
  <c r="AW36" i="75"/>
  <c r="AV36" i="75"/>
  <c r="AU36" i="75"/>
  <c r="AT36" i="75"/>
  <c r="AS36" i="75"/>
  <c r="AR36" i="75"/>
  <c r="AQ36" i="75"/>
  <c r="AP36" i="75"/>
  <c r="AO36" i="75"/>
  <c r="AN36" i="75"/>
  <c r="AM36" i="75"/>
  <c r="AL36" i="75"/>
  <c r="AK36" i="75"/>
  <c r="AJ36" i="75"/>
  <c r="AI36" i="75"/>
  <c r="AH36" i="75"/>
  <c r="AG36" i="75"/>
  <c r="AF36" i="75"/>
  <c r="AE36" i="75"/>
  <c r="AD36" i="75"/>
  <c r="AC36" i="75"/>
  <c r="AB36" i="75"/>
  <c r="AA36" i="75"/>
  <c r="Z36" i="75"/>
  <c r="Y36" i="75"/>
  <c r="X36" i="75"/>
  <c r="W36" i="75"/>
  <c r="V36" i="75"/>
  <c r="U36" i="75"/>
  <c r="T36" i="75"/>
  <c r="S36" i="75"/>
  <c r="R36" i="75"/>
  <c r="Q36" i="75"/>
  <c r="P36" i="75"/>
  <c r="O36" i="75"/>
  <c r="N36" i="75"/>
  <c r="M36" i="75"/>
  <c r="L36" i="75"/>
  <c r="K36" i="75"/>
  <c r="J36" i="75"/>
  <c r="I36" i="75"/>
  <c r="H36" i="75"/>
  <c r="G36" i="75"/>
  <c r="F36" i="75"/>
  <c r="E36" i="75"/>
  <c r="D36" i="75"/>
  <c r="C36" i="75"/>
  <c r="B36" i="75"/>
  <c r="BX35" i="75"/>
  <c r="BW35" i="75"/>
  <c r="BV35" i="75"/>
  <c r="BU35" i="75"/>
  <c r="BT35" i="75"/>
  <c r="BS35" i="75"/>
  <c r="BR35" i="75"/>
  <c r="BQ35" i="75"/>
  <c r="BP35" i="75"/>
  <c r="BO35" i="75"/>
  <c r="BN35" i="75"/>
  <c r="BM35" i="75"/>
  <c r="BL35" i="75"/>
  <c r="BK35" i="75"/>
  <c r="BJ35" i="75"/>
  <c r="BI35" i="75"/>
  <c r="BH35" i="75"/>
  <c r="BG35" i="75"/>
  <c r="BF35" i="75"/>
  <c r="BE35" i="75"/>
  <c r="BD35" i="75"/>
  <c r="BC35" i="75"/>
  <c r="BB35" i="75"/>
  <c r="BA35" i="75"/>
  <c r="AZ35" i="75"/>
  <c r="AY35" i="75"/>
  <c r="AX35" i="75"/>
  <c r="AW35" i="75"/>
  <c r="AV35" i="75"/>
  <c r="AU35" i="75"/>
  <c r="AT35" i="75"/>
  <c r="AS35" i="75"/>
  <c r="AR35" i="75"/>
  <c r="AQ35" i="75"/>
  <c r="AP35" i="75"/>
  <c r="AO35" i="75"/>
  <c r="AN35" i="75"/>
  <c r="AM35" i="75"/>
  <c r="AL35" i="75"/>
  <c r="AK35" i="75"/>
  <c r="AJ35" i="75"/>
  <c r="AI35" i="75"/>
  <c r="AH35" i="75"/>
  <c r="AG35" i="75"/>
  <c r="AF35" i="75"/>
  <c r="AE35" i="75"/>
  <c r="AD35" i="75"/>
  <c r="AC35" i="75"/>
  <c r="AB35" i="75"/>
  <c r="AA35" i="75"/>
  <c r="Z35" i="75"/>
  <c r="Y35" i="75"/>
  <c r="X35" i="75"/>
  <c r="W35" i="75"/>
  <c r="V35" i="75"/>
  <c r="U35" i="75"/>
  <c r="T35" i="75"/>
  <c r="S35" i="75"/>
  <c r="R35" i="75"/>
  <c r="Q35" i="75"/>
  <c r="P35" i="75"/>
  <c r="O35" i="75"/>
  <c r="N35" i="75"/>
  <c r="M35" i="75"/>
  <c r="L35" i="75"/>
  <c r="K35" i="75"/>
  <c r="J35" i="75"/>
  <c r="I35" i="75"/>
  <c r="H35" i="75"/>
  <c r="G35" i="75"/>
  <c r="F35" i="75"/>
  <c r="E35" i="75"/>
  <c r="D35" i="75"/>
  <c r="C35" i="75"/>
  <c r="B35" i="75"/>
  <c r="BX34" i="75"/>
  <c r="BW34" i="75"/>
  <c r="BV34" i="75"/>
  <c r="BU34" i="75"/>
  <c r="BT34" i="75"/>
  <c r="BS34" i="75"/>
  <c r="BR34" i="75"/>
  <c r="BQ34" i="75"/>
  <c r="BP34" i="75"/>
  <c r="BO34" i="75"/>
  <c r="BN34" i="75"/>
  <c r="BM34" i="75"/>
  <c r="BL34" i="75"/>
  <c r="BK34" i="75"/>
  <c r="BJ34" i="75"/>
  <c r="BI34" i="75"/>
  <c r="BH34" i="75"/>
  <c r="BG34" i="75"/>
  <c r="BF34" i="75"/>
  <c r="BE34" i="75"/>
  <c r="BD34" i="75"/>
  <c r="BC34" i="75"/>
  <c r="BB34" i="75"/>
  <c r="BA34" i="75"/>
  <c r="AZ34" i="75"/>
  <c r="AY34" i="75"/>
  <c r="AX34" i="75"/>
  <c r="AW34" i="75"/>
  <c r="AV34" i="75"/>
  <c r="AU34" i="75"/>
  <c r="AT34" i="75"/>
  <c r="AS34" i="75"/>
  <c r="AR34" i="75"/>
  <c r="AQ34" i="75"/>
  <c r="AP34" i="75"/>
  <c r="AO34" i="75"/>
  <c r="AN34" i="75"/>
  <c r="AM34" i="75"/>
  <c r="AL34" i="75"/>
  <c r="AK34" i="75"/>
  <c r="AJ34" i="75"/>
  <c r="AI34" i="75"/>
  <c r="AH34" i="75"/>
  <c r="AG34" i="75"/>
  <c r="AF34" i="75"/>
  <c r="AE34" i="75"/>
  <c r="AD34" i="75"/>
  <c r="AC34" i="75"/>
  <c r="AB34" i="75"/>
  <c r="AA34" i="75"/>
  <c r="Z34" i="75"/>
  <c r="Y34" i="75"/>
  <c r="X34" i="75"/>
  <c r="W34" i="75"/>
  <c r="V34" i="75"/>
  <c r="U34" i="75"/>
  <c r="T34" i="75"/>
  <c r="S34" i="75"/>
  <c r="R34" i="75"/>
  <c r="Q34" i="75"/>
  <c r="P34" i="75"/>
  <c r="O34" i="75"/>
  <c r="N34" i="75"/>
  <c r="M34" i="75"/>
  <c r="L34" i="75"/>
  <c r="K34" i="75"/>
  <c r="J34" i="75"/>
  <c r="I34" i="75"/>
  <c r="H34" i="75"/>
  <c r="G34" i="75"/>
  <c r="F34" i="75"/>
  <c r="E34" i="75"/>
  <c r="D34" i="75"/>
  <c r="C34" i="75"/>
  <c r="B34" i="75"/>
  <c r="BX33" i="75"/>
  <c r="BW33" i="75"/>
  <c r="BV33" i="75"/>
  <c r="BU33" i="75"/>
  <c r="BT33" i="75"/>
  <c r="BS33" i="75"/>
  <c r="BR33" i="75"/>
  <c r="BQ33" i="75"/>
  <c r="BP33" i="75"/>
  <c r="BO33" i="75"/>
  <c r="BN33" i="75"/>
  <c r="BM33" i="75"/>
  <c r="BL33" i="75"/>
  <c r="BK33" i="75"/>
  <c r="BJ33" i="75"/>
  <c r="BI33" i="75"/>
  <c r="BH33" i="75"/>
  <c r="BG33" i="75"/>
  <c r="BF33" i="75"/>
  <c r="BE33" i="75"/>
  <c r="BD33" i="75"/>
  <c r="BC33" i="75"/>
  <c r="BB33" i="75"/>
  <c r="BA33" i="75"/>
  <c r="AZ33" i="75"/>
  <c r="AY33" i="75"/>
  <c r="AX33" i="75"/>
  <c r="AW33" i="75"/>
  <c r="AV33" i="75"/>
  <c r="AU33" i="75"/>
  <c r="AT33" i="75"/>
  <c r="AS33" i="75"/>
  <c r="AR33" i="75"/>
  <c r="AQ33" i="75"/>
  <c r="AP33" i="75"/>
  <c r="AO33" i="75"/>
  <c r="AN33" i="75"/>
  <c r="AM33" i="75"/>
  <c r="AL33" i="75"/>
  <c r="AK33" i="75"/>
  <c r="AJ33" i="75"/>
  <c r="AI33" i="75"/>
  <c r="AH33" i="75"/>
  <c r="AG33" i="75"/>
  <c r="AF33" i="75"/>
  <c r="AE33" i="75"/>
  <c r="AD33" i="75"/>
  <c r="AC33" i="75"/>
  <c r="AB33" i="75"/>
  <c r="AA33" i="75"/>
  <c r="Z33" i="75"/>
  <c r="Y33" i="75"/>
  <c r="X33" i="75"/>
  <c r="W33" i="75"/>
  <c r="V33" i="75"/>
  <c r="U33" i="75"/>
  <c r="T33" i="75"/>
  <c r="S33" i="75"/>
  <c r="R33" i="75"/>
  <c r="Q33" i="75"/>
  <c r="P33" i="75"/>
  <c r="O33" i="75"/>
  <c r="N33" i="75"/>
  <c r="M33" i="75"/>
  <c r="L33" i="75"/>
  <c r="K33" i="75"/>
  <c r="J33" i="75"/>
  <c r="I33" i="75"/>
  <c r="H33" i="75"/>
  <c r="G33" i="75"/>
  <c r="F33" i="75"/>
  <c r="E33" i="75"/>
  <c r="D33" i="75"/>
  <c r="C33" i="75"/>
  <c r="B33" i="75"/>
  <c r="BX32" i="75"/>
  <c r="BW32" i="75"/>
  <c r="BV32" i="75"/>
  <c r="BU32" i="75"/>
  <c r="BT32" i="75"/>
  <c r="BS32" i="75"/>
  <c r="BR32" i="75"/>
  <c r="BQ32" i="75"/>
  <c r="BP32" i="75"/>
  <c r="BO32" i="75"/>
  <c r="BN32" i="75"/>
  <c r="BM32" i="75"/>
  <c r="BL32" i="75"/>
  <c r="BK32" i="75"/>
  <c r="BJ32" i="75"/>
  <c r="BI32" i="75"/>
  <c r="BH32" i="75"/>
  <c r="BG32" i="75"/>
  <c r="BF32" i="75"/>
  <c r="BE32" i="75"/>
  <c r="BD32" i="75"/>
  <c r="BC32" i="75"/>
  <c r="BB32" i="75"/>
  <c r="BA32" i="75"/>
  <c r="AZ32" i="75"/>
  <c r="AY32" i="75"/>
  <c r="AX32" i="75"/>
  <c r="AW32" i="75"/>
  <c r="AV32" i="75"/>
  <c r="AU32" i="75"/>
  <c r="AT32" i="75"/>
  <c r="AS32" i="75"/>
  <c r="AR32" i="75"/>
  <c r="AQ32" i="75"/>
  <c r="AP32" i="75"/>
  <c r="AO32" i="75"/>
  <c r="AN32" i="75"/>
  <c r="AM32" i="75"/>
  <c r="AL32" i="75"/>
  <c r="AK32" i="75"/>
  <c r="AJ32" i="75"/>
  <c r="AI32" i="75"/>
  <c r="AH32" i="75"/>
  <c r="AG32" i="75"/>
  <c r="AF32" i="75"/>
  <c r="AE32" i="75"/>
  <c r="AD32" i="75"/>
  <c r="AC32" i="75"/>
  <c r="AB32" i="75"/>
  <c r="AA32" i="75"/>
  <c r="Z32" i="75"/>
  <c r="Y32" i="75"/>
  <c r="X32" i="75"/>
  <c r="W32" i="75"/>
  <c r="V32" i="75"/>
  <c r="U32" i="75"/>
  <c r="T32" i="75"/>
  <c r="S32" i="75"/>
  <c r="R32" i="75"/>
  <c r="Q32" i="75"/>
  <c r="P32" i="75"/>
  <c r="O32" i="75"/>
  <c r="N32" i="75"/>
  <c r="M32" i="75"/>
  <c r="L32" i="75"/>
  <c r="K32" i="75"/>
  <c r="J32" i="75"/>
  <c r="I32" i="75"/>
  <c r="H32" i="75"/>
  <c r="G32" i="75"/>
  <c r="F32" i="75"/>
  <c r="E32" i="75"/>
  <c r="D32" i="75"/>
  <c r="C32" i="75"/>
  <c r="B32" i="75"/>
  <c r="BX31" i="75"/>
  <c r="BW31" i="75"/>
  <c r="BV31" i="75"/>
  <c r="BU31" i="75"/>
  <c r="BT31" i="75"/>
  <c r="BS31" i="75"/>
  <c r="BR31" i="75"/>
  <c r="BQ31" i="75"/>
  <c r="BP31" i="75"/>
  <c r="BO31" i="75"/>
  <c r="BN31" i="75"/>
  <c r="BM31" i="75"/>
  <c r="BL31" i="75"/>
  <c r="BK31" i="75"/>
  <c r="BJ31" i="75"/>
  <c r="BI31" i="75"/>
  <c r="BH31" i="75"/>
  <c r="BG31" i="75"/>
  <c r="BF31" i="75"/>
  <c r="BE31" i="75"/>
  <c r="BD31" i="75"/>
  <c r="BC31" i="75"/>
  <c r="BB31" i="75"/>
  <c r="BA31" i="75"/>
  <c r="AZ31" i="75"/>
  <c r="AY31" i="75"/>
  <c r="AX31" i="75"/>
  <c r="AW31" i="75"/>
  <c r="AV31" i="75"/>
  <c r="AU31" i="75"/>
  <c r="AT31" i="75"/>
  <c r="AS31" i="75"/>
  <c r="AR31" i="75"/>
  <c r="AQ31" i="75"/>
  <c r="AP31" i="75"/>
  <c r="AO31" i="75"/>
  <c r="AN31" i="75"/>
  <c r="AM31" i="75"/>
  <c r="AL31" i="75"/>
  <c r="AK31" i="75"/>
  <c r="AJ31" i="75"/>
  <c r="AI31" i="75"/>
  <c r="AH31" i="75"/>
  <c r="AG31" i="75"/>
  <c r="AF31" i="75"/>
  <c r="AE31" i="75"/>
  <c r="AD31" i="75"/>
  <c r="AC31" i="75"/>
  <c r="AB31" i="75"/>
  <c r="AA31" i="75"/>
  <c r="Z31" i="75"/>
  <c r="Y31" i="75"/>
  <c r="X31" i="75"/>
  <c r="W31" i="75"/>
  <c r="V31" i="75"/>
  <c r="U31" i="75"/>
  <c r="T31" i="75"/>
  <c r="S31" i="75"/>
  <c r="R31" i="75"/>
  <c r="Q31" i="75"/>
  <c r="P31" i="75"/>
  <c r="O31" i="75"/>
  <c r="N31" i="75"/>
  <c r="M31" i="75"/>
  <c r="L31" i="75"/>
  <c r="K31" i="75"/>
  <c r="J31" i="75"/>
  <c r="I31" i="75"/>
  <c r="H31" i="75"/>
  <c r="G31" i="75"/>
  <c r="F31" i="75"/>
  <c r="E31" i="75"/>
  <c r="D31" i="75"/>
  <c r="C31" i="75"/>
  <c r="B31" i="75"/>
  <c r="BX30" i="75"/>
  <c r="BW30" i="75"/>
  <c r="BV30" i="75"/>
  <c r="BU30" i="75"/>
  <c r="BT30" i="75"/>
  <c r="BS30" i="75"/>
  <c r="BR30" i="75"/>
  <c r="BQ30" i="75"/>
  <c r="BP30" i="75"/>
  <c r="BO30" i="75"/>
  <c r="BN30" i="75"/>
  <c r="BM30" i="75"/>
  <c r="BL30" i="75"/>
  <c r="BK30" i="75"/>
  <c r="BJ30" i="75"/>
  <c r="BI30" i="75"/>
  <c r="BH30" i="75"/>
  <c r="BG30" i="75"/>
  <c r="BF30" i="75"/>
  <c r="BE30" i="75"/>
  <c r="BD30" i="75"/>
  <c r="BC30" i="75"/>
  <c r="BB30" i="75"/>
  <c r="BA30" i="75"/>
  <c r="AZ30" i="75"/>
  <c r="AY30" i="75"/>
  <c r="AX30" i="75"/>
  <c r="AW30" i="75"/>
  <c r="AV30" i="75"/>
  <c r="AU30" i="75"/>
  <c r="AT30" i="75"/>
  <c r="AS30" i="75"/>
  <c r="AR30" i="75"/>
  <c r="AQ30" i="75"/>
  <c r="AP30" i="75"/>
  <c r="AO30" i="75"/>
  <c r="AN30" i="75"/>
  <c r="AM30" i="75"/>
  <c r="AL30" i="75"/>
  <c r="AK30" i="75"/>
  <c r="AJ30" i="75"/>
  <c r="AI30" i="75"/>
  <c r="AH30" i="75"/>
  <c r="AG30" i="75"/>
  <c r="AF30" i="75"/>
  <c r="AE30" i="75"/>
  <c r="AD30" i="75"/>
  <c r="AC30" i="75"/>
  <c r="AB30" i="75"/>
  <c r="AA30" i="75"/>
  <c r="Z30" i="75"/>
  <c r="Y30" i="75"/>
  <c r="X30" i="75"/>
  <c r="W30" i="75"/>
  <c r="V30" i="75"/>
  <c r="U30" i="75"/>
  <c r="T30" i="75"/>
  <c r="S30" i="75"/>
  <c r="R30" i="75"/>
  <c r="Q30" i="75"/>
  <c r="P30" i="75"/>
  <c r="O30" i="75"/>
  <c r="N30" i="75"/>
  <c r="M30" i="75"/>
  <c r="L30" i="75"/>
  <c r="K30" i="75"/>
  <c r="J30" i="75"/>
  <c r="I30" i="75"/>
  <c r="H30" i="75"/>
  <c r="G30" i="75"/>
  <c r="F30" i="75"/>
  <c r="E30" i="75"/>
  <c r="D30" i="75"/>
  <c r="C30" i="75"/>
  <c r="B30" i="75"/>
  <c r="BX29" i="75"/>
  <c r="BW29" i="75"/>
  <c r="BV29" i="75"/>
  <c r="BU29" i="75"/>
  <c r="BT29" i="75"/>
  <c r="BS29" i="75"/>
  <c r="BR29" i="75"/>
  <c r="BQ29" i="75"/>
  <c r="BP29" i="75"/>
  <c r="BO29" i="75"/>
  <c r="BN29" i="75"/>
  <c r="BM29" i="75"/>
  <c r="BL29" i="75"/>
  <c r="BK29" i="75"/>
  <c r="BJ29" i="75"/>
  <c r="BI29" i="75"/>
  <c r="BH29" i="75"/>
  <c r="BG29" i="75"/>
  <c r="BF29" i="75"/>
  <c r="BE29" i="75"/>
  <c r="BD29" i="75"/>
  <c r="BC29" i="75"/>
  <c r="BB29" i="75"/>
  <c r="BA29" i="75"/>
  <c r="AZ29" i="75"/>
  <c r="AY29" i="75"/>
  <c r="AX29" i="75"/>
  <c r="AW29" i="75"/>
  <c r="AV29" i="75"/>
  <c r="AU29" i="75"/>
  <c r="AT29" i="75"/>
  <c r="AS29" i="75"/>
  <c r="AR29" i="75"/>
  <c r="AQ29" i="75"/>
  <c r="AP29" i="75"/>
  <c r="AO29" i="75"/>
  <c r="AN29" i="75"/>
  <c r="AM29" i="75"/>
  <c r="AL29" i="75"/>
  <c r="AK29" i="75"/>
  <c r="AJ29" i="75"/>
  <c r="AI29" i="75"/>
  <c r="AH29" i="75"/>
  <c r="AG29" i="75"/>
  <c r="AF29" i="75"/>
  <c r="AE29" i="75"/>
  <c r="AD29" i="75"/>
  <c r="AC29" i="75"/>
  <c r="AB29" i="75"/>
  <c r="AA29" i="75"/>
  <c r="Z29" i="75"/>
  <c r="Y29" i="75"/>
  <c r="X29" i="75"/>
  <c r="W29" i="75"/>
  <c r="V29" i="75"/>
  <c r="U29" i="75"/>
  <c r="T29" i="75"/>
  <c r="S29" i="75"/>
  <c r="R29" i="75"/>
  <c r="Q29" i="75"/>
  <c r="P29" i="75"/>
  <c r="O29" i="75"/>
  <c r="N29" i="75"/>
  <c r="M29" i="75"/>
  <c r="L29" i="75"/>
  <c r="K29" i="75"/>
  <c r="J29" i="75"/>
  <c r="I29" i="75"/>
  <c r="H29" i="75"/>
  <c r="G29" i="75"/>
  <c r="F29" i="75"/>
  <c r="E29" i="75"/>
  <c r="D29" i="75"/>
  <c r="C29" i="75"/>
  <c r="B29" i="75"/>
  <c r="BX28" i="75"/>
  <c r="BW28" i="75"/>
  <c r="BV28" i="75"/>
  <c r="BU28" i="75"/>
  <c r="BT28" i="75"/>
  <c r="BS28" i="75"/>
  <c r="BR28" i="75"/>
  <c r="BQ28" i="75"/>
  <c r="BP28" i="75"/>
  <c r="BO28" i="75"/>
  <c r="BN28" i="75"/>
  <c r="BM28" i="75"/>
  <c r="BL28" i="75"/>
  <c r="BK28" i="75"/>
  <c r="BJ28" i="75"/>
  <c r="BI28" i="75"/>
  <c r="BH28" i="75"/>
  <c r="BG28" i="75"/>
  <c r="BF28" i="75"/>
  <c r="BE28" i="75"/>
  <c r="BD28" i="75"/>
  <c r="BC28" i="75"/>
  <c r="BB28" i="75"/>
  <c r="BA28" i="75"/>
  <c r="AZ28" i="75"/>
  <c r="AY28" i="75"/>
  <c r="AX28" i="75"/>
  <c r="AW28" i="75"/>
  <c r="AV28" i="75"/>
  <c r="AU28" i="75"/>
  <c r="AT28" i="75"/>
  <c r="AS28" i="75"/>
  <c r="AR28" i="75"/>
  <c r="AQ28" i="75"/>
  <c r="AP28" i="75"/>
  <c r="AO28" i="75"/>
  <c r="AN28" i="75"/>
  <c r="AM28" i="75"/>
  <c r="AL28" i="75"/>
  <c r="AK28" i="75"/>
  <c r="AJ28" i="75"/>
  <c r="AI28" i="75"/>
  <c r="AH28" i="75"/>
  <c r="AG28" i="75"/>
  <c r="AF28" i="75"/>
  <c r="AE28" i="75"/>
  <c r="AD28" i="75"/>
  <c r="AC28" i="75"/>
  <c r="AB28" i="75"/>
  <c r="AA28" i="75"/>
  <c r="Z28" i="75"/>
  <c r="Y28" i="75"/>
  <c r="X28" i="75"/>
  <c r="W28" i="75"/>
  <c r="V28" i="75"/>
  <c r="U28" i="75"/>
  <c r="T28" i="75"/>
  <c r="S28" i="75"/>
  <c r="R28" i="75"/>
  <c r="Q28" i="75"/>
  <c r="P28" i="75"/>
  <c r="O28" i="75"/>
  <c r="N28" i="75"/>
  <c r="M28" i="75"/>
  <c r="L28" i="75"/>
  <c r="K28" i="75"/>
  <c r="J28" i="75"/>
  <c r="I28" i="75"/>
  <c r="H28" i="75"/>
  <c r="G28" i="75"/>
  <c r="F28" i="75"/>
  <c r="E28" i="75"/>
  <c r="D28" i="75"/>
  <c r="C28" i="75"/>
  <c r="B28" i="75"/>
  <c r="BX27" i="75"/>
  <c r="BW27" i="75"/>
  <c r="BV27" i="75"/>
  <c r="BU27" i="75"/>
  <c r="BT27" i="75"/>
  <c r="BS27" i="75"/>
  <c r="BR27" i="75"/>
  <c r="BQ27" i="75"/>
  <c r="BP27" i="75"/>
  <c r="BO27" i="75"/>
  <c r="BN27" i="75"/>
  <c r="BM27" i="75"/>
  <c r="BL27" i="75"/>
  <c r="BK27" i="75"/>
  <c r="BJ27" i="75"/>
  <c r="BI27" i="75"/>
  <c r="BH27" i="75"/>
  <c r="BG27" i="75"/>
  <c r="BF27" i="75"/>
  <c r="BE27" i="75"/>
  <c r="BD27" i="75"/>
  <c r="BC27" i="75"/>
  <c r="BB27" i="75"/>
  <c r="BA27" i="75"/>
  <c r="AZ27" i="75"/>
  <c r="AY27" i="75"/>
  <c r="AX27" i="75"/>
  <c r="AW27" i="75"/>
  <c r="AV27" i="75"/>
  <c r="AU27" i="75"/>
  <c r="AT27" i="75"/>
  <c r="AS27" i="75"/>
  <c r="AR27" i="75"/>
  <c r="AQ27" i="75"/>
  <c r="AP27" i="75"/>
  <c r="AO27" i="75"/>
  <c r="AN27" i="75"/>
  <c r="AM27" i="75"/>
  <c r="AL27" i="75"/>
  <c r="AK27" i="75"/>
  <c r="AJ27" i="75"/>
  <c r="AI27" i="75"/>
  <c r="AH27" i="75"/>
  <c r="AG27" i="75"/>
  <c r="AF27" i="75"/>
  <c r="AE27" i="75"/>
  <c r="AD27" i="75"/>
  <c r="AC27" i="75"/>
  <c r="AB27" i="75"/>
  <c r="AA27" i="75"/>
  <c r="Z27" i="75"/>
  <c r="Y27" i="75"/>
  <c r="X27" i="75"/>
  <c r="W27" i="75"/>
  <c r="V27" i="75"/>
  <c r="U27" i="75"/>
  <c r="T27" i="75"/>
  <c r="S27" i="75"/>
  <c r="R27" i="75"/>
  <c r="Q27" i="75"/>
  <c r="P27" i="75"/>
  <c r="O27" i="75"/>
  <c r="N27" i="75"/>
  <c r="M27" i="75"/>
  <c r="L27" i="75"/>
  <c r="K27" i="75"/>
  <c r="J27" i="75"/>
  <c r="I27" i="75"/>
  <c r="H27" i="75"/>
  <c r="G27" i="75"/>
  <c r="F27" i="75"/>
  <c r="E27" i="75"/>
  <c r="D27" i="75"/>
  <c r="C27" i="75"/>
  <c r="B27" i="75"/>
  <c r="BX26" i="75"/>
  <c r="BW26" i="75"/>
  <c r="BV26" i="75"/>
  <c r="BU26" i="75"/>
  <c r="BT26" i="75"/>
  <c r="BS26" i="75"/>
  <c r="BR26" i="75"/>
  <c r="BQ26" i="75"/>
  <c r="BP26" i="75"/>
  <c r="BO26" i="75"/>
  <c r="BN26" i="75"/>
  <c r="BM26" i="75"/>
  <c r="BL26" i="75"/>
  <c r="BK26" i="75"/>
  <c r="BJ26" i="75"/>
  <c r="BI26" i="75"/>
  <c r="BH26" i="75"/>
  <c r="BG26" i="75"/>
  <c r="BF26" i="75"/>
  <c r="BE26" i="75"/>
  <c r="BD26" i="75"/>
  <c r="BC26" i="75"/>
  <c r="BB26" i="75"/>
  <c r="BA26" i="75"/>
  <c r="AZ26" i="75"/>
  <c r="AY26" i="75"/>
  <c r="AX26" i="75"/>
  <c r="AW26" i="75"/>
  <c r="AV26" i="75"/>
  <c r="AU26" i="75"/>
  <c r="AT26" i="75"/>
  <c r="AS26" i="75"/>
  <c r="AR26" i="75"/>
  <c r="AQ26" i="75"/>
  <c r="AP26" i="75"/>
  <c r="AO26" i="75"/>
  <c r="AN26" i="75"/>
  <c r="AM26" i="75"/>
  <c r="AL26" i="75"/>
  <c r="AK26" i="75"/>
  <c r="AJ26" i="75"/>
  <c r="AI26" i="75"/>
  <c r="AH26" i="75"/>
  <c r="AG26" i="75"/>
  <c r="AF26" i="75"/>
  <c r="AE26" i="75"/>
  <c r="AD26" i="75"/>
  <c r="AC26" i="75"/>
  <c r="AB26" i="75"/>
  <c r="AA26" i="75"/>
  <c r="Z26" i="75"/>
  <c r="Y26" i="75"/>
  <c r="X26" i="75"/>
  <c r="W26" i="75"/>
  <c r="V26" i="75"/>
  <c r="U26" i="75"/>
  <c r="T26" i="75"/>
  <c r="S26" i="75"/>
  <c r="R26" i="75"/>
  <c r="Q26" i="75"/>
  <c r="P26" i="75"/>
  <c r="O26" i="75"/>
  <c r="N26" i="75"/>
  <c r="M26" i="75"/>
  <c r="L26" i="75"/>
  <c r="K26" i="75"/>
  <c r="J26" i="75"/>
  <c r="I26" i="75"/>
  <c r="H26" i="75"/>
  <c r="G26" i="75"/>
  <c r="F26" i="75"/>
  <c r="E26" i="75"/>
  <c r="D26" i="75"/>
  <c r="C26" i="75"/>
  <c r="B26" i="75"/>
  <c r="BX25" i="75"/>
  <c r="BW25" i="75"/>
  <c r="BV25" i="75"/>
  <c r="BU25" i="75"/>
  <c r="BT25" i="75"/>
  <c r="BS25" i="75"/>
  <c r="BR25" i="75"/>
  <c r="BQ25" i="75"/>
  <c r="BP25" i="75"/>
  <c r="BO25" i="75"/>
  <c r="BN25" i="75"/>
  <c r="BM25" i="75"/>
  <c r="BL25" i="75"/>
  <c r="BK25" i="75"/>
  <c r="BJ25" i="75"/>
  <c r="BI25" i="75"/>
  <c r="BH25" i="75"/>
  <c r="BG25" i="75"/>
  <c r="BF25" i="75"/>
  <c r="BE25" i="75"/>
  <c r="BD25" i="75"/>
  <c r="BC25" i="75"/>
  <c r="BB25" i="75"/>
  <c r="BA25" i="75"/>
  <c r="AZ25" i="75"/>
  <c r="AY25" i="75"/>
  <c r="AX25" i="75"/>
  <c r="AW25" i="75"/>
  <c r="AV25" i="75"/>
  <c r="AU25" i="75"/>
  <c r="AT25" i="75"/>
  <c r="AS25" i="75"/>
  <c r="AR25" i="75"/>
  <c r="AQ25" i="75"/>
  <c r="AP25" i="75"/>
  <c r="AO25" i="75"/>
  <c r="AN25" i="75"/>
  <c r="AM25" i="75"/>
  <c r="AL25" i="75"/>
  <c r="AK25" i="75"/>
  <c r="AJ25" i="75"/>
  <c r="AI25" i="75"/>
  <c r="AH25" i="75"/>
  <c r="AG25" i="75"/>
  <c r="AF25" i="75"/>
  <c r="AE25" i="75"/>
  <c r="AD25" i="75"/>
  <c r="AC25" i="75"/>
  <c r="AB25" i="75"/>
  <c r="AA25" i="75"/>
  <c r="Z25" i="75"/>
  <c r="Y25" i="75"/>
  <c r="X25" i="75"/>
  <c r="W25" i="75"/>
  <c r="V25" i="75"/>
  <c r="U25" i="75"/>
  <c r="T25" i="75"/>
  <c r="S25" i="75"/>
  <c r="R25" i="75"/>
  <c r="Q25" i="75"/>
  <c r="P25" i="75"/>
  <c r="O25" i="75"/>
  <c r="N25" i="75"/>
  <c r="M25" i="75"/>
  <c r="L25" i="75"/>
  <c r="K25" i="75"/>
  <c r="J25" i="75"/>
  <c r="I25" i="75"/>
  <c r="H25" i="75"/>
  <c r="G25" i="75"/>
  <c r="F25" i="75"/>
  <c r="E25" i="75"/>
  <c r="D25" i="75"/>
  <c r="C25" i="75"/>
  <c r="B25" i="75"/>
  <c r="BX24" i="75"/>
  <c r="BW24" i="75"/>
  <c r="BV24" i="75"/>
  <c r="BU24" i="75"/>
  <c r="BT24" i="75"/>
  <c r="BS24" i="75"/>
  <c r="BR24" i="75"/>
  <c r="BQ24" i="75"/>
  <c r="BP24" i="75"/>
  <c r="BO24" i="75"/>
  <c r="BN24" i="75"/>
  <c r="BM24" i="75"/>
  <c r="BL24" i="75"/>
  <c r="BK24" i="75"/>
  <c r="BJ24" i="75"/>
  <c r="BI24" i="75"/>
  <c r="BH24" i="75"/>
  <c r="BG24" i="75"/>
  <c r="BF24" i="75"/>
  <c r="BE24" i="75"/>
  <c r="BD24" i="75"/>
  <c r="BC24" i="75"/>
  <c r="BB24" i="75"/>
  <c r="BA24" i="75"/>
  <c r="AZ24" i="75"/>
  <c r="AY24" i="75"/>
  <c r="AX24" i="75"/>
  <c r="AW24" i="75"/>
  <c r="AV24" i="75"/>
  <c r="AU24" i="75"/>
  <c r="AT24" i="75"/>
  <c r="AS24" i="75"/>
  <c r="AR24" i="75"/>
  <c r="AQ24" i="75"/>
  <c r="AP24" i="75"/>
  <c r="AO24" i="75"/>
  <c r="AN24" i="75"/>
  <c r="AM24" i="75"/>
  <c r="AL24" i="75"/>
  <c r="AK24" i="75"/>
  <c r="AJ24" i="75"/>
  <c r="AI24" i="75"/>
  <c r="AH24" i="75"/>
  <c r="AG24" i="75"/>
  <c r="AF24" i="75"/>
  <c r="AE24" i="75"/>
  <c r="AD24" i="75"/>
  <c r="AC24" i="75"/>
  <c r="AB24" i="75"/>
  <c r="AA24" i="75"/>
  <c r="Z24" i="75"/>
  <c r="Y24" i="75"/>
  <c r="X24" i="75"/>
  <c r="W24" i="75"/>
  <c r="V24" i="75"/>
  <c r="U24" i="75"/>
  <c r="T24" i="75"/>
  <c r="S24" i="75"/>
  <c r="R24" i="75"/>
  <c r="Q24" i="75"/>
  <c r="P24" i="75"/>
  <c r="O24" i="75"/>
  <c r="N24" i="75"/>
  <c r="M24" i="75"/>
  <c r="L24" i="75"/>
  <c r="K24" i="75"/>
  <c r="J24" i="75"/>
  <c r="I24" i="75"/>
  <c r="H24" i="75"/>
  <c r="G24" i="75"/>
  <c r="F24" i="75"/>
  <c r="E24" i="75"/>
  <c r="D24" i="75"/>
  <c r="C24" i="75"/>
  <c r="B24" i="75"/>
  <c r="BX23" i="75"/>
  <c r="BW23" i="75"/>
  <c r="BV23" i="75"/>
  <c r="BU23" i="75"/>
  <c r="BT23" i="75"/>
  <c r="BS23" i="75"/>
  <c r="BR23" i="75"/>
  <c r="BQ23" i="75"/>
  <c r="BP23" i="75"/>
  <c r="BO23" i="75"/>
  <c r="BN23" i="75"/>
  <c r="BM23" i="75"/>
  <c r="BL23" i="75"/>
  <c r="BK23" i="75"/>
  <c r="BJ23" i="75"/>
  <c r="BI23" i="75"/>
  <c r="BH23" i="75"/>
  <c r="BG23" i="75"/>
  <c r="BF23" i="75"/>
  <c r="BE23" i="75"/>
  <c r="BD23" i="75"/>
  <c r="BC23" i="75"/>
  <c r="BB23" i="75"/>
  <c r="BA23" i="75"/>
  <c r="AZ23" i="75"/>
  <c r="AY23" i="75"/>
  <c r="AX23" i="75"/>
  <c r="AW23" i="75"/>
  <c r="AV23" i="75"/>
  <c r="AU23" i="75"/>
  <c r="AT23" i="75"/>
  <c r="AS23" i="75"/>
  <c r="AR23" i="75"/>
  <c r="AQ23" i="75"/>
  <c r="AP23" i="75"/>
  <c r="AO23" i="75"/>
  <c r="AN23" i="75"/>
  <c r="AM23" i="75"/>
  <c r="AL23" i="75"/>
  <c r="AK23" i="75"/>
  <c r="AJ23" i="75"/>
  <c r="AI23" i="75"/>
  <c r="AH23" i="75"/>
  <c r="AG23" i="75"/>
  <c r="AF23" i="75"/>
  <c r="AE23" i="75"/>
  <c r="AD23" i="75"/>
  <c r="AC23" i="75"/>
  <c r="AB23" i="75"/>
  <c r="AA23" i="75"/>
  <c r="Z23" i="75"/>
  <c r="Y23" i="75"/>
  <c r="X23" i="75"/>
  <c r="W23" i="75"/>
  <c r="V23" i="75"/>
  <c r="U23" i="75"/>
  <c r="T23" i="75"/>
  <c r="S23" i="75"/>
  <c r="R23" i="75"/>
  <c r="Q23" i="75"/>
  <c r="P23" i="75"/>
  <c r="O23" i="75"/>
  <c r="N23" i="75"/>
  <c r="M23" i="75"/>
  <c r="L23" i="75"/>
  <c r="K23" i="75"/>
  <c r="J23" i="75"/>
  <c r="I23" i="75"/>
  <c r="H23" i="75"/>
  <c r="G23" i="75"/>
  <c r="F23" i="75"/>
  <c r="E23" i="75"/>
  <c r="D23" i="75"/>
  <c r="C23" i="75"/>
  <c r="B23" i="75"/>
  <c r="BX22" i="75"/>
  <c r="BW22" i="75"/>
  <c r="BV22" i="75"/>
  <c r="BU22" i="75"/>
  <c r="BT22" i="75"/>
  <c r="BS22" i="75"/>
  <c r="BR22" i="75"/>
  <c r="BQ22" i="75"/>
  <c r="BP22" i="75"/>
  <c r="BO22" i="75"/>
  <c r="BN22" i="75"/>
  <c r="BM22" i="75"/>
  <c r="BL22" i="75"/>
  <c r="BK22" i="75"/>
  <c r="BJ22" i="75"/>
  <c r="BI22" i="75"/>
  <c r="BH22" i="75"/>
  <c r="BG22" i="75"/>
  <c r="BF22" i="75"/>
  <c r="BE22" i="75"/>
  <c r="BD22" i="75"/>
  <c r="BC22" i="75"/>
  <c r="BB22" i="75"/>
  <c r="BA22" i="75"/>
  <c r="AZ22" i="75"/>
  <c r="AY22" i="75"/>
  <c r="AX22" i="75"/>
  <c r="AW22" i="75"/>
  <c r="AV22" i="75"/>
  <c r="AU22" i="75"/>
  <c r="AT22" i="75"/>
  <c r="AS22" i="75"/>
  <c r="AR22" i="75"/>
  <c r="AQ22" i="75"/>
  <c r="AP22" i="75"/>
  <c r="AO22" i="75"/>
  <c r="AN22" i="75"/>
  <c r="AM22" i="75"/>
  <c r="AL22" i="75"/>
  <c r="AK22" i="75"/>
  <c r="AJ22" i="75"/>
  <c r="AI22" i="75"/>
  <c r="AH22" i="75"/>
  <c r="AG22" i="75"/>
  <c r="AF22" i="75"/>
  <c r="AE22" i="75"/>
  <c r="AD22" i="75"/>
  <c r="AC22" i="75"/>
  <c r="AB22" i="75"/>
  <c r="AA22" i="75"/>
  <c r="Z22" i="75"/>
  <c r="Y22" i="75"/>
  <c r="X22" i="75"/>
  <c r="W22" i="75"/>
  <c r="V22" i="75"/>
  <c r="U22" i="75"/>
  <c r="T22" i="75"/>
  <c r="S22" i="75"/>
  <c r="R22" i="75"/>
  <c r="Q22" i="75"/>
  <c r="P22" i="75"/>
  <c r="O22" i="75"/>
  <c r="N22" i="75"/>
  <c r="M22" i="75"/>
  <c r="L22" i="75"/>
  <c r="K22" i="75"/>
  <c r="J22" i="75"/>
  <c r="I22" i="75"/>
  <c r="H22" i="75"/>
  <c r="G22" i="75"/>
  <c r="F22" i="75"/>
  <c r="E22" i="75"/>
  <c r="D22" i="75"/>
  <c r="C22" i="75"/>
  <c r="B22" i="75"/>
  <c r="BX21" i="75"/>
  <c r="BW21" i="75"/>
  <c r="BV21" i="75"/>
  <c r="BU21" i="75"/>
  <c r="BT21" i="75"/>
  <c r="BS21" i="75"/>
  <c r="BR21" i="75"/>
  <c r="BQ21" i="75"/>
  <c r="BP21" i="75"/>
  <c r="BO21" i="75"/>
  <c r="BN21" i="75"/>
  <c r="BM21" i="75"/>
  <c r="BL21" i="75"/>
  <c r="BK21" i="75"/>
  <c r="BJ21" i="75"/>
  <c r="BI21" i="75"/>
  <c r="BH21" i="75"/>
  <c r="BG21" i="75"/>
  <c r="BF21" i="75"/>
  <c r="BE21" i="75"/>
  <c r="BD21" i="75"/>
  <c r="BC21" i="75"/>
  <c r="BB21" i="75"/>
  <c r="BA21" i="75"/>
  <c r="AZ21" i="75"/>
  <c r="AY21" i="75"/>
  <c r="AX21" i="75"/>
  <c r="AW21" i="75"/>
  <c r="AV21" i="75"/>
  <c r="AU21" i="75"/>
  <c r="AT21" i="75"/>
  <c r="AS21" i="75"/>
  <c r="AR21" i="75"/>
  <c r="AQ21" i="75"/>
  <c r="AP21" i="75"/>
  <c r="AO21" i="75"/>
  <c r="AN21" i="75"/>
  <c r="AM21" i="75"/>
  <c r="AL21" i="75"/>
  <c r="AK21" i="75"/>
  <c r="AJ21" i="75"/>
  <c r="AI21" i="75"/>
  <c r="AH21" i="75"/>
  <c r="AG21" i="75"/>
  <c r="AF21" i="75"/>
  <c r="AE21" i="75"/>
  <c r="AD21" i="75"/>
  <c r="AC21" i="75"/>
  <c r="AB21" i="75"/>
  <c r="AA21" i="75"/>
  <c r="Z21" i="75"/>
  <c r="Y21" i="75"/>
  <c r="X21" i="75"/>
  <c r="W21" i="75"/>
  <c r="V21" i="75"/>
  <c r="U21" i="75"/>
  <c r="T21" i="75"/>
  <c r="S21" i="75"/>
  <c r="R21" i="75"/>
  <c r="Q21" i="75"/>
  <c r="P21" i="75"/>
  <c r="O21" i="75"/>
  <c r="N21" i="75"/>
  <c r="M21" i="75"/>
  <c r="L21" i="75"/>
  <c r="K21" i="75"/>
  <c r="J21" i="75"/>
  <c r="I21" i="75"/>
  <c r="H21" i="75"/>
  <c r="G21" i="75"/>
  <c r="F21" i="75"/>
  <c r="E21" i="75"/>
  <c r="D21" i="75"/>
  <c r="C21" i="75"/>
  <c r="B21" i="75"/>
  <c r="BX20" i="75"/>
  <c r="BW20" i="75"/>
  <c r="BV20" i="75"/>
  <c r="BU20" i="75"/>
  <c r="BT20" i="75"/>
  <c r="BS20" i="75"/>
  <c r="BR20" i="75"/>
  <c r="BQ20" i="75"/>
  <c r="BP20" i="75"/>
  <c r="BO20" i="75"/>
  <c r="BN20" i="75"/>
  <c r="BM20" i="75"/>
  <c r="BL20" i="75"/>
  <c r="BK20" i="75"/>
  <c r="BJ20" i="75"/>
  <c r="BI20" i="75"/>
  <c r="BH20" i="75"/>
  <c r="BG20" i="75"/>
  <c r="BF20" i="75"/>
  <c r="BE20" i="75"/>
  <c r="BD20" i="75"/>
  <c r="BC20" i="75"/>
  <c r="BB20" i="75"/>
  <c r="BA20" i="75"/>
  <c r="AZ20" i="75"/>
  <c r="AY20" i="75"/>
  <c r="AX20" i="75"/>
  <c r="AW20" i="75"/>
  <c r="AV20" i="75"/>
  <c r="AU20" i="75"/>
  <c r="AT20" i="75"/>
  <c r="AS20" i="75"/>
  <c r="AR20" i="75"/>
  <c r="AQ20" i="75"/>
  <c r="AP20" i="75"/>
  <c r="AO20" i="75"/>
  <c r="AN20" i="75"/>
  <c r="AM20" i="75"/>
  <c r="AL20" i="75"/>
  <c r="AK20" i="75"/>
  <c r="AJ20" i="75"/>
  <c r="AI20" i="75"/>
  <c r="AH20" i="75"/>
  <c r="AG20" i="75"/>
  <c r="AF20" i="75"/>
  <c r="AE20" i="75"/>
  <c r="AD20" i="75"/>
  <c r="AC20" i="75"/>
  <c r="AB20" i="75"/>
  <c r="AA20" i="75"/>
  <c r="Z20" i="75"/>
  <c r="Y20" i="75"/>
  <c r="X20" i="75"/>
  <c r="W20" i="75"/>
  <c r="V20" i="75"/>
  <c r="U20" i="75"/>
  <c r="T20" i="75"/>
  <c r="S20" i="75"/>
  <c r="R20" i="75"/>
  <c r="Q20" i="75"/>
  <c r="P20" i="75"/>
  <c r="O20" i="75"/>
  <c r="N20" i="75"/>
  <c r="M20" i="75"/>
  <c r="L20" i="75"/>
  <c r="K20" i="75"/>
  <c r="J20" i="75"/>
  <c r="I20" i="75"/>
  <c r="H20" i="75"/>
  <c r="G20" i="75"/>
  <c r="F20" i="75"/>
  <c r="E20" i="75"/>
  <c r="D20" i="75"/>
  <c r="C20" i="75"/>
  <c r="B20" i="75"/>
  <c r="BX19" i="75"/>
  <c r="BW19" i="75"/>
  <c r="BV19" i="75"/>
  <c r="BU19" i="75"/>
  <c r="BT19" i="75"/>
  <c r="BS19" i="75"/>
  <c r="BR19" i="75"/>
  <c r="BQ19" i="75"/>
  <c r="BP19" i="75"/>
  <c r="BO19" i="75"/>
  <c r="BN19" i="75"/>
  <c r="BM19" i="75"/>
  <c r="BL19" i="75"/>
  <c r="BK19" i="75"/>
  <c r="BJ19" i="75"/>
  <c r="BI19" i="75"/>
  <c r="BH19" i="75"/>
  <c r="BG19" i="75"/>
  <c r="BF19" i="75"/>
  <c r="BE19" i="75"/>
  <c r="BD19" i="75"/>
  <c r="BC19" i="75"/>
  <c r="BB19" i="75"/>
  <c r="BA19" i="75"/>
  <c r="AZ19" i="75"/>
  <c r="AY19" i="75"/>
  <c r="AX19" i="75"/>
  <c r="AW19" i="75"/>
  <c r="AV19" i="75"/>
  <c r="AU19" i="75"/>
  <c r="AT19" i="75"/>
  <c r="AS19" i="75"/>
  <c r="AR19" i="75"/>
  <c r="AQ19" i="75"/>
  <c r="AP19" i="75"/>
  <c r="AO19" i="75"/>
  <c r="AN19" i="75"/>
  <c r="AM19" i="75"/>
  <c r="AL19" i="75"/>
  <c r="AK19" i="75"/>
  <c r="AJ19" i="75"/>
  <c r="AI19" i="75"/>
  <c r="AH19" i="75"/>
  <c r="AG19" i="75"/>
  <c r="AF19" i="75"/>
  <c r="AE19" i="75"/>
  <c r="AD19" i="75"/>
  <c r="AC19" i="75"/>
  <c r="AB19" i="75"/>
  <c r="AA19" i="75"/>
  <c r="Z19" i="75"/>
  <c r="Y19" i="75"/>
  <c r="X19" i="75"/>
  <c r="W19" i="75"/>
  <c r="V19" i="75"/>
  <c r="U19" i="75"/>
  <c r="T19" i="75"/>
  <c r="S19" i="75"/>
  <c r="R19" i="75"/>
  <c r="Q19" i="75"/>
  <c r="P19" i="75"/>
  <c r="O19" i="75"/>
  <c r="N19" i="75"/>
  <c r="M19" i="75"/>
  <c r="L19" i="75"/>
  <c r="K19" i="75"/>
  <c r="J19" i="75"/>
  <c r="I19" i="75"/>
  <c r="H19" i="75"/>
  <c r="G19" i="75"/>
  <c r="F19" i="75"/>
  <c r="E19" i="75"/>
  <c r="D19" i="75"/>
  <c r="C19" i="75"/>
  <c r="B19" i="75"/>
  <c r="BX18" i="75"/>
  <c r="BW18" i="75"/>
  <c r="BV18" i="75"/>
  <c r="BU18" i="75"/>
  <c r="BT18" i="75"/>
  <c r="BS18" i="75"/>
  <c r="BR18" i="75"/>
  <c r="BQ18" i="75"/>
  <c r="BP18" i="75"/>
  <c r="BO18" i="75"/>
  <c r="BN18" i="75"/>
  <c r="BM18" i="75"/>
  <c r="BL18" i="75"/>
  <c r="BK18" i="75"/>
  <c r="BJ18" i="75"/>
  <c r="BI18" i="75"/>
  <c r="BH18" i="75"/>
  <c r="BG18" i="75"/>
  <c r="BF18" i="75"/>
  <c r="BE18" i="75"/>
  <c r="BD18" i="75"/>
  <c r="BC18" i="75"/>
  <c r="BB18" i="75"/>
  <c r="BA18" i="75"/>
  <c r="AZ18" i="75"/>
  <c r="AY18" i="75"/>
  <c r="AX18" i="75"/>
  <c r="AW18" i="75"/>
  <c r="AV18" i="75"/>
  <c r="AU18" i="75"/>
  <c r="AT18" i="75"/>
  <c r="AS18" i="75"/>
  <c r="AR18" i="75"/>
  <c r="AQ18" i="75"/>
  <c r="AP18" i="75"/>
  <c r="AO18" i="75"/>
  <c r="AN18" i="75"/>
  <c r="AM18" i="75"/>
  <c r="AL18" i="75"/>
  <c r="AK18" i="75"/>
  <c r="AJ18" i="75"/>
  <c r="AI18" i="75"/>
  <c r="AH18" i="75"/>
  <c r="AG18" i="75"/>
  <c r="AF18" i="75"/>
  <c r="AE18" i="75"/>
  <c r="AD18" i="75"/>
  <c r="AC18" i="75"/>
  <c r="AB18" i="75"/>
  <c r="AA18" i="75"/>
  <c r="Z18" i="75"/>
  <c r="Y18" i="75"/>
  <c r="X18" i="75"/>
  <c r="W18" i="75"/>
  <c r="V18" i="75"/>
  <c r="U18" i="75"/>
  <c r="T18" i="75"/>
  <c r="S18" i="75"/>
  <c r="R18" i="75"/>
  <c r="Q18" i="75"/>
  <c r="P18" i="75"/>
  <c r="O18" i="75"/>
  <c r="N18" i="75"/>
  <c r="M18" i="75"/>
  <c r="L18" i="75"/>
  <c r="K18" i="75"/>
  <c r="J18" i="75"/>
  <c r="I18" i="75"/>
  <c r="H18" i="75"/>
  <c r="G18" i="75"/>
  <c r="F18" i="75"/>
  <c r="E18" i="75"/>
  <c r="D18" i="75"/>
  <c r="C18" i="75"/>
  <c r="B18" i="75"/>
  <c r="BX17" i="75"/>
  <c r="BW17" i="75"/>
  <c r="BV17" i="75"/>
  <c r="BU17" i="75"/>
  <c r="BT17" i="75"/>
  <c r="BS17" i="75"/>
  <c r="BR17" i="75"/>
  <c r="BQ17" i="75"/>
  <c r="BP17" i="75"/>
  <c r="BO17" i="75"/>
  <c r="BN17" i="75"/>
  <c r="BM17" i="75"/>
  <c r="BL17" i="75"/>
  <c r="BK17" i="75"/>
  <c r="BJ17" i="75"/>
  <c r="BI17" i="75"/>
  <c r="BH17" i="75"/>
  <c r="BG17" i="75"/>
  <c r="BF17" i="75"/>
  <c r="BE17" i="75"/>
  <c r="BD17" i="75"/>
  <c r="BC17" i="75"/>
  <c r="BB17" i="75"/>
  <c r="BA17" i="75"/>
  <c r="AZ17" i="75"/>
  <c r="AY17" i="75"/>
  <c r="AX17" i="75"/>
  <c r="AW17" i="75"/>
  <c r="AV17" i="75"/>
  <c r="AU17" i="75"/>
  <c r="AT17" i="75"/>
  <c r="AS17" i="75"/>
  <c r="AR17" i="75"/>
  <c r="AQ17" i="75"/>
  <c r="AP17" i="75"/>
  <c r="AO17" i="75"/>
  <c r="AN17" i="75"/>
  <c r="AM17" i="75"/>
  <c r="AL17" i="75"/>
  <c r="AK17" i="75"/>
  <c r="AJ17" i="75"/>
  <c r="AI17" i="75"/>
  <c r="AH17" i="75"/>
  <c r="AG17" i="75"/>
  <c r="AF17" i="75"/>
  <c r="AE17" i="75"/>
  <c r="AD17" i="75"/>
  <c r="AC17" i="75"/>
  <c r="AB17" i="75"/>
  <c r="AA17" i="75"/>
  <c r="Z17" i="75"/>
  <c r="Y17" i="75"/>
  <c r="X17" i="75"/>
  <c r="W17" i="75"/>
  <c r="V17" i="75"/>
  <c r="U17" i="75"/>
  <c r="T17" i="75"/>
  <c r="S17" i="75"/>
  <c r="R17" i="75"/>
  <c r="Q17" i="75"/>
  <c r="P17" i="75"/>
  <c r="O17" i="75"/>
  <c r="N17" i="75"/>
  <c r="M17" i="75"/>
  <c r="L17" i="75"/>
  <c r="K17" i="75"/>
  <c r="J17" i="75"/>
  <c r="I17" i="75"/>
  <c r="H17" i="75"/>
  <c r="G17" i="75"/>
  <c r="F17" i="75"/>
  <c r="E17" i="75"/>
  <c r="D17" i="75"/>
  <c r="C17" i="75"/>
  <c r="B17" i="75"/>
  <c r="BX16" i="75"/>
  <c r="BW16" i="75"/>
  <c r="BV16" i="75"/>
  <c r="BU16" i="75"/>
  <c r="BT16" i="75"/>
  <c r="BS16" i="75"/>
  <c r="BR16" i="75"/>
  <c r="BQ16" i="75"/>
  <c r="BP16" i="75"/>
  <c r="BO16" i="75"/>
  <c r="BN16" i="75"/>
  <c r="BM16" i="75"/>
  <c r="BL16" i="75"/>
  <c r="BK16" i="75"/>
  <c r="BJ16" i="75"/>
  <c r="BI16" i="75"/>
  <c r="BH16" i="75"/>
  <c r="BG16" i="75"/>
  <c r="BF16" i="75"/>
  <c r="BE16" i="75"/>
  <c r="BD16" i="75"/>
  <c r="BC16" i="75"/>
  <c r="BB16" i="75"/>
  <c r="BA16" i="75"/>
  <c r="AZ16" i="75"/>
  <c r="AY16" i="75"/>
  <c r="AX16" i="75"/>
  <c r="AW16" i="75"/>
  <c r="AV16" i="75"/>
  <c r="AU16" i="75"/>
  <c r="AT16" i="75"/>
  <c r="AS16" i="75"/>
  <c r="AR16" i="75"/>
  <c r="AQ16" i="75"/>
  <c r="AP16" i="75"/>
  <c r="AO16" i="75"/>
  <c r="AN16" i="75"/>
  <c r="AM16" i="75"/>
  <c r="AL16" i="75"/>
  <c r="AK16" i="75"/>
  <c r="AJ16" i="75"/>
  <c r="AI16" i="75"/>
  <c r="AH16" i="75"/>
  <c r="AG16" i="75"/>
  <c r="AF16" i="75"/>
  <c r="AE16" i="75"/>
  <c r="AD16" i="75"/>
  <c r="AC16" i="75"/>
  <c r="AB16" i="75"/>
  <c r="AA16" i="75"/>
  <c r="Z16" i="75"/>
  <c r="Y16" i="75"/>
  <c r="X16" i="75"/>
  <c r="W16" i="75"/>
  <c r="V16" i="75"/>
  <c r="U16" i="75"/>
  <c r="T16" i="75"/>
  <c r="S16" i="75"/>
  <c r="R16" i="75"/>
  <c r="Q16" i="75"/>
  <c r="P16" i="75"/>
  <c r="O16" i="75"/>
  <c r="N16" i="75"/>
  <c r="M16" i="75"/>
  <c r="L16" i="75"/>
  <c r="K16" i="75"/>
  <c r="J16" i="75"/>
  <c r="I16" i="75"/>
  <c r="H16" i="75"/>
  <c r="G16" i="75"/>
  <c r="F16" i="75"/>
  <c r="E16" i="75"/>
  <c r="D16" i="75"/>
  <c r="C16" i="75"/>
  <c r="B16" i="75"/>
  <c r="BX15" i="75"/>
  <c r="BW15" i="75"/>
  <c r="BV15" i="75"/>
  <c r="BU15" i="75"/>
  <c r="BT15" i="75"/>
  <c r="BS15" i="75"/>
  <c r="BR15" i="75"/>
  <c r="BQ15" i="75"/>
  <c r="BP15" i="75"/>
  <c r="BO15" i="75"/>
  <c r="BN15" i="75"/>
  <c r="BM15" i="75"/>
  <c r="BL15" i="75"/>
  <c r="BK15" i="75"/>
  <c r="BJ15" i="75"/>
  <c r="BI15" i="75"/>
  <c r="BH15" i="75"/>
  <c r="BG15" i="75"/>
  <c r="BF15" i="75"/>
  <c r="BE15" i="75"/>
  <c r="BD15" i="75"/>
  <c r="BC15" i="75"/>
  <c r="BB15" i="75"/>
  <c r="BA15" i="75"/>
  <c r="AZ15" i="75"/>
  <c r="AY15" i="75"/>
  <c r="AX15" i="75"/>
  <c r="AW15" i="75"/>
  <c r="AV15" i="75"/>
  <c r="AU15" i="75"/>
  <c r="AT15" i="75"/>
  <c r="AS15" i="75"/>
  <c r="AR15" i="75"/>
  <c r="AQ15" i="75"/>
  <c r="AP15" i="75"/>
  <c r="AO15" i="75"/>
  <c r="AN15" i="75"/>
  <c r="AM15" i="75"/>
  <c r="AL15" i="75"/>
  <c r="AK15" i="75"/>
  <c r="AJ15" i="75"/>
  <c r="AI15" i="75"/>
  <c r="AH15" i="75"/>
  <c r="AG15" i="75"/>
  <c r="AF15" i="75"/>
  <c r="AE15" i="75"/>
  <c r="AD15" i="75"/>
  <c r="AC15" i="75"/>
  <c r="AB15" i="75"/>
  <c r="AA15" i="75"/>
  <c r="Z15" i="75"/>
  <c r="Y15" i="75"/>
  <c r="X15" i="75"/>
  <c r="W15" i="75"/>
  <c r="V15" i="75"/>
  <c r="U15" i="75"/>
  <c r="T15" i="75"/>
  <c r="S15" i="75"/>
  <c r="R15" i="75"/>
  <c r="Q15" i="75"/>
  <c r="P15" i="75"/>
  <c r="O15" i="75"/>
  <c r="N15" i="75"/>
  <c r="M15" i="75"/>
  <c r="L15" i="75"/>
  <c r="K15" i="75"/>
  <c r="J15" i="75"/>
  <c r="I15" i="75"/>
  <c r="H15" i="75"/>
  <c r="G15" i="75"/>
  <c r="F15" i="75"/>
  <c r="E15" i="75"/>
  <c r="D15" i="75"/>
  <c r="C15" i="75"/>
  <c r="B15" i="75"/>
  <c r="BX14" i="75"/>
  <c r="BW14" i="75"/>
  <c r="BV14" i="75"/>
  <c r="BU14" i="75"/>
  <c r="BT14" i="75"/>
  <c r="BS14" i="75"/>
  <c r="BR14" i="75"/>
  <c r="BQ14" i="75"/>
  <c r="BP14" i="75"/>
  <c r="BO14" i="75"/>
  <c r="BN14" i="75"/>
  <c r="BM14" i="75"/>
  <c r="BL14" i="75"/>
  <c r="BK14" i="75"/>
  <c r="BJ14" i="75"/>
  <c r="BI14" i="75"/>
  <c r="BH14" i="75"/>
  <c r="BG14" i="75"/>
  <c r="BF14" i="75"/>
  <c r="BE14" i="75"/>
  <c r="BD14" i="75"/>
  <c r="BC14" i="75"/>
  <c r="BB14" i="75"/>
  <c r="BA14" i="75"/>
  <c r="AZ14" i="75"/>
  <c r="AY14" i="75"/>
  <c r="AX14" i="75"/>
  <c r="AW14" i="75"/>
  <c r="AV14" i="75"/>
  <c r="AU14" i="75"/>
  <c r="AT14" i="75"/>
  <c r="AS14" i="75"/>
  <c r="AR14" i="75"/>
  <c r="AQ14" i="75"/>
  <c r="AP14" i="75"/>
  <c r="AO14" i="75"/>
  <c r="AN14" i="75"/>
  <c r="AM14" i="75"/>
  <c r="AL14" i="75"/>
  <c r="AK14" i="75"/>
  <c r="AJ14" i="75"/>
  <c r="AI14" i="75"/>
  <c r="AH14" i="75"/>
  <c r="AG14" i="75"/>
  <c r="AF14" i="75"/>
  <c r="AE14" i="75"/>
  <c r="AD14" i="75"/>
  <c r="AC14" i="75"/>
  <c r="AB14" i="75"/>
  <c r="AA14" i="75"/>
  <c r="Z14" i="75"/>
  <c r="Y14" i="75"/>
  <c r="X14" i="75"/>
  <c r="W14" i="75"/>
  <c r="V14" i="75"/>
  <c r="U14" i="75"/>
  <c r="T14" i="75"/>
  <c r="S14" i="75"/>
  <c r="R14" i="75"/>
  <c r="Q14" i="75"/>
  <c r="P14" i="75"/>
  <c r="O14" i="75"/>
  <c r="N14" i="75"/>
  <c r="M14" i="75"/>
  <c r="L14" i="75"/>
  <c r="K14" i="75"/>
  <c r="J14" i="75"/>
  <c r="I14" i="75"/>
  <c r="H14" i="75"/>
  <c r="G14" i="75"/>
  <c r="F14" i="75"/>
  <c r="E14" i="75"/>
  <c r="D14" i="75"/>
  <c r="C14" i="75"/>
  <c r="B14" i="75"/>
  <c r="BX13" i="75"/>
  <c r="BW13" i="75"/>
  <c r="BV13" i="75"/>
  <c r="BU13" i="75"/>
  <c r="BT13" i="75"/>
  <c r="BS13" i="75"/>
  <c r="BR13" i="75"/>
  <c r="BQ13" i="75"/>
  <c r="BP13" i="75"/>
  <c r="BO13" i="75"/>
  <c r="BN13" i="75"/>
  <c r="BM13" i="75"/>
  <c r="BL13" i="75"/>
  <c r="BK13" i="75"/>
  <c r="BJ13" i="75"/>
  <c r="BI13" i="75"/>
  <c r="BH13" i="75"/>
  <c r="BG13" i="75"/>
  <c r="BF13" i="75"/>
  <c r="BE13" i="75"/>
  <c r="BD13" i="75"/>
  <c r="BC13" i="75"/>
  <c r="BB13" i="75"/>
  <c r="BA13" i="75"/>
  <c r="AZ13" i="75"/>
  <c r="AY13" i="75"/>
  <c r="AX13" i="75"/>
  <c r="AW13" i="75"/>
  <c r="AV13" i="75"/>
  <c r="AU13" i="75"/>
  <c r="AT13" i="75"/>
  <c r="AS13" i="75"/>
  <c r="AR13" i="75"/>
  <c r="AQ13" i="75"/>
  <c r="AP13" i="75"/>
  <c r="AO13" i="75"/>
  <c r="AN13" i="75"/>
  <c r="AM13" i="75"/>
  <c r="AL13" i="75"/>
  <c r="AK13" i="75"/>
  <c r="AJ13" i="75"/>
  <c r="AI13" i="75"/>
  <c r="AH13" i="75"/>
  <c r="AG13" i="75"/>
  <c r="AF13" i="75"/>
  <c r="AE13" i="75"/>
  <c r="AD13" i="75"/>
  <c r="AC13" i="75"/>
  <c r="AB13" i="75"/>
  <c r="AA13" i="75"/>
  <c r="Z13" i="75"/>
  <c r="Y13" i="75"/>
  <c r="X13" i="75"/>
  <c r="W13" i="75"/>
  <c r="V13" i="75"/>
  <c r="U13" i="75"/>
  <c r="T13" i="75"/>
  <c r="S13" i="75"/>
  <c r="R13" i="75"/>
  <c r="Q13" i="75"/>
  <c r="P13" i="75"/>
  <c r="O13" i="75"/>
  <c r="N13" i="75"/>
  <c r="M13" i="75"/>
  <c r="L13" i="75"/>
  <c r="K13" i="75"/>
  <c r="J13" i="75"/>
  <c r="I13" i="75"/>
  <c r="H13" i="75"/>
  <c r="G13" i="75"/>
  <c r="F13" i="75"/>
  <c r="E13" i="75"/>
  <c r="D13" i="75"/>
  <c r="C13" i="75"/>
  <c r="B13" i="75"/>
  <c r="BX12" i="75"/>
  <c r="BW12" i="75"/>
  <c r="BV12" i="75"/>
  <c r="BU12" i="75"/>
  <c r="BT12" i="75"/>
  <c r="BS12" i="75"/>
  <c r="BR12" i="75"/>
  <c r="BQ12" i="75"/>
  <c r="BP12" i="75"/>
  <c r="BO12" i="75"/>
  <c r="BN12" i="75"/>
  <c r="BM12" i="75"/>
  <c r="BL12" i="75"/>
  <c r="BK12" i="75"/>
  <c r="BJ12" i="75"/>
  <c r="BI12" i="75"/>
  <c r="BH12" i="75"/>
  <c r="BG12" i="75"/>
  <c r="BF12" i="75"/>
  <c r="BE12" i="75"/>
  <c r="BD12" i="75"/>
  <c r="BC12" i="75"/>
  <c r="BB12" i="75"/>
  <c r="BA12" i="75"/>
  <c r="AZ12" i="75"/>
  <c r="AY12" i="75"/>
  <c r="AX12" i="75"/>
  <c r="AW12" i="75"/>
  <c r="AV12" i="75"/>
  <c r="AU12" i="75"/>
  <c r="AT12" i="75"/>
  <c r="AS12" i="75"/>
  <c r="AR12" i="75"/>
  <c r="AQ12" i="75"/>
  <c r="AP12" i="75"/>
  <c r="AO12" i="75"/>
  <c r="AN12" i="75"/>
  <c r="AM12" i="75"/>
  <c r="AL12" i="75"/>
  <c r="AK12" i="75"/>
  <c r="AJ12" i="75"/>
  <c r="AI12" i="75"/>
  <c r="AH12" i="75"/>
  <c r="AG12" i="75"/>
  <c r="AF12" i="75"/>
  <c r="AE12" i="75"/>
  <c r="AD12" i="75"/>
  <c r="AC12" i="75"/>
  <c r="AB12" i="75"/>
  <c r="AA12" i="75"/>
  <c r="Z12" i="75"/>
  <c r="Y12" i="75"/>
  <c r="X12" i="75"/>
  <c r="W12" i="75"/>
  <c r="V12" i="75"/>
  <c r="U12" i="75"/>
  <c r="T12" i="75"/>
  <c r="S12" i="75"/>
  <c r="R12" i="75"/>
  <c r="Q12" i="75"/>
  <c r="P12" i="75"/>
  <c r="O12" i="75"/>
  <c r="N12" i="75"/>
  <c r="M12" i="75"/>
  <c r="L12" i="75"/>
  <c r="K12" i="75"/>
  <c r="J12" i="75"/>
  <c r="I12" i="75"/>
  <c r="H12" i="75"/>
  <c r="G12" i="75"/>
  <c r="F12" i="75"/>
  <c r="E12" i="75"/>
  <c r="D12" i="75"/>
  <c r="C12" i="75"/>
  <c r="B12" i="75"/>
  <c r="BX11" i="75"/>
  <c r="BW11" i="75"/>
  <c r="BV11" i="75"/>
  <c r="BU11" i="75"/>
  <c r="BT11" i="75"/>
  <c r="BS11" i="75"/>
  <c r="BR11" i="75"/>
  <c r="BQ11" i="75"/>
  <c r="BP11" i="75"/>
  <c r="BO11" i="75"/>
  <c r="BN11" i="75"/>
  <c r="BM11" i="75"/>
  <c r="BL11" i="75"/>
  <c r="BK11" i="75"/>
  <c r="BJ11" i="75"/>
  <c r="BI11" i="75"/>
  <c r="BH11" i="75"/>
  <c r="BG11" i="75"/>
  <c r="BF11" i="75"/>
  <c r="BE11" i="75"/>
  <c r="BD11" i="75"/>
  <c r="BC11" i="75"/>
  <c r="BB11" i="75"/>
  <c r="BA11" i="75"/>
  <c r="AZ11" i="75"/>
  <c r="AY11" i="75"/>
  <c r="AX11" i="75"/>
  <c r="AW11" i="75"/>
  <c r="AV11" i="75"/>
  <c r="AU11" i="75"/>
  <c r="AT11" i="75"/>
  <c r="AS11" i="75"/>
  <c r="AR11" i="75"/>
  <c r="AQ11" i="75"/>
  <c r="AP11" i="75"/>
  <c r="AO11" i="75"/>
  <c r="AN11" i="75"/>
  <c r="AM11" i="75"/>
  <c r="AL11" i="75"/>
  <c r="AK11" i="75"/>
  <c r="AJ11" i="75"/>
  <c r="AI11" i="75"/>
  <c r="AH11" i="75"/>
  <c r="AG11" i="75"/>
  <c r="AF11" i="75"/>
  <c r="AE11" i="75"/>
  <c r="AD11" i="75"/>
  <c r="AC11" i="75"/>
  <c r="AB11" i="75"/>
  <c r="AA11" i="75"/>
  <c r="Z11" i="75"/>
  <c r="Y11" i="75"/>
  <c r="X11" i="75"/>
  <c r="W11" i="75"/>
  <c r="V11" i="75"/>
  <c r="U11" i="75"/>
  <c r="T11" i="75"/>
  <c r="S11" i="75"/>
  <c r="R11" i="75"/>
  <c r="Q11" i="75"/>
  <c r="P11" i="75"/>
  <c r="O11" i="75"/>
  <c r="N11" i="75"/>
  <c r="M11" i="75"/>
  <c r="L11" i="75"/>
  <c r="K11" i="75"/>
  <c r="J11" i="75"/>
  <c r="I11" i="75"/>
  <c r="H11" i="75"/>
  <c r="G11" i="75"/>
  <c r="F11" i="75"/>
  <c r="E11" i="75"/>
  <c r="D11" i="75"/>
  <c r="C11" i="75"/>
  <c r="B11" i="75"/>
  <c r="BX10" i="75"/>
  <c r="BW10" i="75"/>
  <c r="BV10" i="75"/>
  <c r="BU10" i="75"/>
  <c r="BT10" i="75"/>
  <c r="BS10" i="75"/>
  <c r="BR10" i="75"/>
  <c r="BQ10" i="75"/>
  <c r="BP10" i="75"/>
  <c r="BO10" i="75"/>
  <c r="BN10" i="75"/>
  <c r="BM10" i="75"/>
  <c r="BL10" i="75"/>
  <c r="BK10" i="75"/>
  <c r="BJ10" i="75"/>
  <c r="BI10" i="75"/>
  <c r="BH10" i="75"/>
  <c r="BG10" i="75"/>
  <c r="BF10" i="75"/>
  <c r="BE10" i="75"/>
  <c r="BD10" i="75"/>
  <c r="BC10" i="75"/>
  <c r="BB10" i="75"/>
  <c r="BA10" i="75"/>
  <c r="AZ10" i="75"/>
  <c r="AY10" i="75"/>
  <c r="AX10" i="75"/>
  <c r="AW10" i="75"/>
  <c r="AV10" i="75"/>
  <c r="AU10" i="75"/>
  <c r="AT10" i="75"/>
  <c r="AS10" i="75"/>
  <c r="AR10" i="75"/>
  <c r="AQ10" i="75"/>
  <c r="AP10" i="75"/>
  <c r="AO10" i="75"/>
  <c r="AN10" i="75"/>
  <c r="AM10" i="75"/>
  <c r="AL10" i="75"/>
  <c r="AK10" i="75"/>
  <c r="AJ10" i="75"/>
  <c r="AI10" i="75"/>
  <c r="AH10" i="75"/>
  <c r="AG10" i="75"/>
  <c r="AF10" i="75"/>
  <c r="AE10" i="75"/>
  <c r="AD10" i="75"/>
  <c r="AC10" i="75"/>
  <c r="AB10" i="75"/>
  <c r="AA10" i="75"/>
  <c r="Z10" i="75"/>
  <c r="Y10" i="75"/>
  <c r="X10" i="75"/>
  <c r="W10" i="75"/>
  <c r="V10" i="75"/>
  <c r="U10" i="75"/>
  <c r="T10" i="75"/>
  <c r="S10" i="75"/>
  <c r="R10" i="75"/>
  <c r="Q10" i="75"/>
  <c r="P10" i="75"/>
  <c r="O10" i="75"/>
  <c r="N10" i="75"/>
  <c r="M10" i="75"/>
  <c r="L10" i="75"/>
  <c r="K10" i="75"/>
  <c r="J10" i="75"/>
  <c r="I10" i="75"/>
  <c r="H10" i="75"/>
  <c r="G10" i="75"/>
  <c r="F10" i="75"/>
  <c r="E10" i="75"/>
  <c r="D10" i="75"/>
  <c r="C10" i="75"/>
  <c r="B10" i="75"/>
  <c r="BX9" i="75"/>
  <c r="BW9" i="75"/>
  <c r="BV9" i="75"/>
  <c r="BU9" i="75"/>
  <c r="BT9" i="75"/>
  <c r="BS9" i="75"/>
  <c r="BR9" i="75"/>
  <c r="BQ9" i="75"/>
  <c r="BP9" i="75"/>
  <c r="BO9" i="75"/>
  <c r="BN9" i="75"/>
  <c r="BM9" i="75"/>
  <c r="BL9" i="75"/>
  <c r="BK9" i="75"/>
  <c r="BJ9" i="75"/>
  <c r="BI9" i="75"/>
  <c r="BH9" i="75"/>
  <c r="BG9" i="75"/>
  <c r="BF9" i="75"/>
  <c r="BE9" i="75"/>
  <c r="BD9" i="75"/>
  <c r="BC9" i="75"/>
  <c r="BB9" i="75"/>
  <c r="BA9" i="75"/>
  <c r="AZ9" i="75"/>
  <c r="AY9" i="75"/>
  <c r="AX9" i="75"/>
  <c r="AW9" i="75"/>
  <c r="AV9" i="75"/>
  <c r="AU9" i="75"/>
  <c r="AT9" i="75"/>
  <c r="AS9" i="75"/>
  <c r="AR9" i="75"/>
  <c r="AQ9" i="75"/>
  <c r="AP9" i="75"/>
  <c r="AO9" i="75"/>
  <c r="AN9" i="75"/>
  <c r="AM9" i="75"/>
  <c r="AL9" i="75"/>
  <c r="AK9" i="75"/>
  <c r="AJ9" i="75"/>
  <c r="AI9" i="75"/>
  <c r="AH9" i="75"/>
  <c r="AG9" i="75"/>
  <c r="AF9" i="75"/>
  <c r="AE9" i="75"/>
  <c r="AD9" i="75"/>
  <c r="AC9" i="75"/>
  <c r="AB9" i="75"/>
  <c r="AA9" i="75"/>
  <c r="Z9" i="75"/>
  <c r="Y9" i="75"/>
  <c r="X9" i="75"/>
  <c r="W9" i="75"/>
  <c r="V9" i="75"/>
  <c r="U9" i="75"/>
  <c r="T9" i="75"/>
  <c r="S9" i="75"/>
  <c r="R9" i="75"/>
  <c r="Q9" i="75"/>
  <c r="P9" i="75"/>
  <c r="O9" i="75"/>
  <c r="N9" i="75"/>
  <c r="M9" i="75"/>
  <c r="L9" i="75"/>
  <c r="K9" i="75"/>
  <c r="J9" i="75"/>
  <c r="I9" i="75"/>
  <c r="H9" i="75"/>
  <c r="G9" i="75"/>
  <c r="F9" i="75"/>
  <c r="E9" i="75"/>
  <c r="D9" i="75"/>
  <c r="C9" i="75"/>
  <c r="B9" i="75"/>
  <c r="BX8" i="75"/>
  <c r="BW8" i="75"/>
  <c r="BV8" i="75"/>
  <c r="BU8" i="75"/>
  <c r="BT8" i="75"/>
  <c r="BS8" i="75"/>
  <c r="BR8" i="75"/>
  <c r="BQ8" i="75"/>
  <c r="BP8" i="75"/>
  <c r="BO8" i="75"/>
  <c r="BN8" i="75"/>
  <c r="BM8" i="75"/>
  <c r="BL8" i="75"/>
  <c r="BK8" i="75"/>
  <c r="BJ8" i="75"/>
  <c r="BI8" i="75"/>
  <c r="BH8" i="75"/>
  <c r="BG8" i="75"/>
  <c r="BF8" i="75"/>
  <c r="BE8" i="75"/>
  <c r="BD8" i="75"/>
  <c r="BC8" i="75"/>
  <c r="BB8" i="75"/>
  <c r="BA8" i="75"/>
  <c r="AZ8" i="75"/>
  <c r="AY8" i="75"/>
  <c r="AX8" i="75"/>
  <c r="AW8" i="75"/>
  <c r="AV8" i="75"/>
  <c r="AU8" i="75"/>
  <c r="AT8" i="75"/>
  <c r="AS8" i="75"/>
  <c r="AR8" i="75"/>
  <c r="AQ8" i="75"/>
  <c r="AP8" i="75"/>
  <c r="AO8" i="75"/>
  <c r="AN8" i="75"/>
  <c r="AM8" i="75"/>
  <c r="AL8" i="75"/>
  <c r="AK8" i="75"/>
  <c r="AJ8" i="75"/>
  <c r="AI8" i="75"/>
  <c r="AH8" i="75"/>
  <c r="AG8" i="75"/>
  <c r="AF8" i="75"/>
  <c r="AE8" i="75"/>
  <c r="AD8" i="75"/>
  <c r="AC8" i="75"/>
  <c r="AB8" i="75"/>
  <c r="AA8" i="75"/>
  <c r="Z8" i="75"/>
  <c r="Y8" i="75"/>
  <c r="X8" i="75"/>
  <c r="W8" i="75"/>
  <c r="V8" i="75"/>
  <c r="U8" i="75"/>
  <c r="T8" i="75"/>
  <c r="S8" i="75"/>
  <c r="R8" i="75"/>
  <c r="Q8" i="75"/>
  <c r="P8" i="75"/>
  <c r="O8" i="75"/>
  <c r="N8" i="75"/>
  <c r="M8" i="75"/>
  <c r="L8" i="75"/>
  <c r="K8" i="75"/>
  <c r="J8" i="75"/>
  <c r="I8" i="75"/>
  <c r="H8" i="75"/>
  <c r="G8" i="75"/>
  <c r="F8" i="75"/>
  <c r="E8" i="75"/>
  <c r="D8" i="75"/>
  <c r="C8" i="75"/>
  <c r="B8" i="75"/>
  <c r="BX7" i="75"/>
  <c r="BW7" i="75"/>
  <c r="BV7" i="75"/>
  <c r="BU7" i="75"/>
  <c r="BT7" i="75"/>
  <c r="BS7" i="75"/>
  <c r="BR7" i="75"/>
  <c r="BQ7" i="75"/>
  <c r="BP7" i="75"/>
  <c r="BO7" i="75"/>
  <c r="BN7" i="75"/>
  <c r="BM7" i="75"/>
  <c r="BL7" i="75"/>
  <c r="BK7" i="75"/>
  <c r="BJ7" i="75"/>
  <c r="BI7" i="75"/>
  <c r="BH7" i="75"/>
  <c r="BG7" i="75"/>
  <c r="BF7" i="75"/>
  <c r="BE7" i="75"/>
  <c r="BD7" i="75"/>
  <c r="BC7" i="75"/>
  <c r="BB7" i="75"/>
  <c r="BA7" i="75"/>
  <c r="AZ7" i="75"/>
  <c r="AY7" i="75"/>
  <c r="AX7" i="75"/>
  <c r="AW7" i="75"/>
  <c r="AV7" i="75"/>
  <c r="AU7" i="75"/>
  <c r="AT7" i="75"/>
  <c r="AS7" i="75"/>
  <c r="AR7" i="75"/>
  <c r="AQ7" i="75"/>
  <c r="AP7" i="75"/>
  <c r="AO7" i="75"/>
  <c r="AN7" i="75"/>
  <c r="AM7" i="75"/>
  <c r="AL7" i="75"/>
  <c r="AK7" i="75"/>
  <c r="AJ7" i="75"/>
  <c r="AI7" i="75"/>
  <c r="AH7" i="75"/>
  <c r="AG7" i="75"/>
  <c r="AF7" i="75"/>
  <c r="AE7" i="75"/>
  <c r="AD7" i="75"/>
  <c r="AC7" i="75"/>
  <c r="AB7" i="75"/>
  <c r="AA7" i="75"/>
  <c r="Z7" i="75"/>
  <c r="Y7" i="75"/>
  <c r="X7" i="75"/>
  <c r="W7" i="75"/>
  <c r="V7" i="75"/>
  <c r="U7" i="75"/>
  <c r="T7" i="75"/>
  <c r="S7" i="75"/>
  <c r="R7" i="75"/>
  <c r="Q7" i="75"/>
  <c r="P7" i="75"/>
  <c r="O7" i="75"/>
  <c r="N7" i="75"/>
  <c r="M7" i="75"/>
  <c r="L7" i="75"/>
  <c r="K7" i="75"/>
  <c r="J7" i="75"/>
  <c r="I7" i="75"/>
  <c r="H7" i="75"/>
  <c r="G7" i="75"/>
  <c r="F7" i="75"/>
  <c r="E7" i="75"/>
  <c r="D7" i="75"/>
  <c r="C7" i="75"/>
  <c r="B7" i="75"/>
  <c r="BX6" i="75"/>
  <c r="BW6" i="75"/>
  <c r="BV6" i="75"/>
  <c r="BU6" i="75"/>
  <c r="BT6" i="75"/>
  <c r="BS6" i="75"/>
  <c r="BR6" i="75"/>
  <c r="BQ6" i="75"/>
  <c r="BP6" i="75"/>
  <c r="BO6" i="75"/>
  <c r="BN6" i="75"/>
  <c r="BM6" i="75"/>
  <c r="BL6" i="75"/>
  <c r="BK6" i="75"/>
  <c r="BJ6" i="75"/>
  <c r="BI6" i="75"/>
  <c r="BH6" i="75"/>
  <c r="BG6" i="75"/>
  <c r="BF6" i="75"/>
  <c r="BE6" i="75"/>
  <c r="BD6" i="75"/>
  <c r="BC6" i="75"/>
  <c r="BB6" i="75"/>
  <c r="BA6" i="75"/>
  <c r="AZ6" i="75"/>
  <c r="AY6" i="75"/>
  <c r="AX6" i="75"/>
  <c r="AW6" i="75"/>
  <c r="AV6" i="75"/>
  <c r="AU6" i="75"/>
  <c r="AT6" i="75"/>
  <c r="AS6" i="75"/>
  <c r="AR6" i="75"/>
  <c r="AQ6" i="75"/>
  <c r="AP6" i="75"/>
  <c r="AO6" i="75"/>
  <c r="AN6" i="75"/>
  <c r="AM6" i="75"/>
  <c r="AL6" i="75"/>
  <c r="AK6" i="75"/>
  <c r="AJ6" i="75"/>
  <c r="AI6" i="75"/>
  <c r="AH6" i="75"/>
  <c r="AG6" i="75"/>
  <c r="AF6" i="75"/>
  <c r="AE6" i="75"/>
  <c r="AD6" i="75"/>
  <c r="AC6" i="75"/>
  <c r="AB6" i="75"/>
  <c r="AA6" i="75"/>
  <c r="Z6" i="75"/>
  <c r="Y6" i="75"/>
  <c r="X6" i="75"/>
  <c r="W6" i="75"/>
  <c r="V6" i="75"/>
  <c r="U6" i="75"/>
  <c r="T6" i="75"/>
  <c r="S6" i="75"/>
  <c r="R6" i="75"/>
  <c r="Q6" i="75"/>
  <c r="P6" i="75"/>
  <c r="O6" i="75"/>
  <c r="N6" i="75"/>
  <c r="M6" i="75"/>
  <c r="L6" i="75"/>
  <c r="K6" i="75"/>
  <c r="J6" i="75"/>
  <c r="I6" i="75"/>
  <c r="H6" i="75"/>
  <c r="G6" i="75"/>
  <c r="F6" i="75"/>
  <c r="E6" i="75"/>
  <c r="D6" i="75"/>
  <c r="C6" i="75"/>
  <c r="B6" i="75"/>
  <c r="BX5" i="75"/>
  <c r="BW5" i="75"/>
  <c r="BV5" i="75"/>
  <c r="BU5" i="75"/>
  <c r="BT5" i="75"/>
  <c r="BS5" i="75"/>
  <c r="BR5" i="75"/>
  <c r="BQ5" i="75"/>
  <c r="BP5" i="75"/>
  <c r="BO5" i="75"/>
  <c r="BN5" i="75"/>
  <c r="BM5" i="75"/>
  <c r="BL5" i="75"/>
  <c r="BK5" i="75"/>
  <c r="BJ5" i="75"/>
  <c r="BI5" i="75"/>
  <c r="BH5" i="75"/>
  <c r="BG5" i="75"/>
  <c r="BF5" i="75"/>
  <c r="BE5" i="75"/>
  <c r="BD5" i="75"/>
  <c r="BC5" i="75"/>
  <c r="BB5" i="75"/>
  <c r="BA5" i="75"/>
  <c r="AZ5" i="75"/>
  <c r="AY5" i="75"/>
  <c r="AX5" i="75"/>
  <c r="AW5" i="75"/>
  <c r="AV5" i="75"/>
  <c r="AU5" i="75"/>
  <c r="AT5" i="75"/>
  <c r="AS5" i="75"/>
  <c r="AR5" i="75"/>
  <c r="AQ5" i="75"/>
  <c r="AP5" i="75"/>
  <c r="AO5" i="75"/>
  <c r="AN5" i="75"/>
  <c r="AM5" i="75"/>
  <c r="AL5" i="75"/>
  <c r="AK5" i="75"/>
  <c r="AJ5" i="75"/>
  <c r="AI5" i="75"/>
  <c r="AH5" i="75"/>
  <c r="AG5" i="75"/>
  <c r="AF5" i="75"/>
  <c r="AE5" i="75"/>
  <c r="AD5" i="75"/>
  <c r="AC5" i="75"/>
  <c r="AB5" i="75"/>
  <c r="AA5" i="75"/>
  <c r="Z5" i="75"/>
  <c r="Y5" i="75"/>
  <c r="X5" i="75"/>
  <c r="W5" i="75"/>
  <c r="V5" i="75"/>
  <c r="U5" i="75"/>
  <c r="T5" i="75"/>
  <c r="S5" i="75"/>
  <c r="R5" i="75"/>
  <c r="Q5" i="75"/>
  <c r="P5" i="75"/>
  <c r="O5" i="75"/>
  <c r="N5" i="75"/>
  <c r="M5" i="75"/>
  <c r="L5" i="75"/>
  <c r="K5" i="75"/>
  <c r="J5" i="75"/>
  <c r="I5" i="75"/>
  <c r="H5" i="75"/>
  <c r="G5" i="75"/>
  <c r="F5" i="75"/>
  <c r="E5" i="75"/>
  <c r="D5" i="75"/>
  <c r="C5" i="75"/>
  <c r="B5" i="75"/>
  <c r="BX4" i="75"/>
  <c r="BW4" i="75"/>
  <c r="BV4" i="75"/>
  <c r="BU4" i="75"/>
  <c r="BT4" i="75"/>
  <c r="BS4" i="75"/>
  <c r="BR4" i="75"/>
  <c r="BQ4" i="75"/>
  <c r="BP4" i="75"/>
  <c r="BO4" i="75"/>
  <c r="BN4" i="75"/>
  <c r="BM4" i="75"/>
  <c r="BL4" i="75"/>
  <c r="BK4" i="75"/>
  <c r="BJ4" i="75"/>
  <c r="BI4" i="75"/>
  <c r="BH4" i="75"/>
  <c r="BG4" i="75"/>
  <c r="BF4" i="75"/>
  <c r="BE4" i="75"/>
  <c r="BD4" i="75"/>
  <c r="BC4" i="75"/>
  <c r="BB4" i="75"/>
  <c r="BA4" i="75"/>
  <c r="AZ4" i="75"/>
  <c r="AY4" i="75"/>
  <c r="AX4" i="75"/>
  <c r="AW4" i="75"/>
  <c r="AV4" i="75"/>
  <c r="AU4" i="75"/>
  <c r="AT4" i="75"/>
  <c r="AS4" i="75"/>
  <c r="AR4" i="75"/>
  <c r="AQ4" i="75"/>
  <c r="AP4" i="75"/>
  <c r="AO4" i="75"/>
  <c r="AN4" i="75"/>
  <c r="AM4" i="75"/>
  <c r="AL4" i="75"/>
  <c r="AK4" i="75"/>
  <c r="AJ4" i="75"/>
  <c r="AI4" i="75"/>
  <c r="AH4" i="75"/>
  <c r="AG4" i="75"/>
  <c r="AF4" i="75"/>
  <c r="AE4" i="75"/>
  <c r="AD4" i="75"/>
  <c r="AC4" i="75"/>
  <c r="AB4" i="75"/>
  <c r="AA4" i="75"/>
  <c r="Z4" i="75"/>
  <c r="Y4" i="75"/>
  <c r="X4" i="75"/>
  <c r="W4" i="75"/>
  <c r="V4" i="75"/>
  <c r="U4" i="75"/>
  <c r="T4" i="75"/>
  <c r="S4" i="75"/>
  <c r="R4" i="75"/>
  <c r="Q4" i="75"/>
  <c r="P4" i="75"/>
  <c r="O4" i="75"/>
  <c r="N4" i="75"/>
  <c r="M4" i="75"/>
  <c r="L4" i="75"/>
  <c r="K4" i="75"/>
  <c r="J4" i="75"/>
  <c r="I4" i="75"/>
  <c r="H4" i="75"/>
  <c r="G4" i="75"/>
  <c r="F4" i="75"/>
  <c r="E4" i="75"/>
  <c r="D4" i="75"/>
  <c r="C4" i="75"/>
  <c r="B4" i="75"/>
  <c r="BX3" i="75"/>
  <c r="BW3" i="75"/>
  <c r="BV3" i="75"/>
  <c r="BU3" i="75"/>
  <c r="BT3" i="75"/>
  <c r="BS3" i="75"/>
  <c r="BR3" i="75"/>
  <c r="BQ3" i="75"/>
  <c r="BP3" i="75"/>
  <c r="BO3" i="75"/>
  <c r="BN3" i="75"/>
  <c r="BM3" i="75"/>
  <c r="BL3" i="75"/>
  <c r="BK3" i="75"/>
  <c r="BJ3" i="75"/>
  <c r="BI3" i="75"/>
  <c r="BH3" i="75"/>
  <c r="BG3" i="75"/>
  <c r="BF3" i="75"/>
  <c r="BE3" i="75"/>
  <c r="BD3" i="75"/>
  <c r="BC3" i="75"/>
  <c r="BB3" i="75"/>
  <c r="BA3" i="75"/>
  <c r="AZ3" i="75"/>
  <c r="AY3" i="75"/>
  <c r="AX3" i="75"/>
  <c r="AW3" i="75"/>
  <c r="AV3" i="75"/>
  <c r="AU3" i="75"/>
  <c r="AT3" i="75"/>
  <c r="AS3" i="75"/>
  <c r="AR3" i="75"/>
  <c r="AQ3" i="75"/>
  <c r="AP3" i="75"/>
  <c r="AO3" i="75"/>
  <c r="AN3" i="75"/>
  <c r="AM3" i="75"/>
  <c r="AL3" i="75"/>
  <c r="AK3" i="75"/>
  <c r="AJ3" i="75"/>
  <c r="AI3" i="75"/>
  <c r="AH3" i="75"/>
  <c r="AG3" i="75"/>
  <c r="AF3" i="75"/>
  <c r="AE3" i="75"/>
  <c r="AD3" i="75"/>
  <c r="AC3" i="75"/>
  <c r="AB3" i="75"/>
  <c r="AA3" i="75"/>
  <c r="Z3" i="75"/>
  <c r="Y3" i="75"/>
  <c r="X3" i="75"/>
  <c r="W3" i="75"/>
  <c r="V3" i="75"/>
  <c r="U3" i="75"/>
  <c r="T3" i="75"/>
  <c r="S3" i="75"/>
  <c r="R3" i="75"/>
  <c r="Q3" i="75"/>
  <c r="P3" i="75"/>
  <c r="O3" i="75"/>
  <c r="N3" i="75"/>
  <c r="M3" i="75"/>
  <c r="L3" i="75"/>
  <c r="K3" i="75"/>
  <c r="J3" i="75"/>
  <c r="I3" i="75"/>
  <c r="H3" i="75"/>
  <c r="G3" i="75"/>
  <c r="F3" i="75"/>
  <c r="E3" i="75"/>
  <c r="D3" i="75"/>
  <c r="C3" i="75"/>
  <c r="B3" i="75"/>
  <c r="BM8" i="26" l="1"/>
  <c r="B1" i="26"/>
  <c r="BM7" i="26"/>
  <c r="CB19" i="26"/>
  <c r="CB18" i="26"/>
  <c r="CB17" i="26"/>
  <c r="CB16" i="26"/>
  <c r="CB15" i="26"/>
  <c r="CB14" i="26"/>
  <c r="CB13" i="26"/>
  <c r="CB12" i="26"/>
  <c r="CB11" i="26"/>
  <c r="CB10" i="26"/>
  <c r="CB9" i="26"/>
  <c r="CB8" i="26"/>
  <c r="CB7" i="26"/>
  <c r="CB6" i="26"/>
  <c r="CB5" i="26"/>
  <c r="CA19" i="26"/>
  <c r="CA18" i="26"/>
  <c r="CA17" i="26"/>
  <c r="CA16" i="26"/>
  <c r="CA15" i="26"/>
  <c r="CA14" i="26"/>
  <c r="CA13" i="26"/>
  <c r="CA12" i="26"/>
  <c r="CA11" i="26"/>
  <c r="CA10" i="26"/>
  <c r="CA9" i="26"/>
  <c r="CA8" i="26"/>
  <c r="CA7" i="26"/>
  <c r="CA6" i="26"/>
  <c r="CA5" i="26"/>
  <c r="BZ19" i="26"/>
  <c r="BZ18" i="26"/>
  <c r="BZ17" i="26"/>
  <c r="BZ16" i="26"/>
  <c r="BZ15" i="26"/>
  <c r="BZ14" i="26"/>
  <c r="BZ13" i="26"/>
  <c r="BZ12" i="26"/>
  <c r="BZ11" i="26"/>
  <c r="BZ10" i="26"/>
  <c r="BZ9" i="26"/>
  <c r="BZ8" i="26"/>
  <c r="BZ7" i="26"/>
  <c r="BZ6" i="26"/>
  <c r="BZ5" i="26"/>
  <c r="BY19" i="26"/>
  <c r="BY18" i="26"/>
  <c r="BY17" i="26"/>
  <c r="BY16" i="26"/>
  <c r="BY15" i="26"/>
  <c r="BY14" i="26"/>
  <c r="BY13" i="26"/>
  <c r="BY12" i="26"/>
  <c r="BY11" i="26"/>
  <c r="BY10" i="26"/>
  <c r="BY9" i="26"/>
  <c r="BY8" i="26"/>
  <c r="BY7" i="26"/>
  <c r="BY6" i="26"/>
  <c r="BY5" i="26"/>
  <c r="BX19" i="26"/>
  <c r="BX18" i="26"/>
  <c r="BX17" i="26"/>
  <c r="BX16" i="26"/>
  <c r="BX15" i="26"/>
  <c r="BX14" i="26"/>
  <c r="BX13" i="26"/>
  <c r="BX12" i="26"/>
  <c r="BX11" i="26"/>
  <c r="BX10" i="26"/>
  <c r="BX9" i="26"/>
  <c r="BX8" i="26"/>
  <c r="BX7" i="26"/>
  <c r="BX6" i="26"/>
  <c r="BX5" i="26"/>
  <c r="BW19" i="26"/>
  <c r="BW18" i="26"/>
  <c r="BW17" i="26"/>
  <c r="BW16" i="26"/>
  <c r="BW15" i="26"/>
  <c r="BW14" i="26"/>
  <c r="BW13" i="26"/>
  <c r="BW12" i="26"/>
  <c r="BW11" i="26"/>
  <c r="BW10" i="26"/>
  <c r="BW9" i="26"/>
  <c r="BW8" i="26"/>
  <c r="BW7" i="26"/>
  <c r="BW6" i="26"/>
  <c r="BW5" i="26"/>
  <c r="BV19" i="26"/>
  <c r="BV18" i="26"/>
  <c r="BV17" i="26"/>
  <c r="BV16" i="26"/>
  <c r="BV15" i="26"/>
  <c r="BV14" i="26"/>
  <c r="BV13" i="26"/>
  <c r="BV12" i="26"/>
  <c r="BV11" i="26"/>
  <c r="BV10" i="26"/>
  <c r="BV9" i="26"/>
  <c r="BV8" i="26"/>
  <c r="BV7" i="26"/>
  <c r="BV6" i="26"/>
  <c r="BV5" i="26"/>
  <c r="BU19" i="26"/>
  <c r="BU18" i="26"/>
  <c r="BU17" i="26"/>
  <c r="BU16" i="26"/>
  <c r="BU15" i="26"/>
  <c r="BU14" i="26"/>
  <c r="BU13" i="26"/>
  <c r="BU12" i="26"/>
  <c r="BU11" i="26"/>
  <c r="BU10" i="26"/>
  <c r="BU9" i="26"/>
  <c r="BU8" i="26"/>
  <c r="BU7" i="26"/>
  <c r="BU6" i="26"/>
  <c r="BU5" i="26"/>
  <c r="BT19" i="26"/>
  <c r="BT18" i="26"/>
  <c r="BT17" i="26"/>
  <c r="BT16" i="26"/>
  <c r="BT15" i="26"/>
  <c r="BT14" i="26"/>
  <c r="BT13" i="26"/>
  <c r="BT12" i="26"/>
  <c r="BT11" i="26"/>
  <c r="BT10" i="26"/>
  <c r="BT9" i="26"/>
  <c r="BT8" i="26"/>
  <c r="BT7" i="26"/>
  <c r="BT6" i="26"/>
  <c r="BT5" i="26"/>
  <c r="BS19" i="26"/>
  <c r="BS18" i="26"/>
  <c r="BS17" i="26"/>
  <c r="BS16" i="26"/>
  <c r="BS15" i="26"/>
  <c r="BS14" i="26"/>
  <c r="BS13" i="26"/>
  <c r="BS12" i="26"/>
  <c r="BS11" i="26"/>
  <c r="BS10" i="26"/>
  <c r="BS9" i="26"/>
  <c r="BS8" i="26"/>
  <c r="BS7" i="26"/>
  <c r="BS6" i="26"/>
  <c r="BS5" i="26"/>
  <c r="BR19" i="26"/>
  <c r="BR18" i="26"/>
  <c r="BR17" i="26"/>
  <c r="BR16" i="26"/>
  <c r="BR15" i="26"/>
  <c r="BR14" i="26"/>
  <c r="BR13" i="26"/>
  <c r="BR12" i="26"/>
  <c r="BR11" i="26"/>
  <c r="BR10" i="26"/>
  <c r="BR9" i="26"/>
  <c r="BR8" i="26"/>
  <c r="BR7" i="26"/>
  <c r="BR6" i="26"/>
  <c r="BR5" i="26"/>
  <c r="BQ19" i="26"/>
  <c r="BQ18" i="26"/>
  <c r="BQ17" i="26"/>
  <c r="BQ16" i="26"/>
  <c r="BQ15" i="26"/>
  <c r="BQ14" i="26"/>
  <c r="BQ13" i="26"/>
  <c r="BQ12" i="26"/>
  <c r="BQ11" i="26"/>
  <c r="BQ10" i="26"/>
  <c r="BQ9" i="26"/>
  <c r="BQ8" i="26"/>
  <c r="BQ7" i="26"/>
  <c r="BQ6" i="26"/>
  <c r="BQ5" i="26"/>
  <c r="BP19" i="26"/>
  <c r="BP18" i="26"/>
  <c r="BP17" i="26"/>
  <c r="BP16" i="26"/>
  <c r="BP15" i="26"/>
  <c r="BP14" i="26"/>
  <c r="BP13" i="26"/>
  <c r="BP12" i="26"/>
  <c r="BP11" i="26"/>
  <c r="BP10" i="26"/>
  <c r="BP9" i="26"/>
  <c r="BP8" i="26"/>
  <c r="BP7" i="26"/>
  <c r="BP6" i="26"/>
  <c r="BP5" i="26"/>
  <c r="BO19" i="26"/>
  <c r="BO18" i="26"/>
  <c r="BO17" i="26"/>
  <c r="BO16" i="26"/>
  <c r="BO15" i="26"/>
  <c r="BO14" i="26"/>
  <c r="BO13" i="26"/>
  <c r="BO12" i="26"/>
  <c r="BO11" i="26"/>
  <c r="BO10" i="26"/>
  <c r="BO9" i="26"/>
  <c r="BO8" i="26"/>
  <c r="BO7" i="26"/>
  <c r="BO6" i="26"/>
  <c r="BO5" i="26"/>
  <c r="BN19" i="26"/>
  <c r="BN18" i="26"/>
  <c r="BN17" i="26"/>
  <c r="BN16" i="26"/>
  <c r="BN15" i="26"/>
  <c r="BN14" i="26"/>
  <c r="BN13" i="26"/>
  <c r="BN12" i="26"/>
  <c r="BN11" i="26"/>
  <c r="BN10" i="26"/>
  <c r="BN9" i="26"/>
  <c r="BN8" i="26"/>
  <c r="BN7" i="26"/>
  <c r="BN6" i="26"/>
  <c r="BN5" i="26"/>
  <c r="BM19" i="26"/>
  <c r="BM18" i="26"/>
  <c r="BM17" i="26"/>
  <c r="BM16" i="26"/>
  <c r="BM15" i="26"/>
  <c r="BM14" i="26"/>
  <c r="BM13" i="26"/>
  <c r="BM12" i="26"/>
  <c r="BM11" i="26"/>
  <c r="BM10" i="26"/>
  <c r="BM9" i="26"/>
  <c r="BM6" i="26"/>
  <c r="BM5" i="26"/>
  <c r="BL19" i="26"/>
  <c r="BL18" i="26"/>
  <c r="BL17" i="26"/>
  <c r="BL16" i="26"/>
  <c r="BL15" i="26"/>
  <c r="BL14" i="26"/>
  <c r="BL13" i="26"/>
  <c r="BL12" i="26"/>
  <c r="BL11" i="26"/>
  <c r="BL10" i="26"/>
  <c r="BL9" i="26"/>
  <c r="BL8" i="26"/>
  <c r="BL7" i="26"/>
  <c r="BL6" i="26"/>
  <c r="BL5" i="26"/>
  <c r="BK19" i="26"/>
  <c r="BK18" i="26"/>
  <c r="BK17" i="26"/>
  <c r="BK16" i="26"/>
  <c r="BK15" i="26"/>
  <c r="BK14" i="26"/>
  <c r="BK13" i="26"/>
  <c r="BK12" i="26"/>
  <c r="BK11" i="26"/>
  <c r="BK10" i="26"/>
  <c r="BK9" i="26"/>
  <c r="BK8" i="26"/>
  <c r="BK7" i="26"/>
  <c r="BK6" i="26"/>
  <c r="BK5" i="26"/>
  <c r="BJ19" i="26"/>
  <c r="BJ18" i="26"/>
  <c r="BJ17" i="26"/>
  <c r="BJ16" i="26"/>
  <c r="BJ15" i="26"/>
  <c r="BJ14" i="26"/>
  <c r="BJ13" i="26"/>
  <c r="BJ12" i="26"/>
  <c r="BJ11" i="26"/>
  <c r="BJ10" i="26"/>
  <c r="BJ9" i="26"/>
  <c r="BJ8" i="26"/>
  <c r="BJ7" i="26"/>
  <c r="BJ6" i="26"/>
  <c r="BJ5" i="26"/>
  <c r="BI19" i="26"/>
  <c r="BI18" i="26"/>
  <c r="BI17" i="26"/>
  <c r="BI16" i="26"/>
  <c r="BI15" i="26"/>
  <c r="BI14" i="26"/>
  <c r="BI13" i="26"/>
  <c r="BI12" i="26"/>
  <c r="BI11" i="26"/>
  <c r="BI10" i="26"/>
  <c r="BI9" i="26"/>
  <c r="BI8" i="26"/>
  <c r="BI7" i="26"/>
  <c r="BI6" i="26"/>
  <c r="BI5" i="26"/>
  <c r="BH19" i="26"/>
  <c r="BH18" i="26"/>
  <c r="BH17" i="26"/>
  <c r="BH16" i="26"/>
  <c r="BH15" i="26"/>
  <c r="BH14" i="26"/>
  <c r="BH13" i="26"/>
  <c r="BH12" i="26"/>
  <c r="BH11" i="26"/>
  <c r="BH10" i="26"/>
  <c r="BH9" i="26"/>
  <c r="BH8" i="26"/>
  <c r="BH7" i="26"/>
  <c r="BH6" i="26"/>
  <c r="BH5" i="26"/>
  <c r="BG19" i="26"/>
  <c r="BG18" i="26"/>
  <c r="BG17" i="26"/>
  <c r="BG16" i="26"/>
  <c r="BG15" i="26"/>
  <c r="BG14" i="26"/>
  <c r="BG13" i="26"/>
  <c r="BG12" i="26"/>
  <c r="BG11" i="26"/>
  <c r="BG10" i="26"/>
  <c r="BG9" i="26"/>
  <c r="BG8" i="26"/>
  <c r="BG7" i="26"/>
  <c r="BG6" i="26"/>
  <c r="BG5" i="26"/>
  <c r="BF19" i="26"/>
  <c r="BF18" i="26"/>
  <c r="BF17" i="26"/>
  <c r="BF16" i="26"/>
  <c r="BF15" i="26"/>
  <c r="BF14" i="26"/>
  <c r="BF13" i="26"/>
  <c r="BF12" i="26"/>
  <c r="BF11" i="26"/>
  <c r="BF10" i="26"/>
  <c r="BF9" i="26"/>
  <c r="BF8" i="26"/>
  <c r="BF7" i="26"/>
  <c r="BF6" i="26"/>
  <c r="BF5" i="26"/>
  <c r="BE19" i="26"/>
  <c r="BE18" i="26"/>
  <c r="BE17" i="26"/>
  <c r="BE16" i="26"/>
  <c r="BE15" i="26"/>
  <c r="BE14" i="26"/>
  <c r="BE13" i="26"/>
  <c r="BE12" i="26"/>
  <c r="BE11" i="26"/>
  <c r="BE10" i="26"/>
  <c r="BE9" i="26"/>
  <c r="BE8" i="26"/>
  <c r="BE7" i="26"/>
  <c r="BE6" i="26"/>
  <c r="BE5" i="26"/>
  <c r="BD19" i="26"/>
  <c r="BD18" i="26"/>
  <c r="BD17" i="26"/>
  <c r="BD16" i="26"/>
  <c r="BD15" i="26"/>
  <c r="BD14" i="26"/>
  <c r="BD13" i="26"/>
  <c r="BD12" i="26"/>
  <c r="BD11" i="26"/>
  <c r="BD10" i="26"/>
  <c r="BD9" i="26"/>
  <c r="BD8" i="26"/>
  <c r="BD7" i="26"/>
  <c r="BD6" i="26"/>
  <c r="BD5" i="26"/>
  <c r="BC19" i="26"/>
  <c r="BC18" i="26"/>
  <c r="BC17" i="26"/>
  <c r="BC16" i="26"/>
  <c r="BC15" i="26"/>
  <c r="BC14" i="26"/>
  <c r="BC13" i="26"/>
  <c r="BC12" i="26"/>
  <c r="BC11" i="26"/>
  <c r="BC10" i="26"/>
  <c r="BC9" i="26"/>
  <c r="BC8" i="26"/>
  <c r="BC7" i="26"/>
  <c r="BC6" i="26"/>
  <c r="BC5" i="26"/>
  <c r="BB19" i="26"/>
  <c r="BB18" i="26"/>
  <c r="BB17" i="26"/>
  <c r="BB16" i="26"/>
  <c r="BB15" i="26"/>
  <c r="BB14" i="26"/>
  <c r="BB13" i="26"/>
  <c r="BB12" i="26"/>
  <c r="BB11" i="26"/>
  <c r="BB10" i="26"/>
  <c r="BB9" i="26"/>
  <c r="BB8" i="26"/>
  <c r="BB7" i="26"/>
  <c r="BB6" i="26"/>
  <c r="BB5" i="26"/>
  <c r="BA19" i="26"/>
  <c r="BA18" i="26"/>
  <c r="BA17" i="26"/>
  <c r="BA16" i="26"/>
  <c r="BA15" i="26"/>
  <c r="BA14" i="26"/>
  <c r="BA13" i="26"/>
  <c r="BA12" i="26"/>
  <c r="BA11" i="26"/>
  <c r="BA10" i="26"/>
  <c r="BA9" i="26"/>
  <c r="BA8" i="26"/>
  <c r="BA7" i="26"/>
  <c r="BA6" i="26"/>
  <c r="BA5" i="26"/>
  <c r="AZ19" i="26"/>
  <c r="AZ18" i="26"/>
  <c r="AZ17" i="26"/>
  <c r="AZ16" i="26"/>
  <c r="AZ15" i="26"/>
  <c r="AZ14" i="26"/>
  <c r="AZ13" i="26"/>
  <c r="AZ12" i="26"/>
  <c r="AZ11" i="26"/>
  <c r="AZ10" i="26"/>
  <c r="AZ9" i="26"/>
  <c r="AZ8" i="26"/>
  <c r="AZ7" i="26"/>
  <c r="AZ6" i="26"/>
  <c r="AZ5" i="26"/>
  <c r="AY19" i="26"/>
  <c r="AY18" i="26"/>
  <c r="AY17" i="26"/>
  <c r="AY16" i="26"/>
  <c r="AY15" i="26"/>
  <c r="AY14" i="26"/>
  <c r="AY13" i="26"/>
  <c r="AY12" i="26"/>
  <c r="AY11" i="26"/>
  <c r="AY10" i="26"/>
  <c r="AY9" i="26"/>
  <c r="AY8" i="26"/>
  <c r="AY7" i="26"/>
  <c r="AY6" i="26"/>
  <c r="AY5" i="26"/>
  <c r="AX19" i="26"/>
  <c r="AX18" i="26"/>
  <c r="AX17" i="26"/>
  <c r="AX16" i="26"/>
  <c r="AX15" i="26"/>
  <c r="AX14" i="26"/>
  <c r="AX13" i="26"/>
  <c r="AX12" i="26"/>
  <c r="AX11" i="26"/>
  <c r="AX10" i="26"/>
  <c r="AX9" i="26"/>
  <c r="AX8" i="26"/>
  <c r="AX7" i="26"/>
  <c r="AX6" i="26"/>
  <c r="AX5" i="26"/>
  <c r="AW19" i="26"/>
  <c r="AW18" i="26"/>
  <c r="AW17" i="26"/>
  <c r="AW16" i="26"/>
  <c r="AW15" i="26"/>
  <c r="AW14" i="26"/>
  <c r="AW13" i="26"/>
  <c r="AW12" i="26"/>
  <c r="AW11" i="26"/>
  <c r="AW10" i="26"/>
  <c r="AW9" i="26"/>
  <c r="AW8" i="26"/>
  <c r="AW7" i="26"/>
  <c r="AW6" i="26"/>
  <c r="AW5" i="26"/>
  <c r="AV19" i="26"/>
  <c r="AV18" i="26"/>
  <c r="AV17" i="26"/>
  <c r="AV16" i="26"/>
  <c r="AV15" i="26"/>
  <c r="AV14" i="26"/>
  <c r="AV13" i="26"/>
  <c r="AV12" i="26"/>
  <c r="AV11" i="26"/>
  <c r="AV10" i="26"/>
  <c r="AV9" i="26"/>
  <c r="AV8" i="26"/>
  <c r="AV7" i="26"/>
  <c r="AV6" i="26"/>
  <c r="AV5" i="26"/>
  <c r="AL6" i="26"/>
  <c r="AM6" i="26"/>
  <c r="AN6" i="26"/>
  <c r="AO6" i="26"/>
  <c r="AP6" i="26"/>
  <c r="AQ6" i="26"/>
  <c r="AR6" i="26"/>
  <c r="AS6" i="26"/>
  <c r="AT6" i="26"/>
  <c r="AU6" i="26"/>
  <c r="AL7" i="26"/>
  <c r="AM7" i="26"/>
  <c r="AN7" i="26"/>
  <c r="AO7" i="26"/>
  <c r="AP7" i="26"/>
  <c r="AQ7" i="26"/>
  <c r="AR7" i="26"/>
  <c r="AS7" i="26"/>
  <c r="AT7" i="26"/>
  <c r="AU7" i="26"/>
  <c r="AL8" i="26"/>
  <c r="AM8" i="26"/>
  <c r="AN8" i="26"/>
  <c r="AO8" i="26"/>
  <c r="AP8" i="26"/>
  <c r="AQ8" i="26"/>
  <c r="AR8" i="26"/>
  <c r="AS8" i="26"/>
  <c r="AT8" i="26"/>
  <c r="AU8" i="26"/>
  <c r="AL9" i="26"/>
  <c r="AM9" i="26"/>
  <c r="AN9" i="26"/>
  <c r="AO9" i="26"/>
  <c r="AP9" i="26"/>
  <c r="AQ9" i="26"/>
  <c r="AR9" i="26"/>
  <c r="AS9" i="26"/>
  <c r="AT9" i="26"/>
  <c r="AU9" i="26"/>
  <c r="AL10" i="26"/>
  <c r="AM10" i="26"/>
  <c r="AN10" i="26"/>
  <c r="AO10" i="26"/>
  <c r="AP10" i="26"/>
  <c r="AQ10" i="26"/>
  <c r="AR10" i="26"/>
  <c r="AS10" i="26"/>
  <c r="AT10" i="26"/>
  <c r="AU10" i="26"/>
  <c r="AL11" i="26"/>
  <c r="AM11" i="26"/>
  <c r="AN11" i="26"/>
  <c r="AO11" i="26"/>
  <c r="AP11" i="26"/>
  <c r="AQ11" i="26"/>
  <c r="AR11" i="26"/>
  <c r="AS11" i="26"/>
  <c r="AT11" i="26"/>
  <c r="AU11" i="26"/>
  <c r="AL12" i="26"/>
  <c r="AM12" i="26"/>
  <c r="AN12" i="26"/>
  <c r="AO12" i="26"/>
  <c r="AP12" i="26"/>
  <c r="AQ12" i="26"/>
  <c r="AR12" i="26"/>
  <c r="AS12" i="26"/>
  <c r="AT12" i="26"/>
  <c r="AU12" i="26"/>
  <c r="AL13" i="26"/>
  <c r="AM13" i="26"/>
  <c r="AN13" i="26"/>
  <c r="AO13" i="26"/>
  <c r="AP13" i="26"/>
  <c r="AQ13" i="26"/>
  <c r="AR13" i="26"/>
  <c r="AS13" i="26"/>
  <c r="AT13" i="26"/>
  <c r="AU13" i="26"/>
  <c r="AL14" i="26"/>
  <c r="AM14" i="26"/>
  <c r="AN14" i="26"/>
  <c r="AO14" i="26"/>
  <c r="AP14" i="26"/>
  <c r="AQ14" i="26"/>
  <c r="AR14" i="26"/>
  <c r="AS14" i="26"/>
  <c r="AT14" i="26"/>
  <c r="AU14" i="26"/>
  <c r="AL15" i="26"/>
  <c r="AM15" i="26"/>
  <c r="AN15" i="26"/>
  <c r="AO15" i="26"/>
  <c r="AP15" i="26"/>
  <c r="AQ15" i="26"/>
  <c r="AR15" i="26"/>
  <c r="AS15" i="26"/>
  <c r="AT15" i="26"/>
  <c r="AU15" i="26"/>
  <c r="AL16" i="26"/>
  <c r="AM16" i="26"/>
  <c r="AN16" i="26"/>
  <c r="AO16" i="26"/>
  <c r="AP16" i="26"/>
  <c r="AQ16" i="26"/>
  <c r="AR16" i="26"/>
  <c r="AS16" i="26"/>
  <c r="AT16" i="26"/>
  <c r="AU16" i="26"/>
  <c r="AL17" i="26"/>
  <c r="AM17" i="26"/>
  <c r="AN17" i="26"/>
  <c r="AO17" i="26"/>
  <c r="AP17" i="26"/>
  <c r="AQ17" i="26"/>
  <c r="AR17" i="26"/>
  <c r="AS17" i="26"/>
  <c r="AT17" i="26"/>
  <c r="AU17" i="26"/>
  <c r="AL18" i="26"/>
  <c r="AM18" i="26"/>
  <c r="AN18" i="26"/>
  <c r="AO18" i="26"/>
  <c r="AP18" i="26"/>
  <c r="AQ18" i="26"/>
  <c r="AR18" i="26"/>
  <c r="AS18" i="26"/>
  <c r="AT18" i="26"/>
  <c r="AU18" i="26"/>
  <c r="AL19" i="26"/>
  <c r="AM19" i="26"/>
  <c r="AN19" i="26"/>
  <c r="AO19" i="26"/>
  <c r="AP19" i="26"/>
  <c r="AQ19" i="26"/>
  <c r="AR19" i="26"/>
  <c r="AS19" i="26"/>
  <c r="AT19" i="26"/>
  <c r="AU19" i="26"/>
  <c r="AU5" i="26"/>
  <c r="AT5" i="26"/>
  <c r="AS5" i="26"/>
  <c r="AR5" i="26"/>
  <c r="AQ5" i="26"/>
  <c r="AP5" i="26"/>
  <c r="AO5" i="26"/>
  <c r="AN5" i="26"/>
  <c r="AM5" i="26"/>
  <c r="AL5" i="26"/>
  <c r="AK5" i="26"/>
  <c r="Y19" i="26"/>
  <c r="Y18" i="26"/>
  <c r="Y17" i="26"/>
  <c r="Y16" i="26"/>
  <c r="Y15" i="26"/>
  <c r="Y14" i="26"/>
  <c r="Y13" i="26"/>
  <c r="Y12" i="26"/>
  <c r="Y11" i="26"/>
  <c r="Y10" i="26"/>
  <c r="Y9" i="26"/>
  <c r="Y8" i="26"/>
  <c r="Y7" i="26"/>
  <c r="Y6" i="26"/>
  <c r="Y5" i="26"/>
  <c r="X19" i="26"/>
  <c r="X18" i="26"/>
  <c r="X17" i="26"/>
  <c r="X16" i="26"/>
  <c r="X15" i="26"/>
  <c r="X14" i="26"/>
  <c r="X13" i="26"/>
  <c r="X12" i="26"/>
  <c r="X11" i="26"/>
  <c r="X10" i="26"/>
  <c r="X9" i="26"/>
  <c r="X8" i="26"/>
  <c r="X7" i="26"/>
  <c r="X6" i="26"/>
  <c r="X5" i="26"/>
  <c r="W19" i="26"/>
  <c r="W18" i="26"/>
  <c r="W17" i="26"/>
  <c r="W16" i="26"/>
  <c r="W15" i="26"/>
  <c r="W14" i="26"/>
  <c r="W13" i="26"/>
  <c r="W12" i="26"/>
  <c r="W11" i="26"/>
  <c r="W10" i="26"/>
  <c r="W9" i="26"/>
  <c r="W8" i="26"/>
  <c r="W7" i="26"/>
  <c r="W6" i="26"/>
  <c r="W5" i="26"/>
  <c r="V19" i="26"/>
  <c r="V18" i="26"/>
  <c r="V17" i="26"/>
  <c r="V16" i="26"/>
  <c r="V15" i="26"/>
  <c r="V14" i="26"/>
  <c r="V13" i="26"/>
  <c r="V12" i="26"/>
  <c r="V11" i="26"/>
  <c r="V10" i="26"/>
  <c r="V9" i="26"/>
  <c r="V8" i="26"/>
  <c r="V7" i="26"/>
  <c r="V6" i="26"/>
  <c r="V5" i="26"/>
  <c r="U19" i="26"/>
  <c r="U18" i="26"/>
  <c r="U17" i="26"/>
  <c r="U16" i="26"/>
  <c r="U15" i="26"/>
  <c r="U14" i="26"/>
  <c r="U13" i="26"/>
  <c r="U12" i="26"/>
  <c r="U11" i="26"/>
  <c r="U10" i="26"/>
  <c r="U9" i="26"/>
  <c r="U8" i="26"/>
  <c r="U7" i="26"/>
  <c r="U6" i="26"/>
  <c r="U5" i="26"/>
  <c r="T19" i="26"/>
  <c r="T18" i="26"/>
  <c r="T17" i="26"/>
  <c r="T16" i="26"/>
  <c r="T15" i="26"/>
  <c r="T14" i="26"/>
  <c r="T13" i="26"/>
  <c r="T12" i="26"/>
  <c r="T11" i="26"/>
  <c r="T10" i="26"/>
  <c r="T9" i="26"/>
  <c r="T8" i="26"/>
  <c r="T7" i="26"/>
  <c r="T6" i="26"/>
  <c r="T5" i="26"/>
  <c r="S19" i="26"/>
  <c r="S18" i="26"/>
  <c r="S17" i="26"/>
  <c r="S16" i="26"/>
  <c r="S15" i="26"/>
  <c r="S14" i="26"/>
  <c r="S13" i="26"/>
  <c r="S12" i="26"/>
  <c r="S11" i="26"/>
  <c r="S10" i="26"/>
  <c r="S9" i="26"/>
  <c r="S8" i="26"/>
  <c r="S7" i="26"/>
  <c r="S6" i="26"/>
  <c r="S5" i="26"/>
  <c r="R19" i="26"/>
  <c r="R18" i="26"/>
  <c r="R17" i="26"/>
  <c r="R16" i="26"/>
  <c r="R15" i="26"/>
  <c r="R14" i="26"/>
  <c r="R13" i="26"/>
  <c r="R12" i="26"/>
  <c r="R11" i="26"/>
  <c r="R10" i="26"/>
  <c r="R9" i="26"/>
  <c r="R8" i="26"/>
  <c r="R7" i="26"/>
  <c r="R6" i="26"/>
  <c r="R5" i="26"/>
  <c r="Q19" i="26"/>
  <c r="Q18" i="26"/>
  <c r="Q17" i="26"/>
  <c r="Q16" i="26"/>
  <c r="Q15" i="26"/>
  <c r="Q14" i="26"/>
  <c r="Q13" i="26"/>
  <c r="Q12" i="26"/>
  <c r="Q11" i="26"/>
  <c r="Q10" i="26"/>
  <c r="Q9" i="26"/>
  <c r="Q8" i="26"/>
  <c r="Q7" i="26"/>
  <c r="Q6" i="26"/>
  <c r="Q5" i="26"/>
  <c r="P19" i="26"/>
  <c r="P18" i="26"/>
  <c r="P17" i="26"/>
  <c r="P16" i="26"/>
  <c r="P15" i="26"/>
  <c r="P14" i="26"/>
  <c r="P13" i="26"/>
  <c r="P12" i="26"/>
  <c r="P11" i="26"/>
  <c r="P10" i="26"/>
  <c r="P9" i="26"/>
  <c r="P8" i="26"/>
  <c r="P7" i="26"/>
  <c r="P6" i="26"/>
  <c r="P5" i="26"/>
  <c r="O19" i="26"/>
  <c r="O18" i="26"/>
  <c r="O17" i="26"/>
  <c r="O16" i="26"/>
  <c r="O15" i="26"/>
  <c r="O14" i="26"/>
  <c r="O13" i="26"/>
  <c r="O12" i="26"/>
  <c r="O11" i="26"/>
  <c r="O10" i="26"/>
  <c r="O9" i="26"/>
  <c r="O8" i="26"/>
  <c r="O7" i="26"/>
  <c r="O6" i="26"/>
  <c r="O5" i="26"/>
  <c r="N19" i="26"/>
  <c r="N18" i="26"/>
  <c r="N17" i="26"/>
  <c r="N16" i="26"/>
  <c r="N15" i="26"/>
  <c r="N14" i="26"/>
  <c r="N13" i="26"/>
  <c r="N12" i="26"/>
  <c r="N11" i="26"/>
  <c r="N10" i="26"/>
  <c r="N9" i="26"/>
  <c r="N8" i="26"/>
  <c r="N7" i="26"/>
  <c r="N6" i="26"/>
  <c r="N5" i="26"/>
  <c r="M19" i="26"/>
  <c r="M18" i="26"/>
  <c r="M17" i="26"/>
  <c r="M16" i="26"/>
  <c r="M15" i="26"/>
  <c r="M14" i="26"/>
  <c r="M13" i="26"/>
  <c r="M12" i="26"/>
  <c r="M11" i="26"/>
  <c r="M10" i="26"/>
  <c r="M9" i="26"/>
  <c r="M8" i="26"/>
  <c r="M7" i="26"/>
  <c r="M6" i="26"/>
  <c r="M5" i="26"/>
  <c r="L19" i="26"/>
  <c r="L18" i="26"/>
  <c r="L17" i="26"/>
  <c r="L16" i="26"/>
  <c r="L15" i="26"/>
  <c r="L14" i="26"/>
  <c r="L13" i="26"/>
  <c r="L12" i="26"/>
  <c r="L11" i="26"/>
  <c r="L10" i="26"/>
  <c r="L9" i="26"/>
  <c r="L8" i="26"/>
  <c r="L7" i="26"/>
  <c r="L6" i="26"/>
  <c r="L5" i="26"/>
  <c r="K19" i="26"/>
  <c r="K18" i="26"/>
  <c r="K17" i="26"/>
  <c r="K16" i="26"/>
  <c r="K15" i="26"/>
  <c r="K14" i="26"/>
  <c r="K13" i="26"/>
  <c r="K12" i="26"/>
  <c r="K11" i="26"/>
  <c r="K10" i="26"/>
  <c r="K9" i="26"/>
  <c r="K8" i="26"/>
  <c r="K7" i="26"/>
  <c r="K6" i="26"/>
  <c r="K5" i="26"/>
  <c r="J19" i="26"/>
  <c r="J18" i="26"/>
  <c r="J17" i="26"/>
  <c r="J16" i="26"/>
  <c r="J15" i="26"/>
  <c r="J14" i="26"/>
  <c r="J13" i="26"/>
  <c r="J12" i="26"/>
  <c r="J11" i="26"/>
  <c r="J10" i="26"/>
  <c r="J9" i="26"/>
  <c r="J8" i="26"/>
  <c r="J7" i="26"/>
  <c r="J6" i="26"/>
  <c r="J5" i="26"/>
  <c r="I19" i="26"/>
  <c r="I18" i="26"/>
  <c r="I17" i="26"/>
  <c r="I16" i="26"/>
  <c r="I15" i="26"/>
  <c r="I14" i="26"/>
  <c r="I13" i="26"/>
  <c r="I12" i="26"/>
  <c r="I11" i="26"/>
  <c r="I10" i="26"/>
  <c r="I9" i="26"/>
  <c r="I8" i="26"/>
  <c r="I7" i="26"/>
  <c r="I6" i="26"/>
  <c r="I5" i="26"/>
  <c r="H19" i="26"/>
  <c r="H18" i="26"/>
  <c r="H17" i="26"/>
  <c r="H16" i="26"/>
  <c r="H15" i="26"/>
  <c r="H14" i="26"/>
  <c r="H13" i="26"/>
  <c r="H12" i="26"/>
  <c r="H11" i="26"/>
  <c r="H10" i="26"/>
  <c r="H9" i="26"/>
  <c r="H8" i="26"/>
  <c r="H7" i="26"/>
  <c r="H6" i="26"/>
  <c r="H5" i="26"/>
  <c r="G19" i="26"/>
  <c r="G18" i="26"/>
  <c r="G17" i="26"/>
  <c r="G16" i="26"/>
  <c r="G15" i="26"/>
  <c r="G14" i="26"/>
  <c r="G13" i="26"/>
  <c r="G12" i="26"/>
  <c r="G11" i="26"/>
  <c r="G10" i="26"/>
  <c r="G9" i="26"/>
  <c r="G8" i="26"/>
  <c r="G7" i="26"/>
  <c r="G6" i="26"/>
  <c r="G5" i="26"/>
  <c r="F5" i="26"/>
  <c r="F6" i="26"/>
  <c r="F7" i="26"/>
  <c r="F8" i="26"/>
  <c r="F9" i="26"/>
  <c r="F10" i="26"/>
  <c r="F11" i="26"/>
  <c r="F12" i="26"/>
  <c r="F13" i="26"/>
  <c r="F14" i="26"/>
  <c r="F15" i="26"/>
  <c r="F16" i="26"/>
  <c r="F17" i="26"/>
  <c r="F18" i="26"/>
  <c r="F19" i="26"/>
  <c r="D5" i="77"/>
  <c r="E5" i="77"/>
  <c r="H5" i="77"/>
  <c r="L5" i="77"/>
  <c r="M5" i="77"/>
  <c r="P5" i="77"/>
  <c r="T5" i="77"/>
  <c r="U5" i="77"/>
  <c r="X5" i="77"/>
  <c r="AB5" i="77"/>
  <c r="AC5" i="77"/>
  <c r="AF5" i="77"/>
  <c r="AJ5" i="77"/>
  <c r="AK5" i="77"/>
  <c r="AL5" i="77"/>
  <c r="AN5" i="77"/>
  <c r="AO5" i="77"/>
  <c r="AR5" i="77"/>
  <c r="AS5" i="77"/>
  <c r="AV5" i="77"/>
  <c r="AW5" i="77"/>
  <c r="AZ5" i="77"/>
  <c r="BA5" i="77"/>
  <c r="BB5" i="77"/>
  <c r="BD5" i="77"/>
  <c r="BE5" i="77"/>
  <c r="BH5" i="77"/>
  <c r="BI5" i="77"/>
  <c r="BJ5" i="77"/>
  <c r="BL5" i="77"/>
  <c r="BP5" i="77"/>
  <c r="BQ5" i="77"/>
  <c r="BR5" i="77"/>
  <c r="BT5" i="77"/>
  <c r="BU5" i="77"/>
  <c r="BX5" i="77"/>
  <c r="B6" i="77"/>
  <c r="E6" i="77"/>
  <c r="I6" i="77"/>
  <c r="J6" i="77"/>
  <c r="M6" i="77"/>
  <c r="Q6" i="77"/>
  <c r="R6" i="77"/>
  <c r="U6" i="77"/>
  <c r="Y6" i="77"/>
  <c r="Z6" i="77"/>
  <c r="AC6" i="77"/>
  <c r="AG6" i="77"/>
  <c r="AH6" i="77"/>
  <c r="AI6" i="77"/>
  <c r="AK6" i="77"/>
  <c r="AL6" i="77"/>
  <c r="AO6" i="77"/>
  <c r="AP6" i="77"/>
  <c r="AQ6" i="77"/>
  <c r="AS6" i="77"/>
  <c r="AT6" i="77"/>
  <c r="AW6" i="77"/>
  <c r="AX6" i="77"/>
  <c r="AY6" i="77"/>
  <c r="BA6" i="77"/>
  <c r="BB6" i="77"/>
  <c r="BE6" i="77"/>
  <c r="BF6" i="77"/>
  <c r="BI6" i="77"/>
  <c r="BJ6" i="77"/>
  <c r="BM6" i="77"/>
  <c r="BN6" i="77"/>
  <c r="BP6" i="77"/>
  <c r="BQ6" i="77"/>
  <c r="BR6" i="77"/>
  <c r="BU6" i="77"/>
  <c r="BV6" i="77"/>
  <c r="BW6" i="77"/>
  <c r="BX6" i="77"/>
  <c r="B7" i="77"/>
  <c r="F7" i="77"/>
  <c r="G7" i="77"/>
  <c r="J7" i="77"/>
  <c r="N7" i="77"/>
  <c r="O7" i="77"/>
  <c r="R7" i="77"/>
  <c r="V7" i="77"/>
  <c r="Z7" i="77"/>
  <c r="AD7" i="77"/>
  <c r="AE7" i="77"/>
  <c r="AF7" i="77"/>
  <c r="AH7" i="77"/>
  <c r="AL7" i="77"/>
  <c r="AM7" i="77"/>
  <c r="AN7" i="77"/>
  <c r="AP7" i="77"/>
  <c r="AT7" i="77"/>
  <c r="AU7" i="77"/>
  <c r="AV7" i="77"/>
  <c r="AX7" i="77"/>
  <c r="BB7" i="77"/>
  <c r="BC7" i="77"/>
  <c r="BD7" i="77"/>
  <c r="BF7" i="77"/>
  <c r="BJ7" i="77"/>
  <c r="BK7" i="77"/>
  <c r="BL7" i="77"/>
  <c r="BM7" i="77"/>
  <c r="BN7" i="77"/>
  <c r="BO7" i="77"/>
  <c r="BR7" i="77"/>
  <c r="BS7" i="77"/>
  <c r="BT7" i="77"/>
  <c r="BU7" i="77"/>
  <c r="BV7" i="77"/>
  <c r="BW7" i="77"/>
  <c r="BX7" i="77"/>
  <c r="C8" i="77"/>
  <c r="E8" i="77"/>
  <c r="G8" i="77"/>
  <c r="K8" i="77"/>
  <c r="L8" i="77"/>
  <c r="S8" i="77"/>
  <c r="T8" i="77"/>
  <c r="U8" i="77"/>
  <c r="W8" i="77"/>
  <c r="AA8" i="77"/>
  <c r="AC8" i="77"/>
  <c r="AE8" i="77"/>
  <c r="AI8" i="77"/>
  <c r="AJ8" i="77"/>
  <c r="AM8" i="77"/>
  <c r="AQ8" i="77"/>
  <c r="AR8" i="77"/>
  <c r="AU8" i="77"/>
  <c r="AY8" i="77"/>
  <c r="AZ8" i="77"/>
  <c r="BA8" i="77"/>
  <c r="BC8" i="77"/>
  <c r="BG8" i="77"/>
  <c r="BH8" i="77"/>
  <c r="BI8" i="77"/>
  <c r="BJ8" i="77"/>
  <c r="BK8" i="77"/>
  <c r="BL8" i="77"/>
  <c r="BO8" i="77"/>
  <c r="BP8" i="77"/>
  <c r="BQ8" i="77"/>
  <c r="BR8" i="77"/>
  <c r="BS8" i="77"/>
  <c r="BT8" i="77"/>
  <c r="BW8" i="77"/>
  <c r="BX8" i="77"/>
  <c r="H9" i="77"/>
  <c r="I9" i="77"/>
  <c r="L9" i="77"/>
  <c r="P9" i="77"/>
  <c r="Q9" i="77"/>
  <c r="X9" i="77"/>
  <c r="Y9" i="77"/>
  <c r="AB9" i="77"/>
  <c r="AF9" i="77"/>
  <c r="AG9" i="77"/>
  <c r="AH9" i="77"/>
  <c r="AJ9" i="77"/>
  <c r="AN9" i="77"/>
  <c r="AO9" i="77"/>
  <c r="AP9" i="77"/>
  <c r="AR9" i="77"/>
  <c r="AV9" i="77"/>
  <c r="AW9" i="77"/>
  <c r="AX9" i="77"/>
  <c r="AZ9" i="77"/>
  <c r="BD9" i="77"/>
  <c r="BE9" i="77"/>
  <c r="BF9" i="77"/>
  <c r="BH9" i="77"/>
  <c r="BL9" i="77"/>
  <c r="BM9" i="77"/>
  <c r="BN9" i="77"/>
  <c r="BP9" i="77"/>
  <c r="BQ9" i="77"/>
  <c r="BT9" i="77"/>
  <c r="BU9" i="77"/>
  <c r="BV9" i="77"/>
  <c r="BW9" i="77"/>
  <c r="BX9" i="77"/>
  <c r="E49" i="77"/>
  <c r="F49" i="77"/>
  <c r="G49" i="77"/>
  <c r="I49" i="77"/>
  <c r="M49" i="77"/>
  <c r="O49" i="77"/>
  <c r="U49" i="77"/>
  <c r="Y49" i="77"/>
  <c r="AC49" i="77"/>
  <c r="AG49" i="77"/>
  <c r="AK49" i="77"/>
  <c r="AL49" i="77"/>
  <c r="AM49" i="77"/>
  <c r="AO49" i="77"/>
  <c r="AS49" i="77"/>
  <c r="AT49" i="77"/>
  <c r="AU49" i="77"/>
  <c r="AW49" i="77"/>
  <c r="BA49" i="77"/>
  <c r="BB49" i="77"/>
  <c r="BC49" i="77"/>
  <c r="BE49" i="77"/>
  <c r="BI49" i="77"/>
  <c r="BJ49" i="77"/>
  <c r="BK49" i="77"/>
  <c r="BM49" i="77"/>
  <c r="BN49" i="77"/>
  <c r="BQ49" i="77"/>
  <c r="BR49" i="77"/>
  <c r="BS49" i="77"/>
  <c r="BT49" i="77"/>
  <c r="BU49" i="77"/>
  <c r="BV49" i="77"/>
  <c r="B50" i="77"/>
  <c r="C50" i="77"/>
  <c r="D50" i="77"/>
  <c r="J50" i="77"/>
  <c r="K50" i="77"/>
  <c r="N50" i="77"/>
  <c r="R50" i="77"/>
  <c r="S50" i="77"/>
  <c r="T50" i="77"/>
  <c r="V50" i="77"/>
  <c r="Z50" i="77"/>
  <c r="AA50" i="77"/>
  <c r="AB50" i="77"/>
  <c r="AH50" i="77"/>
  <c r="AI50" i="77"/>
  <c r="AJ50" i="77"/>
  <c r="AL50" i="77"/>
  <c r="AP50" i="77"/>
  <c r="AQ50" i="77"/>
  <c r="AR50" i="77"/>
  <c r="AT50" i="77"/>
  <c r="AX50" i="77"/>
  <c r="AY50" i="77"/>
  <c r="BB50" i="77"/>
  <c r="BF50" i="77"/>
  <c r="BG50" i="77"/>
  <c r="BH50" i="77"/>
  <c r="BJ50" i="77"/>
  <c r="BK50" i="77"/>
  <c r="BL50" i="77"/>
  <c r="BN50" i="77"/>
  <c r="BO50" i="77"/>
  <c r="BP50" i="77"/>
  <c r="BQ50" i="77"/>
  <c r="BR50" i="77"/>
  <c r="BT50" i="77"/>
  <c r="BV50" i="77"/>
  <c r="BW50" i="77"/>
  <c r="BX50" i="77"/>
  <c r="C51" i="77"/>
  <c r="G51" i="77"/>
  <c r="H51" i="77"/>
  <c r="K51" i="77"/>
  <c r="O51" i="77"/>
  <c r="P51" i="77"/>
  <c r="S51" i="77"/>
  <c r="W51" i="77"/>
  <c r="X51" i="77"/>
  <c r="AA51" i="77"/>
  <c r="AE51" i="77"/>
  <c r="AF51" i="77"/>
  <c r="AI51" i="77"/>
  <c r="AM51" i="77"/>
  <c r="AN51" i="77"/>
  <c r="AO51" i="77"/>
  <c r="AQ51" i="77"/>
  <c r="AU51" i="77"/>
  <c r="AW51" i="77"/>
  <c r="AY51" i="77"/>
  <c r="BC51" i="77"/>
  <c r="BD51" i="77"/>
  <c r="BE51" i="77"/>
  <c r="BG51" i="77"/>
  <c r="BK51" i="77"/>
  <c r="BL51" i="77"/>
  <c r="BM51" i="77"/>
  <c r="BN51" i="77"/>
  <c r="BO51" i="77"/>
  <c r="BP51" i="77"/>
  <c r="BQ51" i="77"/>
  <c r="BS51" i="77"/>
  <c r="BT51" i="77"/>
  <c r="BU51" i="77"/>
  <c r="BV51" i="77"/>
  <c r="BW51" i="77"/>
  <c r="BX51" i="77"/>
  <c r="D52" i="77"/>
  <c r="H52" i="77"/>
  <c r="L52" i="77"/>
  <c r="N52" i="77"/>
  <c r="P52" i="77"/>
  <c r="T52" i="77"/>
  <c r="U52" i="77"/>
  <c r="V52" i="77"/>
  <c r="AB52" i="77"/>
  <c r="AC52" i="77"/>
  <c r="AF52" i="77"/>
  <c r="AJ52" i="77"/>
  <c r="AK52" i="77"/>
  <c r="AN52" i="77"/>
  <c r="AO52" i="77"/>
  <c r="AR52" i="77"/>
  <c r="AS52" i="77"/>
  <c r="AT52" i="77"/>
  <c r="AV52" i="77"/>
  <c r="AW52" i="77"/>
  <c r="AZ52" i="77"/>
  <c r="BA52" i="77"/>
  <c r="BB52" i="77"/>
  <c r="BD52" i="77"/>
  <c r="BE52" i="77"/>
  <c r="BH52" i="77"/>
  <c r="BI52" i="77"/>
  <c r="BJ52" i="77"/>
  <c r="BK52" i="77"/>
  <c r="BL52" i="77"/>
  <c r="BM52" i="77"/>
  <c r="BP52" i="77"/>
  <c r="BQ52" i="77"/>
  <c r="BR52" i="77"/>
  <c r="BT52" i="77"/>
  <c r="BU52" i="77"/>
  <c r="BV52" i="77"/>
  <c r="BX52" i="77"/>
  <c r="B53" i="77"/>
  <c r="E53" i="77"/>
  <c r="I53" i="77"/>
  <c r="J53" i="77"/>
  <c r="K53" i="77"/>
  <c r="M53" i="77"/>
  <c r="Q53" i="77"/>
  <c r="R53" i="77"/>
  <c r="S53" i="77"/>
  <c r="Y53" i="77"/>
  <c r="Z53" i="77"/>
  <c r="AA53" i="77"/>
  <c r="AC53" i="77"/>
  <c r="AG53" i="77"/>
  <c r="AH53" i="77"/>
  <c r="AI53" i="77"/>
  <c r="AK53" i="77"/>
  <c r="AL53" i="77"/>
  <c r="AO53" i="77"/>
  <c r="AP53" i="77"/>
  <c r="AS53" i="77"/>
  <c r="AT53" i="77"/>
  <c r="AW53" i="77"/>
  <c r="AX53" i="77"/>
  <c r="AY53" i="77"/>
  <c r="BA53" i="77"/>
  <c r="BB53" i="77"/>
  <c r="BE53" i="77"/>
  <c r="BF53" i="77"/>
  <c r="BG53" i="77"/>
  <c r="BI53" i="77"/>
  <c r="BJ53" i="77"/>
  <c r="BK53" i="77"/>
  <c r="BM53" i="77"/>
  <c r="BN53" i="77"/>
  <c r="BO53" i="77"/>
  <c r="BP53" i="77"/>
  <c r="BQ53" i="77"/>
  <c r="BR53" i="77"/>
  <c r="BU53" i="77"/>
  <c r="BV53" i="77"/>
  <c r="BW53" i="77"/>
  <c r="BX53" i="77"/>
  <c r="B91" i="77"/>
  <c r="F91" i="77"/>
  <c r="G91" i="77"/>
  <c r="H91" i="77"/>
  <c r="J91" i="77"/>
  <c r="N91" i="77"/>
  <c r="O91" i="77"/>
  <c r="P91" i="77"/>
  <c r="R91" i="77"/>
  <c r="V91" i="77"/>
  <c r="W91" i="77"/>
  <c r="X91" i="77"/>
  <c r="AD91" i="77"/>
  <c r="AE91" i="77"/>
  <c r="AH91" i="77"/>
  <c r="AI91" i="77"/>
  <c r="AL91" i="77"/>
  <c r="AM91" i="77"/>
  <c r="AN91" i="77"/>
  <c r="AP91" i="77"/>
  <c r="AQ91" i="77"/>
  <c r="AT91" i="77"/>
  <c r="AU91" i="77"/>
  <c r="AX91" i="77"/>
  <c r="AY91" i="77"/>
  <c r="BB91" i="77"/>
  <c r="BD91" i="77"/>
  <c r="BF91" i="77"/>
  <c r="BG91" i="77"/>
  <c r="BJ91" i="77"/>
  <c r="BK91" i="77"/>
  <c r="BL91" i="77"/>
  <c r="BN91" i="77"/>
  <c r="BO91" i="77"/>
  <c r="BR91" i="77"/>
  <c r="BS91" i="77"/>
  <c r="BV91" i="77"/>
  <c r="BW91" i="77"/>
  <c r="C92" i="77"/>
  <c r="D92" i="77"/>
  <c r="G92" i="77"/>
  <c r="K92" i="77"/>
  <c r="L92" i="77"/>
  <c r="O92" i="77"/>
  <c r="S92" i="77"/>
  <c r="T92" i="77"/>
  <c r="U92" i="77"/>
  <c r="AA92" i="77"/>
  <c r="AB92" i="77"/>
  <c r="AC92" i="77"/>
  <c r="AE92" i="77"/>
  <c r="AI92" i="77"/>
  <c r="AJ92" i="77"/>
  <c r="AK92" i="77"/>
  <c r="AM92" i="77"/>
  <c r="AN92" i="77"/>
  <c r="AQ92" i="77"/>
  <c r="AR92" i="77"/>
  <c r="AS92" i="77"/>
  <c r="AU92" i="77"/>
  <c r="AV92" i="77"/>
  <c r="AY92" i="77"/>
  <c r="AZ92" i="77"/>
  <c r="BA92" i="77"/>
  <c r="BC92" i="77"/>
  <c r="BD92" i="77"/>
  <c r="BG92" i="77"/>
  <c r="BH92" i="77"/>
  <c r="BK92" i="77"/>
  <c r="BL92" i="77"/>
  <c r="BO92" i="77"/>
  <c r="BP92" i="77"/>
  <c r="BQ92" i="77"/>
  <c r="BS92" i="77"/>
  <c r="BT92" i="77"/>
  <c r="BW92" i="77"/>
  <c r="D93" i="77"/>
  <c r="H93" i="77"/>
  <c r="L93" i="77"/>
  <c r="P93" i="77"/>
  <c r="Q93" i="77"/>
  <c r="R93" i="77"/>
  <c r="T93" i="77"/>
  <c r="X93" i="77"/>
  <c r="Z93" i="77"/>
  <c r="AF93" i="77"/>
  <c r="AG93" i="77"/>
  <c r="AH93" i="77"/>
  <c r="AJ93" i="77"/>
  <c r="AK93" i="77"/>
  <c r="AN93" i="77"/>
  <c r="AO93" i="77"/>
  <c r="AP93" i="77"/>
  <c r="AR93" i="77"/>
  <c r="AS93" i="77"/>
  <c r="AV93" i="77"/>
  <c r="AW93" i="77"/>
  <c r="AX93" i="77"/>
  <c r="AZ93" i="77"/>
  <c r="BA93" i="77"/>
  <c r="BD93" i="77"/>
  <c r="BH93" i="77"/>
  <c r="BI93" i="77"/>
  <c r="BL93" i="77"/>
  <c r="BM93" i="77"/>
  <c r="BN93" i="77"/>
  <c r="BP93" i="77"/>
  <c r="BQ93" i="77"/>
  <c r="BT93" i="77"/>
  <c r="BU93" i="77"/>
  <c r="BV93" i="77"/>
  <c r="BX93" i="77"/>
  <c r="E94" i="77"/>
  <c r="F94" i="77"/>
  <c r="I94" i="77"/>
  <c r="M94" i="77"/>
  <c r="N94" i="77"/>
  <c r="Q94" i="77"/>
  <c r="U94" i="77"/>
  <c r="V94" i="77"/>
  <c r="Y94" i="77"/>
  <c r="AC94" i="77"/>
  <c r="AD94" i="77"/>
  <c r="AG94" i="77"/>
  <c r="AH94" i="77"/>
  <c r="AK94" i="77"/>
  <c r="AL94" i="77"/>
  <c r="AM94" i="77"/>
  <c r="AO94" i="77"/>
  <c r="AP94" i="77"/>
  <c r="AS94" i="77"/>
  <c r="AT94" i="77"/>
  <c r="AU94" i="77"/>
  <c r="AW94" i="77"/>
  <c r="AX94" i="77"/>
  <c r="BA94" i="77"/>
  <c r="BB94" i="77"/>
  <c r="BC94" i="77"/>
  <c r="BE94" i="77"/>
  <c r="BF94" i="77"/>
  <c r="BI94" i="77"/>
  <c r="BK94" i="77"/>
  <c r="BM94" i="77"/>
  <c r="BN94" i="77"/>
  <c r="BQ94" i="77"/>
  <c r="BR94" i="77"/>
  <c r="BU94" i="77"/>
  <c r="BV94" i="77"/>
  <c r="B95" i="77"/>
  <c r="C95" i="77"/>
  <c r="D95" i="77"/>
  <c r="F95" i="77"/>
  <c r="J95" i="77"/>
  <c r="K95" i="77"/>
  <c r="N95" i="77"/>
  <c r="R95" i="77"/>
  <c r="S95" i="77"/>
  <c r="T95" i="77"/>
  <c r="Z95" i="77"/>
  <c r="AA95" i="77"/>
  <c r="AB95" i="77"/>
  <c r="AD95" i="77"/>
  <c r="AH95" i="77"/>
  <c r="AI95" i="77"/>
  <c r="AJ95" i="77"/>
  <c r="AL95" i="77"/>
  <c r="AM95" i="77"/>
  <c r="AP95" i="77"/>
  <c r="AQ95" i="77"/>
  <c r="AR95" i="77"/>
  <c r="AT95" i="77"/>
  <c r="AU95" i="77"/>
  <c r="AX95" i="77"/>
  <c r="AY95" i="77"/>
  <c r="AZ95" i="77"/>
  <c r="BB95" i="77"/>
  <c r="BC95" i="77"/>
  <c r="BF95" i="77"/>
  <c r="BG95" i="77"/>
  <c r="BH95" i="77"/>
  <c r="BJ95" i="77"/>
  <c r="BK95" i="77"/>
  <c r="BN95" i="77"/>
  <c r="BO95" i="77"/>
  <c r="BR95" i="77"/>
  <c r="BS95" i="77"/>
  <c r="BV95" i="77"/>
  <c r="BW95" i="77"/>
  <c r="BX95" i="77"/>
  <c r="C133" i="77"/>
  <c r="G133" i="77"/>
  <c r="K133" i="77"/>
  <c r="O133" i="77"/>
  <c r="Q133" i="77"/>
  <c r="S133" i="77"/>
  <c r="W133" i="77"/>
  <c r="X133" i="77"/>
  <c r="AE133" i="77"/>
  <c r="AF133" i="77"/>
  <c r="AI133" i="77"/>
  <c r="AJ133" i="77"/>
  <c r="AM133" i="77"/>
  <c r="AN133" i="77"/>
  <c r="AO133" i="77"/>
  <c r="AQ133" i="77"/>
  <c r="AR133" i="77"/>
  <c r="AU133" i="77"/>
  <c r="AV133" i="77"/>
  <c r="AY133" i="77"/>
  <c r="AZ133" i="77"/>
  <c r="BC133" i="77"/>
  <c r="BD133" i="77"/>
  <c r="BE133" i="77"/>
  <c r="BG133" i="77"/>
  <c r="BH133" i="77"/>
  <c r="BK133" i="77"/>
  <c r="BL133" i="77"/>
  <c r="BM133" i="77"/>
  <c r="BN133" i="77"/>
  <c r="BO133" i="77"/>
  <c r="BP133" i="77"/>
  <c r="BS133" i="77"/>
  <c r="BT133" i="77"/>
  <c r="BU133" i="77"/>
  <c r="BV133" i="77"/>
  <c r="BW133" i="77"/>
  <c r="BX133" i="77"/>
  <c r="D134" i="77"/>
  <c r="F134" i="77"/>
  <c r="H134" i="77"/>
  <c r="L134" i="77"/>
  <c r="N134" i="77"/>
  <c r="P134" i="77"/>
  <c r="T134" i="77"/>
  <c r="V134" i="77"/>
  <c r="AD134" i="77"/>
  <c r="AF134" i="77"/>
  <c r="AJ134" i="77"/>
  <c r="AK134" i="77"/>
  <c r="AL134" i="77"/>
  <c r="AN134" i="77"/>
  <c r="AR134" i="77"/>
  <c r="AS134" i="77"/>
  <c r="AT134" i="77"/>
  <c r="AV134" i="77"/>
  <c r="AZ134" i="77"/>
  <c r="BA134" i="77"/>
  <c r="BB134" i="77"/>
  <c r="BD134" i="77"/>
  <c r="BH134" i="77"/>
  <c r="BI134" i="77"/>
  <c r="BJ134" i="77"/>
  <c r="BL134" i="77"/>
  <c r="BP134" i="77"/>
  <c r="BQ134" i="77"/>
  <c r="BR134" i="77"/>
  <c r="BT134" i="77"/>
  <c r="BU134" i="77"/>
  <c r="BX134" i="77"/>
  <c r="B135" i="77"/>
  <c r="C135" i="77"/>
  <c r="E135" i="77"/>
  <c r="I135" i="77"/>
  <c r="J135" i="77"/>
  <c r="Q135" i="77"/>
  <c r="R135" i="77"/>
  <c r="S135" i="77"/>
  <c r="U135" i="77"/>
  <c r="Y135" i="77"/>
  <c r="Z135" i="77"/>
  <c r="AA135" i="77"/>
  <c r="AC135" i="77"/>
  <c r="AG135" i="77"/>
  <c r="AH135" i="77"/>
  <c r="AI135" i="77"/>
  <c r="AK135" i="77"/>
  <c r="AO135" i="77"/>
  <c r="AP135" i="77"/>
  <c r="AQ135" i="77"/>
  <c r="AS135" i="77"/>
  <c r="AW135" i="77"/>
  <c r="AX135" i="77"/>
  <c r="AY135" i="77"/>
  <c r="BA135" i="77"/>
  <c r="BE135" i="77"/>
  <c r="BF135" i="77"/>
  <c r="BG135" i="77"/>
  <c r="BI135" i="77"/>
  <c r="BJ135" i="77"/>
  <c r="BM135" i="77"/>
  <c r="BN135" i="77"/>
  <c r="BP135" i="77"/>
  <c r="BQ135" i="77"/>
  <c r="BR135" i="77"/>
  <c r="BU135" i="77"/>
  <c r="BV135" i="77"/>
  <c r="BW135" i="77"/>
  <c r="BX135" i="77"/>
  <c r="B136" i="77"/>
  <c r="F136" i="77"/>
  <c r="G136" i="77"/>
  <c r="H136" i="77"/>
  <c r="J136" i="77"/>
  <c r="N136" i="77"/>
  <c r="O136" i="77"/>
  <c r="R136" i="77"/>
  <c r="V136" i="77"/>
  <c r="W136" i="77"/>
  <c r="X136" i="77"/>
  <c r="Z136" i="77"/>
  <c r="AD136" i="77"/>
  <c r="AE136" i="77"/>
  <c r="AH136" i="77"/>
  <c r="AL136" i="77"/>
  <c r="AM136" i="77"/>
  <c r="AP136" i="77"/>
  <c r="AT136" i="77"/>
  <c r="AU136" i="77"/>
  <c r="AV136" i="77"/>
  <c r="AX136" i="77"/>
  <c r="BB136" i="77"/>
  <c r="BC136" i="77"/>
  <c r="BD136" i="77"/>
  <c r="BF136" i="77"/>
  <c r="BJ136" i="77"/>
  <c r="BK136" i="77"/>
  <c r="BL136" i="77"/>
  <c r="BN136" i="77"/>
  <c r="BO136" i="77"/>
  <c r="BR136" i="77"/>
  <c r="BT136" i="77"/>
  <c r="BV136" i="77"/>
  <c r="BW136" i="77"/>
  <c r="C137" i="77"/>
  <c r="G137" i="77"/>
  <c r="K137" i="77"/>
  <c r="O137" i="77"/>
  <c r="S137" i="77"/>
  <c r="W137" i="77"/>
  <c r="AA137" i="77"/>
  <c r="AE137" i="77"/>
  <c r="AI137" i="77"/>
  <c r="AJ137" i="77"/>
  <c r="AM137" i="77"/>
  <c r="AN137" i="77"/>
  <c r="AQ137" i="77"/>
  <c r="AR137" i="77"/>
  <c r="AS137" i="77"/>
  <c r="AU137" i="77"/>
  <c r="AV137" i="77"/>
  <c r="AY137" i="77"/>
  <c r="AZ137" i="77"/>
  <c r="BA137" i="77"/>
  <c r="BC137" i="77"/>
  <c r="BD137" i="77"/>
  <c r="BG137" i="77"/>
  <c r="BH137" i="77"/>
  <c r="BI137" i="77"/>
  <c r="BJ137" i="77"/>
  <c r="BK137" i="77"/>
  <c r="BL137" i="77"/>
  <c r="BO137" i="77"/>
  <c r="BP137" i="77"/>
  <c r="BQ137" i="77"/>
  <c r="BR137" i="77"/>
  <c r="BS137" i="77"/>
  <c r="BW137" i="77"/>
  <c r="BX137" i="77"/>
  <c r="B175" i="77"/>
  <c r="D175" i="77"/>
  <c r="H175" i="77"/>
  <c r="I175" i="77"/>
  <c r="L175" i="77"/>
  <c r="P175" i="77"/>
  <c r="Q175" i="77"/>
  <c r="R175" i="77"/>
  <c r="X175" i="77"/>
  <c r="Y175" i="77"/>
  <c r="Z175" i="77"/>
  <c r="AB175" i="77"/>
  <c r="AF175" i="77"/>
  <c r="AG175" i="77"/>
  <c r="AH175" i="77"/>
  <c r="AI175" i="77"/>
  <c r="AJ175" i="77"/>
  <c r="AK175" i="77"/>
  <c r="AN175" i="77"/>
  <c r="AO175" i="77"/>
  <c r="AP175" i="77"/>
  <c r="AR175" i="77"/>
  <c r="AS175" i="77"/>
  <c r="AV175" i="77"/>
  <c r="AW175" i="77"/>
  <c r="AX175" i="77"/>
  <c r="AY175" i="77"/>
  <c r="AZ175" i="77"/>
  <c r="BA175" i="77"/>
  <c r="BD175" i="77"/>
  <c r="BE175" i="77"/>
  <c r="BF175" i="77"/>
  <c r="BH175" i="77"/>
  <c r="BI175" i="77"/>
  <c r="BL175" i="77"/>
  <c r="BM175" i="77"/>
  <c r="BN175" i="77"/>
  <c r="BO175" i="77"/>
  <c r="BP175" i="77"/>
  <c r="BQ175" i="77"/>
  <c r="BT175" i="77"/>
  <c r="BU175" i="77"/>
  <c r="BV175" i="77"/>
  <c r="BX175" i="77"/>
  <c r="E176" i="77"/>
  <c r="G176" i="77"/>
  <c r="I176" i="77"/>
  <c r="M176" i="77"/>
  <c r="O176" i="77"/>
  <c r="U176" i="77"/>
  <c r="Y176" i="77"/>
  <c r="AC176" i="77"/>
  <c r="AD176" i="77"/>
  <c r="AG176" i="77"/>
  <c r="AH176" i="77"/>
  <c r="AK176" i="77"/>
  <c r="AL176" i="77"/>
  <c r="AM176" i="77"/>
  <c r="AO176" i="77"/>
  <c r="AP176" i="77"/>
  <c r="AS176" i="77"/>
  <c r="AT176" i="77"/>
  <c r="AU176" i="77"/>
  <c r="AV176" i="77"/>
  <c r="AW176" i="77"/>
  <c r="AX176" i="77"/>
  <c r="BA176" i="77"/>
  <c r="BB176" i="77"/>
  <c r="BC176" i="77"/>
  <c r="BD176" i="77"/>
  <c r="BE176" i="77"/>
  <c r="BF176" i="77"/>
  <c r="BI176" i="77"/>
  <c r="BJ176" i="77"/>
  <c r="BM176" i="77"/>
  <c r="BN176" i="77"/>
  <c r="BQ176" i="77"/>
  <c r="BR176" i="77"/>
  <c r="BS176" i="77"/>
  <c r="BU176" i="77"/>
  <c r="BV176" i="77"/>
  <c r="B177" i="77"/>
  <c r="C177" i="77"/>
  <c r="D177" i="77"/>
  <c r="F177" i="77"/>
  <c r="J177" i="77"/>
  <c r="N177" i="77"/>
  <c r="R177" i="77"/>
  <c r="V177" i="77"/>
  <c r="Z177" i="77"/>
  <c r="AA177" i="77"/>
  <c r="AD177" i="77"/>
  <c r="AH177" i="77"/>
  <c r="AI177" i="77"/>
  <c r="AJ177" i="77"/>
  <c r="AK177" i="77"/>
  <c r="AL177" i="77"/>
  <c r="AM177" i="77"/>
  <c r="AP177" i="77"/>
  <c r="AQ177" i="77"/>
  <c r="AR177" i="77"/>
  <c r="AT177" i="77"/>
  <c r="AU177" i="77"/>
  <c r="AV177" i="77"/>
  <c r="AX177" i="77"/>
  <c r="AY177" i="77"/>
  <c r="AZ177" i="77"/>
  <c r="BB177" i="77"/>
  <c r="BC177" i="77"/>
  <c r="BF177" i="77"/>
  <c r="BG177" i="77"/>
  <c r="BH177" i="77"/>
  <c r="BI177" i="77"/>
  <c r="BJ177" i="77"/>
  <c r="BK177" i="77"/>
  <c r="BN177" i="77"/>
  <c r="BO177" i="77"/>
  <c r="BP177" i="77"/>
  <c r="BQ177" i="77"/>
  <c r="BR177" i="77"/>
  <c r="BS177" i="77"/>
  <c r="BV177" i="77"/>
  <c r="BW177" i="77"/>
  <c r="BX177" i="77"/>
  <c r="G178" i="77"/>
  <c r="H178" i="77"/>
  <c r="I178" i="77"/>
  <c r="K178" i="77"/>
  <c r="O178" i="77"/>
  <c r="P178" i="77"/>
  <c r="S178" i="77"/>
  <c r="W178" i="77"/>
  <c r="X178" i="77"/>
  <c r="Y178" i="77"/>
  <c r="AE178" i="77"/>
  <c r="AF178" i="77"/>
  <c r="AH178" i="77"/>
  <c r="AI178" i="77"/>
  <c r="AJ178" i="77"/>
  <c r="AM178" i="77"/>
  <c r="AN178" i="77"/>
  <c r="AO178" i="77"/>
  <c r="AP178" i="77"/>
  <c r="AQ178" i="77"/>
  <c r="AR178" i="77"/>
  <c r="AU178" i="77"/>
  <c r="AV178" i="77"/>
  <c r="AW178" i="77"/>
  <c r="AX178" i="77"/>
  <c r="AY178" i="77"/>
  <c r="AZ178" i="77"/>
  <c r="BA178" i="77"/>
  <c r="BC178" i="77"/>
  <c r="BD178" i="77"/>
  <c r="BE178" i="77"/>
  <c r="BF178" i="77"/>
  <c r="BG178" i="77"/>
  <c r="BH178" i="77"/>
  <c r="BK178" i="77"/>
  <c r="BL178" i="77"/>
  <c r="BM178" i="77"/>
  <c r="BN178" i="77"/>
  <c r="BO178" i="77"/>
  <c r="BP178" i="77"/>
  <c r="BS178" i="77"/>
  <c r="BT178" i="77"/>
  <c r="BU178" i="77"/>
  <c r="BV178" i="77"/>
  <c r="BW178" i="77"/>
  <c r="BX178" i="77"/>
  <c r="D179" i="77"/>
  <c r="F179" i="77"/>
  <c r="H179" i="77"/>
  <c r="L179" i="77"/>
  <c r="M179" i="77"/>
  <c r="N179" i="77"/>
  <c r="P179" i="77"/>
  <c r="T179" i="77"/>
  <c r="V179" i="77"/>
  <c r="AB179" i="77"/>
  <c r="AF179" i="77"/>
  <c r="AJ179" i="77"/>
  <c r="AK179" i="77"/>
  <c r="AL179" i="77"/>
  <c r="AO179" i="77"/>
  <c r="AR179" i="77"/>
  <c r="AS179" i="77"/>
  <c r="AT179" i="77"/>
  <c r="AU179" i="77"/>
  <c r="AV179" i="77"/>
  <c r="AW179" i="77"/>
  <c r="AZ179" i="77"/>
  <c r="BA179" i="77"/>
  <c r="BB179" i="77"/>
  <c r="BC179" i="77"/>
  <c r="BD179" i="77"/>
  <c r="BE179" i="77"/>
  <c r="BH179" i="77"/>
  <c r="BI179" i="77"/>
  <c r="BJ179" i="77"/>
  <c r="BK179" i="77"/>
  <c r="BL179" i="77"/>
  <c r="BM179" i="77"/>
  <c r="BP179" i="77"/>
  <c r="BQ179" i="77"/>
  <c r="BR179" i="77"/>
  <c r="BT179" i="77"/>
  <c r="BU179" i="77"/>
  <c r="BX179" i="77"/>
  <c r="B217" i="77"/>
  <c r="E217" i="77"/>
  <c r="I217" i="77"/>
  <c r="K217" i="77"/>
  <c r="M217" i="77"/>
  <c r="Q217" i="77"/>
  <c r="R217" i="77"/>
  <c r="U217" i="77"/>
  <c r="Y217" i="77"/>
  <c r="AA217" i="77"/>
  <c r="AC217" i="77"/>
  <c r="AG217" i="77"/>
  <c r="AH217" i="77"/>
  <c r="AI217" i="77"/>
  <c r="AJ217" i="77"/>
  <c r="AK217" i="77"/>
  <c r="AL217" i="77"/>
  <c r="AO217" i="77"/>
  <c r="AP217" i="77"/>
  <c r="AQ217" i="77"/>
  <c r="AR217" i="77"/>
  <c r="AS217" i="77"/>
  <c r="AT217" i="77"/>
  <c r="AW217" i="77"/>
  <c r="AX217" i="77"/>
  <c r="AY217" i="77"/>
  <c r="AZ217" i="77"/>
  <c r="BA217" i="77"/>
  <c r="BB217" i="77"/>
  <c r="BE217" i="77"/>
  <c r="BF217" i="77"/>
  <c r="BG217" i="77"/>
  <c r="BH217" i="77"/>
  <c r="BI217" i="77"/>
  <c r="BJ217" i="77"/>
  <c r="BM217" i="77"/>
  <c r="BN217" i="77"/>
  <c r="BO217" i="77"/>
  <c r="BQ217" i="77"/>
  <c r="BR217" i="77"/>
  <c r="BU217" i="77"/>
  <c r="BV217" i="77"/>
  <c r="BW217" i="77"/>
  <c r="BX217" i="77"/>
  <c r="B218" i="77"/>
  <c r="F218" i="77"/>
  <c r="N218" i="77"/>
  <c r="R218" i="77"/>
  <c r="V218" i="77"/>
  <c r="W218" i="77"/>
  <c r="X218" i="77"/>
  <c r="AD218" i="77"/>
  <c r="AF218" i="77"/>
  <c r="AH218" i="77"/>
  <c r="AI218" i="77"/>
  <c r="AL218" i="77"/>
  <c r="AM218" i="77"/>
  <c r="AN218" i="77"/>
  <c r="AP218" i="77"/>
  <c r="AQ218" i="77"/>
  <c r="AT218" i="77"/>
  <c r="AU218" i="77"/>
  <c r="AV218" i="77"/>
  <c r="AW218" i="77"/>
  <c r="AX218" i="77"/>
  <c r="AY218" i="77"/>
  <c r="BB218" i="77"/>
  <c r="BC218" i="77"/>
  <c r="BD218" i="77"/>
  <c r="BE218" i="77"/>
  <c r="BF218" i="77"/>
  <c r="BG218" i="77"/>
  <c r="BJ218" i="77"/>
  <c r="BK218" i="77"/>
  <c r="BL218" i="77"/>
  <c r="BM218" i="77"/>
  <c r="BN218" i="77"/>
  <c r="BO218" i="77"/>
  <c r="BR218" i="77"/>
  <c r="BS218" i="77"/>
  <c r="BT218" i="77"/>
  <c r="BU218" i="77"/>
  <c r="BV218" i="77"/>
  <c r="BW218" i="77"/>
  <c r="C219" i="77"/>
  <c r="D219" i="77"/>
  <c r="G219" i="77"/>
  <c r="K219" i="77"/>
  <c r="L219" i="77"/>
  <c r="O219" i="77"/>
  <c r="S219" i="77"/>
  <c r="T219" i="77"/>
  <c r="W219" i="77"/>
  <c r="AA219" i="77"/>
  <c r="AB219" i="77"/>
  <c r="AE219" i="77"/>
  <c r="AI219" i="77"/>
  <c r="AJ219" i="77"/>
  <c r="AK219" i="77"/>
  <c r="AM219" i="77"/>
  <c r="AN219" i="77"/>
  <c r="AO219" i="77"/>
  <c r="AQ219" i="77"/>
  <c r="AR219" i="77"/>
  <c r="AU219" i="77"/>
  <c r="AV219" i="77"/>
  <c r="AY219" i="77"/>
  <c r="AZ219" i="77"/>
  <c r="BA219" i="77"/>
  <c r="BB219" i="77"/>
  <c r="BC219" i="77"/>
  <c r="BD219" i="77"/>
  <c r="BE219" i="77"/>
  <c r="BG219" i="77"/>
  <c r="BH219" i="77"/>
  <c r="BJ219" i="77"/>
  <c r="BK219" i="77"/>
  <c r="BL219" i="77"/>
  <c r="BO219" i="77"/>
  <c r="BP219" i="77"/>
  <c r="BQ219" i="77"/>
  <c r="BR219" i="77"/>
  <c r="BT219" i="77"/>
  <c r="BU219" i="77"/>
  <c r="BW219" i="77"/>
  <c r="BX219" i="77"/>
  <c r="B220" i="77"/>
  <c r="D220" i="77"/>
  <c r="H220" i="77"/>
  <c r="J220" i="77"/>
  <c r="L220" i="77"/>
  <c r="P220" i="77"/>
  <c r="R220" i="77"/>
  <c r="T220" i="77"/>
  <c r="X220" i="77"/>
  <c r="Z220" i="77"/>
  <c r="AH220" i="77"/>
  <c r="AJ220" i="77"/>
  <c r="AK220" i="77"/>
  <c r="AN220" i="77"/>
  <c r="AO220" i="77"/>
  <c r="AP220" i="77"/>
  <c r="AQ220" i="77"/>
  <c r="AR220" i="77"/>
  <c r="AS220" i="77"/>
  <c r="AV220" i="77"/>
  <c r="AW220" i="77"/>
  <c r="AX220" i="77"/>
  <c r="AZ220" i="77"/>
  <c r="BA220" i="77"/>
  <c r="BB220" i="77"/>
  <c r="BD220" i="77"/>
  <c r="BE220" i="77"/>
  <c r="BF220" i="77"/>
  <c r="BH220" i="77"/>
  <c r="BI220" i="77"/>
  <c r="BL220" i="77"/>
  <c r="BM220" i="77"/>
  <c r="BN220" i="77"/>
  <c r="BO220" i="77"/>
  <c r="BQ220" i="77"/>
  <c r="BT220" i="77"/>
  <c r="BU220" i="77"/>
  <c r="BV220" i="77"/>
  <c r="BW220" i="77"/>
  <c r="BX220" i="77"/>
  <c r="E221" i="77"/>
  <c r="F221" i="77"/>
  <c r="I221" i="77"/>
  <c r="M221" i="77"/>
  <c r="N221" i="77"/>
  <c r="Q221" i="77"/>
  <c r="U221" i="77"/>
  <c r="V221" i="77"/>
  <c r="Y221" i="77"/>
  <c r="AC221" i="77"/>
  <c r="AD221" i="77"/>
  <c r="AG221" i="77"/>
  <c r="AH221" i="77"/>
  <c r="AK221" i="77"/>
  <c r="AL221" i="77"/>
  <c r="AN221" i="77"/>
  <c r="AO221" i="77"/>
  <c r="AP221" i="77"/>
  <c r="AS221" i="77"/>
  <c r="AT221" i="77"/>
  <c r="AU221" i="77"/>
  <c r="AV221" i="77"/>
  <c r="AW221" i="77"/>
  <c r="AX221" i="77"/>
  <c r="BA221" i="77"/>
  <c r="BB221" i="77"/>
  <c r="BC221" i="77"/>
  <c r="BD221" i="77"/>
  <c r="BE221" i="77"/>
  <c r="BF221" i="77"/>
  <c r="BG221" i="77"/>
  <c r="BI221" i="77"/>
  <c r="BJ221" i="77"/>
  <c r="BK221" i="77"/>
  <c r="BL221" i="77"/>
  <c r="BM221" i="77"/>
  <c r="BN221" i="77"/>
  <c r="BQ221" i="77"/>
  <c r="BR221" i="77"/>
  <c r="BS221" i="77"/>
  <c r="BU221" i="77"/>
  <c r="BV221" i="77"/>
  <c r="B259" i="77"/>
  <c r="C259" i="77"/>
  <c r="D259" i="77"/>
  <c r="F259" i="77"/>
  <c r="J259" i="77"/>
  <c r="K259" i="77"/>
  <c r="L259" i="77"/>
  <c r="R259" i="77"/>
  <c r="V259" i="77"/>
  <c r="Z259" i="77"/>
  <c r="AA259" i="77"/>
  <c r="AB259" i="77"/>
  <c r="AD259" i="77"/>
  <c r="AH259" i="77"/>
  <c r="AI259" i="77"/>
  <c r="AJ259" i="77"/>
  <c r="AL259" i="77"/>
  <c r="AM259" i="77"/>
  <c r="AP259" i="77"/>
  <c r="AQ259" i="77"/>
  <c r="AR259" i="77"/>
  <c r="AT259" i="77"/>
  <c r="AU259" i="77"/>
  <c r="AX259" i="77"/>
  <c r="AY259" i="77"/>
  <c r="AZ259" i="77"/>
  <c r="BA259" i="77"/>
  <c r="BB259" i="77"/>
  <c r="BC259" i="77"/>
  <c r="BF259" i="77"/>
  <c r="BG259" i="77"/>
  <c r="BH259" i="77"/>
  <c r="BI259" i="77"/>
  <c r="BJ259" i="77"/>
  <c r="BK259" i="77"/>
  <c r="BN259" i="77"/>
  <c r="BO259" i="77"/>
  <c r="BQ259" i="77"/>
  <c r="BR259" i="77"/>
  <c r="BS259" i="77"/>
  <c r="BV259" i="77"/>
  <c r="BW259" i="77"/>
  <c r="BX259" i="77"/>
  <c r="C260" i="77"/>
  <c r="G260" i="77"/>
  <c r="H260" i="77"/>
  <c r="I260" i="77"/>
  <c r="K260" i="77"/>
  <c r="O260" i="77"/>
  <c r="P260" i="77"/>
  <c r="W260" i="77"/>
  <c r="X260" i="77"/>
  <c r="AE260" i="77"/>
  <c r="AF260" i="77"/>
  <c r="AI260" i="77"/>
  <c r="AJ260" i="77"/>
  <c r="AM260" i="77"/>
  <c r="AN260" i="77"/>
  <c r="AO260" i="77"/>
  <c r="AQ260" i="77"/>
  <c r="AR260" i="77"/>
  <c r="AU260" i="77"/>
  <c r="AV260" i="77"/>
  <c r="AW260" i="77"/>
  <c r="AY260" i="77"/>
  <c r="AZ260" i="77"/>
  <c r="BC260" i="77"/>
  <c r="BD260" i="77"/>
  <c r="BE260" i="77"/>
  <c r="BF260" i="77"/>
  <c r="BG260" i="77"/>
  <c r="BH260" i="77"/>
  <c r="BK260" i="77"/>
  <c r="BL260" i="77"/>
  <c r="BM260" i="77"/>
  <c r="BO260" i="77"/>
  <c r="BP260" i="77"/>
  <c r="BS260" i="77"/>
  <c r="BT260" i="77"/>
  <c r="BU260" i="77"/>
  <c r="BV260" i="77"/>
  <c r="BW260" i="77"/>
  <c r="BX260" i="77"/>
  <c r="D261" i="77"/>
  <c r="E261" i="77"/>
  <c r="H261" i="77"/>
  <c r="L261" i="77"/>
  <c r="M261" i="77"/>
  <c r="P261" i="77"/>
  <c r="T261" i="77"/>
  <c r="AB261" i="77"/>
  <c r="AD261" i="77"/>
  <c r="AJ261" i="77"/>
  <c r="AK261" i="77"/>
  <c r="AL261" i="77"/>
  <c r="AM261" i="77"/>
  <c r="AN261" i="77"/>
  <c r="AO261" i="77"/>
  <c r="AR261" i="77"/>
  <c r="AS261" i="77"/>
  <c r="AT261" i="77"/>
  <c r="AU261" i="77"/>
  <c r="AV261" i="77"/>
  <c r="AW261" i="77"/>
  <c r="AX261" i="77"/>
  <c r="AZ261" i="77"/>
  <c r="BA261" i="77"/>
  <c r="BB261" i="77"/>
  <c r="BC261" i="77"/>
  <c r="BD261" i="77"/>
  <c r="BE261" i="77"/>
  <c r="BF261" i="77"/>
  <c r="BH261" i="77"/>
  <c r="BI261" i="77"/>
  <c r="BJ261" i="77"/>
  <c r="BK261" i="77"/>
  <c r="BL261" i="77"/>
  <c r="BM261" i="77"/>
  <c r="BN261" i="77"/>
  <c r="BP261" i="77"/>
  <c r="BQ261" i="77"/>
  <c r="BR261" i="77"/>
  <c r="BS261" i="77"/>
  <c r="BT261" i="77"/>
  <c r="BU261" i="77"/>
  <c r="BX261" i="77"/>
  <c r="B262" i="77"/>
  <c r="C262" i="77"/>
  <c r="E262" i="77"/>
  <c r="I262" i="77"/>
  <c r="Q262" i="77"/>
  <c r="R262" i="77"/>
  <c r="Y262" i="77"/>
  <c r="Z262" i="77"/>
  <c r="AA262" i="77"/>
  <c r="AC262" i="77"/>
  <c r="AG262" i="77"/>
  <c r="AH262" i="77"/>
  <c r="AI262" i="77"/>
  <c r="AJ262" i="77"/>
  <c r="AK262" i="77"/>
  <c r="AL262" i="77"/>
  <c r="AO262" i="77"/>
  <c r="AP262" i="77"/>
  <c r="AQ262" i="77"/>
  <c r="AS262" i="77"/>
  <c r="AT262" i="77"/>
  <c r="AW262" i="77"/>
  <c r="AX262" i="77"/>
  <c r="AY262" i="77"/>
  <c r="BA262" i="77"/>
  <c r="BB262" i="77"/>
  <c r="BE262" i="77"/>
  <c r="BF262" i="77"/>
  <c r="BG262" i="77"/>
  <c r="BH262" i="77"/>
  <c r="BI262" i="77"/>
  <c r="BJ262" i="77"/>
  <c r="BK262" i="77"/>
  <c r="BM262" i="77"/>
  <c r="BN262" i="77"/>
  <c r="BO262" i="77"/>
  <c r="BP262" i="77"/>
  <c r="BQ262" i="77"/>
  <c r="BR262" i="77"/>
  <c r="BU262" i="77"/>
  <c r="BV262" i="77"/>
  <c r="BW262" i="77"/>
  <c r="C263" i="77"/>
  <c r="F263" i="77"/>
  <c r="G263" i="77"/>
  <c r="H263" i="77"/>
  <c r="J263" i="77"/>
  <c r="N263" i="77"/>
  <c r="O263" i="77"/>
  <c r="R263" i="77"/>
  <c r="S263" i="77"/>
  <c r="V263" i="77"/>
  <c r="W263" i="77"/>
  <c r="X263" i="77"/>
  <c r="Z263" i="77"/>
  <c r="AD263" i="77"/>
  <c r="AE263" i="77"/>
  <c r="AH263" i="77"/>
  <c r="AI263" i="77"/>
  <c r="AL263" i="77"/>
  <c r="AM263" i="77"/>
  <c r="AN263" i="77"/>
  <c r="AO263" i="77"/>
  <c r="AP263" i="77"/>
  <c r="AQ263" i="77"/>
  <c r="AT263" i="77"/>
  <c r="AU263" i="77"/>
  <c r="AV263" i="77"/>
  <c r="AW263" i="77"/>
  <c r="AX263" i="77"/>
  <c r="AY263" i="77"/>
  <c r="BB263" i="77"/>
  <c r="BC263" i="77"/>
  <c r="BD263" i="77"/>
  <c r="BE263" i="77"/>
  <c r="BF263" i="77"/>
  <c r="BG263" i="77"/>
  <c r="BJ263" i="77"/>
  <c r="BK263" i="77"/>
  <c r="BL263" i="77"/>
  <c r="BM263" i="77"/>
  <c r="BN263" i="77"/>
  <c r="BO263" i="77"/>
  <c r="BP263" i="77"/>
  <c r="BR263" i="77"/>
  <c r="BS263" i="77"/>
  <c r="BT263" i="77"/>
  <c r="BU263" i="77"/>
  <c r="BV263" i="77"/>
  <c r="BW263" i="77"/>
  <c r="C301" i="77"/>
  <c r="D301" i="77"/>
  <c r="G301" i="77"/>
  <c r="K301" i="77"/>
  <c r="L301" i="77"/>
  <c r="O301" i="77"/>
  <c r="S301" i="77"/>
  <c r="T301" i="77"/>
  <c r="U301" i="77"/>
  <c r="W301" i="77"/>
  <c r="AA301" i="77"/>
  <c r="AB301" i="77"/>
  <c r="AC301" i="77"/>
  <c r="AE301" i="77"/>
  <c r="AI301" i="77"/>
  <c r="AJ301" i="77"/>
  <c r="AK301" i="77"/>
  <c r="AL301" i="77"/>
  <c r="AM301" i="77"/>
  <c r="AN301" i="77"/>
  <c r="AQ301" i="77"/>
  <c r="AR301" i="77"/>
  <c r="AS301" i="77"/>
  <c r="AT301" i="77"/>
  <c r="AU301" i="77"/>
  <c r="AV301" i="77"/>
  <c r="AY301" i="77"/>
  <c r="AZ301" i="77"/>
  <c r="BA301" i="77"/>
  <c r="BB301" i="77"/>
  <c r="BC301" i="77"/>
  <c r="BD301" i="77"/>
  <c r="BG301" i="77"/>
  <c r="BH301" i="77"/>
  <c r="BI301" i="77"/>
  <c r="BJ301" i="77"/>
  <c r="BK301" i="77"/>
  <c r="BO301" i="77"/>
  <c r="BP301" i="77"/>
  <c r="BQ301" i="77"/>
  <c r="BR301" i="77"/>
  <c r="BS301" i="77"/>
  <c r="BT301" i="77"/>
  <c r="BU301" i="77"/>
  <c r="BW301" i="77"/>
  <c r="BX301" i="77"/>
  <c r="B302" i="77"/>
  <c r="D302" i="77"/>
  <c r="H302" i="77"/>
  <c r="J302" i="77"/>
  <c r="L302" i="77"/>
  <c r="P302" i="77"/>
  <c r="R302" i="77"/>
  <c r="T302" i="77"/>
  <c r="X302" i="77"/>
  <c r="Z302" i="77"/>
  <c r="AH302" i="77"/>
  <c r="AJ302" i="77"/>
  <c r="AK302" i="77"/>
  <c r="AL302" i="77"/>
  <c r="AN302" i="77"/>
  <c r="AO302" i="77"/>
  <c r="AP302" i="77"/>
  <c r="AR302" i="77"/>
  <c r="AS302" i="77"/>
  <c r="AV302" i="77"/>
  <c r="AW302" i="77"/>
  <c r="AX302" i="77"/>
  <c r="AZ302" i="77"/>
  <c r="BD302" i="77"/>
  <c r="BE302" i="77"/>
  <c r="BF302" i="77"/>
  <c r="BH302" i="77"/>
  <c r="BI302" i="77"/>
  <c r="BL302" i="77"/>
  <c r="BM302" i="77"/>
  <c r="BN302" i="77"/>
  <c r="BP302" i="77"/>
  <c r="BQ302" i="77"/>
  <c r="BT302" i="77"/>
  <c r="BU302" i="77"/>
  <c r="BV302" i="77"/>
  <c r="BX302" i="77"/>
  <c r="E303" i="77"/>
  <c r="F303" i="77"/>
  <c r="I303" i="77"/>
  <c r="M303" i="77"/>
  <c r="N303" i="77"/>
  <c r="Q303" i="77"/>
  <c r="U303" i="77"/>
  <c r="V303" i="77"/>
  <c r="Y303" i="77"/>
  <c r="AC303" i="77"/>
  <c r="AD303" i="77"/>
  <c r="AG303" i="77"/>
  <c r="AK303" i="77"/>
  <c r="AL303" i="77"/>
  <c r="AM303" i="77"/>
  <c r="AN303" i="77"/>
  <c r="AO303" i="77"/>
  <c r="AP303" i="77"/>
  <c r="AS303" i="77"/>
  <c r="AT303" i="77"/>
  <c r="AU303" i="77"/>
  <c r="AW303" i="77"/>
  <c r="AX303" i="77"/>
  <c r="BA303" i="77"/>
  <c r="BB303" i="77"/>
  <c r="BC303" i="77"/>
  <c r="BE303" i="77"/>
  <c r="BF303" i="77"/>
  <c r="BI303" i="77"/>
  <c r="BJ303" i="77"/>
  <c r="BK303" i="77"/>
  <c r="BL303" i="77"/>
  <c r="BM303" i="77"/>
  <c r="BN303" i="77"/>
  <c r="BQ303" i="77"/>
  <c r="BR303" i="77"/>
  <c r="BS303" i="77"/>
  <c r="BT303" i="77"/>
  <c r="BU303" i="77"/>
  <c r="BV303" i="77"/>
  <c r="BW303" i="77"/>
  <c r="B304" i="77"/>
  <c r="C304" i="77"/>
  <c r="D304" i="77"/>
  <c r="F304" i="77"/>
  <c r="G304" i="77"/>
  <c r="J304" i="77"/>
  <c r="K304" i="77"/>
  <c r="L304" i="77"/>
  <c r="N304" i="77"/>
  <c r="R304" i="77"/>
  <c r="Z304" i="77"/>
  <c r="AA304" i="77"/>
  <c r="AB304" i="77"/>
  <c r="AE304" i="77"/>
  <c r="AH304" i="77"/>
  <c r="AI304" i="77"/>
  <c r="AJ304" i="77"/>
  <c r="AL304" i="77"/>
  <c r="AM304" i="77"/>
  <c r="AN304" i="77"/>
  <c r="AP304" i="77"/>
  <c r="AQ304" i="77"/>
  <c r="AR304" i="77"/>
  <c r="AT304" i="77"/>
  <c r="AU304" i="77"/>
  <c r="AX304" i="77"/>
  <c r="AY304" i="77"/>
  <c r="AZ304" i="77"/>
  <c r="BB304" i="77"/>
  <c r="BC304" i="77"/>
  <c r="BD304" i="77"/>
  <c r="BF304" i="77"/>
  <c r="BG304" i="77"/>
  <c r="BH304" i="77"/>
  <c r="BJ304" i="77"/>
  <c r="BK304" i="77"/>
  <c r="BN304" i="77"/>
  <c r="BO304" i="77"/>
  <c r="BP304" i="77"/>
  <c r="BQ304" i="77"/>
  <c r="BR304" i="77"/>
  <c r="BS304" i="77"/>
  <c r="BV304" i="77"/>
  <c r="BW304" i="77"/>
  <c r="BX304" i="77"/>
  <c r="C305" i="77"/>
  <c r="G305" i="77"/>
  <c r="H305" i="77"/>
  <c r="I305" i="77"/>
  <c r="K305" i="77"/>
  <c r="O305" i="77"/>
  <c r="P305" i="77"/>
  <c r="S305" i="77"/>
  <c r="W305" i="77"/>
  <c r="AA305" i="77"/>
  <c r="AE305" i="77"/>
  <c r="AF305" i="77"/>
  <c r="AG305" i="77"/>
  <c r="AI305" i="77"/>
  <c r="AJ305" i="77"/>
  <c r="AK305" i="77"/>
  <c r="AM305" i="77"/>
  <c r="AN305" i="77"/>
  <c r="AO305" i="77"/>
  <c r="AP305" i="77"/>
  <c r="AQ305" i="77"/>
  <c r="AR305" i="77"/>
  <c r="AS305" i="77"/>
  <c r="AU305" i="77"/>
  <c r="AV305" i="77"/>
  <c r="AW305" i="77"/>
  <c r="AY305" i="77"/>
  <c r="AZ305" i="77"/>
  <c r="BC305" i="77"/>
  <c r="BD305" i="77"/>
  <c r="BE305" i="77"/>
  <c r="BG305" i="77"/>
  <c r="BH305" i="77"/>
  <c r="BK305" i="77"/>
  <c r="BL305" i="77"/>
  <c r="BM305" i="77"/>
  <c r="BN305" i="77"/>
  <c r="BO305" i="77"/>
  <c r="BP305" i="77"/>
  <c r="BS305" i="77"/>
  <c r="BT305" i="77"/>
  <c r="BU305" i="77"/>
  <c r="BW305" i="77"/>
  <c r="BX305" i="77"/>
  <c r="D343" i="77"/>
  <c r="E343" i="77"/>
  <c r="F343" i="77"/>
  <c r="H343" i="77"/>
  <c r="L343" i="77"/>
  <c r="N343" i="77"/>
  <c r="P343" i="77"/>
  <c r="T343" i="77"/>
  <c r="U343" i="77"/>
  <c r="V343" i="77"/>
  <c r="X343" i="77"/>
  <c r="AB343" i="77"/>
  <c r="AC343" i="77"/>
  <c r="AD343" i="77"/>
  <c r="AF343" i="77"/>
  <c r="AH343" i="77"/>
  <c r="AJ343" i="77"/>
  <c r="AK343" i="77"/>
  <c r="AL343" i="77"/>
  <c r="AM343" i="77"/>
  <c r="AN343" i="77"/>
  <c r="AO343" i="77"/>
  <c r="AP343" i="77"/>
  <c r="AR343" i="77"/>
  <c r="AS343" i="77"/>
  <c r="AT343" i="77"/>
  <c r="AU343" i="77"/>
  <c r="AV343" i="77"/>
  <c r="AW343" i="77"/>
  <c r="AX343" i="77"/>
  <c r="AZ343" i="77"/>
  <c r="BA343" i="77"/>
  <c r="BB343" i="77"/>
  <c r="BD343" i="77"/>
  <c r="BE343" i="77"/>
  <c r="BH343" i="77"/>
  <c r="BI343" i="77"/>
  <c r="BJ343" i="77"/>
  <c r="BK343" i="77"/>
  <c r="BL343" i="77"/>
  <c r="BM343" i="77"/>
  <c r="BP343" i="77"/>
  <c r="BQ343" i="77"/>
  <c r="BR343" i="77"/>
  <c r="BT343" i="77"/>
  <c r="BU343" i="77"/>
  <c r="BX343" i="77"/>
  <c r="B344" i="77"/>
  <c r="C344" i="77"/>
  <c r="E344" i="77"/>
  <c r="I344" i="77"/>
  <c r="J344" i="77"/>
  <c r="K344" i="77"/>
  <c r="M344" i="77"/>
  <c r="Q344" i="77"/>
  <c r="R344" i="77"/>
  <c r="S344" i="77"/>
  <c r="U344" i="77"/>
  <c r="Y344" i="77"/>
  <c r="Z344" i="77"/>
  <c r="AA344" i="77"/>
  <c r="AC344" i="77"/>
  <c r="AG344" i="77"/>
  <c r="AH344" i="77"/>
  <c r="AI344" i="77"/>
  <c r="AJ344" i="77"/>
  <c r="AK344" i="77"/>
  <c r="AL344" i="77"/>
  <c r="AO344" i="77"/>
  <c r="AP344" i="77"/>
  <c r="AQ344" i="77"/>
  <c r="AR344" i="77"/>
  <c r="AS344" i="77"/>
  <c r="AT344" i="77"/>
  <c r="AW344" i="77"/>
  <c r="AX344" i="77"/>
  <c r="AY344" i="77"/>
  <c r="AZ344" i="77"/>
  <c r="BA344" i="77"/>
  <c r="BB344" i="77"/>
  <c r="BE344" i="77"/>
  <c r="BF344" i="77"/>
  <c r="BG344" i="77"/>
  <c r="BH344" i="77"/>
  <c r="BI344" i="77"/>
  <c r="BJ344" i="77"/>
  <c r="BK344" i="77"/>
  <c r="BM344" i="77"/>
  <c r="BN344" i="77"/>
  <c r="BO344" i="77"/>
  <c r="BP344" i="77"/>
  <c r="BQ344" i="77"/>
  <c r="BR344" i="77"/>
  <c r="BU344" i="77"/>
  <c r="BV344" i="77"/>
  <c r="BW344" i="77"/>
  <c r="C345" i="77"/>
  <c r="F345" i="77"/>
  <c r="H345" i="77"/>
  <c r="N345" i="77"/>
  <c r="O345" i="77"/>
  <c r="P345" i="77"/>
  <c r="S345" i="77"/>
  <c r="V345" i="77"/>
  <c r="W345" i="77"/>
  <c r="Z345" i="77"/>
  <c r="AD345" i="77"/>
  <c r="AE345" i="77"/>
  <c r="AF345" i="77"/>
  <c r="AH345" i="77"/>
  <c r="AI345" i="77"/>
  <c r="AL345" i="77"/>
  <c r="AM345" i="77"/>
  <c r="AN345" i="77"/>
  <c r="AO345" i="77"/>
  <c r="AP345" i="77"/>
  <c r="AQ345" i="77"/>
  <c r="AT345" i="77"/>
  <c r="AU345" i="77"/>
  <c r="AV345" i="77"/>
  <c r="AW345" i="77"/>
  <c r="AX345" i="77"/>
  <c r="AY345" i="77"/>
  <c r="BB345" i="77"/>
  <c r="BC345" i="77"/>
  <c r="BD345" i="77"/>
  <c r="BE345" i="77"/>
  <c r="BF345" i="77"/>
  <c r="BG345" i="77"/>
  <c r="BJ345" i="77"/>
  <c r="BK345" i="77"/>
  <c r="BL345" i="77"/>
  <c r="BM345" i="77"/>
  <c r="BN345" i="77"/>
  <c r="BO345" i="77"/>
  <c r="BP345" i="77"/>
  <c r="BR345" i="77"/>
  <c r="BS345" i="77"/>
  <c r="BT345" i="77"/>
  <c r="BU345" i="77"/>
  <c r="BV345" i="77"/>
  <c r="BW345" i="77"/>
  <c r="C346" i="77"/>
  <c r="D346" i="77"/>
  <c r="G346" i="77"/>
  <c r="K346" i="77"/>
  <c r="M346" i="77"/>
  <c r="O346" i="77"/>
  <c r="S346" i="77"/>
  <c r="U346" i="77"/>
  <c r="W346" i="77"/>
  <c r="AA346" i="77"/>
  <c r="AB346" i="77"/>
  <c r="AC346" i="77"/>
  <c r="AE346" i="77"/>
  <c r="AI346" i="77"/>
  <c r="AJ346" i="77"/>
  <c r="AK346" i="77"/>
  <c r="AM346" i="77"/>
  <c r="AN346" i="77"/>
  <c r="AQ346" i="77"/>
  <c r="AR346" i="77"/>
  <c r="AS346" i="77"/>
  <c r="AT346" i="77"/>
  <c r="AU346" i="77"/>
  <c r="AV346" i="77"/>
  <c r="AY346" i="77"/>
  <c r="AZ346" i="77"/>
  <c r="BA346" i="77"/>
  <c r="BC346" i="77"/>
  <c r="BD346" i="77"/>
  <c r="BG346" i="77"/>
  <c r="BH346" i="77"/>
  <c r="BI346" i="77"/>
  <c r="BK346" i="77"/>
  <c r="BL346" i="77"/>
  <c r="BO346" i="77"/>
  <c r="BP346" i="77"/>
  <c r="BQ346" i="77"/>
  <c r="BR346" i="77"/>
  <c r="BS346" i="77"/>
  <c r="BT346" i="77"/>
  <c r="BW346" i="77"/>
  <c r="BX346" i="77"/>
  <c r="B347" i="77"/>
  <c r="D347" i="77"/>
  <c r="H347" i="77"/>
  <c r="I347" i="77"/>
  <c r="L347" i="77"/>
  <c r="M347" i="77"/>
  <c r="P347" i="77"/>
  <c r="Q347" i="77"/>
  <c r="R347" i="77"/>
  <c r="T347" i="77"/>
  <c r="X347" i="77"/>
  <c r="Y347" i="77"/>
  <c r="AF347" i="77"/>
  <c r="AH347" i="77"/>
  <c r="AJ347" i="77"/>
  <c r="AK347" i="77"/>
  <c r="AL347" i="77"/>
  <c r="AN347" i="77"/>
  <c r="AO347" i="77"/>
  <c r="AP347" i="77"/>
  <c r="AQ347" i="77"/>
  <c r="AR347" i="77"/>
  <c r="AS347" i="77"/>
  <c r="AV347" i="77"/>
  <c r="AW347" i="77"/>
  <c r="AX347" i="77"/>
  <c r="AY347" i="77"/>
  <c r="AZ347" i="77"/>
  <c r="BA347" i="77"/>
  <c r="BB347" i="77"/>
  <c r="BD347" i="77"/>
  <c r="BE347" i="77"/>
  <c r="BF347" i="77"/>
  <c r="BH347" i="77"/>
  <c r="BI347" i="77"/>
  <c r="BJ347" i="77"/>
  <c r="BL347" i="77"/>
  <c r="BM347" i="77"/>
  <c r="BN347" i="77"/>
  <c r="BO347" i="77"/>
  <c r="BP347" i="77"/>
  <c r="BQ347" i="77"/>
  <c r="BT347" i="77"/>
  <c r="BU347" i="77"/>
  <c r="BV347" i="77"/>
  <c r="BW347" i="77"/>
  <c r="BX347" i="77"/>
  <c r="E384" i="77"/>
  <c r="I384" i="77"/>
  <c r="M384" i="77"/>
  <c r="Q384" i="77"/>
  <c r="U384" i="77"/>
  <c r="V384" i="77"/>
  <c r="Y384" i="77"/>
  <c r="AC384" i="77"/>
  <c r="AD384" i="77"/>
  <c r="AG384" i="77"/>
  <c r="AH384" i="77"/>
  <c r="AK384" i="77"/>
  <c r="AL384" i="77"/>
  <c r="AM384" i="77"/>
  <c r="AO384" i="77"/>
  <c r="AP384" i="77"/>
  <c r="AQ384" i="77"/>
  <c r="AS384" i="77"/>
  <c r="AT384" i="77"/>
  <c r="AU384" i="77"/>
  <c r="AV384" i="77"/>
  <c r="AW384" i="77"/>
  <c r="AX384" i="77"/>
  <c r="BA384" i="77"/>
  <c r="BB384" i="77"/>
  <c r="BC384" i="77"/>
  <c r="BE384" i="77"/>
  <c r="BF384" i="77"/>
  <c r="BI384" i="77"/>
  <c r="BJ384" i="77"/>
  <c r="BK384" i="77"/>
  <c r="BM384" i="77"/>
  <c r="BN384" i="77"/>
  <c r="BQ384" i="77"/>
  <c r="BR384" i="77"/>
  <c r="BS384" i="77"/>
  <c r="BU384" i="77"/>
  <c r="BV384" i="77"/>
  <c r="B385" i="77"/>
  <c r="C385" i="77"/>
  <c r="F385" i="77"/>
  <c r="J385" i="77"/>
  <c r="K385" i="77"/>
  <c r="L385" i="77"/>
  <c r="N385" i="77"/>
  <c r="R385" i="77"/>
  <c r="S385" i="77"/>
  <c r="T385" i="77"/>
  <c r="V385" i="77"/>
  <c r="Z385" i="77"/>
  <c r="AA385" i="77"/>
  <c r="AH385" i="77"/>
  <c r="AI385" i="77"/>
  <c r="AJ385" i="77"/>
  <c r="AL385" i="77"/>
  <c r="AM385" i="77"/>
  <c r="AP385" i="77"/>
  <c r="AQ385" i="77"/>
  <c r="AR385" i="77"/>
  <c r="AS385" i="77"/>
  <c r="AT385" i="77"/>
  <c r="AU385" i="77"/>
  <c r="AX385" i="77"/>
  <c r="BB385" i="77"/>
  <c r="BC385" i="77"/>
  <c r="BF385" i="77"/>
  <c r="BH385" i="77"/>
  <c r="BJ385" i="77"/>
  <c r="BK385" i="77"/>
  <c r="BN385" i="77"/>
  <c r="BO385" i="77"/>
  <c r="BP385" i="77"/>
  <c r="BQ385" i="77"/>
  <c r="BR385" i="77"/>
  <c r="BS385" i="77"/>
  <c r="BV385" i="77"/>
  <c r="BW385" i="77"/>
  <c r="BX385" i="77"/>
  <c r="C386" i="77"/>
  <c r="G386" i="77"/>
  <c r="O386" i="77"/>
  <c r="P386" i="77"/>
  <c r="S386" i="77"/>
  <c r="W386" i="77"/>
  <c r="X386" i="77"/>
  <c r="AE386" i="77"/>
  <c r="AF386" i="77"/>
  <c r="AI386" i="77"/>
  <c r="AJ386" i="77"/>
  <c r="AK386" i="77"/>
  <c r="AM386" i="77"/>
  <c r="AN386" i="77"/>
  <c r="AO386" i="77"/>
  <c r="AQ386" i="77"/>
  <c r="AR386" i="77"/>
  <c r="AU386" i="77"/>
  <c r="AV386" i="77"/>
  <c r="AW386" i="77"/>
  <c r="AY386" i="77"/>
  <c r="AZ386" i="77"/>
  <c r="BC386" i="77"/>
  <c r="BD386" i="77"/>
  <c r="BE386" i="77"/>
  <c r="BF386" i="77"/>
  <c r="BG386" i="77"/>
  <c r="BH386" i="77"/>
  <c r="BK386" i="77"/>
  <c r="BL386" i="77"/>
  <c r="BM386" i="77"/>
  <c r="BO386" i="77"/>
  <c r="BP386" i="77"/>
  <c r="BQ386" i="77"/>
  <c r="BS386" i="77"/>
  <c r="BT386" i="77"/>
  <c r="BU386" i="77"/>
  <c r="BV386" i="77"/>
  <c r="BW386" i="77"/>
  <c r="BX386" i="77"/>
  <c r="D387" i="77"/>
  <c r="E387" i="77"/>
  <c r="F387" i="77"/>
  <c r="I387" i="77"/>
  <c r="L387" i="77"/>
  <c r="M387" i="77"/>
  <c r="P387" i="77"/>
  <c r="Q387" i="77"/>
  <c r="T387" i="77"/>
  <c r="U387" i="77"/>
  <c r="X387" i="77"/>
  <c r="Y387" i="77"/>
  <c r="AB387" i="77"/>
  <c r="AC387" i="77"/>
  <c r="AG387" i="77"/>
  <c r="AJ387" i="77"/>
  <c r="AK387" i="77"/>
  <c r="AL387" i="77"/>
  <c r="AM387" i="77"/>
  <c r="AN387" i="77"/>
  <c r="AO387" i="77"/>
  <c r="AR387" i="77"/>
  <c r="AS387" i="77"/>
  <c r="AT387" i="77"/>
  <c r="AU387" i="77"/>
  <c r="AV387" i="77"/>
  <c r="AW387" i="77"/>
  <c r="AZ387" i="77"/>
  <c r="BA387" i="77"/>
  <c r="BB387" i="77"/>
  <c r="BD387" i="77"/>
  <c r="BE387" i="77"/>
  <c r="BH387" i="77"/>
  <c r="BI387" i="77"/>
  <c r="BJ387" i="77"/>
  <c r="BL387" i="77"/>
  <c r="BM387" i="77"/>
  <c r="BP387" i="77"/>
  <c r="BQ387" i="77"/>
  <c r="BR387" i="77"/>
  <c r="BT387" i="77"/>
  <c r="BU387" i="77"/>
  <c r="BX387" i="77"/>
  <c r="B388" i="77"/>
  <c r="C388" i="77"/>
  <c r="E388" i="77"/>
  <c r="I388" i="77"/>
  <c r="J388" i="77"/>
  <c r="Q388" i="77"/>
  <c r="R388" i="77"/>
  <c r="S388" i="77"/>
  <c r="U388" i="77"/>
  <c r="Y388" i="77"/>
  <c r="Z388" i="77"/>
  <c r="AA388" i="77"/>
  <c r="AC388" i="77"/>
  <c r="AG388" i="77"/>
  <c r="AH388" i="77"/>
  <c r="AI388" i="77"/>
  <c r="AJ388" i="77"/>
  <c r="AK388" i="77"/>
  <c r="AL388" i="77"/>
  <c r="AO388" i="77"/>
  <c r="AP388" i="77"/>
  <c r="AQ388" i="77"/>
  <c r="AR388" i="77"/>
  <c r="AS388" i="77"/>
  <c r="AT388" i="77"/>
  <c r="AW388" i="77"/>
  <c r="AX388" i="77"/>
  <c r="AY388" i="77"/>
  <c r="AZ388" i="77"/>
  <c r="BA388" i="77"/>
  <c r="BB388" i="77"/>
  <c r="BC388" i="77"/>
  <c r="BE388" i="77"/>
  <c r="BF388" i="77"/>
  <c r="BG388" i="77"/>
  <c r="BH388" i="77"/>
  <c r="BI388" i="77"/>
  <c r="BJ388" i="77"/>
  <c r="BM388" i="77"/>
  <c r="BN388" i="77"/>
  <c r="BO388" i="77"/>
  <c r="BQ388" i="77"/>
  <c r="BR388" i="77"/>
  <c r="BS388" i="77"/>
  <c r="BU388" i="77"/>
  <c r="BV388" i="77"/>
  <c r="BW388" i="77"/>
  <c r="BX388" i="77"/>
  <c r="B426" i="77"/>
  <c r="F426" i="77"/>
  <c r="G426" i="77"/>
  <c r="H426" i="77"/>
  <c r="J426" i="77"/>
  <c r="N426" i="77"/>
  <c r="O426" i="77"/>
  <c r="R426" i="77"/>
  <c r="V426" i="77"/>
  <c r="W426" i="77"/>
  <c r="X426" i="77"/>
  <c r="Z426" i="77"/>
  <c r="AA426" i="77"/>
  <c r="AD426" i="77"/>
  <c r="AE426" i="77"/>
  <c r="AF426" i="77"/>
  <c r="AH426" i="77"/>
  <c r="AI426" i="77"/>
  <c r="AL426" i="77"/>
  <c r="AM426" i="77"/>
  <c r="AN426" i="77"/>
  <c r="AP426" i="77"/>
  <c r="AQ426" i="77"/>
  <c r="AR426" i="77"/>
  <c r="AT426" i="77"/>
  <c r="AU426" i="77"/>
  <c r="AV426" i="77"/>
  <c r="AX426" i="77"/>
  <c r="AY426" i="77"/>
  <c r="BB426" i="77"/>
  <c r="BC426" i="77"/>
  <c r="BD426" i="77"/>
  <c r="BF426" i="77"/>
  <c r="BG426" i="77"/>
  <c r="BJ426" i="77"/>
  <c r="BK426" i="77"/>
  <c r="BL426" i="77"/>
  <c r="BM426" i="77"/>
  <c r="BN426" i="77"/>
  <c r="BO426" i="77"/>
  <c r="BP426" i="77"/>
  <c r="BR426" i="77"/>
  <c r="BS426" i="77"/>
  <c r="BT426" i="77"/>
  <c r="BV426" i="77"/>
  <c r="BW426" i="77"/>
  <c r="C427" i="77"/>
  <c r="E427" i="77"/>
  <c r="G427" i="77"/>
  <c r="K427" i="77"/>
  <c r="O427" i="77"/>
  <c r="S427" i="77"/>
  <c r="T427" i="77"/>
  <c r="AA427" i="77"/>
  <c r="AB427" i="77"/>
  <c r="AE427" i="77"/>
  <c r="AI427" i="77"/>
  <c r="AJ427" i="77"/>
  <c r="AM427" i="77"/>
  <c r="AN427" i="77"/>
  <c r="AO427" i="77"/>
  <c r="AQ427" i="77"/>
  <c r="AR427" i="77"/>
  <c r="AS427" i="77"/>
  <c r="AU427" i="77"/>
  <c r="AV427" i="77"/>
  <c r="AY427" i="77"/>
  <c r="AZ427" i="77"/>
  <c r="BA427" i="77"/>
  <c r="BB427" i="77"/>
  <c r="BC427" i="77"/>
  <c r="BD427" i="77"/>
  <c r="BG427" i="77"/>
  <c r="BH427" i="77"/>
  <c r="BI427" i="77"/>
  <c r="BJ427" i="77"/>
  <c r="BK427" i="77"/>
  <c r="BL427" i="77"/>
  <c r="BM427" i="77"/>
  <c r="BO427" i="77"/>
  <c r="BP427" i="77"/>
  <c r="BQ427" i="77"/>
  <c r="BS427" i="77"/>
  <c r="BT427" i="77"/>
  <c r="BW427" i="77"/>
  <c r="BX427" i="77"/>
  <c r="B428" i="77"/>
  <c r="D428" i="77"/>
  <c r="H428" i="77"/>
  <c r="I428" i="77"/>
  <c r="P428" i="77"/>
  <c r="Q428" i="77"/>
  <c r="R428" i="77"/>
  <c r="T428" i="77"/>
  <c r="X428" i="77"/>
  <c r="Y428" i="77"/>
  <c r="Z428" i="77"/>
  <c r="AB428" i="77"/>
  <c r="AF428" i="77"/>
  <c r="AG428" i="77"/>
  <c r="AH428" i="77"/>
  <c r="AI428" i="77"/>
  <c r="AJ428" i="77"/>
  <c r="AK428" i="77"/>
  <c r="AN428" i="77"/>
  <c r="AO428" i="77"/>
  <c r="AP428" i="77"/>
  <c r="AR428" i="77"/>
  <c r="AS428" i="77"/>
  <c r="AV428" i="77"/>
  <c r="AW428" i="77"/>
  <c r="AX428" i="77"/>
  <c r="AZ428" i="77"/>
  <c r="BA428" i="77"/>
  <c r="BD428" i="77"/>
  <c r="BE428" i="77"/>
  <c r="BF428" i="77"/>
  <c r="BH428" i="77"/>
  <c r="BI428" i="77"/>
  <c r="BL428" i="77"/>
  <c r="BM428" i="77"/>
  <c r="BN428" i="77"/>
  <c r="BO428" i="77"/>
  <c r="BP428" i="77"/>
  <c r="BQ428" i="77"/>
  <c r="BT428" i="77"/>
  <c r="BU428" i="77"/>
  <c r="BV428" i="77"/>
  <c r="BW428" i="77"/>
  <c r="BX428" i="77"/>
  <c r="B429" i="77"/>
  <c r="E429" i="77"/>
  <c r="F429" i="77"/>
  <c r="G429" i="77"/>
  <c r="I429" i="77"/>
  <c r="J429" i="77"/>
  <c r="M429" i="77"/>
  <c r="O429" i="77"/>
  <c r="Q429" i="77"/>
  <c r="R429" i="77"/>
  <c r="U429" i="77"/>
  <c r="V429" i="77"/>
  <c r="Y429" i="77"/>
  <c r="Z429" i="77"/>
  <c r="AC429" i="77"/>
  <c r="AD429" i="77"/>
  <c r="AH429" i="77"/>
  <c r="AI429" i="77"/>
  <c r="AK429" i="77"/>
  <c r="AL429" i="77"/>
  <c r="AM429" i="77"/>
  <c r="AO429" i="77"/>
  <c r="AP429" i="77"/>
  <c r="AS429" i="77"/>
  <c r="AT429" i="77"/>
  <c r="AU429" i="77"/>
  <c r="AV429" i="77"/>
  <c r="AW429" i="77"/>
  <c r="AX429" i="77"/>
  <c r="BA429" i="77"/>
  <c r="BB429" i="77"/>
  <c r="BC429" i="77"/>
  <c r="BD429" i="77"/>
  <c r="BE429" i="77"/>
  <c r="BF429" i="77"/>
  <c r="BI429" i="77"/>
  <c r="BJ429" i="77"/>
  <c r="BK429" i="77"/>
  <c r="BL429" i="77"/>
  <c r="BM429" i="77"/>
  <c r="BN429" i="77"/>
  <c r="BO429" i="77"/>
  <c r="BQ429" i="77"/>
  <c r="BR429" i="77"/>
  <c r="BS429" i="77"/>
  <c r="BT429" i="77"/>
  <c r="BU429" i="77"/>
  <c r="BV429" i="77"/>
  <c r="B430" i="77"/>
  <c r="D430" i="77"/>
  <c r="L430" i="77"/>
  <c r="N430" i="77"/>
  <c r="R430" i="77"/>
  <c r="T430" i="77"/>
  <c r="V430" i="77"/>
  <c r="Z430" i="77"/>
  <c r="AB430" i="77"/>
  <c r="AD430" i="77"/>
  <c r="AH430" i="77"/>
  <c r="AI430" i="77"/>
  <c r="AJ430" i="77"/>
  <c r="AK430" i="77"/>
  <c r="AL430" i="77"/>
  <c r="AM430" i="77"/>
  <c r="AP430" i="77"/>
  <c r="AQ430" i="77"/>
  <c r="AR430" i="77"/>
  <c r="AT430" i="77"/>
  <c r="AU430" i="77"/>
  <c r="AX430" i="77"/>
  <c r="AY430" i="77"/>
  <c r="AZ430" i="77"/>
  <c r="BB430" i="77"/>
  <c r="BC430" i="77"/>
  <c r="BD430" i="77"/>
  <c r="BF430" i="77"/>
  <c r="BG430" i="77"/>
  <c r="BH430" i="77"/>
  <c r="BJ430" i="77"/>
  <c r="BK430" i="77"/>
  <c r="BN430" i="77"/>
  <c r="BO430" i="77"/>
  <c r="BP430" i="77"/>
  <c r="BR430" i="77"/>
  <c r="BS430" i="77"/>
  <c r="BV430" i="77"/>
  <c r="BW430" i="77"/>
  <c r="BX430" i="77"/>
  <c r="C431" i="77"/>
  <c r="G431" i="77"/>
  <c r="I431" i="77"/>
  <c r="O431" i="77"/>
  <c r="P431" i="77"/>
  <c r="Q431" i="77"/>
  <c r="S431" i="77"/>
  <c r="W431" i="77"/>
  <c r="X431" i="77"/>
  <c r="Y431" i="77"/>
  <c r="AA431" i="77"/>
  <c r="AE431" i="77"/>
  <c r="AI431" i="77"/>
  <c r="AJ431" i="77"/>
  <c r="AM431" i="77"/>
  <c r="AN431" i="77"/>
  <c r="AO431" i="77"/>
  <c r="AQ431" i="77"/>
  <c r="AR431" i="77"/>
  <c r="AU431" i="77"/>
  <c r="AV431" i="77"/>
  <c r="AW431" i="77"/>
  <c r="AX431" i="77"/>
  <c r="AY431" i="77"/>
  <c r="AZ431" i="77"/>
  <c r="BC431" i="77"/>
  <c r="BD431" i="77"/>
  <c r="BE431" i="77"/>
  <c r="BG431" i="77"/>
  <c r="BH431" i="77"/>
  <c r="BK431" i="77"/>
  <c r="BL431" i="77"/>
  <c r="BM431" i="77"/>
  <c r="BO431" i="77"/>
  <c r="BP431" i="77"/>
  <c r="BQ431" i="77"/>
  <c r="BS431" i="77"/>
  <c r="BT431" i="77"/>
  <c r="BU431" i="77"/>
  <c r="BW431" i="77"/>
  <c r="D467" i="77"/>
  <c r="F467" i="77"/>
  <c r="H467" i="77"/>
  <c r="I467" i="77"/>
  <c r="L467" i="77"/>
  <c r="N467" i="77"/>
  <c r="T467" i="77"/>
  <c r="U467" i="77"/>
  <c r="V467" i="77"/>
  <c r="X467" i="77"/>
  <c r="AB467" i="77"/>
  <c r="AC467" i="77"/>
  <c r="AD467" i="77"/>
  <c r="AF467" i="77"/>
  <c r="AJ467" i="77"/>
  <c r="AK467" i="77"/>
  <c r="AL467" i="77"/>
  <c r="AN467" i="77"/>
  <c r="AR467" i="77"/>
  <c r="AS467" i="77"/>
  <c r="AT467" i="77"/>
  <c r="AV467" i="77"/>
  <c r="AW467" i="77"/>
  <c r="AZ467" i="77"/>
  <c r="BA467" i="77"/>
  <c r="BB467" i="77"/>
  <c r="BC467" i="77"/>
  <c r="BD467" i="77"/>
  <c r="BH467" i="77"/>
  <c r="BI467" i="77"/>
  <c r="BJ467" i="77"/>
  <c r="BL467" i="77"/>
  <c r="BM467" i="77"/>
  <c r="BP467" i="77"/>
  <c r="BQ467" i="77"/>
  <c r="BR467" i="77"/>
  <c r="BT467" i="77"/>
  <c r="BU467" i="77"/>
  <c r="BX467" i="77"/>
  <c r="B468" i="77"/>
  <c r="C468" i="77"/>
  <c r="E468" i="77"/>
  <c r="I468" i="77"/>
  <c r="J468" i="77"/>
  <c r="Q468" i="77"/>
  <c r="R468" i="77"/>
  <c r="U468" i="77"/>
  <c r="Y468" i="77"/>
  <c r="Z468" i="77"/>
  <c r="AA468" i="77"/>
  <c r="AG468" i="77"/>
  <c r="AH468" i="77"/>
  <c r="AI468" i="77"/>
  <c r="AJ468" i="77"/>
  <c r="AK468" i="77"/>
  <c r="AO468" i="77"/>
  <c r="AP468" i="77"/>
  <c r="AQ468" i="77"/>
  <c r="AR468" i="77"/>
  <c r="AS468" i="77"/>
  <c r="AW468" i="77"/>
  <c r="AX468" i="77"/>
  <c r="AY468" i="77"/>
  <c r="AZ468" i="77"/>
  <c r="BA468" i="77"/>
  <c r="BE468" i="77"/>
  <c r="BF468" i="77"/>
  <c r="BG468" i="77"/>
  <c r="BH468" i="77"/>
  <c r="BI468" i="77"/>
  <c r="BJ468" i="77"/>
  <c r="BM468" i="77"/>
  <c r="BO468" i="77"/>
  <c r="BQ468" i="77"/>
  <c r="BR468" i="77"/>
  <c r="BS468" i="77"/>
  <c r="BU468" i="77"/>
  <c r="BV468" i="77"/>
  <c r="BX468" i="77"/>
  <c r="F469" i="77"/>
  <c r="G469" i="77"/>
  <c r="H469" i="77"/>
  <c r="J469" i="77"/>
  <c r="N469" i="77"/>
  <c r="O469" i="77"/>
  <c r="P469" i="77"/>
  <c r="R469" i="77"/>
  <c r="V469" i="77"/>
  <c r="W469" i="77"/>
  <c r="AD469" i="77"/>
  <c r="AE469" i="77"/>
  <c r="AF469" i="77"/>
  <c r="AH469" i="77"/>
  <c r="AL469" i="77"/>
  <c r="AM469" i="77"/>
  <c r="AN469" i="77"/>
  <c r="AO469" i="77"/>
  <c r="AP469" i="77"/>
  <c r="AQ469" i="77"/>
  <c r="AT469" i="77"/>
  <c r="AU469" i="77"/>
  <c r="AV469" i="77"/>
  <c r="AW469" i="77"/>
  <c r="AX469" i="77"/>
  <c r="AY469" i="77"/>
  <c r="BB469" i="77"/>
  <c r="BC469" i="77"/>
  <c r="BD469" i="77"/>
  <c r="BE469" i="77"/>
  <c r="BF469" i="77"/>
  <c r="BG469" i="77"/>
  <c r="BJ469" i="77"/>
  <c r="BK469" i="77"/>
  <c r="BL469" i="77"/>
  <c r="BM469" i="77"/>
  <c r="BN469" i="77"/>
  <c r="BO469" i="77"/>
  <c r="BR469" i="77"/>
  <c r="BS469" i="77"/>
  <c r="BT469" i="77"/>
  <c r="BU469" i="77"/>
  <c r="BV469" i="77"/>
  <c r="BW469" i="77"/>
  <c r="C470" i="77"/>
  <c r="D470" i="77"/>
  <c r="G470" i="77"/>
  <c r="K470" i="77"/>
  <c r="O470" i="77"/>
  <c r="S470" i="77"/>
  <c r="T470" i="77"/>
  <c r="U470" i="77"/>
  <c r="W470" i="77"/>
  <c r="X470" i="77"/>
  <c r="AA470" i="77"/>
  <c r="AB470" i="77"/>
  <c r="AC470" i="77"/>
  <c r="AE470" i="77"/>
  <c r="AI470" i="77"/>
  <c r="AJ470" i="77"/>
  <c r="AL470" i="77"/>
  <c r="AM470" i="77"/>
  <c r="AN470" i="77"/>
  <c r="AQ470" i="77"/>
  <c r="AR470" i="77"/>
  <c r="AS470" i="77"/>
  <c r="AU470" i="77"/>
  <c r="AV470" i="77"/>
  <c r="AY470" i="77"/>
  <c r="AZ470" i="77"/>
  <c r="BC470" i="77"/>
  <c r="BD470" i="77"/>
  <c r="BE470" i="77"/>
  <c r="BG470" i="77"/>
  <c r="BH470" i="77"/>
  <c r="BI470" i="77"/>
  <c r="BJ470" i="77"/>
  <c r="BK470" i="77"/>
  <c r="BL470" i="77"/>
  <c r="BM470" i="77"/>
  <c r="BO470" i="77"/>
  <c r="BP470" i="77"/>
  <c r="BR470" i="77"/>
  <c r="BS470" i="77"/>
  <c r="BT470" i="77"/>
  <c r="BW470" i="77"/>
  <c r="BX470" i="77"/>
  <c r="B471" i="77"/>
  <c r="D471" i="77"/>
  <c r="H471" i="77"/>
  <c r="I471" i="77"/>
  <c r="J471" i="77"/>
  <c r="L471" i="77"/>
  <c r="M471" i="77"/>
  <c r="P471" i="77"/>
  <c r="R471" i="77"/>
  <c r="T471" i="77"/>
  <c r="X471" i="77"/>
  <c r="Y471" i="77"/>
  <c r="AB471" i="77"/>
  <c r="AF471" i="77"/>
  <c r="AG471" i="77"/>
  <c r="AH471" i="77"/>
  <c r="AJ471" i="77"/>
  <c r="AK471" i="77"/>
  <c r="AN471" i="77"/>
  <c r="AO471" i="77"/>
  <c r="AP471" i="77"/>
  <c r="AR471" i="77"/>
  <c r="AS471" i="77"/>
  <c r="AV471" i="77"/>
  <c r="AW471" i="77"/>
  <c r="AX471" i="77"/>
  <c r="AZ471" i="77"/>
  <c r="BA471" i="77"/>
  <c r="BB471" i="77"/>
  <c r="BD471" i="77"/>
  <c r="BE471" i="77"/>
  <c r="BF471" i="77"/>
  <c r="BG471" i="77"/>
  <c r="BH471" i="77"/>
  <c r="BI471" i="77"/>
  <c r="BL471" i="77"/>
  <c r="BM471" i="77"/>
  <c r="BN471" i="77"/>
  <c r="BP471" i="77"/>
  <c r="BQ471" i="77"/>
  <c r="BT471" i="77"/>
  <c r="BU471" i="77"/>
  <c r="BV471" i="77"/>
  <c r="BW471" i="77"/>
  <c r="BX471" i="77"/>
  <c r="E509" i="77"/>
  <c r="F509" i="77"/>
  <c r="G509" i="77"/>
  <c r="N509" i="77"/>
  <c r="Q509" i="77"/>
  <c r="U509" i="77"/>
  <c r="V509" i="77"/>
  <c r="W509" i="77"/>
  <c r="AC509" i="77"/>
  <c r="AD509" i="77"/>
  <c r="AE509" i="77"/>
  <c r="AG509" i="77"/>
  <c r="AH509" i="77"/>
  <c r="AK509" i="77"/>
  <c r="AL509" i="77"/>
  <c r="AM509" i="77"/>
  <c r="AN509" i="77"/>
  <c r="AP509" i="77"/>
  <c r="AS509" i="77"/>
  <c r="AT509" i="77"/>
  <c r="AU509" i="77"/>
  <c r="AV509" i="77"/>
  <c r="AW509" i="77"/>
  <c r="AX509" i="77"/>
  <c r="BA509" i="77"/>
  <c r="BB509" i="77"/>
  <c r="BC509" i="77"/>
  <c r="BE509" i="77"/>
  <c r="BF509" i="77"/>
  <c r="BG509" i="77"/>
  <c r="BI509" i="77"/>
  <c r="BJ509" i="77"/>
  <c r="BK509" i="77"/>
  <c r="BL509" i="77"/>
  <c r="BM509" i="77"/>
  <c r="BN509" i="77"/>
  <c r="BQ509" i="77"/>
  <c r="BR509" i="77"/>
  <c r="BS509" i="77"/>
  <c r="BT509" i="77"/>
  <c r="BU509" i="77"/>
  <c r="BV509" i="77"/>
  <c r="B510" i="77"/>
  <c r="F510" i="77"/>
  <c r="J510" i="77"/>
  <c r="R510" i="77"/>
  <c r="S510" i="77"/>
  <c r="T510" i="77"/>
  <c r="V510" i="77"/>
  <c r="Z510" i="77"/>
  <c r="AH510" i="77"/>
  <c r="AI510" i="77"/>
  <c r="AJ510" i="77"/>
  <c r="AL510" i="77"/>
  <c r="AM510" i="77"/>
  <c r="AP510" i="77"/>
  <c r="AQ510" i="77"/>
  <c r="AR510" i="77"/>
  <c r="AT510" i="77"/>
  <c r="AU510" i="77"/>
  <c r="AX510" i="77"/>
  <c r="AY510" i="77"/>
  <c r="AZ510" i="77"/>
  <c r="BA510" i="77"/>
  <c r="BB510" i="77"/>
  <c r="BC510" i="77"/>
  <c r="BF510" i="77"/>
  <c r="BG510" i="77"/>
  <c r="BI510" i="77"/>
  <c r="BJ510" i="77"/>
  <c r="BK510" i="77"/>
  <c r="BN510" i="77"/>
  <c r="BO510" i="77"/>
  <c r="BP510" i="77"/>
  <c r="BR510" i="77"/>
  <c r="BS510" i="77"/>
  <c r="BT510" i="77"/>
  <c r="BV510" i="77"/>
  <c r="BW510" i="77"/>
  <c r="BX510" i="77"/>
  <c r="C511" i="77"/>
  <c r="G511" i="77"/>
  <c r="O511" i="77"/>
  <c r="Q511" i="77"/>
  <c r="S511" i="77"/>
  <c r="W511" i="77"/>
  <c r="X511" i="77"/>
  <c r="Y511" i="77"/>
  <c r="AA511" i="77"/>
  <c r="AE511" i="77"/>
  <c r="AF511" i="77"/>
  <c r="AG511" i="77"/>
  <c r="AI511" i="77"/>
  <c r="AJ511" i="77"/>
  <c r="AM511" i="77"/>
  <c r="AN511" i="77"/>
  <c r="AO511" i="77"/>
  <c r="AQ511" i="77"/>
  <c r="AR511" i="77"/>
  <c r="AU511" i="77"/>
  <c r="AV511" i="77"/>
  <c r="AW511" i="77"/>
  <c r="AY511" i="77"/>
  <c r="AZ511" i="77"/>
  <c r="BA511" i="77"/>
  <c r="BC511" i="77"/>
  <c r="BD511" i="77"/>
  <c r="BE511" i="77"/>
  <c r="BG511" i="77"/>
  <c r="BK511" i="77"/>
  <c r="BL511" i="77"/>
  <c r="BM511" i="77"/>
  <c r="BN511" i="77"/>
  <c r="BO511" i="77"/>
  <c r="BP511" i="77"/>
  <c r="BS511" i="77"/>
  <c r="BT511" i="77"/>
  <c r="BU511" i="77"/>
  <c r="BV511" i="77"/>
  <c r="BW511" i="77"/>
  <c r="BX511" i="77"/>
  <c r="D512" i="77"/>
  <c r="E512" i="77"/>
  <c r="H512" i="77"/>
  <c r="L512" i="77"/>
  <c r="M512" i="77"/>
  <c r="N512" i="77"/>
  <c r="T512" i="77"/>
  <c r="U512" i="77"/>
  <c r="X512" i="77"/>
  <c r="AB512" i="77"/>
  <c r="AC512" i="77"/>
  <c r="AD512" i="77"/>
  <c r="AF512" i="77"/>
  <c r="AJ512" i="77"/>
  <c r="AK512" i="77"/>
  <c r="AL512" i="77"/>
  <c r="AN512" i="77"/>
  <c r="AR512" i="77"/>
  <c r="AS512" i="77"/>
  <c r="AT512" i="77"/>
  <c r="AV512" i="77"/>
  <c r="AZ512" i="77"/>
  <c r="BA512" i="77"/>
  <c r="BB512" i="77"/>
  <c r="BD512" i="77"/>
  <c r="BE512" i="77"/>
  <c r="BF512" i="77"/>
  <c r="BH512" i="77"/>
  <c r="BI512" i="77"/>
  <c r="BJ512" i="77"/>
  <c r="BK512" i="77"/>
  <c r="BL512" i="77"/>
  <c r="BM512" i="77"/>
  <c r="BP512" i="77"/>
  <c r="BQ512" i="77"/>
  <c r="BS512" i="77"/>
  <c r="BT512" i="77"/>
  <c r="BU512" i="77"/>
  <c r="BX512" i="77"/>
  <c r="B513" i="77"/>
  <c r="E513" i="77"/>
  <c r="I513" i="77"/>
  <c r="M513" i="77"/>
  <c r="Q513" i="77"/>
  <c r="R513" i="77"/>
  <c r="S513" i="77"/>
  <c r="U513" i="77"/>
  <c r="Y513" i="77"/>
  <c r="Z513" i="77"/>
  <c r="AA513" i="77"/>
  <c r="AC513" i="77"/>
  <c r="AG513" i="77"/>
  <c r="AH513" i="77"/>
  <c r="AI513" i="77"/>
  <c r="AK513" i="77"/>
  <c r="AL513" i="77"/>
  <c r="AO513" i="77"/>
  <c r="AP513" i="77"/>
  <c r="AQ513" i="77"/>
  <c r="AS513" i="77"/>
  <c r="AT513" i="77"/>
  <c r="AW513" i="77"/>
  <c r="AX513" i="77"/>
  <c r="AY513" i="77"/>
  <c r="AZ513" i="77"/>
  <c r="BA513" i="77"/>
  <c r="BB513" i="77"/>
  <c r="BE513" i="77"/>
  <c r="BF513" i="77"/>
  <c r="BG513" i="77"/>
  <c r="BI513" i="77"/>
  <c r="BJ513" i="77"/>
  <c r="BM513" i="77"/>
  <c r="BN513" i="77"/>
  <c r="BO513" i="77"/>
  <c r="BQ513" i="77"/>
  <c r="BU513" i="77"/>
  <c r="BV513" i="77"/>
  <c r="BW513" i="77"/>
  <c r="B514" i="77"/>
  <c r="F514" i="77"/>
  <c r="G514" i="77"/>
  <c r="H514" i="77"/>
  <c r="J514" i="77"/>
  <c r="N514" i="77"/>
  <c r="O514" i="77"/>
  <c r="P514" i="77"/>
  <c r="V514" i="77"/>
  <c r="W514" i="77"/>
  <c r="Z514" i="77"/>
  <c r="AD514" i="77"/>
  <c r="AE514" i="77"/>
  <c r="AF514" i="77"/>
  <c r="AH514" i="77"/>
  <c r="AI514" i="77"/>
  <c r="AL514" i="77"/>
  <c r="AM514" i="77"/>
  <c r="AN514" i="77"/>
  <c r="AO514" i="77"/>
  <c r="AP514" i="77"/>
  <c r="AQ514" i="77"/>
  <c r="AT514" i="77"/>
  <c r="AU514" i="77"/>
  <c r="AV514" i="77"/>
  <c r="AX514" i="77"/>
  <c r="AY514" i="77"/>
  <c r="BB514" i="77"/>
  <c r="BC514" i="77"/>
  <c r="BD514" i="77"/>
  <c r="BF514" i="77"/>
  <c r="BJ514" i="77"/>
  <c r="BK514" i="77"/>
  <c r="BL514" i="77"/>
  <c r="BM514" i="77"/>
  <c r="BN514" i="77"/>
  <c r="BO514" i="77"/>
  <c r="BR514" i="77"/>
  <c r="BS514" i="77"/>
  <c r="BT514" i="77"/>
  <c r="BV514" i="77"/>
  <c r="BW514" i="77"/>
  <c r="C553" i="77"/>
  <c r="D553" i="77"/>
  <c r="G553" i="77"/>
  <c r="K553" i="77"/>
  <c r="L553" i="77"/>
  <c r="O553" i="77"/>
  <c r="S553" i="77"/>
  <c r="T553" i="77"/>
  <c r="W553" i="77"/>
  <c r="AA553" i="77"/>
  <c r="AC553" i="77"/>
  <c r="AE553" i="77"/>
  <c r="AI553" i="77"/>
  <c r="AJ553" i="77"/>
  <c r="AK553" i="77"/>
  <c r="AM553" i="77"/>
  <c r="AN553" i="77"/>
  <c r="AQ553" i="77"/>
  <c r="AR553" i="77"/>
  <c r="AS553" i="77"/>
  <c r="AU553" i="77"/>
  <c r="AV553" i="77"/>
  <c r="AY553" i="77"/>
  <c r="AZ553" i="77"/>
  <c r="BA553" i="77"/>
  <c r="BC553" i="77"/>
  <c r="BD553" i="77"/>
  <c r="BG553" i="77"/>
  <c r="BH553" i="77"/>
  <c r="BI553" i="77"/>
  <c r="BK553" i="77"/>
  <c r="BL553" i="77"/>
  <c r="BO553" i="77"/>
  <c r="BP553" i="77"/>
  <c r="BQ553" i="77"/>
  <c r="BS553" i="77"/>
  <c r="BT553" i="77"/>
  <c r="BW553" i="77"/>
  <c r="BX553" i="77"/>
  <c r="E554" i="77"/>
  <c r="H554" i="77"/>
  <c r="J554" i="77"/>
  <c r="L554" i="77"/>
  <c r="P554" i="77"/>
  <c r="Q554" i="77"/>
  <c r="T554" i="77"/>
  <c r="X554" i="77"/>
  <c r="Z554" i="77"/>
  <c r="AB554" i="77"/>
  <c r="AF554" i="77"/>
  <c r="AG554" i="77"/>
  <c r="AH554" i="77"/>
  <c r="AJ554" i="77"/>
  <c r="AK554" i="77"/>
  <c r="AN554" i="77"/>
  <c r="AO554" i="77"/>
  <c r="AP554" i="77"/>
  <c r="AQ554" i="77"/>
  <c r="AR554" i="77"/>
  <c r="AS554" i="77"/>
  <c r="AV554" i="77"/>
  <c r="AW554" i="77"/>
  <c r="AX554" i="77"/>
  <c r="AY554" i="77"/>
  <c r="AZ554" i="77"/>
  <c r="BA554" i="77"/>
  <c r="BD554" i="77"/>
  <c r="BE554" i="77"/>
  <c r="BF554" i="77"/>
  <c r="BH554" i="77"/>
  <c r="BI554" i="77"/>
  <c r="BL554" i="77"/>
  <c r="BM554" i="77"/>
  <c r="BN554" i="77"/>
  <c r="BP554" i="77"/>
  <c r="BQ554" i="77"/>
  <c r="BT554" i="77"/>
  <c r="BU554" i="77"/>
  <c r="BV554" i="77"/>
  <c r="BX554" i="77"/>
  <c r="E555" i="77"/>
  <c r="F555" i="77"/>
  <c r="I555" i="77"/>
  <c r="M555" i="77"/>
  <c r="N555" i="77"/>
  <c r="O555" i="77"/>
  <c r="Q555" i="77"/>
  <c r="U555" i="77"/>
  <c r="V555" i="77"/>
  <c r="W555" i="77"/>
  <c r="Y555" i="77"/>
  <c r="AC555" i="77"/>
  <c r="AD555" i="77"/>
  <c r="AE555" i="77"/>
  <c r="AG555" i="77"/>
  <c r="AH555" i="77"/>
  <c r="AK555" i="77"/>
  <c r="AL555" i="77"/>
  <c r="AM555" i="77"/>
  <c r="AO555" i="77"/>
  <c r="AP555" i="77"/>
  <c r="AQ555" i="77"/>
  <c r="AS555" i="77"/>
  <c r="AT555" i="77"/>
  <c r="AU555" i="77"/>
  <c r="AW555" i="77"/>
  <c r="AX555" i="77"/>
  <c r="BA555" i="77"/>
  <c r="BB555" i="77"/>
  <c r="BC555" i="77"/>
  <c r="BE555" i="77"/>
  <c r="BF555" i="77"/>
  <c r="BI555" i="77"/>
  <c r="BJ555" i="77"/>
  <c r="BK555" i="77"/>
  <c r="BL555" i="77"/>
  <c r="BM555" i="77"/>
  <c r="BN555" i="77"/>
  <c r="BQ555" i="77"/>
  <c r="BR555" i="77"/>
  <c r="BS555" i="77"/>
  <c r="BU555" i="77"/>
  <c r="BV555" i="77"/>
  <c r="B556" i="77"/>
  <c r="C556" i="77"/>
  <c r="D556" i="77"/>
  <c r="F556" i="77"/>
  <c r="J556" i="77"/>
  <c r="L556" i="77"/>
  <c r="N556" i="77"/>
  <c r="O556" i="77"/>
  <c r="R556" i="77"/>
  <c r="S556" i="77"/>
  <c r="V556" i="77"/>
  <c r="Z556" i="77"/>
  <c r="AA556" i="77"/>
  <c r="AB556" i="77"/>
  <c r="AD556" i="77"/>
  <c r="AH556" i="77"/>
  <c r="AI556" i="77"/>
  <c r="AJ556" i="77"/>
  <c r="AL556" i="77"/>
  <c r="AM556" i="77"/>
  <c r="AN556" i="77"/>
  <c r="AP556" i="77"/>
  <c r="AQ556" i="77"/>
  <c r="AR556" i="77"/>
  <c r="AT556" i="77"/>
  <c r="AU556" i="77"/>
  <c r="AX556" i="77"/>
  <c r="AY556" i="77"/>
  <c r="AZ556" i="77"/>
  <c r="BA556" i="77"/>
  <c r="BB556" i="77"/>
  <c r="BC556" i="77"/>
  <c r="BD556" i="77"/>
  <c r="BF556" i="77"/>
  <c r="BG556" i="77"/>
  <c r="BH556" i="77"/>
  <c r="BJ556" i="77"/>
  <c r="BK556" i="77"/>
  <c r="BN556" i="77"/>
  <c r="BO556" i="77"/>
  <c r="BP556" i="77"/>
  <c r="BR556" i="77"/>
  <c r="BS556" i="77"/>
  <c r="BV556" i="77"/>
  <c r="BW556" i="77"/>
  <c r="BX556" i="77"/>
  <c r="C557" i="77"/>
  <c r="G557" i="77"/>
  <c r="H557" i="77"/>
  <c r="I557" i="77"/>
  <c r="K557" i="77"/>
  <c r="O557" i="77"/>
  <c r="Q557" i="77"/>
  <c r="S557" i="77"/>
  <c r="W557" i="77"/>
  <c r="X557" i="77"/>
  <c r="Y557" i="77"/>
  <c r="AA557" i="77"/>
  <c r="AE557" i="77"/>
  <c r="AG557" i="77"/>
  <c r="AH557" i="77"/>
  <c r="AI557" i="77"/>
  <c r="AJ557" i="77"/>
  <c r="AM557" i="77"/>
  <c r="AN557" i="77"/>
  <c r="AO557" i="77"/>
  <c r="AQ557" i="77"/>
  <c r="AR557" i="77"/>
  <c r="AU557" i="77"/>
  <c r="AV557" i="77"/>
  <c r="AY557" i="77"/>
  <c r="AZ557" i="77"/>
  <c r="BC557" i="77"/>
  <c r="BD557" i="77"/>
  <c r="BE557" i="77"/>
  <c r="BG557" i="77"/>
  <c r="BH557" i="77"/>
  <c r="BK557" i="77"/>
  <c r="BL557" i="77"/>
  <c r="BM557" i="77"/>
  <c r="BN557" i="77"/>
  <c r="BO557" i="77"/>
  <c r="BQ557" i="77"/>
  <c r="BS557" i="77"/>
  <c r="BT557" i="77"/>
  <c r="BU557" i="77"/>
  <c r="BV557" i="77"/>
  <c r="BW557" i="77"/>
  <c r="D595" i="77"/>
  <c r="E595" i="77"/>
  <c r="F595" i="77"/>
  <c r="H595" i="77"/>
  <c r="L595" i="77"/>
  <c r="M595" i="77"/>
  <c r="T595" i="77"/>
  <c r="V595" i="77"/>
  <c r="Y595" i="77"/>
  <c r="AB595" i="77"/>
  <c r="AC595" i="77"/>
  <c r="AD595" i="77"/>
  <c r="AF595" i="77"/>
  <c r="AJ595" i="77"/>
  <c r="AK595" i="77"/>
  <c r="AL595" i="77"/>
  <c r="AN595" i="77"/>
  <c r="AO595" i="77"/>
  <c r="AP595" i="77"/>
  <c r="AR595" i="77"/>
  <c r="AS595" i="77"/>
  <c r="AT595" i="77"/>
  <c r="AU595" i="77"/>
  <c r="AV595" i="77"/>
  <c r="AW595" i="77"/>
  <c r="AZ595" i="77"/>
  <c r="BA595" i="77"/>
  <c r="BD595" i="77"/>
  <c r="BE595" i="77"/>
  <c r="BH595" i="77"/>
  <c r="BI595" i="77"/>
  <c r="BJ595" i="77"/>
  <c r="BK595" i="77"/>
  <c r="BL595" i="77"/>
  <c r="BM595" i="77"/>
  <c r="BP595" i="77"/>
  <c r="BQ595" i="77"/>
  <c r="BR595" i="77"/>
  <c r="BS595" i="77"/>
  <c r="BT595" i="77"/>
  <c r="BU595" i="77"/>
  <c r="BV595" i="77"/>
  <c r="BX595" i="77"/>
  <c r="B596" i="77"/>
  <c r="C596" i="77"/>
  <c r="E596" i="77"/>
  <c r="I596" i="77"/>
  <c r="J596" i="77"/>
  <c r="M596" i="77"/>
  <c r="N596" i="77"/>
  <c r="Q596" i="77"/>
  <c r="S596" i="77"/>
  <c r="U596" i="77"/>
  <c r="Y596" i="77"/>
  <c r="Z596" i="77"/>
  <c r="AA596" i="77"/>
  <c r="AC596" i="77"/>
  <c r="AG596" i="77"/>
  <c r="AH596" i="77"/>
  <c r="AI596" i="77"/>
  <c r="AK596" i="77"/>
  <c r="AL596" i="77"/>
  <c r="AO596" i="77"/>
  <c r="AP596" i="77"/>
  <c r="AQ596" i="77"/>
  <c r="AS596" i="77"/>
  <c r="AT596" i="77"/>
  <c r="AW596" i="77"/>
  <c r="AX596" i="77"/>
  <c r="AY596" i="77"/>
  <c r="BA596" i="77"/>
  <c r="BB596" i="77"/>
  <c r="BC596" i="77"/>
  <c r="BE596" i="77"/>
  <c r="BF596" i="77"/>
  <c r="BH596" i="77"/>
  <c r="BI596" i="77"/>
  <c r="BJ596" i="77"/>
  <c r="BM596" i="77"/>
  <c r="BN596" i="77"/>
  <c r="BO596" i="77"/>
  <c r="BP596" i="77"/>
  <c r="BQ596" i="77"/>
  <c r="BR596" i="77"/>
  <c r="BU596" i="77"/>
  <c r="BV596" i="77"/>
  <c r="BW596" i="77"/>
  <c r="C597" i="77"/>
  <c r="F597" i="77"/>
  <c r="G597" i="77"/>
  <c r="J597" i="77"/>
  <c r="N597" i="77"/>
  <c r="O597" i="77"/>
  <c r="R597" i="77"/>
  <c r="V597" i="77"/>
  <c r="W597" i="77"/>
  <c r="X597" i="77"/>
  <c r="Z597" i="77"/>
  <c r="AD597" i="77"/>
  <c r="AE597" i="77"/>
  <c r="AF597" i="77"/>
  <c r="AH597" i="77"/>
  <c r="AI597" i="77"/>
  <c r="AL597" i="77"/>
  <c r="AM597" i="77"/>
  <c r="AN597" i="77"/>
  <c r="AO597" i="77"/>
  <c r="AP597" i="77"/>
  <c r="AQ597" i="77"/>
  <c r="AT597" i="77"/>
  <c r="AU597" i="77"/>
  <c r="AV597" i="77"/>
  <c r="AX597" i="77"/>
  <c r="AY597" i="77"/>
  <c r="BB597" i="77"/>
  <c r="BC597" i="77"/>
  <c r="BD597" i="77"/>
  <c r="BF597" i="77"/>
  <c r="BG597" i="77"/>
  <c r="BJ597" i="77"/>
  <c r="BK597" i="77"/>
  <c r="BL597" i="77"/>
  <c r="BN597" i="77"/>
  <c r="BO597" i="77"/>
  <c r="BR597" i="77"/>
  <c r="BS597" i="77"/>
  <c r="BU597" i="77"/>
  <c r="BV597" i="77"/>
  <c r="BW597" i="77"/>
  <c r="C598" i="77"/>
  <c r="D598" i="77"/>
  <c r="G598" i="77"/>
  <c r="K598" i="77"/>
  <c r="L598" i="77"/>
  <c r="O598" i="77"/>
  <c r="P598" i="77"/>
  <c r="S598" i="77"/>
  <c r="T598" i="77"/>
  <c r="U598" i="77"/>
  <c r="W598" i="77"/>
  <c r="X598" i="77"/>
  <c r="AA598" i="77"/>
  <c r="AC598" i="77"/>
  <c r="AE598" i="77"/>
  <c r="AI598" i="77"/>
  <c r="AJ598" i="77"/>
  <c r="AK598" i="77"/>
  <c r="AM598" i="77"/>
  <c r="AN598" i="77"/>
  <c r="AO598" i="77"/>
  <c r="AQ598" i="77"/>
  <c r="AR598" i="77"/>
  <c r="AS598" i="77"/>
  <c r="AU598" i="77"/>
  <c r="AV598" i="77"/>
  <c r="AY598" i="77"/>
  <c r="AZ598" i="77"/>
  <c r="BA598" i="77"/>
  <c r="BC598" i="77"/>
  <c r="BD598" i="77"/>
  <c r="BG598" i="77"/>
  <c r="BH598" i="77"/>
  <c r="BI598" i="77"/>
  <c r="BK598" i="77"/>
  <c r="BO598" i="77"/>
  <c r="BP598" i="77"/>
  <c r="BS598" i="77"/>
  <c r="BT598" i="77"/>
  <c r="BW598" i="77"/>
  <c r="BX598" i="77"/>
  <c r="D599" i="77"/>
  <c r="E599" i="77"/>
  <c r="L599" i="77"/>
  <c r="P599" i="77"/>
  <c r="Q599" i="77"/>
  <c r="R599" i="77"/>
  <c r="X599" i="77"/>
  <c r="Y599" i="77"/>
  <c r="Z599" i="77"/>
  <c r="AB599" i="77"/>
  <c r="AF599" i="77"/>
  <c r="AG599" i="77"/>
  <c r="AH599" i="77"/>
  <c r="AJ599" i="77"/>
  <c r="AK599" i="77"/>
  <c r="AL599" i="77"/>
  <c r="AN599" i="77"/>
  <c r="AO599" i="77"/>
  <c r="AP599" i="77"/>
  <c r="AR599" i="77"/>
  <c r="AS599" i="77"/>
  <c r="AV599" i="77"/>
  <c r="AW599" i="77"/>
  <c r="AX599" i="77"/>
  <c r="AZ599" i="77"/>
  <c r="BA599" i="77"/>
  <c r="BD599" i="77"/>
  <c r="BE599" i="77"/>
  <c r="BH599" i="77"/>
  <c r="BI599" i="77"/>
  <c r="BL599" i="77"/>
  <c r="BM599" i="77"/>
  <c r="BN599" i="77"/>
  <c r="BO599" i="77"/>
  <c r="BP599" i="77"/>
  <c r="BQ599" i="77"/>
  <c r="BT599" i="77"/>
  <c r="BU599" i="77"/>
  <c r="BV599" i="77"/>
  <c r="BX599" i="77"/>
  <c r="E637" i="77"/>
  <c r="F637" i="77"/>
  <c r="G637" i="77"/>
  <c r="I637" i="77"/>
  <c r="M637" i="77"/>
  <c r="N637" i="77"/>
  <c r="O637" i="77"/>
  <c r="Q637" i="77"/>
  <c r="U637" i="77"/>
  <c r="V637" i="77"/>
  <c r="W637" i="77"/>
  <c r="Y637" i="77"/>
  <c r="AC637" i="77"/>
  <c r="AG637" i="77"/>
  <c r="AK637" i="77"/>
  <c r="AL637" i="77"/>
  <c r="AM637" i="77"/>
  <c r="AO637" i="77"/>
  <c r="AQ637" i="77"/>
  <c r="AS637" i="77"/>
  <c r="AT637" i="77"/>
  <c r="AU637" i="77"/>
  <c r="AW637" i="77"/>
  <c r="BA637" i="77"/>
  <c r="BB637" i="77"/>
  <c r="BC637" i="77"/>
  <c r="BE637" i="77"/>
  <c r="BI637" i="77"/>
  <c r="BJ637" i="77"/>
  <c r="BK637" i="77"/>
  <c r="BL637" i="77"/>
  <c r="BM637" i="77"/>
  <c r="BN637" i="77"/>
  <c r="BQ637" i="77"/>
  <c r="BR637" i="77"/>
  <c r="BS637" i="77"/>
  <c r="BU637" i="77"/>
  <c r="BV637" i="77"/>
  <c r="BW637" i="77"/>
  <c r="B638" i="77"/>
  <c r="C638" i="77"/>
  <c r="D638" i="77"/>
  <c r="F638" i="77"/>
  <c r="J638" i="77"/>
  <c r="K638" i="77"/>
  <c r="L638" i="77"/>
  <c r="N638" i="77"/>
  <c r="R638" i="77"/>
  <c r="T638" i="77"/>
  <c r="V638" i="77"/>
  <c r="Z638" i="77"/>
  <c r="AA638" i="77"/>
  <c r="AD638" i="77"/>
  <c r="AH638" i="77"/>
  <c r="AI638" i="77"/>
  <c r="AJ638" i="77"/>
  <c r="AL638" i="77"/>
  <c r="AM638" i="77"/>
  <c r="AP638" i="77"/>
  <c r="AQ638" i="77"/>
  <c r="AR638" i="77"/>
  <c r="AT638" i="77"/>
  <c r="AU638" i="77"/>
  <c r="AX638" i="77"/>
  <c r="AY638" i="77"/>
  <c r="AZ638" i="77"/>
  <c r="BB638" i="77"/>
  <c r="BC638" i="77"/>
  <c r="BF638" i="77"/>
  <c r="BG638" i="77"/>
  <c r="BJ638" i="77"/>
  <c r="BK638" i="77"/>
  <c r="BN638" i="77"/>
  <c r="BO638" i="77"/>
  <c r="BP638" i="77"/>
  <c r="BQ638" i="77"/>
  <c r="BR638" i="77"/>
  <c r="BS638" i="77"/>
  <c r="BV638" i="77"/>
  <c r="BW638" i="77"/>
  <c r="BX638" i="77"/>
  <c r="C639" i="77"/>
  <c r="G639" i="77"/>
  <c r="H639" i="77"/>
  <c r="K639" i="77"/>
  <c r="O639" i="77"/>
  <c r="P639" i="77"/>
  <c r="Q639" i="77"/>
  <c r="S639" i="77"/>
  <c r="W639" i="77"/>
  <c r="X639" i="77"/>
  <c r="Y639" i="77"/>
  <c r="AA639" i="77"/>
  <c r="AE639" i="77"/>
  <c r="AF639" i="77"/>
  <c r="AG639" i="77"/>
  <c r="AI639" i="77"/>
  <c r="AJ639" i="77"/>
  <c r="AK639" i="77"/>
  <c r="AM639" i="77"/>
  <c r="AN639" i="77"/>
  <c r="AO639" i="77"/>
  <c r="AP639" i="77"/>
  <c r="AQ639" i="77"/>
  <c r="AR639" i="77"/>
  <c r="AU639" i="77"/>
  <c r="AV639" i="77"/>
  <c r="AW639" i="77"/>
  <c r="AY639" i="77"/>
  <c r="AZ639" i="77"/>
  <c r="BC639" i="77"/>
  <c r="BD639" i="77"/>
  <c r="BE639" i="77"/>
  <c r="BG639" i="77"/>
  <c r="BH639" i="77"/>
  <c r="BK639" i="77"/>
  <c r="BL639" i="77"/>
  <c r="BM639" i="77"/>
  <c r="BN639" i="77"/>
  <c r="BO639" i="77"/>
  <c r="BP639" i="77"/>
  <c r="BS639" i="77"/>
  <c r="BT639" i="77"/>
  <c r="BU639" i="77"/>
  <c r="BW639" i="77"/>
  <c r="BX639" i="77"/>
  <c r="D640" i="77"/>
  <c r="E640" i="77"/>
  <c r="F640" i="77"/>
  <c r="H640" i="77"/>
  <c r="L640" i="77"/>
  <c r="M640" i="77"/>
  <c r="N640" i="77"/>
  <c r="T640" i="77"/>
  <c r="U640" i="77"/>
  <c r="Y640" i="77"/>
  <c r="AB640" i="77"/>
  <c r="AC640" i="77"/>
  <c r="AF640" i="77"/>
  <c r="AJ640" i="77"/>
  <c r="AK640" i="77"/>
  <c r="AL640" i="77"/>
  <c r="AN640" i="77"/>
  <c r="AO640" i="77"/>
  <c r="AR640" i="77"/>
  <c r="AS640" i="77"/>
  <c r="AT640" i="77"/>
  <c r="AV640" i="77"/>
  <c r="AW640" i="77"/>
  <c r="AZ640" i="77"/>
  <c r="BA640" i="77"/>
  <c r="BB640" i="77"/>
  <c r="BC640" i="77"/>
  <c r="BD640" i="77"/>
  <c r="BE640" i="77"/>
  <c r="BH640" i="77"/>
  <c r="BI640" i="77"/>
  <c r="BJ640" i="77"/>
  <c r="BK640" i="77"/>
  <c r="BL640" i="77"/>
  <c r="BM640" i="77"/>
  <c r="BN640" i="77"/>
  <c r="BP640" i="77"/>
  <c r="BQ640" i="77"/>
  <c r="BR640" i="77"/>
  <c r="BS640" i="77"/>
  <c r="BT640" i="77"/>
  <c r="BU640" i="77"/>
  <c r="BX640" i="77"/>
  <c r="C641" i="77"/>
  <c r="E641" i="77"/>
  <c r="F641" i="77"/>
  <c r="I641" i="77"/>
  <c r="J641" i="77"/>
  <c r="N641" i="77"/>
  <c r="Q641" i="77"/>
  <c r="R641" i="77"/>
  <c r="S641" i="77"/>
  <c r="U641" i="77"/>
  <c r="Y641" i="77"/>
  <c r="Z641" i="77"/>
  <c r="AA641" i="77"/>
  <c r="AC641" i="77"/>
  <c r="AG641" i="77"/>
  <c r="AH641" i="77"/>
  <c r="AI641" i="77"/>
  <c r="AK641" i="77"/>
  <c r="AL641" i="77"/>
  <c r="AO641" i="77"/>
  <c r="AP641" i="77"/>
  <c r="AQ641" i="77"/>
  <c r="AS641" i="77"/>
  <c r="AT641" i="77"/>
  <c r="AW641" i="77"/>
  <c r="AX641" i="77"/>
  <c r="AY641" i="77"/>
  <c r="BA641" i="77"/>
  <c r="BB641" i="77"/>
  <c r="BE641" i="77"/>
  <c r="BF641" i="77"/>
  <c r="BG641" i="77"/>
  <c r="BI641" i="77"/>
  <c r="BJ641" i="77"/>
  <c r="BM641" i="77"/>
  <c r="BN641" i="77"/>
  <c r="BO641" i="77"/>
  <c r="BP641" i="77"/>
  <c r="BQ641" i="77"/>
  <c r="BR641" i="77"/>
  <c r="BU641" i="77"/>
  <c r="BV641" i="77"/>
  <c r="BW641" i="77"/>
  <c r="BX641" i="77"/>
  <c r="F679" i="77"/>
  <c r="J679" i="77"/>
  <c r="N679" i="77"/>
  <c r="O679" i="77"/>
  <c r="P679" i="77"/>
  <c r="R679" i="77"/>
  <c r="V679" i="77"/>
  <c r="Z679" i="77"/>
  <c r="AD679" i="77"/>
  <c r="AE679" i="77"/>
  <c r="AF679" i="77"/>
  <c r="AH679" i="77"/>
  <c r="AI679" i="77"/>
  <c r="AL679" i="77"/>
  <c r="AM679" i="77"/>
  <c r="AP679" i="77"/>
  <c r="AQ679" i="77"/>
  <c r="AT679" i="77"/>
  <c r="AU679" i="77"/>
  <c r="AV679" i="77"/>
  <c r="AX679" i="77"/>
  <c r="AY679" i="77"/>
  <c r="BB679" i="77"/>
  <c r="BC679" i="77"/>
  <c r="BD679" i="77"/>
  <c r="BF679" i="77"/>
  <c r="BG679" i="77"/>
  <c r="BJ679" i="77"/>
  <c r="BK679" i="77"/>
  <c r="BM679" i="77"/>
  <c r="BN679" i="77"/>
  <c r="BO679" i="77"/>
  <c r="BR679" i="77"/>
  <c r="BS679" i="77"/>
  <c r="BT679" i="77"/>
  <c r="BV679" i="77"/>
  <c r="BW679" i="77"/>
  <c r="BX679" i="77"/>
  <c r="C680" i="77"/>
  <c r="D680" i="77"/>
  <c r="E680" i="77"/>
  <c r="G680" i="77"/>
  <c r="K680" i="77"/>
  <c r="L680" i="77"/>
  <c r="M680" i="77"/>
  <c r="O680" i="77"/>
  <c r="S680" i="77"/>
  <c r="T680" i="77"/>
  <c r="U680" i="77"/>
  <c r="W680" i="77"/>
  <c r="X680" i="77"/>
  <c r="AA680" i="77"/>
  <c r="AB680" i="77"/>
  <c r="AE680" i="77"/>
  <c r="AI680" i="77"/>
  <c r="AJ680" i="77"/>
  <c r="AM680" i="77"/>
  <c r="AN680" i="77"/>
  <c r="AQ680" i="77"/>
  <c r="AR680" i="77"/>
  <c r="AS680" i="77"/>
  <c r="AU680" i="77"/>
  <c r="AV680" i="77"/>
  <c r="AY680" i="77"/>
  <c r="AZ680" i="77"/>
  <c r="BC680" i="77"/>
  <c r="BD680" i="77"/>
  <c r="BG680" i="77"/>
  <c r="BH680" i="77"/>
  <c r="BI680" i="77"/>
  <c r="BJ680" i="77"/>
  <c r="BK680" i="77"/>
  <c r="BL680" i="77"/>
  <c r="BM680" i="77"/>
  <c r="BO680" i="77"/>
  <c r="BP680" i="77"/>
  <c r="BQ680" i="77"/>
  <c r="BS680" i="77"/>
  <c r="BT680" i="77"/>
  <c r="BW680" i="77"/>
  <c r="BX680" i="77"/>
  <c r="B681" i="77"/>
  <c r="D681" i="77"/>
  <c r="H681" i="77"/>
  <c r="I681" i="77"/>
  <c r="J681" i="77"/>
  <c r="L681" i="77"/>
  <c r="P681" i="77"/>
  <c r="Q681" i="77"/>
  <c r="R681" i="77"/>
  <c r="T681" i="77"/>
  <c r="U681" i="77"/>
  <c r="X681" i="77"/>
  <c r="Y681" i="77"/>
  <c r="AB681" i="77"/>
  <c r="AF681" i="77"/>
  <c r="AG681" i="77"/>
  <c r="AH681" i="77"/>
  <c r="AJ681" i="77"/>
  <c r="AK681" i="77"/>
  <c r="AN681" i="77"/>
  <c r="AO681" i="77"/>
  <c r="AP681" i="77"/>
  <c r="AR681" i="77"/>
  <c r="AS681" i="77"/>
  <c r="AV681" i="77"/>
  <c r="AW681" i="77"/>
  <c r="AY681" i="77"/>
  <c r="AZ681" i="77"/>
  <c r="BA681" i="77"/>
  <c r="BD681" i="77"/>
  <c r="BE681" i="77"/>
  <c r="BF681" i="77"/>
  <c r="BH681" i="77"/>
  <c r="BI681" i="77"/>
  <c r="BJ681" i="77"/>
  <c r="BL681" i="77"/>
  <c r="BM681" i="77"/>
  <c r="BP681" i="77"/>
  <c r="BQ681" i="77"/>
  <c r="BT681" i="77"/>
  <c r="BU681" i="77"/>
  <c r="BV681" i="77"/>
  <c r="BW681" i="77"/>
  <c r="BX681" i="77"/>
  <c r="B682" i="77"/>
  <c r="E682" i="77"/>
  <c r="F682" i="77"/>
  <c r="G682" i="77"/>
  <c r="M682" i="77"/>
  <c r="N682" i="77"/>
  <c r="O682" i="77"/>
  <c r="Q682" i="77"/>
  <c r="U682" i="77"/>
  <c r="V682" i="77"/>
  <c r="W682" i="77"/>
  <c r="Z682" i="77"/>
  <c r="AC682" i="77"/>
  <c r="AD682" i="77"/>
  <c r="AH682" i="77"/>
  <c r="AK682" i="77"/>
  <c r="AL682" i="77"/>
  <c r="AM682" i="77"/>
  <c r="AO682" i="77"/>
  <c r="AP682" i="77"/>
  <c r="AQ682" i="77"/>
  <c r="AS682" i="77"/>
  <c r="AT682" i="77"/>
  <c r="AU682" i="77"/>
  <c r="AW682" i="77"/>
  <c r="AX682" i="77"/>
  <c r="BA682" i="77"/>
  <c r="BB682" i="77"/>
  <c r="BC682" i="77"/>
  <c r="BE682" i="77"/>
  <c r="BF682" i="77"/>
  <c r="BI682" i="77"/>
  <c r="BJ682" i="77"/>
  <c r="BK682" i="77"/>
  <c r="BL682" i="77"/>
  <c r="BM682" i="77"/>
  <c r="BN682" i="77"/>
  <c r="BQ682" i="77"/>
  <c r="BR682" i="77"/>
  <c r="BS682" i="77"/>
  <c r="BT682" i="77"/>
  <c r="BU682" i="77"/>
  <c r="BV682" i="77"/>
  <c r="B683" i="77"/>
  <c r="C683" i="77"/>
  <c r="D683" i="77"/>
  <c r="E683" i="77"/>
  <c r="F683" i="77"/>
  <c r="J683" i="77"/>
  <c r="K683" i="77"/>
  <c r="M683" i="77"/>
  <c r="N683" i="77"/>
  <c r="R683" i="77"/>
  <c r="S683" i="77"/>
  <c r="T683" i="77"/>
  <c r="U683" i="77"/>
  <c r="V683" i="77"/>
  <c r="Z683" i="77"/>
  <c r="AA683" i="77"/>
  <c r="AB683" i="77"/>
  <c r="AC683" i="77"/>
  <c r="AD683" i="77"/>
  <c r="AH683" i="77"/>
  <c r="AI683" i="77"/>
  <c r="AJ683" i="77"/>
  <c r="AK683" i="77"/>
  <c r="AL683" i="77"/>
  <c r="AM683" i="77"/>
  <c r="AP683" i="77"/>
  <c r="AQ683" i="77"/>
  <c r="AR683" i="77"/>
  <c r="AS683" i="77"/>
  <c r="AT683" i="77"/>
  <c r="AU683" i="77"/>
  <c r="AX683" i="77"/>
  <c r="AY683" i="77"/>
  <c r="AZ683" i="77"/>
  <c r="BA683" i="77"/>
  <c r="BB683" i="77"/>
  <c r="BC683" i="77"/>
  <c r="BD683" i="77"/>
  <c r="BF683" i="77"/>
  <c r="BG683" i="77"/>
  <c r="BH683" i="77"/>
  <c r="BI683" i="77"/>
  <c r="BJ683" i="77"/>
  <c r="BK683" i="77"/>
  <c r="BL683" i="77"/>
  <c r="BN683" i="77"/>
  <c r="BO683" i="77"/>
  <c r="BP683" i="77"/>
  <c r="BQ683" i="77"/>
  <c r="BR683" i="77"/>
  <c r="BS683" i="77"/>
  <c r="BV683" i="77"/>
  <c r="BW683" i="77"/>
  <c r="B721" i="77"/>
  <c r="C721" i="77"/>
  <c r="G721" i="77"/>
  <c r="H721" i="77"/>
  <c r="J721" i="77"/>
  <c r="K721" i="77"/>
  <c r="O721" i="77"/>
  <c r="P721" i="77"/>
  <c r="R721" i="77"/>
  <c r="S721" i="77"/>
  <c r="W721" i="77"/>
  <c r="X721" i="77"/>
  <c r="Y721" i="77"/>
  <c r="Z721" i="77"/>
  <c r="AE721" i="77"/>
  <c r="AF721" i="77"/>
  <c r="AH721" i="77"/>
  <c r="AI721" i="77"/>
  <c r="AJ721" i="77"/>
  <c r="AK721" i="77"/>
  <c r="AM721" i="77"/>
  <c r="AN721" i="77"/>
  <c r="AO721" i="77"/>
  <c r="AP721" i="77"/>
  <c r="AQ721" i="77"/>
  <c r="AR721" i="77"/>
  <c r="AU721" i="77"/>
  <c r="AV721" i="77"/>
  <c r="AW721" i="77"/>
  <c r="AX721" i="77"/>
  <c r="AY721" i="77"/>
  <c r="AZ721" i="77"/>
  <c r="BC721" i="77"/>
  <c r="BD721" i="77"/>
  <c r="BF721" i="77"/>
  <c r="BG721" i="77"/>
  <c r="BH721" i="77"/>
  <c r="BK721" i="77"/>
  <c r="BL721" i="77"/>
  <c r="BM721" i="77"/>
  <c r="BN721" i="77"/>
  <c r="BO721" i="77"/>
  <c r="BP721" i="77"/>
  <c r="BS721" i="77"/>
  <c r="BT721" i="77"/>
  <c r="BV721" i="77"/>
  <c r="BW721" i="77"/>
  <c r="BX721" i="77"/>
  <c r="D722" i="77"/>
  <c r="G722" i="77"/>
  <c r="H722" i="77"/>
  <c r="L722" i="77"/>
  <c r="O722" i="77"/>
  <c r="P722" i="77"/>
  <c r="Q722" i="77"/>
  <c r="T722" i="77"/>
  <c r="U722" i="77"/>
  <c r="W722" i="77"/>
  <c r="X722" i="77"/>
  <c r="AB722" i="77"/>
  <c r="AC722" i="77"/>
  <c r="AD722" i="77"/>
  <c r="AF722" i="77"/>
  <c r="AJ722" i="77"/>
  <c r="AK722" i="77"/>
  <c r="AL722" i="77"/>
  <c r="AM722" i="77"/>
  <c r="AN722" i="77"/>
  <c r="AO722" i="77"/>
  <c r="AR722" i="77"/>
  <c r="AS722" i="77"/>
  <c r="AU722" i="77"/>
  <c r="AV722" i="77"/>
  <c r="AW722" i="77"/>
  <c r="AZ722" i="77"/>
  <c r="BA722" i="77"/>
  <c r="BB722" i="77"/>
  <c r="BC722" i="77"/>
  <c r="BD722" i="77"/>
  <c r="BE722" i="77"/>
  <c r="BH722" i="77"/>
  <c r="BI722" i="77"/>
  <c r="BJ722" i="77"/>
  <c r="BK722" i="77"/>
  <c r="BL722" i="77"/>
  <c r="BM722" i="77"/>
  <c r="BP722" i="77"/>
  <c r="BQ722" i="77"/>
  <c r="BR722" i="77"/>
  <c r="BS722" i="77"/>
  <c r="BT722" i="77"/>
  <c r="BU722" i="77"/>
  <c r="BX722" i="77"/>
  <c r="B723" i="77"/>
  <c r="C723" i="77"/>
  <c r="D723" i="77"/>
  <c r="E723" i="77"/>
  <c r="F723" i="77"/>
  <c r="I723" i="77"/>
  <c r="J723" i="77"/>
  <c r="K723" i="77"/>
  <c r="L723" i="77"/>
  <c r="N723" i="77"/>
  <c r="Q723" i="77"/>
  <c r="R723" i="77"/>
  <c r="T723" i="77"/>
  <c r="U723" i="77"/>
  <c r="V723" i="77"/>
  <c r="Y723" i="77"/>
  <c r="Z723" i="77"/>
  <c r="AG723" i="77"/>
  <c r="AH723" i="77"/>
  <c r="AI723" i="77"/>
  <c r="AJ723" i="77"/>
  <c r="AK723" i="77"/>
  <c r="AL723" i="77"/>
  <c r="AO723" i="77"/>
  <c r="AP723" i="77"/>
  <c r="AQ723" i="77"/>
  <c r="AR723" i="77"/>
  <c r="AS723" i="77"/>
  <c r="AT723" i="77"/>
  <c r="AW723" i="77"/>
  <c r="AX723" i="77"/>
  <c r="AY723" i="77"/>
  <c r="AZ723" i="77"/>
  <c r="BA723" i="77"/>
  <c r="BB723" i="77"/>
  <c r="BE723" i="77"/>
  <c r="BF723" i="77"/>
  <c r="BG723" i="77"/>
  <c r="BH723" i="77"/>
  <c r="BI723" i="77"/>
  <c r="BJ723" i="77"/>
  <c r="BM723" i="77"/>
  <c r="BN723" i="77"/>
  <c r="BO723" i="77"/>
  <c r="BP723" i="77"/>
  <c r="BQ723" i="77"/>
  <c r="BR723" i="77"/>
  <c r="BU723" i="77"/>
  <c r="BV723" i="77"/>
  <c r="BX723" i="77"/>
  <c r="B724" i="77"/>
  <c r="C724" i="77"/>
  <c r="F724" i="77"/>
  <c r="G724" i="77"/>
  <c r="I724" i="77"/>
  <c r="J724" i="77"/>
  <c r="N724" i="77"/>
  <c r="O724" i="77"/>
  <c r="P724" i="77"/>
  <c r="Q724" i="77"/>
  <c r="R724" i="77"/>
  <c r="V724" i="77"/>
  <c r="X724" i="77"/>
  <c r="Z724" i="77"/>
  <c r="AD724" i="77"/>
  <c r="AE724" i="77"/>
  <c r="AG724" i="77"/>
  <c r="AH724" i="77"/>
  <c r="AI724" i="77"/>
  <c r="AL724" i="77"/>
  <c r="AM724" i="77"/>
  <c r="AO724" i="77"/>
  <c r="AP724" i="77"/>
  <c r="AQ724" i="77"/>
  <c r="AT724" i="77"/>
  <c r="AU724" i="77"/>
  <c r="AV724" i="77"/>
  <c r="AW724" i="77"/>
  <c r="AX724" i="77"/>
  <c r="AY724" i="77"/>
  <c r="BB724" i="77"/>
  <c r="BC724" i="77"/>
  <c r="BF724" i="77"/>
  <c r="BG724" i="77"/>
  <c r="BJ724" i="77"/>
  <c r="BK724" i="77"/>
  <c r="BL724" i="77"/>
  <c r="BM724" i="77"/>
  <c r="BN724" i="77"/>
  <c r="BO724" i="77"/>
  <c r="BP724" i="77"/>
  <c r="BR724" i="77"/>
  <c r="BS724" i="77"/>
  <c r="BT724" i="77"/>
  <c r="BU724" i="77"/>
  <c r="BV724" i="77"/>
  <c r="BW724" i="77"/>
  <c r="C725" i="77"/>
  <c r="E725" i="77"/>
  <c r="F725" i="77"/>
  <c r="G725" i="77"/>
  <c r="H725" i="77"/>
  <c r="K725" i="77"/>
  <c r="L725" i="77"/>
  <c r="M725" i="77"/>
  <c r="N725" i="77"/>
  <c r="O725" i="77"/>
  <c r="S725" i="77"/>
  <c r="U725" i="77"/>
  <c r="V725" i="77"/>
  <c r="W725" i="77"/>
  <c r="AA725" i="77"/>
  <c r="AB725" i="77"/>
  <c r="AD725" i="77"/>
  <c r="AE725" i="77"/>
  <c r="AF725" i="77"/>
  <c r="AI725" i="77"/>
  <c r="AJ725" i="77"/>
  <c r="AK725" i="77"/>
  <c r="AL725" i="77"/>
  <c r="AM725" i="77"/>
  <c r="AN725" i="77"/>
  <c r="AQ725" i="77"/>
  <c r="AR725" i="77"/>
  <c r="AS725" i="77"/>
  <c r="AT725" i="77"/>
  <c r="AU725" i="77"/>
  <c r="AV725" i="77"/>
  <c r="AY725" i="77"/>
  <c r="AZ725" i="77"/>
  <c r="BA725" i="77"/>
  <c r="BB725" i="77"/>
  <c r="BC725" i="77"/>
  <c r="BD725" i="77"/>
  <c r="BG725" i="77"/>
  <c r="BH725" i="77"/>
  <c r="BI725" i="77"/>
  <c r="BJ725" i="77"/>
  <c r="BK725" i="77"/>
  <c r="BL725" i="77"/>
  <c r="BO725" i="77"/>
  <c r="BP725" i="77"/>
  <c r="BQ725" i="77"/>
  <c r="BR725" i="77"/>
  <c r="BS725" i="77"/>
  <c r="BT725" i="77"/>
  <c r="BU725" i="77"/>
  <c r="BW725" i="77"/>
  <c r="BX725" i="77"/>
  <c r="C763" i="77"/>
  <c r="D763" i="77"/>
  <c r="H763" i="77"/>
  <c r="I763" i="77"/>
  <c r="K763" i="77"/>
  <c r="L763" i="77"/>
  <c r="M763" i="77"/>
  <c r="P763" i="77"/>
  <c r="Q763" i="77"/>
  <c r="T763" i="77"/>
  <c r="X763" i="77"/>
  <c r="Y763" i="77"/>
  <c r="Z763" i="77"/>
  <c r="AA763" i="77"/>
  <c r="AB763" i="77"/>
  <c r="AF763" i="77"/>
  <c r="AG763" i="77"/>
  <c r="AJ763" i="77"/>
  <c r="AK763" i="77"/>
  <c r="AL763" i="77"/>
  <c r="AN763" i="77"/>
  <c r="AO763" i="77"/>
  <c r="AP763" i="77"/>
  <c r="AQ763" i="77"/>
  <c r="AR763" i="77"/>
  <c r="AV763" i="77"/>
  <c r="AW763" i="77"/>
  <c r="AX763" i="77"/>
  <c r="AY763" i="77"/>
  <c r="AZ763" i="77"/>
  <c r="BD763" i="77"/>
  <c r="BE763" i="77"/>
  <c r="BF763" i="77"/>
  <c r="BG763" i="77"/>
  <c r="BH763" i="77"/>
  <c r="BI763" i="77"/>
  <c r="BL763" i="77"/>
  <c r="BM763" i="77"/>
  <c r="BN763" i="77"/>
  <c r="BO763" i="77"/>
  <c r="BP763" i="77"/>
  <c r="BQ763" i="77"/>
  <c r="BT763" i="77"/>
  <c r="BU763" i="77"/>
  <c r="BV763" i="77"/>
  <c r="BW763" i="77"/>
  <c r="BX763" i="77"/>
  <c r="E764" i="77"/>
  <c r="F764" i="77"/>
  <c r="G764" i="77"/>
  <c r="H764" i="77"/>
  <c r="I764" i="77"/>
  <c r="M764" i="77"/>
  <c r="O764" i="77"/>
  <c r="Q764" i="77"/>
  <c r="U764" i="77"/>
  <c r="X764" i="77"/>
  <c r="Y764" i="77"/>
  <c r="AC764" i="77"/>
  <c r="AD764" i="77"/>
  <c r="AE764" i="77"/>
  <c r="AF764" i="77"/>
  <c r="AG764" i="77"/>
  <c r="AH764" i="77"/>
  <c r="AK764" i="77"/>
  <c r="AL764" i="77"/>
  <c r="AM764" i="77"/>
  <c r="AO764" i="77"/>
  <c r="AP764" i="77"/>
  <c r="AS764" i="77"/>
  <c r="AT764" i="77"/>
  <c r="AU764" i="77"/>
  <c r="AV764" i="77"/>
  <c r="AW764" i="77"/>
  <c r="AX764" i="77"/>
  <c r="BA764" i="77"/>
  <c r="BB764" i="77"/>
  <c r="BD764" i="77"/>
  <c r="BE764" i="77"/>
  <c r="BF764" i="77"/>
  <c r="BI764" i="77"/>
  <c r="BJ764" i="77"/>
  <c r="BK764" i="77"/>
  <c r="BM764" i="77"/>
  <c r="BN764" i="77"/>
  <c r="BO764" i="77"/>
  <c r="BQ764" i="77"/>
  <c r="BR764" i="77"/>
  <c r="BS764" i="77"/>
  <c r="BT764" i="77"/>
  <c r="BU764" i="77"/>
  <c r="BV764" i="77"/>
  <c r="B765" i="77"/>
  <c r="D765" i="77"/>
  <c r="E765" i="77"/>
  <c r="F765" i="77"/>
  <c r="G765" i="77"/>
  <c r="J765" i="77"/>
  <c r="K765" i="77"/>
  <c r="L765" i="77"/>
  <c r="M765" i="77"/>
  <c r="R765" i="77"/>
  <c r="S765" i="77"/>
  <c r="T765" i="77"/>
  <c r="U765" i="77"/>
  <c r="V765" i="77"/>
  <c r="Z765" i="77"/>
  <c r="AA765" i="77"/>
  <c r="AB765" i="77"/>
  <c r="AC765" i="77"/>
  <c r="AH765" i="77"/>
  <c r="AI765" i="77"/>
  <c r="AJ765" i="77"/>
  <c r="AK765" i="77"/>
  <c r="AL765" i="77"/>
  <c r="AM765" i="77"/>
  <c r="AP765" i="77"/>
  <c r="AQ765" i="77"/>
  <c r="AR765" i="77"/>
  <c r="AT765" i="77"/>
  <c r="AU765" i="77"/>
  <c r="AV765" i="77"/>
  <c r="AX765" i="77"/>
  <c r="AY765" i="77"/>
  <c r="AZ765" i="77"/>
  <c r="BA765" i="77"/>
  <c r="BB765" i="77"/>
  <c r="BC765" i="77"/>
  <c r="BF765" i="77"/>
  <c r="BG765" i="77"/>
  <c r="BH765" i="77"/>
  <c r="BI765" i="77"/>
  <c r="BJ765" i="77"/>
  <c r="BK765" i="77"/>
  <c r="BN765" i="77"/>
  <c r="BO765" i="77"/>
  <c r="BP765" i="77"/>
  <c r="BQ765" i="77"/>
  <c r="BR765" i="77"/>
  <c r="BS765" i="77"/>
  <c r="BT765" i="77"/>
  <c r="BV765" i="77"/>
  <c r="BW765" i="77"/>
  <c r="BX765" i="77"/>
  <c r="B766" i="77"/>
  <c r="C766" i="77"/>
  <c r="G766" i="77"/>
  <c r="H766" i="77"/>
  <c r="I766" i="77"/>
  <c r="J766" i="77"/>
  <c r="K766" i="77"/>
  <c r="O766" i="77"/>
  <c r="P766" i="77"/>
  <c r="Q766" i="77"/>
  <c r="R766" i="77"/>
  <c r="W766" i="77"/>
  <c r="X766" i="77"/>
  <c r="Y766" i="77"/>
  <c r="Z766" i="77"/>
  <c r="AA766" i="77"/>
  <c r="AE766" i="77"/>
  <c r="AF766" i="77"/>
  <c r="AG766" i="77"/>
  <c r="AH766" i="77"/>
  <c r="AI766" i="77"/>
  <c r="AJ766" i="77"/>
  <c r="AM766" i="77"/>
  <c r="AN766" i="77"/>
  <c r="AO766" i="77"/>
  <c r="AP766" i="77"/>
  <c r="AQ766" i="77"/>
  <c r="AR766" i="77"/>
  <c r="AU766" i="77"/>
  <c r="AV766" i="77"/>
  <c r="AW766" i="77"/>
  <c r="AX766" i="77"/>
  <c r="AY766" i="77"/>
  <c r="AZ766" i="77"/>
  <c r="BC766" i="77"/>
  <c r="BD766" i="77"/>
  <c r="BF766" i="77"/>
  <c r="BG766" i="77"/>
  <c r="BH766" i="77"/>
  <c r="BK766" i="77"/>
  <c r="BL766" i="77"/>
  <c r="BM766" i="77"/>
  <c r="BN766" i="77"/>
  <c r="BO766" i="77"/>
  <c r="BP766" i="77"/>
  <c r="BS766" i="77"/>
  <c r="BT766" i="77"/>
  <c r="BU766" i="77"/>
  <c r="BV766" i="77"/>
  <c r="BW766" i="77"/>
  <c r="BX766" i="77"/>
  <c r="D767" i="77"/>
  <c r="G767" i="77"/>
  <c r="H767" i="77"/>
  <c r="L767" i="77"/>
  <c r="M767" i="77"/>
  <c r="N767" i="77"/>
  <c r="O767" i="77"/>
  <c r="P767" i="77"/>
  <c r="T767" i="77"/>
  <c r="U767" i="77"/>
  <c r="W767" i="77"/>
  <c r="X767" i="77"/>
  <c r="AB767" i="77"/>
  <c r="AD767" i="77"/>
  <c r="AE767" i="77"/>
  <c r="AF767" i="77"/>
  <c r="AH767" i="77"/>
  <c r="AJ767" i="77"/>
  <c r="AK767" i="77"/>
  <c r="AL767" i="77"/>
  <c r="AM767" i="77"/>
  <c r="AN767" i="77"/>
  <c r="AO767" i="77"/>
  <c r="AR767" i="77"/>
  <c r="AS767" i="77"/>
  <c r="AT767" i="77"/>
  <c r="AU767" i="77"/>
  <c r="AV767" i="77"/>
  <c r="AW767" i="77"/>
  <c r="AZ767" i="77"/>
  <c r="BA767" i="77"/>
  <c r="BB767" i="77"/>
  <c r="BC767" i="77"/>
  <c r="BD767" i="77"/>
  <c r="BE767" i="77"/>
  <c r="BH767" i="77"/>
  <c r="BI767" i="77"/>
  <c r="BJ767" i="77"/>
  <c r="BK767" i="77"/>
  <c r="BL767" i="77"/>
  <c r="BM767" i="77"/>
  <c r="BP767" i="77"/>
  <c r="BQ767" i="77"/>
  <c r="BR767" i="77"/>
  <c r="BS767" i="77"/>
  <c r="BT767" i="77"/>
  <c r="BU767" i="77"/>
  <c r="BV767" i="77"/>
  <c r="BX767" i="77"/>
  <c r="D801" i="77"/>
  <c r="E801" i="77"/>
  <c r="I801" i="77"/>
  <c r="J801" i="77"/>
  <c r="K801" i="77"/>
  <c r="L801" i="77"/>
  <c r="M801" i="77"/>
  <c r="Q801" i="77"/>
  <c r="R801" i="77"/>
  <c r="S801" i="77"/>
  <c r="T801" i="77"/>
  <c r="Y801" i="77"/>
  <c r="Z801" i="77"/>
  <c r="AB801" i="77"/>
  <c r="AC801" i="77"/>
  <c r="AG801" i="77"/>
  <c r="AH801" i="77"/>
  <c r="AI801" i="77"/>
  <c r="AJ801" i="77"/>
  <c r="AL801" i="77"/>
  <c r="AO801" i="77"/>
  <c r="AP801" i="77"/>
  <c r="AQ801" i="77"/>
  <c r="AR801" i="77"/>
  <c r="AS801" i="77"/>
  <c r="AT801" i="77"/>
  <c r="AW801" i="77"/>
  <c r="AX801" i="77"/>
  <c r="AY801" i="77"/>
  <c r="AZ801" i="77"/>
  <c r="BA801" i="77"/>
  <c r="BB801" i="77"/>
  <c r="BC801" i="77"/>
  <c r="BE801" i="77"/>
  <c r="BF801" i="77"/>
  <c r="BG801" i="77"/>
  <c r="BH801" i="77"/>
  <c r="BI801" i="77"/>
  <c r="BJ801" i="77"/>
  <c r="BM801" i="77"/>
  <c r="BN801" i="77"/>
  <c r="BO801" i="77"/>
  <c r="BP801" i="77"/>
  <c r="BQ801" i="77"/>
  <c r="BR801" i="77"/>
  <c r="BU801" i="77"/>
  <c r="BV801" i="77"/>
  <c r="BW801" i="77"/>
  <c r="BX801" i="77"/>
  <c r="B802" i="77"/>
  <c r="F802" i="77"/>
  <c r="G802" i="77"/>
  <c r="J802" i="77"/>
  <c r="N802" i="77"/>
  <c r="O802" i="77"/>
  <c r="P802" i="77"/>
  <c r="Q802" i="77"/>
  <c r="V802" i="77"/>
  <c r="W802" i="77"/>
  <c r="X802" i="77"/>
  <c r="AD802" i="77"/>
  <c r="AF802" i="77"/>
  <c r="AG802" i="77"/>
  <c r="AH802" i="77"/>
  <c r="AI802" i="77"/>
  <c r="AL802" i="77"/>
  <c r="AM802" i="77"/>
  <c r="AO802" i="77"/>
  <c r="AP802" i="77"/>
  <c r="AQ802" i="77"/>
  <c r="AT802" i="77"/>
  <c r="AU802" i="77"/>
  <c r="AV802" i="77"/>
  <c r="AW802" i="77"/>
  <c r="AX802" i="77"/>
  <c r="AY802" i="77"/>
  <c r="BB802" i="77"/>
  <c r="BC802" i="77"/>
  <c r="BD802" i="77"/>
  <c r="BF802" i="77"/>
  <c r="BG802" i="77"/>
  <c r="BJ802" i="77"/>
  <c r="BK802" i="77"/>
  <c r="BL802" i="77"/>
  <c r="BM802" i="77"/>
  <c r="BN802" i="77"/>
  <c r="BO802" i="77"/>
  <c r="BP802" i="77"/>
  <c r="BR802" i="77"/>
  <c r="BS802" i="77"/>
  <c r="BT802" i="77"/>
  <c r="BU802" i="77"/>
  <c r="BV802" i="77"/>
  <c r="BW802" i="77"/>
  <c r="C803" i="77"/>
  <c r="D803" i="77"/>
  <c r="E803" i="77"/>
  <c r="F803" i="77"/>
  <c r="K803" i="77"/>
  <c r="L803" i="77"/>
  <c r="M803" i="77"/>
  <c r="N803" i="77"/>
  <c r="O803" i="77"/>
  <c r="S803" i="77"/>
  <c r="T803" i="77"/>
  <c r="U803" i="77"/>
  <c r="V803" i="77"/>
  <c r="AA803" i="77"/>
  <c r="AB803" i="77"/>
  <c r="AC803" i="77"/>
  <c r="AD803" i="77"/>
  <c r="AE803" i="77"/>
  <c r="AI803" i="77"/>
  <c r="AJ803" i="77"/>
  <c r="AK803" i="77"/>
  <c r="AL803" i="77"/>
  <c r="AM803" i="77"/>
  <c r="AN803" i="77"/>
  <c r="AQ803" i="77"/>
  <c r="AR803" i="77"/>
  <c r="AS803" i="77"/>
  <c r="AT803" i="77"/>
  <c r="AU803" i="77"/>
  <c r="AV803" i="77"/>
  <c r="AY803" i="77"/>
  <c r="AZ803" i="77"/>
  <c r="BA803" i="77"/>
  <c r="BB803" i="77"/>
  <c r="BC803" i="77"/>
  <c r="BD803" i="77"/>
  <c r="BG803" i="77"/>
  <c r="BH803" i="77"/>
  <c r="BI803" i="77"/>
  <c r="BJ803" i="77"/>
  <c r="BK803" i="77"/>
  <c r="BL803" i="77"/>
  <c r="BO803" i="77"/>
  <c r="BP803" i="77"/>
  <c r="BR803" i="77"/>
  <c r="BS803" i="77"/>
  <c r="BT803" i="77"/>
  <c r="BU803" i="77"/>
  <c r="BW803" i="77"/>
  <c r="BX803" i="77"/>
  <c r="C804" i="77"/>
  <c r="H804" i="77"/>
  <c r="K804" i="77"/>
  <c r="P804" i="77"/>
  <c r="Q804" i="77"/>
  <c r="R804" i="77"/>
  <c r="S804" i="77"/>
  <c r="T804" i="77"/>
  <c r="U804" i="77"/>
  <c r="X804" i="77"/>
  <c r="AF804" i="77"/>
  <c r="AG804" i="77"/>
  <c r="AH804" i="77"/>
  <c r="AI804" i="77"/>
  <c r="AJ804" i="77"/>
  <c r="AK804" i="77"/>
  <c r="AN804" i="77"/>
  <c r="AO804" i="77"/>
  <c r="AP804" i="77"/>
  <c r="AQ804" i="77"/>
  <c r="AR804" i="77"/>
  <c r="AS804" i="77"/>
  <c r="AV804" i="77"/>
  <c r="AW804" i="77"/>
  <c r="AX804" i="77"/>
  <c r="AY804" i="77"/>
  <c r="AZ804" i="77"/>
  <c r="BA804" i="77"/>
  <c r="BB804" i="77"/>
  <c r="BD804" i="77"/>
  <c r="BE804" i="77"/>
  <c r="BF804" i="77"/>
  <c r="BG804" i="77"/>
  <c r="BH804" i="77"/>
  <c r="BI804" i="77"/>
  <c r="BL804" i="77"/>
  <c r="BM804" i="77"/>
  <c r="BN804" i="77"/>
  <c r="BO804" i="77"/>
  <c r="BP804" i="77"/>
  <c r="BQ804" i="77"/>
  <c r="BT804" i="77"/>
  <c r="BU804" i="77"/>
  <c r="BV804" i="77"/>
  <c r="BW804" i="77"/>
  <c r="BX804" i="77"/>
  <c r="B805" i="77"/>
  <c r="E805" i="77"/>
  <c r="F805" i="77"/>
  <c r="G805" i="77"/>
  <c r="I805" i="77"/>
  <c r="M805" i="77"/>
  <c r="N805" i="77"/>
  <c r="P805" i="77"/>
  <c r="Q805" i="77"/>
  <c r="U805" i="77"/>
  <c r="V805" i="77"/>
  <c r="W805" i="77"/>
  <c r="X805" i="77"/>
  <c r="Y805" i="77"/>
  <c r="AC805" i="77"/>
  <c r="AD805" i="77"/>
  <c r="AE805" i="77"/>
  <c r="AF805" i="77"/>
  <c r="AG805" i="77"/>
  <c r="AH805" i="77"/>
  <c r="AK805" i="77"/>
  <c r="AL805" i="77"/>
  <c r="AM805" i="77"/>
  <c r="AN805" i="77"/>
  <c r="AO805" i="77"/>
  <c r="AP805" i="77"/>
  <c r="AS805" i="77"/>
  <c r="AT805" i="77"/>
  <c r="AU805" i="77"/>
  <c r="AV805" i="77"/>
  <c r="AW805" i="77"/>
  <c r="AX805" i="77"/>
  <c r="BA805" i="77"/>
  <c r="BB805" i="77"/>
  <c r="BC805" i="77"/>
  <c r="BD805" i="77"/>
  <c r="BE805" i="77"/>
  <c r="BF805" i="77"/>
  <c r="BI805" i="77"/>
  <c r="BJ805" i="77"/>
  <c r="BL805" i="77"/>
  <c r="BM805" i="77"/>
  <c r="BN805" i="77"/>
  <c r="BO805" i="77"/>
  <c r="BQ805" i="77"/>
  <c r="BR805" i="77"/>
  <c r="BS805" i="77"/>
  <c r="BT805" i="77"/>
  <c r="BU805" i="77"/>
  <c r="BV805" i="77"/>
  <c r="BK6" i="77"/>
  <c r="BL6" i="77"/>
  <c r="BO6" i="77"/>
  <c r="BS6" i="77"/>
  <c r="BT6" i="77"/>
  <c r="BP7" i="77"/>
  <c r="BQ7" i="77"/>
  <c r="BM8" i="77"/>
  <c r="BN8" i="77"/>
  <c r="BU8" i="77"/>
  <c r="BV8" i="77"/>
  <c r="BJ9" i="77"/>
  <c r="BK9" i="77"/>
  <c r="BO9" i="77"/>
  <c r="BR9" i="77"/>
  <c r="BS9" i="77"/>
  <c r="BK5" i="77"/>
  <c r="BM5" i="77"/>
  <c r="BN5" i="77"/>
  <c r="BO5" i="77"/>
  <c r="BS5" i="77"/>
  <c r="BV5" i="77"/>
  <c r="BW5" i="77"/>
  <c r="BM50" i="77"/>
  <c r="BS50" i="77"/>
  <c r="BU50" i="77"/>
  <c r="BJ51" i="77"/>
  <c r="BR51" i="77"/>
  <c r="BN52" i="77"/>
  <c r="BO52" i="77"/>
  <c r="BS52" i="77"/>
  <c r="BW52" i="77"/>
  <c r="BL53" i="77"/>
  <c r="BS53" i="77"/>
  <c r="BT53" i="77"/>
  <c r="BL49" i="77"/>
  <c r="BO49" i="77"/>
  <c r="BP49" i="77"/>
  <c r="BW49" i="77"/>
  <c r="BX49" i="77"/>
  <c r="BK134" i="77"/>
  <c r="BM134" i="77"/>
  <c r="BN134" i="77"/>
  <c r="BO134" i="77"/>
  <c r="BS134" i="77"/>
  <c r="BV134" i="77"/>
  <c r="BW134" i="77"/>
  <c r="BK135" i="77"/>
  <c r="BL135" i="77"/>
  <c r="BO135" i="77"/>
  <c r="BS135" i="77"/>
  <c r="BT135" i="77"/>
  <c r="BM136" i="77"/>
  <c r="BP136" i="77"/>
  <c r="BQ136" i="77"/>
  <c r="BS136" i="77"/>
  <c r="BU136" i="77"/>
  <c r="BX136" i="77"/>
  <c r="BM137" i="77"/>
  <c r="BN137" i="77"/>
  <c r="BT137" i="77"/>
  <c r="BU137" i="77"/>
  <c r="BV137" i="77"/>
  <c r="BJ133" i="77"/>
  <c r="BQ133" i="77"/>
  <c r="BR133" i="77"/>
  <c r="BK176" i="77"/>
  <c r="BL176" i="77"/>
  <c r="BO176" i="77"/>
  <c r="BP176" i="77"/>
  <c r="BT176" i="77"/>
  <c r="BW176" i="77"/>
  <c r="BX176" i="77"/>
  <c r="BL177" i="77"/>
  <c r="BM177" i="77"/>
  <c r="BT177" i="77"/>
  <c r="BU177" i="77"/>
  <c r="BJ178" i="77"/>
  <c r="BQ178" i="77"/>
  <c r="BR178" i="77"/>
  <c r="BN179" i="77"/>
  <c r="BO179" i="77"/>
  <c r="BS179" i="77"/>
  <c r="BV179" i="77"/>
  <c r="BW179" i="77"/>
  <c r="BJ175" i="77"/>
  <c r="BK175" i="77"/>
  <c r="BR175" i="77"/>
  <c r="BS175" i="77"/>
  <c r="BW175" i="77"/>
  <c r="AL175" i="77"/>
  <c r="AM175" i="77"/>
  <c r="AQ175" i="77"/>
  <c r="AT175" i="77"/>
  <c r="AU175" i="77"/>
  <c r="BB175" i="77"/>
  <c r="BC175" i="77"/>
  <c r="BG175" i="77"/>
  <c r="AI176" i="77"/>
  <c r="AJ176" i="77"/>
  <c r="AN176" i="77"/>
  <c r="AQ176" i="77"/>
  <c r="AR176" i="77"/>
  <c r="AY176" i="77"/>
  <c r="AZ176" i="77"/>
  <c r="BG176" i="77"/>
  <c r="BH176" i="77"/>
  <c r="AN177" i="77"/>
  <c r="AO177" i="77"/>
  <c r="AS177" i="77"/>
  <c r="AW177" i="77"/>
  <c r="BA177" i="77"/>
  <c r="BD177" i="77"/>
  <c r="BE177" i="77"/>
  <c r="AK178" i="77"/>
  <c r="AL178" i="77"/>
  <c r="AS178" i="77"/>
  <c r="AT178" i="77"/>
  <c r="BB178" i="77"/>
  <c r="BI178" i="77"/>
  <c r="AH179" i="77"/>
  <c r="AI179" i="77"/>
  <c r="AM179" i="77"/>
  <c r="AN179" i="77"/>
  <c r="AP179" i="77"/>
  <c r="AQ179" i="77"/>
  <c r="AX179" i="77"/>
  <c r="AY179" i="77"/>
  <c r="BF179" i="77"/>
  <c r="BG179" i="77"/>
  <c r="BP218" i="77"/>
  <c r="BQ218" i="77"/>
  <c r="BX218" i="77"/>
  <c r="BM219" i="77"/>
  <c r="BN219" i="77"/>
  <c r="BS219" i="77"/>
  <c r="BV219" i="77"/>
  <c r="BJ220" i="77"/>
  <c r="BK220" i="77"/>
  <c r="BP220" i="77"/>
  <c r="BR220" i="77"/>
  <c r="BS220" i="77"/>
  <c r="BO221" i="77"/>
  <c r="BP221" i="77"/>
  <c r="BT221" i="77"/>
  <c r="BW221" i="77"/>
  <c r="BX221" i="77"/>
  <c r="BK217" i="77"/>
  <c r="BL217" i="77"/>
  <c r="BP217" i="77"/>
  <c r="BS217" i="77"/>
  <c r="BT217" i="77"/>
  <c r="BJ260" i="77"/>
  <c r="BN260" i="77"/>
  <c r="BQ260" i="77"/>
  <c r="BR260" i="77"/>
  <c r="BO261" i="77"/>
  <c r="BV261" i="77"/>
  <c r="BW261" i="77"/>
  <c r="BL262" i="77"/>
  <c r="BS262" i="77"/>
  <c r="BT262" i="77"/>
  <c r="BX262" i="77"/>
  <c r="BQ263" i="77"/>
  <c r="BX263" i="77"/>
  <c r="BL259" i="77"/>
  <c r="BM259" i="77"/>
  <c r="BP259" i="77"/>
  <c r="BT259" i="77"/>
  <c r="BU259" i="77"/>
  <c r="AK259" i="77"/>
  <c r="AN259" i="77"/>
  <c r="AO259" i="77"/>
  <c r="AS259" i="77"/>
  <c r="AV259" i="77"/>
  <c r="AW259" i="77"/>
  <c r="BD259" i="77"/>
  <c r="BE259" i="77"/>
  <c r="AH260" i="77"/>
  <c r="AK260" i="77"/>
  <c r="AL260" i="77"/>
  <c r="AP260" i="77"/>
  <c r="AS260" i="77"/>
  <c r="AT260" i="77"/>
  <c r="AX260" i="77"/>
  <c r="BA260" i="77"/>
  <c r="BB260" i="77"/>
  <c r="BI260" i="77"/>
  <c r="AH261" i="77"/>
  <c r="AI261" i="77"/>
  <c r="AP261" i="77"/>
  <c r="AQ261" i="77"/>
  <c r="AY261" i="77"/>
  <c r="BG261" i="77"/>
  <c r="AM262" i="77"/>
  <c r="AN262" i="77"/>
  <c r="AR262" i="77"/>
  <c r="AU262" i="77"/>
  <c r="AV262" i="77"/>
  <c r="AZ262" i="77"/>
  <c r="BC262" i="77"/>
  <c r="BD262" i="77"/>
  <c r="AJ263" i="77"/>
  <c r="AK263" i="77"/>
  <c r="AR263" i="77"/>
  <c r="AS263" i="77"/>
  <c r="AZ263" i="77"/>
  <c r="BA263" i="77"/>
  <c r="BH263" i="77"/>
  <c r="BI263" i="77"/>
  <c r="AM217" i="77"/>
  <c r="AN217" i="77"/>
  <c r="AU217" i="77"/>
  <c r="AV217" i="77"/>
  <c r="BC217" i="77"/>
  <c r="BD217" i="77"/>
  <c r="AJ218" i="77"/>
  <c r="AK218" i="77"/>
  <c r="AO218" i="77"/>
  <c r="AR218" i="77"/>
  <c r="AS218" i="77"/>
  <c r="AZ218" i="77"/>
  <c r="BA218" i="77"/>
  <c r="BH218" i="77"/>
  <c r="BI218" i="77"/>
  <c r="AH219" i="77"/>
  <c r="AL219" i="77"/>
  <c r="AP219" i="77"/>
  <c r="AS219" i="77"/>
  <c r="AT219" i="77"/>
  <c r="AW219" i="77"/>
  <c r="AX219" i="77"/>
  <c r="BF219" i="77"/>
  <c r="BI219" i="77"/>
  <c r="AI220" i="77"/>
  <c r="AL220" i="77"/>
  <c r="AM220" i="77"/>
  <c r="AT220" i="77"/>
  <c r="AU220" i="77"/>
  <c r="AY220" i="77"/>
  <c r="BC220" i="77"/>
  <c r="BG220" i="77"/>
  <c r="AI221" i="77"/>
  <c r="AJ221" i="77"/>
  <c r="AM221" i="77"/>
  <c r="AQ221" i="77"/>
  <c r="AR221" i="77"/>
  <c r="AY221" i="77"/>
  <c r="AZ221" i="77"/>
  <c r="BH221" i="77"/>
  <c r="BJ302" i="77"/>
  <c r="BK302" i="77"/>
  <c r="BO302" i="77"/>
  <c r="BR302" i="77"/>
  <c r="BS302" i="77"/>
  <c r="BW302" i="77"/>
  <c r="BO303" i="77"/>
  <c r="BP303" i="77"/>
  <c r="BX303" i="77"/>
  <c r="BL304" i="77"/>
  <c r="BM304" i="77"/>
  <c r="BT304" i="77"/>
  <c r="BU304" i="77"/>
  <c r="BJ305" i="77"/>
  <c r="BQ305" i="77"/>
  <c r="BR305" i="77"/>
  <c r="BV305" i="77"/>
  <c r="BL301" i="77"/>
  <c r="BM301" i="77"/>
  <c r="BN301" i="77"/>
  <c r="BV301" i="77"/>
  <c r="BL344" i="77"/>
  <c r="BS344" i="77"/>
  <c r="BT344" i="77"/>
  <c r="BX344" i="77"/>
  <c r="BQ345" i="77"/>
  <c r="BX345" i="77"/>
  <c r="BJ346" i="77"/>
  <c r="BM346" i="77"/>
  <c r="BN346" i="77"/>
  <c r="BU346" i="77"/>
  <c r="BV346" i="77"/>
  <c r="BK347" i="77"/>
  <c r="BR347" i="77"/>
  <c r="BS347" i="77"/>
  <c r="BN343" i="77"/>
  <c r="BO343" i="77"/>
  <c r="BS343" i="77"/>
  <c r="BV343" i="77"/>
  <c r="BW343" i="77"/>
  <c r="AI343" i="77"/>
  <c r="AQ343" i="77"/>
  <c r="AY343" i="77"/>
  <c r="BC343" i="77"/>
  <c r="BF343" i="77"/>
  <c r="BG343" i="77"/>
  <c r="AM344" i="77"/>
  <c r="AN344" i="77"/>
  <c r="AU344" i="77"/>
  <c r="AV344" i="77"/>
  <c r="BC344" i="77"/>
  <c r="BD344" i="77"/>
  <c r="AJ345" i="77"/>
  <c r="AK345" i="77"/>
  <c r="AR345" i="77"/>
  <c r="AS345" i="77"/>
  <c r="AZ345" i="77"/>
  <c r="BA345" i="77"/>
  <c r="BH345" i="77"/>
  <c r="BI345" i="77"/>
  <c r="AH346" i="77"/>
  <c r="AL346" i="77"/>
  <c r="AO346" i="77"/>
  <c r="AP346" i="77"/>
  <c r="AW346" i="77"/>
  <c r="AX346" i="77"/>
  <c r="BB346" i="77"/>
  <c r="BE346" i="77"/>
  <c r="BF346" i="77"/>
  <c r="AI347" i="77"/>
  <c r="AM347" i="77"/>
  <c r="AT347" i="77"/>
  <c r="AU347" i="77"/>
  <c r="BC347" i="77"/>
  <c r="BG347" i="77"/>
  <c r="AH301" i="77"/>
  <c r="AO301" i="77"/>
  <c r="AP301" i="77"/>
  <c r="AW301" i="77"/>
  <c r="AX301" i="77"/>
  <c r="BE301" i="77"/>
  <c r="BF301" i="77"/>
  <c r="AI302" i="77"/>
  <c r="AM302" i="77"/>
  <c r="AQ302" i="77"/>
  <c r="AT302" i="77"/>
  <c r="AU302" i="77"/>
  <c r="AY302" i="77"/>
  <c r="BA302" i="77"/>
  <c r="BB302" i="77"/>
  <c r="BC302" i="77"/>
  <c r="BG302" i="77"/>
  <c r="AH303" i="77"/>
  <c r="AI303" i="77"/>
  <c r="AJ303" i="77"/>
  <c r="AQ303" i="77"/>
  <c r="AR303" i="77"/>
  <c r="AV303" i="77"/>
  <c r="AY303" i="77"/>
  <c r="AZ303" i="77"/>
  <c r="BD303" i="77"/>
  <c r="BG303" i="77"/>
  <c r="BH303" i="77"/>
  <c r="AK304" i="77"/>
  <c r="AO304" i="77"/>
  <c r="AS304" i="77"/>
  <c r="AV304" i="77"/>
  <c r="AW304" i="77"/>
  <c r="BA304" i="77"/>
  <c r="BE304" i="77"/>
  <c r="BI304" i="77"/>
  <c r="AH305" i="77"/>
  <c r="AL305" i="77"/>
  <c r="AT305" i="77"/>
  <c r="AX305" i="77"/>
  <c r="BA305" i="77"/>
  <c r="BB305" i="77"/>
  <c r="BF305" i="77"/>
  <c r="BI305" i="77"/>
  <c r="BL385" i="77"/>
  <c r="BM385" i="77"/>
  <c r="BT385" i="77"/>
  <c r="BU385" i="77"/>
  <c r="BJ386" i="77"/>
  <c r="BN386" i="77"/>
  <c r="BR386" i="77"/>
  <c r="BK387" i="77"/>
  <c r="BN387" i="77"/>
  <c r="BO387" i="77"/>
  <c r="BS387" i="77"/>
  <c r="BV387" i="77"/>
  <c r="BW387" i="77"/>
  <c r="BK388" i="77"/>
  <c r="BL388" i="77"/>
  <c r="BP388" i="77"/>
  <c r="BT388" i="77"/>
  <c r="BL384" i="77"/>
  <c r="BO384" i="77"/>
  <c r="BP384" i="77"/>
  <c r="BT384" i="77"/>
  <c r="BW384" i="77"/>
  <c r="BX384" i="77"/>
  <c r="BJ431" i="77"/>
  <c r="BN431" i="77"/>
  <c r="BR431" i="77"/>
  <c r="BV431" i="77"/>
  <c r="BX431" i="77"/>
  <c r="BN427" i="77"/>
  <c r="BR427" i="77"/>
  <c r="BU427" i="77"/>
  <c r="BV427" i="77"/>
  <c r="BJ428" i="77"/>
  <c r="BK428" i="77"/>
  <c r="BR428" i="77"/>
  <c r="BS428" i="77"/>
  <c r="BP429" i="77"/>
  <c r="BW429" i="77"/>
  <c r="BX429" i="77"/>
  <c r="BL430" i="77"/>
  <c r="BM430" i="77"/>
  <c r="BQ430" i="77"/>
  <c r="BT430" i="77"/>
  <c r="BU430" i="77"/>
  <c r="BQ426" i="77"/>
  <c r="BU426" i="77"/>
  <c r="BX426" i="77"/>
  <c r="AJ426" i="77"/>
  <c r="AK426" i="77"/>
  <c r="AO426" i="77"/>
  <c r="AS426" i="77"/>
  <c r="AW426" i="77"/>
  <c r="AZ426" i="77"/>
  <c r="BA426" i="77"/>
  <c r="BE426" i="77"/>
  <c r="BH426" i="77"/>
  <c r="BI426" i="77"/>
  <c r="AH427" i="77"/>
  <c r="AK427" i="77"/>
  <c r="AL427" i="77"/>
  <c r="AP427" i="77"/>
  <c r="AT427" i="77"/>
  <c r="AW427" i="77"/>
  <c r="AX427" i="77"/>
  <c r="BE427" i="77"/>
  <c r="BF427" i="77"/>
  <c r="AL428" i="77"/>
  <c r="AM428" i="77"/>
  <c r="AQ428" i="77"/>
  <c r="AT428" i="77"/>
  <c r="AU428" i="77"/>
  <c r="AY428" i="77"/>
  <c r="BB428" i="77"/>
  <c r="BC428" i="77"/>
  <c r="BG428" i="77"/>
  <c r="AJ429" i="77"/>
  <c r="AN429" i="77"/>
  <c r="AQ429" i="77"/>
  <c r="AR429" i="77"/>
  <c r="AY429" i="77"/>
  <c r="AZ429" i="77"/>
  <c r="BG429" i="77"/>
  <c r="BH429" i="77"/>
  <c r="AN430" i="77"/>
  <c r="AO430" i="77"/>
  <c r="AS430" i="77"/>
  <c r="AV430" i="77"/>
  <c r="AW430" i="77"/>
  <c r="BA430" i="77"/>
  <c r="BE430" i="77"/>
  <c r="BI430" i="77"/>
  <c r="AH431" i="77"/>
  <c r="AK431" i="77"/>
  <c r="AL431" i="77"/>
  <c r="AP431" i="77"/>
  <c r="AS431" i="77"/>
  <c r="AT431" i="77"/>
  <c r="BA431" i="77"/>
  <c r="BB431" i="77"/>
  <c r="BF431" i="77"/>
  <c r="BI431" i="77"/>
  <c r="AI384" i="77"/>
  <c r="AJ384" i="77"/>
  <c r="AN384" i="77"/>
  <c r="AR384" i="77"/>
  <c r="AY384" i="77"/>
  <c r="AZ384" i="77"/>
  <c r="BD384" i="77"/>
  <c r="BG384" i="77"/>
  <c r="BH384" i="77"/>
  <c r="AK385" i="77"/>
  <c r="AN385" i="77"/>
  <c r="AO385" i="77"/>
  <c r="AV385" i="77"/>
  <c r="AW385" i="77"/>
  <c r="AY385" i="77"/>
  <c r="AZ385" i="77"/>
  <c r="BA385" i="77"/>
  <c r="BD385" i="77"/>
  <c r="BE385" i="77"/>
  <c r="BG385" i="77"/>
  <c r="BI385" i="77"/>
  <c r="AH386" i="77"/>
  <c r="AL386" i="77"/>
  <c r="AP386" i="77"/>
  <c r="AS386" i="77"/>
  <c r="AT386" i="77"/>
  <c r="AX386" i="77"/>
  <c r="BA386" i="77"/>
  <c r="BB386" i="77"/>
  <c r="BI386" i="77"/>
  <c r="AH387" i="77"/>
  <c r="AI387" i="77"/>
  <c r="AP387" i="77"/>
  <c r="AQ387" i="77"/>
  <c r="AX387" i="77"/>
  <c r="AY387" i="77"/>
  <c r="BC387" i="77"/>
  <c r="BF387" i="77"/>
  <c r="BG387" i="77"/>
  <c r="AM388" i="77"/>
  <c r="AN388" i="77"/>
  <c r="AU388" i="77"/>
  <c r="AV388" i="77"/>
  <c r="BD388" i="77"/>
  <c r="BK468" i="77"/>
  <c r="BL468" i="77"/>
  <c r="BN468" i="77"/>
  <c r="BP468" i="77"/>
  <c r="BT468" i="77"/>
  <c r="BW468" i="77"/>
  <c r="BP469" i="77"/>
  <c r="BQ469" i="77"/>
  <c r="BX469" i="77"/>
  <c r="BN470" i="77"/>
  <c r="BQ470" i="77"/>
  <c r="BU470" i="77"/>
  <c r="BV470" i="77"/>
  <c r="BJ471" i="77"/>
  <c r="BK471" i="77"/>
  <c r="BO471" i="77"/>
  <c r="BR471" i="77"/>
  <c r="BS471" i="77"/>
  <c r="BK467" i="77"/>
  <c r="BN467" i="77"/>
  <c r="BO467" i="77"/>
  <c r="BS467" i="77"/>
  <c r="BV467" i="77"/>
  <c r="BW467" i="77"/>
  <c r="AH467" i="77"/>
  <c r="AI467" i="77"/>
  <c r="AM467" i="77"/>
  <c r="AO467" i="77"/>
  <c r="AP467" i="77"/>
  <c r="AQ467" i="77"/>
  <c r="AU467" i="77"/>
  <c r="AX467" i="77"/>
  <c r="AY467" i="77"/>
  <c r="BE467" i="77"/>
  <c r="BF467" i="77"/>
  <c r="BG467" i="77"/>
  <c r="AL468" i="77"/>
  <c r="AM468" i="77"/>
  <c r="AN468" i="77"/>
  <c r="AT468" i="77"/>
  <c r="AU468" i="77"/>
  <c r="AV468" i="77"/>
  <c r="BB468" i="77"/>
  <c r="BC468" i="77"/>
  <c r="BD468" i="77"/>
  <c r="AI469" i="77"/>
  <c r="AJ469" i="77"/>
  <c r="AK469" i="77"/>
  <c r="AR469" i="77"/>
  <c r="AS469" i="77"/>
  <c r="AZ469" i="77"/>
  <c r="BA469" i="77"/>
  <c r="BH469" i="77"/>
  <c r="BI469" i="77"/>
  <c r="AH470" i="77"/>
  <c r="AK470" i="77"/>
  <c r="AO470" i="77"/>
  <c r="AP470" i="77"/>
  <c r="AT470" i="77"/>
  <c r="AW470" i="77"/>
  <c r="AX470" i="77"/>
  <c r="BA470" i="77"/>
  <c r="BB470" i="77"/>
  <c r="BF470" i="77"/>
  <c r="AI471" i="77"/>
  <c r="AL471" i="77"/>
  <c r="AM471" i="77"/>
  <c r="AQ471" i="77"/>
  <c r="AT471" i="77"/>
  <c r="AU471" i="77"/>
  <c r="AY471" i="77"/>
  <c r="BC471" i="77"/>
  <c r="BL510" i="77"/>
  <c r="BM510" i="77"/>
  <c r="BQ510" i="77"/>
  <c r="BU510" i="77"/>
  <c r="BJ511" i="77"/>
  <c r="BQ511" i="77"/>
  <c r="BR511" i="77"/>
  <c r="BN512" i="77"/>
  <c r="BO512" i="77"/>
  <c r="BR512" i="77"/>
  <c r="BV512" i="77"/>
  <c r="BW512" i="77"/>
  <c r="BK513" i="77"/>
  <c r="BL513" i="77"/>
  <c r="BP513" i="77"/>
  <c r="BR513" i="77"/>
  <c r="BS513" i="77"/>
  <c r="BT513" i="77"/>
  <c r="BX513" i="77"/>
  <c r="BP514" i="77"/>
  <c r="BQ514" i="77"/>
  <c r="BU514" i="77"/>
  <c r="BX514" i="77"/>
  <c r="BO509" i="77"/>
  <c r="BP509" i="77"/>
  <c r="BW509" i="77"/>
  <c r="BX509" i="77"/>
  <c r="AI509" i="77"/>
  <c r="AJ509" i="77"/>
  <c r="AO509" i="77"/>
  <c r="AQ509" i="77"/>
  <c r="AR509" i="77"/>
  <c r="AY509" i="77"/>
  <c r="AZ509" i="77"/>
  <c r="BD509" i="77"/>
  <c r="BH509" i="77"/>
  <c r="AK510" i="77"/>
  <c r="AN510" i="77"/>
  <c r="AO510" i="77"/>
  <c r="AS510" i="77"/>
  <c r="AV510" i="77"/>
  <c r="AW510" i="77"/>
  <c r="BD510" i="77"/>
  <c r="BE510" i="77"/>
  <c r="BH510" i="77"/>
  <c r="AH511" i="77"/>
  <c r="AK511" i="77"/>
  <c r="AL511" i="77"/>
  <c r="AP511" i="77"/>
  <c r="AS511" i="77"/>
  <c r="AT511" i="77"/>
  <c r="AX511" i="77"/>
  <c r="BB511" i="77"/>
  <c r="BF511" i="77"/>
  <c r="BH511" i="77"/>
  <c r="BI511" i="77"/>
  <c r="AH512" i="77"/>
  <c r="AI512" i="77"/>
  <c r="AM512" i="77"/>
  <c r="AO512" i="77"/>
  <c r="AP512" i="77"/>
  <c r="AQ512" i="77"/>
  <c r="AU512" i="77"/>
  <c r="AW512" i="77"/>
  <c r="AX512" i="77"/>
  <c r="AY512" i="77"/>
  <c r="BC512" i="77"/>
  <c r="BG512" i="77"/>
  <c r="AJ513" i="77"/>
  <c r="AM513" i="77"/>
  <c r="AN513" i="77"/>
  <c r="AR513" i="77"/>
  <c r="AU513" i="77"/>
  <c r="AV513" i="77"/>
  <c r="BC513" i="77"/>
  <c r="BD513" i="77"/>
  <c r="BH513" i="77"/>
  <c r="AJ514" i="77"/>
  <c r="AK514" i="77"/>
  <c r="AR514" i="77"/>
  <c r="AS514" i="77"/>
  <c r="AW514" i="77"/>
  <c r="AZ514" i="77"/>
  <c r="BA514" i="77"/>
  <c r="BE514" i="77"/>
  <c r="BG514" i="77"/>
  <c r="BH514" i="77"/>
  <c r="BI514" i="77"/>
  <c r="BL764" i="77"/>
  <c r="BP764" i="77"/>
  <c r="BW764" i="77"/>
  <c r="BX764" i="77"/>
  <c r="BL765" i="77"/>
  <c r="BM765" i="77"/>
  <c r="BU765" i="77"/>
  <c r="BJ766" i="77"/>
  <c r="BQ766" i="77"/>
  <c r="BR766" i="77"/>
  <c r="BN767" i="77"/>
  <c r="BO767" i="77"/>
  <c r="BW767" i="77"/>
  <c r="BJ763" i="77"/>
  <c r="BK763" i="77"/>
  <c r="BR763" i="77"/>
  <c r="BS763" i="77"/>
  <c r="BN722" i="77"/>
  <c r="BO722" i="77"/>
  <c r="BV722" i="77"/>
  <c r="BW722" i="77"/>
  <c r="BK723" i="77"/>
  <c r="BL723" i="77"/>
  <c r="BS723" i="77"/>
  <c r="BT723" i="77"/>
  <c r="BW723" i="77"/>
  <c r="BQ724" i="77"/>
  <c r="BX724" i="77"/>
  <c r="BM725" i="77"/>
  <c r="BN725" i="77"/>
  <c r="BV725" i="77"/>
  <c r="BJ721" i="77"/>
  <c r="BQ721" i="77"/>
  <c r="BR721" i="77"/>
  <c r="BU721" i="77"/>
  <c r="BN680" i="77"/>
  <c r="BR680" i="77"/>
  <c r="BU680" i="77"/>
  <c r="BV680" i="77"/>
  <c r="BK681" i="77"/>
  <c r="BN681" i="77"/>
  <c r="BO681" i="77"/>
  <c r="BR681" i="77"/>
  <c r="BS681" i="77"/>
  <c r="BO682" i="77"/>
  <c r="BP682" i="77"/>
  <c r="BW682" i="77"/>
  <c r="BX682" i="77"/>
  <c r="BM683" i="77"/>
  <c r="BT683" i="77"/>
  <c r="BU683" i="77"/>
  <c r="BX683" i="77"/>
  <c r="BL679" i="77"/>
  <c r="BP679" i="77"/>
  <c r="BQ679" i="77"/>
  <c r="BU679" i="77"/>
  <c r="BL638" i="77"/>
  <c r="BM638" i="77"/>
  <c r="BT638" i="77"/>
  <c r="BU638" i="77"/>
  <c r="BJ639" i="77"/>
  <c r="BQ639" i="77"/>
  <c r="BR639" i="77"/>
  <c r="BV639" i="77"/>
  <c r="BO640" i="77"/>
  <c r="BV640" i="77"/>
  <c r="BW640" i="77"/>
  <c r="BK641" i="77"/>
  <c r="BL641" i="77"/>
  <c r="BS641" i="77"/>
  <c r="BT641" i="77"/>
  <c r="BO637" i="77"/>
  <c r="BP637" i="77"/>
  <c r="BT637" i="77"/>
  <c r="BX637" i="77"/>
  <c r="BK596" i="77"/>
  <c r="BL596" i="77"/>
  <c r="BS596" i="77"/>
  <c r="BT596" i="77"/>
  <c r="BX596" i="77"/>
  <c r="BM597" i="77"/>
  <c r="BP597" i="77"/>
  <c r="BQ597" i="77"/>
  <c r="BT597" i="77"/>
  <c r="BX597" i="77"/>
  <c r="BJ598" i="77"/>
  <c r="BL598" i="77"/>
  <c r="BM598" i="77"/>
  <c r="BN598" i="77"/>
  <c r="BQ598" i="77"/>
  <c r="BR598" i="77"/>
  <c r="BU598" i="77"/>
  <c r="BV598" i="77"/>
  <c r="BJ599" i="77"/>
  <c r="BK599" i="77"/>
  <c r="BR599" i="77"/>
  <c r="BS599" i="77"/>
  <c r="BW599" i="77"/>
  <c r="BN595" i="77"/>
  <c r="BO595" i="77"/>
  <c r="BW595" i="77"/>
  <c r="BJ554" i="77"/>
  <c r="BK554" i="77"/>
  <c r="BO554" i="77"/>
  <c r="BR554" i="77"/>
  <c r="BS554" i="77"/>
  <c r="BW554" i="77"/>
  <c r="BO555" i="77"/>
  <c r="BP555" i="77"/>
  <c r="BT555" i="77"/>
  <c r="BW555" i="77"/>
  <c r="BX555" i="77"/>
  <c r="BL556" i="77"/>
  <c r="BM556" i="77"/>
  <c r="BQ556" i="77"/>
  <c r="BT556" i="77"/>
  <c r="BU556" i="77"/>
  <c r="BJ557" i="77"/>
  <c r="BP557" i="77"/>
  <c r="BR557" i="77"/>
  <c r="BX557" i="77"/>
  <c r="BJ553" i="77"/>
  <c r="BM553" i="77"/>
  <c r="BN553" i="77"/>
  <c r="BR553" i="77"/>
  <c r="BU553" i="77"/>
  <c r="BV553" i="77"/>
  <c r="AH553" i="77"/>
  <c r="AL553" i="77"/>
  <c r="AO553" i="77"/>
  <c r="AP553" i="77"/>
  <c r="AT553" i="77"/>
  <c r="AW553" i="77"/>
  <c r="AX553" i="77"/>
  <c r="BB553" i="77"/>
  <c r="BE553" i="77"/>
  <c r="BF553" i="77"/>
  <c r="AI554" i="77"/>
  <c r="AL554" i="77"/>
  <c r="AM554" i="77"/>
  <c r="AT554" i="77"/>
  <c r="AU554" i="77"/>
  <c r="BB554" i="77"/>
  <c r="BC554" i="77"/>
  <c r="BG554" i="77"/>
  <c r="AI555" i="77"/>
  <c r="AJ555" i="77"/>
  <c r="AN555" i="77"/>
  <c r="AR555" i="77"/>
  <c r="AV555" i="77"/>
  <c r="AY555" i="77"/>
  <c r="AZ555" i="77"/>
  <c r="BD555" i="77"/>
  <c r="BG555" i="77"/>
  <c r="BH555" i="77"/>
  <c r="AK556" i="77"/>
  <c r="AO556" i="77"/>
  <c r="AS556" i="77"/>
  <c r="AV556" i="77"/>
  <c r="AW556" i="77"/>
  <c r="BE556" i="77"/>
  <c r="BI556" i="77"/>
  <c r="AK557" i="77"/>
  <c r="AL557" i="77"/>
  <c r="AP557" i="77"/>
  <c r="AS557" i="77"/>
  <c r="AT557" i="77"/>
  <c r="AW557" i="77"/>
  <c r="AX557" i="77"/>
  <c r="BA557" i="77"/>
  <c r="BB557" i="77"/>
  <c r="BF557" i="77"/>
  <c r="BI557" i="77"/>
  <c r="AH595" i="77"/>
  <c r="AI595" i="77"/>
  <c r="AM595" i="77"/>
  <c r="AQ595" i="77"/>
  <c r="AX595" i="77"/>
  <c r="AY595" i="77"/>
  <c r="BB595" i="77"/>
  <c r="BC595" i="77"/>
  <c r="BF595" i="77"/>
  <c r="BG595" i="77"/>
  <c r="AJ596" i="77"/>
  <c r="AM596" i="77"/>
  <c r="AN596" i="77"/>
  <c r="AR596" i="77"/>
  <c r="AU596" i="77"/>
  <c r="AV596" i="77"/>
  <c r="AZ596" i="77"/>
  <c r="BD596" i="77"/>
  <c r="BG596" i="77"/>
  <c r="AJ597" i="77"/>
  <c r="AK597" i="77"/>
  <c r="AR597" i="77"/>
  <c r="AS597" i="77"/>
  <c r="AW597" i="77"/>
  <c r="AZ597" i="77"/>
  <c r="BA597" i="77"/>
  <c r="BE597" i="77"/>
  <c r="BH597" i="77"/>
  <c r="BI597" i="77"/>
  <c r="AH598" i="77"/>
  <c r="AL598" i="77"/>
  <c r="AP598" i="77"/>
  <c r="AT598" i="77"/>
  <c r="AW598" i="77"/>
  <c r="AX598" i="77"/>
  <c r="BB598" i="77"/>
  <c r="BE598" i="77"/>
  <c r="BF598" i="77"/>
  <c r="AI599" i="77"/>
  <c r="AM599" i="77"/>
  <c r="AQ599" i="77"/>
  <c r="AT599" i="77"/>
  <c r="AU599" i="77"/>
  <c r="AY599" i="77"/>
  <c r="BB599" i="77"/>
  <c r="BC599" i="77"/>
  <c r="BF599" i="77"/>
  <c r="BG599" i="77"/>
  <c r="AH637" i="77"/>
  <c r="AI637" i="77"/>
  <c r="AJ637" i="77"/>
  <c r="AN637" i="77"/>
  <c r="AP637" i="77"/>
  <c r="AR637" i="77"/>
  <c r="AV637" i="77"/>
  <c r="AX637" i="77"/>
  <c r="AY637" i="77"/>
  <c r="AZ637" i="77"/>
  <c r="BD637" i="77"/>
  <c r="BF637" i="77"/>
  <c r="BG637" i="77"/>
  <c r="BH637" i="77"/>
  <c r="AK638" i="77"/>
  <c r="AN638" i="77"/>
  <c r="AO638" i="77"/>
  <c r="AS638" i="77"/>
  <c r="AV638" i="77"/>
  <c r="AW638" i="77"/>
  <c r="BA638" i="77"/>
  <c r="BD638" i="77"/>
  <c r="BE638" i="77"/>
  <c r="BH638" i="77"/>
  <c r="BI638" i="77"/>
  <c r="AH639" i="77"/>
  <c r="AL639" i="77"/>
  <c r="AS639" i="77"/>
  <c r="AT639" i="77"/>
  <c r="AX639" i="77"/>
  <c r="BA639" i="77"/>
  <c r="BB639" i="77"/>
  <c r="BF639" i="77"/>
  <c r="BI639" i="77"/>
  <c r="AH640" i="77"/>
  <c r="AI640" i="77"/>
  <c r="AM640" i="77"/>
  <c r="AP640" i="77"/>
  <c r="AQ640" i="77"/>
  <c r="AU640" i="77"/>
  <c r="AX640" i="77"/>
  <c r="AY640" i="77"/>
  <c r="BF640" i="77"/>
  <c r="BG640" i="77"/>
  <c r="AJ641" i="77"/>
  <c r="AM641" i="77"/>
  <c r="AN641" i="77"/>
  <c r="AR641" i="77"/>
  <c r="AU641" i="77"/>
  <c r="AV641" i="77"/>
  <c r="AZ641" i="77"/>
  <c r="BC641" i="77"/>
  <c r="BD641" i="77"/>
  <c r="BH641" i="77"/>
  <c r="AL721" i="77"/>
  <c r="AS721" i="77"/>
  <c r="AT721" i="77"/>
  <c r="BA721" i="77"/>
  <c r="BB721" i="77"/>
  <c r="BE721" i="77"/>
  <c r="BI721" i="77"/>
  <c r="AH722" i="77"/>
  <c r="AI722" i="77"/>
  <c r="AP722" i="77"/>
  <c r="AQ722" i="77"/>
  <c r="AT722" i="77"/>
  <c r="AX722" i="77"/>
  <c r="AY722" i="77"/>
  <c r="BF722" i="77"/>
  <c r="BG722" i="77"/>
  <c r="AM723" i="77"/>
  <c r="AN723" i="77"/>
  <c r="AU723" i="77"/>
  <c r="AV723" i="77"/>
  <c r="BC723" i="77"/>
  <c r="BD723" i="77"/>
  <c r="AJ724" i="77"/>
  <c r="AK724" i="77"/>
  <c r="AN724" i="77"/>
  <c r="AR724" i="77"/>
  <c r="AS724" i="77"/>
  <c r="AZ724" i="77"/>
  <c r="BA724" i="77"/>
  <c r="BD724" i="77"/>
  <c r="BE724" i="77"/>
  <c r="BH724" i="77"/>
  <c r="BI724" i="77"/>
  <c r="AH725" i="77"/>
  <c r="AO725" i="77"/>
  <c r="AP725" i="77"/>
  <c r="AW725" i="77"/>
  <c r="AX725" i="77"/>
  <c r="BE725" i="77"/>
  <c r="BF725" i="77"/>
  <c r="AJ679" i="77"/>
  <c r="AK679" i="77"/>
  <c r="AN679" i="77"/>
  <c r="AO679" i="77"/>
  <c r="AR679" i="77"/>
  <c r="AS679" i="77"/>
  <c r="AW679" i="77"/>
  <c r="AZ679" i="77"/>
  <c r="BA679" i="77"/>
  <c r="BE679" i="77"/>
  <c r="BH679" i="77"/>
  <c r="BI679" i="77"/>
  <c r="AH680" i="77"/>
  <c r="AK680" i="77"/>
  <c r="AL680" i="77"/>
  <c r="AO680" i="77"/>
  <c r="AP680" i="77"/>
  <c r="AT680" i="77"/>
  <c r="AW680" i="77"/>
  <c r="AX680" i="77"/>
  <c r="BA680" i="77"/>
  <c r="BB680" i="77"/>
  <c r="BE680" i="77"/>
  <c r="BF680" i="77"/>
  <c r="AI681" i="77"/>
  <c r="AL681" i="77"/>
  <c r="AM681" i="77"/>
  <c r="AQ681" i="77"/>
  <c r="AT681" i="77"/>
  <c r="AU681" i="77"/>
  <c r="AX681" i="77"/>
  <c r="BB681" i="77"/>
  <c r="BC681" i="77"/>
  <c r="BG681" i="77"/>
  <c r="AI682" i="77"/>
  <c r="AJ682" i="77"/>
  <c r="AN682" i="77"/>
  <c r="AR682" i="77"/>
  <c r="AV682" i="77"/>
  <c r="AY682" i="77"/>
  <c r="AZ682" i="77"/>
  <c r="BD682" i="77"/>
  <c r="BG682" i="77"/>
  <c r="BH682" i="77"/>
  <c r="AN683" i="77"/>
  <c r="AO683" i="77"/>
  <c r="AV683" i="77"/>
  <c r="AW683" i="77"/>
  <c r="BE683" i="77"/>
  <c r="AH763" i="77"/>
  <c r="AI763" i="77"/>
  <c r="AM763" i="77"/>
  <c r="AS763" i="77"/>
  <c r="AT763" i="77"/>
  <c r="AU763" i="77"/>
  <c r="BA763" i="77"/>
  <c r="BB763" i="77"/>
  <c r="BC763" i="77"/>
  <c r="AI764" i="77"/>
  <c r="AJ764" i="77"/>
  <c r="AN764" i="77"/>
  <c r="AQ764" i="77"/>
  <c r="AR764" i="77"/>
  <c r="AY764" i="77"/>
  <c r="AZ764" i="77"/>
  <c r="BC764" i="77"/>
  <c r="BG764" i="77"/>
  <c r="BH764" i="77"/>
  <c r="AN765" i="77"/>
  <c r="AO765" i="77"/>
  <c r="AS765" i="77"/>
  <c r="AW765" i="77"/>
  <c r="BD765" i="77"/>
  <c r="BE765" i="77"/>
  <c r="AK766" i="77"/>
  <c r="AL766" i="77"/>
  <c r="AS766" i="77"/>
  <c r="AT766" i="77"/>
  <c r="BA766" i="77"/>
  <c r="BB766" i="77"/>
  <c r="BE766" i="77"/>
  <c r="BI766" i="77"/>
  <c r="AI767" i="77"/>
  <c r="AP767" i="77"/>
  <c r="AQ767" i="77"/>
  <c r="AX767" i="77"/>
  <c r="AY767" i="77"/>
  <c r="BF767" i="77"/>
  <c r="BG767" i="77"/>
  <c r="AK801" i="77"/>
  <c r="AM801" i="77"/>
  <c r="AN801" i="77"/>
  <c r="AU801" i="77"/>
  <c r="AV801" i="77"/>
  <c r="BD801" i="77"/>
  <c r="BK801" i="77"/>
  <c r="BL801" i="77"/>
  <c r="BS801" i="77"/>
  <c r="BT801" i="77"/>
  <c r="AJ802" i="77"/>
  <c r="AK802" i="77"/>
  <c r="AN802" i="77"/>
  <c r="AR802" i="77"/>
  <c r="AS802" i="77"/>
  <c r="AZ802" i="77"/>
  <c r="BA802" i="77"/>
  <c r="BE802" i="77"/>
  <c r="BH802" i="77"/>
  <c r="BI802" i="77"/>
  <c r="BQ802" i="77"/>
  <c r="BX802" i="77"/>
  <c r="AH803" i="77"/>
  <c r="AO803" i="77"/>
  <c r="AP803" i="77"/>
  <c r="AW803" i="77"/>
  <c r="AX803" i="77"/>
  <c r="BE803" i="77"/>
  <c r="BF803" i="77"/>
  <c r="BM803" i="77"/>
  <c r="BN803" i="77"/>
  <c r="BQ803" i="77"/>
  <c r="BV803" i="77"/>
  <c r="AL804" i="77"/>
  <c r="AM804" i="77"/>
  <c r="AT804" i="77"/>
  <c r="AU804" i="77"/>
  <c r="BC804" i="77"/>
  <c r="BJ804" i="77"/>
  <c r="BK804" i="77"/>
  <c r="BR804" i="77"/>
  <c r="BS804" i="77"/>
  <c r="AI805" i="77"/>
  <c r="AJ805" i="77"/>
  <c r="AQ805" i="77"/>
  <c r="AR805" i="77"/>
  <c r="AY805" i="77"/>
  <c r="AZ805" i="77"/>
  <c r="BG805" i="77"/>
  <c r="BH805" i="77"/>
  <c r="BK805" i="77"/>
  <c r="BP805" i="77"/>
  <c r="BW805" i="77"/>
  <c r="BX805" i="77"/>
  <c r="AH133" i="77"/>
  <c r="AK133" i="77"/>
  <c r="AL133" i="77"/>
  <c r="AP133" i="77"/>
  <c r="AS133" i="77"/>
  <c r="AT133" i="77"/>
  <c r="AW133" i="77"/>
  <c r="AX133" i="77"/>
  <c r="BA133" i="77"/>
  <c r="BB133" i="77"/>
  <c r="BF133" i="77"/>
  <c r="BI133" i="77"/>
  <c r="AH134" i="77"/>
  <c r="AI134" i="77"/>
  <c r="AM134" i="77"/>
  <c r="AO134" i="77"/>
  <c r="AP134" i="77"/>
  <c r="AQ134" i="77"/>
  <c r="AU134" i="77"/>
  <c r="AW134" i="77"/>
  <c r="AX134" i="77"/>
  <c r="AY134" i="77"/>
  <c r="BC134" i="77"/>
  <c r="BE134" i="77"/>
  <c r="BF134" i="77"/>
  <c r="BG134" i="77"/>
  <c r="AJ135" i="77"/>
  <c r="AL135" i="77"/>
  <c r="AM135" i="77"/>
  <c r="AN135" i="77"/>
  <c r="AR135" i="77"/>
  <c r="AT135" i="77"/>
  <c r="AU135" i="77"/>
  <c r="AV135" i="77"/>
  <c r="AZ135" i="77"/>
  <c r="BB135" i="77"/>
  <c r="BC135" i="77"/>
  <c r="BD135" i="77"/>
  <c r="BH135" i="77"/>
  <c r="AI136" i="77"/>
  <c r="AJ136" i="77"/>
  <c r="AK136" i="77"/>
  <c r="AN136" i="77"/>
  <c r="AO136" i="77"/>
  <c r="AQ136" i="77"/>
  <c r="AR136" i="77"/>
  <c r="AS136" i="77"/>
  <c r="AW136" i="77"/>
  <c r="AY136" i="77"/>
  <c r="AZ136" i="77"/>
  <c r="BA136" i="77"/>
  <c r="BE136" i="77"/>
  <c r="BG136" i="77"/>
  <c r="BH136" i="77"/>
  <c r="BI136" i="77"/>
  <c r="AH137" i="77"/>
  <c r="AK137" i="77"/>
  <c r="AL137" i="77"/>
  <c r="AO137" i="77"/>
  <c r="AP137" i="77"/>
  <c r="AT137" i="77"/>
  <c r="AW137" i="77"/>
  <c r="AX137" i="77"/>
  <c r="BB137" i="77"/>
  <c r="BE137" i="77"/>
  <c r="BF137" i="77"/>
  <c r="V133" i="77"/>
  <c r="AJ91" i="77"/>
  <c r="AK91" i="77"/>
  <c r="AO91" i="77"/>
  <c r="AR91" i="77"/>
  <c r="AS91" i="77"/>
  <c r="AV91" i="77"/>
  <c r="AW91" i="77"/>
  <c r="AZ91" i="77"/>
  <c r="BA91" i="77"/>
  <c r="BC91" i="77"/>
  <c r="BE91" i="77"/>
  <c r="BH91" i="77"/>
  <c r="BI91" i="77"/>
  <c r="BM91" i="77"/>
  <c r="BP91" i="77"/>
  <c r="BQ91" i="77"/>
  <c r="BT91" i="77"/>
  <c r="BU91" i="77"/>
  <c r="BX91" i="77"/>
  <c r="AH92" i="77"/>
  <c r="AL92" i="77"/>
  <c r="AO92" i="77"/>
  <c r="AP92" i="77"/>
  <c r="AT92" i="77"/>
  <c r="AW92" i="77"/>
  <c r="AX92" i="77"/>
  <c r="BB92" i="77"/>
  <c r="BE92" i="77"/>
  <c r="BF92" i="77"/>
  <c r="BI92" i="77"/>
  <c r="BJ92" i="77"/>
  <c r="BM92" i="77"/>
  <c r="BN92" i="77"/>
  <c r="BR92" i="77"/>
  <c r="BU92" i="77"/>
  <c r="BV92" i="77"/>
  <c r="BX92" i="77"/>
  <c r="AI93" i="77"/>
  <c r="AL93" i="77"/>
  <c r="AM93" i="77"/>
  <c r="AQ93" i="77"/>
  <c r="AT93" i="77"/>
  <c r="AU93" i="77"/>
  <c r="AY93" i="77"/>
  <c r="BB93" i="77"/>
  <c r="BC93" i="77"/>
  <c r="BE93" i="77"/>
  <c r="BF93" i="77"/>
  <c r="BG93" i="77"/>
  <c r="BJ93" i="77"/>
  <c r="BK93" i="77"/>
  <c r="BO93" i="77"/>
  <c r="BR93" i="77"/>
  <c r="BS93" i="77"/>
  <c r="BW93" i="77"/>
  <c r="AI94" i="77"/>
  <c r="AJ94" i="77"/>
  <c r="AN94" i="77"/>
  <c r="AQ94" i="77"/>
  <c r="AR94" i="77"/>
  <c r="AV94" i="77"/>
  <c r="AY94" i="77"/>
  <c r="AZ94" i="77"/>
  <c r="BD94" i="77"/>
  <c r="BG94" i="77"/>
  <c r="BH94" i="77"/>
  <c r="BJ94" i="77"/>
  <c r="BL94" i="77"/>
  <c r="BO94" i="77"/>
  <c r="BP94" i="77"/>
  <c r="BS94" i="77"/>
  <c r="BT94" i="77"/>
  <c r="BW94" i="77"/>
  <c r="BX94" i="77"/>
  <c r="AK95" i="77"/>
  <c r="AN95" i="77"/>
  <c r="AO95" i="77"/>
  <c r="AS95" i="77"/>
  <c r="AV95" i="77"/>
  <c r="AW95" i="77"/>
  <c r="BA95" i="77"/>
  <c r="BD95" i="77"/>
  <c r="BE95" i="77"/>
  <c r="BI95" i="77"/>
  <c r="BL95" i="77"/>
  <c r="BM95" i="77"/>
  <c r="BP95" i="77"/>
  <c r="BQ95" i="77"/>
  <c r="BT95" i="77"/>
  <c r="BU95" i="77"/>
  <c r="AH49" i="77"/>
  <c r="AI49" i="77"/>
  <c r="AJ49" i="77"/>
  <c r="AN49" i="77"/>
  <c r="AP49" i="77"/>
  <c r="AQ49" i="77"/>
  <c r="AR49" i="77"/>
  <c r="AV49" i="77"/>
  <c r="AX49" i="77"/>
  <c r="AY49" i="77"/>
  <c r="AZ49" i="77"/>
  <c r="BD49" i="77"/>
  <c r="BF49" i="77"/>
  <c r="BG49" i="77"/>
  <c r="BH49" i="77"/>
  <c r="AK50" i="77"/>
  <c r="AM50" i="77"/>
  <c r="AN50" i="77"/>
  <c r="AO50" i="77"/>
  <c r="AS50" i="77"/>
  <c r="AU50" i="77"/>
  <c r="AV50" i="77"/>
  <c r="AW50" i="77"/>
  <c r="AZ50" i="77"/>
  <c r="BA50" i="77"/>
  <c r="BC50" i="77"/>
  <c r="BD50" i="77"/>
  <c r="BE50" i="77"/>
  <c r="BI50" i="77"/>
  <c r="AH51" i="77"/>
  <c r="AJ51" i="77"/>
  <c r="AK51" i="77"/>
  <c r="AL51" i="77"/>
  <c r="AP51" i="77"/>
  <c r="AR51" i="77"/>
  <c r="AS51" i="77"/>
  <c r="AT51" i="77"/>
  <c r="AV51" i="77"/>
  <c r="AX51" i="77"/>
  <c r="AZ51" i="77"/>
  <c r="BA51" i="77"/>
  <c r="BB51" i="77"/>
  <c r="BF51" i="77"/>
  <c r="BH51" i="77"/>
  <c r="BI51" i="77"/>
  <c r="AH52" i="77"/>
  <c r="AI52" i="77"/>
  <c r="AL52" i="77"/>
  <c r="AM52" i="77"/>
  <c r="AP52" i="77"/>
  <c r="AQ52" i="77"/>
  <c r="AU52" i="77"/>
  <c r="AX52" i="77"/>
  <c r="AY52" i="77"/>
  <c r="BC52" i="77"/>
  <c r="BF52" i="77"/>
  <c r="BG52" i="77"/>
  <c r="AJ53" i="77"/>
  <c r="AM53" i="77"/>
  <c r="AN53" i="77"/>
  <c r="AQ53" i="77"/>
  <c r="AR53" i="77"/>
  <c r="AU53" i="77"/>
  <c r="AV53" i="77"/>
  <c r="AZ53" i="77"/>
  <c r="BC53" i="77"/>
  <c r="BD53" i="77"/>
  <c r="BH53" i="77"/>
  <c r="AH5" i="77"/>
  <c r="AI5" i="77"/>
  <c r="AM5" i="77"/>
  <c r="AP5" i="77"/>
  <c r="AQ5" i="77"/>
  <c r="AT5" i="77"/>
  <c r="AU5" i="77"/>
  <c r="AX5" i="77"/>
  <c r="AY5" i="77"/>
  <c r="BC5" i="77"/>
  <c r="BF5" i="77"/>
  <c r="BG5" i="77"/>
  <c r="AJ6" i="77"/>
  <c r="AM6" i="77"/>
  <c r="AN6" i="77"/>
  <c r="AR6" i="77"/>
  <c r="AU6" i="77"/>
  <c r="AV6" i="77"/>
  <c r="AZ6" i="77"/>
  <c r="BC6" i="77"/>
  <c r="BD6" i="77"/>
  <c r="BG6" i="77"/>
  <c r="BH6" i="77"/>
  <c r="AI7" i="77"/>
  <c r="AJ7" i="77"/>
  <c r="AK7" i="77"/>
  <c r="AO7" i="77"/>
  <c r="AQ7" i="77"/>
  <c r="AR7" i="77"/>
  <c r="AS7" i="77"/>
  <c r="AW7" i="77"/>
  <c r="AY7" i="77"/>
  <c r="AZ7" i="77"/>
  <c r="BA7" i="77"/>
  <c r="BE7" i="77"/>
  <c r="BG7" i="77"/>
  <c r="BH7" i="77"/>
  <c r="BI7" i="77"/>
  <c r="AH8" i="77"/>
  <c r="AK8" i="77"/>
  <c r="AL8" i="77"/>
  <c r="AN8" i="77"/>
  <c r="AO8" i="77"/>
  <c r="AP8" i="77"/>
  <c r="AS8" i="77"/>
  <c r="AT8" i="77"/>
  <c r="AV8" i="77"/>
  <c r="AW8" i="77"/>
  <c r="AX8" i="77"/>
  <c r="BB8" i="77"/>
  <c r="BD8" i="77"/>
  <c r="BE8" i="77"/>
  <c r="BF8" i="77"/>
  <c r="AI9" i="77"/>
  <c r="AK9" i="77"/>
  <c r="AL9" i="77"/>
  <c r="AM9" i="77"/>
  <c r="AQ9" i="77"/>
  <c r="AS9" i="77"/>
  <c r="AT9" i="77"/>
  <c r="AU9" i="77"/>
  <c r="AY9" i="77"/>
  <c r="BA9" i="77"/>
  <c r="BB9" i="77"/>
  <c r="BC9" i="77"/>
  <c r="BG9" i="77"/>
  <c r="BI9" i="77"/>
  <c r="C5" i="26"/>
  <c r="C513" i="77"/>
  <c r="G513" i="77"/>
  <c r="K513" i="77"/>
  <c r="O513" i="77"/>
  <c r="W513" i="77"/>
  <c r="AE513" i="77"/>
  <c r="C467" i="77"/>
  <c r="G467" i="77"/>
  <c r="K467" i="77"/>
  <c r="O467" i="77"/>
  <c r="S467" i="77"/>
  <c r="W467" i="77"/>
  <c r="AA467" i="77"/>
  <c r="AE467" i="77"/>
  <c r="C471" i="77"/>
  <c r="G471" i="77"/>
  <c r="K471" i="77"/>
  <c r="O471" i="77"/>
  <c r="S471" i="77"/>
  <c r="W471" i="77"/>
  <c r="AA471" i="77"/>
  <c r="AE471" i="77"/>
  <c r="C261" i="77"/>
  <c r="G259" i="77"/>
  <c r="G261" i="77"/>
  <c r="G262" i="77"/>
  <c r="K261" i="77"/>
  <c r="K262" i="77"/>
  <c r="K263" i="77"/>
  <c r="O259" i="77"/>
  <c r="O261" i="77"/>
  <c r="O262" i="77"/>
  <c r="S260" i="77"/>
  <c r="S259" i="77"/>
  <c r="S261" i="77"/>
  <c r="S262" i="77"/>
  <c r="AA260" i="77"/>
  <c r="AA261" i="77"/>
  <c r="AA263" i="77"/>
  <c r="AE259" i="77"/>
  <c r="AE261" i="77"/>
  <c r="AE262" i="77"/>
  <c r="W261" i="77"/>
  <c r="O304" i="77"/>
  <c r="S304" i="77"/>
  <c r="W304" i="77"/>
  <c r="C343" i="77"/>
  <c r="C347" i="77"/>
  <c r="G344" i="77"/>
  <c r="G343" i="77"/>
  <c r="G345" i="77"/>
  <c r="G347" i="77"/>
  <c r="K343" i="77"/>
  <c r="K345" i="77"/>
  <c r="K347" i="77"/>
  <c r="O344" i="77"/>
  <c r="O343" i="77"/>
  <c r="O347" i="77"/>
  <c r="S343" i="77"/>
  <c r="S347" i="77"/>
  <c r="W344" i="77"/>
  <c r="AA343" i="77"/>
  <c r="AA345" i="77"/>
  <c r="AA347" i="77"/>
  <c r="AE344" i="77"/>
  <c r="AE343" i="77"/>
  <c r="AE347" i="77"/>
  <c r="C554" i="77"/>
  <c r="C555" i="77"/>
  <c r="G554" i="77"/>
  <c r="G555" i="77"/>
  <c r="G556" i="77"/>
  <c r="I553" i="77"/>
  <c r="K554" i="77"/>
  <c r="K555" i="77"/>
  <c r="K556" i="77"/>
  <c r="O554" i="77"/>
  <c r="S554" i="77"/>
  <c r="S555" i="77"/>
  <c r="W554" i="77"/>
  <c r="W556" i="77"/>
  <c r="Y553" i="77"/>
  <c r="AA554" i="77"/>
  <c r="AA555" i="77"/>
  <c r="AE554" i="77"/>
  <c r="AE556" i="77"/>
  <c r="N553" i="77"/>
  <c r="N554" i="77"/>
  <c r="N557" i="77"/>
  <c r="AD553" i="77"/>
  <c r="AD554" i="77"/>
  <c r="AD557" i="77"/>
  <c r="T556" i="77"/>
  <c r="D557" i="77"/>
  <c r="T557" i="77"/>
  <c r="C595" i="77"/>
  <c r="G595" i="77"/>
  <c r="I595" i="77"/>
  <c r="K595" i="77"/>
  <c r="N595" i="77"/>
  <c r="O595" i="77"/>
  <c r="S595" i="77"/>
  <c r="W595" i="77"/>
  <c r="AA595" i="77"/>
  <c r="AE595" i="77"/>
  <c r="D596" i="77"/>
  <c r="G596" i="77"/>
  <c r="K596" i="77"/>
  <c r="O596" i="77"/>
  <c r="T596" i="77"/>
  <c r="W596" i="77"/>
  <c r="AD596" i="77"/>
  <c r="AE596" i="77"/>
  <c r="D597" i="77"/>
  <c r="I597" i="77"/>
  <c r="K597" i="77"/>
  <c r="S597" i="77"/>
  <c r="T597" i="77"/>
  <c r="Y597" i="77"/>
  <c r="AA597" i="77"/>
  <c r="C599" i="77"/>
  <c r="G599" i="77"/>
  <c r="I599" i="77"/>
  <c r="K599" i="77"/>
  <c r="N599" i="77"/>
  <c r="O599" i="77"/>
  <c r="S599" i="77"/>
  <c r="W599" i="77"/>
  <c r="AA599" i="77"/>
  <c r="AD599" i="77"/>
  <c r="AE599" i="77"/>
  <c r="C637" i="77"/>
  <c r="C640" i="77"/>
  <c r="D637" i="77"/>
  <c r="G638" i="77"/>
  <c r="G640" i="77"/>
  <c r="G641" i="77"/>
  <c r="K637" i="77"/>
  <c r="K640" i="77"/>
  <c r="K641" i="77"/>
  <c r="O638" i="77"/>
  <c r="O640" i="77"/>
  <c r="O641" i="77"/>
  <c r="S637" i="77"/>
  <c r="S638" i="77"/>
  <c r="S640" i="77"/>
  <c r="T637" i="77"/>
  <c r="W638" i="77"/>
  <c r="W640" i="77"/>
  <c r="W641" i="77"/>
  <c r="AA637" i="77"/>
  <c r="AA640" i="77"/>
  <c r="AE637" i="77"/>
  <c r="AE638" i="77"/>
  <c r="AE640" i="77"/>
  <c r="AE641" i="77"/>
  <c r="I639" i="77"/>
  <c r="N639" i="77"/>
  <c r="AD639" i="77"/>
  <c r="AD637" i="77"/>
  <c r="AD640" i="77"/>
  <c r="AD641" i="77"/>
  <c r="D641" i="77"/>
  <c r="T641" i="77"/>
  <c r="C679" i="77"/>
  <c r="G679" i="77"/>
  <c r="I679" i="77"/>
  <c r="K679" i="77"/>
  <c r="S679" i="77"/>
  <c r="W679" i="77"/>
  <c r="Y679" i="77"/>
  <c r="AA679" i="77"/>
  <c r="N680" i="77"/>
  <c r="AD680" i="77"/>
  <c r="C681" i="77"/>
  <c r="G681" i="77"/>
  <c r="K681" i="77"/>
  <c r="O681" i="77"/>
  <c r="S681" i="77"/>
  <c r="W681" i="77"/>
  <c r="AA681" i="77"/>
  <c r="AE681" i="77"/>
  <c r="G683" i="77"/>
  <c r="I683" i="77"/>
  <c r="O683" i="77"/>
  <c r="W683" i="77"/>
  <c r="Y683" i="77"/>
  <c r="AE683" i="77"/>
  <c r="C722" i="77"/>
  <c r="D721" i="77"/>
  <c r="G723" i="77"/>
  <c r="I721" i="77"/>
  <c r="K722" i="77"/>
  <c r="K724" i="77"/>
  <c r="O723" i="77"/>
  <c r="S722" i="77"/>
  <c r="S723" i="77"/>
  <c r="S724" i="77"/>
  <c r="T721" i="77"/>
  <c r="W723" i="77"/>
  <c r="W724" i="77"/>
  <c r="AA721" i="77"/>
  <c r="AA722" i="77"/>
  <c r="AA723" i="77"/>
  <c r="AA724" i="77"/>
  <c r="AE722" i="77"/>
  <c r="AE723" i="77"/>
  <c r="E721" i="77"/>
  <c r="E722" i="77"/>
  <c r="E724" i="77"/>
  <c r="J722" i="77"/>
  <c r="J725" i="77"/>
  <c r="N721" i="77"/>
  <c r="N722" i="77"/>
  <c r="U721" i="77"/>
  <c r="U724" i="77"/>
  <c r="Z722" i="77"/>
  <c r="Z725" i="77"/>
  <c r="AD723" i="77"/>
  <c r="AD721" i="77"/>
  <c r="D724" i="77"/>
  <c r="T724" i="77"/>
  <c r="D725" i="77"/>
  <c r="I725" i="77"/>
  <c r="P725" i="77"/>
  <c r="T725" i="77"/>
  <c r="Y725" i="77"/>
  <c r="E763" i="77"/>
  <c r="G763" i="77"/>
  <c r="J763" i="77"/>
  <c r="N763" i="77"/>
  <c r="O763" i="77"/>
  <c r="S763" i="77"/>
  <c r="U763" i="77"/>
  <c r="W763" i="77"/>
  <c r="AD763" i="77"/>
  <c r="AE763" i="77"/>
  <c r="C764" i="77"/>
  <c r="D764" i="77"/>
  <c r="J764" i="77"/>
  <c r="K764" i="77"/>
  <c r="N764" i="77"/>
  <c r="S764" i="77"/>
  <c r="T764" i="77"/>
  <c r="W764" i="77"/>
  <c r="Z764" i="77"/>
  <c r="AA764" i="77"/>
  <c r="C765" i="77"/>
  <c r="I765" i="77"/>
  <c r="O765" i="77"/>
  <c r="P765" i="77"/>
  <c r="P764" i="77"/>
  <c r="W765" i="77"/>
  <c r="Y765" i="77"/>
  <c r="AE765" i="77"/>
  <c r="AF765" i="77"/>
  <c r="D766" i="77"/>
  <c r="H765" i="77"/>
  <c r="L766" i="77"/>
  <c r="L764" i="77"/>
  <c r="T766" i="77"/>
  <c r="AB766" i="77"/>
  <c r="AB764" i="77"/>
  <c r="C767" i="77"/>
  <c r="E767" i="77"/>
  <c r="I767" i="77"/>
  <c r="J767" i="77"/>
  <c r="K767" i="77"/>
  <c r="S767" i="77"/>
  <c r="Y767" i="77"/>
  <c r="Z767" i="77"/>
  <c r="AA767" i="77"/>
  <c r="C801" i="77"/>
  <c r="G801" i="77"/>
  <c r="O801" i="77"/>
  <c r="P801" i="77"/>
  <c r="W801" i="77"/>
  <c r="AA801" i="77"/>
  <c r="AE801" i="77"/>
  <c r="AF801" i="77"/>
  <c r="D802" i="77"/>
  <c r="H802" i="77"/>
  <c r="L802" i="77"/>
  <c r="T802" i="77"/>
  <c r="AB802" i="77"/>
  <c r="G803" i="77"/>
  <c r="I803" i="77"/>
  <c r="J803" i="77"/>
  <c r="W803" i="77"/>
  <c r="Y803" i="77"/>
  <c r="Z803" i="77"/>
  <c r="D804" i="77"/>
  <c r="G804" i="77"/>
  <c r="J804" i="77"/>
  <c r="N804" i="77"/>
  <c r="O804" i="77"/>
  <c r="W804" i="77"/>
  <c r="Z804" i="77"/>
  <c r="AA804" i="77"/>
  <c r="AD804" i="77"/>
  <c r="AE804" i="77"/>
  <c r="C805" i="77"/>
  <c r="D805" i="77"/>
  <c r="K805" i="77"/>
  <c r="O805" i="77"/>
  <c r="S805" i="77"/>
  <c r="T805" i="77"/>
  <c r="AA805" i="77"/>
  <c r="AB805" i="77"/>
  <c r="Z805" i="77"/>
  <c r="R805" i="77"/>
  <c r="L805" i="77"/>
  <c r="J805" i="77"/>
  <c r="H805" i="77"/>
  <c r="AC804" i="77"/>
  <c r="AB804" i="77"/>
  <c r="Y804" i="77"/>
  <c r="V804" i="77"/>
  <c r="M804" i="77"/>
  <c r="L804" i="77"/>
  <c r="I804" i="77"/>
  <c r="F804" i="77"/>
  <c r="E804" i="77"/>
  <c r="B804" i="77"/>
  <c r="AG803" i="77"/>
  <c r="AF803" i="77"/>
  <c r="X803" i="77"/>
  <c r="R803" i="77"/>
  <c r="Q803" i="77"/>
  <c r="P803" i="77"/>
  <c r="H803" i="77"/>
  <c r="B803" i="77"/>
  <c r="AE802" i="77"/>
  <c r="AC802" i="77"/>
  <c r="AA802" i="77"/>
  <c r="Z802" i="77"/>
  <c r="Y802" i="77"/>
  <c r="U802" i="77"/>
  <c r="S802" i="77"/>
  <c r="R802" i="77"/>
  <c r="M802" i="77"/>
  <c r="K802" i="77"/>
  <c r="I802" i="77"/>
  <c r="E802" i="77"/>
  <c r="C802" i="77"/>
  <c r="AD801" i="77"/>
  <c r="X801" i="77"/>
  <c r="V801" i="77"/>
  <c r="U801" i="77"/>
  <c r="N801" i="77"/>
  <c r="H801" i="77"/>
  <c r="F801" i="77"/>
  <c r="B801" i="77"/>
  <c r="AG767" i="77"/>
  <c r="AC767" i="77"/>
  <c r="V767" i="77"/>
  <c r="R767" i="77"/>
  <c r="Q767" i="77"/>
  <c r="F767" i="77"/>
  <c r="B767" i="77"/>
  <c r="AD766" i="77"/>
  <c r="AC766" i="77"/>
  <c r="V766" i="77"/>
  <c r="U766" i="77"/>
  <c r="S766" i="77"/>
  <c r="N766" i="77"/>
  <c r="M766" i="77"/>
  <c r="F766" i="77"/>
  <c r="E766" i="77"/>
  <c r="AG765" i="77"/>
  <c r="AD765" i="77"/>
  <c r="X765" i="77"/>
  <c r="Q765" i="77"/>
  <c r="N765" i="77"/>
  <c r="V764" i="77"/>
  <c r="R764" i="77"/>
  <c r="B764" i="77"/>
  <c r="AC763" i="77"/>
  <c r="V763" i="77"/>
  <c r="R763" i="77"/>
  <c r="F763" i="77"/>
  <c r="B763" i="77"/>
  <c r="AG725" i="77"/>
  <c r="AC725" i="77"/>
  <c r="X725" i="77"/>
  <c r="R725" i="77"/>
  <c r="Q725" i="77"/>
  <c r="B725" i="77"/>
  <c r="AF724" i="77"/>
  <c r="AC724" i="77"/>
  <c r="AB724" i="77"/>
  <c r="Y724" i="77"/>
  <c r="M724" i="77"/>
  <c r="L724" i="77"/>
  <c r="H724" i="77"/>
  <c r="AF723" i="77"/>
  <c r="AC723" i="77"/>
  <c r="AB723" i="77"/>
  <c r="X723" i="77"/>
  <c r="P723" i="77"/>
  <c r="M723" i="77"/>
  <c r="H723" i="77"/>
  <c r="AG722" i="77"/>
  <c r="Y722" i="77"/>
  <c r="V722" i="77"/>
  <c r="R722" i="77"/>
  <c r="M722" i="77"/>
  <c r="I722" i="77"/>
  <c r="F722" i="77"/>
  <c r="B722" i="77"/>
  <c r="AG721" i="77"/>
  <c r="AC721" i="77"/>
  <c r="AB721" i="77"/>
  <c r="V721" i="77"/>
  <c r="Q721" i="77"/>
  <c r="M721" i="77"/>
  <c r="L721" i="77"/>
  <c r="F721" i="77"/>
  <c r="AG683" i="77"/>
  <c r="AF683" i="77"/>
  <c r="X683" i="77"/>
  <c r="Q683" i="77"/>
  <c r="P683" i="77"/>
  <c r="L683" i="77"/>
  <c r="H683" i="77"/>
  <c r="AG682" i="77"/>
  <c r="AF682" i="77"/>
  <c r="AE682" i="77"/>
  <c r="AB682" i="77"/>
  <c r="AA682" i="77"/>
  <c r="Z680" i="77"/>
  <c r="Z681" i="77"/>
  <c r="Y682" i="77"/>
  <c r="X682" i="77"/>
  <c r="T682" i="77"/>
  <c r="S682" i="77"/>
  <c r="R682" i="77"/>
  <c r="P682" i="77"/>
  <c r="L682" i="77"/>
  <c r="K682" i="77"/>
  <c r="J682" i="77"/>
  <c r="J680" i="77"/>
  <c r="I682" i="77"/>
  <c r="H682" i="77"/>
  <c r="D682" i="77"/>
  <c r="C682" i="77"/>
  <c r="AD681" i="77"/>
  <c r="AC681" i="77"/>
  <c r="V681" i="77"/>
  <c r="N681" i="77"/>
  <c r="M681" i="77"/>
  <c r="F681" i="77"/>
  <c r="E681" i="77"/>
  <c r="AG680" i="77"/>
  <c r="AF680" i="77"/>
  <c r="AC680" i="77"/>
  <c r="Y680" i="77"/>
  <c r="V680" i="77"/>
  <c r="R680" i="77"/>
  <c r="Q680" i="77"/>
  <c r="P680" i="77"/>
  <c r="I680" i="77"/>
  <c r="H680" i="77"/>
  <c r="F680" i="77"/>
  <c r="B680" i="77"/>
  <c r="AG679" i="77"/>
  <c r="AC679" i="77"/>
  <c r="AB679" i="77"/>
  <c r="X679" i="77"/>
  <c r="U679" i="77"/>
  <c r="T679" i="77"/>
  <c r="Q679" i="77"/>
  <c r="M679" i="77"/>
  <c r="L679" i="77"/>
  <c r="H679" i="77"/>
  <c r="E679" i="77"/>
  <c r="D679" i="77"/>
  <c r="B679" i="77"/>
  <c r="AF641" i="77"/>
  <c r="AB641" i="77"/>
  <c r="X641" i="77"/>
  <c r="V641" i="77"/>
  <c r="P641" i="77"/>
  <c r="M641" i="77"/>
  <c r="L641" i="77"/>
  <c r="H641" i="77"/>
  <c r="B641" i="77"/>
  <c r="AG640" i="77"/>
  <c r="Z640" i="77"/>
  <c r="X640" i="77"/>
  <c r="V640" i="77"/>
  <c r="R640" i="77"/>
  <c r="Q640" i="77"/>
  <c r="P640" i="77"/>
  <c r="J640" i="77"/>
  <c r="I640" i="77"/>
  <c r="B640" i="77"/>
  <c r="AC639" i="77"/>
  <c r="AB639" i="77"/>
  <c r="Z639" i="77"/>
  <c r="V639" i="77"/>
  <c r="U639" i="77"/>
  <c r="T639" i="77"/>
  <c r="R639" i="77"/>
  <c r="M639" i="77"/>
  <c r="L639" i="77"/>
  <c r="J639" i="77"/>
  <c r="F639" i="77"/>
  <c r="E639" i="77"/>
  <c r="D639" i="77"/>
  <c r="B639" i="77"/>
  <c r="AG638" i="77"/>
  <c r="AF638" i="77"/>
  <c r="AC638" i="77"/>
  <c r="AB638" i="77"/>
  <c r="Y638" i="77"/>
  <c r="X638" i="77"/>
  <c r="U638" i="77"/>
  <c r="Q638" i="77"/>
  <c r="P638" i="77"/>
  <c r="M638" i="77"/>
  <c r="I638" i="77"/>
  <c r="H638" i="77"/>
  <c r="E638" i="77"/>
  <c r="AF637" i="77"/>
  <c r="AB637" i="77"/>
  <c r="Z637" i="77"/>
  <c r="X637" i="77"/>
  <c r="R637" i="77"/>
  <c r="P637" i="77"/>
  <c r="L637" i="77"/>
  <c r="J637" i="77"/>
  <c r="H637" i="77"/>
  <c r="B637" i="77"/>
  <c r="AC599" i="77"/>
  <c r="V599" i="77"/>
  <c r="U599" i="77"/>
  <c r="T599" i="77"/>
  <c r="M599" i="77"/>
  <c r="J599" i="77"/>
  <c r="H599" i="77"/>
  <c r="F599" i="77"/>
  <c r="B599" i="77"/>
  <c r="AG598" i="77"/>
  <c r="AF598" i="77"/>
  <c r="AD598" i="77"/>
  <c r="AB598" i="77"/>
  <c r="Z598" i="77"/>
  <c r="Z595" i="77"/>
  <c r="Y598" i="77"/>
  <c r="V598" i="77"/>
  <c r="R598" i="77"/>
  <c r="Q598" i="77"/>
  <c r="N598" i="77"/>
  <c r="M598" i="77"/>
  <c r="J598" i="77"/>
  <c r="J595" i="77"/>
  <c r="I598" i="77"/>
  <c r="H598" i="77"/>
  <c r="F598" i="77"/>
  <c r="E598" i="77"/>
  <c r="B598" i="77"/>
  <c r="AG597" i="77"/>
  <c r="AC597" i="77"/>
  <c r="AB597" i="77"/>
  <c r="U597" i="77"/>
  <c r="Q597" i="77"/>
  <c r="P597" i="77"/>
  <c r="M597" i="77"/>
  <c r="L597" i="77"/>
  <c r="H597" i="77"/>
  <c r="E597" i="77"/>
  <c r="B597" i="77"/>
  <c r="AF596" i="77"/>
  <c r="AB596" i="77"/>
  <c r="X596" i="77"/>
  <c r="V596" i="77"/>
  <c r="R596" i="77"/>
  <c r="P596" i="77"/>
  <c r="L596" i="77"/>
  <c r="H596" i="77"/>
  <c r="F596" i="77"/>
  <c r="AG595" i="77"/>
  <c r="X595" i="77"/>
  <c r="U595" i="77"/>
  <c r="R595" i="77"/>
  <c r="Q595" i="77"/>
  <c r="P595" i="77"/>
  <c r="B595" i="77"/>
  <c r="AF557" i="77"/>
  <c r="AC557" i="77"/>
  <c r="AB557" i="77"/>
  <c r="Z557" i="77"/>
  <c r="V557" i="77"/>
  <c r="U557" i="77"/>
  <c r="R557" i="77"/>
  <c r="P557" i="77"/>
  <c r="M557" i="77"/>
  <c r="L557" i="77"/>
  <c r="J557" i="77"/>
  <c r="F557" i="77"/>
  <c r="E557" i="77"/>
  <c r="B557" i="77"/>
  <c r="AG556" i="77"/>
  <c r="AF556" i="77"/>
  <c r="AC556" i="77"/>
  <c r="Y556" i="77"/>
  <c r="X556" i="77"/>
  <c r="U556" i="77"/>
  <c r="Q556" i="77"/>
  <c r="P556" i="77"/>
  <c r="M556" i="77"/>
  <c r="I556" i="77"/>
  <c r="H556" i="77"/>
  <c r="E556" i="77"/>
  <c r="AF555" i="77"/>
  <c r="AB555" i="77"/>
  <c r="Z555" i="77"/>
  <c r="X555" i="77"/>
  <c r="T555" i="77"/>
  <c r="R555" i="77"/>
  <c r="P555" i="77"/>
  <c r="L555" i="77"/>
  <c r="J555" i="77"/>
  <c r="H555" i="77"/>
  <c r="D555" i="77"/>
  <c r="B555" i="77"/>
  <c r="AC554" i="77"/>
  <c r="Y554" i="77"/>
  <c r="V554" i="77"/>
  <c r="U554" i="77"/>
  <c r="R554" i="77"/>
  <c r="M554" i="77"/>
  <c r="I554" i="77"/>
  <c r="F554" i="77"/>
  <c r="D554" i="77"/>
  <c r="B554" i="77"/>
  <c r="AG553" i="77"/>
  <c r="AF553" i="77"/>
  <c r="AB553" i="77"/>
  <c r="Z553" i="77"/>
  <c r="X553" i="77"/>
  <c r="V553" i="77"/>
  <c r="U553" i="77"/>
  <c r="R553" i="77"/>
  <c r="Q553" i="77"/>
  <c r="P553" i="77"/>
  <c r="M553" i="77"/>
  <c r="J553" i="77"/>
  <c r="H553" i="77"/>
  <c r="F553" i="77"/>
  <c r="E553" i="77"/>
  <c r="B553" i="77"/>
  <c r="AG514" i="77"/>
  <c r="AC514" i="77"/>
  <c r="AB514" i="77"/>
  <c r="AA514" i="77"/>
  <c r="Y514" i="77"/>
  <c r="X514" i="77"/>
  <c r="U514" i="77"/>
  <c r="T514" i="77"/>
  <c r="S514" i="77"/>
  <c r="R514" i="77"/>
  <c r="Q514" i="77"/>
  <c r="M514" i="77"/>
  <c r="L514" i="77"/>
  <c r="K514" i="77"/>
  <c r="I514" i="77"/>
  <c r="E514" i="77"/>
  <c r="D514" i="77"/>
  <c r="C514" i="77"/>
  <c r="AF513" i="77"/>
  <c r="AD513" i="77"/>
  <c r="AB513" i="77"/>
  <c r="X513" i="77"/>
  <c r="V513" i="77"/>
  <c r="T513" i="77"/>
  <c r="P513" i="77"/>
  <c r="N513" i="77"/>
  <c r="L513" i="77"/>
  <c r="J513" i="77"/>
  <c r="H513" i="77"/>
  <c r="F513" i="77"/>
  <c r="D513" i="77"/>
  <c r="AG512" i="77"/>
  <c r="AE512" i="77"/>
  <c r="AA512" i="77"/>
  <c r="Z512" i="77"/>
  <c r="Y512" i="77"/>
  <c r="W512" i="77"/>
  <c r="V512" i="77"/>
  <c r="S512" i="77"/>
  <c r="R512" i="77"/>
  <c r="Q512" i="77"/>
  <c r="P512" i="77"/>
  <c r="O512" i="77"/>
  <c r="K512" i="77"/>
  <c r="J512" i="77"/>
  <c r="I512" i="77"/>
  <c r="G512" i="77"/>
  <c r="F512" i="77"/>
  <c r="C512" i="77"/>
  <c r="B512" i="77"/>
  <c r="AD511" i="77"/>
  <c r="AC511" i="77"/>
  <c r="AB511" i="77"/>
  <c r="Z511" i="77"/>
  <c r="V511" i="77"/>
  <c r="U511" i="77"/>
  <c r="T511" i="77"/>
  <c r="R511" i="77"/>
  <c r="P511" i="77"/>
  <c r="N511" i="77"/>
  <c r="M511" i="77"/>
  <c r="L511" i="77"/>
  <c r="K511" i="77"/>
  <c r="J511" i="77"/>
  <c r="I511" i="77"/>
  <c r="H511" i="77"/>
  <c r="F511" i="77"/>
  <c r="E511" i="77"/>
  <c r="D511" i="77"/>
  <c r="B511" i="77"/>
  <c r="AG510" i="77"/>
  <c r="AF510" i="77"/>
  <c r="AE510" i="77"/>
  <c r="AD510" i="77"/>
  <c r="AC510" i="77"/>
  <c r="AB510" i="77"/>
  <c r="AA510" i="77"/>
  <c r="Y510" i="77"/>
  <c r="X510" i="77"/>
  <c r="W510" i="77"/>
  <c r="U510" i="77"/>
  <c r="Q510" i="77"/>
  <c r="P510" i="77"/>
  <c r="O510" i="77"/>
  <c r="N510" i="77"/>
  <c r="M510" i="77"/>
  <c r="L510" i="77"/>
  <c r="K510" i="77"/>
  <c r="I510" i="77"/>
  <c r="H510" i="77"/>
  <c r="G510" i="77"/>
  <c r="E510" i="77"/>
  <c r="D510" i="77"/>
  <c r="C510" i="77"/>
  <c r="AF509" i="77"/>
  <c r="AB509" i="77"/>
  <c r="AA509" i="77"/>
  <c r="Z509" i="77"/>
  <c r="Y509" i="77"/>
  <c r="X509" i="77"/>
  <c r="T509" i="77"/>
  <c r="S509" i="77"/>
  <c r="R509" i="77"/>
  <c r="P509" i="77"/>
  <c r="O509" i="77"/>
  <c r="M509" i="77"/>
  <c r="L509" i="77"/>
  <c r="K509" i="77"/>
  <c r="J509" i="77"/>
  <c r="I509" i="77"/>
  <c r="H509" i="77"/>
  <c r="D509" i="77"/>
  <c r="C509" i="77"/>
  <c r="B509" i="77"/>
  <c r="AD471" i="77"/>
  <c r="AC471" i="77"/>
  <c r="Z471" i="77"/>
  <c r="V471" i="77"/>
  <c r="U471" i="77"/>
  <c r="Q471" i="77"/>
  <c r="N471" i="77"/>
  <c r="F471" i="77"/>
  <c r="E471" i="77"/>
  <c r="AG470" i="77"/>
  <c r="AF470" i="77"/>
  <c r="AD470" i="77"/>
  <c r="Z470" i="77"/>
  <c r="Y470" i="77"/>
  <c r="V470" i="77"/>
  <c r="R470" i="77"/>
  <c r="Q470" i="77"/>
  <c r="P470" i="77"/>
  <c r="N470" i="77"/>
  <c r="M470" i="77"/>
  <c r="L470" i="77"/>
  <c r="J470" i="77"/>
  <c r="I470" i="77"/>
  <c r="H470" i="77"/>
  <c r="F470" i="77"/>
  <c r="E470" i="77"/>
  <c r="B470" i="77"/>
  <c r="AG469" i="77"/>
  <c r="AC469" i="77"/>
  <c r="AB469" i="77"/>
  <c r="AA469" i="77"/>
  <c r="Z469" i="77"/>
  <c r="Y469" i="77"/>
  <c r="X469" i="77"/>
  <c r="U469" i="77"/>
  <c r="T469" i="77"/>
  <c r="S469" i="77"/>
  <c r="Q469" i="77"/>
  <c r="M469" i="77"/>
  <c r="L469" i="77"/>
  <c r="K469" i="77"/>
  <c r="I469" i="77"/>
  <c r="E469" i="77"/>
  <c r="D469" i="77"/>
  <c r="C469" i="77"/>
  <c r="B469" i="77"/>
  <c r="AF468" i="77"/>
  <c r="AE468" i="77"/>
  <c r="AD468" i="77"/>
  <c r="AC468" i="77"/>
  <c r="AB468" i="77"/>
  <c r="Y467" i="77"/>
  <c r="X468" i="77"/>
  <c r="W468" i="77"/>
  <c r="V468" i="77"/>
  <c r="T468" i="77"/>
  <c r="S468" i="77"/>
  <c r="P468" i="77"/>
  <c r="O468" i="77"/>
  <c r="N468" i="77"/>
  <c r="M468" i="77"/>
  <c r="L468" i="77"/>
  <c r="K468" i="77"/>
  <c r="H468" i="77"/>
  <c r="G468" i="77"/>
  <c r="F468" i="77"/>
  <c r="E467" i="77"/>
  <c r="D468" i="77"/>
  <c r="AG467" i="77"/>
  <c r="Z467" i="77"/>
  <c r="R467" i="77"/>
  <c r="Q467" i="77"/>
  <c r="P467" i="77"/>
  <c r="M467" i="77"/>
  <c r="J467" i="77"/>
  <c r="B467" i="77"/>
  <c r="AG431" i="77"/>
  <c r="AF431" i="77"/>
  <c r="AD431" i="77"/>
  <c r="AC431" i="77"/>
  <c r="AB431" i="77"/>
  <c r="Z431" i="77"/>
  <c r="V431" i="77"/>
  <c r="U431" i="77"/>
  <c r="T431" i="77"/>
  <c r="R431" i="77"/>
  <c r="N431" i="77"/>
  <c r="M431" i="77"/>
  <c r="L431" i="77"/>
  <c r="K431" i="77"/>
  <c r="J431" i="77"/>
  <c r="H431" i="77"/>
  <c r="F431" i="77"/>
  <c r="E431" i="77"/>
  <c r="D431" i="77"/>
  <c r="B431" i="77"/>
  <c r="AG430" i="77"/>
  <c r="AF430" i="77"/>
  <c r="AE430" i="77"/>
  <c r="AC430" i="77"/>
  <c r="AA430" i="77"/>
  <c r="Y430" i="77"/>
  <c r="X430" i="77"/>
  <c r="W430" i="77"/>
  <c r="U430" i="77"/>
  <c r="S430" i="77"/>
  <c r="Q430" i="77"/>
  <c r="P430" i="77"/>
  <c r="O430" i="77"/>
  <c r="M430" i="77"/>
  <c r="K430" i="77"/>
  <c r="J430" i="77"/>
  <c r="I430" i="77"/>
  <c r="H430" i="77"/>
  <c r="G430" i="77"/>
  <c r="F430" i="77"/>
  <c r="E430" i="77"/>
  <c r="C430" i="77"/>
  <c r="AG429" i="77"/>
  <c r="AF429" i="77"/>
  <c r="AE429" i="77"/>
  <c r="AB429" i="77"/>
  <c r="AA429" i="77"/>
  <c r="X429" i="77"/>
  <c r="W429" i="77"/>
  <c r="T429" i="77"/>
  <c r="S429" i="77"/>
  <c r="P429" i="77"/>
  <c r="N429" i="77"/>
  <c r="L429" i="77"/>
  <c r="K429" i="77"/>
  <c r="H429" i="77"/>
  <c r="D429" i="77"/>
  <c r="C429" i="77"/>
  <c r="AE428" i="77"/>
  <c r="AD428" i="77"/>
  <c r="AC428" i="77"/>
  <c r="AA428" i="77"/>
  <c r="W428" i="77"/>
  <c r="V428" i="77"/>
  <c r="U428" i="77"/>
  <c r="S428" i="77"/>
  <c r="O428" i="77"/>
  <c r="N428" i="77"/>
  <c r="M428" i="77"/>
  <c r="L428" i="77"/>
  <c r="K428" i="77"/>
  <c r="J428" i="77"/>
  <c r="G428" i="77"/>
  <c r="F428" i="77"/>
  <c r="E428" i="77"/>
  <c r="C428" i="77"/>
  <c r="AG427" i="77"/>
  <c r="AF427" i="77"/>
  <c r="AD427" i="77"/>
  <c r="AC427" i="77"/>
  <c r="Z427" i="77"/>
  <c r="Y427" i="77"/>
  <c r="X427" i="77"/>
  <c r="W427" i="77"/>
  <c r="V427" i="77"/>
  <c r="U427" i="77"/>
  <c r="R427" i="77"/>
  <c r="Q427" i="77"/>
  <c r="P427" i="77"/>
  <c r="N427" i="77"/>
  <c r="M427" i="77"/>
  <c r="L427" i="77"/>
  <c r="J427" i="77"/>
  <c r="I427" i="77"/>
  <c r="H427" i="77"/>
  <c r="F427" i="77"/>
  <c r="D427" i="77"/>
  <c r="B427" i="77"/>
  <c r="AG426" i="77"/>
  <c r="AC426" i="77"/>
  <c r="AB426" i="77"/>
  <c r="Y426" i="77"/>
  <c r="U426" i="77"/>
  <c r="T426" i="77"/>
  <c r="S426" i="77"/>
  <c r="Q426" i="77"/>
  <c r="P426" i="77"/>
  <c r="M426" i="77"/>
  <c r="L426" i="77"/>
  <c r="K426" i="77"/>
  <c r="I426" i="77"/>
  <c r="E426" i="77"/>
  <c r="D426" i="77"/>
  <c r="C426" i="77"/>
  <c r="AF388" i="77"/>
  <c r="AE388" i="77"/>
  <c r="AD388" i="77"/>
  <c r="AB388" i="77"/>
  <c r="X388" i="77"/>
  <c r="W388" i="77"/>
  <c r="V388" i="77"/>
  <c r="T388" i="77"/>
  <c r="P388" i="77"/>
  <c r="O388" i="77"/>
  <c r="N388" i="77"/>
  <c r="M388" i="77"/>
  <c r="L388" i="77"/>
  <c r="K388" i="77"/>
  <c r="H388" i="77"/>
  <c r="G388" i="77"/>
  <c r="F388" i="77"/>
  <c r="D388" i="77"/>
  <c r="AF387" i="77"/>
  <c r="AE387" i="77"/>
  <c r="AD387" i="77"/>
  <c r="AA387" i="77"/>
  <c r="Z387" i="77"/>
  <c r="W387" i="77"/>
  <c r="V387" i="77"/>
  <c r="S387" i="77"/>
  <c r="R387" i="77"/>
  <c r="O387" i="77"/>
  <c r="N387" i="77"/>
  <c r="K387" i="77"/>
  <c r="J387" i="77"/>
  <c r="H387" i="77"/>
  <c r="G387" i="77"/>
  <c r="C387" i="77"/>
  <c r="B387" i="77"/>
  <c r="AG386" i="77"/>
  <c r="AD386" i="77"/>
  <c r="AC386" i="77"/>
  <c r="AB386" i="77"/>
  <c r="AA386" i="77"/>
  <c r="Z386" i="77"/>
  <c r="Y386" i="77"/>
  <c r="V386" i="77"/>
  <c r="U386" i="77"/>
  <c r="T386" i="77"/>
  <c r="R386" i="77"/>
  <c r="Q386" i="77"/>
  <c r="N386" i="77"/>
  <c r="M386" i="77"/>
  <c r="L386" i="77"/>
  <c r="K386" i="77"/>
  <c r="J386" i="77"/>
  <c r="I386" i="77"/>
  <c r="H386" i="77"/>
  <c r="F386" i="77"/>
  <c r="E386" i="77"/>
  <c r="D386" i="77"/>
  <c r="B386" i="77"/>
  <c r="AG385" i="77"/>
  <c r="AF385" i="77"/>
  <c r="AE385" i="77"/>
  <c r="AD385" i="77"/>
  <c r="AC385" i="77"/>
  <c r="AB385" i="77"/>
  <c r="Y385" i="77"/>
  <c r="X385" i="77"/>
  <c r="W385" i="77"/>
  <c r="U385" i="77"/>
  <c r="Q385" i="77"/>
  <c r="P385" i="77"/>
  <c r="O385" i="77"/>
  <c r="M385" i="77"/>
  <c r="I385" i="77"/>
  <c r="H385" i="77"/>
  <c r="G385" i="77"/>
  <c r="E385" i="77"/>
  <c r="D385" i="77"/>
  <c r="AF384" i="77"/>
  <c r="AE384" i="77"/>
  <c r="AB384" i="77"/>
  <c r="AA384" i="77"/>
  <c r="Z384" i="77"/>
  <c r="X384" i="77"/>
  <c r="W384" i="77"/>
  <c r="T384" i="77"/>
  <c r="S384" i="77"/>
  <c r="R384" i="77"/>
  <c r="P384" i="77"/>
  <c r="O384" i="77"/>
  <c r="N384" i="77"/>
  <c r="L384" i="77"/>
  <c r="K384" i="77"/>
  <c r="J384" i="77"/>
  <c r="H384" i="77"/>
  <c r="G384" i="77"/>
  <c r="F384" i="77"/>
  <c r="D384" i="77"/>
  <c r="C384" i="77"/>
  <c r="B384" i="77"/>
  <c r="AG347" i="77"/>
  <c r="AD347" i="77"/>
  <c r="AC347" i="77"/>
  <c r="AB347" i="77"/>
  <c r="Z347" i="77"/>
  <c r="W347" i="77"/>
  <c r="V347" i="77"/>
  <c r="U347" i="77"/>
  <c r="N347" i="77"/>
  <c r="J347" i="77"/>
  <c r="F347" i="77"/>
  <c r="E347" i="77"/>
  <c r="AG346" i="77"/>
  <c r="AF346" i="77"/>
  <c r="AD346" i="77"/>
  <c r="Z346" i="77"/>
  <c r="Y346" i="77"/>
  <c r="X346" i="77"/>
  <c r="V346" i="77"/>
  <c r="T346" i="77"/>
  <c r="R346" i="77"/>
  <c r="Q346" i="77"/>
  <c r="P346" i="77"/>
  <c r="N346" i="77"/>
  <c r="L346" i="77"/>
  <c r="J346" i="77"/>
  <c r="I346" i="77"/>
  <c r="H346" i="77"/>
  <c r="F346" i="77"/>
  <c r="E346" i="77"/>
  <c r="B346" i="77"/>
  <c r="AG345" i="77"/>
  <c r="AC345" i="77"/>
  <c r="AB345" i="77"/>
  <c r="Y345" i="77"/>
  <c r="X345" i="77"/>
  <c r="U345" i="77"/>
  <c r="T345" i="77"/>
  <c r="R345" i="77"/>
  <c r="Q345" i="77"/>
  <c r="M345" i="77"/>
  <c r="L345" i="77"/>
  <c r="J345" i="77"/>
  <c r="I345" i="77"/>
  <c r="E345" i="77"/>
  <c r="D345" i="77"/>
  <c r="B345" i="77"/>
  <c r="AF344" i="77"/>
  <c r="AD344" i="77"/>
  <c r="AB344" i="77"/>
  <c r="X344" i="77"/>
  <c r="V344" i="77"/>
  <c r="T344" i="77"/>
  <c r="P344" i="77"/>
  <c r="N344" i="77"/>
  <c r="L344" i="77"/>
  <c r="H344" i="77"/>
  <c r="F344" i="77"/>
  <c r="D344" i="77"/>
  <c r="AG343" i="77"/>
  <c r="Z343" i="77"/>
  <c r="Y343" i="77"/>
  <c r="W343" i="77"/>
  <c r="R343" i="77"/>
  <c r="Q343" i="77"/>
  <c r="M343" i="77"/>
  <c r="J343" i="77"/>
  <c r="I343" i="77"/>
  <c r="B343" i="77"/>
  <c r="AD305" i="77"/>
  <c r="AC305" i="77"/>
  <c r="AB305" i="77"/>
  <c r="Z305" i="77"/>
  <c r="Y305" i="77"/>
  <c r="X305" i="77"/>
  <c r="V305" i="77"/>
  <c r="U305" i="77"/>
  <c r="T305" i="77"/>
  <c r="R305" i="77"/>
  <c r="Q305" i="77"/>
  <c r="N305" i="77"/>
  <c r="M305" i="77"/>
  <c r="L305" i="77"/>
  <c r="J305" i="77"/>
  <c r="F305" i="77"/>
  <c r="E305" i="77"/>
  <c r="D305" i="77"/>
  <c r="B305" i="77"/>
  <c r="AG304" i="77"/>
  <c r="AF304" i="77"/>
  <c r="AD304" i="77"/>
  <c r="AC304" i="77"/>
  <c r="Y304" i="77"/>
  <c r="X304" i="77"/>
  <c r="V304" i="77"/>
  <c r="U304" i="77"/>
  <c r="T304" i="77"/>
  <c r="Q304" i="77"/>
  <c r="P304" i="77"/>
  <c r="M304" i="77"/>
  <c r="I304" i="77"/>
  <c r="H304" i="77"/>
  <c r="E304" i="77"/>
  <c r="AF303" i="77"/>
  <c r="AE303" i="77"/>
  <c r="AB303" i="77"/>
  <c r="AA303" i="77"/>
  <c r="Z303" i="77"/>
  <c r="X303" i="77"/>
  <c r="W303" i="77"/>
  <c r="T303" i="77"/>
  <c r="S303" i="77"/>
  <c r="R303" i="77"/>
  <c r="P303" i="77"/>
  <c r="O303" i="77"/>
  <c r="L303" i="77"/>
  <c r="K303" i="77"/>
  <c r="J303" i="77"/>
  <c r="H303" i="77"/>
  <c r="G303" i="77"/>
  <c r="D303" i="77"/>
  <c r="C303" i="77"/>
  <c r="B303" i="77"/>
  <c r="AG302" i="77"/>
  <c r="AF302" i="77"/>
  <c r="AE302" i="77"/>
  <c r="AD302" i="77"/>
  <c r="AC302" i="77"/>
  <c r="AB302" i="77"/>
  <c r="AA302" i="77"/>
  <c r="Y302" i="77"/>
  <c r="W302" i="77"/>
  <c r="V302" i="77"/>
  <c r="U302" i="77"/>
  <c r="S302" i="77"/>
  <c r="Q302" i="77"/>
  <c r="O302" i="77"/>
  <c r="N302" i="77"/>
  <c r="M302" i="77"/>
  <c r="K302" i="77"/>
  <c r="I302" i="77"/>
  <c r="G302" i="77"/>
  <c r="F302" i="77"/>
  <c r="E302" i="77"/>
  <c r="C302" i="77"/>
  <c r="AG301" i="77"/>
  <c r="AF301" i="77"/>
  <c r="AD301" i="77"/>
  <c r="Z301" i="77"/>
  <c r="Y301" i="77"/>
  <c r="X301" i="77"/>
  <c r="V301" i="77"/>
  <c r="R301" i="77"/>
  <c r="Q301" i="77"/>
  <c r="P301" i="77"/>
  <c r="N301" i="77"/>
  <c r="M301" i="77"/>
  <c r="J301" i="77"/>
  <c r="I301" i="77"/>
  <c r="H301" i="77"/>
  <c r="F301" i="77"/>
  <c r="E301" i="77"/>
  <c r="B301" i="77"/>
  <c r="AG263" i="77"/>
  <c r="AF263" i="77"/>
  <c r="AC263" i="77"/>
  <c r="AB263" i="77"/>
  <c r="Y263" i="77"/>
  <c r="U263" i="77"/>
  <c r="T263" i="77"/>
  <c r="Q263" i="77"/>
  <c r="P263" i="77"/>
  <c r="M263" i="77"/>
  <c r="L263" i="77"/>
  <c r="I263" i="77"/>
  <c r="E263" i="77"/>
  <c r="D263" i="77"/>
  <c r="B263" i="77"/>
  <c r="AF262" i="77"/>
  <c r="AD262" i="77"/>
  <c r="AB262" i="77"/>
  <c r="X262" i="77"/>
  <c r="W262" i="77"/>
  <c r="V262" i="77"/>
  <c r="U262" i="77"/>
  <c r="T262" i="77"/>
  <c r="P262" i="77"/>
  <c r="N262" i="77"/>
  <c r="M262" i="77"/>
  <c r="L262" i="77"/>
  <c r="J262" i="77"/>
  <c r="H262" i="77"/>
  <c r="F262" i="77"/>
  <c r="D262" i="77"/>
  <c r="AG261" i="77"/>
  <c r="AF261" i="77"/>
  <c r="AC261" i="77"/>
  <c r="Z261" i="77"/>
  <c r="Y261" i="77"/>
  <c r="X261" i="77"/>
  <c r="V261" i="77"/>
  <c r="U261" i="77"/>
  <c r="R261" i="77"/>
  <c r="Q261" i="77"/>
  <c r="N261" i="77"/>
  <c r="J261" i="77"/>
  <c r="I261" i="77"/>
  <c r="F261" i="77"/>
  <c r="B261" i="77"/>
  <c r="AG260" i="77"/>
  <c r="AD260" i="77"/>
  <c r="AC260" i="77"/>
  <c r="AB260" i="77"/>
  <c r="Z260" i="77"/>
  <c r="Y260" i="77"/>
  <c r="V260" i="77"/>
  <c r="U260" i="77"/>
  <c r="T260" i="77"/>
  <c r="R260" i="77"/>
  <c r="Q260" i="77"/>
  <c r="N260" i="77"/>
  <c r="M260" i="77"/>
  <c r="L260" i="77"/>
  <c r="J260" i="77"/>
  <c r="F260" i="77"/>
  <c r="E260" i="77"/>
  <c r="D260" i="77"/>
  <c r="B260" i="77"/>
  <c r="AG259" i="77"/>
  <c r="AF259" i="77"/>
  <c r="AC259" i="77"/>
  <c r="Y259" i="77"/>
  <c r="X259" i="77"/>
  <c r="W259" i="77"/>
  <c r="U259" i="77"/>
  <c r="T259" i="77"/>
  <c r="Q259" i="77"/>
  <c r="P259" i="77"/>
  <c r="N259" i="77"/>
  <c r="M259" i="77"/>
  <c r="I259" i="77"/>
  <c r="H259" i="77"/>
  <c r="E259" i="77"/>
  <c r="AF221" i="77"/>
  <c r="AE221" i="77"/>
  <c r="AB221" i="77"/>
  <c r="AA221" i="77"/>
  <c r="Z221" i="77"/>
  <c r="X221" i="77"/>
  <c r="W221" i="77"/>
  <c r="T221" i="77"/>
  <c r="S221" i="77"/>
  <c r="R221" i="77"/>
  <c r="P221" i="77"/>
  <c r="O221" i="77"/>
  <c r="L221" i="77"/>
  <c r="K221" i="77"/>
  <c r="J221" i="77"/>
  <c r="H221" i="77"/>
  <c r="G221" i="77"/>
  <c r="D221" i="77"/>
  <c r="C221" i="77"/>
  <c r="B221" i="77"/>
  <c r="AG220" i="77"/>
  <c r="AF220" i="77"/>
  <c r="AE220" i="77"/>
  <c r="AD220" i="77"/>
  <c r="AC220" i="77"/>
  <c r="AB220" i="77"/>
  <c r="AA220" i="77"/>
  <c r="Y220" i="77"/>
  <c r="W220" i="77"/>
  <c r="V220" i="77"/>
  <c r="U220" i="77"/>
  <c r="S220" i="77"/>
  <c r="Q220" i="77"/>
  <c r="O220" i="77"/>
  <c r="N220" i="77"/>
  <c r="M220" i="77"/>
  <c r="K220" i="77"/>
  <c r="I220" i="77"/>
  <c r="G220" i="77"/>
  <c r="F220" i="77"/>
  <c r="E220" i="77"/>
  <c r="C220" i="77"/>
  <c r="AG219" i="77"/>
  <c r="AF219" i="77"/>
  <c r="AD219" i="77"/>
  <c r="AC219" i="77"/>
  <c r="Z219" i="77"/>
  <c r="Y219" i="77"/>
  <c r="X219" i="77"/>
  <c r="V219" i="77"/>
  <c r="U219" i="77"/>
  <c r="R219" i="77"/>
  <c r="Q219" i="77"/>
  <c r="P219" i="77"/>
  <c r="N219" i="77"/>
  <c r="M219" i="77"/>
  <c r="J219" i="77"/>
  <c r="I219" i="77"/>
  <c r="H219" i="77"/>
  <c r="F219" i="77"/>
  <c r="E219" i="77"/>
  <c r="B219" i="77"/>
  <c r="AG218" i="77"/>
  <c r="AE218" i="77"/>
  <c r="AC218" i="77"/>
  <c r="AB218" i="77"/>
  <c r="AA218" i="77"/>
  <c r="Z218" i="77"/>
  <c r="Y218" i="77"/>
  <c r="U218" i="77"/>
  <c r="T218" i="77"/>
  <c r="S218" i="77"/>
  <c r="Q218" i="77"/>
  <c r="P218" i="77"/>
  <c r="O218" i="77"/>
  <c r="M218" i="77"/>
  <c r="L218" i="77"/>
  <c r="K218" i="77"/>
  <c r="J218" i="77"/>
  <c r="I218" i="77"/>
  <c r="H218" i="77"/>
  <c r="G218" i="77"/>
  <c r="E218" i="77"/>
  <c r="D218" i="77"/>
  <c r="C218" i="77"/>
  <c r="AF217" i="77"/>
  <c r="AE217" i="77"/>
  <c r="AD217" i="77"/>
  <c r="AB217" i="77"/>
  <c r="Z217" i="77"/>
  <c r="X217" i="77"/>
  <c r="W217" i="77"/>
  <c r="V217" i="77"/>
  <c r="T217" i="77"/>
  <c r="S217" i="77"/>
  <c r="P217" i="77"/>
  <c r="O217" i="77"/>
  <c r="N217" i="77"/>
  <c r="L217" i="77"/>
  <c r="J217" i="77"/>
  <c r="H217" i="77"/>
  <c r="G217" i="77"/>
  <c r="F217" i="77"/>
  <c r="D217" i="77"/>
  <c r="C217" i="77"/>
  <c r="AG179" i="77"/>
  <c r="AE179" i="77"/>
  <c r="AD179" i="77"/>
  <c r="AC179" i="77"/>
  <c r="AA179" i="77"/>
  <c r="Z179" i="77"/>
  <c r="Y179" i="77"/>
  <c r="X179" i="77"/>
  <c r="W179" i="77"/>
  <c r="U179" i="77"/>
  <c r="S179" i="77"/>
  <c r="R179" i="77"/>
  <c r="Q179" i="77"/>
  <c r="O179" i="77"/>
  <c r="K179" i="77"/>
  <c r="J179" i="77"/>
  <c r="I179" i="77"/>
  <c r="G179" i="77"/>
  <c r="E179" i="77"/>
  <c r="C179" i="77"/>
  <c r="B179" i="77"/>
  <c r="AG178" i="77"/>
  <c r="AD178" i="77"/>
  <c r="AC178" i="77"/>
  <c r="AB178" i="77"/>
  <c r="AA178" i="77"/>
  <c r="Z178" i="77"/>
  <c r="V178" i="77"/>
  <c r="U178" i="77"/>
  <c r="T178" i="77"/>
  <c r="R178" i="77"/>
  <c r="Q178" i="77"/>
  <c r="N178" i="77"/>
  <c r="M178" i="77"/>
  <c r="L178" i="77"/>
  <c r="J178" i="77"/>
  <c r="F178" i="77"/>
  <c r="E178" i="77"/>
  <c r="D178" i="77"/>
  <c r="C178" i="77"/>
  <c r="B178" i="77"/>
  <c r="AG177" i="77"/>
  <c r="AF177" i="77"/>
  <c r="AE177" i="77"/>
  <c r="AC177" i="77"/>
  <c r="AB177" i="77"/>
  <c r="Y177" i="77"/>
  <c r="X177" i="77"/>
  <c r="W177" i="77"/>
  <c r="U177" i="77"/>
  <c r="T177" i="77"/>
  <c r="S177" i="77"/>
  <c r="Q177" i="77"/>
  <c r="P177" i="77"/>
  <c r="O177" i="77"/>
  <c r="M177" i="77"/>
  <c r="L177" i="77"/>
  <c r="K177" i="77"/>
  <c r="I177" i="77"/>
  <c r="H177" i="77"/>
  <c r="G177" i="77"/>
  <c r="E177" i="77"/>
  <c r="AF176" i="77"/>
  <c r="AE176" i="77"/>
  <c r="AB176" i="77"/>
  <c r="AA176" i="77"/>
  <c r="Z176" i="77"/>
  <c r="X176" i="77"/>
  <c r="W176" i="77"/>
  <c r="V176" i="77"/>
  <c r="T176" i="77"/>
  <c r="S176" i="77"/>
  <c r="R176" i="77"/>
  <c r="Q176" i="77"/>
  <c r="P176" i="77"/>
  <c r="N176" i="77"/>
  <c r="L176" i="77"/>
  <c r="K176" i="77"/>
  <c r="J176" i="77"/>
  <c r="H176" i="77"/>
  <c r="F176" i="77"/>
  <c r="D176" i="77"/>
  <c r="C176" i="77"/>
  <c r="B176" i="77"/>
  <c r="AE175" i="77"/>
  <c r="AD175" i="77"/>
  <c r="AC175" i="77"/>
  <c r="AA175" i="77"/>
  <c r="W175" i="77"/>
  <c r="V175" i="77"/>
  <c r="U175" i="77"/>
  <c r="T175" i="77"/>
  <c r="S175" i="77"/>
  <c r="O175" i="77"/>
  <c r="N175" i="77"/>
  <c r="M175" i="77"/>
  <c r="K175" i="77"/>
  <c r="J175" i="77"/>
  <c r="G175" i="77"/>
  <c r="F175" i="77"/>
  <c r="E175" i="77"/>
  <c r="C175" i="77"/>
  <c r="AG137" i="77"/>
  <c r="AF137" i="77"/>
  <c r="AD137" i="77"/>
  <c r="AC137" i="77"/>
  <c r="AB137" i="77"/>
  <c r="Z137" i="77"/>
  <c r="Y137" i="77"/>
  <c r="X137" i="77"/>
  <c r="V137" i="77"/>
  <c r="U137" i="77"/>
  <c r="T137" i="77"/>
  <c r="R137" i="77"/>
  <c r="Q137" i="77"/>
  <c r="P137" i="77"/>
  <c r="N137" i="77"/>
  <c r="M137" i="77"/>
  <c r="L137" i="77"/>
  <c r="J137" i="77"/>
  <c r="I137" i="77"/>
  <c r="H137" i="77"/>
  <c r="F137" i="77"/>
  <c r="E137" i="77"/>
  <c r="D137" i="77"/>
  <c r="B137" i="77"/>
  <c r="AG136" i="77"/>
  <c r="AF136" i="77"/>
  <c r="AC136" i="77"/>
  <c r="AB136" i="77"/>
  <c r="AA136" i="77"/>
  <c r="Y136" i="77"/>
  <c r="U136" i="77"/>
  <c r="T136" i="77"/>
  <c r="S136" i="77"/>
  <c r="Q136" i="77"/>
  <c r="P136" i="77"/>
  <c r="M136" i="77"/>
  <c r="L136" i="77"/>
  <c r="K136" i="77"/>
  <c r="I136" i="77"/>
  <c r="E136" i="77"/>
  <c r="D136" i="77"/>
  <c r="C136" i="77"/>
  <c r="AF135" i="77"/>
  <c r="AE135" i="77"/>
  <c r="AD135" i="77"/>
  <c r="AB135" i="77"/>
  <c r="X135" i="77"/>
  <c r="W135" i="77"/>
  <c r="V135" i="77"/>
  <c r="T135" i="77"/>
  <c r="P135" i="77"/>
  <c r="O135" i="77"/>
  <c r="N135" i="77"/>
  <c r="M135" i="77"/>
  <c r="L135" i="77"/>
  <c r="K135" i="77"/>
  <c r="H135" i="77"/>
  <c r="G135" i="77"/>
  <c r="F135" i="77"/>
  <c r="D135" i="77"/>
  <c r="AG134" i="77"/>
  <c r="AE134" i="77"/>
  <c r="AC134" i="77"/>
  <c r="AB134" i="77"/>
  <c r="AA134" i="77"/>
  <c r="Z134" i="77"/>
  <c r="Y134" i="77"/>
  <c r="X134" i="77"/>
  <c r="W134" i="77"/>
  <c r="U134" i="77"/>
  <c r="S134" i="77"/>
  <c r="R134" i="77"/>
  <c r="Q134" i="77"/>
  <c r="O134" i="77"/>
  <c r="M134" i="77"/>
  <c r="K134" i="77"/>
  <c r="J134" i="77"/>
  <c r="I134" i="77"/>
  <c r="G134" i="77"/>
  <c r="E134" i="77"/>
  <c r="C134" i="77"/>
  <c r="B134" i="77"/>
  <c r="AG133" i="77"/>
  <c r="AD133" i="77"/>
  <c r="AC133" i="77"/>
  <c r="AB133" i="77"/>
  <c r="AA133" i="77"/>
  <c r="Z133" i="77"/>
  <c r="Y133" i="77"/>
  <c r="U133" i="77"/>
  <c r="T133" i="77"/>
  <c r="R133" i="77"/>
  <c r="P133" i="77"/>
  <c r="N133" i="77"/>
  <c r="M133" i="77"/>
  <c r="L133" i="77"/>
  <c r="J133" i="77"/>
  <c r="I133" i="77"/>
  <c r="H133" i="77"/>
  <c r="F133" i="77"/>
  <c r="E133" i="77"/>
  <c r="D133" i="77"/>
  <c r="B133" i="77"/>
  <c r="AG95" i="77"/>
  <c r="AF95" i="77"/>
  <c r="AE95" i="77"/>
  <c r="AC95" i="77"/>
  <c r="Y95" i="77"/>
  <c r="X95" i="77"/>
  <c r="W95" i="77"/>
  <c r="V95" i="77"/>
  <c r="U95" i="77"/>
  <c r="Q95" i="77"/>
  <c r="P95" i="77"/>
  <c r="O95" i="77"/>
  <c r="M95" i="77"/>
  <c r="L95" i="77"/>
  <c r="I95" i="77"/>
  <c r="H95" i="77"/>
  <c r="G95" i="77"/>
  <c r="E95" i="77"/>
  <c r="AF94" i="77"/>
  <c r="AE94" i="77"/>
  <c r="AB94" i="77"/>
  <c r="AA94" i="77"/>
  <c r="Z94" i="77"/>
  <c r="X94" i="77"/>
  <c r="W94" i="77"/>
  <c r="T94" i="77"/>
  <c r="S94" i="77"/>
  <c r="R94" i="77"/>
  <c r="P94" i="77"/>
  <c r="O94" i="77"/>
  <c r="L94" i="77"/>
  <c r="K94" i="77"/>
  <c r="J94" i="77"/>
  <c r="H94" i="77"/>
  <c r="G94" i="77"/>
  <c r="D94" i="77"/>
  <c r="C94" i="77"/>
  <c r="B94" i="77"/>
  <c r="AE93" i="77"/>
  <c r="AD93" i="77"/>
  <c r="AC93" i="77"/>
  <c r="AB93" i="77"/>
  <c r="AA93" i="77"/>
  <c r="Y93" i="77"/>
  <c r="W93" i="77"/>
  <c r="V93" i="77"/>
  <c r="U93" i="77"/>
  <c r="S93" i="77"/>
  <c r="O93" i="77"/>
  <c r="N93" i="77"/>
  <c r="M93" i="77"/>
  <c r="K93" i="77"/>
  <c r="J93" i="77"/>
  <c r="I93" i="77"/>
  <c r="G93" i="77"/>
  <c r="F93" i="77"/>
  <c r="E93" i="77"/>
  <c r="C93" i="77"/>
  <c r="B93" i="77"/>
  <c r="AG92" i="77"/>
  <c r="AF92" i="77"/>
  <c r="AD92" i="77"/>
  <c r="Z92" i="77"/>
  <c r="Y92" i="77"/>
  <c r="X92" i="77"/>
  <c r="W92" i="77"/>
  <c r="V92" i="77"/>
  <c r="R92" i="77"/>
  <c r="Q92" i="77"/>
  <c r="P92" i="77"/>
  <c r="N92" i="77"/>
  <c r="M92" i="77"/>
  <c r="J92" i="77"/>
  <c r="I92" i="77"/>
  <c r="H92" i="77"/>
  <c r="F92" i="77"/>
  <c r="E92" i="77"/>
  <c r="B92" i="77"/>
  <c r="AG91" i="77"/>
  <c r="AF91" i="77"/>
  <c r="AC91" i="77"/>
  <c r="AB91" i="77"/>
  <c r="AA91" i="77"/>
  <c r="Z91" i="77"/>
  <c r="Y91" i="77"/>
  <c r="U91" i="77"/>
  <c r="T91" i="77"/>
  <c r="S91" i="77"/>
  <c r="Q91" i="77"/>
  <c r="M91" i="77"/>
  <c r="L91" i="77"/>
  <c r="K91" i="77"/>
  <c r="I91" i="77"/>
  <c r="E91" i="77"/>
  <c r="D91" i="77"/>
  <c r="C91" i="77"/>
  <c r="AF53" i="77"/>
  <c r="AE53" i="77"/>
  <c r="AD53" i="77"/>
  <c r="AB53" i="77"/>
  <c r="X53" i="77"/>
  <c r="W53" i="77"/>
  <c r="V53" i="77"/>
  <c r="U53" i="77"/>
  <c r="T53" i="77"/>
  <c r="P53" i="77"/>
  <c r="O53" i="77"/>
  <c r="N53" i="77"/>
  <c r="L53" i="77"/>
  <c r="H53" i="77"/>
  <c r="G53" i="77"/>
  <c r="F53" i="77"/>
  <c r="D53" i="77"/>
  <c r="C53" i="77"/>
  <c r="AG52" i="77"/>
  <c r="AE52" i="77"/>
  <c r="AD52" i="77"/>
  <c r="AA52" i="77"/>
  <c r="Z52" i="77"/>
  <c r="Y52" i="77"/>
  <c r="X52" i="77"/>
  <c r="W52" i="77"/>
  <c r="S52" i="77"/>
  <c r="R52" i="77"/>
  <c r="Q52" i="77"/>
  <c r="O52" i="77"/>
  <c r="M52" i="77"/>
  <c r="K52" i="77"/>
  <c r="J52" i="77"/>
  <c r="I52" i="77"/>
  <c r="G52" i="77"/>
  <c r="F52" i="77"/>
  <c r="E52" i="77"/>
  <c r="C52" i="77"/>
  <c r="B52" i="77"/>
  <c r="AG51" i="77"/>
  <c r="AD51" i="77"/>
  <c r="AC51" i="77"/>
  <c r="AB51" i="77"/>
  <c r="Z51" i="77"/>
  <c r="Y51" i="77"/>
  <c r="V51" i="77"/>
  <c r="U51" i="77"/>
  <c r="T51" i="77"/>
  <c r="R51" i="77"/>
  <c r="Q51" i="77"/>
  <c r="N51" i="77"/>
  <c r="M51" i="77"/>
  <c r="L51" i="77"/>
  <c r="J51" i="77"/>
  <c r="I51" i="77"/>
  <c r="F51" i="77"/>
  <c r="E51" i="77"/>
  <c r="D51" i="77"/>
  <c r="B51" i="77"/>
  <c r="AG50" i="77"/>
  <c r="AF50" i="77"/>
  <c r="AE50" i="77"/>
  <c r="AD50" i="77"/>
  <c r="AC50" i="77"/>
  <c r="Y50" i="77"/>
  <c r="X50" i="77"/>
  <c r="W50" i="77"/>
  <c r="U50" i="77"/>
  <c r="Q50" i="77"/>
  <c r="P50" i="77"/>
  <c r="O50" i="77"/>
  <c r="M50" i="77"/>
  <c r="L50" i="77"/>
  <c r="I50" i="77"/>
  <c r="H50" i="77"/>
  <c r="G50" i="77"/>
  <c r="F50" i="77"/>
  <c r="E50" i="77"/>
  <c r="AF49" i="77"/>
  <c r="AE49" i="77"/>
  <c r="AD49" i="77"/>
  <c r="AB49" i="77"/>
  <c r="AA49" i="77"/>
  <c r="Z49" i="77"/>
  <c r="X49" i="77"/>
  <c r="W49" i="77"/>
  <c r="V49" i="77"/>
  <c r="T49" i="77"/>
  <c r="S49" i="77"/>
  <c r="R49" i="77"/>
  <c r="Q49" i="77"/>
  <c r="P49" i="77"/>
  <c r="N49" i="77"/>
  <c r="L49" i="77"/>
  <c r="K49" i="77"/>
  <c r="J49" i="77"/>
  <c r="H49" i="77"/>
  <c r="D49" i="77"/>
  <c r="C49" i="77"/>
  <c r="B49" i="77"/>
  <c r="AE9" i="77"/>
  <c r="AD9" i="77"/>
  <c r="AC9" i="77"/>
  <c r="AA9" i="77"/>
  <c r="Z9" i="77"/>
  <c r="W9" i="77"/>
  <c r="V9" i="77"/>
  <c r="U9" i="77"/>
  <c r="T9" i="77"/>
  <c r="S9" i="77"/>
  <c r="R9" i="77"/>
  <c r="O9" i="77"/>
  <c r="N9" i="77"/>
  <c r="M9" i="77"/>
  <c r="K9" i="77"/>
  <c r="J9" i="77"/>
  <c r="G9" i="77"/>
  <c r="F9" i="77"/>
  <c r="E9" i="77"/>
  <c r="D9" i="77"/>
  <c r="C9" i="77"/>
  <c r="B9" i="77"/>
  <c r="AG8" i="77"/>
  <c r="AF8" i="77"/>
  <c r="AD8" i="77"/>
  <c r="AB8" i="77"/>
  <c r="Z8" i="77"/>
  <c r="Y8" i="77"/>
  <c r="X8" i="77"/>
  <c r="V8" i="77"/>
  <c r="R8" i="77"/>
  <c r="Q8" i="77"/>
  <c r="P8" i="77"/>
  <c r="O8" i="77"/>
  <c r="N8" i="77"/>
  <c r="M8" i="77"/>
  <c r="J8" i="77"/>
  <c r="I8" i="77"/>
  <c r="H8" i="77"/>
  <c r="F8" i="77"/>
  <c r="D8" i="77"/>
  <c r="B8" i="77"/>
  <c r="AG7" i="77"/>
  <c r="AC7" i="77"/>
  <c r="AB7" i="77"/>
  <c r="AA7" i="77"/>
  <c r="Y7" i="77"/>
  <c r="X7" i="77"/>
  <c r="W7" i="77"/>
  <c r="U7" i="77"/>
  <c r="T7" i="77"/>
  <c r="S7" i="77"/>
  <c r="Q7" i="77"/>
  <c r="P7" i="77"/>
  <c r="M7" i="77"/>
  <c r="L7" i="77"/>
  <c r="K7" i="77"/>
  <c r="I7" i="77"/>
  <c r="H7" i="77"/>
  <c r="E7" i="77"/>
  <c r="D7" i="77"/>
  <c r="C7" i="77"/>
  <c r="AF6" i="77"/>
  <c r="AE6" i="77"/>
  <c r="AD6" i="77"/>
  <c r="AB6" i="77"/>
  <c r="AA6" i="77"/>
  <c r="X6" i="77"/>
  <c r="W6" i="77"/>
  <c r="V6" i="77"/>
  <c r="T6" i="77"/>
  <c r="S6" i="77"/>
  <c r="P6" i="77"/>
  <c r="O6" i="77"/>
  <c r="N6" i="77"/>
  <c r="L6" i="77"/>
  <c r="K6" i="77"/>
  <c r="H6" i="77"/>
  <c r="G6" i="77"/>
  <c r="F6" i="77"/>
  <c r="D6" i="77"/>
  <c r="C6" i="77"/>
  <c r="AG5" i="77"/>
  <c r="AE5" i="77"/>
  <c r="AD5" i="77"/>
  <c r="AA5" i="77"/>
  <c r="Z5" i="77"/>
  <c r="Y5" i="77"/>
  <c r="W5" i="77"/>
  <c r="V5" i="77"/>
  <c r="S5" i="77"/>
  <c r="R5" i="77"/>
  <c r="Q5" i="77"/>
  <c r="O5" i="77"/>
  <c r="N5" i="77"/>
  <c r="K5" i="77"/>
  <c r="J5" i="77"/>
  <c r="I5" i="77"/>
  <c r="G5" i="77"/>
  <c r="F5" i="77"/>
  <c r="C5" i="77"/>
  <c r="B5" i="77"/>
  <c r="AA8" i="26"/>
  <c r="AD8" i="26"/>
  <c r="AG8" i="26"/>
  <c r="AH8" i="26"/>
  <c r="AK8" i="26"/>
  <c r="AA7" i="26"/>
  <c r="AD7" i="26"/>
  <c r="AG7" i="26"/>
  <c r="AH7" i="26"/>
  <c r="AK7" i="26"/>
  <c r="AD102" i="26"/>
  <c r="AK19" i="26"/>
  <c r="AJ19" i="26"/>
  <c r="AI19" i="26"/>
  <c r="AH19" i="26"/>
  <c r="AG19" i="26"/>
  <c r="AF19" i="26"/>
  <c r="AE19" i="26"/>
  <c r="AD19" i="26"/>
  <c r="AC19" i="26"/>
  <c r="AB19" i="26"/>
  <c r="AA19" i="26"/>
  <c r="Z19" i="26"/>
  <c r="AK18" i="26"/>
  <c r="AJ18" i="26"/>
  <c r="AI18" i="26"/>
  <c r="AH18" i="26"/>
  <c r="AG18" i="26"/>
  <c r="AF18" i="26"/>
  <c r="AE18" i="26"/>
  <c r="AD18" i="26"/>
  <c r="AC18" i="26"/>
  <c r="AB18" i="26"/>
  <c r="AA18" i="26"/>
  <c r="Z18" i="26"/>
  <c r="AK17" i="26"/>
  <c r="AJ17" i="26"/>
  <c r="AI17" i="26"/>
  <c r="AH17" i="26"/>
  <c r="AG17" i="26"/>
  <c r="AF17" i="26"/>
  <c r="AE17" i="26"/>
  <c r="AD17" i="26"/>
  <c r="AC17" i="26"/>
  <c r="AB17" i="26"/>
  <c r="AA17" i="26"/>
  <c r="Z17" i="26"/>
  <c r="AK16" i="26"/>
  <c r="AJ16" i="26"/>
  <c r="AI16" i="26"/>
  <c r="AH16" i="26"/>
  <c r="AG16" i="26"/>
  <c r="AF16" i="26"/>
  <c r="AE16" i="26"/>
  <c r="AD16" i="26"/>
  <c r="AC16" i="26"/>
  <c r="AB16" i="26"/>
  <c r="AA16" i="26"/>
  <c r="Z16" i="26"/>
  <c r="AK15" i="26"/>
  <c r="AJ15" i="26"/>
  <c r="AI15" i="26"/>
  <c r="AH15" i="26"/>
  <c r="AG15" i="26"/>
  <c r="AF15" i="26"/>
  <c r="AD15" i="26"/>
  <c r="AC15" i="26"/>
  <c r="AB15" i="26"/>
  <c r="AA15" i="26"/>
  <c r="Z15" i="26"/>
  <c r="AK14" i="26"/>
  <c r="AJ14" i="26"/>
  <c r="AI14" i="26"/>
  <c r="AH14" i="26"/>
  <c r="AG14" i="26"/>
  <c r="AF14" i="26"/>
  <c r="AE14" i="26"/>
  <c r="AD14" i="26"/>
  <c r="AC14" i="26"/>
  <c r="AB14" i="26"/>
  <c r="AA14" i="26"/>
  <c r="Z14" i="26"/>
  <c r="AK13" i="26"/>
  <c r="AI13" i="26"/>
  <c r="AH13" i="26"/>
  <c r="AG13" i="26"/>
  <c r="AF13" i="26"/>
  <c r="AE13" i="26"/>
  <c r="AC13" i="26"/>
  <c r="AB13" i="26"/>
  <c r="AA13" i="26"/>
  <c r="Z13" i="26"/>
  <c r="AK12" i="26"/>
  <c r="AJ12" i="26"/>
  <c r="AI12" i="26"/>
  <c r="AH12" i="26"/>
  <c r="AG12" i="26"/>
  <c r="AF12" i="26"/>
  <c r="AE12" i="26"/>
  <c r="AD12" i="26"/>
  <c r="AC12" i="26"/>
  <c r="AA12" i="26"/>
  <c r="Z12" i="26"/>
  <c r="AK11" i="26"/>
  <c r="AJ11" i="26"/>
  <c r="AI11" i="26"/>
  <c r="AH11" i="26"/>
  <c r="AF11" i="26"/>
  <c r="AE11" i="26"/>
  <c r="AD11" i="26"/>
  <c r="AC11" i="26"/>
  <c r="AA11" i="26"/>
  <c r="Z11" i="26"/>
  <c r="AK10" i="26"/>
  <c r="AJ10" i="26"/>
  <c r="AI10" i="26"/>
  <c r="AH10" i="26"/>
  <c r="AG10" i="26"/>
  <c r="AF10" i="26"/>
  <c r="AE10" i="26"/>
  <c r="AD10" i="26"/>
  <c r="AC10" i="26"/>
  <c r="AB10" i="26"/>
  <c r="AA10" i="26"/>
  <c r="Z10" i="26"/>
  <c r="AK9" i="26"/>
  <c r="AJ9" i="26"/>
  <c r="AI9" i="26"/>
  <c r="AH9" i="26"/>
  <c r="AG9" i="26"/>
  <c r="AF9" i="26"/>
  <c r="AE9" i="26"/>
  <c r="AD9" i="26"/>
  <c r="AC9" i="26"/>
  <c r="AB9" i="26"/>
  <c r="AA9" i="26"/>
  <c r="Z9" i="26"/>
  <c r="AI8" i="26"/>
  <c r="AF8" i="26"/>
  <c r="AE8" i="26"/>
  <c r="AC8" i="26"/>
  <c r="AB8" i="26"/>
  <c r="Z8" i="26"/>
  <c r="AJ7" i="26"/>
  <c r="AI7" i="26"/>
  <c r="AF7" i="26"/>
  <c r="AE7" i="26"/>
  <c r="AC7" i="26"/>
  <c r="AB7" i="26"/>
  <c r="Z7" i="26"/>
  <c r="AK6" i="26"/>
  <c r="AJ6" i="26"/>
  <c r="AI6" i="26"/>
  <c r="AH6" i="26"/>
  <c r="AF6" i="26"/>
  <c r="AE6" i="26"/>
  <c r="AD6" i="26"/>
  <c r="AC6" i="26"/>
  <c r="AB6" i="26"/>
  <c r="AA6" i="26"/>
  <c r="AJ5" i="26"/>
  <c r="AI5" i="26"/>
  <c r="AH5" i="26"/>
  <c r="AG5" i="26"/>
  <c r="AF5" i="26"/>
  <c r="AE5" i="26"/>
  <c r="AD5" i="26"/>
  <c r="AC5" i="26"/>
  <c r="AB5" i="26"/>
  <c r="AA5" i="26"/>
  <c r="Z5" i="26"/>
  <c r="AJ8" i="26"/>
  <c r="AJ13" i="26"/>
  <c r="AG6" i="26"/>
  <c r="AG11" i="26"/>
  <c r="AE15" i="26"/>
  <c r="AD13" i="26"/>
  <c r="AB11" i="26"/>
  <c r="AB12" i="26"/>
  <c r="Z6" i="26"/>
  <c r="C4" i="1"/>
  <c r="C22" i="1"/>
  <c r="I10" i="2"/>
  <c r="B20" i="2"/>
  <c r="D20" i="2"/>
  <c r="E20" i="2"/>
  <c r="I9" i="2"/>
  <c r="I19" i="2" s="1"/>
  <c r="E9" i="2"/>
  <c r="N42" i="1"/>
  <c r="N12" i="1"/>
  <c r="N10" i="1"/>
  <c r="F51" i="2"/>
  <c r="B10" i="1"/>
  <c r="B6" i="1"/>
  <c r="B52" i="32"/>
  <c r="A1" i="29"/>
  <c r="A2" i="29"/>
  <c r="A1" i="61"/>
  <c r="G6" i="61"/>
  <c r="K6" i="61" s="1"/>
  <c r="H6" i="61"/>
  <c r="G7" i="61"/>
  <c r="H7" i="61"/>
  <c r="L7" i="61" s="1"/>
  <c r="G8" i="61"/>
  <c r="K8" i="61" s="1"/>
  <c r="H8" i="61"/>
  <c r="L8" i="61" s="1"/>
  <c r="F48" i="3"/>
  <c r="O8" i="61" s="1"/>
  <c r="G16" i="61" s="1"/>
  <c r="G9" i="61"/>
  <c r="K9" i="61" s="1"/>
  <c r="H9" i="61"/>
  <c r="L9" i="61" s="1"/>
  <c r="F49" i="3"/>
  <c r="O9" i="61" s="1"/>
  <c r="G17" i="61" s="1"/>
  <c r="K17" i="61" s="1"/>
  <c r="G10" i="61"/>
  <c r="H10" i="61"/>
  <c r="L10" i="61" s="1"/>
  <c r="F50" i="3"/>
  <c r="O10" i="61" s="1"/>
  <c r="G11" i="61"/>
  <c r="K11" i="61" s="1"/>
  <c r="H11" i="61"/>
  <c r="H21" i="61"/>
  <c r="L21" i="61" s="1"/>
  <c r="F51" i="3"/>
  <c r="O11" i="61" s="1"/>
  <c r="G12" i="61"/>
  <c r="K12" i="61" s="1"/>
  <c r="F52" i="3"/>
  <c r="O12" i="61" s="1"/>
  <c r="G37" i="61" s="1"/>
  <c r="K37" i="61" s="1"/>
  <c r="C14" i="61"/>
  <c r="D14" i="61"/>
  <c r="D29" i="3" a="1"/>
  <c r="D32" i="3" s="1"/>
  <c r="O20" i="61" s="1"/>
  <c r="G21" i="61"/>
  <c r="G38" i="61"/>
  <c r="K38" i="61" s="1"/>
  <c r="H38" i="61"/>
  <c r="L38" i="61" s="1"/>
  <c r="B2" i="26"/>
  <c r="C7" i="26"/>
  <c r="C8" i="26"/>
  <c r="C9" i="26"/>
  <c r="C10" i="26"/>
  <c r="C11" i="26"/>
  <c r="C12" i="26"/>
  <c r="C13" i="26"/>
  <c r="C14" i="26"/>
  <c r="C15" i="26"/>
  <c r="C22" i="26"/>
  <c r="C30" i="26"/>
  <c r="C31" i="26"/>
  <c r="C33" i="26"/>
  <c r="C38" i="26"/>
  <c r="C39" i="26"/>
  <c r="C1" i="3"/>
  <c r="C2" i="3"/>
  <c r="B3" i="3"/>
  <c r="B5" i="3"/>
  <c r="B10" i="3"/>
  <c r="D5" i="3"/>
  <c r="D10" i="3"/>
  <c r="F5" i="3"/>
  <c r="F10" i="3"/>
  <c r="H5" i="3"/>
  <c r="H10" i="3"/>
  <c r="J5" i="3"/>
  <c r="J10" i="3"/>
  <c r="Q5" i="3" a="1"/>
  <c r="Q7" i="3" s="1"/>
  <c r="B6" i="3"/>
  <c r="D6" i="3"/>
  <c r="F6" i="3"/>
  <c r="H6" i="3"/>
  <c r="J6" i="3"/>
  <c r="B7" i="3"/>
  <c r="D7" i="3"/>
  <c r="F7" i="3"/>
  <c r="H7" i="3"/>
  <c r="J7" i="3"/>
  <c r="B8" i="3"/>
  <c r="D8" i="3"/>
  <c r="F8" i="3"/>
  <c r="H8" i="3"/>
  <c r="J8" i="3"/>
  <c r="B9" i="3"/>
  <c r="D9" i="3"/>
  <c r="F9" i="3"/>
  <c r="H9" i="3"/>
  <c r="J9" i="3"/>
  <c r="Q10" i="3"/>
  <c r="B12" i="3" a="1"/>
  <c r="B13" i="3" s="1"/>
  <c r="D12" i="3" a="1"/>
  <c r="D13" i="3" s="1"/>
  <c r="F12" i="3" a="1"/>
  <c r="F15" i="3" s="1"/>
  <c r="H12" i="3" a="1"/>
  <c r="H13" i="3" s="1"/>
  <c r="J12" i="3" a="1"/>
  <c r="J14" i="3" s="1"/>
  <c r="Q13" i="3" a="1"/>
  <c r="Q15" i="3" s="1"/>
  <c r="B19" i="3"/>
  <c r="D19" i="3"/>
  <c r="F19" i="3"/>
  <c r="H19" i="3"/>
  <c r="J19" i="3"/>
  <c r="B23" i="3"/>
  <c r="D23" i="3"/>
  <c r="F23" i="3"/>
  <c r="H23" i="3"/>
  <c r="J23" i="3"/>
  <c r="B24" i="3"/>
  <c r="D24" i="3"/>
  <c r="F24" i="3"/>
  <c r="H24" i="3"/>
  <c r="J24" i="3"/>
  <c r="Q28" i="3" a="1"/>
  <c r="Q30" i="3" s="1"/>
  <c r="B29" i="3" a="1"/>
  <c r="B31" i="3" s="1"/>
  <c r="F29" i="3" a="1"/>
  <c r="F33" i="3" s="1"/>
  <c r="H29" i="3" a="1"/>
  <c r="H32" i="3" s="1"/>
  <c r="J29" i="3" a="1"/>
  <c r="J31" i="3" s="1"/>
  <c r="L29" i="3" a="1"/>
  <c r="L32" i="3" s="1"/>
  <c r="P20" i="61" s="1"/>
  <c r="Q36" i="3"/>
  <c r="R36" i="3"/>
  <c r="Q37" i="3"/>
  <c r="R37" i="3"/>
  <c r="B38" i="3" a="1"/>
  <c r="B38" i="3" s="1"/>
  <c r="D38" i="3" a="1"/>
  <c r="D38" i="3" s="1"/>
  <c r="F38" i="3" a="1"/>
  <c r="F38" i="3" s="1"/>
  <c r="H38" i="3" a="1"/>
  <c r="H40" i="3" s="1"/>
  <c r="J38" i="3" a="1"/>
  <c r="J41" i="3" s="1"/>
  <c r="L38" i="3" a="1"/>
  <c r="L39" i="3" s="1"/>
  <c r="Q38" i="3"/>
  <c r="R38" i="3"/>
  <c r="P43" i="3"/>
  <c r="S43" i="3"/>
  <c r="P44" i="3"/>
  <c r="S44" i="3"/>
  <c r="Q46" i="3"/>
  <c r="Q47" i="3"/>
  <c r="B48" i="3"/>
  <c r="D48" i="3"/>
  <c r="H48" i="3"/>
  <c r="I48" i="3"/>
  <c r="J48" i="3"/>
  <c r="K48" i="3"/>
  <c r="L48" i="3"/>
  <c r="B49" i="3"/>
  <c r="D49" i="3"/>
  <c r="H49" i="3"/>
  <c r="I49" i="3"/>
  <c r="J49" i="3"/>
  <c r="K49" i="3"/>
  <c r="L49" i="3"/>
  <c r="B50" i="3"/>
  <c r="D50" i="3"/>
  <c r="H50" i="3"/>
  <c r="I50" i="3"/>
  <c r="J50" i="3"/>
  <c r="K50" i="3"/>
  <c r="L50" i="3"/>
  <c r="B51" i="3"/>
  <c r="D51" i="3"/>
  <c r="H51" i="3"/>
  <c r="I51" i="3"/>
  <c r="J51" i="3"/>
  <c r="K51" i="3"/>
  <c r="L51" i="3"/>
  <c r="B52" i="3"/>
  <c r="D52" i="3"/>
  <c r="H52" i="3"/>
  <c r="I52" i="3"/>
  <c r="J52" i="3"/>
  <c r="K52" i="3"/>
  <c r="L52" i="3"/>
  <c r="C1" i="2"/>
  <c r="C2" i="2"/>
  <c r="E4" i="2"/>
  <c r="B9" i="2"/>
  <c r="D9" i="2"/>
  <c r="G9" i="2"/>
  <c r="H9" i="2"/>
  <c r="B10" i="2"/>
  <c r="D10" i="2"/>
  <c r="E10" i="2"/>
  <c r="E11" i="2"/>
  <c r="G10" i="2"/>
  <c r="H10" i="2"/>
  <c r="H11" i="2"/>
  <c r="B11" i="2"/>
  <c r="D11" i="2"/>
  <c r="G11" i="2"/>
  <c r="I11" i="2"/>
  <c r="I20" i="2"/>
  <c r="B21" i="2"/>
  <c r="D21" i="2"/>
  <c r="E21" i="2"/>
  <c r="B22" i="2"/>
  <c r="D22" i="2"/>
  <c r="E22" i="2"/>
  <c r="E25" i="2"/>
  <c r="B30" i="2"/>
  <c r="D30" i="2"/>
  <c r="E30" i="2"/>
  <c r="E32" i="2"/>
  <c r="G30" i="2"/>
  <c r="H30" i="2"/>
  <c r="I30" i="2"/>
  <c r="I40" i="2" s="1"/>
  <c r="B31" i="2"/>
  <c r="D31" i="2"/>
  <c r="E31" i="2"/>
  <c r="G31" i="2"/>
  <c r="H31" i="2"/>
  <c r="I31" i="2"/>
  <c r="B32" i="2"/>
  <c r="D32" i="2"/>
  <c r="G32" i="2"/>
  <c r="H32" i="2"/>
  <c r="I32" i="2"/>
  <c r="B41" i="2"/>
  <c r="D41" i="2"/>
  <c r="E41" i="2"/>
  <c r="I41" i="2"/>
  <c r="B42" i="2"/>
  <c r="D42" i="2"/>
  <c r="E42" i="2"/>
  <c r="B43" i="2"/>
  <c r="D43" i="2"/>
  <c r="E43" i="2"/>
  <c r="F56" i="2"/>
  <c r="F47" i="2" s="1"/>
  <c r="F48" i="2"/>
  <c r="H48" i="2"/>
  <c r="I48" i="2"/>
  <c r="J48" i="2"/>
  <c r="K48" i="2"/>
  <c r="L48" i="2"/>
  <c r="F49" i="2"/>
  <c r="H49" i="2"/>
  <c r="I49" i="2"/>
  <c r="J49" i="2"/>
  <c r="K49" i="2"/>
  <c r="L49" i="2"/>
  <c r="F50" i="2"/>
  <c r="H50" i="2"/>
  <c r="I50" i="2"/>
  <c r="J50" i="2"/>
  <c r="K50" i="2"/>
  <c r="L50" i="2"/>
  <c r="H51" i="2"/>
  <c r="I51" i="2"/>
  <c r="J51" i="2"/>
  <c r="K51" i="2"/>
  <c r="L51" i="2"/>
  <c r="F52" i="2"/>
  <c r="B61" i="2"/>
  <c r="C61" i="2"/>
  <c r="D61" i="2"/>
  <c r="E61" i="2"/>
  <c r="F61" i="2"/>
  <c r="B62" i="2"/>
  <c r="C62" i="2"/>
  <c r="D62" i="2"/>
  <c r="E62" i="2"/>
  <c r="F62" i="2"/>
  <c r="B66" i="2"/>
  <c r="C66" i="2"/>
  <c r="D66" i="2"/>
  <c r="E66" i="2"/>
  <c r="F66" i="2"/>
  <c r="B67" i="2"/>
  <c r="C67" i="2"/>
  <c r="D67" i="2"/>
  <c r="E67" i="2"/>
  <c r="F67" i="2"/>
  <c r="C1" i="1"/>
  <c r="C2" i="1"/>
  <c r="L40" i="1"/>
  <c r="C3" i="1"/>
  <c r="N6" i="1"/>
  <c r="D6" i="1"/>
  <c r="F6" i="1"/>
  <c r="H6" i="1"/>
  <c r="J6" i="1"/>
  <c r="J10" i="1"/>
  <c r="L6" i="1"/>
  <c r="B7" i="1"/>
  <c r="N7" i="1"/>
  <c r="D7" i="1"/>
  <c r="F7" i="1"/>
  <c r="H7" i="1"/>
  <c r="J7" i="1"/>
  <c r="L7" i="1"/>
  <c r="B8" i="1"/>
  <c r="N8" i="1"/>
  <c r="D8" i="1"/>
  <c r="F8" i="1"/>
  <c r="H8" i="1"/>
  <c r="J8" i="1"/>
  <c r="L8" i="1"/>
  <c r="D10" i="1"/>
  <c r="F10" i="1"/>
  <c r="H10" i="1"/>
  <c r="L10" i="1"/>
  <c r="B11" i="1"/>
  <c r="D11" i="1"/>
  <c r="F11" i="1"/>
  <c r="H11" i="1"/>
  <c r="J11" i="1"/>
  <c r="L11" i="1"/>
  <c r="N11" i="1"/>
  <c r="B12" i="1"/>
  <c r="D12" i="1"/>
  <c r="F12" i="1"/>
  <c r="H12" i="1"/>
  <c r="J12" i="1"/>
  <c r="L12" i="1"/>
  <c r="B18" i="1"/>
  <c r="B13" i="1" s="1"/>
  <c r="D18" i="1"/>
  <c r="F18" i="1"/>
  <c r="F13" i="1" s="1"/>
  <c r="H18" i="1"/>
  <c r="H13" i="1" s="1"/>
  <c r="J18" i="1"/>
  <c r="J13" i="1" s="1"/>
  <c r="L18" i="1"/>
  <c r="B15" i="1"/>
  <c r="L15" i="1"/>
  <c r="J15" i="1"/>
  <c r="H15" i="1"/>
  <c r="H16" i="1"/>
  <c r="F15" i="1"/>
  <c r="D15" i="1"/>
  <c r="B16" i="1"/>
  <c r="D16" i="1"/>
  <c r="F16" i="1"/>
  <c r="J16" i="1"/>
  <c r="L16" i="1"/>
  <c r="B19" i="1"/>
  <c r="D19" i="1"/>
  <c r="F19" i="1"/>
  <c r="H19" i="1"/>
  <c r="J19" i="1"/>
  <c r="L19" i="1"/>
  <c r="M19" i="1" s="1"/>
  <c r="L49" i="1"/>
  <c r="C21" i="1"/>
  <c r="B24" i="1"/>
  <c r="N24" i="1"/>
  <c r="D24" i="1"/>
  <c r="F24" i="1"/>
  <c r="H24" i="1"/>
  <c r="J24" i="1"/>
  <c r="L24" i="1"/>
  <c r="B25" i="1"/>
  <c r="B29" i="1"/>
  <c r="N25" i="1"/>
  <c r="D25" i="1"/>
  <c r="F25" i="1"/>
  <c r="H25" i="1"/>
  <c r="J25" i="1"/>
  <c r="L25" i="1"/>
  <c r="B26" i="1"/>
  <c r="N26" i="1"/>
  <c r="D26" i="1"/>
  <c r="F26" i="1"/>
  <c r="H26" i="1"/>
  <c r="J26" i="1"/>
  <c r="L26" i="1"/>
  <c r="B28" i="1"/>
  <c r="D28" i="1"/>
  <c r="F28" i="1"/>
  <c r="H28" i="1"/>
  <c r="J28" i="1"/>
  <c r="L28" i="1"/>
  <c r="N28" i="1"/>
  <c r="D29" i="1"/>
  <c r="F29" i="1"/>
  <c r="H29" i="1"/>
  <c r="J29" i="1"/>
  <c r="L29" i="1"/>
  <c r="N29" i="1"/>
  <c r="B30" i="1"/>
  <c r="D30" i="1"/>
  <c r="F30" i="1"/>
  <c r="H30" i="1"/>
  <c r="J30" i="1"/>
  <c r="L30" i="1"/>
  <c r="N30" i="1"/>
  <c r="B31" i="1"/>
  <c r="B36" i="1" s="1"/>
  <c r="D31" i="1"/>
  <c r="F31" i="1"/>
  <c r="F36" i="1" s="1"/>
  <c r="H31" i="1"/>
  <c r="H36" i="1" s="1"/>
  <c r="J31" i="1"/>
  <c r="L31" i="1"/>
  <c r="L36" i="1" s="1"/>
  <c r="B33" i="1"/>
  <c r="B34" i="1"/>
  <c r="L33" i="1"/>
  <c r="J33" i="1"/>
  <c r="H33" i="1"/>
  <c r="F33" i="1"/>
  <c r="D33" i="1"/>
  <c r="D34" i="1"/>
  <c r="F34" i="1"/>
  <c r="H34" i="1"/>
  <c r="J34" i="1"/>
  <c r="L34" i="1"/>
  <c r="B37" i="1"/>
  <c r="D37" i="1"/>
  <c r="F37" i="1"/>
  <c r="H37" i="1"/>
  <c r="J37" i="1"/>
  <c r="L37" i="1"/>
  <c r="B42" i="1"/>
  <c r="B43" i="1"/>
  <c r="B44" i="1"/>
  <c r="B45" i="1"/>
  <c r="B46" i="1"/>
  <c r="D42" i="1"/>
  <c r="D43" i="1"/>
  <c r="D44" i="1"/>
  <c r="D45" i="1"/>
  <c r="D46" i="1"/>
  <c r="F42" i="1"/>
  <c r="F43" i="1"/>
  <c r="F44" i="1"/>
  <c r="F45" i="1"/>
  <c r="F46" i="1"/>
  <c r="H42" i="1"/>
  <c r="H43" i="1"/>
  <c r="H44" i="1"/>
  <c r="H45" i="1"/>
  <c r="H46" i="1"/>
  <c r="J42" i="1"/>
  <c r="J43" i="1"/>
  <c r="J44" i="1"/>
  <c r="J45" i="1"/>
  <c r="J46" i="1"/>
  <c r="L42" i="1"/>
  <c r="L43" i="1"/>
  <c r="L44" i="1"/>
  <c r="L45" i="1"/>
  <c r="L46" i="1"/>
  <c r="N43" i="1"/>
  <c r="N44" i="1"/>
  <c r="N45" i="1"/>
  <c r="N46" i="1"/>
  <c r="B51" i="1"/>
  <c r="B52" i="1"/>
  <c r="B53" i="1"/>
  <c r="B54" i="1"/>
  <c r="B55" i="1"/>
  <c r="D51" i="1"/>
  <c r="D52" i="1"/>
  <c r="D53" i="1"/>
  <c r="D54" i="1"/>
  <c r="D55" i="1"/>
  <c r="F51" i="1"/>
  <c r="F52" i="1"/>
  <c r="F53" i="1"/>
  <c r="F54" i="1"/>
  <c r="F55" i="1"/>
  <c r="H51" i="1"/>
  <c r="H52" i="1"/>
  <c r="H53" i="1"/>
  <c r="H54" i="1"/>
  <c r="H55" i="1"/>
  <c r="J51" i="1"/>
  <c r="J52" i="1"/>
  <c r="J53" i="1"/>
  <c r="J54" i="1"/>
  <c r="J55" i="1"/>
  <c r="L51" i="1"/>
  <c r="L52" i="1"/>
  <c r="L53" i="1"/>
  <c r="L54" i="1"/>
  <c r="L55" i="1"/>
  <c r="N51" i="1"/>
  <c r="N52" i="1"/>
  <c r="N53" i="1"/>
  <c r="N54" i="1"/>
  <c r="N55" i="1"/>
  <c r="C63" i="1"/>
  <c r="B64" i="1"/>
  <c r="C64" i="1"/>
  <c r="D64" i="1"/>
  <c r="F64" i="1"/>
  <c r="G64" i="1"/>
  <c r="I64" i="1"/>
  <c r="J64" i="1"/>
  <c r="L64" i="1"/>
  <c r="C3" i="60"/>
  <c r="D3" i="60"/>
  <c r="B6" i="60"/>
  <c r="B13" i="60"/>
  <c r="C13" i="60" s="1"/>
  <c r="E13" i="60" s="1"/>
  <c r="E14" i="60"/>
  <c r="E15" i="60"/>
  <c r="B20" i="60"/>
  <c r="B23" i="60"/>
  <c r="B35" i="60"/>
  <c r="C35" i="60"/>
  <c r="D35" i="60"/>
  <c r="E35" i="60"/>
  <c r="F35" i="60"/>
  <c r="C45" i="60"/>
  <c r="C48" i="60" s="1"/>
  <c r="C50" i="60"/>
  <c r="B51" i="60"/>
  <c r="B52" i="60" s="1"/>
  <c r="B55" i="60" s="1"/>
  <c r="B62" i="60"/>
  <c r="B14" i="3"/>
  <c r="B16" i="3"/>
  <c r="D31" i="3"/>
  <c r="O19" i="61" s="1"/>
  <c r="D33" i="3"/>
  <c r="O21" i="61" s="1"/>
  <c r="Q29" i="3"/>
  <c r="B12" i="3"/>
  <c r="D15" i="3"/>
  <c r="B15" i="3"/>
  <c r="H14" i="3"/>
  <c r="D41" i="3"/>
  <c r="F14" i="3" l="1"/>
  <c r="C13" i="1"/>
  <c r="B41" i="3"/>
  <c r="G12" i="1"/>
  <c r="B40" i="3"/>
  <c r="E12" i="1"/>
  <c r="E16" i="60"/>
  <c r="B19" i="60" s="1"/>
  <c r="D45" i="60"/>
  <c r="E45" i="60" s="1"/>
  <c r="F45" i="60" s="1"/>
  <c r="G45" i="60" s="1"/>
  <c r="H45" i="60" s="1"/>
  <c r="I45" i="60" s="1"/>
  <c r="J45" i="60" s="1"/>
  <c r="K45" i="60" s="1"/>
  <c r="L45" i="60" s="1"/>
  <c r="M45" i="60" s="1"/>
  <c r="N45" i="60" s="1"/>
  <c r="O45" i="60" s="1"/>
  <c r="P45" i="60" s="1"/>
  <c r="Q45" i="60" s="1"/>
  <c r="R45" i="60" s="1"/>
  <c r="S45" i="60" s="1"/>
  <c r="T45" i="60" s="1"/>
  <c r="U45" i="60" s="1"/>
  <c r="V45" i="60" s="1"/>
  <c r="W45" i="60" s="1"/>
  <c r="X45" i="60" s="1"/>
  <c r="Y45" i="60" s="1"/>
  <c r="Z45" i="60" s="1"/>
  <c r="AA45" i="60" s="1"/>
  <c r="AB45" i="60" s="1"/>
  <c r="AC45" i="60" s="1"/>
  <c r="AD45" i="60" s="1"/>
  <c r="AE45" i="60" s="1"/>
  <c r="AF45" i="60" s="1"/>
  <c r="AG45" i="60" s="1"/>
  <c r="AH45" i="60" s="1"/>
  <c r="AI45" i="60" s="1"/>
  <c r="AJ45" i="60" s="1"/>
  <c r="AK45" i="60" s="1"/>
  <c r="AL45" i="60" s="1"/>
  <c r="AM45" i="60" s="1"/>
  <c r="AN45" i="60" s="1"/>
  <c r="AO45" i="60" s="1"/>
  <c r="AP45" i="60" s="1"/>
  <c r="AQ45" i="60" s="1"/>
  <c r="AR45" i="60" s="1"/>
  <c r="AS45" i="60" s="1"/>
  <c r="AT45" i="60" s="1"/>
  <c r="AU45" i="60" s="1"/>
  <c r="AV45" i="60" s="1"/>
  <c r="AW45" i="60" s="1"/>
  <c r="AX45" i="60" s="1"/>
  <c r="AY45" i="60" s="1"/>
  <c r="AZ45" i="60" s="1"/>
  <c r="BA45" i="60" s="1"/>
  <c r="BB45" i="60" s="1"/>
  <c r="BC45" i="60" s="1"/>
  <c r="BD45" i="60" s="1"/>
  <c r="BE45" i="60" s="1"/>
  <c r="BF45" i="60" s="1"/>
  <c r="BG45" i="60" s="1"/>
  <c r="BH45" i="60" s="1"/>
  <c r="BI45" i="60" s="1"/>
  <c r="BJ45" i="60" s="1"/>
  <c r="BK45" i="60" s="1"/>
  <c r="BL45" i="60" s="1"/>
  <c r="BM45" i="60" s="1"/>
  <c r="BN45" i="60" s="1"/>
  <c r="BO45" i="60" s="1"/>
  <c r="BP45" i="60" s="1"/>
  <c r="BQ45" i="60" s="1"/>
  <c r="BR45" i="60" s="1"/>
  <c r="BS45" i="60" s="1"/>
  <c r="BT45" i="60" s="1"/>
  <c r="BU45" i="60" s="1"/>
  <c r="BV45" i="60" s="1"/>
  <c r="BW45" i="60" s="1"/>
  <c r="BX45" i="60" s="1"/>
  <c r="BY45" i="60" s="1"/>
  <c r="BZ45" i="60" s="1"/>
  <c r="CA45" i="60" s="1"/>
  <c r="CB45" i="60" s="1"/>
  <c r="CC45" i="60" s="1"/>
  <c r="CD45" i="60" s="1"/>
  <c r="CE45" i="60" s="1"/>
  <c r="CF45" i="60" s="1"/>
  <c r="CG45" i="60" s="1"/>
  <c r="CH45" i="60" s="1"/>
  <c r="CI45" i="60" s="1"/>
  <c r="CJ45" i="60" s="1"/>
  <c r="CK45" i="60" s="1"/>
  <c r="CL45" i="60" s="1"/>
  <c r="CM45" i="60" s="1"/>
  <c r="CN45" i="60" s="1"/>
  <c r="CO45" i="60" s="1"/>
  <c r="CP45" i="60" s="1"/>
  <c r="CQ45" i="60" s="1"/>
  <c r="CR45" i="60" s="1"/>
  <c r="CS45" i="60" s="1"/>
  <c r="CT45" i="60" s="1"/>
  <c r="CU45" i="60" s="1"/>
  <c r="CV45" i="60" s="1"/>
  <c r="CW45" i="60" s="1"/>
  <c r="CX45" i="60" s="1"/>
  <c r="CY45" i="60" s="1"/>
  <c r="CZ45" i="60" s="1"/>
  <c r="DA45" i="60" s="1"/>
  <c r="DB45" i="60" s="1"/>
  <c r="DC45" i="60" s="1"/>
  <c r="DD45" i="60" s="1"/>
  <c r="DE45" i="60" s="1"/>
  <c r="DF45" i="60" s="1"/>
  <c r="DG45" i="60" s="1"/>
  <c r="DH45" i="60" s="1"/>
  <c r="DI45" i="60" s="1"/>
  <c r="DJ45" i="60" s="1"/>
  <c r="DK45" i="60" s="1"/>
  <c r="DL45" i="60" s="1"/>
  <c r="DM45" i="60" s="1"/>
  <c r="DN45" i="60" s="1"/>
  <c r="DO45" i="60" s="1"/>
  <c r="DP45" i="60" s="1"/>
  <c r="DQ45" i="60" s="1"/>
  <c r="DR45" i="60" s="1"/>
  <c r="DS45" i="60" s="1"/>
  <c r="DT45" i="60" s="1"/>
  <c r="DU45" i="60" s="1"/>
  <c r="DV45" i="60" s="1"/>
  <c r="DW45" i="60" s="1"/>
  <c r="DX45" i="60" s="1"/>
  <c r="DY45" i="60" s="1"/>
  <c r="DZ45" i="60" s="1"/>
  <c r="EA45" i="60" s="1"/>
  <c r="EB45" i="60" s="1"/>
  <c r="EC45" i="60" s="1"/>
  <c r="ED45" i="60" s="1"/>
  <c r="EE45" i="60" s="1"/>
  <c r="EF45" i="60" s="1"/>
  <c r="EG45" i="60" s="1"/>
  <c r="EH45" i="60" s="1"/>
  <c r="EI45" i="60" s="1"/>
  <c r="EJ45" i="60" s="1"/>
  <c r="EK45" i="60" s="1"/>
  <c r="EL45" i="60" s="1"/>
  <c r="EM45" i="60" s="1"/>
  <c r="EN45" i="60" s="1"/>
  <c r="EO45" i="60" s="1"/>
  <c r="EP45" i="60" s="1"/>
  <c r="EQ45" i="60" s="1"/>
  <c r="ER45" i="60" s="1"/>
  <c r="ES45" i="60" s="1"/>
  <c r="ET45" i="60" s="1"/>
  <c r="EU45" i="60" s="1"/>
  <c r="EV45" i="60" s="1"/>
  <c r="EW45" i="60" s="1"/>
  <c r="EX45" i="60" s="1"/>
  <c r="EY45" i="60" s="1"/>
  <c r="EZ45" i="60" s="1"/>
  <c r="FA45" i="60" s="1"/>
  <c r="FB45" i="60" s="1"/>
  <c r="FC45" i="60" s="1"/>
  <c r="D40" i="3"/>
  <c r="L38" i="3"/>
  <c r="B474" i="77"/>
  <c r="AM224" i="77"/>
  <c r="L30" i="3"/>
  <c r="P18" i="61" s="1"/>
  <c r="D12" i="3"/>
  <c r="D13" i="60"/>
  <c r="B17" i="3"/>
  <c r="C12" i="3" s="1"/>
  <c r="Q6" i="3"/>
  <c r="L41" i="3"/>
  <c r="D16" i="3"/>
  <c r="Q28" i="3"/>
  <c r="F30" i="3"/>
  <c r="Q13" i="3"/>
  <c r="BE102" i="26"/>
  <c r="BT12" i="77"/>
  <c r="M102" i="26"/>
  <c r="AG770" i="77"/>
  <c r="N56" i="77"/>
  <c r="AF56" i="77"/>
  <c r="AF644" i="77"/>
  <c r="AC644" i="77"/>
  <c r="BO644" i="77"/>
  <c r="AX433" i="77"/>
  <c r="AN102" i="26"/>
  <c r="BL102" i="26"/>
  <c r="BR101" i="26"/>
  <c r="BU102" i="26"/>
  <c r="AI391" i="77"/>
  <c r="BU12" i="77"/>
  <c r="AA102" i="26"/>
  <c r="P101" i="26"/>
  <c r="AE102" i="26"/>
  <c r="AF140" i="77"/>
  <c r="CA101" i="26"/>
  <c r="K560" i="77"/>
  <c r="BQ644" i="77"/>
  <c r="BM140" i="77"/>
  <c r="BT644" i="77"/>
  <c r="U560" i="77"/>
  <c r="BG101" i="26"/>
  <c r="BJ102" i="26"/>
  <c r="BY102" i="26"/>
  <c r="V101" i="26"/>
  <c r="I101" i="26"/>
  <c r="BM102" i="26"/>
  <c r="AM102" i="26"/>
  <c r="AR101" i="26"/>
  <c r="BI101" i="26"/>
  <c r="J43" i="3"/>
  <c r="H13" i="2"/>
  <c r="AG101" i="26"/>
  <c r="Q433" i="77"/>
  <c r="O560" i="77"/>
  <c r="BP101" i="26"/>
  <c r="CA102" i="26"/>
  <c r="H34" i="61"/>
  <c r="L34" i="61" s="1"/>
  <c r="D30" i="3"/>
  <c r="O18" i="61" s="1"/>
  <c r="J30" i="3"/>
  <c r="D29" i="3"/>
  <c r="O17" i="61" s="1"/>
  <c r="B43" i="3"/>
  <c r="B39" i="3"/>
  <c r="B32" i="3"/>
  <c r="F12" i="3"/>
  <c r="E9" i="3"/>
  <c r="X140" i="77"/>
  <c r="AF224" i="77"/>
  <c r="AS474" i="77"/>
  <c r="BI102" i="26"/>
  <c r="H17" i="61"/>
  <c r="L17" i="61" s="1"/>
  <c r="D34" i="3"/>
  <c r="O22" i="61" s="1"/>
  <c r="J34" i="3"/>
  <c r="J15" i="3"/>
  <c r="L42" i="3"/>
  <c r="F31" i="3"/>
  <c r="Q24" i="3"/>
  <c r="J16" i="3"/>
  <c r="AF101" i="26"/>
  <c r="AJ101" i="26"/>
  <c r="AG391" i="77"/>
  <c r="W474" i="77"/>
  <c r="AT770" i="77"/>
  <c r="I770" i="77"/>
  <c r="N686" i="77"/>
  <c r="BH686" i="77"/>
  <c r="AK602" i="77"/>
  <c r="U391" i="77"/>
  <c r="AP224" i="77"/>
  <c r="AW182" i="77"/>
  <c r="BT56" i="77"/>
  <c r="H56" i="77"/>
  <c r="AL56" i="77"/>
  <c r="F56" i="77"/>
  <c r="AC12" i="77"/>
  <c r="AZ102" i="26"/>
  <c r="L40" i="3"/>
  <c r="H43" i="3"/>
  <c r="J13" i="3"/>
  <c r="J33" i="3"/>
  <c r="J17" i="3"/>
  <c r="K14" i="3" s="1"/>
  <c r="B42" i="3"/>
  <c r="AC102" i="26"/>
  <c r="AD101" i="26"/>
  <c r="D140" i="77"/>
  <c r="L140" i="77"/>
  <c r="N182" i="77"/>
  <c r="C516" i="77"/>
  <c r="BC12" i="77"/>
  <c r="W350" i="77"/>
  <c r="AQ391" i="77"/>
  <c r="L43" i="3"/>
  <c r="F34" i="3"/>
  <c r="B21" i="60"/>
  <c r="B22" i="60" s="1"/>
  <c r="AG308" i="77"/>
  <c r="M474" i="77"/>
  <c r="O474" i="77"/>
  <c r="Z686" i="77"/>
  <c r="C266" i="77"/>
  <c r="AM350" i="77"/>
  <c r="H12" i="77"/>
  <c r="X56" i="77"/>
  <c r="AE98" i="77"/>
  <c r="I140" i="77"/>
  <c r="F182" i="77"/>
  <c r="G182" i="77"/>
  <c r="L224" i="77"/>
  <c r="AB266" i="77"/>
  <c r="AD266" i="77"/>
  <c r="AB308" i="77"/>
  <c r="N728" i="77"/>
  <c r="BI770" i="77"/>
  <c r="W102" i="26"/>
  <c r="AM101" i="26"/>
  <c r="BQ102" i="26"/>
  <c r="AB102" i="26"/>
  <c r="AD12" i="77"/>
  <c r="AB98" i="77"/>
  <c r="H182" i="77"/>
  <c r="M224" i="77"/>
  <c r="AE224" i="77"/>
  <c r="Z266" i="77"/>
  <c r="AV56" i="77"/>
  <c r="V102" i="26"/>
  <c r="AK101" i="26"/>
  <c r="AM98" i="77"/>
  <c r="BK224" i="77"/>
  <c r="AV182" i="77"/>
  <c r="R101" i="26"/>
  <c r="U102" i="26"/>
  <c r="BB101" i="26"/>
  <c r="BH101" i="26"/>
  <c r="AF516" i="77"/>
  <c r="AD686" i="77"/>
  <c r="BN140" i="77"/>
  <c r="AV102" i="26"/>
  <c r="H101" i="26"/>
  <c r="L102" i="26"/>
  <c r="X102" i="26"/>
  <c r="AO101" i="26"/>
  <c r="AR102" i="26"/>
  <c r="BQ101" i="26"/>
  <c r="BT102" i="26"/>
  <c r="BY101" i="26"/>
  <c r="BZ101" i="26"/>
  <c r="BY512" i="77"/>
  <c r="T102" i="26"/>
  <c r="X101" i="26"/>
  <c r="BC101" i="26"/>
  <c r="BF102" i="26"/>
  <c r="BG102" i="26"/>
  <c r="F101" i="26"/>
  <c r="I102" i="26"/>
  <c r="Q102" i="26"/>
  <c r="BA101" i="26"/>
  <c r="BD102" i="26"/>
  <c r="BK102" i="26"/>
  <c r="BU308" i="77"/>
  <c r="N101" i="26"/>
  <c r="Y102" i="26"/>
  <c r="AT102" i="26"/>
  <c r="AX101" i="26"/>
  <c r="BB102" i="26"/>
  <c r="BV102" i="26"/>
  <c r="G34" i="61"/>
  <c r="K34" i="61" s="1"/>
  <c r="E12" i="2"/>
  <c r="E14" i="2" s="1"/>
  <c r="C8" i="1"/>
  <c r="M6" i="1"/>
  <c r="K7" i="3"/>
  <c r="C7" i="1"/>
  <c r="M37" i="1"/>
  <c r="C16" i="1"/>
  <c r="H29" i="61"/>
  <c r="L29" i="61" s="1"/>
  <c r="M12" i="1"/>
  <c r="E33" i="2"/>
  <c r="E35" i="2" s="1"/>
  <c r="K37" i="1"/>
  <c r="G28" i="1"/>
  <c r="I26" i="1"/>
  <c r="C24" i="1"/>
  <c r="C19" i="1"/>
  <c r="G7" i="1"/>
  <c r="G6" i="1"/>
  <c r="D12" i="2"/>
  <c r="D14" i="2" s="1"/>
  <c r="C10" i="2"/>
  <c r="E8" i="3"/>
  <c r="I8" i="3"/>
  <c r="G25" i="1"/>
  <c r="F42" i="2"/>
  <c r="F20" i="2"/>
  <c r="G20" i="2" s="1"/>
  <c r="K13" i="1"/>
  <c r="I24" i="3"/>
  <c r="K8" i="3"/>
  <c r="C10" i="1"/>
  <c r="J29" i="3"/>
  <c r="Y308" i="77"/>
  <c r="H516" i="77"/>
  <c r="P516" i="77"/>
  <c r="I560" i="77"/>
  <c r="AW12" i="77"/>
  <c r="AS602" i="77"/>
  <c r="H42" i="3"/>
  <c r="J32" i="3"/>
  <c r="F32" i="3"/>
  <c r="F29" i="3"/>
  <c r="AE12" i="77"/>
  <c r="S98" i="77"/>
  <c r="AD140" i="77"/>
  <c r="F308" i="77"/>
  <c r="D602" i="77"/>
  <c r="N602" i="77"/>
  <c r="S350" i="77"/>
  <c r="AM56" i="77"/>
  <c r="BB770" i="77"/>
  <c r="AJ686" i="77"/>
  <c r="BH516" i="77"/>
  <c r="BV12" i="77"/>
  <c r="AB770" i="77"/>
  <c r="L770" i="77"/>
  <c r="BC770" i="77"/>
  <c r="G770" i="77"/>
  <c r="U770" i="77"/>
  <c r="M770" i="77"/>
  <c r="E770" i="77"/>
  <c r="BL770" i="77"/>
  <c r="X770" i="77"/>
  <c r="H770" i="77"/>
  <c r="S728" i="77"/>
  <c r="BM728" i="77"/>
  <c r="D728" i="77"/>
  <c r="AM728" i="77"/>
  <c r="G728" i="77"/>
  <c r="BQ686" i="77"/>
  <c r="BI686" i="77"/>
  <c r="AC686" i="77"/>
  <c r="M686" i="77"/>
  <c r="Y644" i="77"/>
  <c r="Q644" i="77"/>
  <c r="I644" i="77"/>
  <c r="AE644" i="77"/>
  <c r="AP644" i="77"/>
  <c r="U644" i="77"/>
  <c r="E644" i="77"/>
  <c r="BW602" i="77"/>
  <c r="Y602" i="77"/>
  <c r="I602" i="77"/>
  <c r="BX602" i="77"/>
  <c r="R560" i="77"/>
  <c r="P560" i="77"/>
  <c r="BO560" i="77"/>
  <c r="S560" i="77"/>
  <c r="D516" i="77"/>
  <c r="BY511" i="77"/>
  <c r="BQ516" i="77"/>
  <c r="E516" i="77"/>
  <c r="C474" i="77"/>
  <c r="BR474" i="77"/>
  <c r="V474" i="77"/>
  <c r="I474" i="77"/>
  <c r="BH474" i="77"/>
  <c r="AV433" i="77"/>
  <c r="AN433" i="77"/>
  <c r="BR433" i="77"/>
  <c r="AL433" i="77"/>
  <c r="BK391" i="77"/>
  <c r="BQ391" i="77"/>
  <c r="AC391" i="77"/>
  <c r="P350" i="77"/>
  <c r="AA350" i="77"/>
  <c r="BY345" i="77"/>
  <c r="N350" i="77"/>
  <c r="AG350" i="77"/>
  <c r="Q350" i="77"/>
  <c r="I350" i="77"/>
  <c r="BH350" i="77"/>
  <c r="AB350" i="77"/>
  <c r="T350" i="77"/>
  <c r="L350" i="77"/>
  <c r="AE308" i="77"/>
  <c r="O308" i="77"/>
  <c r="G308" i="77"/>
  <c r="R308" i="77"/>
  <c r="AV308" i="77"/>
  <c r="BW308" i="77"/>
  <c r="BG308" i="77"/>
  <c r="AY308" i="77"/>
  <c r="AA308" i="77"/>
  <c r="C308" i="77"/>
  <c r="AX266" i="77"/>
  <c r="B266" i="77"/>
  <c r="AC224" i="77"/>
  <c r="AA224" i="77"/>
  <c r="AL224" i="77"/>
  <c r="N224" i="77"/>
  <c r="AG224" i="77"/>
  <c r="AE182" i="77"/>
  <c r="W182" i="77"/>
  <c r="AC182" i="77"/>
  <c r="AF182" i="77"/>
  <c r="X182" i="77"/>
  <c r="P182" i="77"/>
  <c r="BW140" i="77"/>
  <c r="BU140" i="77"/>
  <c r="BK140" i="77"/>
  <c r="AE140" i="77"/>
  <c r="W140" i="77"/>
  <c r="O140" i="77"/>
  <c r="G140" i="77"/>
  <c r="AC98" i="77"/>
  <c r="BD98" i="77"/>
  <c r="AV98" i="77"/>
  <c r="AN98" i="77"/>
  <c r="AF98" i="77"/>
  <c r="AA98" i="77"/>
  <c r="K98" i="77"/>
  <c r="C98" i="77"/>
  <c r="BR98" i="77"/>
  <c r="BJ98" i="77"/>
  <c r="AT98" i="77"/>
  <c r="AL98" i="77"/>
  <c r="AD98" i="77"/>
  <c r="V98" i="77"/>
  <c r="N98" i="77"/>
  <c r="F98" i="77"/>
  <c r="BK56" i="77"/>
  <c r="AU56" i="77"/>
  <c r="O56" i="77"/>
  <c r="BQ56" i="77"/>
  <c r="BI56" i="77"/>
  <c r="AS56" i="77"/>
  <c r="AK56" i="77"/>
  <c r="AC56" i="77"/>
  <c r="U56" i="77"/>
  <c r="M56" i="77"/>
  <c r="E56" i="77"/>
  <c r="S12" i="77"/>
  <c r="AO12" i="77"/>
  <c r="Y12" i="77"/>
  <c r="I12" i="77"/>
  <c r="BX12" i="77"/>
  <c r="BP12" i="77"/>
  <c r="BH12" i="77"/>
  <c r="AZ12" i="77"/>
  <c r="F43" i="3"/>
  <c r="R433" i="77"/>
  <c r="M516" i="77"/>
  <c r="U686" i="77"/>
  <c r="AO391" i="77"/>
  <c r="BO391" i="77"/>
  <c r="BW182" i="77"/>
  <c r="BU770" i="77"/>
  <c r="BM686" i="77"/>
  <c r="BN602" i="77"/>
  <c r="AT560" i="77"/>
  <c r="BI474" i="77"/>
  <c r="BK350" i="77"/>
  <c r="T308" i="77"/>
  <c r="BC224" i="77"/>
  <c r="BR182" i="77"/>
  <c r="AL182" i="77"/>
  <c r="AG182" i="77"/>
  <c r="Y182" i="77"/>
  <c r="BQ140" i="77"/>
  <c r="P56" i="77"/>
  <c r="BJ56" i="77"/>
  <c r="F41" i="3"/>
  <c r="F17" i="3"/>
  <c r="O12" i="77"/>
  <c r="I516" i="77"/>
  <c r="AC770" i="77"/>
  <c r="AV12" i="77"/>
  <c r="AY391" i="77"/>
  <c r="H41" i="3"/>
  <c r="P12" i="77"/>
  <c r="AB140" i="77"/>
  <c r="AB224" i="77"/>
  <c r="AB391" i="77"/>
  <c r="E433" i="77"/>
  <c r="T433" i="77"/>
  <c r="F560" i="77"/>
  <c r="B602" i="77"/>
  <c r="W686" i="77"/>
  <c r="AH12" i="77"/>
  <c r="BP474" i="77"/>
  <c r="BV140" i="77"/>
  <c r="H15" i="3"/>
  <c r="H38" i="3"/>
  <c r="L98" i="77"/>
  <c r="C140" i="77"/>
  <c r="C182" i="77"/>
  <c r="M182" i="77"/>
  <c r="W266" i="77"/>
  <c r="N391" i="77"/>
  <c r="E560" i="77"/>
  <c r="X602" i="77"/>
  <c r="C644" i="77"/>
  <c r="O266" i="77"/>
  <c r="AN644" i="77"/>
  <c r="AL560" i="77"/>
  <c r="BP224" i="77"/>
  <c r="BR56" i="77"/>
  <c r="BS12" i="77"/>
  <c r="H16" i="3"/>
  <c r="H39" i="3"/>
  <c r="J12" i="3"/>
  <c r="Q5" i="3"/>
  <c r="AD182" i="77"/>
  <c r="J266" i="77"/>
  <c r="F266" i="77"/>
  <c r="E391" i="77"/>
  <c r="M391" i="77"/>
  <c r="AF391" i="77"/>
  <c r="I391" i="77"/>
  <c r="V433" i="77"/>
  <c r="M433" i="77"/>
  <c r="AE770" i="77"/>
  <c r="E728" i="77"/>
  <c r="BL98" i="77"/>
  <c r="BA98" i="77"/>
  <c r="AU770" i="77"/>
  <c r="BU728" i="77"/>
  <c r="BQ224" i="77"/>
  <c r="BS56" i="77"/>
  <c r="H140" i="77"/>
  <c r="T224" i="77"/>
  <c r="V560" i="77"/>
  <c r="Y560" i="77"/>
  <c r="P644" i="77"/>
  <c r="S686" i="77"/>
  <c r="AX12" i="77"/>
  <c r="BS98" i="77"/>
  <c r="BG644" i="77"/>
  <c r="P140" i="77"/>
  <c r="T140" i="77"/>
  <c r="O224" i="77"/>
  <c r="M266" i="77"/>
  <c r="H602" i="77"/>
  <c r="BD12" i="77"/>
  <c r="AM12" i="77"/>
  <c r="BT98" i="77"/>
  <c r="BM182" i="77"/>
  <c r="G11" i="1"/>
  <c r="Q8" i="3"/>
  <c r="B224" i="77"/>
  <c r="AC266" i="77"/>
  <c r="U308" i="77"/>
  <c r="J350" i="77"/>
  <c r="H391" i="77"/>
  <c r="AD433" i="77"/>
  <c r="G433" i="77"/>
  <c r="Z516" i="77"/>
  <c r="T686" i="77"/>
  <c r="K644" i="77"/>
  <c r="AA602" i="77"/>
  <c r="K602" i="77"/>
  <c r="BC98" i="77"/>
  <c r="BR308" i="77"/>
  <c r="BY679" i="77"/>
  <c r="BJ686" i="77"/>
  <c r="AF350" i="77"/>
  <c r="T12" i="77"/>
  <c r="AC140" i="77"/>
  <c r="D182" i="77"/>
  <c r="E224" i="77"/>
  <c r="AD224" i="77"/>
  <c r="P224" i="77"/>
  <c r="Y224" i="77"/>
  <c r="AE433" i="77"/>
  <c r="X686" i="77"/>
  <c r="B770" i="77"/>
  <c r="AD602" i="77"/>
  <c r="BV98" i="77"/>
  <c r="AL770" i="77"/>
  <c r="AO686" i="77"/>
  <c r="AH644" i="77"/>
  <c r="BR686" i="77"/>
  <c r="BY467" i="77"/>
  <c r="BJ474" i="77"/>
  <c r="AL12" i="77"/>
  <c r="BN98" i="77"/>
  <c r="D56" i="77"/>
  <c r="K140" i="77"/>
  <c r="AS98" i="77"/>
  <c r="BC602" i="77"/>
  <c r="C602" i="77"/>
  <c r="T602" i="77"/>
  <c r="S308" i="77"/>
  <c r="D12" i="77"/>
  <c r="L56" i="77"/>
  <c r="V56" i="77"/>
  <c r="AE56" i="77"/>
  <c r="T182" i="77"/>
  <c r="AD350" i="77"/>
  <c r="D433" i="77"/>
  <c r="Y516" i="77"/>
  <c r="AB644" i="77"/>
  <c r="V644" i="77"/>
  <c r="H728" i="77"/>
  <c r="AH686" i="77"/>
  <c r="BW728" i="77"/>
  <c r="AZ474" i="77"/>
  <c r="BI224" i="77"/>
  <c r="BK12" i="77"/>
  <c r="BT728" i="77"/>
  <c r="BA602" i="77"/>
  <c r="BK728" i="77"/>
  <c r="BY721" i="77"/>
  <c r="G56" i="77"/>
  <c r="V350" i="77"/>
  <c r="AG516" i="77"/>
  <c r="R98" i="77"/>
  <c r="AG266" i="77"/>
  <c r="BD770" i="77"/>
  <c r="W56" i="77"/>
  <c r="Z770" i="77"/>
  <c r="BS224" i="77"/>
  <c r="W728" i="77"/>
  <c r="AL686" i="77"/>
  <c r="AA433" i="77"/>
  <c r="AT433" i="77"/>
  <c r="Q266" i="77"/>
  <c r="BV266" i="77"/>
  <c r="R266" i="77"/>
  <c r="I224" i="77"/>
  <c r="BB98" i="77"/>
  <c r="BA56" i="77"/>
  <c r="L12" i="77"/>
  <c r="T56" i="77"/>
  <c r="AD56" i="77"/>
  <c r="M98" i="77"/>
  <c r="B98" i="77"/>
  <c r="S182" i="77"/>
  <c r="H266" i="77"/>
  <c r="J391" i="77"/>
  <c r="R391" i="77"/>
  <c r="AA391" i="77"/>
  <c r="L433" i="77"/>
  <c r="AF433" i="77"/>
  <c r="H433" i="77"/>
  <c r="R516" i="77"/>
  <c r="X516" i="77"/>
  <c r="AF560" i="77"/>
  <c r="M560" i="77"/>
  <c r="Q560" i="77"/>
  <c r="B686" i="77"/>
  <c r="AF686" i="77"/>
  <c r="AD770" i="77"/>
  <c r="K770" i="77"/>
  <c r="G686" i="77"/>
  <c r="BG140" i="77"/>
  <c r="AV770" i="77"/>
  <c r="AK728" i="77"/>
  <c r="AJ474" i="77"/>
  <c r="BS433" i="77"/>
  <c r="AS308" i="77"/>
  <c r="AV350" i="77"/>
  <c r="BV308" i="77"/>
  <c r="N12" i="77"/>
  <c r="X12" i="77"/>
  <c r="AB56" i="77"/>
  <c r="AG98" i="77"/>
  <c r="N140" i="77"/>
  <c r="AB182" i="77"/>
  <c r="D308" i="77"/>
  <c r="P308" i="77"/>
  <c r="B350" i="77"/>
  <c r="Q391" i="77"/>
  <c r="Z391" i="77"/>
  <c r="W391" i="77"/>
  <c r="AC433" i="77"/>
  <c r="F474" i="77"/>
  <c r="Q516" i="77"/>
  <c r="AC560" i="77"/>
  <c r="T644" i="77"/>
  <c r="AG644" i="77"/>
  <c r="L686" i="77"/>
  <c r="C686" i="77"/>
  <c r="BF12" i="77"/>
  <c r="AT12" i="77"/>
  <c r="AT56" i="77"/>
  <c r="AL728" i="77"/>
  <c r="BX560" i="77"/>
  <c r="AL474" i="77"/>
  <c r="BI391" i="77"/>
  <c r="AU182" i="77"/>
  <c r="N644" i="77"/>
  <c r="G12" i="77"/>
  <c r="AA140" i="77"/>
  <c r="J644" i="77"/>
  <c r="G560" i="77"/>
  <c r="V140" i="77"/>
  <c r="BY724" i="77"/>
  <c r="AE728" i="77"/>
  <c r="L602" i="77"/>
  <c r="F433" i="77"/>
  <c r="AB12" i="77"/>
  <c r="W12" i="77"/>
  <c r="AF12" i="77"/>
  <c r="Z308" i="77"/>
  <c r="Y391" i="77"/>
  <c r="AE391" i="77"/>
  <c r="K391" i="77"/>
  <c r="J433" i="77"/>
  <c r="Z560" i="77"/>
  <c r="V728" i="77"/>
  <c r="D770" i="77"/>
  <c r="AD644" i="77"/>
  <c r="G474" i="77"/>
  <c r="BG12" i="77"/>
  <c r="BI98" i="77"/>
  <c r="AM474" i="77"/>
  <c r="I98" i="77"/>
  <c r="E182" i="77"/>
  <c r="O182" i="77"/>
  <c r="AA182" i="77"/>
  <c r="S224" i="77"/>
  <c r="AF266" i="77"/>
  <c r="E308" i="77"/>
  <c r="Q308" i="77"/>
  <c r="M350" i="77"/>
  <c r="O391" i="77"/>
  <c r="I433" i="77"/>
  <c r="B560" i="77"/>
  <c r="M644" i="77"/>
  <c r="Z644" i="77"/>
  <c r="AB686" i="77"/>
  <c r="I686" i="77"/>
  <c r="P686" i="77"/>
  <c r="AC728" i="77"/>
  <c r="C728" i="77"/>
  <c r="N560" i="77"/>
  <c r="AU12" i="77"/>
  <c r="BK98" i="77"/>
  <c r="AQ140" i="77"/>
  <c r="AT728" i="77"/>
  <c r="BY767" i="77"/>
  <c r="AK433" i="77"/>
  <c r="BQ433" i="77"/>
  <c r="AX350" i="77"/>
  <c r="BS308" i="77"/>
  <c r="BO140" i="77"/>
  <c r="BL12" i="77"/>
  <c r="BT770" i="77"/>
  <c r="AI770" i="77"/>
  <c r="Y770" i="77"/>
  <c r="O728" i="77"/>
  <c r="B728" i="77"/>
  <c r="BL728" i="77"/>
  <c r="AF728" i="77"/>
  <c r="P728" i="77"/>
  <c r="D686" i="77"/>
  <c r="O686" i="77"/>
  <c r="F644" i="77"/>
  <c r="Z602" i="77"/>
  <c r="BI602" i="77"/>
  <c r="BW560" i="77"/>
  <c r="AA560" i="77"/>
  <c r="BU560" i="77"/>
  <c r="BM560" i="77"/>
  <c r="AW560" i="77"/>
  <c r="BP560" i="77"/>
  <c r="BH560" i="77"/>
  <c r="AJ560" i="77"/>
  <c r="T560" i="77"/>
  <c r="L560" i="77"/>
  <c r="D560" i="77"/>
  <c r="AY516" i="77"/>
  <c r="N516" i="77"/>
  <c r="F516" i="77"/>
  <c r="R474" i="77"/>
  <c r="J474" i="77"/>
  <c r="BK433" i="77"/>
  <c r="AD391" i="77"/>
  <c r="BS350" i="77"/>
  <c r="AC350" i="77"/>
  <c r="AW308" i="77"/>
  <c r="L308" i="77"/>
  <c r="BQ266" i="77"/>
  <c r="AV266" i="77"/>
  <c r="AA266" i="77"/>
  <c r="BN224" i="77"/>
  <c r="BB182" i="77"/>
  <c r="AT182" i="77"/>
  <c r="BD140" i="77"/>
  <c r="AV140" i="77"/>
  <c r="AN140" i="77"/>
  <c r="AR98" i="77"/>
  <c r="T98" i="77"/>
  <c r="D98" i="77"/>
  <c r="AU98" i="77"/>
  <c r="W98" i="77"/>
  <c r="O98" i="77"/>
  <c r="G98" i="77"/>
  <c r="BO56" i="77"/>
  <c r="BB56" i="77"/>
  <c r="BN12" i="77"/>
  <c r="AP12" i="77"/>
  <c r="B12" i="77"/>
  <c r="U12" i="77"/>
  <c r="M12" i="77"/>
  <c r="E12" i="77"/>
  <c r="V12" i="77"/>
  <c r="P98" i="77"/>
  <c r="L182" i="77"/>
  <c r="V182" i="77"/>
  <c r="I266" i="77"/>
  <c r="B308" i="77"/>
  <c r="U350" i="77"/>
  <c r="L391" i="77"/>
  <c r="T391" i="77"/>
  <c r="G391" i="77"/>
  <c r="C433" i="77"/>
  <c r="B516" i="77"/>
  <c r="K516" i="77"/>
  <c r="T516" i="77"/>
  <c r="AB560" i="77"/>
  <c r="U602" i="77"/>
  <c r="AE560" i="77"/>
  <c r="AM770" i="77"/>
  <c r="AP686" i="77"/>
  <c r="AP560" i="77"/>
  <c r="BK602" i="77"/>
  <c r="BU686" i="77"/>
  <c r="BB474" i="77"/>
  <c r="AN474" i="77"/>
  <c r="BS474" i="77"/>
  <c r="BS391" i="77"/>
  <c r="AU308" i="77"/>
  <c r="BC350" i="77"/>
  <c r="BA224" i="77"/>
  <c r="AK266" i="77"/>
  <c r="BM56" i="77"/>
  <c r="E98" i="77"/>
  <c r="Z98" i="77"/>
  <c r="Y98" i="77"/>
  <c r="U140" i="77"/>
  <c r="K182" i="77"/>
  <c r="U182" i="77"/>
  <c r="F224" i="77"/>
  <c r="T266" i="77"/>
  <c r="X308" i="77"/>
  <c r="X391" i="77"/>
  <c r="K433" i="77"/>
  <c r="Y474" i="77"/>
  <c r="S516" i="77"/>
  <c r="AB516" i="77"/>
  <c r="R686" i="77"/>
  <c r="C770" i="77"/>
  <c r="N770" i="77"/>
  <c r="J728" i="77"/>
  <c r="G350" i="77"/>
  <c r="AA516" i="77"/>
  <c r="AN12" i="77"/>
  <c r="BC56" i="77"/>
  <c r="BF98" i="77"/>
  <c r="AK98" i="77"/>
  <c r="AJ602" i="77"/>
  <c r="BJ728" i="77"/>
  <c r="BU516" i="77"/>
  <c r="BC474" i="77"/>
  <c r="AO474" i="77"/>
  <c r="BM12" i="77"/>
  <c r="BG686" i="77"/>
  <c r="AM644" i="77"/>
  <c r="AL602" i="77"/>
  <c r="AN560" i="77"/>
  <c r="AZ516" i="77"/>
  <c r="BV516" i="77"/>
  <c r="AX516" i="77"/>
  <c r="AW474" i="77"/>
  <c r="BD56" i="77"/>
  <c r="AJ98" i="77"/>
  <c r="AX644" i="77"/>
  <c r="BG602" i="77"/>
  <c r="AM516" i="77"/>
  <c r="BA474" i="77"/>
  <c r="BE474" i="77"/>
  <c r="BV474" i="77"/>
  <c r="BD391" i="77"/>
  <c r="BO308" i="77"/>
  <c r="C12" i="77"/>
  <c r="U98" i="77"/>
  <c r="Q140" i="77"/>
  <c r="Y140" i="77"/>
  <c r="G224" i="77"/>
  <c r="U224" i="77"/>
  <c r="K224" i="77"/>
  <c r="D266" i="77"/>
  <c r="N266" i="77"/>
  <c r="X266" i="77"/>
  <c r="X350" i="77"/>
  <c r="B391" i="77"/>
  <c r="S433" i="77"/>
  <c r="AG474" i="77"/>
  <c r="P474" i="77"/>
  <c r="R644" i="77"/>
  <c r="R770" i="77"/>
  <c r="P770" i="77"/>
  <c r="AA770" i="77"/>
  <c r="J770" i="77"/>
  <c r="U728" i="77"/>
  <c r="D644" i="77"/>
  <c r="W560" i="77"/>
  <c r="S266" i="77"/>
  <c r="AA474" i="77"/>
  <c r="BB12" i="77"/>
  <c r="BQ98" i="77"/>
  <c r="AO98" i="77"/>
  <c r="BH770" i="77"/>
  <c r="AZ770" i="77"/>
  <c r="AY728" i="77"/>
  <c r="BA644" i="77"/>
  <c r="BF644" i="77"/>
  <c r="AW644" i="77"/>
  <c r="AR602" i="77"/>
  <c r="BE560" i="77"/>
  <c r="BR560" i="77"/>
  <c r="BO686" i="77"/>
  <c r="BY765" i="77"/>
  <c r="AI516" i="77"/>
  <c r="AX474" i="77"/>
  <c r="AT391" i="77"/>
  <c r="AM391" i="77"/>
  <c r="AJ433" i="77"/>
  <c r="AW266" i="77"/>
  <c r="BL266" i="77"/>
  <c r="BM266" i="77"/>
  <c r="BS140" i="77"/>
  <c r="BL56" i="77"/>
  <c r="BM770" i="77"/>
  <c r="BS770" i="77"/>
  <c r="BK770" i="77"/>
  <c r="BV770" i="77"/>
  <c r="BY764" i="77"/>
  <c r="BF770" i="77"/>
  <c r="AX770" i="77"/>
  <c r="AP770" i="77"/>
  <c r="AH770" i="77"/>
  <c r="BB728" i="77"/>
  <c r="AR728" i="77"/>
  <c r="BS686" i="77"/>
  <c r="BK686" i="77"/>
  <c r="BL686" i="77"/>
  <c r="BD686" i="77"/>
  <c r="AY686" i="77"/>
  <c r="BS644" i="77"/>
  <c r="BK644" i="77"/>
  <c r="BC644" i="77"/>
  <c r="AU644" i="77"/>
  <c r="BN644" i="77"/>
  <c r="BO602" i="77"/>
  <c r="BB602" i="77"/>
  <c r="BU602" i="77"/>
  <c r="BM602" i="77"/>
  <c r="AW602" i="77"/>
  <c r="AO602" i="77"/>
  <c r="BF560" i="77"/>
  <c r="BQ560" i="77"/>
  <c r="AK560" i="77"/>
  <c r="BL560" i="77"/>
  <c r="BD560" i="77"/>
  <c r="AV560" i="77"/>
  <c r="BX516" i="77"/>
  <c r="BP516" i="77"/>
  <c r="AJ516" i="77"/>
  <c r="BC516" i="77"/>
  <c r="BN516" i="77"/>
  <c r="BF516" i="77"/>
  <c r="BT474" i="77"/>
  <c r="BW474" i="77"/>
  <c r="BO474" i="77"/>
  <c r="BU474" i="77"/>
  <c r="BM474" i="77"/>
  <c r="BL433" i="77"/>
  <c r="BW433" i="77"/>
  <c r="BO433" i="77"/>
  <c r="BJ391" i="77"/>
  <c r="BB391" i="77"/>
  <c r="BV391" i="77"/>
  <c r="BN391" i="77"/>
  <c r="BF391" i="77"/>
  <c r="AX391" i="77"/>
  <c r="AH391" i="77"/>
  <c r="BL350" i="77"/>
  <c r="BD350" i="77"/>
  <c r="BW350" i="77"/>
  <c r="BU350" i="77"/>
  <c r="BM350" i="77"/>
  <c r="BE350" i="77"/>
  <c r="AW350" i="77"/>
  <c r="AO350" i="77"/>
  <c r="AM308" i="77"/>
  <c r="BQ308" i="77"/>
  <c r="BT308" i="77"/>
  <c r="BD308" i="77"/>
  <c r="AN308" i="77"/>
  <c r="BR266" i="77"/>
  <c r="BB266" i="77"/>
  <c r="BE266" i="77"/>
  <c r="BX266" i="77"/>
  <c r="BP266" i="77"/>
  <c r="BH266" i="77"/>
  <c r="BS266" i="77"/>
  <c r="BC266" i="77"/>
  <c r="AU266" i="77"/>
  <c r="AM266" i="77"/>
  <c r="BW224" i="77"/>
  <c r="BO224" i="77"/>
  <c r="BR224" i="77"/>
  <c r="BB224" i="77"/>
  <c r="BU182" i="77"/>
  <c r="AM182" i="77"/>
  <c r="BQ182" i="77"/>
  <c r="BI182" i="77"/>
  <c r="BA182" i="77"/>
  <c r="AS182" i="77"/>
  <c r="AK182" i="77"/>
  <c r="BR140" i="77"/>
  <c r="BX140" i="77"/>
  <c r="BP140" i="77"/>
  <c r="BH140" i="77"/>
  <c r="AZ140" i="77"/>
  <c r="AR140" i="77"/>
  <c r="AJ140" i="77"/>
  <c r="BE56" i="77"/>
  <c r="AW56" i="77"/>
  <c r="AO56" i="77"/>
  <c r="BX56" i="77"/>
  <c r="BP56" i="77"/>
  <c r="BV56" i="77"/>
  <c r="BN56" i="77"/>
  <c r="BQ12" i="77"/>
  <c r="BR12" i="77"/>
  <c r="F12" i="77"/>
  <c r="K12" i="77"/>
  <c r="AA12" i="77"/>
  <c r="C56" i="77"/>
  <c r="K56" i="77"/>
  <c r="S56" i="77"/>
  <c r="AA56" i="77"/>
  <c r="X98" i="77"/>
  <c r="F140" i="77"/>
  <c r="M140" i="77"/>
  <c r="B140" i="77"/>
  <c r="Z140" i="77"/>
  <c r="B182" i="77"/>
  <c r="J182" i="77"/>
  <c r="R182" i="77"/>
  <c r="Z182" i="77"/>
  <c r="X224" i="77"/>
  <c r="M308" i="77"/>
  <c r="AF308" i="77"/>
  <c r="F391" i="77"/>
  <c r="V391" i="77"/>
  <c r="B433" i="77"/>
  <c r="AE516" i="77"/>
  <c r="F602" i="77"/>
  <c r="R728" i="77"/>
  <c r="I728" i="77"/>
  <c r="X728" i="77"/>
  <c r="Y728" i="77"/>
  <c r="AA728" i="77"/>
  <c r="K728" i="77"/>
  <c r="G602" i="77"/>
  <c r="O602" i="77"/>
  <c r="AE350" i="77"/>
  <c r="AY12" i="77"/>
  <c r="AN56" i="77"/>
  <c r="AX98" i="77"/>
  <c r="BF728" i="77"/>
  <c r="BH644" i="77"/>
  <c r="AK644" i="77"/>
  <c r="AX602" i="77"/>
  <c r="AZ602" i="77"/>
  <c r="BF602" i="77"/>
  <c r="BD474" i="77"/>
  <c r="BF474" i="77"/>
  <c r="BL474" i="77"/>
  <c r="AZ391" i="77"/>
  <c r="BV350" i="77"/>
  <c r="AP266" i="77"/>
  <c r="AS266" i="77"/>
  <c r="BT266" i="77"/>
  <c r="AN182" i="77"/>
  <c r="BK516" i="77"/>
  <c r="BT433" i="77"/>
  <c r="AJ391" i="77"/>
  <c r="BC391" i="77"/>
  <c r="BI308" i="77"/>
  <c r="B56" i="77"/>
  <c r="J56" i="77"/>
  <c r="R56" i="77"/>
  <c r="Z56" i="77"/>
  <c r="S140" i="77"/>
  <c r="AG140" i="77"/>
  <c r="I182" i="77"/>
  <c r="Q182" i="77"/>
  <c r="W224" i="77"/>
  <c r="AD308" i="77"/>
  <c r="N308" i="77"/>
  <c r="H350" i="77"/>
  <c r="R350" i="77"/>
  <c r="F350" i="77"/>
  <c r="Z350" i="77"/>
  <c r="E350" i="77"/>
  <c r="D391" i="77"/>
  <c r="Z433" i="77"/>
  <c r="X474" i="77"/>
  <c r="X560" i="77"/>
  <c r="AG602" i="77"/>
  <c r="M602" i="77"/>
  <c r="AB602" i="77"/>
  <c r="T728" i="77"/>
  <c r="AG728" i="77"/>
  <c r="S602" i="77"/>
  <c r="K350" i="77"/>
  <c r="O516" i="77"/>
  <c r="AQ12" i="77"/>
  <c r="AZ686" i="77"/>
  <c r="AW686" i="77"/>
  <c r="BC728" i="77"/>
  <c r="AS728" i="77"/>
  <c r="BG728" i="77"/>
  <c r="AW728" i="77"/>
  <c r="BI644" i="77"/>
  <c r="BD644" i="77"/>
  <c r="BG560" i="77"/>
  <c r="BY725" i="77"/>
  <c r="AO516" i="77"/>
  <c r="AT474" i="77"/>
  <c r="BG474" i="77"/>
  <c r="AV474" i="77"/>
  <c r="BA391" i="77"/>
  <c r="BF350" i="77"/>
  <c r="BX350" i="77"/>
  <c r="BJ266" i="77"/>
  <c r="BC182" i="77"/>
  <c r="BS728" i="77"/>
  <c r="BP644" i="77"/>
  <c r="BP602" i="77"/>
  <c r="BH602" i="77"/>
  <c r="BS602" i="77"/>
  <c r="AU602" i="77"/>
  <c r="AY560" i="77"/>
  <c r="BY427" i="77"/>
  <c r="BP350" i="77"/>
  <c r="AZ350" i="77"/>
  <c r="AT308" i="77"/>
  <c r="AL308" i="77"/>
  <c r="BF266" i="77"/>
  <c r="BI266" i="77"/>
  <c r="BA266" i="77"/>
  <c r="BE224" i="77"/>
  <c r="AG12" i="77"/>
  <c r="I56" i="77"/>
  <c r="Q56" i="77"/>
  <c r="Y56" i="77"/>
  <c r="AG56" i="77"/>
  <c r="H98" i="77"/>
  <c r="R140" i="77"/>
  <c r="H224" i="77"/>
  <c r="V224" i="77"/>
  <c r="E266" i="77"/>
  <c r="P266" i="77"/>
  <c r="Y266" i="77"/>
  <c r="J308" i="77"/>
  <c r="Y350" i="77"/>
  <c r="D350" i="77"/>
  <c r="C391" i="77"/>
  <c r="P391" i="77"/>
  <c r="Y433" i="77"/>
  <c r="G516" i="77"/>
  <c r="AC516" i="77"/>
  <c r="H560" i="77"/>
  <c r="AF602" i="77"/>
  <c r="T770" i="77"/>
  <c r="O770" i="77"/>
  <c r="K308" i="77"/>
  <c r="AI12" i="77"/>
  <c r="BG770" i="77"/>
  <c r="AY770" i="77"/>
  <c r="AR686" i="77"/>
  <c r="AX686" i="77"/>
  <c r="AN686" i="77"/>
  <c r="AU728" i="77"/>
  <c r="AX728" i="77"/>
  <c r="AY644" i="77"/>
  <c r="BE644" i="77"/>
  <c r="AV644" i="77"/>
  <c r="BE602" i="77"/>
  <c r="BR644" i="77"/>
  <c r="BQ728" i="77"/>
  <c r="AP516" i="77"/>
  <c r="AU474" i="77"/>
  <c r="AR391" i="77"/>
  <c r="BF433" i="77"/>
  <c r="BW391" i="77"/>
  <c r="AT350" i="77"/>
  <c r="BM308" i="77"/>
  <c r="AH266" i="77"/>
  <c r="BE182" i="77"/>
  <c r="AQ182" i="77"/>
  <c r="BS182" i="77"/>
  <c r="AY350" i="77"/>
  <c r="AN350" i="77"/>
  <c r="BU56" i="77"/>
  <c r="BO12" i="77"/>
  <c r="AX560" i="77"/>
  <c r="BB308" i="77"/>
  <c r="AN266" i="77"/>
  <c r="BH182" i="77"/>
  <c r="BP686" i="77"/>
  <c r="BJ770" i="77"/>
  <c r="AP350" i="77"/>
  <c r="BT350" i="77"/>
  <c r="Y101" i="26"/>
  <c r="BS102" i="26"/>
  <c r="BX101" i="26"/>
  <c r="AO102" i="26"/>
  <c r="AV101" i="26"/>
  <c r="BJ101" i="26"/>
  <c r="BO102" i="26"/>
  <c r="BP102" i="26"/>
  <c r="BM101" i="26"/>
  <c r="AB101" i="26"/>
  <c r="AE101" i="26"/>
  <c r="Z102" i="26"/>
  <c r="AH101" i="26"/>
  <c r="F102" i="26"/>
  <c r="K101" i="26"/>
  <c r="L101" i="26"/>
  <c r="AL101" i="26"/>
  <c r="AP102" i="26"/>
  <c r="BR102" i="26"/>
  <c r="S102" i="26"/>
  <c r="BC102" i="26"/>
  <c r="BL101" i="26"/>
  <c r="AH102" i="26"/>
  <c r="AY101" i="26"/>
  <c r="BN101" i="26"/>
  <c r="AJ102" i="26"/>
  <c r="AK102" i="26"/>
  <c r="AP101" i="26"/>
  <c r="AW102" i="26"/>
  <c r="BE101" i="26"/>
  <c r="BH102" i="26"/>
  <c r="BS101" i="26"/>
  <c r="BW102" i="26"/>
  <c r="S101" i="26"/>
  <c r="AS101" i="26"/>
  <c r="AU102" i="26"/>
  <c r="AX102" i="26"/>
  <c r="AZ101" i="26"/>
  <c r="BT101" i="26"/>
  <c r="G102" i="26"/>
  <c r="BO101" i="26"/>
  <c r="J101" i="26"/>
  <c r="K102" i="26"/>
  <c r="N102" i="26"/>
  <c r="Q101" i="26"/>
  <c r="AL102" i="26"/>
  <c r="AQ101" i="26"/>
  <c r="BN102" i="26"/>
  <c r="F107" i="26" s="1"/>
  <c r="BV101" i="26"/>
  <c r="K6" i="3"/>
  <c r="C13" i="3"/>
  <c r="E6" i="1"/>
  <c r="K9" i="3"/>
  <c r="E37" i="1"/>
  <c r="G30" i="1"/>
  <c r="M7" i="1"/>
  <c r="F41" i="2"/>
  <c r="G41" i="2" s="1"/>
  <c r="I13" i="2"/>
  <c r="E26" i="1"/>
  <c r="L11" i="61"/>
  <c r="E30" i="1"/>
  <c r="C15" i="3"/>
  <c r="H64" i="1"/>
  <c r="I25" i="1"/>
  <c r="M16" i="1"/>
  <c r="E8" i="1"/>
  <c r="B12" i="2"/>
  <c r="S38" i="3"/>
  <c r="C6" i="1"/>
  <c r="E11" i="1"/>
  <c r="S36" i="3"/>
  <c r="M28" i="1"/>
  <c r="B13" i="2"/>
  <c r="L56" i="1"/>
  <c r="M52" i="1" s="1"/>
  <c r="H56" i="1"/>
  <c r="I52" i="1" s="1"/>
  <c r="F56" i="1"/>
  <c r="G51" i="1" s="1"/>
  <c r="B56" i="1"/>
  <c r="C54" i="1" s="1"/>
  <c r="J47" i="1"/>
  <c r="K42" i="1" s="1"/>
  <c r="E34" i="1"/>
  <c r="K5" i="3"/>
  <c r="I31" i="1"/>
  <c r="N34" i="1"/>
  <c r="C37" i="1"/>
  <c r="C11" i="1"/>
  <c r="G8" i="1"/>
  <c r="E7" i="1"/>
  <c r="G13" i="2"/>
  <c r="I36" i="1"/>
  <c r="H47" i="1"/>
  <c r="I45" i="1" s="1"/>
  <c r="I34" i="1"/>
  <c r="M29" i="1"/>
  <c r="I28" i="1"/>
  <c r="E25" i="1"/>
  <c r="I24" i="1"/>
  <c r="I8" i="1"/>
  <c r="G10" i="1"/>
  <c r="B47" i="1"/>
  <c r="C45" i="1" s="1"/>
  <c r="K28" i="1"/>
  <c r="M18" i="1"/>
  <c r="K8" i="1"/>
  <c r="I7" i="1"/>
  <c r="I6" i="1"/>
  <c r="D33" i="2"/>
  <c r="D35" i="2" s="1"/>
  <c r="B34" i="2"/>
  <c r="B25" i="3"/>
  <c r="I18" i="1"/>
  <c r="G20" i="61"/>
  <c r="K20" i="61" s="1"/>
  <c r="K31" i="1"/>
  <c r="I30" i="1"/>
  <c r="E28" i="1"/>
  <c r="C26" i="1"/>
  <c r="C30" i="1"/>
  <c r="I16" i="1"/>
  <c r="G13" i="1"/>
  <c r="C12" i="1"/>
  <c r="M10" i="1"/>
  <c r="B33" i="2"/>
  <c r="B35" i="2" s="1"/>
  <c r="H34" i="2"/>
  <c r="E13" i="2"/>
  <c r="G26" i="1"/>
  <c r="H37" i="61"/>
  <c r="L37" i="61" s="1"/>
  <c r="J35" i="1"/>
  <c r="K35" i="1" s="1"/>
  <c r="C36" i="1"/>
  <c r="E16" i="1"/>
  <c r="B17" i="1"/>
  <c r="C17" i="1" s="1"/>
  <c r="I11" i="1"/>
  <c r="M8" i="1"/>
  <c r="K12" i="1"/>
  <c r="K10" i="1"/>
  <c r="F53" i="2"/>
  <c r="I33" i="2"/>
  <c r="I35" i="2" s="1"/>
  <c r="H12" i="2"/>
  <c r="H14" i="2" s="1"/>
  <c r="C24" i="3"/>
  <c r="G9" i="3"/>
  <c r="C8" i="3"/>
  <c r="C5" i="3"/>
  <c r="C35" i="26"/>
  <c r="C23" i="26"/>
  <c r="C25" i="26" s="1"/>
  <c r="H20" i="61"/>
  <c r="L20" i="61" s="1"/>
  <c r="B18" i="3"/>
  <c r="E31" i="1"/>
  <c r="G16" i="1"/>
  <c r="E10" i="1"/>
  <c r="G33" i="2"/>
  <c r="G35" i="2" s="1"/>
  <c r="E24" i="3"/>
  <c r="I9" i="3"/>
  <c r="C9" i="3"/>
  <c r="G12" i="2"/>
  <c r="G14" i="2" s="1"/>
  <c r="I42" i="1"/>
  <c r="G36" i="1"/>
  <c r="E29" i="1"/>
  <c r="J17" i="1"/>
  <c r="J20" i="1" s="1"/>
  <c r="K20" i="1" s="1"/>
  <c r="C18" i="1"/>
  <c r="H33" i="2"/>
  <c r="H35" i="2" s="1"/>
  <c r="C11" i="2"/>
  <c r="S37" i="3"/>
  <c r="R7" i="3"/>
  <c r="E5" i="3"/>
  <c r="G29" i="61"/>
  <c r="K29" i="61" s="1"/>
  <c r="M24" i="1"/>
  <c r="E18" i="1"/>
  <c r="G34" i="2"/>
  <c r="E6" i="3"/>
  <c r="H35" i="61"/>
  <c r="L35" i="61" s="1"/>
  <c r="G35" i="61"/>
  <c r="K35" i="61" s="1"/>
  <c r="G19" i="61"/>
  <c r="K19" i="61" s="1"/>
  <c r="G36" i="61"/>
  <c r="K36" i="61" s="1"/>
  <c r="L13" i="1"/>
  <c r="M13" i="1" s="1"/>
  <c r="D13" i="1"/>
  <c r="E13" i="1" s="1"/>
  <c r="I12" i="2"/>
  <c r="I14" i="2" s="1"/>
  <c r="I7" i="3"/>
  <c r="D36" i="1"/>
  <c r="E36" i="1" s="1"/>
  <c r="K6" i="1"/>
  <c r="M26" i="1"/>
  <c r="M31" i="1"/>
  <c r="F17" i="1"/>
  <c r="G17" i="1" s="1"/>
  <c r="M11" i="1"/>
  <c r="E34" i="2"/>
  <c r="I5" i="3"/>
  <c r="B25" i="60"/>
  <c r="E19" i="1"/>
  <c r="I6" i="3"/>
  <c r="K10" i="61"/>
  <c r="D35" i="1"/>
  <c r="N19" i="1"/>
  <c r="K7" i="1"/>
  <c r="D17" i="1"/>
  <c r="D20" i="1" s="1"/>
  <c r="E20" i="1" s="1"/>
  <c r="F109" i="26"/>
  <c r="C9" i="2"/>
  <c r="L47" i="1"/>
  <c r="M46" i="1" s="1"/>
  <c r="G29" i="1"/>
  <c r="C7" i="3"/>
  <c r="H14" i="61"/>
  <c r="C34" i="1"/>
  <c r="H35" i="1"/>
  <c r="I35" i="1" s="1"/>
  <c r="N33" i="1"/>
  <c r="I33" i="1" s="1"/>
  <c r="K11" i="1"/>
  <c r="I13" i="1"/>
  <c r="I29" i="1"/>
  <c r="H17" i="1"/>
  <c r="I17" i="1" s="1"/>
  <c r="I12" i="1"/>
  <c r="C32" i="2"/>
  <c r="J25" i="3"/>
  <c r="E7" i="3"/>
  <c r="C17" i="26"/>
  <c r="G24" i="3"/>
  <c r="D56" i="1"/>
  <c r="E54" i="1" s="1"/>
  <c r="I10" i="1"/>
  <c r="G34" i="1"/>
  <c r="K26" i="1"/>
  <c r="K30" i="1"/>
  <c r="L17" i="1"/>
  <c r="D34" i="2"/>
  <c r="C6" i="3"/>
  <c r="G6" i="3"/>
  <c r="G24" i="61"/>
  <c r="K24" i="61" s="1"/>
  <c r="K16" i="61"/>
  <c r="G33" i="61"/>
  <c r="K33" i="61" s="1"/>
  <c r="H33" i="61"/>
  <c r="L33" i="61" s="1"/>
  <c r="H16" i="61"/>
  <c r="L16" i="61" s="1"/>
  <c r="M36" i="1"/>
  <c r="G25" i="61"/>
  <c r="K25" i="61" s="1"/>
  <c r="F42" i="3"/>
  <c r="F40" i="3"/>
  <c r="H33" i="3"/>
  <c r="H29" i="3"/>
  <c r="H31" i="3"/>
  <c r="Q14" i="3"/>
  <c r="R14" i="3" s="1"/>
  <c r="Q21" i="3"/>
  <c r="Q18" i="3"/>
  <c r="Q20" i="3"/>
  <c r="R20" i="3" s="1"/>
  <c r="Q23" i="3"/>
  <c r="R23" i="3" s="1"/>
  <c r="Q26" i="3"/>
  <c r="Q25" i="3"/>
  <c r="M34" i="1"/>
  <c r="C25" i="1"/>
  <c r="I34" i="2"/>
  <c r="G5" i="3"/>
  <c r="G31" i="1"/>
  <c r="G18" i="61"/>
  <c r="K25" i="1"/>
  <c r="K19" i="1"/>
  <c r="R6" i="3"/>
  <c r="I37" i="1"/>
  <c r="K29" i="1"/>
  <c r="F21" i="2"/>
  <c r="AI101" i="26"/>
  <c r="AI102" i="26"/>
  <c r="L516" i="77"/>
  <c r="K266" i="77"/>
  <c r="S474" i="77"/>
  <c r="AO644" i="77"/>
  <c r="BE308" i="77"/>
  <c r="G10" i="3"/>
  <c r="D47" i="1"/>
  <c r="E42" i="1" s="1"/>
  <c r="L34" i="3"/>
  <c r="P22" i="61" s="1"/>
  <c r="K21" i="61"/>
  <c r="R12" i="77"/>
  <c r="Z12" i="77"/>
  <c r="L266" i="77"/>
  <c r="V266" i="77"/>
  <c r="U266" i="77"/>
  <c r="AB433" i="77"/>
  <c r="Z474" i="77"/>
  <c r="D474" i="77"/>
  <c r="BE140" i="77"/>
  <c r="AW140" i="77"/>
  <c r="AO140" i="77"/>
  <c r="BI140" i="77"/>
  <c r="BO728" i="77"/>
  <c r="J40" i="3"/>
  <c r="J39" i="3"/>
  <c r="BJ644" i="77"/>
  <c r="BY638" i="77"/>
  <c r="AX224" i="77"/>
  <c r="G19" i="1"/>
  <c r="G8" i="3"/>
  <c r="G24" i="1"/>
  <c r="G14" i="61"/>
  <c r="C29" i="1"/>
  <c r="K16" i="1"/>
  <c r="B33" i="3"/>
  <c r="F16" i="3"/>
  <c r="H36" i="61"/>
  <c r="L36" i="61" s="1"/>
  <c r="D13" i="2"/>
  <c r="H18" i="61"/>
  <c r="F35" i="1"/>
  <c r="F47" i="1"/>
  <c r="L33" i="3"/>
  <c r="P21" i="61" s="1"/>
  <c r="J36" i="1"/>
  <c r="K36" i="1" s="1"/>
  <c r="C31" i="1"/>
  <c r="N18" i="1"/>
  <c r="F39" i="3"/>
  <c r="B34" i="3"/>
  <c r="D25" i="3"/>
  <c r="Q19" i="3"/>
  <c r="R19" i="3" s="1"/>
  <c r="R224" i="77"/>
  <c r="Z224" i="77"/>
  <c r="V308" i="77"/>
  <c r="L474" i="77"/>
  <c r="J602" i="77"/>
  <c r="E686" i="77"/>
  <c r="S644" i="77"/>
  <c r="G644" i="77"/>
  <c r="BF140" i="77"/>
  <c r="AX140" i="77"/>
  <c r="AP140" i="77"/>
  <c r="AH140" i="77"/>
  <c r="BA140" i="77"/>
  <c r="AZ560" i="77"/>
  <c r="AH560" i="77"/>
  <c r="M30" i="1"/>
  <c r="M25" i="1"/>
  <c r="D42" i="3"/>
  <c r="D43" i="3"/>
  <c r="D39" i="3"/>
  <c r="D14" i="3"/>
  <c r="D17" i="3"/>
  <c r="E13" i="3" s="1"/>
  <c r="Q11" i="3"/>
  <c r="R11" i="3" s="1"/>
  <c r="C28" i="1"/>
  <c r="K7" i="61"/>
  <c r="F110" i="26"/>
  <c r="G7" i="3"/>
  <c r="B54" i="60"/>
  <c r="E24" i="1"/>
  <c r="B29" i="3"/>
  <c r="N16" i="1"/>
  <c r="N37" i="1"/>
  <c r="K34" i="1"/>
  <c r="J56" i="1"/>
  <c r="K52" i="1" s="1"/>
  <c r="D48" i="60"/>
  <c r="E48" i="60" s="1"/>
  <c r="F48" i="60" s="1"/>
  <c r="G48" i="60" s="1"/>
  <c r="H48" i="60" s="1"/>
  <c r="I48" i="60" s="1"/>
  <c r="J48" i="60" s="1"/>
  <c r="K48" i="60" s="1"/>
  <c r="L48" i="60" s="1"/>
  <c r="M48" i="60" s="1"/>
  <c r="N48" i="60" s="1"/>
  <c r="O48" i="60" s="1"/>
  <c r="P48" i="60" s="1"/>
  <c r="Q48" i="60" s="1"/>
  <c r="R48" i="60" s="1"/>
  <c r="S48" i="60" s="1"/>
  <c r="T48" i="60" s="1"/>
  <c r="U48" i="60" s="1"/>
  <c r="V48" i="60" s="1"/>
  <c r="W48" i="60" s="1"/>
  <c r="X48" i="60" s="1"/>
  <c r="Y48" i="60" s="1"/>
  <c r="Z48" i="60" s="1"/>
  <c r="AA48" i="60" s="1"/>
  <c r="AB48" i="60" s="1"/>
  <c r="AC48" i="60" s="1"/>
  <c r="AD48" i="60" s="1"/>
  <c r="AE48" i="60" s="1"/>
  <c r="AF48" i="60" s="1"/>
  <c r="AG48" i="60" s="1"/>
  <c r="AH48" i="60" s="1"/>
  <c r="AI48" i="60" s="1"/>
  <c r="AJ48" i="60" s="1"/>
  <c r="AK48" i="60" s="1"/>
  <c r="AL48" i="60" s="1"/>
  <c r="AM48" i="60" s="1"/>
  <c r="AN48" i="60" s="1"/>
  <c r="AO48" i="60" s="1"/>
  <c r="AP48" i="60" s="1"/>
  <c r="AQ48" i="60" s="1"/>
  <c r="AR48" i="60" s="1"/>
  <c r="AS48" i="60" s="1"/>
  <c r="AT48" i="60" s="1"/>
  <c r="AU48" i="60" s="1"/>
  <c r="AV48" i="60" s="1"/>
  <c r="AW48" i="60" s="1"/>
  <c r="AX48" i="60" s="1"/>
  <c r="AY48" i="60" s="1"/>
  <c r="AZ48" i="60" s="1"/>
  <c r="BA48" i="60" s="1"/>
  <c r="BB48" i="60" s="1"/>
  <c r="BC48" i="60" s="1"/>
  <c r="BD48" i="60" s="1"/>
  <c r="BE48" i="60" s="1"/>
  <c r="BF48" i="60" s="1"/>
  <c r="BG48" i="60" s="1"/>
  <c r="BH48" i="60" s="1"/>
  <c r="BI48" i="60" s="1"/>
  <c r="BJ48" i="60" s="1"/>
  <c r="BK48" i="60" s="1"/>
  <c r="BL48" i="60" s="1"/>
  <c r="BM48" i="60" s="1"/>
  <c r="BN48" i="60" s="1"/>
  <c r="BO48" i="60" s="1"/>
  <c r="BP48" i="60" s="1"/>
  <c r="BQ48" i="60" s="1"/>
  <c r="BR48" i="60" s="1"/>
  <c r="BS48" i="60" s="1"/>
  <c r="BT48" i="60" s="1"/>
  <c r="BU48" i="60" s="1"/>
  <c r="BV48" i="60" s="1"/>
  <c r="BW48" i="60" s="1"/>
  <c r="BX48" i="60" s="1"/>
  <c r="BY48" i="60" s="1"/>
  <c r="BZ48" i="60" s="1"/>
  <c r="CA48" i="60" s="1"/>
  <c r="CB48" i="60" s="1"/>
  <c r="CC48" i="60" s="1"/>
  <c r="CD48" i="60" s="1"/>
  <c r="CE48" i="60" s="1"/>
  <c r="CF48" i="60" s="1"/>
  <c r="CG48" i="60" s="1"/>
  <c r="CH48" i="60" s="1"/>
  <c r="CI48" i="60" s="1"/>
  <c r="CJ48" i="60" s="1"/>
  <c r="CK48" i="60" s="1"/>
  <c r="CL48" i="60" s="1"/>
  <c r="CM48" i="60" s="1"/>
  <c r="CN48" i="60" s="1"/>
  <c r="CO48" i="60" s="1"/>
  <c r="CP48" i="60" s="1"/>
  <c r="CQ48" i="60" s="1"/>
  <c r="CR48" i="60" s="1"/>
  <c r="CS48" i="60" s="1"/>
  <c r="CT48" i="60" s="1"/>
  <c r="CU48" i="60" s="1"/>
  <c r="CV48" i="60" s="1"/>
  <c r="CW48" i="60" s="1"/>
  <c r="CX48" i="60" s="1"/>
  <c r="CY48" i="60" s="1"/>
  <c r="CZ48" i="60" s="1"/>
  <c r="DA48" i="60" s="1"/>
  <c r="DB48" i="60" s="1"/>
  <c r="DC48" i="60" s="1"/>
  <c r="DD48" i="60" s="1"/>
  <c r="DE48" i="60" s="1"/>
  <c r="DF48" i="60" s="1"/>
  <c r="DG48" i="60" s="1"/>
  <c r="DH48" i="60" s="1"/>
  <c r="DI48" i="60" s="1"/>
  <c r="DJ48" i="60" s="1"/>
  <c r="DK48" i="60" s="1"/>
  <c r="DL48" i="60" s="1"/>
  <c r="DM48" i="60" s="1"/>
  <c r="DN48" i="60" s="1"/>
  <c r="DO48" i="60" s="1"/>
  <c r="DP48" i="60" s="1"/>
  <c r="DQ48" i="60" s="1"/>
  <c r="DR48" i="60" s="1"/>
  <c r="DS48" i="60" s="1"/>
  <c r="DT48" i="60" s="1"/>
  <c r="DU48" i="60" s="1"/>
  <c r="DV48" i="60" s="1"/>
  <c r="DW48" i="60" s="1"/>
  <c r="DX48" i="60" s="1"/>
  <c r="DY48" i="60" s="1"/>
  <c r="DZ48" i="60" s="1"/>
  <c r="EA48" i="60" s="1"/>
  <c r="EB48" i="60" s="1"/>
  <c r="EC48" i="60" s="1"/>
  <c r="ED48" i="60" s="1"/>
  <c r="EE48" i="60" s="1"/>
  <c r="EF48" i="60" s="1"/>
  <c r="EG48" i="60" s="1"/>
  <c r="EH48" i="60" s="1"/>
  <c r="EI48" i="60" s="1"/>
  <c r="EJ48" i="60" s="1"/>
  <c r="EK48" i="60" s="1"/>
  <c r="EL48" i="60" s="1"/>
  <c r="EM48" i="60" s="1"/>
  <c r="EN48" i="60" s="1"/>
  <c r="EO48" i="60" s="1"/>
  <c r="EP48" i="60" s="1"/>
  <c r="EQ48" i="60" s="1"/>
  <c r="ER48" i="60" s="1"/>
  <c r="ES48" i="60" s="1"/>
  <c r="ET48" i="60" s="1"/>
  <c r="EU48" i="60" s="1"/>
  <c r="EV48" i="60" s="1"/>
  <c r="EW48" i="60" s="1"/>
  <c r="EX48" i="60" s="1"/>
  <c r="EY48" i="60" s="1"/>
  <c r="EZ48" i="60" s="1"/>
  <c r="FA48" i="60" s="1"/>
  <c r="FB48" i="60" s="1"/>
  <c r="FC48" i="60" s="1"/>
  <c r="J38" i="3"/>
  <c r="H34" i="3"/>
  <c r="B30" i="3"/>
  <c r="Q22" i="3"/>
  <c r="R22" i="3" s="1"/>
  <c r="Q16" i="3"/>
  <c r="R16" i="3" s="1"/>
  <c r="F13" i="3"/>
  <c r="G13" i="3" s="1"/>
  <c r="E474" i="77"/>
  <c r="AC602" i="77"/>
  <c r="Q686" i="77"/>
  <c r="Y686" i="77"/>
  <c r="F728" i="77"/>
  <c r="AY140" i="77"/>
  <c r="AI140" i="77"/>
  <c r="BB140" i="77"/>
  <c r="AS140" i="77"/>
  <c r="BV560" i="77"/>
  <c r="BY175" i="77"/>
  <c r="BK182" i="77"/>
  <c r="K18" i="1"/>
  <c r="K24" i="1"/>
  <c r="H19" i="61"/>
  <c r="I19" i="1"/>
  <c r="L29" i="3"/>
  <c r="P17" i="61" s="1"/>
  <c r="N15" i="1"/>
  <c r="K24" i="3"/>
  <c r="G37" i="1"/>
  <c r="L35" i="1"/>
  <c r="L6" i="61"/>
  <c r="G18" i="1"/>
  <c r="L31" i="3"/>
  <c r="P19" i="61" s="1"/>
  <c r="R29" i="3"/>
  <c r="B35" i="1"/>
  <c r="C31" i="2"/>
  <c r="C30" i="2"/>
  <c r="J42" i="3"/>
  <c r="H30" i="3"/>
  <c r="Q17" i="3"/>
  <c r="AC101" i="26"/>
  <c r="AC308" i="77"/>
  <c r="U474" i="77"/>
  <c r="AB474" i="77"/>
  <c r="T474" i="77"/>
  <c r="J686" i="77"/>
  <c r="M728" i="77"/>
  <c r="AE602" i="77"/>
  <c r="BN560" i="77"/>
  <c r="Z101" i="26"/>
  <c r="H308" i="77"/>
  <c r="N474" i="77"/>
  <c r="AC474" i="77"/>
  <c r="H474" i="77"/>
  <c r="F686" i="77"/>
  <c r="W770" i="77"/>
  <c r="AE686" i="77"/>
  <c r="K686" i="77"/>
  <c r="W644" i="77"/>
  <c r="O350" i="77"/>
  <c r="C350" i="77"/>
  <c r="BR770" i="77"/>
  <c r="BY426" i="77"/>
  <c r="BJ433" i="77"/>
  <c r="P433" i="77"/>
  <c r="R602" i="77"/>
  <c r="B644" i="77"/>
  <c r="V686" i="77"/>
  <c r="AG686" i="77"/>
  <c r="Q728" i="77"/>
  <c r="G266" i="77"/>
  <c r="AE474" i="77"/>
  <c r="AM602" i="77"/>
  <c r="BY640" i="77"/>
  <c r="AI308" i="77"/>
  <c r="BA308" i="77"/>
  <c r="BL182" i="77"/>
  <c r="C51" i="60"/>
  <c r="D50" i="60"/>
  <c r="H12" i="3"/>
  <c r="H17" i="3"/>
  <c r="BQ770" i="77"/>
  <c r="BY763" i="77"/>
  <c r="AF102" i="26"/>
  <c r="E140" i="77"/>
  <c r="S391" i="77"/>
  <c r="U433" i="77"/>
  <c r="X433" i="77"/>
  <c r="J516" i="77"/>
  <c r="W516" i="77"/>
  <c r="Q602" i="77"/>
  <c r="H644" i="77"/>
  <c r="V770" i="77"/>
  <c r="S770" i="77"/>
  <c r="W602" i="77"/>
  <c r="AD560" i="77"/>
  <c r="BA686" i="77"/>
  <c r="BI728" i="77"/>
  <c r="AO728" i="77"/>
  <c r="BX644" i="77"/>
  <c r="BY514" i="77"/>
  <c r="BH433" i="77"/>
  <c r="BX728" i="77"/>
  <c r="BP728" i="77"/>
  <c r="AJ728" i="77"/>
  <c r="BR602" i="77"/>
  <c r="BY596" i="77"/>
  <c r="BS516" i="77"/>
  <c r="BI433" i="77"/>
  <c r="BG433" i="77"/>
  <c r="AY433" i="77"/>
  <c r="BU391" i="77"/>
  <c r="AI350" i="77"/>
  <c r="AA101" i="26"/>
  <c r="Q12" i="77"/>
  <c r="Q98" i="77"/>
  <c r="D224" i="77"/>
  <c r="Q224" i="77"/>
  <c r="I308" i="77"/>
  <c r="W433" i="77"/>
  <c r="O433" i="77"/>
  <c r="Q474" i="77"/>
  <c r="AF474" i="77"/>
  <c r="AD516" i="77"/>
  <c r="J560" i="77"/>
  <c r="P602" i="77"/>
  <c r="V602" i="77"/>
  <c r="E602" i="77"/>
  <c r="Q770" i="77"/>
  <c r="F770" i="77"/>
  <c r="AF770" i="77"/>
  <c r="AA686" i="77"/>
  <c r="C560" i="77"/>
  <c r="BE12" i="77"/>
  <c r="AR770" i="77"/>
  <c r="AJ770" i="77"/>
  <c r="BD728" i="77"/>
  <c r="BY598" i="77"/>
  <c r="BY680" i="77"/>
  <c r="BE516" i="77"/>
  <c r="AU516" i="77"/>
  <c r="AG102" i="26"/>
  <c r="J12" i="77"/>
  <c r="J98" i="77"/>
  <c r="J140" i="77"/>
  <c r="C224" i="77"/>
  <c r="J224" i="77"/>
  <c r="N433" i="77"/>
  <c r="AD474" i="77"/>
  <c r="K474" i="77"/>
  <c r="V516" i="77"/>
  <c r="U516" i="77"/>
  <c r="AG560" i="77"/>
  <c r="H686" i="77"/>
  <c r="Z728" i="77"/>
  <c r="AA644" i="77"/>
  <c r="W308" i="77"/>
  <c r="BA770" i="77"/>
  <c r="AS770" i="77"/>
  <c r="AK770" i="77"/>
  <c r="BR728" i="77"/>
  <c r="BI516" i="77"/>
  <c r="AK516" i="77"/>
  <c r="BY513" i="77"/>
  <c r="BY554" i="77"/>
  <c r="BJ560" i="77"/>
  <c r="BJ516" i="77"/>
  <c r="BY509" i="77"/>
  <c r="AB728" i="77"/>
  <c r="AE266" i="77"/>
  <c r="BH56" i="77"/>
  <c r="AZ56" i="77"/>
  <c r="AR56" i="77"/>
  <c r="AJ56" i="77"/>
  <c r="AZ98" i="77"/>
  <c r="AH98" i="77"/>
  <c r="AW98" i="77"/>
  <c r="AQ770" i="77"/>
  <c r="AM686" i="77"/>
  <c r="BF686" i="77"/>
  <c r="AV686" i="77"/>
  <c r="AT644" i="77"/>
  <c r="AQ602" i="77"/>
  <c r="BY556" i="77"/>
  <c r="BY599" i="77"/>
  <c r="BL644" i="77"/>
  <c r="BX686" i="77"/>
  <c r="BY683" i="77"/>
  <c r="BY681" i="77"/>
  <c r="BY722" i="77"/>
  <c r="AR516" i="77"/>
  <c r="BO516" i="77"/>
  <c r="AR474" i="77"/>
  <c r="BH391" i="77"/>
  <c r="BD433" i="77"/>
  <c r="AS433" i="77"/>
  <c r="AH433" i="77"/>
  <c r="BP433" i="77"/>
  <c r="BY386" i="77"/>
  <c r="BC308" i="77"/>
  <c r="AQ308" i="77"/>
  <c r="AQ350" i="77"/>
  <c r="AL350" i="77"/>
  <c r="BY303" i="77"/>
  <c r="BU266" i="77"/>
  <c r="BV224" i="77"/>
  <c r="BL140" i="77"/>
  <c r="BW56" i="77"/>
  <c r="AV728" i="77"/>
  <c r="AN728" i="77"/>
  <c r="AU686" i="77"/>
  <c r="BW644" i="77"/>
  <c r="AQ644" i="77"/>
  <c r="AI644" i="77"/>
  <c r="AP602" i="77"/>
  <c r="AH602" i="77"/>
  <c r="AO560" i="77"/>
  <c r="AQ516" i="77"/>
  <c r="BK474" i="77"/>
  <c r="AK474" i="77"/>
  <c r="BY429" i="77"/>
  <c r="AL391" i="77"/>
  <c r="BN350" i="77"/>
  <c r="BK266" i="77"/>
  <c r="BY259" i="77"/>
  <c r="BY217" i="77"/>
  <c r="BJ224" i="77"/>
  <c r="BY135" i="77"/>
  <c r="BJ140" i="77"/>
  <c r="BY6" i="77"/>
  <c r="BJ12" i="77"/>
  <c r="BI12" i="77"/>
  <c r="BC140" i="77"/>
  <c r="AT140" i="77"/>
  <c r="AK140" i="77"/>
  <c r="BC686" i="77"/>
  <c r="BA728" i="77"/>
  <c r="AP728" i="77"/>
  <c r="BD602" i="77"/>
  <c r="AV602" i="77"/>
  <c r="AN602" i="77"/>
  <c r="AQ560" i="77"/>
  <c r="BY553" i="77"/>
  <c r="BV602" i="77"/>
  <c r="BJ602" i="77"/>
  <c r="BY766" i="77"/>
  <c r="BG516" i="77"/>
  <c r="AW516" i="77"/>
  <c r="BN474" i="77"/>
  <c r="BY469" i="77"/>
  <c r="AS391" i="77"/>
  <c r="AP433" i="77"/>
  <c r="BX391" i="77"/>
  <c r="BP391" i="77"/>
  <c r="AK308" i="77"/>
  <c r="BL308" i="77"/>
  <c r="BF224" i="77"/>
  <c r="AK224" i="77"/>
  <c r="AJ182" i="77"/>
  <c r="BY723" i="77"/>
  <c r="BH728" i="77"/>
  <c r="AZ728" i="77"/>
  <c r="BN686" i="77"/>
  <c r="BW686" i="77"/>
  <c r="AQ686" i="77"/>
  <c r="AI686" i="77"/>
  <c r="BY641" i="77"/>
  <c r="BV644" i="77"/>
  <c r="AT602" i="77"/>
  <c r="BI560" i="77"/>
  <c r="BA560" i="77"/>
  <c r="AS560" i="77"/>
  <c r="BT560" i="77"/>
  <c r="BY510" i="77"/>
  <c r="AH516" i="77"/>
  <c r="BY468" i="77"/>
  <c r="BA433" i="77"/>
  <c r="AQ433" i="77"/>
  <c r="AI433" i="77"/>
  <c r="BY388" i="77"/>
  <c r="AP391" i="77"/>
  <c r="BY344" i="77"/>
  <c r="BB350" i="77"/>
  <c r="BY262" i="77"/>
  <c r="AJ266" i="77"/>
  <c r="BG224" i="77"/>
  <c r="AT224" i="77"/>
  <c r="BY177" i="77"/>
  <c r="BW98" i="77"/>
  <c r="BO98" i="77"/>
  <c r="BG98" i="77"/>
  <c r="AY98" i="77"/>
  <c r="AQ98" i="77"/>
  <c r="AI98" i="77"/>
  <c r="BY53" i="77"/>
  <c r="BW12" i="77"/>
  <c r="L644" i="77"/>
  <c r="O644" i="77"/>
  <c r="BA12" i="77"/>
  <c r="AR12" i="77"/>
  <c r="BX98" i="77"/>
  <c r="BU98" i="77"/>
  <c r="AU140" i="77"/>
  <c r="AL140" i="77"/>
  <c r="AT686" i="77"/>
  <c r="BB686" i="77"/>
  <c r="AQ728" i="77"/>
  <c r="AZ644" i="77"/>
  <c r="AJ644" i="77"/>
  <c r="AR560" i="77"/>
  <c r="BB560" i="77"/>
  <c r="BY557" i="77"/>
  <c r="BY555" i="77"/>
  <c r="BQ602" i="77"/>
  <c r="BY637" i="77"/>
  <c r="BT686" i="77"/>
  <c r="BY682" i="77"/>
  <c r="BW770" i="77"/>
  <c r="BN770" i="77"/>
  <c r="BX770" i="77"/>
  <c r="BT516" i="77"/>
  <c r="BX474" i="77"/>
  <c r="BY471" i="77"/>
  <c r="BE391" i="77"/>
  <c r="AU391" i="77"/>
  <c r="AZ433" i="77"/>
  <c r="BN433" i="77"/>
  <c r="BJ350" i="77"/>
  <c r="AR350" i="77"/>
  <c r="AH350" i="77"/>
  <c r="BO350" i="77"/>
  <c r="BX308" i="77"/>
  <c r="BK308" i="77"/>
  <c r="AW224" i="77"/>
  <c r="AS224" i="77"/>
  <c r="AO182" i="77"/>
  <c r="X644" i="77"/>
  <c r="AS12" i="77"/>
  <c r="AJ12" i="77"/>
  <c r="BF56" i="77"/>
  <c r="AX56" i="77"/>
  <c r="AP56" i="77"/>
  <c r="AH56" i="77"/>
  <c r="BP98" i="77"/>
  <c r="BM98" i="77"/>
  <c r="AM140" i="77"/>
  <c r="BE770" i="77"/>
  <c r="AW770" i="77"/>
  <c r="AO770" i="77"/>
  <c r="AK686" i="77"/>
  <c r="AS686" i="77"/>
  <c r="AH728" i="77"/>
  <c r="AR644" i="77"/>
  <c r="AI560" i="77"/>
  <c r="BC560" i="77"/>
  <c r="AU560" i="77"/>
  <c r="AM560" i="77"/>
  <c r="BY597" i="77"/>
  <c r="BY639" i="77"/>
  <c r="BO770" i="77"/>
  <c r="BL516" i="77"/>
  <c r="AP474" i="77"/>
  <c r="AH474" i="77"/>
  <c r="BY470" i="77"/>
  <c r="AV391" i="77"/>
  <c r="AK391" i="77"/>
  <c r="AR433" i="77"/>
  <c r="BV433" i="77"/>
  <c r="BX433" i="77"/>
  <c r="BR391" i="77"/>
  <c r="AZ308" i="77"/>
  <c r="AO308" i="77"/>
  <c r="BY347" i="77"/>
  <c r="AU224" i="77"/>
  <c r="BG182" i="77"/>
  <c r="BT140" i="77"/>
  <c r="BY50" i="77"/>
  <c r="AG433" i="77"/>
  <c r="L728" i="77"/>
  <c r="AD728" i="77"/>
  <c r="AK12" i="77"/>
  <c r="BG56" i="77"/>
  <c r="AY56" i="77"/>
  <c r="AQ56" i="77"/>
  <c r="AI56" i="77"/>
  <c r="BH98" i="77"/>
  <c r="AP98" i="77"/>
  <c r="BE98" i="77"/>
  <c r="AN770" i="77"/>
  <c r="BE686" i="77"/>
  <c r="BE728" i="77"/>
  <c r="AI728" i="77"/>
  <c r="AS644" i="77"/>
  <c r="BB644" i="77"/>
  <c r="AL644" i="77"/>
  <c r="AY602" i="77"/>
  <c r="AI602" i="77"/>
  <c r="BY595" i="77"/>
  <c r="BV686" i="77"/>
  <c r="BP770" i="77"/>
  <c r="AS516" i="77"/>
  <c r="BA516" i="77"/>
  <c r="BW516" i="77"/>
  <c r="BM516" i="77"/>
  <c r="BQ474" i="77"/>
  <c r="BG391" i="77"/>
  <c r="AW391" i="77"/>
  <c r="BB433" i="77"/>
  <c r="BY428" i="77"/>
  <c r="BY387" i="77"/>
  <c r="BM391" i="77"/>
  <c r="BJ308" i="77"/>
  <c r="BG350" i="77"/>
  <c r="BR350" i="77"/>
  <c r="AH224" i="77"/>
  <c r="AI224" i="77"/>
  <c r="AZ266" i="77"/>
  <c r="R102" i="26"/>
  <c r="BM644" i="77"/>
  <c r="BV728" i="77"/>
  <c r="BN728" i="77"/>
  <c r="BR516" i="77"/>
  <c r="BE433" i="77"/>
  <c r="AW433" i="77"/>
  <c r="AO433" i="77"/>
  <c r="BT391" i="77"/>
  <c r="BL391" i="77"/>
  <c r="BY304" i="77"/>
  <c r="AO224" i="77"/>
  <c r="BL224" i="77"/>
  <c r="BT182" i="77"/>
  <c r="BY51" i="77"/>
  <c r="BO182" i="77"/>
  <c r="AI182" i="77"/>
  <c r="H102" i="26"/>
  <c r="AW101" i="26"/>
  <c r="BA102" i="26"/>
  <c r="CB101" i="26"/>
  <c r="BL602" i="77"/>
  <c r="BY301" i="77"/>
  <c r="AO266" i="77"/>
  <c r="BX224" i="77"/>
  <c r="BM224" i="77"/>
  <c r="AR182" i="77"/>
  <c r="O102" i="26"/>
  <c r="P102" i="26"/>
  <c r="U101" i="26"/>
  <c r="W101" i="26"/>
  <c r="AY474" i="77"/>
  <c r="AN391" i="77"/>
  <c r="BU433" i="77"/>
  <c r="BY431" i="77"/>
  <c r="AU350" i="77"/>
  <c r="AJ350" i="77"/>
  <c r="BN308" i="77"/>
  <c r="BY305" i="77"/>
  <c r="AR266" i="77"/>
  <c r="BN266" i="77"/>
  <c r="BD182" i="77"/>
  <c r="AY182" i="77"/>
  <c r="BY9" i="77"/>
  <c r="BJ182" i="77"/>
  <c r="BY176" i="77"/>
  <c r="BD516" i="77"/>
  <c r="AV516" i="77"/>
  <c r="AN516" i="77"/>
  <c r="AQ474" i="77"/>
  <c r="BM433" i="77"/>
  <c r="BY430" i="77"/>
  <c r="BY384" i="77"/>
  <c r="AJ308" i="77"/>
  <c r="BD266" i="77"/>
  <c r="BY220" i="77"/>
  <c r="AZ182" i="77"/>
  <c r="BB516" i="77"/>
  <c r="AT516" i="77"/>
  <c r="AL516" i="77"/>
  <c r="BC433" i="77"/>
  <c r="AU433" i="77"/>
  <c r="AM433" i="77"/>
  <c r="BQ350" i="77"/>
  <c r="BI350" i="77"/>
  <c r="BA350" i="77"/>
  <c r="AS350" i="77"/>
  <c r="AK350" i="77"/>
  <c r="BH308" i="77"/>
  <c r="AR308" i="77"/>
  <c r="BY263" i="77"/>
  <c r="BY260" i="77"/>
  <c r="BW266" i="77"/>
  <c r="BO266" i="77"/>
  <c r="BG266" i="77"/>
  <c r="AY266" i="77"/>
  <c r="AQ266" i="77"/>
  <c r="AI266" i="77"/>
  <c r="BY221" i="77"/>
  <c r="BY218" i="77"/>
  <c r="BY49" i="77"/>
  <c r="BU101" i="26"/>
  <c r="BW101" i="26"/>
  <c r="BT602" i="77"/>
  <c r="BU644" i="77"/>
  <c r="AI474" i="77"/>
  <c r="BY385" i="77"/>
  <c r="BY343" i="77"/>
  <c r="BY346" i="77"/>
  <c r="BP308" i="77"/>
  <c r="BY302" i="77"/>
  <c r="AY224" i="77"/>
  <c r="BU224" i="77"/>
  <c r="BY178" i="77"/>
  <c r="BY133" i="77"/>
  <c r="BY136" i="77"/>
  <c r="BY7" i="77"/>
  <c r="BS560" i="77"/>
  <c r="BK560" i="77"/>
  <c r="BF308" i="77"/>
  <c r="AX308" i="77"/>
  <c r="AP308" i="77"/>
  <c r="AH308" i="77"/>
  <c r="AQ224" i="77"/>
  <c r="AT101" i="26"/>
  <c r="AU101" i="26"/>
  <c r="AY102" i="26"/>
  <c r="AL266" i="77"/>
  <c r="BT224" i="77"/>
  <c r="J102" i="26"/>
  <c r="AN101" i="26"/>
  <c r="BY261" i="77"/>
  <c r="BD224" i="77"/>
  <c r="AV224" i="77"/>
  <c r="AN224" i="77"/>
  <c r="BY179" i="77"/>
  <c r="BX182" i="77"/>
  <c r="BP182" i="77"/>
  <c r="BV182" i="77"/>
  <c r="BN182" i="77"/>
  <c r="BF182" i="77"/>
  <c r="AX182" i="77"/>
  <c r="AP182" i="77"/>
  <c r="AH182" i="77"/>
  <c r="BY134" i="77"/>
  <c r="BY52" i="77"/>
  <c r="BY5" i="77"/>
  <c r="M101" i="26"/>
  <c r="BD101" i="26"/>
  <c r="BY219" i="77"/>
  <c r="BH224" i="77"/>
  <c r="AZ224" i="77"/>
  <c r="AR224" i="77"/>
  <c r="AJ224" i="77"/>
  <c r="BY137" i="77"/>
  <c r="BY8" i="77"/>
  <c r="G101" i="26"/>
  <c r="O101" i="26"/>
  <c r="T101" i="26"/>
  <c r="AQ102" i="26"/>
  <c r="AS102" i="26"/>
  <c r="BF101" i="26"/>
  <c r="BK101" i="26"/>
  <c r="BX102" i="26"/>
  <c r="BZ102" i="26"/>
  <c r="AT266" i="77"/>
  <c r="CB102" i="26"/>
  <c r="F106" i="26" l="1"/>
  <c r="C12" i="2"/>
  <c r="R13" i="3"/>
  <c r="R5" i="3"/>
  <c r="R28" i="3"/>
  <c r="C16" i="3"/>
  <c r="K16" i="3"/>
  <c r="C14" i="3"/>
  <c r="K13" i="3"/>
  <c r="F22" i="2"/>
  <c r="R25" i="3"/>
  <c r="R18" i="3"/>
  <c r="R10" i="3"/>
  <c r="K12" i="3"/>
  <c r="R17" i="3"/>
  <c r="C51" i="1"/>
  <c r="M53" i="1"/>
  <c r="R8" i="3"/>
  <c r="R26" i="3"/>
  <c r="R21" i="3"/>
  <c r="M55" i="1"/>
  <c r="G55" i="1"/>
  <c r="G12" i="3"/>
  <c r="J18" i="3"/>
  <c r="K15" i="3"/>
  <c r="H25" i="61"/>
  <c r="L25" i="61" s="1"/>
  <c r="G14" i="3"/>
  <c r="G16" i="3"/>
  <c r="G15" i="3"/>
  <c r="G33" i="1"/>
  <c r="M33" i="1"/>
  <c r="H18" i="3"/>
  <c r="E33" i="1"/>
  <c r="C55" i="1"/>
  <c r="C53" i="1"/>
  <c r="C52" i="1"/>
  <c r="I53" i="1"/>
  <c r="I55" i="1"/>
  <c r="D38" i="1"/>
  <c r="E38" i="1" s="1"/>
  <c r="R30" i="3"/>
  <c r="I15" i="3"/>
  <c r="R24" i="3"/>
  <c r="R15" i="3"/>
  <c r="H25" i="3"/>
  <c r="BY350" i="77"/>
  <c r="I44" i="1"/>
  <c r="F20" i="1"/>
  <c r="G20" i="1" s="1"/>
  <c r="E35" i="1"/>
  <c r="M54" i="1"/>
  <c r="B14" i="2"/>
  <c r="C14" i="2" s="1"/>
  <c r="C35" i="2"/>
  <c r="C13" i="2"/>
  <c r="M51" i="1"/>
  <c r="C34" i="2"/>
  <c r="C44" i="1"/>
  <c r="G53" i="1"/>
  <c r="C42" i="1"/>
  <c r="I54" i="1"/>
  <c r="I51" i="1"/>
  <c r="C46" i="1"/>
  <c r="H20" i="1"/>
  <c r="I20" i="1" s="1"/>
  <c r="C43" i="1"/>
  <c r="G52" i="1"/>
  <c r="G54" i="1"/>
  <c r="K46" i="1"/>
  <c r="K45" i="1"/>
  <c r="K44" i="1"/>
  <c r="K43" i="1"/>
  <c r="H28" i="61"/>
  <c r="L28" i="61" s="1"/>
  <c r="I46" i="1"/>
  <c r="I43" i="1"/>
  <c r="B20" i="1"/>
  <c r="C20" i="1" s="1"/>
  <c r="E17" i="1"/>
  <c r="G27" i="61"/>
  <c r="K27" i="61" s="1"/>
  <c r="C33" i="2"/>
  <c r="C37" i="26"/>
  <c r="C40" i="26" s="1"/>
  <c r="E46" i="1"/>
  <c r="N17" i="1"/>
  <c r="K17" i="1"/>
  <c r="E51" i="1"/>
  <c r="G28" i="61"/>
  <c r="K28" i="61" s="1"/>
  <c r="F18" i="3"/>
  <c r="F25" i="3"/>
  <c r="K53" i="1"/>
  <c r="H38" i="1"/>
  <c r="I38" i="1" s="1"/>
  <c r="M17" i="1"/>
  <c r="L20" i="1"/>
  <c r="M20" i="1" s="1"/>
  <c r="E55" i="1"/>
  <c r="E53" i="1"/>
  <c r="K33" i="1"/>
  <c r="C33" i="1"/>
  <c r="M45" i="1"/>
  <c r="M44" i="1"/>
  <c r="M42" i="1"/>
  <c r="M43" i="1"/>
  <c r="E52" i="1"/>
  <c r="G43" i="1"/>
  <c r="G42" i="1"/>
  <c r="G44" i="1"/>
  <c r="G46" i="1"/>
  <c r="BY12" i="77"/>
  <c r="BY140" i="77"/>
  <c r="BY308" i="77"/>
  <c r="BY516" i="77"/>
  <c r="BY433" i="77"/>
  <c r="I12" i="3"/>
  <c r="BY182" i="77"/>
  <c r="H24" i="61"/>
  <c r="L24" i="61" s="1"/>
  <c r="N36" i="1"/>
  <c r="C35" i="1"/>
  <c r="B38" i="1"/>
  <c r="C38" i="1" s="1"/>
  <c r="K18" i="61"/>
  <c r="G26" i="61"/>
  <c r="K26" i="61" s="1"/>
  <c r="BY644" i="77"/>
  <c r="BY560" i="77"/>
  <c r="BY686" i="77"/>
  <c r="BY770" i="77"/>
  <c r="E16" i="3"/>
  <c r="D18" i="3"/>
  <c r="E14" i="3"/>
  <c r="H27" i="61"/>
  <c r="L27" i="61" s="1"/>
  <c r="L19" i="61"/>
  <c r="BY474" i="77"/>
  <c r="E12" i="3"/>
  <c r="E15" i="3"/>
  <c r="J38" i="1"/>
  <c r="K38" i="1" s="1"/>
  <c r="G45" i="1"/>
  <c r="M35" i="1"/>
  <c r="N35" i="1"/>
  <c r="L38" i="1"/>
  <c r="BY266" i="77"/>
  <c r="BY224" i="77"/>
  <c r="M15" i="1"/>
  <c r="G15" i="1"/>
  <c r="I15" i="1"/>
  <c r="C15" i="1"/>
  <c r="K15" i="1"/>
  <c r="E15" i="1"/>
  <c r="C52" i="60"/>
  <c r="C55" i="60" s="1"/>
  <c r="C54" i="60"/>
  <c r="K51" i="1"/>
  <c r="K55" i="1"/>
  <c r="K54" i="1"/>
  <c r="H26" i="61"/>
  <c r="L26" i="61" s="1"/>
  <c r="L18" i="61"/>
  <c r="BY56" i="77"/>
  <c r="BY391" i="77"/>
  <c r="BY602" i="77"/>
  <c r="BY728" i="77"/>
  <c r="I13" i="3"/>
  <c r="I14" i="3"/>
  <c r="I16" i="3"/>
  <c r="D51" i="60"/>
  <c r="E50" i="60"/>
  <c r="G35" i="1"/>
  <c r="F38" i="1"/>
  <c r="G38" i="1" s="1"/>
  <c r="E43" i="1"/>
  <c r="E45" i="1"/>
  <c r="E44" i="1"/>
  <c r="N20" i="1" l="1"/>
  <c r="D52" i="60"/>
  <c r="D55" i="60" s="1"/>
  <c r="D56" i="60" s="1"/>
  <c r="D54" i="60"/>
  <c r="F50" i="60"/>
  <c r="E51" i="60"/>
  <c r="N38" i="1"/>
  <c r="M38" i="1"/>
  <c r="F51" i="60" l="1"/>
  <c r="G50" i="60"/>
  <c r="E54" i="60"/>
  <c r="E52" i="60"/>
  <c r="E55" i="60" s="1"/>
  <c r="E56" i="60" s="1"/>
  <c r="G51" i="60" l="1"/>
  <c r="H50" i="60"/>
  <c r="F52" i="60"/>
  <c r="F55" i="60" s="1"/>
  <c r="F56" i="60" s="1"/>
  <c r="F54" i="60"/>
  <c r="G54" i="60" l="1"/>
  <c r="G52" i="60"/>
  <c r="G55" i="60" s="1"/>
  <c r="G56" i="60" s="1"/>
  <c r="I50" i="60"/>
  <c r="H51" i="60"/>
  <c r="H52" i="60" l="1"/>
  <c r="H55" i="60" s="1"/>
  <c r="H56" i="60" s="1"/>
  <c r="H54" i="60"/>
  <c r="I51" i="60"/>
  <c r="J50" i="60"/>
  <c r="I54" i="60" l="1"/>
  <c r="I52" i="60"/>
  <c r="I55" i="60" s="1"/>
  <c r="I56" i="60" s="1"/>
  <c r="J51" i="60"/>
  <c r="K50" i="60"/>
  <c r="J54" i="60" l="1"/>
  <c r="J52" i="60"/>
  <c r="J55" i="60" s="1"/>
  <c r="J56" i="60" s="1"/>
  <c r="K51" i="60"/>
  <c r="L50" i="60"/>
  <c r="M50" i="60" l="1"/>
  <c r="L51" i="60"/>
  <c r="K52" i="60"/>
  <c r="K55" i="60" s="1"/>
  <c r="K56" i="60" s="1"/>
  <c r="K54" i="60"/>
  <c r="N50" i="60" l="1"/>
  <c r="M51" i="60"/>
  <c r="L54" i="60"/>
  <c r="L52" i="60"/>
  <c r="L55" i="60" s="1"/>
  <c r="L56" i="60" s="1"/>
  <c r="M52" i="60" l="1"/>
  <c r="M55" i="60" s="1"/>
  <c r="M56" i="60" s="1"/>
  <c r="M54" i="60"/>
  <c r="O50" i="60"/>
  <c r="N51" i="60"/>
  <c r="N54" i="60" l="1"/>
  <c r="N52" i="60"/>
  <c r="N55" i="60" s="1"/>
  <c r="N56" i="60" s="1"/>
  <c r="O51" i="60"/>
  <c r="P50" i="60"/>
  <c r="Q50" i="60" l="1"/>
  <c r="P51" i="60"/>
  <c r="O54" i="60"/>
  <c r="O52" i="60"/>
  <c r="O55" i="60" s="1"/>
  <c r="O56" i="60" s="1"/>
  <c r="P54" i="60" l="1"/>
  <c r="P52" i="60"/>
  <c r="P55" i="60" s="1"/>
  <c r="P56" i="60" s="1"/>
  <c r="Q51" i="60"/>
  <c r="R50" i="60"/>
  <c r="Q54" i="60" l="1"/>
  <c r="Q52" i="60"/>
  <c r="Q55" i="60" s="1"/>
  <c r="Q56" i="60" s="1"/>
  <c r="R51" i="60"/>
  <c r="S50" i="60"/>
  <c r="R54" i="60" l="1"/>
  <c r="R52" i="60"/>
  <c r="R55" i="60" s="1"/>
  <c r="R56" i="60" s="1"/>
  <c r="S51" i="60"/>
  <c r="T50" i="60"/>
  <c r="S52" i="60" l="1"/>
  <c r="S55" i="60" s="1"/>
  <c r="S56" i="60" s="1"/>
  <c r="S54" i="60"/>
  <c r="U50" i="60"/>
  <c r="T51" i="60"/>
  <c r="U51" i="60" l="1"/>
  <c r="V50" i="60"/>
  <c r="T52" i="60"/>
  <c r="T55" i="60" s="1"/>
  <c r="T56" i="60" s="1"/>
  <c r="T54" i="60"/>
  <c r="U54" i="60" l="1"/>
  <c r="U52" i="60"/>
  <c r="U55" i="60" s="1"/>
  <c r="U56" i="60" s="1"/>
  <c r="V51" i="60"/>
  <c r="W50" i="60"/>
  <c r="V54" i="60" l="1"/>
  <c r="V52" i="60"/>
  <c r="V55" i="60" s="1"/>
  <c r="V56" i="60" s="1"/>
  <c r="W51" i="60"/>
  <c r="X50" i="60"/>
  <c r="W54" i="60" l="1"/>
  <c r="W52" i="60"/>
  <c r="W55" i="60" s="1"/>
  <c r="W56" i="60" s="1"/>
  <c r="B57" i="60" s="1"/>
  <c r="Y50" i="60"/>
  <c r="X51" i="60"/>
  <c r="Y51" i="60" l="1"/>
  <c r="Z50" i="60"/>
  <c r="X54" i="60"/>
  <c r="X52" i="60"/>
  <c r="X55" i="60" s="1"/>
  <c r="X56" i="60" s="1"/>
  <c r="Y52" i="60" l="1"/>
  <c r="Y55" i="60" s="1"/>
  <c r="Y56" i="60" s="1"/>
  <c r="Y54" i="60"/>
  <c r="AA50" i="60"/>
  <c r="Z51" i="60"/>
  <c r="AA51" i="60" l="1"/>
  <c r="AB50" i="60"/>
  <c r="Z54" i="60"/>
  <c r="Z52" i="60"/>
  <c r="Z55" i="60" s="1"/>
  <c r="Z56" i="60" s="1"/>
  <c r="AA52" i="60" l="1"/>
  <c r="AA55" i="60" s="1"/>
  <c r="AA56" i="60" s="1"/>
  <c r="AA54" i="60"/>
  <c r="AB51" i="60"/>
  <c r="AC50" i="60"/>
  <c r="AB52" i="60" l="1"/>
  <c r="AB55" i="60" s="1"/>
  <c r="AB56" i="60" s="1"/>
  <c r="AB54" i="60"/>
  <c r="AC51" i="60"/>
  <c r="AD50" i="60"/>
  <c r="AC52" i="60" l="1"/>
  <c r="AC55" i="60" s="1"/>
  <c r="AC56" i="60" s="1"/>
  <c r="AC54" i="60"/>
  <c r="AE50" i="60"/>
  <c r="AD51" i="60"/>
  <c r="AE51" i="60" l="1"/>
  <c r="AF50" i="60"/>
  <c r="AD54" i="60"/>
  <c r="AD52" i="60"/>
  <c r="AD55" i="60" s="1"/>
  <c r="AD56" i="60" s="1"/>
  <c r="AE54" i="60" l="1"/>
  <c r="AE52" i="60"/>
  <c r="AE55" i="60" s="1"/>
  <c r="AE56" i="60" s="1"/>
  <c r="AF51" i="60"/>
  <c r="AG50" i="60"/>
  <c r="AF52" i="60" l="1"/>
  <c r="AF55" i="60" s="1"/>
  <c r="AF56" i="60" s="1"/>
  <c r="AF54" i="60"/>
  <c r="AG51" i="60"/>
  <c r="AH50" i="60"/>
  <c r="AG52" i="60" l="1"/>
  <c r="AG55" i="60" s="1"/>
  <c r="AG56" i="60" s="1"/>
  <c r="AG54" i="60"/>
  <c r="AI50" i="60"/>
  <c r="AH51" i="60"/>
  <c r="AI51" i="60" l="1"/>
  <c r="AJ50" i="60"/>
  <c r="AH54" i="60"/>
  <c r="AH52" i="60"/>
  <c r="AH55" i="60" s="1"/>
  <c r="AH56" i="60" s="1"/>
  <c r="AI54" i="60" l="1"/>
  <c r="AI52" i="60"/>
  <c r="AI55" i="60" s="1"/>
  <c r="AI56" i="60" s="1"/>
  <c r="AJ51" i="60"/>
  <c r="AK50" i="60"/>
  <c r="AJ52" i="60" l="1"/>
  <c r="AJ55" i="60" s="1"/>
  <c r="AJ56" i="60" s="1"/>
  <c r="AJ54" i="60"/>
  <c r="AL50" i="60"/>
  <c r="AK51" i="60"/>
  <c r="AM50" i="60" l="1"/>
  <c r="AL51" i="60"/>
  <c r="AK54" i="60"/>
  <c r="AK52" i="60"/>
  <c r="AK55" i="60" s="1"/>
  <c r="AK56" i="60" s="1"/>
  <c r="AN50" i="60" l="1"/>
  <c r="AM51" i="60"/>
  <c r="AL52" i="60"/>
  <c r="AL55" i="60" s="1"/>
  <c r="AL56" i="60" s="1"/>
  <c r="AL54" i="60"/>
  <c r="AM54" i="60" l="1"/>
  <c r="AM52" i="60"/>
  <c r="AM55" i="60" s="1"/>
  <c r="AM56" i="60" s="1"/>
  <c r="AN51" i="60"/>
  <c r="AO50" i="60"/>
  <c r="AN54" i="60" l="1"/>
  <c r="AN52" i="60"/>
  <c r="AN55" i="60" s="1"/>
  <c r="AN56" i="60" s="1"/>
  <c r="AO51" i="60"/>
  <c r="AP50" i="60"/>
  <c r="AO54" i="60" l="1"/>
  <c r="AO52" i="60"/>
  <c r="AO55" i="60" s="1"/>
  <c r="AO56" i="60" s="1"/>
  <c r="AQ50" i="60"/>
  <c r="AP51" i="60"/>
  <c r="AR50" i="60" l="1"/>
  <c r="AQ51" i="60"/>
  <c r="AP52" i="60"/>
  <c r="AP55" i="60" s="1"/>
  <c r="AP56" i="60" s="1"/>
  <c r="AP54" i="60"/>
  <c r="AQ54" i="60" l="1"/>
  <c r="AQ52" i="60"/>
  <c r="AQ55" i="60" s="1"/>
  <c r="AQ56" i="60" s="1"/>
  <c r="B58" i="60" s="1"/>
  <c r="AR51" i="60"/>
  <c r="AS50" i="60"/>
  <c r="AR52" i="60" l="1"/>
  <c r="AR55" i="60" s="1"/>
  <c r="AR56" i="60" s="1"/>
  <c r="AR54" i="60"/>
  <c r="AS51" i="60"/>
  <c r="AT50" i="60"/>
  <c r="AS54" i="60" l="1"/>
  <c r="AS52" i="60"/>
  <c r="AS55" i="60" s="1"/>
  <c r="AS56" i="60" s="1"/>
  <c r="AU50" i="60"/>
  <c r="AT51" i="60"/>
  <c r="AV50" i="60" l="1"/>
  <c r="AU51" i="60"/>
  <c r="AT52" i="60"/>
  <c r="AT55" i="60" s="1"/>
  <c r="AT56" i="60" s="1"/>
  <c r="AT54" i="60"/>
  <c r="AW50" i="60" l="1"/>
  <c r="AV51" i="60"/>
  <c r="AU54" i="60"/>
  <c r="AU52" i="60"/>
  <c r="AU55" i="60" s="1"/>
  <c r="AU56" i="60" s="1"/>
  <c r="AX50" i="60" l="1"/>
  <c r="AW51" i="60"/>
  <c r="AV52" i="60"/>
  <c r="AV55" i="60" s="1"/>
  <c r="AV56" i="60" s="1"/>
  <c r="AV54" i="60"/>
  <c r="AY50" i="60" l="1"/>
  <c r="AX51" i="60"/>
  <c r="AW54" i="60"/>
  <c r="AW52" i="60"/>
  <c r="AW55" i="60" s="1"/>
  <c r="AW56" i="60" s="1"/>
  <c r="AY51" i="60" l="1"/>
  <c r="AZ50" i="60"/>
  <c r="AX52" i="60"/>
  <c r="AX55" i="60" s="1"/>
  <c r="AX56" i="60" s="1"/>
  <c r="AX54" i="60"/>
  <c r="AY54" i="60" l="1"/>
  <c r="AY52" i="60"/>
  <c r="AY55" i="60" s="1"/>
  <c r="AY56" i="60" s="1"/>
  <c r="BA50" i="60"/>
  <c r="AZ51" i="60"/>
  <c r="BA51" i="60" l="1"/>
  <c r="BB50" i="60"/>
  <c r="AZ52" i="60"/>
  <c r="AZ55" i="60" s="1"/>
  <c r="AZ56" i="60" s="1"/>
  <c r="AZ54" i="60"/>
  <c r="BC50" i="60" l="1"/>
  <c r="BB51" i="60"/>
  <c r="BA54" i="60"/>
  <c r="BA52" i="60"/>
  <c r="BA55" i="60" s="1"/>
  <c r="BA56" i="60" s="1"/>
  <c r="BC51" i="60" l="1"/>
  <c r="BD50" i="60"/>
  <c r="BB52" i="60"/>
  <c r="BB55" i="60" s="1"/>
  <c r="BB56" i="60" s="1"/>
  <c r="BB54" i="60"/>
  <c r="BC52" i="60" l="1"/>
  <c r="BC55" i="60" s="1"/>
  <c r="BC56" i="60" s="1"/>
  <c r="BC54" i="60"/>
  <c r="BE50" i="60"/>
  <c r="BD51" i="60"/>
  <c r="BE51" i="60" l="1"/>
  <c r="BF50" i="60"/>
  <c r="BD52" i="60"/>
  <c r="BD55" i="60" s="1"/>
  <c r="BD56" i="60" s="1"/>
  <c r="BD54" i="60"/>
  <c r="BE52" i="60" l="1"/>
  <c r="BE55" i="60" s="1"/>
  <c r="BE56" i="60" s="1"/>
  <c r="BE54" i="60"/>
  <c r="BF51" i="60"/>
  <c r="BG50" i="60"/>
  <c r="BF52" i="60" l="1"/>
  <c r="BF55" i="60" s="1"/>
  <c r="BF56" i="60" s="1"/>
  <c r="BF54" i="60"/>
  <c r="BG51" i="60"/>
  <c r="BH50" i="60"/>
  <c r="BG52" i="60" l="1"/>
  <c r="BG55" i="60" s="1"/>
  <c r="BG56" i="60" s="1"/>
  <c r="BG54" i="60"/>
  <c r="BI50" i="60"/>
  <c r="BH51" i="60"/>
  <c r="BI51" i="60" l="1"/>
  <c r="BJ50" i="60"/>
  <c r="BH54" i="60"/>
  <c r="BH52" i="60"/>
  <c r="BH55" i="60" s="1"/>
  <c r="BH56" i="60" s="1"/>
  <c r="BI54" i="60" l="1"/>
  <c r="BI52" i="60"/>
  <c r="BI55" i="60" s="1"/>
  <c r="BI56" i="60" s="1"/>
  <c r="BJ51" i="60"/>
  <c r="BK50" i="60"/>
  <c r="BJ54" i="60" l="1"/>
  <c r="BJ52" i="60"/>
  <c r="BJ55" i="60" s="1"/>
  <c r="BJ56" i="60" s="1"/>
  <c r="BK51" i="60"/>
  <c r="BL50" i="60"/>
  <c r="BK52" i="60" l="1"/>
  <c r="BK55" i="60" s="1"/>
  <c r="BK56" i="60" s="1"/>
  <c r="BK54" i="60"/>
  <c r="BM50" i="60"/>
  <c r="BL51" i="60"/>
  <c r="BN50" i="60" l="1"/>
  <c r="BM51" i="60"/>
  <c r="BL52" i="60"/>
  <c r="BL55" i="60" s="1"/>
  <c r="BL56" i="60" s="1"/>
  <c r="BL54" i="60"/>
  <c r="BN51" i="60" l="1"/>
  <c r="BO50" i="60"/>
  <c r="BM54" i="60"/>
  <c r="BM52" i="60"/>
  <c r="BM55" i="60" s="1"/>
  <c r="BM56" i="60" s="1"/>
  <c r="BN52" i="60" l="1"/>
  <c r="BN55" i="60" s="1"/>
  <c r="BN56" i="60" s="1"/>
  <c r="BN54" i="60"/>
  <c r="BP50" i="60"/>
  <c r="BO51" i="60"/>
  <c r="BQ50" i="60" l="1"/>
  <c r="BP51" i="60"/>
  <c r="BO52" i="60"/>
  <c r="BO55" i="60" s="1"/>
  <c r="BO56" i="60" s="1"/>
  <c r="BO54" i="60"/>
  <c r="BP52" i="60" l="1"/>
  <c r="BP55" i="60" s="1"/>
  <c r="BP56" i="60" s="1"/>
  <c r="BP54" i="60"/>
  <c r="BR50" i="60"/>
  <c r="BQ51" i="60"/>
  <c r="BS50" i="60" l="1"/>
  <c r="BR51" i="60"/>
  <c r="BQ52" i="60"/>
  <c r="BQ55" i="60" s="1"/>
  <c r="BQ56" i="60" s="1"/>
  <c r="BQ54" i="60"/>
  <c r="BR52" i="60" l="1"/>
  <c r="BR55" i="60" s="1"/>
  <c r="BR56" i="60" s="1"/>
  <c r="BR54" i="60"/>
  <c r="BS51" i="60"/>
  <c r="BT50" i="60"/>
  <c r="BS52" i="60" l="1"/>
  <c r="BS55" i="60" s="1"/>
  <c r="BS56" i="60" s="1"/>
  <c r="BS54" i="60"/>
  <c r="BU50" i="60"/>
  <c r="BT51" i="60"/>
  <c r="BV50" i="60" l="1"/>
  <c r="BU51" i="60"/>
  <c r="BT54" i="60"/>
  <c r="BT52" i="60"/>
  <c r="BT55" i="60" s="1"/>
  <c r="BT56" i="60" s="1"/>
  <c r="BU52" i="60" l="1"/>
  <c r="BU55" i="60" s="1"/>
  <c r="BU56" i="60" s="1"/>
  <c r="BU54" i="60"/>
  <c r="BV51" i="60"/>
  <c r="BW50" i="60"/>
  <c r="BV52" i="60" l="1"/>
  <c r="BV55" i="60" s="1"/>
  <c r="BV56" i="60" s="1"/>
  <c r="BV54" i="60"/>
  <c r="BW51" i="60"/>
  <c r="BX50" i="60"/>
  <c r="BW52" i="60" l="1"/>
  <c r="BW55" i="60" s="1"/>
  <c r="BW56" i="60" s="1"/>
  <c r="BW54" i="60"/>
  <c r="BY50" i="60"/>
  <c r="BX51" i="60"/>
  <c r="BZ50" i="60" l="1"/>
  <c r="BY51" i="60"/>
  <c r="BX52" i="60"/>
  <c r="BX55" i="60" s="1"/>
  <c r="BX56" i="60" s="1"/>
  <c r="BX54" i="60"/>
  <c r="CA50" i="60" l="1"/>
  <c r="BZ51" i="60"/>
  <c r="BY54" i="60"/>
  <c r="BY52" i="60"/>
  <c r="BY55" i="60" s="1"/>
  <c r="BY56" i="60" s="1"/>
  <c r="CB50" i="60" l="1"/>
  <c r="CA51" i="60"/>
  <c r="BZ54" i="60"/>
  <c r="BZ52" i="60"/>
  <c r="BZ55" i="60" s="1"/>
  <c r="BZ56" i="60" s="1"/>
  <c r="CC50" i="60" l="1"/>
  <c r="CB51" i="60"/>
  <c r="CA54" i="60"/>
  <c r="CA52" i="60"/>
  <c r="CA55" i="60" s="1"/>
  <c r="CA56" i="60" s="1"/>
  <c r="CC51" i="60" l="1"/>
  <c r="CD50" i="60"/>
  <c r="CB52" i="60"/>
  <c r="CB55" i="60" s="1"/>
  <c r="CB56" i="60" s="1"/>
  <c r="CB54" i="60"/>
  <c r="CC54" i="60" l="1"/>
  <c r="CC52" i="60"/>
  <c r="CC55" i="60" s="1"/>
  <c r="CC56" i="60" s="1"/>
  <c r="CE50" i="60"/>
  <c r="CD51" i="60"/>
  <c r="CE51" i="60" l="1"/>
  <c r="CF50" i="60"/>
  <c r="CD52" i="60"/>
  <c r="CD55" i="60" s="1"/>
  <c r="CD56" i="60" s="1"/>
  <c r="CD54" i="60"/>
  <c r="CE54" i="60" l="1"/>
  <c r="CE52" i="60"/>
  <c r="CE55" i="60" s="1"/>
  <c r="CE56" i="60" s="1"/>
  <c r="B59" i="60" s="1"/>
  <c r="CG50" i="60"/>
  <c r="CF51" i="60"/>
  <c r="CG51" i="60" l="1"/>
  <c r="CH50" i="60"/>
  <c r="CF54" i="60"/>
  <c r="CF52" i="60"/>
  <c r="CF55" i="60" s="1"/>
  <c r="CF56" i="60" s="1"/>
  <c r="CG54" i="60" l="1"/>
  <c r="CG52" i="60"/>
  <c r="CG55" i="60" s="1"/>
  <c r="CG56" i="60" s="1"/>
  <c r="CI50" i="60"/>
  <c r="CH51" i="60"/>
  <c r="CI51" i="60" l="1"/>
  <c r="CJ50" i="60"/>
  <c r="CH52" i="60"/>
  <c r="CH55" i="60" s="1"/>
  <c r="CH56" i="60" s="1"/>
  <c r="CH54" i="60"/>
  <c r="CJ51" i="60" l="1"/>
  <c r="CK50" i="60"/>
  <c r="CI52" i="60"/>
  <c r="CI55" i="60" s="1"/>
  <c r="CI56" i="60" s="1"/>
  <c r="CI54" i="60"/>
  <c r="CJ54" i="60" l="1"/>
  <c r="CJ52" i="60"/>
  <c r="CJ55" i="60" s="1"/>
  <c r="CJ56" i="60" s="1"/>
  <c r="CK51" i="60"/>
  <c r="CL50" i="60"/>
  <c r="CK54" i="60" l="1"/>
  <c r="CK52" i="60"/>
  <c r="CK55" i="60" s="1"/>
  <c r="CK56" i="60" s="1"/>
  <c r="CM50" i="60"/>
  <c r="CL51" i="60"/>
  <c r="CM51" i="60" l="1"/>
  <c r="CN50" i="60"/>
  <c r="CL54" i="60"/>
  <c r="CL52" i="60"/>
  <c r="CL55" i="60" s="1"/>
  <c r="CL56" i="60" s="1"/>
  <c r="CO50" i="60" l="1"/>
  <c r="CN51" i="60"/>
  <c r="CM52" i="60"/>
  <c r="CM55" i="60" s="1"/>
  <c r="CM56" i="60" s="1"/>
  <c r="CM54" i="60"/>
  <c r="CN52" i="60" l="1"/>
  <c r="CN55" i="60" s="1"/>
  <c r="CN56" i="60" s="1"/>
  <c r="CN54" i="60"/>
  <c r="CO51" i="60"/>
  <c r="CP50" i="60"/>
  <c r="CO54" i="60" l="1"/>
  <c r="CO52" i="60"/>
  <c r="CO55" i="60" s="1"/>
  <c r="CO56" i="60" s="1"/>
  <c r="CQ50" i="60"/>
  <c r="CP51" i="60"/>
  <c r="CQ51" i="60" l="1"/>
  <c r="CR50" i="60"/>
  <c r="CP54" i="60"/>
  <c r="CP52" i="60"/>
  <c r="CP55" i="60" s="1"/>
  <c r="CP56" i="60" s="1"/>
  <c r="CQ54" i="60" l="1"/>
  <c r="CQ52" i="60"/>
  <c r="CQ55" i="60" s="1"/>
  <c r="CQ56" i="60" s="1"/>
  <c r="CR51" i="60"/>
  <c r="CS50" i="60"/>
  <c r="CR54" i="60" l="1"/>
  <c r="CR52" i="60"/>
  <c r="CR55" i="60" s="1"/>
  <c r="CR56" i="60" s="1"/>
  <c r="CS51" i="60"/>
  <c r="CT50" i="60"/>
  <c r="CS54" i="60" l="1"/>
  <c r="CS52" i="60"/>
  <c r="CS55" i="60" s="1"/>
  <c r="CS56" i="60" s="1"/>
  <c r="CU50" i="60"/>
  <c r="CT51" i="60"/>
  <c r="CU51" i="60" l="1"/>
  <c r="CV50" i="60"/>
  <c r="CT52" i="60"/>
  <c r="CT55" i="60" s="1"/>
  <c r="CT56" i="60" s="1"/>
  <c r="CT54" i="60"/>
  <c r="CU52" i="60" l="1"/>
  <c r="CU55" i="60" s="1"/>
  <c r="CU56" i="60" s="1"/>
  <c r="CU54" i="60"/>
  <c r="CW50" i="60"/>
  <c r="CV51" i="60"/>
  <c r="CX50" i="60" l="1"/>
  <c r="CW51" i="60"/>
  <c r="CV54" i="60"/>
  <c r="CV52" i="60"/>
  <c r="CV55" i="60" s="1"/>
  <c r="CV56" i="60" s="1"/>
  <c r="CX51" i="60" l="1"/>
  <c r="CY50" i="60"/>
  <c r="CW54" i="60"/>
  <c r="CW52" i="60"/>
  <c r="CW55" i="60" s="1"/>
  <c r="CW56" i="60" s="1"/>
  <c r="CX54" i="60" l="1"/>
  <c r="CX52" i="60"/>
  <c r="CX55" i="60" s="1"/>
  <c r="CX56" i="60" s="1"/>
  <c r="CY51" i="60"/>
  <c r="CZ50" i="60"/>
  <c r="CY52" i="60" l="1"/>
  <c r="CY55" i="60" s="1"/>
  <c r="CY56" i="60" s="1"/>
  <c r="CY54" i="60"/>
  <c r="DA50" i="60"/>
  <c r="CZ51" i="60"/>
  <c r="DB50" i="60" l="1"/>
  <c r="DA51" i="60"/>
  <c r="CZ54" i="60"/>
  <c r="CZ52" i="60"/>
  <c r="CZ55" i="60" s="1"/>
  <c r="CZ56" i="60" s="1"/>
  <c r="DA54" i="60" l="1"/>
  <c r="DA52" i="60"/>
  <c r="DA55" i="60" s="1"/>
  <c r="DA56" i="60" s="1"/>
  <c r="DC50" i="60"/>
  <c r="DB51" i="60"/>
  <c r="DC51" i="60" l="1"/>
  <c r="DD50" i="60"/>
  <c r="DB52" i="60"/>
  <c r="DB55" i="60" s="1"/>
  <c r="DB56" i="60" s="1"/>
  <c r="DB54" i="60"/>
  <c r="DC52" i="60" l="1"/>
  <c r="DC55" i="60" s="1"/>
  <c r="DC56" i="60" s="1"/>
  <c r="DC54" i="60"/>
  <c r="DD51" i="60"/>
  <c r="DE50" i="60"/>
  <c r="DD54" i="60" l="1"/>
  <c r="DD52" i="60"/>
  <c r="DD55" i="60" s="1"/>
  <c r="DD56" i="60" s="1"/>
  <c r="DE51" i="60"/>
  <c r="DF50" i="60"/>
  <c r="DE54" i="60" l="1"/>
  <c r="DE52" i="60"/>
  <c r="DE55" i="60" s="1"/>
  <c r="DE56" i="60" s="1"/>
  <c r="DF51" i="60"/>
  <c r="DG50" i="60"/>
  <c r="DF54" i="60" l="1"/>
  <c r="DF52" i="60"/>
  <c r="DF55" i="60" s="1"/>
  <c r="DF56" i="60" s="1"/>
  <c r="DH50" i="60"/>
  <c r="DG51" i="60"/>
  <c r="DH51" i="60" l="1"/>
  <c r="DI50" i="60"/>
  <c r="DG54" i="60"/>
  <c r="DG52" i="60"/>
  <c r="DG55" i="60" s="1"/>
  <c r="DG56" i="60" s="1"/>
  <c r="DH54" i="60" l="1"/>
  <c r="DH52" i="60"/>
  <c r="DH55" i="60" s="1"/>
  <c r="DH56" i="60" s="1"/>
  <c r="DI51" i="60"/>
  <c r="DJ50" i="60"/>
  <c r="DI54" i="60" l="1"/>
  <c r="DI52" i="60"/>
  <c r="DI55" i="60" s="1"/>
  <c r="DI56" i="60" s="1"/>
  <c r="DJ51" i="60"/>
  <c r="DK50" i="60"/>
  <c r="DJ54" i="60" l="1"/>
  <c r="DJ52" i="60"/>
  <c r="DJ55" i="60" s="1"/>
  <c r="DJ56" i="60" s="1"/>
  <c r="DK51" i="60"/>
  <c r="DL50" i="60"/>
  <c r="DK54" i="60" l="1"/>
  <c r="DK52" i="60"/>
  <c r="DK55" i="60" s="1"/>
  <c r="DK56" i="60" s="1"/>
  <c r="DL51" i="60"/>
  <c r="DM50" i="60"/>
  <c r="DL52" i="60" l="1"/>
  <c r="DL55" i="60" s="1"/>
  <c r="DL56" i="60" s="1"/>
  <c r="DL54" i="60"/>
  <c r="DM51" i="60"/>
  <c r="DN50" i="60"/>
  <c r="DM54" i="60" l="1"/>
  <c r="DM52" i="60"/>
  <c r="DM55" i="60" s="1"/>
  <c r="DM56" i="60" s="1"/>
  <c r="DO50" i="60"/>
  <c r="DN51" i="60"/>
  <c r="DO51" i="60" l="1"/>
  <c r="DP50" i="60"/>
  <c r="DN52" i="60"/>
  <c r="DN55" i="60" s="1"/>
  <c r="DN56" i="60" s="1"/>
  <c r="DN54" i="60"/>
  <c r="DO52" i="60" l="1"/>
  <c r="DO55" i="60" s="1"/>
  <c r="DO56" i="60" s="1"/>
  <c r="DO54" i="60"/>
  <c r="DQ50" i="60"/>
  <c r="DP51" i="60"/>
  <c r="DR50" i="60" l="1"/>
  <c r="DQ51" i="60"/>
  <c r="DP54" i="60"/>
  <c r="DP52" i="60"/>
  <c r="DP55" i="60" s="1"/>
  <c r="DP56" i="60" s="1"/>
  <c r="DS50" i="60" l="1"/>
  <c r="DR51" i="60"/>
  <c r="DQ54" i="60"/>
  <c r="DQ52" i="60"/>
  <c r="DQ55" i="60" s="1"/>
  <c r="DQ56" i="60" s="1"/>
  <c r="DS51" i="60" l="1"/>
  <c r="DT50" i="60"/>
  <c r="DR54" i="60"/>
  <c r="DR52" i="60"/>
  <c r="DR55" i="60" s="1"/>
  <c r="DR56" i="60" s="1"/>
  <c r="DS52" i="60" l="1"/>
  <c r="DS55" i="60" s="1"/>
  <c r="DS56" i="60" s="1"/>
  <c r="DS54" i="60"/>
  <c r="DU50" i="60"/>
  <c r="DT51" i="60"/>
  <c r="DU51" i="60" l="1"/>
  <c r="DV50" i="60"/>
  <c r="DT52" i="60"/>
  <c r="DT55" i="60" s="1"/>
  <c r="DT56" i="60" s="1"/>
  <c r="DT54" i="60"/>
  <c r="DU54" i="60" l="1"/>
  <c r="DU52" i="60"/>
  <c r="DU55" i="60" s="1"/>
  <c r="DU56" i="60" s="1"/>
  <c r="DW50" i="60"/>
  <c r="DV51" i="60"/>
  <c r="DW51" i="60" l="1"/>
  <c r="DX50" i="60"/>
  <c r="DV54" i="60"/>
  <c r="DV52" i="60"/>
  <c r="DV55" i="60" s="1"/>
  <c r="DV56" i="60" s="1"/>
  <c r="DX51" i="60" l="1"/>
  <c r="DY50" i="60"/>
  <c r="DW54" i="60"/>
  <c r="DW52" i="60"/>
  <c r="DW55" i="60" s="1"/>
  <c r="DW56" i="60" s="1"/>
  <c r="DX52" i="60" l="1"/>
  <c r="DX55" i="60" s="1"/>
  <c r="DX56" i="60" s="1"/>
  <c r="DX54" i="60"/>
  <c r="DY51" i="60"/>
  <c r="DZ50" i="60"/>
  <c r="DY52" i="60" l="1"/>
  <c r="DY55" i="60" s="1"/>
  <c r="DY56" i="60" s="1"/>
  <c r="DY54" i="60"/>
  <c r="DZ51" i="60"/>
  <c r="EA50" i="60"/>
  <c r="DZ52" i="60" l="1"/>
  <c r="DZ55" i="60" s="1"/>
  <c r="DZ56" i="60" s="1"/>
  <c r="DZ54" i="60"/>
  <c r="EA51" i="60"/>
  <c r="EB50" i="60"/>
  <c r="EA52" i="60" l="1"/>
  <c r="EA55" i="60" s="1"/>
  <c r="EA56" i="60" s="1"/>
  <c r="EA54" i="60"/>
  <c r="EC50" i="60"/>
  <c r="EB51" i="60"/>
  <c r="EC51" i="60" l="1"/>
  <c r="ED50" i="60"/>
  <c r="EB54" i="60"/>
  <c r="EB52" i="60"/>
  <c r="EB55" i="60" s="1"/>
  <c r="EB56" i="60" s="1"/>
  <c r="EC52" i="60" l="1"/>
  <c r="EC55" i="60" s="1"/>
  <c r="EC56" i="60" s="1"/>
  <c r="EC54" i="60"/>
  <c r="EE50" i="60"/>
  <c r="ED51" i="60"/>
  <c r="EE51" i="60" l="1"/>
  <c r="EF50" i="60"/>
  <c r="ED54" i="60"/>
  <c r="ED52" i="60"/>
  <c r="ED55" i="60" s="1"/>
  <c r="ED56" i="60" s="1"/>
  <c r="EE52" i="60" l="1"/>
  <c r="EE55" i="60" s="1"/>
  <c r="EE56" i="60" s="1"/>
  <c r="EE54" i="60"/>
  <c r="EG50" i="60"/>
  <c r="EF51" i="60"/>
  <c r="EG51" i="60" l="1"/>
  <c r="EH50" i="60"/>
  <c r="EF52" i="60"/>
  <c r="EF55" i="60" s="1"/>
  <c r="EF56" i="60" s="1"/>
  <c r="EF54" i="60"/>
  <c r="EG54" i="60" l="1"/>
  <c r="EG52" i="60"/>
  <c r="EG55" i="60" s="1"/>
  <c r="EG56" i="60" s="1"/>
  <c r="EH51" i="60"/>
  <c r="EI50" i="60"/>
  <c r="EH52" i="60" l="1"/>
  <c r="EH55" i="60" s="1"/>
  <c r="EH56" i="60" s="1"/>
  <c r="EH54" i="60"/>
  <c r="EI51" i="60"/>
  <c r="EJ50" i="60"/>
  <c r="EI52" i="60" l="1"/>
  <c r="EI55" i="60" s="1"/>
  <c r="EI56" i="60" s="1"/>
  <c r="EI54" i="60"/>
  <c r="EK50" i="60"/>
  <c r="EJ51" i="60"/>
  <c r="EK51" i="60" l="1"/>
  <c r="EL50" i="60"/>
  <c r="EJ54" i="60"/>
  <c r="EJ52" i="60"/>
  <c r="EJ55" i="60" s="1"/>
  <c r="EJ56" i="60" s="1"/>
  <c r="EK54" i="60" l="1"/>
  <c r="EK52" i="60"/>
  <c r="EK55" i="60" s="1"/>
  <c r="EK56" i="60" s="1"/>
  <c r="EL51" i="60"/>
  <c r="EM50" i="60"/>
  <c r="EL52" i="60" l="1"/>
  <c r="EL55" i="60" s="1"/>
  <c r="EL56" i="60" s="1"/>
  <c r="EL54" i="60"/>
  <c r="EM51" i="60"/>
  <c r="EN50" i="60"/>
  <c r="EM52" i="60" l="1"/>
  <c r="EM55" i="60" s="1"/>
  <c r="EM56" i="60" s="1"/>
  <c r="EM54" i="60"/>
  <c r="EN51" i="60"/>
  <c r="EO50" i="60"/>
  <c r="EN52" i="60" l="1"/>
  <c r="EN55" i="60" s="1"/>
  <c r="EN56" i="60" s="1"/>
  <c r="EN54" i="60"/>
  <c r="EO51" i="60"/>
  <c r="EP50" i="60"/>
  <c r="EO52" i="60" l="1"/>
  <c r="EO55" i="60" s="1"/>
  <c r="EO56" i="60" s="1"/>
  <c r="EO54" i="60"/>
  <c r="EP51" i="60"/>
  <c r="EQ50" i="60"/>
  <c r="EP54" i="60" l="1"/>
  <c r="EP52" i="60"/>
  <c r="EP55" i="60" s="1"/>
  <c r="EP56" i="60" s="1"/>
  <c r="EQ51" i="60"/>
  <c r="ER50" i="60"/>
  <c r="EQ54" i="60" l="1"/>
  <c r="EQ52" i="60"/>
  <c r="EQ55" i="60" s="1"/>
  <c r="EQ56" i="60" s="1"/>
  <c r="ER51" i="60"/>
  <c r="ES50" i="60"/>
  <c r="ER54" i="60" l="1"/>
  <c r="ER52" i="60"/>
  <c r="ER55" i="60" s="1"/>
  <c r="ER56" i="60" s="1"/>
  <c r="ET50" i="60"/>
  <c r="ES51" i="60"/>
  <c r="EU50" i="60" l="1"/>
  <c r="ET51" i="60"/>
  <c r="ES52" i="60"/>
  <c r="ES55" i="60" s="1"/>
  <c r="ES56" i="60" s="1"/>
  <c r="ES54" i="60"/>
  <c r="ET52" i="60" l="1"/>
  <c r="ET55" i="60" s="1"/>
  <c r="ET56" i="60" s="1"/>
  <c r="ET54" i="60"/>
  <c r="EU51" i="60"/>
  <c r="EV50" i="60"/>
  <c r="EU52" i="60" l="1"/>
  <c r="EU55" i="60" s="1"/>
  <c r="EU56" i="60" s="1"/>
  <c r="EU54" i="60"/>
  <c r="EV51" i="60"/>
  <c r="EW50" i="60"/>
  <c r="EV54" i="60" l="1"/>
  <c r="EV52" i="60"/>
  <c r="EV55" i="60" s="1"/>
  <c r="EV56" i="60" s="1"/>
  <c r="EW51" i="60"/>
  <c r="EX50" i="60"/>
  <c r="EW54" i="60" l="1"/>
  <c r="EW52" i="60"/>
  <c r="EW55" i="60" s="1"/>
  <c r="EW56" i="60" s="1"/>
  <c r="EY50" i="60"/>
  <c r="EX51" i="60"/>
  <c r="EY51" i="60" l="1"/>
  <c r="EZ50" i="60"/>
  <c r="EX54" i="60"/>
  <c r="EX52" i="60"/>
  <c r="EX55" i="60" s="1"/>
  <c r="EX56" i="60" s="1"/>
  <c r="EY54" i="60" l="1"/>
  <c r="EY52" i="60"/>
  <c r="EY55" i="60" s="1"/>
  <c r="EY56" i="60" s="1"/>
  <c r="FA50" i="60"/>
  <c r="EZ51" i="60"/>
  <c r="FB50" i="60" l="1"/>
  <c r="FA51" i="60"/>
  <c r="EZ52" i="60"/>
  <c r="EZ55" i="60" s="1"/>
  <c r="EZ56" i="60" s="1"/>
  <c r="EZ54" i="60"/>
  <c r="FA54" i="60" l="1"/>
  <c r="FA52" i="60"/>
  <c r="FA55" i="60" s="1"/>
  <c r="FA56" i="60" s="1"/>
  <c r="FC50" i="60"/>
  <c r="FC51" i="60" s="1"/>
  <c r="FB51" i="60"/>
  <c r="FC54" i="60" l="1"/>
  <c r="FC52" i="60"/>
  <c r="FC55" i="60" s="1"/>
  <c r="FC56" i="60" s="1"/>
  <c r="FB54" i="60"/>
  <c r="FB52" i="60"/>
  <c r="FB55" i="60" s="1"/>
  <c r="FB56" i="60" s="1"/>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tepperuser</author>
    <author xml:space="preserve"> </author>
  </authors>
  <commentList>
    <comment ref="A3" authorId="0" shapeId="3170" xr:uid="{00000000-0006-0000-0200-000001000000}">
      <text>
        <r>
          <rPr>
            <sz val="12"/>
            <color indexed="81"/>
            <rFont val="Tahoma"/>
            <family val="2"/>
          </rPr>
          <t>The attractiveness of your products depends on how environmentally sensitive your produts are.  The green value captures the level of impact that your products are having on the environment.  The number is expressed as a percentage of theoretical best, so high is good and 100% is perfect.  Some customers care more than others about how green your products are.</t>
        </r>
        <r>
          <rPr>
            <sz val="10"/>
            <color indexed="81"/>
            <rFont val="Tahoma"/>
            <family val="2"/>
          </rPr>
          <t xml:space="preserve">
</t>
        </r>
        <r>
          <rPr>
            <sz val="8"/>
            <color indexed="81"/>
            <rFont val="Tahoma"/>
            <family val="2"/>
          </rPr>
          <t xml:space="preserve">
</t>
        </r>
      </text>
      <mc:AlternateContent xmlns:mc="http://schemas.openxmlformats.org/markup-compatibility/2006">
        <mc:Choice Requires="v"/>
        <mc:Fallback>
          <commentPr defaultSize="0" autoFill="0" autoLine="0">
            <anchor>
              <from>
                <xdr:col>1</xdr:col>
                <xdr:colOff>990600</xdr:colOff>
                <xdr:row>7</xdr:row>
                <xdr:rowOff>254000</xdr:rowOff>
              </from>
              <to>
                <xdr:col>4</xdr:col>
                <xdr:colOff>736600</xdr:colOff>
                <xdr:row>17</xdr:row>
                <xdr:rowOff>228600</xdr:rowOff>
              </to>
            </anchor>
          </commentPr>
        </mc:Fallback>
      </mc:AlternateContent>
    </comment>
    <comment ref="B5" authorId="1" shapeId="3173" xr:uid="{00000000-0006-0000-0200-000002000000}">
      <text>
        <r>
          <rPr>
            <sz val="10"/>
            <color indexed="81"/>
            <rFont val="Tahoma"/>
            <family val="2"/>
          </rPr>
          <t>Any currency number is in local currency, not dollars.</t>
        </r>
      </text>
      <mc:AlternateContent xmlns:mc="http://schemas.openxmlformats.org/markup-compatibility/2006">
        <mc:Choice Requires="v"/>
        <mc:Fallback>
          <commentPr defaultSize="0" autoFill="0" autoLine="0">
            <anchor>
              <from>
                <xdr:col>2</xdr:col>
                <xdr:colOff>177800</xdr:colOff>
                <xdr:row>3</xdr:row>
                <xdr:rowOff>254000</xdr:rowOff>
              </from>
              <to>
                <xdr:col>3</xdr:col>
                <xdr:colOff>990600</xdr:colOff>
                <xdr:row>7</xdr:row>
                <xdr:rowOff>152400</xdr:rowOff>
              </to>
            </anchor>
          </commentPr>
        </mc:Fallback>
      </mc:AlternateContent>
    </comment>
    <comment ref="C5" authorId="1" shapeId="3174" xr:uid="{00000000-0006-0000-0200-000003000000}">
      <text>
        <r>
          <rPr>
            <sz val="10"/>
            <color indexed="81"/>
            <rFont val="Tahoma"/>
            <family val="2"/>
          </rPr>
          <t>Percent of the world</t>
        </r>
      </text>
      <mc:AlternateContent xmlns:mc="http://schemas.openxmlformats.org/markup-compatibility/2006">
        <mc:Choice Requires="v"/>
        <mc:Fallback>
          <commentPr defaultSize="0" autoFill="0" autoLine="0">
            <anchor>
              <from>
                <xdr:col>3</xdr:col>
                <xdr:colOff>177800</xdr:colOff>
                <xdr:row>3</xdr:row>
                <xdr:rowOff>254000</xdr:rowOff>
              </from>
              <to>
                <xdr:col>4</xdr:col>
                <xdr:colOff>203200</xdr:colOff>
                <xdr:row>5</xdr:row>
                <xdr:rowOff>101600</xdr:rowOff>
              </to>
            </anchor>
          </commentPr>
        </mc:Fallback>
      </mc:AlternateContent>
    </comment>
    <comment ref="N5" authorId="1" shapeId="3180" xr:uid="{00000000-0006-0000-0200-000004000000}">
      <text>
        <r>
          <rPr>
            <sz val="10"/>
            <color indexed="81"/>
            <rFont val="Tahoma"/>
            <family val="2"/>
          </rPr>
          <t>Totals are in US dollars.</t>
        </r>
      </text>
      <mc:AlternateContent xmlns:mc="http://schemas.openxmlformats.org/markup-compatibility/2006">
        <mc:Choice Requires="v"/>
        <mc:Fallback>
          <commentPr defaultSize="0" autoFill="0" autoLine="0">
            <anchor>
              <from>
                <xdr:col>14</xdr:col>
                <xdr:colOff>76200</xdr:colOff>
                <xdr:row>3</xdr:row>
                <xdr:rowOff>254000</xdr:rowOff>
              </from>
              <to>
                <xdr:col>16</xdr:col>
                <xdr:colOff>50800</xdr:colOff>
                <xdr:row>7</xdr:row>
                <xdr:rowOff>50800</xdr:rowOff>
              </to>
            </anchor>
          </commentPr>
        </mc:Fallback>
      </mc:AlternateContent>
    </comment>
    <comment ref="A10" authorId="1" shapeId="3175" xr:uid="{00000000-0006-0000-0200-000005000000}">
      <text>
        <r>
          <rPr>
            <sz val="10"/>
            <color indexed="81"/>
            <rFont val="Tahoma"/>
            <family val="2"/>
          </rPr>
          <t>This section of the report describes activity within your company only.</t>
        </r>
      </text>
      <mc:AlternateContent xmlns:mc="http://schemas.openxmlformats.org/markup-compatibility/2006">
        <mc:Choice Requires="v"/>
        <mc:Fallback>
          <commentPr defaultSize="0" autoFill="0" autoLine="0">
            <anchor>
              <from>
                <xdr:col>1</xdr:col>
                <xdr:colOff>177800</xdr:colOff>
                <xdr:row>8</xdr:row>
                <xdr:rowOff>228600</xdr:rowOff>
              </from>
              <to>
                <xdr:col>2</xdr:col>
                <xdr:colOff>0</xdr:colOff>
                <xdr:row>12</xdr:row>
                <xdr:rowOff>203200</xdr:rowOff>
              </to>
            </anchor>
          </commentPr>
        </mc:Fallback>
      </mc:AlternateContent>
    </comment>
    <comment ref="C10" authorId="1" shapeId="3177" xr:uid="{00000000-0006-0000-0200-000006000000}">
      <text>
        <r>
          <rPr>
            <sz val="10"/>
            <color indexed="81"/>
            <rFont val="Tahoma"/>
            <family val="2"/>
          </rPr>
          <t>Your company market share</t>
        </r>
      </text>
      <mc:AlternateContent xmlns:mc="http://schemas.openxmlformats.org/markup-compatibility/2006">
        <mc:Choice Requires="v"/>
        <mc:Fallback>
          <commentPr defaultSize="0" autoFill="0" autoLine="0">
            <anchor>
              <from>
                <xdr:col>3</xdr:col>
                <xdr:colOff>177800</xdr:colOff>
                <xdr:row>8</xdr:row>
                <xdr:rowOff>228600</xdr:rowOff>
              </from>
              <to>
                <xdr:col>4</xdr:col>
                <xdr:colOff>736600</xdr:colOff>
                <xdr:row>10</xdr:row>
                <xdr:rowOff>127000</xdr:rowOff>
              </to>
            </anchor>
          </commentPr>
        </mc:Fallback>
      </mc:AlternateContent>
    </comment>
    <comment ref="N10" authorId="1" shapeId="3181" xr:uid="{00000000-0006-0000-0200-000007000000}">
      <text>
        <r>
          <rPr>
            <sz val="10"/>
            <color indexed="81"/>
            <rFont val="Tahoma"/>
            <family val="2"/>
          </rPr>
          <t>Compare this to your factory capacity as well as inventory levels on your production report.</t>
        </r>
      </text>
      <mc:AlternateContent xmlns:mc="http://schemas.openxmlformats.org/markup-compatibility/2006">
        <mc:Choice Requires="v"/>
        <mc:Fallback>
          <commentPr defaultSize="0" autoFill="0" autoLine="0">
            <anchor>
              <from>
                <xdr:col>14</xdr:col>
                <xdr:colOff>76200</xdr:colOff>
                <xdr:row>8</xdr:row>
                <xdr:rowOff>228600</xdr:rowOff>
              </from>
              <to>
                <xdr:col>16</xdr:col>
                <xdr:colOff>558800</xdr:colOff>
                <xdr:row>13</xdr:row>
                <xdr:rowOff>152400</xdr:rowOff>
              </to>
            </anchor>
          </commentPr>
        </mc:Fallback>
      </mc:AlternateContent>
    </comment>
    <comment ref="A12" authorId="1" shapeId="3176" xr:uid="{00000000-0006-0000-0200-000008000000}">
      <text>
        <r>
          <rPr>
            <sz val="10"/>
            <color indexed="81"/>
            <rFont val="Tahoma"/>
            <family val="2"/>
          </rPr>
          <t>If this number is greater than zero, it means that one of your competitors has stocked out</t>
        </r>
      </text>
      <mc:AlternateContent xmlns:mc="http://schemas.openxmlformats.org/markup-compatibility/2006">
        <mc:Choice Requires="v"/>
        <mc:Fallback>
          <commentPr defaultSize="0" autoFill="0" autoLine="0">
            <anchor>
              <from>
                <xdr:col>1</xdr:col>
                <xdr:colOff>177800</xdr:colOff>
                <xdr:row>10</xdr:row>
                <xdr:rowOff>228600</xdr:rowOff>
              </from>
              <to>
                <xdr:col>2</xdr:col>
                <xdr:colOff>457200</xdr:colOff>
                <xdr:row>15</xdr:row>
                <xdr:rowOff>0</xdr:rowOff>
              </to>
            </anchor>
          </commentPr>
        </mc:Fallback>
      </mc:AlternateContent>
    </comment>
    <comment ref="N12" authorId="1" shapeId="3182" xr:uid="{00000000-0006-0000-0200-000009000000}">
      <text>
        <r>
          <rPr>
            <sz val="10"/>
            <color indexed="81"/>
            <rFont val="Tahoma"/>
            <family val="2"/>
          </rPr>
          <t>If this number is greater than zero, it means that one of your competitors has stocked out.</t>
        </r>
      </text>
      <mc:AlternateContent xmlns:mc="http://schemas.openxmlformats.org/markup-compatibility/2006">
        <mc:Choice Requires="v"/>
        <mc:Fallback>
          <commentPr defaultSize="0" autoFill="0" autoLine="0">
            <anchor>
              <from>
                <xdr:col>14</xdr:col>
                <xdr:colOff>76200</xdr:colOff>
                <xdr:row>10</xdr:row>
                <xdr:rowOff>228600</xdr:rowOff>
              </from>
              <to>
                <xdr:col>16</xdr:col>
                <xdr:colOff>457200</xdr:colOff>
                <xdr:row>15</xdr:row>
                <xdr:rowOff>203200</xdr:rowOff>
              </to>
            </anchor>
          </commentPr>
        </mc:Fallback>
      </mc:AlternateContent>
    </comment>
    <comment ref="C14" authorId="1" shapeId="3178" xr:uid="{00000000-0006-0000-0200-00000A000000}">
      <text>
        <r>
          <rPr>
            <sz val="10"/>
            <color indexed="81"/>
            <rFont val="Tahoma"/>
            <family val="2"/>
          </rPr>
          <t>% of sales</t>
        </r>
      </text>
      <mc:AlternateContent xmlns:mc="http://schemas.openxmlformats.org/markup-compatibility/2006">
        <mc:Choice Requires="v"/>
        <mc:Fallback>
          <commentPr defaultSize="0" autoFill="0" autoLine="0">
            <anchor>
              <from>
                <xdr:col>3</xdr:col>
                <xdr:colOff>177800</xdr:colOff>
                <xdr:row>12</xdr:row>
                <xdr:rowOff>228600</xdr:rowOff>
              </from>
              <to>
                <xdr:col>4</xdr:col>
                <xdr:colOff>203200</xdr:colOff>
                <xdr:row>14</xdr:row>
                <xdr:rowOff>50800</xdr:rowOff>
              </to>
            </anchor>
          </commentPr>
        </mc:Fallback>
      </mc:AlternateContent>
    </comment>
    <comment ref="A15" authorId="1" shapeId="3179" xr:uid="{00000000-0006-0000-0200-00000B000000}">
      <text>
        <r>
          <rPr>
            <sz val="10"/>
            <color indexed="81"/>
            <rFont val="Tahoma"/>
            <family val="2"/>
          </rPr>
          <t>This section shows your company profitability by each product market.</t>
        </r>
      </text>
      <mc:AlternateContent xmlns:mc="http://schemas.openxmlformats.org/markup-compatibility/2006">
        <mc:Choice Requires="v"/>
        <mc:Fallback>
          <commentPr defaultSize="0" autoFill="0" autoLine="0">
            <anchor>
              <from>
                <xdr:col>1</xdr:col>
                <xdr:colOff>177800</xdr:colOff>
                <xdr:row>13</xdr:row>
                <xdr:rowOff>203200</xdr:rowOff>
              </from>
              <to>
                <xdr:col>2</xdr:col>
                <xdr:colOff>0</xdr:colOff>
                <xdr:row>17</xdr:row>
                <xdr:rowOff>152400</xdr:rowOff>
              </to>
            </anchor>
          </commentPr>
        </mc:Fallback>
      </mc:AlternateContent>
    </comment>
    <comment ref="A21" authorId="0" shapeId="3172" xr:uid="{00000000-0006-0000-0200-00000C000000}">
      <text>
        <r>
          <rPr>
            <sz val="12"/>
            <color indexed="81"/>
            <rFont val="Tahoma"/>
            <family val="2"/>
          </rPr>
          <t>The attractiveness of your products depends on how environmentally sensitive your produts are.  The green value captures the level of impact that your products are having on the environment.  The number is expressed as a percentage of theoretical best, so high is good and 100% is perfect.  Some customers care more than others about how green your products are.</t>
        </r>
        <r>
          <rPr>
            <sz val="10"/>
            <color indexed="81"/>
            <rFont val="Tahoma"/>
            <family val="2"/>
          </rPr>
          <t xml:space="preserve">
</t>
        </r>
        <r>
          <rPr>
            <sz val="8"/>
            <color indexed="81"/>
            <rFont val="Tahoma"/>
            <family val="2"/>
          </rPr>
          <t xml:space="preserve">
</t>
        </r>
      </text>
      <mc:AlternateContent xmlns:mc="http://schemas.openxmlformats.org/markup-compatibility/2006">
        <mc:Choice Requires="v"/>
        <mc:Fallback>
          <commentPr defaultSize="0" autoFill="0" autoLine="0">
            <anchor>
              <from>
                <xdr:col>1</xdr:col>
                <xdr:colOff>177800</xdr:colOff>
                <xdr:row>19</xdr:row>
                <xdr:rowOff>177800</xdr:rowOff>
              </from>
              <to>
                <xdr:col>3</xdr:col>
                <xdr:colOff>1524000</xdr:colOff>
                <xdr:row>28</xdr:row>
                <xdr:rowOff>203200</xdr:rowOff>
              </to>
            </anchor>
          </commentPr>
        </mc:Fallback>
      </mc:AlternateContent>
    </comment>
    <comment ref="I40" authorId="0" shapeId="3169" xr:uid="{00000000-0006-0000-0200-00000D000000}">
      <text>
        <r>
          <rPr>
            <sz val="12"/>
            <color indexed="81"/>
            <rFont val="Tahoma"/>
            <family val="2"/>
          </rPr>
          <t xml:space="preserve">The attractiveness of your product depends both on the absolute and relative quality.  As the absolute quality approaches 100%, it becomes harder and harder to improve.  The marginal cost of incremental improvement in quality therefore increases as the marginal benefit diminishes the closer this value moves towards 100%.  </t>
        </r>
        <r>
          <rPr>
            <sz val="10"/>
            <color indexed="81"/>
            <rFont val="Tahoma"/>
            <family val="2"/>
          </rPr>
          <t xml:space="preserve">
</t>
        </r>
      </text>
      <mc:AlternateContent xmlns:mc="http://schemas.openxmlformats.org/markup-compatibility/2006">
        <mc:Choice Requires="v"/>
        <mc:Fallback>
          <commentPr defaultSize="0" autoFill="0" autoLine="0">
            <anchor>
              <from>
                <xdr:col>9</xdr:col>
                <xdr:colOff>1422400</xdr:colOff>
                <xdr:row>41</xdr:row>
                <xdr:rowOff>25400</xdr:rowOff>
              </from>
              <to>
                <xdr:col>13</xdr:col>
                <xdr:colOff>1143000</xdr:colOff>
                <xdr:row>50</xdr:row>
                <xdr:rowOff>127000</xdr:rowOff>
              </to>
            </anchor>
          </commentPr>
        </mc:Fallback>
      </mc:AlternateContent>
    </comment>
    <comment ref="C41" authorId="1" shapeId="3184" xr:uid="{00000000-0006-0000-0200-00000E000000}">
      <text>
        <r>
          <rPr>
            <sz val="10"/>
            <color indexed="81"/>
            <rFont val="Tahoma"/>
            <family val="2"/>
          </rPr>
          <t>Relative price.  100% means your price is at the market-wide average.</t>
        </r>
      </text>
      <mc:AlternateContent xmlns:mc="http://schemas.openxmlformats.org/markup-compatibility/2006">
        <mc:Choice Requires="v"/>
        <mc:Fallback>
          <commentPr defaultSize="0" autoFill="0" autoLine="0">
            <anchor>
              <from>
                <xdr:col>3</xdr:col>
                <xdr:colOff>177800</xdr:colOff>
                <xdr:row>39</xdr:row>
                <xdr:rowOff>203200</xdr:rowOff>
              </from>
              <to>
                <xdr:col>4</xdr:col>
                <xdr:colOff>203200</xdr:colOff>
                <xdr:row>43</xdr:row>
                <xdr:rowOff>76200</xdr:rowOff>
              </to>
            </anchor>
          </commentPr>
        </mc:Fallback>
      </mc:AlternateContent>
    </comment>
    <comment ref="N42" authorId="1" shapeId="3183" xr:uid="{00000000-0006-0000-0200-00000F000000}">
      <text>
        <r>
          <rPr>
            <sz val="10"/>
            <color indexed="81"/>
            <rFont val="Tahoma"/>
            <family val="2"/>
          </rPr>
          <t xml:space="preserve">Relative quality index.  110% means 10% above average. </t>
        </r>
      </text>
      <mc:AlternateContent xmlns:mc="http://schemas.openxmlformats.org/markup-compatibility/2006">
        <mc:Choice Requires="v"/>
        <mc:Fallback>
          <commentPr defaultSize="0" autoFill="0" autoLine="0">
            <anchor>
              <from>
                <xdr:col>14</xdr:col>
                <xdr:colOff>76200</xdr:colOff>
                <xdr:row>40</xdr:row>
                <xdr:rowOff>127000</xdr:rowOff>
              </from>
              <to>
                <xdr:col>16</xdr:col>
                <xdr:colOff>304800</xdr:colOff>
                <xdr:row>44</xdr:row>
                <xdr:rowOff>0</xdr:rowOff>
              </to>
            </anchor>
          </commentPr>
        </mc:Fallback>
      </mc:AlternateContent>
    </comment>
    <comment ref="I49" authorId="0" shapeId="3171" xr:uid="{00000000-0006-0000-0200-000010000000}">
      <text>
        <r>
          <rPr>
            <sz val="12"/>
            <color indexed="81"/>
            <rFont val="Tahoma"/>
            <family val="2"/>
          </rPr>
          <t xml:space="preserve">The attractiveness of your product depends both on the absolute and relative quality.  As the absolute quality approaches 100%, it becomes harder and harder to improve.  The marginal cost of incremental improvement in quality therefore increases as the marginal benefit diminishes the closer this value moves towards 100%.  </t>
        </r>
        <r>
          <rPr>
            <sz val="10"/>
            <color indexed="81"/>
            <rFont val="Tahoma"/>
            <family val="2"/>
          </rPr>
          <t xml:space="preserve">
</t>
        </r>
      </text>
      <mc:AlternateContent xmlns:mc="http://schemas.openxmlformats.org/markup-compatibility/2006">
        <mc:Choice Requires="v"/>
        <mc:Fallback>
          <commentPr defaultSize="0" autoFill="0" autoLine="0">
            <anchor>
              <from>
                <xdr:col>9</xdr:col>
                <xdr:colOff>177800</xdr:colOff>
                <xdr:row>47</xdr:row>
                <xdr:rowOff>50800</xdr:rowOff>
              </from>
              <to>
                <xdr:col>12</xdr:col>
                <xdr:colOff>635000</xdr:colOff>
                <xdr:row>56</xdr:row>
                <xdr:rowOff>177800</xdr:rowOff>
              </to>
            </anchor>
          </commentPr>
        </mc:Fallback>
      </mc:AlternateContent>
    </comment>
    <comment ref="J60" authorId="1" shapeId="3188" xr:uid="{00000000-0006-0000-0200-000011000000}">
      <text>
        <r>
          <rPr>
            <sz val="10"/>
            <color indexed="81"/>
            <rFont val="Tahoma"/>
            <family val="2"/>
          </rPr>
          <t xml:space="preserve"> Your contract image will increase each time you win the contract auction, but the rate of increase will diminish.  If you do not bid or bid and lose, then your contact image will fall by 1.</t>
        </r>
      </text>
      <mc:AlternateContent xmlns:mc="http://schemas.openxmlformats.org/markup-compatibility/2006">
        <mc:Choice Requires="v"/>
        <mc:Fallback>
          <commentPr defaultSize="0" autoFill="0" autoLine="0">
            <anchor>
              <from>
                <xdr:col>10</xdr:col>
                <xdr:colOff>177800</xdr:colOff>
                <xdr:row>57</xdr:row>
                <xdr:rowOff>304800</xdr:rowOff>
              </from>
              <to>
                <xdr:col>13</xdr:col>
                <xdr:colOff>482600</xdr:colOff>
                <xdr:row>63</xdr:row>
                <xdr:rowOff>76200</xdr:rowOff>
              </to>
            </anchor>
          </commentPr>
        </mc:Fallback>
      </mc:AlternateContent>
    </comment>
    <comment ref="C62" authorId="1" shapeId="3185" xr:uid="{00000000-0006-0000-0200-000012000000}">
      <text>
        <r>
          <rPr>
            <sz val="10"/>
            <color indexed="81"/>
            <rFont val="Tahoma"/>
            <family val="2"/>
          </rPr>
          <t>Below is the number of the team who bid and won the contract auction for this time period.  If you see the word "multi" it means that more than one team won because of a perfect tie (This is very unusual).</t>
        </r>
      </text>
      <mc:AlternateContent xmlns:mc="http://schemas.openxmlformats.org/markup-compatibility/2006">
        <mc:Choice Requires="v"/>
        <mc:Fallback>
          <commentPr defaultSize="0" autoFill="0" autoLine="0">
            <anchor>
              <from>
                <xdr:col>3</xdr:col>
                <xdr:colOff>177800</xdr:colOff>
                <xdr:row>59</xdr:row>
                <xdr:rowOff>203200</xdr:rowOff>
              </from>
              <to>
                <xdr:col>6</xdr:col>
                <xdr:colOff>76200</xdr:colOff>
                <xdr:row>64</xdr:row>
                <xdr:rowOff>25400</xdr:rowOff>
              </to>
            </anchor>
          </commentPr>
        </mc:Fallback>
      </mc:AlternateContent>
    </comment>
    <comment ref="D62" authorId="1" shapeId="3186" xr:uid="{00000000-0006-0000-0200-000013000000}">
      <text>
        <r>
          <rPr>
            <sz val="10"/>
            <color indexed="81"/>
            <rFont val="Tahoma"/>
            <family val="2"/>
          </rPr>
          <t>Below you can see the price that a team with a zero contract advantage would have needed to bid in order to win the contract auction this time period.  If you see a zero in this field, it means that no team placed a bid.</t>
        </r>
      </text>
      <mc:AlternateContent xmlns:mc="http://schemas.openxmlformats.org/markup-compatibility/2006">
        <mc:Choice Requires="v"/>
        <mc:Fallback>
          <commentPr defaultSize="0" autoFill="0" autoLine="0">
            <anchor>
              <from>
                <xdr:col>4</xdr:col>
                <xdr:colOff>177800</xdr:colOff>
                <xdr:row>59</xdr:row>
                <xdr:rowOff>203200</xdr:rowOff>
              </from>
              <to>
                <xdr:col>8</xdr:col>
                <xdr:colOff>152400</xdr:colOff>
                <xdr:row>63</xdr:row>
                <xdr:rowOff>228600</xdr:rowOff>
              </to>
            </anchor>
          </commentPr>
        </mc:Fallback>
      </mc:AlternateContent>
    </comment>
    <comment ref="H62" authorId="1" shapeId="3187" xr:uid="{00000000-0006-0000-0200-000014000000}">
      <text>
        <r>
          <rPr>
            <sz val="10"/>
            <color indexed="81"/>
            <rFont val="Tahoma"/>
            <family val="2"/>
          </rPr>
          <t>This field show your full manufacturing cost for units sold via the contract auction this period.  Both variable and fixed costs are included.  You will need to decide if fixed costs should be included in your cost calculations on a case-by-case basis.</t>
        </r>
      </text>
      <mc:AlternateContent xmlns:mc="http://schemas.openxmlformats.org/markup-compatibility/2006">
        <mc:Choice Requires="v"/>
        <mc:Fallback>
          <commentPr defaultSize="0" autoFill="0" autoLine="0">
            <anchor>
              <from>
                <xdr:col>8</xdr:col>
                <xdr:colOff>177800</xdr:colOff>
                <xdr:row>59</xdr:row>
                <xdr:rowOff>203200</xdr:rowOff>
              </from>
              <to>
                <xdr:col>12</xdr:col>
                <xdr:colOff>482600</xdr:colOff>
                <xdr:row>63</xdr:row>
                <xdr:rowOff>228600</xdr:rowOff>
              </to>
            </anchor>
          </commentPr>
        </mc:Fallback>
      </mc:AlternateContent>
    </comment>
    <comment ref="L62" authorId="1" shapeId="3189" xr:uid="{00000000-0006-0000-0200-000015000000}">
      <text>
        <r>
          <rPr>
            <sz val="10"/>
            <color indexed="81"/>
            <rFont val="Tahoma"/>
            <family val="2"/>
          </rPr>
          <t>This field shows the size of the contract available for bid next time period.</t>
        </r>
      </text>
      <mc:AlternateContent xmlns:mc="http://schemas.openxmlformats.org/markup-compatibility/2006">
        <mc:Choice Requires="v"/>
        <mc:Fallback>
          <commentPr defaultSize="0" autoFill="0" autoLine="0">
            <anchor>
              <from>
                <xdr:col>12</xdr:col>
                <xdr:colOff>76200</xdr:colOff>
                <xdr:row>59</xdr:row>
                <xdr:rowOff>203200</xdr:rowOff>
              </from>
              <to>
                <xdr:col>13</xdr:col>
                <xdr:colOff>736600</xdr:colOff>
                <xdr:row>64</xdr:row>
                <xdr:rowOff>177800</xdr:rowOff>
              </to>
            </anchor>
          </commentPr>
        </mc:Fallback>
      </mc:AlternateContent>
    </comment>
  </commentList>
</comments>
</file>

<file path=xl/comments2.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xml:space="preserve"> </author>
  </authors>
  <commentList>
    <comment ref="E9" authorId="0" shapeId="16453" xr:uid="{00000000-0006-0000-0300-000001000000}">
      <text>
        <r>
          <rPr>
            <sz val="10"/>
            <color indexed="81"/>
            <rFont val="Tahoma"/>
            <family val="2"/>
          </rPr>
          <t>Your factory will depreciate 1.25% each time period for financial reporting purposes and also in real-time capacity terms.  So, in order to maintain a fixed factory capacity, you will need to initiate construction projects equal to 1.25% of the book value of your factory each time period.</t>
        </r>
      </text>
      <mc:AlternateContent xmlns:mc="http://schemas.openxmlformats.org/markup-compatibility/2006">
        <mc:Choice Requires="v"/>
        <mc:Fallback>
          <commentPr defaultSize="0" autoFill="0" autoLine="0">
            <anchor>
              <from>
                <xdr:col>5</xdr:col>
                <xdr:colOff>177800</xdr:colOff>
                <xdr:row>7</xdr:row>
                <xdr:rowOff>127000</xdr:rowOff>
              </from>
              <to>
                <xdr:col>7</xdr:col>
                <xdr:colOff>584200</xdr:colOff>
                <xdr:row>13</xdr:row>
                <xdr:rowOff>228600</xdr:rowOff>
              </to>
            </anchor>
          </commentPr>
        </mc:Fallback>
      </mc:AlternateContent>
    </comment>
    <comment ref="I9" authorId="0" shapeId="16454" xr:uid="{00000000-0006-0000-0300-000002000000}">
      <text>
        <r>
          <rPr>
            <sz val="10"/>
            <color indexed="81"/>
            <rFont val="Tahoma"/>
            <family val="2"/>
          </rPr>
          <t>Predicted product 1 factory UNIT capacity for next time period.  This is not an estimate but an exact number that will be true unless you sell factory capacity as part of your input decisions.</t>
        </r>
      </text>
      <mc:AlternateContent xmlns:mc="http://schemas.openxmlformats.org/markup-compatibility/2006">
        <mc:Choice Requires="v"/>
        <mc:Fallback>
          <commentPr defaultSize="0" autoFill="0" autoLine="0">
            <anchor>
              <from>
                <xdr:col>9</xdr:col>
                <xdr:colOff>177800</xdr:colOff>
                <xdr:row>7</xdr:row>
                <xdr:rowOff>127000</xdr:rowOff>
              </from>
              <to>
                <xdr:col>11</xdr:col>
                <xdr:colOff>0</xdr:colOff>
                <xdr:row>15</xdr:row>
                <xdr:rowOff>0</xdr:rowOff>
              </to>
            </anchor>
          </commentPr>
        </mc:Fallback>
      </mc:AlternateContent>
    </comment>
    <comment ref="I10" authorId="0" shapeId="16455" xr:uid="{00000000-0006-0000-0300-000003000000}">
      <text>
        <r>
          <rPr>
            <sz val="10"/>
            <color indexed="81"/>
            <rFont val="Tahoma"/>
            <family val="2"/>
          </rPr>
          <t>All predicted costs are only estimates that are generally within 5% of actual costs for next period.  
If your factory is in the US, the estimates are very good.  If your factory is outside of the US, the quality of the estimate will depend on recent currency volatility.  If there has been low volatility, then the estimate is good.  If there has been high recent volatility, the estimate will be less precise.</t>
        </r>
      </text>
      <mc:AlternateContent xmlns:mc="http://schemas.openxmlformats.org/markup-compatibility/2006">
        <mc:Choice Requires="v"/>
        <mc:Fallback>
          <commentPr defaultSize="0" autoFill="0" autoLine="0">
            <anchor>
              <from>
                <xdr:col>9</xdr:col>
                <xdr:colOff>177800</xdr:colOff>
                <xdr:row>8</xdr:row>
                <xdr:rowOff>101600</xdr:rowOff>
              </from>
              <to>
                <xdr:col>11</xdr:col>
                <xdr:colOff>533400</xdr:colOff>
                <xdr:row>19</xdr:row>
                <xdr:rowOff>177800</xdr:rowOff>
              </to>
            </anchor>
          </commentPr>
        </mc:Fallback>
      </mc:AlternateContent>
    </comment>
    <comment ref="B19" authorId="0" shapeId="16456" xr:uid="{00000000-0006-0000-0300-000004000000}">
      <text>
        <r>
          <rPr>
            <sz val="10"/>
            <color indexed="81"/>
            <rFont val="Tahoma"/>
            <family val="2"/>
          </rPr>
          <t xml:space="preserve">This is very old inventory that remains unsold at the end of the current time period but which was manufactured in a previous time period.  Therefore, this inventory must be at least 3 months old. This would only happen if your inventory is being very badly mis-managed.
This number is normally zero.  If you see a non-zero number here, it means that 100% of your current period production remains unsold as of the end of the time period.  
</t>
        </r>
      </text>
      <mc:AlternateContent xmlns:mc="http://schemas.openxmlformats.org/markup-compatibility/2006">
        <mc:Choice Requires="v"/>
        <mc:Fallback>
          <commentPr defaultSize="0" autoFill="0" autoLine="0">
            <anchor>
              <from>
                <xdr:col>2</xdr:col>
                <xdr:colOff>177800</xdr:colOff>
                <xdr:row>17</xdr:row>
                <xdr:rowOff>127000</xdr:rowOff>
              </from>
              <to>
                <xdr:col>5</xdr:col>
                <xdr:colOff>762000</xdr:colOff>
                <xdr:row>25</xdr:row>
                <xdr:rowOff>50800</xdr:rowOff>
              </to>
            </anchor>
          </commentPr>
        </mc:Fallback>
      </mc:AlternateContent>
    </comment>
    <comment ref="D19" authorId="0" shapeId="16457" xr:uid="{00000000-0006-0000-0300-000005000000}">
      <text>
        <r>
          <rPr>
            <sz val="10"/>
            <color indexed="81"/>
            <rFont val="Tahoma"/>
            <family val="2"/>
          </rPr>
          <t>This column shows inventory remaining at the end of this time period which was produced DURING  this time period.  This is normal inventory.  If you see zero in this column, it means that your demand exceeded your ability to supply product and your company experienced a stockout.</t>
        </r>
      </text>
      <mc:AlternateContent xmlns:mc="http://schemas.openxmlformats.org/markup-compatibility/2006">
        <mc:Choice Requires="v"/>
        <mc:Fallback>
          <commentPr defaultSize="0" autoFill="0" autoLine="0">
            <anchor>
              <from>
                <xdr:col>4</xdr:col>
                <xdr:colOff>177800</xdr:colOff>
                <xdr:row>17</xdr:row>
                <xdr:rowOff>127000</xdr:rowOff>
              </from>
              <to>
                <xdr:col>6</xdr:col>
                <xdr:colOff>635000</xdr:colOff>
                <xdr:row>24</xdr:row>
                <xdr:rowOff>0</xdr:rowOff>
              </to>
            </anchor>
          </commentPr>
        </mc:Fallback>
      </mc:AlternateContent>
    </comment>
    <comment ref="E19" authorId="0" shapeId="16458" xr:uid="{00000000-0006-0000-0300-000006000000}">
      <text>
        <r>
          <rPr>
            <sz val="10"/>
            <color indexed="81"/>
            <rFont val="Tahoma"/>
            <family val="2"/>
          </rPr>
          <t>This column shows inventory which was purchased AFTER the time period ended.  If your ending inventory is less than 10% of your total retail demand, then inventory will be automatically purchased for you in order to bring your final ending inventory level up to this required ending buffer.  This inventory is purchased 3 dollars above your current period manufacturing cost, no matter where your factory is located.  The inventory is purchased from suppliers, NOT  from your competitors, so these do not represent sales gains for your competitors.</t>
        </r>
      </text>
      <mc:AlternateContent xmlns:mc="http://schemas.openxmlformats.org/markup-compatibility/2006">
        <mc:Choice Requires="v"/>
        <mc:Fallback>
          <commentPr defaultSize="0" autoFill="0" autoLine="0">
            <anchor>
              <from>
                <xdr:col>5</xdr:col>
                <xdr:colOff>177800</xdr:colOff>
                <xdr:row>17</xdr:row>
                <xdr:rowOff>127000</xdr:rowOff>
              </from>
              <to>
                <xdr:col>8</xdr:col>
                <xdr:colOff>1117600</xdr:colOff>
                <xdr:row>25</xdr:row>
                <xdr:rowOff>101600</xdr:rowOff>
              </to>
            </anchor>
          </commentPr>
        </mc:Fallback>
      </mc:AlternateContent>
    </comment>
    <comment ref="F19" authorId="0" shapeId="16459" xr:uid="{00000000-0006-0000-0300-000007000000}">
      <text>
        <r>
          <rPr>
            <sz val="10"/>
            <color indexed="81"/>
            <rFont val="Tahoma"/>
            <family val="2"/>
          </rPr>
          <t>This column shows the total inventory available for sale next time period.  If all of this inventory was purchased this period, it implies that your company experienced a stockout in the current time period.</t>
        </r>
      </text>
      <mc:AlternateContent xmlns:mc="http://schemas.openxmlformats.org/markup-compatibility/2006">
        <mc:Choice Requires="v"/>
        <mc:Fallback>
          <commentPr defaultSize="0" autoFill="0" autoLine="0">
            <anchor>
              <from>
                <xdr:col>6</xdr:col>
                <xdr:colOff>177800</xdr:colOff>
                <xdr:row>17</xdr:row>
                <xdr:rowOff>127000</xdr:rowOff>
              </from>
              <to>
                <xdr:col>9</xdr:col>
                <xdr:colOff>381000</xdr:colOff>
                <xdr:row>21</xdr:row>
                <xdr:rowOff>25400</xdr:rowOff>
              </to>
            </anchor>
          </commentPr>
        </mc:Fallback>
      </mc:AlternateContent>
    </comment>
    <comment ref="G20" authorId="0" shapeId="16460" xr:uid="{00000000-0006-0000-0300-000008000000}">
      <text>
        <r>
          <rPr>
            <sz val="10"/>
            <color indexed="81"/>
            <rFont val="Tahoma"/>
            <family val="2"/>
          </rPr>
          <t>This is the number of months of sales (at current demand levels) you have remaining in inventory at the end of this period.</t>
        </r>
      </text>
      <mc:AlternateContent xmlns:mc="http://schemas.openxmlformats.org/markup-compatibility/2006">
        <mc:Choice Requires="v"/>
        <mc:Fallback>
          <commentPr defaultSize="0" autoFill="0" autoLine="0">
            <anchor>
              <from>
                <xdr:col>7</xdr:col>
                <xdr:colOff>177800</xdr:colOff>
                <xdr:row>18</xdr:row>
                <xdr:rowOff>127000</xdr:rowOff>
              </from>
              <to>
                <xdr:col>8</xdr:col>
                <xdr:colOff>1447800</xdr:colOff>
                <xdr:row>22</xdr:row>
                <xdr:rowOff>25400</xdr:rowOff>
              </to>
            </anchor>
          </commentPr>
        </mc:Fallback>
      </mc:AlternateContent>
    </comment>
    <comment ref="J46" authorId="0" shapeId="16461" xr:uid="{00000000-0006-0000-0300-000009000000}">
      <text>
        <r>
          <rPr>
            <sz val="10"/>
            <color indexed="81"/>
            <rFont val="Tahoma"/>
            <family val="2"/>
          </rPr>
          <t>If one of your competitors decides to relocate a factory, you will see the constuction of the new factory when it begins.  The new factory will then begin operating at the start of the following time period In the new location.</t>
        </r>
      </text>
      <mc:AlternateContent xmlns:mc="http://schemas.openxmlformats.org/markup-compatibility/2006">
        <mc:Choice Requires="v"/>
        <mc:Fallback>
          <commentPr defaultSize="0" autoFill="0" autoLine="0">
            <anchor>
              <from>
                <xdr:col>10</xdr:col>
                <xdr:colOff>177800</xdr:colOff>
                <xdr:row>44</xdr:row>
                <xdr:rowOff>177800</xdr:rowOff>
              </from>
              <to>
                <xdr:col>11</xdr:col>
                <xdr:colOff>1092200</xdr:colOff>
                <xdr:row>54</xdr:row>
                <xdr:rowOff>127000</xdr:rowOff>
              </to>
            </anchor>
          </commentPr>
        </mc:Fallback>
      </mc:AlternateContent>
    </comment>
  </commentList>
</comments>
</file>

<file path=xl/comments3.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xml:space="preserve"> </author>
  </authors>
  <commentList>
    <comment ref="A5" authorId="0" shapeId="5251" xr:uid="{00000000-0006-0000-0400-000001000000}">
      <text>
        <r>
          <rPr>
            <sz val="10"/>
            <color indexed="81"/>
            <rFont val="Tahoma"/>
            <family val="2"/>
          </rPr>
          <t>All cash is automatically swept into an interest bearing account if it is not needed at the beginning of the time period.  If your company has insufficent cash, then requested spending will be pro-rata reduced across all discretionary areas, like production, marketing, research, etc.</t>
        </r>
      </text>
      <mc:AlternateContent xmlns:mc="http://schemas.openxmlformats.org/markup-compatibility/2006">
        <mc:Choice Requires="v"/>
        <mc:Fallback>
          <commentPr defaultSize="0" autoFill="0" autoLine="0">
            <anchor>
              <from>
                <xdr:col>1</xdr:col>
                <xdr:colOff>177800</xdr:colOff>
                <xdr:row>3</xdr:row>
                <xdr:rowOff>177800</xdr:rowOff>
              </from>
              <to>
                <xdr:col>7</xdr:col>
                <xdr:colOff>457200</xdr:colOff>
                <xdr:row>7</xdr:row>
                <xdr:rowOff>152400</xdr:rowOff>
              </to>
            </anchor>
          </commentPr>
        </mc:Fallback>
      </mc:AlternateContent>
    </comment>
    <comment ref="A6" authorId="0" shapeId="5252" xr:uid="{00000000-0006-0000-0400-000002000000}">
      <text>
        <r>
          <rPr>
            <sz val="10"/>
            <color indexed="81"/>
            <rFont val="Tahoma"/>
            <family val="2"/>
          </rPr>
          <t>Receivables are collected over 2 time periods as follows:  
30% in the period of sales.
56% one period after sales
The remainder is collected over the next two periods after sales, with some small portion written off as bad debt expense.  You can spend money in order to collect this money faster and influence the bad debt expense.  Recievables are held in dollars independent of where in the world the sales occured, so you bear no exchange rate risk associated with these receivables.</t>
        </r>
      </text>
      <mc:AlternateContent xmlns:mc="http://schemas.openxmlformats.org/markup-compatibility/2006">
        <mc:Choice Requires="v"/>
        <mc:Fallback>
          <commentPr defaultSize="0" autoFill="0" autoLine="0">
            <anchor>
              <from>
                <xdr:col>1</xdr:col>
                <xdr:colOff>177800</xdr:colOff>
                <xdr:row>4</xdr:row>
                <xdr:rowOff>76200</xdr:rowOff>
              </from>
              <to>
                <xdr:col>7</xdr:col>
                <xdr:colOff>939800</xdr:colOff>
                <xdr:row>12</xdr:row>
                <xdr:rowOff>127000</xdr:rowOff>
              </to>
            </anchor>
          </commentPr>
        </mc:Fallback>
      </mc:AlternateContent>
    </comment>
    <comment ref="A7" authorId="0" shapeId="5253" xr:uid="{00000000-0006-0000-0400-000003000000}">
      <text>
        <r>
          <rPr>
            <sz val="10"/>
            <color indexed="81"/>
            <rFont val="Tahoma"/>
            <family val="2"/>
          </rPr>
          <t>Inventory is valued at cost in dollars, at the exchange rate in place when the units were manufactured.  Inventory flows to cost of goods First-In-First-Out.</t>
        </r>
      </text>
      <mc:AlternateContent xmlns:mc="http://schemas.openxmlformats.org/markup-compatibility/2006">
        <mc:Choice Requires="v"/>
        <mc:Fallback>
          <commentPr defaultSize="0" autoFill="0" autoLine="0">
            <anchor>
              <from>
                <xdr:col>1</xdr:col>
                <xdr:colOff>177800</xdr:colOff>
                <xdr:row>5</xdr:row>
                <xdr:rowOff>76200</xdr:rowOff>
              </from>
              <to>
                <xdr:col>4</xdr:col>
                <xdr:colOff>330200</xdr:colOff>
                <xdr:row>9</xdr:row>
                <xdr:rowOff>127000</xdr:rowOff>
              </to>
            </anchor>
          </commentPr>
        </mc:Fallback>
      </mc:AlternateContent>
    </comment>
    <comment ref="A8" authorId="0" shapeId="5254" xr:uid="{00000000-0006-0000-0400-000004000000}">
      <text>
        <r>
          <rPr>
            <sz val="10"/>
            <color indexed="81"/>
            <rFont val="Tahoma"/>
            <family val="2"/>
          </rPr>
          <t>This is the book value of your shipping containers.  Remember that 5% of yoru containers wear out each time period and must be replaced in order to maintain shipping capacity.</t>
        </r>
      </text>
      <mc:AlternateContent xmlns:mc="http://schemas.openxmlformats.org/markup-compatibility/2006">
        <mc:Choice Requires="v"/>
        <mc:Fallback>
          <commentPr defaultSize="0" autoFill="0" autoLine="0">
            <anchor>
              <from>
                <xdr:col>1</xdr:col>
                <xdr:colOff>177800</xdr:colOff>
                <xdr:row>6</xdr:row>
                <xdr:rowOff>76200</xdr:rowOff>
              </from>
              <to>
                <xdr:col>5</xdr:col>
                <xdr:colOff>711200</xdr:colOff>
                <xdr:row>10</xdr:row>
                <xdr:rowOff>127000</xdr:rowOff>
              </to>
            </anchor>
          </commentPr>
        </mc:Fallback>
      </mc:AlternateContent>
    </comment>
    <comment ref="A9" authorId="0" shapeId="5255" xr:uid="{00000000-0006-0000-0400-000005000000}">
      <text>
        <r>
          <rPr>
            <sz val="10"/>
            <color indexed="81"/>
            <rFont val="Tahoma"/>
            <family val="2"/>
          </rPr>
          <t>All long-term assets appear net of depreciation.  Notice that the physical depreciation rate of these assets is always equal to the financial depreciation rate.  Therefore, factories and containers appear on all balance sheets at REPLACEMENT  cost.  This is very important for competitive intelligence.</t>
        </r>
      </text>
      <mc:AlternateContent xmlns:mc="http://schemas.openxmlformats.org/markup-compatibility/2006">
        <mc:Choice Requires="v"/>
        <mc:Fallback>
          <commentPr defaultSize="0" autoFill="0" autoLine="0">
            <anchor>
              <from>
                <xdr:col>1</xdr:col>
                <xdr:colOff>177800</xdr:colOff>
                <xdr:row>7</xdr:row>
                <xdr:rowOff>76200</xdr:rowOff>
              </from>
              <to>
                <xdr:col>7</xdr:col>
                <xdr:colOff>254000</xdr:colOff>
                <xdr:row>11</xdr:row>
                <xdr:rowOff>127000</xdr:rowOff>
              </to>
            </anchor>
          </commentPr>
        </mc:Fallback>
      </mc:AlternateContent>
    </comment>
    <comment ref="A12" authorId="0" shapeId="5256" xr:uid="{00000000-0006-0000-0400-000006000000}">
      <text>
        <r>
          <rPr>
            <sz val="10"/>
            <color indexed="81"/>
            <rFont val="Tahoma"/>
            <family val="2"/>
          </rPr>
          <t xml:space="preserve">Trade payables represent money owed to your suppliers.  </t>
        </r>
      </text>
      <mc:AlternateContent xmlns:mc="http://schemas.openxmlformats.org/markup-compatibility/2006">
        <mc:Choice Requires="v"/>
        <mc:Fallback>
          <commentPr defaultSize="0" autoFill="0" autoLine="0">
            <anchor>
              <from>
                <xdr:col>1</xdr:col>
                <xdr:colOff>177800</xdr:colOff>
                <xdr:row>10</xdr:row>
                <xdr:rowOff>76200</xdr:rowOff>
              </from>
              <to>
                <xdr:col>3</xdr:col>
                <xdr:colOff>914400</xdr:colOff>
                <xdr:row>13</xdr:row>
                <xdr:rowOff>25400</xdr:rowOff>
              </to>
            </anchor>
          </commentPr>
        </mc:Fallback>
      </mc:AlternateContent>
    </comment>
    <comment ref="A13" authorId="0" shapeId="5257" xr:uid="{00000000-0006-0000-0400-000007000000}">
      <text>
        <r>
          <rPr>
            <sz val="10"/>
            <color indexed="81"/>
            <rFont val="Tahoma"/>
            <family val="2"/>
          </rPr>
          <t>Taxes are paid automatically for you at the beginning of even numbered periods.  If you lose money and taxes payable becomes negative, these losses will carry forward and offset future tax liabilities when you return to profitability.</t>
        </r>
      </text>
      <mc:AlternateContent xmlns:mc="http://schemas.openxmlformats.org/markup-compatibility/2006">
        <mc:Choice Requires="v"/>
        <mc:Fallback>
          <commentPr defaultSize="0" autoFill="0" autoLine="0">
            <anchor>
              <from>
                <xdr:col>1</xdr:col>
                <xdr:colOff>177800</xdr:colOff>
                <xdr:row>11</xdr:row>
                <xdr:rowOff>152400</xdr:rowOff>
              </from>
              <to>
                <xdr:col>5</xdr:col>
                <xdr:colOff>889000</xdr:colOff>
                <xdr:row>15</xdr:row>
                <xdr:rowOff>152400</xdr:rowOff>
              </to>
            </anchor>
          </commentPr>
        </mc:Fallback>
      </mc:AlternateContent>
    </comment>
    <comment ref="A14" authorId="0" shapeId="5258" xr:uid="{00000000-0006-0000-0400-000008000000}">
      <text>
        <r>
          <rPr>
            <sz val="10"/>
            <color indexed="81"/>
            <rFont val="Tahoma"/>
            <family val="2"/>
          </rPr>
          <t>This is the ending balance for your revolving line of credit.</t>
        </r>
      </text>
      <mc:AlternateContent xmlns:mc="http://schemas.openxmlformats.org/markup-compatibility/2006">
        <mc:Choice Requires="v"/>
        <mc:Fallback>
          <commentPr defaultSize="0" autoFill="0" autoLine="0">
            <anchor>
              <from>
                <xdr:col>1</xdr:col>
                <xdr:colOff>177800</xdr:colOff>
                <xdr:row>12</xdr:row>
                <xdr:rowOff>76200</xdr:rowOff>
              </from>
              <to>
                <xdr:col>3</xdr:col>
                <xdr:colOff>0</xdr:colOff>
                <xdr:row>16</xdr:row>
                <xdr:rowOff>127000</xdr:rowOff>
              </to>
            </anchor>
          </commentPr>
        </mc:Fallback>
      </mc:AlternateContent>
    </comment>
    <comment ref="A15" authorId="0" shapeId="5259" xr:uid="{00000000-0006-0000-0400-000009000000}">
      <text>
        <r>
          <rPr>
            <sz val="10"/>
            <color indexed="81"/>
            <rFont val="Tahoma"/>
            <family val="2"/>
          </rPr>
          <t>This is the par value of your 1,000,000 shares of outstanding stock.   For simplicity, this number is not affected if you purchase or issue new stock.  Instead, these transactions are processed through the retained earnings account.</t>
        </r>
      </text>
      <mc:AlternateContent xmlns:mc="http://schemas.openxmlformats.org/markup-compatibility/2006">
        <mc:Choice Requires="v"/>
        <mc:Fallback>
          <commentPr defaultSize="0" autoFill="0" autoLine="0">
            <anchor>
              <from>
                <xdr:col>1</xdr:col>
                <xdr:colOff>177800</xdr:colOff>
                <xdr:row>13</xdr:row>
                <xdr:rowOff>76200</xdr:rowOff>
              </from>
              <to>
                <xdr:col>5</xdr:col>
                <xdr:colOff>889000</xdr:colOff>
                <xdr:row>17</xdr:row>
                <xdr:rowOff>127000</xdr:rowOff>
              </to>
            </anchor>
          </commentPr>
        </mc:Fallback>
      </mc:AlternateContent>
    </comment>
    <comment ref="A16" authorId="0" shapeId="5260" xr:uid="{00000000-0006-0000-0400-00000A000000}">
      <text>
        <r>
          <rPr>
            <sz val="10"/>
            <color indexed="81"/>
            <rFont val="Tahoma"/>
            <family val="2"/>
          </rPr>
          <t>If you pay dividends, buy or sell stock, the transaction will go through this account.  Absent these kinds of transactions, this account will go up or down by the amount of your net after-tax income.</t>
        </r>
      </text>
      <mc:AlternateContent xmlns:mc="http://schemas.openxmlformats.org/markup-compatibility/2006">
        <mc:Choice Requires="v"/>
        <mc:Fallback>
          <commentPr defaultSize="0" autoFill="0" autoLine="0">
            <anchor>
              <from>
                <xdr:col>1</xdr:col>
                <xdr:colOff>177800</xdr:colOff>
                <xdr:row>14</xdr:row>
                <xdr:rowOff>76200</xdr:rowOff>
              </from>
              <to>
                <xdr:col>5</xdr:col>
                <xdr:colOff>304800</xdr:colOff>
                <xdr:row>18</xdr:row>
                <xdr:rowOff>101600</xdr:rowOff>
              </to>
            </anchor>
          </commentPr>
        </mc:Fallback>
      </mc:AlternateContent>
    </comment>
    <comment ref="A18" authorId="0" shapeId="5261" xr:uid="{00000000-0006-0000-0400-00000B000000}">
      <text>
        <r>
          <rPr>
            <sz val="10"/>
            <color indexed="81"/>
            <rFont val="Tahoma"/>
            <family val="2"/>
          </rPr>
          <t>Remember that your debt can not exceed 50% of the book value of your two equity accounts.</t>
        </r>
      </text>
      <mc:AlternateContent xmlns:mc="http://schemas.openxmlformats.org/markup-compatibility/2006">
        <mc:Choice Requires="v"/>
        <mc:Fallback>
          <commentPr defaultSize="0" autoFill="0" autoLine="0">
            <anchor>
              <from>
                <xdr:col>1</xdr:col>
                <xdr:colOff>177800</xdr:colOff>
                <xdr:row>16</xdr:row>
                <xdr:rowOff>76200</xdr:rowOff>
              </from>
              <to>
                <xdr:col>3</xdr:col>
                <xdr:colOff>812800</xdr:colOff>
                <xdr:row>20</xdr:row>
                <xdr:rowOff>101600</xdr:rowOff>
              </to>
            </anchor>
          </commentPr>
        </mc:Fallback>
      </mc:AlternateContent>
    </comment>
    <comment ref="O19" authorId="0" shapeId="5268" xr:uid="{00000000-0006-0000-0400-00000C000000}">
      <text>
        <r>
          <rPr>
            <sz val="10"/>
            <color indexed="81"/>
            <rFont val="Tahoma"/>
            <family val="2"/>
          </rPr>
          <t>If you relocate a factory, close a factory, or downsize a factory, a portion of the book value of the factory will be received as cash, while the remainder will be written off and appear in this account as a current period loss.</t>
        </r>
      </text>
      <mc:AlternateContent xmlns:mc="http://schemas.openxmlformats.org/markup-compatibility/2006">
        <mc:Choice Requires="v"/>
        <mc:Fallback>
          <commentPr defaultSize="0" autoFill="0" autoLine="0">
            <anchor>
              <from>
                <xdr:col>15</xdr:col>
                <xdr:colOff>177800</xdr:colOff>
                <xdr:row>17</xdr:row>
                <xdr:rowOff>101600</xdr:rowOff>
              </from>
              <to>
                <xdr:col>18</xdr:col>
                <xdr:colOff>431800</xdr:colOff>
                <xdr:row>21</xdr:row>
                <xdr:rowOff>25400</xdr:rowOff>
              </to>
            </anchor>
          </commentPr>
        </mc:Fallback>
      </mc:AlternateContent>
    </comment>
    <comment ref="O20" authorId="0" shapeId="5269" xr:uid="{00000000-0006-0000-0400-00000D000000}">
      <text>
        <r>
          <rPr>
            <sz val="10"/>
            <color indexed="81"/>
            <rFont val="Tahoma"/>
            <family val="2"/>
          </rPr>
          <t>If you operate your factory at very low utilization levels, and you create inventory with unit costs above your selling prices, this inventory will be revalued down to reflect the fact that you will never be able to sell the product profitable.  It is senseless to store losses in inventory, so the inventory will be revalued, and the resulting loss will appear in this account.  This is a very rare occurance, so this account is normally zero.</t>
        </r>
      </text>
      <mc:AlternateContent xmlns:mc="http://schemas.openxmlformats.org/markup-compatibility/2006">
        <mc:Choice Requires="v"/>
        <mc:Fallback>
          <commentPr defaultSize="0" autoFill="0" autoLine="0">
            <anchor>
              <from>
                <xdr:col>15</xdr:col>
                <xdr:colOff>177800</xdr:colOff>
                <xdr:row>18</xdr:row>
                <xdr:rowOff>101600</xdr:rowOff>
              </from>
              <to>
                <xdr:col>18</xdr:col>
                <xdr:colOff>0</xdr:colOff>
                <xdr:row>27</xdr:row>
                <xdr:rowOff>127000</xdr:rowOff>
              </to>
            </anchor>
          </commentPr>
        </mc:Fallback>
      </mc:AlternateContent>
    </comment>
    <comment ref="N23" authorId="0" shapeId="5270" xr:uid="{00000000-0006-0000-0400-00000E000000}">
      <text>
        <r>
          <rPr>
            <sz val="10"/>
            <color indexed="81"/>
            <rFont val="Tahoma"/>
            <family val="2"/>
          </rPr>
          <t>This account accumulates the money that you spend to collect your receivables and also collects the 1% transaction fee for selling and buying stock if you initiate one of these transactions.  Compensation CHANGES for managers plus any market research costs are also charged to this account.</t>
        </r>
      </text>
      <mc:AlternateContent xmlns:mc="http://schemas.openxmlformats.org/markup-compatibility/2006">
        <mc:Choice Requires="v"/>
        <mc:Fallback>
          <commentPr defaultSize="0" autoFill="0" autoLine="0">
            <anchor>
              <from>
                <xdr:col>14</xdr:col>
                <xdr:colOff>177800</xdr:colOff>
                <xdr:row>21</xdr:row>
                <xdr:rowOff>101600</xdr:rowOff>
              </from>
              <to>
                <xdr:col>18</xdr:col>
                <xdr:colOff>25400</xdr:colOff>
                <xdr:row>27</xdr:row>
                <xdr:rowOff>50800</xdr:rowOff>
              </to>
            </anchor>
          </commentPr>
        </mc:Fallback>
      </mc:AlternateContent>
    </comment>
    <comment ref="G27" authorId="0" shapeId="5263" xr:uid="{00000000-0006-0000-0400-00000F000000}">
      <text>
        <r>
          <rPr>
            <sz val="10"/>
            <color indexed="81"/>
            <rFont val="Tahoma"/>
            <family val="2"/>
          </rPr>
          <t>Tariffs are charged as a percentage of your sales revenue in countries where you do not manufacture.</t>
        </r>
      </text>
      <mc:AlternateContent xmlns:mc="http://schemas.openxmlformats.org/markup-compatibility/2006">
        <mc:Choice Requires="v"/>
        <mc:Fallback>
          <commentPr defaultSize="0" autoFill="0" autoLine="0">
            <anchor>
              <from>
                <xdr:col>7</xdr:col>
                <xdr:colOff>177800</xdr:colOff>
                <xdr:row>25</xdr:row>
                <xdr:rowOff>76200</xdr:rowOff>
              </from>
              <to>
                <xdr:col>10</xdr:col>
                <xdr:colOff>457200</xdr:colOff>
                <xdr:row>28</xdr:row>
                <xdr:rowOff>25400</xdr:rowOff>
              </to>
            </anchor>
          </commentPr>
        </mc:Fallback>
      </mc:AlternateContent>
    </comment>
    <comment ref="N29" authorId="0" shapeId="5271" xr:uid="{00000000-0006-0000-0400-000010000000}">
      <text>
        <r>
          <rPr>
            <sz val="10"/>
            <color indexed="81"/>
            <rFont val="Tahoma"/>
            <family val="2"/>
          </rPr>
          <t>34%</t>
        </r>
      </text>
      <mc:AlternateContent xmlns:mc="http://schemas.openxmlformats.org/markup-compatibility/2006">
        <mc:Choice Requires="v"/>
        <mc:Fallback>
          <commentPr defaultSize="0" autoFill="0" autoLine="0">
            <anchor>
              <from>
                <xdr:col>14</xdr:col>
                <xdr:colOff>177800</xdr:colOff>
                <xdr:row>27</xdr:row>
                <xdr:rowOff>152400</xdr:rowOff>
              </from>
              <to>
                <xdr:col>15</xdr:col>
                <xdr:colOff>635000</xdr:colOff>
                <xdr:row>28</xdr:row>
                <xdr:rowOff>152400</xdr:rowOff>
              </to>
            </anchor>
          </commentPr>
        </mc:Fallback>
      </mc:AlternateContent>
    </comment>
    <comment ref="H36" authorId="0" shapeId="5264" xr:uid="{00000000-0006-0000-0400-000011000000}">
      <text>
        <r>
          <rPr>
            <sz val="10"/>
            <color indexed="81"/>
            <rFont val="Tahoma"/>
            <family val="2"/>
          </rPr>
          <t>All rates are in dollars.</t>
        </r>
      </text>
      <mc:AlternateContent xmlns:mc="http://schemas.openxmlformats.org/markup-compatibility/2006">
        <mc:Choice Requires="v"/>
        <mc:Fallback>
          <commentPr defaultSize="0" autoFill="0" autoLine="0">
            <anchor>
              <from>
                <xdr:col>8</xdr:col>
                <xdr:colOff>177800</xdr:colOff>
                <xdr:row>34</xdr:row>
                <xdr:rowOff>152400</xdr:rowOff>
              </from>
              <to>
                <xdr:col>10</xdr:col>
                <xdr:colOff>50800</xdr:colOff>
                <xdr:row>35</xdr:row>
                <xdr:rowOff>254000</xdr:rowOff>
              </to>
            </anchor>
          </commentPr>
        </mc:Fallback>
      </mc:AlternateContent>
    </comment>
    <comment ref="N43" authorId="0" shapeId="5266" xr:uid="{00000000-0006-0000-0400-000012000000}">
      <text>
        <r>
          <rPr>
            <sz val="10"/>
            <color indexed="81"/>
            <rFont val="Tahoma"/>
            <family val="2"/>
          </rPr>
          <t>Limited to 200% of the book value of your equity.</t>
        </r>
      </text>
      <mc:AlternateContent xmlns:mc="http://schemas.openxmlformats.org/markup-compatibility/2006">
        <mc:Choice Requires="v"/>
        <mc:Fallback>
          <commentPr defaultSize="0" autoFill="0" autoLine="0">
            <anchor>
              <from>
                <xdr:col>14</xdr:col>
                <xdr:colOff>177800</xdr:colOff>
                <xdr:row>41</xdr:row>
                <xdr:rowOff>76200</xdr:rowOff>
              </from>
              <to>
                <xdr:col>16</xdr:col>
                <xdr:colOff>431800</xdr:colOff>
                <xdr:row>44</xdr:row>
                <xdr:rowOff>228600</xdr:rowOff>
              </to>
            </anchor>
          </commentPr>
        </mc:Fallback>
      </mc:AlternateContent>
    </comment>
    <comment ref="Q43" authorId="0" shapeId="5267" xr:uid="{00000000-0006-0000-0400-000013000000}">
      <text>
        <r>
          <rPr>
            <sz val="10"/>
            <color indexed="81"/>
            <rFont val="Tahoma"/>
            <family val="2"/>
          </rPr>
          <t>This index grows 0.1 for each time period in which your company does not stockout.  If you DO stockout, the index will fall temporarily.  The index will then recover in subsequent time periods to its original trend.  
EXAMPLE:
At the end of period 5, the index is 1.5.
At the end of period 6, the index is 1.2 due to a stockout, (it should have been 1.6).  
In period 7, your demand will be depressed because your customers remember the stockout.
At the end of period 7, the index is 1.7 (it has returned to the original trend line).  This means that your customers have forgotten the prior stockout, and your sales will be normal in period 8.</t>
        </r>
      </text>
      <mc:AlternateContent xmlns:mc="http://schemas.openxmlformats.org/markup-compatibility/2006">
        <mc:Choice Requires="v"/>
        <mc:Fallback>
          <commentPr defaultSize="0" autoFill="0" autoLine="0">
            <anchor>
              <from>
                <xdr:col>17</xdr:col>
                <xdr:colOff>177800</xdr:colOff>
                <xdr:row>41</xdr:row>
                <xdr:rowOff>76200</xdr:rowOff>
              </from>
              <to>
                <xdr:col>20</xdr:col>
                <xdr:colOff>25400</xdr:colOff>
                <xdr:row>60</xdr:row>
                <xdr:rowOff>152400</xdr:rowOff>
              </to>
            </anchor>
          </commentPr>
        </mc:Fallback>
      </mc:AlternateContent>
    </comment>
    <comment ref="H45" authorId="0" shapeId="5265" xr:uid="{00000000-0006-0000-0400-000014000000}">
      <text>
        <r>
          <rPr>
            <sz val="10"/>
            <color indexed="81"/>
            <rFont val="Tahoma"/>
            <family val="2"/>
          </rPr>
          <t>All currency contracts are 3-month forward rate contracts issued at the current period forward rate with no transaction fees.  If you sell 10,000,000 yen, what you are really doing is agreeing to sell 10,000,000 yen 3 months from now at the current forward rate.  If the spot rate next time period is equal to the forward rate now, then your contract will break even.  If the spot rate 3 months from now is not, then the contract will show a gain or a loss.  
To construct a hedge, follow two simple rules:
1.  Buy non-dollar costs 
       (generally these are in countries where you have a factory.) 
2.  Sell non-dollar revenues.</t>
        </r>
      </text>
      <mc:AlternateContent xmlns:mc="http://schemas.openxmlformats.org/markup-compatibility/2006">
        <mc:Choice Requires="v"/>
        <mc:Fallback>
          <commentPr defaultSize="0" autoFill="0" autoLine="0">
            <anchor>
              <from>
                <xdr:col>8</xdr:col>
                <xdr:colOff>177800</xdr:colOff>
                <xdr:row>43</xdr:row>
                <xdr:rowOff>76200</xdr:rowOff>
              </from>
              <to>
                <xdr:col>14</xdr:col>
                <xdr:colOff>279400</xdr:colOff>
                <xdr:row>55</xdr:row>
                <xdr:rowOff>76200</xdr:rowOff>
              </to>
            </anchor>
          </commentPr>
        </mc:Fallback>
      </mc:AlternateContent>
    </comment>
  </commentList>
</comments>
</file>

<file path=xl/sharedStrings.xml><?xml version="1.0" encoding="utf-8"?>
<sst xmlns="http://purl.oclc.org/ooxml/spreadsheetml/main" count="28247" uniqueCount="1300">
  <si>
    <t>MARKET REPORT</t>
  </si>
  <si>
    <t>PERIOD NUMBER</t>
  </si>
  <si>
    <t>Product 1 Market Statistics</t>
  </si>
  <si>
    <t>World</t>
  </si>
  <si>
    <t>Japan</t>
  </si>
  <si>
    <t>% Wld</t>
  </si>
  <si>
    <t>Mexico</t>
  </si>
  <si>
    <t>China</t>
  </si>
  <si>
    <t>U.K.</t>
  </si>
  <si>
    <t>Germany</t>
  </si>
  <si>
    <t>U.S.</t>
  </si>
  <si>
    <t>Totals</t>
  </si>
  <si>
    <t>Total Demand (Units)</t>
  </si>
  <si>
    <t>Total Sales (Units)</t>
  </si>
  <si>
    <t>Total Marketing Exp P1</t>
  </si>
  <si>
    <t>Mkt sh</t>
  </si>
  <si>
    <t>Company Demand (Units)</t>
  </si>
  <si>
    <t>Company Sales (Units)</t>
  </si>
  <si>
    <t>Additional Sales (Units)</t>
  </si>
  <si>
    <t>Company Marketing Exp</t>
  </si>
  <si>
    <t>% Sls</t>
  </si>
  <si>
    <t>Company Sales (currency)</t>
  </si>
  <si>
    <t>Delivered Mfg Cost</t>
  </si>
  <si>
    <t>Gross Margin</t>
  </si>
  <si>
    <t>Import Tariffs</t>
  </si>
  <si>
    <t>Contribution Margin</t>
  </si>
  <si>
    <t>Product 2 Market Statistics</t>
  </si>
  <si>
    <t>Total Marketing Exp P2</t>
  </si>
  <si>
    <t>Marketing Expenses</t>
  </si>
  <si>
    <t>Product 1 Prices</t>
  </si>
  <si>
    <t>RELATIVE</t>
  </si>
  <si>
    <t>rel prc</t>
  </si>
  <si>
    <t>QUALITY</t>
  </si>
  <si>
    <t>Company 1</t>
  </si>
  <si>
    <t>Company 2</t>
  </si>
  <si>
    <t>Company 3</t>
  </si>
  <si>
    <t>Company 4</t>
  </si>
  <si>
    <t>Company 5</t>
  </si>
  <si>
    <t>Average Price</t>
  </si>
  <si>
    <t>Product 2 Prices</t>
  </si>
  <si>
    <t>Average price</t>
  </si>
  <si>
    <t>Contract Market information</t>
  </si>
  <si>
    <t>Price to beat</t>
  </si>
  <si>
    <t xml:space="preserve">Contract  </t>
  </si>
  <si>
    <t xml:space="preserve">With zeo </t>
  </si>
  <si>
    <t>Your contract</t>
  </si>
  <si>
    <t>Your Contract</t>
  </si>
  <si>
    <t>Contract</t>
  </si>
  <si>
    <t>Volume</t>
  </si>
  <si>
    <t>Sales revenue</t>
  </si>
  <si>
    <t>Sales cost</t>
  </si>
  <si>
    <t>USD /</t>
  </si>
  <si>
    <t>Image for</t>
  </si>
  <si>
    <t>This period</t>
  </si>
  <si>
    <t>Winner</t>
  </si>
  <si>
    <t>Advantage</t>
  </si>
  <si>
    <t>UNITS</t>
  </si>
  <si>
    <t>UNIT</t>
  </si>
  <si>
    <t>Next Period</t>
  </si>
  <si>
    <t>Next period</t>
  </si>
  <si>
    <t>PRODUCTION REPORT</t>
  </si>
  <si>
    <t>PRODUCT # 1</t>
  </si>
  <si>
    <t>LOCAL CURRENCY</t>
  </si>
  <si>
    <t>RESTATED IN USD</t>
  </si>
  <si>
    <t>This period @</t>
  </si>
  <si>
    <t>Next Period @</t>
  </si>
  <si>
    <t>Actual</t>
  </si>
  <si>
    <t>%</t>
  </si>
  <si>
    <t>Full Capacity</t>
  </si>
  <si>
    <t>Production Quantity</t>
  </si>
  <si>
    <t>Fixed Cost</t>
  </si>
  <si>
    <t>Variable Cost</t>
  </si>
  <si>
    <t>Total Cost</t>
  </si>
  <si>
    <t>Variable Cost  per unit</t>
  </si>
  <si>
    <t>Total Cost per unit</t>
  </si>
  <si>
    <t>INVENTORY PRODUCT 1</t>
  </si>
  <si>
    <t>Inventory  is valued</t>
  </si>
  <si>
    <t>Inventory</t>
  </si>
  <si>
    <t xml:space="preserve">Inventory </t>
  </si>
  <si>
    <t xml:space="preserve">Total </t>
  </si>
  <si>
    <t>Months of</t>
  </si>
  <si>
    <t>in local currency</t>
  </si>
  <si>
    <t>Produced</t>
  </si>
  <si>
    <t xml:space="preserve">Produced </t>
  </si>
  <si>
    <t xml:space="preserve">Purchased </t>
  </si>
  <si>
    <t>Sales</t>
  </si>
  <si>
    <t>Previously</t>
  </si>
  <si>
    <t>VALUE</t>
  </si>
  <si>
    <t>COST / UNIT</t>
  </si>
  <si>
    <t>PRODUCT # 2</t>
  </si>
  <si>
    <t>INVENTORY PRODUCT 2</t>
  </si>
  <si>
    <t>TRANSPORTATION REPORT</t>
  </si>
  <si>
    <t>USD</t>
  </si>
  <si>
    <t>Number of shipping containers you have now</t>
  </si>
  <si>
    <t>Depreciation cost of your shipping containers in USD</t>
  </si>
  <si>
    <t>Fixed cost of maintaining your shipping containers USD</t>
  </si>
  <si>
    <t>Cost of Renting containers requested by you USD</t>
  </si>
  <si>
    <t>Emergency cost of renting containers NOT requested by you USD</t>
  </si>
  <si>
    <t>Variable costs of shipping product -- USD</t>
  </si>
  <si>
    <t>TOTAL SHIPPING COSTS - USD</t>
  </si>
  <si>
    <t>INSURANCE SUMMARY</t>
  </si>
  <si>
    <t>Rates are USD per 100,000 coverage per QTR.</t>
  </si>
  <si>
    <t>Rate</t>
  </si>
  <si>
    <t>Coverage $</t>
  </si>
  <si>
    <t>Premium $</t>
  </si>
  <si>
    <t>Property / Casualty</t>
  </si>
  <si>
    <t>Directors &amp; Officers</t>
  </si>
  <si>
    <t>Product Liability</t>
  </si>
  <si>
    <t>NEXT PERIOD DATA</t>
  </si>
  <si>
    <t>Max Loan</t>
  </si>
  <si>
    <t>Company Image - Product 1</t>
  </si>
  <si>
    <t>Max New Loan</t>
  </si>
  <si>
    <t>Company Image  - Product 2</t>
  </si>
  <si>
    <t>FINANCE REPORT</t>
  </si>
  <si>
    <t>BALANCE SHEET DATA</t>
  </si>
  <si>
    <t>Cash and Securities</t>
  </si>
  <si>
    <t>Receivables</t>
  </si>
  <si>
    <t>Inventories</t>
  </si>
  <si>
    <t>Shipping Cont (Net)</t>
  </si>
  <si>
    <t>Plant and Equip  (Net)</t>
  </si>
  <si>
    <t>TOTAL ASSETS</t>
  </si>
  <si>
    <t>Trade Payables</t>
  </si>
  <si>
    <t>Taxes Payable</t>
  </si>
  <si>
    <t>Loans and Interest</t>
  </si>
  <si>
    <t xml:space="preserve">Common Stock </t>
  </si>
  <si>
    <t>Retained Earnings</t>
  </si>
  <si>
    <t>TOTAL LIAB &amp; EQUITY</t>
  </si>
  <si>
    <t>DIVIDENDS PAID</t>
  </si>
  <si>
    <t>INCOME STATEMENT DATA</t>
  </si>
  <si>
    <t>Total Sales Revenue</t>
  </si>
  <si>
    <t>Net Income</t>
  </si>
  <si>
    <t>Annualized ROE</t>
  </si>
  <si>
    <t>From --&gt;&gt;&gt;</t>
  </si>
  <si>
    <t xml:space="preserve">TARIFF RATES </t>
  </si>
  <si>
    <t>DETAILED INCOME STATEMENT</t>
  </si>
  <si>
    <t>To</t>
  </si>
  <si>
    <t>Sales Revenues</t>
  </si>
  <si>
    <t>Interest Income</t>
  </si>
  <si>
    <t>Currency Trading Income</t>
  </si>
  <si>
    <t>TOTAL REVENUES</t>
  </si>
  <si>
    <t>Cost of goods sold</t>
  </si>
  <si>
    <t>OPERATING EXPENSES</t>
  </si>
  <si>
    <t>TRANSPORT RATES</t>
  </si>
  <si>
    <t>Transportation Expenses</t>
  </si>
  <si>
    <t>Warehousing Expenses</t>
  </si>
  <si>
    <t>Research &amp; Development</t>
  </si>
  <si>
    <t>Interest Expense</t>
  </si>
  <si>
    <t>Factory Depreciation</t>
  </si>
  <si>
    <t>Factory Sale Loss</t>
  </si>
  <si>
    <t>Inventory Write Down</t>
  </si>
  <si>
    <t>Consultants</t>
  </si>
  <si>
    <t>CURRENCY CONTRACTS</t>
  </si>
  <si>
    <t>Insurance</t>
  </si>
  <si>
    <t>Last Period</t>
  </si>
  <si>
    <t xml:space="preserve">Last Period </t>
  </si>
  <si>
    <t>This Period</t>
  </si>
  <si>
    <t>Contracts</t>
  </si>
  <si>
    <t xml:space="preserve">Settlement </t>
  </si>
  <si>
    <t>Admin and Misc Expenses</t>
  </si>
  <si>
    <t>Local Currency per USD</t>
  </si>
  <si>
    <t>Spot Rate</t>
  </si>
  <si>
    <t>Forward  Rate</t>
  </si>
  <si>
    <t>Forward Rate</t>
  </si>
  <si>
    <t>Millions</t>
  </si>
  <si>
    <t>US Dollars</t>
  </si>
  <si>
    <t>Bad Debt Expenses</t>
  </si>
  <si>
    <t>YEN</t>
  </si>
  <si>
    <t>PESO</t>
  </si>
  <si>
    <t>TOTAL OPERATING EXP</t>
  </si>
  <si>
    <t>YUAN</t>
  </si>
  <si>
    <t xml:space="preserve">POUND </t>
  </si>
  <si>
    <t>PRETAX INCOME</t>
  </si>
  <si>
    <t>MARK</t>
  </si>
  <si>
    <t>TAXES</t>
  </si>
  <si>
    <t>NET INCOME</t>
  </si>
  <si>
    <t>OUTPUT PERIOD 1</t>
  </si>
  <si>
    <t>JAPAN</t>
  </si>
  <si>
    <t>MEXICO</t>
  </si>
  <si>
    <t>CHINA</t>
  </si>
  <si>
    <t>GERMAN</t>
  </si>
  <si>
    <t>TOTAL</t>
  </si>
  <si>
    <t>Demand - Units P1</t>
  </si>
  <si>
    <t>Sales - Units P1</t>
  </si>
  <si>
    <t>Domestic Units sold P1</t>
  </si>
  <si>
    <t>Imported Units sold P1</t>
  </si>
  <si>
    <t>Exported units P1</t>
  </si>
  <si>
    <t>Demand - Units P2</t>
  </si>
  <si>
    <t>Sales - Units P2</t>
  </si>
  <si>
    <t>Domestic Units sold P2</t>
  </si>
  <si>
    <t>Imported Units sold P2</t>
  </si>
  <si>
    <t>Exported units P2</t>
  </si>
  <si>
    <t>Price company 1 P1</t>
  </si>
  <si>
    <t>Price company 2 P1</t>
  </si>
  <si>
    <t>Price company 3 P1</t>
  </si>
  <si>
    <t>Price company 4 P1</t>
  </si>
  <si>
    <t>Price company 5 P1</t>
  </si>
  <si>
    <t>Price company 6 P1</t>
  </si>
  <si>
    <t>Price company 7 P1</t>
  </si>
  <si>
    <t>Price company 8 P1</t>
  </si>
  <si>
    <t>Price company 9 P1</t>
  </si>
  <si>
    <t>Price company 10 P1</t>
  </si>
  <si>
    <t>Price company 1 P2</t>
  </si>
  <si>
    <t>Price company 2 P2</t>
  </si>
  <si>
    <t>Price company 3 P2</t>
  </si>
  <si>
    <t>Price company 4 P2</t>
  </si>
  <si>
    <t>Price company 5 P2</t>
  </si>
  <si>
    <t>Price company 6 P2</t>
  </si>
  <si>
    <t>Price company 7 P2</t>
  </si>
  <si>
    <t>Price company 8 P2</t>
  </si>
  <si>
    <t>Price company 9 P2</t>
  </si>
  <si>
    <t>Price company 10 P2</t>
  </si>
  <si>
    <t>Marketing Expense P1</t>
  </si>
  <si>
    <t>Marketing Expense P2</t>
  </si>
  <si>
    <t>Tariff to Japan From --</t>
  </si>
  <si>
    <t>Tariff to Mexico From --</t>
  </si>
  <si>
    <t>Tariff to China From --</t>
  </si>
  <si>
    <t>Tariff to UK From --</t>
  </si>
  <si>
    <t>Tariff to Germany From --</t>
  </si>
  <si>
    <t>Tariff to U.S. From --</t>
  </si>
  <si>
    <t>Trans to Japan From --</t>
  </si>
  <si>
    <t>Trans to Mexico From --</t>
  </si>
  <si>
    <t>Trans to China From --</t>
  </si>
  <si>
    <t>Trans to UK From --</t>
  </si>
  <si>
    <t>Trans to Germany From --</t>
  </si>
  <si>
    <t>Trans to U.S. From --</t>
  </si>
  <si>
    <t>Last Per Spot Rate</t>
  </si>
  <si>
    <t>Last Per Forward Rate</t>
  </si>
  <si>
    <t>Curr Per Spot Rate</t>
  </si>
  <si>
    <t>Curr Per Forward Rate</t>
  </si>
  <si>
    <t>Inflation Rates</t>
  </si>
  <si>
    <t>Inventory P1</t>
  </si>
  <si>
    <t>Inventory P2</t>
  </si>
  <si>
    <t>Total  Inventory val</t>
  </si>
  <si>
    <t>Ship Containers Net</t>
  </si>
  <si>
    <t>Factory 1 Net</t>
  </si>
  <si>
    <t>Factory 2 Net</t>
  </si>
  <si>
    <t>Total Factory net</t>
  </si>
  <si>
    <t>Total Assets</t>
  </si>
  <si>
    <t>Loans Outstanding</t>
  </si>
  <si>
    <t>Common Stock</t>
  </si>
  <si>
    <t>Total liab and Equity</t>
  </si>
  <si>
    <t>Dividends Paid</t>
  </si>
  <si>
    <t>Total dollar Sales</t>
  </si>
  <si>
    <t>Net income</t>
  </si>
  <si>
    <t>Quality Index Prod 1</t>
  </si>
  <si>
    <t>Quality Index Prod 2</t>
  </si>
  <si>
    <t>Contract Winner</t>
  </si>
  <si>
    <t>COMPANY DATA</t>
  </si>
  <si>
    <t>Contract Vol Demand</t>
  </si>
  <si>
    <t>Total cont Vol Sold</t>
  </si>
  <si>
    <t>Contract Price</t>
  </si>
  <si>
    <t>Contract units sold</t>
  </si>
  <si>
    <t>Contract sales dollars</t>
  </si>
  <si>
    <t>Contract unit cost</t>
  </si>
  <si>
    <t>Demand  Units Japan P1</t>
  </si>
  <si>
    <t>Demand  Units Mexico P1</t>
  </si>
  <si>
    <t>Demand  Units China P1</t>
  </si>
  <si>
    <t>Demand  Units UK P1</t>
  </si>
  <si>
    <t>Demand  Units German P1</t>
  </si>
  <si>
    <t>Demand  Units US P1</t>
  </si>
  <si>
    <t>Sales Units Japan P1</t>
  </si>
  <si>
    <t>Sales Units Mexico P1</t>
  </si>
  <si>
    <t>Sales Units China P1</t>
  </si>
  <si>
    <t>Sales Units UK P1</t>
  </si>
  <si>
    <t>Sales Units German P1</t>
  </si>
  <si>
    <t>Sales Units US P1</t>
  </si>
  <si>
    <t>Addl Sales Japan P1</t>
  </si>
  <si>
    <t>Addl Sales Mexico P1</t>
  </si>
  <si>
    <t>Addl Sales China P1</t>
  </si>
  <si>
    <t>Addl Sales UK P1</t>
  </si>
  <si>
    <t>Addl Sales German P1</t>
  </si>
  <si>
    <t>Addl Sales US P1</t>
  </si>
  <si>
    <t>Sales Rev Japan P1</t>
  </si>
  <si>
    <t>Sales Rev Mexico P1</t>
  </si>
  <si>
    <t>Sales Rev China P1</t>
  </si>
  <si>
    <t>Sales Rev UK P1</t>
  </si>
  <si>
    <t>Sales Rev GER P1</t>
  </si>
  <si>
    <t>Sales Rev US P1</t>
  </si>
  <si>
    <t>Del cost / unit Japan P1</t>
  </si>
  <si>
    <t>Del cost / unit Mexico P1</t>
  </si>
  <si>
    <t>Del cost / unit China P1</t>
  </si>
  <si>
    <t>Del cost / unit UK P1</t>
  </si>
  <si>
    <t>Del cost / unit German P1</t>
  </si>
  <si>
    <t>Del cost / unit US P1</t>
  </si>
  <si>
    <t>Mkt Exp Japan P1</t>
  </si>
  <si>
    <t>Mkt Exp Mexico P1</t>
  </si>
  <si>
    <t>Mkt Exp China P1</t>
  </si>
  <si>
    <t>Mkt Exp UK P1</t>
  </si>
  <si>
    <t>Mkt Exp Germany P1</t>
  </si>
  <si>
    <t>Mkt Exp US P1</t>
  </si>
  <si>
    <t>Import Tariffs Japan P1</t>
  </si>
  <si>
    <t>Import Tariffs Mexico P1</t>
  </si>
  <si>
    <t>Import Tariffs China P1</t>
  </si>
  <si>
    <t>Import Tariffs UK P1</t>
  </si>
  <si>
    <t>Import Tariffs Germany P1</t>
  </si>
  <si>
    <t>Import Tariffs US P1</t>
  </si>
  <si>
    <t>Demand  Units Japan P2</t>
  </si>
  <si>
    <t>Demand  Units Mexico P2</t>
  </si>
  <si>
    <t>Demand  Units China P2</t>
  </si>
  <si>
    <t>Demand  Units UK P2</t>
  </si>
  <si>
    <t>Demand  Units German P2</t>
  </si>
  <si>
    <t>Demand  Units US P2</t>
  </si>
  <si>
    <t>Sales Units Japan P2</t>
  </si>
  <si>
    <t>Sales Units Mexico P2</t>
  </si>
  <si>
    <t>Sales Units China P2</t>
  </si>
  <si>
    <t>Sales Units UK P2</t>
  </si>
  <si>
    <t>Sales Units German P2</t>
  </si>
  <si>
    <t>Sales Units US P2</t>
  </si>
  <si>
    <t>Addl DMD Japan P2</t>
  </si>
  <si>
    <t>Addl DMD Mexico P2</t>
  </si>
  <si>
    <t>Addl DMD China P2</t>
  </si>
  <si>
    <t>Addl DMD UK P2</t>
  </si>
  <si>
    <t>Addl DMD German P2</t>
  </si>
  <si>
    <t>Addl DMD US P2</t>
  </si>
  <si>
    <t>Sales Rev Japan P2</t>
  </si>
  <si>
    <t>Sales Rev Mexico P2</t>
  </si>
  <si>
    <t>Sales Rev China P2</t>
  </si>
  <si>
    <t>Sales Rev UK P2</t>
  </si>
  <si>
    <t>Sales Rev GER P2</t>
  </si>
  <si>
    <t>Sales Rev US P2</t>
  </si>
  <si>
    <t>Del cost / unit Japan P2</t>
  </si>
  <si>
    <t>Del cost / unit Mexico P2</t>
  </si>
  <si>
    <t>Del cost / unit China P2</t>
  </si>
  <si>
    <t>Del cost / unit UK P2</t>
  </si>
  <si>
    <t>Del cost / unit German P2</t>
  </si>
  <si>
    <t>Del cost / unit US P2</t>
  </si>
  <si>
    <t>Mkt Exp Japan P2</t>
  </si>
  <si>
    <t>Mkt Exp Mexico P2</t>
  </si>
  <si>
    <t>Mkt Exp China P2</t>
  </si>
  <si>
    <t>Mkt Exp UK P2</t>
  </si>
  <si>
    <t>Mkt Exp Germany P2</t>
  </si>
  <si>
    <t>Mkt Exp US P2</t>
  </si>
  <si>
    <t>Import Tariffs Japan P2</t>
  </si>
  <si>
    <t>Import Tariffs Mexico P2</t>
  </si>
  <si>
    <t>Import Tariffs China P2</t>
  </si>
  <si>
    <t>Import Tariffs UK P2</t>
  </si>
  <si>
    <t>Import Tariffs Germany P2</t>
  </si>
  <si>
    <t>Import Tariffs US P2</t>
  </si>
  <si>
    <t>Factory 1 location</t>
  </si>
  <si>
    <t>Factory 2 location</t>
  </si>
  <si>
    <t>Production Qty Actual P1</t>
  </si>
  <si>
    <t>Fixed Cost Actual P1</t>
  </si>
  <si>
    <t>Variable Cost Actual P1</t>
  </si>
  <si>
    <t>Production Qty Full now P1</t>
  </si>
  <si>
    <t>Fixed Cost Full Now P1</t>
  </si>
  <si>
    <t>Variable Cost Full Now P1</t>
  </si>
  <si>
    <t>Production Qty Next full P1</t>
  </si>
  <si>
    <t>Fixed Cost Next full P1</t>
  </si>
  <si>
    <t>Variable Cost Next full P1</t>
  </si>
  <si>
    <t>Production Qty Actual P2</t>
  </si>
  <si>
    <t>Fixed Cost Actual P2</t>
  </si>
  <si>
    <t>Variable Cost Actual P2</t>
  </si>
  <si>
    <t>Production Qty Full now P2</t>
  </si>
  <si>
    <t>Fixed Cost Full Now P2</t>
  </si>
  <si>
    <t>Variable Cost Full Now P2</t>
  </si>
  <si>
    <t>Production Qty Next full P2</t>
  </si>
  <si>
    <t>Fixed Cost Next full P2</t>
  </si>
  <si>
    <t>Variable Cost Next full P2</t>
  </si>
  <si>
    <t>Inventory Previous Qty P1</t>
  </si>
  <si>
    <t>Inventory Previous Val P1</t>
  </si>
  <si>
    <t>Inventory Prev cst/unt P1</t>
  </si>
  <si>
    <t>Inventory Current Qty P1</t>
  </si>
  <si>
    <t>Inventory Current Val P1</t>
  </si>
  <si>
    <t>Inventory Curr cst/unt P1</t>
  </si>
  <si>
    <t>Inventory Purchase Qty P1</t>
  </si>
  <si>
    <t>Inventory Purchase Val P1</t>
  </si>
  <si>
    <t>Inventory Purch cst/unt P1</t>
  </si>
  <si>
    <t>Inventory Previous Qty P2</t>
  </si>
  <si>
    <t>Inventory Previous Val P2</t>
  </si>
  <si>
    <t>Inventory Prev cst/unt P2</t>
  </si>
  <si>
    <t>Inventory Current Qty P2</t>
  </si>
  <si>
    <t>Inventory Current Val P2</t>
  </si>
  <si>
    <t>Inventory Curr cst/unt P2</t>
  </si>
  <si>
    <t>Inventory Purchase Qty P2</t>
  </si>
  <si>
    <t>Inventory Purchase Val P2</t>
  </si>
  <si>
    <t>Inventory Purch cst/unt P2</t>
  </si>
  <si>
    <t>Ship Depreciation</t>
  </si>
  <si>
    <t>Ship Fixed Costs</t>
  </si>
  <si>
    <t>Ship Rental Costs</t>
  </si>
  <si>
    <t>Ship Emerg-Rent Cost</t>
  </si>
  <si>
    <t>Ship Marginal cost</t>
  </si>
  <si>
    <t>Ship Next Capacity</t>
  </si>
  <si>
    <t>Sales Revenue</t>
  </si>
  <si>
    <t>Currency Trading Revenue</t>
  </si>
  <si>
    <t>Total Revenue</t>
  </si>
  <si>
    <t>Cost of Goods Sold</t>
  </si>
  <si>
    <t>Transportation Expense</t>
  </si>
  <si>
    <t>Marketing Expense</t>
  </si>
  <si>
    <t>Warehousing Expense</t>
  </si>
  <si>
    <t>Plant depreciation</t>
  </si>
  <si>
    <t>Plant sale loss</t>
  </si>
  <si>
    <t>Inventory writedown</t>
  </si>
  <si>
    <t>Consultation fees</t>
  </si>
  <si>
    <t>Admin and misc fees</t>
  </si>
  <si>
    <t>Bad debt expense</t>
  </si>
  <si>
    <t>Import Traiffs</t>
  </si>
  <si>
    <t>Total Expenses</t>
  </si>
  <si>
    <t>Pre-Tax Income</t>
  </si>
  <si>
    <t>Income Taxes</t>
  </si>
  <si>
    <t>Property Ins Coverage</t>
  </si>
  <si>
    <t>D &amp; O Ins Coverage</t>
  </si>
  <si>
    <t>Prod Liab Ins Coverage</t>
  </si>
  <si>
    <t>Property Ins Rates</t>
  </si>
  <si>
    <t>D &amp; O Ins Rates</t>
  </si>
  <si>
    <t>Prod Liab Ins Rates</t>
  </si>
  <si>
    <t>Interest Rates Invest</t>
  </si>
  <si>
    <t>Interest rates Borrow</t>
  </si>
  <si>
    <t>Max Loan possible</t>
  </si>
  <si>
    <t>Max new loan possible</t>
  </si>
  <si>
    <t>Contract volume next prd.</t>
  </si>
  <si>
    <t>Contract Image</t>
  </si>
  <si>
    <t>Company image P1</t>
  </si>
  <si>
    <t>Company image P2</t>
  </si>
  <si>
    <t>Currency Cont Yen</t>
  </si>
  <si>
    <t>Currency Cont Peso</t>
  </si>
  <si>
    <t>Currency Cont Yuan</t>
  </si>
  <si>
    <t>Currency Cont Pound</t>
  </si>
  <si>
    <t>Currency Cont Mark</t>
  </si>
  <si>
    <t>Currency Settle Yen</t>
  </si>
  <si>
    <t>Currency Settle Peso</t>
  </si>
  <si>
    <t>Currency Settle Yuan</t>
  </si>
  <si>
    <t>Currency Settle Pound</t>
  </si>
  <si>
    <t>Currency Settle Mark</t>
  </si>
  <si>
    <t>Number of companies Play</t>
  </si>
  <si>
    <t>OUTPUT PERIOD 2</t>
  </si>
  <si>
    <t>OUTPUT PERIOD 3</t>
  </si>
  <si>
    <t>OUTPUT PERIOD 4</t>
  </si>
  <si>
    <t>OUTPUT PERIOD 5</t>
  </si>
  <si>
    <t>OUTPUT PERIOD 6</t>
  </si>
  <si>
    <t>OUTPUT PERIOD 7</t>
  </si>
  <si>
    <t>OUTPUT PERIOD 8</t>
  </si>
  <si>
    <t>OUTPUT PERIOD 9</t>
  </si>
  <si>
    <t>OUTPUT PERIOD 10</t>
  </si>
  <si>
    <t>OUTPUT PERIOD 11</t>
  </si>
  <si>
    <t>OUTPUT PERIOD 12</t>
  </si>
  <si>
    <t>Destination P1 factory</t>
  </si>
  <si>
    <t>Destination P2 factory</t>
  </si>
  <si>
    <t>New Plant capacity P1</t>
  </si>
  <si>
    <t>New Plant capacity P2</t>
  </si>
  <si>
    <t>Next period shipping capacity (units) if you do not buy any containers</t>
  </si>
  <si>
    <t xml:space="preserve">NEW </t>
  </si>
  <si>
    <t>Location P1</t>
  </si>
  <si>
    <t>Location P2</t>
  </si>
  <si>
    <t>Capacity P1</t>
  </si>
  <si>
    <t>Capacity P2</t>
  </si>
  <si>
    <t>1 = Japan</t>
  </si>
  <si>
    <t>2 = Mexico</t>
  </si>
  <si>
    <t>3 = China</t>
  </si>
  <si>
    <t>4 = UK</t>
  </si>
  <si>
    <t>5=Germany</t>
  </si>
  <si>
    <t>6=US</t>
  </si>
  <si>
    <t>CASH FLOWS FROM OPERATING ACTIVITIES</t>
  </si>
  <si>
    <t>Net profits</t>
  </si>
  <si>
    <t>Add back non-cash expenses</t>
  </si>
  <si>
    <t>Depreciation part of transportation expense</t>
  </si>
  <si>
    <t>Interest expense</t>
  </si>
  <si>
    <t>Plant Sale loss</t>
  </si>
  <si>
    <t>Inventory writedowns</t>
  </si>
  <si>
    <t>Changes in Trade payables</t>
  </si>
  <si>
    <t>Changes in Taxes payable</t>
  </si>
  <si>
    <t>Net cash from operations</t>
  </si>
  <si>
    <t>CASH FLOW FROM INVESTING ACTIVITIES</t>
  </si>
  <si>
    <t>Net cash flow from investing activities</t>
  </si>
  <si>
    <t>CASH FLOW FROM FINANCING ACTIVITIES</t>
  </si>
  <si>
    <t xml:space="preserve">    Dividend payment</t>
  </si>
  <si>
    <t>Net Cash from Financing Activities</t>
  </si>
  <si>
    <t>NET CHANGE IN CASH</t>
  </si>
  <si>
    <t>BEGINNING CASH BALANCE</t>
  </si>
  <si>
    <t>ENDING CASH BALANCE</t>
  </si>
  <si>
    <t>Cross check</t>
  </si>
  <si>
    <t>Period 1</t>
  </si>
  <si>
    <t>Period 2</t>
  </si>
  <si>
    <t>Period 3</t>
  </si>
  <si>
    <t>Period 4</t>
  </si>
  <si>
    <t>Period 5</t>
  </si>
  <si>
    <t>Period 6</t>
  </si>
  <si>
    <t>Period 7</t>
  </si>
  <si>
    <t>Period 8</t>
  </si>
  <si>
    <t>Period 9</t>
  </si>
  <si>
    <t>Period 10</t>
  </si>
  <si>
    <t>Period 11</t>
  </si>
  <si>
    <t>Period 12</t>
  </si>
  <si>
    <t>Period 13</t>
  </si>
  <si>
    <t>Period 14</t>
  </si>
  <si>
    <t>Period 15</t>
  </si>
  <si>
    <t>Period 16</t>
  </si>
  <si>
    <t>Period 17</t>
  </si>
  <si>
    <t>Period 18</t>
  </si>
  <si>
    <t>Period 19</t>
  </si>
  <si>
    <t>Period 20</t>
  </si>
  <si>
    <t>Period 21</t>
  </si>
  <si>
    <t>Period 22</t>
  </si>
  <si>
    <t>Period 23</t>
  </si>
  <si>
    <t>Period 24</t>
  </si>
  <si>
    <t>Unit Sales</t>
  </si>
  <si>
    <t>Product 1</t>
  </si>
  <si>
    <t>Product 2</t>
  </si>
  <si>
    <t>Total Unit Cost</t>
  </si>
  <si>
    <t>Income</t>
  </si>
  <si>
    <t>OUTPUT PERIOD 13</t>
  </si>
  <si>
    <t>Revenue</t>
  </si>
  <si>
    <t>Tarrifs</t>
  </si>
  <si>
    <t>OUTPUT PERIOD 14</t>
  </si>
  <si>
    <t>Profit per unit</t>
  </si>
  <si>
    <t>OUTPUT PERIOD 15</t>
  </si>
  <si>
    <t>OUTPUT PERIOD 16</t>
  </si>
  <si>
    <t>Transportation</t>
  </si>
  <si>
    <t>R&amp;D Expenditure</t>
  </si>
  <si>
    <t>WACC</t>
  </si>
  <si>
    <t>Time Horizon (QTR)</t>
  </si>
  <si>
    <t>Quarterly discount rate</t>
  </si>
  <si>
    <t>Net Benefit</t>
  </si>
  <si>
    <t>Annuity</t>
  </si>
  <si>
    <t>NPV of annuity</t>
  </si>
  <si>
    <t>Additional Capital Costs</t>
  </si>
  <si>
    <t>Plant capacity</t>
  </si>
  <si>
    <t>Cost differential</t>
  </si>
  <si>
    <t>Residual</t>
  </si>
  <si>
    <t>NPV of Capital Expenditure</t>
  </si>
  <si>
    <t>Total NPV</t>
  </si>
  <si>
    <t>Factory write down</t>
  </si>
  <si>
    <t>Union buy-out</t>
  </si>
  <si>
    <t>Chronologic</t>
  </si>
  <si>
    <t>RICO</t>
  </si>
  <si>
    <t>Factory capacity</t>
  </si>
  <si>
    <t>Quality position</t>
  </si>
  <si>
    <t>Debt / Equity ratio</t>
  </si>
  <si>
    <t>Cash &amp; cash equivalents</t>
  </si>
  <si>
    <t>2000 Q4</t>
  </si>
  <si>
    <t>2001 Q4</t>
  </si>
  <si>
    <t>2001 Q1</t>
  </si>
  <si>
    <t>2001 Q2</t>
  </si>
  <si>
    <t>2001 Q3</t>
  </si>
  <si>
    <t>R&amp;D expenditure</t>
  </si>
  <si>
    <t>Product Losses</t>
  </si>
  <si>
    <t>BE</t>
  </si>
  <si>
    <t>36 Quarters</t>
  </si>
  <si>
    <t>16 Quarters</t>
  </si>
  <si>
    <t>11 Quarters</t>
  </si>
  <si>
    <t>8 Quarters</t>
  </si>
  <si>
    <t>Marketing Input</t>
  </si>
  <si>
    <t>New Contract</t>
  </si>
  <si>
    <t>Currency</t>
  </si>
  <si>
    <t>To dollars</t>
  </si>
  <si>
    <t>Other Contract</t>
  </si>
  <si>
    <t>DOLLAR</t>
  </si>
  <si>
    <t>Price</t>
  </si>
  <si>
    <t>Country</t>
  </si>
  <si>
    <t>Sales (Units)</t>
  </si>
  <si>
    <t>Forecast</t>
  </si>
  <si>
    <t xml:space="preserve"> </t>
  </si>
  <si>
    <t>Variance</t>
  </si>
  <si>
    <t>Contract advantage</t>
  </si>
  <si>
    <t>VC plus CA</t>
  </si>
  <si>
    <t>Profit ($)</t>
  </si>
  <si>
    <t>2003 Q3</t>
  </si>
  <si>
    <t>2004 Q3</t>
  </si>
  <si>
    <t>2003 Q4</t>
  </si>
  <si>
    <t>2004 Q4</t>
  </si>
  <si>
    <t>2004 Q1</t>
  </si>
  <si>
    <t>2004 Q2</t>
  </si>
  <si>
    <t>2005 Q1</t>
  </si>
  <si>
    <t>2005 Q3</t>
  </si>
  <si>
    <t>2005 Q2</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</si>
  <si>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</si>
  <si>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</si>
  <si>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</si>
  <si>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</si>
  <si>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</si>
  <si>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</si>
  <si>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</si>
  <si>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</si>
  <si>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</si>
  <si>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</si>
  <si>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</si>
  <si>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</si>
  <si>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</si>
  <si>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</si>
  <si>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</si>
  <si>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</si>
  <si>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</si>
  <si>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</si>
  <si>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</si>
  <si>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</si>
  <si>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</si>
  <si>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</si>
  <si>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</si>
  <si>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</si>
  <si>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</si>
  <si>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</si>
  <si>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</si>
  <si>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</si>
  <si>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</si>
  <si>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Discount</t>
  </si>
  <si>
    <t>2013 Q4</t>
  </si>
  <si>
    <t>2014 Q4</t>
  </si>
  <si>
    <t>2015 Q4</t>
  </si>
  <si>
    <t>2016 Q4</t>
  </si>
  <si>
    <t>2017 Q4</t>
  </si>
  <si>
    <t>2018 Q4</t>
  </si>
  <si>
    <t>2013 Q1</t>
  </si>
  <si>
    <t>2013 Q2</t>
  </si>
  <si>
    <t>2013 Q3</t>
  </si>
  <si>
    <t>2014 Q1</t>
  </si>
  <si>
    <t>2014 Q2</t>
  </si>
  <si>
    <t>2014 Q3</t>
  </si>
  <si>
    <t>2015 Q1</t>
  </si>
  <si>
    <t>2015 Q2</t>
  </si>
  <si>
    <t>2015 Q3</t>
  </si>
  <si>
    <t>2016 Q1</t>
  </si>
  <si>
    <t>2016 Q2</t>
  </si>
  <si>
    <t>2016 Q3</t>
  </si>
  <si>
    <t>2017 Q1</t>
  </si>
  <si>
    <t>2017 Q2</t>
  </si>
  <si>
    <t>2017 Q3</t>
  </si>
  <si>
    <t>2018 Q1</t>
  </si>
  <si>
    <t>2018 Q2</t>
  </si>
  <si>
    <t>2018 Q3</t>
  </si>
  <si>
    <t>2019 Q1</t>
  </si>
  <si>
    <t>2019 Q2</t>
  </si>
  <si>
    <t>2019 Q3</t>
  </si>
  <si>
    <t>2019 Q4</t>
  </si>
  <si>
    <t>2020 Q1</t>
  </si>
  <si>
    <t>2020 Q2</t>
  </si>
  <si>
    <t>2020 Q3</t>
  </si>
  <si>
    <t>2020 Q4</t>
  </si>
  <si>
    <t>2021 Q1</t>
  </si>
  <si>
    <t>2021 Q2</t>
  </si>
  <si>
    <t>2021 Q3</t>
  </si>
  <si>
    <t>2021 Q4</t>
  </si>
  <si>
    <t>2022 Q1</t>
  </si>
  <si>
    <t>2022 Q2</t>
  </si>
  <si>
    <t>2022 Q3</t>
  </si>
  <si>
    <t>2022 Q4</t>
  </si>
  <si>
    <t>Effective bid</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</si>
  <si>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</si>
  <si>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</si>
  <si>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</si>
  <si>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</si>
  <si>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</si>
  <si>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</si>
  <si>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</si>
  <si>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</si>
  <si>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</si>
  <si>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</si>
  <si>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</si>
  <si>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</si>
  <si>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</si>
  <si>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</si>
  <si>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</si>
  <si>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</si>
  <si>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</si>
  <si>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</si>
  <si>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</si>
  <si>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</si>
  <si>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</si>
  <si>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</si>
  <si>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</si>
  <si>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</si>
  <si>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</si>
  <si>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</si>
  <si>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</si>
  <si>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</si>
  <si>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</si>
  <si>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</si>
  <si>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</si>
  <si>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</si>
  <si>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</si>
  <si>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</si>
  <si>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</si>
  <si>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</si>
  <si>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</si>
  <si>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</si>
  <si>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</si>
  <si>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</si>
  <si>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</si>
  <si>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</si>
  <si>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</si>
  <si>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</si>
  <si>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</si>
  <si>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</si>
  <si>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</si>
  <si>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</si>
  <si>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</si>
  <si>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</si>
  <si>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</si>
  <si>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</si>
  <si>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</si>
  <si>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</si>
  <si>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</si>
  <si>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</si>
  <si>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</si>
  <si>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</si>
  <si>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</si>
  <si>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</si>
  <si>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</si>
  <si>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</si>
  <si>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</si>
  <si>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</si>
  <si>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</si>
  <si>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</si>
  <si>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</si>
  <si>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</si>
  <si>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</si>
  <si>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</si>
  <si>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</si>
  <si>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</si>
  <si>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</si>
  <si>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</si>
  <si>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</si>
  <si>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</si>
  <si>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</si>
  <si>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</si>
  <si>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</si>
  <si>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</si>
  <si>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Present Value 5 years</t>
  </si>
  <si>
    <t>Present Value 10 years</t>
  </si>
  <si>
    <t>Present Value 20 years</t>
  </si>
  <si>
    <t>Debt/Equity</t>
  </si>
  <si>
    <t>Period 25</t>
  </si>
  <si>
    <t>Period 26</t>
  </si>
  <si>
    <t>Period 27</t>
  </si>
  <si>
    <t>Period 28</t>
  </si>
  <si>
    <t>CopyVar (DO NOT TOUCH)</t>
  </si>
  <si>
    <t>Select Period to View</t>
  </si>
  <si>
    <t>Company Number</t>
  </si>
  <si>
    <t>Period Currently Displayed</t>
  </si>
  <si>
    <t>CASH FLOW</t>
  </si>
  <si>
    <t>Report</t>
  </si>
  <si>
    <r>
      <t>Select Period to View</t>
    </r>
    <r>
      <rPr>
        <b/>
        <sz val="12"/>
        <rFont val="Arial"/>
        <family val="2"/>
      </rPr>
      <t xml:space="preserve">      Period Currently Displayed</t>
    </r>
  </si>
  <si>
    <t>%/Qtr</t>
  </si>
  <si>
    <t xml:space="preserve">Borrowing Interest Rate </t>
  </si>
  <si>
    <t>Rate Earned on Excess Cash</t>
  </si>
  <si>
    <t>FACTORY RELOCATION ACTIVITY</t>
  </si>
  <si>
    <t>Capacity Analysis</t>
  </si>
  <si>
    <t>Product 1 Factroy Value</t>
  </si>
  <si>
    <t>Product 2 Factory Value</t>
  </si>
  <si>
    <t>Inventory Analysis</t>
  </si>
  <si>
    <t>Product 2 Inventory Value</t>
  </si>
  <si>
    <t>% Of Full</t>
  </si>
  <si>
    <t>Capacity</t>
  </si>
  <si>
    <t>Product 1 Inventory Value</t>
  </si>
  <si>
    <t>Note:  Divide by construction cost per unit for the country where</t>
  </si>
  <si>
    <t>each factory is located to calculate unit capacity.</t>
  </si>
  <si>
    <t>Period 29</t>
  </si>
  <si>
    <t>Period 30</t>
  </si>
  <si>
    <t>Period 31</t>
  </si>
  <si>
    <t>Period 32</t>
  </si>
  <si>
    <t>OUTPUT PERIOD 17</t>
  </si>
  <si>
    <t>OUTPUT PERIOD 18</t>
  </si>
  <si>
    <t>OUTPUT PERIOD 19</t>
  </si>
  <si>
    <t>OUTPUT PERIOD 20</t>
  </si>
  <si>
    <t>OUTPUT PERIOD 21</t>
  </si>
  <si>
    <t>OUTPUT PERIOD 22</t>
  </si>
  <si>
    <t>OUTPUT PERIOD 23</t>
  </si>
  <si>
    <t>OUTPUT PERIOD 24</t>
  </si>
  <si>
    <t>OUTPUT PERIOD 25</t>
  </si>
  <si>
    <t>OUTPUT PERIOD 26</t>
  </si>
  <si>
    <t>OUTPUT PERIOD 27</t>
  </si>
  <si>
    <t>OUTPUT PERIOD 28</t>
  </si>
  <si>
    <t>OUTPUT PERIOD 29</t>
  </si>
  <si>
    <t>OUTPUT PERIOD 30</t>
  </si>
  <si>
    <t>OUTPUT PERIOD 31</t>
  </si>
  <si>
    <t>OUTPUT PERIOD 32</t>
  </si>
  <si>
    <t>Excess Demand (Units)</t>
  </si>
  <si>
    <t>Buy or</t>
  </si>
  <si>
    <t>Sell</t>
  </si>
  <si>
    <t>Gain or</t>
  </si>
  <si>
    <t>Loss</t>
  </si>
  <si>
    <t>Change in Accounts Receivables</t>
  </si>
  <si>
    <t>This file is divided into a number of worksheets.  Here is a description of how to use this information</t>
  </si>
  <si>
    <t>This worksheet contains a history of all past input decisions. This information will update as each simulation cycle is executed.</t>
  </si>
  <si>
    <t>These 32 worksheets contain raw data which represent the output or results of the simulation</t>
  </si>
  <si>
    <t>This data is divided into 3 sections:</t>
  </si>
  <si>
    <t>Rows 78 and below contain confidential company specific data for just your company</t>
  </si>
  <si>
    <t>Worksheet</t>
  </si>
  <si>
    <t>Name</t>
  </si>
  <si>
    <t>ACTIVE</t>
  </si>
  <si>
    <t>Active -1</t>
  </si>
  <si>
    <t>Market Report</t>
  </si>
  <si>
    <t>Prod-Rpt</t>
  </si>
  <si>
    <t>Fin-Rpt</t>
  </si>
  <si>
    <t>Cash Flow</t>
  </si>
  <si>
    <t>This is a report which present a single period cash flow statement for the currently displayed time period</t>
  </si>
  <si>
    <t>Tabulate</t>
  </si>
  <si>
    <t>This is a visual basic tool which will extract data from all time periods which contain data and display this data as a column</t>
  </si>
  <si>
    <t>This tool is very useful for extracting information over multiple time periods quickly for analysis or graphical display.</t>
  </si>
  <si>
    <t>At the top of each report, you can select whatever time period that you wish to display.</t>
  </si>
  <si>
    <t xml:space="preserve">Description </t>
  </si>
  <si>
    <t>Welcome to the simulation!</t>
  </si>
  <si>
    <t>This is a report which present marketing information for the time period that you choose to display</t>
  </si>
  <si>
    <t>This is a report which presents Operations information for the time period that you choose to display</t>
  </si>
  <si>
    <t>This is a report which present Financial informaiton for the time period that you choose to display</t>
  </si>
  <si>
    <t>b</t>
  </si>
  <si>
    <t>Time Period</t>
  </si>
  <si>
    <t>This tool is useful for extracting data over time for graphs or regressions</t>
  </si>
  <si>
    <t>Do not edit</t>
  </si>
  <si>
    <t>Cells A1, A2</t>
  </si>
  <si>
    <t>Tabulate Tool</t>
  </si>
  <si>
    <t>See Instructions below</t>
  </si>
  <si>
    <t>You can select any cell within any report and then quickly extract that data for all time periods.  Here is how to do it.</t>
  </si>
  <si>
    <t>1.  Select any cell within any of the reports, from the marketing report to the cash flow statement</t>
  </si>
  <si>
    <t>3.  From the high level menu, select "Edit", then select "Paste Special", then select "Paste Link"</t>
  </si>
  <si>
    <t>4.  You can repeat this procedure and place additional variables into cells C3, D3, E3, F3, G3 as you wish</t>
  </si>
  <si>
    <t>5.  Press the button called "Fill The Table"</t>
  </si>
  <si>
    <t>6.  The table will fill with data from all time periods which contain information and then stop.</t>
  </si>
  <si>
    <t>When you have extracted the data that you want, you can copy it into regression software, attempt to</t>
  </si>
  <si>
    <t>perform the regression within excel, or you can copy the data into some graph for presentation purposes</t>
  </si>
  <si>
    <t>This tool can save you time whenever you wish to view data over time.</t>
  </si>
  <si>
    <t>2.  Press the copy button, then go to cell B3 within the "Tabulate" worksheet. (see Yellow above)</t>
  </si>
  <si>
    <t>7.  You should assign some text label to each vector of data so that you remember what data you have extracted</t>
  </si>
  <si>
    <t>The button labeled  "Copy Data" will simply highlight whatever data that you selected plus whatever</t>
  </si>
  <si>
    <t>Text labels that you place in the Geeen area so that you can extract this information to other locations</t>
  </si>
  <si>
    <t>Changes in Inventory net of any writedowns</t>
  </si>
  <si>
    <t>Debt Payments (negative), or New Borrowing (positive)</t>
  </si>
  <si>
    <t>Commons Stock Purchases(negative) or Sales (positive)</t>
  </si>
  <si>
    <t>Net Cash Flow From Changes In Plant and Equipment</t>
  </si>
  <si>
    <t>Cash Flow From Purchases of Shipping Containers</t>
  </si>
  <si>
    <t>(Note:  Changes in assets are subtracted while changes in liabilities are added)</t>
  </si>
  <si>
    <t>EURO</t>
  </si>
  <si>
    <t xml:space="preserve">Very Important -- Period zero output data is not real output data.  It is </t>
  </si>
  <si>
    <t>provided only to initialize the simulation.  This data should be ignored for analysis purposes</t>
  </si>
  <si>
    <t>Q21</t>
  </si>
  <si>
    <t>Q22</t>
  </si>
  <si>
    <t>Q23</t>
  </si>
  <si>
    <t>Q24</t>
  </si>
  <si>
    <t>Q25</t>
  </si>
  <si>
    <t>Q26</t>
  </si>
  <si>
    <t>Q27</t>
  </si>
  <si>
    <t>Q28</t>
  </si>
  <si>
    <t>Q29</t>
  </si>
  <si>
    <t>Q30</t>
  </si>
  <si>
    <t>Q31</t>
  </si>
  <si>
    <t>Q32</t>
  </si>
  <si>
    <t>TOTSALP1</t>
  </si>
  <si>
    <t>TOTSALP2</t>
  </si>
  <si>
    <t>TOTSALJAP-P1</t>
  </si>
  <si>
    <t>TOTSALMEX-P1</t>
  </si>
  <si>
    <t>TOTSALCHN-P1</t>
  </si>
  <si>
    <t>TOTSALUK-P1</t>
  </si>
  <si>
    <t>TOTSALGER-P1</t>
  </si>
  <si>
    <t>TOTSALUS-P1</t>
  </si>
  <si>
    <t>TOTSALJAP-P2</t>
  </si>
  <si>
    <t>TOTSALMEX-P2</t>
  </si>
  <si>
    <t>TOTSALCHN-P2</t>
  </si>
  <si>
    <t>TOTSALUK-P2</t>
  </si>
  <si>
    <t>TOTSALGER-P2</t>
  </si>
  <si>
    <t>TOTSALUS-P2</t>
  </si>
  <si>
    <t>TOTSALC1P1</t>
  </si>
  <si>
    <t>TOTSALC2P1</t>
  </si>
  <si>
    <t>TOTSALC3P1</t>
  </si>
  <si>
    <t>TOTSALC4P1</t>
  </si>
  <si>
    <t>TOTSALC5P1</t>
  </si>
  <si>
    <t>TOTSALC6P1</t>
  </si>
  <si>
    <t>TOTSALC7P1</t>
  </si>
  <si>
    <t>TOTSALC8P1</t>
  </si>
  <si>
    <t>TOTSALC9P1</t>
  </si>
  <si>
    <t>TOTSALC10P1</t>
  </si>
  <si>
    <t>TOTSALC1P2</t>
  </si>
  <si>
    <t>TOTSALC2P2</t>
  </si>
  <si>
    <t>TOTSALC3P2</t>
  </si>
  <si>
    <t>TOTSALC4P2</t>
  </si>
  <si>
    <t>TOTSALC5P2</t>
  </si>
  <si>
    <t>TOTSALC6P2</t>
  </si>
  <si>
    <t>TOTSALC7P2</t>
  </si>
  <si>
    <t>TOTSALC8P2</t>
  </si>
  <si>
    <t>TOTSALC9P2</t>
  </si>
  <si>
    <t>TOTSALC10P2</t>
  </si>
  <si>
    <t>TOTSALC1</t>
  </si>
  <si>
    <t>TOTSALC2</t>
  </si>
  <si>
    <t>TOTSALC3</t>
  </si>
  <si>
    <t>TOTSALC4</t>
  </si>
  <si>
    <t>TOTSALC5</t>
  </si>
  <si>
    <t>TOTSALC6</t>
  </si>
  <si>
    <t>TOTSALC7</t>
  </si>
  <si>
    <t>TOTSALC8</t>
  </si>
  <si>
    <t>TOTSALC9</t>
  </si>
  <si>
    <t>TOTSALC10</t>
  </si>
  <si>
    <t>TOTPFTC1</t>
  </si>
  <si>
    <t>TOTPFTC2</t>
  </si>
  <si>
    <t>TOTPFTC3</t>
  </si>
  <si>
    <t>TOTPFTC4</t>
  </si>
  <si>
    <t>TOTPFTC5</t>
  </si>
  <si>
    <t>TOTPFTC6</t>
  </si>
  <si>
    <t>TOTPFTC7</t>
  </si>
  <si>
    <t>TOTPFTC8</t>
  </si>
  <si>
    <t>TOTPFTC9</t>
  </si>
  <si>
    <t>TOTPFTC10</t>
  </si>
  <si>
    <t>TOTEQTC1</t>
  </si>
  <si>
    <t>TOTEQTC2</t>
  </si>
  <si>
    <t>TOTEQTC3</t>
  </si>
  <si>
    <t>TOTEQTC4</t>
  </si>
  <si>
    <t>TOTEQTC5</t>
  </si>
  <si>
    <t>TOTEQTC6</t>
  </si>
  <si>
    <t>TOTEQTC7</t>
  </si>
  <si>
    <t>TOTEQTC8</t>
  </si>
  <si>
    <t>TOTEQTC9</t>
  </si>
  <si>
    <t>TOTEQTC10</t>
  </si>
  <si>
    <t>JAP-P1C1</t>
  </si>
  <si>
    <t>JAP-P1C2</t>
  </si>
  <si>
    <t>JAP-P1C3</t>
  </si>
  <si>
    <t>JAP-P1C4</t>
  </si>
  <si>
    <t>JAP-P1C5</t>
  </si>
  <si>
    <t>JAP-P1C6</t>
  </si>
  <si>
    <t>JAP-P1C7</t>
  </si>
  <si>
    <t>JAP-P1C8</t>
  </si>
  <si>
    <t>JAP-P1C9</t>
  </si>
  <si>
    <t>JAP-P1C10</t>
  </si>
  <si>
    <t>MEX-P1C1</t>
  </si>
  <si>
    <t>MEX-P1C2</t>
  </si>
  <si>
    <t>MEX-P1C3</t>
  </si>
  <si>
    <t>MEX-P1C4</t>
  </si>
  <si>
    <t>MEX-P1C5</t>
  </si>
  <si>
    <t>MEX-P1C6</t>
  </si>
  <si>
    <t>MEX-P1C7</t>
  </si>
  <si>
    <t>MEX-P1C8</t>
  </si>
  <si>
    <t>MEX-P1C9</t>
  </si>
  <si>
    <t>MEX-P1C10</t>
  </si>
  <si>
    <t>CHN-P1C1</t>
  </si>
  <si>
    <t>CHN-P1C2</t>
  </si>
  <si>
    <t>CHN-P1C3</t>
  </si>
  <si>
    <t>CHN-P1C4</t>
  </si>
  <si>
    <t>CHN-P1C5</t>
  </si>
  <si>
    <t>CHN-P1C6</t>
  </si>
  <si>
    <t>CHN-P1C7</t>
  </si>
  <si>
    <t>CHN-P1C8</t>
  </si>
  <si>
    <t>CHN-P1C9</t>
  </si>
  <si>
    <t>CHN-P1C10</t>
  </si>
  <si>
    <t>UK-P1C1</t>
  </si>
  <si>
    <t>UK-P1C2</t>
  </si>
  <si>
    <t>UK-P1C3</t>
  </si>
  <si>
    <t>UK-P1C4</t>
  </si>
  <si>
    <t>UK-P1C5</t>
  </si>
  <si>
    <t>UK-P1C6</t>
  </si>
  <si>
    <t>UK-P1C7</t>
  </si>
  <si>
    <t>UK-P1C8</t>
  </si>
  <si>
    <t>UK-P1C9</t>
  </si>
  <si>
    <t>UK-P1C10</t>
  </si>
  <si>
    <t>GER-P1C1</t>
  </si>
  <si>
    <t>GER-P1C2</t>
  </si>
  <si>
    <t>GER-P1C3</t>
  </si>
  <si>
    <t>GER-P1C4</t>
  </si>
  <si>
    <t>GER-P1C5</t>
  </si>
  <si>
    <t>GER-P1C6</t>
  </si>
  <si>
    <t>GER-P1C7</t>
  </si>
  <si>
    <t>GER-P1C8</t>
  </si>
  <si>
    <t>GER-P1C9</t>
  </si>
  <si>
    <t>GER-P1C10</t>
  </si>
  <si>
    <t>US-P1C1</t>
  </si>
  <si>
    <t>US-P1C2</t>
  </si>
  <si>
    <t>US-P1C3</t>
  </si>
  <si>
    <t>US-P1C4</t>
  </si>
  <si>
    <t>US-P1C5</t>
  </si>
  <si>
    <t>US-P1C6</t>
  </si>
  <si>
    <t>US-P1C7</t>
  </si>
  <si>
    <t>US-P1C8</t>
  </si>
  <si>
    <t>US-P1C9</t>
  </si>
  <si>
    <t>US-P1C10</t>
  </si>
  <si>
    <t>JAP-P2C1</t>
  </si>
  <si>
    <t>JAP-P2C2</t>
  </si>
  <si>
    <t>JAP-P2C3</t>
  </si>
  <si>
    <t>JAP-P2C4</t>
  </si>
  <si>
    <t>JAP-P2C5</t>
  </si>
  <si>
    <t>JAP-P2C6</t>
  </si>
  <si>
    <t>JAP-P2C7</t>
  </si>
  <si>
    <t>JAP-P2C8</t>
  </si>
  <si>
    <t>JAP-P2C9</t>
  </si>
  <si>
    <t>JAP-P2C10</t>
  </si>
  <si>
    <t>MEX-P2C1</t>
  </si>
  <si>
    <t>MEX-P2C2</t>
  </si>
  <si>
    <t>MEX-P2C3</t>
  </si>
  <si>
    <t>MEX-P2C4</t>
  </si>
  <si>
    <t>MEX-P2C5</t>
  </si>
  <si>
    <t>MEX-P2C6</t>
  </si>
  <si>
    <t>MEX-P2C7</t>
  </si>
  <si>
    <t>MEX-P2C8</t>
  </si>
  <si>
    <t>MEX-P2C9</t>
  </si>
  <si>
    <t>MEX-P2C10</t>
  </si>
  <si>
    <t>CHN-P2C1</t>
  </si>
  <si>
    <t>CHN-P2C2</t>
  </si>
  <si>
    <t>CHN-P2C3</t>
  </si>
  <si>
    <t>CHN-P2C4</t>
  </si>
  <si>
    <t>CHN-P2C5</t>
  </si>
  <si>
    <t>CHN-P2C6</t>
  </si>
  <si>
    <t>CHN-P2C7</t>
  </si>
  <si>
    <t>CHN-P2C8</t>
  </si>
  <si>
    <t>CHN-P2C9</t>
  </si>
  <si>
    <t>CHN-P2C10</t>
  </si>
  <si>
    <t>UK-P2C1</t>
  </si>
  <si>
    <t>UK-P2C2</t>
  </si>
  <si>
    <t>UK-P2C3</t>
  </si>
  <si>
    <t>UK-P2C4</t>
  </si>
  <si>
    <t>UK-P2C5</t>
  </si>
  <si>
    <t>UK-P2C6</t>
  </si>
  <si>
    <t>UK-P2C7</t>
  </si>
  <si>
    <t>UK-P2C8</t>
  </si>
  <si>
    <t>UK-P2C9</t>
  </si>
  <si>
    <t>UK-P2C10</t>
  </si>
  <si>
    <t>GER-P2C1</t>
  </si>
  <si>
    <t>GER-P2C2</t>
  </si>
  <si>
    <t>GER-P2C3</t>
  </si>
  <si>
    <t>GER-P2C4</t>
  </si>
  <si>
    <t>GER-P2C5</t>
  </si>
  <si>
    <t>GER-P2C6</t>
  </si>
  <si>
    <t>GER-P2C7</t>
  </si>
  <si>
    <t>GER-P2C8</t>
  </si>
  <si>
    <t>GER-P2C9</t>
  </si>
  <si>
    <t>GER-P2C10</t>
  </si>
  <si>
    <t>US-P2C1</t>
  </si>
  <si>
    <t>US-P2C2</t>
  </si>
  <si>
    <t>US-P2C3</t>
  </si>
  <si>
    <t>US-P2C4</t>
  </si>
  <si>
    <t>US-P2C5</t>
  </si>
  <si>
    <t>US-P2C6</t>
  </si>
  <si>
    <t>US-P2C7</t>
  </si>
  <si>
    <t>US-P2C8</t>
  </si>
  <si>
    <t>US-P2C9</t>
  </si>
  <si>
    <t>US-P2C10</t>
  </si>
  <si>
    <t>QUARTERS COMPLETED</t>
  </si>
  <si>
    <t>SALES REVENUES</t>
  </si>
  <si>
    <t xml:space="preserve">TOTAL </t>
  </si>
  <si>
    <t>COMPANIES PLAYING</t>
  </si>
  <si>
    <t>$(000) US DOLLARS</t>
  </si>
  <si>
    <t>SALES</t>
  </si>
  <si>
    <t>$(000)</t>
  </si>
  <si>
    <t>-</t>
  </si>
  <si>
    <t>=</t>
  </si>
  <si>
    <t>WORLD-WIDE MEAN</t>
  </si>
  <si>
    <t>NET PROFITS</t>
  </si>
  <si>
    <t xml:space="preserve">NET </t>
  </si>
  <si>
    <t>PROFITS</t>
  </si>
  <si>
    <t>TOTAL EQUITY</t>
  </si>
  <si>
    <t>(000) US DOLLARS</t>
  </si>
  <si>
    <t>EQUITY</t>
  </si>
  <si>
    <t>PRODUCT 1</t>
  </si>
  <si>
    <t xml:space="preserve">UNIT SALES </t>
  </si>
  <si>
    <t>WORLD-WIDE TOTAL</t>
  </si>
  <si>
    <t>UNITED KINGDOM</t>
  </si>
  <si>
    <t>GERMANY</t>
  </si>
  <si>
    <t>UNITED STATES</t>
  </si>
  <si>
    <t>PRODUCT 1 UNIT SALES (000) - BY COMPANY</t>
  </si>
  <si>
    <t>CUMULATIVE</t>
  </si>
  <si>
    <t>(CONTRACT SALES INCLUDED, ADDITIONAL SALES FROM STOCKOUTS ALSO INCLUDED)</t>
  </si>
  <si>
    <t>(000)</t>
  </si>
  <si>
    <t>PRODUCT 1 UNIT SALES (000) - BY COUNTRY</t>
  </si>
  <si>
    <t xml:space="preserve">   </t>
  </si>
  <si>
    <t xml:space="preserve">UNIT </t>
  </si>
  <si>
    <t>WORLD-WIDE TOTALS</t>
  </si>
  <si>
    <t>PRODUCT 2 UNIT SALES (000)  - BY COMPANY</t>
  </si>
  <si>
    <t>PRODUCT 2 UNIT SALES (000) - BY COUNTRY</t>
  </si>
  <si>
    <t xml:space="preserve">PRODUCT 2 </t>
  </si>
  <si>
    <t>UNIT SALES</t>
  </si>
  <si>
    <t>RESULTS OF THE SIMULATION</t>
  </si>
  <si>
    <t>TOOLS</t>
  </si>
  <si>
    <t>InputHistory</t>
  </si>
  <si>
    <r>
      <t xml:space="preserve">Rows 51 and above contain data which is public (common to all 5 teams).  Columns represent </t>
    </r>
    <r>
      <rPr>
        <b/>
        <u/>
        <sz val="10"/>
        <color indexed="10"/>
        <rFont val="Arial"/>
        <family val="2"/>
        <charset val="204"/>
      </rPr>
      <t>COUNTRIES</t>
    </r>
    <r>
      <rPr>
        <sz val="10"/>
        <color indexed="10"/>
        <rFont val="Arial"/>
        <family val="2"/>
        <charset val="204"/>
      </rPr>
      <t xml:space="preserve"> within these rows</t>
    </r>
  </si>
  <si>
    <r>
      <t xml:space="preserve">Rows 52 through 77 contain data which is public (common to all 5 teams).  Columns represent </t>
    </r>
    <r>
      <rPr>
        <b/>
        <u/>
        <sz val="10"/>
        <color indexed="10"/>
        <rFont val="Arial"/>
        <family val="2"/>
        <charset val="204"/>
      </rPr>
      <t>COMPANIES</t>
    </r>
    <r>
      <rPr>
        <sz val="10"/>
        <color indexed="10"/>
        <rFont val="Arial"/>
        <family val="2"/>
        <charset val="204"/>
      </rPr>
      <t xml:space="preserve"> within these rows</t>
    </r>
  </si>
  <si>
    <t>Data</t>
  </si>
  <si>
    <t>This is a temporary holding area for data which is mapped into the competitors graphs.  Please do not edit this worksheet.</t>
  </si>
  <si>
    <t>This is a temporary holding area for data which is mapped into the 4 reports.  Please do not edit this worksheet.</t>
  </si>
  <si>
    <t>This is a temporary holding area for data which is mapped into the 4 reports.  Please do not edit  this worksheet.</t>
  </si>
  <si>
    <t>INFORMATION</t>
  </si>
  <si>
    <t>Competitors</t>
  </si>
  <si>
    <t>This worksheet contains information about your competitors so that you can monitor them more closely.</t>
  </si>
  <si>
    <t>Temportary holding sheets which you should never edit</t>
  </si>
  <si>
    <t>VC Per unit - next period P1</t>
  </si>
  <si>
    <t>VC Per unit - next period P2</t>
  </si>
  <si>
    <t>Max Construction Budget P1</t>
  </si>
  <si>
    <t>Max Construction Budget P2</t>
  </si>
  <si>
    <t>Economic Value Added</t>
  </si>
  <si>
    <t>Absolute Quality - Product 1</t>
  </si>
  <si>
    <t>Absolute Quality - Product 2</t>
  </si>
  <si>
    <t>GreenP1</t>
  </si>
  <si>
    <t>GreenP2</t>
  </si>
  <si>
    <t>Absolute Quality of My Product 1</t>
  </si>
  <si>
    <t>Green Value of My Product 1</t>
  </si>
  <si>
    <t>Absolute Quality of My Product 2</t>
  </si>
  <si>
    <t>Green Value of My Product 2</t>
  </si>
  <si>
    <t>Maximum Possible construction</t>
  </si>
  <si>
    <t>Max Units</t>
  </si>
  <si>
    <t>Max Dollars</t>
  </si>
  <si>
    <t>Next Time Period - Product 1</t>
  </si>
  <si>
    <t>Next Time Period - Product 2</t>
  </si>
  <si>
    <t>Construction Costs for new factory capacity</t>
  </si>
  <si>
    <t>United States</t>
  </si>
  <si>
    <t>Cost is in US dollars per unit of capacity</t>
  </si>
  <si>
    <t>000 USD</t>
  </si>
  <si>
    <t>Green1_Avg</t>
  </si>
  <si>
    <t>Green2_Avg</t>
  </si>
  <si>
    <t>Average Green Value of all Product 1</t>
  </si>
  <si>
    <t>Average Green Value of all Product 2</t>
  </si>
  <si>
    <t>Net Operating Profit After Tax</t>
  </si>
  <si>
    <t>Debt/Equity Ratio</t>
  </si>
  <si>
    <t>Debt /(Debt + Equity)</t>
  </si>
  <si>
    <t>Equity/(Debt+Equity)</t>
  </si>
  <si>
    <t>Level of debt</t>
  </si>
  <si>
    <t>Level of Equity</t>
  </si>
  <si>
    <t>Capital Charge</t>
  </si>
  <si>
    <t>How Well Are You Managing Your Capital And Your Assets?</t>
  </si>
  <si>
    <t>Expected Return on Debt</t>
  </si>
  <si>
    <t>Expected Return on Equity</t>
  </si>
  <si>
    <t>Dividends</t>
  </si>
  <si>
    <t>Stock purchases</t>
  </si>
  <si>
    <t>Stock Sales</t>
  </si>
  <si>
    <t>Return on Invested Capital</t>
  </si>
  <si>
    <t xml:space="preserve"> Amount of debt</t>
  </si>
  <si>
    <t>Amount of Equity</t>
  </si>
  <si>
    <t>Economic Profit</t>
  </si>
  <si>
    <t>DEBT</t>
  </si>
  <si>
    <t>Assets to DO NOT produce cash flow</t>
  </si>
  <si>
    <t>Assets to DO produce cash flow</t>
  </si>
  <si>
    <t>AddlSalesC1</t>
  </si>
  <si>
    <t>AddlSalesC2</t>
  </si>
  <si>
    <t>AddlSalesC3</t>
  </si>
  <si>
    <t>AddlSalesC4</t>
  </si>
  <si>
    <t>AddlSalesC5</t>
  </si>
  <si>
    <t>AddlSalesC6</t>
  </si>
  <si>
    <t>AddlSalesC7</t>
  </si>
  <si>
    <t>AddlSalesC8</t>
  </si>
  <si>
    <t>AddlSalesC9</t>
  </si>
  <si>
    <t>AddlSalesC10</t>
  </si>
  <si>
    <t>Additional UNIT Sales of Product 1 Received due to the stockout of some other team</t>
  </si>
  <si>
    <t>Assets that DO NOT produce cash flow</t>
  </si>
  <si>
    <t>Assets that DO produce cash flow</t>
  </si>
  <si>
    <t>Q9</t>
  </si>
  <si>
    <t>Q10</t>
  </si>
  <si>
    <t>Q11</t>
  </si>
  <si>
    <t>Q12</t>
  </si>
  <si>
    <t>Q13</t>
  </si>
  <si>
    <t>Q14</t>
  </si>
  <si>
    <t>Q15</t>
  </si>
  <si>
    <t>Q16</t>
  </si>
  <si>
    <t>Q17</t>
  </si>
  <si>
    <t>Q18</t>
  </si>
  <si>
    <t>Q19</t>
  </si>
  <si>
    <t>Q20</t>
  </si>
  <si>
    <t>Q1</t>
  </si>
  <si>
    <t>Q2</t>
  </si>
  <si>
    <t>Q3</t>
  </si>
  <si>
    <t>Q4</t>
  </si>
  <si>
    <t>Q5</t>
  </si>
  <si>
    <t>Q6</t>
  </si>
  <si>
    <t>Q7</t>
  </si>
  <si>
    <t>Q8</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</si>
  <si>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</si>
  <si>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</si>
  <si>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</si>
  <si>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</si>
  <si>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</si>
  <si>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</si>
  <si>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</si>
  <si>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</si>
  <si>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</si>
  <si>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</si>
  <si>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</si>
  <si>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</si>
  <si>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</si>
  <si>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</si>
  <si>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</si>
  <si>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</si>
  <si>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</si>
  <si>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</si>
  <si>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</si>
  <si>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</si>
  <si>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</si>
  <si>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</si>
  <si>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</si>
  <si>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</si>
  <si>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</si>
  <si>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</si>
  <si>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</si>
  <si>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</si>
  <si>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</si>
  <si>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</si>
  <si>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</si>
  <si>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</si>
  <si>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</si>
  <si>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</si>
  <si>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</si>
  <si>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</si>
  <si>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</si>
  <si>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</si>
  <si>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</si>
  <si>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</si>
  <si>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</si>
  <si>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</si>
  <si>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</si>
  <si>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OUTPUT PERIOD 33</t>
  </si>
  <si>
    <t>OUTPUT PERIOD 34</t>
  </si>
  <si>
    <t>OUTPUT PERIOD 35</t>
  </si>
  <si>
    <t>OUTPUT PERIOD 36</t>
  </si>
  <si>
    <t>OUTPUT PERIOD 37</t>
  </si>
  <si>
    <t>OUTPUT PERIOD 38</t>
  </si>
  <si>
    <t>OUTPUT PERIOD 39</t>
  </si>
  <si>
    <t>OUTPUT PERIOD 40</t>
  </si>
  <si>
    <t>OUTPUT PERIOD 41</t>
  </si>
  <si>
    <t>OUTPUT PERIOD 42</t>
  </si>
  <si>
    <t>OUTPUT PERIOD 43</t>
  </si>
  <si>
    <t>OUTPUT PERIOD 44</t>
  </si>
  <si>
    <t>OUTPUT PERIOD 45</t>
  </si>
  <si>
    <t>OUTPUT PERIOD 46</t>
  </si>
  <si>
    <t>OUTPUT PERIOD 47</t>
  </si>
  <si>
    <t>OUTPUT PERIOD 48</t>
  </si>
  <si>
    <t>OUTPUT PERIOD 49</t>
  </si>
  <si>
    <t>OUTPUT PERIOD 50</t>
  </si>
  <si>
    <t>OUTPUT PERIOD 51</t>
  </si>
  <si>
    <t>OUTPUT PERIOD 52</t>
  </si>
  <si>
    <t>OUTPUT PERIOD 53</t>
  </si>
  <si>
    <t>OUTPUT PERIOD 54</t>
  </si>
  <si>
    <t>OUTPUT PERIOD 55</t>
  </si>
  <si>
    <t>OUTPUT PERIOD 56</t>
  </si>
  <si>
    <t>OUTPUT PERIOD 57</t>
  </si>
  <si>
    <t>OUTPUT PERIOD 58</t>
  </si>
  <si>
    <t>OUTPUT PERIOD 59</t>
  </si>
  <si>
    <t>OUTPUT PERIOD 60</t>
  </si>
  <si>
    <t>OUTPUT PERIOD 61</t>
  </si>
  <si>
    <t>OUTPUT PERIOD 62</t>
  </si>
  <si>
    <t>OUTPUT PERIOD 63</t>
  </si>
  <si>
    <t>OUTPUT PERIOD 64</t>
  </si>
  <si>
    <t>OUTPUT PERIOD 65</t>
  </si>
  <si>
    <t>OUTPUT PERIOD 66</t>
  </si>
  <si>
    <t>OUTPUT PERIOD 67</t>
  </si>
  <si>
    <t>OUTPUT PERIOD 68</t>
  </si>
  <si>
    <t>OUTPUT PERIOD 69</t>
  </si>
  <si>
    <t>OUTPUT PERIOD 70</t>
  </si>
  <si>
    <t>OUTPUT PERIOD 71</t>
  </si>
  <si>
    <t>OUTPUT PERIOD 72</t>
  </si>
  <si>
    <t>OUTPUT PERIOD 73</t>
  </si>
  <si>
    <t>OUTPUT PERIOD 74</t>
  </si>
  <si>
    <t>OUTPUT PERIOD 75</t>
  </si>
  <si>
    <t>Period 33</t>
  </si>
  <si>
    <t>Period 34</t>
  </si>
  <si>
    <t>Period 35</t>
  </si>
  <si>
    <t>Period 36</t>
  </si>
  <si>
    <t>Period 37</t>
  </si>
  <si>
    <t>Period 38</t>
  </si>
  <si>
    <t>Period 39</t>
  </si>
  <si>
    <t>Period 40</t>
  </si>
  <si>
    <t>Period 41</t>
  </si>
  <si>
    <t>Period 42</t>
  </si>
  <si>
    <t>Period 43</t>
  </si>
  <si>
    <t>Period 44</t>
  </si>
  <si>
    <t>Period 45</t>
  </si>
  <si>
    <t>Period 46</t>
  </si>
  <si>
    <t>Period 47</t>
  </si>
  <si>
    <t>Period 48</t>
  </si>
  <si>
    <t>Period 49</t>
  </si>
  <si>
    <t>Period 50</t>
  </si>
  <si>
    <t>Period 51</t>
  </si>
  <si>
    <t>Period 52</t>
  </si>
  <si>
    <t>Period 53</t>
  </si>
  <si>
    <t>Period 54</t>
  </si>
  <si>
    <t>Period 55</t>
  </si>
  <si>
    <t>Period 56</t>
  </si>
  <si>
    <t>Period 57</t>
  </si>
  <si>
    <t>Period 58</t>
  </si>
  <si>
    <t>Period 59</t>
  </si>
  <si>
    <t>Period 60</t>
  </si>
  <si>
    <t>Period 61</t>
  </si>
  <si>
    <t>Period 62</t>
  </si>
  <si>
    <t>Period 63</t>
  </si>
  <si>
    <t>Period 64</t>
  </si>
  <si>
    <t>Period 65</t>
  </si>
  <si>
    <t>Period 66</t>
  </si>
  <si>
    <t>Period 67</t>
  </si>
  <si>
    <t>Period 68</t>
  </si>
  <si>
    <t>Period 69</t>
  </si>
  <si>
    <t>Period 70</t>
  </si>
  <si>
    <t>Period 71</t>
  </si>
  <si>
    <t>Period 72</t>
  </si>
  <si>
    <t>Period 73</t>
  </si>
  <si>
    <t>Period 74</t>
  </si>
  <si>
    <t>Period 75</t>
  </si>
  <si>
    <t>Period 76</t>
  </si>
  <si>
    <t>Period 77</t>
  </si>
  <si>
    <t>Period 78</t>
  </si>
  <si>
    <t>Period 79</t>
  </si>
  <si>
    <t>Period 80</t>
  </si>
  <si>
    <t>Period 81</t>
  </si>
  <si>
    <t>Period 82</t>
  </si>
  <si>
    <t>Period 83</t>
  </si>
  <si>
    <t>Period 84</t>
  </si>
  <si>
    <t>Period 85</t>
  </si>
  <si>
    <t>Period 86</t>
  </si>
  <si>
    <t>Period 87</t>
  </si>
  <si>
    <t>Period 88</t>
  </si>
  <si>
    <t>Period 89</t>
  </si>
  <si>
    <t>Period 90</t>
  </si>
  <si>
    <t>Period 91</t>
  </si>
  <si>
    <t>Period 92</t>
  </si>
  <si>
    <t>Period 93</t>
  </si>
  <si>
    <t>Period 94</t>
  </si>
  <si>
    <t>Period 95</t>
  </si>
  <si>
    <t>Period 96</t>
  </si>
  <si>
    <t>Period 97</t>
  </si>
  <si>
    <t>Period 98</t>
  </si>
  <si>
    <t>Period 99</t>
  </si>
  <si>
    <t>Period 100</t>
  </si>
  <si>
    <t>In order for this file to function properly, you will need to enable the macros.</t>
  </si>
  <si>
    <t>P0, P1 …..P75</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</si>
</sst>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
    <numFmt numFmtId="166" formatCode="0.000"/>
    <numFmt numFmtId="167" formatCode="_(* #,##0_);_(* \(#,##0\);_(* &quot;-&quot;??_);_(@_)"/>
    <numFmt numFmtId="168" formatCode="_(&quot;$&quot;* #,##0_);_(&quot;$&quot;* \(#,##0\);_(&quot;$&quot;* &quot;-&quot;??_);_(@_)"/>
    <numFmt numFmtId="169" formatCode="#,##0.000_);[Red]\(#,##0.000\)"/>
    <numFmt numFmtId="170" formatCode="General_)"/>
    <numFmt numFmtId="171" formatCode="0.000%"/>
    <numFmt numFmtId="172" formatCode="&quot;$&quot;#,##0.0&quot; M&quot;"/>
    <numFmt numFmtId="173" formatCode="_(* #,##0.000_);_(* \(#,##0.000\);_(* &quot;-&quot;??_);_(@_)"/>
  </numFmts>
  <fonts count="45">
    <font>
      <sz val="10"/>
      <name val="Arial"/>
    </font>
    <font>
      <b/>
      <sz val="10"/>
      <name val="Arial"/>
      <family val="2"/>
      <charset val="204"/>
    </font>
    <font>
      <sz val="10"/>
      <name val="Arial"/>
      <family val="2"/>
      <charset val="204"/>
    </font>
    <font>
      <b/>
      <u/>
      <sz val="10"/>
      <name val="Arial"/>
      <family val="2"/>
    </font>
    <font>
      <sz val="16"/>
      <name val="Arial"/>
      <family val="2"/>
    </font>
    <font>
      <sz val="18"/>
      <name val="Arial"/>
      <family val="2"/>
    </font>
    <font>
      <sz val="14"/>
      <name val="Arial"/>
      <family val="2"/>
    </font>
    <font>
      <b/>
      <u/>
      <sz val="16"/>
      <name val="Arial"/>
      <family val="2"/>
    </font>
    <font>
      <sz val="10"/>
      <name val="Arial"/>
      <family val="2"/>
    </font>
    <font>
      <sz val="8"/>
      <name val="Arial"/>
      <family val="2"/>
    </font>
    <font>
      <b/>
      <sz val="14"/>
      <name val="Arial"/>
      <family val="2"/>
    </font>
    <font>
      <b/>
      <sz val="14"/>
      <name val="Arial"/>
      <family val="2"/>
      <charset val="204"/>
    </font>
    <font>
      <b/>
      <sz val="16"/>
      <name val="Arial"/>
      <family val="2"/>
      <charset val="204"/>
    </font>
    <font>
      <sz val="14"/>
      <name val="Arial"/>
      <family val="2"/>
      <charset val="204"/>
    </font>
    <font>
      <b/>
      <sz val="12"/>
      <name val="Arial"/>
      <family val="2"/>
      <charset val="204"/>
    </font>
    <font>
      <sz val="10"/>
      <color indexed="13"/>
      <name val="Arial"/>
      <family val="2"/>
    </font>
    <font>
      <b/>
      <sz val="12"/>
      <color indexed="8"/>
      <name val="Arial"/>
      <family val="2"/>
      <charset val="204"/>
    </font>
    <font>
      <b/>
      <sz val="12"/>
      <name val="Arial"/>
      <family val="2"/>
    </font>
    <font>
      <b/>
      <sz val="12"/>
      <color indexed="8"/>
      <name val="Arial"/>
      <family val="2"/>
    </font>
    <font>
      <b/>
      <sz val="10"/>
      <name val="Arial"/>
      <family val="2"/>
    </font>
    <font>
      <sz val="12"/>
      <name val="Arial"/>
      <family val="2"/>
    </font>
    <font>
      <b/>
      <sz val="16"/>
      <name val="Comic Sans MS"/>
      <family val="4"/>
    </font>
    <font>
      <b/>
      <sz val="10"/>
      <color indexed="9"/>
      <name val="Arial"/>
      <family val="2"/>
    </font>
    <font>
      <b/>
      <i/>
      <sz val="10"/>
      <name val="Arial"/>
      <family val="2"/>
    </font>
    <font>
      <b/>
      <i/>
      <sz val="16"/>
      <name val="Arial"/>
      <family val="2"/>
    </font>
    <font>
      <sz val="10"/>
      <name val="Arial Narrow"/>
      <family val="2"/>
    </font>
    <font>
      <b/>
      <i/>
      <sz val="14"/>
      <name val="Arial"/>
      <family val="2"/>
    </font>
    <font>
      <sz val="12"/>
      <color indexed="9"/>
      <name val="Arial"/>
      <family val="2"/>
    </font>
    <font>
      <b/>
      <u/>
      <sz val="12"/>
      <name val="Arial"/>
      <family val="2"/>
    </font>
    <font>
      <sz val="12"/>
      <color indexed="10"/>
      <name val="Arial"/>
      <family val="2"/>
    </font>
    <font>
      <sz val="20"/>
      <name val="Arial"/>
      <family val="2"/>
    </font>
    <font>
      <b/>
      <sz val="26"/>
      <name val="Arial"/>
      <family val="2"/>
    </font>
    <font>
      <sz val="12"/>
      <name val="Helv"/>
    </font>
    <font>
      <sz val="8"/>
      <name val="Arial"/>
      <family val="2"/>
      <charset val="204"/>
    </font>
    <font>
      <sz val="10"/>
      <color indexed="10"/>
      <name val="Arial"/>
      <family val="2"/>
      <charset val="204"/>
    </font>
    <font>
      <b/>
      <u/>
      <sz val="10"/>
      <color indexed="10"/>
      <name val="Arial"/>
      <family val="2"/>
      <charset val="204"/>
    </font>
    <font>
      <sz val="10"/>
      <color indexed="81"/>
      <name val="Tahoma"/>
      <family val="2"/>
    </font>
    <font>
      <sz val="12"/>
      <name val="Arial"/>
      <family val="2"/>
      <charset val="204"/>
    </font>
    <font>
      <sz val="12"/>
      <color indexed="10"/>
      <name val="Arial"/>
      <family val="2"/>
      <charset val="204"/>
    </font>
    <font>
      <sz val="12"/>
      <color indexed="81"/>
      <name val="Tahoma"/>
      <family val="2"/>
    </font>
    <font>
      <b/>
      <sz val="12"/>
      <color indexed="10"/>
      <name val="Arial"/>
      <family val="2"/>
    </font>
    <font>
      <sz val="14"/>
      <color indexed="10"/>
      <name val="Arial"/>
      <family val="2"/>
    </font>
    <font>
      <b/>
      <sz val="10"/>
      <color indexed="10"/>
      <name val="Arial"/>
      <family val="2"/>
    </font>
    <font>
      <sz val="8"/>
      <color indexed="81"/>
      <name val="Tahoma"/>
      <family val="2"/>
    </font>
    <font>
      <sz val="10"/>
      <color rgb="FF000000"/>
      <name val="Arial"/>
      <family val="2"/>
    </font>
  </fonts>
  <fills count="9">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46"/>
        <bgColor indexed="64"/>
      </patternFill>
    </fill>
    <fill>
      <patternFill patternType="solid">
        <fgColor indexed="11"/>
        <bgColor indexed="64"/>
      </patternFill>
    </fill>
    <fill>
      <patternFill patternType="solid">
        <fgColor indexed="13"/>
        <bgColor indexed="64"/>
      </patternFill>
    </fill>
    <fill>
      <patternFill patternType="solid">
        <fgColor indexed="9"/>
        <bgColor indexed="64"/>
      </patternFill>
    </fill>
  </fills>
  <borders count="55">
    <border>
      <start/>
      <end/>
      <top/>
      <bottom/>
      <diagonal/>
    </border>
    <border>
      <start style="thin">
        <color indexed="63"/>
      </start>
      <end style="thin">
        <color indexed="63"/>
      </end>
      <top style="thin">
        <color indexed="63"/>
      </top>
      <bottom style="thin">
        <color indexed="63"/>
      </bottom>
      <diagonal/>
    </border>
    <border>
      <start style="medium">
        <color indexed="64"/>
      </start>
      <end/>
      <top style="medium">
        <color indexed="64"/>
      </top>
      <bottom style="medium">
        <color indexed="64"/>
      </bottom>
      <diagonal/>
    </border>
    <border>
      <start/>
      <end/>
      <top style="medium">
        <color indexed="64"/>
      </top>
      <bottom style="medium">
        <color indexed="64"/>
      </bottom>
      <diagonal/>
    </border>
    <border>
      <start/>
      <end/>
      <top/>
      <bottom style="medium">
        <color indexed="64"/>
      </bottom>
      <diagonal/>
    </border>
    <border>
      <start/>
      <end style="medium">
        <color indexed="64"/>
      </end>
      <top style="medium">
        <color indexed="64"/>
      </top>
      <bottom style="medium">
        <color indexed="64"/>
      </bottom>
      <diagonal/>
    </border>
    <border>
      <start style="medium">
        <color indexed="64"/>
      </start>
      <end/>
      <top style="medium">
        <color indexed="64"/>
      </top>
      <bottom/>
      <diagonal/>
    </border>
    <border>
      <start/>
      <end/>
      <top style="medium">
        <color indexed="64"/>
      </top>
      <bottom/>
      <diagonal/>
    </border>
    <border>
      <start/>
      <end style="medium">
        <color indexed="64"/>
      </end>
      <top style="medium">
        <color indexed="64"/>
      </top>
      <bottom/>
      <diagonal/>
    </border>
    <border>
      <start style="medium">
        <color indexed="64"/>
      </start>
      <end/>
      <top/>
      <bottom style="medium">
        <color indexed="64"/>
      </bottom>
      <diagonal/>
    </border>
    <border>
      <start/>
      <end style="medium">
        <color indexed="64"/>
      </end>
      <top/>
      <bottom style="medium">
        <color indexed="64"/>
      </bottom>
      <diagonal/>
    </border>
    <border>
      <start style="thin">
        <color indexed="63"/>
      </start>
      <end style="medium">
        <color indexed="64"/>
      </end>
      <top style="thin">
        <color indexed="63"/>
      </top>
      <bottom style="thin">
        <color indexed="63"/>
      </bottom>
      <diagonal/>
    </border>
    <border>
      <start style="thin">
        <color indexed="63"/>
      </start>
      <end style="thin">
        <color indexed="63"/>
      </end>
      <top style="thin">
        <color indexed="63"/>
      </top>
      <bottom style="medium">
        <color indexed="64"/>
      </bottom>
      <diagonal/>
    </border>
    <border>
      <start style="thin">
        <color indexed="63"/>
      </start>
      <end style="thin">
        <color indexed="63"/>
      </end>
      <top/>
      <bottom style="thin">
        <color indexed="63"/>
      </bottom>
      <diagonal/>
    </border>
    <border>
      <start style="thin">
        <color indexed="63"/>
      </start>
      <end style="medium">
        <color indexed="64"/>
      </end>
      <top/>
      <bottom style="thin">
        <color indexed="63"/>
      </bottom>
      <diagonal/>
    </border>
    <border>
      <start style="medium">
        <color indexed="64"/>
      </start>
      <end style="thin">
        <color indexed="63"/>
      </end>
      <top/>
      <bottom style="thin">
        <color indexed="63"/>
      </bottom>
      <diagonal/>
    </border>
    <border>
      <start style="medium">
        <color indexed="64"/>
      </start>
      <end style="thin">
        <color indexed="63"/>
      </end>
      <top style="thin">
        <color indexed="63"/>
      </top>
      <bottom style="thin">
        <color indexed="63"/>
      </bottom>
      <diagonal/>
    </border>
    <border>
      <start style="medium">
        <color indexed="64"/>
      </start>
      <end style="thin">
        <color indexed="63"/>
      </end>
      <top style="thin">
        <color indexed="63"/>
      </top>
      <bottom style="medium">
        <color indexed="64"/>
      </bottom>
      <diagonal/>
    </border>
    <border>
      <start style="medium">
        <color indexed="64"/>
      </start>
      <end style="thin">
        <color indexed="63"/>
      </end>
      <top style="medium">
        <color indexed="64"/>
      </top>
      <bottom style="thin">
        <color indexed="63"/>
      </bottom>
      <diagonal/>
    </border>
    <border>
      <start style="thin">
        <color indexed="63"/>
      </start>
      <end style="thin">
        <color indexed="63"/>
      </end>
      <top style="medium">
        <color indexed="64"/>
      </top>
      <bottom style="thin">
        <color indexed="63"/>
      </bottom>
      <diagonal/>
    </border>
    <border>
      <start style="thin">
        <color indexed="63"/>
      </start>
      <end style="medium">
        <color indexed="64"/>
      </end>
      <top style="medium">
        <color indexed="64"/>
      </top>
      <bottom style="thin">
        <color indexed="63"/>
      </bottom>
      <diagonal/>
    </border>
    <border>
      <start style="thin">
        <color indexed="63"/>
      </start>
      <end style="medium">
        <color indexed="64"/>
      </end>
      <top style="thin">
        <color indexed="63"/>
      </top>
      <bottom style="medium">
        <color indexed="64"/>
      </bottom>
      <diagonal/>
    </border>
    <border>
      <start style="medium">
        <color indexed="10"/>
      </start>
      <end/>
      <top style="medium">
        <color indexed="10"/>
      </top>
      <bottom/>
      <diagonal/>
    </border>
    <border>
      <start/>
      <end style="medium">
        <color indexed="10"/>
      </end>
      <top style="medium">
        <color indexed="10"/>
      </top>
      <bottom/>
      <diagonal/>
    </border>
    <border>
      <start style="medium">
        <color indexed="10"/>
      </start>
      <end/>
      <top/>
      <bottom/>
      <diagonal/>
    </border>
    <border>
      <start/>
      <end style="medium">
        <color indexed="10"/>
      </end>
      <top/>
      <bottom/>
      <diagonal/>
    </border>
    <border>
      <start style="thin">
        <color indexed="63"/>
      </start>
      <end style="thin">
        <color indexed="63"/>
      </end>
      <top style="thin">
        <color indexed="63"/>
      </top>
      <bottom/>
      <diagonal/>
    </border>
    <border>
      <start style="thin">
        <color indexed="63"/>
      </start>
      <end/>
      <top style="thin">
        <color indexed="63"/>
      </top>
      <bottom style="thin">
        <color indexed="63"/>
      </bottom>
      <diagonal/>
    </border>
    <border>
      <start style="medium">
        <color indexed="17"/>
      </start>
      <end style="medium">
        <color indexed="17"/>
      </end>
      <top style="medium">
        <color indexed="17"/>
      </top>
      <bottom style="thin">
        <color indexed="63"/>
      </bottom>
      <diagonal/>
    </border>
    <border>
      <start style="medium">
        <color indexed="17"/>
      </start>
      <end style="medium">
        <color indexed="17"/>
      </end>
      <top style="thin">
        <color indexed="63"/>
      </top>
      <bottom style="thin">
        <color indexed="63"/>
      </bottom>
      <diagonal/>
    </border>
    <border>
      <start style="medium">
        <color indexed="17"/>
      </start>
      <end style="medium">
        <color indexed="17"/>
      </end>
      <top style="thin">
        <color indexed="63"/>
      </top>
      <bottom style="medium">
        <color indexed="17"/>
      </bottom>
      <diagonal/>
    </border>
    <border>
      <start style="medium">
        <color indexed="10"/>
      </start>
      <end/>
      <top/>
      <bottom style="medium">
        <color indexed="10"/>
      </bottom>
      <diagonal/>
    </border>
    <border>
      <start/>
      <end style="medium">
        <color indexed="10"/>
      </end>
      <top/>
      <bottom style="medium">
        <color indexed="10"/>
      </bottom>
      <diagonal/>
    </border>
    <border>
      <start style="thin">
        <color indexed="64"/>
      </start>
      <end style="thin">
        <color indexed="64"/>
      </end>
      <top/>
      <bottom style="thin">
        <color indexed="64"/>
      </bottom>
      <diagonal/>
    </border>
    <border>
      <start style="medium">
        <color indexed="63"/>
      </start>
      <end/>
      <top style="medium">
        <color indexed="63"/>
      </top>
      <bottom/>
      <diagonal/>
    </border>
    <border>
      <start/>
      <end style="medium">
        <color indexed="63"/>
      </end>
      <top style="medium">
        <color indexed="63"/>
      </top>
      <bottom/>
      <diagonal/>
    </border>
    <border>
      <start style="medium">
        <color indexed="63"/>
      </start>
      <end/>
      <top/>
      <bottom/>
      <diagonal/>
    </border>
    <border>
      <start/>
      <end style="medium">
        <color indexed="63"/>
      </end>
      <top/>
      <bottom/>
      <diagonal/>
    </border>
    <border>
      <start style="medium">
        <color indexed="17"/>
      </start>
      <end style="thin">
        <color indexed="63"/>
      </end>
      <top style="medium">
        <color indexed="17"/>
      </top>
      <bottom style="thin">
        <color indexed="63"/>
      </bottom>
      <diagonal/>
    </border>
    <border>
      <start style="thin">
        <color indexed="63"/>
      </start>
      <end style="medium">
        <color indexed="17"/>
      </end>
      <top style="medium">
        <color indexed="17"/>
      </top>
      <bottom style="thin">
        <color indexed="63"/>
      </bottom>
      <diagonal/>
    </border>
    <border>
      <start style="medium">
        <color indexed="17"/>
      </start>
      <end style="thin">
        <color indexed="63"/>
      </end>
      <top style="thin">
        <color indexed="63"/>
      </top>
      <bottom style="thin">
        <color indexed="63"/>
      </bottom>
      <diagonal/>
    </border>
    <border>
      <start style="thin">
        <color indexed="63"/>
      </start>
      <end style="medium">
        <color indexed="17"/>
      </end>
      <top style="thin">
        <color indexed="63"/>
      </top>
      <bottom style="thin">
        <color indexed="63"/>
      </bottom>
      <diagonal/>
    </border>
    <border>
      <start style="medium">
        <color indexed="63"/>
      </start>
      <end/>
      <top/>
      <bottom style="medium">
        <color indexed="63"/>
      </bottom>
      <diagonal/>
    </border>
    <border>
      <start/>
      <end style="medium">
        <color indexed="63"/>
      </end>
      <top/>
      <bottom style="medium">
        <color indexed="63"/>
      </bottom>
      <diagonal/>
    </border>
    <border>
      <start style="medium">
        <color indexed="17"/>
      </start>
      <end style="thin">
        <color indexed="63"/>
      </end>
      <top style="thin">
        <color indexed="63"/>
      </top>
      <bottom style="medium">
        <color indexed="17"/>
      </bottom>
      <diagonal/>
    </border>
    <border>
      <start style="thin">
        <color indexed="63"/>
      </start>
      <end style="medium">
        <color indexed="17"/>
      </end>
      <top style="thin">
        <color indexed="63"/>
      </top>
      <bottom style="medium">
        <color indexed="17"/>
      </bottom>
      <diagonal/>
    </border>
    <border>
      <start/>
      <end/>
      <top/>
      <bottom style="thin">
        <color indexed="63"/>
      </bottom>
      <diagonal/>
    </border>
    <border>
      <start style="medium">
        <color indexed="17"/>
      </start>
      <end style="medium">
        <color indexed="17"/>
      </end>
      <top style="medium">
        <color indexed="17"/>
      </top>
      <bottom style="medium">
        <color indexed="17"/>
      </bottom>
      <diagonal/>
    </border>
    <border>
      <start style="medium">
        <color indexed="17"/>
      </start>
      <end/>
      <top style="medium">
        <color indexed="17"/>
      </top>
      <bottom/>
      <diagonal/>
    </border>
    <border>
      <start style="medium">
        <color indexed="64"/>
      </start>
      <end/>
      <top/>
      <bottom/>
      <diagonal/>
    </border>
    <border>
      <start/>
      <end style="medium">
        <color indexed="64"/>
      </end>
      <top/>
      <bottom/>
      <diagonal/>
    </border>
    <border>
      <start style="medium">
        <color indexed="64"/>
      </start>
      <end style="medium">
        <color indexed="64"/>
      </end>
      <top style="medium">
        <color indexed="64"/>
      </top>
      <bottom style="medium">
        <color indexed="64"/>
      </bottom>
      <diagonal/>
    </border>
    <border>
      <start style="medium">
        <color indexed="64"/>
      </start>
      <end style="medium">
        <color indexed="64"/>
      </end>
      <top style="medium">
        <color indexed="64"/>
      </top>
      <bottom/>
      <diagonal/>
    </border>
    <border>
      <start style="medium">
        <color indexed="64"/>
      </start>
      <end style="medium">
        <color indexed="64"/>
      </end>
      <top/>
      <bottom/>
      <diagonal/>
    </border>
    <border>
      <start style="medium">
        <color indexed="64"/>
      </start>
      <end style="medium">
        <color indexed="64"/>
      </end>
      <top/>
      <bottom style="medium">
        <color indexed="64"/>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170" fontId="32" fillId="0" borderId="0"/>
    <xf numFmtId="9" fontId="2" fillId="0" borderId="0" applyFont="0" applyFill="0" applyBorder="0" applyAlignment="0" applyProtection="0"/>
  </cellStyleXfs>
  <cellXfs count="362">
    <xf numFmtId="0" fontId="0" fillId="0" borderId="0" xfId="0"/>
    <xf numFmtId="0" fontId="0" fillId="0" borderId="0" xfId="0" quotePrefix="1" applyAlignment="1">
      <alignment horizontal="left"/>
    </xf>
    <xf numFmtId="0" fontId="0" fillId="0" borderId="0" xfId="0" applyAlignment="1">
      <alignment horizontal="right"/>
    </xf>
    <xf numFmtId="9" fontId="0" fillId="0" borderId="0" xfId="0" applyNumberFormat="1"/>
    <xf numFmtId="0" fontId="4" fillId="0" borderId="0" xfId="0" applyFont="1"/>
    <xf numFmtId="0" fontId="6" fillId="0" borderId="0" xfId="0" applyFont="1"/>
    <xf numFmtId="0" fontId="6" fillId="0" borderId="0" xfId="0" quotePrefix="1" applyFont="1" applyAlignment="1">
      <alignment horizontal="left"/>
    </xf>
    <xf numFmtId="0" fontId="0" fillId="0" borderId="0" xfId="0" quotePrefix="1" applyAlignment="1">
      <alignment horizontal="center"/>
    </xf>
    <xf numFmtId="38" fontId="0" fillId="0" borderId="0" xfId="0" applyNumberFormat="1"/>
    <xf numFmtId="40" fontId="0" fillId="0" borderId="0" xfId="0" applyNumberFormat="1"/>
    <xf numFmtId="0" fontId="0" fillId="0" borderId="0" xfId="0" applyAlignment="1">
      <alignment horizontal="center"/>
    </xf>
    <xf numFmtId="0" fontId="8" fillId="0" borderId="0" xfId="0" applyFont="1"/>
    <xf numFmtId="0" fontId="8" fillId="0" borderId="0" xfId="0" applyFont="1" applyAlignment="1">
      <alignment horizontal="center"/>
    </xf>
    <xf numFmtId="0" fontId="6" fillId="0" borderId="0" xfId="0" applyFont="1" applyAlignment="1">
      <alignment horizontal="center"/>
    </xf>
    <xf numFmtId="0" fontId="10" fillId="0" borderId="0" xfId="0" applyFont="1" applyAlignment="1">
      <alignment horizontal="center"/>
    </xf>
    <xf numFmtId="2" fontId="0" fillId="0" borderId="0" xfId="0" applyNumberFormat="1"/>
    <xf numFmtId="0" fontId="13" fillId="0" borderId="0" xfId="0" quotePrefix="1" applyFont="1" applyAlignment="1">
      <alignment horizontal="left"/>
    </xf>
    <xf numFmtId="0" fontId="0" fillId="0" borderId="0" xfId="0" applyAlignment="1">
      <alignment horizontal="left"/>
    </xf>
    <xf numFmtId="38" fontId="0" fillId="0" borderId="0" xfId="0" applyNumberFormat="1" applyAlignment="1">
      <alignment horizontal="right"/>
    </xf>
    <xf numFmtId="0" fontId="15" fillId="2" borderId="0" xfId="0" applyFont="1" applyFill="1" applyAlignment="1">
      <alignment horizontal="center"/>
    </xf>
    <xf numFmtId="0" fontId="16" fillId="0" borderId="0" xfId="0" applyFont="1" applyAlignment="1">
      <alignment horizontal="left"/>
    </xf>
    <xf numFmtId="0" fontId="17" fillId="0" borderId="0" xfId="0" applyFont="1" applyAlignment="1">
      <alignment horizontal="right"/>
    </xf>
    <xf numFmtId="0" fontId="18" fillId="0" borderId="0" xfId="0" applyFont="1" applyAlignment="1">
      <alignment horizontal="left"/>
    </xf>
    <xf numFmtId="0" fontId="15" fillId="0" borderId="0" xfId="0" applyFont="1" applyAlignment="1">
      <alignment horizontal="left"/>
    </xf>
    <xf numFmtId="0" fontId="0" fillId="2" borderId="0" xfId="0" applyFill="1"/>
    <xf numFmtId="0" fontId="14" fillId="0" borderId="0" xfId="0" applyFont="1"/>
    <xf numFmtId="0" fontId="10" fillId="0" borderId="0" xfId="0" applyFont="1"/>
    <xf numFmtId="0" fontId="0" fillId="3" borderId="0" xfId="0" applyFill="1"/>
    <xf numFmtId="0" fontId="19" fillId="0" borderId="0" xfId="0" applyFont="1"/>
    <xf numFmtId="0" fontId="0" fillId="4" borderId="0" xfId="0" applyFill="1"/>
    <xf numFmtId="0" fontId="0" fillId="0" borderId="2" xfId="0" applyBorder="1" applyAlignment="1">
      <alignment horizontal="center"/>
    </xf>
    <xf numFmtId="0" fontId="0" fillId="0" borderId="3" xfId="0" applyBorder="1" applyAlignment="1">
      <alignment horizontal="center"/>
    </xf>
    <xf numFmtId="3" fontId="0" fillId="0" borderId="0" xfId="0" applyNumberFormat="1"/>
    <xf numFmtId="0" fontId="19" fillId="0" borderId="0" xfId="0" applyFont="1" applyAlignment="1">
      <alignment horizontal="center"/>
    </xf>
    <xf numFmtId="0" fontId="0" fillId="0" borderId="4" xfId="0" applyBorder="1"/>
    <xf numFmtId="0" fontId="0" fillId="0" borderId="0" xfId="0" quotePrefix="1" applyAlignment="1">
      <alignment horizontal="right"/>
    </xf>
    <xf numFmtId="38" fontId="0" fillId="0" borderId="0" xfId="0" applyNumberFormat="1" applyAlignment="1">
      <alignment horizontal="center"/>
    </xf>
    <xf numFmtId="9" fontId="0" fillId="0" borderId="0" xfId="0" applyNumberFormat="1" applyAlignment="1">
      <alignment horizontal="center"/>
    </xf>
    <xf numFmtId="0" fontId="5" fillId="0" borderId="0" xfId="0" applyFont="1"/>
    <xf numFmtId="0" fontId="7" fillId="0" borderId="0" xfId="0" applyFont="1"/>
    <xf numFmtId="0" fontId="0" fillId="0" borderId="4" xfId="0" applyBorder="1" applyAlignment="1">
      <alignment horizontal="center"/>
    </xf>
    <xf numFmtId="0" fontId="0" fillId="0" borderId="4" xfId="0" quotePrefix="1" applyBorder="1" applyAlignment="1">
      <alignment horizontal="center"/>
    </xf>
    <xf numFmtId="38" fontId="0" fillId="0" borderId="4" xfId="0" applyNumberFormat="1" applyBorder="1"/>
    <xf numFmtId="3" fontId="20" fillId="0" borderId="0" xfId="0" applyNumberFormat="1" applyFont="1"/>
    <xf numFmtId="9" fontId="0" fillId="0" borderId="4" xfId="0" applyNumberFormat="1" applyBorder="1" applyAlignment="1">
      <alignment horizontal="center"/>
    </xf>
    <xf numFmtId="40" fontId="0" fillId="0" borderId="0" xfId="0" applyNumberFormat="1" applyAlignment="1">
      <alignment horizontal="center"/>
    </xf>
    <xf numFmtId="0" fontId="7" fillId="0" borderId="0" xfId="0" quotePrefix="1" applyFont="1" applyAlignment="1">
      <alignment horizontal="left"/>
    </xf>
    <xf numFmtId="0" fontId="3" fillId="0" borderId="0" xfId="0" quotePrefix="1" applyFont="1" applyAlignment="1">
      <alignment horizontal="left"/>
    </xf>
    <xf numFmtId="9" fontId="11" fillId="0" borderId="0" xfId="0" applyNumberFormat="1" applyFont="1"/>
    <xf numFmtId="0" fontId="11" fillId="0" borderId="0" xfId="0" applyFont="1"/>
    <xf numFmtId="9" fontId="13" fillId="0" borderId="0" xfId="0" applyNumberFormat="1" applyFont="1"/>
    <xf numFmtId="0" fontId="1" fillId="0" borderId="2" xfId="0" applyFont="1" applyBorder="1" applyAlignment="1">
      <alignment horizontal="center"/>
    </xf>
    <xf numFmtId="9" fontId="1" fillId="0" borderId="3" xfId="0" applyNumberFormat="1" applyFont="1" applyBorder="1" applyAlignment="1">
      <alignment horizontal="center"/>
    </xf>
    <xf numFmtId="0" fontId="1" fillId="0" borderId="3" xfId="0" applyFont="1" applyBorder="1" applyAlignment="1">
      <alignment horizontal="center"/>
    </xf>
    <xf numFmtId="38" fontId="0" fillId="0" borderId="2" xfId="0" applyNumberFormat="1" applyBorder="1"/>
    <xf numFmtId="38" fontId="0" fillId="0" borderId="3" xfId="0" applyNumberFormat="1" applyBorder="1"/>
    <xf numFmtId="0" fontId="11" fillId="0" borderId="0" xfId="0" applyFont="1" applyAlignment="1">
      <alignment horizontal="right"/>
    </xf>
    <xf numFmtId="9" fontId="2" fillId="0" borderId="0" xfId="0" applyNumberFormat="1" applyFont="1" applyAlignment="1">
      <alignment horizontal="center"/>
    </xf>
    <xf numFmtId="0" fontId="14" fillId="0" borderId="0" xfId="0" quotePrefix="1" applyFont="1" applyAlignment="1">
      <alignment horizontal="right"/>
    </xf>
    <xf numFmtId="0" fontId="14" fillId="0" borderId="0" xfId="0" applyFont="1" applyAlignment="1">
      <alignment horizontal="center"/>
    </xf>
    <xf numFmtId="9" fontId="0" fillId="0" borderId="3" xfId="0" applyNumberFormat="1" applyBorder="1" applyAlignment="1">
      <alignment horizontal="center"/>
    </xf>
    <xf numFmtId="0" fontId="0" fillId="0" borderId="5" xfId="0" applyBorder="1" applyAlignment="1">
      <alignment horizontal="center"/>
    </xf>
    <xf numFmtId="10" fontId="0" fillId="0" borderId="0" xfId="0" applyNumberFormat="1"/>
    <xf numFmtId="10" fontId="0" fillId="0" borderId="0" xfId="0" applyNumberFormat="1" applyAlignment="1">
      <alignment horizontal="center"/>
    </xf>
    <xf numFmtId="38" fontId="6" fillId="0" borderId="0" xfId="0" applyNumberFormat="1" applyFont="1"/>
    <xf numFmtId="10" fontId="6" fillId="0" borderId="0" xfId="0" applyNumberFormat="1" applyFont="1"/>
    <xf numFmtId="10" fontId="6" fillId="0" borderId="0" xfId="0" applyNumberFormat="1" applyFont="1" applyAlignment="1">
      <alignment horizontal="center"/>
    </xf>
    <xf numFmtId="9" fontId="6" fillId="0" borderId="0" xfId="0" applyNumberFormat="1" applyFont="1" applyAlignment="1">
      <alignment horizontal="center"/>
    </xf>
    <xf numFmtId="10" fontId="11" fillId="0" borderId="0" xfId="0" quotePrefix="1" applyNumberFormat="1" applyFont="1" applyAlignment="1">
      <alignment horizontal="left"/>
    </xf>
    <xf numFmtId="8" fontId="0" fillId="0" borderId="0" xfId="0" applyNumberFormat="1" applyAlignment="1">
      <alignment horizontal="center"/>
    </xf>
    <xf numFmtId="0" fontId="11" fillId="0" borderId="0" xfId="0" quotePrefix="1" applyFont="1" applyAlignment="1">
      <alignment horizontal="left"/>
    </xf>
    <xf numFmtId="0" fontId="0" fillId="0" borderId="6" xfId="0" applyBorder="1" applyAlignment="1">
      <alignment horizontal="center"/>
    </xf>
    <xf numFmtId="9" fontId="0" fillId="0" borderId="7" xfId="0" applyNumberFormat="1" applyBorder="1" applyAlignment="1">
      <alignment horizontal="center"/>
    </xf>
    <xf numFmtId="0" fontId="0" fillId="0" borderId="7" xfId="0" applyBorder="1" applyAlignment="1">
      <alignment horizontal="center"/>
    </xf>
    <xf numFmtId="0" fontId="0" fillId="0" borderId="8" xfId="0" quotePrefix="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164" fontId="0" fillId="0" borderId="0" xfId="0" applyNumberFormat="1"/>
    <xf numFmtId="0" fontId="8" fillId="5" borderId="0" xfId="0" applyFont="1" applyFill="1"/>
    <xf numFmtId="1" fontId="8" fillId="5" borderId="0" xfId="0" applyNumberFormat="1" applyFont="1" applyFill="1"/>
    <xf numFmtId="0" fontId="0" fillId="6" borderId="0" xfId="0" applyFill="1" applyAlignment="1">
      <alignment horizontal="center"/>
    </xf>
    <xf numFmtId="167" fontId="0" fillId="0" borderId="0" xfId="1" applyNumberFormat="1" applyFont="1" applyFill="1"/>
    <xf numFmtId="0" fontId="0" fillId="0" borderId="0" xfId="0" applyAlignment="1">
      <alignment horizontal="left" indent="1"/>
    </xf>
    <xf numFmtId="0" fontId="10" fillId="3" borderId="0" xfId="0" applyFont="1" applyFill="1"/>
    <xf numFmtId="0" fontId="21" fillId="3" borderId="0" xfId="0" applyFont="1" applyFill="1" applyAlignment="1">
      <alignment horizontal="center" vertical="center"/>
    </xf>
    <xf numFmtId="0" fontId="0" fillId="3" borderId="0" xfId="0" applyFill="1" applyAlignment="1">
      <alignment horizontal="center"/>
    </xf>
    <xf numFmtId="0" fontId="5" fillId="3" borderId="0" xfId="0" applyFont="1" applyFill="1"/>
    <xf numFmtId="0" fontId="4" fillId="3" borderId="0" xfId="0" applyFont="1" applyFill="1"/>
    <xf numFmtId="0" fontId="12" fillId="3" borderId="0" xfId="0" applyFont="1" applyFill="1"/>
    <xf numFmtId="9" fontId="8" fillId="3" borderId="0" xfId="0" applyNumberFormat="1" applyFont="1" applyFill="1"/>
    <xf numFmtId="0" fontId="8" fillId="3" borderId="0" xfId="0" applyFont="1" applyFill="1"/>
    <xf numFmtId="44" fontId="0" fillId="0" borderId="0" xfId="2" applyFont="1" applyFill="1"/>
    <xf numFmtId="168" fontId="0" fillId="0" borderId="0" xfId="2" applyNumberFormat="1" applyFont="1" applyFill="1"/>
    <xf numFmtId="10" fontId="0" fillId="0" borderId="0" xfId="4" applyNumberFormat="1" applyFont="1" applyFill="1"/>
    <xf numFmtId="0" fontId="0" fillId="0" borderId="1" xfId="0" applyBorder="1"/>
    <xf numFmtId="0" fontId="0" fillId="0" borderId="11" xfId="0" applyBorder="1"/>
    <xf numFmtId="10" fontId="0" fillId="0" borderId="0" xfId="4" applyNumberFormat="1" applyFont="1"/>
    <xf numFmtId="9" fontId="0" fillId="0" borderId="0" xfId="4" applyFont="1"/>
    <xf numFmtId="165" fontId="0" fillId="0" borderId="0" xfId="4" applyNumberFormat="1" applyFont="1"/>
    <xf numFmtId="44" fontId="0" fillId="0" borderId="0" xfId="0" applyNumberFormat="1"/>
    <xf numFmtId="165" fontId="19" fillId="7" borderId="1" xfId="4" applyNumberFormat="1" applyFont="1" applyFill="1" applyBorder="1"/>
    <xf numFmtId="165" fontId="0" fillId="0" borderId="0" xfId="4" applyNumberFormat="1" applyFont="1" applyFill="1"/>
    <xf numFmtId="167" fontId="0" fillId="0" borderId="0" xfId="0" applyNumberFormat="1"/>
    <xf numFmtId="0" fontId="0" fillId="0" borderId="0" xfId="0" applyAlignment="1">
      <alignment horizontal="left" vertical="top" wrapText="1"/>
    </xf>
    <xf numFmtId="0" fontId="19" fillId="0" borderId="0" xfId="0" applyFont="1" applyAlignment="1">
      <alignment horizontal="left" vertical="top" wrapText="1"/>
    </xf>
    <xf numFmtId="44" fontId="0" fillId="0" borderId="0" xfId="2" applyFont="1"/>
    <xf numFmtId="168" fontId="0" fillId="0" borderId="0" xfId="2" applyNumberFormat="1" applyFont="1"/>
    <xf numFmtId="168" fontId="0" fillId="0" borderId="0" xfId="2" applyNumberFormat="1" applyFont="1" applyAlignment="1">
      <alignment horizontal="left"/>
    </xf>
    <xf numFmtId="171" fontId="0" fillId="0" borderId="0" xfId="0" applyNumberFormat="1"/>
    <xf numFmtId="167" fontId="0" fillId="0" borderId="0" xfId="1" applyNumberFormat="1" applyFont="1"/>
    <xf numFmtId="44" fontId="19" fillId="0" borderId="0" xfId="0" applyNumberFormat="1" applyFont="1"/>
    <xf numFmtId="165" fontId="0" fillId="0" borderId="1" xfId="4" applyNumberFormat="1" applyFont="1" applyFill="1" applyBorder="1"/>
    <xf numFmtId="165" fontId="0" fillId="0" borderId="11" xfId="4" applyNumberFormat="1" applyFont="1" applyFill="1" applyBorder="1"/>
    <xf numFmtId="167" fontId="0" fillId="0" borderId="1" xfId="1" applyNumberFormat="1" applyFont="1" applyFill="1" applyBorder="1"/>
    <xf numFmtId="167" fontId="0" fillId="0" borderId="11" xfId="1" applyNumberFormat="1" applyFont="1" applyFill="1" applyBorder="1"/>
    <xf numFmtId="6" fontId="0" fillId="0" borderId="1" xfId="2" applyNumberFormat="1" applyFont="1" applyFill="1" applyBorder="1"/>
    <xf numFmtId="6" fontId="0" fillId="0" borderId="11" xfId="2" applyNumberFormat="1" applyFont="1" applyFill="1" applyBorder="1"/>
    <xf numFmtId="165" fontId="0" fillId="0" borderId="1" xfId="4" applyNumberFormat="1" applyFont="1" applyBorder="1"/>
    <xf numFmtId="6" fontId="0" fillId="0" borderId="12" xfId="2" applyNumberFormat="1" applyFont="1" applyFill="1" applyBorder="1"/>
    <xf numFmtId="0" fontId="19" fillId="0" borderId="13" xfId="0" applyFont="1" applyBorder="1" applyAlignment="1">
      <alignment horizontal="right"/>
    </xf>
    <xf numFmtId="0" fontId="19" fillId="0" borderId="14" xfId="0" applyFont="1" applyBorder="1" applyAlignment="1">
      <alignment horizontal="right"/>
    </xf>
    <xf numFmtId="0" fontId="19" fillId="3" borderId="15" xfId="0" applyFont="1" applyFill="1" applyBorder="1"/>
    <xf numFmtId="0" fontId="19" fillId="3" borderId="16" xfId="0" applyFont="1" applyFill="1" applyBorder="1" applyAlignment="1">
      <alignment horizontal="left" indent="1"/>
    </xf>
    <xf numFmtId="0" fontId="19" fillId="3" borderId="16" xfId="0" applyFont="1" applyFill="1" applyBorder="1"/>
    <xf numFmtId="0" fontId="19" fillId="3" borderId="17" xfId="0" applyFont="1" applyFill="1" applyBorder="1" applyAlignment="1">
      <alignment horizontal="left" indent="1"/>
    </xf>
    <xf numFmtId="0" fontId="22" fillId="2" borderId="18" xfId="0" applyFont="1" applyFill="1" applyBorder="1"/>
    <xf numFmtId="0" fontId="22" fillId="2" borderId="19" xfId="0" applyFont="1" applyFill="1" applyBorder="1" applyAlignment="1">
      <alignment horizontal="right"/>
    </xf>
    <xf numFmtId="0" fontId="22" fillId="2" borderId="20" xfId="0" applyFont="1" applyFill="1" applyBorder="1" applyAlignment="1">
      <alignment horizontal="right"/>
    </xf>
    <xf numFmtId="6" fontId="19" fillId="7" borderId="1" xfId="2" applyNumberFormat="1" applyFont="1" applyFill="1" applyBorder="1"/>
    <xf numFmtId="172" fontId="19" fillId="0" borderId="1" xfId="0" applyNumberFormat="1" applyFont="1" applyBorder="1"/>
    <xf numFmtId="172" fontId="19" fillId="0" borderId="1" xfId="2" applyNumberFormat="1" applyFont="1" applyFill="1" applyBorder="1"/>
    <xf numFmtId="165" fontId="19" fillId="7" borderId="11" xfId="4" applyNumberFormat="1" applyFont="1" applyFill="1" applyBorder="1"/>
    <xf numFmtId="172" fontId="19" fillId="7" borderId="11" xfId="2" applyNumberFormat="1" applyFont="1" applyFill="1" applyBorder="1"/>
    <xf numFmtId="6" fontId="19" fillId="7" borderId="21" xfId="2" applyNumberFormat="1" applyFont="1" applyFill="1" applyBorder="1"/>
    <xf numFmtId="38" fontId="19" fillId="0" borderId="0" xfId="0" applyNumberFormat="1" applyFont="1"/>
    <xf numFmtId="43" fontId="0" fillId="0" borderId="0" xfId="0" applyNumberFormat="1"/>
    <xf numFmtId="165" fontId="0" fillId="0" borderId="0" xfId="0" applyNumberFormat="1"/>
    <xf numFmtId="168" fontId="9" fillId="0" borderId="0" xfId="2" applyNumberFormat="1" applyFont="1" applyFill="1"/>
    <xf numFmtId="168" fontId="0" fillId="0" borderId="0" xfId="0" applyNumberFormat="1"/>
    <xf numFmtId="0" fontId="21" fillId="3" borderId="0" xfId="0" applyFont="1" applyFill="1" applyAlignment="1">
      <alignment horizontal="left" vertical="center"/>
    </xf>
    <xf numFmtId="167" fontId="2" fillId="0" borderId="22" xfId="1" applyNumberFormat="1" applyBorder="1"/>
    <xf numFmtId="167" fontId="2" fillId="0" borderId="23" xfId="1" applyNumberFormat="1" applyBorder="1"/>
    <xf numFmtId="167" fontId="2" fillId="0" borderId="24" xfId="1" applyNumberFormat="1" applyBorder="1"/>
    <xf numFmtId="167" fontId="2" fillId="0" borderId="25" xfId="1" applyNumberFormat="1" applyBorder="1"/>
    <xf numFmtId="0" fontId="23" fillId="0" borderId="1" xfId="0" applyFont="1" applyBorder="1" applyAlignment="1">
      <alignment horizontal="center"/>
    </xf>
    <xf numFmtId="0" fontId="23" fillId="0" borderId="26" xfId="0" applyFont="1" applyBorder="1" applyAlignment="1">
      <alignment horizontal="center"/>
    </xf>
    <xf numFmtId="0" fontId="25" fillId="0" borderId="27" xfId="0" applyFont="1" applyBorder="1" applyAlignment="1">
      <alignment horizontal="left" indent="1"/>
    </xf>
    <xf numFmtId="40" fontId="0" fillId="0" borderId="28" xfId="0" applyNumberFormat="1" applyBorder="1"/>
    <xf numFmtId="40" fontId="0" fillId="0" borderId="29" xfId="0" applyNumberFormat="1" applyBorder="1"/>
    <xf numFmtId="40" fontId="0" fillId="0" borderId="30" xfId="0" applyNumberFormat="1" applyBorder="1"/>
    <xf numFmtId="167" fontId="2" fillId="0" borderId="31" xfId="1" applyNumberFormat="1" applyBorder="1"/>
    <xf numFmtId="167" fontId="2" fillId="0" borderId="32" xfId="1" applyNumberFormat="1" applyBorder="1"/>
    <xf numFmtId="0" fontId="0" fillId="0" borderId="33" xfId="0" applyBorder="1"/>
    <xf numFmtId="44" fontId="2" fillId="0" borderId="34" xfId="2" applyBorder="1"/>
    <xf numFmtId="44" fontId="2" fillId="0" borderId="35" xfId="2" applyBorder="1"/>
    <xf numFmtId="44" fontId="2" fillId="0" borderId="36" xfId="2" applyBorder="1"/>
    <xf numFmtId="44" fontId="2" fillId="0" borderId="37" xfId="2" applyBorder="1"/>
    <xf numFmtId="165" fontId="2" fillId="0" borderId="38" xfId="4" applyNumberFormat="1" applyBorder="1"/>
    <xf numFmtId="165" fontId="2" fillId="0" borderId="39" xfId="4" applyNumberFormat="1" applyBorder="1"/>
    <xf numFmtId="165" fontId="2" fillId="0" borderId="40" xfId="4" applyNumberFormat="1" applyBorder="1"/>
    <xf numFmtId="165" fontId="2" fillId="0" borderId="41" xfId="4" applyNumberFormat="1" applyBorder="1"/>
    <xf numFmtId="44" fontId="2" fillId="0" borderId="42" xfId="2" applyBorder="1"/>
    <xf numFmtId="44" fontId="2" fillId="0" borderId="43" xfId="2" applyBorder="1"/>
    <xf numFmtId="165" fontId="2" fillId="0" borderId="44" xfId="4" applyNumberFormat="1" applyBorder="1"/>
    <xf numFmtId="165" fontId="2" fillId="0" borderId="45" xfId="4" applyNumberFormat="1" applyBorder="1"/>
    <xf numFmtId="168" fontId="2" fillId="0" borderId="34" xfId="2" applyNumberFormat="1" applyBorder="1"/>
    <xf numFmtId="168" fontId="2" fillId="0" borderId="35" xfId="2" applyNumberFormat="1" applyBorder="1"/>
    <xf numFmtId="168" fontId="2" fillId="0" borderId="36" xfId="2" applyNumberFormat="1" applyBorder="1"/>
    <xf numFmtId="168" fontId="2" fillId="0" borderId="37" xfId="2" applyNumberFormat="1" applyBorder="1"/>
    <xf numFmtId="168" fontId="2" fillId="0" borderId="42" xfId="2" applyNumberFormat="1" applyBorder="1"/>
    <xf numFmtId="168" fontId="2" fillId="0" borderId="43" xfId="2" applyNumberFormat="1" applyBorder="1"/>
    <xf numFmtId="168" fontId="2" fillId="0" borderId="0" xfId="2" applyNumberFormat="1" applyBorder="1"/>
    <xf numFmtId="0" fontId="25" fillId="0" borderId="0" xfId="0" applyFont="1"/>
    <xf numFmtId="0" fontId="23" fillId="3" borderId="46" xfId="0" applyFont="1" applyFill="1" applyBorder="1" applyAlignment="1">
      <alignment horizontal="center"/>
    </xf>
    <xf numFmtId="0" fontId="23" fillId="3" borderId="0" xfId="0" applyFont="1" applyFill="1" applyAlignment="1">
      <alignment horizontal="center"/>
    </xf>
    <xf numFmtId="9" fontId="0" fillId="0" borderId="0" xfId="4" applyFont="1" applyFill="1"/>
    <xf numFmtId="0" fontId="6" fillId="8" borderId="0" xfId="0" applyFont="1" applyFill="1"/>
    <xf numFmtId="0" fontId="26" fillId="8" borderId="0" xfId="0" applyFont="1" applyFill="1" applyAlignment="1">
      <alignment horizontal="center"/>
    </xf>
    <xf numFmtId="165" fontId="2" fillId="0" borderId="22" xfId="4" applyNumberFormat="1" applyBorder="1"/>
    <xf numFmtId="165" fontId="2" fillId="0" borderId="23" xfId="4" applyNumberFormat="1" applyBorder="1"/>
    <xf numFmtId="165" fontId="2" fillId="0" borderId="24" xfId="4" applyNumberFormat="1" applyBorder="1"/>
    <xf numFmtId="165" fontId="2" fillId="0" borderId="25" xfId="4" applyNumberFormat="1" applyBorder="1"/>
    <xf numFmtId="165" fontId="2" fillId="0" borderId="31" xfId="4" applyNumberFormat="1" applyBorder="1"/>
    <xf numFmtId="165" fontId="2" fillId="0" borderId="32" xfId="4" applyNumberFormat="1" applyBorder="1"/>
    <xf numFmtId="165" fontId="2" fillId="0" borderId="34" xfId="4" applyNumberFormat="1" applyBorder="1"/>
    <xf numFmtId="165" fontId="2" fillId="0" borderId="35" xfId="4" applyNumberFormat="1" applyBorder="1"/>
    <xf numFmtId="165" fontId="2" fillId="0" borderId="36" xfId="4" applyNumberFormat="1" applyBorder="1"/>
    <xf numFmtId="165" fontId="2" fillId="0" borderId="37" xfId="4" applyNumberFormat="1" applyBorder="1"/>
    <xf numFmtId="165" fontId="2" fillId="0" borderId="42" xfId="4" applyNumberFormat="1" applyBorder="1"/>
    <xf numFmtId="165" fontId="2" fillId="0" borderId="43" xfId="4" applyNumberFormat="1" applyBorder="1"/>
    <xf numFmtId="0" fontId="26" fillId="8" borderId="0" xfId="0" applyFont="1" applyFill="1" applyAlignment="1">
      <alignment horizontal="left" indent="3"/>
    </xf>
    <xf numFmtId="173" fontId="0" fillId="0" borderId="0" xfId="1" applyNumberFormat="1" applyFont="1"/>
    <xf numFmtId="173" fontId="0" fillId="0" borderId="0" xfId="0" applyNumberFormat="1"/>
    <xf numFmtId="169" fontId="0" fillId="0" borderId="0" xfId="0" applyNumberFormat="1"/>
    <xf numFmtId="0" fontId="24" fillId="3" borderId="0" xfId="0" applyFont="1" applyFill="1"/>
    <xf numFmtId="0" fontId="26" fillId="3" borderId="0" xfId="0" applyFont="1" applyFill="1"/>
    <xf numFmtId="0" fontId="19" fillId="0" borderId="0" xfId="0" applyFont="1" applyAlignment="1">
      <alignment horizontal="left" indent="1"/>
    </xf>
    <xf numFmtId="0" fontId="10" fillId="0" borderId="0" xfId="0" quotePrefix="1" applyFont="1" applyAlignment="1">
      <alignment horizontal="left"/>
    </xf>
    <xf numFmtId="0" fontId="26" fillId="0" borderId="0" xfId="0" applyFont="1" applyAlignment="1">
      <alignment horizontal="center"/>
    </xf>
    <xf numFmtId="0" fontId="17" fillId="3" borderId="0" xfId="0" applyFont="1" applyFill="1"/>
    <xf numFmtId="0" fontId="20" fillId="3" borderId="0" xfId="0" applyFont="1" applyFill="1" applyAlignment="1">
      <alignment horizontal="center"/>
    </xf>
    <xf numFmtId="0" fontId="20" fillId="3" borderId="0" xfId="0" applyFont="1" applyFill="1"/>
    <xf numFmtId="0" fontId="17" fillId="3" borderId="0" xfId="0" applyFont="1" applyFill="1" applyAlignment="1">
      <alignment horizontal="right"/>
    </xf>
    <xf numFmtId="0" fontId="24" fillId="3" borderId="0" xfId="0" applyFont="1" applyFill="1" applyAlignment="1">
      <alignment horizontal="right"/>
    </xf>
    <xf numFmtId="0" fontId="19" fillId="3" borderId="0" xfId="0" applyFont="1" applyFill="1" applyAlignment="1">
      <alignment horizontal="right"/>
    </xf>
    <xf numFmtId="0" fontId="20" fillId="0" borderId="0" xfId="0" applyFont="1"/>
    <xf numFmtId="0" fontId="20" fillId="0" borderId="4" xfId="0" applyFont="1" applyBorder="1" applyAlignment="1">
      <alignment horizontal="center"/>
    </xf>
    <xf numFmtId="0" fontId="20" fillId="0" borderId="4" xfId="0" quotePrefix="1" applyFont="1" applyBorder="1" applyAlignment="1">
      <alignment horizontal="center"/>
    </xf>
    <xf numFmtId="0" fontId="20" fillId="0" borderId="0" xfId="0" quotePrefix="1" applyFont="1" applyAlignment="1">
      <alignment horizontal="right"/>
    </xf>
    <xf numFmtId="38" fontId="27" fillId="2" borderId="0" xfId="0" applyNumberFormat="1" applyFont="1" applyFill="1"/>
    <xf numFmtId="9" fontId="20" fillId="0" borderId="0" xfId="0" applyNumberFormat="1" applyFont="1"/>
    <xf numFmtId="3" fontId="27" fillId="2" borderId="0" xfId="0" applyNumberFormat="1" applyFont="1" applyFill="1"/>
    <xf numFmtId="0" fontId="20" fillId="0" borderId="0" xfId="0" applyFont="1" applyAlignment="1">
      <alignment horizontal="right"/>
    </xf>
    <xf numFmtId="38" fontId="20" fillId="0" borderId="0" xfId="0" applyNumberFormat="1" applyFont="1"/>
    <xf numFmtId="0" fontId="20" fillId="0" borderId="4" xfId="0" quotePrefix="1" applyFont="1" applyBorder="1" applyAlignment="1">
      <alignment horizontal="right"/>
    </xf>
    <xf numFmtId="9" fontId="20" fillId="0" borderId="4" xfId="0" applyNumberFormat="1" applyFont="1" applyBorder="1"/>
    <xf numFmtId="3" fontId="20" fillId="0" borderId="4" xfId="0" applyNumberFormat="1" applyFont="1" applyBorder="1"/>
    <xf numFmtId="38" fontId="20" fillId="0" borderId="4" xfId="0" applyNumberFormat="1" applyFont="1" applyBorder="1"/>
    <xf numFmtId="9" fontId="20" fillId="0" borderId="0" xfId="0" quotePrefix="1" applyNumberFormat="1" applyFont="1" applyAlignment="1">
      <alignment horizontal="left"/>
    </xf>
    <xf numFmtId="38" fontId="20" fillId="7" borderId="47" xfId="0" applyNumberFormat="1" applyFont="1" applyFill="1" applyBorder="1"/>
    <xf numFmtId="3" fontId="20" fillId="7" borderId="47" xfId="0" applyNumberFormat="1" applyFont="1" applyFill="1" applyBorder="1"/>
    <xf numFmtId="0" fontId="20" fillId="0" borderId="0" xfId="0" applyFont="1" applyAlignment="1">
      <alignment horizontal="center"/>
    </xf>
    <xf numFmtId="0" fontId="20" fillId="0" borderId="0" xfId="0" quotePrefix="1" applyFont="1" applyAlignment="1">
      <alignment horizontal="center"/>
    </xf>
    <xf numFmtId="4" fontId="20" fillId="0" borderId="0" xfId="0" applyNumberFormat="1" applyFont="1" applyAlignment="1">
      <alignment horizontal="center"/>
    </xf>
    <xf numFmtId="9" fontId="20" fillId="0" borderId="0" xfId="0" applyNumberFormat="1" applyFont="1" applyAlignment="1">
      <alignment horizontal="center"/>
    </xf>
    <xf numFmtId="40" fontId="20" fillId="0" borderId="0" xfId="0" applyNumberFormat="1" applyFont="1" applyAlignment="1">
      <alignment horizontal="center"/>
    </xf>
    <xf numFmtId="4" fontId="20" fillId="0" borderId="4" xfId="0" applyNumberFormat="1" applyFont="1" applyBorder="1" applyAlignment="1">
      <alignment horizontal="center"/>
    </xf>
    <xf numFmtId="40" fontId="20" fillId="0" borderId="4" xfId="0" applyNumberFormat="1" applyFont="1" applyBorder="1" applyAlignment="1">
      <alignment horizontal="center"/>
    </xf>
    <xf numFmtId="4" fontId="20" fillId="7" borderId="0" xfId="0" applyNumberFormat="1" applyFont="1" applyFill="1" applyAlignment="1">
      <alignment horizontal="center"/>
    </xf>
    <xf numFmtId="0" fontId="20" fillId="0" borderId="0" xfId="0" quotePrefix="1" applyFont="1" applyAlignment="1">
      <alignment horizontal="left"/>
    </xf>
    <xf numFmtId="0" fontId="20" fillId="0" borderId="4" xfId="0" applyFont="1" applyBorder="1"/>
    <xf numFmtId="169" fontId="20" fillId="0" borderId="0" xfId="0" applyNumberFormat="1" applyFont="1" applyAlignment="1">
      <alignment horizontal="center"/>
    </xf>
    <xf numFmtId="40" fontId="20" fillId="0" borderId="0" xfId="0" applyNumberFormat="1" applyFont="1"/>
    <xf numFmtId="168" fontId="20" fillId="0" borderId="0" xfId="2" applyNumberFormat="1" applyFont="1" applyFill="1"/>
    <xf numFmtId="44" fontId="20" fillId="0" borderId="0" xfId="2" applyFont="1" applyFill="1"/>
    <xf numFmtId="38" fontId="20" fillId="0" borderId="0" xfId="0" applyNumberFormat="1" applyFont="1" applyAlignment="1">
      <alignment horizontal="center"/>
    </xf>
    <xf numFmtId="40" fontId="20" fillId="7" borderId="0" xfId="0" applyNumberFormat="1" applyFont="1" applyFill="1" applyAlignment="1">
      <alignment horizontal="center"/>
    </xf>
    <xf numFmtId="0" fontId="20" fillId="7" borderId="0" xfId="0" applyFont="1" applyFill="1" applyAlignment="1">
      <alignment horizontal="center"/>
    </xf>
    <xf numFmtId="9" fontId="0" fillId="0" borderId="0" xfId="0" applyNumberFormat="1" applyAlignment="1">
      <alignment horizontal="right"/>
    </xf>
    <xf numFmtId="0" fontId="20" fillId="0" borderId="6" xfId="0" applyFont="1" applyBorder="1"/>
    <xf numFmtId="0" fontId="20" fillId="0" borderId="7" xfId="0" applyFont="1" applyBorder="1"/>
    <xf numFmtId="0" fontId="20" fillId="0" borderId="7" xfId="0" quotePrefix="1" applyFont="1" applyBorder="1" applyAlignment="1">
      <alignment horizontal="left"/>
    </xf>
    <xf numFmtId="0" fontId="20" fillId="0" borderId="8" xfId="0" quotePrefix="1" applyFont="1" applyBorder="1" applyAlignment="1">
      <alignment horizontal="left"/>
    </xf>
    <xf numFmtId="0" fontId="20" fillId="0" borderId="9" xfId="0" applyFont="1" applyBorder="1"/>
    <xf numFmtId="0" fontId="20" fillId="0" borderId="4" xfId="0" quotePrefix="1" applyFont="1" applyBorder="1" applyAlignment="1">
      <alignment horizontal="left"/>
    </xf>
    <xf numFmtId="0" fontId="20" fillId="0" borderId="10" xfId="0" quotePrefix="1" applyFont="1" applyBorder="1" applyAlignment="1">
      <alignment horizontal="left"/>
    </xf>
    <xf numFmtId="40" fontId="17" fillId="3" borderId="48" xfId="0" applyNumberFormat="1" applyFont="1" applyFill="1" applyBorder="1"/>
    <xf numFmtId="44" fontId="20" fillId="0" borderId="0" xfId="2" applyFont="1"/>
    <xf numFmtId="0" fontId="20" fillId="0" borderId="8" xfId="0" applyFont="1" applyBorder="1"/>
    <xf numFmtId="0" fontId="20" fillId="0" borderId="49" xfId="0" applyFont="1" applyBorder="1"/>
    <xf numFmtId="0" fontId="20" fillId="0" borderId="50" xfId="0" applyFont="1" applyBorder="1"/>
    <xf numFmtId="0" fontId="20" fillId="0" borderId="10" xfId="0" applyFont="1" applyBorder="1"/>
    <xf numFmtId="0" fontId="28" fillId="0" borderId="8" xfId="0" applyFont="1" applyBorder="1" applyAlignment="1">
      <alignment horizontal="center"/>
    </xf>
    <xf numFmtId="0" fontId="20" fillId="0" borderId="50" xfId="0" applyFont="1" applyBorder="1" applyAlignment="1">
      <alignment horizontal="center"/>
    </xf>
    <xf numFmtId="6" fontId="20" fillId="0" borderId="50" xfId="0" applyNumberFormat="1" applyFont="1" applyBorder="1" applyAlignment="1">
      <alignment horizontal="center"/>
    </xf>
    <xf numFmtId="0" fontId="28" fillId="0" borderId="50" xfId="0" applyFont="1" applyBorder="1" applyAlignment="1">
      <alignment horizontal="center"/>
    </xf>
    <xf numFmtId="38" fontId="20" fillId="0" borderId="10" xfId="0" applyNumberFormat="1" applyFont="1" applyBorder="1" applyAlignment="1">
      <alignment horizontal="center"/>
    </xf>
    <xf numFmtId="0" fontId="20" fillId="0" borderId="6" xfId="0" applyFont="1" applyBorder="1" applyAlignment="1">
      <alignment horizontal="center"/>
    </xf>
    <xf numFmtId="0" fontId="29" fillId="0" borderId="0" xfId="0" applyFont="1" applyAlignment="1">
      <alignment horizontal="center"/>
    </xf>
    <xf numFmtId="0" fontId="29" fillId="0" borderId="50" xfId="0" applyFont="1" applyBorder="1" applyAlignment="1">
      <alignment horizontal="center"/>
    </xf>
    <xf numFmtId="38" fontId="29" fillId="0" borderId="0" xfId="0" applyNumberFormat="1" applyFont="1" applyAlignment="1">
      <alignment horizontal="center"/>
    </xf>
    <xf numFmtId="38" fontId="29" fillId="0" borderId="50" xfId="0" applyNumberFormat="1" applyFont="1" applyBorder="1" applyAlignment="1">
      <alignment horizontal="center"/>
    </xf>
    <xf numFmtId="38" fontId="29" fillId="0" borderId="4" xfId="0" applyNumberFormat="1" applyFont="1" applyBorder="1" applyAlignment="1">
      <alignment horizontal="center"/>
    </xf>
    <xf numFmtId="38" fontId="29" fillId="0" borderId="10" xfId="0" applyNumberFormat="1" applyFont="1" applyBorder="1" applyAlignment="1">
      <alignment horizontal="center"/>
    </xf>
    <xf numFmtId="38" fontId="20" fillId="0" borderId="0" xfId="0" applyNumberFormat="1" applyFont="1" applyAlignment="1">
      <alignment horizontal="right"/>
    </xf>
    <xf numFmtId="38" fontId="20" fillId="0" borderId="50" xfId="0" applyNumberFormat="1" applyFont="1" applyBorder="1"/>
    <xf numFmtId="38" fontId="20" fillId="0" borderId="10" xfId="0" applyNumberFormat="1" applyFont="1" applyBorder="1"/>
    <xf numFmtId="2" fontId="19" fillId="0" borderId="0" xfId="0" applyNumberFormat="1" applyFont="1"/>
    <xf numFmtId="2" fontId="0" fillId="0" borderId="0" xfId="0" quotePrefix="1" applyNumberFormat="1"/>
    <xf numFmtId="1" fontId="0" fillId="0" borderId="0" xfId="0" applyNumberFormat="1"/>
    <xf numFmtId="1" fontId="0" fillId="0" borderId="0" xfId="0" quotePrefix="1" applyNumberFormat="1"/>
    <xf numFmtId="166" fontId="0" fillId="0" borderId="0" xfId="0" applyNumberFormat="1"/>
    <xf numFmtId="166" fontId="0" fillId="0" borderId="0" xfId="0" quotePrefix="1" applyNumberFormat="1"/>
    <xf numFmtId="0" fontId="30" fillId="0" borderId="0" xfId="0" applyFont="1"/>
    <xf numFmtId="38" fontId="0" fillId="7" borderId="0" xfId="0" applyNumberFormat="1" applyFill="1"/>
    <xf numFmtId="3" fontId="0" fillId="7" borderId="0" xfId="0" applyNumberFormat="1" applyFill="1"/>
    <xf numFmtId="0" fontId="6" fillId="0" borderId="0" xfId="0" applyFont="1" applyAlignment="1">
      <alignment horizontal="left" vertical="top" wrapText="1"/>
    </xf>
    <xf numFmtId="0" fontId="31" fillId="0" borderId="0" xfId="0" applyFont="1"/>
    <xf numFmtId="0" fontId="0" fillId="0" borderId="6" xfId="0" applyBorder="1"/>
    <xf numFmtId="0" fontId="0" fillId="0" borderId="7" xfId="0" applyBorder="1"/>
    <xf numFmtId="0" fontId="0" fillId="0" borderId="8" xfId="0" applyBorder="1"/>
    <xf numFmtId="0" fontId="0" fillId="0" borderId="49" xfId="0" applyBorder="1"/>
    <xf numFmtId="0" fontId="0" fillId="0" borderId="50" xfId="0" applyBorder="1"/>
    <xf numFmtId="0" fontId="0" fillId="0" borderId="9" xfId="0" applyBorder="1"/>
    <xf numFmtId="0" fontId="0" fillId="0" borderId="10" xfId="0" applyBorder="1"/>
    <xf numFmtId="170" fontId="32" fillId="0" borderId="0" xfId="3"/>
    <xf numFmtId="170" fontId="0" fillId="0" borderId="0" xfId="0" applyNumberFormat="1" applyAlignment="1">
      <alignment horizontal="center"/>
    </xf>
    <xf numFmtId="170" fontId="0" fillId="0" borderId="0" xfId="0" applyNumberFormat="1" applyAlignment="1">
      <alignment horizontal="right"/>
    </xf>
    <xf numFmtId="37" fontId="0" fillId="0" borderId="0" xfId="0" applyNumberFormat="1"/>
    <xf numFmtId="170" fontId="0" fillId="0" borderId="0" xfId="0" applyNumberFormat="1" applyAlignment="1">
      <alignment horizontal="left"/>
    </xf>
    <xf numFmtId="170" fontId="0" fillId="0" borderId="0" xfId="0" applyNumberFormat="1"/>
    <xf numFmtId="170" fontId="13" fillId="0" borderId="0" xfId="0" applyNumberFormat="1" applyFont="1" applyAlignment="1">
      <alignment horizontal="center"/>
    </xf>
    <xf numFmtId="170" fontId="13" fillId="0" borderId="0" xfId="0" applyNumberFormat="1" applyFont="1" applyAlignment="1">
      <alignment horizontal="left"/>
    </xf>
    <xf numFmtId="170" fontId="0" fillId="0" borderId="0" xfId="0" applyNumberFormat="1" applyAlignment="1">
      <alignment horizontal="fill"/>
    </xf>
    <xf numFmtId="37" fontId="0" fillId="0" borderId="0" xfId="0" applyNumberFormat="1" applyAlignment="1">
      <alignment horizontal="fill"/>
    </xf>
    <xf numFmtId="10" fontId="0" fillId="0" borderId="0" xfId="0" applyNumberFormat="1" applyAlignment="1">
      <alignment horizontal="fill"/>
    </xf>
    <xf numFmtId="0" fontId="13" fillId="0" borderId="0" xfId="0" applyFont="1" applyAlignment="1">
      <alignment horizontal="center"/>
    </xf>
    <xf numFmtId="0" fontId="13" fillId="0" borderId="0" xfId="0" applyFont="1"/>
    <xf numFmtId="37" fontId="13" fillId="0" borderId="0" xfId="0" applyNumberFormat="1" applyFont="1"/>
    <xf numFmtId="0" fontId="3" fillId="0" borderId="0" xfId="0" applyFont="1"/>
    <xf numFmtId="0" fontId="34" fillId="0" borderId="0" xfId="0" applyFont="1"/>
    <xf numFmtId="0" fontId="29" fillId="0" borderId="0" xfId="0" applyFont="1"/>
    <xf numFmtId="0" fontId="38" fillId="0" borderId="0" xfId="0" applyFont="1"/>
    <xf numFmtId="10" fontId="40" fillId="0" borderId="51" xfId="0" applyNumberFormat="1" applyFont="1" applyBorder="1"/>
    <xf numFmtId="38" fontId="37" fillId="0" borderId="8" xfId="0" applyNumberFormat="1" applyFont="1" applyBorder="1"/>
    <xf numFmtId="38" fontId="37" fillId="0" borderId="10" xfId="0" applyNumberFormat="1" applyFont="1" applyBorder="1"/>
    <xf numFmtId="0" fontId="41" fillId="0" borderId="0" xfId="0" applyFont="1"/>
    <xf numFmtId="170" fontId="32" fillId="0" borderId="2" xfId="3" applyBorder="1" applyAlignment="1">
      <alignment horizontal="center"/>
    </xf>
    <xf numFmtId="170" fontId="32" fillId="0" borderId="3" xfId="3" applyBorder="1" applyAlignment="1">
      <alignment horizontal="center"/>
    </xf>
    <xf numFmtId="170" fontId="32" fillId="0" borderId="5" xfId="3" applyBorder="1" applyAlignment="1">
      <alignment horizontal="center"/>
    </xf>
    <xf numFmtId="0" fontId="37" fillId="0" borderId="2" xfId="0" applyFont="1" applyBorder="1"/>
    <xf numFmtId="0" fontId="37" fillId="0" borderId="3" xfId="0" applyFont="1" applyBorder="1"/>
    <xf numFmtId="0" fontId="37" fillId="0" borderId="5" xfId="0" applyFont="1" applyBorder="1"/>
    <xf numFmtId="165" fontId="40" fillId="0" borderId="52" xfId="0" applyNumberFormat="1" applyFont="1" applyBorder="1" applyAlignment="1">
      <alignment horizontal="center"/>
    </xf>
    <xf numFmtId="165" fontId="40" fillId="0" borderId="53" xfId="0" applyNumberFormat="1" applyFont="1" applyBorder="1" applyAlignment="1">
      <alignment horizontal="center"/>
    </xf>
    <xf numFmtId="165" fontId="40" fillId="0" borderId="54" xfId="0" applyNumberFormat="1" applyFont="1" applyBorder="1" applyAlignment="1">
      <alignment horizontal="center"/>
    </xf>
    <xf numFmtId="0" fontId="29" fillId="0" borderId="0" xfId="0" applyFont="1" applyAlignment="1">
      <alignment horizontal="left"/>
    </xf>
    <xf numFmtId="0" fontId="0" fillId="0" borderId="2" xfId="0" applyBorder="1"/>
    <xf numFmtId="0" fontId="0" fillId="0" borderId="3" xfId="0" applyBorder="1"/>
    <xf numFmtId="0" fontId="0" fillId="0" borderId="5" xfId="0" applyBorder="1"/>
    <xf numFmtId="0" fontId="37" fillId="0" borderId="0" xfId="0" applyFont="1"/>
    <xf numFmtId="10" fontId="0" fillId="0" borderId="9" xfId="0" applyNumberFormat="1" applyBorder="1"/>
    <xf numFmtId="10" fontId="0" fillId="0" borderId="4" xfId="0" applyNumberFormat="1" applyBorder="1"/>
    <xf numFmtId="38" fontId="0" fillId="0" borderId="6" xfId="0" applyNumberFormat="1" applyBorder="1"/>
    <xf numFmtId="38" fontId="0" fillId="0" borderId="7" xfId="0" applyNumberFormat="1" applyBorder="1"/>
    <xf numFmtId="40" fontId="0" fillId="0" borderId="49" xfId="0" applyNumberFormat="1" applyBorder="1"/>
    <xf numFmtId="10" fontId="0" fillId="0" borderId="49" xfId="0" applyNumberFormat="1" applyBorder="1"/>
    <xf numFmtId="38" fontId="0" fillId="0" borderId="49" xfId="0" applyNumberFormat="1" applyBorder="1"/>
    <xf numFmtId="37" fontId="0" fillId="4" borderId="6" xfId="0" applyNumberFormat="1" applyFill="1" applyBorder="1"/>
    <xf numFmtId="37" fontId="0" fillId="4" borderId="7" xfId="0" applyNumberFormat="1" applyFill="1" applyBorder="1"/>
    <xf numFmtId="37" fontId="0" fillId="4" borderId="8" xfId="0" applyNumberFormat="1" applyFill="1" applyBorder="1"/>
    <xf numFmtId="37" fontId="0" fillId="4" borderId="49" xfId="0" applyNumberFormat="1" applyFill="1" applyBorder="1"/>
    <xf numFmtId="37" fontId="0" fillId="4" borderId="0" xfId="0" applyNumberFormat="1" applyFill="1"/>
    <xf numFmtId="37" fontId="0" fillId="4" borderId="50" xfId="0" applyNumberFormat="1" applyFill="1" applyBorder="1"/>
    <xf numFmtId="37" fontId="0" fillId="4" borderId="9" xfId="0" applyNumberFormat="1" applyFill="1" applyBorder="1"/>
    <xf numFmtId="37" fontId="0" fillId="4" borderId="4" xfId="0" applyNumberFormat="1" applyFill="1" applyBorder="1"/>
    <xf numFmtId="37" fontId="0" fillId="4" borderId="10" xfId="0" applyNumberFormat="1" applyFill="1" applyBorder="1"/>
    <xf numFmtId="38" fontId="0" fillId="4" borderId="6" xfId="0" applyNumberFormat="1" applyFill="1" applyBorder="1"/>
    <xf numFmtId="38" fontId="0" fillId="4" borderId="7" xfId="0" applyNumberFormat="1" applyFill="1" applyBorder="1"/>
    <xf numFmtId="38" fontId="0" fillId="4" borderId="8" xfId="0" applyNumberFormat="1" applyFill="1" applyBorder="1"/>
    <xf numFmtId="38" fontId="0" fillId="4" borderId="49" xfId="0" applyNumberFormat="1" applyFill="1" applyBorder="1"/>
    <xf numFmtId="38" fontId="0" fillId="4" borderId="0" xfId="0" applyNumberFormat="1" applyFill="1"/>
    <xf numFmtId="38" fontId="0" fillId="4" borderId="50" xfId="0" applyNumberFormat="1" applyFill="1" applyBorder="1"/>
    <xf numFmtId="38" fontId="0" fillId="4" borderId="9" xfId="0" applyNumberFormat="1" applyFill="1" applyBorder="1"/>
    <xf numFmtId="38" fontId="0" fillId="4" borderId="4" xfId="0" applyNumberFormat="1" applyFill="1" applyBorder="1"/>
    <xf numFmtId="38" fontId="0" fillId="4" borderId="10" xfId="0" applyNumberFormat="1" applyFill="1" applyBorder="1"/>
    <xf numFmtId="0" fontId="42" fillId="0" borderId="0" xfId="0" applyFont="1"/>
    <xf numFmtId="0" fontId="19" fillId="0" borderId="0" xfId="0" applyFont="1" applyAlignment="1">
      <alignment horizontal="right"/>
    </xf>
    <xf numFmtId="38" fontId="19" fillId="0" borderId="49" xfId="0" applyNumberFormat="1" applyFont="1" applyBorder="1"/>
    <xf numFmtId="40" fontId="0" fillId="4" borderId="0" xfId="0" applyNumberFormat="1" applyFill="1"/>
    <xf numFmtId="10" fontId="0" fillId="4" borderId="0" xfId="0" applyNumberFormat="1" applyFill="1"/>
    <xf numFmtId="38" fontId="19" fillId="4" borderId="0" xfId="0" applyNumberFormat="1" applyFont="1" applyFill="1"/>
    <xf numFmtId="10" fontId="0" fillId="4" borderId="4" xfId="0" applyNumberFormat="1" applyFill="1" applyBorder="1"/>
    <xf numFmtId="40" fontId="0" fillId="4" borderId="49" xfId="0" applyNumberFormat="1" applyFill="1" applyBorder="1"/>
    <xf numFmtId="40" fontId="0" fillId="4" borderId="50" xfId="0" applyNumberFormat="1" applyFill="1" applyBorder="1"/>
    <xf numFmtId="10" fontId="0" fillId="4" borderId="49" xfId="0" applyNumberFormat="1" applyFill="1" applyBorder="1"/>
    <xf numFmtId="10" fontId="0" fillId="4" borderId="50" xfId="0" applyNumberFormat="1" applyFill="1" applyBorder="1"/>
    <xf numFmtId="38" fontId="19" fillId="4" borderId="49" xfId="0" applyNumberFormat="1" applyFont="1" applyFill="1" applyBorder="1"/>
    <xf numFmtId="38" fontId="19" fillId="4" borderId="50" xfId="0" applyNumberFormat="1" applyFont="1" applyFill="1" applyBorder="1"/>
    <xf numFmtId="10" fontId="0" fillId="4" borderId="9" xfId="0" applyNumberFormat="1" applyFill="1" applyBorder="1"/>
    <xf numFmtId="10" fontId="0" fillId="4" borderId="10" xfId="0" applyNumberFormat="1" applyFill="1" applyBorder="1"/>
    <xf numFmtId="0" fontId="20" fillId="0" borderId="0" xfId="0" applyFont="1"/>
  </cellXfs>
  <cellStyles count="5">
    <cellStyle name="Comma" xfId="1" builtinId="3"/>
    <cellStyle name="Currency" xfId="2" builtinId="4"/>
    <cellStyle name="Normal" xfId="0" builtinId="0"/>
    <cellStyle name="Normal_INTL-FOR (2)" xfId="3" xr:uid="{00000000-0005-0000-0000-000003000000}"/>
    <cellStyle name="Percent" xfId="4"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purl.oclc.org/ooxml/officeDocument/relationships/worksheet" Target="worksheets/sheet26.xml"/><Relationship Id="rId21" Type="http://purl.oclc.org/ooxml/officeDocument/relationships/worksheet" Target="worksheets/sheet21.xml"/><Relationship Id="rId42" Type="http://purl.oclc.org/ooxml/officeDocument/relationships/worksheet" Target="worksheets/sheet42.xml"/><Relationship Id="rId47" Type="http://purl.oclc.org/ooxml/officeDocument/relationships/worksheet" Target="worksheets/sheet47.xml"/><Relationship Id="rId63" Type="http://purl.oclc.org/ooxml/officeDocument/relationships/worksheet" Target="worksheets/sheet63.xml"/><Relationship Id="rId68" Type="http://purl.oclc.org/ooxml/officeDocument/relationships/worksheet" Target="worksheets/sheet68.xml"/><Relationship Id="rId84" Type="http://purl.oclc.org/ooxml/officeDocument/relationships/worksheet" Target="worksheets/sheet84.xml"/><Relationship Id="rId89" Type="http://purl.oclc.org/ooxml/officeDocument/relationships/worksheet" Target="worksheets/sheet89.xml"/><Relationship Id="rId16" Type="http://purl.oclc.org/ooxml/officeDocument/relationships/worksheet" Target="worksheets/sheet16.xml"/><Relationship Id="rId11" Type="http://purl.oclc.org/ooxml/officeDocument/relationships/worksheet" Target="worksheets/sheet11.xml"/><Relationship Id="rId32" Type="http://purl.oclc.org/ooxml/officeDocument/relationships/worksheet" Target="worksheets/sheet32.xml"/><Relationship Id="rId37" Type="http://purl.oclc.org/ooxml/officeDocument/relationships/worksheet" Target="worksheets/sheet37.xml"/><Relationship Id="rId53" Type="http://purl.oclc.org/ooxml/officeDocument/relationships/worksheet" Target="worksheets/sheet53.xml"/><Relationship Id="rId58" Type="http://purl.oclc.org/ooxml/officeDocument/relationships/worksheet" Target="worksheets/sheet58.xml"/><Relationship Id="rId74" Type="http://purl.oclc.org/ooxml/officeDocument/relationships/worksheet" Target="worksheets/sheet74.xml"/><Relationship Id="rId79" Type="http://purl.oclc.org/ooxml/officeDocument/relationships/worksheet" Target="worksheets/sheet79.xml"/><Relationship Id="rId5" Type="http://purl.oclc.org/ooxml/officeDocument/relationships/worksheet" Target="worksheets/sheet5.xml"/><Relationship Id="rId90" Type="http://purl.oclc.org/ooxml/officeDocument/relationships/externalLink" Target="externalLinks/externalLink1.xml"/><Relationship Id="rId95" Type="http://purl.oclc.org/ooxml/officeDocument/relationships/theme" Target="theme/theme1.xml"/><Relationship Id="rId22" Type="http://purl.oclc.org/ooxml/officeDocument/relationships/worksheet" Target="worksheets/sheet22.xml"/><Relationship Id="rId27" Type="http://purl.oclc.org/ooxml/officeDocument/relationships/worksheet" Target="worksheets/sheet27.xml"/><Relationship Id="rId43" Type="http://purl.oclc.org/ooxml/officeDocument/relationships/worksheet" Target="worksheets/sheet43.xml"/><Relationship Id="rId48" Type="http://purl.oclc.org/ooxml/officeDocument/relationships/worksheet" Target="worksheets/sheet48.xml"/><Relationship Id="rId64" Type="http://purl.oclc.org/ooxml/officeDocument/relationships/worksheet" Target="worksheets/sheet64.xml"/><Relationship Id="rId69" Type="http://purl.oclc.org/ooxml/officeDocument/relationships/worksheet" Target="worksheets/sheet69.xml"/><Relationship Id="rId80" Type="http://purl.oclc.org/ooxml/officeDocument/relationships/worksheet" Target="worksheets/sheet80.xml"/><Relationship Id="rId85" Type="http://purl.oclc.org/ooxml/officeDocument/relationships/worksheet" Target="worksheets/sheet85.xml"/><Relationship Id="rId3" Type="http://purl.oclc.org/ooxml/officeDocument/relationships/worksheet" Target="worksheets/sheet3.xml"/><Relationship Id="rId12" Type="http://purl.oclc.org/ooxml/officeDocument/relationships/worksheet" Target="worksheets/sheet12.xml"/><Relationship Id="rId17" Type="http://purl.oclc.org/ooxml/officeDocument/relationships/worksheet" Target="worksheets/sheet17.xml"/><Relationship Id="rId25" Type="http://purl.oclc.org/ooxml/officeDocument/relationships/worksheet" Target="worksheets/sheet25.xml"/><Relationship Id="rId33" Type="http://purl.oclc.org/ooxml/officeDocument/relationships/worksheet" Target="worksheets/sheet33.xml"/><Relationship Id="rId38" Type="http://purl.oclc.org/ooxml/officeDocument/relationships/worksheet" Target="worksheets/sheet38.xml"/><Relationship Id="rId46" Type="http://purl.oclc.org/ooxml/officeDocument/relationships/worksheet" Target="worksheets/sheet46.xml"/><Relationship Id="rId59" Type="http://purl.oclc.org/ooxml/officeDocument/relationships/worksheet" Target="worksheets/sheet59.xml"/><Relationship Id="rId67" Type="http://purl.oclc.org/ooxml/officeDocument/relationships/worksheet" Target="worksheets/sheet67.xml"/><Relationship Id="rId20" Type="http://purl.oclc.org/ooxml/officeDocument/relationships/worksheet" Target="worksheets/sheet20.xml"/><Relationship Id="rId41" Type="http://purl.oclc.org/ooxml/officeDocument/relationships/worksheet" Target="worksheets/sheet41.xml"/><Relationship Id="rId54" Type="http://purl.oclc.org/ooxml/officeDocument/relationships/worksheet" Target="worksheets/sheet54.xml"/><Relationship Id="rId62" Type="http://purl.oclc.org/ooxml/officeDocument/relationships/worksheet" Target="worksheets/sheet62.xml"/><Relationship Id="rId70" Type="http://purl.oclc.org/ooxml/officeDocument/relationships/worksheet" Target="worksheets/sheet70.xml"/><Relationship Id="rId75" Type="http://purl.oclc.org/ooxml/officeDocument/relationships/worksheet" Target="worksheets/sheet75.xml"/><Relationship Id="rId83" Type="http://purl.oclc.org/ooxml/officeDocument/relationships/worksheet" Target="worksheets/sheet83.xml"/><Relationship Id="rId88" Type="http://purl.oclc.org/ooxml/officeDocument/relationships/worksheet" Target="worksheets/sheet88.xml"/><Relationship Id="rId91" Type="http://purl.oclc.org/ooxml/officeDocument/relationships/externalLink" Target="externalLinks/externalLink2.xml"/><Relationship Id="rId96" Type="http://purl.oclc.org/ooxml/officeDocument/relationships/styles" Target="styles.xml"/><Relationship Id="rId1" Type="http://purl.oclc.org/ooxml/officeDocument/relationships/worksheet" Target="worksheets/sheet1.xml"/><Relationship Id="rId6" Type="http://purl.oclc.org/ooxml/officeDocument/relationships/worksheet" Target="worksheets/sheet6.xml"/><Relationship Id="rId15" Type="http://purl.oclc.org/ooxml/officeDocument/relationships/worksheet" Target="worksheets/sheet15.xml"/><Relationship Id="rId23" Type="http://purl.oclc.org/ooxml/officeDocument/relationships/worksheet" Target="worksheets/sheet23.xml"/><Relationship Id="rId28" Type="http://purl.oclc.org/ooxml/officeDocument/relationships/worksheet" Target="worksheets/sheet28.xml"/><Relationship Id="rId36" Type="http://purl.oclc.org/ooxml/officeDocument/relationships/worksheet" Target="worksheets/sheet36.xml"/><Relationship Id="rId49" Type="http://purl.oclc.org/ooxml/officeDocument/relationships/worksheet" Target="worksheets/sheet49.xml"/><Relationship Id="rId57" Type="http://purl.oclc.org/ooxml/officeDocument/relationships/worksheet" Target="worksheets/sheet57.xml"/><Relationship Id="rId10" Type="http://purl.oclc.org/ooxml/officeDocument/relationships/worksheet" Target="worksheets/sheet10.xml"/><Relationship Id="rId31" Type="http://purl.oclc.org/ooxml/officeDocument/relationships/worksheet" Target="worksheets/sheet31.xml"/><Relationship Id="rId44" Type="http://purl.oclc.org/ooxml/officeDocument/relationships/worksheet" Target="worksheets/sheet44.xml"/><Relationship Id="rId52" Type="http://purl.oclc.org/ooxml/officeDocument/relationships/worksheet" Target="worksheets/sheet52.xml"/><Relationship Id="rId60" Type="http://purl.oclc.org/ooxml/officeDocument/relationships/worksheet" Target="worksheets/sheet60.xml"/><Relationship Id="rId65" Type="http://purl.oclc.org/ooxml/officeDocument/relationships/worksheet" Target="worksheets/sheet65.xml"/><Relationship Id="rId73" Type="http://purl.oclc.org/ooxml/officeDocument/relationships/worksheet" Target="worksheets/sheet73.xml"/><Relationship Id="rId78" Type="http://purl.oclc.org/ooxml/officeDocument/relationships/worksheet" Target="worksheets/sheet78.xml"/><Relationship Id="rId81" Type="http://purl.oclc.org/ooxml/officeDocument/relationships/worksheet" Target="worksheets/sheet81.xml"/><Relationship Id="rId86" Type="http://purl.oclc.org/ooxml/officeDocument/relationships/worksheet" Target="worksheets/sheet86.xml"/><Relationship Id="rId94" Type="http://purl.oclc.org/ooxml/officeDocument/relationships/externalLink" Target="externalLinks/externalLink5.xml"/><Relationship Id="rId4" Type="http://purl.oclc.org/ooxml/officeDocument/relationships/worksheet" Target="worksheets/sheet4.xml"/><Relationship Id="rId9" Type="http://purl.oclc.org/ooxml/officeDocument/relationships/worksheet" Target="worksheets/sheet9.xml"/><Relationship Id="rId13" Type="http://purl.oclc.org/ooxml/officeDocument/relationships/worksheet" Target="worksheets/sheet13.xml"/><Relationship Id="rId18" Type="http://purl.oclc.org/ooxml/officeDocument/relationships/worksheet" Target="worksheets/sheet18.xml"/><Relationship Id="rId39" Type="http://purl.oclc.org/ooxml/officeDocument/relationships/worksheet" Target="worksheets/sheet39.xml"/><Relationship Id="rId34" Type="http://purl.oclc.org/ooxml/officeDocument/relationships/worksheet" Target="worksheets/sheet34.xml"/><Relationship Id="rId50" Type="http://purl.oclc.org/ooxml/officeDocument/relationships/worksheet" Target="worksheets/sheet50.xml"/><Relationship Id="rId55" Type="http://purl.oclc.org/ooxml/officeDocument/relationships/worksheet" Target="worksheets/sheet55.xml"/><Relationship Id="rId76" Type="http://purl.oclc.org/ooxml/officeDocument/relationships/worksheet" Target="worksheets/sheet76.xml"/><Relationship Id="rId97" Type="http://purl.oclc.org/ooxml/officeDocument/relationships/sharedStrings" Target="sharedStrings.xml"/><Relationship Id="rId7" Type="http://purl.oclc.org/ooxml/officeDocument/relationships/worksheet" Target="worksheets/sheet7.xml"/><Relationship Id="rId71" Type="http://purl.oclc.org/ooxml/officeDocument/relationships/worksheet" Target="worksheets/sheet71.xml"/><Relationship Id="rId92" Type="http://purl.oclc.org/ooxml/officeDocument/relationships/externalLink" Target="externalLinks/externalLink3.xml"/><Relationship Id="rId2" Type="http://purl.oclc.org/ooxml/officeDocument/relationships/worksheet" Target="worksheets/sheet2.xml"/><Relationship Id="rId29" Type="http://purl.oclc.org/ooxml/officeDocument/relationships/worksheet" Target="worksheets/sheet29.xml"/><Relationship Id="rId24" Type="http://purl.oclc.org/ooxml/officeDocument/relationships/worksheet" Target="worksheets/sheet24.xml"/><Relationship Id="rId40" Type="http://purl.oclc.org/ooxml/officeDocument/relationships/worksheet" Target="worksheets/sheet40.xml"/><Relationship Id="rId45" Type="http://purl.oclc.org/ooxml/officeDocument/relationships/worksheet" Target="worksheets/sheet45.xml"/><Relationship Id="rId66" Type="http://purl.oclc.org/ooxml/officeDocument/relationships/worksheet" Target="worksheets/sheet66.xml"/><Relationship Id="rId87" Type="http://purl.oclc.org/ooxml/officeDocument/relationships/worksheet" Target="worksheets/sheet87.xml"/><Relationship Id="rId61" Type="http://purl.oclc.org/ooxml/officeDocument/relationships/worksheet" Target="worksheets/sheet61.xml"/><Relationship Id="rId82" Type="http://purl.oclc.org/ooxml/officeDocument/relationships/worksheet" Target="worksheets/sheet82.xml"/><Relationship Id="rId19" Type="http://purl.oclc.org/ooxml/officeDocument/relationships/worksheet" Target="worksheets/sheet19.xml"/><Relationship Id="rId14" Type="http://purl.oclc.org/ooxml/officeDocument/relationships/worksheet" Target="worksheets/sheet14.xml"/><Relationship Id="rId30" Type="http://purl.oclc.org/ooxml/officeDocument/relationships/worksheet" Target="worksheets/sheet30.xml"/><Relationship Id="rId35" Type="http://purl.oclc.org/ooxml/officeDocument/relationships/worksheet" Target="worksheets/sheet35.xml"/><Relationship Id="rId56" Type="http://purl.oclc.org/ooxml/officeDocument/relationships/worksheet" Target="worksheets/sheet56.xml"/><Relationship Id="rId77" Type="http://purl.oclc.org/ooxml/officeDocument/relationships/worksheet" Target="worksheets/sheet77.xml"/><Relationship Id="rId8" Type="http://purl.oclc.org/ooxml/officeDocument/relationships/worksheet" Target="worksheets/sheet8.xml"/><Relationship Id="rId51" Type="http://purl.oclc.org/ooxml/officeDocument/relationships/worksheet" Target="worksheets/sheet51.xml"/><Relationship Id="rId72" Type="http://purl.oclc.org/ooxml/officeDocument/relationships/worksheet" Target="worksheets/sheet72.xml"/><Relationship Id="rId93" Type="http://purl.oclc.org/ooxml/officeDocument/relationships/externalLink" Target="externalLinks/externalLink4.xml"/><Relationship Id="rId98" Type="http://purl.oclc.org/ooxml/officeDocument/relationships/calcChain" Target="calcChain.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75" b="1" i="0" u="none" strike="noStrike" baseline="0%">
                <a:solidFill>
                  <a:srgbClr val="000000"/>
                </a:solidFill>
                <a:latin typeface="Arial"/>
                <a:ea typeface="Arial"/>
                <a:cs typeface="Arial"/>
              </a:defRPr>
            </a:pPr>
            <a:r>
              <a:t>Capital Structure</a:t>
            </a:r>
          </a:p>
        </c:rich>
      </c:tx>
      <c:layout>
        <c:manualLayout>
          <c:xMode val="edge"/>
          <c:yMode val="edge"/>
          <c:x val="0.3161094224924012"/>
          <c:y val="4.0160642570281124E-2"/>
        </c:manualLayout>
      </c:layout>
      <c:overlay val="0"/>
      <c:spPr>
        <a:noFill/>
        <a:ln w="25400">
          <a:noFill/>
        </a:ln>
      </c:spPr>
    </c:title>
    <c:autoTitleDeleted val="0"/>
    <c:plotArea>
      <c:layout>
        <c:manualLayout>
          <c:layoutTarget val="inner"/>
          <c:xMode val="edge"/>
          <c:yMode val="edge"/>
          <c:x val="0.19756838905775076"/>
          <c:y val="0.13253064025884892"/>
          <c:w val="0.47720364741641336"/>
          <c:h val="0.63052456123149325"/>
        </c:manualLayout>
      </c:layout>
      <c:pieChart>
        <c:varyColors val="1"/>
        <c:ser>
          <c:idx val="0"/>
          <c:order val="0"/>
          <c:spPr>
            <a:solidFill>
              <a:srgbClr val="8080FF"/>
            </a:solidFill>
            <a:ln w="12700">
              <a:solidFill>
                <a:srgbClr val="000000"/>
              </a:solidFill>
              <a:prstDash val="solid"/>
            </a:ln>
          </c:spPr>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1FD8-4510-8A72-7C764F86CA3E}"/>
              </c:ext>
            </c:extLst>
          </c:dPt>
          <c:dLbls>
            <c:numFmt formatCode="0%" sourceLinked="0"/>
            <c:spPr>
              <a:noFill/>
              <a:ln w="25400">
                <a:noFill/>
              </a:ln>
            </c:spPr>
            <c:txPr>
              <a:bodyPr/>
              <a:lstStyle/>
              <a:p>
                <a:pPr>
                  <a:defRPr sz="1625"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'Cash Flow'!$E$109:$E$110</c:f>
              <c:strCache>
                <c:ptCount val="2"/>
                <c:pt idx="0">
                  <c:v>DEBT</c:v>
                </c:pt>
                <c:pt idx="1">
                  <c:v>EQUITY</c:v>
                </c:pt>
              </c:strCache>
            </c:strRef>
          </c:cat>
          <c:val>
            <c:numRef>
              <c:f>'Cash Flow'!$F$109:$F$110</c:f>
              <c:numCache>
                <c:formatCode>0%</c:formatCode>
                <c:ptCount val="2"/>
                <c:pt idx="0">
                  <c:v>0.5278550870799843</c:v>
                </c:pt>
                <c:pt idx="1">
                  <c:v>0.47214491292001565</c:v>
                </c:pt>
              </c:numCache>
            </c:numRef>
          </c:val>
          <c:extLst>
            <c:ext xmlns:c16="http://schemas.microsoft.com/office/drawing/2014/chart" uri="{C3380CC4-5D6E-409C-BE32-E72D297353CC}">
              <c16:uniqueId val="{00000002-1FD8-4510-8A72-7C764F86CA3E}"/>
            </c:ext>
          </c:extLst>
        </c:ser>
        <c:dLbls>
          <c:showLegendKey val="0"/>
          <c:showVal val="0"/>
          <c:showCatName val="0"/>
          <c:showSerName val="0"/>
          <c:showPercent val="1"/>
          <c:showBubbleSize val="0"/>
          <c:showLeaderLines val="1"/>
        </c:dLbls>
        <c:firstSliceAng val="0"/>
      </c:pieChart>
      <c:spPr>
        <a:noFill/>
        <a:ln w="25400">
          <a:noFill/>
        </a:ln>
      </c:spPr>
    </c:plotArea>
    <c:legend>
      <c:legendPos val="r"/>
      <c:layout>
        <c:manualLayout>
          <c:xMode val="edge"/>
          <c:yMode val="edge"/>
          <c:x val="0.83148298517611618"/>
          <c:y val="0.52139037433155078"/>
          <c:w val="0.1333335744603126"/>
          <c:h val="0.12032085561497326"/>
        </c:manualLayout>
      </c:layout>
      <c:overlay val="0"/>
      <c:spPr>
        <a:solidFill>
          <a:srgbClr val="FFFFFF"/>
        </a:solidFill>
        <a:ln w="3175">
          <a:solidFill>
            <a:srgbClr val="000000"/>
          </a:solidFill>
          <a:prstDash val="solid"/>
        </a:ln>
      </c:spPr>
      <c:txPr>
        <a:bodyPr/>
        <a:lstStyle/>
        <a:p>
          <a:pPr>
            <a:defRPr sz="985"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4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Amount and Mixture of Capital</a:t>
            </a:r>
          </a:p>
        </c:rich>
      </c:tx>
      <c:layout>
        <c:manualLayout>
          <c:xMode val="edge"/>
          <c:yMode val="edge"/>
          <c:x val="0.3592108025970438"/>
          <c:y val="4.1095890410958902E-2"/>
        </c:manualLayout>
      </c:layout>
      <c:overlay val="0"/>
      <c:spPr>
        <a:noFill/>
        <a:ln w="25400">
          <a:noFill/>
        </a:ln>
      </c:spPr>
    </c:title>
    <c:autoTitleDeleted val="0"/>
    <c:plotArea>
      <c:layout>
        <c:manualLayout>
          <c:layoutTarget val="inner"/>
          <c:xMode val="edge"/>
          <c:yMode val="edge"/>
          <c:x val="3.9193317456135496E-2"/>
          <c:y val="0.18357531225305765"/>
          <c:w val="0.89041128978016559"/>
          <c:h val="0.61594348190170667"/>
        </c:manualLayout>
      </c:layout>
      <c:barChart>
        <c:barDir val="col"/>
        <c:grouping val="stacked"/>
        <c:varyColors val="0"/>
        <c:ser>
          <c:idx val="0"/>
          <c:order val="0"/>
          <c:tx>
            <c:strRef>
              <c:f>'Cash Flow'!$E$11</c:f>
              <c:strCache>
                <c:ptCount val="1"/>
                <c:pt idx="0">
                  <c:v> Amount of debt</c:v>
                </c:pt>
              </c:strCache>
            </c:strRef>
          </c:tx>
          <c:spPr>
            <a:solidFill>
              <a:srgbClr val="8080FF"/>
            </a:solidFill>
            <a:ln w="12700">
              <a:solidFill>
                <a:srgbClr val="000000"/>
              </a:solidFill>
              <a:prstDash val="solid"/>
            </a:ln>
          </c:spPr>
          <c:invertIfNegative val="0"/>
          <c:cat>
            <c:strRef>
              <c:f>'Cash Flow'!$F$4:$CB$4</c:f>
              <c:strCache>
                <c:ptCount val="75"/>
                <c:pt idx="0">
                  <c:v>Period 1</c:v>
                </c:pt>
                <c:pt idx="1">
                  <c:v>Period 2</c:v>
                </c:pt>
                <c:pt idx="2">
                  <c:v>Period 3</c:v>
                </c:pt>
                <c:pt idx="3">
                  <c:v>Period 4</c:v>
                </c:pt>
                <c:pt idx="4">
                  <c:v>Period 5</c:v>
                </c:pt>
                <c:pt idx="5">
                  <c:v>Period 6</c:v>
                </c:pt>
                <c:pt idx="6">
                  <c:v>Period 7</c:v>
                </c:pt>
                <c:pt idx="7">
                  <c:v>Period 8</c:v>
                </c:pt>
                <c:pt idx="8">
                  <c:v>Period 9</c:v>
                </c:pt>
                <c:pt idx="9">
                  <c:v>Period 10</c:v>
                </c:pt>
                <c:pt idx="10">
                  <c:v>Period 11</c:v>
                </c:pt>
                <c:pt idx="11">
                  <c:v>Period 12</c:v>
                </c:pt>
                <c:pt idx="12">
                  <c:v>Period 13</c:v>
                </c:pt>
                <c:pt idx="13">
                  <c:v>Period 14</c:v>
                </c:pt>
                <c:pt idx="14">
                  <c:v>Period 15</c:v>
                </c:pt>
                <c:pt idx="15">
                  <c:v>Period 16</c:v>
                </c:pt>
                <c:pt idx="16">
                  <c:v>Period 17</c:v>
                </c:pt>
                <c:pt idx="17">
                  <c:v>Period 18</c:v>
                </c:pt>
                <c:pt idx="18">
                  <c:v>Period 19</c:v>
                </c:pt>
                <c:pt idx="19">
                  <c:v>Period 20</c:v>
                </c:pt>
                <c:pt idx="20">
                  <c:v>Period 21</c:v>
                </c:pt>
                <c:pt idx="21">
                  <c:v>Period 22</c:v>
                </c:pt>
                <c:pt idx="22">
                  <c:v>Period 23</c:v>
                </c:pt>
                <c:pt idx="23">
                  <c:v>Period 24</c:v>
                </c:pt>
                <c:pt idx="24">
                  <c:v>Period 25</c:v>
                </c:pt>
                <c:pt idx="25">
                  <c:v>Period 26</c:v>
                </c:pt>
                <c:pt idx="26">
                  <c:v>Period 27</c:v>
                </c:pt>
                <c:pt idx="27">
                  <c:v>Period 28</c:v>
                </c:pt>
                <c:pt idx="28">
                  <c:v>Period 29</c:v>
                </c:pt>
                <c:pt idx="29">
                  <c:v>Period 30</c:v>
                </c:pt>
                <c:pt idx="30">
                  <c:v>Period 31</c:v>
                </c:pt>
                <c:pt idx="31">
                  <c:v>Period 32</c:v>
                </c:pt>
                <c:pt idx="32">
                  <c:v>Period 33</c:v>
                </c:pt>
                <c:pt idx="33">
                  <c:v>Period 34</c:v>
                </c:pt>
                <c:pt idx="34">
                  <c:v>Period 35</c:v>
                </c:pt>
                <c:pt idx="35">
                  <c:v>Period 36</c:v>
                </c:pt>
                <c:pt idx="36">
                  <c:v>Period 37</c:v>
                </c:pt>
                <c:pt idx="37">
                  <c:v>Period 38</c:v>
                </c:pt>
                <c:pt idx="38">
                  <c:v>Period 39</c:v>
                </c:pt>
                <c:pt idx="39">
                  <c:v>Period 40</c:v>
                </c:pt>
                <c:pt idx="40">
                  <c:v>Period 41</c:v>
                </c:pt>
                <c:pt idx="41">
                  <c:v>Period 42</c:v>
                </c:pt>
                <c:pt idx="42">
                  <c:v>Period 43</c:v>
                </c:pt>
                <c:pt idx="43">
                  <c:v>Period 44</c:v>
                </c:pt>
                <c:pt idx="44">
                  <c:v>Period 45</c:v>
                </c:pt>
                <c:pt idx="45">
                  <c:v>Period 46</c:v>
                </c:pt>
                <c:pt idx="46">
                  <c:v>Period 47</c:v>
                </c:pt>
                <c:pt idx="47">
                  <c:v>Period 48</c:v>
                </c:pt>
                <c:pt idx="48">
                  <c:v>Period 49</c:v>
                </c:pt>
                <c:pt idx="49">
                  <c:v>Period 50</c:v>
                </c:pt>
                <c:pt idx="50">
                  <c:v>Period 51</c:v>
                </c:pt>
                <c:pt idx="51">
                  <c:v>Period 52</c:v>
                </c:pt>
                <c:pt idx="52">
                  <c:v>Period 53</c:v>
                </c:pt>
                <c:pt idx="53">
                  <c:v>Period 54</c:v>
                </c:pt>
                <c:pt idx="54">
                  <c:v>Period 55</c:v>
                </c:pt>
                <c:pt idx="55">
                  <c:v>Period 56</c:v>
                </c:pt>
                <c:pt idx="56">
                  <c:v>Period 57</c:v>
                </c:pt>
                <c:pt idx="57">
                  <c:v>Period 58</c:v>
                </c:pt>
                <c:pt idx="58">
                  <c:v>Period 59</c:v>
                </c:pt>
                <c:pt idx="59">
                  <c:v>Period 60</c:v>
                </c:pt>
                <c:pt idx="60">
                  <c:v>Period 61</c:v>
                </c:pt>
                <c:pt idx="61">
                  <c:v>Period 62</c:v>
                </c:pt>
                <c:pt idx="62">
                  <c:v>Period 63</c:v>
                </c:pt>
                <c:pt idx="63">
                  <c:v>Period 64</c:v>
                </c:pt>
                <c:pt idx="64">
                  <c:v>Period 65</c:v>
                </c:pt>
                <c:pt idx="65">
                  <c:v>Period 66</c:v>
                </c:pt>
                <c:pt idx="66">
                  <c:v>Period 67</c:v>
                </c:pt>
                <c:pt idx="67">
                  <c:v>Period 68</c:v>
                </c:pt>
                <c:pt idx="68">
                  <c:v>Period 69</c:v>
                </c:pt>
                <c:pt idx="69">
                  <c:v>Period 70</c:v>
                </c:pt>
                <c:pt idx="70">
                  <c:v>Period 71</c:v>
                </c:pt>
                <c:pt idx="71">
                  <c:v>Period 72</c:v>
                </c:pt>
                <c:pt idx="72">
                  <c:v>Period 73</c:v>
                </c:pt>
                <c:pt idx="73">
                  <c:v>Period 74</c:v>
                </c:pt>
                <c:pt idx="74">
                  <c:v>Period 75</c:v>
                </c:pt>
              </c:strCache>
            </c:strRef>
          </c:cat>
          <c:val>
            <c:numRef>
              <c:f>'Cash Flow'!$F$11:$CB$11</c:f>
              <c:numCache>
                <c:formatCode>#,##0_);[Red]\(#,##0\)</c:formatCode>
                <c:ptCount val="75"/>
                <c:pt idx="0">
                  <c:v>7285276</c:v>
                </c:pt>
                <c:pt idx="1">
                  <c:v>7423696</c:v>
                </c:pt>
                <c:pt idx="2">
                  <c:v>7564746</c:v>
                </c:pt>
                <c:pt idx="3">
                  <c:v>7708476</c:v>
                </c:pt>
                <c:pt idx="4">
                  <c:v>7854937</c:v>
                </c:pt>
                <c:pt idx="5">
                  <c:v>8004181</c:v>
                </c:pt>
                <c:pt idx="6">
                  <c:v>15289260</c:v>
                </c:pt>
                <c:pt idx="7">
                  <c:v>15637855</c:v>
                </c:pt>
                <c:pt idx="8">
                  <c:v>15994398</c:v>
                </c:pt>
                <c:pt idx="9">
                  <c:v>16359070</c:v>
                </c:pt>
                <c:pt idx="10">
                  <c:v>16732057</c:v>
                </c:pt>
                <c:pt idx="11">
                  <c:v>17145339</c:v>
                </c:pt>
                <c:pt idx="12">
                  <c:v>17568829</c:v>
                </c:pt>
                <c:pt idx="13">
                  <c:v>18002779</c:v>
                </c:pt>
                <c:pt idx="14">
                  <c:v>18413242</c:v>
                </c:pt>
                <c:pt idx="15">
                  <c:v>18833064</c:v>
                </c:pt>
                <c:pt idx="16">
                  <c:v>19262458</c:v>
                </c:pt>
                <c:pt idx="17">
                  <c:v>19701642</c:v>
                </c:pt>
                <c:pt idx="18">
                  <c:v>20150839</c:v>
                </c:pt>
                <c:pt idx="19">
                  <c:v>20610278</c:v>
                </c:pt>
                <c:pt idx="20">
                  <c:v>21080192</c:v>
                </c:pt>
                <c:pt idx="21">
                  <c:v>21560820</c:v>
                </c:pt>
                <c:pt idx="22">
                  <c:v>22052407</c:v>
                </c:pt>
                <c:pt idx="23">
                  <c:v>22555202</c:v>
                </c:pt>
                <c:pt idx="24">
                  <c:v>23069461</c:v>
                </c:pt>
                <c:pt idx="25">
                  <c:v>23595445</c:v>
                </c:pt>
                <c:pt idx="26">
                  <c:v>24133421</c:v>
                </c:pt>
                <c:pt idx="27">
                  <c:v>24683663</c:v>
                </c:pt>
                <c:pt idx="28">
                  <c:v>25246451</c:v>
                </c:pt>
                <c:pt idx="29">
                  <c:v>25822070</c:v>
                </c:pt>
                <c:pt idx="30">
                  <c:v>26410813</c:v>
                </c:pt>
                <c:pt idx="31">
                  <c:v>27063160</c:v>
                </c:pt>
                <c:pt idx="32">
                  <c:v>27731620</c:v>
                </c:pt>
                <c:pt idx="33">
                  <c:v>28469281</c:v>
                </c:pt>
                <c:pt idx="34">
                  <c:v>29226564</c:v>
                </c:pt>
                <c:pt idx="35">
                  <c:v>30337173</c:v>
                </c:pt>
                <c:pt idx="36">
                  <c:v>31489986</c:v>
                </c:pt>
                <c:pt idx="37">
                  <c:v>32686605</c:v>
                </c:pt>
                <c:pt idx="38">
                  <c:v>33928696</c:v>
                </c:pt>
                <c:pt idx="39">
                  <c:v>34831199</c:v>
                </c:pt>
                <c:pt idx="40">
                  <c:v>33040785</c:v>
                </c:pt>
                <c:pt idx="41">
                  <c:v>34296335</c:v>
                </c:pt>
                <c:pt idx="42">
                  <c:v>35599596</c:v>
                </c:pt>
                <c:pt idx="43">
                  <c:v>36952381</c:v>
                </c:pt>
                <c:pt idx="44">
                  <c:v>37935314</c:v>
                </c:pt>
                <c:pt idx="45">
                  <c:v>38944393</c:v>
                </c:pt>
                <c:pt idx="46">
                  <c:v>39980314</c:v>
                </c:pt>
                <c:pt idx="47">
                  <c:v>35910790</c:v>
                </c:pt>
                <c:pt idx="48">
                  <c:v>36797787</c:v>
                </c:pt>
                <c:pt idx="49">
                  <c:v>37776608</c:v>
                </c:pt>
                <c:pt idx="50">
                  <c:v>38781466</c:v>
                </c:pt>
                <c:pt idx="51">
                  <c:v>39813053</c:v>
                </c:pt>
                <c:pt idx="52">
                  <c:v>40872080</c:v>
                </c:pt>
                <c:pt idx="53">
                  <c:v>41959277</c:v>
                </c:pt>
                <c:pt idx="54">
                  <c:v>43075394</c:v>
                </c:pt>
                <c:pt idx="55">
                  <c:v>31944859</c:v>
                </c:pt>
                <c:pt idx="56">
                  <c:v>30044764</c:v>
                </c:pt>
                <c:pt idx="57">
                  <c:v>31186465</c:v>
                </c:pt>
                <c:pt idx="58">
                  <c:v>29205651</c:v>
                </c:pt>
                <c:pt idx="59">
                  <c:v>30315466</c:v>
                </c:pt>
                <c:pt idx="60">
                  <c:v>31467454</c:v>
                </c:pt>
                <c:pt idx="61">
                  <c:v>22283217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extLst>
            <c:ext xmlns:c16="http://schemas.microsoft.com/office/drawing/2014/chart" uri="{C3380CC4-5D6E-409C-BE32-E72D297353CC}">
              <c16:uniqueId val="{00000000-E1AD-46DC-A8EA-C627F88A3AB7}"/>
            </c:ext>
          </c:extLst>
        </c:ser>
        <c:ser>
          <c:idx val="1"/>
          <c:order val="1"/>
          <c:tx>
            <c:strRef>
              <c:f>'Cash Flow'!$E$12</c:f>
              <c:strCache>
                <c:ptCount val="1"/>
                <c:pt idx="0">
                  <c:v>Amount of Equity</c:v>
                </c:pt>
              </c:strCache>
            </c:strRef>
          </c:tx>
          <c:spPr>
            <a:solidFill>
              <a:srgbClr val="802060"/>
            </a:solidFill>
            <a:ln w="12700">
              <a:solidFill>
                <a:srgbClr val="000000"/>
              </a:solidFill>
              <a:prstDash val="solid"/>
            </a:ln>
          </c:spPr>
          <c:invertIfNegative val="0"/>
          <c:cat>
            <c:strRef>
              <c:f>'Cash Flow'!$F$4:$CB$4</c:f>
              <c:strCache>
                <c:ptCount val="75"/>
                <c:pt idx="0">
                  <c:v>Period 1</c:v>
                </c:pt>
                <c:pt idx="1">
                  <c:v>Period 2</c:v>
                </c:pt>
                <c:pt idx="2">
                  <c:v>Period 3</c:v>
                </c:pt>
                <c:pt idx="3">
                  <c:v>Period 4</c:v>
                </c:pt>
                <c:pt idx="4">
                  <c:v>Period 5</c:v>
                </c:pt>
                <c:pt idx="5">
                  <c:v>Period 6</c:v>
                </c:pt>
                <c:pt idx="6">
                  <c:v>Period 7</c:v>
                </c:pt>
                <c:pt idx="7">
                  <c:v>Period 8</c:v>
                </c:pt>
                <c:pt idx="8">
                  <c:v>Period 9</c:v>
                </c:pt>
                <c:pt idx="9">
                  <c:v>Period 10</c:v>
                </c:pt>
                <c:pt idx="10">
                  <c:v>Period 11</c:v>
                </c:pt>
                <c:pt idx="11">
                  <c:v>Period 12</c:v>
                </c:pt>
                <c:pt idx="12">
                  <c:v>Period 13</c:v>
                </c:pt>
                <c:pt idx="13">
                  <c:v>Period 14</c:v>
                </c:pt>
                <c:pt idx="14">
                  <c:v>Period 15</c:v>
                </c:pt>
                <c:pt idx="15">
                  <c:v>Period 16</c:v>
                </c:pt>
                <c:pt idx="16">
                  <c:v>Period 17</c:v>
                </c:pt>
                <c:pt idx="17">
                  <c:v>Period 18</c:v>
                </c:pt>
                <c:pt idx="18">
                  <c:v>Period 19</c:v>
                </c:pt>
                <c:pt idx="19">
                  <c:v>Period 20</c:v>
                </c:pt>
                <c:pt idx="20">
                  <c:v>Period 21</c:v>
                </c:pt>
                <c:pt idx="21">
                  <c:v>Period 22</c:v>
                </c:pt>
                <c:pt idx="22">
                  <c:v>Period 23</c:v>
                </c:pt>
                <c:pt idx="23">
                  <c:v>Period 24</c:v>
                </c:pt>
                <c:pt idx="24">
                  <c:v>Period 25</c:v>
                </c:pt>
                <c:pt idx="25">
                  <c:v>Period 26</c:v>
                </c:pt>
                <c:pt idx="26">
                  <c:v>Period 27</c:v>
                </c:pt>
                <c:pt idx="27">
                  <c:v>Period 28</c:v>
                </c:pt>
                <c:pt idx="28">
                  <c:v>Period 29</c:v>
                </c:pt>
                <c:pt idx="29">
                  <c:v>Period 30</c:v>
                </c:pt>
                <c:pt idx="30">
                  <c:v>Period 31</c:v>
                </c:pt>
                <c:pt idx="31">
                  <c:v>Period 32</c:v>
                </c:pt>
                <c:pt idx="32">
                  <c:v>Period 33</c:v>
                </c:pt>
                <c:pt idx="33">
                  <c:v>Period 34</c:v>
                </c:pt>
                <c:pt idx="34">
                  <c:v>Period 35</c:v>
                </c:pt>
                <c:pt idx="35">
                  <c:v>Period 36</c:v>
                </c:pt>
                <c:pt idx="36">
                  <c:v>Period 37</c:v>
                </c:pt>
                <c:pt idx="37">
                  <c:v>Period 38</c:v>
                </c:pt>
                <c:pt idx="38">
                  <c:v>Period 39</c:v>
                </c:pt>
                <c:pt idx="39">
                  <c:v>Period 40</c:v>
                </c:pt>
                <c:pt idx="40">
                  <c:v>Period 41</c:v>
                </c:pt>
                <c:pt idx="41">
                  <c:v>Period 42</c:v>
                </c:pt>
                <c:pt idx="42">
                  <c:v>Period 43</c:v>
                </c:pt>
                <c:pt idx="43">
                  <c:v>Period 44</c:v>
                </c:pt>
                <c:pt idx="44">
                  <c:v>Period 45</c:v>
                </c:pt>
                <c:pt idx="45">
                  <c:v>Period 46</c:v>
                </c:pt>
                <c:pt idx="46">
                  <c:v>Period 47</c:v>
                </c:pt>
                <c:pt idx="47">
                  <c:v>Period 48</c:v>
                </c:pt>
                <c:pt idx="48">
                  <c:v>Period 49</c:v>
                </c:pt>
                <c:pt idx="49">
                  <c:v>Period 50</c:v>
                </c:pt>
                <c:pt idx="50">
                  <c:v>Period 51</c:v>
                </c:pt>
                <c:pt idx="51">
                  <c:v>Period 52</c:v>
                </c:pt>
                <c:pt idx="52">
                  <c:v>Period 53</c:v>
                </c:pt>
                <c:pt idx="53">
                  <c:v>Period 54</c:v>
                </c:pt>
                <c:pt idx="54">
                  <c:v>Period 55</c:v>
                </c:pt>
                <c:pt idx="55">
                  <c:v>Period 56</c:v>
                </c:pt>
                <c:pt idx="56">
                  <c:v>Period 57</c:v>
                </c:pt>
                <c:pt idx="57">
                  <c:v>Period 58</c:v>
                </c:pt>
                <c:pt idx="58">
                  <c:v>Period 59</c:v>
                </c:pt>
                <c:pt idx="59">
                  <c:v>Period 60</c:v>
                </c:pt>
                <c:pt idx="60">
                  <c:v>Period 61</c:v>
                </c:pt>
                <c:pt idx="61">
                  <c:v>Period 62</c:v>
                </c:pt>
                <c:pt idx="62">
                  <c:v>Period 63</c:v>
                </c:pt>
                <c:pt idx="63">
                  <c:v>Period 64</c:v>
                </c:pt>
                <c:pt idx="64">
                  <c:v>Period 65</c:v>
                </c:pt>
                <c:pt idx="65">
                  <c:v>Period 66</c:v>
                </c:pt>
                <c:pt idx="66">
                  <c:v>Period 67</c:v>
                </c:pt>
                <c:pt idx="67">
                  <c:v>Period 68</c:v>
                </c:pt>
                <c:pt idx="68">
                  <c:v>Period 69</c:v>
                </c:pt>
                <c:pt idx="69">
                  <c:v>Period 70</c:v>
                </c:pt>
                <c:pt idx="70">
                  <c:v>Period 71</c:v>
                </c:pt>
                <c:pt idx="71">
                  <c:v>Period 72</c:v>
                </c:pt>
                <c:pt idx="72">
                  <c:v>Period 73</c:v>
                </c:pt>
                <c:pt idx="73">
                  <c:v>Period 74</c:v>
                </c:pt>
                <c:pt idx="74">
                  <c:v>Period 75</c:v>
                </c:pt>
              </c:strCache>
            </c:strRef>
          </c:cat>
          <c:val>
            <c:numRef>
              <c:f>'Cash Flow'!$F$12:$CB$12</c:f>
              <c:numCache>
                <c:formatCode>#,##0_);[Red]\(#,##0\)</c:formatCode>
                <c:ptCount val="75"/>
                <c:pt idx="0">
                  <c:v>25541098.335429516</c:v>
                </c:pt>
                <c:pt idx="1">
                  <c:v>28808097.312623106</c:v>
                </c:pt>
                <c:pt idx="2">
                  <c:v>31635022.417359922</c:v>
                </c:pt>
                <c:pt idx="3">
                  <c:v>25273167.004897565</c:v>
                </c:pt>
                <c:pt idx="4">
                  <c:v>29129643.505356338</c:v>
                </c:pt>
                <c:pt idx="5">
                  <c:v>27547370.154269423</c:v>
                </c:pt>
                <c:pt idx="6">
                  <c:v>20923417.614589289</c:v>
                </c:pt>
                <c:pt idx="7">
                  <c:v>20828614.494323384</c:v>
                </c:pt>
                <c:pt idx="8">
                  <c:v>20350461.130814288</c:v>
                </c:pt>
                <c:pt idx="9">
                  <c:v>20667644.183733366</c:v>
                </c:pt>
                <c:pt idx="10">
                  <c:v>19384290.020674758</c:v>
                </c:pt>
                <c:pt idx="11">
                  <c:v>18303748.569992363</c:v>
                </c:pt>
                <c:pt idx="12">
                  <c:v>19627697.42346121</c:v>
                </c:pt>
                <c:pt idx="13">
                  <c:v>23098188.760922395</c:v>
                </c:pt>
                <c:pt idx="14">
                  <c:v>24221550.781510495</c:v>
                </c:pt>
                <c:pt idx="15">
                  <c:v>24638970.065232947</c:v>
                </c:pt>
                <c:pt idx="16">
                  <c:v>25569238.406656168</c:v>
                </c:pt>
                <c:pt idx="17">
                  <c:v>27470298.201674972</c:v>
                </c:pt>
                <c:pt idx="18">
                  <c:v>26931460.630618524</c:v>
                </c:pt>
                <c:pt idx="19">
                  <c:v>26866052.901057307</c:v>
                </c:pt>
                <c:pt idx="20">
                  <c:v>26900936.97250329</c:v>
                </c:pt>
                <c:pt idx="21">
                  <c:v>26995891.30364994</c:v>
                </c:pt>
                <c:pt idx="22">
                  <c:v>29516258.026537351</c:v>
                </c:pt>
                <c:pt idx="23">
                  <c:v>31053541.335122492</c:v>
                </c:pt>
                <c:pt idx="24">
                  <c:v>32257890.129530892</c:v>
                </c:pt>
                <c:pt idx="25">
                  <c:v>33552310.706521019</c:v>
                </c:pt>
                <c:pt idx="26">
                  <c:v>33427129.523095816</c:v>
                </c:pt>
                <c:pt idx="27">
                  <c:v>34613135.257518575</c:v>
                </c:pt>
                <c:pt idx="28">
                  <c:v>32766249.88384822</c:v>
                </c:pt>
                <c:pt idx="29">
                  <c:v>32289697.776326645</c:v>
                </c:pt>
                <c:pt idx="30">
                  <c:v>32920493.951912824</c:v>
                </c:pt>
                <c:pt idx="31">
                  <c:v>33621007.933532283</c:v>
                </c:pt>
                <c:pt idx="32">
                  <c:v>17538037.247867245</c:v>
                </c:pt>
                <c:pt idx="33">
                  <c:v>18085682.602019131</c:v>
                </c:pt>
                <c:pt idx="34">
                  <c:v>18024007.936490197</c:v>
                </c:pt>
                <c:pt idx="35">
                  <c:v>17994063.050698303</c:v>
                </c:pt>
                <c:pt idx="36">
                  <c:v>19591767.45691856</c:v>
                </c:pt>
                <c:pt idx="37">
                  <c:v>19654614.469653897</c:v>
                </c:pt>
                <c:pt idx="38">
                  <c:v>21693317.07027464</c:v>
                </c:pt>
                <c:pt idx="39">
                  <c:v>21150837.715206597</c:v>
                </c:pt>
                <c:pt idx="40">
                  <c:v>20633574.732677981</c:v>
                </c:pt>
                <c:pt idx="41">
                  <c:v>21202990.974993147</c:v>
                </c:pt>
                <c:pt idx="42">
                  <c:v>22117328.756287031</c:v>
                </c:pt>
                <c:pt idx="43">
                  <c:v>23352307.784453947</c:v>
                </c:pt>
                <c:pt idx="44">
                  <c:v>24773841.685814258</c:v>
                </c:pt>
                <c:pt idx="45">
                  <c:v>26196224.620322194</c:v>
                </c:pt>
                <c:pt idx="46">
                  <c:v>28436257.532455061</c:v>
                </c:pt>
                <c:pt idx="47">
                  <c:v>30566228.259615187</c:v>
                </c:pt>
                <c:pt idx="48">
                  <c:v>29578085.456456024</c:v>
                </c:pt>
                <c:pt idx="49">
                  <c:v>30468943.003292691</c:v>
                </c:pt>
                <c:pt idx="50">
                  <c:v>30722780.029246375</c:v>
                </c:pt>
                <c:pt idx="51">
                  <c:v>27080768.126861908</c:v>
                </c:pt>
                <c:pt idx="52">
                  <c:v>26549627.222494788</c:v>
                </c:pt>
                <c:pt idx="53">
                  <c:v>26278736.346476883</c:v>
                </c:pt>
                <c:pt idx="54">
                  <c:v>26259857.883351453</c:v>
                </c:pt>
                <c:pt idx="55">
                  <c:v>17155498.181688979</c:v>
                </c:pt>
                <c:pt idx="56">
                  <c:v>17227482.442328982</c:v>
                </c:pt>
                <c:pt idx="57">
                  <c:v>17272762.695779003</c:v>
                </c:pt>
                <c:pt idx="58">
                  <c:v>16074042.643508852</c:v>
                </c:pt>
                <c:pt idx="59">
                  <c:v>16101019.01163242</c:v>
                </c:pt>
                <c:pt idx="60">
                  <c:v>18412168.729518682</c:v>
                </c:pt>
                <c:pt idx="61">
                  <c:v>19931431.575743459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extLst>
            <c:ext xmlns:c16="http://schemas.microsoft.com/office/drawing/2014/chart" uri="{C3380CC4-5D6E-409C-BE32-E72D297353CC}">
              <c16:uniqueId val="{00000001-E1AD-46DC-A8EA-C627F88A3AB7}"/>
            </c:ext>
          </c:extLst>
        </c:ser>
        <c:dLbls>
          <c:showLegendKey val="0"/>
          <c:showVal val="0"/>
          <c:showCatName val="0"/>
          <c:showSerName val="0"/>
          <c:showPercent val="0"/>
          <c:showBubbleSize val="0"/>
        </c:dLbls>
        <c:gapWidth val="150"/>
        <c:overlap val="100"/>
        <c:axId val="115475200"/>
        <c:axId val="115476736"/>
      </c:barChart>
      <c:catAx>
        <c:axId val="115475200"/>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75" b="0" i="0" u="none" strike="noStrike" baseline="0%">
                <a:solidFill>
                  <a:srgbClr val="000000"/>
                </a:solidFill>
                <a:latin typeface="Arial"/>
                <a:ea typeface="Arial"/>
                <a:cs typeface="Arial"/>
              </a:defRPr>
            </a:pPr>
            <a:endParaRPr lang="en-US"/>
          </a:p>
        </c:txPr>
        <c:crossAx val="115476736"/>
        <c:crosses val="autoZero"/>
        <c:auto val="1"/>
        <c:lblAlgn val="ctr"/>
        <c:lblOffset val="100"/>
        <c:tickLblSkip val="1"/>
        <c:tickMarkSkip val="1"/>
        <c:noMultiLvlLbl val="0"/>
      </c:catAx>
      <c:valAx>
        <c:axId val="115476736"/>
        <c:scaling>
          <c:orientation val="minMax"/>
        </c:scaling>
        <c:delete val="0"/>
        <c:axPos val="l"/>
        <c:majorGridlines>
          <c:spPr>
            <a:ln w="3175">
              <a:solidFill>
                <a:srgbClr val="000000"/>
              </a:solidFill>
              <a:prstDash val="solid"/>
            </a:ln>
          </c:spPr>
        </c:majorGridlines>
        <c:numFmt formatCode="#,##0_);[Red]\(#,##0\)" sourceLinked="0"/>
        <c:majorTickMark val="out"/>
        <c:minorTickMark val="none"/>
        <c:tickLblPos val="nextTo"/>
        <c:spPr>
          <a:ln w="3175">
            <a:solidFill>
              <a:srgbClr val="000000"/>
            </a:solidFill>
            <a:prstDash val="solid"/>
          </a:ln>
        </c:spPr>
        <c:txPr>
          <a:bodyPr rot="0" vert="horz"/>
          <a:lstStyle/>
          <a:p>
            <a:pPr>
              <a:defRPr sz="1075" b="0" i="0" u="none" strike="noStrike" baseline="0%">
                <a:solidFill>
                  <a:srgbClr val="000000"/>
                </a:solidFill>
                <a:latin typeface="Arial"/>
                <a:ea typeface="Arial"/>
                <a:cs typeface="Arial"/>
              </a:defRPr>
            </a:pPr>
            <a:endParaRPr lang="en-US"/>
          </a:p>
        </c:txPr>
        <c:crossAx val="115475200"/>
        <c:crosses val="autoZero"/>
        <c:crossBetween val="between"/>
      </c:valAx>
      <c:spPr>
        <a:solidFill>
          <a:srgbClr val="C0C0C0"/>
        </a:solidFill>
        <a:ln w="12700">
          <a:solidFill>
            <a:srgbClr val="808080"/>
          </a:solidFill>
          <a:prstDash val="solid"/>
        </a:ln>
      </c:spPr>
    </c:plotArea>
    <c:legend>
      <c:legendPos val="r"/>
      <c:layout>
        <c:manualLayout>
          <c:xMode val="edge"/>
          <c:yMode val="edge"/>
          <c:x val="0.93835651307602064"/>
          <c:y val="0.38888980622029323"/>
          <c:w val="4.9086776231470668E-2"/>
          <c:h val="0.34782690742684608"/>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75" b="1" i="0" u="none" strike="noStrike" baseline="0%">
                <a:solidFill>
                  <a:srgbClr val="000000"/>
                </a:solidFill>
                <a:latin typeface="Arial"/>
                <a:ea typeface="Arial"/>
                <a:cs typeface="Arial"/>
              </a:defRPr>
            </a:pPr>
            <a:r>
              <a:t>How is Your Asset productivity?</a:t>
            </a:r>
          </a:p>
        </c:rich>
      </c:tx>
      <c:layout>
        <c:manualLayout>
          <c:xMode val="edge"/>
          <c:yMode val="edge"/>
          <c:x val="0.19452887537993921"/>
          <c:y val="4.072398190045249E-2"/>
        </c:manualLayout>
      </c:layout>
      <c:overlay val="0"/>
      <c:spPr>
        <a:noFill/>
        <a:ln w="25400">
          <a:noFill/>
        </a:ln>
      </c:spPr>
    </c:title>
    <c:autoTitleDeleted val="0"/>
    <c:plotArea>
      <c:layout>
        <c:manualLayout>
          <c:layoutTarget val="inner"/>
          <c:xMode val="edge"/>
          <c:yMode val="edge"/>
          <c:x val="0.16008332258978142"/>
          <c:y val="0.22102425876010781"/>
          <c:w val="0.48232897195882191"/>
          <c:h val="0.6253369272237197"/>
        </c:manualLayout>
      </c:layout>
      <c:pieChart>
        <c:varyColors val="1"/>
        <c:ser>
          <c:idx val="0"/>
          <c:order val="0"/>
          <c:spPr>
            <a:solidFill>
              <a:srgbClr val="8080FF"/>
            </a:solidFill>
            <a:ln w="12700">
              <a:solidFill>
                <a:srgbClr val="000000"/>
              </a:solidFill>
              <a:prstDash val="solid"/>
            </a:ln>
          </c:spPr>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2B89-482D-A169-1FF0B5999A29}"/>
              </c:ext>
            </c:extLst>
          </c:dPt>
          <c:dLbls>
            <c:numFmt formatCode="0%" sourceLinked="0"/>
            <c:spPr>
              <a:noFill/>
              <a:ln w="25400">
                <a:noFill/>
              </a:ln>
            </c:spPr>
            <c:txPr>
              <a:bodyPr/>
              <a:lstStyle/>
              <a:p>
                <a:pPr>
                  <a:defRPr sz="1075"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'Cash Flow'!$E$106:$E$107</c:f>
              <c:strCache>
                <c:ptCount val="2"/>
                <c:pt idx="0">
                  <c:v>Assets that DO NOT produce cash flow</c:v>
                </c:pt>
                <c:pt idx="1">
                  <c:v>Assets that DO produce cash flow</c:v>
                </c:pt>
              </c:strCache>
            </c:strRef>
          </c:cat>
          <c:val>
            <c:numRef>
              <c:f>'Cash Flow'!$F$106:$F$107</c:f>
              <c:numCache>
                <c:formatCode>#,##0_);[Red]\(#,##0\)</c:formatCode>
                <c:ptCount val="2"/>
                <c:pt idx="0">
                  <c:v>32745830.959931493</c:v>
                </c:pt>
                <c:pt idx="1">
                  <c:v>18465200</c:v>
                </c:pt>
              </c:numCache>
            </c:numRef>
          </c:val>
          <c:extLst>
            <c:ext xmlns:c16="http://schemas.microsoft.com/office/drawing/2014/chart" uri="{C3380CC4-5D6E-409C-BE32-E72D297353CC}">
              <c16:uniqueId val="{00000002-2B89-482D-A169-1FF0B5999A29}"/>
            </c:ext>
          </c:extLst>
        </c:ser>
        <c:dLbls>
          <c:showLegendKey val="0"/>
          <c:showVal val="0"/>
          <c:showCatName val="0"/>
          <c:showSerName val="0"/>
          <c:showPercent val="1"/>
          <c:showBubbleSize val="0"/>
          <c:showLeaderLines val="1"/>
        </c:dLbls>
        <c:firstSliceAng val="0"/>
      </c:pieChart>
      <c:spPr>
        <a:noFill/>
        <a:ln w="25400">
          <a:noFill/>
        </a:ln>
      </c:spPr>
    </c:plotArea>
    <c:legend>
      <c:legendPos val="r"/>
      <c:layout>
        <c:manualLayout>
          <c:xMode val="edge"/>
          <c:yMode val="edge"/>
          <c:x val="0.68191337414867925"/>
          <c:y val="0.23180592991913745"/>
          <c:w val="0.30561361585321906"/>
          <c:h val="0.50943396226415094"/>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4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75" b="1" i="0" u="none" strike="noStrike" baseline="0%">
                <a:solidFill>
                  <a:srgbClr val="000000"/>
                </a:solidFill>
                <a:latin typeface="Arial"/>
                <a:ea typeface="Arial"/>
                <a:cs typeface="Arial"/>
              </a:defRPr>
            </a:pPr>
            <a:r>
              <a:rPr lang="en-US"/>
              <a:t>Return VS Cost of Capital</a:t>
            </a:r>
          </a:p>
        </c:rich>
      </c:tx>
      <c:layout>
        <c:manualLayout>
          <c:xMode val="edge"/>
          <c:yMode val="edge"/>
          <c:x val="0.4400155630229679"/>
          <c:y val="3.2418952618453865E-2"/>
        </c:manualLayout>
      </c:layout>
      <c:overlay val="0"/>
      <c:spPr>
        <a:noFill/>
        <a:ln w="25400">
          <a:noFill/>
        </a:ln>
      </c:spPr>
    </c:title>
    <c:autoTitleDeleted val="0"/>
    <c:plotArea>
      <c:layout>
        <c:manualLayout>
          <c:layoutTarget val="inner"/>
          <c:xMode val="edge"/>
          <c:yMode val="edge"/>
          <c:x val="5.9210537504409931E-2"/>
          <c:y val="0.23192019950124687"/>
          <c:w val="0.82004659458721996"/>
          <c:h val="0.6882793017456359"/>
        </c:manualLayout>
      </c:layout>
      <c:lineChart>
        <c:grouping val="standard"/>
        <c:varyColors val="0"/>
        <c:ser>
          <c:idx val="0"/>
          <c:order val="0"/>
          <c:tx>
            <c:v>Cost of Borrowing AT</c:v>
          </c:tx>
          <c:spPr>
            <a:ln w="12700">
              <a:solidFill>
                <a:srgbClr val="000080"/>
              </a:solidFill>
              <a:prstDash val="solid"/>
            </a:ln>
          </c:spPr>
          <c:marker>
            <c:symbol val="diamond"/>
            <c:size val="5"/>
            <c:spPr>
              <a:solidFill>
                <a:srgbClr val="000080"/>
              </a:solidFill>
              <a:ln>
                <a:solidFill>
                  <a:srgbClr val="000080"/>
                </a:solidFill>
                <a:prstDash val="solid"/>
              </a:ln>
            </c:spPr>
          </c:marker>
          <c:val>
            <c:numRef>
              <c:f>'Cash Flow'!$F$9:$CB$9</c:f>
              <c:numCache>
                <c:formatCode>0.00%</c:formatCode>
                <c:ptCount val="75"/>
                <c:pt idx="0">
                  <c:v>5.0160000000000003E-2</c:v>
                </c:pt>
                <c:pt idx="1">
                  <c:v>5.0160000000000003E-2</c:v>
                </c:pt>
                <c:pt idx="2">
                  <c:v>5.0160000000000003E-2</c:v>
                </c:pt>
                <c:pt idx="3">
                  <c:v>5.0160000000000003E-2</c:v>
                </c:pt>
                <c:pt idx="4">
                  <c:v>5.0160000000000003E-2</c:v>
                </c:pt>
                <c:pt idx="5">
                  <c:v>5.0160000000000003E-2</c:v>
                </c:pt>
                <c:pt idx="6">
                  <c:v>6.0191999999999996E-2</c:v>
                </c:pt>
                <c:pt idx="7">
                  <c:v>6.0191999999999996E-2</c:v>
                </c:pt>
                <c:pt idx="8">
                  <c:v>6.0191999999999996E-2</c:v>
                </c:pt>
                <c:pt idx="9">
                  <c:v>6.0191999999999996E-2</c:v>
                </c:pt>
                <c:pt idx="10">
                  <c:v>6.5207999999999988E-2</c:v>
                </c:pt>
                <c:pt idx="11">
                  <c:v>6.5207999999999988E-2</c:v>
                </c:pt>
                <c:pt idx="12">
                  <c:v>6.5207999999999988E-2</c:v>
                </c:pt>
                <c:pt idx="13">
                  <c:v>6.0191999999999996E-2</c:v>
                </c:pt>
                <c:pt idx="14">
                  <c:v>6.0191999999999996E-2</c:v>
                </c:pt>
                <c:pt idx="15">
                  <c:v>6.0191999999999996E-2</c:v>
                </c:pt>
                <c:pt idx="16">
                  <c:v>6.0191999999999996E-2</c:v>
                </c:pt>
                <c:pt idx="17">
                  <c:v>6.0191999999999996E-2</c:v>
                </c:pt>
                <c:pt idx="18">
                  <c:v>6.0191999999999996E-2</c:v>
                </c:pt>
                <c:pt idx="19">
                  <c:v>6.0191999999999996E-2</c:v>
                </c:pt>
                <c:pt idx="20">
                  <c:v>6.0191999999999996E-2</c:v>
                </c:pt>
                <c:pt idx="21">
                  <c:v>6.0191999999999996E-2</c:v>
                </c:pt>
                <c:pt idx="22">
                  <c:v>6.0191999999999996E-2</c:v>
                </c:pt>
                <c:pt idx="23">
                  <c:v>6.0191999999999996E-2</c:v>
                </c:pt>
                <c:pt idx="24">
                  <c:v>6.0191999999999996E-2</c:v>
                </c:pt>
                <c:pt idx="25">
                  <c:v>6.0191999999999996E-2</c:v>
                </c:pt>
                <c:pt idx="26">
                  <c:v>6.0191999999999996E-2</c:v>
                </c:pt>
                <c:pt idx="27">
                  <c:v>6.0191999999999996E-2</c:v>
                </c:pt>
                <c:pt idx="28">
                  <c:v>6.0191999999999996E-2</c:v>
                </c:pt>
                <c:pt idx="29">
                  <c:v>6.0191999999999996E-2</c:v>
                </c:pt>
                <c:pt idx="30">
                  <c:v>6.5207999999999988E-2</c:v>
                </c:pt>
                <c:pt idx="31">
                  <c:v>6.5207999999999988E-2</c:v>
                </c:pt>
                <c:pt idx="32">
                  <c:v>7.0223999999999995E-2</c:v>
                </c:pt>
                <c:pt idx="33">
                  <c:v>7.0223999999999995E-2</c:v>
                </c:pt>
                <c:pt idx="34">
                  <c:v>0.10032000000000001</c:v>
                </c:pt>
                <c:pt idx="35">
                  <c:v>0.10032000000000001</c:v>
                </c:pt>
                <c:pt idx="36">
                  <c:v>0.10032000000000001</c:v>
                </c:pt>
                <c:pt idx="37">
                  <c:v>0.10032000000000001</c:v>
                </c:pt>
                <c:pt idx="38">
                  <c:v>7.0223999999999995E-2</c:v>
                </c:pt>
                <c:pt idx="39">
                  <c:v>0.10032000000000001</c:v>
                </c:pt>
                <c:pt idx="40">
                  <c:v>0.10032000000000001</c:v>
                </c:pt>
                <c:pt idx="41">
                  <c:v>0.10032000000000001</c:v>
                </c:pt>
                <c:pt idx="42">
                  <c:v>0.10032000000000001</c:v>
                </c:pt>
                <c:pt idx="43">
                  <c:v>7.0223999999999995E-2</c:v>
                </c:pt>
                <c:pt idx="44">
                  <c:v>7.0223999999999995E-2</c:v>
                </c:pt>
                <c:pt idx="45">
                  <c:v>7.0223999999999995E-2</c:v>
                </c:pt>
                <c:pt idx="46">
                  <c:v>7.0223999999999995E-2</c:v>
                </c:pt>
                <c:pt idx="47">
                  <c:v>6.5207999999999988E-2</c:v>
                </c:pt>
                <c:pt idx="48">
                  <c:v>7.0223999999999995E-2</c:v>
                </c:pt>
                <c:pt idx="49">
                  <c:v>7.0223999999999995E-2</c:v>
                </c:pt>
                <c:pt idx="50">
                  <c:v>7.0223999999999995E-2</c:v>
                </c:pt>
                <c:pt idx="51">
                  <c:v>7.0223999999999995E-2</c:v>
                </c:pt>
                <c:pt idx="52">
                  <c:v>7.0223999999999995E-2</c:v>
                </c:pt>
                <c:pt idx="53">
                  <c:v>7.0223999999999995E-2</c:v>
                </c:pt>
                <c:pt idx="54">
                  <c:v>0.10032000000000001</c:v>
                </c:pt>
                <c:pt idx="55">
                  <c:v>0.10032000000000001</c:v>
                </c:pt>
                <c:pt idx="56">
                  <c:v>0.10032000000000001</c:v>
                </c:pt>
                <c:pt idx="57">
                  <c:v>0.10032000000000001</c:v>
                </c:pt>
                <c:pt idx="58">
                  <c:v>0.10032000000000001</c:v>
                </c:pt>
                <c:pt idx="59">
                  <c:v>0.10032000000000001</c:v>
                </c:pt>
                <c:pt idx="60">
                  <c:v>0.10032000000000001</c:v>
                </c:pt>
                <c:pt idx="61">
                  <c:v>6.5207999999999988E-2</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3F91-4684-88BF-432C395C8496}"/>
            </c:ext>
          </c:extLst>
        </c:ser>
        <c:ser>
          <c:idx val="1"/>
          <c:order val="1"/>
          <c:tx>
            <c:v>Cost of Equity</c:v>
          </c:tx>
          <c:spPr>
            <a:ln w="12700">
              <a:solidFill>
                <a:srgbClr val="FF00FF"/>
              </a:solidFill>
              <a:prstDash val="solid"/>
            </a:ln>
          </c:spPr>
          <c:marker>
            <c:symbol val="square"/>
            <c:size val="5"/>
            <c:spPr>
              <a:solidFill>
                <a:srgbClr val="FF00FF"/>
              </a:solidFill>
              <a:ln>
                <a:solidFill>
                  <a:srgbClr val="FF00FF"/>
                </a:solidFill>
                <a:prstDash val="solid"/>
              </a:ln>
            </c:spPr>
          </c:marker>
          <c:val>
            <c:numRef>
              <c:f>'Cash Flow'!$F$10:$CB$10</c:f>
              <c:numCache>
                <c:formatCode>0.00%</c:formatCode>
                <c:ptCount val="75"/>
                <c:pt idx="0">
                  <c:v>0.10427856071672582</c:v>
                </c:pt>
                <c:pt idx="1">
                  <c:v>0.10386542154421308</c:v>
                </c:pt>
                <c:pt idx="2">
                  <c:v>0.10358688508270922</c:v>
                </c:pt>
                <c:pt idx="3">
                  <c:v>0.10457509500006838</c:v>
                </c:pt>
                <c:pt idx="4">
                  <c:v>0.10404481623602208</c:v>
                </c:pt>
                <c:pt idx="5">
                  <c:v>0.10435840932646677</c:v>
                </c:pt>
                <c:pt idx="6">
                  <c:v>0.11096087189121957</c:v>
                </c:pt>
                <c:pt idx="7">
                  <c:v>0.11126180644727612</c:v>
                </c:pt>
                <c:pt idx="8">
                  <c:v>0.11178921541176892</c:v>
                </c:pt>
                <c:pt idx="9">
                  <c:v>0.11187295696686772</c:v>
                </c:pt>
                <c:pt idx="10">
                  <c:v>0.11294764238114012</c:v>
                </c:pt>
                <c:pt idx="11">
                  <c:v>0.11405067841795138</c:v>
                </c:pt>
                <c:pt idx="12">
                  <c:v>0.11342655887312572</c:v>
                </c:pt>
                <c:pt idx="13">
                  <c:v>0.11169103291150073</c:v>
                </c:pt>
                <c:pt idx="14">
                  <c:v>0.11140301182576783</c:v>
                </c:pt>
                <c:pt idx="15">
                  <c:v>0.11146541268779001</c:v>
                </c:pt>
                <c:pt idx="16">
                  <c:v>0.11130017505428649</c:v>
                </c:pt>
                <c:pt idx="17">
                  <c:v>0.11075796949237271</c:v>
                </c:pt>
                <c:pt idx="18">
                  <c:v>0.11122340110496481</c:v>
                </c:pt>
                <c:pt idx="19">
                  <c:v>0.11150724191374735</c:v>
                </c:pt>
                <c:pt idx="20">
                  <c:v>0.11175434447964418</c:v>
                </c:pt>
                <c:pt idx="21">
                  <c:v>0.11198005638570169</c:v>
                </c:pt>
                <c:pt idx="22">
                  <c:v>0.11120691195688147</c:v>
                </c:pt>
                <c:pt idx="23">
                  <c:v>0.11089499024761279</c:v>
                </c:pt>
                <c:pt idx="24">
                  <c:v>0.11072735735692806</c:v>
                </c:pt>
                <c:pt idx="25">
                  <c:v>0.11054865276182639</c:v>
                </c:pt>
                <c:pt idx="26">
                  <c:v>0.11082956628836114</c:v>
                </c:pt>
                <c:pt idx="27">
                  <c:v>0.11069694906992207</c:v>
                </c:pt>
                <c:pt idx="28">
                  <c:v>0.11155752539098698</c:v>
                </c:pt>
                <c:pt idx="29">
                  <c:v>0.11199549939064385</c:v>
                </c:pt>
                <c:pt idx="30">
                  <c:v>0.11203390798384365</c:v>
                </c:pt>
                <c:pt idx="31">
                  <c:v>0.11207421861957696</c:v>
                </c:pt>
                <c:pt idx="32">
                  <c:v>0.12371840669061104</c:v>
                </c:pt>
                <c:pt idx="33">
                  <c:v>0.12361200427969052</c:v>
                </c:pt>
                <c:pt idx="34">
                  <c:v>0.12432302857082347</c:v>
                </c:pt>
                <c:pt idx="35">
                  <c:v>0.12528931868905174</c:v>
                </c:pt>
                <c:pt idx="36">
                  <c:v>0.12410960578409665</c:v>
                </c:pt>
                <c:pt idx="37">
                  <c:v>0.12494574878367655</c:v>
                </c:pt>
                <c:pt idx="38">
                  <c:v>0.12346024069769229</c:v>
                </c:pt>
                <c:pt idx="39">
                  <c:v>0.12470199961036847</c:v>
                </c:pt>
                <c:pt idx="40">
                  <c:v>0.12401967576733496</c:v>
                </c:pt>
                <c:pt idx="41">
                  <c:v>0.12426285167063164</c:v>
                </c:pt>
                <c:pt idx="42">
                  <c:v>0.12414369049192742</c:v>
                </c:pt>
                <c:pt idx="43">
                  <c:v>0.12373580033785775</c:v>
                </c:pt>
                <c:pt idx="44">
                  <c:v>0.12296897337185424</c:v>
                </c:pt>
                <c:pt idx="45">
                  <c:v>0.12229962154725238</c:v>
                </c:pt>
                <c:pt idx="46">
                  <c:v>0.12108943869690099</c:v>
                </c:pt>
                <c:pt idx="47">
                  <c:v>0.11762277783915173</c:v>
                </c:pt>
                <c:pt idx="48">
                  <c:v>0.118661343237127</c:v>
                </c:pt>
                <c:pt idx="49">
                  <c:v>0.11859759690182767</c:v>
                </c:pt>
                <c:pt idx="50">
                  <c:v>0.11893454919920116</c:v>
                </c:pt>
                <c:pt idx="51">
                  <c:v>0.12205239497647892</c:v>
                </c:pt>
                <c:pt idx="52">
                  <c:v>0.12309189484515823</c:v>
                </c:pt>
                <c:pt idx="53">
                  <c:v>0.12395051066009041</c:v>
                </c:pt>
                <c:pt idx="54">
                  <c:v>0.1246052706328484</c:v>
                </c:pt>
                <c:pt idx="55">
                  <c:v>0.1279311553605274</c:v>
                </c:pt>
                <c:pt idx="56">
                  <c:v>0.12616003014419985</c:v>
                </c:pt>
                <c:pt idx="57">
                  <c:v>0.1270829272212671</c:v>
                </c:pt>
                <c:pt idx="58">
                  <c:v>0.1272541746165462</c:v>
                </c:pt>
                <c:pt idx="59">
                  <c:v>0.12824243544284197</c:v>
                </c:pt>
                <c:pt idx="60">
                  <c:v>0.12563586163770393</c:v>
                </c:pt>
                <c:pt idx="61">
                  <c:v>0.1167699070550848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3F91-4684-88BF-432C395C8496}"/>
            </c:ext>
          </c:extLst>
        </c:ser>
        <c:ser>
          <c:idx val="2"/>
          <c:order val="2"/>
          <c:tx>
            <c:v>WACC</c:v>
          </c:tx>
          <c:spPr>
            <a:ln w="12700">
              <a:solidFill>
                <a:srgbClr val="FFFF00"/>
              </a:solidFill>
              <a:prstDash val="solid"/>
            </a:ln>
          </c:spPr>
          <c:marker>
            <c:symbol val="triangle"/>
            <c:size val="5"/>
            <c:spPr>
              <a:solidFill>
                <a:srgbClr val="FFFF00"/>
              </a:solidFill>
              <a:ln>
                <a:solidFill>
                  <a:srgbClr val="FFFF00"/>
                </a:solidFill>
                <a:prstDash val="solid"/>
              </a:ln>
            </c:spPr>
          </c:marker>
          <c:val>
            <c:numRef>
              <c:f>'Cash Flow'!$F$18:$CB$18</c:f>
              <c:numCache>
                <c:formatCode>0.00%</c:formatCode>
                <c:ptCount val="75"/>
                <c:pt idx="0">
                  <c:v>9.2267832772318911E-2</c:v>
                </c:pt>
                <c:pt idx="1">
                  <c:v>9.2861474826588575E-2</c:v>
                </c:pt>
                <c:pt idx="2">
                  <c:v>9.3276599294314144E-2</c:v>
                </c:pt>
                <c:pt idx="3">
                  <c:v>9.1857188442670365E-2</c:v>
                </c:pt>
                <c:pt idx="4">
                  <c:v>9.2600537809524E-2</c:v>
                </c:pt>
                <c:pt idx="5">
                  <c:v>9.2156019723867638E-2</c:v>
                </c:pt>
                <c:pt idx="6">
                  <c:v>8.9525879137774947E-2</c:v>
                </c:pt>
                <c:pt idx="7">
                  <c:v>8.9361626935111169E-2</c:v>
                </c:pt>
                <c:pt idx="8">
                  <c:v>8.9082664369234274E-2</c:v>
                </c:pt>
                <c:pt idx="9">
                  <c:v>8.9039378256839968E-2</c:v>
                </c:pt>
                <c:pt idx="10">
                  <c:v>9.0830720727253289E-2</c:v>
                </c:pt>
                <c:pt idx="11">
                  <c:v>9.042738268458983E-2</c:v>
                </c:pt>
                <c:pt idx="12">
                  <c:v>9.0651754424341105E-2</c:v>
                </c:pt>
                <c:pt idx="13">
                  <c:v>8.9133760936485132E-2</c:v>
                </c:pt>
                <c:pt idx="14">
                  <c:v>8.9285846658691881E-2</c:v>
                </c:pt>
                <c:pt idx="15">
                  <c:v>8.9252615807879687E-2</c:v>
                </c:pt>
                <c:pt idx="16">
                  <c:v>8.934095525341193E-2</c:v>
                </c:pt>
                <c:pt idx="17">
                  <c:v>8.9638790928539241E-2</c:v>
                </c:pt>
                <c:pt idx="18">
                  <c:v>8.9382378986711503E-2</c:v>
                </c:pt>
                <c:pt idx="19">
                  <c:v>8.9230427732724965E-2</c:v>
                </c:pt>
                <c:pt idx="20">
                  <c:v>8.9100769107877953E-2</c:v>
                </c:pt>
                <c:pt idx="21">
                  <c:v>8.8984410018728075E-2</c:v>
                </c:pt>
                <c:pt idx="22">
                  <c:v>8.9391307442717907E-2</c:v>
                </c:pt>
                <c:pt idx="23">
                  <c:v>8.9562347176875459E-2</c:v>
                </c:pt>
                <c:pt idx="24">
                  <c:v>8.9655980689403864E-2</c:v>
                </c:pt>
                <c:pt idx="25">
                  <c:v>8.9757151574489449E-2</c:v>
                </c:pt>
                <c:pt idx="26">
                  <c:v>8.959874596877293E-2</c:v>
                </c:pt>
                <c:pt idx="27">
                  <c:v>8.9673096529687316E-2</c:v>
                </c:pt>
                <c:pt idx="28">
                  <c:v>8.920384765980828E-2</c:v>
                </c:pt>
                <c:pt idx="29">
                  <c:v>8.8976519953313793E-2</c:v>
                </c:pt>
                <c:pt idx="30">
                  <c:v>9.1189764093353637E-2</c:v>
                </c:pt>
                <c:pt idx="31">
                  <c:v>9.1173413413088517E-2</c:v>
                </c:pt>
                <c:pt idx="32">
                  <c:v>9.0948409110402431E-2</c:v>
                </c:pt>
                <c:pt idx="33">
                  <c:v>9.0964183762400036E-2</c:v>
                </c:pt>
                <c:pt idx="34">
                  <c:v>0.10947609610063187</c:v>
                </c:pt>
                <c:pt idx="35">
                  <c:v>0.10961625500064745</c:v>
                </c:pt>
                <c:pt idx="36">
                  <c:v>0.10944420566781973</c:v>
                </c:pt>
                <c:pt idx="37">
                  <c:v>0.10956719758679538</c:v>
                </c:pt>
                <c:pt idx="38">
                  <c:v>9.098683444875319E-2</c:v>
                </c:pt>
                <c:pt idx="39">
                  <c:v>0.10953187843798212</c:v>
                </c:pt>
                <c:pt idx="40">
                  <c:v>0.10943066351831721</c:v>
                </c:pt>
                <c:pt idx="41">
                  <c:v>0.10946713933853439</c:v>
                </c:pt>
                <c:pt idx="42">
                  <c:v>0.10944932206667149</c:v>
                </c:pt>
                <c:pt idx="43">
                  <c:v>9.0945838662602363E-2</c:v>
                </c:pt>
                <c:pt idx="44">
                  <c:v>9.1061397757093376E-2</c:v>
                </c:pt>
                <c:pt idx="45">
                  <c:v>9.116615144299034E-2</c:v>
                </c:pt>
                <c:pt idx="46">
                  <c:v>9.1365408899746411E-2</c:v>
                </c:pt>
                <c:pt idx="47">
                  <c:v>8.9308389962613907E-2</c:v>
                </c:pt>
                <c:pt idx="48">
                  <c:v>9.18084074741361E-2</c:v>
                </c:pt>
                <c:pt idx="49">
                  <c:v>9.1820900386882814E-2</c:v>
                </c:pt>
                <c:pt idx="50">
                  <c:v>9.1755396621741994E-2</c:v>
                </c:pt>
                <c:pt idx="51">
                  <c:v>9.1205799560883927E-2</c:v>
                </c:pt>
                <c:pt idx="52">
                  <c:v>9.1042560638712161E-2</c:v>
                </c:pt>
                <c:pt idx="53">
                  <c:v>9.0914297668602775E-2</c:v>
                </c:pt>
                <c:pt idx="54">
                  <c:v>0.10951774195888452</c:v>
                </c:pt>
                <c:pt idx="55">
                  <c:v>0.10996724398702563</c:v>
                </c:pt>
                <c:pt idx="56">
                  <c:v>0.1097369137098559</c:v>
                </c:pt>
                <c:pt idx="57">
                  <c:v>0.10985935324432783</c:v>
                </c:pt>
                <c:pt idx="58">
                  <c:v>0.10988148411167845</c:v>
                </c:pt>
                <c:pt idx="59">
                  <c:v>0.11000577572824846</c:v>
                </c:pt>
                <c:pt idx="60">
                  <c:v>0.10966489658300292</c:v>
                </c:pt>
                <c:pt idx="61">
                  <c:v>8.9552692116512955E-2</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3F91-4684-88BF-432C395C8496}"/>
            </c:ext>
          </c:extLst>
        </c:ser>
        <c:ser>
          <c:idx val="3"/>
          <c:order val="3"/>
          <c:tx>
            <c:v>Return on Invested Capital</c:v>
          </c:tx>
          <c:spPr>
            <a:ln w="12700">
              <a:solidFill>
                <a:srgbClr val="00FFFF"/>
              </a:solidFill>
              <a:prstDash val="solid"/>
            </a:ln>
          </c:spPr>
          <c:marker>
            <c:symbol val="x"/>
            <c:size val="5"/>
            <c:spPr>
              <a:noFill/>
              <a:ln>
                <a:solidFill>
                  <a:srgbClr val="00FFFF"/>
                </a:solidFill>
                <a:prstDash val="solid"/>
              </a:ln>
            </c:spPr>
          </c:marker>
          <c:val>
            <c:numRef>
              <c:f>'Cash Flow'!$F$19:$CB$19</c:f>
              <c:numCache>
                <c:formatCode>0.00%</c:formatCode>
                <c:ptCount val="75"/>
                <c:pt idx="0">
                  <c:v>0.51529752170836973</c:v>
                </c:pt>
                <c:pt idx="1">
                  <c:v>0.37361981483975065</c:v>
                </c:pt>
                <c:pt idx="2">
                  <c:v>0.2972148277740243</c:v>
                </c:pt>
                <c:pt idx="3">
                  <c:v>0.47025026460469205</c:v>
                </c:pt>
                <c:pt idx="4">
                  <c:v>0.43855124974274245</c:v>
                </c:pt>
                <c:pt idx="5">
                  <c:v>0.17405346306272865</c:v>
                </c:pt>
                <c:pt idx="6">
                  <c:v>7.3057559273485048E-2</c:v>
                </c:pt>
                <c:pt idx="7">
                  <c:v>0.36032661513837566</c:v>
                </c:pt>
                <c:pt idx="8">
                  <c:v>0.19139814302006244</c:v>
                </c:pt>
                <c:pt idx="9">
                  <c:v>0.2913623973799922</c:v>
                </c:pt>
                <c:pt idx="10">
                  <c:v>0.12183002188030696</c:v>
                </c:pt>
                <c:pt idx="11">
                  <c:v>0.15209503450899639</c:v>
                </c:pt>
                <c:pt idx="12">
                  <c:v>0.40122615870018802</c:v>
                </c:pt>
                <c:pt idx="13">
                  <c:v>0.36933566718293898</c:v>
                </c:pt>
                <c:pt idx="14">
                  <c:v>0.12981182084582704</c:v>
                </c:pt>
                <c:pt idx="15">
                  <c:v>6.45100970127514E-2</c:v>
                </c:pt>
                <c:pt idx="16">
                  <c:v>0.11336063038065934</c:v>
                </c:pt>
                <c:pt idx="17">
                  <c:v>0.18939511798494951</c:v>
                </c:pt>
                <c:pt idx="18">
                  <c:v>0.23905055199246963</c:v>
                </c:pt>
                <c:pt idx="19">
                  <c:v>0.28010650421721983</c:v>
                </c:pt>
                <c:pt idx="20">
                  <c:v>0.28449777189708653</c:v>
                </c:pt>
                <c:pt idx="21">
                  <c:v>0.28855218873798405</c:v>
                </c:pt>
                <c:pt idx="22">
                  <c:v>0.45572129663345001</c:v>
                </c:pt>
                <c:pt idx="23">
                  <c:v>0.36547018294876421</c:v>
                </c:pt>
                <c:pt idx="24">
                  <c:v>0.32721716850764943</c:v>
                </c:pt>
                <c:pt idx="25">
                  <c:v>0.32558014007604147</c:v>
                </c:pt>
                <c:pt idx="26">
                  <c:v>0.22719920409815786</c:v>
                </c:pt>
                <c:pt idx="27">
                  <c:v>0.10429917161516983</c:v>
                </c:pt>
                <c:pt idx="28">
                  <c:v>-0.16909203235204923</c:v>
                </c:pt>
                <c:pt idx="29">
                  <c:v>-2.4151329133340234E-2</c:v>
                </c:pt>
                <c:pt idx="30">
                  <c:v>6.8111573972574196E-2</c:v>
                </c:pt>
                <c:pt idx="31">
                  <c:v>7.3892945708497068E-2</c:v>
                </c:pt>
                <c:pt idx="32">
                  <c:v>-8.647723399417985E-2</c:v>
                </c:pt>
                <c:pt idx="33">
                  <c:v>0.11151587317280984</c:v>
                </c:pt>
                <c:pt idx="34">
                  <c:v>5.8987081503066682E-2</c:v>
                </c:pt>
                <c:pt idx="35">
                  <c:v>9.0962715131489055E-2</c:v>
                </c:pt>
                <c:pt idx="36">
                  <c:v>0.21717871596239155</c:v>
                </c:pt>
                <c:pt idx="37">
                  <c:v>0.23782645450510478</c:v>
                </c:pt>
                <c:pt idx="38">
                  <c:v>0.24107323094440394</c:v>
                </c:pt>
                <c:pt idx="39">
                  <c:v>0.24649368600016475</c:v>
                </c:pt>
                <c:pt idx="40">
                  <c:v>0.28394369575696737</c:v>
                </c:pt>
                <c:pt idx="41">
                  <c:v>0.28486452207337126</c:v>
                </c:pt>
                <c:pt idx="42">
                  <c:v>0.29842773498252456</c:v>
                </c:pt>
                <c:pt idx="43">
                  <c:v>0.30940526331806056</c:v>
                </c:pt>
                <c:pt idx="44">
                  <c:v>0.28252180103022856</c:v>
                </c:pt>
                <c:pt idx="45">
                  <c:v>0.273389666672056</c:v>
                </c:pt>
                <c:pt idx="46">
                  <c:v>0.30592277835206527</c:v>
                </c:pt>
                <c:pt idx="47">
                  <c:v>0.30452814278733703</c:v>
                </c:pt>
                <c:pt idx="48">
                  <c:v>0.25866381792008236</c:v>
                </c:pt>
                <c:pt idx="49">
                  <c:v>0.2223157109042119</c:v>
                </c:pt>
                <c:pt idx="50">
                  <c:v>0.18158205900836791</c:v>
                </c:pt>
                <c:pt idx="51">
                  <c:v>0.2847039094140556</c:v>
                </c:pt>
                <c:pt idx="52">
                  <c:v>0.20391575575446841</c:v>
                </c:pt>
                <c:pt idx="53">
                  <c:v>0.21857753126833154</c:v>
                </c:pt>
                <c:pt idx="54">
                  <c:v>0.22863812731463912</c:v>
                </c:pt>
                <c:pt idx="55">
                  <c:v>0.33506992897162829</c:v>
                </c:pt>
                <c:pt idx="56">
                  <c:v>0.36833961474207771</c:v>
                </c:pt>
                <c:pt idx="57">
                  <c:v>0.36031199513567486</c:v>
                </c:pt>
                <c:pt idx="58">
                  <c:v>0.38563493667591559</c:v>
                </c:pt>
                <c:pt idx="59">
                  <c:v>0.37380326123673602</c:v>
                </c:pt>
                <c:pt idx="60">
                  <c:v>0.29737856984164446</c:v>
                </c:pt>
                <c:pt idx="61">
                  <c:v>0.33650342391009547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3F91-4684-88BF-432C395C8496}"/>
            </c:ext>
          </c:extLst>
        </c:ser>
        <c:dLbls>
          <c:showLegendKey val="0"/>
          <c:showVal val="0"/>
          <c:showCatName val="0"/>
          <c:showSerName val="0"/>
          <c:showPercent val="0"/>
          <c:showBubbleSize val="0"/>
        </c:dLbls>
        <c:marker val="1"/>
        <c:smooth val="0"/>
        <c:axId val="121273728"/>
        <c:axId val="121280000"/>
      </c:lineChart>
      <c:catAx>
        <c:axId val="1212737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550" b="0" i="0" u="none" strike="noStrike" baseline="0%">
                <a:solidFill>
                  <a:srgbClr val="000000"/>
                </a:solidFill>
                <a:latin typeface="Arial"/>
                <a:ea typeface="Arial"/>
                <a:cs typeface="Arial"/>
              </a:defRPr>
            </a:pPr>
            <a:endParaRPr lang="en-US"/>
          </a:p>
        </c:txPr>
        <c:crossAx val="121280000"/>
        <c:crosses val="autoZero"/>
        <c:auto val="1"/>
        <c:lblAlgn val="ctr"/>
        <c:lblOffset val="100"/>
        <c:tickLblSkip val="2"/>
        <c:tickMarkSkip val="1"/>
        <c:noMultiLvlLbl val="0"/>
      </c:catAx>
      <c:valAx>
        <c:axId val="121280000"/>
        <c:scaling>
          <c:orientation val="minMax"/>
        </c:scaling>
        <c:delete val="0"/>
        <c:axPos val="l"/>
        <c:majorGridlines>
          <c:spPr>
            <a:ln w="3175">
              <a:solidFill>
                <a:srgbClr val="000000"/>
              </a:solidFill>
              <a:prstDash val="solid"/>
            </a:ln>
          </c:spPr>
        </c:majorGridlines>
        <c:title>
          <c:tx>
            <c:rich>
              <a:bodyPr/>
              <a:lstStyle/>
              <a:p>
                <a:pPr>
                  <a:defRPr sz="1550" b="1" i="0" u="none" strike="noStrike" baseline="0%">
                    <a:solidFill>
                      <a:srgbClr val="000000"/>
                    </a:solidFill>
                    <a:latin typeface="Arial"/>
                    <a:ea typeface="Arial"/>
                    <a:cs typeface="Arial"/>
                  </a:defRPr>
                </a:pPr>
                <a:r>
                  <a:rPr lang="en-US"/>
                  <a:t>Percentage Annualized</a:t>
                </a:r>
              </a:p>
            </c:rich>
          </c:tx>
          <c:layout>
            <c:manualLayout>
              <c:xMode val="edge"/>
              <c:yMode val="edge"/>
              <c:x val="6.1919516344480976E-3"/>
              <c:y val="0.2793017456359102"/>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550" b="0" i="0" u="none" strike="noStrike" baseline="0%">
                <a:solidFill>
                  <a:srgbClr val="000000"/>
                </a:solidFill>
                <a:latin typeface="Arial"/>
                <a:ea typeface="Arial"/>
                <a:cs typeface="Arial"/>
              </a:defRPr>
            </a:pPr>
            <a:endParaRPr lang="en-US"/>
          </a:p>
        </c:txPr>
        <c:crossAx val="121273728"/>
        <c:crosses val="autoZero"/>
        <c:crossBetween val="between"/>
      </c:valAx>
      <c:spPr>
        <a:solidFill>
          <a:srgbClr val="C0C0C0"/>
        </a:solidFill>
        <a:ln w="12700">
          <a:solidFill>
            <a:srgbClr val="808080"/>
          </a:solidFill>
          <a:prstDash val="solid"/>
        </a:ln>
      </c:spPr>
    </c:plotArea>
    <c:legend>
      <c:legendPos val="r"/>
      <c:layout>
        <c:manualLayout>
          <c:xMode val="edge"/>
          <c:yMode val="edge"/>
          <c:x val="0.88351409884031296"/>
          <c:y val="0.42643391521197005"/>
          <c:w val="0.11339011430583079"/>
          <c:h val="0.30174563591022446"/>
        </c:manualLayout>
      </c:layout>
      <c:overlay val="0"/>
      <c:spPr>
        <a:solidFill>
          <a:srgbClr val="FFFFFF"/>
        </a:solidFill>
        <a:ln w="3175">
          <a:solidFill>
            <a:srgbClr val="000000"/>
          </a:solidFill>
          <a:prstDash val="solid"/>
        </a:ln>
      </c:spPr>
      <c:txPr>
        <a:bodyPr/>
        <a:lstStyle/>
        <a:p>
          <a:pPr>
            <a:defRPr sz="142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n-US"/>
              <a:t>Sales Revenues</a:t>
            </a:r>
          </a:p>
        </c:rich>
      </c:tx>
      <c:layout>
        <c:manualLayout>
          <c:xMode val="edge"/>
          <c:yMode val="edge"/>
          <c:x val="0.4843021125365341"/>
          <c:y val="3.1578947368421054E-2"/>
        </c:manualLayout>
      </c:layout>
      <c:overlay val="0"/>
      <c:spPr>
        <a:noFill/>
        <a:ln w="25400">
          <a:noFill/>
        </a:ln>
      </c:spPr>
    </c:title>
    <c:autoTitleDeleted val="0"/>
    <c:plotArea>
      <c:layout>
        <c:manualLayout>
          <c:layoutTarget val="inner"/>
          <c:xMode val="edge"/>
          <c:yMode val="edge"/>
          <c:x val="1.3291139240506329E-2"/>
          <c:y val="0.16315789473684211"/>
          <c:w val="0.95158227848101262"/>
          <c:h val="0.60789473684210527"/>
        </c:manualLayout>
      </c:layout>
      <c:lineChart>
        <c:grouping val="standard"/>
        <c:varyColors val="0"/>
        <c:ser>
          <c:idx val="0"/>
          <c:order val="0"/>
          <c:tx>
            <c:strRef>
              <c:f>COMPETITORS!$A$5</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COMPETITORS!$B$3:$BX$4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COMPETITORS!$B$5:$BX$5</c:f>
              <c:numCache>
                <c:formatCode>#,##0_);\(#,##0\)</c:formatCode>
                <c:ptCount val="75"/>
                <c:pt idx="0">
                  <c:v>29324.168522889384</c:v>
                </c:pt>
                <c:pt idx="1">
                  <c:v>24973.226774756495</c:v>
                </c:pt>
                <c:pt idx="2">
                  <c:v>24674.70874836298</c:v>
                </c:pt>
                <c:pt idx="3">
                  <c:v>30220.198735784994</c:v>
                </c:pt>
                <c:pt idx="4">
                  <c:v>30946.722132418443</c:v>
                </c:pt>
                <c:pt idx="5">
                  <c:v>23813.332203524027</c:v>
                </c:pt>
                <c:pt idx="6">
                  <c:v>24927.112442436974</c:v>
                </c:pt>
                <c:pt idx="7">
                  <c:v>32088.722746522271</c:v>
                </c:pt>
                <c:pt idx="8">
                  <c:v>29409.855605096083</c:v>
                </c:pt>
                <c:pt idx="9">
                  <c:v>29676.683847876066</c:v>
                </c:pt>
                <c:pt idx="10">
                  <c:v>25381.925366610532</c:v>
                </c:pt>
                <c:pt idx="11">
                  <c:v>28179.798854502733</c:v>
                </c:pt>
                <c:pt idx="12">
                  <c:v>33727.292659524741</c:v>
                </c:pt>
                <c:pt idx="13">
                  <c:v>31939.611873689719</c:v>
                </c:pt>
                <c:pt idx="14">
                  <c:v>24899.479445115754</c:v>
                </c:pt>
                <c:pt idx="15">
                  <c:v>23623.590118123073</c:v>
                </c:pt>
                <c:pt idx="16">
                  <c:v>25299.59675247391</c:v>
                </c:pt>
                <c:pt idx="17">
                  <c:v>26752.565963730118</c:v>
                </c:pt>
                <c:pt idx="18">
                  <c:v>29189.521584060563</c:v>
                </c:pt>
                <c:pt idx="19">
                  <c:v>30469.559596870902</c:v>
                </c:pt>
                <c:pt idx="20">
                  <c:v>31024.174374935315</c:v>
                </c:pt>
                <c:pt idx="21">
                  <c:v>31725.119800197175</c:v>
                </c:pt>
                <c:pt idx="22">
                  <c:v>32961.384517264371</c:v>
                </c:pt>
                <c:pt idx="23">
                  <c:v>32656.831159248253</c:v>
                </c:pt>
                <c:pt idx="24">
                  <c:v>29845.784625734246</c:v>
                </c:pt>
                <c:pt idx="25">
                  <c:v>31115.907391561846</c:v>
                </c:pt>
                <c:pt idx="26">
                  <c:v>28038.339932215207</c:v>
                </c:pt>
                <c:pt idx="27">
                  <c:v>24967.395112320653</c:v>
                </c:pt>
                <c:pt idx="28">
                  <c:v>24616.091145651</c:v>
                </c:pt>
                <c:pt idx="29">
                  <c:v>25977.474371302185</c:v>
                </c:pt>
                <c:pt idx="30">
                  <c:v>27514.936770573782</c:v>
                </c:pt>
                <c:pt idx="31">
                  <c:v>28593.65125187657</c:v>
                </c:pt>
                <c:pt idx="32">
                  <c:v>27859.151254969955</c:v>
                </c:pt>
                <c:pt idx="33">
                  <c:v>31999.594486569713</c:v>
                </c:pt>
                <c:pt idx="34">
                  <c:v>31020.397994527812</c:v>
                </c:pt>
                <c:pt idx="35">
                  <c:v>31288.248897269907</c:v>
                </c:pt>
                <c:pt idx="36">
                  <c:v>33735.496176817142</c:v>
                </c:pt>
                <c:pt idx="37">
                  <c:v>33813.644034741723</c:v>
                </c:pt>
                <c:pt idx="38">
                  <c:v>34789.16309694761</c:v>
                </c:pt>
                <c:pt idx="39">
                  <c:v>35808.225390606494</c:v>
                </c:pt>
                <c:pt idx="40">
                  <c:v>37027.029634233993</c:v>
                </c:pt>
                <c:pt idx="41">
                  <c:v>37678.933970707832</c:v>
                </c:pt>
                <c:pt idx="42">
                  <c:v>38093.152059264925</c:v>
                </c:pt>
                <c:pt idx="43">
                  <c:v>37187.467941492381</c:v>
                </c:pt>
                <c:pt idx="44">
                  <c:v>36801.536329470277</c:v>
                </c:pt>
                <c:pt idx="45">
                  <c:v>37307.387971399621</c:v>
                </c:pt>
                <c:pt idx="46">
                  <c:v>38935.3346993007</c:v>
                </c:pt>
                <c:pt idx="47">
                  <c:v>38246.012500487981</c:v>
                </c:pt>
                <c:pt idx="48">
                  <c:v>34782.747314793152</c:v>
                </c:pt>
                <c:pt idx="49">
                  <c:v>35653.790794964596</c:v>
                </c:pt>
                <c:pt idx="50">
                  <c:v>36090.034318467442</c:v>
                </c:pt>
                <c:pt idx="51">
                  <c:v>37690.127488935395</c:v>
                </c:pt>
                <c:pt idx="52">
                  <c:v>37544.089326224341</c:v>
                </c:pt>
                <c:pt idx="53">
                  <c:v>38489.567309922306</c:v>
                </c:pt>
                <c:pt idx="54">
                  <c:v>38315.837538907173</c:v>
                </c:pt>
                <c:pt idx="55">
                  <c:v>38095.441363313628</c:v>
                </c:pt>
                <c:pt idx="56">
                  <c:v>38276.828790627864</c:v>
                </c:pt>
                <c:pt idx="57">
                  <c:v>38150.284776183762</c:v>
                </c:pt>
                <c:pt idx="58">
                  <c:v>38210.668272696297</c:v>
                </c:pt>
                <c:pt idx="59">
                  <c:v>38422.829886229913</c:v>
                </c:pt>
                <c:pt idx="60">
                  <c:v>40124.986402056158</c:v>
                </c:pt>
                <c:pt idx="61">
                  <c:v>42718.741732187947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1FC2-49D0-911B-C0452CE198C0}"/>
            </c:ext>
          </c:extLst>
        </c:ser>
        <c:ser>
          <c:idx val="1"/>
          <c:order val="1"/>
          <c:tx>
            <c:strRef>
              <c:f>COMPETITORS!$A$6</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COMPETITORS!$B$3:$BX$4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COMPETITORS!$B$6:$BX$6</c:f>
              <c:numCache>
                <c:formatCode>#,##0_);\(#,##0\)</c:formatCode>
                <c:ptCount val="75"/>
                <c:pt idx="0">
                  <c:v>29324.168522889384</c:v>
                </c:pt>
                <c:pt idx="1">
                  <c:v>26986.41677642045</c:v>
                </c:pt>
                <c:pt idx="2">
                  <c:v>24051.795797350867</c:v>
                </c:pt>
                <c:pt idx="3">
                  <c:v>28515.345451478293</c:v>
                </c:pt>
                <c:pt idx="4">
                  <c:v>29755.668422559334</c:v>
                </c:pt>
                <c:pt idx="5">
                  <c:v>30562.180656706536</c:v>
                </c:pt>
                <c:pt idx="6">
                  <c:v>23596.795675000001</c:v>
                </c:pt>
                <c:pt idx="7">
                  <c:v>23092.145059281538</c:v>
                </c:pt>
                <c:pt idx="8">
                  <c:v>28339.433684435295</c:v>
                </c:pt>
                <c:pt idx="9">
                  <c:v>27771.166086640718</c:v>
                </c:pt>
                <c:pt idx="10">
                  <c:v>23993.182273968323</c:v>
                </c:pt>
                <c:pt idx="11">
                  <c:v>21221.286299826985</c:v>
                </c:pt>
                <c:pt idx="12">
                  <c:v>26212.91220798422</c:v>
                </c:pt>
                <c:pt idx="13">
                  <c:v>31452.087825227165</c:v>
                </c:pt>
                <c:pt idx="14">
                  <c:v>32650.737414974152</c:v>
                </c:pt>
                <c:pt idx="15">
                  <c:v>26234.391015860812</c:v>
                </c:pt>
                <c:pt idx="16">
                  <c:v>23799.416721616988</c:v>
                </c:pt>
                <c:pt idx="17">
                  <c:v>25568.404273363263</c:v>
                </c:pt>
                <c:pt idx="18">
                  <c:v>28337.421335168699</c:v>
                </c:pt>
                <c:pt idx="19">
                  <c:v>28968.190446179498</c:v>
                </c:pt>
                <c:pt idx="20">
                  <c:v>28650.402729838403</c:v>
                </c:pt>
                <c:pt idx="21">
                  <c:v>29188.162940228649</c:v>
                </c:pt>
                <c:pt idx="22">
                  <c:v>28298.843626680642</c:v>
                </c:pt>
                <c:pt idx="23">
                  <c:v>28310.540840124122</c:v>
                </c:pt>
                <c:pt idx="24">
                  <c:v>29836.299434838467</c:v>
                </c:pt>
                <c:pt idx="25">
                  <c:v>31452.1428614619</c:v>
                </c:pt>
                <c:pt idx="26">
                  <c:v>35078.358238909364</c:v>
                </c:pt>
                <c:pt idx="27">
                  <c:v>35774.982206848472</c:v>
                </c:pt>
                <c:pt idx="28">
                  <c:v>34084.505955621076</c:v>
                </c:pt>
                <c:pt idx="29">
                  <c:v>34948.096787210554</c:v>
                </c:pt>
                <c:pt idx="30">
                  <c:v>33485.675640483256</c:v>
                </c:pt>
                <c:pt idx="31">
                  <c:v>32028.492445301406</c:v>
                </c:pt>
                <c:pt idx="32">
                  <c:v>29673.049101561286</c:v>
                </c:pt>
                <c:pt idx="33">
                  <c:v>26650.43507760459</c:v>
                </c:pt>
                <c:pt idx="34">
                  <c:v>32906.071284780781</c:v>
                </c:pt>
                <c:pt idx="35">
                  <c:v>32519.133465497609</c:v>
                </c:pt>
                <c:pt idx="36">
                  <c:v>33911.01099360302</c:v>
                </c:pt>
                <c:pt idx="37">
                  <c:v>33412.105517348449</c:v>
                </c:pt>
                <c:pt idx="38">
                  <c:v>33639.657115558184</c:v>
                </c:pt>
                <c:pt idx="39">
                  <c:v>32141.802606832523</c:v>
                </c:pt>
                <c:pt idx="40">
                  <c:v>32571.099343189464</c:v>
                </c:pt>
                <c:pt idx="41">
                  <c:v>32849.827364544501</c:v>
                </c:pt>
                <c:pt idx="42">
                  <c:v>33296.063804841586</c:v>
                </c:pt>
                <c:pt idx="43">
                  <c:v>36945.173815312832</c:v>
                </c:pt>
                <c:pt idx="44">
                  <c:v>37758.400210253654</c:v>
                </c:pt>
                <c:pt idx="45">
                  <c:v>38682.917768084662</c:v>
                </c:pt>
                <c:pt idx="46">
                  <c:v>36034.311982031861</c:v>
                </c:pt>
                <c:pt idx="47">
                  <c:v>36981.151132911444</c:v>
                </c:pt>
                <c:pt idx="48">
                  <c:v>41719.863920510244</c:v>
                </c:pt>
                <c:pt idx="49">
                  <c:v>40720.912529514608</c:v>
                </c:pt>
                <c:pt idx="50">
                  <c:v>38587.361595963703</c:v>
                </c:pt>
                <c:pt idx="51">
                  <c:v>36288.62146766315</c:v>
                </c:pt>
                <c:pt idx="52">
                  <c:v>36247.47724737622</c:v>
                </c:pt>
                <c:pt idx="53">
                  <c:v>36759.886763621042</c:v>
                </c:pt>
                <c:pt idx="54">
                  <c:v>36955.388134089771</c:v>
                </c:pt>
                <c:pt idx="55">
                  <c:v>37335.282445887613</c:v>
                </c:pt>
                <c:pt idx="56">
                  <c:v>38068.369178342007</c:v>
                </c:pt>
                <c:pt idx="57">
                  <c:v>38144.616677679209</c:v>
                </c:pt>
                <c:pt idx="58">
                  <c:v>38210.668272696297</c:v>
                </c:pt>
                <c:pt idx="59">
                  <c:v>38422.829886229913</c:v>
                </c:pt>
                <c:pt idx="60">
                  <c:v>38677.649252819625</c:v>
                </c:pt>
                <c:pt idx="61">
                  <c:v>40004.34467211087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1FC2-49D0-911B-C0452CE198C0}"/>
            </c:ext>
          </c:extLst>
        </c:ser>
        <c:ser>
          <c:idx val="2"/>
          <c:order val="2"/>
          <c:tx>
            <c:strRef>
              <c:f>COMPETITORS!$A$7</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COMPETITORS!$B$3:$BX$4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COMPETITORS!$B$7:$BX$7</c:f>
              <c:numCache>
                <c:formatCode>#,##0_);\(#,##0\)</c:formatCode>
                <c:ptCount val="75"/>
                <c:pt idx="0">
                  <c:v>29324.168522889384</c:v>
                </c:pt>
                <c:pt idx="1">
                  <c:v>24598.118366639614</c:v>
                </c:pt>
                <c:pt idx="2">
                  <c:v>23000.984926212099</c:v>
                </c:pt>
                <c:pt idx="3">
                  <c:v>21464.475149067595</c:v>
                </c:pt>
                <c:pt idx="4">
                  <c:v>24126.104373313756</c:v>
                </c:pt>
                <c:pt idx="5">
                  <c:v>29752.662574593236</c:v>
                </c:pt>
                <c:pt idx="6">
                  <c:v>31806.553690336139</c:v>
                </c:pt>
                <c:pt idx="7">
                  <c:v>22729.517273490634</c:v>
                </c:pt>
                <c:pt idx="8">
                  <c:v>21532.370280176045</c:v>
                </c:pt>
                <c:pt idx="9">
                  <c:v>30607.201666119268</c:v>
                </c:pt>
                <c:pt idx="10">
                  <c:v>29019.500598159721</c:v>
                </c:pt>
                <c:pt idx="11">
                  <c:v>24948.155315708307</c:v>
                </c:pt>
                <c:pt idx="12">
                  <c:v>23758.317503796043</c:v>
                </c:pt>
                <c:pt idx="13">
                  <c:v>25214.344397187524</c:v>
                </c:pt>
                <c:pt idx="14">
                  <c:v>30890.379653086045</c:v>
                </c:pt>
                <c:pt idx="15">
                  <c:v>32972.885593008417</c:v>
                </c:pt>
                <c:pt idx="16">
                  <c:v>27778.76785428165</c:v>
                </c:pt>
                <c:pt idx="17">
                  <c:v>28159.784934210555</c:v>
                </c:pt>
                <c:pt idx="18">
                  <c:v>29722.226062490583</c:v>
                </c:pt>
                <c:pt idx="19">
                  <c:v>31171.112761635082</c:v>
                </c:pt>
                <c:pt idx="20">
                  <c:v>31826.063843624754</c:v>
                </c:pt>
                <c:pt idx="21">
                  <c:v>32247.539077362359</c:v>
                </c:pt>
                <c:pt idx="22">
                  <c:v>34774.621927538545</c:v>
                </c:pt>
                <c:pt idx="23">
                  <c:v>33672.978988846153</c:v>
                </c:pt>
                <c:pt idx="24">
                  <c:v>34391.94482662341</c:v>
                </c:pt>
                <c:pt idx="25">
                  <c:v>36276.9301554638</c:v>
                </c:pt>
                <c:pt idx="26">
                  <c:v>32840.018364982701</c:v>
                </c:pt>
                <c:pt idx="27">
                  <c:v>30929.499572862082</c:v>
                </c:pt>
                <c:pt idx="28">
                  <c:v>28983.630465943439</c:v>
                </c:pt>
                <c:pt idx="29">
                  <c:v>29774.073165379992</c:v>
                </c:pt>
                <c:pt idx="30">
                  <c:v>31075.669694182427</c:v>
                </c:pt>
                <c:pt idx="31">
                  <c:v>31762.053604005669</c:v>
                </c:pt>
                <c:pt idx="32">
                  <c:v>31110.220444296843</c:v>
                </c:pt>
                <c:pt idx="33">
                  <c:v>36108.675748303271</c:v>
                </c:pt>
                <c:pt idx="34">
                  <c:v>32145.312580695303</c:v>
                </c:pt>
                <c:pt idx="35">
                  <c:v>32728.270852039186</c:v>
                </c:pt>
                <c:pt idx="36">
                  <c:v>33424.593342927699</c:v>
                </c:pt>
                <c:pt idx="37">
                  <c:v>34018.664056612033</c:v>
                </c:pt>
                <c:pt idx="38">
                  <c:v>34929.053325670197</c:v>
                </c:pt>
                <c:pt idx="39">
                  <c:v>35908.262290685583</c:v>
                </c:pt>
                <c:pt idx="40">
                  <c:v>37100.608776729889</c:v>
                </c:pt>
                <c:pt idx="41">
                  <c:v>37735.054649111677</c:v>
                </c:pt>
                <c:pt idx="42">
                  <c:v>38135.458045411877</c:v>
                </c:pt>
                <c:pt idx="43">
                  <c:v>37219.654173541603</c:v>
                </c:pt>
                <c:pt idx="44">
                  <c:v>36826.351950224802</c:v>
                </c:pt>
                <c:pt idx="45">
                  <c:v>37327.291190478834</c:v>
                </c:pt>
                <c:pt idx="46">
                  <c:v>38951.881231934727</c:v>
                </c:pt>
                <c:pt idx="47">
                  <c:v>38258.723221841865</c:v>
                </c:pt>
                <c:pt idx="48">
                  <c:v>34791.680232601757</c:v>
                </c:pt>
                <c:pt idx="49">
                  <c:v>35661.331185893177</c:v>
                </c:pt>
                <c:pt idx="50">
                  <c:v>36096.555447080427</c:v>
                </c:pt>
                <c:pt idx="51">
                  <c:v>37695.63697524515</c:v>
                </c:pt>
                <c:pt idx="52">
                  <c:v>37548.710184878786</c:v>
                </c:pt>
                <c:pt idx="53">
                  <c:v>38493.261613052877</c:v>
                </c:pt>
                <c:pt idx="54">
                  <c:v>38318.641488653499</c:v>
                </c:pt>
                <c:pt idx="55">
                  <c:v>38097.584597067325</c:v>
                </c:pt>
                <c:pt idx="56">
                  <c:v>38278.543295358504</c:v>
                </c:pt>
                <c:pt idx="57">
                  <c:v>38150.284776183762</c:v>
                </c:pt>
                <c:pt idx="58">
                  <c:v>38210.668272696297</c:v>
                </c:pt>
                <c:pt idx="59">
                  <c:v>38422.829886229913</c:v>
                </c:pt>
                <c:pt idx="60">
                  <c:v>38974.986402056158</c:v>
                </c:pt>
                <c:pt idx="61">
                  <c:v>36246.030669504107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1FC2-49D0-911B-C0452CE198C0}"/>
            </c:ext>
          </c:extLst>
        </c:ser>
        <c:ser>
          <c:idx val="3"/>
          <c:order val="3"/>
          <c:tx>
            <c:strRef>
              <c:f>COMPETITORS!$A$8</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COMPETITORS!$B$3:$BX$4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COMPETITORS!$B$8:$BX$8</c:f>
              <c:numCache>
                <c:formatCode>#,##0_);\(#,##0\)</c:formatCode>
                <c:ptCount val="75"/>
                <c:pt idx="0">
                  <c:v>29324.168522889384</c:v>
                </c:pt>
                <c:pt idx="1">
                  <c:v>26861.888919277601</c:v>
                </c:pt>
                <c:pt idx="2">
                  <c:v>28103.007131755756</c:v>
                </c:pt>
                <c:pt idx="3">
                  <c:v>23018.475226744562</c:v>
                </c:pt>
                <c:pt idx="4">
                  <c:v>22534.489838857691</c:v>
                </c:pt>
                <c:pt idx="5">
                  <c:v>26576.965539652552</c:v>
                </c:pt>
                <c:pt idx="6">
                  <c:v>32066.678609033614</c:v>
                </c:pt>
                <c:pt idx="7">
                  <c:v>31317.094367324615</c:v>
                </c:pt>
                <c:pt idx="8">
                  <c:v>20975.955965453421</c:v>
                </c:pt>
                <c:pt idx="9">
                  <c:v>21991.050619416845</c:v>
                </c:pt>
                <c:pt idx="10">
                  <c:v>29605.382763058013</c:v>
                </c:pt>
                <c:pt idx="11">
                  <c:v>29461.221688872181</c:v>
                </c:pt>
                <c:pt idx="12">
                  <c:v>25890.428348521946</c:v>
                </c:pt>
                <c:pt idx="13">
                  <c:v>25453.477064109145</c:v>
                </c:pt>
                <c:pt idx="14">
                  <c:v>26635.131244998476</c:v>
                </c:pt>
                <c:pt idx="15">
                  <c:v>32313.584981193104</c:v>
                </c:pt>
                <c:pt idx="16">
                  <c:v>32793.441511722391</c:v>
                </c:pt>
                <c:pt idx="17">
                  <c:v>30745.47573019304</c:v>
                </c:pt>
                <c:pt idx="18">
                  <c:v>31534.714197384394</c:v>
                </c:pt>
                <c:pt idx="19">
                  <c:v>32183.097157958891</c:v>
                </c:pt>
                <c:pt idx="20">
                  <c:v>32367.611780892094</c:v>
                </c:pt>
                <c:pt idx="21">
                  <c:v>32535.42258399176</c:v>
                </c:pt>
                <c:pt idx="22">
                  <c:v>31120.930904078359</c:v>
                </c:pt>
                <c:pt idx="23">
                  <c:v>29123.720587211537</c:v>
                </c:pt>
                <c:pt idx="24">
                  <c:v>29290.703138176181</c:v>
                </c:pt>
                <c:pt idx="25">
                  <c:v>30751.679158472853</c:v>
                </c:pt>
                <c:pt idx="26">
                  <c:v>36756.321731313452</c:v>
                </c:pt>
                <c:pt idx="27">
                  <c:v>37980.781701049156</c:v>
                </c:pt>
                <c:pt idx="28">
                  <c:v>36515.298549944666</c:v>
                </c:pt>
                <c:pt idx="29">
                  <c:v>37708.600311931281</c:v>
                </c:pt>
                <c:pt idx="30">
                  <c:v>36228.204801129563</c:v>
                </c:pt>
                <c:pt idx="31">
                  <c:v>35425.314557978112</c:v>
                </c:pt>
                <c:pt idx="32">
                  <c:v>33110.349738670659</c:v>
                </c:pt>
                <c:pt idx="33">
                  <c:v>28307.223427314217</c:v>
                </c:pt>
                <c:pt idx="34">
                  <c:v>33471.096459217646</c:v>
                </c:pt>
                <c:pt idx="35">
                  <c:v>32796.233556144238</c:v>
                </c:pt>
                <c:pt idx="36">
                  <c:v>34066.505909768843</c:v>
                </c:pt>
                <c:pt idx="37">
                  <c:v>33504.330956394908</c:v>
                </c:pt>
                <c:pt idx="38">
                  <c:v>33697.335756892797</c:v>
                </c:pt>
                <c:pt idx="39">
                  <c:v>32178.666894882015</c:v>
                </c:pt>
                <c:pt idx="40">
                  <c:v>32596.714705619059</c:v>
                </c:pt>
                <c:pt idx="41">
                  <c:v>32867.242821817032</c:v>
                </c:pt>
                <c:pt idx="42">
                  <c:v>33308.492883469728</c:v>
                </c:pt>
                <c:pt idx="43">
                  <c:v>36083.575170055417</c:v>
                </c:pt>
                <c:pt idx="44">
                  <c:v>37313.656355219202</c:v>
                </c:pt>
                <c:pt idx="45">
                  <c:v>38240.588278210045</c:v>
                </c:pt>
                <c:pt idx="46">
                  <c:v>36038.639868881124</c:v>
                </c:pt>
                <c:pt idx="47">
                  <c:v>36984.596881105761</c:v>
                </c:pt>
                <c:pt idx="48">
                  <c:v>40874.653543254237</c:v>
                </c:pt>
                <c:pt idx="49">
                  <c:v>40015.173331538157</c:v>
                </c:pt>
                <c:pt idx="50">
                  <c:v>37928.361267718719</c:v>
                </c:pt>
                <c:pt idx="51">
                  <c:v>36290.149342031698</c:v>
                </c:pt>
                <c:pt idx="52">
                  <c:v>36248.69125433742</c:v>
                </c:pt>
                <c:pt idx="53">
                  <c:v>36760.797293004303</c:v>
                </c:pt>
                <c:pt idx="54">
                  <c:v>36956.149417432243</c:v>
                </c:pt>
                <c:pt idx="55">
                  <c:v>37335.895933411339</c:v>
                </c:pt>
                <c:pt idx="56">
                  <c:v>38068.917946827627</c:v>
                </c:pt>
                <c:pt idx="57">
                  <c:v>38144.616677679209</c:v>
                </c:pt>
                <c:pt idx="58">
                  <c:v>38210.668272696297</c:v>
                </c:pt>
                <c:pt idx="59">
                  <c:v>38422.829886229913</c:v>
                </c:pt>
                <c:pt idx="60">
                  <c:v>39692.486402056158</c:v>
                </c:pt>
                <c:pt idx="61">
                  <c:v>39253.391342043367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1FC2-49D0-911B-C0452CE198C0}"/>
            </c:ext>
          </c:extLst>
        </c:ser>
        <c:ser>
          <c:idx val="4"/>
          <c:order val="4"/>
          <c:tx>
            <c:strRef>
              <c:f>COMPETITORS!$A$9</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COMPETITORS!$B$3:$BX$4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COMPETITORS!$B$9:$BX$9</c:f>
              <c:numCache>
                <c:formatCode>#,##0_);\(#,##0\)</c:formatCode>
                <c:ptCount val="75"/>
                <c:pt idx="0">
                  <c:v>29324.168522889384</c:v>
                </c:pt>
                <c:pt idx="1">
                  <c:v>24598.118366639614</c:v>
                </c:pt>
                <c:pt idx="2">
                  <c:v>25785.540190294418</c:v>
                </c:pt>
                <c:pt idx="3">
                  <c:v>23991.943342534985</c:v>
                </c:pt>
                <c:pt idx="4">
                  <c:v>22202.836114389058</c:v>
                </c:pt>
                <c:pt idx="5">
                  <c:v>21109.104617180019</c:v>
                </c:pt>
                <c:pt idx="6">
                  <c:v>25919.265248949581</c:v>
                </c:pt>
                <c:pt idx="7">
                  <c:v>28157.78910706555</c:v>
                </c:pt>
                <c:pt idx="8">
                  <c:v>27955.456969531289</c:v>
                </c:pt>
                <c:pt idx="9">
                  <c:v>22154.739970569623</c:v>
                </c:pt>
                <c:pt idx="10">
                  <c:v>25039.282953525468</c:v>
                </c:pt>
                <c:pt idx="11">
                  <c:v>31566.110622654651</c:v>
                </c:pt>
                <c:pt idx="12">
                  <c:v>32242.666917381193</c:v>
                </c:pt>
                <c:pt idx="13">
                  <c:v>24087.504850212852</c:v>
                </c:pt>
                <c:pt idx="14">
                  <c:v>24544.442339799331</c:v>
                </c:pt>
                <c:pt idx="15">
                  <c:v>26741.453893419959</c:v>
                </c:pt>
                <c:pt idx="16">
                  <c:v>34089.764365764902</c:v>
                </c:pt>
                <c:pt idx="17">
                  <c:v>31852.17352076327</c:v>
                </c:pt>
                <c:pt idx="18">
                  <c:v>31699.028696291945</c:v>
                </c:pt>
                <c:pt idx="19">
                  <c:v>30436.900116013727</c:v>
                </c:pt>
                <c:pt idx="20">
                  <c:v>28930.417779477611</c:v>
                </c:pt>
                <c:pt idx="21">
                  <c:v>28698.986029838023</c:v>
                </c:pt>
                <c:pt idx="22">
                  <c:v>32172.98405211026</c:v>
                </c:pt>
                <c:pt idx="23">
                  <c:v>33423.642893076925</c:v>
                </c:pt>
                <c:pt idx="24">
                  <c:v>35115.158386475552</c:v>
                </c:pt>
                <c:pt idx="25">
                  <c:v>35448.700246309949</c:v>
                </c:pt>
                <c:pt idx="26">
                  <c:v>33201.488104605916</c:v>
                </c:pt>
                <c:pt idx="27">
                  <c:v>29892.503295193601</c:v>
                </c:pt>
                <c:pt idx="28">
                  <c:v>28947.426885270073</c:v>
                </c:pt>
                <c:pt idx="29">
                  <c:v>28238.253891976601</c:v>
                </c:pt>
                <c:pt idx="30">
                  <c:v>28807.450827185326</c:v>
                </c:pt>
                <c:pt idx="31">
                  <c:v>30350.193358723373</c:v>
                </c:pt>
                <c:pt idx="32">
                  <c:v>29883.875146287108</c:v>
                </c:pt>
                <c:pt idx="33">
                  <c:v>34512.236249072936</c:v>
                </c:pt>
                <c:pt idx="34">
                  <c:v>32044.582782334426</c:v>
                </c:pt>
                <c:pt idx="35">
                  <c:v>32266.434487410996</c:v>
                </c:pt>
                <c:pt idx="36">
                  <c:v>33714.750201300485</c:v>
                </c:pt>
                <c:pt idx="37">
                  <c:v>33786.423123232926</c:v>
                </c:pt>
                <c:pt idx="38">
                  <c:v>34780.618865715165</c:v>
                </c:pt>
                <c:pt idx="39">
                  <c:v>35811.316624494611</c:v>
                </c:pt>
                <c:pt idx="40">
                  <c:v>37035.107784497879</c:v>
                </c:pt>
                <c:pt idx="41">
                  <c:v>37677.969587270753</c:v>
                </c:pt>
                <c:pt idx="42">
                  <c:v>38092.908149666015</c:v>
                </c:pt>
                <c:pt idx="43">
                  <c:v>37188.074799164075</c:v>
                </c:pt>
                <c:pt idx="44">
                  <c:v>36802.069720658299</c:v>
                </c:pt>
                <c:pt idx="45">
                  <c:v>37307.270576415074</c:v>
                </c:pt>
                <c:pt idx="46">
                  <c:v>38935.011118104114</c:v>
                </c:pt>
                <c:pt idx="47">
                  <c:v>38245.692668362914</c:v>
                </c:pt>
                <c:pt idx="48">
                  <c:v>34784.105200126258</c:v>
                </c:pt>
                <c:pt idx="49">
                  <c:v>35654.779002450035</c:v>
                </c:pt>
                <c:pt idx="50">
                  <c:v>36090.601662873072</c:v>
                </c:pt>
                <c:pt idx="51">
                  <c:v>37689.353240008451</c:v>
                </c:pt>
                <c:pt idx="52">
                  <c:v>37543.55540410526</c:v>
                </c:pt>
                <c:pt idx="53">
                  <c:v>38489.03041082804</c:v>
                </c:pt>
                <c:pt idx="54">
                  <c:v>38315.186585892865</c:v>
                </c:pt>
                <c:pt idx="55">
                  <c:v>38094.840852102614</c:v>
                </c:pt>
                <c:pt idx="56">
                  <c:v>38276.192488730849</c:v>
                </c:pt>
                <c:pt idx="57">
                  <c:v>38150.284776183762</c:v>
                </c:pt>
                <c:pt idx="58">
                  <c:v>38210.668272696297</c:v>
                </c:pt>
                <c:pt idx="59">
                  <c:v>38422.829886229913</c:v>
                </c:pt>
                <c:pt idx="60">
                  <c:v>39036.079098685375</c:v>
                </c:pt>
                <c:pt idx="61">
                  <c:v>41113.090579303163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1FC2-49D0-911B-C0452CE198C0}"/>
            </c:ext>
          </c:extLst>
        </c:ser>
        <c:dLbls>
          <c:showLegendKey val="0"/>
          <c:showVal val="0"/>
          <c:showCatName val="0"/>
          <c:showSerName val="0"/>
          <c:showPercent val="0"/>
          <c:showBubbleSize val="0"/>
        </c:dLbls>
        <c:marker val="1"/>
        <c:smooth val="0"/>
        <c:axId val="128545152"/>
        <c:axId val="128547456"/>
      </c:lineChart>
      <c:catAx>
        <c:axId val="128545152"/>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US"/>
                  <a:t>Quarters</a:t>
                </a:r>
              </a:p>
            </c:rich>
          </c:tx>
          <c:layout>
            <c:manualLayout>
              <c:xMode val="edge"/>
              <c:yMode val="edge"/>
              <c:x val="0.48664012188857148"/>
              <c:y val="0.9052631578947368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28547456"/>
        <c:crosses val="autoZero"/>
        <c:auto val="1"/>
        <c:lblAlgn val="ctr"/>
        <c:lblOffset val="100"/>
        <c:tickLblSkip val="1"/>
        <c:tickMarkSkip val="1"/>
        <c:noMultiLvlLbl val="0"/>
      </c:catAx>
      <c:valAx>
        <c:axId val="128547456"/>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(000) US Dollars</a:t>
                </a:r>
              </a:p>
            </c:rich>
          </c:tx>
          <c:layout>
            <c:manualLayout>
              <c:xMode val="edge"/>
              <c:yMode val="edge"/>
              <c:x val="5.3440213760855048E-3"/>
              <c:y val="0.35"/>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28545152"/>
        <c:crosses val="autoZero"/>
        <c:crossBetween val="between"/>
      </c:valAx>
      <c:spPr>
        <a:solidFill>
          <a:srgbClr val="C0C0C0"/>
        </a:solidFill>
        <a:ln w="12700">
          <a:solidFill>
            <a:srgbClr val="808080"/>
          </a:solidFill>
          <a:prstDash val="solid"/>
        </a:ln>
      </c:spPr>
    </c:plotArea>
    <c:legend>
      <c:legendPos val="r"/>
      <c:layout>
        <c:manualLayout>
          <c:xMode val="edge"/>
          <c:yMode val="edge"/>
          <c:x val="0.97594936708860758"/>
          <c:y val="0.34473684210526317"/>
          <c:w val="1.4556962025316455E-2"/>
          <c:h val="0.25263157894736843"/>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NET PROFITS</a:t>
            </a:r>
          </a:p>
        </c:rich>
      </c:tx>
      <c:layout>
        <c:manualLayout>
          <c:xMode val="edge"/>
          <c:yMode val="edge"/>
          <c:x val="0.48130841121495327"/>
          <c:y val="3.3149171270718231E-2"/>
        </c:manualLayout>
      </c:layout>
      <c:overlay val="0"/>
      <c:spPr>
        <a:noFill/>
        <a:ln w="25400">
          <a:noFill/>
        </a:ln>
      </c:spPr>
    </c:title>
    <c:autoTitleDeleted val="0"/>
    <c:plotArea>
      <c:layout>
        <c:manualLayout>
          <c:layoutTarget val="inner"/>
          <c:xMode val="edge"/>
          <c:yMode val="edge"/>
          <c:x val="1.4265337443492407E-2"/>
          <c:y val="0.19060773480662985"/>
          <c:w val="0.94690139874915158"/>
          <c:h val="0.67403314917127077"/>
        </c:manualLayout>
      </c:layout>
      <c:lineChart>
        <c:grouping val="standard"/>
        <c:varyColors val="0"/>
        <c:ser>
          <c:idx val="0"/>
          <c:order val="0"/>
          <c:tx>
            <c:strRef>
              <c:f>COMPETITORS!$A$49</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COMPETITORS!$B$47:$BX$48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COMPETITORS!$B$49:$BX$49</c:f>
              <c:numCache>
                <c:formatCode>#,##0_);\(#,##0\)</c:formatCode>
                <c:ptCount val="75"/>
                <c:pt idx="0">
                  <c:v>4219.4043354295154</c:v>
                </c:pt>
                <c:pt idx="1">
                  <c:v>3266.9989771935902</c:v>
                </c:pt>
                <c:pt idx="2">
                  <c:v>2826.9251047368161</c:v>
                </c:pt>
                <c:pt idx="3">
                  <c:v>3638.1445875376426</c:v>
                </c:pt>
                <c:pt idx="4">
                  <c:v>3856.4765004587734</c:v>
                </c:pt>
                <c:pt idx="5">
                  <c:v>1417.7266489130855</c:v>
                </c:pt>
                <c:pt idx="6">
                  <c:v>376.04746031986548</c:v>
                </c:pt>
                <c:pt idx="7">
                  <c:v>2905.1968797340951</c:v>
                </c:pt>
                <c:pt idx="8">
                  <c:v>1521.8466364909038</c:v>
                </c:pt>
                <c:pt idx="9">
                  <c:v>2317.1830529190788</c:v>
                </c:pt>
                <c:pt idx="10">
                  <c:v>716.64583694139128</c:v>
                </c:pt>
                <c:pt idx="11">
                  <c:v>919.45854931760584</c:v>
                </c:pt>
                <c:pt idx="12">
                  <c:v>3323.9488534688467</c:v>
                </c:pt>
                <c:pt idx="13">
                  <c:v>3470.4913374611847</c:v>
                </c:pt>
                <c:pt idx="14">
                  <c:v>1123.3620205881</c:v>
                </c:pt>
                <c:pt idx="15">
                  <c:v>417.4192837224528</c:v>
                </c:pt>
                <c:pt idx="16">
                  <c:v>930.26834142322093</c:v>
                </c:pt>
                <c:pt idx="17">
                  <c:v>1901.0597950188032</c:v>
                </c:pt>
                <c:pt idx="18">
                  <c:v>2461.1624289435522</c:v>
                </c:pt>
                <c:pt idx="19">
                  <c:v>2934.5922704387831</c:v>
                </c:pt>
                <c:pt idx="20" formatCode="#,##0_);[Red]\(#,##0\)">
                  <c:v>3034.884071445983</c:v>
                </c:pt>
                <c:pt idx="21" formatCode="#,##0_);[Red]\(#,##0\)">
                  <c:v>3094.95433114665</c:v>
                </c:pt>
                <c:pt idx="22" formatCode="#,##0_);[Red]\(#,##0\)">
                  <c:v>5520.3667228874119</c:v>
                </c:pt>
                <c:pt idx="23" formatCode="#,##0_);[Red]\(#,##0\)">
                  <c:v>4537.2833085851407</c:v>
                </c:pt>
                <c:pt idx="24" formatCode="#,##0_);[Red]\(#,##0\)">
                  <c:v>4204.3487944084</c:v>
                </c:pt>
                <c:pt idx="25" formatCode="#,##0_);[Red]\(#,##0\)">
                  <c:v>4294.4205769901273</c:v>
                </c:pt>
                <c:pt idx="26" formatCode="#,##0_);[Red]\(#,##0\)">
                  <c:v>2874.8188165747933</c:v>
                </c:pt>
                <c:pt idx="27" formatCode="#,##0_);[Red]\(#,##0\)">
                  <c:v>1186.0057344227582</c:v>
                </c:pt>
                <c:pt idx="28" formatCode="#,##0_);[Red]\(#,##0\)">
                  <c:v>-1846.8853736703545</c:v>
                </c:pt>
                <c:pt idx="29" formatCode="#,##0_);[Red]\(#,##0\)">
                  <c:v>-476.55210752157495</c:v>
                </c:pt>
                <c:pt idx="30" formatCode="#,##0_);[Red]\(#,##0\)">
                  <c:v>630.79617558617895</c:v>
                </c:pt>
                <c:pt idx="31" formatCode="#,##0_);[Red]\(#,##0\)">
                  <c:v>700.51398161945497</c:v>
                </c:pt>
                <c:pt idx="32" formatCode="#,##0_);[Red]\(#,##0\)">
                  <c:v>-1082.9706856650337</c:v>
                </c:pt>
                <c:pt idx="33" formatCode="#,##0_);[Red]\(#,##0\)">
                  <c:v>547.64535415188595</c:v>
                </c:pt>
                <c:pt idx="34" formatCode="#,##0_);[Red]\(#,##0\)">
                  <c:v>-61.674665528934447</c:v>
                </c:pt>
                <c:pt idx="35" formatCode="#,##0_);[Red]\(#,##0\)">
                  <c:v>-29.944885791894048</c:v>
                </c:pt>
                <c:pt idx="36" formatCode="#,##0_);[Red]\(#,##0\)">
                  <c:v>1597.7044062202572</c:v>
                </c:pt>
                <c:pt idx="37" formatCode="#,##0_);[Red]\(#,##0\)">
                  <c:v>62.847012735337017</c:v>
                </c:pt>
                <c:pt idx="38" formatCode="#,##0_);[Red]\(#,##0\)">
                  <c:v>2038.7026006207429</c:v>
                </c:pt>
                <c:pt idx="39" formatCode="#,##0_);[Red]\(#,##0\)">
                  <c:v>2457.5206449319571</c:v>
                </c:pt>
                <c:pt idx="40" formatCode="#,##0_);[Red]\(#,##0\)">
                  <c:v>2482.7370174713842</c:v>
                </c:pt>
                <c:pt idx="41" formatCode="#,##0_);[Red]\(#,##0\)">
                  <c:v>2569.4162423151656</c:v>
                </c:pt>
                <c:pt idx="42" formatCode="#,##0_);[Red]\(#,##0\)">
                  <c:v>2914.3377812938838</c:v>
                </c:pt>
                <c:pt idx="43" formatCode="#,##0_);[Red]\(#,##0\)">
                  <c:v>3234.9790281669161</c:v>
                </c:pt>
                <c:pt idx="44" formatCode="#,##0_);[Red]\(#,##0\)">
                  <c:v>3421.5339013603107</c:v>
                </c:pt>
                <c:pt idx="45" formatCode="#,##0_);[Red]\(#,##0\)">
                  <c:v>3422.3829345079362</c:v>
                </c:pt>
                <c:pt idx="46" formatCode="#,##0_);[Red]\(#,##0\)">
                  <c:v>4240.0329121328668</c:v>
                </c:pt>
                <c:pt idx="47" formatCode="#,##0_);[Red]\(#,##0\)">
                  <c:v>4129.9707271601255</c:v>
                </c:pt>
                <c:pt idx="48" formatCode="#,##0_);[Red]\(#,##0\)">
                  <c:v>1011.8571968408376</c:v>
                </c:pt>
                <c:pt idx="49" formatCode="#,##0_);[Red]\(#,##0\)">
                  <c:v>2890.8575468366666</c:v>
                </c:pt>
                <c:pt idx="50" formatCode="#,##0_);[Red]\(#,##0\)">
                  <c:v>2253.8370259536841</c:v>
                </c:pt>
                <c:pt idx="51" formatCode="#,##0_);[Red]\(#,##0\)">
                  <c:v>3857.9880976155328</c:v>
                </c:pt>
                <c:pt idx="52" formatCode="#,##0_);[Red]\(#,##0\)">
                  <c:v>2468.8590956328808</c:v>
                </c:pt>
                <c:pt idx="53" formatCode="#,##0_);[Red]\(#,##0\)">
                  <c:v>2729.1091239820944</c:v>
                </c:pt>
                <c:pt idx="54" formatCode="#,##0_);[Red]\(#,##0\)">
                  <c:v>2981.1215368745698</c:v>
                </c:pt>
                <c:pt idx="55" formatCode="#,##0_);[Red]\(#,##0\)">
                  <c:v>2895.6402983375265</c:v>
                </c:pt>
                <c:pt idx="56" formatCode="#,##0_);[Red]\(#,##0\)">
                  <c:v>3071.984260640003</c:v>
                </c:pt>
                <c:pt idx="57" formatCode="#,##0_);[Red]\(#,##0\)">
                  <c:v>3045.2802534500211</c:v>
                </c:pt>
                <c:pt idx="58" formatCode="#,##0_);[Red]\(#,##0\)">
                  <c:v>3121.2799477298481</c:v>
                </c:pt>
                <c:pt idx="59" formatCode="#,##0_);[Red]\(#,##0\)">
                  <c:v>3026.9763681235686</c:v>
                </c:pt>
                <c:pt idx="60" formatCode="#,##0_);[Red]\(#,##0\)">
                  <c:v>2311.1497178862614</c:v>
                </c:pt>
                <c:pt idx="61" formatCode="#,##0_);[Red]\(#,##0\)">
                  <c:v>1519.2628462247774</c:v>
                </c:pt>
                <c:pt idx="62" formatCode="#,##0_);[Red]\(#,##0\)">
                  <c:v>0</c:v>
                </c:pt>
                <c:pt idx="63" formatCode="#,##0_);[Red]\(#,##0\)">
                  <c:v>0</c:v>
                </c:pt>
                <c:pt idx="64" formatCode="#,##0_);[Red]\(#,##0\)">
                  <c:v>0</c:v>
                </c:pt>
                <c:pt idx="65" formatCode="#,##0_);[Red]\(#,##0\)">
                  <c:v>0</c:v>
                </c:pt>
                <c:pt idx="66" formatCode="#,##0_);[Red]\(#,##0\)">
                  <c:v>0</c:v>
                </c:pt>
                <c:pt idx="67" formatCode="#,##0_);[Red]\(#,##0\)">
                  <c:v>0</c:v>
                </c:pt>
                <c:pt idx="68" formatCode="#,##0_);[Red]\(#,##0\)">
                  <c:v>0</c:v>
                </c:pt>
                <c:pt idx="69" formatCode="#,##0_);[Red]\(#,##0\)">
                  <c:v>0</c:v>
                </c:pt>
                <c:pt idx="70" formatCode="#,##0_);[Red]\(#,##0\)">
                  <c:v>0</c:v>
                </c:pt>
                <c:pt idx="71" formatCode="#,##0_);[Red]\(#,##0\)">
                  <c:v>0</c:v>
                </c:pt>
                <c:pt idx="72" formatCode="#,##0_);[Red]\(#,##0\)">
                  <c:v>0</c:v>
                </c:pt>
                <c:pt idx="73" formatCode="#,##0_);[Red]\(#,##0\)">
                  <c:v>0</c:v>
                </c:pt>
                <c:pt idx="74" formatCode="#,##0_);[Red]\(#,##0\)">
                  <c:v>0</c:v>
                </c:pt>
              </c:numCache>
            </c:numRef>
          </c:val>
          <c:smooth val="0"/>
          <c:extLst>
            <c:ext xmlns:c16="http://schemas.microsoft.com/office/drawing/2014/chart" uri="{C3380CC4-5D6E-409C-BE32-E72D297353CC}">
              <c16:uniqueId val="{00000000-CC0C-410F-9045-380E7201E403}"/>
            </c:ext>
          </c:extLst>
        </c:ser>
        <c:ser>
          <c:idx val="1"/>
          <c:order val="1"/>
          <c:tx>
            <c:strRef>
              <c:f>COMPETITORS!$A$50</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COMPETITORS!$B$47:$BX$48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COMPETITORS!$B$50:$BX$50</c:f>
              <c:numCache>
                <c:formatCode>#,##0_);\(#,##0\)</c:formatCode>
                <c:ptCount val="75"/>
                <c:pt idx="0">
                  <c:v>4219.4043354295154</c:v>
                </c:pt>
                <c:pt idx="1">
                  <c:v>3232.8966054474527</c:v>
                </c:pt>
                <c:pt idx="2">
                  <c:v>3370.6267867510915</c:v>
                </c:pt>
                <c:pt idx="3">
                  <c:v>3367.7018882161974</c:v>
                </c:pt>
                <c:pt idx="4">
                  <c:v>3432.1803252346067</c:v>
                </c:pt>
                <c:pt idx="5">
                  <c:v>4495.9302538497823</c:v>
                </c:pt>
                <c:pt idx="6">
                  <c:v>1264.5735948285869</c:v>
                </c:pt>
                <c:pt idx="7">
                  <c:v>-451.61044463497029</c:v>
                </c:pt>
                <c:pt idx="8">
                  <c:v>129.39480495829508</c:v>
                </c:pt>
                <c:pt idx="9">
                  <c:v>2172.5710297980086</c:v>
                </c:pt>
                <c:pt idx="10">
                  <c:v>-96.928584147233522</c:v>
                </c:pt>
                <c:pt idx="11">
                  <c:v>-1304.82758847953</c:v>
                </c:pt>
                <c:pt idx="12">
                  <c:v>147.07171849824488</c:v>
                </c:pt>
                <c:pt idx="13">
                  <c:v>1172.8483068584949</c:v>
                </c:pt>
                <c:pt idx="14">
                  <c:v>3209.8417339373977</c:v>
                </c:pt>
                <c:pt idx="15">
                  <c:v>1313.0918852206207</c:v>
                </c:pt>
                <c:pt idx="16">
                  <c:v>611.63155095401407</c:v>
                </c:pt>
                <c:pt idx="17">
                  <c:v>1047.0474389853105</c:v>
                </c:pt>
                <c:pt idx="18">
                  <c:v>1841.6655707507691</c:v>
                </c:pt>
                <c:pt idx="19">
                  <c:v>1971.9818979879544</c:v>
                </c:pt>
                <c:pt idx="20" formatCode="#,##0_);[Red]\(#,##0\)">
                  <c:v>1964.5260776614175</c:v>
                </c:pt>
                <c:pt idx="21" formatCode="#,##0_);[Red]\(#,##0\)">
                  <c:v>1760.3631745971181</c:v>
                </c:pt>
                <c:pt idx="22" formatCode="#,##0_);[Red]\(#,##0\)">
                  <c:v>985.35362965042145</c:v>
                </c:pt>
                <c:pt idx="23" formatCode="#,##0_);[Red]\(#,##0\)">
                  <c:v>501.65701448886097</c:v>
                </c:pt>
                <c:pt idx="24" formatCode="#,##0_);[Red]\(#,##0\)">
                  <c:v>628.12869629841668</c:v>
                </c:pt>
                <c:pt idx="25" formatCode="#,##0_);[Red]\(#,##0\)">
                  <c:v>1114.6349524283185</c:v>
                </c:pt>
                <c:pt idx="26" formatCode="#,##0_);[Red]\(#,##0\)">
                  <c:v>3104.0334679135681</c:v>
                </c:pt>
                <c:pt idx="27" formatCode="#,##0_);[Red]\(#,##0\)">
                  <c:v>3146.3353234945275</c:v>
                </c:pt>
                <c:pt idx="28" formatCode="#,##0_);[Red]\(#,##0\)">
                  <c:v>3787.5031370565707</c:v>
                </c:pt>
                <c:pt idx="29" formatCode="#,##0_);[Red]\(#,##0\)">
                  <c:v>4206.8929131346677</c:v>
                </c:pt>
                <c:pt idx="30" formatCode="#,##0_);[Red]\(#,##0\)">
                  <c:v>3157.9227797019257</c:v>
                </c:pt>
                <c:pt idx="31" formatCode="#,##0_);[Red]\(#,##0\)">
                  <c:v>2483.9731022507435</c:v>
                </c:pt>
                <c:pt idx="32" formatCode="#,##0_);[Red]\(#,##0\)">
                  <c:v>1191.6764705483877</c:v>
                </c:pt>
                <c:pt idx="33" formatCode="#,##0_);[Red]\(#,##0\)">
                  <c:v>-596.26596917331597</c:v>
                </c:pt>
                <c:pt idx="34" formatCode="#,##0_);[Red]\(#,##0\)">
                  <c:v>1215.1892596924827</c:v>
                </c:pt>
                <c:pt idx="35" formatCode="#,##0_);[Red]\(#,##0\)">
                  <c:v>1333.0170466957613</c:v>
                </c:pt>
                <c:pt idx="36" formatCode="#,##0_);[Red]\(#,##0\)">
                  <c:v>2178.7083254678473</c:v>
                </c:pt>
                <c:pt idx="37" formatCode="#,##0_);[Red]\(#,##0\)">
                  <c:v>1039.0970023709424</c:v>
                </c:pt>
                <c:pt idx="38" formatCode="#,##0_);[Red]\(#,##0\)">
                  <c:v>2143.2553747512475</c:v>
                </c:pt>
                <c:pt idx="39" formatCode="#,##0_);[Red]\(#,##0\)">
                  <c:v>1507.839358602643</c:v>
                </c:pt>
                <c:pt idx="40" formatCode="#,##0_);[Red]\(#,##0\)">
                  <c:v>668.92307173531879</c:v>
                </c:pt>
                <c:pt idx="41" formatCode="#,##0_);[Red]\(#,##0\)">
                  <c:v>862.52748352249341</c:v>
                </c:pt>
                <c:pt idx="42" formatCode="#,##0_);[Red]\(#,##0\)">
                  <c:v>875.79618605731798</c:v>
                </c:pt>
                <c:pt idx="43" formatCode="#,##0_);[Red]\(#,##0\)">
                  <c:v>1908.7097795547993</c:v>
                </c:pt>
                <c:pt idx="44" formatCode="#,##0_);[Red]\(#,##0\)">
                  <c:v>2327.9072198820413</c:v>
                </c:pt>
                <c:pt idx="45" formatCode="#,##0_);[Red]\(#,##0\)">
                  <c:v>3159.1257451712413</c:v>
                </c:pt>
                <c:pt idx="46" formatCode="#,##0_);[Red]\(#,##0\)">
                  <c:v>2287.7499065423494</c:v>
                </c:pt>
                <c:pt idx="47" formatCode="#,##0_);[Red]\(#,##0\)">
                  <c:v>2119.897744225852</c:v>
                </c:pt>
                <c:pt idx="48" formatCode="#,##0_);[Red]\(#,##0\)">
                  <c:v>1979.1116423930525</c:v>
                </c:pt>
                <c:pt idx="49" formatCode="#,##0_);[Red]\(#,##0\)">
                  <c:v>4207.3182048736735</c:v>
                </c:pt>
                <c:pt idx="50" formatCode="#,##0_);[Red]\(#,##0\)">
                  <c:v>4007.7124773512928</c:v>
                </c:pt>
                <c:pt idx="51" formatCode="#,##0_);[Red]\(#,##0\)">
                  <c:v>3471.0672540155424</c:v>
                </c:pt>
                <c:pt idx="52" formatCode="#,##0_);[Red]\(#,##0\)">
                  <c:v>2545.231815919049</c:v>
                </c:pt>
                <c:pt idx="53" formatCode="#,##0_);[Red]\(#,##0\)">
                  <c:v>2461.5463936892338</c:v>
                </c:pt>
                <c:pt idx="54" formatCode="#,##0_);[Red]\(#,##0\)">
                  <c:v>2436.759972674884</c:v>
                </c:pt>
                <c:pt idx="55" formatCode="#,##0_);[Red]\(#,##0\)">
                  <c:v>2614.4549375107213</c:v>
                </c:pt>
                <c:pt idx="56" formatCode="#,##0_);[Red]\(#,##0\)">
                  <c:v>2975.6655996139498</c:v>
                </c:pt>
                <c:pt idx="57" formatCode="#,##0_);[Red]\(#,##0\)">
                  <c:v>3011.6718157453688</c:v>
                </c:pt>
                <c:pt idx="58" formatCode="#,##0_);[Red]\(#,##0\)">
                  <c:v>3069.1949477298485</c:v>
                </c:pt>
                <c:pt idx="59" formatCode="#,##0_);[Red]\(#,##0\)">
                  <c:v>3012.5513681235684</c:v>
                </c:pt>
                <c:pt idx="60" formatCode="#,##0_);[Red]\(#,##0\)">
                  <c:v>3018.8841915526018</c:v>
                </c:pt>
                <c:pt idx="61" formatCode="#,##0_);[Red]\(#,##0\)">
                  <c:v>1542.1414991933107</c:v>
                </c:pt>
                <c:pt idx="62" formatCode="#,##0_);[Red]\(#,##0\)">
                  <c:v>0</c:v>
                </c:pt>
                <c:pt idx="63" formatCode="#,##0_);[Red]\(#,##0\)">
                  <c:v>0</c:v>
                </c:pt>
                <c:pt idx="64" formatCode="#,##0_);[Red]\(#,##0\)">
                  <c:v>0</c:v>
                </c:pt>
                <c:pt idx="65" formatCode="#,##0_);[Red]\(#,##0\)">
                  <c:v>0</c:v>
                </c:pt>
                <c:pt idx="66" formatCode="#,##0_);[Red]\(#,##0\)">
                  <c:v>0</c:v>
                </c:pt>
                <c:pt idx="67" formatCode="#,##0_);[Red]\(#,##0\)">
                  <c:v>0</c:v>
                </c:pt>
                <c:pt idx="68" formatCode="#,##0_);[Red]\(#,##0\)">
                  <c:v>0</c:v>
                </c:pt>
                <c:pt idx="69" formatCode="#,##0_);[Red]\(#,##0\)">
                  <c:v>0</c:v>
                </c:pt>
                <c:pt idx="70" formatCode="#,##0_);[Red]\(#,##0\)">
                  <c:v>0</c:v>
                </c:pt>
                <c:pt idx="71" formatCode="#,##0_);[Red]\(#,##0\)">
                  <c:v>0</c:v>
                </c:pt>
                <c:pt idx="72" formatCode="#,##0_);[Red]\(#,##0\)">
                  <c:v>0</c:v>
                </c:pt>
                <c:pt idx="73" formatCode="#,##0_);[Red]\(#,##0\)">
                  <c:v>0</c:v>
                </c:pt>
                <c:pt idx="74" formatCode="#,##0_);[Red]\(#,##0\)">
                  <c:v>0</c:v>
                </c:pt>
              </c:numCache>
            </c:numRef>
          </c:val>
          <c:smooth val="0"/>
          <c:extLst>
            <c:ext xmlns:c16="http://schemas.microsoft.com/office/drawing/2014/chart" uri="{C3380CC4-5D6E-409C-BE32-E72D297353CC}">
              <c16:uniqueId val="{00000001-CC0C-410F-9045-380E7201E403}"/>
            </c:ext>
          </c:extLst>
        </c:ser>
        <c:ser>
          <c:idx val="2"/>
          <c:order val="2"/>
          <c:tx>
            <c:strRef>
              <c:f>COMPETITORS!$A$51</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COMPETITORS!$B$47:$BX$48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COMPETITORS!$B$51:$BX$51</c:f>
              <c:numCache>
                <c:formatCode>#,##0_);\(#,##0\)</c:formatCode>
                <c:ptCount val="75"/>
                <c:pt idx="0">
                  <c:v>4219.4043354295154</c:v>
                </c:pt>
                <c:pt idx="1">
                  <c:v>3352.9308932715135</c:v>
                </c:pt>
                <c:pt idx="2">
                  <c:v>2626.6829240256993</c:v>
                </c:pt>
                <c:pt idx="3">
                  <c:v>912.48583328032862</c:v>
                </c:pt>
                <c:pt idx="4">
                  <c:v>600.77974731861059</c:v>
                </c:pt>
                <c:pt idx="5">
                  <c:v>2363.1218730064147</c:v>
                </c:pt>
                <c:pt idx="6">
                  <c:v>3211.2371874081045</c:v>
                </c:pt>
                <c:pt idx="7">
                  <c:v>355.97288244993609</c:v>
                </c:pt>
                <c:pt idx="8">
                  <c:v>-2027.1566124734134</c:v>
                </c:pt>
                <c:pt idx="9">
                  <c:v>1778.0664130956902</c:v>
                </c:pt>
                <c:pt idx="10">
                  <c:v>1619.5910399139709</c:v>
                </c:pt>
                <c:pt idx="11">
                  <c:v>-85.47933440962062</c:v>
                </c:pt>
                <c:pt idx="12">
                  <c:v>167.45800660540164</c:v>
                </c:pt>
                <c:pt idx="13">
                  <c:v>-278.58749994494394</c:v>
                </c:pt>
                <c:pt idx="14">
                  <c:v>1429.418385919083</c:v>
                </c:pt>
                <c:pt idx="15">
                  <c:v>2652.218616688639</c:v>
                </c:pt>
                <c:pt idx="16">
                  <c:v>1346.8135870859251</c:v>
                </c:pt>
                <c:pt idx="17">
                  <c:v>1535.5903616586925</c:v>
                </c:pt>
                <c:pt idx="18">
                  <c:v>2459.4257576169148</c:v>
                </c:pt>
                <c:pt idx="19">
                  <c:v>2946.2802835121042</c:v>
                </c:pt>
                <c:pt idx="20" formatCode="#,##0_);[Red]\(#,##0\)">
                  <c:v>3358.663382899113</c:v>
                </c:pt>
                <c:pt idx="21" formatCode="#,##0_);[Red]\(#,##0\)">
                  <c:v>3090.4320173508263</c:v>
                </c:pt>
                <c:pt idx="22" formatCode="#,##0_);[Red]\(#,##0\)">
                  <c:v>4946.3654599891452</c:v>
                </c:pt>
                <c:pt idx="23" formatCode="#,##0_);[Red]\(#,##0\)">
                  <c:v>4579.7004849730765</c:v>
                </c:pt>
                <c:pt idx="24" formatCode="#,##0_);[Red]\(#,##0\)">
                  <c:v>4466.6227118033248</c:v>
                </c:pt>
                <c:pt idx="25" formatCode="#,##0_);[Red]\(#,##0\)">
                  <c:v>5113.6610930527713</c:v>
                </c:pt>
                <c:pt idx="26" formatCode="#,##0_);[Red]\(#,##0\)">
                  <c:v>3820.8927265193051</c:v>
                </c:pt>
                <c:pt idx="27" formatCode="#,##0_);[Red]\(#,##0\)">
                  <c:v>2046.652117146682</c:v>
                </c:pt>
                <c:pt idx="28" formatCode="#,##0_);[Red]\(#,##0\)">
                  <c:v>637.13412117146697</c:v>
                </c:pt>
                <c:pt idx="29" formatCode="#,##0_);[Red]\(#,##0\)">
                  <c:v>920.23261608260873</c:v>
                </c:pt>
                <c:pt idx="30" formatCode="#,##0_);[Red]\(#,##0\)">
                  <c:v>1295.6541375198215</c:v>
                </c:pt>
                <c:pt idx="31" formatCode="#,##0_);[Red]\(#,##0\)">
                  <c:v>1637.2236245474814</c:v>
                </c:pt>
                <c:pt idx="32" formatCode="#,##0_);[Red]\(#,##0\)">
                  <c:v>-680.84333231849598</c:v>
                </c:pt>
                <c:pt idx="33" formatCode="#,##0_);[Red]\(#,##0\)">
                  <c:v>1294.1288797403499</c:v>
                </c:pt>
                <c:pt idx="34" formatCode="#,##0_);[Red]\(#,##0\)">
                  <c:v>-15.48669311555475</c:v>
                </c:pt>
                <c:pt idx="35" formatCode="#,##0_);[Red]\(#,##0\)">
                  <c:v>262.57633212310077</c:v>
                </c:pt>
                <c:pt idx="36" formatCode="#,##0_);[Red]\(#,##0\)">
                  <c:v>1402.4758484936767</c:v>
                </c:pt>
                <c:pt idx="37" formatCode="#,##0_);[Red]\(#,##0\)">
                  <c:v>45.9814685305208</c:v>
                </c:pt>
                <c:pt idx="38" formatCode="#,##0_);[Red]\(#,##0\)">
                  <c:v>2021.3630072940066</c:v>
                </c:pt>
                <c:pt idx="39" formatCode="#,##0_);[Red]\(#,##0\)">
                  <c:v>2149.821342283301</c:v>
                </c:pt>
                <c:pt idx="40" formatCode="#,##0_);[Red]\(#,##0\)">
                  <c:v>2430.4292863193155</c:v>
                </c:pt>
                <c:pt idx="41" formatCode="#,##0_);[Red]\(#,##0\)">
                  <c:v>2516.9240393849982</c:v>
                </c:pt>
                <c:pt idx="42" formatCode="#,##0_);[Red]\(#,##0\)">
                  <c:v>2850.7664296747298</c:v>
                </c:pt>
                <c:pt idx="43" formatCode="#,##0_);[Red]\(#,##0\)">
                  <c:v>3176.5584763229599</c:v>
                </c:pt>
                <c:pt idx="44" formatCode="#,##0_);[Red]\(#,##0\)">
                  <c:v>3082.2810042129158</c:v>
                </c:pt>
                <c:pt idx="45" formatCode="#,##0_);[Red]\(#,##0\)">
                  <c:v>3063.8259251466206</c:v>
                </c:pt>
                <c:pt idx="46" formatCode="#,##0_);[Red]\(#,##0\)">
                  <c:v>3860.7235128321649</c:v>
                </c:pt>
                <c:pt idx="47" formatCode="#,##0_);[Red]\(#,##0\)">
                  <c:v>3767.7043804028108</c:v>
                </c:pt>
                <c:pt idx="48" formatCode="#,##0_);[Red]\(#,##0\)">
                  <c:v>882.41646500816944</c:v>
                </c:pt>
                <c:pt idx="49" formatCode="#,##0_);[Red]\(#,##0\)">
                  <c:v>2497.0330767280834</c:v>
                </c:pt>
                <c:pt idx="50" formatCode="#,##0_);[Red]\(#,##0\)">
                  <c:v>1838.0156293122097</c:v>
                </c:pt>
                <c:pt idx="51" formatCode="#,##0_);[Red]\(#,##0\)">
                  <c:v>3569.6744010034276</c:v>
                </c:pt>
                <c:pt idx="52" formatCode="#,##0_);[Red]\(#,##0\)">
                  <c:v>2472.7100293502508</c:v>
                </c:pt>
                <c:pt idx="53" formatCode="#,##0_);[Red]\(#,##0\)">
                  <c:v>2734.2469645817055</c:v>
                </c:pt>
                <c:pt idx="54" formatCode="#,##0_);[Red]\(#,##0\)">
                  <c:v>2987.7875274466874</c:v>
                </c:pt>
                <c:pt idx="55" formatCode="#,##0_);[Red]\(#,##0\)">
                  <c:v>2900.1814706013502</c:v>
                </c:pt>
                <c:pt idx="56" formatCode="#,##0_);[Red]\(#,##0\)">
                  <c:v>3076.688384636253</c:v>
                </c:pt>
                <c:pt idx="57" formatCode="#,##0_);[Red]\(#,##0\)">
                  <c:v>3051.1002534500212</c:v>
                </c:pt>
                <c:pt idx="58" formatCode="#,##0_);[Red]\(#,##0\)">
                  <c:v>3125.8599477298485</c:v>
                </c:pt>
                <c:pt idx="59" formatCode="#,##0_);[Red]\(#,##0\)">
                  <c:v>3028.7843681235686</c:v>
                </c:pt>
                <c:pt idx="60" formatCode="#,##0_);[Red]\(#,##0\)">
                  <c:v>2983.084231716819</c:v>
                </c:pt>
                <c:pt idx="61" formatCode="#,##0_);[Red]\(#,##0\)">
                  <c:v>2161.438671756327</c:v>
                </c:pt>
                <c:pt idx="62" formatCode="#,##0_);[Red]\(#,##0\)">
                  <c:v>0</c:v>
                </c:pt>
                <c:pt idx="63" formatCode="#,##0_);[Red]\(#,##0\)">
                  <c:v>0</c:v>
                </c:pt>
                <c:pt idx="64" formatCode="#,##0_);[Red]\(#,##0\)">
                  <c:v>0</c:v>
                </c:pt>
                <c:pt idx="65" formatCode="#,##0_);[Red]\(#,##0\)">
                  <c:v>0</c:v>
                </c:pt>
                <c:pt idx="66" formatCode="#,##0_);[Red]\(#,##0\)">
                  <c:v>0</c:v>
                </c:pt>
                <c:pt idx="67" formatCode="#,##0_);[Red]\(#,##0\)">
                  <c:v>0</c:v>
                </c:pt>
                <c:pt idx="68" formatCode="#,##0_);[Red]\(#,##0\)">
                  <c:v>0</c:v>
                </c:pt>
                <c:pt idx="69" formatCode="#,##0_);[Red]\(#,##0\)">
                  <c:v>0</c:v>
                </c:pt>
                <c:pt idx="70" formatCode="#,##0_);[Red]\(#,##0\)">
                  <c:v>0</c:v>
                </c:pt>
                <c:pt idx="71" formatCode="#,##0_);[Red]\(#,##0\)">
                  <c:v>0</c:v>
                </c:pt>
                <c:pt idx="72" formatCode="#,##0_);[Red]\(#,##0\)">
                  <c:v>0</c:v>
                </c:pt>
                <c:pt idx="73" formatCode="#,##0_);[Red]\(#,##0\)">
                  <c:v>0</c:v>
                </c:pt>
                <c:pt idx="74" formatCode="#,##0_);[Red]\(#,##0\)">
                  <c:v>0</c:v>
                </c:pt>
              </c:numCache>
            </c:numRef>
          </c:val>
          <c:smooth val="0"/>
          <c:extLst>
            <c:ext xmlns:c16="http://schemas.microsoft.com/office/drawing/2014/chart" uri="{C3380CC4-5D6E-409C-BE32-E72D297353CC}">
              <c16:uniqueId val="{00000002-CC0C-410F-9045-380E7201E403}"/>
            </c:ext>
          </c:extLst>
        </c:ser>
        <c:ser>
          <c:idx val="3"/>
          <c:order val="3"/>
          <c:tx>
            <c:strRef>
              <c:f>COMPETITORS!$A$52</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COMPETITORS!$B$47:$BX$48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COMPETITORS!$B$52:$BX$52</c:f>
              <c:numCache>
                <c:formatCode>#,##0_);\(#,##0\)</c:formatCode>
                <c:ptCount val="75"/>
                <c:pt idx="0">
                  <c:v>4219.4043354295154</c:v>
                </c:pt>
                <c:pt idx="1">
                  <c:v>3133.7770518760344</c:v>
                </c:pt>
                <c:pt idx="2">
                  <c:v>4737.4461680959312</c:v>
                </c:pt>
                <c:pt idx="3">
                  <c:v>2030.1221787388622</c:v>
                </c:pt>
                <c:pt idx="4">
                  <c:v>939.57680967712406</c:v>
                </c:pt>
                <c:pt idx="5">
                  <c:v>2089.6498523182199</c:v>
                </c:pt>
                <c:pt idx="6">
                  <c:v>3149.1588915848879</c:v>
                </c:pt>
                <c:pt idx="7">
                  <c:v>2776.0610918843149</c:v>
                </c:pt>
                <c:pt idx="8">
                  <c:v>-1407.2766326968892</c:v>
                </c:pt>
                <c:pt idx="9">
                  <c:v>-1337.0670031352042</c:v>
                </c:pt>
                <c:pt idx="10">
                  <c:v>953.11877400782703</c:v>
                </c:pt>
                <c:pt idx="11">
                  <c:v>1311.3844448906668</c:v>
                </c:pt>
                <c:pt idx="12">
                  <c:v>560.74235908574235</c:v>
                </c:pt>
                <c:pt idx="13">
                  <c:v>-792.09542422094944</c:v>
                </c:pt>
                <c:pt idx="14">
                  <c:v>282.99598961164804</c:v>
                </c:pt>
                <c:pt idx="15">
                  <c:v>1904.372540170014</c:v>
                </c:pt>
                <c:pt idx="16">
                  <c:v>3419.6966493818127</c:v>
                </c:pt>
                <c:pt idx="17">
                  <c:v>2969.1910207796655</c:v>
                </c:pt>
                <c:pt idx="18">
                  <c:v>3685.4904006639981</c:v>
                </c:pt>
                <c:pt idx="19">
                  <c:v>3999.0244996795727</c:v>
                </c:pt>
                <c:pt idx="20" formatCode="#,##0_);[Red]\(#,##0\)">
                  <c:v>4014.5576828544513</c:v>
                </c:pt>
                <c:pt idx="21" formatCode="#,##0_);[Red]\(#,##0\)">
                  <c:v>3922.8339838269876</c:v>
                </c:pt>
                <c:pt idx="22" formatCode="#,##0_);[Red]\(#,##0\)">
                  <c:v>4251.3652839739207</c:v>
                </c:pt>
                <c:pt idx="23" formatCode="#,##0_);[Red]\(#,##0\)">
                  <c:v>3176.0875193759612</c:v>
                </c:pt>
                <c:pt idx="24" formatCode="#,##0_);[Red]\(#,##0\)">
                  <c:v>2710.1265118813367</c:v>
                </c:pt>
                <c:pt idx="25" formatCode="#,##0_);[Red]\(#,##0\)">
                  <c:v>1505.1887077677063</c:v>
                </c:pt>
                <c:pt idx="26" formatCode="#,##0_);[Red]\(#,##0\)">
                  <c:v>3369.4281336499976</c:v>
                </c:pt>
                <c:pt idx="27" formatCode="#,##0_);[Red]\(#,##0\)">
                  <c:v>3255.5307462964915</c:v>
                </c:pt>
                <c:pt idx="28" formatCode="#,##0_);[Red]\(#,##0\)">
                  <c:v>3462.1101068584471</c:v>
                </c:pt>
                <c:pt idx="29" formatCode="#,##0_);[Red]\(#,##0\)">
                  <c:v>4063.2054380373957</c:v>
                </c:pt>
                <c:pt idx="30" formatCode="#,##0_);[Red]\(#,##0\)">
                  <c:v>3402.0005465407671</c:v>
                </c:pt>
                <c:pt idx="31" formatCode="#,##0_);[Red]\(#,##0\)">
                  <c:v>2894.4661874639428</c:v>
                </c:pt>
                <c:pt idx="32" formatCode="#,##0_);[Red]\(#,##0\)">
                  <c:v>2158.5796153902525</c:v>
                </c:pt>
                <c:pt idx="33" formatCode="#,##0_);[Red]\(#,##0\)">
                  <c:v>55.748500783924015</c:v>
                </c:pt>
                <c:pt idx="34" formatCode="#,##0_);[Red]\(#,##0\)">
                  <c:v>1701.9326341359913</c:v>
                </c:pt>
                <c:pt idx="35" formatCode="#,##0_);[Red]\(#,##0\)">
                  <c:v>1990.1272376941852</c:v>
                </c:pt>
                <c:pt idx="36" formatCode="#,##0_);[Red]\(#,##0\)">
                  <c:v>2924.3486127039864</c:v>
                </c:pt>
                <c:pt idx="37" formatCode="#,##0_);[Red]\(#,##0\)">
                  <c:v>1424.7253281862959</c:v>
                </c:pt>
                <c:pt idx="38" formatCode="#,##0_);[Red]\(#,##0\)">
                  <c:v>2476.4860222793595</c:v>
                </c:pt>
                <c:pt idx="39" formatCode="#,##0_);[Red]\(#,##0\)">
                  <c:v>1861.6368813910633</c:v>
                </c:pt>
                <c:pt idx="40" formatCode="#,##0_);[Red]\(#,##0\)">
                  <c:v>1448.4918025677614</c:v>
                </c:pt>
                <c:pt idx="41" formatCode="#,##0_);[Red]\(#,##0\)">
                  <c:v>1596.8558306373209</c:v>
                </c:pt>
                <c:pt idx="42" formatCode="#,##0_);[Red]\(#,##0\)">
                  <c:v>1497.8339458050318</c:v>
                </c:pt>
                <c:pt idx="43" formatCode="#,##0_);[Red]\(#,##0\)">
                  <c:v>2366.4504972428231</c:v>
                </c:pt>
                <c:pt idx="44" formatCode="#,##0_);[Red]\(#,##0\)">
                  <c:v>2737.7481836271809</c:v>
                </c:pt>
                <c:pt idx="45" formatCode="#,##0_);[Red]\(#,##0\)">
                  <c:v>3664.4156552931518</c:v>
                </c:pt>
                <c:pt idx="46" formatCode="#,##0_);[Red]\(#,##0\)">
                  <c:v>2932.0762458041982</c:v>
                </c:pt>
                <c:pt idx="47" formatCode="#,##0_);[Red]\(#,##0\)">
                  <c:v>2634.9226127905772</c:v>
                </c:pt>
                <c:pt idx="48" formatCode="#,##0_);[Red]\(#,##0\)">
                  <c:v>2161.4352486753537</c:v>
                </c:pt>
                <c:pt idx="49" formatCode="#,##0_);[Red]\(#,##0\)">
                  <c:v>4498.9217010581942</c:v>
                </c:pt>
                <c:pt idx="50" formatCode="#,##0_);[Red]\(#,##0\)">
                  <c:v>4306.81974737991</c:v>
                </c:pt>
                <c:pt idx="51" formatCode="#,##0_);[Red]\(#,##0\)">
                  <c:v>3816.6079781089015</c:v>
                </c:pt>
                <c:pt idx="52" formatCode="#,##0_);[Red]\(#,##0\)">
                  <c:v>2521.1888047112898</c:v>
                </c:pt>
                <c:pt idx="53" formatCode="#,##0_);[Red]\(#,##0\)">
                  <c:v>2439.4634553344508</c:v>
                </c:pt>
                <c:pt idx="54" formatCode="#,##0_);[Red]\(#,##0\)">
                  <c:v>2353.2622534640504</c:v>
                </c:pt>
                <c:pt idx="55" formatCode="#,##0_);[Red]\(#,##0\)">
                  <c:v>2524.4796299154314</c:v>
                </c:pt>
                <c:pt idx="56" formatCode="#,##0_);[Red]\(#,##0\)">
                  <c:v>2903.2055664020477</c:v>
                </c:pt>
                <c:pt idx="57" formatCode="#,##0_);[Red]\(#,##0\)">
                  <c:v>3002.5428157453684</c:v>
                </c:pt>
                <c:pt idx="58" formatCode="#,##0_);[Red]\(#,##0\)">
                  <c:v>3083.2039477298486</c:v>
                </c:pt>
                <c:pt idx="59" formatCode="#,##0_);[Red]\(#,##0\)">
                  <c:v>3017.9073681235686</c:v>
                </c:pt>
                <c:pt idx="60" formatCode="#,##0_);[Red]\(#,##0\)">
                  <c:v>2555.9126331328675</c:v>
                </c:pt>
                <c:pt idx="61" formatCode="#,##0_);[Red]\(#,##0\)">
                  <c:v>-343.72159563920644</c:v>
                </c:pt>
                <c:pt idx="62" formatCode="#,##0_);[Red]\(#,##0\)">
                  <c:v>0</c:v>
                </c:pt>
                <c:pt idx="63" formatCode="#,##0_);[Red]\(#,##0\)">
                  <c:v>0</c:v>
                </c:pt>
                <c:pt idx="64" formatCode="#,##0_);[Red]\(#,##0\)">
                  <c:v>0</c:v>
                </c:pt>
                <c:pt idx="65" formatCode="#,##0_);[Red]\(#,##0\)">
                  <c:v>0</c:v>
                </c:pt>
                <c:pt idx="66" formatCode="#,##0_);[Red]\(#,##0\)">
                  <c:v>0</c:v>
                </c:pt>
                <c:pt idx="67" formatCode="#,##0_);[Red]\(#,##0\)">
                  <c:v>0</c:v>
                </c:pt>
                <c:pt idx="68" formatCode="#,##0_);[Red]\(#,##0\)">
                  <c:v>0</c:v>
                </c:pt>
                <c:pt idx="69" formatCode="#,##0_);[Red]\(#,##0\)">
                  <c:v>0</c:v>
                </c:pt>
                <c:pt idx="70" formatCode="#,##0_);[Red]\(#,##0\)">
                  <c:v>0</c:v>
                </c:pt>
                <c:pt idx="71" formatCode="#,##0_);[Red]\(#,##0\)">
                  <c:v>0</c:v>
                </c:pt>
                <c:pt idx="72" formatCode="#,##0_);[Red]\(#,##0\)">
                  <c:v>0</c:v>
                </c:pt>
                <c:pt idx="73" formatCode="#,##0_);[Red]\(#,##0\)">
                  <c:v>0</c:v>
                </c:pt>
                <c:pt idx="74" formatCode="#,##0_);[Red]\(#,##0\)">
                  <c:v>0</c:v>
                </c:pt>
              </c:numCache>
            </c:numRef>
          </c:val>
          <c:smooth val="0"/>
          <c:extLst>
            <c:ext xmlns:c16="http://schemas.microsoft.com/office/drawing/2014/chart" uri="{C3380CC4-5D6E-409C-BE32-E72D297353CC}">
              <c16:uniqueId val="{00000003-CC0C-410F-9045-380E7201E403}"/>
            </c:ext>
          </c:extLst>
        </c:ser>
        <c:ser>
          <c:idx val="4"/>
          <c:order val="4"/>
          <c:tx>
            <c:strRef>
              <c:f>COMPETITORS!$A$53</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COMPETITORS!$B$47:$BX$48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COMPETITORS!$B$53:$BX$53</c:f>
              <c:numCache>
                <c:formatCode>#,##0_);\(#,##0\)</c:formatCode>
                <c:ptCount val="75"/>
                <c:pt idx="0">
                  <c:v>4219.4043354295154</c:v>
                </c:pt>
                <c:pt idx="1">
                  <c:v>3286.0068932715135</c:v>
                </c:pt>
                <c:pt idx="2">
                  <c:v>3652.6566116404124</c:v>
                </c:pt>
                <c:pt idx="3">
                  <c:v>2187.6504264050463</c:v>
                </c:pt>
                <c:pt idx="4">
                  <c:v>516.09405620350685</c:v>
                </c:pt>
                <c:pt idx="5">
                  <c:v>53.090371053390207</c:v>
                </c:pt>
                <c:pt idx="6">
                  <c:v>968.6362615141943</c:v>
                </c:pt>
                <c:pt idx="7">
                  <c:v>369.22919464047999</c:v>
                </c:pt>
                <c:pt idx="8">
                  <c:v>329.99485649145765</c:v>
                </c:pt>
                <c:pt idx="9">
                  <c:v>-782.14091601087148</c:v>
                </c:pt>
                <c:pt idx="10">
                  <c:v>-370.01746069862321</c:v>
                </c:pt>
                <c:pt idx="11">
                  <c:v>1846.1612986432685</c:v>
                </c:pt>
                <c:pt idx="12">
                  <c:v>3325.1605646547005</c:v>
                </c:pt>
                <c:pt idx="13">
                  <c:v>769.94468844119831</c:v>
                </c:pt>
                <c:pt idx="14">
                  <c:v>152.88771751975267</c:v>
                </c:pt>
                <c:pt idx="15">
                  <c:v>604.43955354310947</c:v>
                </c:pt>
                <c:pt idx="16">
                  <c:v>3352.7781041814724</c:v>
                </c:pt>
                <c:pt idx="17">
                  <c:v>3135.9304593754932</c:v>
                </c:pt>
                <c:pt idx="18">
                  <c:v>2877.0485601763016</c:v>
                </c:pt>
                <c:pt idx="19">
                  <c:v>2590.9594596654065</c:v>
                </c:pt>
                <c:pt idx="20" formatCode="#,##0_);[Red]\(#,##0\)">
                  <c:v>1838.235204083953</c:v>
                </c:pt>
                <c:pt idx="21" formatCode="#,##0_);[Red]\(#,##0\)">
                  <c:v>1319.2325045532548</c:v>
                </c:pt>
                <c:pt idx="22" formatCode="#,##0_);[Red]\(#,##0\)">
                  <c:v>2507.1915597919824</c:v>
                </c:pt>
                <c:pt idx="23" formatCode="#,##0_);[Red]\(#,##0\)">
                  <c:v>2825.7790684076958</c:v>
                </c:pt>
                <c:pt idx="24" formatCode="#,##0_);[Red]\(#,##0\)">
                  <c:v>3246.0052694692204</c:v>
                </c:pt>
                <c:pt idx="25" formatCode="#,##0_);[Red]\(#,##0\)">
                  <c:v>4023.096756407961</c:v>
                </c:pt>
                <c:pt idx="26" formatCode="#,##0_);[Red]\(#,##0\)">
                  <c:v>2305.8657647481041</c:v>
                </c:pt>
                <c:pt idx="27" formatCode="#,##0_);[Red]\(#,##0\)">
                  <c:v>741.74786382290722</c:v>
                </c:pt>
                <c:pt idx="28" formatCode="#,##0_);[Red]\(#,##0\)">
                  <c:v>-396.19659638823197</c:v>
                </c:pt>
                <c:pt idx="29" formatCode="#,##0_);[Red]\(#,##0\)">
                  <c:v>61.170157227993009</c:v>
                </c:pt>
                <c:pt idx="30" formatCode="#,##0_);[Red]\(#,##0\)">
                  <c:v>359.2342537321523</c:v>
                </c:pt>
                <c:pt idx="31" formatCode="#,##0_);[Red]\(#,##0\)">
                  <c:v>1132.7788012910821</c:v>
                </c:pt>
                <c:pt idx="32" formatCode="#,##0_);[Red]\(#,##0\)">
                  <c:v>-1170.8273828274646</c:v>
                </c:pt>
                <c:pt idx="33" formatCode="#,##0_);[Red]\(#,##0\)">
                  <c:v>721.4464750141949</c:v>
                </c:pt>
                <c:pt idx="34" formatCode="#,##0_);[Red]\(#,##0\)">
                  <c:v>-3.6338588254898787</c:v>
                </c:pt>
                <c:pt idx="35" formatCode="#,##0_);[Red]\(#,##0\)">
                  <c:v>167.96280924547835</c:v>
                </c:pt>
                <c:pt idx="36" formatCode="#,##0_);[Red]\(#,##0\)">
                  <c:v>1529.5253403499723</c:v>
                </c:pt>
                <c:pt idx="37" formatCode="#,##0_);[Red]\(#,##0\)">
                  <c:v>8.7326466863527887</c:v>
                </c:pt>
                <c:pt idx="38" formatCode="#,##0_);[Red]\(#,##0\)">
                  <c:v>2010.173143695105</c:v>
                </c:pt>
                <c:pt idx="39" formatCode="#,##0_);[Red]\(#,##0\)">
                  <c:v>2144.2997406737209</c:v>
                </c:pt>
                <c:pt idx="40" formatCode="#,##0_);[Red]\(#,##0\)">
                  <c:v>2419.2896106219218</c:v>
                </c:pt>
                <c:pt idx="41" formatCode="#,##0_);[Red]\(#,##0\)">
                  <c:v>2514.5049370165466</c:v>
                </c:pt>
                <c:pt idx="42" formatCode="#,##0_);[Red]\(#,##0\)">
                  <c:v>2877.1939625829532</c:v>
                </c:pt>
                <c:pt idx="43" formatCode="#,##0_);[Red]\(#,##0\)">
                  <c:v>3177.0411810322626</c:v>
                </c:pt>
                <c:pt idx="44" formatCode="#,##0_);[Red]\(#,##0\)">
                  <c:v>3094.2249814645725</c:v>
                </c:pt>
                <c:pt idx="45" formatCode="#,##0_);[Red]\(#,##0\)">
                  <c:v>3081.6917210617289</c:v>
                </c:pt>
                <c:pt idx="46" formatCode="#,##0_);[Red]\(#,##0\)">
                  <c:v>3931.1879422649517</c:v>
                </c:pt>
                <c:pt idx="47" formatCode="#,##0_);[Red]\(#,##0\)">
                  <c:v>3794.5730712547788</c:v>
                </c:pt>
                <c:pt idx="48" formatCode="#,##0_);[Red]\(#,##0\)">
                  <c:v>941.51044542928787</c:v>
                </c:pt>
                <c:pt idx="49" formatCode="#,##0_);[Red]\(#,##0\)">
                  <c:v>2846.6894001803807</c:v>
                </c:pt>
                <c:pt idx="50" formatCode="#,##0_);[Red]\(#,##0\)">
                  <c:v>2199.1816737044828</c:v>
                </c:pt>
                <c:pt idx="51" formatCode="#,##0_);[Red]\(#,##0\)">
                  <c:v>3858.0680241172577</c:v>
                </c:pt>
                <c:pt idx="52" formatCode="#,##0_);[Red]\(#,##0\)">
                  <c:v>2483.3132348894624</c:v>
                </c:pt>
                <c:pt idx="53" formatCode="#,##0_);[Red]\(#,##0\)">
                  <c:v>2744.4281571725605</c:v>
                </c:pt>
                <c:pt idx="54" formatCode="#,##0_);[Red]\(#,##0\)">
                  <c:v>2986.2421006033719</c:v>
                </c:pt>
                <c:pt idx="55" formatCode="#,##0_);[Red]\(#,##0\)">
                  <c:v>2901.9103923454659</c:v>
                </c:pt>
                <c:pt idx="56" formatCode="#,##0_);[Red]\(#,##0\)">
                  <c:v>3075.737272979401</c:v>
                </c:pt>
                <c:pt idx="57" formatCode="#,##0_);[Red]\(#,##0\)">
                  <c:v>3038.2762534500212</c:v>
                </c:pt>
                <c:pt idx="58" formatCode="#,##0_);[Red]\(#,##0\)">
                  <c:v>3092.4419477298484</c:v>
                </c:pt>
                <c:pt idx="59" formatCode="#,##0_);[Red]\(#,##0\)">
                  <c:v>3019.9683681235688</c:v>
                </c:pt>
                <c:pt idx="60" formatCode="#,##0_);[Red]\(#,##0\)">
                  <c:v>2014.6820260340273</c:v>
                </c:pt>
                <c:pt idx="61" formatCode="#,##0_);[Red]\(#,##0\)">
                  <c:v>2954.3233625764697</c:v>
                </c:pt>
                <c:pt idx="62" formatCode="#,##0_);[Red]\(#,##0\)">
                  <c:v>0</c:v>
                </c:pt>
                <c:pt idx="63" formatCode="#,##0_);[Red]\(#,##0\)">
                  <c:v>0</c:v>
                </c:pt>
                <c:pt idx="64" formatCode="#,##0_);[Red]\(#,##0\)">
                  <c:v>0</c:v>
                </c:pt>
                <c:pt idx="65" formatCode="#,##0_);[Red]\(#,##0\)">
                  <c:v>0</c:v>
                </c:pt>
                <c:pt idx="66" formatCode="#,##0_);[Red]\(#,##0\)">
                  <c:v>0</c:v>
                </c:pt>
                <c:pt idx="67" formatCode="#,##0_);[Red]\(#,##0\)">
                  <c:v>0</c:v>
                </c:pt>
                <c:pt idx="68" formatCode="#,##0_);[Red]\(#,##0\)">
                  <c:v>0</c:v>
                </c:pt>
                <c:pt idx="69" formatCode="#,##0_);[Red]\(#,##0\)">
                  <c:v>0</c:v>
                </c:pt>
                <c:pt idx="70" formatCode="#,##0_);[Red]\(#,##0\)">
                  <c:v>0</c:v>
                </c:pt>
                <c:pt idx="71" formatCode="#,##0_);[Red]\(#,##0\)">
                  <c:v>0</c:v>
                </c:pt>
                <c:pt idx="72" formatCode="#,##0_);[Red]\(#,##0\)">
                  <c:v>0</c:v>
                </c:pt>
                <c:pt idx="73" formatCode="#,##0_);[Red]\(#,##0\)">
                  <c:v>0</c:v>
                </c:pt>
                <c:pt idx="74" formatCode="#,##0_);[Red]\(#,##0\)">
                  <c:v>0</c:v>
                </c:pt>
              </c:numCache>
            </c:numRef>
          </c:val>
          <c:smooth val="0"/>
          <c:extLst>
            <c:ext xmlns:c16="http://schemas.microsoft.com/office/drawing/2014/chart" uri="{C3380CC4-5D6E-409C-BE32-E72D297353CC}">
              <c16:uniqueId val="{00000004-CC0C-410F-9045-380E7201E403}"/>
            </c:ext>
          </c:extLst>
        </c:ser>
        <c:dLbls>
          <c:showLegendKey val="0"/>
          <c:showVal val="0"/>
          <c:showCatName val="0"/>
          <c:showSerName val="0"/>
          <c:showPercent val="0"/>
          <c:showBubbleSize val="0"/>
        </c:dLbls>
        <c:marker val="1"/>
        <c:smooth val="0"/>
        <c:axId val="128493824"/>
        <c:axId val="128508672"/>
      </c:lineChart>
      <c:catAx>
        <c:axId val="128493824"/>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US"/>
                  <a:t>QUARTERS</a:t>
                </a:r>
              </a:p>
            </c:rich>
          </c:tx>
          <c:layout>
            <c:manualLayout>
              <c:xMode val="edge"/>
              <c:yMode val="edge"/>
              <c:x val="0.48164218958611482"/>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08672"/>
        <c:crosses val="autoZero"/>
        <c:auto val="1"/>
        <c:lblAlgn val="ctr"/>
        <c:lblOffset val="100"/>
        <c:tickLblSkip val="1"/>
        <c:tickMarkSkip val="1"/>
        <c:noMultiLvlLbl val="0"/>
      </c:catAx>
      <c:valAx>
        <c:axId val="128508672"/>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(000) US DOLLARS</a:t>
                </a:r>
              </a:p>
            </c:rich>
          </c:tx>
          <c:layout>
            <c:manualLayout>
              <c:xMode val="edge"/>
              <c:yMode val="edge"/>
              <c:x val="5.3404539385847796E-3"/>
              <c:y val="0.29558011049723759"/>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93824"/>
        <c:crosses val="autoZero"/>
        <c:crossBetween val="between"/>
      </c:valAx>
      <c:spPr>
        <a:solidFill>
          <a:srgbClr val="C0C0C0"/>
        </a:solidFill>
        <a:ln w="12700">
          <a:solidFill>
            <a:srgbClr val="808080"/>
          </a:solidFill>
          <a:prstDash val="solid"/>
        </a:ln>
      </c:spPr>
    </c:plotArea>
    <c:legend>
      <c:legendPos val="r"/>
      <c:layout>
        <c:manualLayout>
          <c:xMode val="edge"/>
          <c:yMode val="edge"/>
          <c:x val="0.97289601364618217"/>
          <c:y val="0.38121546961325969"/>
          <c:w val="1.6642893684074477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TOTAL EQUITY BOOK VALUE</a:t>
            </a:r>
          </a:p>
        </c:rich>
      </c:tx>
      <c:layout>
        <c:manualLayout>
          <c:xMode val="edge"/>
          <c:yMode val="edge"/>
          <c:x val="0.46123001670245767"/>
          <c:y val="3.3149171270718231E-2"/>
        </c:manualLayout>
      </c:layout>
      <c:overlay val="0"/>
      <c:spPr>
        <a:noFill/>
        <a:ln w="25400">
          <a:noFill/>
        </a:ln>
      </c:spPr>
    </c:title>
    <c:autoTitleDeleted val="0"/>
    <c:plotArea>
      <c:layout>
        <c:manualLayout>
          <c:layoutTarget val="inner"/>
          <c:xMode val="edge"/>
          <c:yMode val="edge"/>
          <c:x val="1.4696587733259834E-2"/>
          <c:y val="0.19060773480662985"/>
          <c:w val="0.94548047750638264"/>
          <c:h val="0.54419889502762431"/>
        </c:manualLayout>
      </c:layout>
      <c:lineChart>
        <c:grouping val="standard"/>
        <c:varyColors val="0"/>
        <c:ser>
          <c:idx val="0"/>
          <c:order val="0"/>
          <c:tx>
            <c:strRef>
              <c:f>COMPETITORS!$A$91</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COMPETITORS!$B$89:$BX$90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COMPETITORS!$B$91:$BX$91</c:f>
              <c:numCache>
                <c:formatCode>#,##0_);\(#,##0\)</c:formatCode>
                <c:ptCount val="75"/>
                <c:pt idx="0">
                  <c:v>25541.098335429517</c:v>
                </c:pt>
                <c:pt idx="1">
                  <c:v>28808.097312623107</c:v>
                </c:pt>
                <c:pt idx="2">
                  <c:v>31635.022417359924</c:v>
                </c:pt>
                <c:pt idx="3">
                  <c:v>25273.167004897565</c:v>
                </c:pt>
                <c:pt idx="4">
                  <c:v>29129.643505356336</c:v>
                </c:pt>
                <c:pt idx="5">
                  <c:v>27547.370154269422</c:v>
                </c:pt>
                <c:pt idx="6">
                  <c:v>20923.417614589289</c:v>
                </c:pt>
                <c:pt idx="7">
                  <c:v>20828.614494323385</c:v>
                </c:pt>
                <c:pt idx="8">
                  <c:v>20350.461130814288</c:v>
                </c:pt>
                <c:pt idx="9">
                  <c:v>20667.644183733366</c:v>
                </c:pt>
                <c:pt idx="10">
                  <c:v>19384.290020674758</c:v>
                </c:pt>
                <c:pt idx="11">
                  <c:v>18303.748569992364</c:v>
                </c:pt>
                <c:pt idx="12">
                  <c:v>19627.69742346121</c:v>
                </c:pt>
                <c:pt idx="13">
                  <c:v>23098.188760922396</c:v>
                </c:pt>
                <c:pt idx="14">
                  <c:v>24221.550781510494</c:v>
                </c:pt>
                <c:pt idx="15">
                  <c:v>24638.970065232948</c:v>
                </c:pt>
                <c:pt idx="16">
                  <c:v>25569.238406656168</c:v>
                </c:pt>
                <c:pt idx="17">
                  <c:v>27470.29820167497</c:v>
                </c:pt>
                <c:pt idx="18">
                  <c:v>26931.460630618523</c:v>
                </c:pt>
                <c:pt idx="19">
                  <c:v>26866.052901057308</c:v>
                </c:pt>
                <c:pt idx="20">
                  <c:v>26900.936972503288</c:v>
                </c:pt>
                <c:pt idx="21">
                  <c:v>26995.89130364994</c:v>
                </c:pt>
                <c:pt idx="22">
                  <c:v>29516.258026537351</c:v>
                </c:pt>
                <c:pt idx="23">
                  <c:v>31053.541335122492</c:v>
                </c:pt>
                <c:pt idx="24">
                  <c:v>32257.890129530893</c:v>
                </c:pt>
                <c:pt idx="25">
                  <c:v>33552.310706521021</c:v>
                </c:pt>
                <c:pt idx="26">
                  <c:v>33427.129523095813</c:v>
                </c:pt>
                <c:pt idx="27">
                  <c:v>34613.135257518574</c:v>
                </c:pt>
                <c:pt idx="28">
                  <c:v>32766.249883848221</c:v>
                </c:pt>
                <c:pt idx="29">
                  <c:v>32289.697776326644</c:v>
                </c:pt>
                <c:pt idx="30">
                  <c:v>32920.493951912824</c:v>
                </c:pt>
                <c:pt idx="31">
                  <c:v>33621.007933532281</c:v>
                </c:pt>
                <c:pt idx="32">
                  <c:v>17538.037247867243</c:v>
                </c:pt>
                <c:pt idx="33">
                  <c:v>18085.682602019133</c:v>
                </c:pt>
                <c:pt idx="34">
                  <c:v>18024.007936490198</c:v>
                </c:pt>
                <c:pt idx="35">
                  <c:v>17994.063050698303</c:v>
                </c:pt>
                <c:pt idx="36">
                  <c:v>19591.767456918558</c:v>
                </c:pt>
                <c:pt idx="37">
                  <c:v>19654.614469653898</c:v>
                </c:pt>
                <c:pt idx="38">
                  <c:v>21693.317070274639</c:v>
                </c:pt>
                <c:pt idx="39">
                  <c:v>21150.837715206599</c:v>
                </c:pt>
                <c:pt idx="40">
                  <c:v>20633.574732677982</c:v>
                </c:pt>
                <c:pt idx="41">
                  <c:v>21202.990974993147</c:v>
                </c:pt>
                <c:pt idx="42">
                  <c:v>22117.328756287032</c:v>
                </c:pt>
                <c:pt idx="43">
                  <c:v>23352.307784453948</c:v>
                </c:pt>
                <c:pt idx="44">
                  <c:v>24773.841685814259</c:v>
                </c:pt>
                <c:pt idx="45">
                  <c:v>26196.224620322195</c:v>
                </c:pt>
                <c:pt idx="46">
                  <c:v>28436.25753245506</c:v>
                </c:pt>
                <c:pt idx="47">
                  <c:v>30566.228259615185</c:v>
                </c:pt>
                <c:pt idx="48">
                  <c:v>29578.085456456025</c:v>
                </c:pt>
                <c:pt idx="49">
                  <c:v>30468.94300329269</c:v>
                </c:pt>
                <c:pt idx="50">
                  <c:v>30722.780029246376</c:v>
                </c:pt>
                <c:pt idx="51">
                  <c:v>27080.768126861909</c:v>
                </c:pt>
                <c:pt idx="52">
                  <c:v>26549.62722249479</c:v>
                </c:pt>
                <c:pt idx="53">
                  <c:v>26278.736346476882</c:v>
                </c:pt>
                <c:pt idx="54">
                  <c:v>26259.857883351451</c:v>
                </c:pt>
                <c:pt idx="55">
                  <c:v>17155.498181688978</c:v>
                </c:pt>
                <c:pt idx="56">
                  <c:v>17227.482442328983</c:v>
                </c:pt>
                <c:pt idx="57">
                  <c:v>17272.762695779002</c:v>
                </c:pt>
                <c:pt idx="58">
                  <c:v>16074.042643508852</c:v>
                </c:pt>
                <c:pt idx="59">
                  <c:v>16101.019011632419</c:v>
                </c:pt>
                <c:pt idx="60">
                  <c:v>18412.168729518682</c:v>
                </c:pt>
                <c:pt idx="61">
                  <c:v>19931.43157574346</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8902-4452-BA06-5CA79932D713}"/>
            </c:ext>
          </c:extLst>
        </c:ser>
        <c:ser>
          <c:idx val="1"/>
          <c:order val="1"/>
          <c:tx>
            <c:strRef>
              <c:f>COMPETITORS!$A$92</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COMPETITORS!$B$89:$BX$90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COMPETITORS!$B$92:$BX$92</c:f>
              <c:numCache>
                <c:formatCode>#,##0_);\(#,##0\)</c:formatCode>
                <c:ptCount val="75"/>
                <c:pt idx="0">
                  <c:v>25541.098335429517</c:v>
                </c:pt>
                <c:pt idx="1">
                  <c:v>28773.994940876968</c:v>
                </c:pt>
                <c:pt idx="2">
                  <c:v>32144.621727628059</c:v>
                </c:pt>
                <c:pt idx="3">
                  <c:v>25512.323615844256</c:v>
                </c:pt>
                <c:pt idx="4">
                  <c:v>28944.503941078863</c:v>
                </c:pt>
                <c:pt idx="5">
                  <c:v>30440.434194928646</c:v>
                </c:pt>
                <c:pt idx="6">
                  <c:v>24705.007789757234</c:v>
                </c:pt>
                <c:pt idx="7">
                  <c:v>21253.397345122263</c:v>
                </c:pt>
                <c:pt idx="8">
                  <c:v>19382.792150080557</c:v>
                </c:pt>
                <c:pt idx="9">
                  <c:v>19555.363179878568</c:v>
                </c:pt>
                <c:pt idx="10">
                  <c:v>17458.434595731334</c:v>
                </c:pt>
                <c:pt idx="11">
                  <c:v>14153.607007251803</c:v>
                </c:pt>
                <c:pt idx="12">
                  <c:v>12300.678725750047</c:v>
                </c:pt>
                <c:pt idx="13">
                  <c:v>13473.527032608543</c:v>
                </c:pt>
                <c:pt idx="14">
                  <c:v>16683.36876654594</c:v>
                </c:pt>
                <c:pt idx="15">
                  <c:v>17996.46065176656</c:v>
                </c:pt>
                <c:pt idx="16">
                  <c:v>18608.092202720574</c:v>
                </c:pt>
                <c:pt idx="17">
                  <c:v>19655.139641705886</c:v>
                </c:pt>
                <c:pt idx="18">
                  <c:v>18496.805212456653</c:v>
                </c:pt>
                <c:pt idx="19">
                  <c:v>17468.787110444609</c:v>
                </c:pt>
                <c:pt idx="20">
                  <c:v>16433.313188106025</c:v>
                </c:pt>
                <c:pt idx="21">
                  <c:v>15193.676362703145</c:v>
                </c:pt>
                <c:pt idx="22">
                  <c:v>13179.029992353566</c:v>
                </c:pt>
                <c:pt idx="23">
                  <c:v>13680.687006842427</c:v>
                </c:pt>
                <c:pt idx="24">
                  <c:v>14308.815703140845</c:v>
                </c:pt>
                <c:pt idx="25">
                  <c:v>15423.450655569162</c:v>
                </c:pt>
                <c:pt idx="26">
                  <c:v>15527.484123482731</c:v>
                </c:pt>
                <c:pt idx="27">
                  <c:v>18673.819446977257</c:v>
                </c:pt>
                <c:pt idx="28">
                  <c:v>22461.322584033827</c:v>
                </c:pt>
                <c:pt idx="29">
                  <c:v>26668.215497168498</c:v>
                </c:pt>
                <c:pt idx="30">
                  <c:v>29826.138276870421</c:v>
                </c:pt>
                <c:pt idx="31">
                  <c:v>32310.111379121165</c:v>
                </c:pt>
                <c:pt idx="32">
                  <c:v>18501.787849669552</c:v>
                </c:pt>
                <c:pt idx="33">
                  <c:v>17905.521880496239</c:v>
                </c:pt>
                <c:pt idx="34">
                  <c:v>19120.71114018872</c:v>
                </c:pt>
                <c:pt idx="35">
                  <c:v>20453.72818688448</c:v>
                </c:pt>
                <c:pt idx="36">
                  <c:v>22632.436512352328</c:v>
                </c:pt>
                <c:pt idx="37">
                  <c:v>23671.533514723273</c:v>
                </c:pt>
                <c:pt idx="38">
                  <c:v>25814.788889474519</c:v>
                </c:pt>
                <c:pt idx="39">
                  <c:v>24322.628248077162</c:v>
                </c:pt>
                <c:pt idx="40">
                  <c:v>21991.551319812479</c:v>
                </c:pt>
                <c:pt idx="41">
                  <c:v>20854.078803334975</c:v>
                </c:pt>
                <c:pt idx="42">
                  <c:v>19729.87498939229</c:v>
                </c:pt>
                <c:pt idx="43">
                  <c:v>19638.58476894709</c:v>
                </c:pt>
                <c:pt idx="44">
                  <c:v>19966.491988829133</c:v>
                </c:pt>
                <c:pt idx="45">
                  <c:v>21125.617734000374</c:v>
                </c:pt>
                <c:pt idx="46">
                  <c:v>21413.367640542725</c:v>
                </c:pt>
                <c:pt idx="47">
                  <c:v>21533.265384768576</c:v>
                </c:pt>
                <c:pt idx="48">
                  <c:v>21512.377027161627</c:v>
                </c:pt>
                <c:pt idx="49">
                  <c:v>23719.695232035301</c:v>
                </c:pt>
                <c:pt idx="50">
                  <c:v>25727.407709386596</c:v>
                </c:pt>
                <c:pt idx="51">
                  <c:v>27198.474963402135</c:v>
                </c:pt>
                <c:pt idx="52">
                  <c:v>26743.706779321186</c:v>
                </c:pt>
                <c:pt idx="53">
                  <c:v>26205.25317301042</c:v>
                </c:pt>
                <c:pt idx="54">
                  <c:v>25642.013145685305</c:v>
                </c:pt>
                <c:pt idx="55">
                  <c:v>16256.468083196025</c:v>
                </c:pt>
                <c:pt idx="56">
                  <c:v>16232.133682809976</c:v>
                </c:pt>
                <c:pt idx="57">
                  <c:v>16243.805498555344</c:v>
                </c:pt>
                <c:pt idx="58">
                  <c:v>16063.000446285192</c:v>
                </c:pt>
                <c:pt idx="59">
                  <c:v>16075.55181440876</c:v>
                </c:pt>
                <c:pt idx="60">
                  <c:v>16094.436005961363</c:v>
                </c:pt>
                <c:pt idx="61">
                  <c:v>17636.577505154673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8902-4452-BA06-5CA79932D713}"/>
            </c:ext>
          </c:extLst>
        </c:ser>
        <c:ser>
          <c:idx val="2"/>
          <c:order val="2"/>
          <c:tx>
            <c:strRef>
              <c:f>COMPETITORS!$A$93</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COMPETITORS!$B$89:$BX$90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COMPETITORS!$B$93:$BX$93</c:f>
              <c:numCache>
                <c:formatCode>#,##0_);\(#,##0\)</c:formatCode>
                <c:ptCount val="75"/>
                <c:pt idx="0">
                  <c:v>25541.098335429517</c:v>
                </c:pt>
                <c:pt idx="1">
                  <c:v>28894.029228701031</c:v>
                </c:pt>
                <c:pt idx="2">
                  <c:v>31520.71215272673</c:v>
                </c:pt>
                <c:pt idx="3">
                  <c:v>22433.197986007057</c:v>
                </c:pt>
                <c:pt idx="4">
                  <c:v>23033.977733325668</c:v>
                </c:pt>
                <c:pt idx="5">
                  <c:v>22397.099606332082</c:v>
                </c:pt>
                <c:pt idx="6">
                  <c:v>18608.336793740185</c:v>
                </c:pt>
                <c:pt idx="7">
                  <c:v>15964.309676190123</c:v>
                </c:pt>
                <c:pt idx="8">
                  <c:v>11937.153063716709</c:v>
                </c:pt>
                <c:pt idx="9">
                  <c:v>11715.219476812399</c:v>
                </c:pt>
                <c:pt idx="10">
                  <c:v>11334.810516726371</c:v>
                </c:pt>
                <c:pt idx="11">
                  <c:v>9249.3311823167496</c:v>
                </c:pt>
                <c:pt idx="12">
                  <c:v>9416.7891889221519</c:v>
                </c:pt>
                <c:pt idx="13">
                  <c:v>9138.2016889772076</c:v>
                </c:pt>
                <c:pt idx="14">
                  <c:v>10567.620074896291</c:v>
                </c:pt>
                <c:pt idx="15">
                  <c:v>13219.83869158493</c:v>
                </c:pt>
                <c:pt idx="16">
                  <c:v>14566.652278670856</c:v>
                </c:pt>
                <c:pt idx="17">
                  <c:v>16102.242640329547</c:v>
                </c:pt>
                <c:pt idx="18">
                  <c:v>15561.668397946461</c:v>
                </c:pt>
                <c:pt idx="19">
                  <c:v>15507.948681458567</c:v>
                </c:pt>
                <c:pt idx="20">
                  <c:v>15866.61206435768</c:v>
                </c:pt>
                <c:pt idx="21">
                  <c:v>15957.044081708505</c:v>
                </c:pt>
                <c:pt idx="22">
                  <c:v>17903.409541697652</c:v>
                </c:pt>
                <c:pt idx="23">
                  <c:v>19483.110026670729</c:v>
                </c:pt>
                <c:pt idx="24">
                  <c:v>20949.732738474053</c:v>
                </c:pt>
                <c:pt idx="25">
                  <c:v>23063.393831526824</c:v>
                </c:pt>
                <c:pt idx="26">
                  <c:v>23884.286558046129</c:v>
                </c:pt>
                <c:pt idx="27">
                  <c:v>25930.93867519281</c:v>
                </c:pt>
                <c:pt idx="28">
                  <c:v>26568.072796364278</c:v>
                </c:pt>
                <c:pt idx="29">
                  <c:v>27488.305412446887</c:v>
                </c:pt>
                <c:pt idx="30">
                  <c:v>28783.959549966708</c:v>
                </c:pt>
                <c:pt idx="31">
                  <c:v>30421.18317451419</c:v>
                </c:pt>
                <c:pt idx="32">
                  <c:v>14740.339842195694</c:v>
                </c:pt>
                <c:pt idx="33">
                  <c:v>16034.468721936044</c:v>
                </c:pt>
                <c:pt idx="34">
                  <c:v>16018.982028820488</c:v>
                </c:pt>
                <c:pt idx="35">
                  <c:v>16281.558360943589</c:v>
                </c:pt>
                <c:pt idx="36">
                  <c:v>17684.034209437265</c:v>
                </c:pt>
                <c:pt idx="37">
                  <c:v>17730.015677967785</c:v>
                </c:pt>
                <c:pt idx="38">
                  <c:v>19751.378685261792</c:v>
                </c:pt>
                <c:pt idx="39">
                  <c:v>18901.200027545096</c:v>
                </c:pt>
                <c:pt idx="40">
                  <c:v>18331.629313864411</c:v>
                </c:pt>
                <c:pt idx="41">
                  <c:v>18848.553353249408</c:v>
                </c:pt>
                <c:pt idx="42">
                  <c:v>19699.319782924136</c:v>
                </c:pt>
                <c:pt idx="43">
                  <c:v>20875.8782592471</c:v>
                </c:pt>
                <c:pt idx="44">
                  <c:v>21958.159263460013</c:v>
                </c:pt>
                <c:pt idx="45">
                  <c:v>23021.985188606635</c:v>
                </c:pt>
                <c:pt idx="46">
                  <c:v>24882.708701438798</c:v>
                </c:pt>
                <c:pt idx="47">
                  <c:v>26650.413081841609</c:v>
                </c:pt>
                <c:pt idx="48">
                  <c:v>25532.829546849778</c:v>
                </c:pt>
                <c:pt idx="49">
                  <c:v>26029.862623577865</c:v>
                </c:pt>
                <c:pt idx="50">
                  <c:v>25867.878252890074</c:v>
                </c:pt>
                <c:pt idx="51">
                  <c:v>27437.552653893501</c:v>
                </c:pt>
                <c:pt idx="52">
                  <c:v>26910.262683243753</c:v>
                </c:pt>
                <c:pt idx="53">
                  <c:v>26644.509647825456</c:v>
                </c:pt>
                <c:pt idx="54">
                  <c:v>26632.297175272146</c:v>
                </c:pt>
                <c:pt idx="55">
                  <c:v>17532.478645873496</c:v>
                </c:pt>
                <c:pt idx="56">
                  <c:v>17609.167030509747</c:v>
                </c:pt>
                <c:pt idx="57">
                  <c:v>17660.267283959769</c:v>
                </c:pt>
                <c:pt idx="58">
                  <c:v>16066.127231689617</c:v>
                </c:pt>
                <c:pt idx="59">
                  <c:v>16094.911599813186</c:v>
                </c:pt>
                <c:pt idx="60">
                  <c:v>14357.995831530005</c:v>
                </c:pt>
                <c:pt idx="61">
                  <c:v>16519.434503286331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8902-4452-BA06-5CA79932D713}"/>
            </c:ext>
          </c:extLst>
        </c:ser>
        <c:ser>
          <c:idx val="3"/>
          <c:order val="3"/>
          <c:tx>
            <c:strRef>
              <c:f>COMPETITORS!$A$94</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COMPETITORS!$B$89:$BX$90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COMPETITORS!$B$94:$BX$94</c:f>
              <c:numCache>
                <c:formatCode>#,##0_);\(#,##0\)</c:formatCode>
                <c:ptCount val="75"/>
                <c:pt idx="0">
                  <c:v>25541.098335429517</c:v>
                </c:pt>
                <c:pt idx="1">
                  <c:v>28674.87538730555</c:v>
                </c:pt>
                <c:pt idx="2">
                  <c:v>33412.321555401482</c:v>
                </c:pt>
                <c:pt idx="3">
                  <c:v>25442.443734140343</c:v>
                </c:pt>
                <c:pt idx="4">
                  <c:v>26382.020543817467</c:v>
                </c:pt>
                <c:pt idx="5">
                  <c:v>25471.670396135687</c:v>
                </c:pt>
                <c:pt idx="6">
                  <c:v>21620.829287720575</c:v>
                </c:pt>
                <c:pt idx="7">
                  <c:v>21396.890379604891</c:v>
                </c:pt>
                <c:pt idx="8">
                  <c:v>17989.613746908002</c:v>
                </c:pt>
                <c:pt idx="9">
                  <c:v>14652.546743772797</c:v>
                </c:pt>
                <c:pt idx="10">
                  <c:v>13605.665517780624</c:v>
                </c:pt>
                <c:pt idx="11">
                  <c:v>12917.049962671292</c:v>
                </c:pt>
                <c:pt idx="12">
                  <c:v>11477.792321757033</c:v>
                </c:pt>
                <c:pt idx="13">
                  <c:v>10685.696897536083</c:v>
                </c:pt>
                <c:pt idx="14">
                  <c:v>10968.692887147732</c:v>
                </c:pt>
                <c:pt idx="15">
                  <c:v>12873.065427317746</c:v>
                </c:pt>
                <c:pt idx="16">
                  <c:v>16292.762076699559</c:v>
                </c:pt>
                <c:pt idx="17">
                  <c:v>19261.953097479225</c:v>
                </c:pt>
                <c:pt idx="18">
                  <c:v>19947.44349814322</c:v>
                </c:pt>
                <c:pt idx="19">
                  <c:v>20946.467997822794</c:v>
                </c:pt>
                <c:pt idx="20">
                  <c:v>21961.025680677245</c:v>
                </c:pt>
                <c:pt idx="21">
                  <c:v>22883.859664504234</c:v>
                </c:pt>
                <c:pt idx="22">
                  <c:v>24135.224948478153</c:v>
                </c:pt>
                <c:pt idx="23">
                  <c:v>24311.312467854117</c:v>
                </c:pt>
                <c:pt idx="24">
                  <c:v>24021.438979735452</c:v>
                </c:pt>
                <c:pt idx="25">
                  <c:v>22526.627687503158</c:v>
                </c:pt>
                <c:pt idx="26">
                  <c:v>22896.055821153157</c:v>
                </c:pt>
                <c:pt idx="27">
                  <c:v>26151.586567449649</c:v>
                </c:pt>
                <c:pt idx="28">
                  <c:v>29613.696674308096</c:v>
                </c:pt>
                <c:pt idx="29">
                  <c:v>33676.902112345488</c:v>
                </c:pt>
                <c:pt idx="30">
                  <c:v>37078.902658886254</c:v>
                </c:pt>
                <c:pt idx="31">
                  <c:v>39973.368846350189</c:v>
                </c:pt>
                <c:pt idx="32">
                  <c:v>27131.948461740449</c:v>
                </c:pt>
                <c:pt idx="33">
                  <c:v>27187.696962524373</c:v>
                </c:pt>
                <c:pt idx="34">
                  <c:v>28889.629596660365</c:v>
                </c:pt>
                <c:pt idx="35">
                  <c:v>30879.75683435455</c:v>
                </c:pt>
                <c:pt idx="36">
                  <c:v>33804.105447058537</c:v>
                </c:pt>
                <c:pt idx="37">
                  <c:v>35228.830775244831</c:v>
                </c:pt>
                <c:pt idx="38">
                  <c:v>37705.316797524189</c:v>
                </c:pt>
                <c:pt idx="39">
                  <c:v>36566.953678915255</c:v>
                </c:pt>
                <c:pt idx="40">
                  <c:v>35015.44548148301</c:v>
                </c:pt>
                <c:pt idx="41">
                  <c:v>34612.301312120333</c:v>
                </c:pt>
                <c:pt idx="42">
                  <c:v>34110.135257925358</c:v>
                </c:pt>
                <c:pt idx="43">
                  <c:v>34476.585755168184</c:v>
                </c:pt>
                <c:pt idx="44">
                  <c:v>35214.333938795367</c:v>
                </c:pt>
                <c:pt idx="45">
                  <c:v>36878.74959408852</c:v>
                </c:pt>
                <c:pt idx="46">
                  <c:v>37810.825839892714</c:v>
                </c:pt>
                <c:pt idx="47">
                  <c:v>38445.748452683292</c:v>
                </c:pt>
                <c:pt idx="48">
                  <c:v>38607.183701358648</c:v>
                </c:pt>
                <c:pt idx="49">
                  <c:v>41106.105402416841</c:v>
                </c:pt>
                <c:pt idx="50">
                  <c:v>43412.925149796756</c:v>
                </c:pt>
                <c:pt idx="51">
                  <c:v>27229.533127905652</c:v>
                </c:pt>
                <c:pt idx="52">
                  <c:v>26750.721932616943</c:v>
                </c:pt>
                <c:pt idx="53">
                  <c:v>26190.185387951391</c:v>
                </c:pt>
                <c:pt idx="54">
                  <c:v>25543.447641415441</c:v>
                </c:pt>
                <c:pt idx="55">
                  <c:v>16067.927271330875</c:v>
                </c:pt>
                <c:pt idx="56">
                  <c:v>15971.132837732923</c:v>
                </c:pt>
                <c:pt idx="57">
                  <c:v>15973.675653478291</c:v>
                </c:pt>
                <c:pt idx="58">
                  <c:v>16056.879601208138</c:v>
                </c:pt>
                <c:pt idx="59">
                  <c:v>16074.786969331708</c:v>
                </c:pt>
                <c:pt idx="60">
                  <c:v>18629.199602464574</c:v>
                </c:pt>
                <c:pt idx="61">
                  <c:v>18285.478006825368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8902-4452-BA06-5CA79932D713}"/>
            </c:ext>
          </c:extLst>
        </c:ser>
        <c:ser>
          <c:idx val="4"/>
          <c:order val="4"/>
          <c:tx>
            <c:strRef>
              <c:f>COMPETITORS!$A$95</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COMPETITORS!$B$89:$BX$90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COMPETITORS!$B$95:$BX$95</c:f>
              <c:numCache>
                <c:formatCode>#,##0_);\(#,##0\)</c:formatCode>
                <c:ptCount val="75"/>
                <c:pt idx="0">
                  <c:v>25541.098335429517</c:v>
                </c:pt>
                <c:pt idx="1">
                  <c:v>28827.105228701028</c:v>
                </c:pt>
                <c:pt idx="2">
                  <c:v>32479.761840341442</c:v>
                </c:pt>
                <c:pt idx="3">
                  <c:v>24667.412266746491</c:v>
                </c:pt>
                <c:pt idx="4">
                  <c:v>25183.506322949997</c:v>
                </c:pt>
                <c:pt idx="5">
                  <c:v>22236.596694003387</c:v>
                </c:pt>
                <c:pt idx="6">
                  <c:v>16205.232955517582</c:v>
                </c:pt>
                <c:pt idx="7">
                  <c:v>13574.462150158062</c:v>
                </c:pt>
                <c:pt idx="8">
                  <c:v>11904.45700664952</c:v>
                </c:pt>
                <c:pt idx="9">
                  <c:v>9122.3160906386493</c:v>
                </c:pt>
                <c:pt idx="10">
                  <c:v>8752.2986299400254</c:v>
                </c:pt>
                <c:pt idx="11">
                  <c:v>8598.4599285832937</c:v>
                </c:pt>
                <c:pt idx="12">
                  <c:v>9923.6204932379951</c:v>
                </c:pt>
                <c:pt idx="13">
                  <c:v>10693.565181679192</c:v>
                </c:pt>
                <c:pt idx="14">
                  <c:v>10846.452899198946</c:v>
                </c:pt>
                <c:pt idx="15">
                  <c:v>11450.892452742055</c:v>
                </c:pt>
                <c:pt idx="16">
                  <c:v>14803.670556923527</c:v>
                </c:pt>
                <c:pt idx="17">
                  <c:v>17939.601016299021</c:v>
                </c:pt>
                <c:pt idx="18">
                  <c:v>17816.649576475324</c:v>
                </c:pt>
                <c:pt idx="19">
                  <c:v>17407.60903614073</c:v>
                </c:pt>
                <c:pt idx="20">
                  <c:v>16245.844240224682</c:v>
                </c:pt>
                <c:pt idx="21">
                  <c:v>14565.076744777936</c:v>
                </c:pt>
                <c:pt idx="22">
                  <c:v>14072.26830456992</c:v>
                </c:pt>
                <c:pt idx="23">
                  <c:v>13898.047372977615</c:v>
                </c:pt>
                <c:pt idx="24">
                  <c:v>14144.052642446835</c:v>
                </c:pt>
                <c:pt idx="25">
                  <c:v>15167.149398854795</c:v>
                </c:pt>
                <c:pt idx="26">
                  <c:v>14473.0151636029</c:v>
                </c:pt>
                <c:pt idx="27">
                  <c:v>15214.763027425806</c:v>
                </c:pt>
                <c:pt idx="28">
                  <c:v>14818.566431037574</c:v>
                </c:pt>
                <c:pt idx="29">
                  <c:v>14879.736588265569</c:v>
                </c:pt>
                <c:pt idx="30">
                  <c:v>15238.97084199772</c:v>
                </c:pt>
                <c:pt idx="31">
                  <c:v>16371.749643288802</c:v>
                </c:pt>
                <c:pt idx="32">
                  <c:v>15200.922260461339</c:v>
                </c:pt>
                <c:pt idx="33">
                  <c:v>15922.368735475533</c:v>
                </c:pt>
                <c:pt idx="34">
                  <c:v>15918.734876650044</c:v>
                </c:pt>
                <c:pt idx="35">
                  <c:v>16086.69768589552</c:v>
                </c:pt>
                <c:pt idx="36">
                  <c:v>17616.223026245494</c:v>
                </c:pt>
                <c:pt idx="37">
                  <c:v>17624.955672931846</c:v>
                </c:pt>
                <c:pt idx="38">
                  <c:v>19635.128816626951</c:v>
                </c:pt>
                <c:pt idx="39">
                  <c:v>18779.428557300671</c:v>
                </c:pt>
                <c:pt idx="40">
                  <c:v>18198.718167922594</c:v>
                </c:pt>
                <c:pt idx="41">
                  <c:v>18713.223104939141</c:v>
                </c:pt>
                <c:pt idx="42">
                  <c:v>19590.417067522092</c:v>
                </c:pt>
                <c:pt idx="43">
                  <c:v>20767.458248554358</c:v>
                </c:pt>
                <c:pt idx="44">
                  <c:v>21861.683230018927</c:v>
                </c:pt>
                <c:pt idx="45">
                  <c:v>22943.374951080659</c:v>
                </c:pt>
                <c:pt idx="46">
                  <c:v>24874.56289334561</c:v>
                </c:pt>
                <c:pt idx="47">
                  <c:v>26669.135964600388</c:v>
                </c:pt>
                <c:pt idx="48">
                  <c:v>25610.646410029676</c:v>
                </c:pt>
                <c:pt idx="49">
                  <c:v>26457.335810210057</c:v>
                </c:pt>
                <c:pt idx="50">
                  <c:v>26656.51748391454</c:v>
                </c:pt>
                <c:pt idx="51">
                  <c:v>27264.585508031796</c:v>
                </c:pt>
                <c:pt idx="52">
                  <c:v>26747.898742921258</c:v>
                </c:pt>
                <c:pt idx="53">
                  <c:v>26492.32690009382</c:v>
                </c:pt>
                <c:pt idx="54">
                  <c:v>26478.569000697193</c:v>
                </c:pt>
                <c:pt idx="55">
                  <c:v>17380.479393042657</c:v>
                </c:pt>
                <c:pt idx="56">
                  <c:v>17456.216666022057</c:v>
                </c:pt>
                <c:pt idx="57">
                  <c:v>17494.492919472079</c:v>
                </c:pt>
                <c:pt idx="58">
                  <c:v>16066.934867201928</c:v>
                </c:pt>
                <c:pt idx="59">
                  <c:v>16086.903235325497</c:v>
                </c:pt>
                <c:pt idx="60">
                  <c:v>18101.585261359523</c:v>
                </c:pt>
                <c:pt idx="61">
                  <c:v>21055.908623935993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8902-4452-BA06-5CA79932D713}"/>
            </c:ext>
          </c:extLst>
        </c:ser>
        <c:dLbls>
          <c:showLegendKey val="0"/>
          <c:showVal val="0"/>
          <c:showCatName val="0"/>
          <c:showSerName val="0"/>
          <c:showPercent val="0"/>
          <c:showBubbleSize val="0"/>
        </c:dLbls>
        <c:marker val="1"/>
        <c:smooth val="0"/>
        <c:axId val="159571968"/>
        <c:axId val="159574272"/>
      </c:lineChart>
      <c:catAx>
        <c:axId val="159571968"/>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US"/>
                  <a:t>QUARTERS</a:t>
                </a:r>
              </a:p>
            </c:rich>
          </c:tx>
          <c:layout>
            <c:manualLayout>
              <c:xMode val="edge"/>
              <c:yMode val="edge"/>
              <c:x val="0.48262039103400844"/>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574272"/>
        <c:crosses val="autoZero"/>
        <c:auto val="1"/>
        <c:lblAlgn val="ctr"/>
        <c:lblOffset val="100"/>
        <c:tickLblSkip val="1"/>
        <c:tickMarkSkip val="1"/>
        <c:noMultiLvlLbl val="0"/>
      </c:catAx>
      <c:valAx>
        <c:axId val="159574272"/>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(000) US DOLLARS</a:t>
                </a:r>
              </a:p>
            </c:rich>
          </c:tx>
          <c:layout>
            <c:manualLayout>
              <c:xMode val="edge"/>
              <c:yMode val="edge"/>
              <c:x val="5.3475935828877002E-3"/>
              <c:y val="0.29558011049723759"/>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571968"/>
        <c:crosses val="autoZero"/>
        <c:crossBetween val="between"/>
      </c:valAx>
      <c:spPr>
        <a:solidFill>
          <a:srgbClr val="C0C0C0"/>
        </a:solidFill>
        <a:ln w="12700">
          <a:solidFill>
            <a:srgbClr val="808080"/>
          </a:solidFill>
          <a:prstDash val="solid"/>
        </a:ln>
      </c:spPr>
    </c:plotArea>
    <c:legend>
      <c:legendPos val="r"/>
      <c:layout>
        <c:manualLayout>
          <c:xMode val="edge"/>
          <c:yMode val="edge"/>
          <c:x val="0.97313534689692538"/>
          <c:y val="0.31767955801104975"/>
          <c:w val="1.659292163432562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PRODUCT 1 UNIT SALES - JAPAN</a:t>
            </a:r>
          </a:p>
        </c:rich>
      </c:tx>
      <c:layout>
        <c:manualLayout>
          <c:xMode val="edge"/>
          <c:yMode val="edge"/>
          <c:x val="0.4557300367524223"/>
          <c:y val="3.3149171270718231E-2"/>
        </c:manualLayout>
      </c:layout>
      <c:overlay val="0"/>
      <c:spPr>
        <a:noFill/>
        <a:ln w="25400">
          <a:noFill/>
        </a:ln>
      </c:spPr>
    </c:title>
    <c:autoTitleDeleted val="0"/>
    <c:plotArea>
      <c:layout>
        <c:manualLayout>
          <c:layoutTarget val="inner"/>
          <c:xMode val="edge"/>
          <c:yMode val="edge"/>
          <c:x val="1.472684313249133E-2"/>
          <c:y val="0.19060773480662985"/>
          <c:w val="0.94647678927850187"/>
          <c:h val="0.54419889502762431"/>
        </c:manualLayout>
      </c:layout>
      <c:lineChart>
        <c:grouping val="standard"/>
        <c:varyColors val="0"/>
        <c:ser>
          <c:idx val="0"/>
          <c:order val="0"/>
          <c:tx>
            <c:strRef>
              <c:f>COMPETITORS!$A$133</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COMPETITORS!$B$131:$BX$132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COMPETITORS!$B$133:$BX$133</c:f>
              <c:numCache>
                <c:formatCode>#,##0_);\(#,##0\)</c:formatCode>
                <c:ptCount val="75"/>
                <c:pt idx="0">
                  <c:v>48349</c:v>
                </c:pt>
                <c:pt idx="1">
                  <c:v>46345</c:v>
                </c:pt>
                <c:pt idx="2">
                  <c:v>43155</c:v>
                </c:pt>
                <c:pt idx="3">
                  <c:v>53140</c:v>
                </c:pt>
                <c:pt idx="4">
                  <c:v>52951</c:v>
                </c:pt>
                <c:pt idx="5">
                  <c:v>39420</c:v>
                </c:pt>
                <c:pt idx="6">
                  <c:v>39834</c:v>
                </c:pt>
                <c:pt idx="7">
                  <c:v>65978</c:v>
                </c:pt>
                <c:pt idx="8">
                  <c:v>71082</c:v>
                </c:pt>
                <c:pt idx="9">
                  <c:v>69476</c:v>
                </c:pt>
                <c:pt idx="10">
                  <c:v>56244</c:v>
                </c:pt>
                <c:pt idx="11">
                  <c:v>60924</c:v>
                </c:pt>
                <c:pt idx="12">
                  <c:v>79255</c:v>
                </c:pt>
                <c:pt idx="13">
                  <c:v>58118</c:v>
                </c:pt>
                <c:pt idx="14">
                  <c:v>49187</c:v>
                </c:pt>
                <c:pt idx="15">
                  <c:v>46863</c:v>
                </c:pt>
                <c:pt idx="16">
                  <c:v>47605</c:v>
                </c:pt>
                <c:pt idx="17">
                  <c:v>50349</c:v>
                </c:pt>
                <c:pt idx="18">
                  <c:v>52561</c:v>
                </c:pt>
                <c:pt idx="19">
                  <c:v>54733</c:v>
                </c:pt>
                <c:pt idx="20">
                  <c:v>56770</c:v>
                </c:pt>
                <c:pt idx="21">
                  <c:v>57828</c:v>
                </c:pt>
                <c:pt idx="22">
                  <c:v>52858</c:v>
                </c:pt>
                <c:pt idx="23">
                  <c:v>55861</c:v>
                </c:pt>
                <c:pt idx="24">
                  <c:v>45526</c:v>
                </c:pt>
                <c:pt idx="25">
                  <c:v>49146</c:v>
                </c:pt>
                <c:pt idx="26">
                  <c:v>45406</c:v>
                </c:pt>
                <c:pt idx="27">
                  <c:v>42122</c:v>
                </c:pt>
                <c:pt idx="28">
                  <c:v>52455</c:v>
                </c:pt>
                <c:pt idx="29">
                  <c:v>55940</c:v>
                </c:pt>
                <c:pt idx="30">
                  <c:v>58201</c:v>
                </c:pt>
                <c:pt idx="31">
                  <c:v>63246</c:v>
                </c:pt>
                <c:pt idx="32">
                  <c:v>57368</c:v>
                </c:pt>
                <c:pt idx="33">
                  <c:v>64972</c:v>
                </c:pt>
                <c:pt idx="34">
                  <c:v>56896</c:v>
                </c:pt>
                <c:pt idx="35">
                  <c:v>56791</c:v>
                </c:pt>
                <c:pt idx="36">
                  <c:v>60513</c:v>
                </c:pt>
                <c:pt idx="37">
                  <c:v>61045</c:v>
                </c:pt>
                <c:pt idx="38">
                  <c:v>62405</c:v>
                </c:pt>
                <c:pt idx="39">
                  <c:v>62561</c:v>
                </c:pt>
                <c:pt idx="40">
                  <c:v>62040</c:v>
                </c:pt>
                <c:pt idx="41">
                  <c:v>64636</c:v>
                </c:pt>
                <c:pt idx="42">
                  <c:v>64736</c:v>
                </c:pt>
                <c:pt idx="43">
                  <c:v>61804</c:v>
                </c:pt>
                <c:pt idx="44">
                  <c:v>62048</c:v>
                </c:pt>
                <c:pt idx="45">
                  <c:v>63260</c:v>
                </c:pt>
                <c:pt idx="46">
                  <c:v>67756</c:v>
                </c:pt>
                <c:pt idx="47">
                  <c:v>66259</c:v>
                </c:pt>
                <c:pt idx="48">
                  <c:v>59520</c:v>
                </c:pt>
                <c:pt idx="49">
                  <c:v>60032</c:v>
                </c:pt>
                <c:pt idx="50">
                  <c:v>61964</c:v>
                </c:pt>
                <c:pt idx="51">
                  <c:v>65222</c:v>
                </c:pt>
                <c:pt idx="52">
                  <c:v>64760</c:v>
                </c:pt>
                <c:pt idx="53">
                  <c:v>66129</c:v>
                </c:pt>
                <c:pt idx="54">
                  <c:v>66627</c:v>
                </c:pt>
                <c:pt idx="55">
                  <c:v>69056</c:v>
                </c:pt>
                <c:pt idx="56">
                  <c:v>70030</c:v>
                </c:pt>
                <c:pt idx="57">
                  <c:v>70710</c:v>
                </c:pt>
                <c:pt idx="58">
                  <c:v>70994</c:v>
                </c:pt>
                <c:pt idx="59">
                  <c:v>70439</c:v>
                </c:pt>
                <c:pt idx="60">
                  <c:v>70595</c:v>
                </c:pt>
                <c:pt idx="61">
                  <c:v>73793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5FD1-4A8D-893D-706D61231F11}"/>
            </c:ext>
          </c:extLst>
        </c:ser>
        <c:ser>
          <c:idx val="1"/>
          <c:order val="1"/>
          <c:tx>
            <c:strRef>
              <c:f>COMPETITORS!$A$134</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COMPETITORS!$B$131:$BX$132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COMPETITORS!$B$134:$BX$134</c:f>
              <c:numCache>
                <c:formatCode>#,##0_);\(#,##0\)</c:formatCode>
                <c:ptCount val="75"/>
                <c:pt idx="0">
                  <c:v>48349</c:v>
                </c:pt>
                <c:pt idx="1">
                  <c:v>43574</c:v>
                </c:pt>
                <c:pt idx="2">
                  <c:v>39078</c:v>
                </c:pt>
                <c:pt idx="3">
                  <c:v>48624</c:v>
                </c:pt>
                <c:pt idx="4">
                  <c:v>53290</c:v>
                </c:pt>
                <c:pt idx="5">
                  <c:v>53216</c:v>
                </c:pt>
                <c:pt idx="6">
                  <c:v>39749</c:v>
                </c:pt>
                <c:pt idx="7">
                  <c:v>37270</c:v>
                </c:pt>
                <c:pt idx="8">
                  <c:v>47107</c:v>
                </c:pt>
                <c:pt idx="9">
                  <c:v>43438</c:v>
                </c:pt>
                <c:pt idx="10">
                  <c:v>37622</c:v>
                </c:pt>
                <c:pt idx="11">
                  <c:v>38010</c:v>
                </c:pt>
                <c:pt idx="12">
                  <c:v>38230</c:v>
                </c:pt>
                <c:pt idx="13">
                  <c:v>55029</c:v>
                </c:pt>
                <c:pt idx="14">
                  <c:v>56318</c:v>
                </c:pt>
                <c:pt idx="15">
                  <c:v>46964</c:v>
                </c:pt>
                <c:pt idx="16">
                  <c:v>44439</c:v>
                </c:pt>
                <c:pt idx="17">
                  <c:v>48996</c:v>
                </c:pt>
                <c:pt idx="18">
                  <c:v>53875</c:v>
                </c:pt>
                <c:pt idx="19">
                  <c:v>55618</c:v>
                </c:pt>
                <c:pt idx="20">
                  <c:v>56632</c:v>
                </c:pt>
                <c:pt idx="21">
                  <c:v>57526</c:v>
                </c:pt>
                <c:pt idx="22">
                  <c:v>57661</c:v>
                </c:pt>
                <c:pt idx="23">
                  <c:v>58943</c:v>
                </c:pt>
                <c:pt idx="24">
                  <c:v>66222</c:v>
                </c:pt>
                <c:pt idx="25">
                  <c:v>63674</c:v>
                </c:pt>
                <c:pt idx="26">
                  <c:v>68667</c:v>
                </c:pt>
                <c:pt idx="27">
                  <c:v>72238</c:v>
                </c:pt>
                <c:pt idx="28">
                  <c:v>67463</c:v>
                </c:pt>
                <c:pt idx="29">
                  <c:v>69847</c:v>
                </c:pt>
                <c:pt idx="30">
                  <c:v>68816</c:v>
                </c:pt>
                <c:pt idx="31">
                  <c:v>65017</c:v>
                </c:pt>
                <c:pt idx="32">
                  <c:v>64222</c:v>
                </c:pt>
                <c:pt idx="33">
                  <c:v>56616</c:v>
                </c:pt>
                <c:pt idx="34">
                  <c:v>67945</c:v>
                </c:pt>
                <c:pt idx="35">
                  <c:v>67850</c:v>
                </c:pt>
                <c:pt idx="36">
                  <c:v>67936</c:v>
                </c:pt>
                <c:pt idx="37">
                  <c:v>67329</c:v>
                </c:pt>
                <c:pt idx="38">
                  <c:v>67097</c:v>
                </c:pt>
                <c:pt idx="39">
                  <c:v>67040</c:v>
                </c:pt>
                <c:pt idx="40">
                  <c:v>70735</c:v>
                </c:pt>
                <c:pt idx="41">
                  <c:v>67735</c:v>
                </c:pt>
                <c:pt idx="42">
                  <c:v>67469</c:v>
                </c:pt>
                <c:pt idx="43">
                  <c:v>73560</c:v>
                </c:pt>
                <c:pt idx="44">
                  <c:v>74898</c:v>
                </c:pt>
                <c:pt idx="45">
                  <c:v>72034</c:v>
                </c:pt>
                <c:pt idx="46">
                  <c:v>66547</c:v>
                </c:pt>
                <c:pt idx="47">
                  <c:v>67279</c:v>
                </c:pt>
                <c:pt idx="48">
                  <c:v>78636</c:v>
                </c:pt>
                <c:pt idx="49">
                  <c:v>75764</c:v>
                </c:pt>
                <c:pt idx="50">
                  <c:v>70353</c:v>
                </c:pt>
                <c:pt idx="51">
                  <c:v>68746</c:v>
                </c:pt>
                <c:pt idx="52">
                  <c:v>68665</c:v>
                </c:pt>
                <c:pt idx="53">
                  <c:v>70344</c:v>
                </c:pt>
                <c:pt idx="54">
                  <c:v>69608</c:v>
                </c:pt>
                <c:pt idx="55">
                  <c:v>71127</c:v>
                </c:pt>
                <c:pt idx="56">
                  <c:v>70889</c:v>
                </c:pt>
                <c:pt idx="57">
                  <c:v>70697</c:v>
                </c:pt>
                <c:pt idx="58">
                  <c:v>70994</c:v>
                </c:pt>
                <c:pt idx="59">
                  <c:v>70439</c:v>
                </c:pt>
                <c:pt idx="60">
                  <c:v>70595</c:v>
                </c:pt>
                <c:pt idx="61">
                  <c:v>85439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5FD1-4A8D-893D-706D61231F11}"/>
            </c:ext>
          </c:extLst>
        </c:ser>
        <c:ser>
          <c:idx val="2"/>
          <c:order val="2"/>
          <c:tx>
            <c:strRef>
              <c:f>COMPETITORS!$A$135</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COMPETITORS!$B$131:$BX$132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COMPETITORS!$B$135:$BX$135</c:f>
              <c:numCache>
                <c:formatCode>#,##0_);\(#,##0\)</c:formatCode>
                <c:ptCount val="75"/>
                <c:pt idx="0">
                  <c:v>48349</c:v>
                </c:pt>
                <c:pt idx="1">
                  <c:v>45882</c:v>
                </c:pt>
                <c:pt idx="2">
                  <c:v>39631</c:v>
                </c:pt>
                <c:pt idx="3">
                  <c:v>36152</c:v>
                </c:pt>
                <c:pt idx="4">
                  <c:v>39429</c:v>
                </c:pt>
                <c:pt idx="5">
                  <c:v>50411</c:v>
                </c:pt>
                <c:pt idx="6">
                  <c:v>51623</c:v>
                </c:pt>
                <c:pt idx="7">
                  <c:v>47172</c:v>
                </c:pt>
                <c:pt idx="8">
                  <c:v>51198</c:v>
                </c:pt>
                <c:pt idx="9">
                  <c:v>75133</c:v>
                </c:pt>
                <c:pt idx="10">
                  <c:v>67264</c:v>
                </c:pt>
                <c:pt idx="11">
                  <c:v>60727</c:v>
                </c:pt>
                <c:pt idx="12">
                  <c:v>62425</c:v>
                </c:pt>
                <c:pt idx="13">
                  <c:v>49195</c:v>
                </c:pt>
                <c:pt idx="14">
                  <c:v>62263</c:v>
                </c:pt>
                <c:pt idx="15">
                  <c:v>64316</c:v>
                </c:pt>
                <c:pt idx="16">
                  <c:v>53010</c:v>
                </c:pt>
                <c:pt idx="17">
                  <c:v>53434</c:v>
                </c:pt>
                <c:pt idx="18">
                  <c:v>50760</c:v>
                </c:pt>
                <c:pt idx="19">
                  <c:v>51974</c:v>
                </c:pt>
                <c:pt idx="20">
                  <c:v>53240</c:v>
                </c:pt>
                <c:pt idx="21">
                  <c:v>53227</c:v>
                </c:pt>
                <c:pt idx="22">
                  <c:v>55158</c:v>
                </c:pt>
                <c:pt idx="23">
                  <c:v>53363</c:v>
                </c:pt>
                <c:pt idx="24">
                  <c:v>54591</c:v>
                </c:pt>
                <c:pt idx="25">
                  <c:v>57497</c:v>
                </c:pt>
                <c:pt idx="26">
                  <c:v>52213</c:v>
                </c:pt>
                <c:pt idx="27">
                  <c:v>56581</c:v>
                </c:pt>
                <c:pt idx="28">
                  <c:v>56323</c:v>
                </c:pt>
                <c:pt idx="29">
                  <c:v>57180</c:v>
                </c:pt>
                <c:pt idx="30">
                  <c:v>58553</c:v>
                </c:pt>
                <c:pt idx="31">
                  <c:v>59309</c:v>
                </c:pt>
                <c:pt idx="32">
                  <c:v>59960</c:v>
                </c:pt>
                <c:pt idx="33">
                  <c:v>70280</c:v>
                </c:pt>
                <c:pt idx="34">
                  <c:v>64678</c:v>
                </c:pt>
                <c:pt idx="35">
                  <c:v>61660</c:v>
                </c:pt>
                <c:pt idx="36">
                  <c:v>58638</c:v>
                </c:pt>
                <c:pt idx="37">
                  <c:v>61536</c:v>
                </c:pt>
                <c:pt idx="38">
                  <c:v>62780</c:v>
                </c:pt>
                <c:pt idx="39">
                  <c:v>62862</c:v>
                </c:pt>
                <c:pt idx="40">
                  <c:v>62282</c:v>
                </c:pt>
                <c:pt idx="41">
                  <c:v>64838</c:v>
                </c:pt>
                <c:pt idx="42">
                  <c:v>64899</c:v>
                </c:pt>
                <c:pt idx="43">
                  <c:v>61929</c:v>
                </c:pt>
                <c:pt idx="44">
                  <c:v>62148</c:v>
                </c:pt>
                <c:pt idx="45">
                  <c:v>63341</c:v>
                </c:pt>
                <c:pt idx="46">
                  <c:v>67825</c:v>
                </c:pt>
                <c:pt idx="47">
                  <c:v>66313</c:v>
                </c:pt>
                <c:pt idx="48">
                  <c:v>59559</c:v>
                </c:pt>
                <c:pt idx="49">
                  <c:v>60065</c:v>
                </c:pt>
                <c:pt idx="50">
                  <c:v>61993</c:v>
                </c:pt>
                <c:pt idx="51">
                  <c:v>65247</c:v>
                </c:pt>
                <c:pt idx="52">
                  <c:v>64781</c:v>
                </c:pt>
                <c:pt idx="53">
                  <c:v>66146</c:v>
                </c:pt>
                <c:pt idx="54">
                  <c:v>66640</c:v>
                </c:pt>
                <c:pt idx="55">
                  <c:v>69066</c:v>
                </c:pt>
                <c:pt idx="56">
                  <c:v>70039</c:v>
                </c:pt>
                <c:pt idx="57">
                  <c:v>70710</c:v>
                </c:pt>
                <c:pt idx="58">
                  <c:v>70994</c:v>
                </c:pt>
                <c:pt idx="59">
                  <c:v>70439</c:v>
                </c:pt>
                <c:pt idx="60">
                  <c:v>70595</c:v>
                </c:pt>
                <c:pt idx="61">
                  <c:v>64481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5FD1-4A8D-893D-706D61231F11}"/>
            </c:ext>
          </c:extLst>
        </c:ser>
        <c:ser>
          <c:idx val="3"/>
          <c:order val="3"/>
          <c:tx>
            <c:strRef>
              <c:f>COMPETITORS!$A$136</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COMPETITORS!$B$131:$BX$132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COMPETITORS!$B$136:$BX$136</c:f>
              <c:numCache>
                <c:formatCode>#,##0_);\(#,##0\)</c:formatCode>
                <c:ptCount val="75"/>
                <c:pt idx="0">
                  <c:v>48349</c:v>
                </c:pt>
                <c:pt idx="1">
                  <c:v>43574</c:v>
                </c:pt>
                <c:pt idx="2">
                  <c:v>51356</c:v>
                </c:pt>
                <c:pt idx="3">
                  <c:v>47616</c:v>
                </c:pt>
                <c:pt idx="4">
                  <c:v>50190</c:v>
                </c:pt>
                <c:pt idx="5">
                  <c:v>57858</c:v>
                </c:pt>
                <c:pt idx="6">
                  <c:v>64183</c:v>
                </c:pt>
                <c:pt idx="7">
                  <c:v>50002</c:v>
                </c:pt>
                <c:pt idx="8">
                  <c:v>34579</c:v>
                </c:pt>
                <c:pt idx="9">
                  <c:v>34685</c:v>
                </c:pt>
                <c:pt idx="10">
                  <c:v>47590</c:v>
                </c:pt>
                <c:pt idx="11">
                  <c:v>42995</c:v>
                </c:pt>
                <c:pt idx="12">
                  <c:v>38359</c:v>
                </c:pt>
                <c:pt idx="13">
                  <c:v>40115</c:v>
                </c:pt>
                <c:pt idx="14">
                  <c:v>41778</c:v>
                </c:pt>
                <c:pt idx="15">
                  <c:v>53454</c:v>
                </c:pt>
                <c:pt idx="16">
                  <c:v>57724</c:v>
                </c:pt>
                <c:pt idx="17">
                  <c:v>58161</c:v>
                </c:pt>
                <c:pt idx="18">
                  <c:v>52570</c:v>
                </c:pt>
                <c:pt idx="19">
                  <c:v>52883</c:v>
                </c:pt>
                <c:pt idx="20">
                  <c:v>53662</c:v>
                </c:pt>
                <c:pt idx="21">
                  <c:v>53403</c:v>
                </c:pt>
                <c:pt idx="22">
                  <c:v>50584</c:v>
                </c:pt>
                <c:pt idx="23">
                  <c:v>47640</c:v>
                </c:pt>
                <c:pt idx="24">
                  <c:v>48213</c:v>
                </c:pt>
                <c:pt idx="25">
                  <c:v>50535</c:v>
                </c:pt>
                <c:pt idx="26">
                  <c:v>64653</c:v>
                </c:pt>
                <c:pt idx="27">
                  <c:v>70829</c:v>
                </c:pt>
                <c:pt idx="28">
                  <c:v>66072</c:v>
                </c:pt>
                <c:pt idx="29">
                  <c:v>68145</c:v>
                </c:pt>
                <c:pt idx="30">
                  <c:v>65310</c:v>
                </c:pt>
                <c:pt idx="31">
                  <c:v>64269</c:v>
                </c:pt>
                <c:pt idx="32">
                  <c:v>71527</c:v>
                </c:pt>
                <c:pt idx="33">
                  <c:v>58705</c:v>
                </c:pt>
                <c:pt idx="34">
                  <c:v>68780</c:v>
                </c:pt>
                <c:pt idx="35">
                  <c:v>68104</c:v>
                </c:pt>
                <c:pt idx="36">
                  <c:v>68036</c:v>
                </c:pt>
                <c:pt idx="37">
                  <c:v>67384</c:v>
                </c:pt>
                <c:pt idx="38">
                  <c:v>67131</c:v>
                </c:pt>
                <c:pt idx="39">
                  <c:v>67065</c:v>
                </c:pt>
                <c:pt idx="40">
                  <c:v>70756</c:v>
                </c:pt>
                <c:pt idx="41">
                  <c:v>67751</c:v>
                </c:pt>
                <c:pt idx="42">
                  <c:v>67483</c:v>
                </c:pt>
                <c:pt idx="43">
                  <c:v>73573</c:v>
                </c:pt>
                <c:pt idx="44">
                  <c:v>72803</c:v>
                </c:pt>
                <c:pt idx="45">
                  <c:v>70054</c:v>
                </c:pt>
                <c:pt idx="46">
                  <c:v>66555</c:v>
                </c:pt>
                <c:pt idx="47">
                  <c:v>67286</c:v>
                </c:pt>
                <c:pt idx="48">
                  <c:v>78642</c:v>
                </c:pt>
                <c:pt idx="49">
                  <c:v>75769</c:v>
                </c:pt>
                <c:pt idx="50">
                  <c:v>70357</c:v>
                </c:pt>
                <c:pt idx="51">
                  <c:v>68749</c:v>
                </c:pt>
                <c:pt idx="52">
                  <c:v>68667</c:v>
                </c:pt>
                <c:pt idx="53">
                  <c:v>70347</c:v>
                </c:pt>
                <c:pt idx="54">
                  <c:v>69610</c:v>
                </c:pt>
                <c:pt idx="55">
                  <c:v>71128</c:v>
                </c:pt>
                <c:pt idx="56">
                  <c:v>70891</c:v>
                </c:pt>
                <c:pt idx="57">
                  <c:v>70697</c:v>
                </c:pt>
                <c:pt idx="58">
                  <c:v>70994</c:v>
                </c:pt>
                <c:pt idx="59">
                  <c:v>70439</c:v>
                </c:pt>
                <c:pt idx="60">
                  <c:v>70595</c:v>
                </c:pt>
                <c:pt idx="61">
                  <c:v>70763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5FD1-4A8D-893D-706D61231F11}"/>
            </c:ext>
          </c:extLst>
        </c:ser>
        <c:ser>
          <c:idx val="4"/>
          <c:order val="4"/>
          <c:tx>
            <c:strRef>
              <c:f>COMPETITORS!$A$137</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COMPETITORS!$B$131:$BX$132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COMPETITORS!$B$137:$BX$137</c:f>
              <c:numCache>
                <c:formatCode>#,##0_);\(#,##0\)</c:formatCode>
                <c:ptCount val="75"/>
                <c:pt idx="0">
                  <c:v>48349</c:v>
                </c:pt>
                <c:pt idx="1">
                  <c:v>45882</c:v>
                </c:pt>
                <c:pt idx="2">
                  <c:v>45728</c:v>
                </c:pt>
                <c:pt idx="3">
                  <c:v>40573</c:v>
                </c:pt>
                <c:pt idx="4">
                  <c:v>36308</c:v>
                </c:pt>
                <c:pt idx="5">
                  <c:v>37260</c:v>
                </c:pt>
                <c:pt idx="6">
                  <c:v>45416</c:v>
                </c:pt>
                <c:pt idx="7">
                  <c:v>62830</c:v>
                </c:pt>
                <c:pt idx="8">
                  <c:v>68670</c:v>
                </c:pt>
                <c:pt idx="9">
                  <c:v>51619</c:v>
                </c:pt>
                <c:pt idx="10">
                  <c:v>57297</c:v>
                </c:pt>
                <c:pt idx="11">
                  <c:v>68399</c:v>
                </c:pt>
                <c:pt idx="12">
                  <c:v>75855</c:v>
                </c:pt>
                <c:pt idx="13">
                  <c:v>42578</c:v>
                </c:pt>
                <c:pt idx="14">
                  <c:v>46860</c:v>
                </c:pt>
                <c:pt idx="15">
                  <c:v>51291</c:v>
                </c:pt>
                <c:pt idx="16">
                  <c:v>64149</c:v>
                </c:pt>
                <c:pt idx="17">
                  <c:v>59949</c:v>
                </c:pt>
                <c:pt idx="18">
                  <c:v>60993</c:v>
                </c:pt>
                <c:pt idx="19">
                  <c:v>57332</c:v>
                </c:pt>
                <c:pt idx="20">
                  <c:v>54528</c:v>
                </c:pt>
                <c:pt idx="21">
                  <c:v>52578</c:v>
                </c:pt>
                <c:pt idx="22">
                  <c:v>60812</c:v>
                </c:pt>
                <c:pt idx="23">
                  <c:v>61957</c:v>
                </c:pt>
                <c:pt idx="24">
                  <c:v>66548</c:v>
                </c:pt>
                <c:pt idx="25">
                  <c:v>61049</c:v>
                </c:pt>
                <c:pt idx="26">
                  <c:v>55172</c:v>
                </c:pt>
                <c:pt idx="27">
                  <c:v>50267</c:v>
                </c:pt>
                <c:pt idx="28">
                  <c:v>51034</c:v>
                </c:pt>
                <c:pt idx="29">
                  <c:v>45953</c:v>
                </c:pt>
                <c:pt idx="30">
                  <c:v>45531</c:v>
                </c:pt>
                <c:pt idx="31">
                  <c:v>51124</c:v>
                </c:pt>
                <c:pt idx="32">
                  <c:v>50706</c:v>
                </c:pt>
                <c:pt idx="33">
                  <c:v>62014</c:v>
                </c:pt>
                <c:pt idx="34">
                  <c:v>58501</c:v>
                </c:pt>
                <c:pt idx="35">
                  <c:v>59463</c:v>
                </c:pt>
                <c:pt idx="36">
                  <c:v>57463</c:v>
                </c:pt>
                <c:pt idx="37">
                  <c:v>58648</c:v>
                </c:pt>
                <c:pt idx="38">
                  <c:v>60654</c:v>
                </c:pt>
                <c:pt idx="39">
                  <c:v>61222</c:v>
                </c:pt>
                <c:pt idx="40">
                  <c:v>61014</c:v>
                </c:pt>
                <c:pt idx="41">
                  <c:v>63804</c:v>
                </c:pt>
                <c:pt idx="42">
                  <c:v>64083</c:v>
                </c:pt>
                <c:pt idx="43">
                  <c:v>61315</c:v>
                </c:pt>
                <c:pt idx="44">
                  <c:v>61660</c:v>
                </c:pt>
                <c:pt idx="45">
                  <c:v>62947</c:v>
                </c:pt>
                <c:pt idx="46">
                  <c:v>67490</c:v>
                </c:pt>
                <c:pt idx="47">
                  <c:v>66052</c:v>
                </c:pt>
                <c:pt idx="48">
                  <c:v>59373</c:v>
                </c:pt>
                <c:pt idx="49">
                  <c:v>59906</c:v>
                </c:pt>
                <c:pt idx="50">
                  <c:v>61855</c:v>
                </c:pt>
                <c:pt idx="51">
                  <c:v>65128</c:v>
                </c:pt>
                <c:pt idx="52">
                  <c:v>64683</c:v>
                </c:pt>
                <c:pt idx="53">
                  <c:v>66067</c:v>
                </c:pt>
                <c:pt idx="54">
                  <c:v>66577</c:v>
                </c:pt>
                <c:pt idx="55">
                  <c:v>69015</c:v>
                </c:pt>
                <c:pt idx="56">
                  <c:v>69998</c:v>
                </c:pt>
                <c:pt idx="57">
                  <c:v>70710</c:v>
                </c:pt>
                <c:pt idx="58">
                  <c:v>70994</c:v>
                </c:pt>
                <c:pt idx="59">
                  <c:v>70439</c:v>
                </c:pt>
                <c:pt idx="60">
                  <c:v>70595</c:v>
                </c:pt>
                <c:pt idx="61">
                  <c:v>79488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5FD1-4A8D-893D-706D61231F11}"/>
            </c:ext>
          </c:extLst>
        </c:ser>
        <c:dLbls>
          <c:showLegendKey val="0"/>
          <c:showVal val="0"/>
          <c:showCatName val="0"/>
          <c:showSerName val="0"/>
          <c:showPercent val="0"/>
          <c:showBubbleSize val="0"/>
        </c:dLbls>
        <c:marker val="1"/>
        <c:smooth val="0"/>
        <c:axId val="159260032"/>
        <c:axId val="159328128"/>
      </c:lineChart>
      <c:catAx>
        <c:axId val="159260032"/>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US"/>
                  <a:t>QUARTERS</a:t>
                </a:r>
              </a:p>
            </c:rich>
          </c:tx>
          <c:layout>
            <c:manualLayout>
              <c:xMode val="edge"/>
              <c:yMode val="edge"/>
              <c:x val="0.48379552288673572"/>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328128"/>
        <c:crosses val="autoZero"/>
        <c:auto val="1"/>
        <c:lblAlgn val="ctr"/>
        <c:lblOffset val="100"/>
        <c:tickLblSkip val="1"/>
        <c:tickMarkSkip val="1"/>
        <c:noMultiLvlLbl val="0"/>
      </c:catAx>
      <c:valAx>
        <c:axId val="159328128"/>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UNITS SOLD</a:t>
                </a:r>
              </a:p>
            </c:rich>
          </c:tx>
          <c:layout>
            <c:manualLayout>
              <c:xMode val="edge"/>
              <c:yMode val="edge"/>
              <c:x val="5.3458068827263614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260032"/>
        <c:crosses val="autoZero"/>
        <c:crossBetween val="between"/>
      </c:valAx>
      <c:spPr>
        <a:solidFill>
          <a:srgbClr val="C0C0C0"/>
        </a:solidFill>
        <a:ln w="12700">
          <a:solidFill>
            <a:srgbClr val="808080"/>
          </a:solidFill>
          <a:prstDash val="solid"/>
        </a:ln>
      </c:spPr>
    </c:plotArea>
    <c:legend>
      <c:legendPos val="r"/>
      <c:layout>
        <c:manualLayout>
          <c:xMode val="edge"/>
          <c:yMode val="edge"/>
          <c:x val="0.97513870978367323"/>
          <c:y val="0.31767955801104975"/>
          <c:w val="1.6627080956038598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PRODUCT 1 UNIT SALES - MEXICO</a:t>
            </a:r>
          </a:p>
        </c:rich>
      </c:tx>
      <c:layout>
        <c:manualLayout>
          <c:xMode val="edge"/>
          <c:yMode val="edge"/>
          <c:x val="0.45400013998250216"/>
          <c:y val="3.3149171270718231E-2"/>
        </c:manualLayout>
      </c:layout>
      <c:overlay val="0"/>
      <c:spPr>
        <a:noFill/>
        <a:ln w="25400">
          <a:noFill/>
        </a:ln>
      </c:spPr>
    </c:title>
    <c:autoTitleDeleted val="0"/>
    <c:plotArea>
      <c:layout>
        <c:manualLayout>
          <c:layoutTarget val="inner"/>
          <c:xMode val="edge"/>
          <c:yMode val="edge"/>
          <c:x val="1.5031645569620253E-2"/>
          <c:y val="0.19060773480662985"/>
          <c:w val="0.94620253164556967"/>
          <c:h val="0.54419889502762431"/>
        </c:manualLayout>
      </c:layout>
      <c:lineChart>
        <c:grouping val="standard"/>
        <c:varyColors val="0"/>
        <c:ser>
          <c:idx val="0"/>
          <c:order val="0"/>
          <c:tx>
            <c:strRef>
              <c:f>COMPETITORS!$A$175</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COMPETITORS!$B$173:$BX$174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COMPETITORS!$B$175:$BX$175</c:f>
              <c:numCache>
                <c:formatCode>#,##0_);\(#,##0\)</c:formatCode>
                <c:ptCount val="75"/>
                <c:pt idx="0">
                  <c:v>27240</c:v>
                </c:pt>
                <c:pt idx="1">
                  <c:v>26121</c:v>
                </c:pt>
                <c:pt idx="2">
                  <c:v>25137</c:v>
                </c:pt>
                <c:pt idx="3">
                  <c:v>26950</c:v>
                </c:pt>
                <c:pt idx="4">
                  <c:v>25409</c:v>
                </c:pt>
                <c:pt idx="5">
                  <c:v>19363</c:v>
                </c:pt>
                <c:pt idx="6">
                  <c:v>19944</c:v>
                </c:pt>
                <c:pt idx="7">
                  <c:v>26522</c:v>
                </c:pt>
                <c:pt idx="8">
                  <c:v>26065</c:v>
                </c:pt>
                <c:pt idx="9">
                  <c:v>22971</c:v>
                </c:pt>
                <c:pt idx="10">
                  <c:v>20806</c:v>
                </c:pt>
                <c:pt idx="11">
                  <c:v>20565</c:v>
                </c:pt>
                <c:pt idx="12">
                  <c:v>26551</c:v>
                </c:pt>
                <c:pt idx="13">
                  <c:v>30629</c:v>
                </c:pt>
                <c:pt idx="14">
                  <c:v>19419</c:v>
                </c:pt>
                <c:pt idx="15">
                  <c:v>16825</c:v>
                </c:pt>
                <c:pt idx="16">
                  <c:v>19955</c:v>
                </c:pt>
                <c:pt idx="17">
                  <c:v>22595</c:v>
                </c:pt>
                <c:pt idx="18">
                  <c:v>25388</c:v>
                </c:pt>
                <c:pt idx="19">
                  <c:v>25817</c:v>
                </c:pt>
                <c:pt idx="20">
                  <c:v>27047</c:v>
                </c:pt>
                <c:pt idx="21">
                  <c:v>27311</c:v>
                </c:pt>
                <c:pt idx="22">
                  <c:v>25028</c:v>
                </c:pt>
                <c:pt idx="23">
                  <c:v>27942</c:v>
                </c:pt>
                <c:pt idx="24">
                  <c:v>21726</c:v>
                </c:pt>
                <c:pt idx="25">
                  <c:v>25020</c:v>
                </c:pt>
                <c:pt idx="26">
                  <c:v>23943</c:v>
                </c:pt>
                <c:pt idx="27">
                  <c:v>21676</c:v>
                </c:pt>
                <c:pt idx="28">
                  <c:v>28395</c:v>
                </c:pt>
                <c:pt idx="29">
                  <c:v>29624</c:v>
                </c:pt>
                <c:pt idx="30">
                  <c:v>30141</c:v>
                </c:pt>
                <c:pt idx="31">
                  <c:v>32161</c:v>
                </c:pt>
                <c:pt idx="32">
                  <c:v>27290</c:v>
                </c:pt>
                <c:pt idx="33">
                  <c:v>29204</c:v>
                </c:pt>
                <c:pt idx="34">
                  <c:v>23873</c:v>
                </c:pt>
                <c:pt idx="35">
                  <c:v>24190</c:v>
                </c:pt>
                <c:pt idx="36">
                  <c:v>25113</c:v>
                </c:pt>
                <c:pt idx="37">
                  <c:v>25245</c:v>
                </c:pt>
                <c:pt idx="38">
                  <c:v>25245</c:v>
                </c:pt>
                <c:pt idx="39">
                  <c:v>25346</c:v>
                </c:pt>
                <c:pt idx="40">
                  <c:v>25542</c:v>
                </c:pt>
                <c:pt idx="41">
                  <c:v>27954</c:v>
                </c:pt>
                <c:pt idx="42">
                  <c:v>29194</c:v>
                </c:pt>
                <c:pt idx="43">
                  <c:v>27240</c:v>
                </c:pt>
                <c:pt idx="44">
                  <c:v>27059</c:v>
                </c:pt>
                <c:pt idx="45">
                  <c:v>28119</c:v>
                </c:pt>
                <c:pt idx="46">
                  <c:v>29806</c:v>
                </c:pt>
                <c:pt idx="47">
                  <c:v>29103</c:v>
                </c:pt>
                <c:pt idx="48">
                  <c:v>26024</c:v>
                </c:pt>
                <c:pt idx="49">
                  <c:v>27175</c:v>
                </c:pt>
                <c:pt idx="50">
                  <c:v>33658</c:v>
                </c:pt>
                <c:pt idx="51">
                  <c:v>34816</c:v>
                </c:pt>
                <c:pt idx="52">
                  <c:v>35210</c:v>
                </c:pt>
                <c:pt idx="53">
                  <c:v>35114</c:v>
                </c:pt>
                <c:pt idx="54">
                  <c:v>34360</c:v>
                </c:pt>
                <c:pt idx="55">
                  <c:v>31952</c:v>
                </c:pt>
                <c:pt idx="56">
                  <c:v>32438</c:v>
                </c:pt>
                <c:pt idx="57">
                  <c:v>32124</c:v>
                </c:pt>
                <c:pt idx="58">
                  <c:v>32010</c:v>
                </c:pt>
                <c:pt idx="59">
                  <c:v>31939</c:v>
                </c:pt>
                <c:pt idx="60">
                  <c:v>32520</c:v>
                </c:pt>
                <c:pt idx="61">
                  <c:v>30809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7C3A-408C-A0AB-A29A6DE8E7EF}"/>
            </c:ext>
          </c:extLst>
        </c:ser>
        <c:ser>
          <c:idx val="1"/>
          <c:order val="1"/>
          <c:tx>
            <c:strRef>
              <c:f>COMPETITORS!$A$176</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COMPETITORS!$B$173:$BX$174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COMPETITORS!$B$176:$BX$176</c:f>
              <c:numCache>
                <c:formatCode>#,##0_);\(#,##0\)</c:formatCode>
                <c:ptCount val="75"/>
                <c:pt idx="0">
                  <c:v>27240</c:v>
                </c:pt>
                <c:pt idx="1">
                  <c:v>24258</c:v>
                </c:pt>
                <c:pt idx="2">
                  <c:v>19859</c:v>
                </c:pt>
                <c:pt idx="3">
                  <c:v>23960</c:v>
                </c:pt>
                <c:pt idx="4">
                  <c:v>26469</c:v>
                </c:pt>
                <c:pt idx="5">
                  <c:v>26724</c:v>
                </c:pt>
                <c:pt idx="6">
                  <c:v>19445</c:v>
                </c:pt>
                <c:pt idx="7">
                  <c:v>20122</c:v>
                </c:pt>
                <c:pt idx="8">
                  <c:v>25173</c:v>
                </c:pt>
                <c:pt idx="9">
                  <c:v>21416</c:v>
                </c:pt>
                <c:pt idx="10">
                  <c:v>17429</c:v>
                </c:pt>
                <c:pt idx="11">
                  <c:v>16644</c:v>
                </c:pt>
                <c:pt idx="12">
                  <c:v>17429</c:v>
                </c:pt>
                <c:pt idx="13">
                  <c:v>35218</c:v>
                </c:pt>
                <c:pt idx="14">
                  <c:v>28511</c:v>
                </c:pt>
                <c:pt idx="15">
                  <c:v>24718</c:v>
                </c:pt>
                <c:pt idx="16">
                  <c:v>24245</c:v>
                </c:pt>
                <c:pt idx="17">
                  <c:v>24666</c:v>
                </c:pt>
                <c:pt idx="18">
                  <c:v>26721</c:v>
                </c:pt>
                <c:pt idx="19">
                  <c:v>26249</c:v>
                </c:pt>
                <c:pt idx="20">
                  <c:v>26597</c:v>
                </c:pt>
                <c:pt idx="21">
                  <c:v>26821</c:v>
                </c:pt>
                <c:pt idx="22">
                  <c:v>29153</c:v>
                </c:pt>
                <c:pt idx="23">
                  <c:v>30835</c:v>
                </c:pt>
                <c:pt idx="24">
                  <c:v>34572</c:v>
                </c:pt>
                <c:pt idx="25">
                  <c:v>33810</c:v>
                </c:pt>
                <c:pt idx="26">
                  <c:v>35790</c:v>
                </c:pt>
                <c:pt idx="27">
                  <c:v>35805</c:v>
                </c:pt>
                <c:pt idx="28">
                  <c:v>32535</c:v>
                </c:pt>
                <c:pt idx="29">
                  <c:v>34016</c:v>
                </c:pt>
                <c:pt idx="30">
                  <c:v>34223</c:v>
                </c:pt>
                <c:pt idx="31">
                  <c:v>32004</c:v>
                </c:pt>
                <c:pt idx="32">
                  <c:v>32397</c:v>
                </c:pt>
                <c:pt idx="33">
                  <c:v>28318</c:v>
                </c:pt>
                <c:pt idx="34">
                  <c:v>34172</c:v>
                </c:pt>
                <c:pt idx="35">
                  <c:v>34922</c:v>
                </c:pt>
                <c:pt idx="36">
                  <c:v>35313</c:v>
                </c:pt>
                <c:pt idx="37">
                  <c:v>34975</c:v>
                </c:pt>
                <c:pt idx="38">
                  <c:v>34157</c:v>
                </c:pt>
                <c:pt idx="39">
                  <c:v>33932</c:v>
                </c:pt>
                <c:pt idx="40">
                  <c:v>31864</c:v>
                </c:pt>
                <c:pt idx="41">
                  <c:v>28913</c:v>
                </c:pt>
                <c:pt idx="42">
                  <c:v>27246</c:v>
                </c:pt>
                <c:pt idx="43">
                  <c:v>29608</c:v>
                </c:pt>
                <c:pt idx="44">
                  <c:v>29966</c:v>
                </c:pt>
                <c:pt idx="45">
                  <c:v>27083</c:v>
                </c:pt>
                <c:pt idx="46">
                  <c:v>24824</c:v>
                </c:pt>
                <c:pt idx="47">
                  <c:v>25104</c:v>
                </c:pt>
                <c:pt idx="48">
                  <c:v>29070</c:v>
                </c:pt>
                <c:pt idx="49">
                  <c:v>28921</c:v>
                </c:pt>
                <c:pt idx="50">
                  <c:v>27698</c:v>
                </c:pt>
                <c:pt idx="51">
                  <c:v>26653</c:v>
                </c:pt>
                <c:pt idx="52">
                  <c:v>27117</c:v>
                </c:pt>
                <c:pt idx="53">
                  <c:v>27132</c:v>
                </c:pt>
                <c:pt idx="54">
                  <c:v>27079</c:v>
                </c:pt>
                <c:pt idx="55">
                  <c:v>31533</c:v>
                </c:pt>
                <c:pt idx="56">
                  <c:v>32407</c:v>
                </c:pt>
                <c:pt idx="57">
                  <c:v>32118</c:v>
                </c:pt>
                <c:pt idx="58">
                  <c:v>32010</c:v>
                </c:pt>
                <c:pt idx="59">
                  <c:v>31939</c:v>
                </c:pt>
                <c:pt idx="60">
                  <c:v>32520</c:v>
                </c:pt>
                <c:pt idx="61">
                  <c:v>37847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7C3A-408C-A0AB-A29A6DE8E7EF}"/>
            </c:ext>
          </c:extLst>
        </c:ser>
        <c:ser>
          <c:idx val="2"/>
          <c:order val="2"/>
          <c:tx>
            <c:strRef>
              <c:f>COMPETITORS!$A$177</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COMPETITORS!$B$173:$BX$174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COMPETITORS!$B$177:$BX$177</c:f>
              <c:numCache>
                <c:formatCode>#,##0_);\(#,##0\)</c:formatCode>
                <c:ptCount val="75"/>
                <c:pt idx="0">
                  <c:v>27240</c:v>
                </c:pt>
                <c:pt idx="1">
                  <c:v>25937</c:v>
                </c:pt>
                <c:pt idx="2">
                  <c:v>23122</c:v>
                </c:pt>
                <c:pt idx="3">
                  <c:v>18448</c:v>
                </c:pt>
                <c:pt idx="4">
                  <c:v>19083</c:v>
                </c:pt>
                <c:pt idx="5">
                  <c:v>24919</c:v>
                </c:pt>
                <c:pt idx="6">
                  <c:v>25972</c:v>
                </c:pt>
                <c:pt idx="7">
                  <c:v>19034</c:v>
                </c:pt>
                <c:pt idx="8">
                  <c:v>18829</c:v>
                </c:pt>
                <c:pt idx="9">
                  <c:v>26574</c:v>
                </c:pt>
                <c:pt idx="10">
                  <c:v>25568</c:v>
                </c:pt>
                <c:pt idx="11">
                  <c:v>22742</c:v>
                </c:pt>
                <c:pt idx="12">
                  <c:v>21133</c:v>
                </c:pt>
                <c:pt idx="13">
                  <c:v>26416</c:v>
                </c:pt>
                <c:pt idx="14">
                  <c:v>23987</c:v>
                </c:pt>
                <c:pt idx="15">
                  <c:v>22687</c:v>
                </c:pt>
                <c:pt idx="16">
                  <c:v>22001</c:v>
                </c:pt>
                <c:pt idx="17">
                  <c:v>23852</c:v>
                </c:pt>
                <c:pt idx="18">
                  <c:v>24299</c:v>
                </c:pt>
                <c:pt idx="19">
                  <c:v>24466</c:v>
                </c:pt>
                <c:pt idx="20">
                  <c:v>25447</c:v>
                </c:pt>
                <c:pt idx="21">
                  <c:v>25215</c:v>
                </c:pt>
                <c:pt idx="22">
                  <c:v>26589</c:v>
                </c:pt>
                <c:pt idx="23">
                  <c:v>25676</c:v>
                </c:pt>
                <c:pt idx="24">
                  <c:v>25655</c:v>
                </c:pt>
                <c:pt idx="25">
                  <c:v>28067</c:v>
                </c:pt>
                <c:pt idx="26">
                  <c:v>25714</c:v>
                </c:pt>
                <c:pt idx="27">
                  <c:v>27540</c:v>
                </c:pt>
                <c:pt idx="28">
                  <c:v>27249</c:v>
                </c:pt>
                <c:pt idx="29">
                  <c:v>27974</c:v>
                </c:pt>
                <c:pt idx="30">
                  <c:v>28745</c:v>
                </c:pt>
                <c:pt idx="31">
                  <c:v>28852</c:v>
                </c:pt>
                <c:pt idx="32">
                  <c:v>28329</c:v>
                </c:pt>
                <c:pt idx="33">
                  <c:v>31578</c:v>
                </c:pt>
                <c:pt idx="34">
                  <c:v>27317</c:v>
                </c:pt>
                <c:pt idx="35">
                  <c:v>26376</c:v>
                </c:pt>
                <c:pt idx="36">
                  <c:v>24395</c:v>
                </c:pt>
                <c:pt idx="37">
                  <c:v>25481</c:v>
                </c:pt>
                <c:pt idx="38">
                  <c:v>25415</c:v>
                </c:pt>
                <c:pt idx="39">
                  <c:v>25477</c:v>
                </c:pt>
                <c:pt idx="40">
                  <c:v>25644</c:v>
                </c:pt>
                <c:pt idx="41">
                  <c:v>28041</c:v>
                </c:pt>
                <c:pt idx="42">
                  <c:v>29265</c:v>
                </c:pt>
                <c:pt idx="43">
                  <c:v>27292</c:v>
                </c:pt>
                <c:pt idx="44">
                  <c:v>27100</c:v>
                </c:pt>
                <c:pt idx="45">
                  <c:v>28153</c:v>
                </c:pt>
                <c:pt idx="46">
                  <c:v>29835</c:v>
                </c:pt>
                <c:pt idx="47">
                  <c:v>29125</c:v>
                </c:pt>
                <c:pt idx="48">
                  <c:v>26040</c:v>
                </c:pt>
                <c:pt idx="49">
                  <c:v>27189</c:v>
                </c:pt>
                <c:pt idx="50">
                  <c:v>33672</c:v>
                </c:pt>
                <c:pt idx="51">
                  <c:v>34828</c:v>
                </c:pt>
                <c:pt idx="52">
                  <c:v>35220</c:v>
                </c:pt>
                <c:pt idx="53">
                  <c:v>35122</c:v>
                </c:pt>
                <c:pt idx="54">
                  <c:v>34366</c:v>
                </c:pt>
                <c:pt idx="55">
                  <c:v>31956</c:v>
                </c:pt>
                <c:pt idx="56">
                  <c:v>32441</c:v>
                </c:pt>
                <c:pt idx="57">
                  <c:v>32124</c:v>
                </c:pt>
                <c:pt idx="58">
                  <c:v>32010</c:v>
                </c:pt>
                <c:pt idx="59">
                  <c:v>31939</c:v>
                </c:pt>
                <c:pt idx="60">
                  <c:v>32520</c:v>
                </c:pt>
                <c:pt idx="61">
                  <c:v>19258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7C3A-408C-A0AB-A29A6DE8E7EF}"/>
            </c:ext>
          </c:extLst>
        </c:ser>
        <c:ser>
          <c:idx val="3"/>
          <c:order val="3"/>
          <c:tx>
            <c:strRef>
              <c:f>COMPETITORS!$A$178</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COMPETITORS!$B$173:$BX$174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COMPETITORS!$B$178:$BX$178</c:f>
              <c:numCache>
                <c:formatCode>#,##0_);\(#,##0\)</c:formatCode>
                <c:ptCount val="75"/>
                <c:pt idx="0">
                  <c:v>27240</c:v>
                </c:pt>
                <c:pt idx="1">
                  <c:v>24258</c:v>
                </c:pt>
                <c:pt idx="2">
                  <c:v>27624</c:v>
                </c:pt>
                <c:pt idx="3">
                  <c:v>19679</c:v>
                </c:pt>
                <c:pt idx="4">
                  <c:v>23200</c:v>
                </c:pt>
                <c:pt idx="5">
                  <c:v>27027</c:v>
                </c:pt>
                <c:pt idx="6">
                  <c:v>31371</c:v>
                </c:pt>
                <c:pt idx="7">
                  <c:v>27023</c:v>
                </c:pt>
                <c:pt idx="8">
                  <c:v>18494</c:v>
                </c:pt>
                <c:pt idx="9">
                  <c:v>17939</c:v>
                </c:pt>
                <c:pt idx="10">
                  <c:v>24673</c:v>
                </c:pt>
                <c:pt idx="11">
                  <c:v>22342</c:v>
                </c:pt>
                <c:pt idx="12">
                  <c:v>20737</c:v>
                </c:pt>
                <c:pt idx="13">
                  <c:v>81849</c:v>
                </c:pt>
                <c:pt idx="14">
                  <c:v>19287</c:v>
                </c:pt>
                <c:pt idx="15">
                  <c:v>25268</c:v>
                </c:pt>
                <c:pt idx="16">
                  <c:v>29951</c:v>
                </c:pt>
                <c:pt idx="17">
                  <c:v>29309</c:v>
                </c:pt>
                <c:pt idx="18">
                  <c:v>26104</c:v>
                </c:pt>
                <c:pt idx="19">
                  <c:v>25390</c:v>
                </c:pt>
                <c:pt idx="20">
                  <c:v>25939</c:v>
                </c:pt>
                <c:pt idx="21">
                  <c:v>25465</c:v>
                </c:pt>
                <c:pt idx="22">
                  <c:v>24476</c:v>
                </c:pt>
                <c:pt idx="23">
                  <c:v>22972</c:v>
                </c:pt>
                <c:pt idx="24">
                  <c:v>22687</c:v>
                </c:pt>
                <c:pt idx="25">
                  <c:v>24687</c:v>
                </c:pt>
                <c:pt idx="26">
                  <c:v>32513</c:v>
                </c:pt>
                <c:pt idx="27">
                  <c:v>34545</c:v>
                </c:pt>
                <c:pt idx="28">
                  <c:v>31416</c:v>
                </c:pt>
                <c:pt idx="29">
                  <c:v>32772</c:v>
                </c:pt>
                <c:pt idx="30">
                  <c:v>31496</c:v>
                </c:pt>
                <c:pt idx="31">
                  <c:v>30698</c:v>
                </c:pt>
                <c:pt idx="32">
                  <c:v>36047</c:v>
                </c:pt>
                <c:pt idx="33">
                  <c:v>29474</c:v>
                </c:pt>
                <c:pt idx="34">
                  <c:v>34849</c:v>
                </c:pt>
                <c:pt idx="35">
                  <c:v>35226</c:v>
                </c:pt>
                <c:pt idx="36">
                  <c:v>35477</c:v>
                </c:pt>
                <c:pt idx="37">
                  <c:v>35071</c:v>
                </c:pt>
                <c:pt idx="38">
                  <c:v>34214</c:v>
                </c:pt>
                <c:pt idx="39">
                  <c:v>33968</c:v>
                </c:pt>
                <c:pt idx="40">
                  <c:v>31887</c:v>
                </c:pt>
                <c:pt idx="41">
                  <c:v>28927</c:v>
                </c:pt>
                <c:pt idx="42">
                  <c:v>27256</c:v>
                </c:pt>
                <c:pt idx="43">
                  <c:v>29615</c:v>
                </c:pt>
                <c:pt idx="44">
                  <c:v>29129</c:v>
                </c:pt>
                <c:pt idx="45">
                  <c:v>26339</c:v>
                </c:pt>
                <c:pt idx="46">
                  <c:v>24827</c:v>
                </c:pt>
                <c:pt idx="47">
                  <c:v>25106</c:v>
                </c:pt>
                <c:pt idx="48">
                  <c:v>29072</c:v>
                </c:pt>
                <c:pt idx="49">
                  <c:v>28923</c:v>
                </c:pt>
                <c:pt idx="50">
                  <c:v>27699</c:v>
                </c:pt>
                <c:pt idx="51">
                  <c:v>26654</c:v>
                </c:pt>
                <c:pt idx="52">
                  <c:v>27117</c:v>
                </c:pt>
                <c:pt idx="53">
                  <c:v>27132</c:v>
                </c:pt>
                <c:pt idx="54">
                  <c:v>27080</c:v>
                </c:pt>
                <c:pt idx="55">
                  <c:v>31534</c:v>
                </c:pt>
                <c:pt idx="56">
                  <c:v>32407</c:v>
                </c:pt>
                <c:pt idx="57">
                  <c:v>32118</c:v>
                </c:pt>
                <c:pt idx="58">
                  <c:v>32010</c:v>
                </c:pt>
                <c:pt idx="59">
                  <c:v>31939</c:v>
                </c:pt>
                <c:pt idx="60">
                  <c:v>32520</c:v>
                </c:pt>
                <c:pt idx="61">
                  <c:v>44512</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7C3A-408C-A0AB-A29A6DE8E7EF}"/>
            </c:ext>
          </c:extLst>
        </c:ser>
        <c:ser>
          <c:idx val="4"/>
          <c:order val="4"/>
          <c:tx>
            <c:strRef>
              <c:f>COMPETITORS!$A$179</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COMPETITORS!$B$173:$BX$174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COMPETITORS!$B$179:$BX$179</c:f>
              <c:numCache>
                <c:formatCode>#,##0_);\(#,##0\)</c:formatCode>
                <c:ptCount val="75"/>
                <c:pt idx="0">
                  <c:v>27240</c:v>
                </c:pt>
                <c:pt idx="1">
                  <c:v>25937</c:v>
                </c:pt>
                <c:pt idx="2">
                  <c:v>26679</c:v>
                </c:pt>
                <c:pt idx="3">
                  <c:v>20704</c:v>
                </c:pt>
                <c:pt idx="4">
                  <c:v>17572</c:v>
                </c:pt>
                <c:pt idx="5">
                  <c:v>18419</c:v>
                </c:pt>
                <c:pt idx="6">
                  <c:v>22459</c:v>
                </c:pt>
                <c:pt idx="7">
                  <c:v>25493</c:v>
                </c:pt>
                <c:pt idx="8">
                  <c:v>25421</c:v>
                </c:pt>
                <c:pt idx="9">
                  <c:v>17201</c:v>
                </c:pt>
                <c:pt idx="10">
                  <c:v>21306</c:v>
                </c:pt>
                <c:pt idx="11">
                  <c:v>23180</c:v>
                </c:pt>
                <c:pt idx="12">
                  <c:v>25474</c:v>
                </c:pt>
                <c:pt idx="13">
                  <c:v>22479</c:v>
                </c:pt>
                <c:pt idx="14">
                  <c:v>18523</c:v>
                </c:pt>
                <c:pt idx="15">
                  <c:v>18430</c:v>
                </c:pt>
                <c:pt idx="16">
                  <c:v>26905</c:v>
                </c:pt>
                <c:pt idx="17">
                  <c:v>26915</c:v>
                </c:pt>
                <c:pt idx="18">
                  <c:v>29276</c:v>
                </c:pt>
                <c:pt idx="19">
                  <c:v>26696</c:v>
                </c:pt>
                <c:pt idx="20">
                  <c:v>25568</c:v>
                </c:pt>
                <c:pt idx="21">
                  <c:v>24681</c:v>
                </c:pt>
                <c:pt idx="22">
                  <c:v>31150</c:v>
                </c:pt>
                <c:pt idx="23">
                  <c:v>32307</c:v>
                </c:pt>
                <c:pt idx="24">
                  <c:v>34160</c:v>
                </c:pt>
                <c:pt idx="25">
                  <c:v>31279</c:v>
                </c:pt>
                <c:pt idx="26">
                  <c:v>29196</c:v>
                </c:pt>
                <c:pt idx="27">
                  <c:v>25969</c:v>
                </c:pt>
                <c:pt idx="28">
                  <c:v>26854</c:v>
                </c:pt>
                <c:pt idx="29">
                  <c:v>24208</c:v>
                </c:pt>
                <c:pt idx="30">
                  <c:v>24188</c:v>
                </c:pt>
                <c:pt idx="31">
                  <c:v>26492</c:v>
                </c:pt>
                <c:pt idx="32">
                  <c:v>24622</c:v>
                </c:pt>
                <c:pt idx="33">
                  <c:v>28280</c:v>
                </c:pt>
                <c:pt idx="34">
                  <c:v>24805</c:v>
                </c:pt>
                <c:pt idx="35">
                  <c:v>25526</c:v>
                </c:pt>
                <c:pt idx="36">
                  <c:v>23987</c:v>
                </c:pt>
                <c:pt idx="37">
                  <c:v>24362</c:v>
                </c:pt>
                <c:pt idx="38">
                  <c:v>24607</c:v>
                </c:pt>
                <c:pt idx="39">
                  <c:v>24858</c:v>
                </c:pt>
                <c:pt idx="40">
                  <c:v>25162</c:v>
                </c:pt>
                <c:pt idx="41">
                  <c:v>27630</c:v>
                </c:pt>
                <c:pt idx="42">
                  <c:v>28928</c:v>
                </c:pt>
                <c:pt idx="43">
                  <c:v>27045</c:v>
                </c:pt>
                <c:pt idx="44">
                  <c:v>26906</c:v>
                </c:pt>
                <c:pt idx="45">
                  <c:v>27994</c:v>
                </c:pt>
                <c:pt idx="46">
                  <c:v>29701</c:v>
                </c:pt>
                <c:pt idx="47">
                  <c:v>29021</c:v>
                </c:pt>
                <c:pt idx="48">
                  <c:v>25966</c:v>
                </c:pt>
                <c:pt idx="49">
                  <c:v>27124</c:v>
                </c:pt>
                <c:pt idx="50">
                  <c:v>33605</c:v>
                </c:pt>
                <c:pt idx="51">
                  <c:v>34771</c:v>
                </c:pt>
                <c:pt idx="52">
                  <c:v>35173</c:v>
                </c:pt>
                <c:pt idx="53">
                  <c:v>35085</c:v>
                </c:pt>
                <c:pt idx="54">
                  <c:v>34337</c:v>
                </c:pt>
                <c:pt idx="55">
                  <c:v>31935</c:v>
                </c:pt>
                <c:pt idx="56">
                  <c:v>32424</c:v>
                </c:pt>
                <c:pt idx="57">
                  <c:v>32124</c:v>
                </c:pt>
                <c:pt idx="58">
                  <c:v>32010</c:v>
                </c:pt>
                <c:pt idx="59">
                  <c:v>31939</c:v>
                </c:pt>
                <c:pt idx="60">
                  <c:v>32520</c:v>
                </c:pt>
                <c:pt idx="61">
                  <c:v>37799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7C3A-408C-A0AB-A29A6DE8E7EF}"/>
            </c:ext>
          </c:extLst>
        </c:ser>
        <c:dLbls>
          <c:showLegendKey val="0"/>
          <c:showVal val="0"/>
          <c:showCatName val="0"/>
          <c:showSerName val="0"/>
          <c:showPercent val="0"/>
          <c:showBubbleSize val="0"/>
        </c:dLbls>
        <c:marker val="1"/>
        <c:smooth val="0"/>
        <c:axId val="159376512"/>
        <c:axId val="159378816"/>
      </c:lineChart>
      <c:catAx>
        <c:axId val="159376512"/>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US"/>
                  <a:t>QUARTERS</a:t>
                </a:r>
              </a:p>
            </c:rich>
          </c:tx>
          <c:layout>
            <c:manualLayout>
              <c:xMode val="edge"/>
              <c:yMode val="edge"/>
              <c:x val="0.48266680664916889"/>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378816"/>
        <c:crosses val="autoZero"/>
        <c:auto val="1"/>
        <c:lblAlgn val="ctr"/>
        <c:lblOffset val="100"/>
        <c:tickLblSkip val="1"/>
        <c:tickMarkSkip val="1"/>
        <c:noMultiLvlLbl val="0"/>
      </c:catAx>
      <c:valAx>
        <c:axId val="159378816"/>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UNITS SOLD</a:t>
                </a:r>
              </a:p>
            </c:rich>
          </c:tx>
          <c:layout>
            <c:manualLayout>
              <c:xMode val="edge"/>
              <c:yMode val="edge"/>
              <c:x val="5.3333333333333332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376512"/>
        <c:crosses val="autoZero"/>
        <c:crossBetween val="between"/>
      </c:valAx>
      <c:spPr>
        <a:solidFill>
          <a:srgbClr val="C0C0C0"/>
        </a:solidFill>
        <a:ln w="12700">
          <a:solidFill>
            <a:srgbClr val="808080"/>
          </a:solidFill>
          <a:prstDash val="solid"/>
        </a:ln>
      </c:spPr>
    </c:plotArea>
    <c:legend>
      <c:legendPos val="r"/>
      <c:layout>
        <c:manualLayout>
          <c:xMode val="edge"/>
          <c:yMode val="edge"/>
          <c:x val="0.97515822784810124"/>
          <c:y val="0.31767955801104975"/>
          <c:w val="1.661392405063291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PRODUCT 1 UNIT SALES - CHINA</a:t>
            </a:r>
          </a:p>
        </c:rich>
      </c:tx>
      <c:layout>
        <c:manualLayout>
          <c:xMode val="edge"/>
          <c:yMode val="edge"/>
          <c:x val="0.46092198395040301"/>
          <c:y val="3.8674033149171269E-2"/>
        </c:manualLayout>
      </c:layout>
      <c:overlay val="0"/>
      <c:spPr>
        <a:noFill/>
        <a:ln w="25400">
          <a:noFill/>
        </a:ln>
      </c:spPr>
    </c:title>
    <c:autoTitleDeleted val="0"/>
    <c:plotArea>
      <c:layout>
        <c:manualLayout>
          <c:layoutTarget val="inner"/>
          <c:xMode val="edge"/>
          <c:yMode val="edge"/>
          <c:x val="2.3756731073804244E-2"/>
          <c:y val="0.19613259668508287"/>
          <c:w val="0.93221412733607856"/>
          <c:h val="0.51933701657458564"/>
        </c:manualLayout>
      </c:layout>
      <c:lineChart>
        <c:grouping val="standard"/>
        <c:varyColors val="0"/>
        <c:ser>
          <c:idx val="0"/>
          <c:order val="0"/>
          <c:tx>
            <c:strRef>
              <c:f>COMPETITORS!$A$217</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COMPETITORS!$B$215:$BX$216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COMPETITORS!$B$217:$BX$217</c:f>
              <c:numCache>
                <c:formatCode>#,##0_);\(#,##0\)</c:formatCode>
                <c:ptCount val="75"/>
                <c:pt idx="0">
                  <c:v>16468</c:v>
                </c:pt>
                <c:pt idx="1">
                  <c:v>16000</c:v>
                </c:pt>
                <c:pt idx="2">
                  <c:v>16839</c:v>
                </c:pt>
                <c:pt idx="3">
                  <c:v>18573</c:v>
                </c:pt>
                <c:pt idx="4">
                  <c:v>17915</c:v>
                </c:pt>
                <c:pt idx="5">
                  <c:v>13535</c:v>
                </c:pt>
                <c:pt idx="6">
                  <c:v>13645</c:v>
                </c:pt>
                <c:pt idx="7">
                  <c:v>23436</c:v>
                </c:pt>
                <c:pt idx="8">
                  <c:v>22814</c:v>
                </c:pt>
                <c:pt idx="9">
                  <c:v>21267</c:v>
                </c:pt>
                <c:pt idx="10">
                  <c:v>17814</c:v>
                </c:pt>
                <c:pt idx="11">
                  <c:v>17149</c:v>
                </c:pt>
                <c:pt idx="12">
                  <c:v>22726</c:v>
                </c:pt>
                <c:pt idx="13">
                  <c:v>18919</c:v>
                </c:pt>
                <c:pt idx="14">
                  <c:v>16486</c:v>
                </c:pt>
                <c:pt idx="15">
                  <c:v>14103</c:v>
                </c:pt>
                <c:pt idx="16">
                  <c:v>14841</c:v>
                </c:pt>
                <c:pt idx="17">
                  <c:v>17150</c:v>
                </c:pt>
                <c:pt idx="18">
                  <c:v>18875</c:v>
                </c:pt>
                <c:pt idx="19">
                  <c:v>20010</c:v>
                </c:pt>
                <c:pt idx="20">
                  <c:v>19722</c:v>
                </c:pt>
                <c:pt idx="21">
                  <c:v>21443</c:v>
                </c:pt>
                <c:pt idx="22">
                  <c:v>19187</c:v>
                </c:pt>
                <c:pt idx="23">
                  <c:v>20622</c:v>
                </c:pt>
                <c:pt idx="24">
                  <c:v>16387</c:v>
                </c:pt>
                <c:pt idx="25">
                  <c:v>18400</c:v>
                </c:pt>
                <c:pt idx="26">
                  <c:v>17200</c:v>
                </c:pt>
                <c:pt idx="27">
                  <c:v>14998</c:v>
                </c:pt>
                <c:pt idx="28">
                  <c:v>21405</c:v>
                </c:pt>
                <c:pt idx="29">
                  <c:v>21768</c:v>
                </c:pt>
                <c:pt idx="30">
                  <c:v>22624</c:v>
                </c:pt>
                <c:pt idx="31">
                  <c:v>23174</c:v>
                </c:pt>
                <c:pt idx="32">
                  <c:v>19580</c:v>
                </c:pt>
                <c:pt idx="33">
                  <c:v>21539</c:v>
                </c:pt>
                <c:pt idx="34">
                  <c:v>17492</c:v>
                </c:pt>
                <c:pt idx="35">
                  <c:v>18422</c:v>
                </c:pt>
                <c:pt idx="36">
                  <c:v>19892</c:v>
                </c:pt>
                <c:pt idx="37">
                  <c:v>19813</c:v>
                </c:pt>
                <c:pt idx="38">
                  <c:v>18867</c:v>
                </c:pt>
                <c:pt idx="39">
                  <c:v>18747</c:v>
                </c:pt>
                <c:pt idx="40">
                  <c:v>19650</c:v>
                </c:pt>
                <c:pt idx="41">
                  <c:v>21325</c:v>
                </c:pt>
                <c:pt idx="42">
                  <c:v>22560</c:v>
                </c:pt>
                <c:pt idx="43">
                  <c:v>20577</c:v>
                </c:pt>
                <c:pt idx="44">
                  <c:v>20336</c:v>
                </c:pt>
                <c:pt idx="45">
                  <c:v>20803</c:v>
                </c:pt>
                <c:pt idx="46">
                  <c:v>22194</c:v>
                </c:pt>
                <c:pt idx="47">
                  <c:v>22259</c:v>
                </c:pt>
                <c:pt idx="48">
                  <c:v>20301</c:v>
                </c:pt>
                <c:pt idx="49">
                  <c:v>20411</c:v>
                </c:pt>
                <c:pt idx="50">
                  <c:v>22192</c:v>
                </c:pt>
                <c:pt idx="51">
                  <c:v>23002</c:v>
                </c:pt>
                <c:pt idx="52">
                  <c:v>22790</c:v>
                </c:pt>
                <c:pt idx="53">
                  <c:v>21521</c:v>
                </c:pt>
                <c:pt idx="54">
                  <c:v>21592</c:v>
                </c:pt>
                <c:pt idx="55">
                  <c:v>20834</c:v>
                </c:pt>
                <c:pt idx="56">
                  <c:v>21658</c:v>
                </c:pt>
                <c:pt idx="57">
                  <c:v>21795</c:v>
                </c:pt>
                <c:pt idx="58">
                  <c:v>21521</c:v>
                </c:pt>
                <c:pt idx="59">
                  <c:v>21284</c:v>
                </c:pt>
                <c:pt idx="60">
                  <c:v>21312</c:v>
                </c:pt>
                <c:pt idx="61">
                  <c:v>21253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8069-4122-B04A-CB238EC36F59}"/>
            </c:ext>
          </c:extLst>
        </c:ser>
        <c:ser>
          <c:idx val="1"/>
          <c:order val="1"/>
          <c:tx>
            <c:strRef>
              <c:f>COMPETITORS!$A$218</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COMPETITORS!$B$215:$BX$216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COMPETITORS!$B$218:$BX$218</c:f>
              <c:numCache>
                <c:formatCode>#,##0_);\(#,##0\)</c:formatCode>
                <c:ptCount val="75"/>
                <c:pt idx="0">
                  <c:v>16468</c:v>
                </c:pt>
                <c:pt idx="1">
                  <c:v>15598</c:v>
                </c:pt>
                <c:pt idx="2">
                  <c:v>12666</c:v>
                </c:pt>
                <c:pt idx="3">
                  <c:v>15799</c:v>
                </c:pt>
                <c:pt idx="4">
                  <c:v>16128</c:v>
                </c:pt>
                <c:pt idx="5">
                  <c:v>15988</c:v>
                </c:pt>
                <c:pt idx="6">
                  <c:v>13122</c:v>
                </c:pt>
                <c:pt idx="7">
                  <c:v>11859</c:v>
                </c:pt>
                <c:pt idx="8">
                  <c:v>16214</c:v>
                </c:pt>
                <c:pt idx="9">
                  <c:v>14746</c:v>
                </c:pt>
                <c:pt idx="10">
                  <c:v>12279</c:v>
                </c:pt>
                <c:pt idx="11">
                  <c:v>11110</c:v>
                </c:pt>
                <c:pt idx="12">
                  <c:v>10877</c:v>
                </c:pt>
                <c:pt idx="13">
                  <c:v>15986</c:v>
                </c:pt>
                <c:pt idx="14">
                  <c:v>21065</c:v>
                </c:pt>
                <c:pt idx="15">
                  <c:v>19732</c:v>
                </c:pt>
                <c:pt idx="16">
                  <c:v>18971</c:v>
                </c:pt>
                <c:pt idx="17">
                  <c:v>19118</c:v>
                </c:pt>
                <c:pt idx="18">
                  <c:v>19872</c:v>
                </c:pt>
                <c:pt idx="19">
                  <c:v>20350</c:v>
                </c:pt>
                <c:pt idx="20">
                  <c:v>19395</c:v>
                </c:pt>
                <c:pt idx="21">
                  <c:v>21058</c:v>
                </c:pt>
                <c:pt idx="22">
                  <c:v>22334</c:v>
                </c:pt>
                <c:pt idx="23">
                  <c:v>22775</c:v>
                </c:pt>
                <c:pt idx="24">
                  <c:v>26077</c:v>
                </c:pt>
                <c:pt idx="25">
                  <c:v>24864</c:v>
                </c:pt>
                <c:pt idx="26">
                  <c:v>25711</c:v>
                </c:pt>
                <c:pt idx="27">
                  <c:v>24774</c:v>
                </c:pt>
                <c:pt idx="28">
                  <c:v>24526</c:v>
                </c:pt>
                <c:pt idx="29">
                  <c:v>24995</c:v>
                </c:pt>
                <c:pt idx="30">
                  <c:v>25688</c:v>
                </c:pt>
                <c:pt idx="31">
                  <c:v>23061</c:v>
                </c:pt>
                <c:pt idx="32">
                  <c:v>23329</c:v>
                </c:pt>
                <c:pt idx="33">
                  <c:v>20910</c:v>
                </c:pt>
                <c:pt idx="34">
                  <c:v>25043</c:v>
                </c:pt>
                <c:pt idx="35">
                  <c:v>26595</c:v>
                </c:pt>
                <c:pt idx="36">
                  <c:v>27971</c:v>
                </c:pt>
                <c:pt idx="37">
                  <c:v>27449</c:v>
                </c:pt>
                <c:pt idx="38">
                  <c:v>25527</c:v>
                </c:pt>
                <c:pt idx="39">
                  <c:v>25096</c:v>
                </c:pt>
                <c:pt idx="40">
                  <c:v>24537</c:v>
                </c:pt>
                <c:pt idx="41">
                  <c:v>22079</c:v>
                </c:pt>
                <c:pt idx="42">
                  <c:v>21056</c:v>
                </c:pt>
                <c:pt idx="43">
                  <c:v>22366</c:v>
                </c:pt>
                <c:pt idx="44">
                  <c:v>22521</c:v>
                </c:pt>
                <c:pt idx="45">
                  <c:v>18904</c:v>
                </c:pt>
                <c:pt idx="46">
                  <c:v>17440</c:v>
                </c:pt>
                <c:pt idx="47">
                  <c:v>18116</c:v>
                </c:pt>
                <c:pt idx="48">
                  <c:v>21396</c:v>
                </c:pt>
                <c:pt idx="49">
                  <c:v>20495</c:v>
                </c:pt>
                <c:pt idx="50">
                  <c:v>21321</c:v>
                </c:pt>
                <c:pt idx="51">
                  <c:v>20558</c:v>
                </c:pt>
                <c:pt idx="52">
                  <c:v>20491</c:v>
                </c:pt>
                <c:pt idx="53">
                  <c:v>19413</c:v>
                </c:pt>
                <c:pt idx="54">
                  <c:v>19870</c:v>
                </c:pt>
                <c:pt idx="55">
                  <c:v>20562</c:v>
                </c:pt>
                <c:pt idx="56">
                  <c:v>21637</c:v>
                </c:pt>
                <c:pt idx="57">
                  <c:v>21791</c:v>
                </c:pt>
                <c:pt idx="58">
                  <c:v>21521</c:v>
                </c:pt>
                <c:pt idx="59">
                  <c:v>21284</c:v>
                </c:pt>
                <c:pt idx="60">
                  <c:v>21312</c:v>
                </c:pt>
                <c:pt idx="61">
                  <c:v>26094</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8069-4122-B04A-CB238EC36F59}"/>
            </c:ext>
          </c:extLst>
        </c:ser>
        <c:ser>
          <c:idx val="2"/>
          <c:order val="2"/>
          <c:tx>
            <c:strRef>
              <c:f>COMPETITORS!$A$219</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COMPETITORS!$B$215:$BX$216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COMPETITORS!$B$219:$BX$219</c:f>
              <c:numCache>
                <c:formatCode>#,##0_);\(#,##0\)</c:formatCode>
                <c:ptCount val="75"/>
                <c:pt idx="0">
                  <c:v>16468</c:v>
                </c:pt>
                <c:pt idx="1">
                  <c:v>15845</c:v>
                </c:pt>
                <c:pt idx="2">
                  <c:v>15482</c:v>
                </c:pt>
                <c:pt idx="3">
                  <c:v>12699</c:v>
                </c:pt>
                <c:pt idx="4">
                  <c:v>13452</c:v>
                </c:pt>
                <c:pt idx="5">
                  <c:v>17418</c:v>
                </c:pt>
                <c:pt idx="6">
                  <c:v>17769</c:v>
                </c:pt>
                <c:pt idx="7">
                  <c:v>16819</c:v>
                </c:pt>
                <c:pt idx="8">
                  <c:v>16480</c:v>
                </c:pt>
                <c:pt idx="9">
                  <c:v>24643</c:v>
                </c:pt>
                <c:pt idx="10">
                  <c:v>21905</c:v>
                </c:pt>
                <c:pt idx="11">
                  <c:v>19071</c:v>
                </c:pt>
                <c:pt idx="12">
                  <c:v>18126</c:v>
                </c:pt>
                <c:pt idx="13">
                  <c:v>16462</c:v>
                </c:pt>
                <c:pt idx="14">
                  <c:v>20376</c:v>
                </c:pt>
                <c:pt idx="15">
                  <c:v>19021</c:v>
                </c:pt>
                <c:pt idx="16">
                  <c:v>16362</c:v>
                </c:pt>
                <c:pt idx="17">
                  <c:v>18104</c:v>
                </c:pt>
                <c:pt idx="18">
                  <c:v>18069</c:v>
                </c:pt>
                <c:pt idx="19">
                  <c:v>18962</c:v>
                </c:pt>
                <c:pt idx="20">
                  <c:v>18556</c:v>
                </c:pt>
                <c:pt idx="21">
                  <c:v>19797</c:v>
                </c:pt>
                <c:pt idx="22">
                  <c:v>20396</c:v>
                </c:pt>
                <c:pt idx="23">
                  <c:v>18936</c:v>
                </c:pt>
                <c:pt idx="24">
                  <c:v>19350</c:v>
                </c:pt>
                <c:pt idx="25">
                  <c:v>20640</c:v>
                </c:pt>
                <c:pt idx="26">
                  <c:v>18473</c:v>
                </c:pt>
                <c:pt idx="27">
                  <c:v>19055</c:v>
                </c:pt>
                <c:pt idx="28">
                  <c:v>20541</c:v>
                </c:pt>
                <c:pt idx="29">
                  <c:v>20555</c:v>
                </c:pt>
                <c:pt idx="30">
                  <c:v>21577</c:v>
                </c:pt>
                <c:pt idx="31">
                  <c:v>20790</c:v>
                </c:pt>
                <c:pt idx="32">
                  <c:v>20335</c:v>
                </c:pt>
                <c:pt idx="33">
                  <c:v>23294</c:v>
                </c:pt>
                <c:pt idx="34">
                  <c:v>20016</c:v>
                </c:pt>
                <c:pt idx="35">
                  <c:v>20086</c:v>
                </c:pt>
                <c:pt idx="36">
                  <c:v>19323</c:v>
                </c:pt>
                <c:pt idx="37">
                  <c:v>19998</c:v>
                </c:pt>
                <c:pt idx="38">
                  <c:v>18994</c:v>
                </c:pt>
                <c:pt idx="39">
                  <c:v>18843</c:v>
                </c:pt>
                <c:pt idx="40">
                  <c:v>19729</c:v>
                </c:pt>
                <c:pt idx="41">
                  <c:v>21392</c:v>
                </c:pt>
                <c:pt idx="42">
                  <c:v>22615</c:v>
                </c:pt>
                <c:pt idx="43">
                  <c:v>20617</c:v>
                </c:pt>
                <c:pt idx="44">
                  <c:v>20367</c:v>
                </c:pt>
                <c:pt idx="45">
                  <c:v>20828</c:v>
                </c:pt>
                <c:pt idx="46">
                  <c:v>22215</c:v>
                </c:pt>
                <c:pt idx="47">
                  <c:v>22276</c:v>
                </c:pt>
                <c:pt idx="48">
                  <c:v>20313</c:v>
                </c:pt>
                <c:pt idx="49">
                  <c:v>20421</c:v>
                </c:pt>
                <c:pt idx="50">
                  <c:v>22202</c:v>
                </c:pt>
                <c:pt idx="51">
                  <c:v>23009</c:v>
                </c:pt>
                <c:pt idx="52">
                  <c:v>22796</c:v>
                </c:pt>
                <c:pt idx="53">
                  <c:v>21526</c:v>
                </c:pt>
                <c:pt idx="54">
                  <c:v>21596</c:v>
                </c:pt>
                <c:pt idx="55">
                  <c:v>20837</c:v>
                </c:pt>
                <c:pt idx="56">
                  <c:v>21660</c:v>
                </c:pt>
                <c:pt idx="57">
                  <c:v>21795</c:v>
                </c:pt>
                <c:pt idx="58">
                  <c:v>21521</c:v>
                </c:pt>
                <c:pt idx="59">
                  <c:v>21284</c:v>
                </c:pt>
                <c:pt idx="60">
                  <c:v>21312</c:v>
                </c:pt>
                <c:pt idx="61">
                  <c:v>17869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8069-4122-B04A-CB238EC36F59}"/>
            </c:ext>
          </c:extLst>
        </c:ser>
        <c:ser>
          <c:idx val="3"/>
          <c:order val="3"/>
          <c:tx>
            <c:strRef>
              <c:f>COMPETITORS!$A$220</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COMPETITORS!$B$215:$BX$216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COMPETITORS!$B$220:$BX$220</c:f>
              <c:numCache>
                <c:formatCode>#,##0_);\(#,##0\)</c:formatCode>
                <c:ptCount val="75"/>
                <c:pt idx="0">
                  <c:v>16468</c:v>
                </c:pt>
                <c:pt idx="1">
                  <c:v>15598</c:v>
                </c:pt>
                <c:pt idx="2">
                  <c:v>17868</c:v>
                </c:pt>
                <c:pt idx="3">
                  <c:v>11828</c:v>
                </c:pt>
                <c:pt idx="4">
                  <c:v>15002</c:v>
                </c:pt>
                <c:pt idx="5">
                  <c:v>17161</c:v>
                </c:pt>
                <c:pt idx="6">
                  <c:v>19426</c:v>
                </c:pt>
                <c:pt idx="7">
                  <c:v>15927</c:v>
                </c:pt>
                <c:pt idx="8">
                  <c:v>11912</c:v>
                </c:pt>
                <c:pt idx="9">
                  <c:v>12520</c:v>
                </c:pt>
                <c:pt idx="10">
                  <c:v>18377</c:v>
                </c:pt>
                <c:pt idx="11">
                  <c:v>15007</c:v>
                </c:pt>
                <c:pt idx="12">
                  <c:v>14481</c:v>
                </c:pt>
                <c:pt idx="13">
                  <c:v>13333</c:v>
                </c:pt>
                <c:pt idx="14">
                  <c:v>13421</c:v>
                </c:pt>
                <c:pt idx="15">
                  <c:v>18839</c:v>
                </c:pt>
                <c:pt idx="16">
                  <c:v>22842</c:v>
                </c:pt>
                <c:pt idx="17">
                  <c:v>22691</c:v>
                </c:pt>
                <c:pt idx="18">
                  <c:v>19421</c:v>
                </c:pt>
                <c:pt idx="19">
                  <c:v>19681</c:v>
                </c:pt>
                <c:pt idx="20">
                  <c:v>18915</c:v>
                </c:pt>
                <c:pt idx="21">
                  <c:v>19994</c:v>
                </c:pt>
                <c:pt idx="22">
                  <c:v>18775</c:v>
                </c:pt>
                <c:pt idx="23">
                  <c:v>16942</c:v>
                </c:pt>
                <c:pt idx="24">
                  <c:v>17111</c:v>
                </c:pt>
                <c:pt idx="25">
                  <c:v>18154</c:v>
                </c:pt>
                <c:pt idx="26">
                  <c:v>23357</c:v>
                </c:pt>
                <c:pt idx="27">
                  <c:v>23903</c:v>
                </c:pt>
                <c:pt idx="28">
                  <c:v>23682</c:v>
                </c:pt>
                <c:pt idx="29">
                  <c:v>24081</c:v>
                </c:pt>
                <c:pt idx="30">
                  <c:v>23641</c:v>
                </c:pt>
                <c:pt idx="31">
                  <c:v>22120</c:v>
                </c:pt>
                <c:pt idx="32">
                  <c:v>25970</c:v>
                </c:pt>
                <c:pt idx="33">
                  <c:v>21767</c:v>
                </c:pt>
                <c:pt idx="34">
                  <c:v>25540</c:v>
                </c:pt>
                <c:pt idx="35">
                  <c:v>26827</c:v>
                </c:pt>
                <c:pt idx="36">
                  <c:v>28101</c:v>
                </c:pt>
                <c:pt idx="37">
                  <c:v>27525</c:v>
                </c:pt>
                <c:pt idx="38">
                  <c:v>25570</c:v>
                </c:pt>
                <c:pt idx="39">
                  <c:v>25123</c:v>
                </c:pt>
                <c:pt idx="40">
                  <c:v>24554</c:v>
                </c:pt>
                <c:pt idx="41">
                  <c:v>22089</c:v>
                </c:pt>
                <c:pt idx="42">
                  <c:v>21063</c:v>
                </c:pt>
                <c:pt idx="43">
                  <c:v>22371</c:v>
                </c:pt>
                <c:pt idx="44">
                  <c:v>21891</c:v>
                </c:pt>
                <c:pt idx="45">
                  <c:v>18385</c:v>
                </c:pt>
                <c:pt idx="46">
                  <c:v>17442</c:v>
                </c:pt>
                <c:pt idx="47">
                  <c:v>18118</c:v>
                </c:pt>
                <c:pt idx="48">
                  <c:v>21397</c:v>
                </c:pt>
                <c:pt idx="49">
                  <c:v>20496</c:v>
                </c:pt>
                <c:pt idx="50">
                  <c:v>21322</c:v>
                </c:pt>
                <c:pt idx="51">
                  <c:v>20559</c:v>
                </c:pt>
                <c:pt idx="52">
                  <c:v>20491</c:v>
                </c:pt>
                <c:pt idx="53">
                  <c:v>19414</c:v>
                </c:pt>
                <c:pt idx="54">
                  <c:v>19870</c:v>
                </c:pt>
                <c:pt idx="55">
                  <c:v>20562</c:v>
                </c:pt>
                <c:pt idx="56">
                  <c:v>21638</c:v>
                </c:pt>
                <c:pt idx="57">
                  <c:v>21791</c:v>
                </c:pt>
                <c:pt idx="58">
                  <c:v>21521</c:v>
                </c:pt>
                <c:pt idx="59">
                  <c:v>21284</c:v>
                </c:pt>
                <c:pt idx="60">
                  <c:v>21312</c:v>
                </c:pt>
                <c:pt idx="61">
                  <c:v>31277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8069-4122-B04A-CB238EC36F59}"/>
            </c:ext>
          </c:extLst>
        </c:ser>
        <c:ser>
          <c:idx val="4"/>
          <c:order val="4"/>
          <c:tx>
            <c:strRef>
              <c:f>COMPETITORS!$A$221</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COMPETITORS!$B$215:$BX$216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COMPETITORS!$B$221:$BX$221</c:f>
              <c:numCache>
                <c:formatCode>#,##0_);\(#,##0\)</c:formatCode>
                <c:ptCount val="75"/>
                <c:pt idx="0">
                  <c:v>16468</c:v>
                </c:pt>
                <c:pt idx="1">
                  <c:v>15845</c:v>
                </c:pt>
                <c:pt idx="2">
                  <c:v>17864</c:v>
                </c:pt>
                <c:pt idx="3">
                  <c:v>14252</c:v>
                </c:pt>
                <c:pt idx="4">
                  <c:v>12387</c:v>
                </c:pt>
                <c:pt idx="5">
                  <c:v>12874</c:v>
                </c:pt>
                <c:pt idx="6">
                  <c:v>15335</c:v>
                </c:pt>
                <c:pt idx="7">
                  <c:v>22517</c:v>
                </c:pt>
                <c:pt idx="8">
                  <c:v>22248</c:v>
                </c:pt>
                <c:pt idx="9">
                  <c:v>15924</c:v>
                </c:pt>
                <c:pt idx="10">
                  <c:v>18242</c:v>
                </c:pt>
                <c:pt idx="11">
                  <c:v>19330</c:v>
                </c:pt>
                <c:pt idx="12">
                  <c:v>21804</c:v>
                </c:pt>
                <c:pt idx="13">
                  <c:v>13885</c:v>
                </c:pt>
                <c:pt idx="14">
                  <c:v>15725</c:v>
                </c:pt>
                <c:pt idx="15">
                  <c:v>15449</c:v>
                </c:pt>
                <c:pt idx="16">
                  <c:v>20010</c:v>
                </c:pt>
                <c:pt idx="17">
                  <c:v>20429</c:v>
                </c:pt>
                <c:pt idx="18">
                  <c:v>21755</c:v>
                </c:pt>
                <c:pt idx="19">
                  <c:v>20693</c:v>
                </c:pt>
                <c:pt idx="20">
                  <c:v>18643</c:v>
                </c:pt>
                <c:pt idx="21">
                  <c:v>19378</c:v>
                </c:pt>
                <c:pt idx="22">
                  <c:v>23864</c:v>
                </c:pt>
                <c:pt idx="23">
                  <c:v>23862</c:v>
                </c:pt>
                <c:pt idx="24">
                  <c:v>25766</c:v>
                </c:pt>
                <c:pt idx="25">
                  <c:v>23003</c:v>
                </c:pt>
                <c:pt idx="26">
                  <c:v>20974</c:v>
                </c:pt>
                <c:pt idx="27">
                  <c:v>17968</c:v>
                </c:pt>
                <c:pt idx="28">
                  <c:v>20243</c:v>
                </c:pt>
                <c:pt idx="29">
                  <c:v>17788</c:v>
                </c:pt>
                <c:pt idx="30">
                  <c:v>18156</c:v>
                </c:pt>
                <c:pt idx="31">
                  <c:v>19089</c:v>
                </c:pt>
                <c:pt idx="32">
                  <c:v>17666</c:v>
                </c:pt>
                <c:pt idx="33">
                  <c:v>20858</c:v>
                </c:pt>
                <c:pt idx="34">
                  <c:v>18175</c:v>
                </c:pt>
                <c:pt idx="35">
                  <c:v>19439</c:v>
                </c:pt>
                <c:pt idx="36">
                  <c:v>19000</c:v>
                </c:pt>
                <c:pt idx="37">
                  <c:v>19120</c:v>
                </c:pt>
                <c:pt idx="38">
                  <c:v>18390</c:v>
                </c:pt>
                <c:pt idx="39">
                  <c:v>18386</c:v>
                </c:pt>
                <c:pt idx="40">
                  <c:v>19357</c:v>
                </c:pt>
                <c:pt idx="41">
                  <c:v>21077</c:v>
                </c:pt>
                <c:pt idx="42">
                  <c:v>22355</c:v>
                </c:pt>
                <c:pt idx="43">
                  <c:v>20430</c:v>
                </c:pt>
                <c:pt idx="44">
                  <c:v>20221</c:v>
                </c:pt>
                <c:pt idx="45">
                  <c:v>20710</c:v>
                </c:pt>
                <c:pt idx="46">
                  <c:v>22115</c:v>
                </c:pt>
                <c:pt idx="47">
                  <c:v>22197</c:v>
                </c:pt>
                <c:pt idx="48">
                  <c:v>20255</c:v>
                </c:pt>
                <c:pt idx="49">
                  <c:v>20373</c:v>
                </c:pt>
                <c:pt idx="50">
                  <c:v>22158</c:v>
                </c:pt>
                <c:pt idx="51">
                  <c:v>22972</c:v>
                </c:pt>
                <c:pt idx="52">
                  <c:v>22766</c:v>
                </c:pt>
                <c:pt idx="53">
                  <c:v>21503</c:v>
                </c:pt>
                <c:pt idx="54">
                  <c:v>21578</c:v>
                </c:pt>
                <c:pt idx="55">
                  <c:v>20823</c:v>
                </c:pt>
                <c:pt idx="56">
                  <c:v>21649</c:v>
                </c:pt>
                <c:pt idx="57">
                  <c:v>21795</c:v>
                </c:pt>
                <c:pt idx="58">
                  <c:v>21521</c:v>
                </c:pt>
                <c:pt idx="59">
                  <c:v>21284</c:v>
                </c:pt>
                <c:pt idx="60">
                  <c:v>21312</c:v>
                </c:pt>
                <c:pt idx="61">
                  <c:v>20548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8069-4122-B04A-CB238EC36F59}"/>
            </c:ext>
          </c:extLst>
        </c:ser>
        <c:dLbls>
          <c:showLegendKey val="0"/>
          <c:showVal val="0"/>
          <c:showCatName val="0"/>
          <c:showSerName val="0"/>
          <c:showPercent val="0"/>
          <c:showBubbleSize val="0"/>
        </c:dLbls>
        <c:marker val="1"/>
        <c:smooth val="0"/>
        <c:axId val="159439488"/>
        <c:axId val="159446144"/>
      </c:lineChart>
      <c:catAx>
        <c:axId val="159439488"/>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US"/>
                  <a:t>QUARTERS</a:t>
                </a:r>
              </a:p>
            </c:rich>
          </c:tx>
          <c:layout>
            <c:manualLayout>
              <c:xMode val="edge"/>
              <c:yMode val="edge"/>
              <c:x val="0.47528404139863284"/>
              <c:y val="0.878453038674033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446144"/>
        <c:crosses val="autoZero"/>
        <c:auto val="1"/>
        <c:lblAlgn val="ctr"/>
        <c:lblOffset val="100"/>
        <c:tickLblSkip val="1"/>
        <c:tickMarkSkip val="1"/>
        <c:noMultiLvlLbl val="0"/>
      </c:catAx>
      <c:valAx>
        <c:axId val="159446144"/>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UNITS SOLD</a:t>
                </a:r>
              </a:p>
            </c:rich>
          </c:tx>
          <c:layout>
            <c:manualLayout>
              <c:xMode val="edge"/>
              <c:yMode val="edge"/>
              <c:x val="1.4028056112224449E-2"/>
              <c:y val="0.34254143646408841"/>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439488"/>
        <c:crosses val="autoZero"/>
        <c:crossBetween val="between"/>
      </c:valAx>
      <c:spPr>
        <a:solidFill>
          <a:srgbClr val="C0C0C0"/>
        </a:solidFill>
        <a:ln w="12700">
          <a:solidFill>
            <a:srgbClr val="808080"/>
          </a:solidFill>
          <a:prstDash val="solid"/>
        </a:ln>
      </c:spPr>
    </c:plotArea>
    <c:legend>
      <c:legendPos val="r"/>
      <c:layout>
        <c:manualLayout>
          <c:xMode val="edge"/>
          <c:yMode val="edge"/>
          <c:x val="0.97608489071903703"/>
          <c:y val="0.31215469613259667"/>
          <c:w val="1.662971175166297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PRODUCT 1 UNIT SALES - UNITED KINGDOM</a:t>
            </a:r>
          </a:p>
        </c:rich>
      </c:tx>
      <c:layout>
        <c:manualLayout>
          <c:xMode val="edge"/>
          <c:yMode val="edge"/>
          <c:x val="0.44106851752045184"/>
          <c:y val="3.3149171270718231E-2"/>
        </c:manualLayout>
      </c:layout>
      <c:overlay val="0"/>
      <c:spPr>
        <a:noFill/>
        <a:ln w="25400">
          <a:noFill/>
        </a:ln>
      </c:spPr>
    </c:title>
    <c:autoTitleDeleted val="0"/>
    <c:plotArea>
      <c:layout>
        <c:manualLayout>
          <c:layoutTarget val="inner"/>
          <c:xMode val="edge"/>
          <c:yMode val="edge"/>
          <c:x val="1.5045929680076021E-2"/>
          <c:y val="0.19060773480662985"/>
          <c:w val="0.94615140956604371"/>
          <c:h val="0.54419889502762431"/>
        </c:manualLayout>
      </c:layout>
      <c:lineChart>
        <c:grouping val="standard"/>
        <c:varyColors val="0"/>
        <c:ser>
          <c:idx val="0"/>
          <c:order val="0"/>
          <c:tx>
            <c:strRef>
              <c:f>COMPETITORS!$A$259</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COMPETITORS!$B$257:$BX$258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COMPETITORS!$B$259:$BX$259</c:f>
              <c:numCache>
                <c:formatCode>#,##0_);\(#,##0\)</c:formatCode>
                <c:ptCount val="75"/>
                <c:pt idx="0">
                  <c:v>30636</c:v>
                </c:pt>
                <c:pt idx="1">
                  <c:v>28325</c:v>
                </c:pt>
                <c:pt idx="2">
                  <c:v>27134</c:v>
                </c:pt>
                <c:pt idx="3">
                  <c:v>34614</c:v>
                </c:pt>
                <c:pt idx="4">
                  <c:v>37378</c:v>
                </c:pt>
                <c:pt idx="5">
                  <c:v>27634</c:v>
                </c:pt>
                <c:pt idx="6">
                  <c:v>30782</c:v>
                </c:pt>
                <c:pt idx="7">
                  <c:v>36330</c:v>
                </c:pt>
                <c:pt idx="8">
                  <c:v>35819</c:v>
                </c:pt>
                <c:pt idx="9">
                  <c:v>36808</c:v>
                </c:pt>
                <c:pt idx="10">
                  <c:v>31201</c:v>
                </c:pt>
                <c:pt idx="11">
                  <c:v>34420</c:v>
                </c:pt>
                <c:pt idx="12">
                  <c:v>39408</c:v>
                </c:pt>
                <c:pt idx="13">
                  <c:v>35927</c:v>
                </c:pt>
                <c:pt idx="14">
                  <c:v>28033</c:v>
                </c:pt>
                <c:pt idx="15">
                  <c:v>25579</c:v>
                </c:pt>
                <c:pt idx="16">
                  <c:v>31161</c:v>
                </c:pt>
                <c:pt idx="17">
                  <c:v>33820</c:v>
                </c:pt>
                <c:pt idx="18">
                  <c:v>36648</c:v>
                </c:pt>
                <c:pt idx="19">
                  <c:v>37693</c:v>
                </c:pt>
                <c:pt idx="20">
                  <c:v>39054</c:v>
                </c:pt>
                <c:pt idx="21">
                  <c:v>39495</c:v>
                </c:pt>
                <c:pt idx="22">
                  <c:v>34201</c:v>
                </c:pt>
                <c:pt idx="23">
                  <c:v>35651</c:v>
                </c:pt>
                <c:pt idx="24">
                  <c:v>27820</c:v>
                </c:pt>
                <c:pt idx="25">
                  <c:v>30095</c:v>
                </c:pt>
                <c:pt idx="26">
                  <c:v>28640</c:v>
                </c:pt>
                <c:pt idx="27">
                  <c:v>26561</c:v>
                </c:pt>
                <c:pt idx="28">
                  <c:v>34951</c:v>
                </c:pt>
                <c:pt idx="29">
                  <c:v>36104</c:v>
                </c:pt>
                <c:pt idx="30">
                  <c:v>38223</c:v>
                </c:pt>
                <c:pt idx="31">
                  <c:v>40345</c:v>
                </c:pt>
                <c:pt idx="32">
                  <c:v>41677</c:v>
                </c:pt>
                <c:pt idx="33">
                  <c:v>49005</c:v>
                </c:pt>
                <c:pt idx="34">
                  <c:v>47496</c:v>
                </c:pt>
                <c:pt idx="35">
                  <c:v>49342</c:v>
                </c:pt>
                <c:pt idx="36">
                  <c:v>51042</c:v>
                </c:pt>
                <c:pt idx="37">
                  <c:v>52428</c:v>
                </c:pt>
                <c:pt idx="38">
                  <c:v>53537</c:v>
                </c:pt>
                <c:pt idx="39">
                  <c:v>54574</c:v>
                </c:pt>
                <c:pt idx="40">
                  <c:v>52714</c:v>
                </c:pt>
                <c:pt idx="41">
                  <c:v>53196</c:v>
                </c:pt>
                <c:pt idx="42">
                  <c:v>52434</c:v>
                </c:pt>
                <c:pt idx="43">
                  <c:v>50367</c:v>
                </c:pt>
                <c:pt idx="44">
                  <c:v>49697</c:v>
                </c:pt>
                <c:pt idx="45">
                  <c:v>50398</c:v>
                </c:pt>
                <c:pt idx="46">
                  <c:v>52864</c:v>
                </c:pt>
                <c:pt idx="47">
                  <c:v>53157</c:v>
                </c:pt>
                <c:pt idx="48">
                  <c:v>48876</c:v>
                </c:pt>
                <c:pt idx="49">
                  <c:v>48914</c:v>
                </c:pt>
                <c:pt idx="50">
                  <c:v>50588</c:v>
                </c:pt>
                <c:pt idx="51">
                  <c:v>52330</c:v>
                </c:pt>
                <c:pt idx="52">
                  <c:v>51194</c:v>
                </c:pt>
                <c:pt idx="53">
                  <c:v>52510</c:v>
                </c:pt>
                <c:pt idx="54">
                  <c:v>51917</c:v>
                </c:pt>
                <c:pt idx="55">
                  <c:v>50430</c:v>
                </c:pt>
                <c:pt idx="56">
                  <c:v>49731</c:v>
                </c:pt>
                <c:pt idx="57">
                  <c:v>48984</c:v>
                </c:pt>
                <c:pt idx="58">
                  <c:v>48426</c:v>
                </c:pt>
                <c:pt idx="59">
                  <c:v>49291</c:v>
                </c:pt>
                <c:pt idx="60">
                  <c:v>49197</c:v>
                </c:pt>
                <c:pt idx="61">
                  <c:v>48634</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1B77-45BB-8758-CE529DA9FD0E}"/>
            </c:ext>
          </c:extLst>
        </c:ser>
        <c:ser>
          <c:idx val="1"/>
          <c:order val="1"/>
          <c:tx>
            <c:strRef>
              <c:f>COMPETITORS!$A$260</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COMPETITORS!$B$257:$BX$258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COMPETITORS!$B$260:$BX$260</c:f>
              <c:numCache>
                <c:formatCode>#,##0_);\(#,##0\)</c:formatCode>
                <c:ptCount val="75"/>
                <c:pt idx="0">
                  <c:v>30636</c:v>
                </c:pt>
                <c:pt idx="1">
                  <c:v>34873</c:v>
                </c:pt>
                <c:pt idx="2">
                  <c:v>34488</c:v>
                </c:pt>
                <c:pt idx="3">
                  <c:v>40055</c:v>
                </c:pt>
                <c:pt idx="4">
                  <c:v>43704</c:v>
                </c:pt>
                <c:pt idx="5">
                  <c:v>40701</c:v>
                </c:pt>
                <c:pt idx="6">
                  <c:v>28891</c:v>
                </c:pt>
                <c:pt idx="7">
                  <c:v>26049</c:v>
                </c:pt>
                <c:pt idx="8">
                  <c:v>32313</c:v>
                </c:pt>
                <c:pt idx="9">
                  <c:v>28026</c:v>
                </c:pt>
                <c:pt idx="10">
                  <c:v>25418</c:v>
                </c:pt>
                <c:pt idx="11">
                  <c:v>21849</c:v>
                </c:pt>
                <c:pt idx="12">
                  <c:v>29848</c:v>
                </c:pt>
                <c:pt idx="13">
                  <c:v>38795</c:v>
                </c:pt>
                <c:pt idx="14">
                  <c:v>44417</c:v>
                </c:pt>
                <c:pt idx="15">
                  <c:v>38266</c:v>
                </c:pt>
                <c:pt idx="16">
                  <c:v>34709</c:v>
                </c:pt>
                <c:pt idx="17">
                  <c:v>35961</c:v>
                </c:pt>
                <c:pt idx="18">
                  <c:v>37939</c:v>
                </c:pt>
                <c:pt idx="19">
                  <c:v>37564</c:v>
                </c:pt>
                <c:pt idx="20">
                  <c:v>37417</c:v>
                </c:pt>
                <c:pt idx="21">
                  <c:v>37757</c:v>
                </c:pt>
                <c:pt idx="22">
                  <c:v>37866</c:v>
                </c:pt>
                <c:pt idx="23">
                  <c:v>41233</c:v>
                </c:pt>
                <c:pt idx="24">
                  <c:v>47480</c:v>
                </c:pt>
                <c:pt idx="25">
                  <c:v>44687</c:v>
                </c:pt>
                <c:pt idx="26">
                  <c:v>41343</c:v>
                </c:pt>
                <c:pt idx="27">
                  <c:v>39649</c:v>
                </c:pt>
                <c:pt idx="28">
                  <c:v>37040</c:v>
                </c:pt>
                <c:pt idx="29">
                  <c:v>37395</c:v>
                </c:pt>
                <c:pt idx="30">
                  <c:v>38102</c:v>
                </c:pt>
                <c:pt idx="31">
                  <c:v>35048</c:v>
                </c:pt>
                <c:pt idx="32">
                  <c:v>32832</c:v>
                </c:pt>
                <c:pt idx="33">
                  <c:v>26378</c:v>
                </c:pt>
                <c:pt idx="34">
                  <c:v>31001</c:v>
                </c:pt>
                <c:pt idx="35">
                  <c:v>31907</c:v>
                </c:pt>
                <c:pt idx="36">
                  <c:v>31658</c:v>
                </c:pt>
                <c:pt idx="37">
                  <c:v>31910</c:v>
                </c:pt>
                <c:pt idx="38">
                  <c:v>31763</c:v>
                </c:pt>
                <c:pt idx="39">
                  <c:v>32163</c:v>
                </c:pt>
                <c:pt idx="40">
                  <c:v>37582</c:v>
                </c:pt>
                <c:pt idx="41">
                  <c:v>37440</c:v>
                </c:pt>
                <c:pt idx="42">
                  <c:v>39774</c:v>
                </c:pt>
                <c:pt idx="43">
                  <c:v>44464</c:v>
                </c:pt>
                <c:pt idx="44">
                  <c:v>44772</c:v>
                </c:pt>
                <c:pt idx="45">
                  <c:v>42455</c:v>
                </c:pt>
                <c:pt idx="46">
                  <c:v>38488</c:v>
                </c:pt>
                <c:pt idx="47">
                  <c:v>40041</c:v>
                </c:pt>
                <c:pt idx="48">
                  <c:v>47809</c:v>
                </c:pt>
                <c:pt idx="49">
                  <c:v>45681</c:v>
                </c:pt>
                <c:pt idx="50">
                  <c:v>42596</c:v>
                </c:pt>
                <c:pt idx="51">
                  <c:v>40946</c:v>
                </c:pt>
                <c:pt idx="52">
                  <c:v>40309</c:v>
                </c:pt>
                <c:pt idx="53">
                  <c:v>41469</c:v>
                </c:pt>
                <c:pt idx="54">
                  <c:v>43501</c:v>
                </c:pt>
                <c:pt idx="55">
                  <c:v>45876</c:v>
                </c:pt>
                <c:pt idx="56">
                  <c:v>48555</c:v>
                </c:pt>
                <c:pt idx="57">
                  <c:v>48975</c:v>
                </c:pt>
                <c:pt idx="58">
                  <c:v>48426</c:v>
                </c:pt>
                <c:pt idx="59">
                  <c:v>49291</c:v>
                </c:pt>
                <c:pt idx="60">
                  <c:v>49197</c:v>
                </c:pt>
                <c:pt idx="61">
                  <c:v>55763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1B77-45BB-8758-CE529DA9FD0E}"/>
            </c:ext>
          </c:extLst>
        </c:ser>
        <c:ser>
          <c:idx val="2"/>
          <c:order val="2"/>
          <c:tx>
            <c:strRef>
              <c:f>COMPETITORS!$A$261</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COMPETITORS!$B$257:$BX$258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COMPETITORS!$B$261:$BX$261</c:f>
              <c:numCache>
                <c:formatCode>#,##0_);\(#,##0\)</c:formatCode>
                <c:ptCount val="75"/>
                <c:pt idx="0">
                  <c:v>30636</c:v>
                </c:pt>
                <c:pt idx="1">
                  <c:v>27981</c:v>
                </c:pt>
                <c:pt idx="2">
                  <c:v>24909</c:v>
                </c:pt>
                <c:pt idx="3">
                  <c:v>23499</c:v>
                </c:pt>
                <c:pt idx="4">
                  <c:v>27905</c:v>
                </c:pt>
                <c:pt idx="5">
                  <c:v>35414</c:v>
                </c:pt>
                <c:pt idx="6">
                  <c:v>39960</c:v>
                </c:pt>
                <c:pt idx="7">
                  <c:v>26010</c:v>
                </c:pt>
                <c:pt idx="8">
                  <c:v>27770</c:v>
                </c:pt>
                <c:pt idx="9">
                  <c:v>38410</c:v>
                </c:pt>
                <c:pt idx="10">
                  <c:v>35867</c:v>
                </c:pt>
                <c:pt idx="11">
                  <c:v>29711</c:v>
                </c:pt>
                <c:pt idx="12">
                  <c:v>28900</c:v>
                </c:pt>
                <c:pt idx="13">
                  <c:v>27924</c:v>
                </c:pt>
                <c:pt idx="14">
                  <c:v>34469</c:v>
                </c:pt>
                <c:pt idx="15">
                  <c:v>34450</c:v>
                </c:pt>
                <c:pt idx="16">
                  <c:v>34342</c:v>
                </c:pt>
                <c:pt idx="17">
                  <c:v>35693</c:v>
                </c:pt>
                <c:pt idx="18">
                  <c:v>35507</c:v>
                </c:pt>
                <c:pt idx="19">
                  <c:v>38110</c:v>
                </c:pt>
                <c:pt idx="20">
                  <c:v>40097</c:v>
                </c:pt>
                <c:pt idx="21">
                  <c:v>40095</c:v>
                </c:pt>
                <c:pt idx="22">
                  <c:v>41039</c:v>
                </c:pt>
                <c:pt idx="23">
                  <c:v>38941</c:v>
                </c:pt>
                <c:pt idx="24">
                  <c:v>39405</c:v>
                </c:pt>
                <c:pt idx="25">
                  <c:v>43539</c:v>
                </c:pt>
                <c:pt idx="26">
                  <c:v>39816</c:v>
                </c:pt>
                <c:pt idx="27">
                  <c:v>44564</c:v>
                </c:pt>
                <c:pt idx="28">
                  <c:v>45650</c:v>
                </c:pt>
                <c:pt idx="29">
                  <c:v>45481</c:v>
                </c:pt>
                <c:pt idx="30">
                  <c:v>47895</c:v>
                </c:pt>
                <c:pt idx="31">
                  <c:v>47279</c:v>
                </c:pt>
                <c:pt idx="32">
                  <c:v>50002</c:v>
                </c:pt>
                <c:pt idx="33">
                  <c:v>57381</c:v>
                </c:pt>
                <c:pt idx="34">
                  <c:v>55067</c:v>
                </c:pt>
                <c:pt idx="35">
                  <c:v>54103</c:v>
                </c:pt>
                <c:pt idx="36">
                  <c:v>49714</c:v>
                </c:pt>
                <c:pt idx="37">
                  <c:v>52993</c:v>
                </c:pt>
                <c:pt idx="38">
                  <c:v>53939</c:v>
                </c:pt>
                <c:pt idx="39">
                  <c:v>54881</c:v>
                </c:pt>
                <c:pt idx="40">
                  <c:v>52941</c:v>
                </c:pt>
                <c:pt idx="41">
                  <c:v>53374</c:v>
                </c:pt>
                <c:pt idx="42">
                  <c:v>52571</c:v>
                </c:pt>
                <c:pt idx="43">
                  <c:v>50470</c:v>
                </c:pt>
                <c:pt idx="44">
                  <c:v>49777</c:v>
                </c:pt>
                <c:pt idx="45">
                  <c:v>50463</c:v>
                </c:pt>
                <c:pt idx="46">
                  <c:v>52918</c:v>
                </c:pt>
                <c:pt idx="47">
                  <c:v>53199</c:v>
                </c:pt>
                <c:pt idx="48">
                  <c:v>48907</c:v>
                </c:pt>
                <c:pt idx="49">
                  <c:v>48940</c:v>
                </c:pt>
                <c:pt idx="50">
                  <c:v>50610</c:v>
                </c:pt>
                <c:pt idx="51">
                  <c:v>52350</c:v>
                </c:pt>
                <c:pt idx="52">
                  <c:v>51210</c:v>
                </c:pt>
                <c:pt idx="53">
                  <c:v>52523</c:v>
                </c:pt>
                <c:pt idx="54">
                  <c:v>51926</c:v>
                </c:pt>
                <c:pt idx="55">
                  <c:v>50437</c:v>
                </c:pt>
                <c:pt idx="56">
                  <c:v>49737</c:v>
                </c:pt>
                <c:pt idx="57">
                  <c:v>48984</c:v>
                </c:pt>
                <c:pt idx="58">
                  <c:v>48426</c:v>
                </c:pt>
                <c:pt idx="59">
                  <c:v>49291</c:v>
                </c:pt>
                <c:pt idx="60">
                  <c:v>49197</c:v>
                </c:pt>
                <c:pt idx="61">
                  <c:v>45030</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1B77-45BB-8758-CE529DA9FD0E}"/>
            </c:ext>
          </c:extLst>
        </c:ser>
        <c:ser>
          <c:idx val="3"/>
          <c:order val="3"/>
          <c:tx>
            <c:strRef>
              <c:f>COMPETITORS!$A$262</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COMPETITORS!$B$257:$BX$258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COMPETITORS!$B$262:$BX$262</c:f>
              <c:numCache>
                <c:formatCode>#,##0_);\(#,##0\)</c:formatCode>
                <c:ptCount val="75"/>
                <c:pt idx="0">
                  <c:v>30636</c:v>
                </c:pt>
                <c:pt idx="1">
                  <c:v>33784</c:v>
                </c:pt>
                <c:pt idx="2">
                  <c:v>34042</c:v>
                </c:pt>
                <c:pt idx="3">
                  <c:v>27899</c:v>
                </c:pt>
                <c:pt idx="4">
                  <c:v>26053</c:v>
                </c:pt>
                <c:pt idx="5">
                  <c:v>28084</c:v>
                </c:pt>
                <c:pt idx="6">
                  <c:v>31833</c:v>
                </c:pt>
                <c:pt idx="7">
                  <c:v>34957</c:v>
                </c:pt>
                <c:pt idx="8">
                  <c:v>23726</c:v>
                </c:pt>
                <c:pt idx="9">
                  <c:v>27881</c:v>
                </c:pt>
                <c:pt idx="10">
                  <c:v>38863</c:v>
                </c:pt>
                <c:pt idx="11">
                  <c:v>40648</c:v>
                </c:pt>
                <c:pt idx="12">
                  <c:v>34946</c:v>
                </c:pt>
                <c:pt idx="13">
                  <c:v>30551</c:v>
                </c:pt>
                <c:pt idx="14">
                  <c:v>31774</c:v>
                </c:pt>
                <c:pt idx="15">
                  <c:v>41399</c:v>
                </c:pt>
                <c:pt idx="16">
                  <c:v>43913</c:v>
                </c:pt>
                <c:pt idx="17">
                  <c:v>42742</c:v>
                </c:pt>
                <c:pt idx="18">
                  <c:v>38106</c:v>
                </c:pt>
                <c:pt idx="19">
                  <c:v>39561</c:v>
                </c:pt>
                <c:pt idx="20">
                  <c:v>40883</c:v>
                </c:pt>
                <c:pt idx="21">
                  <c:v>40500</c:v>
                </c:pt>
                <c:pt idx="22">
                  <c:v>37781</c:v>
                </c:pt>
                <c:pt idx="23">
                  <c:v>34842</c:v>
                </c:pt>
                <c:pt idx="24">
                  <c:v>34846</c:v>
                </c:pt>
                <c:pt idx="25">
                  <c:v>38296</c:v>
                </c:pt>
                <c:pt idx="26">
                  <c:v>49775</c:v>
                </c:pt>
                <c:pt idx="27">
                  <c:v>55832</c:v>
                </c:pt>
                <c:pt idx="28">
                  <c:v>53124</c:v>
                </c:pt>
                <c:pt idx="29">
                  <c:v>53774</c:v>
                </c:pt>
                <c:pt idx="30">
                  <c:v>52986</c:v>
                </c:pt>
                <c:pt idx="31">
                  <c:v>50805</c:v>
                </c:pt>
                <c:pt idx="32">
                  <c:v>47938</c:v>
                </c:pt>
                <c:pt idx="33">
                  <c:v>31408</c:v>
                </c:pt>
                <c:pt idx="34">
                  <c:v>32207</c:v>
                </c:pt>
                <c:pt idx="35">
                  <c:v>32366</c:v>
                </c:pt>
                <c:pt idx="36">
                  <c:v>31861</c:v>
                </c:pt>
                <c:pt idx="37">
                  <c:v>32017</c:v>
                </c:pt>
                <c:pt idx="38">
                  <c:v>31823</c:v>
                </c:pt>
                <c:pt idx="39">
                  <c:v>32201</c:v>
                </c:pt>
                <c:pt idx="40">
                  <c:v>37610</c:v>
                </c:pt>
                <c:pt idx="41">
                  <c:v>37459</c:v>
                </c:pt>
                <c:pt idx="42">
                  <c:v>39788</c:v>
                </c:pt>
                <c:pt idx="43">
                  <c:v>44476</c:v>
                </c:pt>
                <c:pt idx="44">
                  <c:v>43521</c:v>
                </c:pt>
                <c:pt idx="45">
                  <c:v>41289</c:v>
                </c:pt>
                <c:pt idx="46">
                  <c:v>38494</c:v>
                </c:pt>
                <c:pt idx="47">
                  <c:v>40045</c:v>
                </c:pt>
                <c:pt idx="48">
                  <c:v>47813</c:v>
                </c:pt>
                <c:pt idx="49">
                  <c:v>45684</c:v>
                </c:pt>
                <c:pt idx="50">
                  <c:v>42598</c:v>
                </c:pt>
                <c:pt idx="51">
                  <c:v>40948</c:v>
                </c:pt>
                <c:pt idx="52">
                  <c:v>40311</c:v>
                </c:pt>
                <c:pt idx="53">
                  <c:v>41470</c:v>
                </c:pt>
                <c:pt idx="54">
                  <c:v>43502</c:v>
                </c:pt>
                <c:pt idx="55">
                  <c:v>45877</c:v>
                </c:pt>
                <c:pt idx="56">
                  <c:v>48556</c:v>
                </c:pt>
                <c:pt idx="57">
                  <c:v>48975</c:v>
                </c:pt>
                <c:pt idx="58">
                  <c:v>48426</c:v>
                </c:pt>
                <c:pt idx="59">
                  <c:v>49291</c:v>
                </c:pt>
                <c:pt idx="60">
                  <c:v>49197</c:v>
                </c:pt>
                <c:pt idx="61">
                  <c:v>54149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1B77-45BB-8758-CE529DA9FD0E}"/>
            </c:ext>
          </c:extLst>
        </c:ser>
        <c:ser>
          <c:idx val="4"/>
          <c:order val="4"/>
          <c:tx>
            <c:strRef>
              <c:f>COMPETITORS!$A$263</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COMPETITORS!$B$257:$BX$258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COMPETITORS!$B$263:$BX$263</c:f>
              <c:numCache>
                <c:formatCode>#,##0_);\(#,##0\)</c:formatCode>
                <c:ptCount val="75"/>
                <c:pt idx="0">
                  <c:v>30636</c:v>
                </c:pt>
                <c:pt idx="1">
                  <c:v>27981</c:v>
                </c:pt>
                <c:pt idx="2">
                  <c:v>28741</c:v>
                </c:pt>
                <c:pt idx="3">
                  <c:v>26373</c:v>
                </c:pt>
                <c:pt idx="4">
                  <c:v>25696</c:v>
                </c:pt>
                <c:pt idx="5">
                  <c:v>26175</c:v>
                </c:pt>
                <c:pt idx="6">
                  <c:v>34337</c:v>
                </c:pt>
                <c:pt idx="7">
                  <c:v>35633</c:v>
                </c:pt>
                <c:pt idx="8">
                  <c:v>37818</c:v>
                </c:pt>
                <c:pt idx="9">
                  <c:v>28470</c:v>
                </c:pt>
                <c:pt idx="10">
                  <c:v>32348</c:v>
                </c:pt>
                <c:pt idx="11">
                  <c:v>38973</c:v>
                </c:pt>
                <c:pt idx="12">
                  <c:v>37856</c:v>
                </c:pt>
                <c:pt idx="13">
                  <c:v>26373</c:v>
                </c:pt>
                <c:pt idx="14">
                  <c:v>26735</c:v>
                </c:pt>
                <c:pt idx="15">
                  <c:v>28013</c:v>
                </c:pt>
                <c:pt idx="16">
                  <c:v>42005</c:v>
                </c:pt>
                <c:pt idx="17">
                  <c:v>40277</c:v>
                </c:pt>
                <c:pt idx="18">
                  <c:v>41602</c:v>
                </c:pt>
                <c:pt idx="19">
                  <c:v>38100</c:v>
                </c:pt>
                <c:pt idx="20">
                  <c:v>35766</c:v>
                </c:pt>
                <c:pt idx="21">
                  <c:v>34459</c:v>
                </c:pt>
                <c:pt idx="22">
                  <c:v>40039</c:v>
                </c:pt>
                <c:pt idx="23">
                  <c:v>43182</c:v>
                </c:pt>
                <c:pt idx="24">
                  <c:v>47273</c:v>
                </c:pt>
                <c:pt idx="25">
                  <c:v>45416</c:v>
                </c:pt>
                <c:pt idx="26">
                  <c:v>42049</c:v>
                </c:pt>
                <c:pt idx="27">
                  <c:v>35996</c:v>
                </c:pt>
                <c:pt idx="28">
                  <c:v>36908</c:v>
                </c:pt>
                <c:pt idx="29">
                  <c:v>32158</c:v>
                </c:pt>
                <c:pt idx="30">
                  <c:v>32716</c:v>
                </c:pt>
                <c:pt idx="31">
                  <c:v>35562</c:v>
                </c:pt>
                <c:pt idx="32">
                  <c:v>37961</c:v>
                </c:pt>
                <c:pt idx="33">
                  <c:v>48011</c:v>
                </c:pt>
                <c:pt idx="34">
                  <c:v>49020</c:v>
                </c:pt>
                <c:pt idx="35">
                  <c:v>51809</c:v>
                </c:pt>
                <c:pt idx="36">
                  <c:v>48572</c:v>
                </c:pt>
                <c:pt idx="37">
                  <c:v>50451</c:v>
                </c:pt>
                <c:pt idx="38">
                  <c:v>52089</c:v>
                </c:pt>
                <c:pt idx="39">
                  <c:v>53448</c:v>
                </c:pt>
                <c:pt idx="40">
                  <c:v>51873</c:v>
                </c:pt>
                <c:pt idx="41">
                  <c:v>52535</c:v>
                </c:pt>
                <c:pt idx="42">
                  <c:v>51924</c:v>
                </c:pt>
                <c:pt idx="43">
                  <c:v>49981</c:v>
                </c:pt>
                <c:pt idx="44">
                  <c:v>49397</c:v>
                </c:pt>
                <c:pt idx="45">
                  <c:v>50158</c:v>
                </c:pt>
                <c:pt idx="46">
                  <c:v>52664</c:v>
                </c:pt>
                <c:pt idx="47">
                  <c:v>52997</c:v>
                </c:pt>
                <c:pt idx="48">
                  <c:v>48759</c:v>
                </c:pt>
                <c:pt idx="49">
                  <c:v>48815</c:v>
                </c:pt>
                <c:pt idx="50">
                  <c:v>50502</c:v>
                </c:pt>
                <c:pt idx="51">
                  <c:v>52258</c:v>
                </c:pt>
                <c:pt idx="52">
                  <c:v>51136</c:v>
                </c:pt>
                <c:pt idx="53">
                  <c:v>52463</c:v>
                </c:pt>
                <c:pt idx="54">
                  <c:v>51880</c:v>
                </c:pt>
                <c:pt idx="55">
                  <c:v>50402</c:v>
                </c:pt>
                <c:pt idx="56">
                  <c:v>49709</c:v>
                </c:pt>
                <c:pt idx="57">
                  <c:v>48984</c:v>
                </c:pt>
                <c:pt idx="58">
                  <c:v>48426</c:v>
                </c:pt>
                <c:pt idx="59">
                  <c:v>49291</c:v>
                </c:pt>
                <c:pt idx="60">
                  <c:v>49197</c:v>
                </c:pt>
                <c:pt idx="61">
                  <c:v>45845</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1B77-45BB-8758-CE529DA9FD0E}"/>
            </c:ext>
          </c:extLst>
        </c:ser>
        <c:dLbls>
          <c:showLegendKey val="0"/>
          <c:showVal val="0"/>
          <c:showCatName val="0"/>
          <c:showSerName val="0"/>
          <c:showPercent val="0"/>
          <c:showBubbleSize val="0"/>
        </c:dLbls>
        <c:marker val="1"/>
        <c:smooth val="0"/>
        <c:axId val="159994240"/>
        <c:axId val="159996544"/>
      </c:lineChart>
      <c:catAx>
        <c:axId val="159994240"/>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US"/>
                  <a:t>QUARTERS</a:t>
                </a:r>
              </a:p>
            </c:rich>
          </c:tx>
          <c:layout>
            <c:manualLayout>
              <c:xMode val="edge"/>
              <c:yMode val="edge"/>
              <c:x val="0.48280474456552697"/>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996544"/>
        <c:crosses val="autoZero"/>
        <c:auto val="1"/>
        <c:lblAlgn val="ctr"/>
        <c:lblOffset val="100"/>
        <c:tickLblSkip val="1"/>
        <c:tickMarkSkip val="1"/>
        <c:noMultiLvlLbl val="0"/>
      </c:catAx>
      <c:valAx>
        <c:axId val="159996544"/>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UNITS SOLD</a:t>
                </a:r>
              </a:p>
            </c:rich>
          </c:tx>
          <c:layout>
            <c:manualLayout>
              <c:xMode val="edge"/>
              <c:yMode val="edge"/>
              <c:x val="5.342237061769616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994240"/>
        <c:crosses val="autoZero"/>
        <c:crossBetween val="between"/>
      </c:valAx>
      <c:spPr>
        <a:solidFill>
          <a:srgbClr val="C0C0C0"/>
        </a:solidFill>
        <a:ln w="12700">
          <a:solidFill>
            <a:srgbClr val="808080"/>
          </a:solidFill>
          <a:prstDash val="solid"/>
        </a:ln>
      </c:spPr>
    </c:plotArea>
    <c:legend>
      <c:legendPos val="r"/>
      <c:layout>
        <c:manualLayout>
          <c:xMode val="edge"/>
          <c:yMode val="edge"/>
          <c:x val="0.97291732657586316"/>
          <c:y val="0.31767955801104975"/>
          <c:w val="1.662971175166297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1 UNIT SALES - GERMANY</a:t>
            </a:r>
          </a:p>
        </c:rich>
      </c:tx>
      <c:layout>
        <c:manualLayout>
          <c:xMode val="edge"/>
          <c:yMode val="edge"/>
          <c:x val="0.45115038346115371"/>
          <c:y val="3.3149171270718231E-2"/>
        </c:manualLayout>
      </c:layout>
      <c:overlay val="0"/>
      <c:spPr>
        <a:noFill/>
        <a:ln w="25400">
          <a:noFill/>
        </a:ln>
      </c:spPr>
    </c:title>
    <c:autoTitleDeleted val="0"/>
    <c:plotArea>
      <c:layout>
        <c:manualLayout>
          <c:layoutTarget val="inner"/>
          <c:xMode val="edge"/>
          <c:yMode val="edge"/>
          <c:x val="1.5024513680215087E-2"/>
          <c:y val="0.19060773480662985"/>
          <c:w val="0.94591175075122569"/>
          <c:h val="0.54419889502762431"/>
        </c:manualLayout>
      </c:layout>
      <c:lineChart>
        <c:grouping val="standard"/>
        <c:varyColors val="0"/>
        <c:ser>
          <c:idx val="0"/>
          <c:order val="0"/>
          <c:tx>
            <c:strRef>
              <c:f>COMPETITORS!$A$301</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COMPETITORS!$B$299:$BX$300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COMPETITORS!$B$301:$BX$301</c:f>
              <c:numCache>
                <c:formatCode>#,##0_);\(#,##0\)</c:formatCode>
                <c:ptCount val="75"/>
                <c:pt idx="0">
                  <c:v>38279</c:v>
                </c:pt>
                <c:pt idx="1">
                  <c:v>35903</c:v>
                </c:pt>
                <c:pt idx="2">
                  <c:v>35509</c:v>
                </c:pt>
                <c:pt idx="3">
                  <c:v>44243</c:v>
                </c:pt>
                <c:pt idx="4">
                  <c:v>45560</c:v>
                </c:pt>
                <c:pt idx="5">
                  <c:v>32868</c:v>
                </c:pt>
                <c:pt idx="6">
                  <c:v>34330</c:v>
                </c:pt>
                <c:pt idx="7">
                  <c:v>39768</c:v>
                </c:pt>
                <c:pt idx="8">
                  <c:v>40538</c:v>
                </c:pt>
                <c:pt idx="9">
                  <c:v>41672</c:v>
                </c:pt>
                <c:pt idx="10">
                  <c:v>33511</c:v>
                </c:pt>
                <c:pt idx="11">
                  <c:v>39803</c:v>
                </c:pt>
                <c:pt idx="12">
                  <c:v>45554</c:v>
                </c:pt>
                <c:pt idx="13">
                  <c:v>42188</c:v>
                </c:pt>
                <c:pt idx="14">
                  <c:v>36326</c:v>
                </c:pt>
                <c:pt idx="15">
                  <c:v>35258</c:v>
                </c:pt>
                <c:pt idx="16">
                  <c:v>36032</c:v>
                </c:pt>
                <c:pt idx="17">
                  <c:v>38634</c:v>
                </c:pt>
                <c:pt idx="18">
                  <c:v>40960</c:v>
                </c:pt>
                <c:pt idx="19">
                  <c:v>42219</c:v>
                </c:pt>
                <c:pt idx="20">
                  <c:v>43672</c:v>
                </c:pt>
                <c:pt idx="21">
                  <c:v>44303</c:v>
                </c:pt>
                <c:pt idx="22">
                  <c:v>38703</c:v>
                </c:pt>
                <c:pt idx="23">
                  <c:v>40659</c:v>
                </c:pt>
                <c:pt idx="24">
                  <c:v>31877</c:v>
                </c:pt>
                <c:pt idx="25">
                  <c:v>34697</c:v>
                </c:pt>
                <c:pt idx="26">
                  <c:v>32616</c:v>
                </c:pt>
                <c:pt idx="27">
                  <c:v>30129</c:v>
                </c:pt>
                <c:pt idx="28">
                  <c:v>39595</c:v>
                </c:pt>
                <c:pt idx="29">
                  <c:v>41152</c:v>
                </c:pt>
                <c:pt idx="30">
                  <c:v>43581</c:v>
                </c:pt>
                <c:pt idx="31">
                  <c:v>46210</c:v>
                </c:pt>
                <c:pt idx="32">
                  <c:v>45097</c:v>
                </c:pt>
                <c:pt idx="33">
                  <c:v>52283</c:v>
                </c:pt>
                <c:pt idx="34">
                  <c:v>49210</c:v>
                </c:pt>
                <c:pt idx="35">
                  <c:v>50885</c:v>
                </c:pt>
                <c:pt idx="36">
                  <c:v>52764</c:v>
                </c:pt>
                <c:pt idx="37">
                  <c:v>54034</c:v>
                </c:pt>
                <c:pt idx="38">
                  <c:v>55288</c:v>
                </c:pt>
                <c:pt idx="39">
                  <c:v>56240</c:v>
                </c:pt>
                <c:pt idx="40">
                  <c:v>54797</c:v>
                </c:pt>
                <c:pt idx="41">
                  <c:v>55959</c:v>
                </c:pt>
                <c:pt idx="42">
                  <c:v>55659</c:v>
                </c:pt>
                <c:pt idx="43">
                  <c:v>53211</c:v>
                </c:pt>
                <c:pt idx="44">
                  <c:v>52644</c:v>
                </c:pt>
                <c:pt idx="45">
                  <c:v>53657</c:v>
                </c:pt>
                <c:pt idx="46">
                  <c:v>56501</c:v>
                </c:pt>
                <c:pt idx="47">
                  <c:v>56635</c:v>
                </c:pt>
                <c:pt idx="48">
                  <c:v>51534</c:v>
                </c:pt>
                <c:pt idx="49">
                  <c:v>51727</c:v>
                </c:pt>
                <c:pt idx="50">
                  <c:v>53205</c:v>
                </c:pt>
                <c:pt idx="51">
                  <c:v>55175</c:v>
                </c:pt>
                <c:pt idx="52">
                  <c:v>54075</c:v>
                </c:pt>
                <c:pt idx="53">
                  <c:v>55331</c:v>
                </c:pt>
                <c:pt idx="54">
                  <c:v>55229</c:v>
                </c:pt>
                <c:pt idx="55">
                  <c:v>54122</c:v>
                </c:pt>
                <c:pt idx="56">
                  <c:v>54175</c:v>
                </c:pt>
                <c:pt idx="57">
                  <c:v>53592</c:v>
                </c:pt>
                <c:pt idx="58">
                  <c:v>53106</c:v>
                </c:pt>
                <c:pt idx="59">
                  <c:v>53936</c:v>
                </c:pt>
                <c:pt idx="60">
                  <c:v>54354</c:v>
                </c:pt>
                <c:pt idx="61">
                  <c:v>51834</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8E6C-4D41-B2B5-0702D9616791}"/>
            </c:ext>
          </c:extLst>
        </c:ser>
        <c:ser>
          <c:idx val="1"/>
          <c:order val="1"/>
          <c:tx>
            <c:strRef>
              <c:f>COMPETITORS!$A$302</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COMPETITORS!$B$299:$BX$300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COMPETITORS!$B$302:$BX$302</c:f>
              <c:numCache>
                <c:formatCode>#,##0_);\(#,##0\)</c:formatCode>
                <c:ptCount val="75"/>
                <c:pt idx="0">
                  <c:v>38279</c:v>
                </c:pt>
                <c:pt idx="1">
                  <c:v>46797</c:v>
                </c:pt>
                <c:pt idx="2">
                  <c:v>38533</c:v>
                </c:pt>
                <c:pt idx="3">
                  <c:v>48129</c:v>
                </c:pt>
                <c:pt idx="4">
                  <c:v>52353</c:v>
                </c:pt>
                <c:pt idx="5">
                  <c:v>49963</c:v>
                </c:pt>
                <c:pt idx="6">
                  <c:v>38913</c:v>
                </c:pt>
                <c:pt idx="7">
                  <c:v>30279</c:v>
                </c:pt>
                <c:pt idx="8">
                  <c:v>39879</c:v>
                </c:pt>
                <c:pt idx="9">
                  <c:v>36894</c:v>
                </c:pt>
                <c:pt idx="10">
                  <c:v>34624</c:v>
                </c:pt>
                <c:pt idx="11">
                  <c:v>33316</c:v>
                </c:pt>
                <c:pt idx="12">
                  <c:v>37374</c:v>
                </c:pt>
                <c:pt idx="13">
                  <c:v>49878</c:v>
                </c:pt>
                <c:pt idx="14">
                  <c:v>53756</c:v>
                </c:pt>
                <c:pt idx="15">
                  <c:v>44532</c:v>
                </c:pt>
                <c:pt idx="16">
                  <c:v>36991</c:v>
                </c:pt>
                <c:pt idx="17">
                  <c:v>39360</c:v>
                </c:pt>
                <c:pt idx="18">
                  <c:v>42933</c:v>
                </c:pt>
                <c:pt idx="19">
                  <c:v>43138</c:v>
                </c:pt>
                <c:pt idx="20">
                  <c:v>43422</c:v>
                </c:pt>
                <c:pt idx="21">
                  <c:v>43991</c:v>
                </c:pt>
                <c:pt idx="22">
                  <c:v>43735</c:v>
                </c:pt>
                <c:pt idx="23">
                  <c:v>46669</c:v>
                </c:pt>
                <c:pt idx="24">
                  <c:v>53073</c:v>
                </c:pt>
                <c:pt idx="25">
                  <c:v>50322</c:v>
                </c:pt>
                <c:pt idx="26">
                  <c:v>48305</c:v>
                </c:pt>
                <c:pt idx="27">
                  <c:v>47425</c:v>
                </c:pt>
                <c:pt idx="28">
                  <c:v>44616</c:v>
                </c:pt>
                <c:pt idx="29">
                  <c:v>45104</c:v>
                </c:pt>
                <c:pt idx="30">
                  <c:v>45809</c:v>
                </c:pt>
                <c:pt idx="31">
                  <c:v>42205</c:v>
                </c:pt>
                <c:pt idx="32">
                  <c:v>40865</c:v>
                </c:pt>
                <c:pt idx="33">
                  <c:v>33988</c:v>
                </c:pt>
                <c:pt idx="34">
                  <c:v>40559</c:v>
                </c:pt>
                <c:pt idx="35">
                  <c:v>41743</c:v>
                </c:pt>
                <c:pt idx="36">
                  <c:v>41560</c:v>
                </c:pt>
                <c:pt idx="37">
                  <c:v>41771</c:v>
                </c:pt>
                <c:pt idx="38">
                  <c:v>41653</c:v>
                </c:pt>
                <c:pt idx="39">
                  <c:v>42213</c:v>
                </c:pt>
                <c:pt idx="40">
                  <c:v>46894</c:v>
                </c:pt>
                <c:pt idx="41">
                  <c:v>45689</c:v>
                </c:pt>
                <c:pt idx="42">
                  <c:v>47375</c:v>
                </c:pt>
                <c:pt idx="43">
                  <c:v>52523</c:v>
                </c:pt>
                <c:pt idx="44">
                  <c:v>52940</c:v>
                </c:pt>
                <c:pt idx="45">
                  <c:v>51301</c:v>
                </c:pt>
                <c:pt idx="46">
                  <c:v>46662</c:v>
                </c:pt>
                <c:pt idx="47">
                  <c:v>48379</c:v>
                </c:pt>
                <c:pt idx="48">
                  <c:v>57285</c:v>
                </c:pt>
                <c:pt idx="49">
                  <c:v>54950</c:v>
                </c:pt>
                <c:pt idx="50">
                  <c:v>52052</c:v>
                </c:pt>
                <c:pt idx="51">
                  <c:v>50121</c:v>
                </c:pt>
                <c:pt idx="52">
                  <c:v>49426</c:v>
                </c:pt>
                <c:pt idx="53">
                  <c:v>50731</c:v>
                </c:pt>
                <c:pt idx="54">
                  <c:v>52134</c:v>
                </c:pt>
                <c:pt idx="55">
                  <c:v>51534</c:v>
                </c:pt>
                <c:pt idx="56">
                  <c:v>53460</c:v>
                </c:pt>
                <c:pt idx="57">
                  <c:v>53582</c:v>
                </c:pt>
                <c:pt idx="58">
                  <c:v>53106</c:v>
                </c:pt>
                <c:pt idx="59">
                  <c:v>53936</c:v>
                </c:pt>
                <c:pt idx="60">
                  <c:v>52302</c:v>
                </c:pt>
                <c:pt idx="61">
                  <c:v>58935</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8E6C-4D41-B2B5-0702D9616791}"/>
            </c:ext>
          </c:extLst>
        </c:ser>
        <c:ser>
          <c:idx val="2"/>
          <c:order val="2"/>
          <c:tx>
            <c:strRef>
              <c:f>COMPETITORS!$A$303</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COMPETITORS!$B$299:$BX$300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COMPETITORS!$B$303:$BX$303</c:f>
              <c:numCache>
                <c:formatCode>#,##0_);\(#,##0\)</c:formatCode>
                <c:ptCount val="75"/>
                <c:pt idx="0">
                  <c:v>38279</c:v>
                </c:pt>
                <c:pt idx="1">
                  <c:v>35355</c:v>
                </c:pt>
                <c:pt idx="2">
                  <c:v>32577</c:v>
                </c:pt>
                <c:pt idx="3">
                  <c:v>30033</c:v>
                </c:pt>
                <c:pt idx="4">
                  <c:v>33839</c:v>
                </c:pt>
                <c:pt idx="5">
                  <c:v>41957</c:v>
                </c:pt>
                <c:pt idx="6">
                  <c:v>44441</c:v>
                </c:pt>
                <c:pt idx="7">
                  <c:v>28421</c:v>
                </c:pt>
                <c:pt idx="8">
                  <c:v>30720</c:v>
                </c:pt>
                <c:pt idx="9">
                  <c:v>43131</c:v>
                </c:pt>
                <c:pt idx="10">
                  <c:v>38401</c:v>
                </c:pt>
                <c:pt idx="11">
                  <c:v>34313</c:v>
                </c:pt>
                <c:pt idx="12">
                  <c:v>33385</c:v>
                </c:pt>
                <c:pt idx="13">
                  <c:v>32776</c:v>
                </c:pt>
                <c:pt idx="14">
                  <c:v>44652</c:v>
                </c:pt>
                <c:pt idx="15">
                  <c:v>47475</c:v>
                </c:pt>
                <c:pt idx="16">
                  <c:v>39705</c:v>
                </c:pt>
                <c:pt idx="17">
                  <c:v>40769</c:v>
                </c:pt>
                <c:pt idx="18">
                  <c:v>39397</c:v>
                </c:pt>
                <c:pt idx="19">
                  <c:v>41623</c:v>
                </c:pt>
                <c:pt idx="20">
                  <c:v>43270</c:v>
                </c:pt>
                <c:pt idx="21">
                  <c:v>43266</c:v>
                </c:pt>
                <c:pt idx="22">
                  <c:v>44608</c:v>
                </c:pt>
                <c:pt idx="23">
                  <c:v>42806</c:v>
                </c:pt>
                <c:pt idx="24">
                  <c:v>43656</c:v>
                </c:pt>
                <c:pt idx="25">
                  <c:v>47957</c:v>
                </c:pt>
                <c:pt idx="26">
                  <c:v>43695</c:v>
                </c:pt>
                <c:pt idx="27">
                  <c:v>48592</c:v>
                </c:pt>
                <c:pt idx="28">
                  <c:v>49898</c:v>
                </c:pt>
                <c:pt idx="29">
                  <c:v>49690</c:v>
                </c:pt>
                <c:pt idx="30">
                  <c:v>52114</c:v>
                </c:pt>
                <c:pt idx="31">
                  <c:v>51513</c:v>
                </c:pt>
                <c:pt idx="32">
                  <c:v>53151</c:v>
                </c:pt>
                <c:pt idx="33">
                  <c:v>60896</c:v>
                </c:pt>
                <c:pt idx="34">
                  <c:v>57084</c:v>
                </c:pt>
                <c:pt idx="35">
                  <c:v>55826</c:v>
                </c:pt>
                <c:pt idx="36">
                  <c:v>51416</c:v>
                </c:pt>
                <c:pt idx="37">
                  <c:v>54638</c:v>
                </c:pt>
                <c:pt idx="38">
                  <c:v>55718</c:v>
                </c:pt>
                <c:pt idx="39">
                  <c:v>56568</c:v>
                </c:pt>
                <c:pt idx="40">
                  <c:v>55042</c:v>
                </c:pt>
                <c:pt idx="41">
                  <c:v>56152</c:v>
                </c:pt>
                <c:pt idx="42">
                  <c:v>55809</c:v>
                </c:pt>
                <c:pt idx="43">
                  <c:v>53324</c:v>
                </c:pt>
                <c:pt idx="44">
                  <c:v>52733</c:v>
                </c:pt>
                <c:pt idx="45">
                  <c:v>53728</c:v>
                </c:pt>
                <c:pt idx="46">
                  <c:v>56561</c:v>
                </c:pt>
                <c:pt idx="47">
                  <c:v>56682</c:v>
                </c:pt>
                <c:pt idx="48">
                  <c:v>51568</c:v>
                </c:pt>
                <c:pt idx="49">
                  <c:v>51756</c:v>
                </c:pt>
                <c:pt idx="50">
                  <c:v>53230</c:v>
                </c:pt>
                <c:pt idx="51">
                  <c:v>55196</c:v>
                </c:pt>
                <c:pt idx="52">
                  <c:v>54092</c:v>
                </c:pt>
                <c:pt idx="53">
                  <c:v>55345</c:v>
                </c:pt>
                <c:pt idx="54">
                  <c:v>55240</c:v>
                </c:pt>
                <c:pt idx="55">
                  <c:v>54131</c:v>
                </c:pt>
                <c:pt idx="56">
                  <c:v>54182</c:v>
                </c:pt>
                <c:pt idx="57">
                  <c:v>53592</c:v>
                </c:pt>
                <c:pt idx="58">
                  <c:v>53106</c:v>
                </c:pt>
                <c:pt idx="59">
                  <c:v>53936</c:v>
                </c:pt>
                <c:pt idx="60">
                  <c:v>54354</c:v>
                </c:pt>
                <c:pt idx="61">
                  <c:v>49630</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8E6C-4D41-B2B5-0702D9616791}"/>
            </c:ext>
          </c:extLst>
        </c:ser>
        <c:ser>
          <c:idx val="3"/>
          <c:order val="3"/>
          <c:tx>
            <c:strRef>
              <c:f>COMPETITORS!$A$304</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COMPETITORS!$B$299:$BX$300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COMPETITORS!$B$304:$BX$304</c:f>
              <c:numCache>
                <c:formatCode>#,##0_);\(#,##0\)</c:formatCode>
                <c:ptCount val="75"/>
                <c:pt idx="0">
                  <c:v>38279</c:v>
                </c:pt>
                <c:pt idx="1">
                  <c:v>46797</c:v>
                </c:pt>
                <c:pt idx="2">
                  <c:v>42320</c:v>
                </c:pt>
                <c:pt idx="3">
                  <c:v>37806</c:v>
                </c:pt>
                <c:pt idx="4">
                  <c:v>38062</c:v>
                </c:pt>
                <c:pt idx="5">
                  <c:v>41933</c:v>
                </c:pt>
                <c:pt idx="6">
                  <c:v>48111</c:v>
                </c:pt>
                <c:pt idx="7">
                  <c:v>40624</c:v>
                </c:pt>
                <c:pt idx="8">
                  <c:v>29274</c:v>
                </c:pt>
                <c:pt idx="9">
                  <c:v>31383</c:v>
                </c:pt>
                <c:pt idx="10">
                  <c:v>44957</c:v>
                </c:pt>
                <c:pt idx="11">
                  <c:v>47377</c:v>
                </c:pt>
                <c:pt idx="12">
                  <c:v>37299</c:v>
                </c:pt>
                <c:pt idx="13">
                  <c:v>38220</c:v>
                </c:pt>
                <c:pt idx="14">
                  <c:v>41033</c:v>
                </c:pt>
                <c:pt idx="15">
                  <c:v>52440</c:v>
                </c:pt>
                <c:pt idx="16">
                  <c:v>48863</c:v>
                </c:pt>
                <c:pt idx="17">
                  <c:v>46908</c:v>
                </c:pt>
                <c:pt idx="18">
                  <c:v>42195</c:v>
                </c:pt>
                <c:pt idx="19">
                  <c:v>43176</c:v>
                </c:pt>
                <c:pt idx="20">
                  <c:v>44106</c:v>
                </c:pt>
                <c:pt idx="21">
                  <c:v>43698</c:v>
                </c:pt>
                <c:pt idx="22">
                  <c:v>41065</c:v>
                </c:pt>
                <c:pt idx="23">
                  <c:v>38299</c:v>
                </c:pt>
                <c:pt idx="24">
                  <c:v>38606</c:v>
                </c:pt>
                <c:pt idx="25">
                  <c:v>42182</c:v>
                </c:pt>
                <c:pt idx="26">
                  <c:v>54594</c:v>
                </c:pt>
                <c:pt idx="27">
                  <c:v>60820</c:v>
                </c:pt>
                <c:pt idx="28">
                  <c:v>57993</c:v>
                </c:pt>
                <c:pt idx="29">
                  <c:v>58691</c:v>
                </c:pt>
                <c:pt idx="30">
                  <c:v>57606</c:v>
                </c:pt>
                <c:pt idx="31">
                  <c:v>55318</c:v>
                </c:pt>
                <c:pt idx="32">
                  <c:v>55938</c:v>
                </c:pt>
                <c:pt idx="33">
                  <c:v>39260</c:v>
                </c:pt>
                <c:pt idx="34">
                  <c:v>41965</c:v>
                </c:pt>
                <c:pt idx="35">
                  <c:v>42295</c:v>
                </c:pt>
                <c:pt idx="36">
                  <c:v>41814</c:v>
                </c:pt>
                <c:pt idx="37">
                  <c:v>41909</c:v>
                </c:pt>
                <c:pt idx="38">
                  <c:v>41732</c:v>
                </c:pt>
                <c:pt idx="39">
                  <c:v>42263</c:v>
                </c:pt>
                <c:pt idx="40">
                  <c:v>46930</c:v>
                </c:pt>
                <c:pt idx="41">
                  <c:v>45713</c:v>
                </c:pt>
                <c:pt idx="42">
                  <c:v>47393</c:v>
                </c:pt>
                <c:pt idx="43">
                  <c:v>52538</c:v>
                </c:pt>
                <c:pt idx="44">
                  <c:v>51462</c:v>
                </c:pt>
                <c:pt idx="45">
                  <c:v>49893</c:v>
                </c:pt>
                <c:pt idx="46">
                  <c:v>46668</c:v>
                </c:pt>
                <c:pt idx="47">
                  <c:v>48385</c:v>
                </c:pt>
                <c:pt idx="48">
                  <c:v>57290</c:v>
                </c:pt>
                <c:pt idx="49">
                  <c:v>54954</c:v>
                </c:pt>
                <c:pt idx="50">
                  <c:v>52055</c:v>
                </c:pt>
                <c:pt idx="51">
                  <c:v>50124</c:v>
                </c:pt>
                <c:pt idx="52">
                  <c:v>49428</c:v>
                </c:pt>
                <c:pt idx="53">
                  <c:v>50732</c:v>
                </c:pt>
                <c:pt idx="54">
                  <c:v>52135</c:v>
                </c:pt>
                <c:pt idx="55">
                  <c:v>51535</c:v>
                </c:pt>
                <c:pt idx="56">
                  <c:v>53461</c:v>
                </c:pt>
                <c:pt idx="57">
                  <c:v>53582</c:v>
                </c:pt>
                <c:pt idx="58">
                  <c:v>53106</c:v>
                </c:pt>
                <c:pt idx="59">
                  <c:v>53936</c:v>
                </c:pt>
                <c:pt idx="60">
                  <c:v>54354</c:v>
                </c:pt>
                <c:pt idx="61">
                  <c:v>53726</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8E6C-4D41-B2B5-0702D9616791}"/>
            </c:ext>
          </c:extLst>
        </c:ser>
        <c:ser>
          <c:idx val="4"/>
          <c:order val="4"/>
          <c:tx>
            <c:strRef>
              <c:f>COMPETITORS!$A$305</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COMPETITORS!$B$299:$BX$300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COMPETITORS!$B$305:$BX$305</c:f>
              <c:numCache>
                <c:formatCode>#,##0_);\(#,##0\)</c:formatCode>
                <c:ptCount val="75"/>
                <c:pt idx="0">
                  <c:v>38279</c:v>
                </c:pt>
                <c:pt idx="1">
                  <c:v>35355</c:v>
                </c:pt>
                <c:pt idx="2">
                  <c:v>37589</c:v>
                </c:pt>
                <c:pt idx="3">
                  <c:v>33706</c:v>
                </c:pt>
                <c:pt idx="4">
                  <c:v>31160</c:v>
                </c:pt>
                <c:pt idx="5">
                  <c:v>31011</c:v>
                </c:pt>
                <c:pt idx="6">
                  <c:v>40221</c:v>
                </c:pt>
                <c:pt idx="7">
                  <c:v>39605</c:v>
                </c:pt>
                <c:pt idx="8">
                  <c:v>42259</c:v>
                </c:pt>
                <c:pt idx="9">
                  <c:v>32126</c:v>
                </c:pt>
                <c:pt idx="10">
                  <c:v>34707</c:v>
                </c:pt>
                <c:pt idx="11">
                  <c:v>45053</c:v>
                </c:pt>
                <c:pt idx="12">
                  <c:v>43745</c:v>
                </c:pt>
                <c:pt idx="13">
                  <c:v>30959</c:v>
                </c:pt>
                <c:pt idx="14">
                  <c:v>34635</c:v>
                </c:pt>
                <c:pt idx="15">
                  <c:v>38605</c:v>
                </c:pt>
                <c:pt idx="16">
                  <c:v>48565</c:v>
                </c:pt>
                <c:pt idx="17">
                  <c:v>46006</c:v>
                </c:pt>
                <c:pt idx="18">
                  <c:v>47215</c:v>
                </c:pt>
                <c:pt idx="19">
                  <c:v>43719</c:v>
                </c:pt>
                <c:pt idx="20">
                  <c:v>41383</c:v>
                </c:pt>
                <c:pt idx="21">
                  <c:v>39963</c:v>
                </c:pt>
                <c:pt idx="22">
                  <c:v>45971</c:v>
                </c:pt>
                <c:pt idx="23">
                  <c:v>48662</c:v>
                </c:pt>
                <c:pt idx="24">
                  <c:v>52675</c:v>
                </c:pt>
                <c:pt idx="25">
                  <c:v>50016</c:v>
                </c:pt>
                <c:pt idx="26">
                  <c:v>45800</c:v>
                </c:pt>
                <c:pt idx="27">
                  <c:v>39670</c:v>
                </c:pt>
                <c:pt idx="28">
                  <c:v>40927</c:v>
                </c:pt>
                <c:pt idx="29">
                  <c:v>35634</c:v>
                </c:pt>
                <c:pt idx="30">
                  <c:v>36057</c:v>
                </c:pt>
                <c:pt idx="31">
                  <c:v>39474</c:v>
                </c:pt>
                <c:pt idx="32">
                  <c:v>40607</c:v>
                </c:pt>
                <c:pt idx="33">
                  <c:v>50839</c:v>
                </c:pt>
                <c:pt idx="34">
                  <c:v>50599</c:v>
                </c:pt>
                <c:pt idx="35">
                  <c:v>53280</c:v>
                </c:pt>
                <c:pt idx="36">
                  <c:v>50106</c:v>
                </c:pt>
                <c:pt idx="37">
                  <c:v>51914</c:v>
                </c:pt>
                <c:pt idx="38">
                  <c:v>53738</c:v>
                </c:pt>
                <c:pt idx="39">
                  <c:v>55037</c:v>
                </c:pt>
                <c:pt idx="40">
                  <c:v>53892</c:v>
                </c:pt>
                <c:pt idx="41">
                  <c:v>55239</c:v>
                </c:pt>
                <c:pt idx="42">
                  <c:v>55098</c:v>
                </c:pt>
                <c:pt idx="43">
                  <c:v>52789</c:v>
                </c:pt>
                <c:pt idx="44">
                  <c:v>52315</c:v>
                </c:pt>
                <c:pt idx="45">
                  <c:v>53392</c:v>
                </c:pt>
                <c:pt idx="46">
                  <c:v>56280</c:v>
                </c:pt>
                <c:pt idx="47">
                  <c:v>56458</c:v>
                </c:pt>
                <c:pt idx="48">
                  <c:v>51407</c:v>
                </c:pt>
                <c:pt idx="49">
                  <c:v>51619</c:v>
                </c:pt>
                <c:pt idx="50">
                  <c:v>53112</c:v>
                </c:pt>
                <c:pt idx="51">
                  <c:v>55095</c:v>
                </c:pt>
                <c:pt idx="52">
                  <c:v>54010</c:v>
                </c:pt>
                <c:pt idx="53">
                  <c:v>55279</c:v>
                </c:pt>
                <c:pt idx="54">
                  <c:v>55188</c:v>
                </c:pt>
                <c:pt idx="55">
                  <c:v>54091</c:v>
                </c:pt>
                <c:pt idx="56">
                  <c:v>54150</c:v>
                </c:pt>
                <c:pt idx="57">
                  <c:v>53592</c:v>
                </c:pt>
                <c:pt idx="58">
                  <c:v>53106</c:v>
                </c:pt>
                <c:pt idx="59">
                  <c:v>53936</c:v>
                </c:pt>
                <c:pt idx="60">
                  <c:v>54354</c:v>
                </c:pt>
                <c:pt idx="61">
                  <c:v>58166</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8E6C-4D41-B2B5-0702D9616791}"/>
            </c:ext>
          </c:extLst>
        </c:ser>
        <c:dLbls>
          <c:showLegendKey val="0"/>
          <c:showVal val="0"/>
          <c:showCatName val="0"/>
          <c:showSerName val="0"/>
          <c:showPercent val="0"/>
          <c:showBubbleSize val="0"/>
        </c:dLbls>
        <c:marker val="1"/>
        <c:smooth val="0"/>
        <c:axId val="160130944"/>
        <c:axId val="160149888"/>
      </c:lineChart>
      <c:catAx>
        <c:axId val="160130944"/>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QUARTERS</a:t>
                </a:r>
              </a:p>
            </c:rich>
          </c:tx>
          <c:layout>
            <c:manualLayout>
              <c:xMode val="edge"/>
              <c:yMode val="edge"/>
              <c:x val="0.48249416472157386"/>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0149888"/>
        <c:crosses val="autoZero"/>
        <c:auto val="1"/>
        <c:lblAlgn val="ctr"/>
        <c:lblOffset val="100"/>
        <c:tickLblSkip val="1"/>
        <c:tickMarkSkip val="1"/>
        <c:noMultiLvlLbl val="0"/>
      </c:catAx>
      <c:valAx>
        <c:axId val="160149888"/>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a:t>
                </a:r>
              </a:p>
            </c:rich>
          </c:tx>
          <c:layout>
            <c:manualLayout>
              <c:xMode val="edge"/>
              <c:yMode val="edge"/>
              <c:x val="5.3351117039013001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0130944"/>
        <c:crosses val="autoZero"/>
        <c:crossBetween val="between"/>
      </c:valAx>
      <c:spPr>
        <a:solidFill>
          <a:srgbClr val="C0C0C0"/>
        </a:solidFill>
        <a:ln w="12700">
          <a:solidFill>
            <a:srgbClr val="808080"/>
          </a:solidFill>
          <a:prstDash val="solid"/>
        </a:ln>
      </c:spPr>
    </c:plotArea>
    <c:legend>
      <c:legendPos val="r"/>
      <c:layout>
        <c:manualLayout>
          <c:xMode val="edge"/>
          <c:yMode val="edge"/>
          <c:x val="0.97358848647793772"/>
          <c:y val="0.31767955801104975"/>
          <c:w val="1.6606041436027202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1 UNIT SALES - UNITED STATES</a:t>
            </a:r>
          </a:p>
        </c:rich>
      </c:tx>
      <c:layout>
        <c:manualLayout>
          <c:xMode val="edge"/>
          <c:yMode val="edge"/>
          <c:x val="0.44307185641861546"/>
          <c:y val="3.3149171270718231E-2"/>
        </c:manualLayout>
      </c:layout>
      <c:overlay val="0"/>
      <c:spPr>
        <a:noFill/>
        <a:ln w="25400">
          <a:noFill/>
        </a:ln>
      </c:spPr>
    </c:title>
    <c:autoTitleDeleted val="0"/>
    <c:plotArea>
      <c:layout>
        <c:manualLayout>
          <c:layoutTarget val="inner"/>
          <c:xMode val="edge"/>
          <c:yMode val="edge"/>
          <c:x val="1.6162256377753131E-2"/>
          <c:y val="0.19060773480662985"/>
          <c:w val="0.96418951037870382"/>
          <c:h val="0.54419889502762431"/>
        </c:manualLayout>
      </c:layout>
      <c:lineChart>
        <c:grouping val="standard"/>
        <c:varyColors val="0"/>
        <c:ser>
          <c:idx val="0"/>
          <c:order val="0"/>
          <c:tx>
            <c:strRef>
              <c:f>COMPETITORS!$A$343</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COMPETITORS!$B$341:$BX$342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COMPETITORS!$B$343:$BX$343</c:f>
              <c:numCache>
                <c:formatCode>#,##0_);\(#,##0\)</c:formatCode>
                <c:ptCount val="75"/>
                <c:pt idx="0">
                  <c:v>83683</c:v>
                </c:pt>
                <c:pt idx="1">
                  <c:v>83137</c:v>
                </c:pt>
                <c:pt idx="2">
                  <c:v>82220</c:v>
                </c:pt>
                <c:pt idx="3">
                  <c:v>96748</c:v>
                </c:pt>
                <c:pt idx="4">
                  <c:v>97381</c:v>
                </c:pt>
                <c:pt idx="5">
                  <c:v>72058</c:v>
                </c:pt>
                <c:pt idx="6">
                  <c:v>78922</c:v>
                </c:pt>
                <c:pt idx="7">
                  <c:v>106637</c:v>
                </c:pt>
                <c:pt idx="8">
                  <c:v>110351</c:v>
                </c:pt>
                <c:pt idx="9">
                  <c:v>113956</c:v>
                </c:pt>
                <c:pt idx="10">
                  <c:v>95915</c:v>
                </c:pt>
                <c:pt idx="11">
                  <c:v>108624</c:v>
                </c:pt>
                <c:pt idx="12">
                  <c:v>123726</c:v>
                </c:pt>
                <c:pt idx="13">
                  <c:v>119919</c:v>
                </c:pt>
                <c:pt idx="14">
                  <c:v>95643</c:v>
                </c:pt>
                <c:pt idx="15">
                  <c:v>86938</c:v>
                </c:pt>
                <c:pt idx="16">
                  <c:v>88879</c:v>
                </c:pt>
                <c:pt idx="17">
                  <c:v>95226</c:v>
                </c:pt>
                <c:pt idx="18">
                  <c:v>103291</c:v>
                </c:pt>
                <c:pt idx="19">
                  <c:v>108544</c:v>
                </c:pt>
                <c:pt idx="20">
                  <c:v>112078</c:v>
                </c:pt>
                <c:pt idx="21">
                  <c:v>115747</c:v>
                </c:pt>
                <c:pt idx="22">
                  <c:v>102847</c:v>
                </c:pt>
                <c:pt idx="23">
                  <c:v>110536</c:v>
                </c:pt>
                <c:pt idx="24">
                  <c:v>86825</c:v>
                </c:pt>
                <c:pt idx="25">
                  <c:v>94263</c:v>
                </c:pt>
                <c:pt idx="26">
                  <c:v>86168</c:v>
                </c:pt>
                <c:pt idx="27">
                  <c:v>77609</c:v>
                </c:pt>
                <c:pt idx="28">
                  <c:v>100933</c:v>
                </c:pt>
                <c:pt idx="29">
                  <c:v>105087</c:v>
                </c:pt>
                <c:pt idx="30">
                  <c:v>109127</c:v>
                </c:pt>
                <c:pt idx="31">
                  <c:v>107185</c:v>
                </c:pt>
                <c:pt idx="32">
                  <c:v>105707</c:v>
                </c:pt>
                <c:pt idx="33">
                  <c:v>114741</c:v>
                </c:pt>
                <c:pt idx="34">
                  <c:v>128188</c:v>
                </c:pt>
                <c:pt idx="35">
                  <c:v>128405</c:v>
                </c:pt>
                <c:pt idx="36">
                  <c:v>132936</c:v>
                </c:pt>
                <c:pt idx="37">
                  <c:v>132162</c:v>
                </c:pt>
                <c:pt idx="38">
                  <c:v>135132</c:v>
                </c:pt>
                <c:pt idx="39">
                  <c:v>135816</c:v>
                </c:pt>
                <c:pt idx="40">
                  <c:v>131922</c:v>
                </c:pt>
                <c:pt idx="41">
                  <c:v>136250</c:v>
                </c:pt>
                <c:pt idx="42">
                  <c:v>136687</c:v>
                </c:pt>
                <c:pt idx="43">
                  <c:v>128557</c:v>
                </c:pt>
                <c:pt idx="44">
                  <c:v>128771</c:v>
                </c:pt>
                <c:pt idx="45">
                  <c:v>131778</c:v>
                </c:pt>
                <c:pt idx="46">
                  <c:v>139470</c:v>
                </c:pt>
                <c:pt idx="47">
                  <c:v>137806</c:v>
                </c:pt>
                <c:pt idx="48">
                  <c:v>122613</c:v>
                </c:pt>
                <c:pt idx="49">
                  <c:v>124893</c:v>
                </c:pt>
                <c:pt idx="50">
                  <c:v>129044</c:v>
                </c:pt>
                <c:pt idx="51">
                  <c:v>134119</c:v>
                </c:pt>
                <c:pt idx="52">
                  <c:v>133045</c:v>
                </c:pt>
                <c:pt idx="53">
                  <c:v>134392</c:v>
                </c:pt>
                <c:pt idx="54">
                  <c:v>134136</c:v>
                </c:pt>
                <c:pt idx="55">
                  <c:v>134809</c:v>
                </c:pt>
                <c:pt idx="56">
                  <c:v>136959</c:v>
                </c:pt>
                <c:pt idx="57">
                  <c:v>136171</c:v>
                </c:pt>
                <c:pt idx="58">
                  <c:v>136657</c:v>
                </c:pt>
                <c:pt idx="59">
                  <c:v>137053</c:v>
                </c:pt>
                <c:pt idx="60">
                  <c:v>139932</c:v>
                </c:pt>
                <c:pt idx="61">
                  <c:v>127968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1133-40C0-9C47-777330251881}"/>
            </c:ext>
          </c:extLst>
        </c:ser>
        <c:ser>
          <c:idx val="1"/>
          <c:order val="1"/>
          <c:tx>
            <c:strRef>
              <c:f>COMPETITORS!$A$344</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COMPETITORS!$B$341:$BX$342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COMPETITORS!$B$344:$BX$344</c:f>
              <c:numCache>
                <c:formatCode>#,##0_);\(#,##0\)</c:formatCode>
                <c:ptCount val="75"/>
                <c:pt idx="0">
                  <c:v>83683</c:v>
                </c:pt>
                <c:pt idx="1">
                  <c:v>95983</c:v>
                </c:pt>
                <c:pt idx="2">
                  <c:v>84022</c:v>
                </c:pt>
                <c:pt idx="3">
                  <c:v>110515</c:v>
                </c:pt>
                <c:pt idx="4">
                  <c:v>120537</c:v>
                </c:pt>
                <c:pt idx="5">
                  <c:v>118073</c:v>
                </c:pt>
                <c:pt idx="6">
                  <c:v>89633</c:v>
                </c:pt>
                <c:pt idx="7">
                  <c:v>84111</c:v>
                </c:pt>
                <c:pt idx="8">
                  <c:v>111674</c:v>
                </c:pt>
                <c:pt idx="9">
                  <c:v>99038</c:v>
                </c:pt>
                <c:pt idx="10">
                  <c:v>95813</c:v>
                </c:pt>
                <c:pt idx="11">
                  <c:v>72540</c:v>
                </c:pt>
                <c:pt idx="12">
                  <c:v>91478</c:v>
                </c:pt>
                <c:pt idx="13">
                  <c:v>123263</c:v>
                </c:pt>
                <c:pt idx="14">
                  <c:v>153553</c:v>
                </c:pt>
                <c:pt idx="15">
                  <c:v>136450</c:v>
                </c:pt>
                <c:pt idx="16">
                  <c:v>104313</c:v>
                </c:pt>
                <c:pt idx="17">
                  <c:v>106005</c:v>
                </c:pt>
                <c:pt idx="18">
                  <c:v>112527</c:v>
                </c:pt>
                <c:pt idx="19">
                  <c:v>113417</c:v>
                </c:pt>
                <c:pt idx="20">
                  <c:v>112142</c:v>
                </c:pt>
                <c:pt idx="21">
                  <c:v>114091</c:v>
                </c:pt>
                <c:pt idx="22">
                  <c:v>113750</c:v>
                </c:pt>
                <c:pt idx="23">
                  <c:v>117183</c:v>
                </c:pt>
                <c:pt idx="24">
                  <c:v>130365</c:v>
                </c:pt>
                <c:pt idx="25">
                  <c:v>120167</c:v>
                </c:pt>
                <c:pt idx="26">
                  <c:v>122181</c:v>
                </c:pt>
                <c:pt idx="27">
                  <c:v>119105</c:v>
                </c:pt>
                <c:pt idx="28">
                  <c:v>110995</c:v>
                </c:pt>
                <c:pt idx="29">
                  <c:v>112918</c:v>
                </c:pt>
                <c:pt idx="30">
                  <c:v>112684</c:v>
                </c:pt>
                <c:pt idx="31">
                  <c:v>104815</c:v>
                </c:pt>
                <c:pt idx="32">
                  <c:v>100741</c:v>
                </c:pt>
                <c:pt idx="33">
                  <c:v>83049</c:v>
                </c:pt>
                <c:pt idx="34">
                  <c:v>107049</c:v>
                </c:pt>
                <c:pt idx="35">
                  <c:v>115129</c:v>
                </c:pt>
                <c:pt idx="36">
                  <c:v>124750</c:v>
                </c:pt>
                <c:pt idx="37">
                  <c:v>124310</c:v>
                </c:pt>
                <c:pt idx="38">
                  <c:v>125354</c:v>
                </c:pt>
                <c:pt idx="39">
                  <c:v>126051</c:v>
                </c:pt>
                <c:pt idx="40">
                  <c:v>134321</c:v>
                </c:pt>
                <c:pt idx="41">
                  <c:v>129152</c:v>
                </c:pt>
                <c:pt idx="42">
                  <c:v>131631</c:v>
                </c:pt>
                <c:pt idx="43">
                  <c:v>143506</c:v>
                </c:pt>
                <c:pt idx="44">
                  <c:v>146483</c:v>
                </c:pt>
                <c:pt idx="45">
                  <c:v>149962</c:v>
                </c:pt>
                <c:pt idx="46">
                  <c:v>137160</c:v>
                </c:pt>
                <c:pt idx="47">
                  <c:v>140285</c:v>
                </c:pt>
                <c:pt idx="48">
                  <c:v>162189</c:v>
                </c:pt>
                <c:pt idx="49">
                  <c:v>157698</c:v>
                </c:pt>
                <c:pt idx="50">
                  <c:v>149558</c:v>
                </c:pt>
                <c:pt idx="51">
                  <c:v>144421</c:v>
                </c:pt>
                <c:pt idx="52">
                  <c:v>144125</c:v>
                </c:pt>
                <c:pt idx="53">
                  <c:v>146065</c:v>
                </c:pt>
                <c:pt idx="54">
                  <c:v>146008</c:v>
                </c:pt>
                <c:pt idx="55">
                  <c:v>134711</c:v>
                </c:pt>
                <c:pt idx="56">
                  <c:v>136909</c:v>
                </c:pt>
                <c:pt idx="57">
                  <c:v>136147</c:v>
                </c:pt>
                <c:pt idx="58">
                  <c:v>136657</c:v>
                </c:pt>
                <c:pt idx="59">
                  <c:v>137053</c:v>
                </c:pt>
                <c:pt idx="60">
                  <c:v>134171</c:v>
                </c:pt>
                <c:pt idx="61">
                  <c:v>179913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1133-40C0-9C47-777330251881}"/>
            </c:ext>
          </c:extLst>
        </c:ser>
        <c:ser>
          <c:idx val="2"/>
          <c:order val="2"/>
          <c:tx>
            <c:strRef>
              <c:f>COMPETITORS!$A$345</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COMPETITORS!$B$341:$BX$342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COMPETITORS!$B$345:$BX$345</c:f>
              <c:numCache>
                <c:formatCode>#,##0_);\(#,##0\)</c:formatCode>
                <c:ptCount val="75"/>
                <c:pt idx="0">
                  <c:v>83683</c:v>
                </c:pt>
                <c:pt idx="1">
                  <c:v>81378</c:v>
                </c:pt>
                <c:pt idx="2">
                  <c:v>75128</c:v>
                </c:pt>
                <c:pt idx="3">
                  <c:v>65583</c:v>
                </c:pt>
                <c:pt idx="4">
                  <c:v>72487</c:v>
                </c:pt>
                <c:pt idx="5">
                  <c:v>92155</c:v>
                </c:pt>
                <c:pt idx="6">
                  <c:v>102344</c:v>
                </c:pt>
                <c:pt idx="7">
                  <c:v>76298</c:v>
                </c:pt>
                <c:pt idx="8">
                  <c:v>79539</c:v>
                </c:pt>
                <c:pt idx="9">
                  <c:v>110487</c:v>
                </c:pt>
                <c:pt idx="10">
                  <c:v>105273</c:v>
                </c:pt>
                <c:pt idx="11">
                  <c:v>86113</c:v>
                </c:pt>
                <c:pt idx="12">
                  <c:v>86591</c:v>
                </c:pt>
                <c:pt idx="13">
                  <c:v>88272</c:v>
                </c:pt>
                <c:pt idx="14">
                  <c:v>115106</c:v>
                </c:pt>
                <c:pt idx="15">
                  <c:v>115352</c:v>
                </c:pt>
                <c:pt idx="16">
                  <c:v>97190</c:v>
                </c:pt>
                <c:pt idx="17">
                  <c:v>100078</c:v>
                </c:pt>
                <c:pt idx="18">
                  <c:v>98949</c:v>
                </c:pt>
                <c:pt idx="19">
                  <c:v>102860</c:v>
                </c:pt>
                <c:pt idx="20">
                  <c:v>105528</c:v>
                </c:pt>
                <c:pt idx="21">
                  <c:v>107233</c:v>
                </c:pt>
                <c:pt idx="22">
                  <c:v>112693</c:v>
                </c:pt>
                <c:pt idx="23">
                  <c:v>110604</c:v>
                </c:pt>
                <c:pt idx="24">
                  <c:v>112840</c:v>
                </c:pt>
                <c:pt idx="25">
                  <c:v>122758</c:v>
                </c:pt>
                <c:pt idx="26">
                  <c:v>112490</c:v>
                </c:pt>
                <c:pt idx="27">
                  <c:v>123766</c:v>
                </c:pt>
                <c:pt idx="28">
                  <c:v>126967</c:v>
                </c:pt>
                <c:pt idx="29">
                  <c:v>128488</c:v>
                </c:pt>
                <c:pt idx="30">
                  <c:v>133325</c:v>
                </c:pt>
                <c:pt idx="31">
                  <c:v>133691</c:v>
                </c:pt>
                <c:pt idx="32">
                  <c:v>142098</c:v>
                </c:pt>
                <c:pt idx="33">
                  <c:v>165542</c:v>
                </c:pt>
                <c:pt idx="34">
                  <c:v>130012</c:v>
                </c:pt>
                <c:pt idx="35">
                  <c:v>142707</c:v>
                </c:pt>
                <c:pt idx="36">
                  <c:v>130597</c:v>
                </c:pt>
                <c:pt idx="37">
                  <c:v>134312</c:v>
                </c:pt>
                <c:pt idx="38">
                  <c:v>136605</c:v>
                </c:pt>
                <c:pt idx="39">
                  <c:v>136862</c:v>
                </c:pt>
                <c:pt idx="40">
                  <c:v>132658</c:v>
                </c:pt>
                <c:pt idx="41">
                  <c:v>136809</c:v>
                </c:pt>
                <c:pt idx="42">
                  <c:v>137107</c:v>
                </c:pt>
                <c:pt idx="43">
                  <c:v>128857</c:v>
                </c:pt>
                <c:pt idx="44">
                  <c:v>129001</c:v>
                </c:pt>
                <c:pt idx="45">
                  <c:v>131960</c:v>
                </c:pt>
                <c:pt idx="46">
                  <c:v>139620</c:v>
                </c:pt>
                <c:pt idx="47">
                  <c:v>137922</c:v>
                </c:pt>
                <c:pt idx="48">
                  <c:v>122694</c:v>
                </c:pt>
                <c:pt idx="49">
                  <c:v>124962</c:v>
                </c:pt>
                <c:pt idx="50">
                  <c:v>129104</c:v>
                </c:pt>
                <c:pt idx="51">
                  <c:v>134170</c:v>
                </c:pt>
                <c:pt idx="52">
                  <c:v>133086</c:v>
                </c:pt>
                <c:pt idx="53">
                  <c:v>134425</c:v>
                </c:pt>
                <c:pt idx="54">
                  <c:v>134162</c:v>
                </c:pt>
                <c:pt idx="55">
                  <c:v>134829</c:v>
                </c:pt>
                <c:pt idx="56">
                  <c:v>136976</c:v>
                </c:pt>
                <c:pt idx="57">
                  <c:v>136171</c:v>
                </c:pt>
                <c:pt idx="58">
                  <c:v>136657</c:v>
                </c:pt>
                <c:pt idx="59">
                  <c:v>137053</c:v>
                </c:pt>
                <c:pt idx="60">
                  <c:v>139932</c:v>
                </c:pt>
                <c:pt idx="61">
                  <c:v>124334</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1133-40C0-9C47-777330251881}"/>
            </c:ext>
          </c:extLst>
        </c:ser>
        <c:ser>
          <c:idx val="3"/>
          <c:order val="3"/>
          <c:tx>
            <c:strRef>
              <c:f>COMPETITORS!$A$346</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COMPETITORS!$B$341:$BX$342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COMPETITORS!$B$346:$BX$346</c:f>
              <c:numCache>
                <c:formatCode>#,##0_);\(#,##0\)</c:formatCode>
                <c:ptCount val="75"/>
                <c:pt idx="0">
                  <c:v>83683</c:v>
                </c:pt>
                <c:pt idx="1">
                  <c:v>95983</c:v>
                </c:pt>
                <c:pt idx="2">
                  <c:v>99676</c:v>
                </c:pt>
                <c:pt idx="3">
                  <c:v>93710</c:v>
                </c:pt>
                <c:pt idx="4">
                  <c:v>94676</c:v>
                </c:pt>
                <c:pt idx="5">
                  <c:v>107043</c:v>
                </c:pt>
                <c:pt idx="6">
                  <c:v>115509</c:v>
                </c:pt>
                <c:pt idx="7">
                  <c:v>112887</c:v>
                </c:pt>
                <c:pt idx="8">
                  <c:v>82000</c:v>
                </c:pt>
                <c:pt idx="9">
                  <c:v>92031</c:v>
                </c:pt>
                <c:pt idx="10">
                  <c:v>144324</c:v>
                </c:pt>
                <c:pt idx="11">
                  <c:v>144524</c:v>
                </c:pt>
                <c:pt idx="12">
                  <c:v>122033</c:v>
                </c:pt>
                <c:pt idx="13">
                  <c:v>118131</c:v>
                </c:pt>
                <c:pt idx="14">
                  <c:v>121441</c:v>
                </c:pt>
                <c:pt idx="15">
                  <c:v>151328</c:v>
                </c:pt>
                <c:pt idx="16">
                  <c:v>130642</c:v>
                </c:pt>
                <c:pt idx="17">
                  <c:v>124610</c:v>
                </c:pt>
                <c:pt idx="18">
                  <c:v>108839</c:v>
                </c:pt>
                <c:pt idx="19">
                  <c:v>108365</c:v>
                </c:pt>
                <c:pt idx="20">
                  <c:v>108549</c:v>
                </c:pt>
                <c:pt idx="21">
                  <c:v>108890</c:v>
                </c:pt>
                <c:pt idx="22">
                  <c:v>104073</c:v>
                </c:pt>
                <c:pt idx="23">
                  <c:v>99147</c:v>
                </c:pt>
                <c:pt idx="24">
                  <c:v>99897</c:v>
                </c:pt>
                <c:pt idx="25">
                  <c:v>108049</c:v>
                </c:pt>
                <c:pt idx="26">
                  <c:v>140686</c:v>
                </c:pt>
                <c:pt idx="27">
                  <c:v>155101</c:v>
                </c:pt>
                <c:pt idx="28">
                  <c:v>147777</c:v>
                </c:pt>
                <c:pt idx="29">
                  <c:v>151932</c:v>
                </c:pt>
                <c:pt idx="30">
                  <c:v>147504</c:v>
                </c:pt>
                <c:pt idx="31">
                  <c:v>143665</c:v>
                </c:pt>
                <c:pt idx="32">
                  <c:v>143816</c:v>
                </c:pt>
                <c:pt idx="33">
                  <c:v>102454</c:v>
                </c:pt>
                <c:pt idx="34">
                  <c:v>115818</c:v>
                </c:pt>
                <c:pt idx="35">
                  <c:v>119903</c:v>
                </c:pt>
                <c:pt idx="36">
                  <c:v>127493</c:v>
                </c:pt>
                <c:pt idx="37">
                  <c:v>125902</c:v>
                </c:pt>
                <c:pt idx="38">
                  <c:v>126307</c:v>
                </c:pt>
                <c:pt idx="39">
                  <c:v>126630</c:v>
                </c:pt>
                <c:pt idx="40">
                  <c:v>134699</c:v>
                </c:pt>
                <c:pt idx="41">
                  <c:v>129376</c:v>
                </c:pt>
                <c:pt idx="42">
                  <c:v>131775</c:v>
                </c:pt>
                <c:pt idx="43">
                  <c:v>132850</c:v>
                </c:pt>
                <c:pt idx="44">
                  <c:v>142430</c:v>
                </c:pt>
                <c:pt idx="45">
                  <c:v>145868</c:v>
                </c:pt>
                <c:pt idx="46">
                  <c:v>137191</c:v>
                </c:pt>
                <c:pt idx="47">
                  <c:v>140308</c:v>
                </c:pt>
                <c:pt idx="48">
                  <c:v>162207</c:v>
                </c:pt>
                <c:pt idx="49">
                  <c:v>157711</c:v>
                </c:pt>
                <c:pt idx="50">
                  <c:v>149568</c:v>
                </c:pt>
                <c:pt idx="51">
                  <c:v>144429</c:v>
                </c:pt>
                <c:pt idx="52">
                  <c:v>144131</c:v>
                </c:pt>
                <c:pt idx="53">
                  <c:v>146070</c:v>
                </c:pt>
                <c:pt idx="54">
                  <c:v>146012</c:v>
                </c:pt>
                <c:pt idx="55">
                  <c:v>134714</c:v>
                </c:pt>
                <c:pt idx="56">
                  <c:v>136911</c:v>
                </c:pt>
                <c:pt idx="57">
                  <c:v>136147</c:v>
                </c:pt>
                <c:pt idx="58">
                  <c:v>136657</c:v>
                </c:pt>
                <c:pt idx="59">
                  <c:v>137053</c:v>
                </c:pt>
                <c:pt idx="60">
                  <c:v>139932</c:v>
                </c:pt>
                <c:pt idx="61">
                  <c:v>116975</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1133-40C0-9C47-777330251881}"/>
            </c:ext>
          </c:extLst>
        </c:ser>
        <c:ser>
          <c:idx val="4"/>
          <c:order val="4"/>
          <c:tx>
            <c:strRef>
              <c:f>COMPETITORS!$A$347</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COMPETITORS!$B$341:$BX$342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COMPETITORS!$B$347:$BX$347</c:f>
              <c:numCache>
                <c:formatCode>#,##0_);\(#,##0\)</c:formatCode>
                <c:ptCount val="75"/>
                <c:pt idx="0">
                  <c:v>83683</c:v>
                </c:pt>
                <c:pt idx="1">
                  <c:v>81378</c:v>
                </c:pt>
                <c:pt idx="2">
                  <c:v>86686</c:v>
                </c:pt>
                <c:pt idx="3">
                  <c:v>73603</c:v>
                </c:pt>
                <c:pt idx="4">
                  <c:v>66750</c:v>
                </c:pt>
                <c:pt idx="5">
                  <c:v>68114</c:v>
                </c:pt>
                <c:pt idx="6">
                  <c:v>92626</c:v>
                </c:pt>
                <c:pt idx="7">
                  <c:v>103227</c:v>
                </c:pt>
                <c:pt idx="8">
                  <c:v>107612</c:v>
                </c:pt>
                <c:pt idx="9">
                  <c:v>85236</c:v>
                </c:pt>
                <c:pt idx="10">
                  <c:v>98108</c:v>
                </c:pt>
                <c:pt idx="11">
                  <c:v>122321</c:v>
                </c:pt>
                <c:pt idx="12">
                  <c:v>118619</c:v>
                </c:pt>
                <c:pt idx="13">
                  <c:v>87959</c:v>
                </c:pt>
                <c:pt idx="14">
                  <c:v>91187</c:v>
                </c:pt>
                <c:pt idx="15">
                  <c:v>95201</c:v>
                </c:pt>
                <c:pt idx="16">
                  <c:v>119806</c:v>
                </c:pt>
                <c:pt idx="17">
                  <c:v>113407</c:v>
                </c:pt>
                <c:pt idx="18">
                  <c:v>119562</c:v>
                </c:pt>
                <c:pt idx="19">
                  <c:v>112714</c:v>
                </c:pt>
                <c:pt idx="20">
                  <c:v>105822</c:v>
                </c:pt>
                <c:pt idx="21">
                  <c:v>103311</c:v>
                </c:pt>
                <c:pt idx="22">
                  <c:v>119735</c:v>
                </c:pt>
                <c:pt idx="23">
                  <c:v>122399</c:v>
                </c:pt>
                <c:pt idx="24">
                  <c:v>129601</c:v>
                </c:pt>
                <c:pt idx="25">
                  <c:v>120629</c:v>
                </c:pt>
                <c:pt idx="26">
                  <c:v>111113</c:v>
                </c:pt>
                <c:pt idx="27">
                  <c:v>102113</c:v>
                </c:pt>
                <c:pt idx="28">
                  <c:v>107971</c:v>
                </c:pt>
                <c:pt idx="29">
                  <c:v>96434</c:v>
                </c:pt>
                <c:pt idx="30">
                  <c:v>97004</c:v>
                </c:pt>
                <c:pt idx="31">
                  <c:v>107203</c:v>
                </c:pt>
                <c:pt idx="32">
                  <c:v>113359</c:v>
                </c:pt>
                <c:pt idx="33">
                  <c:v>140310</c:v>
                </c:pt>
                <c:pt idx="34">
                  <c:v>135012</c:v>
                </c:pt>
                <c:pt idx="35">
                  <c:v>136410</c:v>
                </c:pt>
                <c:pt idx="36">
                  <c:v>127363</c:v>
                </c:pt>
                <c:pt idx="37">
                  <c:v>127689</c:v>
                </c:pt>
                <c:pt idx="38">
                  <c:v>131791</c:v>
                </c:pt>
                <c:pt idx="39">
                  <c:v>133204</c:v>
                </c:pt>
                <c:pt idx="40">
                  <c:v>129929</c:v>
                </c:pt>
                <c:pt idx="41">
                  <c:v>134626</c:v>
                </c:pt>
                <c:pt idx="42">
                  <c:v>135399</c:v>
                </c:pt>
                <c:pt idx="43">
                  <c:v>127597</c:v>
                </c:pt>
                <c:pt idx="44">
                  <c:v>128008</c:v>
                </c:pt>
                <c:pt idx="45">
                  <c:v>131157</c:v>
                </c:pt>
                <c:pt idx="46">
                  <c:v>138948</c:v>
                </c:pt>
                <c:pt idx="47">
                  <c:v>137395</c:v>
                </c:pt>
                <c:pt idx="48">
                  <c:v>122322</c:v>
                </c:pt>
                <c:pt idx="49">
                  <c:v>124642</c:v>
                </c:pt>
                <c:pt idx="50">
                  <c:v>128827</c:v>
                </c:pt>
                <c:pt idx="51">
                  <c:v>133935</c:v>
                </c:pt>
                <c:pt idx="52">
                  <c:v>132893</c:v>
                </c:pt>
                <c:pt idx="53">
                  <c:v>134272</c:v>
                </c:pt>
                <c:pt idx="54">
                  <c:v>134041</c:v>
                </c:pt>
                <c:pt idx="55">
                  <c:v>134733</c:v>
                </c:pt>
                <c:pt idx="56">
                  <c:v>136899</c:v>
                </c:pt>
                <c:pt idx="57">
                  <c:v>136171</c:v>
                </c:pt>
                <c:pt idx="58">
                  <c:v>136657</c:v>
                </c:pt>
                <c:pt idx="59">
                  <c:v>137053</c:v>
                </c:pt>
                <c:pt idx="60">
                  <c:v>139932</c:v>
                </c:pt>
                <c:pt idx="61">
                  <c:v>141885</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1133-40C0-9C47-777330251881}"/>
            </c:ext>
          </c:extLst>
        </c:ser>
        <c:dLbls>
          <c:showLegendKey val="0"/>
          <c:showVal val="0"/>
          <c:showCatName val="0"/>
          <c:showSerName val="0"/>
          <c:showPercent val="0"/>
          <c:showBubbleSize val="0"/>
        </c:dLbls>
        <c:marker val="1"/>
        <c:smooth val="0"/>
        <c:axId val="160198016"/>
        <c:axId val="160216960"/>
      </c:lineChart>
      <c:catAx>
        <c:axId val="160198016"/>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QUARTERS</a:t>
                </a:r>
              </a:p>
            </c:rich>
          </c:tx>
          <c:layout>
            <c:manualLayout>
              <c:xMode val="edge"/>
              <c:yMode val="edge"/>
              <c:x val="0.48380641401460878"/>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0216960"/>
        <c:crosses val="autoZero"/>
        <c:auto val="1"/>
        <c:lblAlgn val="ctr"/>
        <c:lblOffset val="100"/>
        <c:tickLblSkip val="1"/>
        <c:tickMarkSkip val="1"/>
        <c:noMultiLvlLbl val="0"/>
      </c:catAx>
      <c:valAx>
        <c:axId val="160216960"/>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a:t>
                </a:r>
              </a:p>
            </c:rich>
          </c:tx>
          <c:layout>
            <c:manualLayout>
              <c:xMode val="edge"/>
              <c:yMode val="edge"/>
              <c:x val="5.342237061769616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0198016"/>
        <c:crosses val="autoZero"/>
        <c:crossBetween val="between"/>
      </c:valAx>
      <c:spPr>
        <a:solidFill>
          <a:srgbClr val="C0C0C0"/>
        </a:solidFill>
        <a:ln w="12700">
          <a:solidFill>
            <a:srgbClr val="808080"/>
          </a:solidFill>
          <a:prstDash val="solid"/>
        </a:ln>
      </c:spPr>
    </c:plotArea>
    <c:legend>
      <c:legendPos val="r"/>
      <c:layout>
        <c:manualLayout>
          <c:xMode val="edge"/>
          <c:yMode val="edge"/>
          <c:x val="0.98082712723815557"/>
          <c:y val="0.31215469613259667"/>
          <c:w val="1.663761685945175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1 UNITS SALES BY COMPANY</a:t>
            </a:r>
          </a:p>
        </c:rich>
      </c:tx>
      <c:layout>
        <c:manualLayout>
          <c:xMode val="edge"/>
          <c:yMode val="edge"/>
          <c:x val="0.44611794509622038"/>
          <c:y val="3.3149171270718231E-2"/>
        </c:manualLayout>
      </c:layout>
      <c:overlay val="0"/>
      <c:spPr>
        <a:noFill/>
        <a:ln w="25400">
          <a:noFill/>
        </a:ln>
      </c:spPr>
    </c:title>
    <c:autoTitleDeleted val="0"/>
    <c:plotArea>
      <c:layout>
        <c:manualLayout>
          <c:layoutTarget val="inner"/>
          <c:xMode val="edge"/>
          <c:yMode val="edge"/>
          <c:x val="1.2208657992906102E-2"/>
          <c:y val="0.19060773480662985"/>
          <c:w val="0.9671793994380159"/>
          <c:h val="0.54419889502762431"/>
        </c:manualLayout>
      </c:layout>
      <c:lineChart>
        <c:grouping val="standard"/>
        <c:varyColors val="0"/>
        <c:ser>
          <c:idx val="0"/>
          <c:order val="0"/>
          <c:tx>
            <c:strRef>
              <c:f>COMPETITORS!$A$384</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COMPETITORS!$B$382:$BX$383</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COMPETITORS!$B$384:$BX$384</c:f>
              <c:numCache>
                <c:formatCode>#,##0_);\(#,##0\)</c:formatCode>
                <c:ptCount val="75"/>
                <c:pt idx="0">
                  <c:v>244.655</c:v>
                </c:pt>
                <c:pt idx="1">
                  <c:v>235.83099999999999</c:v>
                </c:pt>
                <c:pt idx="2">
                  <c:v>229.994</c:v>
                </c:pt>
                <c:pt idx="3">
                  <c:v>274.26799999999997</c:v>
                </c:pt>
                <c:pt idx="4">
                  <c:v>276.59399999999999</c:v>
                </c:pt>
                <c:pt idx="5">
                  <c:v>204.87799999999999</c:v>
                </c:pt>
                <c:pt idx="6">
                  <c:v>217.45699999999999</c:v>
                </c:pt>
                <c:pt idx="7">
                  <c:v>298.67099999999999</c:v>
                </c:pt>
                <c:pt idx="8">
                  <c:v>306.66899999999998</c:v>
                </c:pt>
                <c:pt idx="9">
                  <c:v>306.14999999999998</c:v>
                </c:pt>
                <c:pt idx="10">
                  <c:v>255.49100000000001</c:v>
                </c:pt>
                <c:pt idx="11">
                  <c:v>281.48500000000001</c:v>
                </c:pt>
                <c:pt idx="12">
                  <c:v>337.22</c:v>
                </c:pt>
                <c:pt idx="13">
                  <c:v>305.7</c:v>
                </c:pt>
                <c:pt idx="14">
                  <c:v>245.09399999999999</c:v>
                </c:pt>
                <c:pt idx="15">
                  <c:v>225.566</c:v>
                </c:pt>
                <c:pt idx="16">
                  <c:v>238.47300000000001</c:v>
                </c:pt>
                <c:pt idx="17">
                  <c:v>257.774</c:v>
                </c:pt>
                <c:pt idx="18">
                  <c:v>277.72300000000001</c:v>
                </c:pt>
                <c:pt idx="19">
                  <c:v>289.01600000000002</c:v>
                </c:pt>
                <c:pt idx="20">
                  <c:v>298.34300000000002</c:v>
                </c:pt>
                <c:pt idx="21">
                  <c:v>306.12700000000001</c:v>
                </c:pt>
                <c:pt idx="22">
                  <c:v>272.82400000000001</c:v>
                </c:pt>
                <c:pt idx="23">
                  <c:v>291.27100000000002</c:v>
                </c:pt>
                <c:pt idx="24">
                  <c:v>230.161</c:v>
                </c:pt>
                <c:pt idx="25">
                  <c:v>251.62100000000001</c:v>
                </c:pt>
                <c:pt idx="26">
                  <c:v>233.97300000000001</c:v>
                </c:pt>
                <c:pt idx="27">
                  <c:v>213.095</c:v>
                </c:pt>
                <c:pt idx="28">
                  <c:v>277.73399999999998</c:v>
                </c:pt>
                <c:pt idx="29">
                  <c:v>289.67500000000001</c:v>
                </c:pt>
                <c:pt idx="30">
                  <c:v>301.89699999999999</c:v>
                </c:pt>
                <c:pt idx="31">
                  <c:v>312.32100000000003</c:v>
                </c:pt>
                <c:pt idx="32">
                  <c:v>296.71899999999999</c:v>
                </c:pt>
                <c:pt idx="33">
                  <c:v>331.74400000000003</c:v>
                </c:pt>
                <c:pt idx="34">
                  <c:v>333.95800000000003</c:v>
                </c:pt>
                <c:pt idx="35">
                  <c:v>328.03500000000003</c:v>
                </c:pt>
                <c:pt idx="36">
                  <c:v>342.26</c:v>
                </c:pt>
                <c:pt idx="37">
                  <c:v>344.72699999999998</c:v>
                </c:pt>
                <c:pt idx="38">
                  <c:v>350.47399999999999</c:v>
                </c:pt>
                <c:pt idx="39">
                  <c:v>353.28399999999999</c:v>
                </c:pt>
                <c:pt idx="40">
                  <c:v>346.66500000000002</c:v>
                </c:pt>
                <c:pt idx="41">
                  <c:v>359.32</c:v>
                </c:pt>
                <c:pt idx="42">
                  <c:v>361.27</c:v>
                </c:pt>
                <c:pt idx="43">
                  <c:v>341.75599999999997</c:v>
                </c:pt>
                <c:pt idx="44">
                  <c:v>340.55500000000001</c:v>
                </c:pt>
                <c:pt idx="45">
                  <c:v>348.01499999999999</c:v>
                </c:pt>
                <c:pt idx="46">
                  <c:v>368.59100000000001</c:v>
                </c:pt>
                <c:pt idx="47">
                  <c:v>365.21899999999999</c:v>
                </c:pt>
                <c:pt idx="48">
                  <c:v>328.86799999999999</c:v>
                </c:pt>
                <c:pt idx="49">
                  <c:v>333.15199999999999</c:v>
                </c:pt>
                <c:pt idx="50">
                  <c:v>350.65100000000001</c:v>
                </c:pt>
                <c:pt idx="51">
                  <c:v>364.66399999999999</c:v>
                </c:pt>
                <c:pt idx="52">
                  <c:v>361.07400000000001</c:v>
                </c:pt>
                <c:pt idx="53">
                  <c:v>364.99700000000001</c:v>
                </c:pt>
                <c:pt idx="54">
                  <c:v>363.86099999999999</c:v>
                </c:pt>
                <c:pt idx="55">
                  <c:v>361.20299999999997</c:v>
                </c:pt>
                <c:pt idx="56">
                  <c:v>364.99099999999999</c:v>
                </c:pt>
                <c:pt idx="57">
                  <c:v>363.37599999999998</c:v>
                </c:pt>
                <c:pt idx="58">
                  <c:v>362.714</c:v>
                </c:pt>
                <c:pt idx="59">
                  <c:v>363.94200000000001</c:v>
                </c:pt>
                <c:pt idx="60">
                  <c:v>407.91</c:v>
                </c:pt>
                <c:pt idx="61">
                  <c:v>534.29100000000005</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1CE0-4BBF-AB7C-64C0EA3AF847}"/>
            </c:ext>
          </c:extLst>
        </c:ser>
        <c:ser>
          <c:idx val="1"/>
          <c:order val="1"/>
          <c:tx>
            <c:strRef>
              <c:f>COMPETITORS!$A$385</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COMPETITORS!$B$382:$BX$383</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COMPETITORS!$B$385:$BX$385</c:f>
              <c:numCache>
                <c:formatCode>#,##0_);\(#,##0\)</c:formatCode>
                <c:ptCount val="75"/>
                <c:pt idx="0">
                  <c:v>244.655</c:v>
                </c:pt>
                <c:pt idx="1">
                  <c:v>261.08300000000003</c:v>
                </c:pt>
                <c:pt idx="2">
                  <c:v>228.64599999999999</c:v>
                </c:pt>
                <c:pt idx="3">
                  <c:v>287.08199999999999</c:v>
                </c:pt>
                <c:pt idx="4">
                  <c:v>312.48099999999999</c:v>
                </c:pt>
                <c:pt idx="5">
                  <c:v>304.66500000000002</c:v>
                </c:pt>
                <c:pt idx="6">
                  <c:v>229.75299999999999</c:v>
                </c:pt>
                <c:pt idx="7">
                  <c:v>209.69</c:v>
                </c:pt>
                <c:pt idx="8">
                  <c:v>272.36</c:v>
                </c:pt>
                <c:pt idx="9">
                  <c:v>243.55799999999999</c:v>
                </c:pt>
                <c:pt idx="10">
                  <c:v>223.185</c:v>
                </c:pt>
                <c:pt idx="11">
                  <c:v>193.46899999999999</c:v>
                </c:pt>
                <c:pt idx="12">
                  <c:v>225.23599999999999</c:v>
                </c:pt>
                <c:pt idx="13">
                  <c:v>318.16899999999998</c:v>
                </c:pt>
                <c:pt idx="14">
                  <c:v>357.62</c:v>
                </c:pt>
                <c:pt idx="15">
                  <c:v>310.66199999999998</c:v>
                </c:pt>
                <c:pt idx="16">
                  <c:v>263.66800000000001</c:v>
                </c:pt>
                <c:pt idx="17">
                  <c:v>274.10599999999999</c:v>
                </c:pt>
                <c:pt idx="18">
                  <c:v>293.86700000000002</c:v>
                </c:pt>
                <c:pt idx="19">
                  <c:v>296.33600000000001</c:v>
                </c:pt>
                <c:pt idx="20">
                  <c:v>295.60500000000002</c:v>
                </c:pt>
                <c:pt idx="21">
                  <c:v>301.24400000000003</c:v>
                </c:pt>
                <c:pt idx="22">
                  <c:v>304.49900000000002</c:v>
                </c:pt>
                <c:pt idx="23">
                  <c:v>317.63799999999998</c:v>
                </c:pt>
                <c:pt idx="24">
                  <c:v>357.78899999999999</c:v>
                </c:pt>
                <c:pt idx="25">
                  <c:v>337.524</c:v>
                </c:pt>
                <c:pt idx="26">
                  <c:v>341.99700000000001</c:v>
                </c:pt>
                <c:pt idx="27">
                  <c:v>338.99599999999998</c:v>
                </c:pt>
                <c:pt idx="28">
                  <c:v>317.17500000000001</c:v>
                </c:pt>
                <c:pt idx="29">
                  <c:v>324.27499999999998</c:v>
                </c:pt>
                <c:pt idx="30">
                  <c:v>325.322</c:v>
                </c:pt>
                <c:pt idx="31">
                  <c:v>302.14999999999998</c:v>
                </c:pt>
                <c:pt idx="32">
                  <c:v>294.38600000000002</c:v>
                </c:pt>
                <c:pt idx="33">
                  <c:v>249.25899999999999</c:v>
                </c:pt>
                <c:pt idx="34">
                  <c:v>305.76900000000001</c:v>
                </c:pt>
                <c:pt idx="35">
                  <c:v>318.14600000000002</c:v>
                </c:pt>
                <c:pt idx="36">
                  <c:v>329.18799999999999</c:v>
                </c:pt>
                <c:pt idx="37">
                  <c:v>327.74400000000003</c:v>
                </c:pt>
                <c:pt idx="38">
                  <c:v>325.55099999999999</c:v>
                </c:pt>
                <c:pt idx="39">
                  <c:v>326.495</c:v>
                </c:pt>
                <c:pt idx="40">
                  <c:v>345.93299999999999</c:v>
                </c:pt>
                <c:pt idx="41">
                  <c:v>331.00799999999998</c:v>
                </c:pt>
                <c:pt idx="42">
                  <c:v>334.55099999999999</c:v>
                </c:pt>
                <c:pt idx="43">
                  <c:v>376.78500000000003</c:v>
                </c:pt>
                <c:pt idx="44">
                  <c:v>371.58</c:v>
                </c:pt>
                <c:pt idx="45">
                  <c:v>361.73899999999998</c:v>
                </c:pt>
                <c:pt idx="46">
                  <c:v>331.12099999999998</c:v>
                </c:pt>
                <c:pt idx="47">
                  <c:v>339.20400000000001</c:v>
                </c:pt>
                <c:pt idx="48">
                  <c:v>396.38499999999999</c:v>
                </c:pt>
                <c:pt idx="49">
                  <c:v>383.50900000000001</c:v>
                </c:pt>
                <c:pt idx="50">
                  <c:v>363.57799999999997</c:v>
                </c:pt>
                <c:pt idx="51">
                  <c:v>351.44499999999999</c:v>
                </c:pt>
                <c:pt idx="52">
                  <c:v>350.13299999999998</c:v>
                </c:pt>
                <c:pt idx="53">
                  <c:v>355.154</c:v>
                </c:pt>
                <c:pt idx="54">
                  <c:v>358.2</c:v>
                </c:pt>
                <c:pt idx="55">
                  <c:v>355.34300000000002</c:v>
                </c:pt>
                <c:pt idx="56">
                  <c:v>363.85700000000003</c:v>
                </c:pt>
                <c:pt idx="57">
                  <c:v>363.31</c:v>
                </c:pt>
                <c:pt idx="58">
                  <c:v>362.714</c:v>
                </c:pt>
                <c:pt idx="59">
                  <c:v>363.94200000000001</c:v>
                </c:pt>
                <c:pt idx="60">
                  <c:v>360.09699999999998</c:v>
                </c:pt>
                <c:pt idx="61">
                  <c:v>472.55</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1CE0-4BBF-AB7C-64C0EA3AF847}"/>
            </c:ext>
          </c:extLst>
        </c:ser>
        <c:ser>
          <c:idx val="2"/>
          <c:order val="2"/>
          <c:tx>
            <c:strRef>
              <c:f>COMPETITORS!$A$386</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COMPETITORS!$B$382:$BX$383</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COMPETITORS!$B$386:$BX$386</c:f>
              <c:numCache>
                <c:formatCode>#,##0_);\(#,##0\)</c:formatCode>
                <c:ptCount val="75"/>
                <c:pt idx="0">
                  <c:v>244.655</c:v>
                </c:pt>
                <c:pt idx="1">
                  <c:v>232.37799999999999</c:v>
                </c:pt>
                <c:pt idx="2">
                  <c:v>210.84899999999999</c:v>
                </c:pt>
                <c:pt idx="3">
                  <c:v>186.41399999999999</c:v>
                </c:pt>
                <c:pt idx="4">
                  <c:v>206.19499999999999</c:v>
                </c:pt>
                <c:pt idx="5">
                  <c:v>262.274</c:v>
                </c:pt>
                <c:pt idx="6">
                  <c:v>282.10899999999998</c:v>
                </c:pt>
                <c:pt idx="7">
                  <c:v>213.75399999999999</c:v>
                </c:pt>
                <c:pt idx="8">
                  <c:v>224.536</c:v>
                </c:pt>
                <c:pt idx="9">
                  <c:v>318.37799999999999</c:v>
                </c:pt>
                <c:pt idx="10">
                  <c:v>294.27800000000002</c:v>
                </c:pt>
                <c:pt idx="11">
                  <c:v>252.67699999999999</c:v>
                </c:pt>
                <c:pt idx="12">
                  <c:v>250.56</c:v>
                </c:pt>
                <c:pt idx="13">
                  <c:v>241.04499999999999</c:v>
                </c:pt>
                <c:pt idx="14">
                  <c:v>300.85300000000001</c:v>
                </c:pt>
                <c:pt idx="15">
                  <c:v>303.30099999999999</c:v>
                </c:pt>
                <c:pt idx="16">
                  <c:v>262.61</c:v>
                </c:pt>
                <c:pt idx="17">
                  <c:v>271.93</c:v>
                </c:pt>
                <c:pt idx="18">
                  <c:v>266.98099999999999</c:v>
                </c:pt>
                <c:pt idx="19">
                  <c:v>277.995</c:v>
                </c:pt>
                <c:pt idx="20">
                  <c:v>286.13799999999998</c:v>
                </c:pt>
                <c:pt idx="21">
                  <c:v>288.83300000000003</c:v>
                </c:pt>
                <c:pt idx="22">
                  <c:v>300.483</c:v>
                </c:pt>
                <c:pt idx="23">
                  <c:v>290.32600000000002</c:v>
                </c:pt>
                <c:pt idx="24">
                  <c:v>295.49700000000001</c:v>
                </c:pt>
                <c:pt idx="25">
                  <c:v>320.45800000000003</c:v>
                </c:pt>
                <c:pt idx="26">
                  <c:v>292.40100000000001</c:v>
                </c:pt>
                <c:pt idx="27">
                  <c:v>320.09800000000001</c:v>
                </c:pt>
                <c:pt idx="28">
                  <c:v>326.62799999999999</c:v>
                </c:pt>
                <c:pt idx="29">
                  <c:v>329.36799999999999</c:v>
                </c:pt>
                <c:pt idx="30">
                  <c:v>342.209</c:v>
                </c:pt>
                <c:pt idx="31">
                  <c:v>341.43400000000003</c:v>
                </c:pt>
                <c:pt idx="32">
                  <c:v>359.69200000000001</c:v>
                </c:pt>
                <c:pt idx="33">
                  <c:v>420.96499999999997</c:v>
                </c:pt>
                <c:pt idx="34">
                  <c:v>354.17399999999998</c:v>
                </c:pt>
                <c:pt idx="35">
                  <c:v>360.75799999999998</c:v>
                </c:pt>
                <c:pt idx="36">
                  <c:v>334.08300000000003</c:v>
                </c:pt>
                <c:pt idx="37">
                  <c:v>348.95800000000003</c:v>
                </c:pt>
                <c:pt idx="38">
                  <c:v>353.45100000000002</c:v>
                </c:pt>
                <c:pt idx="39">
                  <c:v>355.49299999999999</c:v>
                </c:pt>
                <c:pt idx="40">
                  <c:v>348.29599999999999</c:v>
                </c:pt>
                <c:pt idx="41">
                  <c:v>360.60599999999999</c:v>
                </c:pt>
                <c:pt idx="42">
                  <c:v>362.26600000000002</c:v>
                </c:pt>
                <c:pt idx="43">
                  <c:v>342.48899999999998</c:v>
                </c:pt>
                <c:pt idx="44">
                  <c:v>341.12599999999998</c:v>
                </c:pt>
                <c:pt idx="45">
                  <c:v>348.47300000000001</c:v>
                </c:pt>
                <c:pt idx="46">
                  <c:v>368.97399999999999</c:v>
                </c:pt>
                <c:pt idx="47">
                  <c:v>365.517</c:v>
                </c:pt>
                <c:pt idx="48">
                  <c:v>329.08100000000002</c:v>
                </c:pt>
                <c:pt idx="49">
                  <c:v>333.33300000000003</c:v>
                </c:pt>
                <c:pt idx="50">
                  <c:v>350.81099999999998</c:v>
                </c:pt>
                <c:pt idx="51">
                  <c:v>364.8</c:v>
                </c:pt>
                <c:pt idx="52">
                  <c:v>361.185</c:v>
                </c:pt>
                <c:pt idx="53">
                  <c:v>365.08699999999999</c:v>
                </c:pt>
                <c:pt idx="54">
                  <c:v>363.93</c:v>
                </c:pt>
                <c:pt idx="55">
                  <c:v>361.25599999999997</c:v>
                </c:pt>
                <c:pt idx="56">
                  <c:v>365.03500000000003</c:v>
                </c:pt>
                <c:pt idx="57">
                  <c:v>363.37599999999998</c:v>
                </c:pt>
                <c:pt idx="58">
                  <c:v>362.714</c:v>
                </c:pt>
                <c:pt idx="59">
                  <c:v>363.94200000000001</c:v>
                </c:pt>
                <c:pt idx="60">
                  <c:v>367.91</c:v>
                </c:pt>
                <c:pt idx="61">
                  <c:v>320.60199999999998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1CE0-4BBF-AB7C-64C0EA3AF847}"/>
            </c:ext>
          </c:extLst>
        </c:ser>
        <c:ser>
          <c:idx val="3"/>
          <c:order val="3"/>
          <c:tx>
            <c:strRef>
              <c:f>COMPETITORS!$A$387</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COMPETITORS!$B$382:$BX$383</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COMPETITORS!$B$387:$BX$387</c:f>
              <c:numCache>
                <c:formatCode>#,##0_);\(#,##0\)</c:formatCode>
                <c:ptCount val="75"/>
                <c:pt idx="0">
                  <c:v>244.655</c:v>
                </c:pt>
                <c:pt idx="1">
                  <c:v>259.99400000000003</c:v>
                </c:pt>
                <c:pt idx="2">
                  <c:v>272.88600000000002</c:v>
                </c:pt>
                <c:pt idx="3">
                  <c:v>238.53800000000001</c:v>
                </c:pt>
                <c:pt idx="4">
                  <c:v>247.18299999999999</c:v>
                </c:pt>
                <c:pt idx="5">
                  <c:v>279.10599999999999</c:v>
                </c:pt>
                <c:pt idx="6">
                  <c:v>310.43299999999999</c:v>
                </c:pt>
                <c:pt idx="7">
                  <c:v>281.42</c:v>
                </c:pt>
                <c:pt idx="8">
                  <c:v>199.98500000000001</c:v>
                </c:pt>
                <c:pt idx="9">
                  <c:v>216.43899999999999</c:v>
                </c:pt>
                <c:pt idx="10">
                  <c:v>318.78399999999999</c:v>
                </c:pt>
                <c:pt idx="11">
                  <c:v>312.89299999999997</c:v>
                </c:pt>
                <c:pt idx="12">
                  <c:v>267.85500000000002</c:v>
                </c:pt>
                <c:pt idx="13">
                  <c:v>322.19900000000001</c:v>
                </c:pt>
                <c:pt idx="14">
                  <c:v>268.73399999999998</c:v>
                </c:pt>
                <c:pt idx="15">
                  <c:v>342.72800000000001</c:v>
                </c:pt>
                <c:pt idx="16">
                  <c:v>333.935</c:v>
                </c:pt>
                <c:pt idx="17">
                  <c:v>324.42099999999999</c:v>
                </c:pt>
                <c:pt idx="18">
                  <c:v>287.23500000000001</c:v>
                </c:pt>
                <c:pt idx="19">
                  <c:v>289.05599999999998</c:v>
                </c:pt>
                <c:pt idx="20">
                  <c:v>292.05399999999997</c:v>
                </c:pt>
                <c:pt idx="21">
                  <c:v>291.95</c:v>
                </c:pt>
                <c:pt idx="22">
                  <c:v>276.75400000000002</c:v>
                </c:pt>
                <c:pt idx="23">
                  <c:v>259.84199999999998</c:v>
                </c:pt>
                <c:pt idx="24">
                  <c:v>261.36</c:v>
                </c:pt>
                <c:pt idx="25">
                  <c:v>281.90300000000002</c:v>
                </c:pt>
                <c:pt idx="26">
                  <c:v>365.57799999999997</c:v>
                </c:pt>
                <c:pt idx="27">
                  <c:v>401.03</c:v>
                </c:pt>
                <c:pt idx="28">
                  <c:v>380.06400000000002</c:v>
                </c:pt>
                <c:pt idx="29">
                  <c:v>389.39499999999998</c:v>
                </c:pt>
                <c:pt idx="30">
                  <c:v>378.54300000000001</c:v>
                </c:pt>
                <c:pt idx="31">
                  <c:v>366.875</c:v>
                </c:pt>
                <c:pt idx="32">
                  <c:v>381.23599999999999</c:v>
                </c:pt>
                <c:pt idx="33">
                  <c:v>283.06799999999998</c:v>
                </c:pt>
                <c:pt idx="34">
                  <c:v>319.15899999999999</c:v>
                </c:pt>
                <c:pt idx="35">
                  <c:v>324.721</c:v>
                </c:pt>
                <c:pt idx="36">
                  <c:v>332.78199999999998</c:v>
                </c:pt>
                <c:pt idx="37">
                  <c:v>329.80799999999999</c:v>
                </c:pt>
                <c:pt idx="38">
                  <c:v>326.77699999999999</c:v>
                </c:pt>
                <c:pt idx="39">
                  <c:v>327.25</c:v>
                </c:pt>
                <c:pt idx="40">
                  <c:v>346.43599999999998</c:v>
                </c:pt>
                <c:pt idx="41">
                  <c:v>331.315</c:v>
                </c:pt>
                <c:pt idx="42">
                  <c:v>334.75799999999998</c:v>
                </c:pt>
                <c:pt idx="43">
                  <c:v>355.423</c:v>
                </c:pt>
                <c:pt idx="44">
                  <c:v>361.23599999999999</c:v>
                </c:pt>
                <c:pt idx="45">
                  <c:v>351.82799999999997</c:v>
                </c:pt>
                <c:pt idx="46">
                  <c:v>331.17700000000002</c:v>
                </c:pt>
                <c:pt idx="47">
                  <c:v>339.24799999999999</c:v>
                </c:pt>
                <c:pt idx="48">
                  <c:v>396.42099999999999</c:v>
                </c:pt>
                <c:pt idx="49">
                  <c:v>383.53699999999998</c:v>
                </c:pt>
                <c:pt idx="50">
                  <c:v>363.59899999999999</c:v>
                </c:pt>
                <c:pt idx="51">
                  <c:v>351.46300000000002</c:v>
                </c:pt>
                <c:pt idx="52">
                  <c:v>350.14499999999998</c:v>
                </c:pt>
                <c:pt idx="53">
                  <c:v>355.16500000000002</c:v>
                </c:pt>
                <c:pt idx="54">
                  <c:v>358.209</c:v>
                </c:pt>
                <c:pt idx="55">
                  <c:v>355.35</c:v>
                </c:pt>
                <c:pt idx="56">
                  <c:v>363.86399999999998</c:v>
                </c:pt>
                <c:pt idx="57">
                  <c:v>363.31</c:v>
                </c:pt>
                <c:pt idx="58">
                  <c:v>362.714</c:v>
                </c:pt>
                <c:pt idx="59">
                  <c:v>363.94200000000001</c:v>
                </c:pt>
                <c:pt idx="60">
                  <c:v>417.91</c:v>
                </c:pt>
                <c:pt idx="61">
                  <c:v>401.40199999999999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1CE0-4BBF-AB7C-64C0EA3AF847}"/>
            </c:ext>
          </c:extLst>
        </c:ser>
        <c:ser>
          <c:idx val="4"/>
          <c:order val="4"/>
          <c:tx>
            <c:strRef>
              <c:f>COMPETITORS!$A$388</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COMPETITORS!$B$382:$BX$383</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COMPETITORS!$B$388:$BX$388</c:f>
              <c:numCache>
                <c:formatCode>#,##0_);\(#,##0\)</c:formatCode>
                <c:ptCount val="75"/>
                <c:pt idx="0">
                  <c:v>244.655</c:v>
                </c:pt>
                <c:pt idx="1">
                  <c:v>232.37799999999999</c:v>
                </c:pt>
                <c:pt idx="2">
                  <c:v>243.28700000000001</c:v>
                </c:pt>
                <c:pt idx="3">
                  <c:v>209.21100000000001</c:v>
                </c:pt>
                <c:pt idx="4">
                  <c:v>189.87299999999999</c:v>
                </c:pt>
                <c:pt idx="5">
                  <c:v>193.85300000000001</c:v>
                </c:pt>
                <c:pt idx="6">
                  <c:v>250.39400000000001</c:v>
                </c:pt>
                <c:pt idx="7">
                  <c:v>289.30500000000001</c:v>
                </c:pt>
                <c:pt idx="8">
                  <c:v>304.02800000000002</c:v>
                </c:pt>
                <c:pt idx="9">
                  <c:v>230.57599999999999</c:v>
                </c:pt>
                <c:pt idx="10">
                  <c:v>262.00799999999998</c:v>
                </c:pt>
                <c:pt idx="11">
                  <c:v>317.25599999999997</c:v>
                </c:pt>
                <c:pt idx="12">
                  <c:v>323.35300000000001</c:v>
                </c:pt>
                <c:pt idx="13">
                  <c:v>224.233</c:v>
                </c:pt>
                <c:pt idx="14">
                  <c:v>233.66499999999999</c:v>
                </c:pt>
                <c:pt idx="15">
                  <c:v>246.989</c:v>
                </c:pt>
                <c:pt idx="16">
                  <c:v>321.44</c:v>
                </c:pt>
                <c:pt idx="17">
                  <c:v>306.983</c:v>
                </c:pt>
                <c:pt idx="18">
                  <c:v>320.40300000000002</c:v>
                </c:pt>
                <c:pt idx="19">
                  <c:v>299.25400000000002</c:v>
                </c:pt>
                <c:pt idx="20">
                  <c:v>281.70999999999998</c:v>
                </c:pt>
                <c:pt idx="21">
                  <c:v>274.37</c:v>
                </c:pt>
                <c:pt idx="22">
                  <c:v>321.57100000000003</c:v>
                </c:pt>
                <c:pt idx="23">
                  <c:v>332.36900000000003</c:v>
                </c:pt>
                <c:pt idx="24">
                  <c:v>356.02300000000002</c:v>
                </c:pt>
                <c:pt idx="25">
                  <c:v>331.392</c:v>
                </c:pt>
                <c:pt idx="26">
                  <c:v>304.30399999999997</c:v>
                </c:pt>
                <c:pt idx="27">
                  <c:v>271.983</c:v>
                </c:pt>
                <c:pt idx="28">
                  <c:v>283.93700000000001</c:v>
                </c:pt>
                <c:pt idx="29">
                  <c:v>252.17500000000001</c:v>
                </c:pt>
                <c:pt idx="30">
                  <c:v>253.65199999999999</c:v>
                </c:pt>
                <c:pt idx="31">
                  <c:v>288.452</c:v>
                </c:pt>
                <c:pt idx="32">
                  <c:v>290.738</c:v>
                </c:pt>
                <c:pt idx="33">
                  <c:v>362.30599999999998</c:v>
                </c:pt>
                <c:pt idx="34">
                  <c:v>346.91500000000002</c:v>
                </c:pt>
                <c:pt idx="35">
                  <c:v>345.92700000000002</c:v>
                </c:pt>
                <c:pt idx="36">
                  <c:v>326.49099999999999</c:v>
                </c:pt>
                <c:pt idx="37">
                  <c:v>332.18400000000003</c:v>
                </c:pt>
                <c:pt idx="38">
                  <c:v>341.26900000000001</c:v>
                </c:pt>
                <c:pt idx="39">
                  <c:v>346.15499999999997</c:v>
                </c:pt>
                <c:pt idx="40">
                  <c:v>341.22699999999998</c:v>
                </c:pt>
                <c:pt idx="41">
                  <c:v>354.911</c:v>
                </c:pt>
                <c:pt idx="42">
                  <c:v>357.78699999999998</c:v>
                </c:pt>
                <c:pt idx="43">
                  <c:v>339.15699999999998</c:v>
                </c:pt>
                <c:pt idx="44">
                  <c:v>338.50700000000001</c:v>
                </c:pt>
                <c:pt idx="45">
                  <c:v>346.358</c:v>
                </c:pt>
                <c:pt idx="46">
                  <c:v>367.19799999999998</c:v>
                </c:pt>
                <c:pt idx="47">
                  <c:v>364.12</c:v>
                </c:pt>
                <c:pt idx="48">
                  <c:v>328.08199999999999</c:v>
                </c:pt>
                <c:pt idx="49">
                  <c:v>332.47899999999998</c:v>
                </c:pt>
                <c:pt idx="50">
                  <c:v>350.05900000000003</c:v>
                </c:pt>
                <c:pt idx="51">
                  <c:v>364.15899999999999</c:v>
                </c:pt>
                <c:pt idx="52">
                  <c:v>360.661</c:v>
                </c:pt>
                <c:pt idx="53">
                  <c:v>364.66899999999998</c:v>
                </c:pt>
                <c:pt idx="54">
                  <c:v>363.601</c:v>
                </c:pt>
                <c:pt idx="55">
                  <c:v>360.99900000000002</c:v>
                </c:pt>
                <c:pt idx="56">
                  <c:v>364.82900000000001</c:v>
                </c:pt>
                <c:pt idx="57">
                  <c:v>363.37599999999998</c:v>
                </c:pt>
                <c:pt idx="58">
                  <c:v>362.714</c:v>
                </c:pt>
                <c:pt idx="59">
                  <c:v>363.94200000000001</c:v>
                </c:pt>
                <c:pt idx="60">
                  <c:v>367.91</c:v>
                </c:pt>
                <c:pt idx="61">
                  <c:v>413.73099999999999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1CE0-4BBF-AB7C-64C0EA3AF847}"/>
            </c:ext>
          </c:extLst>
        </c:ser>
        <c:dLbls>
          <c:showLegendKey val="0"/>
          <c:showVal val="0"/>
          <c:showCatName val="0"/>
          <c:showSerName val="0"/>
          <c:showPercent val="0"/>
          <c:showBubbleSize val="0"/>
        </c:dLbls>
        <c:marker val="1"/>
        <c:smooth val="0"/>
        <c:axId val="159753728"/>
        <c:axId val="159764480"/>
      </c:lineChart>
      <c:catAx>
        <c:axId val="159753728"/>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QUARTERS</a:t>
                </a:r>
              </a:p>
            </c:rich>
          </c:tx>
          <c:layout>
            <c:manualLayout>
              <c:xMode val="edge"/>
              <c:yMode val="edge"/>
              <c:x val="0.4795851472381214"/>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764480"/>
        <c:crosses val="autoZero"/>
        <c:auto val="1"/>
        <c:lblAlgn val="ctr"/>
        <c:lblOffset val="100"/>
        <c:tickLblSkip val="1"/>
        <c:tickMarkSkip val="1"/>
        <c:noMultiLvlLbl val="0"/>
      </c:catAx>
      <c:valAx>
        <c:axId val="159764480"/>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 (000)</a:t>
                </a:r>
              </a:p>
            </c:rich>
          </c:tx>
          <c:layout>
            <c:manualLayout>
              <c:xMode val="edge"/>
              <c:yMode val="edge"/>
              <c:x val="5.3547523427041497E-3"/>
              <c:y val="0.30110497237569062"/>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753728"/>
        <c:crosses val="autoZero"/>
        <c:crossBetween val="between"/>
      </c:valAx>
      <c:spPr>
        <a:solidFill>
          <a:srgbClr val="C0C0C0"/>
        </a:solidFill>
        <a:ln w="12700">
          <a:solidFill>
            <a:srgbClr val="808080"/>
          </a:solidFill>
          <a:prstDash val="solid"/>
        </a:ln>
      </c:spPr>
    </c:plotArea>
    <c:legend>
      <c:legendPos val="r"/>
      <c:layout>
        <c:manualLayout>
          <c:xMode val="edge"/>
          <c:yMode val="edge"/>
          <c:x val="0.98065648943018491"/>
          <c:y val="0.31767955801104975"/>
          <c:w val="1.6648169990326502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1 UNIT SALES BY COUNTRY</a:t>
            </a:r>
          </a:p>
        </c:rich>
      </c:tx>
      <c:layout>
        <c:manualLayout>
          <c:xMode val="edge"/>
          <c:yMode val="edge"/>
          <c:x val="0.43996004335348676"/>
          <c:y val="3.591160220994475E-2"/>
        </c:manualLayout>
      </c:layout>
      <c:overlay val="0"/>
      <c:spPr>
        <a:noFill/>
        <a:ln w="25400">
          <a:noFill/>
        </a:ln>
      </c:spPr>
    </c:title>
    <c:autoTitleDeleted val="0"/>
    <c:plotArea>
      <c:layout>
        <c:manualLayout>
          <c:layoutTarget val="inner"/>
          <c:xMode val="edge"/>
          <c:yMode val="edge"/>
          <c:x val="1.3147474484344253E-2"/>
          <c:y val="0.19613259668508287"/>
          <c:w val="0.94931101909247129"/>
          <c:h val="0.53314917127071826"/>
        </c:manualLayout>
      </c:layout>
      <c:lineChart>
        <c:grouping val="standard"/>
        <c:varyColors val="0"/>
        <c:ser>
          <c:idx val="0"/>
          <c:order val="0"/>
          <c:tx>
            <c:strRef>
              <c:f>COMPETITORS!$A$426</c:f>
              <c:strCache>
                <c:ptCount val="1"/>
                <c:pt idx="0">
                  <c:v>JAPAN</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COMPETITORS!$B$424:$BX$425</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COMPETITORS!$B$426:$BX$426</c:f>
              <c:numCache>
                <c:formatCode>#,##0_);\(#,##0\)</c:formatCode>
                <c:ptCount val="75"/>
                <c:pt idx="0">
                  <c:v>241.745</c:v>
                </c:pt>
                <c:pt idx="1">
                  <c:v>225.25700000000001</c:v>
                </c:pt>
                <c:pt idx="2">
                  <c:v>218.94800000000001</c:v>
                </c:pt>
                <c:pt idx="3">
                  <c:v>226.10499999999999</c:v>
                </c:pt>
                <c:pt idx="4">
                  <c:v>232.16800000000001</c:v>
                </c:pt>
                <c:pt idx="5">
                  <c:v>238.16499999999999</c:v>
                </c:pt>
                <c:pt idx="6">
                  <c:v>240.80500000000001</c:v>
                </c:pt>
                <c:pt idx="7">
                  <c:v>263.25200000000001</c:v>
                </c:pt>
                <c:pt idx="8">
                  <c:v>272.63600000000002</c:v>
                </c:pt>
                <c:pt idx="9">
                  <c:v>274.351</c:v>
                </c:pt>
                <c:pt idx="10">
                  <c:v>266.017</c:v>
                </c:pt>
                <c:pt idx="11">
                  <c:v>271.05500000000001</c:v>
                </c:pt>
                <c:pt idx="12">
                  <c:v>294.12400000000002</c:v>
                </c:pt>
                <c:pt idx="13">
                  <c:v>245.035</c:v>
                </c:pt>
                <c:pt idx="14">
                  <c:v>256.40600000000001</c:v>
                </c:pt>
                <c:pt idx="15">
                  <c:v>262.88799999999998</c:v>
                </c:pt>
                <c:pt idx="16">
                  <c:v>266.92700000000002</c:v>
                </c:pt>
                <c:pt idx="17">
                  <c:v>270.88900000000001</c:v>
                </c:pt>
                <c:pt idx="18">
                  <c:v>270.75900000000001</c:v>
                </c:pt>
                <c:pt idx="19">
                  <c:v>272.54000000000002</c:v>
                </c:pt>
                <c:pt idx="20">
                  <c:v>274.83199999999999</c:v>
                </c:pt>
                <c:pt idx="21">
                  <c:v>274.56200000000001</c:v>
                </c:pt>
                <c:pt idx="22">
                  <c:v>277.07299999999998</c:v>
                </c:pt>
                <c:pt idx="23">
                  <c:v>277.76400000000001</c:v>
                </c:pt>
                <c:pt idx="24">
                  <c:v>281.10000000000002</c:v>
                </c:pt>
                <c:pt idx="25">
                  <c:v>281.90100000000001</c:v>
                </c:pt>
                <c:pt idx="26">
                  <c:v>286.11099999999999</c:v>
                </c:pt>
                <c:pt idx="27">
                  <c:v>292.03699999999998</c:v>
                </c:pt>
                <c:pt idx="28">
                  <c:v>293.34699999999998</c:v>
                </c:pt>
                <c:pt idx="29">
                  <c:v>297.065</c:v>
                </c:pt>
                <c:pt idx="30">
                  <c:v>296.411</c:v>
                </c:pt>
                <c:pt idx="31">
                  <c:v>302.96499999999997</c:v>
                </c:pt>
                <c:pt idx="32">
                  <c:v>303.78300000000002</c:v>
                </c:pt>
                <c:pt idx="33">
                  <c:v>312.58699999999999</c:v>
                </c:pt>
                <c:pt idx="34">
                  <c:v>316.8</c:v>
                </c:pt>
                <c:pt idx="35">
                  <c:v>313.86799999999999</c:v>
                </c:pt>
                <c:pt idx="36">
                  <c:v>312.58600000000001</c:v>
                </c:pt>
                <c:pt idx="37">
                  <c:v>315.94200000000001</c:v>
                </c:pt>
                <c:pt idx="38">
                  <c:v>320.06700000000001</c:v>
                </c:pt>
                <c:pt idx="39">
                  <c:v>320.75</c:v>
                </c:pt>
                <c:pt idx="40">
                  <c:v>326.827</c:v>
                </c:pt>
                <c:pt idx="41">
                  <c:v>328.76400000000001</c:v>
                </c:pt>
                <c:pt idx="42">
                  <c:v>328.67</c:v>
                </c:pt>
                <c:pt idx="43">
                  <c:v>332.18099999999998</c:v>
                </c:pt>
                <c:pt idx="44">
                  <c:v>333.55700000000002</c:v>
                </c:pt>
                <c:pt idx="45">
                  <c:v>331.63600000000002</c:v>
                </c:pt>
                <c:pt idx="46">
                  <c:v>336.173</c:v>
                </c:pt>
                <c:pt idx="47">
                  <c:v>333.18900000000002</c:v>
                </c:pt>
                <c:pt idx="48">
                  <c:v>335.73</c:v>
                </c:pt>
                <c:pt idx="49">
                  <c:v>331.536</c:v>
                </c:pt>
                <c:pt idx="50">
                  <c:v>326.52199999999999</c:v>
                </c:pt>
                <c:pt idx="51">
                  <c:v>333.09199999999998</c:v>
                </c:pt>
                <c:pt idx="52">
                  <c:v>331.55599999999998</c:v>
                </c:pt>
                <c:pt idx="53">
                  <c:v>339.03300000000002</c:v>
                </c:pt>
                <c:pt idx="54">
                  <c:v>339.06200000000001</c:v>
                </c:pt>
                <c:pt idx="55">
                  <c:v>349.392</c:v>
                </c:pt>
                <c:pt idx="56">
                  <c:v>351.84699999999998</c:v>
                </c:pt>
                <c:pt idx="57">
                  <c:v>353.524</c:v>
                </c:pt>
                <c:pt idx="58">
                  <c:v>354.97</c:v>
                </c:pt>
                <c:pt idx="59">
                  <c:v>352.19499999999999</c:v>
                </c:pt>
                <c:pt idx="60">
                  <c:v>352.97500000000002</c:v>
                </c:pt>
                <c:pt idx="61">
                  <c:v>373.964</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6881-4B16-BF6F-8E306E9EE11B}"/>
            </c:ext>
          </c:extLst>
        </c:ser>
        <c:ser>
          <c:idx val="1"/>
          <c:order val="1"/>
          <c:tx>
            <c:strRef>
              <c:f>COMPETITORS!$A$427</c:f>
              <c:strCache>
                <c:ptCount val="1"/>
                <c:pt idx="0">
                  <c:v>MEXICO</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COMPETITORS!$B$424:$BX$425</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COMPETITORS!$B$427:$BX$427</c:f>
              <c:numCache>
                <c:formatCode>#,##0_);\(#,##0\)</c:formatCode>
                <c:ptCount val="75"/>
                <c:pt idx="0">
                  <c:v>136.19999999999999</c:v>
                </c:pt>
                <c:pt idx="1">
                  <c:v>126.511</c:v>
                </c:pt>
                <c:pt idx="2">
                  <c:v>122.42100000000001</c:v>
                </c:pt>
                <c:pt idx="3">
                  <c:v>109.741</c:v>
                </c:pt>
                <c:pt idx="4">
                  <c:v>111.733</c:v>
                </c:pt>
                <c:pt idx="5">
                  <c:v>116.452</c:v>
                </c:pt>
                <c:pt idx="6">
                  <c:v>119.191</c:v>
                </c:pt>
                <c:pt idx="7">
                  <c:v>118.194</c:v>
                </c:pt>
                <c:pt idx="8">
                  <c:v>113.982</c:v>
                </c:pt>
                <c:pt idx="9">
                  <c:v>106.101</c:v>
                </c:pt>
                <c:pt idx="10">
                  <c:v>109.782</c:v>
                </c:pt>
                <c:pt idx="11">
                  <c:v>105.473</c:v>
                </c:pt>
                <c:pt idx="12">
                  <c:v>111.324</c:v>
                </c:pt>
                <c:pt idx="13">
                  <c:v>196.59100000000001</c:v>
                </c:pt>
                <c:pt idx="14">
                  <c:v>109.727</c:v>
                </c:pt>
                <c:pt idx="15">
                  <c:v>107.928</c:v>
                </c:pt>
                <c:pt idx="16">
                  <c:v>123.057</c:v>
                </c:pt>
                <c:pt idx="17">
                  <c:v>127.337</c:v>
                </c:pt>
                <c:pt idx="18">
                  <c:v>131.78800000000001</c:v>
                </c:pt>
                <c:pt idx="19">
                  <c:v>128.61799999999999</c:v>
                </c:pt>
                <c:pt idx="20">
                  <c:v>130.59800000000001</c:v>
                </c:pt>
                <c:pt idx="21">
                  <c:v>129.49299999999999</c:v>
                </c:pt>
                <c:pt idx="22">
                  <c:v>136.39599999999999</c:v>
                </c:pt>
                <c:pt idx="23">
                  <c:v>139.732</c:v>
                </c:pt>
                <c:pt idx="24">
                  <c:v>138.80000000000001</c:v>
                </c:pt>
                <c:pt idx="25">
                  <c:v>142.863</c:v>
                </c:pt>
                <c:pt idx="26">
                  <c:v>147.15600000000001</c:v>
                </c:pt>
                <c:pt idx="27">
                  <c:v>145.535</c:v>
                </c:pt>
                <c:pt idx="28">
                  <c:v>146.44900000000001</c:v>
                </c:pt>
                <c:pt idx="29">
                  <c:v>148.59399999999999</c:v>
                </c:pt>
                <c:pt idx="30">
                  <c:v>148.79300000000001</c:v>
                </c:pt>
                <c:pt idx="31">
                  <c:v>150.20699999999999</c:v>
                </c:pt>
                <c:pt idx="32">
                  <c:v>148.685</c:v>
                </c:pt>
                <c:pt idx="33">
                  <c:v>146.85400000000001</c:v>
                </c:pt>
                <c:pt idx="34">
                  <c:v>145.01599999999999</c:v>
                </c:pt>
                <c:pt idx="35">
                  <c:v>146.24</c:v>
                </c:pt>
                <c:pt idx="36">
                  <c:v>144.285</c:v>
                </c:pt>
                <c:pt idx="37">
                  <c:v>145.13399999999999</c:v>
                </c:pt>
                <c:pt idx="38">
                  <c:v>143.63800000000001</c:v>
                </c:pt>
                <c:pt idx="39">
                  <c:v>143.58099999999999</c:v>
                </c:pt>
                <c:pt idx="40">
                  <c:v>140.09899999999999</c:v>
                </c:pt>
                <c:pt idx="41">
                  <c:v>141.465</c:v>
                </c:pt>
                <c:pt idx="42">
                  <c:v>141.88900000000001</c:v>
                </c:pt>
                <c:pt idx="43">
                  <c:v>140.80000000000001</c:v>
                </c:pt>
                <c:pt idx="44">
                  <c:v>140.16</c:v>
                </c:pt>
                <c:pt idx="45">
                  <c:v>137.68799999999999</c:v>
                </c:pt>
                <c:pt idx="46">
                  <c:v>138.99299999999999</c:v>
                </c:pt>
                <c:pt idx="47">
                  <c:v>137.459</c:v>
                </c:pt>
                <c:pt idx="48">
                  <c:v>136.172</c:v>
                </c:pt>
                <c:pt idx="49">
                  <c:v>139.33199999999999</c:v>
                </c:pt>
                <c:pt idx="50">
                  <c:v>156.33199999999999</c:v>
                </c:pt>
                <c:pt idx="51">
                  <c:v>157.72200000000001</c:v>
                </c:pt>
                <c:pt idx="52">
                  <c:v>159.83699999999999</c:v>
                </c:pt>
                <c:pt idx="53">
                  <c:v>159.58500000000001</c:v>
                </c:pt>
                <c:pt idx="54">
                  <c:v>157.22200000000001</c:v>
                </c:pt>
                <c:pt idx="55">
                  <c:v>158.91</c:v>
                </c:pt>
                <c:pt idx="56">
                  <c:v>162.11699999999999</c:v>
                </c:pt>
                <c:pt idx="57">
                  <c:v>160.608</c:v>
                </c:pt>
                <c:pt idx="58">
                  <c:v>160.05000000000001</c:v>
                </c:pt>
                <c:pt idx="59">
                  <c:v>159.69499999999999</c:v>
                </c:pt>
                <c:pt idx="60">
                  <c:v>162.6</c:v>
                </c:pt>
                <c:pt idx="61">
                  <c:v>170.22499999999999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6881-4B16-BF6F-8E306E9EE11B}"/>
            </c:ext>
          </c:extLst>
        </c:ser>
        <c:ser>
          <c:idx val="2"/>
          <c:order val="2"/>
          <c:tx>
            <c:strRef>
              <c:f>COMPETITORS!$A$428</c:f>
              <c:strCache>
                <c:ptCount val="1"/>
                <c:pt idx="0">
                  <c:v>CHINA</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COMPETITORS!$B$424:$BX$425</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COMPETITORS!$B$428:$BX$428</c:f>
              <c:numCache>
                <c:formatCode>#,##0_);\(#,##0\)</c:formatCode>
                <c:ptCount val="75"/>
                <c:pt idx="0">
                  <c:v>82.34</c:v>
                </c:pt>
                <c:pt idx="1">
                  <c:v>78.885999999999996</c:v>
                </c:pt>
                <c:pt idx="2">
                  <c:v>80.718999999999994</c:v>
                </c:pt>
                <c:pt idx="3">
                  <c:v>73.150999999999996</c:v>
                </c:pt>
                <c:pt idx="4">
                  <c:v>74.884</c:v>
                </c:pt>
                <c:pt idx="5">
                  <c:v>76.975999999999999</c:v>
                </c:pt>
                <c:pt idx="6">
                  <c:v>79.296999999999997</c:v>
                </c:pt>
                <c:pt idx="7">
                  <c:v>90.558000000000007</c:v>
                </c:pt>
                <c:pt idx="8">
                  <c:v>89.668000000000006</c:v>
                </c:pt>
                <c:pt idx="9">
                  <c:v>89.1</c:v>
                </c:pt>
                <c:pt idx="10">
                  <c:v>88.617000000000004</c:v>
                </c:pt>
                <c:pt idx="11">
                  <c:v>81.667000000000002</c:v>
                </c:pt>
                <c:pt idx="12">
                  <c:v>88.013999999999996</c:v>
                </c:pt>
                <c:pt idx="13">
                  <c:v>78.584999999999994</c:v>
                </c:pt>
                <c:pt idx="14">
                  <c:v>87.072999999999993</c:v>
                </c:pt>
                <c:pt idx="15">
                  <c:v>87.144000000000005</c:v>
                </c:pt>
                <c:pt idx="16">
                  <c:v>93.025999999999996</c:v>
                </c:pt>
                <c:pt idx="17">
                  <c:v>97.492000000000004</c:v>
                </c:pt>
                <c:pt idx="18">
                  <c:v>97.992000000000004</c:v>
                </c:pt>
                <c:pt idx="19">
                  <c:v>99.695999999999998</c:v>
                </c:pt>
                <c:pt idx="20">
                  <c:v>95.230999999999995</c:v>
                </c:pt>
                <c:pt idx="21">
                  <c:v>101.67</c:v>
                </c:pt>
                <c:pt idx="22">
                  <c:v>104.556</c:v>
                </c:pt>
                <c:pt idx="23">
                  <c:v>103.137</c:v>
                </c:pt>
                <c:pt idx="24">
                  <c:v>104.691</c:v>
                </c:pt>
                <c:pt idx="25">
                  <c:v>105.06100000000001</c:v>
                </c:pt>
                <c:pt idx="26">
                  <c:v>105.715</c:v>
                </c:pt>
                <c:pt idx="27">
                  <c:v>100.69799999999999</c:v>
                </c:pt>
                <c:pt idx="28">
                  <c:v>110.39700000000001</c:v>
                </c:pt>
                <c:pt idx="29">
                  <c:v>109.187</c:v>
                </c:pt>
                <c:pt idx="30">
                  <c:v>111.68600000000001</c:v>
                </c:pt>
                <c:pt idx="31">
                  <c:v>108.23399999999999</c:v>
                </c:pt>
                <c:pt idx="32">
                  <c:v>106.88</c:v>
                </c:pt>
                <c:pt idx="33">
                  <c:v>108.36799999999999</c:v>
                </c:pt>
                <c:pt idx="34">
                  <c:v>106.26600000000001</c:v>
                </c:pt>
                <c:pt idx="35">
                  <c:v>111.369</c:v>
                </c:pt>
                <c:pt idx="36">
                  <c:v>114.28700000000001</c:v>
                </c:pt>
                <c:pt idx="37">
                  <c:v>113.905</c:v>
                </c:pt>
                <c:pt idx="38">
                  <c:v>107.348</c:v>
                </c:pt>
                <c:pt idx="39">
                  <c:v>106.19499999999999</c:v>
                </c:pt>
                <c:pt idx="40">
                  <c:v>107.827</c:v>
                </c:pt>
                <c:pt idx="41">
                  <c:v>107.962</c:v>
                </c:pt>
                <c:pt idx="42">
                  <c:v>109.649</c:v>
                </c:pt>
                <c:pt idx="43">
                  <c:v>106.361</c:v>
                </c:pt>
                <c:pt idx="44">
                  <c:v>105.336</c:v>
                </c:pt>
                <c:pt idx="45">
                  <c:v>99.63</c:v>
                </c:pt>
                <c:pt idx="46">
                  <c:v>101.40600000000001</c:v>
                </c:pt>
                <c:pt idx="47">
                  <c:v>102.96599999999999</c:v>
                </c:pt>
                <c:pt idx="48">
                  <c:v>103.66200000000001</c:v>
                </c:pt>
                <c:pt idx="49">
                  <c:v>102.196</c:v>
                </c:pt>
                <c:pt idx="50">
                  <c:v>109.19499999999999</c:v>
                </c:pt>
                <c:pt idx="51">
                  <c:v>110.1</c:v>
                </c:pt>
                <c:pt idx="52">
                  <c:v>109.334</c:v>
                </c:pt>
                <c:pt idx="53">
                  <c:v>103.377</c:v>
                </c:pt>
                <c:pt idx="54">
                  <c:v>104.506</c:v>
                </c:pt>
                <c:pt idx="55">
                  <c:v>103.61799999999999</c:v>
                </c:pt>
                <c:pt idx="56">
                  <c:v>108.242</c:v>
                </c:pt>
                <c:pt idx="57">
                  <c:v>108.967</c:v>
                </c:pt>
                <c:pt idx="58">
                  <c:v>107.605</c:v>
                </c:pt>
                <c:pt idx="59">
                  <c:v>106.42</c:v>
                </c:pt>
                <c:pt idx="60">
                  <c:v>106.56</c:v>
                </c:pt>
                <c:pt idx="61">
                  <c:v>117.041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6881-4B16-BF6F-8E306E9EE11B}"/>
            </c:ext>
          </c:extLst>
        </c:ser>
        <c:ser>
          <c:idx val="3"/>
          <c:order val="3"/>
          <c:tx>
            <c:strRef>
              <c:f>COMPETITORS!$A$429</c:f>
              <c:strCache>
                <c:ptCount val="1"/>
                <c:pt idx="0">
                  <c:v>UNITED KINGDOM</c:v>
                </c:pt>
              </c:strCache>
            </c:strRef>
          </c:tx>
          <c:spPr>
            <a:ln w="12700">
              <a:solidFill>
                <a:srgbClr val="00FFFF"/>
              </a:solidFill>
              <a:prstDash val="solid"/>
            </a:ln>
          </c:spPr>
          <c:marker>
            <c:symbol val="x"/>
            <c:size val="5"/>
            <c:spPr>
              <a:noFill/>
              <a:ln>
                <a:solidFill>
                  <a:srgbClr val="00FFFF"/>
                </a:solidFill>
                <a:prstDash val="solid"/>
              </a:ln>
            </c:spPr>
          </c:marker>
          <c:cat>
            <c:multiLvlStrRef>
              <c:f>COMPETITORS!$B$424:$BX$425</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COMPETITORS!$B$429:$BX$429</c:f>
              <c:numCache>
                <c:formatCode>#,##0_);\(#,##0\)</c:formatCode>
                <c:ptCount val="75"/>
                <c:pt idx="0">
                  <c:v>153.18</c:v>
                </c:pt>
                <c:pt idx="1">
                  <c:v>152.94399999999999</c:v>
                </c:pt>
                <c:pt idx="2">
                  <c:v>149.31399999999999</c:v>
                </c:pt>
                <c:pt idx="3">
                  <c:v>152.44</c:v>
                </c:pt>
                <c:pt idx="4">
                  <c:v>160.73599999999999</c:v>
                </c:pt>
                <c:pt idx="5">
                  <c:v>158.00800000000001</c:v>
                </c:pt>
                <c:pt idx="6">
                  <c:v>165.803</c:v>
                </c:pt>
                <c:pt idx="7">
                  <c:v>158.97900000000001</c:v>
                </c:pt>
                <c:pt idx="8">
                  <c:v>157.446</c:v>
                </c:pt>
                <c:pt idx="9">
                  <c:v>159.595</c:v>
                </c:pt>
                <c:pt idx="10">
                  <c:v>163.697</c:v>
                </c:pt>
                <c:pt idx="11">
                  <c:v>165.601</c:v>
                </c:pt>
                <c:pt idx="12">
                  <c:v>170.958</c:v>
                </c:pt>
                <c:pt idx="13">
                  <c:v>159.57</c:v>
                </c:pt>
                <c:pt idx="14">
                  <c:v>165.428</c:v>
                </c:pt>
                <c:pt idx="15">
                  <c:v>167.70699999999999</c:v>
                </c:pt>
                <c:pt idx="16">
                  <c:v>186.13</c:v>
                </c:pt>
                <c:pt idx="17">
                  <c:v>188.49299999999999</c:v>
                </c:pt>
                <c:pt idx="18">
                  <c:v>189.80199999999999</c:v>
                </c:pt>
                <c:pt idx="19">
                  <c:v>191.02799999999999</c:v>
                </c:pt>
                <c:pt idx="20">
                  <c:v>193.21700000000001</c:v>
                </c:pt>
                <c:pt idx="21">
                  <c:v>192.30600000000001</c:v>
                </c:pt>
                <c:pt idx="22">
                  <c:v>190.92599999999999</c:v>
                </c:pt>
                <c:pt idx="23">
                  <c:v>193.84899999999999</c:v>
                </c:pt>
                <c:pt idx="24">
                  <c:v>196.82400000000001</c:v>
                </c:pt>
                <c:pt idx="25">
                  <c:v>202.03299999999999</c:v>
                </c:pt>
                <c:pt idx="26">
                  <c:v>201.62299999999999</c:v>
                </c:pt>
                <c:pt idx="27">
                  <c:v>202.602</c:v>
                </c:pt>
                <c:pt idx="28">
                  <c:v>207.673</c:v>
                </c:pt>
                <c:pt idx="29">
                  <c:v>204.91200000000001</c:v>
                </c:pt>
                <c:pt idx="30">
                  <c:v>209.922</c:v>
                </c:pt>
                <c:pt idx="31">
                  <c:v>209.03899999999999</c:v>
                </c:pt>
                <c:pt idx="32">
                  <c:v>210.41</c:v>
                </c:pt>
                <c:pt idx="33">
                  <c:v>212.18299999999999</c:v>
                </c:pt>
                <c:pt idx="34">
                  <c:v>214.791</c:v>
                </c:pt>
                <c:pt idx="35">
                  <c:v>219.52699999999999</c:v>
                </c:pt>
                <c:pt idx="36">
                  <c:v>212.84700000000001</c:v>
                </c:pt>
                <c:pt idx="37">
                  <c:v>219.79900000000001</c:v>
                </c:pt>
                <c:pt idx="38">
                  <c:v>223.15100000000001</c:v>
                </c:pt>
                <c:pt idx="39">
                  <c:v>227.267</c:v>
                </c:pt>
                <c:pt idx="40">
                  <c:v>232.72</c:v>
                </c:pt>
                <c:pt idx="41">
                  <c:v>234.00399999999999</c:v>
                </c:pt>
                <c:pt idx="42">
                  <c:v>236.49100000000001</c:v>
                </c:pt>
                <c:pt idx="43">
                  <c:v>239.75800000000001</c:v>
                </c:pt>
                <c:pt idx="44">
                  <c:v>237.16399999999999</c:v>
                </c:pt>
                <c:pt idx="45">
                  <c:v>234.76300000000001</c:v>
                </c:pt>
                <c:pt idx="46">
                  <c:v>235.428</c:v>
                </c:pt>
                <c:pt idx="47">
                  <c:v>239.43899999999999</c:v>
                </c:pt>
                <c:pt idx="48">
                  <c:v>242.16399999999999</c:v>
                </c:pt>
                <c:pt idx="49">
                  <c:v>238.03399999999999</c:v>
                </c:pt>
                <c:pt idx="50">
                  <c:v>236.89400000000001</c:v>
                </c:pt>
                <c:pt idx="51">
                  <c:v>238.83199999999999</c:v>
                </c:pt>
                <c:pt idx="52">
                  <c:v>234.16</c:v>
                </c:pt>
                <c:pt idx="53">
                  <c:v>240.435</c:v>
                </c:pt>
                <c:pt idx="54">
                  <c:v>242.726</c:v>
                </c:pt>
                <c:pt idx="55">
                  <c:v>243.02199999999999</c:v>
                </c:pt>
                <c:pt idx="56">
                  <c:v>246.28800000000001</c:v>
                </c:pt>
                <c:pt idx="57">
                  <c:v>244.90199999999999</c:v>
                </c:pt>
                <c:pt idx="58">
                  <c:v>242.13</c:v>
                </c:pt>
                <c:pt idx="59">
                  <c:v>246.45500000000001</c:v>
                </c:pt>
                <c:pt idx="60">
                  <c:v>245.98500000000001</c:v>
                </c:pt>
                <c:pt idx="61">
                  <c:v>249.42099999999999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6881-4B16-BF6F-8E306E9EE11B}"/>
            </c:ext>
          </c:extLst>
        </c:ser>
        <c:ser>
          <c:idx val="4"/>
          <c:order val="4"/>
          <c:tx>
            <c:strRef>
              <c:f>COMPETITORS!$A$430</c:f>
              <c:strCache>
                <c:ptCount val="1"/>
                <c:pt idx="0">
                  <c:v>GERMANY</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COMPETITORS!$B$424:$BX$425</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COMPETITORS!$B$430:$BX$430</c:f>
              <c:numCache>
                <c:formatCode>#,##0_);\(#,##0\)</c:formatCode>
                <c:ptCount val="75"/>
                <c:pt idx="0">
                  <c:v>191.39500000000001</c:v>
                </c:pt>
                <c:pt idx="1">
                  <c:v>200.20699999999999</c:v>
                </c:pt>
                <c:pt idx="2">
                  <c:v>186.52799999999999</c:v>
                </c:pt>
                <c:pt idx="3">
                  <c:v>193.917</c:v>
                </c:pt>
                <c:pt idx="4">
                  <c:v>200.97399999999999</c:v>
                </c:pt>
                <c:pt idx="5">
                  <c:v>197.732</c:v>
                </c:pt>
                <c:pt idx="6">
                  <c:v>206.01599999999999</c:v>
                </c:pt>
                <c:pt idx="7">
                  <c:v>178.697</c:v>
                </c:pt>
                <c:pt idx="8">
                  <c:v>182.67</c:v>
                </c:pt>
                <c:pt idx="9">
                  <c:v>185.20599999999999</c:v>
                </c:pt>
                <c:pt idx="10">
                  <c:v>186.2</c:v>
                </c:pt>
                <c:pt idx="11">
                  <c:v>199.86199999999999</c:v>
                </c:pt>
                <c:pt idx="12">
                  <c:v>197.357</c:v>
                </c:pt>
                <c:pt idx="13">
                  <c:v>194.02099999999999</c:v>
                </c:pt>
                <c:pt idx="14">
                  <c:v>210.40199999999999</c:v>
                </c:pt>
                <c:pt idx="15">
                  <c:v>218.31</c:v>
                </c:pt>
                <c:pt idx="16">
                  <c:v>210.15600000000001</c:v>
                </c:pt>
                <c:pt idx="17">
                  <c:v>211.67699999999999</c:v>
                </c:pt>
                <c:pt idx="18">
                  <c:v>212.7</c:v>
                </c:pt>
                <c:pt idx="19">
                  <c:v>213.875</c:v>
                </c:pt>
                <c:pt idx="20">
                  <c:v>215.85300000000001</c:v>
                </c:pt>
                <c:pt idx="21">
                  <c:v>215.221</c:v>
                </c:pt>
                <c:pt idx="22">
                  <c:v>214.08199999999999</c:v>
                </c:pt>
                <c:pt idx="23">
                  <c:v>217.095</c:v>
                </c:pt>
                <c:pt idx="24">
                  <c:v>219.887</c:v>
                </c:pt>
                <c:pt idx="25">
                  <c:v>225.17400000000001</c:v>
                </c:pt>
                <c:pt idx="26">
                  <c:v>225.01</c:v>
                </c:pt>
                <c:pt idx="27">
                  <c:v>226.636</c:v>
                </c:pt>
                <c:pt idx="28">
                  <c:v>233.029</c:v>
                </c:pt>
                <c:pt idx="29">
                  <c:v>230.27099999999999</c:v>
                </c:pt>
                <c:pt idx="30">
                  <c:v>235.167</c:v>
                </c:pt>
                <c:pt idx="31">
                  <c:v>234.72</c:v>
                </c:pt>
                <c:pt idx="32">
                  <c:v>235.65799999999999</c:v>
                </c:pt>
                <c:pt idx="33">
                  <c:v>237.26599999999999</c:v>
                </c:pt>
                <c:pt idx="34">
                  <c:v>239.417</c:v>
                </c:pt>
                <c:pt idx="35">
                  <c:v>244.029</c:v>
                </c:pt>
                <c:pt idx="36">
                  <c:v>237.66</c:v>
                </c:pt>
                <c:pt idx="37">
                  <c:v>244.26599999999999</c:v>
                </c:pt>
                <c:pt idx="38">
                  <c:v>248.12899999999999</c:v>
                </c:pt>
                <c:pt idx="39">
                  <c:v>252.321</c:v>
                </c:pt>
                <c:pt idx="40">
                  <c:v>257.55500000000001</c:v>
                </c:pt>
                <c:pt idx="41">
                  <c:v>258.75200000000001</c:v>
                </c:pt>
                <c:pt idx="42">
                  <c:v>261.334</c:v>
                </c:pt>
                <c:pt idx="43">
                  <c:v>264.38499999999999</c:v>
                </c:pt>
                <c:pt idx="44">
                  <c:v>262.09399999999999</c:v>
                </c:pt>
                <c:pt idx="45">
                  <c:v>261.971</c:v>
                </c:pt>
                <c:pt idx="46">
                  <c:v>262.67200000000003</c:v>
                </c:pt>
                <c:pt idx="47">
                  <c:v>266.53899999999999</c:v>
                </c:pt>
                <c:pt idx="48">
                  <c:v>269.084</c:v>
                </c:pt>
                <c:pt idx="49">
                  <c:v>265.00599999999997</c:v>
                </c:pt>
                <c:pt idx="50">
                  <c:v>263.654</c:v>
                </c:pt>
                <c:pt idx="51">
                  <c:v>265.71100000000001</c:v>
                </c:pt>
                <c:pt idx="52">
                  <c:v>261.03100000000001</c:v>
                </c:pt>
                <c:pt idx="53">
                  <c:v>267.41800000000001</c:v>
                </c:pt>
                <c:pt idx="54">
                  <c:v>269.92599999999999</c:v>
                </c:pt>
                <c:pt idx="55">
                  <c:v>265.41300000000001</c:v>
                </c:pt>
                <c:pt idx="56">
                  <c:v>269.428</c:v>
                </c:pt>
                <c:pt idx="57">
                  <c:v>267.94</c:v>
                </c:pt>
                <c:pt idx="58">
                  <c:v>265.52999999999997</c:v>
                </c:pt>
                <c:pt idx="59">
                  <c:v>269.68</c:v>
                </c:pt>
                <c:pt idx="60">
                  <c:v>269.71800000000002</c:v>
                </c:pt>
                <c:pt idx="61">
                  <c:v>272.291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6881-4B16-BF6F-8E306E9EE11B}"/>
            </c:ext>
          </c:extLst>
        </c:ser>
        <c:ser>
          <c:idx val="5"/>
          <c:order val="5"/>
          <c:tx>
            <c:strRef>
              <c:f>COMPETITORS!$A$431</c:f>
              <c:strCache>
                <c:ptCount val="1"/>
                <c:pt idx="0">
                  <c:v>UNITED STATES</c:v>
                </c:pt>
              </c:strCache>
            </c:strRef>
          </c:tx>
          <c:spPr>
            <a:ln w="12700">
              <a:solidFill>
                <a:srgbClr val="800000"/>
              </a:solidFill>
              <a:prstDash val="solid"/>
            </a:ln>
          </c:spPr>
          <c:marker>
            <c:symbol val="circle"/>
            <c:size val="5"/>
            <c:spPr>
              <a:solidFill>
                <a:srgbClr val="800000"/>
              </a:solidFill>
              <a:ln>
                <a:solidFill>
                  <a:srgbClr val="800000"/>
                </a:solidFill>
                <a:prstDash val="solid"/>
              </a:ln>
            </c:spPr>
          </c:marker>
          <c:cat>
            <c:multiLvlStrRef>
              <c:f>COMPETITORS!$B$424:$BX$425</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COMPETITORS!$B$431:$BX$431</c:f>
              <c:numCache>
                <c:formatCode>#,##0_);\(#,##0\)</c:formatCode>
                <c:ptCount val="75"/>
                <c:pt idx="0">
                  <c:v>418.41500000000002</c:v>
                </c:pt>
                <c:pt idx="1">
                  <c:v>437.85899999999998</c:v>
                </c:pt>
                <c:pt idx="2">
                  <c:v>427.73200000000003</c:v>
                </c:pt>
                <c:pt idx="3">
                  <c:v>440.15899999999999</c:v>
                </c:pt>
                <c:pt idx="4">
                  <c:v>451.83100000000002</c:v>
                </c:pt>
                <c:pt idx="5">
                  <c:v>457.44299999999998</c:v>
                </c:pt>
                <c:pt idx="6">
                  <c:v>479.03399999999999</c:v>
                </c:pt>
                <c:pt idx="7">
                  <c:v>483.16</c:v>
                </c:pt>
                <c:pt idx="8">
                  <c:v>491.17599999999999</c:v>
                </c:pt>
                <c:pt idx="9">
                  <c:v>500.74799999999999</c:v>
                </c:pt>
                <c:pt idx="10">
                  <c:v>539.43299999999999</c:v>
                </c:pt>
                <c:pt idx="11">
                  <c:v>534.12199999999996</c:v>
                </c:pt>
                <c:pt idx="12">
                  <c:v>542.447</c:v>
                </c:pt>
                <c:pt idx="13">
                  <c:v>537.54399999999998</c:v>
                </c:pt>
                <c:pt idx="14">
                  <c:v>576.92999999999995</c:v>
                </c:pt>
                <c:pt idx="15">
                  <c:v>585.26900000000001</c:v>
                </c:pt>
                <c:pt idx="16">
                  <c:v>540.83000000000004</c:v>
                </c:pt>
                <c:pt idx="17">
                  <c:v>539.32600000000002</c:v>
                </c:pt>
                <c:pt idx="18">
                  <c:v>543.16800000000001</c:v>
                </c:pt>
                <c:pt idx="19">
                  <c:v>545.9</c:v>
                </c:pt>
                <c:pt idx="20">
                  <c:v>544.11900000000003</c:v>
                </c:pt>
                <c:pt idx="21">
                  <c:v>549.27200000000005</c:v>
                </c:pt>
                <c:pt idx="22">
                  <c:v>553.09799999999996</c:v>
                </c:pt>
                <c:pt idx="23">
                  <c:v>559.86900000000003</c:v>
                </c:pt>
                <c:pt idx="24">
                  <c:v>559.52800000000002</c:v>
                </c:pt>
                <c:pt idx="25">
                  <c:v>565.86599999999999</c:v>
                </c:pt>
                <c:pt idx="26">
                  <c:v>572.63800000000003</c:v>
                </c:pt>
                <c:pt idx="27">
                  <c:v>577.69399999999996</c:v>
                </c:pt>
                <c:pt idx="28">
                  <c:v>594.64300000000003</c:v>
                </c:pt>
                <c:pt idx="29">
                  <c:v>594.85900000000004</c:v>
                </c:pt>
                <c:pt idx="30">
                  <c:v>599.64400000000001</c:v>
                </c:pt>
                <c:pt idx="31">
                  <c:v>606.06700000000001</c:v>
                </c:pt>
                <c:pt idx="32">
                  <c:v>617.35500000000002</c:v>
                </c:pt>
                <c:pt idx="33">
                  <c:v>630.08399999999995</c:v>
                </c:pt>
                <c:pt idx="34">
                  <c:v>637.68499999999995</c:v>
                </c:pt>
                <c:pt idx="35">
                  <c:v>642.55399999999997</c:v>
                </c:pt>
                <c:pt idx="36">
                  <c:v>643.13900000000001</c:v>
                </c:pt>
                <c:pt idx="37">
                  <c:v>644.375</c:v>
                </c:pt>
                <c:pt idx="38">
                  <c:v>655.18899999999996</c:v>
                </c:pt>
                <c:pt idx="39">
                  <c:v>658.56299999999999</c:v>
                </c:pt>
                <c:pt idx="40">
                  <c:v>663.529</c:v>
                </c:pt>
                <c:pt idx="41">
                  <c:v>666.21299999999997</c:v>
                </c:pt>
                <c:pt idx="42">
                  <c:v>672.59900000000005</c:v>
                </c:pt>
                <c:pt idx="43">
                  <c:v>672.125</c:v>
                </c:pt>
                <c:pt idx="44">
                  <c:v>674.69299999999998</c:v>
                </c:pt>
                <c:pt idx="45">
                  <c:v>690.72500000000002</c:v>
                </c:pt>
                <c:pt idx="46">
                  <c:v>692.38900000000001</c:v>
                </c:pt>
                <c:pt idx="47">
                  <c:v>693.71600000000001</c:v>
                </c:pt>
                <c:pt idx="48">
                  <c:v>692.02499999999998</c:v>
                </c:pt>
                <c:pt idx="49">
                  <c:v>689.90599999999995</c:v>
                </c:pt>
                <c:pt idx="50">
                  <c:v>686.101</c:v>
                </c:pt>
                <c:pt idx="51">
                  <c:v>691.07399999999996</c:v>
                </c:pt>
                <c:pt idx="52">
                  <c:v>687.28</c:v>
                </c:pt>
                <c:pt idx="53">
                  <c:v>695.22400000000005</c:v>
                </c:pt>
                <c:pt idx="54">
                  <c:v>694.35900000000004</c:v>
                </c:pt>
                <c:pt idx="55">
                  <c:v>673.79600000000005</c:v>
                </c:pt>
                <c:pt idx="56">
                  <c:v>684.654</c:v>
                </c:pt>
                <c:pt idx="57">
                  <c:v>680.80700000000002</c:v>
                </c:pt>
                <c:pt idx="58">
                  <c:v>683.28499999999997</c:v>
                </c:pt>
                <c:pt idx="59">
                  <c:v>685.26499999999999</c:v>
                </c:pt>
                <c:pt idx="60">
                  <c:v>693.899</c:v>
                </c:pt>
                <c:pt idx="61">
                  <c:v>719.63400000000001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5-6881-4B16-BF6F-8E306E9EE11B}"/>
            </c:ext>
          </c:extLst>
        </c:ser>
        <c:dLbls>
          <c:showLegendKey val="0"/>
          <c:showVal val="0"/>
          <c:showCatName val="0"/>
          <c:showSerName val="0"/>
          <c:showPercent val="0"/>
          <c:showBubbleSize val="0"/>
        </c:dLbls>
        <c:marker val="1"/>
        <c:smooth val="0"/>
        <c:axId val="159928320"/>
        <c:axId val="159930624"/>
      </c:lineChart>
      <c:catAx>
        <c:axId val="159928320"/>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QUARTERS</a:t>
                </a:r>
              </a:p>
            </c:rich>
          </c:tx>
          <c:layout>
            <c:manualLayout>
              <c:xMode val="edge"/>
              <c:yMode val="edge"/>
              <c:x val="0.48132095062500113"/>
              <c:y val="0.8895027624309391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930624"/>
        <c:crosses val="autoZero"/>
        <c:auto val="1"/>
        <c:lblAlgn val="ctr"/>
        <c:lblOffset val="100"/>
        <c:tickLblSkip val="1"/>
        <c:tickMarkSkip val="1"/>
        <c:noMultiLvlLbl val="0"/>
      </c:catAx>
      <c:valAx>
        <c:axId val="159930624"/>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 (000)</a:t>
                </a:r>
              </a:p>
            </c:rich>
          </c:tx>
          <c:layout>
            <c:manualLayout>
              <c:xMode val="edge"/>
              <c:yMode val="edge"/>
              <c:x val="6.3375583722481655E-3"/>
              <c:y val="0.30110497237569062"/>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928320"/>
        <c:crosses val="autoZero"/>
        <c:crossBetween val="between"/>
      </c:valAx>
      <c:spPr>
        <a:solidFill>
          <a:srgbClr val="C0C0C0"/>
        </a:solidFill>
        <a:ln w="12700">
          <a:solidFill>
            <a:srgbClr val="808080"/>
          </a:solidFill>
          <a:prstDash val="solid"/>
        </a:ln>
      </c:spPr>
    </c:plotArea>
    <c:legend>
      <c:legendPos val="r"/>
      <c:layout>
        <c:manualLayout>
          <c:xMode val="edge"/>
          <c:yMode val="edge"/>
          <c:x val="0.97069546554291075"/>
          <c:y val="0.28453038674033149"/>
          <c:w val="2.3918899363084126E-2"/>
          <c:h val="0.35359116022099446"/>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2 UNITS SALES BY COMPANY</a:t>
            </a:r>
          </a:p>
        </c:rich>
      </c:tx>
      <c:layout>
        <c:manualLayout>
          <c:xMode val="edge"/>
          <c:yMode val="edge"/>
          <c:x val="0.44637487470765119"/>
          <c:y val="3.3149171270718231E-2"/>
        </c:manualLayout>
      </c:layout>
      <c:overlay val="0"/>
      <c:spPr>
        <a:noFill/>
        <a:ln w="25400">
          <a:noFill/>
        </a:ln>
      </c:spPr>
    </c:title>
    <c:autoTitleDeleted val="0"/>
    <c:plotArea>
      <c:layout>
        <c:manualLayout>
          <c:layoutTarget val="inner"/>
          <c:xMode val="edge"/>
          <c:yMode val="edge"/>
          <c:x val="1.2202853559179808E-2"/>
          <c:y val="0.19060773480662985"/>
          <c:w val="0.94896996249829468"/>
          <c:h val="0.54419889502762431"/>
        </c:manualLayout>
      </c:layout>
      <c:lineChart>
        <c:grouping val="standard"/>
        <c:varyColors val="0"/>
        <c:ser>
          <c:idx val="0"/>
          <c:order val="0"/>
          <c:tx>
            <c:strRef>
              <c:f>COMPETITORS!$A$467</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COMPETITORS!$B$465:$BX$466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COMPETITORS!$B$467:$BX$467</c:f>
              <c:numCache>
                <c:formatCode>#,##0_);\(#,##0\)</c:formatCode>
                <c:ptCount val="75"/>
                <c:pt idx="0">
                  <c:v>242.85</c:v>
                </c:pt>
                <c:pt idx="1">
                  <c:v>241.239</c:v>
                </c:pt>
                <c:pt idx="2">
                  <c:v>231.07499999999999</c:v>
                </c:pt>
                <c:pt idx="3">
                  <c:v>298.79500000000002</c:v>
                </c:pt>
                <c:pt idx="4">
                  <c:v>310.46499999999997</c:v>
                </c:pt>
                <c:pt idx="5">
                  <c:v>243.33799999999999</c:v>
                </c:pt>
                <c:pt idx="6">
                  <c:v>249.261</c:v>
                </c:pt>
                <c:pt idx="7">
                  <c:v>294.90499999999997</c:v>
                </c:pt>
                <c:pt idx="8">
                  <c:v>285.73899999999998</c:v>
                </c:pt>
                <c:pt idx="9">
                  <c:v>288.70999999999998</c:v>
                </c:pt>
                <c:pt idx="10">
                  <c:v>253.00399999999999</c:v>
                </c:pt>
                <c:pt idx="11">
                  <c:v>283.65600000000001</c:v>
                </c:pt>
                <c:pt idx="12">
                  <c:v>330.447</c:v>
                </c:pt>
                <c:pt idx="13">
                  <c:v>306.01100000000002</c:v>
                </c:pt>
                <c:pt idx="14">
                  <c:v>239.53399999999999</c:v>
                </c:pt>
                <c:pt idx="15">
                  <c:v>233.58699999999999</c:v>
                </c:pt>
                <c:pt idx="16">
                  <c:v>259.14400000000001</c:v>
                </c:pt>
                <c:pt idx="17">
                  <c:v>273.99799999999999</c:v>
                </c:pt>
                <c:pt idx="18">
                  <c:v>277.10899999999998</c:v>
                </c:pt>
                <c:pt idx="19">
                  <c:v>289.39100000000002</c:v>
                </c:pt>
                <c:pt idx="20">
                  <c:v>294.20999999999998</c:v>
                </c:pt>
                <c:pt idx="21">
                  <c:v>297.88</c:v>
                </c:pt>
                <c:pt idx="22">
                  <c:v>294.30500000000001</c:v>
                </c:pt>
                <c:pt idx="23">
                  <c:v>324.71100000000001</c:v>
                </c:pt>
                <c:pt idx="24">
                  <c:v>281.73</c:v>
                </c:pt>
                <c:pt idx="25">
                  <c:v>310.92099999999999</c:v>
                </c:pt>
                <c:pt idx="26">
                  <c:v>295.471</c:v>
                </c:pt>
                <c:pt idx="27">
                  <c:v>279.452</c:v>
                </c:pt>
                <c:pt idx="28">
                  <c:v>330.02499999999998</c:v>
                </c:pt>
                <c:pt idx="29">
                  <c:v>322.55</c:v>
                </c:pt>
                <c:pt idx="30">
                  <c:v>318.85199999999998</c:v>
                </c:pt>
                <c:pt idx="31">
                  <c:v>328.75200000000001</c:v>
                </c:pt>
                <c:pt idx="32">
                  <c:v>320.42200000000003</c:v>
                </c:pt>
                <c:pt idx="33">
                  <c:v>341.959</c:v>
                </c:pt>
                <c:pt idx="34">
                  <c:v>323.52</c:v>
                </c:pt>
                <c:pt idx="35">
                  <c:v>335.27699999999999</c:v>
                </c:pt>
                <c:pt idx="36">
                  <c:v>323.721</c:v>
                </c:pt>
                <c:pt idx="37">
                  <c:v>329.86200000000002</c:v>
                </c:pt>
                <c:pt idx="38">
                  <c:v>339.40699999999998</c:v>
                </c:pt>
                <c:pt idx="39">
                  <c:v>357.26400000000001</c:v>
                </c:pt>
                <c:pt idx="40">
                  <c:v>363.59</c:v>
                </c:pt>
                <c:pt idx="41">
                  <c:v>365.91899999999998</c:v>
                </c:pt>
                <c:pt idx="42">
                  <c:v>371.55700000000002</c:v>
                </c:pt>
                <c:pt idx="43">
                  <c:v>344.06400000000002</c:v>
                </c:pt>
                <c:pt idx="44">
                  <c:v>335.34800000000001</c:v>
                </c:pt>
                <c:pt idx="45">
                  <c:v>333.459</c:v>
                </c:pt>
                <c:pt idx="46">
                  <c:v>346.04500000000002</c:v>
                </c:pt>
                <c:pt idx="47">
                  <c:v>338.96600000000001</c:v>
                </c:pt>
                <c:pt idx="48">
                  <c:v>314.57900000000001</c:v>
                </c:pt>
                <c:pt idx="49">
                  <c:v>322.40100000000001</c:v>
                </c:pt>
                <c:pt idx="50">
                  <c:v>335.779</c:v>
                </c:pt>
                <c:pt idx="51">
                  <c:v>352.774</c:v>
                </c:pt>
                <c:pt idx="52">
                  <c:v>351.476</c:v>
                </c:pt>
                <c:pt idx="53">
                  <c:v>364.59500000000003</c:v>
                </c:pt>
                <c:pt idx="54">
                  <c:v>366.35599999999999</c:v>
                </c:pt>
                <c:pt idx="55">
                  <c:v>361.89699999999999</c:v>
                </c:pt>
                <c:pt idx="56">
                  <c:v>362.90699999999998</c:v>
                </c:pt>
                <c:pt idx="57">
                  <c:v>363.79</c:v>
                </c:pt>
                <c:pt idx="58">
                  <c:v>361.637</c:v>
                </c:pt>
                <c:pt idx="59">
                  <c:v>364.71100000000001</c:v>
                </c:pt>
                <c:pt idx="60">
                  <c:v>366.392</c:v>
                </c:pt>
                <c:pt idx="61">
                  <c:v>389.51299999999998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65B2-4243-B11E-05725CF7A38A}"/>
            </c:ext>
          </c:extLst>
        </c:ser>
        <c:ser>
          <c:idx val="1"/>
          <c:order val="1"/>
          <c:tx>
            <c:strRef>
              <c:f>COMPETITORS!$A$468</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COMPETITORS!$B$465:$BX$466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COMPETITORS!$B$468:$BX$468</c:f>
              <c:numCache>
                <c:formatCode>#,##0_);\(#,##0\)</c:formatCode>
                <c:ptCount val="75"/>
                <c:pt idx="0">
                  <c:v>242.85</c:v>
                </c:pt>
                <c:pt idx="1">
                  <c:v>253.44399999999999</c:v>
                </c:pt>
                <c:pt idx="2">
                  <c:v>219.68899999999999</c:v>
                </c:pt>
                <c:pt idx="3">
                  <c:v>243.965</c:v>
                </c:pt>
                <c:pt idx="4">
                  <c:v>248.89400000000001</c:v>
                </c:pt>
                <c:pt idx="5">
                  <c:v>267.03399999999999</c:v>
                </c:pt>
                <c:pt idx="6">
                  <c:v>205.15600000000001</c:v>
                </c:pt>
                <c:pt idx="7">
                  <c:v>235.52699999999999</c:v>
                </c:pt>
                <c:pt idx="8">
                  <c:v>304.75900000000001</c:v>
                </c:pt>
                <c:pt idx="9">
                  <c:v>305.274</c:v>
                </c:pt>
                <c:pt idx="10">
                  <c:v>265.66000000000003</c:v>
                </c:pt>
                <c:pt idx="11">
                  <c:v>235.59800000000001</c:v>
                </c:pt>
                <c:pt idx="12">
                  <c:v>305.94</c:v>
                </c:pt>
                <c:pt idx="13">
                  <c:v>342.80099999999999</c:v>
                </c:pt>
                <c:pt idx="14">
                  <c:v>328.53100000000001</c:v>
                </c:pt>
                <c:pt idx="15">
                  <c:v>247.34399999999999</c:v>
                </c:pt>
                <c:pt idx="16">
                  <c:v>216.92500000000001</c:v>
                </c:pt>
                <c:pt idx="17">
                  <c:v>242.518</c:v>
                </c:pt>
                <c:pt idx="18">
                  <c:v>274.43099999999998</c:v>
                </c:pt>
                <c:pt idx="19">
                  <c:v>282.745</c:v>
                </c:pt>
                <c:pt idx="20">
                  <c:v>280.03100000000001</c:v>
                </c:pt>
                <c:pt idx="21">
                  <c:v>282.99200000000002</c:v>
                </c:pt>
                <c:pt idx="22">
                  <c:v>277.13400000000001</c:v>
                </c:pt>
                <c:pt idx="23">
                  <c:v>277.15800000000002</c:v>
                </c:pt>
                <c:pt idx="24">
                  <c:v>291.50799999999998</c:v>
                </c:pt>
                <c:pt idx="25">
                  <c:v>308.42500000000001</c:v>
                </c:pt>
                <c:pt idx="26">
                  <c:v>311.57100000000003</c:v>
                </c:pt>
                <c:pt idx="27">
                  <c:v>322.94600000000003</c:v>
                </c:pt>
                <c:pt idx="28">
                  <c:v>309.22199999999998</c:v>
                </c:pt>
                <c:pt idx="29">
                  <c:v>317.17399999999998</c:v>
                </c:pt>
                <c:pt idx="30">
                  <c:v>322.39800000000002</c:v>
                </c:pt>
                <c:pt idx="31">
                  <c:v>311.803</c:v>
                </c:pt>
                <c:pt idx="32">
                  <c:v>300.459</c:v>
                </c:pt>
                <c:pt idx="33">
                  <c:v>270.68200000000002</c:v>
                </c:pt>
                <c:pt idx="34">
                  <c:v>336.55700000000002</c:v>
                </c:pt>
                <c:pt idx="35">
                  <c:v>324.46499999999997</c:v>
                </c:pt>
                <c:pt idx="36">
                  <c:v>338.31799999999998</c:v>
                </c:pt>
                <c:pt idx="37">
                  <c:v>336.35199999999998</c:v>
                </c:pt>
                <c:pt idx="38">
                  <c:v>337.32900000000001</c:v>
                </c:pt>
                <c:pt idx="39">
                  <c:v>312.59800000000001</c:v>
                </c:pt>
                <c:pt idx="40">
                  <c:v>308.29300000000001</c:v>
                </c:pt>
                <c:pt idx="41">
                  <c:v>313.85000000000002</c:v>
                </c:pt>
                <c:pt idx="42">
                  <c:v>317.721</c:v>
                </c:pt>
                <c:pt idx="43">
                  <c:v>351.8</c:v>
                </c:pt>
                <c:pt idx="44">
                  <c:v>365.596</c:v>
                </c:pt>
                <c:pt idx="45">
                  <c:v>369.935</c:v>
                </c:pt>
                <c:pt idx="46">
                  <c:v>351.05</c:v>
                </c:pt>
                <c:pt idx="47">
                  <c:v>361.66500000000002</c:v>
                </c:pt>
                <c:pt idx="48">
                  <c:v>402.149</c:v>
                </c:pt>
                <c:pt idx="49">
                  <c:v>391.89600000000002</c:v>
                </c:pt>
                <c:pt idx="50">
                  <c:v>373.16699999999997</c:v>
                </c:pt>
                <c:pt idx="51">
                  <c:v>344.97300000000001</c:v>
                </c:pt>
                <c:pt idx="52">
                  <c:v>344.12599999999998</c:v>
                </c:pt>
                <c:pt idx="53">
                  <c:v>348.97899999999998</c:v>
                </c:pt>
                <c:pt idx="54">
                  <c:v>352.387</c:v>
                </c:pt>
                <c:pt idx="55">
                  <c:v>354.87200000000001</c:v>
                </c:pt>
                <c:pt idx="56">
                  <c:v>360.58100000000002</c:v>
                </c:pt>
                <c:pt idx="57">
                  <c:v>363.745</c:v>
                </c:pt>
                <c:pt idx="58">
                  <c:v>361.637</c:v>
                </c:pt>
                <c:pt idx="59">
                  <c:v>364.71100000000001</c:v>
                </c:pt>
                <c:pt idx="60">
                  <c:v>357.83100000000002</c:v>
                </c:pt>
                <c:pt idx="61">
                  <c:v>388.834</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65B2-4243-B11E-05725CF7A38A}"/>
            </c:ext>
          </c:extLst>
        </c:ser>
        <c:ser>
          <c:idx val="2"/>
          <c:order val="2"/>
          <c:tx>
            <c:strRef>
              <c:f>COMPETITORS!$A$469</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COMPETITORS!$B$465:$BX$466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COMPETITORS!$B$469:$BX$469</c:f>
              <c:numCache>
                <c:formatCode>#,##0_);\(#,##0\)</c:formatCode>
                <c:ptCount val="75"/>
                <c:pt idx="0">
                  <c:v>242.85</c:v>
                </c:pt>
                <c:pt idx="1">
                  <c:v>237.51900000000001</c:v>
                </c:pt>
                <c:pt idx="2">
                  <c:v>217.99600000000001</c:v>
                </c:pt>
                <c:pt idx="3">
                  <c:v>218.25299999999999</c:v>
                </c:pt>
                <c:pt idx="4">
                  <c:v>248.87700000000001</c:v>
                </c:pt>
                <c:pt idx="5">
                  <c:v>299.55099999999999</c:v>
                </c:pt>
                <c:pt idx="6">
                  <c:v>314.75400000000002</c:v>
                </c:pt>
                <c:pt idx="7">
                  <c:v>207.30099999999999</c:v>
                </c:pt>
                <c:pt idx="8">
                  <c:v>207.70500000000001</c:v>
                </c:pt>
                <c:pt idx="9">
                  <c:v>295.65699999999998</c:v>
                </c:pt>
                <c:pt idx="10">
                  <c:v>287.53899999999999</c:v>
                </c:pt>
                <c:pt idx="11">
                  <c:v>250.654</c:v>
                </c:pt>
                <c:pt idx="12">
                  <c:v>224.26400000000001</c:v>
                </c:pt>
                <c:pt idx="13">
                  <c:v>243.72399999999999</c:v>
                </c:pt>
                <c:pt idx="14">
                  <c:v>299.529</c:v>
                </c:pt>
                <c:pt idx="15">
                  <c:v>333.995</c:v>
                </c:pt>
                <c:pt idx="16">
                  <c:v>283.41699999999997</c:v>
                </c:pt>
                <c:pt idx="17">
                  <c:v>287.625</c:v>
                </c:pt>
                <c:pt idx="18">
                  <c:v>271.38799999999998</c:v>
                </c:pt>
                <c:pt idx="19">
                  <c:v>284.89499999999998</c:v>
                </c:pt>
                <c:pt idx="20">
                  <c:v>291.64699999999999</c:v>
                </c:pt>
                <c:pt idx="21">
                  <c:v>294.14100000000002</c:v>
                </c:pt>
                <c:pt idx="22">
                  <c:v>325.67399999999998</c:v>
                </c:pt>
                <c:pt idx="23">
                  <c:v>314.709</c:v>
                </c:pt>
                <c:pt idx="24">
                  <c:v>324.98399999999998</c:v>
                </c:pt>
                <c:pt idx="25">
                  <c:v>336.685</c:v>
                </c:pt>
                <c:pt idx="26">
                  <c:v>299.48399999999998</c:v>
                </c:pt>
                <c:pt idx="27">
                  <c:v>300.47500000000002</c:v>
                </c:pt>
                <c:pt idx="28">
                  <c:v>285.875</c:v>
                </c:pt>
                <c:pt idx="29">
                  <c:v>297.26900000000001</c:v>
                </c:pt>
                <c:pt idx="30">
                  <c:v>313.00200000000001</c:v>
                </c:pt>
                <c:pt idx="31">
                  <c:v>323.42200000000003</c:v>
                </c:pt>
                <c:pt idx="32">
                  <c:v>336.95499999999998</c:v>
                </c:pt>
                <c:pt idx="33">
                  <c:v>352.44</c:v>
                </c:pt>
                <c:pt idx="34">
                  <c:v>327.50599999999997</c:v>
                </c:pt>
                <c:pt idx="35">
                  <c:v>337.46100000000001</c:v>
                </c:pt>
                <c:pt idx="36">
                  <c:v>324.738</c:v>
                </c:pt>
                <c:pt idx="37">
                  <c:v>330.38299999999998</c:v>
                </c:pt>
                <c:pt idx="38">
                  <c:v>339.68</c:v>
                </c:pt>
                <c:pt idx="39">
                  <c:v>357.39699999999999</c:v>
                </c:pt>
                <c:pt idx="40">
                  <c:v>363.63299999999998</c:v>
                </c:pt>
                <c:pt idx="41">
                  <c:v>365.91699999999997</c:v>
                </c:pt>
                <c:pt idx="42">
                  <c:v>371.53300000000002</c:v>
                </c:pt>
                <c:pt idx="43">
                  <c:v>344.03800000000001</c:v>
                </c:pt>
                <c:pt idx="44">
                  <c:v>335.32</c:v>
                </c:pt>
                <c:pt idx="45">
                  <c:v>333.43299999999999</c:v>
                </c:pt>
                <c:pt idx="46">
                  <c:v>346.02199999999999</c:v>
                </c:pt>
                <c:pt idx="47">
                  <c:v>338.94600000000003</c:v>
                </c:pt>
                <c:pt idx="48">
                  <c:v>314.56299999999999</c:v>
                </c:pt>
                <c:pt idx="49">
                  <c:v>322.38600000000002</c:v>
                </c:pt>
                <c:pt idx="50">
                  <c:v>335.767</c:v>
                </c:pt>
                <c:pt idx="51">
                  <c:v>352.76400000000001</c:v>
                </c:pt>
                <c:pt idx="52">
                  <c:v>351.46899999999999</c:v>
                </c:pt>
                <c:pt idx="53">
                  <c:v>364.589</c:v>
                </c:pt>
                <c:pt idx="54">
                  <c:v>366.351</c:v>
                </c:pt>
                <c:pt idx="55">
                  <c:v>361.892</c:v>
                </c:pt>
                <c:pt idx="56">
                  <c:v>362.90199999999999</c:v>
                </c:pt>
                <c:pt idx="57">
                  <c:v>363.79</c:v>
                </c:pt>
                <c:pt idx="58">
                  <c:v>361.637</c:v>
                </c:pt>
                <c:pt idx="59">
                  <c:v>364.71100000000001</c:v>
                </c:pt>
                <c:pt idx="60">
                  <c:v>366.392</c:v>
                </c:pt>
                <c:pt idx="61">
                  <c:v>344.45499999999998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65B2-4243-B11E-05725CF7A38A}"/>
            </c:ext>
          </c:extLst>
        </c:ser>
        <c:ser>
          <c:idx val="3"/>
          <c:order val="3"/>
          <c:tx>
            <c:strRef>
              <c:f>COMPETITORS!$A$470</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COMPETITORS!$B$465:$BX$466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COMPETITORS!$B$470:$BX$470</c:f>
              <c:numCache>
                <c:formatCode>#,##0_);\(#,##0\)</c:formatCode>
                <c:ptCount val="75"/>
                <c:pt idx="0">
                  <c:v>242.85</c:v>
                </c:pt>
                <c:pt idx="1">
                  <c:v>252.292</c:v>
                </c:pt>
                <c:pt idx="2">
                  <c:v>262.62299999999999</c:v>
                </c:pt>
                <c:pt idx="3">
                  <c:v>198.11500000000001</c:v>
                </c:pt>
                <c:pt idx="4">
                  <c:v>188.91</c:v>
                </c:pt>
                <c:pt idx="5">
                  <c:v>231.43199999999999</c:v>
                </c:pt>
                <c:pt idx="6">
                  <c:v>281.59899999999999</c:v>
                </c:pt>
                <c:pt idx="7">
                  <c:v>322.00299999999999</c:v>
                </c:pt>
                <c:pt idx="8">
                  <c:v>227.01</c:v>
                </c:pt>
                <c:pt idx="9">
                  <c:v>222.59700000000001</c:v>
                </c:pt>
                <c:pt idx="10">
                  <c:v>296.26900000000001</c:v>
                </c:pt>
                <c:pt idx="11">
                  <c:v>287.92200000000003</c:v>
                </c:pt>
                <c:pt idx="12">
                  <c:v>271.31</c:v>
                </c:pt>
                <c:pt idx="13">
                  <c:v>267.351</c:v>
                </c:pt>
                <c:pt idx="14">
                  <c:v>288.60899999999998</c:v>
                </c:pt>
                <c:pt idx="15">
                  <c:v>335.73700000000002</c:v>
                </c:pt>
                <c:pt idx="16">
                  <c:v>320.53399999999999</c:v>
                </c:pt>
                <c:pt idx="17">
                  <c:v>295.86500000000001</c:v>
                </c:pt>
                <c:pt idx="18">
                  <c:v>285.57600000000002</c:v>
                </c:pt>
                <c:pt idx="19">
                  <c:v>292.92599999999999</c:v>
                </c:pt>
                <c:pt idx="20">
                  <c:v>295.98</c:v>
                </c:pt>
                <c:pt idx="21">
                  <c:v>296.45699999999999</c:v>
                </c:pt>
                <c:pt idx="22">
                  <c:v>271.721</c:v>
                </c:pt>
                <c:pt idx="23">
                  <c:v>252.67099999999999</c:v>
                </c:pt>
                <c:pt idx="24">
                  <c:v>257.55900000000003</c:v>
                </c:pt>
                <c:pt idx="25">
                  <c:v>266.01799999999997</c:v>
                </c:pt>
                <c:pt idx="26">
                  <c:v>323.83</c:v>
                </c:pt>
                <c:pt idx="27">
                  <c:v>346.86399999999998</c:v>
                </c:pt>
                <c:pt idx="28">
                  <c:v>334.78300000000002</c:v>
                </c:pt>
                <c:pt idx="29">
                  <c:v>347.07299999999998</c:v>
                </c:pt>
                <c:pt idx="30">
                  <c:v>331.56900000000002</c:v>
                </c:pt>
                <c:pt idx="31">
                  <c:v>323.67</c:v>
                </c:pt>
                <c:pt idx="32">
                  <c:v>298.28300000000002</c:v>
                </c:pt>
                <c:pt idx="33">
                  <c:v>288.75</c:v>
                </c:pt>
                <c:pt idx="34">
                  <c:v>336.82799999999997</c:v>
                </c:pt>
                <c:pt idx="35">
                  <c:v>324.69900000000001</c:v>
                </c:pt>
                <c:pt idx="36">
                  <c:v>338.53399999999999</c:v>
                </c:pt>
                <c:pt idx="37">
                  <c:v>336.54</c:v>
                </c:pt>
                <c:pt idx="38">
                  <c:v>337.48700000000002</c:v>
                </c:pt>
                <c:pt idx="39">
                  <c:v>312.71800000000002</c:v>
                </c:pt>
                <c:pt idx="40">
                  <c:v>308.39</c:v>
                </c:pt>
                <c:pt idx="41">
                  <c:v>313.93</c:v>
                </c:pt>
                <c:pt idx="42">
                  <c:v>317.786</c:v>
                </c:pt>
                <c:pt idx="43">
                  <c:v>351.85899999999998</c:v>
                </c:pt>
                <c:pt idx="44">
                  <c:v>365.64699999999999</c:v>
                </c:pt>
                <c:pt idx="45">
                  <c:v>369.976</c:v>
                </c:pt>
                <c:pt idx="46">
                  <c:v>351.08100000000002</c:v>
                </c:pt>
                <c:pt idx="47">
                  <c:v>361.69</c:v>
                </c:pt>
                <c:pt idx="48">
                  <c:v>386.16899999999998</c:v>
                </c:pt>
                <c:pt idx="49">
                  <c:v>380.16199999999998</c:v>
                </c:pt>
                <c:pt idx="50">
                  <c:v>362.17700000000002</c:v>
                </c:pt>
                <c:pt idx="51">
                  <c:v>344.98500000000001</c:v>
                </c:pt>
                <c:pt idx="52">
                  <c:v>344.137</c:v>
                </c:pt>
                <c:pt idx="53">
                  <c:v>348.98599999999999</c:v>
                </c:pt>
                <c:pt idx="54">
                  <c:v>352.39299999999997</c:v>
                </c:pt>
                <c:pt idx="55">
                  <c:v>354.87700000000001</c:v>
                </c:pt>
                <c:pt idx="56">
                  <c:v>360.58499999999998</c:v>
                </c:pt>
                <c:pt idx="57">
                  <c:v>363.745</c:v>
                </c:pt>
                <c:pt idx="58">
                  <c:v>361.637</c:v>
                </c:pt>
                <c:pt idx="59">
                  <c:v>364.71100000000001</c:v>
                </c:pt>
                <c:pt idx="60">
                  <c:v>366.392</c:v>
                </c:pt>
                <c:pt idx="61">
                  <c:v>372.38200000000001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65B2-4243-B11E-05725CF7A38A}"/>
            </c:ext>
          </c:extLst>
        </c:ser>
        <c:ser>
          <c:idx val="4"/>
          <c:order val="4"/>
          <c:tx>
            <c:strRef>
              <c:f>COMPETITORS!$A$471</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COMPETITORS!$B$465:$BX$466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COMPETITORS!$B$471:$BX$471</c:f>
              <c:numCache>
                <c:formatCode>#,##0_);\(#,##0\)</c:formatCode>
                <c:ptCount val="75"/>
                <c:pt idx="0">
                  <c:v>242.85</c:v>
                </c:pt>
                <c:pt idx="1">
                  <c:v>237.51900000000001</c:v>
                </c:pt>
                <c:pt idx="2">
                  <c:v>239.26499999999999</c:v>
                </c:pt>
                <c:pt idx="3">
                  <c:v>243.34200000000001</c:v>
                </c:pt>
                <c:pt idx="4">
                  <c:v>228.95400000000001</c:v>
                </c:pt>
                <c:pt idx="5">
                  <c:v>206.631</c:v>
                </c:pt>
                <c:pt idx="6">
                  <c:v>240.779</c:v>
                </c:pt>
                <c:pt idx="7">
                  <c:v>237.25700000000001</c:v>
                </c:pt>
                <c:pt idx="8">
                  <c:v>258.63799999999998</c:v>
                </c:pt>
                <c:pt idx="9">
                  <c:v>212.99299999999999</c:v>
                </c:pt>
                <c:pt idx="10">
                  <c:v>241.108</c:v>
                </c:pt>
                <c:pt idx="11">
                  <c:v>315.89800000000002</c:v>
                </c:pt>
                <c:pt idx="12">
                  <c:v>315.08199999999999</c:v>
                </c:pt>
                <c:pt idx="13">
                  <c:v>237.36699999999999</c:v>
                </c:pt>
                <c:pt idx="14">
                  <c:v>242.53899999999999</c:v>
                </c:pt>
                <c:pt idx="15">
                  <c:v>271.09199999999998</c:v>
                </c:pt>
                <c:pt idx="16">
                  <c:v>349.09100000000001</c:v>
                </c:pt>
                <c:pt idx="17">
                  <c:v>326.17099999999999</c:v>
                </c:pt>
                <c:pt idx="18">
                  <c:v>313.08499999999998</c:v>
                </c:pt>
                <c:pt idx="19">
                  <c:v>306.49599999999998</c:v>
                </c:pt>
                <c:pt idx="20">
                  <c:v>295.95600000000002</c:v>
                </c:pt>
                <c:pt idx="21">
                  <c:v>295.42399999999998</c:v>
                </c:pt>
                <c:pt idx="22">
                  <c:v>303.08499999999998</c:v>
                </c:pt>
                <c:pt idx="23">
                  <c:v>313.54399999999998</c:v>
                </c:pt>
                <c:pt idx="24">
                  <c:v>327.96100000000001</c:v>
                </c:pt>
                <c:pt idx="25">
                  <c:v>298.07600000000002</c:v>
                </c:pt>
                <c:pt idx="26">
                  <c:v>306.67399999999998</c:v>
                </c:pt>
                <c:pt idx="27">
                  <c:v>301.05099999999999</c:v>
                </c:pt>
                <c:pt idx="28">
                  <c:v>328.30700000000002</c:v>
                </c:pt>
                <c:pt idx="29">
                  <c:v>312.334</c:v>
                </c:pt>
                <c:pt idx="30">
                  <c:v>322.48500000000001</c:v>
                </c:pt>
                <c:pt idx="31">
                  <c:v>323.12299999999999</c:v>
                </c:pt>
                <c:pt idx="32">
                  <c:v>369.01400000000001</c:v>
                </c:pt>
                <c:pt idx="33">
                  <c:v>367.803</c:v>
                </c:pt>
                <c:pt idx="34">
                  <c:v>333.53699999999998</c:v>
                </c:pt>
                <c:pt idx="35">
                  <c:v>340.33499999999998</c:v>
                </c:pt>
                <c:pt idx="36">
                  <c:v>335.47800000000001</c:v>
                </c:pt>
                <c:pt idx="37">
                  <c:v>338.96600000000001</c:v>
                </c:pt>
                <c:pt idx="38">
                  <c:v>346.27499999999998</c:v>
                </c:pt>
                <c:pt idx="39">
                  <c:v>362.73500000000001</c:v>
                </c:pt>
                <c:pt idx="40">
                  <c:v>367.84899999999999</c:v>
                </c:pt>
                <c:pt idx="41">
                  <c:v>369.233</c:v>
                </c:pt>
                <c:pt idx="42">
                  <c:v>374.17700000000002</c:v>
                </c:pt>
                <c:pt idx="43">
                  <c:v>346.03399999999999</c:v>
                </c:pt>
                <c:pt idx="44">
                  <c:v>336.9</c:v>
                </c:pt>
                <c:pt idx="45">
                  <c:v>334.70800000000003</c:v>
                </c:pt>
                <c:pt idx="46">
                  <c:v>347.09</c:v>
                </c:pt>
                <c:pt idx="47">
                  <c:v>339.79</c:v>
                </c:pt>
                <c:pt idx="48">
                  <c:v>315.19400000000002</c:v>
                </c:pt>
                <c:pt idx="49">
                  <c:v>322.92500000000001</c:v>
                </c:pt>
                <c:pt idx="50">
                  <c:v>336.23099999999999</c:v>
                </c:pt>
                <c:pt idx="51">
                  <c:v>353.13900000000001</c:v>
                </c:pt>
                <c:pt idx="52">
                  <c:v>351.77600000000001</c:v>
                </c:pt>
                <c:pt idx="53">
                  <c:v>364.83199999999999</c:v>
                </c:pt>
                <c:pt idx="54">
                  <c:v>366.54</c:v>
                </c:pt>
                <c:pt idx="55">
                  <c:v>362.04</c:v>
                </c:pt>
                <c:pt idx="56">
                  <c:v>363.01799999999997</c:v>
                </c:pt>
                <c:pt idx="57">
                  <c:v>363.79</c:v>
                </c:pt>
                <c:pt idx="58">
                  <c:v>361.637</c:v>
                </c:pt>
                <c:pt idx="59">
                  <c:v>364.71100000000001</c:v>
                </c:pt>
                <c:pt idx="60">
                  <c:v>368.05700000000002</c:v>
                </c:pt>
                <c:pt idx="61">
                  <c:v>376.68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65B2-4243-B11E-05725CF7A38A}"/>
            </c:ext>
          </c:extLst>
        </c:ser>
        <c:dLbls>
          <c:showLegendKey val="0"/>
          <c:showVal val="0"/>
          <c:showCatName val="0"/>
          <c:showSerName val="0"/>
          <c:showPercent val="0"/>
          <c:showBubbleSize val="0"/>
        </c:dLbls>
        <c:marker val="1"/>
        <c:smooth val="0"/>
        <c:axId val="161427456"/>
        <c:axId val="161429760"/>
      </c:lineChart>
      <c:catAx>
        <c:axId val="161427456"/>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QUARTERS</a:t>
                </a:r>
              </a:p>
            </c:rich>
          </c:tx>
          <c:layout>
            <c:manualLayout>
              <c:xMode val="edge"/>
              <c:yMode val="edge"/>
              <c:x val="0.47978616772469096"/>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1429760"/>
        <c:crosses val="autoZero"/>
        <c:auto val="1"/>
        <c:lblAlgn val="ctr"/>
        <c:lblOffset val="100"/>
        <c:tickLblSkip val="1"/>
        <c:tickMarkSkip val="1"/>
        <c:noMultiLvlLbl val="0"/>
      </c:catAx>
      <c:valAx>
        <c:axId val="161429760"/>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 (000)</a:t>
                </a:r>
              </a:p>
            </c:rich>
          </c:tx>
          <c:layout>
            <c:manualLayout>
              <c:xMode val="edge"/>
              <c:yMode val="edge"/>
              <c:x val="5.3458068827263614E-3"/>
              <c:y val="0.30110497237569062"/>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1427456"/>
        <c:crosses val="autoZero"/>
        <c:crossBetween val="between"/>
      </c:valAx>
      <c:spPr>
        <a:solidFill>
          <a:srgbClr val="C0C0C0"/>
        </a:solidFill>
        <a:ln w="12700">
          <a:solidFill>
            <a:srgbClr val="808080"/>
          </a:solidFill>
          <a:prstDash val="solid"/>
        </a:ln>
      </c:spPr>
    </c:plotArea>
    <c:legend>
      <c:legendPos val="r"/>
      <c:layout>
        <c:manualLayout>
          <c:xMode val="edge"/>
          <c:yMode val="edge"/>
          <c:x val="0.97290023376369927"/>
          <c:y val="0.31767955801104975"/>
          <c:w val="1.664025485342701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2 UNITS SALES BY COUNTRY</a:t>
            </a:r>
          </a:p>
        </c:rich>
      </c:tx>
      <c:layout>
        <c:manualLayout>
          <c:xMode val="edge"/>
          <c:yMode val="edge"/>
          <c:x val="0.44667349379722721"/>
          <c:y val="3.3149171270718231E-2"/>
        </c:manualLayout>
      </c:layout>
      <c:overlay val="0"/>
      <c:spPr>
        <a:noFill/>
        <a:ln w="25400">
          <a:noFill/>
        </a:ln>
      </c:spPr>
    </c:title>
    <c:autoTitleDeleted val="0"/>
    <c:plotArea>
      <c:layout>
        <c:manualLayout>
          <c:layoutTarget val="inner"/>
          <c:xMode val="edge"/>
          <c:yMode val="edge"/>
          <c:x val="1.2210594976912331E-2"/>
          <c:y val="0.19060773480662985"/>
          <c:w val="0.93292117206721092"/>
          <c:h val="0.54419889502762431"/>
        </c:manualLayout>
      </c:layout>
      <c:lineChart>
        <c:grouping val="standard"/>
        <c:varyColors val="0"/>
        <c:ser>
          <c:idx val="0"/>
          <c:order val="0"/>
          <c:tx>
            <c:strRef>
              <c:f>COMPETITORS!$A$509</c:f>
              <c:strCache>
                <c:ptCount val="1"/>
                <c:pt idx="0">
                  <c:v>JAPAN</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COMPETITORS!$B$507:$BX$508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COMPETITORS!$B$509:$BX$509</c:f>
              <c:numCache>
                <c:formatCode>#,##0_);\(#,##0\)</c:formatCode>
                <c:ptCount val="75"/>
                <c:pt idx="0">
                  <c:v>223.76</c:v>
                </c:pt>
                <c:pt idx="1">
                  <c:v>199.29599999999999</c:v>
                </c:pt>
                <c:pt idx="2">
                  <c:v>195.273</c:v>
                </c:pt>
                <c:pt idx="3">
                  <c:v>201.37299999999999</c:v>
                </c:pt>
                <c:pt idx="4">
                  <c:v>204.67</c:v>
                </c:pt>
                <c:pt idx="5">
                  <c:v>211.571</c:v>
                </c:pt>
                <c:pt idx="6">
                  <c:v>216.85300000000001</c:v>
                </c:pt>
                <c:pt idx="7">
                  <c:v>216.06899999999999</c:v>
                </c:pt>
                <c:pt idx="8">
                  <c:v>203.76599999999999</c:v>
                </c:pt>
                <c:pt idx="9">
                  <c:v>217.09200000000001</c:v>
                </c:pt>
                <c:pt idx="10">
                  <c:v>218.34899999999999</c:v>
                </c:pt>
                <c:pt idx="11">
                  <c:v>228.911</c:v>
                </c:pt>
                <c:pt idx="12">
                  <c:v>224.96799999999999</c:v>
                </c:pt>
                <c:pt idx="13">
                  <c:v>224.249</c:v>
                </c:pt>
                <c:pt idx="14">
                  <c:v>218.76300000000001</c:v>
                </c:pt>
                <c:pt idx="15">
                  <c:v>228.971</c:v>
                </c:pt>
                <c:pt idx="16">
                  <c:v>227.82300000000001</c:v>
                </c:pt>
                <c:pt idx="17">
                  <c:v>230.773</c:v>
                </c:pt>
                <c:pt idx="18">
                  <c:v>230.53899999999999</c:v>
                </c:pt>
                <c:pt idx="19">
                  <c:v>237.06399999999999</c:v>
                </c:pt>
                <c:pt idx="20">
                  <c:v>239.322</c:v>
                </c:pt>
                <c:pt idx="21">
                  <c:v>239.386</c:v>
                </c:pt>
                <c:pt idx="22">
                  <c:v>240.03700000000001</c:v>
                </c:pt>
                <c:pt idx="23">
                  <c:v>239.25200000000001</c:v>
                </c:pt>
                <c:pt idx="24">
                  <c:v>240.202</c:v>
                </c:pt>
                <c:pt idx="25">
                  <c:v>241.56800000000001</c:v>
                </c:pt>
                <c:pt idx="26">
                  <c:v>244.70400000000001</c:v>
                </c:pt>
                <c:pt idx="27">
                  <c:v>250.26499999999999</c:v>
                </c:pt>
                <c:pt idx="28">
                  <c:v>255.93199999999999</c:v>
                </c:pt>
                <c:pt idx="29">
                  <c:v>259.87599999999998</c:v>
                </c:pt>
                <c:pt idx="30">
                  <c:v>257.67500000000001</c:v>
                </c:pt>
                <c:pt idx="31">
                  <c:v>262.79500000000002</c:v>
                </c:pt>
                <c:pt idx="32">
                  <c:v>264.52800000000002</c:v>
                </c:pt>
                <c:pt idx="33">
                  <c:v>268.58600000000001</c:v>
                </c:pt>
                <c:pt idx="34">
                  <c:v>274.416</c:v>
                </c:pt>
                <c:pt idx="35">
                  <c:v>269.93900000000002</c:v>
                </c:pt>
                <c:pt idx="36">
                  <c:v>275.29599999999999</c:v>
                </c:pt>
                <c:pt idx="37">
                  <c:v>277.28100000000001</c:v>
                </c:pt>
                <c:pt idx="38">
                  <c:v>283.53300000000002</c:v>
                </c:pt>
                <c:pt idx="39">
                  <c:v>283.44499999999999</c:v>
                </c:pt>
                <c:pt idx="40">
                  <c:v>283.79700000000003</c:v>
                </c:pt>
                <c:pt idx="41">
                  <c:v>287.84300000000002</c:v>
                </c:pt>
                <c:pt idx="42">
                  <c:v>290.161</c:v>
                </c:pt>
                <c:pt idx="43">
                  <c:v>285.42200000000003</c:v>
                </c:pt>
                <c:pt idx="44">
                  <c:v>286.58300000000003</c:v>
                </c:pt>
                <c:pt idx="45">
                  <c:v>289.06400000000002</c:v>
                </c:pt>
                <c:pt idx="46">
                  <c:v>291.36399999999998</c:v>
                </c:pt>
                <c:pt idx="47">
                  <c:v>287.50799999999998</c:v>
                </c:pt>
                <c:pt idx="48">
                  <c:v>290.05099999999999</c:v>
                </c:pt>
                <c:pt idx="49">
                  <c:v>286.48200000000003</c:v>
                </c:pt>
                <c:pt idx="50">
                  <c:v>285.63200000000001</c:v>
                </c:pt>
                <c:pt idx="51">
                  <c:v>289.56200000000001</c:v>
                </c:pt>
                <c:pt idx="52">
                  <c:v>289.08100000000002</c:v>
                </c:pt>
                <c:pt idx="53">
                  <c:v>300.18400000000003</c:v>
                </c:pt>
                <c:pt idx="54">
                  <c:v>299.66399999999999</c:v>
                </c:pt>
                <c:pt idx="55">
                  <c:v>308.31299999999999</c:v>
                </c:pt>
                <c:pt idx="56">
                  <c:v>306.73700000000002</c:v>
                </c:pt>
                <c:pt idx="57">
                  <c:v>310.91399999999999</c:v>
                </c:pt>
                <c:pt idx="58">
                  <c:v>311.06</c:v>
                </c:pt>
                <c:pt idx="59">
                  <c:v>309.83</c:v>
                </c:pt>
                <c:pt idx="60">
                  <c:v>308.279</c:v>
                </c:pt>
                <c:pt idx="61">
                  <c:v>309.51499999999999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C6D3-47DB-BBC0-8CE5C455BC8B}"/>
            </c:ext>
          </c:extLst>
        </c:ser>
        <c:ser>
          <c:idx val="1"/>
          <c:order val="1"/>
          <c:tx>
            <c:strRef>
              <c:f>COMPETITORS!$A$510</c:f>
              <c:strCache>
                <c:ptCount val="1"/>
                <c:pt idx="0">
                  <c:v>MEXICO</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COMPETITORS!$B$507:$BX$508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COMPETITORS!$B$510:$BX$510</c:f>
              <c:numCache>
                <c:formatCode>#,##0_);\(#,##0\)</c:formatCode>
                <c:ptCount val="75"/>
                <c:pt idx="0">
                  <c:v>126.56</c:v>
                </c:pt>
                <c:pt idx="1">
                  <c:v>132.78100000000001</c:v>
                </c:pt>
                <c:pt idx="2">
                  <c:v>123.38500000000001</c:v>
                </c:pt>
                <c:pt idx="3">
                  <c:v>120.93300000000001</c:v>
                </c:pt>
                <c:pt idx="4">
                  <c:v>121.839</c:v>
                </c:pt>
                <c:pt idx="5">
                  <c:v>126.73099999999999</c:v>
                </c:pt>
                <c:pt idx="6">
                  <c:v>131.078</c:v>
                </c:pt>
                <c:pt idx="7">
                  <c:v>126.628</c:v>
                </c:pt>
                <c:pt idx="8">
                  <c:v>132.97399999999999</c:v>
                </c:pt>
                <c:pt idx="9">
                  <c:v>121.902</c:v>
                </c:pt>
                <c:pt idx="10">
                  <c:v>128.268</c:v>
                </c:pt>
                <c:pt idx="11">
                  <c:v>130.03700000000001</c:v>
                </c:pt>
                <c:pt idx="12">
                  <c:v>150.50800000000001</c:v>
                </c:pt>
                <c:pt idx="13">
                  <c:v>140.91</c:v>
                </c:pt>
                <c:pt idx="14">
                  <c:v>158.91200000000001</c:v>
                </c:pt>
                <c:pt idx="15">
                  <c:v>144.52699999999999</c:v>
                </c:pt>
                <c:pt idx="16">
                  <c:v>136.21700000000001</c:v>
                </c:pt>
                <c:pt idx="17">
                  <c:v>133.982</c:v>
                </c:pt>
                <c:pt idx="18">
                  <c:v>133.905</c:v>
                </c:pt>
                <c:pt idx="19">
                  <c:v>133.18899999999999</c:v>
                </c:pt>
                <c:pt idx="20">
                  <c:v>133.93100000000001</c:v>
                </c:pt>
                <c:pt idx="21">
                  <c:v>132.40100000000001</c:v>
                </c:pt>
                <c:pt idx="22">
                  <c:v>139.714</c:v>
                </c:pt>
                <c:pt idx="23">
                  <c:v>144.03899999999999</c:v>
                </c:pt>
                <c:pt idx="24">
                  <c:v>140.98400000000001</c:v>
                </c:pt>
                <c:pt idx="25">
                  <c:v>145.203</c:v>
                </c:pt>
                <c:pt idx="26">
                  <c:v>144.87100000000001</c:v>
                </c:pt>
                <c:pt idx="27">
                  <c:v>141.81800000000001</c:v>
                </c:pt>
                <c:pt idx="28">
                  <c:v>112.849</c:v>
                </c:pt>
                <c:pt idx="29">
                  <c:v>119.04900000000001</c:v>
                </c:pt>
                <c:pt idx="30">
                  <c:v>122.685</c:v>
                </c:pt>
                <c:pt idx="31">
                  <c:v>119.31</c:v>
                </c:pt>
                <c:pt idx="32">
                  <c:v>108.67100000000001</c:v>
                </c:pt>
                <c:pt idx="33">
                  <c:v>107.325</c:v>
                </c:pt>
                <c:pt idx="34">
                  <c:v>100.765</c:v>
                </c:pt>
                <c:pt idx="35">
                  <c:v>97.367999999999995</c:v>
                </c:pt>
                <c:pt idx="36">
                  <c:v>111.88500000000001</c:v>
                </c:pt>
                <c:pt idx="37">
                  <c:v>109.151</c:v>
                </c:pt>
                <c:pt idx="38">
                  <c:v>104.17700000000001</c:v>
                </c:pt>
                <c:pt idx="39">
                  <c:v>97.576999999999998</c:v>
                </c:pt>
                <c:pt idx="40">
                  <c:v>90.763000000000005</c:v>
                </c:pt>
                <c:pt idx="41">
                  <c:v>87.65</c:v>
                </c:pt>
                <c:pt idx="42">
                  <c:v>86.259</c:v>
                </c:pt>
                <c:pt idx="43">
                  <c:v>84.712999999999994</c:v>
                </c:pt>
                <c:pt idx="44">
                  <c:v>85.903999999999996</c:v>
                </c:pt>
                <c:pt idx="45">
                  <c:v>91.67</c:v>
                </c:pt>
                <c:pt idx="46">
                  <c:v>91.959000000000003</c:v>
                </c:pt>
                <c:pt idx="47">
                  <c:v>90.756</c:v>
                </c:pt>
                <c:pt idx="48">
                  <c:v>90.75</c:v>
                </c:pt>
                <c:pt idx="49">
                  <c:v>97.855000000000004</c:v>
                </c:pt>
                <c:pt idx="50">
                  <c:v>103.83199999999999</c:v>
                </c:pt>
                <c:pt idx="51">
                  <c:v>102.962</c:v>
                </c:pt>
                <c:pt idx="52">
                  <c:v>109.34</c:v>
                </c:pt>
                <c:pt idx="53">
                  <c:v>108.298</c:v>
                </c:pt>
                <c:pt idx="54">
                  <c:v>111.854</c:v>
                </c:pt>
                <c:pt idx="55">
                  <c:v>118.819</c:v>
                </c:pt>
                <c:pt idx="56">
                  <c:v>123.636</c:v>
                </c:pt>
                <c:pt idx="57">
                  <c:v>122.294</c:v>
                </c:pt>
                <c:pt idx="58">
                  <c:v>119.75</c:v>
                </c:pt>
                <c:pt idx="59">
                  <c:v>120.33499999999999</c:v>
                </c:pt>
                <c:pt idx="60">
                  <c:v>124.227</c:v>
                </c:pt>
                <c:pt idx="61">
                  <c:v>107.89100000000001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C6D3-47DB-BBC0-8CE5C455BC8B}"/>
            </c:ext>
          </c:extLst>
        </c:ser>
        <c:ser>
          <c:idx val="2"/>
          <c:order val="2"/>
          <c:tx>
            <c:strRef>
              <c:f>COMPETITORS!$A$511</c:f>
              <c:strCache>
                <c:ptCount val="1"/>
                <c:pt idx="0">
                  <c:v>CHINA</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COMPETITORS!$B$507:$BX$508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COMPETITORS!$B$511:$BX$511</c:f>
              <c:numCache>
                <c:formatCode>#,##0_);\(#,##0\)</c:formatCode>
                <c:ptCount val="75"/>
                <c:pt idx="0">
                  <c:v>80.47</c:v>
                </c:pt>
                <c:pt idx="1">
                  <c:v>86.257000000000005</c:v>
                </c:pt>
                <c:pt idx="2">
                  <c:v>85.305000000000007</c:v>
                </c:pt>
                <c:pt idx="3">
                  <c:v>81.545000000000002</c:v>
                </c:pt>
                <c:pt idx="4">
                  <c:v>82.683000000000007</c:v>
                </c:pt>
                <c:pt idx="5">
                  <c:v>85.376999999999995</c:v>
                </c:pt>
                <c:pt idx="6">
                  <c:v>83.344999999999999</c:v>
                </c:pt>
                <c:pt idx="7">
                  <c:v>78.224999999999994</c:v>
                </c:pt>
                <c:pt idx="8">
                  <c:v>88.581999999999994</c:v>
                </c:pt>
                <c:pt idx="9">
                  <c:v>85.260999999999996</c:v>
                </c:pt>
                <c:pt idx="10">
                  <c:v>88.326999999999998</c:v>
                </c:pt>
                <c:pt idx="11">
                  <c:v>81.48</c:v>
                </c:pt>
                <c:pt idx="12">
                  <c:v>97.093999999999994</c:v>
                </c:pt>
                <c:pt idx="13">
                  <c:v>92.692999999999998</c:v>
                </c:pt>
                <c:pt idx="14">
                  <c:v>84.058999999999997</c:v>
                </c:pt>
                <c:pt idx="15">
                  <c:v>82.751999999999995</c:v>
                </c:pt>
                <c:pt idx="16">
                  <c:v>80.221999999999994</c:v>
                </c:pt>
                <c:pt idx="17">
                  <c:v>82.387</c:v>
                </c:pt>
                <c:pt idx="18">
                  <c:v>82.007999999999996</c:v>
                </c:pt>
                <c:pt idx="19">
                  <c:v>85.147000000000006</c:v>
                </c:pt>
                <c:pt idx="20">
                  <c:v>81.268000000000001</c:v>
                </c:pt>
                <c:pt idx="21">
                  <c:v>86.614999999999995</c:v>
                </c:pt>
                <c:pt idx="22">
                  <c:v>88.798000000000002</c:v>
                </c:pt>
                <c:pt idx="23">
                  <c:v>87.460999999999999</c:v>
                </c:pt>
                <c:pt idx="24">
                  <c:v>87.718000000000004</c:v>
                </c:pt>
                <c:pt idx="25">
                  <c:v>88.171000000000006</c:v>
                </c:pt>
                <c:pt idx="26">
                  <c:v>87.55</c:v>
                </c:pt>
                <c:pt idx="27">
                  <c:v>83.396000000000001</c:v>
                </c:pt>
                <c:pt idx="28">
                  <c:v>91.447000000000003</c:v>
                </c:pt>
                <c:pt idx="29">
                  <c:v>90.766000000000005</c:v>
                </c:pt>
                <c:pt idx="30">
                  <c:v>92.013999999999996</c:v>
                </c:pt>
                <c:pt idx="31">
                  <c:v>89.007000000000005</c:v>
                </c:pt>
                <c:pt idx="32">
                  <c:v>87.119</c:v>
                </c:pt>
                <c:pt idx="33">
                  <c:v>86.718000000000004</c:v>
                </c:pt>
                <c:pt idx="34">
                  <c:v>84.998000000000005</c:v>
                </c:pt>
                <c:pt idx="35">
                  <c:v>88.13</c:v>
                </c:pt>
                <c:pt idx="36">
                  <c:v>93.622</c:v>
                </c:pt>
                <c:pt idx="37">
                  <c:v>92.569000000000003</c:v>
                </c:pt>
                <c:pt idx="38">
                  <c:v>88.231999999999999</c:v>
                </c:pt>
                <c:pt idx="39">
                  <c:v>87.176000000000002</c:v>
                </c:pt>
                <c:pt idx="40">
                  <c:v>86.295000000000002</c:v>
                </c:pt>
                <c:pt idx="41">
                  <c:v>83.302000000000007</c:v>
                </c:pt>
                <c:pt idx="42">
                  <c:v>81.781999999999996</c:v>
                </c:pt>
                <c:pt idx="43">
                  <c:v>79.298000000000002</c:v>
                </c:pt>
                <c:pt idx="44">
                  <c:v>80.738</c:v>
                </c:pt>
                <c:pt idx="45">
                  <c:v>83.617000000000004</c:v>
                </c:pt>
                <c:pt idx="46">
                  <c:v>84.596000000000004</c:v>
                </c:pt>
                <c:pt idx="47">
                  <c:v>85.352999999999994</c:v>
                </c:pt>
                <c:pt idx="48">
                  <c:v>85.99</c:v>
                </c:pt>
                <c:pt idx="49">
                  <c:v>85.138000000000005</c:v>
                </c:pt>
                <c:pt idx="50">
                  <c:v>98.588999999999999</c:v>
                </c:pt>
                <c:pt idx="51">
                  <c:v>98.209000000000003</c:v>
                </c:pt>
                <c:pt idx="52">
                  <c:v>98</c:v>
                </c:pt>
                <c:pt idx="53">
                  <c:v>94.308000000000007</c:v>
                </c:pt>
                <c:pt idx="54">
                  <c:v>98.188000000000002</c:v>
                </c:pt>
                <c:pt idx="55">
                  <c:v>99.227000000000004</c:v>
                </c:pt>
                <c:pt idx="56">
                  <c:v>103.84099999999999</c:v>
                </c:pt>
                <c:pt idx="57">
                  <c:v>105.42100000000001</c:v>
                </c:pt>
                <c:pt idx="58">
                  <c:v>103.595</c:v>
                </c:pt>
                <c:pt idx="59">
                  <c:v>102.96</c:v>
                </c:pt>
                <c:pt idx="60">
                  <c:v>102.443</c:v>
                </c:pt>
                <c:pt idx="61">
                  <c:v>107.89100000000001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C6D3-47DB-BBC0-8CE5C455BC8B}"/>
            </c:ext>
          </c:extLst>
        </c:ser>
        <c:ser>
          <c:idx val="3"/>
          <c:order val="3"/>
          <c:tx>
            <c:strRef>
              <c:f>COMPETITORS!$A$512</c:f>
              <c:strCache>
                <c:ptCount val="1"/>
                <c:pt idx="0">
                  <c:v>UNITED KINGDOM</c:v>
                </c:pt>
              </c:strCache>
            </c:strRef>
          </c:tx>
          <c:spPr>
            <a:ln w="12700">
              <a:solidFill>
                <a:srgbClr val="00FFFF"/>
              </a:solidFill>
              <a:prstDash val="solid"/>
            </a:ln>
          </c:spPr>
          <c:marker>
            <c:symbol val="x"/>
            <c:size val="5"/>
            <c:spPr>
              <a:noFill/>
              <a:ln>
                <a:solidFill>
                  <a:srgbClr val="00FFFF"/>
                </a:solidFill>
                <a:prstDash val="solid"/>
              </a:ln>
            </c:spPr>
          </c:marker>
          <c:cat>
            <c:multiLvlStrRef>
              <c:f>COMPETITORS!$B$507:$BX$508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COMPETITORS!$B$512:$BX$512</c:f>
              <c:numCache>
                <c:formatCode>#,##0_);\(#,##0\)</c:formatCode>
                <c:ptCount val="75"/>
                <c:pt idx="0">
                  <c:v>160.11500000000001</c:v>
                </c:pt>
                <c:pt idx="1">
                  <c:v>159.048</c:v>
                </c:pt>
                <c:pt idx="2">
                  <c:v>146.202</c:v>
                </c:pt>
                <c:pt idx="3">
                  <c:v>150.989</c:v>
                </c:pt>
                <c:pt idx="4">
                  <c:v>155.42500000000001</c:v>
                </c:pt>
                <c:pt idx="5">
                  <c:v>153.654</c:v>
                </c:pt>
                <c:pt idx="6">
                  <c:v>163.27199999999999</c:v>
                </c:pt>
                <c:pt idx="7">
                  <c:v>166.095</c:v>
                </c:pt>
                <c:pt idx="8">
                  <c:v>157.63900000000001</c:v>
                </c:pt>
                <c:pt idx="9">
                  <c:v>164.149</c:v>
                </c:pt>
                <c:pt idx="10">
                  <c:v>163.82599999999999</c:v>
                </c:pt>
                <c:pt idx="11">
                  <c:v>165.48699999999999</c:v>
                </c:pt>
                <c:pt idx="12">
                  <c:v>177.673</c:v>
                </c:pt>
                <c:pt idx="13">
                  <c:v>169.536</c:v>
                </c:pt>
                <c:pt idx="14">
                  <c:v>170.11199999999999</c:v>
                </c:pt>
                <c:pt idx="15">
                  <c:v>173.96299999999999</c:v>
                </c:pt>
                <c:pt idx="16">
                  <c:v>176.191</c:v>
                </c:pt>
                <c:pt idx="17">
                  <c:v>174.899</c:v>
                </c:pt>
                <c:pt idx="18">
                  <c:v>172.83099999999999</c:v>
                </c:pt>
                <c:pt idx="19">
                  <c:v>178.01900000000001</c:v>
                </c:pt>
                <c:pt idx="20">
                  <c:v>179.83699999999999</c:v>
                </c:pt>
                <c:pt idx="21">
                  <c:v>179.19</c:v>
                </c:pt>
                <c:pt idx="22">
                  <c:v>177.06800000000001</c:v>
                </c:pt>
                <c:pt idx="23">
                  <c:v>180.1</c:v>
                </c:pt>
                <c:pt idx="24">
                  <c:v>183.7</c:v>
                </c:pt>
                <c:pt idx="25">
                  <c:v>193.11199999999999</c:v>
                </c:pt>
                <c:pt idx="26">
                  <c:v>195.47399999999999</c:v>
                </c:pt>
                <c:pt idx="27">
                  <c:v>198.501</c:v>
                </c:pt>
                <c:pt idx="28">
                  <c:v>207.078</c:v>
                </c:pt>
                <c:pt idx="29">
                  <c:v>205.11799999999999</c:v>
                </c:pt>
                <c:pt idx="30">
                  <c:v>208.81800000000001</c:v>
                </c:pt>
                <c:pt idx="31">
                  <c:v>207.47499999999999</c:v>
                </c:pt>
                <c:pt idx="32">
                  <c:v>212.334</c:v>
                </c:pt>
                <c:pt idx="33">
                  <c:v>212.86199999999999</c:v>
                </c:pt>
                <c:pt idx="34">
                  <c:v>218.839</c:v>
                </c:pt>
                <c:pt idx="35">
                  <c:v>222.64</c:v>
                </c:pt>
                <c:pt idx="36">
                  <c:v>221.30099999999999</c:v>
                </c:pt>
                <c:pt idx="37">
                  <c:v>227.952</c:v>
                </c:pt>
                <c:pt idx="38">
                  <c:v>233.76</c:v>
                </c:pt>
                <c:pt idx="39">
                  <c:v>237.60300000000001</c:v>
                </c:pt>
                <c:pt idx="40">
                  <c:v>238.834</c:v>
                </c:pt>
                <c:pt idx="41">
                  <c:v>242.22900000000001</c:v>
                </c:pt>
                <c:pt idx="42">
                  <c:v>246.72900000000001</c:v>
                </c:pt>
                <c:pt idx="43">
                  <c:v>243.37200000000001</c:v>
                </c:pt>
                <c:pt idx="44">
                  <c:v>240.67599999999999</c:v>
                </c:pt>
                <c:pt idx="45">
                  <c:v>238.33199999999999</c:v>
                </c:pt>
                <c:pt idx="46">
                  <c:v>237.69800000000001</c:v>
                </c:pt>
                <c:pt idx="47">
                  <c:v>240.66</c:v>
                </c:pt>
                <c:pt idx="48">
                  <c:v>243.58699999999999</c:v>
                </c:pt>
                <c:pt idx="49">
                  <c:v>239.35</c:v>
                </c:pt>
                <c:pt idx="50">
                  <c:v>239.32</c:v>
                </c:pt>
                <c:pt idx="51">
                  <c:v>239.899</c:v>
                </c:pt>
                <c:pt idx="52">
                  <c:v>235.786</c:v>
                </c:pt>
                <c:pt idx="53">
                  <c:v>245.99600000000001</c:v>
                </c:pt>
                <c:pt idx="54">
                  <c:v>247.99299999999999</c:v>
                </c:pt>
                <c:pt idx="55">
                  <c:v>248.01400000000001</c:v>
                </c:pt>
                <c:pt idx="56">
                  <c:v>248.30099999999999</c:v>
                </c:pt>
                <c:pt idx="57">
                  <c:v>249.143</c:v>
                </c:pt>
                <c:pt idx="58">
                  <c:v>245.58</c:v>
                </c:pt>
                <c:pt idx="59">
                  <c:v>250.97499999999999</c:v>
                </c:pt>
                <c:pt idx="60">
                  <c:v>248.73500000000001</c:v>
                </c:pt>
                <c:pt idx="61">
                  <c:v>256.57400000000001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C6D3-47DB-BBC0-8CE5C455BC8B}"/>
            </c:ext>
          </c:extLst>
        </c:ser>
        <c:ser>
          <c:idx val="4"/>
          <c:order val="4"/>
          <c:tx>
            <c:strRef>
              <c:f>COMPETITORS!$A$513</c:f>
              <c:strCache>
                <c:ptCount val="1"/>
                <c:pt idx="0">
                  <c:v>GERMANY</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COMPETITORS!$B$507:$BX$508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COMPETITORS!$B$513:$BX$513</c:f>
              <c:numCache>
                <c:formatCode>#,##0_);\(#,##0\)</c:formatCode>
                <c:ptCount val="75"/>
                <c:pt idx="0">
                  <c:v>210.97499999999999</c:v>
                </c:pt>
                <c:pt idx="1">
                  <c:v>205.077</c:v>
                </c:pt>
                <c:pt idx="2">
                  <c:v>195.96700000000001</c:v>
                </c:pt>
                <c:pt idx="3">
                  <c:v>204.70500000000001</c:v>
                </c:pt>
                <c:pt idx="4">
                  <c:v>210.53399999999999</c:v>
                </c:pt>
                <c:pt idx="5">
                  <c:v>209.59299999999999</c:v>
                </c:pt>
                <c:pt idx="6">
                  <c:v>214.99700000000001</c:v>
                </c:pt>
                <c:pt idx="7">
                  <c:v>216.33799999999999</c:v>
                </c:pt>
                <c:pt idx="8">
                  <c:v>204.73400000000001</c:v>
                </c:pt>
                <c:pt idx="9">
                  <c:v>214.667</c:v>
                </c:pt>
                <c:pt idx="10">
                  <c:v>215.023</c:v>
                </c:pt>
                <c:pt idx="11">
                  <c:v>218.34</c:v>
                </c:pt>
                <c:pt idx="12">
                  <c:v>232.20500000000001</c:v>
                </c:pt>
                <c:pt idx="13">
                  <c:v>230.62100000000001</c:v>
                </c:pt>
                <c:pt idx="14">
                  <c:v>220.03399999999999</c:v>
                </c:pt>
                <c:pt idx="15">
                  <c:v>226.35499999999999</c:v>
                </c:pt>
                <c:pt idx="16">
                  <c:v>230.065</c:v>
                </c:pt>
                <c:pt idx="17">
                  <c:v>228.63900000000001</c:v>
                </c:pt>
                <c:pt idx="18">
                  <c:v>224.517</c:v>
                </c:pt>
                <c:pt idx="19">
                  <c:v>230.63800000000001</c:v>
                </c:pt>
                <c:pt idx="20">
                  <c:v>232.899</c:v>
                </c:pt>
                <c:pt idx="21">
                  <c:v>232.62700000000001</c:v>
                </c:pt>
                <c:pt idx="22">
                  <c:v>230.042</c:v>
                </c:pt>
                <c:pt idx="23">
                  <c:v>232.62200000000001</c:v>
                </c:pt>
                <c:pt idx="24">
                  <c:v>235.042</c:v>
                </c:pt>
                <c:pt idx="25">
                  <c:v>243.279</c:v>
                </c:pt>
                <c:pt idx="26">
                  <c:v>244.328</c:v>
                </c:pt>
                <c:pt idx="27">
                  <c:v>247.136</c:v>
                </c:pt>
                <c:pt idx="28">
                  <c:v>258.43599999999998</c:v>
                </c:pt>
                <c:pt idx="29">
                  <c:v>256.27600000000001</c:v>
                </c:pt>
                <c:pt idx="30">
                  <c:v>260.16300000000001</c:v>
                </c:pt>
                <c:pt idx="31">
                  <c:v>259.13200000000001</c:v>
                </c:pt>
                <c:pt idx="32">
                  <c:v>262.94799999999998</c:v>
                </c:pt>
                <c:pt idx="33">
                  <c:v>262.5</c:v>
                </c:pt>
                <c:pt idx="34">
                  <c:v>268.68400000000003</c:v>
                </c:pt>
                <c:pt idx="35">
                  <c:v>272.61700000000002</c:v>
                </c:pt>
                <c:pt idx="36">
                  <c:v>272.08</c:v>
                </c:pt>
                <c:pt idx="37">
                  <c:v>278.947</c:v>
                </c:pt>
                <c:pt idx="38">
                  <c:v>286.12400000000002</c:v>
                </c:pt>
                <c:pt idx="39">
                  <c:v>290.31099999999998</c:v>
                </c:pt>
                <c:pt idx="40">
                  <c:v>292.13600000000002</c:v>
                </c:pt>
                <c:pt idx="41">
                  <c:v>296.88799999999998</c:v>
                </c:pt>
                <c:pt idx="42">
                  <c:v>302.90699999999998</c:v>
                </c:pt>
                <c:pt idx="43">
                  <c:v>298.16000000000003</c:v>
                </c:pt>
                <c:pt idx="44">
                  <c:v>295.47399999999999</c:v>
                </c:pt>
                <c:pt idx="45">
                  <c:v>294.19400000000002</c:v>
                </c:pt>
                <c:pt idx="46">
                  <c:v>293.35599999999999</c:v>
                </c:pt>
                <c:pt idx="47">
                  <c:v>296.33600000000001</c:v>
                </c:pt>
                <c:pt idx="48">
                  <c:v>299.339</c:v>
                </c:pt>
                <c:pt idx="49">
                  <c:v>294.66699999999997</c:v>
                </c:pt>
                <c:pt idx="50">
                  <c:v>297.834</c:v>
                </c:pt>
                <c:pt idx="51">
                  <c:v>298.52699999999999</c:v>
                </c:pt>
                <c:pt idx="52">
                  <c:v>293.91199999999998</c:v>
                </c:pt>
                <c:pt idx="53">
                  <c:v>306.01299999999998</c:v>
                </c:pt>
                <c:pt idx="54">
                  <c:v>309.16500000000002</c:v>
                </c:pt>
                <c:pt idx="55">
                  <c:v>310.815</c:v>
                </c:pt>
                <c:pt idx="56">
                  <c:v>312.48099999999999</c:v>
                </c:pt>
                <c:pt idx="57">
                  <c:v>313.62900000000002</c:v>
                </c:pt>
                <c:pt idx="58">
                  <c:v>309.98</c:v>
                </c:pt>
                <c:pt idx="59">
                  <c:v>316.14</c:v>
                </c:pt>
                <c:pt idx="60">
                  <c:v>313.98500000000001</c:v>
                </c:pt>
                <c:pt idx="61">
                  <c:v>321.42700000000002</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C6D3-47DB-BBC0-8CE5C455BC8B}"/>
            </c:ext>
          </c:extLst>
        </c:ser>
        <c:ser>
          <c:idx val="5"/>
          <c:order val="5"/>
          <c:tx>
            <c:strRef>
              <c:f>COMPETITORS!$A$514</c:f>
              <c:strCache>
                <c:ptCount val="1"/>
                <c:pt idx="0">
                  <c:v>UNITED STATES</c:v>
                </c:pt>
              </c:strCache>
            </c:strRef>
          </c:tx>
          <c:spPr>
            <a:ln w="12700">
              <a:solidFill>
                <a:srgbClr val="800000"/>
              </a:solidFill>
              <a:prstDash val="solid"/>
            </a:ln>
          </c:spPr>
          <c:marker>
            <c:symbol val="circle"/>
            <c:size val="5"/>
            <c:spPr>
              <a:solidFill>
                <a:srgbClr val="800000"/>
              </a:solidFill>
              <a:ln>
                <a:solidFill>
                  <a:srgbClr val="800000"/>
                </a:solidFill>
                <a:prstDash val="solid"/>
              </a:ln>
            </c:spPr>
          </c:marker>
          <c:cat>
            <c:multiLvlStrRef>
              <c:f>COMPETITORS!$B$507:$BX$508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COMPETITORS!$B$514:$BX$514</c:f>
              <c:numCache>
                <c:formatCode>#,##0_);\(#,##0\)</c:formatCode>
                <c:ptCount val="75"/>
                <c:pt idx="0">
                  <c:v>412.37</c:v>
                </c:pt>
                <c:pt idx="1">
                  <c:v>439.55399999999997</c:v>
                </c:pt>
                <c:pt idx="2">
                  <c:v>424.51600000000002</c:v>
                </c:pt>
                <c:pt idx="3">
                  <c:v>442.92500000000001</c:v>
                </c:pt>
                <c:pt idx="4">
                  <c:v>450.94900000000001</c:v>
                </c:pt>
                <c:pt idx="5">
                  <c:v>461.06</c:v>
                </c:pt>
                <c:pt idx="6">
                  <c:v>482.00400000000002</c:v>
                </c:pt>
                <c:pt idx="7">
                  <c:v>493.63799999999998</c:v>
                </c:pt>
                <c:pt idx="8">
                  <c:v>496.15600000000001</c:v>
                </c:pt>
                <c:pt idx="9">
                  <c:v>522.16</c:v>
                </c:pt>
                <c:pt idx="10">
                  <c:v>529.78700000000003</c:v>
                </c:pt>
                <c:pt idx="11">
                  <c:v>549.47299999999996</c:v>
                </c:pt>
                <c:pt idx="12">
                  <c:v>564.59500000000003</c:v>
                </c:pt>
                <c:pt idx="13">
                  <c:v>539.245</c:v>
                </c:pt>
                <c:pt idx="14">
                  <c:v>546.86199999999997</c:v>
                </c:pt>
                <c:pt idx="15">
                  <c:v>565.18700000000001</c:v>
                </c:pt>
                <c:pt idx="16">
                  <c:v>578.59299999999996</c:v>
                </c:pt>
                <c:pt idx="17">
                  <c:v>575.49699999999996</c:v>
                </c:pt>
                <c:pt idx="18">
                  <c:v>577.78899999999999</c:v>
                </c:pt>
                <c:pt idx="19">
                  <c:v>592.39599999999996</c:v>
                </c:pt>
                <c:pt idx="20">
                  <c:v>590.56700000000001</c:v>
                </c:pt>
                <c:pt idx="21">
                  <c:v>596.67499999999995</c:v>
                </c:pt>
                <c:pt idx="22">
                  <c:v>596.26</c:v>
                </c:pt>
                <c:pt idx="23">
                  <c:v>599.31899999999996</c:v>
                </c:pt>
                <c:pt idx="24">
                  <c:v>596.096</c:v>
                </c:pt>
                <c:pt idx="25">
                  <c:v>608.79200000000003</c:v>
                </c:pt>
                <c:pt idx="26">
                  <c:v>620.10299999999995</c:v>
                </c:pt>
                <c:pt idx="27">
                  <c:v>629.67200000000003</c:v>
                </c:pt>
                <c:pt idx="28">
                  <c:v>662.47</c:v>
                </c:pt>
                <c:pt idx="29">
                  <c:v>665.31500000000005</c:v>
                </c:pt>
                <c:pt idx="30">
                  <c:v>666.95100000000002</c:v>
                </c:pt>
                <c:pt idx="31">
                  <c:v>673.05100000000004</c:v>
                </c:pt>
                <c:pt idx="32">
                  <c:v>689.53300000000002</c:v>
                </c:pt>
                <c:pt idx="33">
                  <c:v>683.64300000000003</c:v>
                </c:pt>
                <c:pt idx="34">
                  <c:v>710.24599999999998</c:v>
                </c:pt>
                <c:pt idx="35">
                  <c:v>711.54300000000001</c:v>
                </c:pt>
                <c:pt idx="36">
                  <c:v>686.60500000000002</c:v>
                </c:pt>
                <c:pt idx="37">
                  <c:v>686.20299999999997</c:v>
                </c:pt>
                <c:pt idx="38">
                  <c:v>704.35199999999998</c:v>
                </c:pt>
                <c:pt idx="39">
                  <c:v>706.6</c:v>
                </c:pt>
                <c:pt idx="40">
                  <c:v>719.93</c:v>
                </c:pt>
                <c:pt idx="41">
                  <c:v>730.93700000000001</c:v>
                </c:pt>
                <c:pt idx="42">
                  <c:v>744.93600000000004</c:v>
                </c:pt>
                <c:pt idx="43">
                  <c:v>746.83</c:v>
                </c:pt>
                <c:pt idx="44">
                  <c:v>749.43600000000004</c:v>
                </c:pt>
                <c:pt idx="45">
                  <c:v>744.63400000000001</c:v>
                </c:pt>
                <c:pt idx="46">
                  <c:v>742.31500000000005</c:v>
                </c:pt>
                <c:pt idx="47">
                  <c:v>740.44399999999996</c:v>
                </c:pt>
                <c:pt idx="48">
                  <c:v>722.93700000000001</c:v>
                </c:pt>
                <c:pt idx="49">
                  <c:v>736.27800000000002</c:v>
                </c:pt>
                <c:pt idx="50">
                  <c:v>717.91399999999999</c:v>
                </c:pt>
                <c:pt idx="51">
                  <c:v>719.476</c:v>
                </c:pt>
                <c:pt idx="52">
                  <c:v>716.86500000000001</c:v>
                </c:pt>
                <c:pt idx="53">
                  <c:v>737.18200000000002</c:v>
                </c:pt>
                <c:pt idx="54">
                  <c:v>737.16300000000001</c:v>
                </c:pt>
                <c:pt idx="55">
                  <c:v>710.39</c:v>
                </c:pt>
                <c:pt idx="56">
                  <c:v>714.99699999999996</c:v>
                </c:pt>
                <c:pt idx="57">
                  <c:v>717.45899999999995</c:v>
                </c:pt>
                <c:pt idx="58">
                  <c:v>718.22</c:v>
                </c:pt>
                <c:pt idx="59">
                  <c:v>723.31500000000005</c:v>
                </c:pt>
                <c:pt idx="60">
                  <c:v>727.39499999999998</c:v>
                </c:pt>
                <c:pt idx="61">
                  <c:v>768.56600000000003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5-C6D3-47DB-BBC0-8CE5C455BC8B}"/>
            </c:ext>
          </c:extLst>
        </c:ser>
        <c:dLbls>
          <c:showLegendKey val="0"/>
          <c:showVal val="0"/>
          <c:showCatName val="0"/>
          <c:showSerName val="0"/>
          <c:showPercent val="0"/>
          <c:showBubbleSize val="0"/>
        </c:dLbls>
        <c:marker val="1"/>
        <c:smooth val="0"/>
        <c:axId val="161507584"/>
        <c:axId val="161518336"/>
      </c:lineChart>
      <c:catAx>
        <c:axId val="161507584"/>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QUARTERS</a:t>
                </a:r>
              </a:p>
            </c:rich>
          </c:tx>
          <c:layout>
            <c:manualLayout>
              <c:xMode val="edge"/>
              <c:yMode val="edge"/>
              <c:x val="0.47208305581661875"/>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1518336"/>
        <c:crosses val="autoZero"/>
        <c:auto val="1"/>
        <c:lblAlgn val="ctr"/>
        <c:lblOffset val="100"/>
        <c:tickLblSkip val="1"/>
        <c:tickMarkSkip val="1"/>
        <c:noMultiLvlLbl val="0"/>
      </c:catAx>
      <c:valAx>
        <c:axId val="161518336"/>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 (000)</a:t>
                </a:r>
              </a:p>
            </c:rich>
          </c:tx>
          <c:layout>
            <c:manualLayout>
              <c:xMode val="edge"/>
              <c:yMode val="edge"/>
              <c:x val="5.349381477766633E-3"/>
              <c:y val="0.30110497237569062"/>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1507584"/>
        <c:crosses val="autoZero"/>
        <c:crossBetween val="between"/>
      </c:valAx>
      <c:spPr>
        <a:solidFill>
          <a:srgbClr val="C0C0C0"/>
        </a:solidFill>
        <a:ln w="12700">
          <a:solidFill>
            <a:srgbClr val="808080"/>
          </a:solidFill>
          <a:prstDash val="solid"/>
        </a:ln>
      </c:spPr>
    </c:plotArea>
    <c:legend>
      <c:legendPos val="r"/>
      <c:layout>
        <c:manualLayout>
          <c:xMode val="edge"/>
          <c:yMode val="edge"/>
          <c:x val="0.96463700317607415"/>
          <c:y val="0.29281767955801102"/>
          <c:w val="2.3945452487191713E-2"/>
          <c:h val="0.35359116022099446"/>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2 UNIT SALES - JAPAN</a:t>
            </a:r>
          </a:p>
        </c:rich>
      </c:tx>
      <c:layout>
        <c:manualLayout>
          <c:xMode val="edge"/>
          <c:yMode val="edge"/>
          <c:x val="0.45578926257841396"/>
          <c:y val="3.3149171270718231E-2"/>
        </c:manualLayout>
      </c:layout>
      <c:overlay val="0"/>
      <c:spPr>
        <a:noFill/>
        <a:ln w="25400">
          <a:noFill/>
        </a:ln>
      </c:spPr>
    </c:title>
    <c:autoTitleDeleted val="0"/>
    <c:plotArea>
      <c:layout>
        <c:manualLayout>
          <c:layoutTarget val="inner"/>
          <c:xMode val="edge"/>
          <c:yMode val="edge"/>
          <c:x val="1.5031645569620253E-2"/>
          <c:y val="0.19060773480662985"/>
          <c:w val="0.94620253164556967"/>
          <c:h val="0.54419889502762431"/>
        </c:manualLayout>
      </c:layout>
      <c:lineChart>
        <c:grouping val="standard"/>
        <c:varyColors val="0"/>
        <c:ser>
          <c:idx val="0"/>
          <c:order val="0"/>
          <c:tx>
            <c:strRef>
              <c:f>COMPETITORS!$A$553</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COMPETITORS!$B$551:$BX$552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COMPETITORS!$B$553:$BX$553</c:f>
              <c:numCache>
                <c:formatCode>#,##0_);\(#,##0\)</c:formatCode>
                <c:ptCount val="75"/>
                <c:pt idx="0">
                  <c:v>44752</c:v>
                </c:pt>
                <c:pt idx="1">
                  <c:v>40146</c:v>
                </c:pt>
                <c:pt idx="2">
                  <c:v>37748</c:v>
                </c:pt>
                <c:pt idx="3">
                  <c:v>49149</c:v>
                </c:pt>
                <c:pt idx="4">
                  <c:v>49312</c:v>
                </c:pt>
                <c:pt idx="5">
                  <c:v>38566</c:v>
                </c:pt>
                <c:pt idx="6">
                  <c:v>40648</c:v>
                </c:pt>
                <c:pt idx="7">
                  <c:v>48745</c:v>
                </c:pt>
                <c:pt idx="8">
                  <c:v>49302</c:v>
                </c:pt>
                <c:pt idx="9">
                  <c:v>50760</c:v>
                </c:pt>
                <c:pt idx="10">
                  <c:v>44405</c:v>
                </c:pt>
                <c:pt idx="11">
                  <c:v>50538</c:v>
                </c:pt>
                <c:pt idx="12">
                  <c:v>53378</c:v>
                </c:pt>
                <c:pt idx="13">
                  <c:v>52322</c:v>
                </c:pt>
                <c:pt idx="14">
                  <c:v>37414</c:v>
                </c:pt>
                <c:pt idx="15">
                  <c:v>37383</c:v>
                </c:pt>
                <c:pt idx="16">
                  <c:v>41780</c:v>
                </c:pt>
                <c:pt idx="17">
                  <c:v>44099</c:v>
                </c:pt>
                <c:pt idx="18">
                  <c:v>45191</c:v>
                </c:pt>
                <c:pt idx="19">
                  <c:v>47395</c:v>
                </c:pt>
                <c:pt idx="20">
                  <c:v>48510</c:v>
                </c:pt>
                <c:pt idx="21">
                  <c:v>48798</c:v>
                </c:pt>
                <c:pt idx="22">
                  <c:v>48940</c:v>
                </c:pt>
                <c:pt idx="23">
                  <c:v>53681</c:v>
                </c:pt>
                <c:pt idx="24">
                  <c:v>48591</c:v>
                </c:pt>
                <c:pt idx="25">
                  <c:v>52846</c:v>
                </c:pt>
                <c:pt idx="26">
                  <c:v>50710</c:v>
                </c:pt>
                <c:pt idx="27">
                  <c:v>48670</c:v>
                </c:pt>
                <c:pt idx="28">
                  <c:v>56991</c:v>
                </c:pt>
                <c:pt idx="29">
                  <c:v>56492</c:v>
                </c:pt>
                <c:pt idx="30">
                  <c:v>55256</c:v>
                </c:pt>
                <c:pt idx="31">
                  <c:v>58062</c:v>
                </c:pt>
                <c:pt idx="32">
                  <c:v>54189</c:v>
                </c:pt>
                <c:pt idx="33">
                  <c:v>56708</c:v>
                </c:pt>
                <c:pt idx="34">
                  <c:v>52011</c:v>
                </c:pt>
                <c:pt idx="35">
                  <c:v>52812</c:v>
                </c:pt>
                <c:pt idx="36">
                  <c:v>53318</c:v>
                </c:pt>
                <c:pt idx="37">
                  <c:v>54279</c:v>
                </c:pt>
                <c:pt idx="38">
                  <c:v>56088</c:v>
                </c:pt>
                <c:pt idx="39">
                  <c:v>58930</c:v>
                </c:pt>
                <c:pt idx="40">
                  <c:v>59803</c:v>
                </c:pt>
                <c:pt idx="41">
                  <c:v>60435</c:v>
                </c:pt>
                <c:pt idx="42">
                  <c:v>61053</c:v>
                </c:pt>
                <c:pt idx="43">
                  <c:v>56205</c:v>
                </c:pt>
                <c:pt idx="44">
                  <c:v>55015</c:v>
                </c:pt>
                <c:pt idx="45">
                  <c:v>54666</c:v>
                </c:pt>
                <c:pt idx="46">
                  <c:v>57251</c:v>
                </c:pt>
                <c:pt idx="47">
                  <c:v>55304</c:v>
                </c:pt>
                <c:pt idx="48">
                  <c:v>51451</c:v>
                </c:pt>
                <c:pt idx="49">
                  <c:v>52416</c:v>
                </c:pt>
                <c:pt idx="50">
                  <c:v>54951</c:v>
                </c:pt>
                <c:pt idx="51">
                  <c:v>58385</c:v>
                </c:pt>
                <c:pt idx="52">
                  <c:v>58295</c:v>
                </c:pt>
                <c:pt idx="53">
                  <c:v>61054</c:v>
                </c:pt>
                <c:pt idx="54">
                  <c:v>60921</c:v>
                </c:pt>
                <c:pt idx="55">
                  <c:v>61675</c:v>
                </c:pt>
                <c:pt idx="56">
                  <c:v>61354</c:v>
                </c:pt>
                <c:pt idx="57">
                  <c:v>62186</c:v>
                </c:pt>
                <c:pt idx="58">
                  <c:v>62212</c:v>
                </c:pt>
                <c:pt idx="59">
                  <c:v>61966</c:v>
                </c:pt>
                <c:pt idx="60">
                  <c:v>62384</c:v>
                </c:pt>
                <c:pt idx="61">
                  <c:v>66044</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909D-4E3A-B7F1-D0C16A4C8AF5}"/>
            </c:ext>
          </c:extLst>
        </c:ser>
        <c:ser>
          <c:idx val="1"/>
          <c:order val="1"/>
          <c:tx>
            <c:strRef>
              <c:f>COMPETITORS!$A$554</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COMPETITORS!$B$551:$BX$552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COMPETITORS!$B$554:$BX$554</c:f>
              <c:numCache>
                <c:formatCode>#,##0_);\(#,##0\)</c:formatCode>
                <c:ptCount val="75"/>
                <c:pt idx="0">
                  <c:v>44752</c:v>
                </c:pt>
                <c:pt idx="1">
                  <c:v>39905</c:v>
                </c:pt>
                <c:pt idx="2">
                  <c:v>37604</c:v>
                </c:pt>
                <c:pt idx="3">
                  <c:v>41930</c:v>
                </c:pt>
                <c:pt idx="4">
                  <c:v>45115</c:v>
                </c:pt>
                <c:pt idx="5">
                  <c:v>49106</c:v>
                </c:pt>
                <c:pt idx="6">
                  <c:v>35430</c:v>
                </c:pt>
                <c:pt idx="7">
                  <c:v>39248</c:v>
                </c:pt>
                <c:pt idx="8">
                  <c:v>43061</c:v>
                </c:pt>
                <c:pt idx="9">
                  <c:v>44201</c:v>
                </c:pt>
                <c:pt idx="10">
                  <c:v>37607</c:v>
                </c:pt>
                <c:pt idx="11">
                  <c:v>35262</c:v>
                </c:pt>
                <c:pt idx="12">
                  <c:v>44056</c:v>
                </c:pt>
                <c:pt idx="13">
                  <c:v>54202</c:v>
                </c:pt>
                <c:pt idx="14">
                  <c:v>52533</c:v>
                </c:pt>
                <c:pt idx="15">
                  <c:v>41521</c:v>
                </c:pt>
                <c:pt idx="16">
                  <c:v>34925</c:v>
                </c:pt>
                <c:pt idx="17">
                  <c:v>39644</c:v>
                </c:pt>
                <c:pt idx="18">
                  <c:v>44150</c:v>
                </c:pt>
                <c:pt idx="19">
                  <c:v>46440</c:v>
                </c:pt>
                <c:pt idx="20">
                  <c:v>46984</c:v>
                </c:pt>
                <c:pt idx="21">
                  <c:v>47321</c:v>
                </c:pt>
                <c:pt idx="22">
                  <c:v>45938</c:v>
                </c:pt>
                <c:pt idx="23">
                  <c:v>44954</c:v>
                </c:pt>
                <c:pt idx="24">
                  <c:v>48036</c:v>
                </c:pt>
                <c:pt idx="25">
                  <c:v>47733</c:v>
                </c:pt>
                <c:pt idx="26">
                  <c:v>49388</c:v>
                </c:pt>
                <c:pt idx="27">
                  <c:v>51043</c:v>
                </c:pt>
                <c:pt idx="28">
                  <c:v>49366</c:v>
                </c:pt>
                <c:pt idx="29">
                  <c:v>51010</c:v>
                </c:pt>
                <c:pt idx="30">
                  <c:v>50689</c:v>
                </c:pt>
                <c:pt idx="31">
                  <c:v>49868</c:v>
                </c:pt>
                <c:pt idx="32">
                  <c:v>49923</c:v>
                </c:pt>
                <c:pt idx="33">
                  <c:v>46712</c:v>
                </c:pt>
                <c:pt idx="34">
                  <c:v>59180</c:v>
                </c:pt>
                <c:pt idx="35">
                  <c:v>55835</c:v>
                </c:pt>
                <c:pt idx="36">
                  <c:v>56999</c:v>
                </c:pt>
                <c:pt idx="37">
                  <c:v>56651</c:v>
                </c:pt>
                <c:pt idx="38">
                  <c:v>57176</c:v>
                </c:pt>
                <c:pt idx="39">
                  <c:v>52943</c:v>
                </c:pt>
                <c:pt idx="40">
                  <c:v>51883</c:v>
                </c:pt>
                <c:pt idx="41">
                  <c:v>53018</c:v>
                </c:pt>
                <c:pt idx="42">
                  <c:v>53298</c:v>
                </c:pt>
                <c:pt idx="43">
                  <c:v>58249</c:v>
                </c:pt>
                <c:pt idx="44">
                  <c:v>60644</c:v>
                </c:pt>
                <c:pt idx="45">
                  <c:v>62432</c:v>
                </c:pt>
                <c:pt idx="46">
                  <c:v>59719</c:v>
                </c:pt>
                <c:pt idx="47">
                  <c:v>60731</c:v>
                </c:pt>
                <c:pt idx="48">
                  <c:v>67798</c:v>
                </c:pt>
                <c:pt idx="49">
                  <c:v>65557</c:v>
                </c:pt>
                <c:pt idx="50">
                  <c:v>61255</c:v>
                </c:pt>
                <c:pt idx="51">
                  <c:v>57173</c:v>
                </c:pt>
                <c:pt idx="52">
                  <c:v>57072</c:v>
                </c:pt>
                <c:pt idx="53">
                  <c:v>58491</c:v>
                </c:pt>
                <c:pt idx="54">
                  <c:v>58435</c:v>
                </c:pt>
                <c:pt idx="55">
                  <c:v>61631</c:v>
                </c:pt>
                <c:pt idx="56">
                  <c:v>61328</c:v>
                </c:pt>
                <c:pt idx="57">
                  <c:v>62178</c:v>
                </c:pt>
                <c:pt idx="58">
                  <c:v>62212</c:v>
                </c:pt>
                <c:pt idx="59">
                  <c:v>61966</c:v>
                </c:pt>
                <c:pt idx="60">
                  <c:v>58738</c:v>
                </c:pt>
                <c:pt idx="61">
                  <c:v>62882</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909D-4E3A-B7F1-D0C16A4C8AF5}"/>
            </c:ext>
          </c:extLst>
        </c:ser>
        <c:ser>
          <c:idx val="2"/>
          <c:order val="2"/>
          <c:tx>
            <c:strRef>
              <c:f>COMPETITORS!$A$555</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COMPETITORS!$B$551:$BX$552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COMPETITORS!$B$555:$BX$555</c:f>
              <c:numCache>
                <c:formatCode>#,##0_);\(#,##0\)</c:formatCode>
                <c:ptCount val="75"/>
                <c:pt idx="0">
                  <c:v>44752</c:v>
                </c:pt>
                <c:pt idx="1">
                  <c:v>39670</c:v>
                </c:pt>
                <c:pt idx="2">
                  <c:v>35635</c:v>
                </c:pt>
                <c:pt idx="3">
                  <c:v>35959</c:v>
                </c:pt>
                <c:pt idx="4">
                  <c:v>39567</c:v>
                </c:pt>
                <c:pt idx="5">
                  <c:v>47437</c:v>
                </c:pt>
                <c:pt idx="6">
                  <c:v>51299</c:v>
                </c:pt>
                <c:pt idx="7">
                  <c:v>34249</c:v>
                </c:pt>
                <c:pt idx="8">
                  <c:v>35091</c:v>
                </c:pt>
                <c:pt idx="9">
                  <c:v>53984</c:v>
                </c:pt>
                <c:pt idx="10">
                  <c:v>52411</c:v>
                </c:pt>
                <c:pt idx="11">
                  <c:v>46013</c:v>
                </c:pt>
                <c:pt idx="12">
                  <c:v>39718</c:v>
                </c:pt>
                <c:pt idx="13">
                  <c:v>43499</c:v>
                </c:pt>
                <c:pt idx="14">
                  <c:v>51336</c:v>
                </c:pt>
                <c:pt idx="15">
                  <c:v>56245</c:v>
                </c:pt>
                <c:pt idx="16">
                  <c:v>46759</c:v>
                </c:pt>
                <c:pt idx="17">
                  <c:v>46959</c:v>
                </c:pt>
                <c:pt idx="18">
                  <c:v>44605</c:v>
                </c:pt>
                <c:pt idx="19">
                  <c:v>45989</c:v>
                </c:pt>
                <c:pt idx="20">
                  <c:v>46850</c:v>
                </c:pt>
                <c:pt idx="21">
                  <c:v>46813</c:v>
                </c:pt>
                <c:pt idx="22">
                  <c:v>51382</c:v>
                </c:pt>
                <c:pt idx="23">
                  <c:v>49393</c:v>
                </c:pt>
                <c:pt idx="24">
                  <c:v>49587</c:v>
                </c:pt>
                <c:pt idx="25">
                  <c:v>50465</c:v>
                </c:pt>
                <c:pt idx="26">
                  <c:v>45429</c:v>
                </c:pt>
                <c:pt idx="27">
                  <c:v>46646</c:v>
                </c:pt>
                <c:pt idx="28">
                  <c:v>44372</c:v>
                </c:pt>
                <c:pt idx="29">
                  <c:v>46715</c:v>
                </c:pt>
                <c:pt idx="30">
                  <c:v>48506</c:v>
                </c:pt>
                <c:pt idx="31">
                  <c:v>51009</c:v>
                </c:pt>
                <c:pt idx="32">
                  <c:v>52580</c:v>
                </c:pt>
                <c:pt idx="33">
                  <c:v>55472</c:v>
                </c:pt>
                <c:pt idx="34">
                  <c:v>51439</c:v>
                </c:pt>
                <c:pt idx="35">
                  <c:v>52432</c:v>
                </c:pt>
                <c:pt idx="36">
                  <c:v>53067</c:v>
                </c:pt>
                <c:pt idx="37">
                  <c:v>54114</c:v>
                </c:pt>
                <c:pt idx="38">
                  <c:v>55979</c:v>
                </c:pt>
                <c:pt idx="39">
                  <c:v>58855</c:v>
                </c:pt>
                <c:pt idx="40">
                  <c:v>59753</c:v>
                </c:pt>
                <c:pt idx="41">
                  <c:v>60401</c:v>
                </c:pt>
                <c:pt idx="42">
                  <c:v>61030</c:v>
                </c:pt>
                <c:pt idx="43">
                  <c:v>56190</c:v>
                </c:pt>
                <c:pt idx="44">
                  <c:v>55005</c:v>
                </c:pt>
                <c:pt idx="45">
                  <c:v>54658</c:v>
                </c:pt>
                <c:pt idx="46">
                  <c:v>57245</c:v>
                </c:pt>
                <c:pt idx="47">
                  <c:v>55299</c:v>
                </c:pt>
                <c:pt idx="48">
                  <c:v>51448</c:v>
                </c:pt>
                <c:pt idx="49">
                  <c:v>52413</c:v>
                </c:pt>
                <c:pt idx="50">
                  <c:v>54949</c:v>
                </c:pt>
                <c:pt idx="51">
                  <c:v>58383</c:v>
                </c:pt>
                <c:pt idx="52">
                  <c:v>58294</c:v>
                </c:pt>
                <c:pt idx="53">
                  <c:v>61053</c:v>
                </c:pt>
                <c:pt idx="54">
                  <c:v>60920</c:v>
                </c:pt>
                <c:pt idx="55">
                  <c:v>61675</c:v>
                </c:pt>
                <c:pt idx="56">
                  <c:v>61353</c:v>
                </c:pt>
                <c:pt idx="57">
                  <c:v>62186</c:v>
                </c:pt>
                <c:pt idx="58">
                  <c:v>62212</c:v>
                </c:pt>
                <c:pt idx="59">
                  <c:v>61966</c:v>
                </c:pt>
                <c:pt idx="60">
                  <c:v>62384</c:v>
                </c:pt>
                <c:pt idx="61">
                  <c:v>55556</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909D-4E3A-B7F1-D0C16A4C8AF5}"/>
            </c:ext>
          </c:extLst>
        </c:ser>
        <c:ser>
          <c:idx val="3"/>
          <c:order val="3"/>
          <c:tx>
            <c:strRef>
              <c:f>COMPETITORS!$A$556</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COMPETITORS!$B$551:$BX$552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COMPETITORS!$B$556:$BX$556</c:f>
              <c:numCache>
                <c:formatCode>#,##0_);\(#,##0\)</c:formatCode>
                <c:ptCount val="75"/>
                <c:pt idx="0">
                  <c:v>44752</c:v>
                </c:pt>
                <c:pt idx="1">
                  <c:v>39905</c:v>
                </c:pt>
                <c:pt idx="2">
                  <c:v>45174</c:v>
                </c:pt>
                <c:pt idx="3">
                  <c:v>34242</c:v>
                </c:pt>
                <c:pt idx="4">
                  <c:v>34276</c:v>
                </c:pt>
                <c:pt idx="5">
                  <c:v>42579</c:v>
                </c:pt>
                <c:pt idx="6">
                  <c:v>48644</c:v>
                </c:pt>
                <c:pt idx="7">
                  <c:v>53667</c:v>
                </c:pt>
                <c:pt idx="8">
                  <c:v>32079</c:v>
                </c:pt>
                <c:pt idx="9">
                  <c:v>31196</c:v>
                </c:pt>
                <c:pt idx="10">
                  <c:v>41882</c:v>
                </c:pt>
                <c:pt idx="11">
                  <c:v>41081</c:v>
                </c:pt>
                <c:pt idx="12">
                  <c:v>37051</c:v>
                </c:pt>
                <c:pt idx="13">
                  <c:v>36014</c:v>
                </c:pt>
                <c:pt idx="14">
                  <c:v>39634</c:v>
                </c:pt>
                <c:pt idx="15">
                  <c:v>50462</c:v>
                </c:pt>
                <c:pt idx="16">
                  <c:v>48094</c:v>
                </c:pt>
                <c:pt idx="17">
                  <c:v>47583</c:v>
                </c:pt>
                <c:pt idx="18">
                  <c:v>45098</c:v>
                </c:pt>
                <c:pt idx="19">
                  <c:v>46152</c:v>
                </c:pt>
                <c:pt idx="20">
                  <c:v>46855</c:v>
                </c:pt>
                <c:pt idx="21">
                  <c:v>46767</c:v>
                </c:pt>
                <c:pt idx="22">
                  <c:v>42890</c:v>
                </c:pt>
                <c:pt idx="23">
                  <c:v>39767</c:v>
                </c:pt>
                <c:pt idx="24">
                  <c:v>39365</c:v>
                </c:pt>
                <c:pt idx="25">
                  <c:v>39814</c:v>
                </c:pt>
                <c:pt idx="26">
                  <c:v>48534</c:v>
                </c:pt>
                <c:pt idx="27">
                  <c:v>53539</c:v>
                </c:pt>
                <c:pt idx="28">
                  <c:v>52196</c:v>
                </c:pt>
                <c:pt idx="29">
                  <c:v>54665</c:v>
                </c:pt>
                <c:pt idx="30">
                  <c:v>51471</c:v>
                </c:pt>
                <c:pt idx="31">
                  <c:v>51138</c:v>
                </c:pt>
                <c:pt idx="32">
                  <c:v>48802</c:v>
                </c:pt>
                <c:pt idx="33">
                  <c:v>49080</c:v>
                </c:pt>
                <c:pt idx="34">
                  <c:v>58792</c:v>
                </c:pt>
                <c:pt idx="35">
                  <c:v>55614</c:v>
                </c:pt>
                <c:pt idx="36">
                  <c:v>56863</c:v>
                </c:pt>
                <c:pt idx="37">
                  <c:v>56578</c:v>
                </c:pt>
                <c:pt idx="38">
                  <c:v>57138</c:v>
                </c:pt>
                <c:pt idx="39">
                  <c:v>52927</c:v>
                </c:pt>
                <c:pt idx="40">
                  <c:v>51878</c:v>
                </c:pt>
                <c:pt idx="41">
                  <c:v>53019</c:v>
                </c:pt>
                <c:pt idx="42">
                  <c:v>53302</c:v>
                </c:pt>
                <c:pt idx="43">
                  <c:v>58253</c:v>
                </c:pt>
                <c:pt idx="44">
                  <c:v>60649</c:v>
                </c:pt>
                <c:pt idx="45">
                  <c:v>62437</c:v>
                </c:pt>
                <c:pt idx="46">
                  <c:v>59724</c:v>
                </c:pt>
                <c:pt idx="47">
                  <c:v>60735</c:v>
                </c:pt>
                <c:pt idx="48">
                  <c:v>67801</c:v>
                </c:pt>
                <c:pt idx="49">
                  <c:v>63594</c:v>
                </c:pt>
                <c:pt idx="50">
                  <c:v>59451</c:v>
                </c:pt>
                <c:pt idx="51">
                  <c:v>57175</c:v>
                </c:pt>
                <c:pt idx="52">
                  <c:v>57074</c:v>
                </c:pt>
                <c:pt idx="53">
                  <c:v>58492</c:v>
                </c:pt>
                <c:pt idx="54">
                  <c:v>58436</c:v>
                </c:pt>
                <c:pt idx="55">
                  <c:v>61632</c:v>
                </c:pt>
                <c:pt idx="56">
                  <c:v>61329</c:v>
                </c:pt>
                <c:pt idx="57">
                  <c:v>62178</c:v>
                </c:pt>
                <c:pt idx="58">
                  <c:v>62212</c:v>
                </c:pt>
                <c:pt idx="59">
                  <c:v>61966</c:v>
                </c:pt>
                <c:pt idx="60">
                  <c:v>62384</c:v>
                </c:pt>
                <c:pt idx="61">
                  <c:v>58324</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909D-4E3A-B7F1-D0C16A4C8AF5}"/>
            </c:ext>
          </c:extLst>
        </c:ser>
        <c:ser>
          <c:idx val="4"/>
          <c:order val="4"/>
          <c:tx>
            <c:strRef>
              <c:f>COMPETITORS!$A$557</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COMPETITORS!$B$551:$BX$552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COMPETITORS!$B$557:$BX$557</c:f>
              <c:numCache>
                <c:formatCode>#,##0_);\(#,##0\)</c:formatCode>
                <c:ptCount val="75"/>
                <c:pt idx="0">
                  <c:v>44752</c:v>
                </c:pt>
                <c:pt idx="1">
                  <c:v>39670</c:v>
                </c:pt>
                <c:pt idx="2">
                  <c:v>39112</c:v>
                </c:pt>
                <c:pt idx="3">
                  <c:v>40093</c:v>
                </c:pt>
                <c:pt idx="4">
                  <c:v>36400</c:v>
                </c:pt>
                <c:pt idx="5">
                  <c:v>33883</c:v>
                </c:pt>
                <c:pt idx="6">
                  <c:v>40832</c:v>
                </c:pt>
                <c:pt idx="7">
                  <c:v>40160</c:v>
                </c:pt>
                <c:pt idx="8">
                  <c:v>44233</c:v>
                </c:pt>
                <c:pt idx="9">
                  <c:v>36951</c:v>
                </c:pt>
                <c:pt idx="10">
                  <c:v>42044</c:v>
                </c:pt>
                <c:pt idx="11">
                  <c:v>56017</c:v>
                </c:pt>
                <c:pt idx="12">
                  <c:v>50765</c:v>
                </c:pt>
                <c:pt idx="13">
                  <c:v>38212</c:v>
                </c:pt>
                <c:pt idx="14">
                  <c:v>37846</c:v>
                </c:pt>
                <c:pt idx="15">
                  <c:v>43360</c:v>
                </c:pt>
                <c:pt idx="16">
                  <c:v>56265</c:v>
                </c:pt>
                <c:pt idx="17">
                  <c:v>52488</c:v>
                </c:pt>
                <c:pt idx="18">
                  <c:v>51495</c:v>
                </c:pt>
                <c:pt idx="19">
                  <c:v>51088</c:v>
                </c:pt>
                <c:pt idx="20">
                  <c:v>50123</c:v>
                </c:pt>
                <c:pt idx="21">
                  <c:v>49687</c:v>
                </c:pt>
                <c:pt idx="22">
                  <c:v>50887</c:v>
                </c:pt>
                <c:pt idx="23">
                  <c:v>51457</c:v>
                </c:pt>
                <c:pt idx="24">
                  <c:v>54623</c:v>
                </c:pt>
                <c:pt idx="25">
                  <c:v>50710</c:v>
                </c:pt>
                <c:pt idx="26">
                  <c:v>50643</c:v>
                </c:pt>
                <c:pt idx="27">
                  <c:v>50367</c:v>
                </c:pt>
                <c:pt idx="28">
                  <c:v>53007</c:v>
                </c:pt>
                <c:pt idx="29">
                  <c:v>50994</c:v>
                </c:pt>
                <c:pt idx="30">
                  <c:v>51753</c:v>
                </c:pt>
                <c:pt idx="31">
                  <c:v>52718</c:v>
                </c:pt>
                <c:pt idx="32">
                  <c:v>59034</c:v>
                </c:pt>
                <c:pt idx="33">
                  <c:v>60614</c:v>
                </c:pt>
                <c:pt idx="34">
                  <c:v>52994</c:v>
                </c:pt>
                <c:pt idx="35">
                  <c:v>53246</c:v>
                </c:pt>
                <c:pt idx="36">
                  <c:v>55049</c:v>
                </c:pt>
                <c:pt idx="37">
                  <c:v>55659</c:v>
                </c:pt>
                <c:pt idx="38">
                  <c:v>57152</c:v>
                </c:pt>
                <c:pt idx="39">
                  <c:v>59790</c:v>
                </c:pt>
                <c:pt idx="40">
                  <c:v>60480</c:v>
                </c:pt>
                <c:pt idx="41">
                  <c:v>60970</c:v>
                </c:pt>
                <c:pt idx="42">
                  <c:v>61478</c:v>
                </c:pt>
                <c:pt idx="43">
                  <c:v>56525</c:v>
                </c:pt>
                <c:pt idx="44">
                  <c:v>55270</c:v>
                </c:pt>
                <c:pt idx="45">
                  <c:v>54871</c:v>
                </c:pt>
                <c:pt idx="46">
                  <c:v>57425</c:v>
                </c:pt>
                <c:pt idx="47">
                  <c:v>55439</c:v>
                </c:pt>
                <c:pt idx="48">
                  <c:v>51553</c:v>
                </c:pt>
                <c:pt idx="49">
                  <c:v>52502</c:v>
                </c:pt>
                <c:pt idx="50">
                  <c:v>55026</c:v>
                </c:pt>
                <c:pt idx="51">
                  <c:v>58446</c:v>
                </c:pt>
                <c:pt idx="52">
                  <c:v>58346</c:v>
                </c:pt>
                <c:pt idx="53">
                  <c:v>61094</c:v>
                </c:pt>
                <c:pt idx="54">
                  <c:v>60952</c:v>
                </c:pt>
                <c:pt idx="55">
                  <c:v>61700</c:v>
                </c:pt>
                <c:pt idx="56">
                  <c:v>61373</c:v>
                </c:pt>
                <c:pt idx="57">
                  <c:v>62186</c:v>
                </c:pt>
                <c:pt idx="58">
                  <c:v>62212</c:v>
                </c:pt>
                <c:pt idx="59">
                  <c:v>61966</c:v>
                </c:pt>
                <c:pt idx="60">
                  <c:v>62389</c:v>
                </c:pt>
                <c:pt idx="61">
                  <c:v>66709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909D-4E3A-B7F1-D0C16A4C8AF5}"/>
            </c:ext>
          </c:extLst>
        </c:ser>
        <c:dLbls>
          <c:showLegendKey val="0"/>
          <c:showVal val="0"/>
          <c:showCatName val="0"/>
          <c:showSerName val="0"/>
          <c:showPercent val="0"/>
          <c:showBubbleSize val="0"/>
        </c:dLbls>
        <c:marker val="1"/>
        <c:smooth val="0"/>
        <c:axId val="159481216"/>
        <c:axId val="161585024"/>
      </c:lineChart>
      <c:catAx>
        <c:axId val="159481216"/>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a:t>
                </a:r>
              </a:p>
            </c:rich>
          </c:tx>
          <c:layout>
            <c:manualLayout>
              <c:xMode val="edge"/>
              <c:yMode val="edge"/>
              <c:x val="0.48381732563709812"/>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1585024"/>
        <c:crosses val="autoZero"/>
        <c:auto val="1"/>
        <c:lblAlgn val="ctr"/>
        <c:lblOffset val="100"/>
        <c:tickLblSkip val="1"/>
        <c:tickMarkSkip val="1"/>
        <c:noMultiLvlLbl val="0"/>
      </c:catAx>
      <c:valAx>
        <c:axId val="161585024"/>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a:t>
                </a:r>
              </a:p>
            </c:rich>
          </c:tx>
          <c:layout>
            <c:manualLayout>
              <c:xMode val="edge"/>
              <c:yMode val="edge"/>
              <c:x val="5.3386720053386722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59481216"/>
        <c:crosses val="autoZero"/>
        <c:crossBetween val="between"/>
      </c:valAx>
      <c:spPr>
        <a:solidFill>
          <a:srgbClr val="C0C0C0"/>
        </a:solidFill>
        <a:ln w="12700">
          <a:solidFill>
            <a:srgbClr val="808080"/>
          </a:solidFill>
          <a:prstDash val="solid"/>
        </a:ln>
      </c:spPr>
    </c:plotArea>
    <c:legend>
      <c:legendPos val="r"/>
      <c:layout>
        <c:manualLayout>
          <c:xMode val="edge"/>
          <c:yMode val="edge"/>
          <c:x val="0.97515822784810124"/>
          <c:y val="0.31767955801104975"/>
          <c:w val="1.661392405063291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2 UNIT SALES - MEXICO</a:t>
            </a:r>
          </a:p>
        </c:rich>
      </c:tx>
      <c:layout>
        <c:manualLayout>
          <c:xMode val="edge"/>
          <c:yMode val="edge"/>
          <c:x val="0.45405947210157033"/>
          <c:y val="3.3149171270718231E-2"/>
        </c:manualLayout>
      </c:layout>
      <c:overlay val="0"/>
      <c:spPr>
        <a:noFill/>
        <a:ln w="25400">
          <a:noFill/>
        </a:ln>
      </c:spPr>
    </c:title>
    <c:autoTitleDeleted val="0"/>
    <c:plotArea>
      <c:layout>
        <c:manualLayout>
          <c:layoutTarget val="inner"/>
          <c:xMode val="edge"/>
          <c:yMode val="edge"/>
          <c:x val="1.5045929680076021E-2"/>
          <c:y val="0.19060773480662985"/>
          <c:w val="0.94583465315172632"/>
          <c:h val="0.54419889502762431"/>
        </c:manualLayout>
      </c:layout>
      <c:lineChart>
        <c:grouping val="standard"/>
        <c:varyColors val="0"/>
        <c:ser>
          <c:idx val="0"/>
          <c:order val="0"/>
          <c:tx>
            <c:strRef>
              <c:f>COMPETITORS!$A$595</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COMPETITORS!$B$593:$BX$594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COMPETITORS!$B$595:$BX$595</c:f>
              <c:numCache>
                <c:formatCode>#,##0_);\(#,##0\)</c:formatCode>
                <c:ptCount val="75"/>
                <c:pt idx="0">
                  <c:v>25312</c:v>
                </c:pt>
                <c:pt idx="1">
                  <c:v>25669</c:v>
                </c:pt>
                <c:pt idx="2">
                  <c:v>24407</c:v>
                </c:pt>
                <c:pt idx="3">
                  <c:v>31390</c:v>
                </c:pt>
                <c:pt idx="4">
                  <c:v>32050</c:v>
                </c:pt>
                <c:pt idx="5">
                  <c:v>25908</c:v>
                </c:pt>
                <c:pt idx="6">
                  <c:v>27161</c:v>
                </c:pt>
                <c:pt idx="7">
                  <c:v>28776</c:v>
                </c:pt>
                <c:pt idx="8">
                  <c:v>30168</c:v>
                </c:pt>
                <c:pt idx="9">
                  <c:v>25804</c:v>
                </c:pt>
                <c:pt idx="10">
                  <c:v>23960</c:v>
                </c:pt>
                <c:pt idx="11">
                  <c:v>23594</c:v>
                </c:pt>
                <c:pt idx="12">
                  <c:v>33138</c:v>
                </c:pt>
                <c:pt idx="13">
                  <c:v>28540</c:v>
                </c:pt>
                <c:pt idx="14">
                  <c:v>24803</c:v>
                </c:pt>
                <c:pt idx="15">
                  <c:v>20305</c:v>
                </c:pt>
                <c:pt idx="16">
                  <c:v>23451</c:v>
                </c:pt>
                <c:pt idx="17">
                  <c:v>24740</c:v>
                </c:pt>
                <c:pt idx="18">
                  <c:v>25863</c:v>
                </c:pt>
                <c:pt idx="19">
                  <c:v>26556</c:v>
                </c:pt>
                <c:pt idx="20">
                  <c:v>27283</c:v>
                </c:pt>
                <c:pt idx="21">
                  <c:v>27171</c:v>
                </c:pt>
                <c:pt idx="22">
                  <c:v>28374</c:v>
                </c:pt>
                <c:pt idx="23">
                  <c:v>32621</c:v>
                </c:pt>
                <c:pt idx="24">
                  <c:v>29092</c:v>
                </c:pt>
                <c:pt idx="25">
                  <c:v>33394</c:v>
                </c:pt>
                <c:pt idx="26">
                  <c:v>32134</c:v>
                </c:pt>
                <c:pt idx="27">
                  <c:v>29608</c:v>
                </c:pt>
                <c:pt idx="28">
                  <c:v>27460</c:v>
                </c:pt>
                <c:pt idx="29">
                  <c:v>28228</c:v>
                </c:pt>
                <c:pt idx="30">
                  <c:v>28545</c:v>
                </c:pt>
                <c:pt idx="31">
                  <c:v>28630</c:v>
                </c:pt>
                <c:pt idx="32">
                  <c:v>22270</c:v>
                </c:pt>
                <c:pt idx="33">
                  <c:v>21357</c:v>
                </c:pt>
                <c:pt idx="34">
                  <c:v>16020</c:v>
                </c:pt>
                <c:pt idx="35">
                  <c:v>15909</c:v>
                </c:pt>
                <c:pt idx="36">
                  <c:v>17700</c:v>
                </c:pt>
                <c:pt idx="37">
                  <c:v>17442</c:v>
                </c:pt>
                <c:pt idx="38">
                  <c:v>16831</c:v>
                </c:pt>
                <c:pt idx="39">
                  <c:v>16780</c:v>
                </c:pt>
                <c:pt idx="40">
                  <c:v>16750</c:v>
                </c:pt>
                <c:pt idx="41">
                  <c:v>16670</c:v>
                </c:pt>
                <c:pt idx="42">
                  <c:v>17067</c:v>
                </c:pt>
                <c:pt idx="43">
                  <c:v>15525</c:v>
                </c:pt>
                <c:pt idx="44">
                  <c:v>15300</c:v>
                </c:pt>
                <c:pt idx="45">
                  <c:v>16227</c:v>
                </c:pt>
                <c:pt idx="46">
                  <c:v>16965</c:v>
                </c:pt>
                <c:pt idx="47">
                  <c:v>16358</c:v>
                </c:pt>
                <c:pt idx="48">
                  <c:v>14983</c:v>
                </c:pt>
                <c:pt idx="49">
                  <c:v>16706</c:v>
                </c:pt>
                <c:pt idx="50">
                  <c:v>18863</c:v>
                </c:pt>
                <c:pt idx="51">
                  <c:v>19659</c:v>
                </c:pt>
                <c:pt idx="52">
                  <c:v>20879</c:v>
                </c:pt>
                <c:pt idx="53">
                  <c:v>20866</c:v>
                </c:pt>
                <c:pt idx="54">
                  <c:v>22285</c:v>
                </c:pt>
                <c:pt idx="55">
                  <c:v>23349</c:v>
                </c:pt>
                <c:pt idx="56">
                  <c:v>24711</c:v>
                </c:pt>
                <c:pt idx="57">
                  <c:v>24460</c:v>
                </c:pt>
                <c:pt idx="58">
                  <c:v>23950</c:v>
                </c:pt>
                <c:pt idx="59">
                  <c:v>24067</c:v>
                </c:pt>
                <c:pt idx="60">
                  <c:v>24527</c:v>
                </c:pt>
                <c:pt idx="61">
                  <c:v>22257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0997-49A9-9066-C71325E36DBC}"/>
            </c:ext>
          </c:extLst>
        </c:ser>
        <c:ser>
          <c:idx val="1"/>
          <c:order val="1"/>
          <c:tx>
            <c:strRef>
              <c:f>COMPETITORS!$A$596</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COMPETITORS!$B$593:$BX$594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COMPETITORS!$B$596:$BX$596</c:f>
              <c:numCache>
                <c:formatCode>#,##0_);\(#,##0\)</c:formatCode>
                <c:ptCount val="75"/>
                <c:pt idx="0">
                  <c:v>25312</c:v>
                </c:pt>
                <c:pt idx="1">
                  <c:v>28125</c:v>
                </c:pt>
                <c:pt idx="2">
                  <c:v>23004</c:v>
                </c:pt>
                <c:pt idx="3">
                  <c:v>22641</c:v>
                </c:pt>
                <c:pt idx="4">
                  <c:v>22986</c:v>
                </c:pt>
                <c:pt idx="5">
                  <c:v>25238</c:v>
                </c:pt>
                <c:pt idx="6">
                  <c:v>18856</c:v>
                </c:pt>
                <c:pt idx="7">
                  <c:v>23180</c:v>
                </c:pt>
                <c:pt idx="8">
                  <c:v>31145</c:v>
                </c:pt>
                <c:pt idx="9">
                  <c:v>27599</c:v>
                </c:pt>
                <c:pt idx="10">
                  <c:v>23856</c:v>
                </c:pt>
                <c:pt idx="11">
                  <c:v>21290</c:v>
                </c:pt>
                <c:pt idx="12">
                  <c:v>25597</c:v>
                </c:pt>
                <c:pt idx="13">
                  <c:v>33149</c:v>
                </c:pt>
                <c:pt idx="14">
                  <c:v>37831</c:v>
                </c:pt>
                <c:pt idx="15">
                  <c:v>31523</c:v>
                </c:pt>
                <c:pt idx="16">
                  <c:v>23176</c:v>
                </c:pt>
                <c:pt idx="17">
                  <c:v>24389</c:v>
                </c:pt>
                <c:pt idx="18">
                  <c:v>26232</c:v>
                </c:pt>
                <c:pt idx="19">
                  <c:v>26013</c:v>
                </c:pt>
                <c:pt idx="20">
                  <c:v>25761</c:v>
                </c:pt>
                <c:pt idx="21">
                  <c:v>25623</c:v>
                </c:pt>
                <c:pt idx="22">
                  <c:v>27208</c:v>
                </c:pt>
                <c:pt idx="23">
                  <c:v>27711</c:v>
                </c:pt>
                <c:pt idx="24">
                  <c:v>29859</c:v>
                </c:pt>
                <c:pt idx="25">
                  <c:v>30597</c:v>
                </c:pt>
                <c:pt idx="26">
                  <c:v>30824</c:v>
                </c:pt>
                <c:pt idx="27">
                  <c:v>30186</c:v>
                </c:pt>
                <c:pt idx="28">
                  <c:v>22226</c:v>
                </c:pt>
                <c:pt idx="29">
                  <c:v>24017</c:v>
                </c:pt>
                <c:pt idx="30">
                  <c:v>25123</c:v>
                </c:pt>
                <c:pt idx="31">
                  <c:v>23598</c:v>
                </c:pt>
                <c:pt idx="32">
                  <c:v>22689</c:v>
                </c:pt>
                <c:pt idx="33">
                  <c:v>21652</c:v>
                </c:pt>
                <c:pt idx="34">
                  <c:v>26268</c:v>
                </c:pt>
                <c:pt idx="35">
                  <c:v>24767</c:v>
                </c:pt>
                <c:pt idx="36">
                  <c:v>29105</c:v>
                </c:pt>
                <c:pt idx="37">
                  <c:v>28189</c:v>
                </c:pt>
                <c:pt idx="38">
                  <c:v>26681</c:v>
                </c:pt>
                <c:pt idx="39">
                  <c:v>23496</c:v>
                </c:pt>
                <c:pt idx="40">
                  <c:v>20162</c:v>
                </c:pt>
                <c:pt idx="41">
                  <c:v>18747</c:v>
                </c:pt>
                <c:pt idx="42">
                  <c:v>17471</c:v>
                </c:pt>
                <c:pt idx="43">
                  <c:v>19025</c:v>
                </c:pt>
                <c:pt idx="44">
                  <c:v>19967</c:v>
                </c:pt>
                <c:pt idx="45">
                  <c:v>21464</c:v>
                </c:pt>
                <c:pt idx="46">
                  <c:v>20507</c:v>
                </c:pt>
                <c:pt idx="47">
                  <c:v>20821</c:v>
                </c:pt>
                <c:pt idx="48">
                  <c:v>22886</c:v>
                </c:pt>
                <c:pt idx="49">
                  <c:v>24218</c:v>
                </c:pt>
                <c:pt idx="50">
                  <c:v>23962</c:v>
                </c:pt>
                <c:pt idx="51">
                  <c:v>21982</c:v>
                </c:pt>
                <c:pt idx="52">
                  <c:v>23343</c:v>
                </c:pt>
                <c:pt idx="53">
                  <c:v>22843</c:v>
                </c:pt>
                <c:pt idx="54">
                  <c:v>22494</c:v>
                </c:pt>
                <c:pt idx="55">
                  <c:v>24382</c:v>
                </c:pt>
                <c:pt idx="56">
                  <c:v>24748</c:v>
                </c:pt>
                <c:pt idx="57">
                  <c:v>24457</c:v>
                </c:pt>
                <c:pt idx="58">
                  <c:v>23950</c:v>
                </c:pt>
                <c:pt idx="59">
                  <c:v>24067</c:v>
                </c:pt>
                <c:pt idx="60">
                  <c:v>24527</c:v>
                </c:pt>
                <c:pt idx="61">
                  <c:v>22901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0997-49A9-9066-C71325E36DBC}"/>
            </c:ext>
          </c:extLst>
        </c:ser>
        <c:ser>
          <c:idx val="2"/>
          <c:order val="2"/>
          <c:tx>
            <c:strRef>
              <c:f>COMPETITORS!$A$597</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COMPETITORS!$B$593:$BX$594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COMPETITORS!$B$597:$BX$597</c:f>
              <c:numCache>
                <c:formatCode>#,##0_);\(#,##0\)</c:formatCode>
                <c:ptCount val="75"/>
                <c:pt idx="0">
                  <c:v>25312</c:v>
                </c:pt>
                <c:pt idx="1">
                  <c:v>25431</c:v>
                </c:pt>
                <c:pt idx="2">
                  <c:v>23060</c:v>
                </c:pt>
                <c:pt idx="3">
                  <c:v>22900</c:v>
                </c:pt>
                <c:pt idx="4">
                  <c:v>25706</c:v>
                </c:pt>
                <c:pt idx="5">
                  <c:v>31942</c:v>
                </c:pt>
                <c:pt idx="6">
                  <c:v>34335</c:v>
                </c:pt>
                <c:pt idx="7">
                  <c:v>20243</c:v>
                </c:pt>
                <c:pt idx="8">
                  <c:v>21491</c:v>
                </c:pt>
                <c:pt idx="9">
                  <c:v>30481</c:v>
                </c:pt>
                <c:pt idx="10">
                  <c:v>29699</c:v>
                </c:pt>
                <c:pt idx="11">
                  <c:v>34096</c:v>
                </c:pt>
                <c:pt idx="12">
                  <c:v>28802</c:v>
                </c:pt>
                <c:pt idx="13">
                  <c:v>29841</c:v>
                </c:pt>
                <c:pt idx="14">
                  <c:v>34075</c:v>
                </c:pt>
                <c:pt idx="15">
                  <c:v>30881</c:v>
                </c:pt>
                <c:pt idx="16">
                  <c:v>25896</c:v>
                </c:pt>
                <c:pt idx="17">
                  <c:v>26107</c:v>
                </c:pt>
                <c:pt idx="18">
                  <c:v>25508</c:v>
                </c:pt>
                <c:pt idx="19">
                  <c:v>25972</c:v>
                </c:pt>
                <c:pt idx="20">
                  <c:v>26709</c:v>
                </c:pt>
                <c:pt idx="21">
                  <c:v>26374</c:v>
                </c:pt>
                <c:pt idx="22">
                  <c:v>29829</c:v>
                </c:pt>
                <c:pt idx="23">
                  <c:v>29221</c:v>
                </c:pt>
                <c:pt idx="24">
                  <c:v>25695</c:v>
                </c:pt>
                <c:pt idx="25">
                  <c:v>25183</c:v>
                </c:pt>
                <c:pt idx="26">
                  <c:v>20453</c:v>
                </c:pt>
                <c:pt idx="27">
                  <c:v>20298</c:v>
                </c:pt>
                <c:pt idx="28">
                  <c:v>14920</c:v>
                </c:pt>
                <c:pt idx="29">
                  <c:v>16411</c:v>
                </c:pt>
                <c:pt idx="30">
                  <c:v>17741</c:v>
                </c:pt>
                <c:pt idx="31">
                  <c:v>17811</c:v>
                </c:pt>
                <c:pt idx="32">
                  <c:v>17406</c:v>
                </c:pt>
                <c:pt idx="33">
                  <c:v>18487</c:v>
                </c:pt>
                <c:pt idx="34">
                  <c:v>15874</c:v>
                </c:pt>
                <c:pt idx="35">
                  <c:v>15866</c:v>
                </c:pt>
                <c:pt idx="36">
                  <c:v>17679</c:v>
                </c:pt>
                <c:pt idx="37">
                  <c:v>17429</c:v>
                </c:pt>
                <c:pt idx="38">
                  <c:v>16822</c:v>
                </c:pt>
                <c:pt idx="39">
                  <c:v>16773</c:v>
                </c:pt>
                <c:pt idx="40">
                  <c:v>16745</c:v>
                </c:pt>
                <c:pt idx="41">
                  <c:v>16666</c:v>
                </c:pt>
                <c:pt idx="42">
                  <c:v>17063</c:v>
                </c:pt>
                <c:pt idx="43">
                  <c:v>15523</c:v>
                </c:pt>
                <c:pt idx="44">
                  <c:v>15298</c:v>
                </c:pt>
                <c:pt idx="45">
                  <c:v>16225</c:v>
                </c:pt>
                <c:pt idx="46">
                  <c:v>16963</c:v>
                </c:pt>
                <c:pt idx="47">
                  <c:v>16357</c:v>
                </c:pt>
                <c:pt idx="48">
                  <c:v>14982</c:v>
                </c:pt>
                <c:pt idx="49">
                  <c:v>16705</c:v>
                </c:pt>
                <c:pt idx="50">
                  <c:v>18862</c:v>
                </c:pt>
                <c:pt idx="51">
                  <c:v>19659</c:v>
                </c:pt>
                <c:pt idx="52">
                  <c:v>20878</c:v>
                </c:pt>
                <c:pt idx="53">
                  <c:v>20866</c:v>
                </c:pt>
                <c:pt idx="54">
                  <c:v>22285</c:v>
                </c:pt>
                <c:pt idx="55">
                  <c:v>23348</c:v>
                </c:pt>
                <c:pt idx="56">
                  <c:v>24710</c:v>
                </c:pt>
                <c:pt idx="57">
                  <c:v>24460</c:v>
                </c:pt>
                <c:pt idx="58">
                  <c:v>23950</c:v>
                </c:pt>
                <c:pt idx="59">
                  <c:v>24067</c:v>
                </c:pt>
                <c:pt idx="60">
                  <c:v>24527</c:v>
                </c:pt>
                <c:pt idx="61">
                  <c:v>14737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0997-49A9-9066-C71325E36DBC}"/>
            </c:ext>
          </c:extLst>
        </c:ser>
        <c:ser>
          <c:idx val="3"/>
          <c:order val="3"/>
          <c:tx>
            <c:strRef>
              <c:f>COMPETITORS!$A$598</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COMPETITORS!$B$593:$BX$594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COMPETITORS!$B$598:$BX$598</c:f>
              <c:numCache>
                <c:formatCode>#,##0_);\(#,##0\)</c:formatCode>
                <c:ptCount val="75"/>
                <c:pt idx="0">
                  <c:v>25312</c:v>
                </c:pt>
                <c:pt idx="1">
                  <c:v>28125</c:v>
                </c:pt>
                <c:pt idx="2">
                  <c:v>27604</c:v>
                </c:pt>
                <c:pt idx="3">
                  <c:v>18470</c:v>
                </c:pt>
                <c:pt idx="4">
                  <c:v>17449</c:v>
                </c:pt>
                <c:pt idx="5">
                  <c:v>21871</c:v>
                </c:pt>
                <c:pt idx="6">
                  <c:v>25879</c:v>
                </c:pt>
                <c:pt idx="7">
                  <c:v>31688</c:v>
                </c:pt>
                <c:pt idx="8">
                  <c:v>23198</c:v>
                </c:pt>
                <c:pt idx="9">
                  <c:v>18848</c:v>
                </c:pt>
                <c:pt idx="10">
                  <c:v>27767</c:v>
                </c:pt>
                <c:pt idx="11">
                  <c:v>24657</c:v>
                </c:pt>
                <c:pt idx="12">
                  <c:v>31268</c:v>
                </c:pt>
                <c:pt idx="13">
                  <c:v>28453</c:v>
                </c:pt>
                <c:pt idx="14">
                  <c:v>37057</c:v>
                </c:pt>
                <c:pt idx="15">
                  <c:v>38235</c:v>
                </c:pt>
                <c:pt idx="16">
                  <c:v>32089</c:v>
                </c:pt>
                <c:pt idx="17">
                  <c:v>29285</c:v>
                </c:pt>
                <c:pt idx="18">
                  <c:v>27417</c:v>
                </c:pt>
                <c:pt idx="19">
                  <c:v>27013</c:v>
                </c:pt>
                <c:pt idx="20">
                  <c:v>27282</c:v>
                </c:pt>
                <c:pt idx="21">
                  <c:v>26681</c:v>
                </c:pt>
                <c:pt idx="22">
                  <c:v>24855</c:v>
                </c:pt>
                <c:pt idx="23">
                  <c:v>23405</c:v>
                </c:pt>
                <c:pt idx="24">
                  <c:v>22987</c:v>
                </c:pt>
                <c:pt idx="25">
                  <c:v>24382</c:v>
                </c:pt>
                <c:pt idx="26">
                  <c:v>29844</c:v>
                </c:pt>
                <c:pt idx="27">
                  <c:v>31617</c:v>
                </c:pt>
                <c:pt idx="28">
                  <c:v>23574</c:v>
                </c:pt>
                <c:pt idx="29">
                  <c:v>25824</c:v>
                </c:pt>
                <c:pt idx="30">
                  <c:v>25324</c:v>
                </c:pt>
                <c:pt idx="31">
                  <c:v>24028</c:v>
                </c:pt>
                <c:pt idx="32">
                  <c:v>22079</c:v>
                </c:pt>
                <c:pt idx="33">
                  <c:v>23026</c:v>
                </c:pt>
                <c:pt idx="34">
                  <c:v>26295</c:v>
                </c:pt>
                <c:pt idx="35">
                  <c:v>24797</c:v>
                </c:pt>
                <c:pt idx="36">
                  <c:v>29136</c:v>
                </c:pt>
                <c:pt idx="37">
                  <c:v>28213</c:v>
                </c:pt>
                <c:pt idx="38">
                  <c:v>26698</c:v>
                </c:pt>
                <c:pt idx="39">
                  <c:v>23508</c:v>
                </c:pt>
                <c:pt idx="40">
                  <c:v>20169</c:v>
                </c:pt>
                <c:pt idx="41">
                  <c:v>18752</c:v>
                </c:pt>
                <c:pt idx="42">
                  <c:v>17475</c:v>
                </c:pt>
                <c:pt idx="43">
                  <c:v>19028</c:v>
                </c:pt>
                <c:pt idx="44">
                  <c:v>19970</c:v>
                </c:pt>
                <c:pt idx="45">
                  <c:v>21467</c:v>
                </c:pt>
                <c:pt idx="46">
                  <c:v>20509</c:v>
                </c:pt>
                <c:pt idx="47">
                  <c:v>20823</c:v>
                </c:pt>
                <c:pt idx="48">
                  <c:v>22887</c:v>
                </c:pt>
                <c:pt idx="49">
                  <c:v>23493</c:v>
                </c:pt>
                <c:pt idx="50">
                  <c:v>23257</c:v>
                </c:pt>
                <c:pt idx="51">
                  <c:v>21983</c:v>
                </c:pt>
                <c:pt idx="52">
                  <c:v>23344</c:v>
                </c:pt>
                <c:pt idx="53">
                  <c:v>22843</c:v>
                </c:pt>
                <c:pt idx="54">
                  <c:v>22494</c:v>
                </c:pt>
                <c:pt idx="55">
                  <c:v>24382</c:v>
                </c:pt>
                <c:pt idx="56">
                  <c:v>24749</c:v>
                </c:pt>
                <c:pt idx="57">
                  <c:v>24457</c:v>
                </c:pt>
                <c:pt idx="58">
                  <c:v>23950</c:v>
                </c:pt>
                <c:pt idx="59">
                  <c:v>24067</c:v>
                </c:pt>
                <c:pt idx="60">
                  <c:v>24527</c:v>
                </c:pt>
                <c:pt idx="61">
                  <c:v>19347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0997-49A9-9066-C71325E36DBC}"/>
            </c:ext>
          </c:extLst>
        </c:ser>
        <c:ser>
          <c:idx val="4"/>
          <c:order val="4"/>
          <c:tx>
            <c:strRef>
              <c:f>COMPETITORS!$A$599</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COMPETITORS!$B$593:$BX$594</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COMPETITORS!$B$599:$BX$599</c:f>
              <c:numCache>
                <c:formatCode>#,##0_);\(#,##0\)</c:formatCode>
                <c:ptCount val="75"/>
                <c:pt idx="0">
                  <c:v>25312</c:v>
                </c:pt>
                <c:pt idx="1">
                  <c:v>25431</c:v>
                </c:pt>
                <c:pt idx="2">
                  <c:v>25310</c:v>
                </c:pt>
                <c:pt idx="3">
                  <c:v>25532</c:v>
                </c:pt>
                <c:pt idx="4">
                  <c:v>23648</c:v>
                </c:pt>
                <c:pt idx="5">
                  <c:v>21772</c:v>
                </c:pt>
                <c:pt idx="6">
                  <c:v>24847</c:v>
                </c:pt>
                <c:pt idx="7">
                  <c:v>22741</c:v>
                </c:pt>
                <c:pt idx="8">
                  <c:v>26972</c:v>
                </c:pt>
                <c:pt idx="9">
                  <c:v>19170</c:v>
                </c:pt>
                <c:pt idx="10">
                  <c:v>22986</c:v>
                </c:pt>
                <c:pt idx="11">
                  <c:v>26400</c:v>
                </c:pt>
                <c:pt idx="12">
                  <c:v>31703</c:v>
                </c:pt>
                <c:pt idx="13">
                  <c:v>20927</c:v>
                </c:pt>
                <c:pt idx="14">
                  <c:v>25146</c:v>
                </c:pt>
                <c:pt idx="15">
                  <c:v>23583</c:v>
                </c:pt>
                <c:pt idx="16">
                  <c:v>31605</c:v>
                </c:pt>
                <c:pt idx="17">
                  <c:v>29461</c:v>
                </c:pt>
                <c:pt idx="18">
                  <c:v>28885</c:v>
                </c:pt>
                <c:pt idx="19">
                  <c:v>27635</c:v>
                </c:pt>
                <c:pt idx="20">
                  <c:v>26896</c:v>
                </c:pt>
                <c:pt idx="21">
                  <c:v>26552</c:v>
                </c:pt>
                <c:pt idx="22">
                  <c:v>29448</c:v>
                </c:pt>
                <c:pt idx="23">
                  <c:v>31081</c:v>
                </c:pt>
                <c:pt idx="24">
                  <c:v>33351</c:v>
                </c:pt>
                <c:pt idx="25">
                  <c:v>31647</c:v>
                </c:pt>
                <c:pt idx="26">
                  <c:v>31616</c:v>
                </c:pt>
                <c:pt idx="27">
                  <c:v>30109</c:v>
                </c:pt>
                <c:pt idx="28">
                  <c:v>24669</c:v>
                </c:pt>
                <c:pt idx="29">
                  <c:v>24569</c:v>
                </c:pt>
                <c:pt idx="30">
                  <c:v>25952</c:v>
                </c:pt>
                <c:pt idx="31">
                  <c:v>25243</c:v>
                </c:pt>
                <c:pt idx="32">
                  <c:v>24227</c:v>
                </c:pt>
                <c:pt idx="33">
                  <c:v>22803</c:v>
                </c:pt>
                <c:pt idx="34">
                  <c:v>16308</c:v>
                </c:pt>
                <c:pt idx="35">
                  <c:v>16029</c:v>
                </c:pt>
                <c:pt idx="36">
                  <c:v>18265</c:v>
                </c:pt>
                <c:pt idx="37">
                  <c:v>17878</c:v>
                </c:pt>
                <c:pt idx="38">
                  <c:v>17145</c:v>
                </c:pt>
                <c:pt idx="39">
                  <c:v>17020</c:v>
                </c:pt>
                <c:pt idx="40">
                  <c:v>16937</c:v>
                </c:pt>
                <c:pt idx="41">
                  <c:v>16815</c:v>
                </c:pt>
                <c:pt idx="42">
                  <c:v>17183</c:v>
                </c:pt>
                <c:pt idx="43">
                  <c:v>15612</c:v>
                </c:pt>
                <c:pt idx="44">
                  <c:v>15369</c:v>
                </c:pt>
                <c:pt idx="45">
                  <c:v>16287</c:v>
                </c:pt>
                <c:pt idx="46">
                  <c:v>17015</c:v>
                </c:pt>
                <c:pt idx="47">
                  <c:v>16397</c:v>
                </c:pt>
                <c:pt idx="48">
                  <c:v>15012</c:v>
                </c:pt>
                <c:pt idx="49">
                  <c:v>16733</c:v>
                </c:pt>
                <c:pt idx="50">
                  <c:v>18888</c:v>
                </c:pt>
                <c:pt idx="51">
                  <c:v>19679</c:v>
                </c:pt>
                <c:pt idx="52">
                  <c:v>20896</c:v>
                </c:pt>
                <c:pt idx="53">
                  <c:v>20880</c:v>
                </c:pt>
                <c:pt idx="54">
                  <c:v>22296</c:v>
                </c:pt>
                <c:pt idx="55">
                  <c:v>23358</c:v>
                </c:pt>
                <c:pt idx="56">
                  <c:v>24718</c:v>
                </c:pt>
                <c:pt idx="57">
                  <c:v>24460</c:v>
                </c:pt>
                <c:pt idx="58">
                  <c:v>23950</c:v>
                </c:pt>
                <c:pt idx="59">
                  <c:v>24067</c:v>
                </c:pt>
                <c:pt idx="60">
                  <c:v>26119</c:v>
                </c:pt>
                <c:pt idx="61">
                  <c:v>28649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0997-49A9-9066-C71325E36DBC}"/>
            </c:ext>
          </c:extLst>
        </c:ser>
        <c:dLbls>
          <c:showLegendKey val="0"/>
          <c:showVal val="0"/>
          <c:showCatName val="0"/>
          <c:showSerName val="0"/>
          <c:showPercent val="0"/>
          <c:showBubbleSize val="0"/>
        </c:dLbls>
        <c:marker val="1"/>
        <c:smooth val="0"/>
        <c:axId val="161702656"/>
        <c:axId val="161704960"/>
      </c:lineChart>
      <c:catAx>
        <c:axId val="161702656"/>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a:t>
                </a:r>
              </a:p>
            </c:rich>
          </c:tx>
          <c:layout>
            <c:manualLayout>
              <c:xMode val="edge"/>
              <c:yMode val="edge"/>
              <c:x val="0.4841296358169061"/>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1704960"/>
        <c:crosses val="autoZero"/>
        <c:auto val="1"/>
        <c:lblAlgn val="ctr"/>
        <c:lblOffset val="100"/>
        <c:tickLblSkip val="1"/>
        <c:tickMarkSkip val="1"/>
        <c:noMultiLvlLbl val="0"/>
      </c:catAx>
      <c:valAx>
        <c:axId val="161704960"/>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a:t>
                </a:r>
              </a:p>
            </c:rich>
          </c:tx>
          <c:layout>
            <c:manualLayout>
              <c:xMode val="edge"/>
              <c:yMode val="edge"/>
              <c:x val="5.3458068827263614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1702656"/>
        <c:crosses val="autoZero"/>
        <c:crossBetween val="between"/>
      </c:valAx>
      <c:spPr>
        <a:solidFill>
          <a:srgbClr val="C0C0C0"/>
        </a:solidFill>
        <a:ln w="12700">
          <a:solidFill>
            <a:srgbClr val="808080"/>
          </a:solidFill>
          <a:prstDash val="solid"/>
        </a:ln>
      </c:spPr>
    </c:plotArea>
    <c:legend>
      <c:legendPos val="r"/>
      <c:layout>
        <c:manualLayout>
          <c:xMode val="edge"/>
          <c:yMode val="edge"/>
          <c:x val="0.97545137789040226"/>
          <c:y val="0.31767955801104975"/>
          <c:w val="1.662971175166297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2 UNIT SALES - CHINA</a:t>
            </a:r>
          </a:p>
        </c:rich>
      </c:tx>
      <c:layout>
        <c:manualLayout>
          <c:xMode val="edge"/>
          <c:yMode val="edge"/>
          <c:x val="0.45591196391032285"/>
          <c:y val="3.3149171270718231E-2"/>
        </c:manualLayout>
      </c:layout>
      <c:overlay val="0"/>
      <c:spPr>
        <a:noFill/>
        <a:ln w="25400">
          <a:noFill/>
        </a:ln>
      </c:spPr>
    </c:title>
    <c:autoTitleDeleted val="0"/>
    <c:plotArea>
      <c:layout>
        <c:manualLayout>
          <c:layoutTarget val="inner"/>
          <c:xMode val="edge"/>
          <c:yMode val="edge"/>
          <c:x val="1.5055468676910154E-2"/>
          <c:y val="0.19060773480662985"/>
          <c:w val="0.94580039014526096"/>
          <c:h val="0.54419889502762431"/>
        </c:manualLayout>
      </c:layout>
      <c:lineChart>
        <c:grouping val="standard"/>
        <c:varyColors val="0"/>
        <c:ser>
          <c:idx val="0"/>
          <c:order val="0"/>
          <c:tx>
            <c:strRef>
              <c:f>COMPETITORS!$A$637</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COMPETITORS!$B$635:$BX$636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COMPETITORS!$B$637:$BX$637</c:f>
              <c:numCache>
                <c:formatCode>#,##0_);\(#,##0\)</c:formatCode>
                <c:ptCount val="75"/>
                <c:pt idx="0">
                  <c:v>16094</c:v>
                </c:pt>
                <c:pt idx="1">
                  <c:v>17217</c:v>
                </c:pt>
                <c:pt idx="2">
                  <c:v>16182</c:v>
                </c:pt>
                <c:pt idx="3">
                  <c:v>20138</c:v>
                </c:pt>
                <c:pt idx="4">
                  <c:v>20576</c:v>
                </c:pt>
                <c:pt idx="5">
                  <c:v>16302</c:v>
                </c:pt>
                <c:pt idx="6">
                  <c:v>16507</c:v>
                </c:pt>
                <c:pt idx="7">
                  <c:v>17776</c:v>
                </c:pt>
                <c:pt idx="8">
                  <c:v>18440</c:v>
                </c:pt>
                <c:pt idx="9">
                  <c:v>16594</c:v>
                </c:pt>
                <c:pt idx="10">
                  <c:v>15201</c:v>
                </c:pt>
                <c:pt idx="11">
                  <c:v>13771</c:v>
                </c:pt>
                <c:pt idx="12">
                  <c:v>22265</c:v>
                </c:pt>
                <c:pt idx="13">
                  <c:v>18822</c:v>
                </c:pt>
                <c:pt idx="14">
                  <c:v>14132</c:v>
                </c:pt>
                <c:pt idx="15">
                  <c:v>11641</c:v>
                </c:pt>
                <c:pt idx="16">
                  <c:v>13566</c:v>
                </c:pt>
                <c:pt idx="17">
                  <c:v>15012</c:v>
                </c:pt>
                <c:pt idx="18">
                  <c:v>15833</c:v>
                </c:pt>
                <c:pt idx="19">
                  <c:v>16975</c:v>
                </c:pt>
                <c:pt idx="20">
                  <c:v>16555</c:v>
                </c:pt>
                <c:pt idx="21">
                  <c:v>17775</c:v>
                </c:pt>
                <c:pt idx="22">
                  <c:v>18035</c:v>
                </c:pt>
                <c:pt idx="23">
                  <c:v>19806</c:v>
                </c:pt>
                <c:pt idx="24">
                  <c:v>18100</c:v>
                </c:pt>
                <c:pt idx="25">
                  <c:v>20276</c:v>
                </c:pt>
                <c:pt idx="26">
                  <c:v>19420</c:v>
                </c:pt>
                <c:pt idx="27">
                  <c:v>17411</c:v>
                </c:pt>
                <c:pt idx="28">
                  <c:v>22252</c:v>
                </c:pt>
                <c:pt idx="29">
                  <c:v>21522</c:v>
                </c:pt>
                <c:pt idx="30">
                  <c:v>21409</c:v>
                </c:pt>
                <c:pt idx="31">
                  <c:v>21358</c:v>
                </c:pt>
                <c:pt idx="32">
                  <c:v>17802</c:v>
                </c:pt>
                <c:pt idx="33">
                  <c:v>17239</c:v>
                </c:pt>
                <c:pt idx="34">
                  <c:v>13510</c:v>
                </c:pt>
                <c:pt idx="35">
                  <c:v>14399</c:v>
                </c:pt>
                <c:pt idx="36">
                  <c:v>14811</c:v>
                </c:pt>
                <c:pt idx="37">
                  <c:v>14792</c:v>
                </c:pt>
                <c:pt idx="38">
                  <c:v>14255</c:v>
                </c:pt>
                <c:pt idx="39">
                  <c:v>14991</c:v>
                </c:pt>
                <c:pt idx="40">
                  <c:v>15920</c:v>
                </c:pt>
                <c:pt idx="41">
                  <c:v>15837</c:v>
                </c:pt>
                <c:pt idx="42">
                  <c:v>16181</c:v>
                </c:pt>
                <c:pt idx="43">
                  <c:v>14533</c:v>
                </c:pt>
                <c:pt idx="44">
                  <c:v>14380</c:v>
                </c:pt>
                <c:pt idx="45">
                  <c:v>14801</c:v>
                </c:pt>
                <c:pt idx="46">
                  <c:v>15606</c:v>
                </c:pt>
                <c:pt idx="47">
                  <c:v>15384</c:v>
                </c:pt>
                <c:pt idx="48">
                  <c:v>14197</c:v>
                </c:pt>
                <c:pt idx="49">
                  <c:v>14535</c:v>
                </c:pt>
                <c:pt idx="50">
                  <c:v>18509</c:v>
                </c:pt>
                <c:pt idx="51">
                  <c:v>19339</c:v>
                </c:pt>
                <c:pt idx="52">
                  <c:v>19299</c:v>
                </c:pt>
                <c:pt idx="53">
                  <c:v>18733</c:v>
                </c:pt>
                <c:pt idx="54">
                  <c:v>20143</c:v>
                </c:pt>
                <c:pt idx="55">
                  <c:v>19499</c:v>
                </c:pt>
                <c:pt idx="56">
                  <c:v>20754</c:v>
                </c:pt>
                <c:pt idx="57">
                  <c:v>21085</c:v>
                </c:pt>
                <c:pt idx="58">
                  <c:v>20719</c:v>
                </c:pt>
                <c:pt idx="59">
                  <c:v>20592</c:v>
                </c:pt>
                <c:pt idx="60">
                  <c:v>20475</c:v>
                </c:pt>
                <c:pt idx="61">
                  <c:v>22786</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DD95-4062-8E55-DE714CC84490}"/>
            </c:ext>
          </c:extLst>
        </c:ser>
        <c:ser>
          <c:idx val="1"/>
          <c:order val="1"/>
          <c:tx>
            <c:strRef>
              <c:f>COMPETITORS!$A$638</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COMPETITORS!$B$635:$BX$636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COMPETITORS!$B$638:$BX$638</c:f>
              <c:numCache>
                <c:formatCode>#,##0_);\(#,##0\)</c:formatCode>
                <c:ptCount val="75"/>
                <c:pt idx="0">
                  <c:v>16094</c:v>
                </c:pt>
                <c:pt idx="1">
                  <c:v>17477</c:v>
                </c:pt>
                <c:pt idx="2">
                  <c:v>16836</c:v>
                </c:pt>
                <c:pt idx="3">
                  <c:v>16713</c:v>
                </c:pt>
                <c:pt idx="4">
                  <c:v>17295</c:v>
                </c:pt>
                <c:pt idx="5">
                  <c:v>18782</c:v>
                </c:pt>
                <c:pt idx="6">
                  <c:v>12813</c:v>
                </c:pt>
                <c:pt idx="7">
                  <c:v>14174</c:v>
                </c:pt>
                <c:pt idx="8">
                  <c:v>23101</c:v>
                </c:pt>
                <c:pt idx="9">
                  <c:v>22028</c:v>
                </c:pt>
                <c:pt idx="10">
                  <c:v>18770</c:v>
                </c:pt>
                <c:pt idx="11">
                  <c:v>14925</c:v>
                </c:pt>
                <c:pt idx="12">
                  <c:v>17490</c:v>
                </c:pt>
                <c:pt idx="13">
                  <c:v>24061</c:v>
                </c:pt>
                <c:pt idx="14">
                  <c:v>21200</c:v>
                </c:pt>
                <c:pt idx="15">
                  <c:v>18783</c:v>
                </c:pt>
                <c:pt idx="16">
                  <c:v>14311</c:v>
                </c:pt>
                <c:pt idx="17">
                  <c:v>15316</c:v>
                </c:pt>
                <c:pt idx="18">
                  <c:v>16076</c:v>
                </c:pt>
                <c:pt idx="19">
                  <c:v>16634</c:v>
                </c:pt>
                <c:pt idx="20">
                  <c:v>15632</c:v>
                </c:pt>
                <c:pt idx="21">
                  <c:v>16762</c:v>
                </c:pt>
                <c:pt idx="22">
                  <c:v>17280</c:v>
                </c:pt>
                <c:pt idx="23">
                  <c:v>16840</c:v>
                </c:pt>
                <c:pt idx="24">
                  <c:v>18577</c:v>
                </c:pt>
                <c:pt idx="25">
                  <c:v>18578</c:v>
                </c:pt>
                <c:pt idx="26">
                  <c:v>18628</c:v>
                </c:pt>
                <c:pt idx="27">
                  <c:v>17751</c:v>
                </c:pt>
                <c:pt idx="28">
                  <c:v>18011</c:v>
                </c:pt>
                <c:pt idx="29">
                  <c:v>18311</c:v>
                </c:pt>
                <c:pt idx="30">
                  <c:v>18842</c:v>
                </c:pt>
                <c:pt idx="31">
                  <c:v>17604</c:v>
                </c:pt>
                <c:pt idx="32">
                  <c:v>18233</c:v>
                </c:pt>
                <c:pt idx="33">
                  <c:v>17508</c:v>
                </c:pt>
                <c:pt idx="34">
                  <c:v>22160</c:v>
                </c:pt>
                <c:pt idx="35">
                  <c:v>22417</c:v>
                </c:pt>
                <c:pt idx="36">
                  <c:v>24354</c:v>
                </c:pt>
                <c:pt idx="37">
                  <c:v>23907</c:v>
                </c:pt>
                <c:pt idx="38">
                  <c:v>22597</c:v>
                </c:pt>
                <c:pt idx="39">
                  <c:v>20992</c:v>
                </c:pt>
                <c:pt idx="40">
                  <c:v>19178</c:v>
                </c:pt>
                <c:pt idx="41">
                  <c:v>17826</c:v>
                </c:pt>
                <c:pt idx="42">
                  <c:v>16565</c:v>
                </c:pt>
                <c:pt idx="43">
                  <c:v>17808</c:v>
                </c:pt>
                <c:pt idx="44">
                  <c:v>18766</c:v>
                </c:pt>
                <c:pt idx="45">
                  <c:v>19579</c:v>
                </c:pt>
                <c:pt idx="46">
                  <c:v>18865</c:v>
                </c:pt>
                <c:pt idx="47">
                  <c:v>19582</c:v>
                </c:pt>
                <c:pt idx="48">
                  <c:v>21686</c:v>
                </c:pt>
                <c:pt idx="49">
                  <c:v>21071</c:v>
                </c:pt>
                <c:pt idx="50">
                  <c:v>21841</c:v>
                </c:pt>
                <c:pt idx="51">
                  <c:v>20086</c:v>
                </c:pt>
                <c:pt idx="52">
                  <c:v>20043</c:v>
                </c:pt>
                <c:pt idx="53">
                  <c:v>19049</c:v>
                </c:pt>
                <c:pt idx="54">
                  <c:v>18874</c:v>
                </c:pt>
                <c:pt idx="55">
                  <c:v>20361</c:v>
                </c:pt>
                <c:pt idx="56">
                  <c:v>20786</c:v>
                </c:pt>
                <c:pt idx="57">
                  <c:v>21083</c:v>
                </c:pt>
                <c:pt idx="58">
                  <c:v>20719</c:v>
                </c:pt>
                <c:pt idx="59">
                  <c:v>20592</c:v>
                </c:pt>
                <c:pt idx="60">
                  <c:v>20475</c:v>
                </c:pt>
                <c:pt idx="61">
                  <c:v>22873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DD95-4062-8E55-DE714CC84490}"/>
            </c:ext>
          </c:extLst>
        </c:ser>
        <c:ser>
          <c:idx val="2"/>
          <c:order val="2"/>
          <c:tx>
            <c:strRef>
              <c:f>COMPETITORS!$A$639</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COMPETITORS!$B$635:$BX$636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COMPETITORS!$B$639:$BX$639</c:f>
              <c:numCache>
                <c:formatCode>#,##0_);\(#,##0\)</c:formatCode>
                <c:ptCount val="75"/>
                <c:pt idx="0">
                  <c:v>16094</c:v>
                </c:pt>
                <c:pt idx="1">
                  <c:v>17043</c:v>
                </c:pt>
                <c:pt idx="2">
                  <c:v>15295</c:v>
                </c:pt>
                <c:pt idx="3">
                  <c:v>14686</c:v>
                </c:pt>
                <c:pt idx="4">
                  <c:v>16502</c:v>
                </c:pt>
                <c:pt idx="5">
                  <c:v>20098</c:v>
                </c:pt>
                <c:pt idx="6">
                  <c:v>20866</c:v>
                </c:pt>
                <c:pt idx="7">
                  <c:v>12505</c:v>
                </c:pt>
                <c:pt idx="8">
                  <c:v>13136</c:v>
                </c:pt>
                <c:pt idx="9">
                  <c:v>19577</c:v>
                </c:pt>
                <c:pt idx="10">
                  <c:v>18838</c:v>
                </c:pt>
                <c:pt idx="11">
                  <c:v>21204</c:v>
                </c:pt>
                <c:pt idx="12">
                  <c:v>14632</c:v>
                </c:pt>
                <c:pt idx="13">
                  <c:v>16694</c:v>
                </c:pt>
                <c:pt idx="14">
                  <c:v>15167</c:v>
                </c:pt>
                <c:pt idx="15">
                  <c:v>17726</c:v>
                </c:pt>
                <c:pt idx="16">
                  <c:v>14950</c:v>
                </c:pt>
                <c:pt idx="17">
                  <c:v>15834</c:v>
                </c:pt>
                <c:pt idx="18">
                  <c:v>15619</c:v>
                </c:pt>
                <c:pt idx="19">
                  <c:v>16601</c:v>
                </c:pt>
                <c:pt idx="20">
                  <c:v>16207</c:v>
                </c:pt>
                <c:pt idx="21">
                  <c:v>17254</c:v>
                </c:pt>
                <c:pt idx="22">
                  <c:v>18972</c:v>
                </c:pt>
                <c:pt idx="23">
                  <c:v>17728</c:v>
                </c:pt>
                <c:pt idx="24">
                  <c:v>15990</c:v>
                </c:pt>
                <c:pt idx="25">
                  <c:v>15297</c:v>
                </c:pt>
                <c:pt idx="26">
                  <c:v>12360</c:v>
                </c:pt>
                <c:pt idx="27">
                  <c:v>11936</c:v>
                </c:pt>
                <c:pt idx="28">
                  <c:v>12091</c:v>
                </c:pt>
                <c:pt idx="29">
                  <c:v>12512</c:v>
                </c:pt>
                <c:pt idx="30">
                  <c:v>13306</c:v>
                </c:pt>
                <c:pt idx="31">
                  <c:v>13288</c:v>
                </c:pt>
                <c:pt idx="32">
                  <c:v>13966</c:v>
                </c:pt>
                <c:pt idx="33">
                  <c:v>14942</c:v>
                </c:pt>
                <c:pt idx="34">
                  <c:v>13391</c:v>
                </c:pt>
                <c:pt idx="35">
                  <c:v>14361</c:v>
                </c:pt>
                <c:pt idx="36">
                  <c:v>14793</c:v>
                </c:pt>
                <c:pt idx="37">
                  <c:v>14781</c:v>
                </c:pt>
                <c:pt idx="38">
                  <c:v>14247</c:v>
                </c:pt>
                <c:pt idx="39">
                  <c:v>14985</c:v>
                </c:pt>
                <c:pt idx="40">
                  <c:v>15915</c:v>
                </c:pt>
                <c:pt idx="41">
                  <c:v>15833</c:v>
                </c:pt>
                <c:pt idx="42">
                  <c:v>16177</c:v>
                </c:pt>
                <c:pt idx="43">
                  <c:v>14531</c:v>
                </c:pt>
                <c:pt idx="44">
                  <c:v>14378</c:v>
                </c:pt>
                <c:pt idx="45">
                  <c:v>14800</c:v>
                </c:pt>
                <c:pt idx="46">
                  <c:v>15605</c:v>
                </c:pt>
                <c:pt idx="47">
                  <c:v>15383</c:v>
                </c:pt>
                <c:pt idx="48">
                  <c:v>14196</c:v>
                </c:pt>
                <c:pt idx="49">
                  <c:v>14534</c:v>
                </c:pt>
                <c:pt idx="50">
                  <c:v>18508</c:v>
                </c:pt>
                <c:pt idx="51">
                  <c:v>19338</c:v>
                </c:pt>
                <c:pt idx="52">
                  <c:v>19299</c:v>
                </c:pt>
                <c:pt idx="53">
                  <c:v>18732</c:v>
                </c:pt>
                <c:pt idx="54">
                  <c:v>20143</c:v>
                </c:pt>
                <c:pt idx="55">
                  <c:v>19499</c:v>
                </c:pt>
                <c:pt idx="56">
                  <c:v>20754</c:v>
                </c:pt>
                <c:pt idx="57">
                  <c:v>21085</c:v>
                </c:pt>
                <c:pt idx="58">
                  <c:v>20719</c:v>
                </c:pt>
                <c:pt idx="59">
                  <c:v>20592</c:v>
                </c:pt>
                <c:pt idx="60">
                  <c:v>20475</c:v>
                </c:pt>
                <c:pt idx="61">
                  <c:v>21039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DD95-4062-8E55-DE714CC84490}"/>
            </c:ext>
          </c:extLst>
        </c:ser>
        <c:ser>
          <c:idx val="3"/>
          <c:order val="3"/>
          <c:tx>
            <c:strRef>
              <c:f>COMPETITORS!$A$640</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COMPETITORS!$B$635:$BX$636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COMPETITORS!$B$640:$BX$640</c:f>
              <c:numCache>
                <c:formatCode>#,##0_);\(#,##0\)</c:formatCode>
                <c:ptCount val="75"/>
                <c:pt idx="0">
                  <c:v>16094</c:v>
                </c:pt>
                <c:pt idx="1">
                  <c:v>17477</c:v>
                </c:pt>
                <c:pt idx="2">
                  <c:v>20204</c:v>
                </c:pt>
                <c:pt idx="3">
                  <c:v>13634</c:v>
                </c:pt>
                <c:pt idx="4">
                  <c:v>13129</c:v>
                </c:pt>
                <c:pt idx="5">
                  <c:v>16276</c:v>
                </c:pt>
                <c:pt idx="6">
                  <c:v>17586</c:v>
                </c:pt>
                <c:pt idx="7">
                  <c:v>19377</c:v>
                </c:pt>
                <c:pt idx="8">
                  <c:v>17207</c:v>
                </c:pt>
                <c:pt idx="9">
                  <c:v>14727</c:v>
                </c:pt>
                <c:pt idx="10">
                  <c:v>20933</c:v>
                </c:pt>
                <c:pt idx="11">
                  <c:v>16171</c:v>
                </c:pt>
                <c:pt idx="12">
                  <c:v>21406</c:v>
                </c:pt>
                <c:pt idx="13">
                  <c:v>19314</c:v>
                </c:pt>
                <c:pt idx="14">
                  <c:v>19233</c:v>
                </c:pt>
                <c:pt idx="15">
                  <c:v>21082</c:v>
                </c:pt>
                <c:pt idx="16">
                  <c:v>19111</c:v>
                </c:pt>
                <c:pt idx="17">
                  <c:v>18349</c:v>
                </c:pt>
                <c:pt idx="18">
                  <c:v>16807</c:v>
                </c:pt>
                <c:pt idx="19">
                  <c:v>17271</c:v>
                </c:pt>
                <c:pt idx="20">
                  <c:v>16555</c:v>
                </c:pt>
                <c:pt idx="21">
                  <c:v>17454</c:v>
                </c:pt>
                <c:pt idx="22">
                  <c:v>15808</c:v>
                </c:pt>
                <c:pt idx="23">
                  <c:v>14200</c:v>
                </c:pt>
                <c:pt idx="24">
                  <c:v>14301</c:v>
                </c:pt>
                <c:pt idx="25">
                  <c:v>14804</c:v>
                </c:pt>
                <c:pt idx="26">
                  <c:v>18035</c:v>
                </c:pt>
                <c:pt idx="27">
                  <c:v>18592</c:v>
                </c:pt>
                <c:pt idx="28">
                  <c:v>19103</c:v>
                </c:pt>
                <c:pt idx="29">
                  <c:v>19689</c:v>
                </c:pt>
                <c:pt idx="30">
                  <c:v>18993</c:v>
                </c:pt>
                <c:pt idx="31">
                  <c:v>17925</c:v>
                </c:pt>
                <c:pt idx="32">
                  <c:v>17752</c:v>
                </c:pt>
                <c:pt idx="33">
                  <c:v>18623</c:v>
                </c:pt>
                <c:pt idx="34">
                  <c:v>22184</c:v>
                </c:pt>
                <c:pt idx="35">
                  <c:v>22445</c:v>
                </c:pt>
                <c:pt idx="36">
                  <c:v>24380</c:v>
                </c:pt>
                <c:pt idx="37">
                  <c:v>23927</c:v>
                </c:pt>
                <c:pt idx="38">
                  <c:v>22612</c:v>
                </c:pt>
                <c:pt idx="39">
                  <c:v>21002</c:v>
                </c:pt>
                <c:pt idx="40">
                  <c:v>19185</c:v>
                </c:pt>
                <c:pt idx="41">
                  <c:v>17831</c:v>
                </c:pt>
                <c:pt idx="42">
                  <c:v>16568</c:v>
                </c:pt>
                <c:pt idx="43">
                  <c:v>17812</c:v>
                </c:pt>
                <c:pt idx="44">
                  <c:v>18769</c:v>
                </c:pt>
                <c:pt idx="45">
                  <c:v>19581</c:v>
                </c:pt>
                <c:pt idx="46">
                  <c:v>18867</c:v>
                </c:pt>
                <c:pt idx="47">
                  <c:v>19583</c:v>
                </c:pt>
                <c:pt idx="48">
                  <c:v>21687</c:v>
                </c:pt>
                <c:pt idx="49">
                  <c:v>20440</c:v>
                </c:pt>
                <c:pt idx="50">
                  <c:v>21198</c:v>
                </c:pt>
                <c:pt idx="51">
                  <c:v>20087</c:v>
                </c:pt>
                <c:pt idx="52">
                  <c:v>20044</c:v>
                </c:pt>
                <c:pt idx="53">
                  <c:v>19049</c:v>
                </c:pt>
                <c:pt idx="54">
                  <c:v>18875</c:v>
                </c:pt>
                <c:pt idx="55">
                  <c:v>20361</c:v>
                </c:pt>
                <c:pt idx="56">
                  <c:v>20786</c:v>
                </c:pt>
                <c:pt idx="57">
                  <c:v>21083</c:v>
                </c:pt>
                <c:pt idx="58">
                  <c:v>20719</c:v>
                </c:pt>
                <c:pt idx="59">
                  <c:v>20592</c:v>
                </c:pt>
                <c:pt idx="60">
                  <c:v>20475</c:v>
                </c:pt>
                <c:pt idx="61">
                  <c:v>19318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DD95-4062-8E55-DE714CC84490}"/>
            </c:ext>
          </c:extLst>
        </c:ser>
        <c:ser>
          <c:idx val="4"/>
          <c:order val="4"/>
          <c:tx>
            <c:strRef>
              <c:f>COMPETITORS!$A$641</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COMPETITORS!$B$635:$BX$636</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COMPETITORS!$B$641:$BX$641</c:f>
              <c:numCache>
                <c:formatCode>#,##0_);\(#,##0\)</c:formatCode>
                <c:ptCount val="75"/>
                <c:pt idx="0">
                  <c:v>16094</c:v>
                </c:pt>
                <c:pt idx="1">
                  <c:v>17043</c:v>
                </c:pt>
                <c:pt idx="2">
                  <c:v>16788</c:v>
                </c:pt>
                <c:pt idx="3">
                  <c:v>16374</c:v>
                </c:pt>
                <c:pt idx="4">
                  <c:v>15181</c:v>
                </c:pt>
                <c:pt idx="5">
                  <c:v>13919</c:v>
                </c:pt>
                <c:pt idx="6">
                  <c:v>15573</c:v>
                </c:pt>
                <c:pt idx="7">
                  <c:v>14393</c:v>
                </c:pt>
                <c:pt idx="8">
                  <c:v>16698</c:v>
                </c:pt>
                <c:pt idx="9">
                  <c:v>12335</c:v>
                </c:pt>
                <c:pt idx="10">
                  <c:v>14585</c:v>
                </c:pt>
                <c:pt idx="11">
                  <c:v>15409</c:v>
                </c:pt>
                <c:pt idx="12">
                  <c:v>21301</c:v>
                </c:pt>
                <c:pt idx="13">
                  <c:v>13802</c:v>
                </c:pt>
                <c:pt idx="14">
                  <c:v>14327</c:v>
                </c:pt>
                <c:pt idx="15">
                  <c:v>13520</c:v>
                </c:pt>
                <c:pt idx="16">
                  <c:v>18284</c:v>
                </c:pt>
                <c:pt idx="17">
                  <c:v>17876</c:v>
                </c:pt>
                <c:pt idx="18">
                  <c:v>17673</c:v>
                </c:pt>
                <c:pt idx="19">
                  <c:v>17666</c:v>
                </c:pt>
                <c:pt idx="20">
                  <c:v>16319</c:v>
                </c:pt>
                <c:pt idx="21">
                  <c:v>17370</c:v>
                </c:pt>
                <c:pt idx="22">
                  <c:v>18703</c:v>
                </c:pt>
                <c:pt idx="23">
                  <c:v>18887</c:v>
                </c:pt>
                <c:pt idx="24">
                  <c:v>20750</c:v>
                </c:pt>
                <c:pt idx="25">
                  <c:v>19216</c:v>
                </c:pt>
                <c:pt idx="26">
                  <c:v>19107</c:v>
                </c:pt>
                <c:pt idx="27">
                  <c:v>17706</c:v>
                </c:pt>
                <c:pt idx="28">
                  <c:v>19990</c:v>
                </c:pt>
                <c:pt idx="29">
                  <c:v>18732</c:v>
                </c:pt>
                <c:pt idx="30">
                  <c:v>19464</c:v>
                </c:pt>
                <c:pt idx="31">
                  <c:v>18832</c:v>
                </c:pt>
                <c:pt idx="32">
                  <c:v>19366</c:v>
                </c:pt>
                <c:pt idx="33">
                  <c:v>18406</c:v>
                </c:pt>
                <c:pt idx="34">
                  <c:v>13753</c:v>
                </c:pt>
                <c:pt idx="35">
                  <c:v>14508</c:v>
                </c:pt>
                <c:pt idx="36">
                  <c:v>15284</c:v>
                </c:pt>
                <c:pt idx="37">
                  <c:v>15162</c:v>
                </c:pt>
                <c:pt idx="38">
                  <c:v>14521</c:v>
                </c:pt>
                <c:pt idx="39">
                  <c:v>15206</c:v>
                </c:pt>
                <c:pt idx="40">
                  <c:v>16097</c:v>
                </c:pt>
                <c:pt idx="41">
                  <c:v>15975</c:v>
                </c:pt>
                <c:pt idx="42">
                  <c:v>16291</c:v>
                </c:pt>
                <c:pt idx="43">
                  <c:v>14614</c:v>
                </c:pt>
                <c:pt idx="44">
                  <c:v>14445</c:v>
                </c:pt>
                <c:pt idx="45">
                  <c:v>14856</c:v>
                </c:pt>
                <c:pt idx="46">
                  <c:v>15653</c:v>
                </c:pt>
                <c:pt idx="47">
                  <c:v>15421</c:v>
                </c:pt>
                <c:pt idx="48">
                  <c:v>14224</c:v>
                </c:pt>
                <c:pt idx="49">
                  <c:v>14558</c:v>
                </c:pt>
                <c:pt idx="50">
                  <c:v>18533</c:v>
                </c:pt>
                <c:pt idx="51">
                  <c:v>19359</c:v>
                </c:pt>
                <c:pt idx="52">
                  <c:v>19315</c:v>
                </c:pt>
                <c:pt idx="53">
                  <c:v>18745</c:v>
                </c:pt>
                <c:pt idx="54">
                  <c:v>20153</c:v>
                </c:pt>
                <c:pt idx="55">
                  <c:v>19507</c:v>
                </c:pt>
                <c:pt idx="56">
                  <c:v>20761</c:v>
                </c:pt>
                <c:pt idx="57">
                  <c:v>21085</c:v>
                </c:pt>
                <c:pt idx="58">
                  <c:v>20719</c:v>
                </c:pt>
                <c:pt idx="59">
                  <c:v>20592</c:v>
                </c:pt>
                <c:pt idx="60">
                  <c:v>20543</c:v>
                </c:pt>
                <c:pt idx="61">
                  <c:v>21875</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DD95-4062-8E55-DE714CC84490}"/>
            </c:ext>
          </c:extLst>
        </c:ser>
        <c:dLbls>
          <c:showLegendKey val="0"/>
          <c:showVal val="0"/>
          <c:showCatName val="0"/>
          <c:showSerName val="0"/>
          <c:showPercent val="0"/>
          <c:showBubbleSize val="0"/>
        </c:dLbls>
        <c:marker val="1"/>
        <c:smooth val="0"/>
        <c:axId val="161757440"/>
        <c:axId val="161772288"/>
      </c:lineChart>
      <c:catAx>
        <c:axId val="161757440"/>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QUARTERS</a:t>
                </a:r>
              </a:p>
            </c:rich>
          </c:tx>
          <c:layout>
            <c:manualLayout>
              <c:xMode val="edge"/>
              <c:yMode val="edge"/>
              <c:x val="0.48263207079075038"/>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1772288"/>
        <c:crosses val="autoZero"/>
        <c:auto val="1"/>
        <c:lblAlgn val="ctr"/>
        <c:lblOffset val="100"/>
        <c:tickLblSkip val="1"/>
        <c:tickMarkSkip val="1"/>
        <c:noMultiLvlLbl val="0"/>
      </c:catAx>
      <c:valAx>
        <c:axId val="161772288"/>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a:t>
                </a:r>
              </a:p>
            </c:rich>
          </c:tx>
          <c:layout>
            <c:manualLayout>
              <c:xMode val="edge"/>
              <c:yMode val="edge"/>
              <c:x val="5.3440213760855048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1757440"/>
        <c:crosses val="autoZero"/>
        <c:crossBetween val="between"/>
      </c:valAx>
      <c:spPr>
        <a:solidFill>
          <a:srgbClr val="C0C0C0"/>
        </a:solidFill>
        <a:ln w="12700">
          <a:solidFill>
            <a:srgbClr val="808080"/>
          </a:solidFill>
          <a:prstDash val="solid"/>
        </a:ln>
      </c:spPr>
    </c:plotArea>
    <c:legend>
      <c:legendPos val="r"/>
      <c:layout>
        <c:manualLayout>
          <c:xMode val="edge"/>
          <c:yMode val="edge"/>
          <c:x val="0.97242479791074421"/>
          <c:y val="0.30386740331491713"/>
          <c:w val="1.664025485342701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2 UNIT SALES - UNITED KINGDOM</a:t>
            </a:r>
          </a:p>
        </c:rich>
      </c:tx>
      <c:layout>
        <c:manualLayout>
          <c:xMode val="edge"/>
          <c:yMode val="edge"/>
          <c:x val="0.44096071046489438"/>
          <c:y val="3.3149171270718231E-2"/>
        </c:manualLayout>
      </c:layout>
      <c:overlay val="0"/>
      <c:spPr>
        <a:noFill/>
        <a:ln w="25400">
          <a:noFill/>
        </a:ln>
      </c:spPr>
    </c:title>
    <c:autoTitleDeleted val="0"/>
    <c:plotArea>
      <c:layout>
        <c:manualLayout>
          <c:layoutTarget val="inner"/>
          <c:xMode val="edge"/>
          <c:yMode val="edge"/>
          <c:x val="1.5041166457302021E-2"/>
          <c:y val="0.19060773480662985"/>
          <c:w val="0.94585187806233961"/>
          <c:h val="0.54419889502762431"/>
        </c:manualLayout>
      </c:layout>
      <c:lineChart>
        <c:grouping val="standard"/>
        <c:varyColors val="0"/>
        <c:ser>
          <c:idx val="0"/>
          <c:order val="0"/>
          <c:tx>
            <c:strRef>
              <c:f>COMPETITORS!$A$679</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COMPETITORS!$B$677:$BX$678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COMPETITORS!$B$679:$BX$679</c:f>
              <c:numCache>
                <c:formatCode>#,##0_);\(#,##0\)</c:formatCode>
                <c:ptCount val="75"/>
                <c:pt idx="0">
                  <c:v>32023</c:v>
                </c:pt>
                <c:pt idx="1">
                  <c:v>32460</c:v>
                </c:pt>
                <c:pt idx="2">
                  <c:v>28968</c:v>
                </c:pt>
                <c:pt idx="3">
                  <c:v>39402</c:v>
                </c:pt>
                <c:pt idx="4">
                  <c:v>42737</c:v>
                </c:pt>
                <c:pt idx="5">
                  <c:v>32906</c:v>
                </c:pt>
                <c:pt idx="6">
                  <c:v>34056</c:v>
                </c:pt>
                <c:pt idx="7">
                  <c:v>38377</c:v>
                </c:pt>
                <c:pt idx="8">
                  <c:v>33062</c:v>
                </c:pt>
                <c:pt idx="9">
                  <c:v>33949</c:v>
                </c:pt>
                <c:pt idx="10">
                  <c:v>29188</c:v>
                </c:pt>
                <c:pt idx="11">
                  <c:v>32585</c:v>
                </c:pt>
                <c:pt idx="12">
                  <c:v>43157</c:v>
                </c:pt>
                <c:pt idx="13">
                  <c:v>41619</c:v>
                </c:pt>
                <c:pt idx="14">
                  <c:v>31341</c:v>
                </c:pt>
                <c:pt idx="15">
                  <c:v>29831</c:v>
                </c:pt>
                <c:pt idx="16">
                  <c:v>32493</c:v>
                </c:pt>
                <c:pt idx="17">
                  <c:v>33764</c:v>
                </c:pt>
                <c:pt idx="18">
                  <c:v>33613</c:v>
                </c:pt>
                <c:pt idx="19">
                  <c:v>34813</c:v>
                </c:pt>
                <c:pt idx="20">
                  <c:v>35595</c:v>
                </c:pt>
                <c:pt idx="21">
                  <c:v>35599</c:v>
                </c:pt>
                <c:pt idx="22">
                  <c:v>33805</c:v>
                </c:pt>
                <c:pt idx="23">
                  <c:v>37026</c:v>
                </c:pt>
                <c:pt idx="24">
                  <c:v>30769</c:v>
                </c:pt>
                <c:pt idx="25">
                  <c:v>34553</c:v>
                </c:pt>
                <c:pt idx="26">
                  <c:v>33533</c:v>
                </c:pt>
                <c:pt idx="27">
                  <c:v>32342</c:v>
                </c:pt>
                <c:pt idx="28">
                  <c:v>39875</c:v>
                </c:pt>
                <c:pt idx="29">
                  <c:v>38382</c:v>
                </c:pt>
                <c:pt idx="30">
                  <c:v>37919</c:v>
                </c:pt>
                <c:pt idx="31">
                  <c:v>38787</c:v>
                </c:pt>
                <c:pt idx="32">
                  <c:v>41973</c:v>
                </c:pt>
                <c:pt idx="33">
                  <c:v>46460</c:v>
                </c:pt>
                <c:pt idx="34">
                  <c:v>47116</c:v>
                </c:pt>
                <c:pt idx="35">
                  <c:v>49418</c:v>
                </c:pt>
                <c:pt idx="36">
                  <c:v>48032</c:v>
                </c:pt>
                <c:pt idx="37">
                  <c:v>49925</c:v>
                </c:pt>
                <c:pt idx="38">
                  <c:v>51635</c:v>
                </c:pt>
                <c:pt idx="39">
                  <c:v>54680</c:v>
                </c:pt>
                <c:pt idx="40">
                  <c:v>55621</c:v>
                </c:pt>
                <c:pt idx="41">
                  <c:v>56383</c:v>
                </c:pt>
                <c:pt idx="42">
                  <c:v>57658</c:v>
                </c:pt>
                <c:pt idx="43">
                  <c:v>53616</c:v>
                </c:pt>
                <c:pt idx="44">
                  <c:v>51887</c:v>
                </c:pt>
                <c:pt idx="45">
                  <c:v>51173</c:v>
                </c:pt>
                <c:pt idx="46">
                  <c:v>52650</c:v>
                </c:pt>
                <c:pt idx="47">
                  <c:v>52390</c:v>
                </c:pt>
                <c:pt idx="48">
                  <c:v>49605</c:v>
                </c:pt>
                <c:pt idx="49">
                  <c:v>50004</c:v>
                </c:pt>
                <c:pt idx="50">
                  <c:v>51702</c:v>
                </c:pt>
                <c:pt idx="51">
                  <c:v>53869</c:v>
                </c:pt>
                <c:pt idx="52">
                  <c:v>52945</c:v>
                </c:pt>
                <c:pt idx="53">
                  <c:v>55632</c:v>
                </c:pt>
                <c:pt idx="54">
                  <c:v>54670</c:v>
                </c:pt>
                <c:pt idx="55">
                  <c:v>52013</c:v>
                </c:pt>
                <c:pt idx="56">
                  <c:v>50264</c:v>
                </c:pt>
                <c:pt idx="57">
                  <c:v>49831</c:v>
                </c:pt>
                <c:pt idx="58">
                  <c:v>49116</c:v>
                </c:pt>
                <c:pt idx="59">
                  <c:v>50195</c:v>
                </c:pt>
                <c:pt idx="60">
                  <c:v>49747</c:v>
                </c:pt>
                <c:pt idx="61">
                  <c:v>56320</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9007-4B93-8266-4AB358573882}"/>
            </c:ext>
          </c:extLst>
        </c:ser>
        <c:ser>
          <c:idx val="1"/>
          <c:order val="1"/>
          <c:tx>
            <c:strRef>
              <c:f>COMPETITORS!$A$680</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COMPETITORS!$B$677:$BX$678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COMPETITORS!$B$680:$BX$680</c:f>
              <c:numCache>
                <c:formatCode>#,##0_);\(#,##0\)</c:formatCode>
                <c:ptCount val="75"/>
                <c:pt idx="0">
                  <c:v>32023</c:v>
                </c:pt>
                <c:pt idx="1">
                  <c:v>31872</c:v>
                </c:pt>
                <c:pt idx="2">
                  <c:v>27739</c:v>
                </c:pt>
                <c:pt idx="3">
                  <c:v>28535</c:v>
                </c:pt>
                <c:pt idx="4">
                  <c:v>26699</c:v>
                </c:pt>
                <c:pt idx="5">
                  <c:v>28126</c:v>
                </c:pt>
                <c:pt idx="6">
                  <c:v>23209</c:v>
                </c:pt>
                <c:pt idx="7">
                  <c:v>29420</c:v>
                </c:pt>
                <c:pt idx="8">
                  <c:v>38320</c:v>
                </c:pt>
                <c:pt idx="9">
                  <c:v>39590</c:v>
                </c:pt>
                <c:pt idx="10">
                  <c:v>34103</c:v>
                </c:pt>
                <c:pt idx="11">
                  <c:v>29204</c:v>
                </c:pt>
                <c:pt idx="12">
                  <c:v>34134</c:v>
                </c:pt>
                <c:pt idx="13">
                  <c:v>36439</c:v>
                </c:pt>
                <c:pt idx="14">
                  <c:v>36339</c:v>
                </c:pt>
                <c:pt idx="15">
                  <c:v>27123</c:v>
                </c:pt>
                <c:pt idx="16">
                  <c:v>25497</c:v>
                </c:pt>
                <c:pt idx="17">
                  <c:v>29580</c:v>
                </c:pt>
                <c:pt idx="18">
                  <c:v>33511</c:v>
                </c:pt>
                <c:pt idx="19">
                  <c:v>33630</c:v>
                </c:pt>
                <c:pt idx="20">
                  <c:v>32947</c:v>
                </c:pt>
                <c:pt idx="21">
                  <c:v>32893</c:v>
                </c:pt>
                <c:pt idx="22">
                  <c:v>32280</c:v>
                </c:pt>
                <c:pt idx="23">
                  <c:v>34079</c:v>
                </c:pt>
                <c:pt idx="24">
                  <c:v>36345</c:v>
                </c:pt>
                <c:pt idx="25">
                  <c:v>43034</c:v>
                </c:pt>
                <c:pt idx="26">
                  <c:v>41599</c:v>
                </c:pt>
                <c:pt idx="27">
                  <c:v>44172</c:v>
                </c:pt>
                <c:pt idx="28">
                  <c:v>41857</c:v>
                </c:pt>
                <c:pt idx="29">
                  <c:v>42405</c:v>
                </c:pt>
                <c:pt idx="30">
                  <c:v>43712</c:v>
                </c:pt>
                <c:pt idx="31">
                  <c:v>41843</c:v>
                </c:pt>
                <c:pt idx="32">
                  <c:v>36801</c:v>
                </c:pt>
                <c:pt idx="33">
                  <c:v>31096</c:v>
                </c:pt>
                <c:pt idx="34">
                  <c:v>37854</c:v>
                </c:pt>
                <c:pt idx="35">
                  <c:v>36796</c:v>
                </c:pt>
                <c:pt idx="36">
                  <c:v>37747</c:v>
                </c:pt>
                <c:pt idx="37">
                  <c:v>38425</c:v>
                </c:pt>
                <c:pt idx="38">
                  <c:v>38927</c:v>
                </c:pt>
                <c:pt idx="39">
                  <c:v>36381</c:v>
                </c:pt>
                <c:pt idx="40">
                  <c:v>35671</c:v>
                </c:pt>
                <c:pt idx="41">
                  <c:v>36292</c:v>
                </c:pt>
                <c:pt idx="42">
                  <c:v>36679</c:v>
                </c:pt>
                <c:pt idx="43">
                  <c:v>41110</c:v>
                </c:pt>
                <c:pt idx="44">
                  <c:v>42389</c:v>
                </c:pt>
                <c:pt idx="45">
                  <c:v>42312</c:v>
                </c:pt>
                <c:pt idx="46">
                  <c:v>39795</c:v>
                </c:pt>
                <c:pt idx="47">
                  <c:v>41682</c:v>
                </c:pt>
                <c:pt idx="48">
                  <c:v>47338</c:v>
                </c:pt>
                <c:pt idx="49">
                  <c:v>45308</c:v>
                </c:pt>
                <c:pt idx="50">
                  <c:v>42702</c:v>
                </c:pt>
                <c:pt idx="51">
                  <c:v>39118</c:v>
                </c:pt>
                <c:pt idx="52">
                  <c:v>38453</c:v>
                </c:pt>
                <c:pt idx="53">
                  <c:v>39532</c:v>
                </c:pt>
                <c:pt idx="54">
                  <c:v>41978</c:v>
                </c:pt>
                <c:pt idx="55">
                  <c:v>45977</c:v>
                </c:pt>
                <c:pt idx="56">
                  <c:v>48747</c:v>
                </c:pt>
                <c:pt idx="57">
                  <c:v>49825</c:v>
                </c:pt>
                <c:pt idx="58">
                  <c:v>49116</c:v>
                </c:pt>
                <c:pt idx="59">
                  <c:v>50195</c:v>
                </c:pt>
                <c:pt idx="60">
                  <c:v>49747</c:v>
                </c:pt>
                <c:pt idx="61">
                  <c:v>56891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9007-4B93-8266-4AB358573882}"/>
            </c:ext>
          </c:extLst>
        </c:ser>
        <c:ser>
          <c:idx val="2"/>
          <c:order val="2"/>
          <c:tx>
            <c:strRef>
              <c:f>COMPETITORS!$A$681</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COMPETITORS!$B$677:$BX$678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COMPETITORS!$B$681:$BX$681</c:f>
              <c:numCache>
                <c:formatCode>#,##0_);\(#,##0\)</c:formatCode>
                <c:ptCount val="75"/>
                <c:pt idx="0">
                  <c:v>32023</c:v>
                </c:pt>
                <c:pt idx="1">
                  <c:v>31998</c:v>
                </c:pt>
                <c:pt idx="2">
                  <c:v>27321</c:v>
                </c:pt>
                <c:pt idx="3">
                  <c:v>28724</c:v>
                </c:pt>
                <c:pt idx="4">
                  <c:v>34276</c:v>
                </c:pt>
                <c:pt idx="5">
                  <c:v>40500</c:v>
                </c:pt>
                <c:pt idx="6">
                  <c:v>42999</c:v>
                </c:pt>
                <c:pt idx="7">
                  <c:v>26974</c:v>
                </c:pt>
                <c:pt idx="8">
                  <c:v>25647</c:v>
                </c:pt>
                <c:pt idx="9">
                  <c:v>35321</c:v>
                </c:pt>
                <c:pt idx="10">
                  <c:v>33441</c:v>
                </c:pt>
                <c:pt idx="11">
                  <c:v>29921</c:v>
                </c:pt>
                <c:pt idx="12">
                  <c:v>25374</c:v>
                </c:pt>
                <c:pt idx="13">
                  <c:v>28480</c:v>
                </c:pt>
                <c:pt idx="14">
                  <c:v>33640</c:v>
                </c:pt>
                <c:pt idx="15">
                  <c:v>41910</c:v>
                </c:pt>
                <c:pt idx="16">
                  <c:v>35577</c:v>
                </c:pt>
                <c:pt idx="17">
                  <c:v>35548</c:v>
                </c:pt>
                <c:pt idx="18">
                  <c:v>33084</c:v>
                </c:pt>
                <c:pt idx="19">
                  <c:v>36199</c:v>
                </c:pt>
                <c:pt idx="20">
                  <c:v>38047</c:v>
                </c:pt>
                <c:pt idx="21">
                  <c:v>38086</c:v>
                </c:pt>
                <c:pt idx="22">
                  <c:v>41765</c:v>
                </c:pt>
                <c:pt idx="23">
                  <c:v>39605</c:v>
                </c:pt>
                <c:pt idx="24">
                  <c:v>46453</c:v>
                </c:pt>
                <c:pt idx="25">
                  <c:v>50798</c:v>
                </c:pt>
                <c:pt idx="26">
                  <c:v>46458</c:v>
                </c:pt>
                <c:pt idx="27">
                  <c:v>46638</c:v>
                </c:pt>
                <c:pt idx="28">
                  <c:v>44524</c:v>
                </c:pt>
                <c:pt idx="29">
                  <c:v>45938</c:v>
                </c:pt>
                <c:pt idx="30">
                  <c:v>48664</c:v>
                </c:pt>
                <c:pt idx="31">
                  <c:v>49809</c:v>
                </c:pt>
                <c:pt idx="32">
                  <c:v>50416</c:v>
                </c:pt>
                <c:pt idx="33">
                  <c:v>51025</c:v>
                </c:pt>
                <c:pt idx="34">
                  <c:v>47823</c:v>
                </c:pt>
                <c:pt idx="35">
                  <c:v>49680</c:v>
                </c:pt>
                <c:pt idx="36">
                  <c:v>48110</c:v>
                </c:pt>
                <c:pt idx="37">
                  <c:v>49939</c:v>
                </c:pt>
                <c:pt idx="38">
                  <c:v>51628</c:v>
                </c:pt>
                <c:pt idx="39">
                  <c:v>54666</c:v>
                </c:pt>
                <c:pt idx="40">
                  <c:v>55607</c:v>
                </c:pt>
                <c:pt idx="41">
                  <c:v>56370</c:v>
                </c:pt>
                <c:pt idx="42">
                  <c:v>57647</c:v>
                </c:pt>
                <c:pt idx="43">
                  <c:v>53608</c:v>
                </c:pt>
                <c:pt idx="44">
                  <c:v>51880</c:v>
                </c:pt>
                <c:pt idx="45">
                  <c:v>51167</c:v>
                </c:pt>
                <c:pt idx="46">
                  <c:v>52646</c:v>
                </c:pt>
                <c:pt idx="47">
                  <c:v>52386</c:v>
                </c:pt>
                <c:pt idx="48">
                  <c:v>49602</c:v>
                </c:pt>
                <c:pt idx="49">
                  <c:v>50001</c:v>
                </c:pt>
                <c:pt idx="50">
                  <c:v>51700</c:v>
                </c:pt>
                <c:pt idx="51">
                  <c:v>53868</c:v>
                </c:pt>
                <c:pt idx="52">
                  <c:v>52944</c:v>
                </c:pt>
                <c:pt idx="53">
                  <c:v>55631</c:v>
                </c:pt>
                <c:pt idx="54">
                  <c:v>54669</c:v>
                </c:pt>
                <c:pt idx="55">
                  <c:v>52012</c:v>
                </c:pt>
                <c:pt idx="56">
                  <c:v>50263</c:v>
                </c:pt>
                <c:pt idx="57">
                  <c:v>49831</c:v>
                </c:pt>
                <c:pt idx="58">
                  <c:v>49116</c:v>
                </c:pt>
                <c:pt idx="59">
                  <c:v>50195</c:v>
                </c:pt>
                <c:pt idx="60">
                  <c:v>49747</c:v>
                </c:pt>
                <c:pt idx="61">
                  <c:v>51913</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9007-4B93-8266-4AB358573882}"/>
            </c:ext>
          </c:extLst>
        </c:ser>
        <c:ser>
          <c:idx val="3"/>
          <c:order val="3"/>
          <c:tx>
            <c:strRef>
              <c:f>COMPETITORS!$A$682</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COMPETITORS!$B$677:$BX$678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COMPETITORS!$B$682:$BX$682</c:f>
              <c:numCache>
                <c:formatCode>#,##0_);\(#,##0\)</c:formatCode>
                <c:ptCount val="75"/>
                <c:pt idx="0">
                  <c:v>32023</c:v>
                </c:pt>
                <c:pt idx="1">
                  <c:v>30720</c:v>
                </c:pt>
                <c:pt idx="2">
                  <c:v>32187</c:v>
                </c:pt>
                <c:pt idx="3">
                  <c:v>22302</c:v>
                </c:pt>
                <c:pt idx="4">
                  <c:v>20181</c:v>
                </c:pt>
                <c:pt idx="5">
                  <c:v>24349</c:v>
                </c:pt>
                <c:pt idx="6">
                  <c:v>31849</c:v>
                </c:pt>
                <c:pt idx="7">
                  <c:v>40220</c:v>
                </c:pt>
                <c:pt idx="8">
                  <c:v>28544</c:v>
                </c:pt>
                <c:pt idx="9">
                  <c:v>29432</c:v>
                </c:pt>
                <c:pt idx="10">
                  <c:v>38837</c:v>
                </c:pt>
                <c:pt idx="11">
                  <c:v>37190</c:v>
                </c:pt>
                <c:pt idx="12">
                  <c:v>33677</c:v>
                </c:pt>
                <c:pt idx="13">
                  <c:v>32470</c:v>
                </c:pt>
                <c:pt idx="14">
                  <c:v>37016</c:v>
                </c:pt>
                <c:pt idx="15">
                  <c:v>40454</c:v>
                </c:pt>
                <c:pt idx="16">
                  <c:v>38833</c:v>
                </c:pt>
                <c:pt idx="17">
                  <c:v>35803</c:v>
                </c:pt>
                <c:pt idx="18">
                  <c:v>35211</c:v>
                </c:pt>
                <c:pt idx="19">
                  <c:v>37516</c:v>
                </c:pt>
                <c:pt idx="20">
                  <c:v>38810</c:v>
                </c:pt>
                <c:pt idx="21">
                  <c:v>38509</c:v>
                </c:pt>
                <c:pt idx="22">
                  <c:v>34599</c:v>
                </c:pt>
                <c:pt idx="23">
                  <c:v>31536</c:v>
                </c:pt>
                <c:pt idx="24">
                  <c:v>29922</c:v>
                </c:pt>
                <c:pt idx="25">
                  <c:v>29191</c:v>
                </c:pt>
                <c:pt idx="26">
                  <c:v>33141</c:v>
                </c:pt>
                <c:pt idx="27">
                  <c:v>34929</c:v>
                </c:pt>
                <c:pt idx="28">
                  <c:v>33551</c:v>
                </c:pt>
                <c:pt idx="29">
                  <c:v>34405</c:v>
                </c:pt>
                <c:pt idx="30">
                  <c:v>33020</c:v>
                </c:pt>
                <c:pt idx="31">
                  <c:v>31923</c:v>
                </c:pt>
                <c:pt idx="32">
                  <c:v>31422</c:v>
                </c:pt>
                <c:pt idx="33">
                  <c:v>30865</c:v>
                </c:pt>
                <c:pt idx="34">
                  <c:v>37657</c:v>
                </c:pt>
                <c:pt idx="35">
                  <c:v>36770</c:v>
                </c:pt>
                <c:pt idx="36">
                  <c:v>37765</c:v>
                </c:pt>
                <c:pt idx="37">
                  <c:v>38450</c:v>
                </c:pt>
                <c:pt idx="38">
                  <c:v>38950</c:v>
                </c:pt>
                <c:pt idx="39">
                  <c:v>36398</c:v>
                </c:pt>
                <c:pt idx="40">
                  <c:v>35685</c:v>
                </c:pt>
                <c:pt idx="41">
                  <c:v>36303</c:v>
                </c:pt>
                <c:pt idx="42">
                  <c:v>36687</c:v>
                </c:pt>
                <c:pt idx="43">
                  <c:v>41118</c:v>
                </c:pt>
                <c:pt idx="44">
                  <c:v>42395</c:v>
                </c:pt>
                <c:pt idx="45">
                  <c:v>42317</c:v>
                </c:pt>
                <c:pt idx="46">
                  <c:v>39798</c:v>
                </c:pt>
                <c:pt idx="47">
                  <c:v>41685</c:v>
                </c:pt>
                <c:pt idx="48">
                  <c:v>47340</c:v>
                </c:pt>
                <c:pt idx="49">
                  <c:v>43952</c:v>
                </c:pt>
                <c:pt idx="50">
                  <c:v>41444</c:v>
                </c:pt>
                <c:pt idx="51">
                  <c:v>39119</c:v>
                </c:pt>
                <c:pt idx="52">
                  <c:v>38454</c:v>
                </c:pt>
                <c:pt idx="53">
                  <c:v>39533</c:v>
                </c:pt>
                <c:pt idx="54">
                  <c:v>41978</c:v>
                </c:pt>
                <c:pt idx="55">
                  <c:v>45978</c:v>
                </c:pt>
                <c:pt idx="56">
                  <c:v>48748</c:v>
                </c:pt>
                <c:pt idx="57">
                  <c:v>49825</c:v>
                </c:pt>
                <c:pt idx="58">
                  <c:v>49116</c:v>
                </c:pt>
                <c:pt idx="59">
                  <c:v>50195</c:v>
                </c:pt>
                <c:pt idx="60">
                  <c:v>49747</c:v>
                </c:pt>
                <c:pt idx="61">
                  <c:v>40450</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9007-4B93-8266-4AB358573882}"/>
            </c:ext>
          </c:extLst>
        </c:ser>
        <c:ser>
          <c:idx val="4"/>
          <c:order val="4"/>
          <c:tx>
            <c:strRef>
              <c:f>COMPETITORS!$A$683</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COMPETITORS!$B$677:$BX$678</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COMPETITORS!$B$683:$BX$683</c:f>
              <c:numCache>
                <c:formatCode>#,##0_);\(#,##0\)</c:formatCode>
                <c:ptCount val="75"/>
                <c:pt idx="0">
                  <c:v>32023</c:v>
                </c:pt>
                <c:pt idx="1">
                  <c:v>31998</c:v>
                </c:pt>
                <c:pt idx="2">
                  <c:v>29987</c:v>
                </c:pt>
                <c:pt idx="3">
                  <c:v>32026</c:v>
                </c:pt>
                <c:pt idx="4">
                  <c:v>31532</c:v>
                </c:pt>
                <c:pt idx="5">
                  <c:v>27773</c:v>
                </c:pt>
                <c:pt idx="6">
                  <c:v>31159</c:v>
                </c:pt>
                <c:pt idx="7">
                  <c:v>31104</c:v>
                </c:pt>
                <c:pt idx="8">
                  <c:v>32066</c:v>
                </c:pt>
                <c:pt idx="9">
                  <c:v>25857</c:v>
                </c:pt>
                <c:pt idx="10">
                  <c:v>28257</c:v>
                </c:pt>
                <c:pt idx="11">
                  <c:v>36587</c:v>
                </c:pt>
                <c:pt idx="12">
                  <c:v>41331</c:v>
                </c:pt>
                <c:pt idx="13">
                  <c:v>30528</c:v>
                </c:pt>
                <c:pt idx="14">
                  <c:v>31776</c:v>
                </c:pt>
                <c:pt idx="15">
                  <c:v>34645</c:v>
                </c:pt>
                <c:pt idx="16">
                  <c:v>43791</c:v>
                </c:pt>
                <c:pt idx="17">
                  <c:v>40204</c:v>
                </c:pt>
                <c:pt idx="18">
                  <c:v>37412</c:v>
                </c:pt>
                <c:pt idx="19">
                  <c:v>35861</c:v>
                </c:pt>
                <c:pt idx="20">
                  <c:v>34438</c:v>
                </c:pt>
                <c:pt idx="21">
                  <c:v>34103</c:v>
                </c:pt>
                <c:pt idx="22">
                  <c:v>34619</c:v>
                </c:pt>
                <c:pt idx="23">
                  <c:v>37854</c:v>
                </c:pt>
                <c:pt idx="24">
                  <c:v>40211</c:v>
                </c:pt>
                <c:pt idx="25">
                  <c:v>35536</c:v>
                </c:pt>
                <c:pt idx="26">
                  <c:v>40743</c:v>
                </c:pt>
                <c:pt idx="27">
                  <c:v>40420</c:v>
                </c:pt>
                <c:pt idx="28">
                  <c:v>47271</c:v>
                </c:pt>
                <c:pt idx="29">
                  <c:v>43988</c:v>
                </c:pt>
                <c:pt idx="30">
                  <c:v>45503</c:v>
                </c:pt>
                <c:pt idx="31">
                  <c:v>45113</c:v>
                </c:pt>
                <c:pt idx="32">
                  <c:v>51722</c:v>
                </c:pt>
                <c:pt idx="33">
                  <c:v>53416</c:v>
                </c:pt>
                <c:pt idx="34">
                  <c:v>48389</c:v>
                </c:pt>
                <c:pt idx="35">
                  <c:v>49976</c:v>
                </c:pt>
                <c:pt idx="36">
                  <c:v>49647</c:v>
                </c:pt>
                <c:pt idx="37">
                  <c:v>51213</c:v>
                </c:pt>
                <c:pt idx="38">
                  <c:v>52620</c:v>
                </c:pt>
                <c:pt idx="39">
                  <c:v>55478</c:v>
                </c:pt>
                <c:pt idx="40">
                  <c:v>56250</c:v>
                </c:pt>
                <c:pt idx="41">
                  <c:v>56881</c:v>
                </c:pt>
                <c:pt idx="42">
                  <c:v>58058</c:v>
                </c:pt>
                <c:pt idx="43">
                  <c:v>53920</c:v>
                </c:pt>
                <c:pt idx="44">
                  <c:v>52125</c:v>
                </c:pt>
                <c:pt idx="45">
                  <c:v>51363</c:v>
                </c:pt>
                <c:pt idx="46">
                  <c:v>52809</c:v>
                </c:pt>
                <c:pt idx="47">
                  <c:v>52517</c:v>
                </c:pt>
                <c:pt idx="48">
                  <c:v>49702</c:v>
                </c:pt>
                <c:pt idx="49">
                  <c:v>50085</c:v>
                </c:pt>
                <c:pt idx="50">
                  <c:v>51772</c:v>
                </c:pt>
                <c:pt idx="51">
                  <c:v>53925</c:v>
                </c:pt>
                <c:pt idx="52">
                  <c:v>52990</c:v>
                </c:pt>
                <c:pt idx="53">
                  <c:v>55668</c:v>
                </c:pt>
                <c:pt idx="54">
                  <c:v>54698</c:v>
                </c:pt>
                <c:pt idx="55">
                  <c:v>52034</c:v>
                </c:pt>
                <c:pt idx="56">
                  <c:v>50279</c:v>
                </c:pt>
                <c:pt idx="57">
                  <c:v>49831</c:v>
                </c:pt>
                <c:pt idx="58">
                  <c:v>49116</c:v>
                </c:pt>
                <c:pt idx="59">
                  <c:v>50195</c:v>
                </c:pt>
                <c:pt idx="60">
                  <c:v>49747</c:v>
                </c:pt>
                <c:pt idx="61">
                  <c:v>51000</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9007-4B93-8266-4AB358573882}"/>
            </c:ext>
          </c:extLst>
        </c:ser>
        <c:dLbls>
          <c:showLegendKey val="0"/>
          <c:showVal val="0"/>
          <c:showCatName val="0"/>
          <c:showSerName val="0"/>
          <c:showPercent val="0"/>
          <c:showBubbleSize val="0"/>
        </c:dLbls>
        <c:marker val="1"/>
        <c:smooth val="0"/>
        <c:axId val="161793920"/>
        <c:axId val="160326016"/>
      </c:lineChart>
      <c:catAx>
        <c:axId val="161793920"/>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a:t>
                </a:r>
              </a:p>
            </c:rich>
          </c:tx>
          <c:layout>
            <c:manualLayout>
              <c:xMode val="edge"/>
              <c:yMode val="edge"/>
              <c:x val="0.48398939625542142"/>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0326016"/>
        <c:crosses val="autoZero"/>
        <c:auto val="1"/>
        <c:lblAlgn val="ctr"/>
        <c:lblOffset val="100"/>
        <c:tickLblSkip val="1"/>
        <c:tickMarkSkip val="1"/>
        <c:noMultiLvlLbl val="0"/>
      </c:catAx>
      <c:valAx>
        <c:axId val="160326016"/>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a:t>
                </a:r>
              </a:p>
            </c:rich>
          </c:tx>
          <c:layout>
            <c:manualLayout>
              <c:xMode val="edge"/>
              <c:yMode val="edge"/>
              <c:x val="5.3368912608405599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1793920"/>
        <c:crosses val="autoZero"/>
        <c:crossBetween val="between"/>
      </c:valAx>
      <c:spPr>
        <a:solidFill>
          <a:srgbClr val="C0C0C0"/>
        </a:solidFill>
        <a:ln w="12700">
          <a:solidFill>
            <a:srgbClr val="808080"/>
          </a:solidFill>
          <a:prstDash val="solid"/>
        </a:ln>
      </c:spPr>
    </c:plotArea>
    <c:legend>
      <c:legendPos val="r"/>
      <c:layout>
        <c:manualLayout>
          <c:xMode val="edge"/>
          <c:yMode val="edge"/>
          <c:x val="0.97514257063708576"/>
          <c:y val="0.34254143646408841"/>
          <c:w val="1.6624447137018022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2 UNIT SALES - GERMANY</a:t>
            </a:r>
          </a:p>
        </c:rich>
      </c:tx>
      <c:layout>
        <c:manualLayout>
          <c:xMode val="edge"/>
          <c:yMode val="edge"/>
          <c:x val="0.45109794409431353"/>
          <c:y val="3.3149171270718231E-2"/>
        </c:manualLayout>
      </c:layout>
      <c:overlay val="0"/>
      <c:spPr>
        <a:noFill/>
        <a:ln w="25400">
          <a:noFill/>
        </a:ln>
      </c:spPr>
    </c:title>
    <c:autoTitleDeleted val="0"/>
    <c:plotArea>
      <c:layout>
        <c:manualLayout>
          <c:layoutTarget val="inner"/>
          <c:xMode val="edge"/>
          <c:yMode val="edge"/>
          <c:x val="1.5038784233022004E-2"/>
          <c:y val="0.19060773480662985"/>
          <c:w val="0.94617698274497386"/>
          <c:h val="0.54419889502762431"/>
        </c:manualLayout>
      </c:layout>
      <c:lineChart>
        <c:grouping val="standard"/>
        <c:varyColors val="0"/>
        <c:ser>
          <c:idx val="0"/>
          <c:order val="0"/>
          <c:tx>
            <c:strRef>
              <c:f>COMPETITORS!$A$721</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COMPETITORS!$B$719:$BX$720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COMPETITORS!$B$721:$BX$721</c:f>
              <c:numCache>
                <c:formatCode>#,##0_);\(#,##0\)</c:formatCode>
                <c:ptCount val="75"/>
                <c:pt idx="0">
                  <c:v>42195</c:v>
                </c:pt>
                <c:pt idx="1">
                  <c:v>39933</c:v>
                </c:pt>
                <c:pt idx="2">
                  <c:v>38835</c:v>
                </c:pt>
                <c:pt idx="3">
                  <c:v>51366</c:v>
                </c:pt>
                <c:pt idx="4">
                  <c:v>54805</c:v>
                </c:pt>
                <c:pt idx="5">
                  <c:v>42372</c:v>
                </c:pt>
                <c:pt idx="6">
                  <c:v>42159</c:v>
                </c:pt>
                <c:pt idx="7">
                  <c:v>48937</c:v>
                </c:pt>
                <c:pt idx="8">
                  <c:v>44451</c:v>
                </c:pt>
                <c:pt idx="9">
                  <c:v>45681</c:v>
                </c:pt>
                <c:pt idx="10">
                  <c:v>39614</c:v>
                </c:pt>
                <c:pt idx="11">
                  <c:v>45002</c:v>
                </c:pt>
                <c:pt idx="12">
                  <c:v>51995</c:v>
                </c:pt>
                <c:pt idx="13">
                  <c:v>52586</c:v>
                </c:pt>
                <c:pt idx="14">
                  <c:v>38491</c:v>
                </c:pt>
                <c:pt idx="15">
                  <c:v>39822</c:v>
                </c:pt>
                <c:pt idx="16">
                  <c:v>43710</c:v>
                </c:pt>
                <c:pt idx="17">
                  <c:v>46093</c:v>
                </c:pt>
                <c:pt idx="18">
                  <c:v>43697</c:v>
                </c:pt>
                <c:pt idx="19">
                  <c:v>45120</c:v>
                </c:pt>
                <c:pt idx="20">
                  <c:v>46067</c:v>
                </c:pt>
                <c:pt idx="21">
                  <c:v>46222</c:v>
                </c:pt>
                <c:pt idx="22">
                  <c:v>44793</c:v>
                </c:pt>
                <c:pt idx="23">
                  <c:v>48714</c:v>
                </c:pt>
                <c:pt idx="24">
                  <c:v>42093</c:v>
                </c:pt>
                <c:pt idx="25">
                  <c:v>47489</c:v>
                </c:pt>
                <c:pt idx="26">
                  <c:v>46437</c:v>
                </c:pt>
                <c:pt idx="27">
                  <c:v>45375</c:v>
                </c:pt>
                <c:pt idx="28">
                  <c:v>55338</c:v>
                </c:pt>
                <c:pt idx="29">
                  <c:v>53507</c:v>
                </c:pt>
                <c:pt idx="30">
                  <c:v>53484</c:v>
                </c:pt>
                <c:pt idx="31">
                  <c:v>54882</c:v>
                </c:pt>
                <c:pt idx="32">
                  <c:v>55120</c:v>
                </c:pt>
                <c:pt idx="33">
                  <c:v>58953</c:v>
                </c:pt>
                <c:pt idx="34">
                  <c:v>57440</c:v>
                </c:pt>
                <c:pt idx="35">
                  <c:v>59855</c:v>
                </c:pt>
                <c:pt idx="36">
                  <c:v>58535</c:v>
                </c:pt>
                <c:pt idx="37">
                  <c:v>60511</c:v>
                </c:pt>
                <c:pt idx="38">
                  <c:v>62587</c:v>
                </c:pt>
                <c:pt idx="39">
                  <c:v>66198</c:v>
                </c:pt>
                <c:pt idx="40">
                  <c:v>65999</c:v>
                </c:pt>
                <c:pt idx="41">
                  <c:v>66034</c:v>
                </c:pt>
                <c:pt idx="42">
                  <c:v>66640</c:v>
                </c:pt>
                <c:pt idx="43">
                  <c:v>61487</c:v>
                </c:pt>
                <c:pt idx="44">
                  <c:v>59437</c:v>
                </c:pt>
                <c:pt idx="45">
                  <c:v>58812</c:v>
                </c:pt>
                <c:pt idx="46">
                  <c:v>60734</c:v>
                </c:pt>
                <c:pt idx="47">
                  <c:v>60152</c:v>
                </c:pt>
                <c:pt idx="48">
                  <c:v>56367</c:v>
                </c:pt>
                <c:pt idx="49">
                  <c:v>57098</c:v>
                </c:pt>
                <c:pt idx="50">
                  <c:v>60161</c:v>
                </c:pt>
                <c:pt idx="51">
                  <c:v>62989</c:v>
                </c:pt>
                <c:pt idx="52">
                  <c:v>62017</c:v>
                </c:pt>
                <c:pt idx="53">
                  <c:v>65090</c:v>
                </c:pt>
                <c:pt idx="54">
                  <c:v>65190</c:v>
                </c:pt>
                <c:pt idx="55">
                  <c:v>63252</c:v>
                </c:pt>
                <c:pt idx="56">
                  <c:v>62809</c:v>
                </c:pt>
                <c:pt idx="57">
                  <c:v>62729</c:v>
                </c:pt>
                <c:pt idx="58">
                  <c:v>61996</c:v>
                </c:pt>
                <c:pt idx="59">
                  <c:v>63228</c:v>
                </c:pt>
                <c:pt idx="60">
                  <c:v>63097</c:v>
                </c:pt>
                <c:pt idx="61">
                  <c:v>65387</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E790-41F4-B15C-1C8A015AFA05}"/>
            </c:ext>
          </c:extLst>
        </c:ser>
        <c:ser>
          <c:idx val="1"/>
          <c:order val="1"/>
          <c:tx>
            <c:strRef>
              <c:f>COMPETITORS!$A$722</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COMPETITORS!$B$719:$BX$720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COMPETITORS!$B$722:$BX$722</c:f>
              <c:numCache>
                <c:formatCode>#,##0_);\(#,##0\)</c:formatCode>
                <c:ptCount val="75"/>
                <c:pt idx="0">
                  <c:v>42195</c:v>
                </c:pt>
                <c:pt idx="1">
                  <c:v>43163</c:v>
                </c:pt>
                <c:pt idx="2">
                  <c:v>36372</c:v>
                </c:pt>
                <c:pt idx="3">
                  <c:v>40588</c:v>
                </c:pt>
                <c:pt idx="4">
                  <c:v>40556</c:v>
                </c:pt>
                <c:pt idx="5">
                  <c:v>42357</c:v>
                </c:pt>
                <c:pt idx="6">
                  <c:v>32666</c:v>
                </c:pt>
                <c:pt idx="7">
                  <c:v>38878</c:v>
                </c:pt>
                <c:pt idx="8">
                  <c:v>47885</c:v>
                </c:pt>
                <c:pt idx="9">
                  <c:v>50617</c:v>
                </c:pt>
                <c:pt idx="10">
                  <c:v>44162</c:v>
                </c:pt>
                <c:pt idx="11">
                  <c:v>39578</c:v>
                </c:pt>
                <c:pt idx="12">
                  <c:v>52241</c:v>
                </c:pt>
                <c:pt idx="13">
                  <c:v>55079</c:v>
                </c:pt>
                <c:pt idx="14">
                  <c:v>46000</c:v>
                </c:pt>
                <c:pt idx="15">
                  <c:v>31621</c:v>
                </c:pt>
                <c:pt idx="16">
                  <c:v>29784</c:v>
                </c:pt>
                <c:pt idx="17">
                  <c:v>35574</c:v>
                </c:pt>
                <c:pt idx="18">
                  <c:v>43343</c:v>
                </c:pt>
                <c:pt idx="19">
                  <c:v>44443</c:v>
                </c:pt>
                <c:pt idx="20">
                  <c:v>44257</c:v>
                </c:pt>
                <c:pt idx="21">
                  <c:v>44400</c:v>
                </c:pt>
                <c:pt idx="22">
                  <c:v>42677</c:v>
                </c:pt>
                <c:pt idx="23">
                  <c:v>43841</c:v>
                </c:pt>
                <c:pt idx="24">
                  <c:v>46490</c:v>
                </c:pt>
                <c:pt idx="25">
                  <c:v>48143</c:v>
                </c:pt>
                <c:pt idx="26">
                  <c:v>45879</c:v>
                </c:pt>
                <c:pt idx="27">
                  <c:v>46743</c:v>
                </c:pt>
                <c:pt idx="28">
                  <c:v>45722</c:v>
                </c:pt>
                <c:pt idx="29">
                  <c:v>46050</c:v>
                </c:pt>
                <c:pt idx="30">
                  <c:v>47049</c:v>
                </c:pt>
                <c:pt idx="31">
                  <c:v>45170</c:v>
                </c:pt>
                <c:pt idx="32">
                  <c:v>43056</c:v>
                </c:pt>
                <c:pt idx="33">
                  <c:v>37762</c:v>
                </c:pt>
                <c:pt idx="34">
                  <c:v>47406</c:v>
                </c:pt>
                <c:pt idx="35">
                  <c:v>46206</c:v>
                </c:pt>
                <c:pt idx="36">
                  <c:v>47263</c:v>
                </c:pt>
                <c:pt idx="37">
                  <c:v>47931</c:v>
                </c:pt>
                <c:pt idx="38">
                  <c:v>48586</c:v>
                </c:pt>
                <c:pt idx="39">
                  <c:v>45376</c:v>
                </c:pt>
                <c:pt idx="40">
                  <c:v>46697</c:v>
                </c:pt>
                <c:pt idx="41">
                  <c:v>49101</c:v>
                </c:pt>
                <c:pt idx="42">
                  <c:v>51262</c:v>
                </c:pt>
                <c:pt idx="43">
                  <c:v>56675</c:v>
                </c:pt>
                <c:pt idx="44">
                  <c:v>58444</c:v>
                </c:pt>
                <c:pt idx="45">
                  <c:v>58768</c:v>
                </c:pt>
                <c:pt idx="46">
                  <c:v>55485</c:v>
                </c:pt>
                <c:pt idx="47">
                  <c:v>57866</c:v>
                </c:pt>
                <c:pt idx="48">
                  <c:v>65063</c:v>
                </c:pt>
                <c:pt idx="49">
                  <c:v>62578</c:v>
                </c:pt>
                <c:pt idx="50">
                  <c:v>59512</c:v>
                </c:pt>
                <c:pt idx="51">
                  <c:v>54747</c:v>
                </c:pt>
                <c:pt idx="52">
                  <c:v>53903</c:v>
                </c:pt>
                <c:pt idx="53">
                  <c:v>55350</c:v>
                </c:pt>
                <c:pt idx="54">
                  <c:v>56781</c:v>
                </c:pt>
                <c:pt idx="55">
                  <c:v>60517</c:v>
                </c:pt>
                <c:pt idx="56">
                  <c:v>62018</c:v>
                </c:pt>
                <c:pt idx="57">
                  <c:v>62721</c:v>
                </c:pt>
                <c:pt idx="58">
                  <c:v>61996</c:v>
                </c:pt>
                <c:pt idx="59">
                  <c:v>63228</c:v>
                </c:pt>
                <c:pt idx="60">
                  <c:v>61597</c:v>
                </c:pt>
                <c:pt idx="61">
                  <c:v>65796</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E790-41F4-B15C-1C8A015AFA05}"/>
            </c:ext>
          </c:extLst>
        </c:ser>
        <c:ser>
          <c:idx val="2"/>
          <c:order val="2"/>
          <c:tx>
            <c:strRef>
              <c:f>COMPETITORS!$A$723</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COMPETITORS!$B$719:$BX$720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COMPETITORS!$B$723:$BX$723</c:f>
              <c:numCache>
                <c:formatCode>#,##0_);\(#,##0\)</c:formatCode>
                <c:ptCount val="75"/>
                <c:pt idx="0">
                  <c:v>42195</c:v>
                </c:pt>
                <c:pt idx="1">
                  <c:v>39409</c:v>
                </c:pt>
                <c:pt idx="2">
                  <c:v>36741</c:v>
                </c:pt>
                <c:pt idx="3">
                  <c:v>37639</c:v>
                </c:pt>
                <c:pt idx="4">
                  <c:v>43939</c:v>
                </c:pt>
                <c:pt idx="5">
                  <c:v>52082</c:v>
                </c:pt>
                <c:pt idx="6">
                  <c:v>53179</c:v>
                </c:pt>
                <c:pt idx="7">
                  <c:v>34378</c:v>
                </c:pt>
                <c:pt idx="8">
                  <c:v>33780</c:v>
                </c:pt>
                <c:pt idx="9">
                  <c:v>47144</c:v>
                </c:pt>
                <c:pt idx="10">
                  <c:v>45242</c:v>
                </c:pt>
                <c:pt idx="11">
                  <c:v>36702</c:v>
                </c:pt>
                <c:pt idx="12">
                  <c:v>36528</c:v>
                </c:pt>
                <c:pt idx="13">
                  <c:v>40651</c:v>
                </c:pt>
                <c:pt idx="14">
                  <c:v>51337</c:v>
                </c:pt>
                <c:pt idx="15">
                  <c:v>58239</c:v>
                </c:pt>
                <c:pt idx="16">
                  <c:v>48241</c:v>
                </c:pt>
                <c:pt idx="17">
                  <c:v>48649</c:v>
                </c:pt>
                <c:pt idx="18">
                  <c:v>43069</c:v>
                </c:pt>
                <c:pt idx="19">
                  <c:v>46026</c:v>
                </c:pt>
                <c:pt idx="20">
                  <c:v>47701</c:v>
                </c:pt>
                <c:pt idx="21">
                  <c:v>47731</c:v>
                </c:pt>
                <c:pt idx="22">
                  <c:v>52246</c:v>
                </c:pt>
                <c:pt idx="23">
                  <c:v>50118</c:v>
                </c:pt>
                <c:pt idx="24">
                  <c:v>52497</c:v>
                </c:pt>
                <c:pt idx="25">
                  <c:v>55489</c:v>
                </c:pt>
                <c:pt idx="26">
                  <c:v>49945</c:v>
                </c:pt>
                <c:pt idx="27">
                  <c:v>50888</c:v>
                </c:pt>
                <c:pt idx="28">
                  <c:v>49565</c:v>
                </c:pt>
                <c:pt idx="29">
                  <c:v>50981</c:v>
                </c:pt>
                <c:pt idx="30">
                  <c:v>54238</c:v>
                </c:pt>
                <c:pt idx="31">
                  <c:v>55692</c:v>
                </c:pt>
                <c:pt idx="32">
                  <c:v>58658</c:v>
                </c:pt>
                <c:pt idx="33">
                  <c:v>60953</c:v>
                </c:pt>
                <c:pt idx="34">
                  <c:v>57719</c:v>
                </c:pt>
                <c:pt idx="35">
                  <c:v>59935</c:v>
                </c:pt>
                <c:pt idx="36">
                  <c:v>58539</c:v>
                </c:pt>
                <c:pt idx="37">
                  <c:v>60491</c:v>
                </c:pt>
                <c:pt idx="38">
                  <c:v>62563</c:v>
                </c:pt>
                <c:pt idx="39">
                  <c:v>66175</c:v>
                </c:pt>
                <c:pt idx="40">
                  <c:v>65979</c:v>
                </c:pt>
                <c:pt idx="41">
                  <c:v>66018</c:v>
                </c:pt>
                <c:pt idx="42">
                  <c:v>66627</c:v>
                </c:pt>
                <c:pt idx="43">
                  <c:v>61477</c:v>
                </c:pt>
                <c:pt idx="44">
                  <c:v>59429</c:v>
                </c:pt>
                <c:pt idx="45">
                  <c:v>58806</c:v>
                </c:pt>
                <c:pt idx="46">
                  <c:v>60729</c:v>
                </c:pt>
                <c:pt idx="47">
                  <c:v>60148</c:v>
                </c:pt>
                <c:pt idx="48">
                  <c:v>56364</c:v>
                </c:pt>
                <c:pt idx="49">
                  <c:v>57095</c:v>
                </c:pt>
                <c:pt idx="50">
                  <c:v>60159</c:v>
                </c:pt>
                <c:pt idx="51">
                  <c:v>62987</c:v>
                </c:pt>
                <c:pt idx="52">
                  <c:v>62016</c:v>
                </c:pt>
                <c:pt idx="53">
                  <c:v>65089</c:v>
                </c:pt>
                <c:pt idx="54">
                  <c:v>65189</c:v>
                </c:pt>
                <c:pt idx="55">
                  <c:v>63251</c:v>
                </c:pt>
                <c:pt idx="56">
                  <c:v>62808</c:v>
                </c:pt>
                <c:pt idx="57">
                  <c:v>62729</c:v>
                </c:pt>
                <c:pt idx="58">
                  <c:v>61996</c:v>
                </c:pt>
                <c:pt idx="59">
                  <c:v>63228</c:v>
                </c:pt>
                <c:pt idx="60">
                  <c:v>63097</c:v>
                </c:pt>
                <c:pt idx="61">
                  <c:v>62560</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E790-41F4-B15C-1C8A015AFA05}"/>
            </c:ext>
          </c:extLst>
        </c:ser>
        <c:ser>
          <c:idx val="3"/>
          <c:order val="3"/>
          <c:tx>
            <c:strRef>
              <c:f>COMPETITORS!$A$724</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COMPETITORS!$B$719:$BX$720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COMPETITORS!$B$724:$BX$724</c:f>
              <c:numCache>
                <c:formatCode>#,##0_);\(#,##0\)</c:formatCode>
                <c:ptCount val="75"/>
                <c:pt idx="0">
                  <c:v>42195</c:v>
                </c:pt>
                <c:pt idx="1">
                  <c:v>43163</c:v>
                </c:pt>
                <c:pt idx="2">
                  <c:v>43694</c:v>
                </c:pt>
                <c:pt idx="3">
                  <c:v>33146</c:v>
                </c:pt>
                <c:pt idx="4">
                  <c:v>30813</c:v>
                </c:pt>
                <c:pt idx="5">
                  <c:v>36727</c:v>
                </c:pt>
                <c:pt idx="6">
                  <c:v>44850</c:v>
                </c:pt>
                <c:pt idx="7">
                  <c:v>53161</c:v>
                </c:pt>
                <c:pt idx="8">
                  <c:v>35673</c:v>
                </c:pt>
                <c:pt idx="9">
                  <c:v>36496</c:v>
                </c:pt>
                <c:pt idx="10">
                  <c:v>47680</c:v>
                </c:pt>
                <c:pt idx="11">
                  <c:v>46540</c:v>
                </c:pt>
                <c:pt idx="12">
                  <c:v>41640</c:v>
                </c:pt>
                <c:pt idx="13">
                  <c:v>43733</c:v>
                </c:pt>
                <c:pt idx="14">
                  <c:v>45182</c:v>
                </c:pt>
                <c:pt idx="15">
                  <c:v>50425</c:v>
                </c:pt>
                <c:pt idx="16">
                  <c:v>49424</c:v>
                </c:pt>
                <c:pt idx="17">
                  <c:v>43439</c:v>
                </c:pt>
                <c:pt idx="18">
                  <c:v>45254</c:v>
                </c:pt>
                <c:pt idx="19">
                  <c:v>47461</c:v>
                </c:pt>
                <c:pt idx="20">
                  <c:v>48561</c:v>
                </c:pt>
                <c:pt idx="21">
                  <c:v>48223</c:v>
                </c:pt>
                <c:pt idx="22">
                  <c:v>43722</c:v>
                </c:pt>
                <c:pt idx="23">
                  <c:v>40338</c:v>
                </c:pt>
                <c:pt idx="24">
                  <c:v>41599</c:v>
                </c:pt>
                <c:pt idx="25">
                  <c:v>43662</c:v>
                </c:pt>
                <c:pt idx="26">
                  <c:v>53415</c:v>
                </c:pt>
                <c:pt idx="27">
                  <c:v>58202</c:v>
                </c:pt>
                <c:pt idx="28">
                  <c:v>57818</c:v>
                </c:pt>
                <c:pt idx="29">
                  <c:v>59166</c:v>
                </c:pt>
                <c:pt idx="30">
                  <c:v>57073</c:v>
                </c:pt>
                <c:pt idx="31">
                  <c:v>55364</c:v>
                </c:pt>
                <c:pt idx="32">
                  <c:v>47762</c:v>
                </c:pt>
                <c:pt idx="33">
                  <c:v>42354</c:v>
                </c:pt>
                <c:pt idx="34">
                  <c:v>47842</c:v>
                </c:pt>
                <c:pt idx="35">
                  <c:v>46373</c:v>
                </c:pt>
                <c:pt idx="36">
                  <c:v>47346</c:v>
                </c:pt>
                <c:pt idx="37">
                  <c:v>47981</c:v>
                </c:pt>
                <c:pt idx="38">
                  <c:v>48621</c:v>
                </c:pt>
                <c:pt idx="39">
                  <c:v>45400</c:v>
                </c:pt>
                <c:pt idx="40">
                  <c:v>46715</c:v>
                </c:pt>
                <c:pt idx="41">
                  <c:v>49116</c:v>
                </c:pt>
                <c:pt idx="42">
                  <c:v>51274</c:v>
                </c:pt>
                <c:pt idx="43">
                  <c:v>56685</c:v>
                </c:pt>
                <c:pt idx="44">
                  <c:v>58453</c:v>
                </c:pt>
                <c:pt idx="45">
                  <c:v>58775</c:v>
                </c:pt>
                <c:pt idx="46">
                  <c:v>55490</c:v>
                </c:pt>
                <c:pt idx="47">
                  <c:v>57870</c:v>
                </c:pt>
                <c:pt idx="48">
                  <c:v>65067</c:v>
                </c:pt>
                <c:pt idx="49">
                  <c:v>60704</c:v>
                </c:pt>
                <c:pt idx="50">
                  <c:v>57759</c:v>
                </c:pt>
                <c:pt idx="51">
                  <c:v>54749</c:v>
                </c:pt>
                <c:pt idx="52">
                  <c:v>53905</c:v>
                </c:pt>
                <c:pt idx="53">
                  <c:v>55351</c:v>
                </c:pt>
                <c:pt idx="54">
                  <c:v>56782</c:v>
                </c:pt>
                <c:pt idx="55">
                  <c:v>60518</c:v>
                </c:pt>
                <c:pt idx="56">
                  <c:v>62018</c:v>
                </c:pt>
                <c:pt idx="57">
                  <c:v>62721</c:v>
                </c:pt>
                <c:pt idx="58">
                  <c:v>61996</c:v>
                </c:pt>
                <c:pt idx="59">
                  <c:v>63228</c:v>
                </c:pt>
                <c:pt idx="60">
                  <c:v>63097</c:v>
                </c:pt>
                <c:pt idx="61">
                  <c:v>58858</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E790-41F4-B15C-1C8A015AFA05}"/>
            </c:ext>
          </c:extLst>
        </c:ser>
        <c:ser>
          <c:idx val="4"/>
          <c:order val="4"/>
          <c:tx>
            <c:strRef>
              <c:f>COMPETITORS!$A$725</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COMPETITORS!$B$719:$BX$720</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COMPETITORS!$B$725:$BX$725</c:f>
              <c:numCache>
                <c:formatCode>#,##0_);\(#,##0\)</c:formatCode>
                <c:ptCount val="75"/>
                <c:pt idx="0">
                  <c:v>42195</c:v>
                </c:pt>
                <c:pt idx="1">
                  <c:v>39409</c:v>
                </c:pt>
                <c:pt idx="2">
                  <c:v>40325</c:v>
                </c:pt>
                <c:pt idx="3">
                  <c:v>41966</c:v>
                </c:pt>
                <c:pt idx="4">
                  <c:v>40421</c:v>
                </c:pt>
                <c:pt idx="5">
                  <c:v>36055</c:v>
                </c:pt>
                <c:pt idx="6">
                  <c:v>42143</c:v>
                </c:pt>
                <c:pt idx="7">
                  <c:v>40984</c:v>
                </c:pt>
                <c:pt idx="8">
                  <c:v>42945</c:v>
                </c:pt>
                <c:pt idx="9">
                  <c:v>34729</c:v>
                </c:pt>
                <c:pt idx="10">
                  <c:v>38325</c:v>
                </c:pt>
                <c:pt idx="11">
                  <c:v>50518</c:v>
                </c:pt>
                <c:pt idx="12">
                  <c:v>49801</c:v>
                </c:pt>
                <c:pt idx="13">
                  <c:v>38572</c:v>
                </c:pt>
                <c:pt idx="14">
                  <c:v>39024</c:v>
                </c:pt>
                <c:pt idx="15">
                  <c:v>46248</c:v>
                </c:pt>
                <c:pt idx="16">
                  <c:v>58906</c:v>
                </c:pt>
                <c:pt idx="17">
                  <c:v>54884</c:v>
                </c:pt>
                <c:pt idx="18">
                  <c:v>49154</c:v>
                </c:pt>
                <c:pt idx="19">
                  <c:v>47588</c:v>
                </c:pt>
                <c:pt idx="20">
                  <c:v>46313</c:v>
                </c:pt>
                <c:pt idx="21">
                  <c:v>46051</c:v>
                </c:pt>
                <c:pt idx="22">
                  <c:v>46604</c:v>
                </c:pt>
                <c:pt idx="23">
                  <c:v>49611</c:v>
                </c:pt>
                <c:pt idx="24">
                  <c:v>52363</c:v>
                </c:pt>
                <c:pt idx="25">
                  <c:v>48496</c:v>
                </c:pt>
                <c:pt idx="26">
                  <c:v>48652</c:v>
                </c:pt>
                <c:pt idx="27">
                  <c:v>45928</c:v>
                </c:pt>
                <c:pt idx="28">
                  <c:v>49993</c:v>
                </c:pt>
                <c:pt idx="29">
                  <c:v>46572</c:v>
                </c:pt>
                <c:pt idx="30">
                  <c:v>48319</c:v>
                </c:pt>
                <c:pt idx="31">
                  <c:v>48024</c:v>
                </c:pt>
                <c:pt idx="32">
                  <c:v>58352</c:v>
                </c:pt>
                <c:pt idx="33">
                  <c:v>62478</c:v>
                </c:pt>
                <c:pt idx="34">
                  <c:v>58277</c:v>
                </c:pt>
                <c:pt idx="35">
                  <c:v>60248</c:v>
                </c:pt>
                <c:pt idx="36">
                  <c:v>60397</c:v>
                </c:pt>
                <c:pt idx="37">
                  <c:v>62033</c:v>
                </c:pt>
                <c:pt idx="38">
                  <c:v>63767</c:v>
                </c:pt>
                <c:pt idx="39">
                  <c:v>67162</c:v>
                </c:pt>
                <c:pt idx="40">
                  <c:v>66746</c:v>
                </c:pt>
                <c:pt idx="41">
                  <c:v>66619</c:v>
                </c:pt>
                <c:pt idx="42">
                  <c:v>67104</c:v>
                </c:pt>
                <c:pt idx="43">
                  <c:v>61836</c:v>
                </c:pt>
                <c:pt idx="44">
                  <c:v>59711</c:v>
                </c:pt>
                <c:pt idx="45">
                  <c:v>59033</c:v>
                </c:pt>
                <c:pt idx="46">
                  <c:v>60918</c:v>
                </c:pt>
                <c:pt idx="47">
                  <c:v>60300</c:v>
                </c:pt>
                <c:pt idx="48">
                  <c:v>56478</c:v>
                </c:pt>
                <c:pt idx="49">
                  <c:v>57192</c:v>
                </c:pt>
                <c:pt idx="50">
                  <c:v>60243</c:v>
                </c:pt>
                <c:pt idx="51">
                  <c:v>63055</c:v>
                </c:pt>
                <c:pt idx="52">
                  <c:v>62071</c:v>
                </c:pt>
                <c:pt idx="53">
                  <c:v>65133</c:v>
                </c:pt>
                <c:pt idx="54">
                  <c:v>65223</c:v>
                </c:pt>
                <c:pt idx="55">
                  <c:v>63277</c:v>
                </c:pt>
                <c:pt idx="56">
                  <c:v>62828</c:v>
                </c:pt>
                <c:pt idx="57">
                  <c:v>62729</c:v>
                </c:pt>
                <c:pt idx="58">
                  <c:v>61996</c:v>
                </c:pt>
                <c:pt idx="59">
                  <c:v>63228</c:v>
                </c:pt>
                <c:pt idx="60">
                  <c:v>63097</c:v>
                </c:pt>
                <c:pt idx="61">
                  <c:v>68826</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E790-41F4-B15C-1C8A015AFA05}"/>
            </c:ext>
          </c:extLst>
        </c:ser>
        <c:dLbls>
          <c:showLegendKey val="0"/>
          <c:showVal val="0"/>
          <c:showCatName val="0"/>
          <c:showSerName val="0"/>
          <c:showPercent val="0"/>
          <c:showBubbleSize val="0"/>
        </c:dLbls>
        <c:marker val="1"/>
        <c:smooth val="0"/>
        <c:axId val="160435584"/>
        <c:axId val="160466816"/>
      </c:lineChart>
      <c:catAx>
        <c:axId val="160435584"/>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a:t>
                </a:r>
              </a:p>
            </c:rich>
          </c:tx>
          <c:layout>
            <c:manualLayout>
              <c:xMode val="edge"/>
              <c:yMode val="edge"/>
              <c:x val="0.4836994078335019"/>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0466816"/>
        <c:crosses val="autoZero"/>
        <c:auto val="1"/>
        <c:lblAlgn val="ctr"/>
        <c:lblOffset val="100"/>
        <c:tickLblSkip val="1"/>
        <c:tickMarkSkip val="1"/>
        <c:noMultiLvlLbl val="0"/>
      </c:catAx>
      <c:valAx>
        <c:axId val="160466816"/>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a:t>
                </a:r>
              </a:p>
            </c:rich>
          </c:tx>
          <c:layout>
            <c:manualLayout>
              <c:xMode val="edge"/>
              <c:yMode val="edge"/>
              <c:x val="5.3226879574184965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0435584"/>
        <c:crosses val="autoZero"/>
        <c:crossBetween val="between"/>
      </c:valAx>
      <c:spPr>
        <a:solidFill>
          <a:srgbClr val="C0C0C0"/>
        </a:solidFill>
        <a:ln w="12700">
          <a:solidFill>
            <a:srgbClr val="808080"/>
          </a:solidFill>
          <a:prstDash val="solid"/>
        </a:ln>
      </c:spPr>
    </c:plotArea>
    <c:legend>
      <c:legendPos val="r"/>
      <c:layout>
        <c:manualLayout>
          <c:xMode val="edge"/>
          <c:yMode val="edge"/>
          <c:x val="0.9754630362513852"/>
          <c:y val="0.31767955801104975"/>
          <c:w val="1.662181415228748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t>PRODUCT 2 UNIT SALES - UNITED STATES</a:t>
            </a:r>
          </a:p>
        </c:rich>
      </c:tx>
      <c:layout>
        <c:manualLayout>
          <c:xMode val="edge"/>
          <c:yMode val="edge"/>
          <c:x val="0.44292389853137515"/>
          <c:y val="3.3149171270718231E-2"/>
        </c:manualLayout>
      </c:layout>
      <c:overlay val="0"/>
      <c:spPr>
        <a:noFill/>
        <a:ln w="25400">
          <a:noFill/>
        </a:ln>
      </c:spPr>
    </c:title>
    <c:autoTitleDeleted val="0"/>
    <c:plotArea>
      <c:layout>
        <c:manualLayout>
          <c:layoutTarget val="inner"/>
          <c:xMode val="edge"/>
          <c:yMode val="edge"/>
          <c:x val="1.6159698317641854E-2"/>
          <c:y val="0.19060773480662985"/>
          <c:w val="0.94502549475229081"/>
          <c:h val="0.54419889502762431"/>
        </c:manualLayout>
      </c:layout>
      <c:lineChart>
        <c:grouping val="standard"/>
        <c:varyColors val="0"/>
        <c:ser>
          <c:idx val="0"/>
          <c:order val="0"/>
          <c:tx>
            <c:strRef>
              <c:f>COMPETITORS!$A$763</c:f>
              <c:strCache>
                <c:ptCount val="1"/>
                <c:pt idx="0">
                  <c:v>Company 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multiLvlStrRef>
              <c:f>COMPETITORS!$B$761:$BX$762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COMPETITORS!$B$763:$BX$763</c:f>
              <c:numCache>
                <c:formatCode>#,##0_);\(#,##0\)</c:formatCode>
                <c:ptCount val="75"/>
                <c:pt idx="0">
                  <c:v>82474</c:v>
                </c:pt>
                <c:pt idx="1">
                  <c:v>85814</c:v>
                </c:pt>
                <c:pt idx="2">
                  <c:v>84935</c:v>
                </c:pt>
                <c:pt idx="3">
                  <c:v>107350</c:v>
                </c:pt>
                <c:pt idx="4">
                  <c:v>110985</c:v>
                </c:pt>
                <c:pt idx="5">
                  <c:v>87284</c:v>
                </c:pt>
                <c:pt idx="6">
                  <c:v>88730</c:v>
                </c:pt>
                <c:pt idx="7">
                  <c:v>112294</c:v>
                </c:pt>
                <c:pt idx="8">
                  <c:v>110316</c:v>
                </c:pt>
                <c:pt idx="9">
                  <c:v>115922</c:v>
                </c:pt>
                <c:pt idx="10">
                  <c:v>100636</c:v>
                </c:pt>
                <c:pt idx="11">
                  <c:v>118166</c:v>
                </c:pt>
                <c:pt idx="12">
                  <c:v>126514</c:v>
                </c:pt>
                <c:pt idx="13">
                  <c:v>112122</c:v>
                </c:pt>
                <c:pt idx="14">
                  <c:v>93353</c:v>
                </c:pt>
                <c:pt idx="15">
                  <c:v>94605</c:v>
                </c:pt>
                <c:pt idx="16">
                  <c:v>104144</c:v>
                </c:pt>
                <c:pt idx="17">
                  <c:v>110290</c:v>
                </c:pt>
                <c:pt idx="18">
                  <c:v>112912</c:v>
                </c:pt>
                <c:pt idx="19">
                  <c:v>118532</c:v>
                </c:pt>
                <c:pt idx="20">
                  <c:v>120200</c:v>
                </c:pt>
                <c:pt idx="21">
                  <c:v>122315</c:v>
                </c:pt>
                <c:pt idx="22">
                  <c:v>120358</c:v>
                </c:pt>
                <c:pt idx="23">
                  <c:v>132863</c:v>
                </c:pt>
                <c:pt idx="24">
                  <c:v>113085</c:v>
                </c:pt>
                <c:pt idx="25">
                  <c:v>122363</c:v>
                </c:pt>
                <c:pt idx="26">
                  <c:v>113237</c:v>
                </c:pt>
                <c:pt idx="27">
                  <c:v>106046</c:v>
                </c:pt>
                <c:pt idx="28">
                  <c:v>128109</c:v>
                </c:pt>
                <c:pt idx="29">
                  <c:v>124419</c:v>
                </c:pt>
                <c:pt idx="30">
                  <c:v>122239</c:v>
                </c:pt>
                <c:pt idx="31">
                  <c:v>127033</c:v>
                </c:pt>
                <c:pt idx="32">
                  <c:v>129068</c:v>
                </c:pt>
                <c:pt idx="33">
                  <c:v>141242</c:v>
                </c:pt>
                <c:pt idx="34">
                  <c:v>137423</c:v>
                </c:pt>
                <c:pt idx="35">
                  <c:v>142884</c:v>
                </c:pt>
                <c:pt idx="36">
                  <c:v>131325</c:v>
                </c:pt>
                <c:pt idx="37">
                  <c:v>132913</c:v>
                </c:pt>
                <c:pt idx="38">
                  <c:v>138011</c:v>
                </c:pt>
                <c:pt idx="39">
                  <c:v>145685</c:v>
                </c:pt>
                <c:pt idx="40">
                  <c:v>149497</c:v>
                </c:pt>
                <c:pt idx="41">
                  <c:v>150560</c:v>
                </c:pt>
                <c:pt idx="42">
                  <c:v>152958</c:v>
                </c:pt>
                <c:pt idx="43">
                  <c:v>142698</c:v>
                </c:pt>
                <c:pt idx="44">
                  <c:v>139329</c:v>
                </c:pt>
                <c:pt idx="45">
                  <c:v>137780</c:v>
                </c:pt>
                <c:pt idx="46">
                  <c:v>142839</c:v>
                </c:pt>
                <c:pt idx="47">
                  <c:v>139378</c:v>
                </c:pt>
                <c:pt idx="48">
                  <c:v>127976</c:v>
                </c:pt>
                <c:pt idx="49">
                  <c:v>131642</c:v>
                </c:pt>
                <c:pt idx="50">
                  <c:v>131593</c:v>
                </c:pt>
                <c:pt idx="51">
                  <c:v>138533</c:v>
                </c:pt>
                <c:pt idx="52">
                  <c:v>138041</c:v>
                </c:pt>
                <c:pt idx="53">
                  <c:v>143220</c:v>
                </c:pt>
                <c:pt idx="54">
                  <c:v>143147</c:v>
                </c:pt>
                <c:pt idx="55">
                  <c:v>142109</c:v>
                </c:pt>
                <c:pt idx="56">
                  <c:v>143015</c:v>
                </c:pt>
                <c:pt idx="57">
                  <c:v>143499</c:v>
                </c:pt>
                <c:pt idx="58">
                  <c:v>143644</c:v>
                </c:pt>
                <c:pt idx="59">
                  <c:v>144663</c:v>
                </c:pt>
                <c:pt idx="60">
                  <c:v>146162</c:v>
                </c:pt>
                <c:pt idx="61">
                  <c:v>156719</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0-59D4-4F6D-97E8-B3EE8027237C}"/>
            </c:ext>
          </c:extLst>
        </c:ser>
        <c:ser>
          <c:idx val="1"/>
          <c:order val="1"/>
          <c:tx>
            <c:strRef>
              <c:f>COMPETITORS!$A$764</c:f>
              <c:strCache>
                <c:ptCount val="1"/>
                <c:pt idx="0">
                  <c:v>Company 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multiLvlStrRef>
              <c:f>COMPETITORS!$B$761:$BX$762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COMPETITORS!$B$764:$BX$764</c:f>
              <c:numCache>
                <c:formatCode>#,##0_);\(#,##0\)</c:formatCode>
                <c:ptCount val="75"/>
                <c:pt idx="0">
                  <c:v>82474</c:v>
                </c:pt>
                <c:pt idx="1">
                  <c:v>92902</c:v>
                </c:pt>
                <c:pt idx="2">
                  <c:v>78134</c:v>
                </c:pt>
                <c:pt idx="3">
                  <c:v>93558</c:v>
                </c:pt>
                <c:pt idx="4">
                  <c:v>96243</c:v>
                </c:pt>
                <c:pt idx="5">
                  <c:v>103425</c:v>
                </c:pt>
                <c:pt idx="6">
                  <c:v>82182</c:v>
                </c:pt>
                <c:pt idx="7">
                  <c:v>90627</c:v>
                </c:pt>
                <c:pt idx="8">
                  <c:v>121247</c:v>
                </c:pt>
                <c:pt idx="9">
                  <c:v>121239</c:v>
                </c:pt>
                <c:pt idx="10">
                  <c:v>107162</c:v>
                </c:pt>
                <c:pt idx="11">
                  <c:v>95339</c:v>
                </c:pt>
                <c:pt idx="12">
                  <c:v>132422</c:v>
                </c:pt>
                <c:pt idx="13">
                  <c:v>139871</c:v>
                </c:pt>
                <c:pt idx="14">
                  <c:v>134628</c:v>
                </c:pt>
                <c:pt idx="15">
                  <c:v>96773</c:v>
                </c:pt>
                <c:pt idx="16">
                  <c:v>89232</c:v>
                </c:pt>
                <c:pt idx="17">
                  <c:v>98015</c:v>
                </c:pt>
                <c:pt idx="18">
                  <c:v>111119</c:v>
                </c:pt>
                <c:pt idx="19">
                  <c:v>115585</c:v>
                </c:pt>
                <c:pt idx="20">
                  <c:v>114450</c:v>
                </c:pt>
                <c:pt idx="21">
                  <c:v>115993</c:v>
                </c:pt>
                <c:pt idx="22">
                  <c:v>111751</c:v>
                </c:pt>
                <c:pt idx="23">
                  <c:v>109733</c:v>
                </c:pt>
                <c:pt idx="24">
                  <c:v>112201</c:v>
                </c:pt>
                <c:pt idx="25">
                  <c:v>120340</c:v>
                </c:pt>
                <c:pt idx="26">
                  <c:v>125253</c:v>
                </c:pt>
                <c:pt idx="27">
                  <c:v>133051</c:v>
                </c:pt>
                <c:pt idx="28">
                  <c:v>132040</c:v>
                </c:pt>
                <c:pt idx="29">
                  <c:v>135381</c:v>
                </c:pt>
                <c:pt idx="30">
                  <c:v>136983</c:v>
                </c:pt>
                <c:pt idx="31">
                  <c:v>133720</c:v>
                </c:pt>
                <c:pt idx="32">
                  <c:v>129757</c:v>
                </c:pt>
                <c:pt idx="33">
                  <c:v>115952</c:v>
                </c:pt>
                <c:pt idx="34">
                  <c:v>143689</c:v>
                </c:pt>
                <c:pt idx="35">
                  <c:v>138444</c:v>
                </c:pt>
                <c:pt idx="36">
                  <c:v>142850</c:v>
                </c:pt>
                <c:pt idx="37">
                  <c:v>141249</c:v>
                </c:pt>
                <c:pt idx="38">
                  <c:v>143362</c:v>
                </c:pt>
                <c:pt idx="39">
                  <c:v>133410</c:v>
                </c:pt>
                <c:pt idx="40">
                  <c:v>134702</c:v>
                </c:pt>
                <c:pt idx="41">
                  <c:v>138866</c:v>
                </c:pt>
                <c:pt idx="42">
                  <c:v>142446</c:v>
                </c:pt>
                <c:pt idx="43">
                  <c:v>158933</c:v>
                </c:pt>
                <c:pt idx="44">
                  <c:v>165386</c:v>
                </c:pt>
                <c:pt idx="45">
                  <c:v>165380</c:v>
                </c:pt>
                <c:pt idx="46">
                  <c:v>156679</c:v>
                </c:pt>
                <c:pt idx="47">
                  <c:v>160983</c:v>
                </c:pt>
                <c:pt idx="48">
                  <c:v>177378</c:v>
                </c:pt>
                <c:pt idx="49">
                  <c:v>173164</c:v>
                </c:pt>
                <c:pt idx="50">
                  <c:v>163895</c:v>
                </c:pt>
                <c:pt idx="51">
                  <c:v>151867</c:v>
                </c:pt>
                <c:pt idx="52">
                  <c:v>151312</c:v>
                </c:pt>
                <c:pt idx="53">
                  <c:v>153714</c:v>
                </c:pt>
                <c:pt idx="54">
                  <c:v>153825</c:v>
                </c:pt>
                <c:pt idx="55">
                  <c:v>142004</c:v>
                </c:pt>
                <c:pt idx="56">
                  <c:v>142954</c:v>
                </c:pt>
                <c:pt idx="57">
                  <c:v>143481</c:v>
                </c:pt>
                <c:pt idx="58">
                  <c:v>143644</c:v>
                </c:pt>
                <c:pt idx="59">
                  <c:v>144663</c:v>
                </c:pt>
                <c:pt idx="60">
                  <c:v>142747</c:v>
                </c:pt>
                <c:pt idx="61">
                  <c:v>157491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1-59D4-4F6D-97E8-B3EE8027237C}"/>
            </c:ext>
          </c:extLst>
        </c:ser>
        <c:ser>
          <c:idx val="2"/>
          <c:order val="2"/>
          <c:tx>
            <c:strRef>
              <c:f>COMPETITORS!$A$765</c:f>
              <c:strCache>
                <c:ptCount val="1"/>
                <c:pt idx="0">
                  <c:v>Company 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multiLvlStrRef>
              <c:f>COMPETITORS!$B$761:$BX$762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COMPETITORS!$B$765:$BX$765</c:f>
              <c:numCache>
                <c:formatCode>#,##0_);\(#,##0\)</c:formatCode>
                <c:ptCount val="75"/>
                <c:pt idx="0">
                  <c:v>82474</c:v>
                </c:pt>
                <c:pt idx="1">
                  <c:v>83968</c:v>
                </c:pt>
                <c:pt idx="2">
                  <c:v>79944</c:v>
                </c:pt>
                <c:pt idx="3">
                  <c:v>78345</c:v>
                </c:pt>
                <c:pt idx="4">
                  <c:v>88887</c:v>
                </c:pt>
                <c:pt idx="5">
                  <c:v>107492</c:v>
                </c:pt>
                <c:pt idx="6">
                  <c:v>112076</c:v>
                </c:pt>
                <c:pt idx="7">
                  <c:v>78952</c:v>
                </c:pt>
                <c:pt idx="8">
                  <c:v>78560</c:v>
                </c:pt>
                <c:pt idx="9">
                  <c:v>109150</c:v>
                </c:pt>
                <c:pt idx="10">
                  <c:v>107908</c:v>
                </c:pt>
                <c:pt idx="11">
                  <c:v>82718</c:v>
                </c:pt>
                <c:pt idx="12">
                  <c:v>79210</c:v>
                </c:pt>
                <c:pt idx="13">
                  <c:v>84559</c:v>
                </c:pt>
                <c:pt idx="14">
                  <c:v>113974</c:v>
                </c:pt>
                <c:pt idx="15">
                  <c:v>128994</c:v>
                </c:pt>
                <c:pt idx="16">
                  <c:v>111994</c:v>
                </c:pt>
                <c:pt idx="17">
                  <c:v>114528</c:v>
                </c:pt>
                <c:pt idx="18">
                  <c:v>109503</c:v>
                </c:pt>
                <c:pt idx="19">
                  <c:v>114108</c:v>
                </c:pt>
                <c:pt idx="20">
                  <c:v>116133</c:v>
                </c:pt>
                <c:pt idx="21">
                  <c:v>117883</c:v>
                </c:pt>
                <c:pt idx="22">
                  <c:v>131480</c:v>
                </c:pt>
                <c:pt idx="23">
                  <c:v>128644</c:v>
                </c:pt>
                <c:pt idx="24">
                  <c:v>134762</c:v>
                </c:pt>
                <c:pt idx="25">
                  <c:v>139453</c:v>
                </c:pt>
                <c:pt idx="26">
                  <c:v>124839</c:v>
                </c:pt>
                <c:pt idx="27">
                  <c:v>124069</c:v>
                </c:pt>
                <c:pt idx="28">
                  <c:v>120403</c:v>
                </c:pt>
                <c:pt idx="29">
                  <c:v>124712</c:v>
                </c:pt>
                <c:pt idx="30">
                  <c:v>130547</c:v>
                </c:pt>
                <c:pt idx="31">
                  <c:v>135813</c:v>
                </c:pt>
                <c:pt idx="32">
                  <c:v>143929</c:v>
                </c:pt>
                <c:pt idx="33">
                  <c:v>151561</c:v>
                </c:pt>
                <c:pt idx="34">
                  <c:v>141260</c:v>
                </c:pt>
                <c:pt idx="35">
                  <c:v>145187</c:v>
                </c:pt>
                <c:pt idx="36">
                  <c:v>132550</c:v>
                </c:pt>
                <c:pt idx="37">
                  <c:v>133629</c:v>
                </c:pt>
                <c:pt idx="38">
                  <c:v>138441</c:v>
                </c:pt>
                <c:pt idx="39">
                  <c:v>145943</c:v>
                </c:pt>
                <c:pt idx="40">
                  <c:v>149634</c:v>
                </c:pt>
                <c:pt idx="41">
                  <c:v>150629</c:v>
                </c:pt>
                <c:pt idx="42">
                  <c:v>152989</c:v>
                </c:pt>
                <c:pt idx="43">
                  <c:v>142709</c:v>
                </c:pt>
                <c:pt idx="44">
                  <c:v>139330</c:v>
                </c:pt>
                <c:pt idx="45">
                  <c:v>137777</c:v>
                </c:pt>
                <c:pt idx="46">
                  <c:v>142834</c:v>
                </c:pt>
                <c:pt idx="47">
                  <c:v>139373</c:v>
                </c:pt>
                <c:pt idx="48">
                  <c:v>127971</c:v>
                </c:pt>
                <c:pt idx="49">
                  <c:v>131638</c:v>
                </c:pt>
                <c:pt idx="50">
                  <c:v>131589</c:v>
                </c:pt>
                <c:pt idx="51">
                  <c:v>138529</c:v>
                </c:pt>
                <c:pt idx="52">
                  <c:v>138038</c:v>
                </c:pt>
                <c:pt idx="53">
                  <c:v>143218</c:v>
                </c:pt>
                <c:pt idx="54">
                  <c:v>143145</c:v>
                </c:pt>
                <c:pt idx="55">
                  <c:v>142107</c:v>
                </c:pt>
                <c:pt idx="56">
                  <c:v>143014</c:v>
                </c:pt>
                <c:pt idx="57">
                  <c:v>143499</c:v>
                </c:pt>
                <c:pt idx="58">
                  <c:v>143644</c:v>
                </c:pt>
                <c:pt idx="59">
                  <c:v>144663</c:v>
                </c:pt>
                <c:pt idx="60">
                  <c:v>146162</c:v>
                </c:pt>
                <c:pt idx="61">
                  <c:v>138650</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2-59D4-4F6D-97E8-B3EE8027237C}"/>
            </c:ext>
          </c:extLst>
        </c:ser>
        <c:ser>
          <c:idx val="3"/>
          <c:order val="3"/>
          <c:tx>
            <c:strRef>
              <c:f>COMPETITORS!$A$766</c:f>
              <c:strCache>
                <c:ptCount val="1"/>
                <c:pt idx="0">
                  <c:v>Company 4</c:v>
                </c:pt>
              </c:strCache>
            </c:strRef>
          </c:tx>
          <c:spPr>
            <a:ln w="12700">
              <a:solidFill>
                <a:srgbClr val="00FFFF"/>
              </a:solidFill>
              <a:prstDash val="solid"/>
            </a:ln>
          </c:spPr>
          <c:marker>
            <c:symbol val="x"/>
            <c:size val="5"/>
            <c:spPr>
              <a:noFill/>
              <a:ln>
                <a:solidFill>
                  <a:srgbClr val="00FFFF"/>
                </a:solidFill>
                <a:prstDash val="solid"/>
              </a:ln>
            </c:spPr>
          </c:marker>
          <c:cat>
            <c:multiLvlStrRef>
              <c:f>COMPETITORS!$B$761:$BX$762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COMPETITORS!$B$766:$BX$766</c:f>
              <c:numCache>
                <c:formatCode>#,##0_);\(#,##0\)</c:formatCode>
                <c:ptCount val="75"/>
                <c:pt idx="0">
                  <c:v>82474</c:v>
                </c:pt>
                <c:pt idx="1">
                  <c:v>92902</c:v>
                </c:pt>
                <c:pt idx="2">
                  <c:v>93760</c:v>
                </c:pt>
                <c:pt idx="3">
                  <c:v>76321</c:v>
                </c:pt>
                <c:pt idx="4">
                  <c:v>73062</c:v>
                </c:pt>
                <c:pt idx="5">
                  <c:v>89630</c:v>
                </c:pt>
                <c:pt idx="6">
                  <c:v>112791</c:v>
                </c:pt>
                <c:pt idx="7">
                  <c:v>123890</c:v>
                </c:pt>
                <c:pt idx="8">
                  <c:v>90309</c:v>
                </c:pt>
                <c:pt idx="9">
                  <c:v>91898</c:v>
                </c:pt>
                <c:pt idx="10">
                  <c:v>119170</c:v>
                </c:pt>
                <c:pt idx="11">
                  <c:v>122283</c:v>
                </c:pt>
                <c:pt idx="12">
                  <c:v>106268</c:v>
                </c:pt>
                <c:pt idx="13">
                  <c:v>107367</c:v>
                </c:pt>
                <c:pt idx="14">
                  <c:v>110487</c:v>
                </c:pt>
                <c:pt idx="15">
                  <c:v>135079</c:v>
                </c:pt>
                <c:pt idx="16">
                  <c:v>132983</c:v>
                </c:pt>
                <c:pt idx="17">
                  <c:v>121406</c:v>
                </c:pt>
                <c:pt idx="18">
                  <c:v>115789</c:v>
                </c:pt>
                <c:pt idx="19">
                  <c:v>117513</c:v>
                </c:pt>
                <c:pt idx="20">
                  <c:v>117917</c:v>
                </c:pt>
                <c:pt idx="21">
                  <c:v>118823</c:v>
                </c:pt>
                <c:pt idx="22">
                  <c:v>109847</c:v>
                </c:pt>
                <c:pt idx="23">
                  <c:v>103425</c:v>
                </c:pt>
                <c:pt idx="24">
                  <c:v>109385</c:v>
                </c:pt>
                <c:pt idx="25">
                  <c:v>114165</c:v>
                </c:pt>
                <c:pt idx="26">
                  <c:v>140861</c:v>
                </c:pt>
                <c:pt idx="27">
                  <c:v>149985</c:v>
                </c:pt>
                <c:pt idx="28">
                  <c:v>148541</c:v>
                </c:pt>
                <c:pt idx="29">
                  <c:v>153324</c:v>
                </c:pt>
                <c:pt idx="30">
                  <c:v>145688</c:v>
                </c:pt>
                <c:pt idx="31">
                  <c:v>143292</c:v>
                </c:pt>
                <c:pt idx="32">
                  <c:v>130466</c:v>
                </c:pt>
                <c:pt idx="33">
                  <c:v>124802</c:v>
                </c:pt>
                <c:pt idx="34">
                  <c:v>144058</c:v>
                </c:pt>
                <c:pt idx="35">
                  <c:v>138700</c:v>
                </c:pt>
                <c:pt idx="36">
                  <c:v>143044</c:v>
                </c:pt>
                <c:pt idx="37">
                  <c:v>141391</c:v>
                </c:pt>
                <c:pt idx="38">
                  <c:v>143468</c:v>
                </c:pt>
                <c:pt idx="39">
                  <c:v>133483</c:v>
                </c:pt>
                <c:pt idx="40">
                  <c:v>134758</c:v>
                </c:pt>
                <c:pt idx="41">
                  <c:v>138909</c:v>
                </c:pt>
                <c:pt idx="42">
                  <c:v>142480</c:v>
                </c:pt>
                <c:pt idx="43">
                  <c:v>158963</c:v>
                </c:pt>
                <c:pt idx="44">
                  <c:v>165411</c:v>
                </c:pt>
                <c:pt idx="45">
                  <c:v>165399</c:v>
                </c:pt>
                <c:pt idx="46">
                  <c:v>156693</c:v>
                </c:pt>
                <c:pt idx="47">
                  <c:v>160994</c:v>
                </c:pt>
                <c:pt idx="48">
                  <c:v>161387</c:v>
                </c:pt>
                <c:pt idx="49">
                  <c:v>167979</c:v>
                </c:pt>
                <c:pt idx="50">
                  <c:v>159068</c:v>
                </c:pt>
                <c:pt idx="51">
                  <c:v>151872</c:v>
                </c:pt>
                <c:pt idx="52">
                  <c:v>151316</c:v>
                </c:pt>
                <c:pt idx="53">
                  <c:v>153718</c:v>
                </c:pt>
                <c:pt idx="54">
                  <c:v>153828</c:v>
                </c:pt>
                <c:pt idx="55">
                  <c:v>142006</c:v>
                </c:pt>
                <c:pt idx="56">
                  <c:v>142955</c:v>
                </c:pt>
                <c:pt idx="57">
                  <c:v>143481</c:v>
                </c:pt>
                <c:pt idx="58">
                  <c:v>143644</c:v>
                </c:pt>
                <c:pt idx="59">
                  <c:v>144663</c:v>
                </c:pt>
                <c:pt idx="60">
                  <c:v>146162</c:v>
                </c:pt>
                <c:pt idx="61">
                  <c:v>176085</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3-59D4-4F6D-97E8-B3EE8027237C}"/>
            </c:ext>
          </c:extLst>
        </c:ser>
        <c:ser>
          <c:idx val="4"/>
          <c:order val="4"/>
          <c:tx>
            <c:strRef>
              <c:f>COMPETITORS!$A$767</c:f>
              <c:strCache>
                <c:ptCount val="1"/>
                <c:pt idx="0">
                  <c:v>Company 5</c:v>
                </c:pt>
              </c:strCache>
            </c:strRef>
          </c:tx>
          <c:spPr>
            <a:ln w="12700">
              <a:solidFill>
                <a:srgbClr val="800080"/>
              </a:solidFill>
              <a:prstDash val="solid"/>
            </a:ln>
          </c:spPr>
          <c:marker>
            <c:symbol val="star"/>
            <c:size val="5"/>
            <c:spPr>
              <a:noFill/>
              <a:ln>
                <a:solidFill>
                  <a:srgbClr val="800080"/>
                </a:solidFill>
                <a:prstDash val="solid"/>
              </a:ln>
            </c:spPr>
          </c:marker>
          <c:cat>
            <c:multiLvlStrRef>
              <c:f>COMPETITORS!$B$761:$BX$762</c:f>
              <c:multiLvlStrCache>
                <c:ptCount val="75"/>
                <c:lvl>
                  <c:pt idx="0">
                    <c:v>-</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lvl>
                <c:lvl>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pt idx="25">
                    <c:v>Q26</c:v>
                  </c:pt>
                  <c:pt idx="26">
                    <c:v>Q27</c:v>
                  </c:pt>
                  <c:pt idx="27">
                    <c:v>Q28</c:v>
                  </c:pt>
                  <c:pt idx="28">
                    <c:v>Q29</c:v>
                  </c:pt>
                  <c:pt idx="29">
                    <c:v>Q30</c:v>
                  </c:pt>
                  <c:pt idx="30">
                    <c:v>Q31</c:v>
                  </c:pt>
                  <c:pt idx="31">
                    <c:v>Q32</c:v>
                  </c:pt>
                  <c:pt idx="32">
                    <c:v>Q33</c:v>
                  </c:pt>
                  <c:pt idx="33">
                    <c:v>Q34</c:v>
                  </c:pt>
                  <c:pt idx="34">
                    <c:v>Q35</c:v>
                  </c:pt>
                  <c:pt idx="35">
                    <c:v>Q36</c:v>
                  </c:pt>
                  <c:pt idx="36">
                    <c:v>Q37</c:v>
                  </c:pt>
                  <c:pt idx="37">
                    <c:v>Q38</c:v>
                  </c:pt>
                  <c:pt idx="38">
                    <c:v>Q39</c:v>
                  </c:pt>
                  <c:pt idx="39">
                    <c:v>Q40</c:v>
                  </c:pt>
                  <c:pt idx="40">
                    <c:v>Q41</c:v>
                  </c:pt>
                  <c:pt idx="41">
                    <c:v>Q42</c:v>
                  </c:pt>
                  <c:pt idx="42">
                    <c:v>Q43</c:v>
                  </c:pt>
                  <c:pt idx="43">
                    <c:v>Q44</c:v>
                  </c:pt>
                  <c:pt idx="44">
                    <c:v>Q45</c:v>
                  </c:pt>
                  <c:pt idx="45">
                    <c:v>Q46</c:v>
                  </c:pt>
                  <c:pt idx="46">
                    <c:v>Q47</c:v>
                  </c:pt>
                  <c:pt idx="47">
                    <c:v>Q48</c:v>
                  </c:pt>
                  <c:pt idx="48">
                    <c:v>Q49</c:v>
                  </c:pt>
                  <c:pt idx="49">
                    <c:v>Q50</c:v>
                  </c:pt>
                  <c:pt idx="50">
                    <c:v>Q51</c:v>
                  </c:pt>
                  <c:pt idx="51">
                    <c:v>Q52</c:v>
                  </c:pt>
                  <c:pt idx="52">
                    <c:v>Q53</c:v>
                  </c:pt>
                  <c:pt idx="53">
                    <c:v>Q54</c:v>
                  </c:pt>
                  <c:pt idx="54">
                    <c:v>Q55</c:v>
                  </c:pt>
                  <c:pt idx="55">
                    <c:v>Q56</c:v>
                  </c:pt>
                  <c:pt idx="56">
                    <c:v>Q57</c:v>
                  </c:pt>
                  <c:pt idx="57">
                    <c:v>Q58</c:v>
                  </c:pt>
                  <c:pt idx="58">
                    <c:v>Q59</c:v>
                  </c:pt>
                  <c:pt idx="59">
                    <c:v>Q60</c:v>
                  </c:pt>
                  <c:pt idx="60">
                    <c:v>Q61</c:v>
                  </c:pt>
                  <c:pt idx="61">
                    <c:v>Q62</c:v>
                  </c:pt>
                  <c:pt idx="62">
                    <c:v>Q63</c:v>
                  </c:pt>
                  <c:pt idx="63">
                    <c:v>Q64</c:v>
                  </c:pt>
                  <c:pt idx="64">
                    <c:v>Q65</c:v>
                  </c:pt>
                  <c:pt idx="65">
                    <c:v>Q66</c:v>
                  </c:pt>
                  <c:pt idx="66">
                    <c:v>Q67</c:v>
                  </c:pt>
                  <c:pt idx="67">
                    <c:v>Q68</c:v>
                  </c:pt>
                  <c:pt idx="68">
                    <c:v>Q69</c:v>
                  </c:pt>
                  <c:pt idx="69">
                    <c:v>Q70</c:v>
                  </c:pt>
                  <c:pt idx="70">
                    <c:v>Q71</c:v>
                  </c:pt>
                  <c:pt idx="71">
                    <c:v>Q72</c:v>
                  </c:pt>
                  <c:pt idx="72">
                    <c:v>Q73</c:v>
                  </c:pt>
                  <c:pt idx="73">
                    <c:v>Q74</c:v>
                  </c:pt>
                  <c:pt idx="74">
                    <c:v>Q75</c:v>
                  </c:pt>
                </c:lvl>
              </c:multiLvlStrCache>
            </c:multiLvlStrRef>
          </c:cat>
          <c:val>
            <c:numRef>
              <c:f>COMPETITORS!$B$767:$BX$767</c:f>
              <c:numCache>
                <c:formatCode>#,##0_);\(#,##0\)</c:formatCode>
                <c:ptCount val="75"/>
                <c:pt idx="0">
                  <c:v>82474</c:v>
                </c:pt>
                <c:pt idx="1">
                  <c:v>83968</c:v>
                </c:pt>
                <c:pt idx="2">
                  <c:v>87743</c:v>
                </c:pt>
                <c:pt idx="3">
                  <c:v>87351</c:v>
                </c:pt>
                <c:pt idx="4">
                  <c:v>81772</c:v>
                </c:pt>
                <c:pt idx="5">
                  <c:v>73229</c:v>
                </c:pt>
                <c:pt idx="6">
                  <c:v>86225</c:v>
                </c:pt>
                <c:pt idx="7">
                  <c:v>87875</c:v>
                </c:pt>
                <c:pt idx="8">
                  <c:v>95724</c:v>
                </c:pt>
                <c:pt idx="9">
                  <c:v>83951</c:v>
                </c:pt>
                <c:pt idx="10">
                  <c:v>94911</c:v>
                </c:pt>
                <c:pt idx="11">
                  <c:v>130967</c:v>
                </c:pt>
                <c:pt idx="12">
                  <c:v>120181</c:v>
                </c:pt>
                <c:pt idx="13">
                  <c:v>95326</c:v>
                </c:pt>
                <c:pt idx="14">
                  <c:v>94420</c:v>
                </c:pt>
                <c:pt idx="15">
                  <c:v>109736</c:v>
                </c:pt>
                <c:pt idx="16">
                  <c:v>140240</c:v>
                </c:pt>
                <c:pt idx="17">
                  <c:v>131258</c:v>
                </c:pt>
                <c:pt idx="18">
                  <c:v>128466</c:v>
                </c:pt>
                <c:pt idx="19">
                  <c:v>126658</c:v>
                </c:pt>
                <c:pt idx="20">
                  <c:v>121867</c:v>
                </c:pt>
                <c:pt idx="21">
                  <c:v>121661</c:v>
                </c:pt>
                <c:pt idx="22">
                  <c:v>122824</c:v>
                </c:pt>
                <c:pt idx="23">
                  <c:v>124654</c:v>
                </c:pt>
                <c:pt idx="24">
                  <c:v>126663</c:v>
                </c:pt>
                <c:pt idx="25">
                  <c:v>112471</c:v>
                </c:pt>
                <c:pt idx="26">
                  <c:v>115913</c:v>
                </c:pt>
                <c:pt idx="27">
                  <c:v>116521</c:v>
                </c:pt>
                <c:pt idx="28">
                  <c:v>133377</c:v>
                </c:pt>
                <c:pt idx="29">
                  <c:v>127479</c:v>
                </c:pt>
                <c:pt idx="30">
                  <c:v>131494</c:v>
                </c:pt>
                <c:pt idx="31">
                  <c:v>133193</c:v>
                </c:pt>
                <c:pt idx="32">
                  <c:v>156313</c:v>
                </c:pt>
                <c:pt idx="33">
                  <c:v>150086</c:v>
                </c:pt>
                <c:pt idx="34">
                  <c:v>143816</c:v>
                </c:pt>
                <c:pt idx="35">
                  <c:v>146328</c:v>
                </c:pt>
                <c:pt idx="36">
                  <c:v>136836</c:v>
                </c:pt>
                <c:pt idx="37">
                  <c:v>137021</c:v>
                </c:pt>
                <c:pt idx="38">
                  <c:v>141070</c:v>
                </c:pt>
                <c:pt idx="39">
                  <c:v>148079</c:v>
                </c:pt>
                <c:pt idx="40">
                  <c:v>151339</c:v>
                </c:pt>
                <c:pt idx="41">
                  <c:v>151973</c:v>
                </c:pt>
                <c:pt idx="42">
                  <c:v>154063</c:v>
                </c:pt>
                <c:pt idx="43">
                  <c:v>143527</c:v>
                </c:pt>
                <c:pt idx="44">
                  <c:v>139980</c:v>
                </c:pt>
                <c:pt idx="45">
                  <c:v>138298</c:v>
                </c:pt>
                <c:pt idx="46">
                  <c:v>143270</c:v>
                </c:pt>
                <c:pt idx="47">
                  <c:v>139716</c:v>
                </c:pt>
                <c:pt idx="48">
                  <c:v>128225</c:v>
                </c:pt>
                <c:pt idx="49">
                  <c:v>131855</c:v>
                </c:pt>
                <c:pt idx="50">
                  <c:v>131769</c:v>
                </c:pt>
                <c:pt idx="51">
                  <c:v>138675</c:v>
                </c:pt>
                <c:pt idx="52">
                  <c:v>138158</c:v>
                </c:pt>
                <c:pt idx="53">
                  <c:v>143312</c:v>
                </c:pt>
                <c:pt idx="54">
                  <c:v>143218</c:v>
                </c:pt>
                <c:pt idx="55">
                  <c:v>142164</c:v>
                </c:pt>
                <c:pt idx="56">
                  <c:v>143059</c:v>
                </c:pt>
                <c:pt idx="57">
                  <c:v>143499</c:v>
                </c:pt>
                <c:pt idx="58">
                  <c:v>143644</c:v>
                </c:pt>
                <c:pt idx="59">
                  <c:v>144663</c:v>
                </c:pt>
                <c:pt idx="60">
                  <c:v>146162</c:v>
                </c:pt>
                <c:pt idx="61">
                  <c:v>139621</c:v>
                </c:pt>
                <c:pt idx="62">
                  <c:v>0</c:v>
                </c:pt>
                <c:pt idx="63">
                  <c:v>0</c:v>
                </c:pt>
                <c:pt idx="64">
                  <c:v>0</c:v>
                </c:pt>
                <c:pt idx="65">
                  <c:v>0</c:v>
                </c:pt>
                <c:pt idx="66">
                  <c:v>0</c:v>
                </c:pt>
                <c:pt idx="67">
                  <c:v>0</c:v>
                </c:pt>
                <c:pt idx="68">
                  <c:v>0</c:v>
                </c:pt>
                <c:pt idx="69">
                  <c:v>0</c:v>
                </c:pt>
                <c:pt idx="70">
                  <c:v>0</c:v>
                </c:pt>
                <c:pt idx="71">
                  <c:v>0</c:v>
                </c:pt>
                <c:pt idx="72">
                  <c:v>0</c:v>
                </c:pt>
                <c:pt idx="73">
                  <c:v>0</c:v>
                </c:pt>
                <c:pt idx="74">
                  <c:v>0</c:v>
                </c:pt>
              </c:numCache>
            </c:numRef>
          </c:val>
          <c:smooth val="0"/>
          <c:extLst>
            <c:ext xmlns:c16="http://schemas.microsoft.com/office/drawing/2014/chart" uri="{C3380CC4-5D6E-409C-BE32-E72D297353CC}">
              <c16:uniqueId val="{00000004-59D4-4F6D-97E8-B3EE8027237C}"/>
            </c:ext>
          </c:extLst>
        </c:ser>
        <c:dLbls>
          <c:showLegendKey val="0"/>
          <c:showVal val="0"/>
          <c:showCatName val="0"/>
          <c:showSerName val="0"/>
          <c:showPercent val="0"/>
          <c:showBubbleSize val="0"/>
        </c:dLbls>
        <c:marker val="1"/>
        <c:smooth val="0"/>
        <c:axId val="162096256"/>
        <c:axId val="162098560"/>
      </c:lineChart>
      <c:catAx>
        <c:axId val="162096256"/>
        <c:scaling>
          <c:orientation val="minMax"/>
        </c:scaling>
        <c:delete val="0"/>
        <c:axPos val="b"/>
        <c:title>
          <c:tx>
            <c:rich>
              <a:bodyPr/>
              <a:lstStyle/>
              <a:p>
                <a:pPr>
                  <a:defRPr sz="1000" b="1" i="0" u="none" strike="noStrike" baseline="0%">
                    <a:solidFill>
                      <a:srgbClr val="000000"/>
                    </a:solidFill>
                    <a:latin typeface="Arial"/>
                    <a:ea typeface="Arial"/>
                    <a:cs typeface="Arial"/>
                  </a:defRPr>
                </a:pPr>
                <a:r>
                  <a:t>QUARTERS</a:t>
                </a:r>
              </a:p>
            </c:rich>
          </c:tx>
          <c:layout>
            <c:manualLayout>
              <c:xMode val="edge"/>
              <c:yMode val="edge"/>
              <c:x val="0.48397863818424564"/>
              <c:y val="0.895027624309392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2098560"/>
        <c:crosses val="autoZero"/>
        <c:auto val="1"/>
        <c:lblAlgn val="ctr"/>
        <c:lblOffset val="100"/>
        <c:tickLblSkip val="1"/>
        <c:tickMarkSkip val="1"/>
        <c:noMultiLvlLbl val="0"/>
      </c:catAx>
      <c:valAx>
        <c:axId val="162098560"/>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t>UNITS SOLD</a:t>
                </a:r>
              </a:p>
            </c:rich>
          </c:tx>
          <c:layout>
            <c:manualLayout>
              <c:xMode val="edge"/>
              <c:yMode val="edge"/>
              <c:x val="5.3404539385847796E-3"/>
              <c:y val="0.34806629834254144"/>
            </c:manualLayout>
          </c:layout>
          <c:overlay val="0"/>
          <c:spPr>
            <a:noFill/>
            <a:ln w="25400">
              <a:noFill/>
            </a:ln>
          </c:spPr>
        </c:title>
        <c:numFmt formatCode="#,##0_);\(#,##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62096256"/>
        <c:crosses val="autoZero"/>
        <c:crossBetween val="between"/>
      </c:valAx>
      <c:spPr>
        <a:solidFill>
          <a:srgbClr val="C0C0C0"/>
        </a:solidFill>
        <a:ln w="12700">
          <a:solidFill>
            <a:srgbClr val="808080"/>
          </a:solidFill>
          <a:prstDash val="solid"/>
        </a:ln>
      </c:spPr>
    </c:plotArea>
    <c:legend>
      <c:legendPos val="r"/>
      <c:layout>
        <c:manualLayout>
          <c:xMode val="edge"/>
          <c:yMode val="edge"/>
          <c:x val="0.97290889577096695"/>
          <c:y val="0.31767955801104975"/>
          <c:w val="1.6634983562278379E-2"/>
          <c:h val="0.2928176795580110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Drop" dropLines="32" dropStyle="combo" dx="22" fmlaRange="CopyVars" noThreeD="1" sel="62" val="60"/>
</file>

<file path=xl/ctrlProps/ctrlProp26.xml><?xml version="1.0" encoding="utf-8"?>
<formControlPr xmlns="http://schemas.microsoft.com/office/spreadsheetml/2009/9/main" objectType="Drop" dropLines="32" dropStyle="combo" dx="22" fmlaRange="CopyVars" noThreeD="1" sel="62" val="23"/>
</file>

<file path=xl/ctrlProps/ctrlProp27.xml><?xml version="1.0" encoding="utf-8"?>
<formControlPr xmlns="http://schemas.microsoft.com/office/spreadsheetml/2009/9/main" objectType="Drop" dropLines="32" dropStyle="combo" dx="22" fmlaRange="CopyVars" noThreeD="1" sel="62" val="0"/>
</file>

<file path=xl/ctrlProps/ctrlProp28.xml><?xml version="1.0" encoding="utf-8"?>
<formControlPr xmlns="http://schemas.microsoft.com/office/spreadsheetml/2009/9/main" objectType="Drop" dropLines="32" dropStyle="combo" dx="22" fmlaRange="CopyVars" noThreeD="1" sel="62" val="20"/>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ctrlProps/ctrlProp31.xml><?xml version="1.0" encoding="utf-8"?>
<formControlPr xmlns="http://schemas.microsoft.com/office/spreadsheetml/2009/9/main" objectType="Button" lockText="1"/>
</file>

<file path=xl/ctrlProps/ctrlProp32.xml><?xml version="1.0" encoding="utf-8"?>
<formControlPr xmlns="http://schemas.microsoft.com/office/spreadsheetml/2009/9/main" objectType="Button" lockText="1"/>
</file>

<file path=xl/ctrlProps/ctrlProp33.xml><?xml version="1.0" encoding="utf-8"?>
<formControlPr xmlns="http://schemas.microsoft.com/office/spreadsheetml/2009/9/main" objectType="Button" lockText="1"/>
</file>

<file path=xl/ctrlProps/ctrlProp34.xml><?xml version="1.0" encoding="utf-8"?>
<formControlPr xmlns="http://schemas.microsoft.com/office/spreadsheetml/2009/9/main" objectType="Button" lockText="1"/>
</file>

<file path=xl/ctrlProps/ctrlProp35.xml><?xml version="1.0" encoding="utf-8"?>
<formControlPr xmlns="http://schemas.microsoft.com/office/spreadsheetml/2009/9/main" objectType="Button" lockText="1"/>
</file>

<file path=xl/ctrlProps/ctrlProp36.xml><?xml version="1.0" encoding="utf-8"?>
<formControlPr xmlns="http://schemas.microsoft.com/office/spreadsheetml/2009/9/main" objectType="Button" lockText="1"/>
</file>

<file path=xl/ctrlProps/ctrlProp37.xml><?xml version="1.0" encoding="utf-8"?>
<formControlPr xmlns="http://schemas.microsoft.com/office/spreadsheetml/2009/9/main" objectType="Button" lockText="1"/>
</file>

<file path=xl/ctrlProps/ctrlProp38.xml><?xml version="1.0" encoding="utf-8"?>
<formControlPr xmlns="http://schemas.microsoft.com/office/spreadsheetml/2009/9/main" objectType="Button" lockText="1"/>
</file>

<file path=xl/ctrlProps/ctrlProp39.xml><?xml version="1.0" encoding="utf-8"?>
<formControlPr xmlns="http://schemas.microsoft.com/office/spreadsheetml/2009/9/main" objectType="Button" lockText="1"/>
</file>

<file path=xl/ctrlProps/ctrlProp40.xml><?xml version="1.0" encoding="utf-8"?>
<formControlPr xmlns="http://schemas.microsoft.com/office/spreadsheetml/2009/9/main" objectType="Button" lockText="1"/>
</file>

<file path=xl/ctrlProps/ctrlProp41.xml><?xml version="1.0" encoding="utf-8"?>
<formControlPr xmlns="http://schemas.microsoft.com/office/spreadsheetml/2009/9/main" objectType="Button" lockText="1"/>
</file>

<file path=xl/ctrlProps/ctrlProp42.xml><?xml version="1.0" encoding="utf-8"?>
<formControlPr xmlns="http://schemas.microsoft.com/office/spreadsheetml/2009/9/main" objectType="Button" lockText="1"/>
</file>

<file path=xl/ctrlProps/ctrlProp43.xml><?xml version="1.0" encoding="utf-8"?>
<formControlPr xmlns="http://schemas.microsoft.com/office/spreadsheetml/2009/9/main" objectType="Button" lockText="1"/>
</file>

<file path=xl/ctrlProps/ctrlProp44.xml><?xml version="1.0" encoding="utf-8"?>
<formControlPr xmlns="http://schemas.microsoft.com/office/spreadsheetml/2009/9/main" objectType="Button" lockText="1"/>
</file>

<file path=xl/ctrlProps/ctrlProp45.xml><?xml version="1.0" encoding="utf-8"?>
<formControlPr xmlns="http://schemas.microsoft.com/office/spreadsheetml/2009/9/main" objectType="Button" lockText="1"/>
</file>

<file path=xl/ctrlProps/ctrlProp46.xml><?xml version="1.0" encoding="utf-8"?>
<formControlPr xmlns="http://schemas.microsoft.com/office/spreadsheetml/2009/9/main" objectType="Button" lockText="1"/>
</file>

<file path=xl/ctrlProps/ctrlProp47.xml><?xml version="1.0" encoding="utf-8"?>
<formControlPr xmlns="http://schemas.microsoft.com/office/spreadsheetml/2009/9/main" objectType="Button" lockText="1"/>
</file>

<file path=xl/ctrlProps/ctrlProp48.xml><?xml version="1.0" encoding="utf-8"?>
<formControlPr xmlns="http://schemas.microsoft.com/office/spreadsheetml/2009/9/main" objectType="Button" lockText="1"/>
</file>

<file path=xl/ctrlProps/ctrlProp49.xml><?xml version="1.0" encoding="utf-8"?>
<formControlPr xmlns="http://schemas.microsoft.com/office/spreadsheetml/2009/9/main" objectType="Button" lockText="1"/>
</file>

<file path=xl/ctrlProps/ctrlProp50.xml><?xml version="1.0" encoding="utf-8"?>
<formControlPr xmlns="http://schemas.microsoft.com/office/spreadsheetml/2009/9/main" objectType="Button" lockText="1"/>
</file>

<file path=xl/ctrlProps/ctrlProp51.xml><?xml version="1.0" encoding="utf-8"?>
<formControlPr xmlns="http://schemas.microsoft.com/office/spreadsheetml/2009/9/main" objectType="Button" lockText="1"/>
</file>

<file path=xl/ctrlProps/ctrlProp52.xml><?xml version="1.0" encoding="utf-8"?>
<formControlPr xmlns="http://schemas.microsoft.com/office/spreadsheetml/2009/9/main" objectType="Button" lockText="1"/>
</file>

<file path=xl/ctrlProps/ctrlProp53.xml><?xml version="1.0" encoding="utf-8"?>
<formControlPr xmlns="http://schemas.microsoft.com/office/spreadsheetml/2009/9/main" objectType="Button" lockText="1"/>
</file>

<file path=xl/ctrlProps/ctrlProp54.xml><?xml version="1.0" encoding="utf-8"?>
<formControlPr xmlns="http://schemas.microsoft.com/office/spreadsheetml/2009/9/main" objectType="Button" lockText="1"/>
</file>

<file path=xl/drawings/_rels/drawing5.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4" Type="http://purl.oclc.org/ooxml/officeDocument/relationships/chart" Target="../charts/chart4.xml"/></Relationships>
</file>

<file path=xl/drawings/_rels/drawing8.xml.rels><?xml version="1.0" encoding="UTF-8" standalone="yes"?>
<Relationships xmlns="http://schemas.openxmlformats.org/package/2006/relationships"><Relationship Id="rId8" Type="http://purl.oclc.org/ooxml/officeDocument/relationships/chart" Target="../charts/chart12.xml"/><Relationship Id="rId13" Type="http://purl.oclc.org/ooxml/officeDocument/relationships/chart" Target="../charts/chart17.xml"/><Relationship Id="rId18" Type="http://purl.oclc.org/ooxml/officeDocument/relationships/chart" Target="../charts/chart22.xml"/><Relationship Id="rId3" Type="http://purl.oclc.org/ooxml/officeDocument/relationships/chart" Target="../charts/chart7.xml"/><Relationship Id="rId7" Type="http://purl.oclc.org/ooxml/officeDocument/relationships/chart" Target="../charts/chart11.xml"/><Relationship Id="rId12" Type="http://purl.oclc.org/ooxml/officeDocument/relationships/chart" Target="../charts/chart16.xml"/><Relationship Id="rId17" Type="http://purl.oclc.org/ooxml/officeDocument/relationships/chart" Target="../charts/chart21.xml"/><Relationship Id="rId2" Type="http://purl.oclc.org/ooxml/officeDocument/relationships/chart" Target="../charts/chart6.xml"/><Relationship Id="rId16" Type="http://purl.oclc.org/ooxml/officeDocument/relationships/chart" Target="../charts/chart20.xml"/><Relationship Id="rId1" Type="http://purl.oclc.org/ooxml/officeDocument/relationships/chart" Target="../charts/chart5.xml"/><Relationship Id="rId6" Type="http://purl.oclc.org/ooxml/officeDocument/relationships/chart" Target="../charts/chart10.xml"/><Relationship Id="rId11" Type="http://purl.oclc.org/ooxml/officeDocument/relationships/chart" Target="../charts/chart15.xml"/><Relationship Id="rId5" Type="http://purl.oclc.org/ooxml/officeDocument/relationships/chart" Target="../charts/chart9.xml"/><Relationship Id="rId15" Type="http://purl.oclc.org/ooxml/officeDocument/relationships/chart" Target="../charts/chart19.xml"/><Relationship Id="rId10" Type="http://purl.oclc.org/ooxml/officeDocument/relationships/chart" Target="../charts/chart14.xml"/><Relationship Id="rId19" Type="http://purl.oclc.org/ooxml/officeDocument/relationships/chart" Target="../charts/chart23.xml"/><Relationship Id="rId4" Type="http://purl.oclc.org/ooxml/officeDocument/relationships/chart" Target="../charts/chart8.xml"/><Relationship Id="rId9" Type="http://purl.oclc.org/ooxml/officeDocument/relationships/chart" Target="../charts/chart13.xml"/><Relationship Id="rId14" Type="http://purl.oclc.org/ooxml/officeDocument/relationships/chart" Target="../charts/chart18.xml"/></Relationships>
</file>

<file path=xl/drawings/_rels/vmlDrawing8.vml.rels><?xml version="1.0" encoding="UTF-8" standalone="yes"?>
<Relationships xmlns="http://schemas.openxmlformats.org/package/2006/relationships"><Relationship Id="rId117" Type="http://purl.oclc.org/ooxml/officeDocument/relationships/image" Target="../media/image117.emf"/><Relationship Id="rId299" Type="http://purl.oclc.org/ooxml/officeDocument/relationships/image" Target="../media/image299.emf"/><Relationship Id="rId21" Type="http://purl.oclc.org/ooxml/officeDocument/relationships/image" Target="../media/image21.emf"/><Relationship Id="rId63" Type="http://purl.oclc.org/ooxml/officeDocument/relationships/image" Target="../media/image63.emf"/><Relationship Id="rId159" Type="http://purl.oclc.org/ooxml/officeDocument/relationships/image" Target="../media/image159.emf"/><Relationship Id="rId324" Type="http://purl.oclc.org/ooxml/officeDocument/relationships/image" Target="../media/image324.emf"/><Relationship Id="rId366" Type="http://purl.oclc.org/ooxml/officeDocument/relationships/image" Target="../media/image366.emf"/><Relationship Id="rId170" Type="http://purl.oclc.org/ooxml/officeDocument/relationships/image" Target="../media/image170.emf"/><Relationship Id="rId226" Type="http://purl.oclc.org/ooxml/officeDocument/relationships/image" Target="../media/image226.emf"/><Relationship Id="rId268" Type="http://purl.oclc.org/ooxml/officeDocument/relationships/image" Target="../media/image268.emf"/><Relationship Id="rId32" Type="http://purl.oclc.org/ooxml/officeDocument/relationships/image" Target="../media/image32.emf"/><Relationship Id="rId74" Type="http://purl.oclc.org/ooxml/officeDocument/relationships/image" Target="../media/image74.emf"/><Relationship Id="rId128" Type="http://purl.oclc.org/ooxml/officeDocument/relationships/image" Target="../media/image128.emf"/><Relationship Id="rId335" Type="http://purl.oclc.org/ooxml/officeDocument/relationships/image" Target="../media/image335.emf"/><Relationship Id="rId377" Type="http://purl.oclc.org/ooxml/officeDocument/relationships/image" Target="../media/image377.emf"/><Relationship Id="rId5" Type="http://purl.oclc.org/ooxml/officeDocument/relationships/image" Target="../media/image5.emf"/><Relationship Id="rId181" Type="http://purl.oclc.org/ooxml/officeDocument/relationships/image" Target="../media/image181.emf"/><Relationship Id="rId237" Type="http://purl.oclc.org/ooxml/officeDocument/relationships/image" Target="../media/image237.emf"/><Relationship Id="rId279" Type="http://purl.oclc.org/ooxml/officeDocument/relationships/image" Target="../media/image279.emf"/><Relationship Id="rId43" Type="http://purl.oclc.org/ooxml/officeDocument/relationships/image" Target="../media/image43.emf"/><Relationship Id="rId139" Type="http://purl.oclc.org/ooxml/officeDocument/relationships/image" Target="../media/image139.emf"/><Relationship Id="rId290" Type="http://purl.oclc.org/ooxml/officeDocument/relationships/image" Target="../media/image290.emf"/><Relationship Id="rId304" Type="http://purl.oclc.org/ooxml/officeDocument/relationships/image" Target="../media/image304.emf"/><Relationship Id="rId346" Type="http://purl.oclc.org/ooxml/officeDocument/relationships/image" Target="../media/image346.emf"/><Relationship Id="rId85" Type="http://purl.oclc.org/ooxml/officeDocument/relationships/image" Target="../media/image85.emf"/><Relationship Id="rId150" Type="http://purl.oclc.org/ooxml/officeDocument/relationships/image" Target="../media/image150.emf"/><Relationship Id="rId192" Type="http://purl.oclc.org/ooxml/officeDocument/relationships/image" Target="../media/image192.emf"/><Relationship Id="rId206" Type="http://purl.oclc.org/ooxml/officeDocument/relationships/image" Target="../media/image206.emf"/><Relationship Id="rId248" Type="http://purl.oclc.org/ooxml/officeDocument/relationships/image" Target="../media/image248.emf"/><Relationship Id="rId12" Type="http://purl.oclc.org/ooxml/officeDocument/relationships/image" Target="../media/image12.emf"/><Relationship Id="rId108" Type="http://purl.oclc.org/ooxml/officeDocument/relationships/image" Target="../media/image108.emf"/><Relationship Id="rId315" Type="http://purl.oclc.org/ooxml/officeDocument/relationships/image" Target="../media/image315.emf"/><Relationship Id="rId357" Type="http://purl.oclc.org/ooxml/officeDocument/relationships/image" Target="../media/image357.emf"/><Relationship Id="rId54" Type="http://purl.oclc.org/ooxml/officeDocument/relationships/image" Target="../media/image54.emf"/><Relationship Id="rId96" Type="http://purl.oclc.org/ooxml/officeDocument/relationships/image" Target="../media/image96.emf"/><Relationship Id="rId161" Type="http://purl.oclc.org/ooxml/officeDocument/relationships/image" Target="../media/image161.emf"/><Relationship Id="rId217" Type="http://purl.oclc.org/ooxml/officeDocument/relationships/image" Target="../media/image217.emf"/><Relationship Id="rId259" Type="http://purl.oclc.org/ooxml/officeDocument/relationships/image" Target="../media/image259.emf"/><Relationship Id="rId23" Type="http://purl.oclc.org/ooxml/officeDocument/relationships/image" Target="../media/image23.emf"/><Relationship Id="rId119" Type="http://purl.oclc.org/ooxml/officeDocument/relationships/image" Target="../media/image119.emf"/><Relationship Id="rId270" Type="http://purl.oclc.org/ooxml/officeDocument/relationships/image" Target="../media/image270.emf"/><Relationship Id="rId326" Type="http://purl.oclc.org/ooxml/officeDocument/relationships/image" Target="../media/image326.emf"/><Relationship Id="rId65" Type="http://purl.oclc.org/ooxml/officeDocument/relationships/image" Target="../media/image65.emf"/><Relationship Id="rId130" Type="http://purl.oclc.org/ooxml/officeDocument/relationships/image" Target="../media/image130.emf"/><Relationship Id="rId368" Type="http://purl.oclc.org/ooxml/officeDocument/relationships/image" Target="../media/image368.emf"/><Relationship Id="rId172" Type="http://purl.oclc.org/ooxml/officeDocument/relationships/image" Target="../media/image172.emf"/><Relationship Id="rId228" Type="http://purl.oclc.org/ooxml/officeDocument/relationships/image" Target="../media/image228.emf"/><Relationship Id="rId281" Type="http://purl.oclc.org/ooxml/officeDocument/relationships/image" Target="../media/image281.emf"/><Relationship Id="rId337" Type="http://purl.oclc.org/ooxml/officeDocument/relationships/image" Target="../media/image337.emf"/><Relationship Id="rId34" Type="http://purl.oclc.org/ooxml/officeDocument/relationships/image" Target="../media/image34.emf"/><Relationship Id="rId76" Type="http://purl.oclc.org/ooxml/officeDocument/relationships/image" Target="../media/image76.emf"/><Relationship Id="rId141" Type="http://purl.oclc.org/ooxml/officeDocument/relationships/image" Target="../media/image141.emf"/><Relationship Id="rId379" Type="http://purl.oclc.org/ooxml/officeDocument/relationships/image" Target="../media/image379.emf"/><Relationship Id="rId7" Type="http://purl.oclc.org/ooxml/officeDocument/relationships/image" Target="../media/image7.emf"/><Relationship Id="rId183" Type="http://purl.oclc.org/ooxml/officeDocument/relationships/image" Target="../media/image183.emf"/><Relationship Id="rId239" Type="http://purl.oclc.org/ooxml/officeDocument/relationships/image" Target="../media/image239.emf"/><Relationship Id="rId250" Type="http://purl.oclc.org/ooxml/officeDocument/relationships/image" Target="../media/image250.emf"/><Relationship Id="rId292" Type="http://purl.oclc.org/ooxml/officeDocument/relationships/image" Target="../media/image292.emf"/><Relationship Id="rId306" Type="http://purl.oclc.org/ooxml/officeDocument/relationships/image" Target="../media/image306.emf"/><Relationship Id="rId45" Type="http://purl.oclc.org/ooxml/officeDocument/relationships/image" Target="../media/image45.emf"/><Relationship Id="rId87" Type="http://purl.oclc.org/ooxml/officeDocument/relationships/image" Target="../media/image87.emf"/><Relationship Id="rId110" Type="http://purl.oclc.org/ooxml/officeDocument/relationships/image" Target="../media/image110.emf"/><Relationship Id="rId348" Type="http://purl.oclc.org/ooxml/officeDocument/relationships/image" Target="../media/image348.emf"/><Relationship Id="rId152" Type="http://purl.oclc.org/ooxml/officeDocument/relationships/image" Target="../media/image152.emf"/><Relationship Id="rId194" Type="http://purl.oclc.org/ooxml/officeDocument/relationships/image" Target="../media/image194.emf"/><Relationship Id="rId208" Type="http://purl.oclc.org/ooxml/officeDocument/relationships/image" Target="../media/image208.emf"/><Relationship Id="rId261" Type="http://purl.oclc.org/ooxml/officeDocument/relationships/image" Target="../media/image261.emf"/><Relationship Id="rId14" Type="http://purl.oclc.org/ooxml/officeDocument/relationships/image" Target="../media/image14.emf"/><Relationship Id="rId56" Type="http://purl.oclc.org/ooxml/officeDocument/relationships/image" Target="../media/image56.emf"/><Relationship Id="rId317" Type="http://purl.oclc.org/ooxml/officeDocument/relationships/image" Target="../media/image317.emf"/><Relationship Id="rId359" Type="http://purl.oclc.org/ooxml/officeDocument/relationships/image" Target="../media/image359.emf"/><Relationship Id="rId98" Type="http://purl.oclc.org/ooxml/officeDocument/relationships/image" Target="../media/image98.emf"/><Relationship Id="rId121" Type="http://purl.oclc.org/ooxml/officeDocument/relationships/image" Target="../media/image121.emf"/><Relationship Id="rId163" Type="http://purl.oclc.org/ooxml/officeDocument/relationships/image" Target="../media/image163.emf"/><Relationship Id="rId219" Type="http://purl.oclc.org/ooxml/officeDocument/relationships/image" Target="../media/image219.emf"/><Relationship Id="rId370" Type="http://purl.oclc.org/ooxml/officeDocument/relationships/image" Target="../media/image370.emf"/><Relationship Id="rId230" Type="http://purl.oclc.org/ooxml/officeDocument/relationships/image" Target="../media/image230.emf"/><Relationship Id="rId25" Type="http://purl.oclc.org/ooxml/officeDocument/relationships/image" Target="../media/image25.emf"/><Relationship Id="rId67" Type="http://purl.oclc.org/ooxml/officeDocument/relationships/image" Target="../media/image67.emf"/><Relationship Id="rId272" Type="http://purl.oclc.org/ooxml/officeDocument/relationships/image" Target="../media/image272.emf"/><Relationship Id="rId328" Type="http://purl.oclc.org/ooxml/officeDocument/relationships/image" Target="../media/image328.emf"/><Relationship Id="rId132" Type="http://purl.oclc.org/ooxml/officeDocument/relationships/image" Target="../media/image132.emf"/><Relationship Id="rId174" Type="http://purl.oclc.org/ooxml/officeDocument/relationships/image" Target="../media/image174.emf"/><Relationship Id="rId241" Type="http://purl.oclc.org/ooxml/officeDocument/relationships/image" Target="../media/image241.emf"/><Relationship Id="rId36" Type="http://purl.oclc.org/ooxml/officeDocument/relationships/image" Target="../media/image36.emf"/><Relationship Id="rId283" Type="http://purl.oclc.org/ooxml/officeDocument/relationships/image" Target="../media/image283.emf"/><Relationship Id="rId339" Type="http://purl.oclc.org/ooxml/officeDocument/relationships/image" Target="../media/image339.emf"/><Relationship Id="rId78" Type="http://purl.oclc.org/ooxml/officeDocument/relationships/image" Target="../media/image78.emf"/><Relationship Id="rId101" Type="http://purl.oclc.org/ooxml/officeDocument/relationships/image" Target="../media/image101.emf"/><Relationship Id="rId143" Type="http://purl.oclc.org/ooxml/officeDocument/relationships/image" Target="../media/image143.emf"/><Relationship Id="rId185" Type="http://purl.oclc.org/ooxml/officeDocument/relationships/image" Target="../media/image185.emf"/><Relationship Id="rId350" Type="http://purl.oclc.org/ooxml/officeDocument/relationships/image" Target="../media/image350.emf"/><Relationship Id="rId9" Type="http://purl.oclc.org/ooxml/officeDocument/relationships/image" Target="../media/image9.emf"/><Relationship Id="rId210" Type="http://purl.oclc.org/ooxml/officeDocument/relationships/image" Target="../media/image210.emf"/><Relationship Id="rId26" Type="http://purl.oclc.org/ooxml/officeDocument/relationships/image" Target="../media/image26.emf"/><Relationship Id="rId231" Type="http://purl.oclc.org/ooxml/officeDocument/relationships/image" Target="../media/image231.emf"/><Relationship Id="rId252" Type="http://purl.oclc.org/ooxml/officeDocument/relationships/image" Target="../media/image252.emf"/><Relationship Id="rId273" Type="http://purl.oclc.org/ooxml/officeDocument/relationships/image" Target="../media/image273.emf"/><Relationship Id="rId294" Type="http://purl.oclc.org/ooxml/officeDocument/relationships/image" Target="../media/image294.emf"/><Relationship Id="rId308" Type="http://purl.oclc.org/ooxml/officeDocument/relationships/image" Target="../media/image308.emf"/><Relationship Id="rId329" Type="http://purl.oclc.org/ooxml/officeDocument/relationships/image" Target="../media/image329.emf"/><Relationship Id="rId47" Type="http://purl.oclc.org/ooxml/officeDocument/relationships/image" Target="../media/image47.emf"/><Relationship Id="rId68" Type="http://purl.oclc.org/ooxml/officeDocument/relationships/image" Target="../media/image68.emf"/><Relationship Id="rId89" Type="http://purl.oclc.org/ooxml/officeDocument/relationships/image" Target="../media/image89.emf"/><Relationship Id="rId112" Type="http://purl.oclc.org/ooxml/officeDocument/relationships/image" Target="../media/image112.emf"/><Relationship Id="rId133" Type="http://purl.oclc.org/ooxml/officeDocument/relationships/image" Target="../media/image133.emf"/><Relationship Id="rId154" Type="http://purl.oclc.org/ooxml/officeDocument/relationships/image" Target="../media/image154.emf"/><Relationship Id="rId175" Type="http://purl.oclc.org/ooxml/officeDocument/relationships/image" Target="../media/image175.emf"/><Relationship Id="rId340" Type="http://purl.oclc.org/ooxml/officeDocument/relationships/image" Target="../media/image340.emf"/><Relationship Id="rId361" Type="http://purl.oclc.org/ooxml/officeDocument/relationships/image" Target="../media/image361.emf"/><Relationship Id="rId196" Type="http://purl.oclc.org/ooxml/officeDocument/relationships/image" Target="../media/image196.emf"/><Relationship Id="rId200" Type="http://purl.oclc.org/ooxml/officeDocument/relationships/image" Target="../media/image200.emf"/><Relationship Id="rId16" Type="http://purl.oclc.org/ooxml/officeDocument/relationships/image" Target="../media/image16.emf"/><Relationship Id="rId221" Type="http://purl.oclc.org/ooxml/officeDocument/relationships/image" Target="../media/image221.emf"/><Relationship Id="rId242" Type="http://purl.oclc.org/ooxml/officeDocument/relationships/image" Target="../media/image242.emf"/><Relationship Id="rId263" Type="http://purl.oclc.org/ooxml/officeDocument/relationships/image" Target="../media/image263.emf"/><Relationship Id="rId284" Type="http://purl.oclc.org/ooxml/officeDocument/relationships/image" Target="../media/image284.emf"/><Relationship Id="rId319" Type="http://purl.oclc.org/ooxml/officeDocument/relationships/image" Target="../media/image319.emf"/><Relationship Id="rId37" Type="http://purl.oclc.org/ooxml/officeDocument/relationships/image" Target="../media/image37.emf"/><Relationship Id="rId58" Type="http://purl.oclc.org/ooxml/officeDocument/relationships/image" Target="../media/image58.emf"/><Relationship Id="rId79" Type="http://purl.oclc.org/ooxml/officeDocument/relationships/image" Target="../media/image79.emf"/><Relationship Id="rId102" Type="http://purl.oclc.org/ooxml/officeDocument/relationships/image" Target="../media/image102.emf"/><Relationship Id="rId123" Type="http://purl.oclc.org/ooxml/officeDocument/relationships/image" Target="../media/image123.emf"/><Relationship Id="rId144" Type="http://purl.oclc.org/ooxml/officeDocument/relationships/image" Target="../media/image144.emf"/><Relationship Id="rId330" Type="http://purl.oclc.org/ooxml/officeDocument/relationships/image" Target="../media/image330.emf"/><Relationship Id="rId90" Type="http://purl.oclc.org/ooxml/officeDocument/relationships/image" Target="../media/image90.emf"/><Relationship Id="rId165" Type="http://purl.oclc.org/ooxml/officeDocument/relationships/image" Target="../media/image165.emf"/><Relationship Id="rId186" Type="http://purl.oclc.org/ooxml/officeDocument/relationships/image" Target="../media/image186.emf"/><Relationship Id="rId351" Type="http://purl.oclc.org/ooxml/officeDocument/relationships/image" Target="../media/image351.emf"/><Relationship Id="rId372" Type="http://purl.oclc.org/ooxml/officeDocument/relationships/image" Target="../media/image372.emf"/><Relationship Id="rId211" Type="http://purl.oclc.org/ooxml/officeDocument/relationships/image" Target="../media/image211.emf"/><Relationship Id="rId232" Type="http://purl.oclc.org/ooxml/officeDocument/relationships/image" Target="../media/image232.emf"/><Relationship Id="rId253" Type="http://purl.oclc.org/ooxml/officeDocument/relationships/image" Target="../media/image253.emf"/><Relationship Id="rId274" Type="http://purl.oclc.org/ooxml/officeDocument/relationships/image" Target="../media/image274.emf"/><Relationship Id="rId295" Type="http://purl.oclc.org/ooxml/officeDocument/relationships/image" Target="../media/image295.emf"/><Relationship Id="rId309" Type="http://purl.oclc.org/ooxml/officeDocument/relationships/image" Target="../media/image309.emf"/><Relationship Id="rId27" Type="http://purl.oclc.org/ooxml/officeDocument/relationships/image" Target="../media/image27.emf"/><Relationship Id="rId48" Type="http://purl.oclc.org/ooxml/officeDocument/relationships/image" Target="../media/image48.emf"/><Relationship Id="rId69" Type="http://purl.oclc.org/ooxml/officeDocument/relationships/image" Target="../media/image69.emf"/><Relationship Id="rId113" Type="http://purl.oclc.org/ooxml/officeDocument/relationships/image" Target="../media/image113.emf"/><Relationship Id="rId134" Type="http://purl.oclc.org/ooxml/officeDocument/relationships/image" Target="../media/image134.emf"/><Relationship Id="rId320" Type="http://purl.oclc.org/ooxml/officeDocument/relationships/image" Target="../media/image320.emf"/><Relationship Id="rId80" Type="http://purl.oclc.org/ooxml/officeDocument/relationships/image" Target="../media/image80.emf"/><Relationship Id="rId155" Type="http://purl.oclc.org/ooxml/officeDocument/relationships/image" Target="../media/image155.emf"/><Relationship Id="rId176" Type="http://purl.oclc.org/ooxml/officeDocument/relationships/image" Target="../media/image176.emf"/><Relationship Id="rId197" Type="http://purl.oclc.org/ooxml/officeDocument/relationships/image" Target="../media/image197.emf"/><Relationship Id="rId341" Type="http://purl.oclc.org/ooxml/officeDocument/relationships/image" Target="../media/image341.emf"/><Relationship Id="rId362" Type="http://purl.oclc.org/ooxml/officeDocument/relationships/image" Target="../media/image362.emf"/><Relationship Id="rId201" Type="http://purl.oclc.org/ooxml/officeDocument/relationships/image" Target="../media/image201.emf"/><Relationship Id="rId222" Type="http://purl.oclc.org/ooxml/officeDocument/relationships/image" Target="../media/image222.emf"/><Relationship Id="rId243" Type="http://purl.oclc.org/ooxml/officeDocument/relationships/image" Target="../media/image243.emf"/><Relationship Id="rId264" Type="http://purl.oclc.org/ooxml/officeDocument/relationships/image" Target="../media/image264.emf"/><Relationship Id="rId285" Type="http://purl.oclc.org/ooxml/officeDocument/relationships/image" Target="../media/image285.emf"/><Relationship Id="rId17" Type="http://purl.oclc.org/ooxml/officeDocument/relationships/image" Target="../media/image17.emf"/><Relationship Id="rId38" Type="http://purl.oclc.org/ooxml/officeDocument/relationships/image" Target="../media/image38.emf"/><Relationship Id="rId59" Type="http://purl.oclc.org/ooxml/officeDocument/relationships/image" Target="../media/image59.emf"/><Relationship Id="rId103" Type="http://purl.oclc.org/ooxml/officeDocument/relationships/image" Target="../media/image103.emf"/><Relationship Id="rId124" Type="http://purl.oclc.org/ooxml/officeDocument/relationships/image" Target="../media/image124.emf"/><Relationship Id="rId310" Type="http://purl.oclc.org/ooxml/officeDocument/relationships/image" Target="../media/image310.emf"/><Relationship Id="rId70" Type="http://purl.oclc.org/ooxml/officeDocument/relationships/image" Target="../media/image70.emf"/><Relationship Id="rId91" Type="http://purl.oclc.org/ooxml/officeDocument/relationships/image" Target="../media/image91.emf"/><Relationship Id="rId145" Type="http://purl.oclc.org/ooxml/officeDocument/relationships/image" Target="../media/image145.emf"/><Relationship Id="rId166" Type="http://purl.oclc.org/ooxml/officeDocument/relationships/image" Target="../media/image166.emf"/><Relationship Id="rId187" Type="http://purl.oclc.org/ooxml/officeDocument/relationships/image" Target="../media/image187.emf"/><Relationship Id="rId331" Type="http://purl.oclc.org/ooxml/officeDocument/relationships/image" Target="../media/image331.emf"/><Relationship Id="rId352" Type="http://purl.oclc.org/ooxml/officeDocument/relationships/image" Target="../media/image352.emf"/><Relationship Id="rId373" Type="http://purl.oclc.org/ooxml/officeDocument/relationships/image" Target="../media/image373.emf"/><Relationship Id="rId1" Type="http://purl.oclc.org/ooxml/officeDocument/relationships/image" Target="../media/image1.emf"/><Relationship Id="rId212" Type="http://purl.oclc.org/ooxml/officeDocument/relationships/image" Target="../media/image212.emf"/><Relationship Id="rId233" Type="http://purl.oclc.org/ooxml/officeDocument/relationships/image" Target="../media/image233.emf"/><Relationship Id="rId254" Type="http://purl.oclc.org/ooxml/officeDocument/relationships/image" Target="../media/image254.emf"/><Relationship Id="rId28" Type="http://purl.oclc.org/ooxml/officeDocument/relationships/image" Target="../media/image28.emf"/><Relationship Id="rId49" Type="http://purl.oclc.org/ooxml/officeDocument/relationships/image" Target="../media/image49.emf"/><Relationship Id="rId114" Type="http://purl.oclc.org/ooxml/officeDocument/relationships/image" Target="../media/image114.emf"/><Relationship Id="rId275" Type="http://purl.oclc.org/ooxml/officeDocument/relationships/image" Target="../media/image275.emf"/><Relationship Id="rId296" Type="http://purl.oclc.org/ooxml/officeDocument/relationships/image" Target="../media/image296.emf"/><Relationship Id="rId300" Type="http://purl.oclc.org/ooxml/officeDocument/relationships/image" Target="../media/image300.emf"/><Relationship Id="rId60" Type="http://purl.oclc.org/ooxml/officeDocument/relationships/image" Target="../media/image60.emf"/><Relationship Id="rId81" Type="http://purl.oclc.org/ooxml/officeDocument/relationships/image" Target="../media/image81.emf"/><Relationship Id="rId135" Type="http://purl.oclc.org/ooxml/officeDocument/relationships/image" Target="../media/image135.emf"/><Relationship Id="rId156" Type="http://purl.oclc.org/ooxml/officeDocument/relationships/image" Target="../media/image156.emf"/><Relationship Id="rId177" Type="http://purl.oclc.org/ooxml/officeDocument/relationships/image" Target="../media/image177.emf"/><Relationship Id="rId198" Type="http://purl.oclc.org/ooxml/officeDocument/relationships/image" Target="../media/image198.emf"/><Relationship Id="rId321" Type="http://purl.oclc.org/ooxml/officeDocument/relationships/image" Target="../media/image321.emf"/><Relationship Id="rId342" Type="http://purl.oclc.org/ooxml/officeDocument/relationships/image" Target="../media/image342.emf"/><Relationship Id="rId363" Type="http://purl.oclc.org/ooxml/officeDocument/relationships/image" Target="../media/image363.emf"/><Relationship Id="rId202" Type="http://purl.oclc.org/ooxml/officeDocument/relationships/image" Target="../media/image202.emf"/><Relationship Id="rId223" Type="http://purl.oclc.org/ooxml/officeDocument/relationships/image" Target="../media/image223.emf"/><Relationship Id="rId244" Type="http://purl.oclc.org/ooxml/officeDocument/relationships/image" Target="../media/image244.emf"/><Relationship Id="rId18" Type="http://purl.oclc.org/ooxml/officeDocument/relationships/image" Target="../media/image18.emf"/><Relationship Id="rId39" Type="http://purl.oclc.org/ooxml/officeDocument/relationships/image" Target="../media/image39.emf"/><Relationship Id="rId265" Type="http://purl.oclc.org/ooxml/officeDocument/relationships/image" Target="../media/image265.emf"/><Relationship Id="rId286" Type="http://purl.oclc.org/ooxml/officeDocument/relationships/image" Target="../media/image286.emf"/><Relationship Id="rId50" Type="http://purl.oclc.org/ooxml/officeDocument/relationships/image" Target="../media/image50.emf"/><Relationship Id="rId104" Type="http://purl.oclc.org/ooxml/officeDocument/relationships/image" Target="../media/image104.emf"/><Relationship Id="rId125" Type="http://purl.oclc.org/ooxml/officeDocument/relationships/image" Target="../media/image125.emf"/><Relationship Id="rId146" Type="http://purl.oclc.org/ooxml/officeDocument/relationships/image" Target="../media/image146.emf"/><Relationship Id="rId167" Type="http://purl.oclc.org/ooxml/officeDocument/relationships/image" Target="../media/image167.emf"/><Relationship Id="rId188" Type="http://purl.oclc.org/ooxml/officeDocument/relationships/image" Target="../media/image188.emf"/><Relationship Id="rId311" Type="http://purl.oclc.org/ooxml/officeDocument/relationships/image" Target="../media/image311.emf"/><Relationship Id="rId332" Type="http://purl.oclc.org/ooxml/officeDocument/relationships/image" Target="../media/image332.emf"/><Relationship Id="rId353" Type="http://purl.oclc.org/ooxml/officeDocument/relationships/image" Target="../media/image353.emf"/><Relationship Id="rId374" Type="http://purl.oclc.org/ooxml/officeDocument/relationships/image" Target="../media/image374.emf"/><Relationship Id="rId71" Type="http://purl.oclc.org/ooxml/officeDocument/relationships/image" Target="../media/image71.emf"/><Relationship Id="rId92" Type="http://purl.oclc.org/ooxml/officeDocument/relationships/image" Target="../media/image92.emf"/><Relationship Id="rId213" Type="http://purl.oclc.org/ooxml/officeDocument/relationships/image" Target="../media/image213.emf"/><Relationship Id="rId234" Type="http://purl.oclc.org/ooxml/officeDocument/relationships/image" Target="../media/image234.emf"/><Relationship Id="rId2" Type="http://purl.oclc.org/ooxml/officeDocument/relationships/image" Target="../media/image2.emf"/><Relationship Id="rId29" Type="http://purl.oclc.org/ooxml/officeDocument/relationships/image" Target="../media/image29.emf"/><Relationship Id="rId255" Type="http://purl.oclc.org/ooxml/officeDocument/relationships/image" Target="../media/image255.emf"/><Relationship Id="rId276" Type="http://purl.oclc.org/ooxml/officeDocument/relationships/image" Target="../media/image276.emf"/><Relationship Id="rId297" Type="http://purl.oclc.org/ooxml/officeDocument/relationships/image" Target="../media/image297.emf"/><Relationship Id="rId40" Type="http://purl.oclc.org/ooxml/officeDocument/relationships/image" Target="../media/image40.emf"/><Relationship Id="rId115" Type="http://purl.oclc.org/ooxml/officeDocument/relationships/image" Target="../media/image115.emf"/><Relationship Id="rId136" Type="http://purl.oclc.org/ooxml/officeDocument/relationships/image" Target="../media/image136.emf"/><Relationship Id="rId157" Type="http://purl.oclc.org/ooxml/officeDocument/relationships/image" Target="../media/image157.emf"/><Relationship Id="rId178" Type="http://purl.oclc.org/ooxml/officeDocument/relationships/image" Target="../media/image178.emf"/><Relationship Id="rId301" Type="http://purl.oclc.org/ooxml/officeDocument/relationships/image" Target="../media/image301.emf"/><Relationship Id="rId322" Type="http://purl.oclc.org/ooxml/officeDocument/relationships/image" Target="../media/image322.emf"/><Relationship Id="rId343" Type="http://purl.oclc.org/ooxml/officeDocument/relationships/image" Target="../media/image343.emf"/><Relationship Id="rId364" Type="http://purl.oclc.org/ooxml/officeDocument/relationships/image" Target="../media/image364.emf"/><Relationship Id="rId61" Type="http://purl.oclc.org/ooxml/officeDocument/relationships/image" Target="../media/image61.emf"/><Relationship Id="rId82" Type="http://purl.oclc.org/ooxml/officeDocument/relationships/image" Target="../media/image82.emf"/><Relationship Id="rId199" Type="http://purl.oclc.org/ooxml/officeDocument/relationships/image" Target="../media/image199.emf"/><Relationship Id="rId203" Type="http://purl.oclc.org/ooxml/officeDocument/relationships/image" Target="../media/image203.emf"/><Relationship Id="rId19" Type="http://purl.oclc.org/ooxml/officeDocument/relationships/image" Target="../media/image19.emf"/><Relationship Id="rId224" Type="http://purl.oclc.org/ooxml/officeDocument/relationships/image" Target="../media/image224.emf"/><Relationship Id="rId245" Type="http://purl.oclc.org/ooxml/officeDocument/relationships/image" Target="../media/image245.emf"/><Relationship Id="rId266" Type="http://purl.oclc.org/ooxml/officeDocument/relationships/image" Target="../media/image266.emf"/><Relationship Id="rId287" Type="http://purl.oclc.org/ooxml/officeDocument/relationships/image" Target="../media/image287.emf"/><Relationship Id="rId30" Type="http://purl.oclc.org/ooxml/officeDocument/relationships/image" Target="../media/image30.emf"/><Relationship Id="rId105" Type="http://purl.oclc.org/ooxml/officeDocument/relationships/image" Target="../media/image105.emf"/><Relationship Id="rId126" Type="http://purl.oclc.org/ooxml/officeDocument/relationships/image" Target="../media/image126.emf"/><Relationship Id="rId147" Type="http://purl.oclc.org/ooxml/officeDocument/relationships/image" Target="../media/image147.emf"/><Relationship Id="rId168" Type="http://purl.oclc.org/ooxml/officeDocument/relationships/image" Target="../media/image168.emf"/><Relationship Id="rId312" Type="http://purl.oclc.org/ooxml/officeDocument/relationships/image" Target="../media/image312.emf"/><Relationship Id="rId333" Type="http://purl.oclc.org/ooxml/officeDocument/relationships/image" Target="../media/image333.emf"/><Relationship Id="rId354" Type="http://purl.oclc.org/ooxml/officeDocument/relationships/image" Target="../media/image354.emf"/><Relationship Id="rId51" Type="http://purl.oclc.org/ooxml/officeDocument/relationships/image" Target="../media/image51.emf"/><Relationship Id="rId72" Type="http://purl.oclc.org/ooxml/officeDocument/relationships/image" Target="../media/image72.emf"/><Relationship Id="rId93" Type="http://purl.oclc.org/ooxml/officeDocument/relationships/image" Target="../media/image93.emf"/><Relationship Id="rId189" Type="http://purl.oclc.org/ooxml/officeDocument/relationships/image" Target="../media/image189.emf"/><Relationship Id="rId375" Type="http://purl.oclc.org/ooxml/officeDocument/relationships/image" Target="../media/image375.emf"/><Relationship Id="rId3" Type="http://purl.oclc.org/ooxml/officeDocument/relationships/image" Target="../media/image3.emf"/><Relationship Id="rId214" Type="http://purl.oclc.org/ooxml/officeDocument/relationships/image" Target="../media/image214.emf"/><Relationship Id="rId235" Type="http://purl.oclc.org/ooxml/officeDocument/relationships/image" Target="../media/image235.emf"/><Relationship Id="rId256" Type="http://purl.oclc.org/ooxml/officeDocument/relationships/image" Target="../media/image256.emf"/><Relationship Id="rId277" Type="http://purl.oclc.org/ooxml/officeDocument/relationships/image" Target="../media/image277.emf"/><Relationship Id="rId298" Type="http://purl.oclc.org/ooxml/officeDocument/relationships/image" Target="../media/image298.emf"/><Relationship Id="rId116" Type="http://purl.oclc.org/ooxml/officeDocument/relationships/image" Target="../media/image116.emf"/><Relationship Id="rId137" Type="http://purl.oclc.org/ooxml/officeDocument/relationships/image" Target="../media/image137.emf"/><Relationship Id="rId158" Type="http://purl.oclc.org/ooxml/officeDocument/relationships/image" Target="../media/image158.emf"/><Relationship Id="rId302" Type="http://purl.oclc.org/ooxml/officeDocument/relationships/image" Target="../media/image302.emf"/><Relationship Id="rId323" Type="http://purl.oclc.org/ooxml/officeDocument/relationships/image" Target="../media/image323.emf"/><Relationship Id="rId344" Type="http://purl.oclc.org/ooxml/officeDocument/relationships/image" Target="../media/image344.emf"/><Relationship Id="rId20" Type="http://purl.oclc.org/ooxml/officeDocument/relationships/image" Target="../media/image20.emf"/><Relationship Id="rId41" Type="http://purl.oclc.org/ooxml/officeDocument/relationships/image" Target="../media/image41.emf"/><Relationship Id="rId62" Type="http://purl.oclc.org/ooxml/officeDocument/relationships/image" Target="../media/image62.emf"/><Relationship Id="rId83" Type="http://purl.oclc.org/ooxml/officeDocument/relationships/image" Target="../media/image83.emf"/><Relationship Id="rId179" Type="http://purl.oclc.org/ooxml/officeDocument/relationships/image" Target="../media/image179.emf"/><Relationship Id="rId365" Type="http://purl.oclc.org/ooxml/officeDocument/relationships/image" Target="../media/image365.emf"/><Relationship Id="rId190" Type="http://purl.oclc.org/ooxml/officeDocument/relationships/image" Target="../media/image190.emf"/><Relationship Id="rId204" Type="http://purl.oclc.org/ooxml/officeDocument/relationships/image" Target="../media/image204.emf"/><Relationship Id="rId225" Type="http://purl.oclc.org/ooxml/officeDocument/relationships/image" Target="../media/image225.emf"/><Relationship Id="rId246" Type="http://purl.oclc.org/ooxml/officeDocument/relationships/image" Target="../media/image246.emf"/><Relationship Id="rId267" Type="http://purl.oclc.org/ooxml/officeDocument/relationships/image" Target="../media/image267.emf"/><Relationship Id="rId288" Type="http://purl.oclc.org/ooxml/officeDocument/relationships/image" Target="../media/image288.emf"/><Relationship Id="rId106" Type="http://purl.oclc.org/ooxml/officeDocument/relationships/image" Target="../media/image106.emf"/><Relationship Id="rId127" Type="http://purl.oclc.org/ooxml/officeDocument/relationships/image" Target="../media/image127.emf"/><Relationship Id="rId313" Type="http://purl.oclc.org/ooxml/officeDocument/relationships/image" Target="../media/image313.emf"/><Relationship Id="rId10" Type="http://purl.oclc.org/ooxml/officeDocument/relationships/image" Target="../media/image10.emf"/><Relationship Id="rId31" Type="http://purl.oclc.org/ooxml/officeDocument/relationships/image" Target="../media/image31.emf"/><Relationship Id="rId52" Type="http://purl.oclc.org/ooxml/officeDocument/relationships/image" Target="../media/image52.emf"/><Relationship Id="rId73" Type="http://purl.oclc.org/ooxml/officeDocument/relationships/image" Target="../media/image73.emf"/><Relationship Id="rId94" Type="http://purl.oclc.org/ooxml/officeDocument/relationships/image" Target="../media/image94.emf"/><Relationship Id="rId148" Type="http://purl.oclc.org/ooxml/officeDocument/relationships/image" Target="../media/image148.emf"/><Relationship Id="rId169" Type="http://purl.oclc.org/ooxml/officeDocument/relationships/image" Target="../media/image169.emf"/><Relationship Id="rId334" Type="http://purl.oclc.org/ooxml/officeDocument/relationships/image" Target="../media/image334.emf"/><Relationship Id="rId355" Type="http://purl.oclc.org/ooxml/officeDocument/relationships/image" Target="../media/image355.emf"/><Relationship Id="rId376" Type="http://purl.oclc.org/ooxml/officeDocument/relationships/image" Target="../media/image376.emf"/><Relationship Id="rId4" Type="http://purl.oclc.org/ooxml/officeDocument/relationships/image" Target="../media/image4.emf"/><Relationship Id="rId180" Type="http://purl.oclc.org/ooxml/officeDocument/relationships/image" Target="../media/image180.emf"/><Relationship Id="rId215" Type="http://purl.oclc.org/ooxml/officeDocument/relationships/image" Target="../media/image215.emf"/><Relationship Id="rId236" Type="http://purl.oclc.org/ooxml/officeDocument/relationships/image" Target="../media/image236.emf"/><Relationship Id="rId257" Type="http://purl.oclc.org/ooxml/officeDocument/relationships/image" Target="../media/image257.emf"/><Relationship Id="rId278" Type="http://purl.oclc.org/ooxml/officeDocument/relationships/image" Target="../media/image278.emf"/><Relationship Id="rId303" Type="http://purl.oclc.org/ooxml/officeDocument/relationships/image" Target="../media/image303.emf"/><Relationship Id="rId42" Type="http://purl.oclc.org/ooxml/officeDocument/relationships/image" Target="../media/image42.emf"/><Relationship Id="rId84" Type="http://purl.oclc.org/ooxml/officeDocument/relationships/image" Target="../media/image84.emf"/><Relationship Id="rId138" Type="http://purl.oclc.org/ooxml/officeDocument/relationships/image" Target="../media/image138.emf"/><Relationship Id="rId345" Type="http://purl.oclc.org/ooxml/officeDocument/relationships/image" Target="../media/image345.emf"/><Relationship Id="rId191" Type="http://purl.oclc.org/ooxml/officeDocument/relationships/image" Target="../media/image191.emf"/><Relationship Id="rId205" Type="http://purl.oclc.org/ooxml/officeDocument/relationships/image" Target="../media/image205.emf"/><Relationship Id="rId247" Type="http://purl.oclc.org/ooxml/officeDocument/relationships/image" Target="../media/image247.emf"/><Relationship Id="rId107" Type="http://purl.oclc.org/ooxml/officeDocument/relationships/image" Target="../media/image107.emf"/><Relationship Id="rId289" Type="http://purl.oclc.org/ooxml/officeDocument/relationships/image" Target="../media/image289.emf"/><Relationship Id="rId11" Type="http://purl.oclc.org/ooxml/officeDocument/relationships/image" Target="../media/image11.emf"/><Relationship Id="rId53" Type="http://purl.oclc.org/ooxml/officeDocument/relationships/image" Target="../media/image53.emf"/><Relationship Id="rId149" Type="http://purl.oclc.org/ooxml/officeDocument/relationships/image" Target="../media/image149.emf"/><Relationship Id="rId314" Type="http://purl.oclc.org/ooxml/officeDocument/relationships/image" Target="../media/image314.emf"/><Relationship Id="rId356" Type="http://purl.oclc.org/ooxml/officeDocument/relationships/image" Target="../media/image356.emf"/><Relationship Id="rId95" Type="http://purl.oclc.org/ooxml/officeDocument/relationships/image" Target="../media/image95.emf"/><Relationship Id="rId160" Type="http://purl.oclc.org/ooxml/officeDocument/relationships/image" Target="../media/image160.emf"/><Relationship Id="rId216" Type="http://purl.oclc.org/ooxml/officeDocument/relationships/image" Target="../media/image216.emf"/><Relationship Id="rId258" Type="http://purl.oclc.org/ooxml/officeDocument/relationships/image" Target="../media/image258.emf"/><Relationship Id="rId22" Type="http://purl.oclc.org/ooxml/officeDocument/relationships/image" Target="../media/image22.emf"/><Relationship Id="rId64" Type="http://purl.oclc.org/ooxml/officeDocument/relationships/image" Target="../media/image64.emf"/><Relationship Id="rId118" Type="http://purl.oclc.org/ooxml/officeDocument/relationships/image" Target="../media/image118.emf"/><Relationship Id="rId325" Type="http://purl.oclc.org/ooxml/officeDocument/relationships/image" Target="../media/image325.emf"/><Relationship Id="rId367" Type="http://purl.oclc.org/ooxml/officeDocument/relationships/image" Target="../media/image367.emf"/><Relationship Id="rId171" Type="http://purl.oclc.org/ooxml/officeDocument/relationships/image" Target="../media/image171.emf"/><Relationship Id="rId227" Type="http://purl.oclc.org/ooxml/officeDocument/relationships/image" Target="../media/image227.emf"/><Relationship Id="rId269" Type="http://purl.oclc.org/ooxml/officeDocument/relationships/image" Target="../media/image269.emf"/><Relationship Id="rId33" Type="http://purl.oclc.org/ooxml/officeDocument/relationships/image" Target="../media/image33.emf"/><Relationship Id="rId129" Type="http://purl.oclc.org/ooxml/officeDocument/relationships/image" Target="../media/image129.emf"/><Relationship Id="rId280" Type="http://purl.oclc.org/ooxml/officeDocument/relationships/image" Target="../media/image280.emf"/><Relationship Id="rId336" Type="http://purl.oclc.org/ooxml/officeDocument/relationships/image" Target="../media/image336.emf"/><Relationship Id="rId75" Type="http://purl.oclc.org/ooxml/officeDocument/relationships/image" Target="../media/image75.emf"/><Relationship Id="rId140" Type="http://purl.oclc.org/ooxml/officeDocument/relationships/image" Target="../media/image140.emf"/><Relationship Id="rId182" Type="http://purl.oclc.org/ooxml/officeDocument/relationships/image" Target="../media/image182.emf"/><Relationship Id="rId378" Type="http://purl.oclc.org/ooxml/officeDocument/relationships/image" Target="../media/image378.emf"/><Relationship Id="rId6" Type="http://purl.oclc.org/ooxml/officeDocument/relationships/image" Target="../media/image6.emf"/><Relationship Id="rId238" Type="http://purl.oclc.org/ooxml/officeDocument/relationships/image" Target="../media/image238.emf"/><Relationship Id="rId291" Type="http://purl.oclc.org/ooxml/officeDocument/relationships/image" Target="../media/image291.emf"/><Relationship Id="rId305" Type="http://purl.oclc.org/ooxml/officeDocument/relationships/image" Target="../media/image305.emf"/><Relationship Id="rId347" Type="http://purl.oclc.org/ooxml/officeDocument/relationships/image" Target="../media/image347.emf"/><Relationship Id="rId44" Type="http://purl.oclc.org/ooxml/officeDocument/relationships/image" Target="../media/image44.emf"/><Relationship Id="rId86" Type="http://purl.oclc.org/ooxml/officeDocument/relationships/image" Target="../media/image86.emf"/><Relationship Id="rId151" Type="http://purl.oclc.org/ooxml/officeDocument/relationships/image" Target="../media/image151.emf"/><Relationship Id="rId193" Type="http://purl.oclc.org/ooxml/officeDocument/relationships/image" Target="../media/image193.emf"/><Relationship Id="rId207" Type="http://purl.oclc.org/ooxml/officeDocument/relationships/image" Target="../media/image207.emf"/><Relationship Id="rId249" Type="http://purl.oclc.org/ooxml/officeDocument/relationships/image" Target="../media/image249.emf"/><Relationship Id="rId13" Type="http://purl.oclc.org/ooxml/officeDocument/relationships/image" Target="../media/image13.emf"/><Relationship Id="rId109" Type="http://purl.oclc.org/ooxml/officeDocument/relationships/image" Target="../media/image109.emf"/><Relationship Id="rId260" Type="http://purl.oclc.org/ooxml/officeDocument/relationships/image" Target="../media/image260.emf"/><Relationship Id="rId316" Type="http://purl.oclc.org/ooxml/officeDocument/relationships/image" Target="../media/image316.emf"/><Relationship Id="rId55" Type="http://purl.oclc.org/ooxml/officeDocument/relationships/image" Target="../media/image55.emf"/><Relationship Id="rId97" Type="http://purl.oclc.org/ooxml/officeDocument/relationships/image" Target="../media/image97.emf"/><Relationship Id="rId120" Type="http://purl.oclc.org/ooxml/officeDocument/relationships/image" Target="../media/image120.emf"/><Relationship Id="rId358" Type="http://purl.oclc.org/ooxml/officeDocument/relationships/image" Target="../media/image358.emf"/><Relationship Id="rId162" Type="http://purl.oclc.org/ooxml/officeDocument/relationships/image" Target="../media/image162.emf"/><Relationship Id="rId218" Type="http://purl.oclc.org/ooxml/officeDocument/relationships/image" Target="../media/image218.emf"/><Relationship Id="rId271" Type="http://purl.oclc.org/ooxml/officeDocument/relationships/image" Target="../media/image271.emf"/><Relationship Id="rId24" Type="http://purl.oclc.org/ooxml/officeDocument/relationships/image" Target="../media/image24.emf"/><Relationship Id="rId66" Type="http://purl.oclc.org/ooxml/officeDocument/relationships/image" Target="../media/image66.emf"/><Relationship Id="rId131" Type="http://purl.oclc.org/ooxml/officeDocument/relationships/image" Target="../media/image131.emf"/><Relationship Id="rId327" Type="http://purl.oclc.org/ooxml/officeDocument/relationships/image" Target="../media/image327.emf"/><Relationship Id="rId369" Type="http://purl.oclc.org/ooxml/officeDocument/relationships/image" Target="../media/image369.emf"/><Relationship Id="rId173" Type="http://purl.oclc.org/ooxml/officeDocument/relationships/image" Target="../media/image173.emf"/><Relationship Id="rId229" Type="http://purl.oclc.org/ooxml/officeDocument/relationships/image" Target="../media/image229.emf"/><Relationship Id="rId380" Type="http://purl.oclc.org/ooxml/officeDocument/relationships/image" Target="../media/image380.emf"/><Relationship Id="rId240" Type="http://purl.oclc.org/ooxml/officeDocument/relationships/image" Target="../media/image240.emf"/><Relationship Id="rId35" Type="http://purl.oclc.org/ooxml/officeDocument/relationships/image" Target="../media/image35.emf"/><Relationship Id="rId77" Type="http://purl.oclc.org/ooxml/officeDocument/relationships/image" Target="../media/image77.emf"/><Relationship Id="rId100" Type="http://purl.oclc.org/ooxml/officeDocument/relationships/image" Target="../media/image100.emf"/><Relationship Id="rId282" Type="http://purl.oclc.org/ooxml/officeDocument/relationships/image" Target="../media/image282.emf"/><Relationship Id="rId338" Type="http://purl.oclc.org/ooxml/officeDocument/relationships/image" Target="../media/image338.emf"/><Relationship Id="rId8" Type="http://purl.oclc.org/ooxml/officeDocument/relationships/image" Target="../media/image8.emf"/><Relationship Id="rId142" Type="http://purl.oclc.org/ooxml/officeDocument/relationships/image" Target="../media/image142.emf"/><Relationship Id="rId184" Type="http://purl.oclc.org/ooxml/officeDocument/relationships/image" Target="../media/image184.emf"/><Relationship Id="rId251" Type="http://purl.oclc.org/ooxml/officeDocument/relationships/image" Target="../media/image251.emf"/><Relationship Id="rId46" Type="http://purl.oclc.org/ooxml/officeDocument/relationships/image" Target="../media/image46.emf"/><Relationship Id="rId293" Type="http://purl.oclc.org/ooxml/officeDocument/relationships/image" Target="../media/image293.emf"/><Relationship Id="rId307" Type="http://purl.oclc.org/ooxml/officeDocument/relationships/image" Target="../media/image307.emf"/><Relationship Id="rId349" Type="http://purl.oclc.org/ooxml/officeDocument/relationships/image" Target="../media/image349.emf"/><Relationship Id="rId88" Type="http://purl.oclc.org/ooxml/officeDocument/relationships/image" Target="../media/image88.emf"/><Relationship Id="rId111" Type="http://purl.oclc.org/ooxml/officeDocument/relationships/image" Target="../media/image111.emf"/><Relationship Id="rId153" Type="http://purl.oclc.org/ooxml/officeDocument/relationships/image" Target="../media/image153.emf"/><Relationship Id="rId195" Type="http://purl.oclc.org/ooxml/officeDocument/relationships/image" Target="../media/image195.emf"/><Relationship Id="rId209" Type="http://purl.oclc.org/ooxml/officeDocument/relationships/image" Target="../media/image209.emf"/><Relationship Id="rId360" Type="http://purl.oclc.org/ooxml/officeDocument/relationships/image" Target="../media/image360.emf"/><Relationship Id="rId220" Type="http://purl.oclc.org/ooxml/officeDocument/relationships/image" Target="../media/image220.emf"/><Relationship Id="rId15" Type="http://purl.oclc.org/ooxml/officeDocument/relationships/image" Target="../media/image15.emf"/><Relationship Id="rId57" Type="http://purl.oclc.org/ooxml/officeDocument/relationships/image" Target="../media/image57.emf"/><Relationship Id="rId262" Type="http://purl.oclc.org/ooxml/officeDocument/relationships/image" Target="../media/image262.emf"/><Relationship Id="rId318" Type="http://purl.oclc.org/ooxml/officeDocument/relationships/image" Target="../media/image318.emf"/><Relationship Id="rId99" Type="http://purl.oclc.org/ooxml/officeDocument/relationships/image" Target="../media/image99.emf"/><Relationship Id="rId122" Type="http://purl.oclc.org/ooxml/officeDocument/relationships/image" Target="../media/image122.emf"/><Relationship Id="rId164" Type="http://purl.oclc.org/ooxml/officeDocument/relationships/image" Target="../media/image164.emf"/><Relationship Id="rId371" Type="http://purl.oclc.org/ooxml/officeDocument/relationships/image" Target="../media/image371.emf"/></Relationships>
</file>

<file path=xl/drawings/drawing1.xml><?xml version="1.0" encoding="utf-8"?>
<xdr:wsDr xmlns:xdr="http://purl.oclc.org/ooxml/drawingml/spreadsheetDrawing" xmlns:a="http://purl.oclc.org/ooxml/drawingml/main">
  <xdr:twoCellAnchor>
    <xdr:from>
      <xdr:col>2</xdr:col>
      <xdr:colOff>0</xdr:colOff>
      <xdr:row>0</xdr:row>
      <xdr:rowOff>0</xdr:rowOff>
    </xdr:from>
    <xdr:to>
      <xdr:col>2</xdr:col>
      <xdr:colOff>0</xdr:colOff>
      <xdr:row>0</xdr:row>
      <xdr:rowOff>0</xdr:rowOff>
    </xdr:to>
    <xdr:sp macro="" textlink="">
      <xdr:nvSpPr>
        <xdr:cNvPr id="25601" name="Button 1">
          <a:extLst>
            <a:ext uri="{63B3BB69-23CF-44E3-9099-C40C66FF867C}">
              <a14:compatExt xmlns:a14="http://schemas.microsoft.com/office/drawing/2010/main" spid="_x0000_s25601"/>
            </a:ext>
            <a:ext uri="{FF2B5EF4-FFF2-40B4-BE49-F238E27FC236}">
              <a16:creationId xmlns:a16="http://schemas.microsoft.com/office/drawing/2014/main" id="{00000000-0008-0000-0100-000001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02" name="Button 2">
          <a:extLst>
            <a:ext uri="{63B3BB69-23CF-44E3-9099-C40C66FF867C}">
              <a14:compatExt xmlns:a14="http://schemas.microsoft.com/office/drawing/2010/main" spid="_x0000_s25602"/>
            </a:ext>
            <a:ext uri="{FF2B5EF4-FFF2-40B4-BE49-F238E27FC236}">
              <a16:creationId xmlns:a16="http://schemas.microsoft.com/office/drawing/2014/main" id="{00000000-0008-0000-0100-000002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03" name="Button 3">
          <a:extLst>
            <a:ext uri="{63B3BB69-23CF-44E3-9099-C40C66FF867C}">
              <a14:compatExt xmlns:a14="http://schemas.microsoft.com/office/drawing/2010/main" spid="_x0000_s25603"/>
            </a:ext>
            <a:ext uri="{FF2B5EF4-FFF2-40B4-BE49-F238E27FC236}">
              <a16:creationId xmlns:a16="http://schemas.microsoft.com/office/drawing/2014/main" id="{00000000-0008-0000-0100-000003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P3</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04" name="Button 4">
          <a:extLst>
            <a:ext uri="{63B3BB69-23CF-44E3-9099-C40C66FF867C}">
              <a14:compatExt xmlns:a14="http://schemas.microsoft.com/office/drawing/2010/main" spid="_x0000_s25604"/>
            </a:ext>
            <a:ext uri="{FF2B5EF4-FFF2-40B4-BE49-F238E27FC236}">
              <a16:creationId xmlns:a16="http://schemas.microsoft.com/office/drawing/2014/main" id="{00000000-0008-0000-0100-000004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P4</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05" name="Button 5">
          <a:extLst>
            <a:ext uri="{63B3BB69-23CF-44E3-9099-C40C66FF867C}">
              <a14:compatExt xmlns:a14="http://schemas.microsoft.com/office/drawing/2010/main" spid="_x0000_s25605"/>
            </a:ext>
            <a:ext uri="{FF2B5EF4-FFF2-40B4-BE49-F238E27FC236}">
              <a16:creationId xmlns:a16="http://schemas.microsoft.com/office/drawing/2014/main" id="{00000000-0008-0000-0100-000005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P5</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06" name="Button 6">
          <a:extLst>
            <a:ext uri="{63B3BB69-23CF-44E3-9099-C40C66FF867C}">
              <a14:compatExt xmlns:a14="http://schemas.microsoft.com/office/drawing/2010/main" spid="_x0000_s25606"/>
            </a:ext>
            <a:ext uri="{FF2B5EF4-FFF2-40B4-BE49-F238E27FC236}">
              <a16:creationId xmlns:a16="http://schemas.microsoft.com/office/drawing/2014/main" id="{00000000-0008-0000-0100-000006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P6</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07" name="Button 7">
          <a:extLst>
            <a:ext uri="{63B3BB69-23CF-44E3-9099-C40C66FF867C}">
              <a14:compatExt xmlns:a14="http://schemas.microsoft.com/office/drawing/2010/main" spid="_x0000_s25607"/>
            </a:ext>
            <a:ext uri="{FF2B5EF4-FFF2-40B4-BE49-F238E27FC236}">
              <a16:creationId xmlns:a16="http://schemas.microsoft.com/office/drawing/2014/main" id="{00000000-0008-0000-0100-000007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P7</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08" name="Button 8">
          <a:extLst>
            <a:ext uri="{63B3BB69-23CF-44E3-9099-C40C66FF867C}">
              <a14:compatExt xmlns:a14="http://schemas.microsoft.com/office/drawing/2010/main" spid="_x0000_s25608"/>
            </a:ext>
            <a:ext uri="{FF2B5EF4-FFF2-40B4-BE49-F238E27FC236}">
              <a16:creationId xmlns:a16="http://schemas.microsoft.com/office/drawing/2014/main" id="{00000000-0008-0000-0100-000008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P8</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09" name="Button 9">
          <a:extLst>
            <a:ext uri="{63B3BB69-23CF-44E3-9099-C40C66FF867C}">
              <a14:compatExt xmlns:a14="http://schemas.microsoft.com/office/drawing/2010/main" spid="_x0000_s25609"/>
            </a:ext>
            <a:ext uri="{FF2B5EF4-FFF2-40B4-BE49-F238E27FC236}">
              <a16:creationId xmlns:a16="http://schemas.microsoft.com/office/drawing/2014/main" id="{00000000-0008-0000-0100-000009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P9</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10" name="Button 10">
          <a:extLst>
            <a:ext uri="{63B3BB69-23CF-44E3-9099-C40C66FF867C}">
              <a14:compatExt xmlns:a14="http://schemas.microsoft.com/office/drawing/2010/main" spid="_x0000_s25610"/>
            </a:ext>
            <a:ext uri="{FF2B5EF4-FFF2-40B4-BE49-F238E27FC236}">
              <a16:creationId xmlns:a16="http://schemas.microsoft.com/office/drawing/2014/main" id="{00000000-0008-0000-0100-00000A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P10</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11" name="Button 11">
          <a:extLst>
            <a:ext uri="{63B3BB69-23CF-44E3-9099-C40C66FF867C}">
              <a14:compatExt xmlns:a14="http://schemas.microsoft.com/office/drawing/2010/main" spid="_x0000_s25611"/>
            </a:ext>
            <a:ext uri="{FF2B5EF4-FFF2-40B4-BE49-F238E27FC236}">
              <a16:creationId xmlns:a16="http://schemas.microsoft.com/office/drawing/2014/main" id="{00000000-0008-0000-0100-00000B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P11</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12" name="Button 12">
          <a:extLst>
            <a:ext uri="{63B3BB69-23CF-44E3-9099-C40C66FF867C}">
              <a14:compatExt xmlns:a14="http://schemas.microsoft.com/office/drawing/2010/main" spid="_x0000_s25612"/>
            </a:ext>
            <a:ext uri="{FF2B5EF4-FFF2-40B4-BE49-F238E27FC236}">
              <a16:creationId xmlns:a16="http://schemas.microsoft.com/office/drawing/2014/main" id="{00000000-0008-0000-0100-00000C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P12</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13" name="Button 13">
          <a:extLst>
            <a:ext uri="{63B3BB69-23CF-44E3-9099-C40C66FF867C}">
              <a14:compatExt xmlns:a14="http://schemas.microsoft.com/office/drawing/2010/main" spid="_x0000_s25613"/>
            </a:ext>
            <a:ext uri="{FF2B5EF4-FFF2-40B4-BE49-F238E27FC236}">
              <a16:creationId xmlns:a16="http://schemas.microsoft.com/office/drawing/2014/main" id="{00000000-0008-0000-0100-00000D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P13</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14" name="Button 14">
          <a:extLst>
            <a:ext uri="{63B3BB69-23CF-44E3-9099-C40C66FF867C}">
              <a14:compatExt xmlns:a14="http://schemas.microsoft.com/office/drawing/2010/main" spid="_x0000_s25614"/>
            </a:ext>
            <a:ext uri="{FF2B5EF4-FFF2-40B4-BE49-F238E27FC236}">
              <a16:creationId xmlns:a16="http://schemas.microsoft.com/office/drawing/2014/main" id="{00000000-0008-0000-0100-00000E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P14</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15" name="Button 15">
          <a:extLst>
            <a:ext uri="{63B3BB69-23CF-44E3-9099-C40C66FF867C}">
              <a14:compatExt xmlns:a14="http://schemas.microsoft.com/office/drawing/2010/main" spid="_x0000_s25615"/>
            </a:ext>
            <a:ext uri="{FF2B5EF4-FFF2-40B4-BE49-F238E27FC236}">
              <a16:creationId xmlns:a16="http://schemas.microsoft.com/office/drawing/2014/main" id="{00000000-0008-0000-0100-00000F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P15</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16" name="Button 16">
          <a:extLst>
            <a:ext uri="{63B3BB69-23CF-44E3-9099-C40C66FF867C}">
              <a14:compatExt xmlns:a14="http://schemas.microsoft.com/office/drawing/2010/main" spid="_x0000_s25616"/>
            </a:ext>
            <a:ext uri="{FF2B5EF4-FFF2-40B4-BE49-F238E27FC236}">
              <a16:creationId xmlns:a16="http://schemas.microsoft.com/office/drawing/2014/main" id="{00000000-0008-0000-0100-000010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P16</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17" name="Button 17">
          <a:extLst>
            <a:ext uri="{63B3BB69-23CF-44E3-9099-C40C66FF867C}">
              <a14:compatExt xmlns:a14="http://schemas.microsoft.com/office/drawing/2010/main" spid="_x0000_s25617"/>
            </a:ext>
            <a:ext uri="{FF2B5EF4-FFF2-40B4-BE49-F238E27FC236}">
              <a16:creationId xmlns:a16="http://schemas.microsoft.com/office/drawing/2014/main" id="{00000000-0008-0000-0100-000011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P17</a:t>
          </a:r>
        </a:p>
      </xdr:txBody>
    </xdr:sp>
    <xdr:clientData fPrintsWithSheet="0"/>
  </xdr:twoCellAnchor>
  <xdr:twoCellAnchor>
    <xdr:from>
      <xdr:col>2</xdr:col>
      <xdr:colOff>0</xdr:colOff>
      <xdr:row>0</xdr:row>
      <xdr:rowOff>0</xdr:rowOff>
    </xdr:from>
    <xdr:to>
      <xdr:col>2</xdr:col>
      <xdr:colOff>0</xdr:colOff>
      <xdr:row>0</xdr:row>
      <xdr:rowOff>0</xdr:rowOff>
    </xdr:to>
    <xdr:sp macro="" textlink="">
      <xdr:nvSpPr>
        <xdr:cNvPr id="25618" name="Button 18">
          <a:extLst>
            <a:ext uri="{63B3BB69-23CF-44E3-9099-C40C66FF867C}">
              <a14:compatExt xmlns:a14="http://schemas.microsoft.com/office/drawing/2010/main" spid="_x0000_s25618"/>
            </a:ext>
            <a:ext uri="{FF2B5EF4-FFF2-40B4-BE49-F238E27FC236}">
              <a16:creationId xmlns:a16="http://schemas.microsoft.com/office/drawing/2014/main" id="{00000000-0008-0000-0100-000012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P18</a:t>
          </a:r>
        </a:p>
      </xdr:txBody>
    </xdr:sp>
    <xdr:clientData fPrintsWithSheet="0"/>
  </xdr:twoCellAnchor>
  <xdr:twoCellAnchor>
    <xdr:from>
      <xdr:col>2</xdr:col>
      <xdr:colOff>0</xdr:colOff>
      <xdr:row>0</xdr:row>
      <xdr:rowOff>0</xdr:rowOff>
    </xdr:from>
    <xdr:to>
      <xdr:col>2</xdr:col>
      <xdr:colOff>342900</xdr:colOff>
      <xdr:row>0</xdr:row>
      <xdr:rowOff>0</xdr:rowOff>
    </xdr:to>
    <xdr:sp macro="" textlink="">
      <xdr:nvSpPr>
        <xdr:cNvPr id="25619" name="Button 19">
          <a:extLst>
            <a:ext uri="{63B3BB69-23CF-44E3-9099-C40C66FF867C}">
              <a14:compatExt xmlns:a14="http://schemas.microsoft.com/office/drawing/2010/main" spid="_x0000_s25619"/>
            </a:ext>
            <a:ext uri="{FF2B5EF4-FFF2-40B4-BE49-F238E27FC236}">
              <a16:creationId xmlns:a16="http://schemas.microsoft.com/office/drawing/2014/main" id="{00000000-0008-0000-0100-000013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P19</a:t>
          </a:r>
        </a:p>
      </xdr:txBody>
    </xdr:sp>
    <xdr:clientData fPrintsWithSheet="0"/>
  </xdr:twoCellAnchor>
  <xdr:twoCellAnchor>
    <xdr:from>
      <xdr:col>2</xdr:col>
      <xdr:colOff>0</xdr:colOff>
      <xdr:row>0</xdr:row>
      <xdr:rowOff>0</xdr:rowOff>
    </xdr:from>
    <xdr:to>
      <xdr:col>2</xdr:col>
      <xdr:colOff>342900</xdr:colOff>
      <xdr:row>0</xdr:row>
      <xdr:rowOff>0</xdr:rowOff>
    </xdr:to>
    <xdr:sp macro="" textlink="">
      <xdr:nvSpPr>
        <xdr:cNvPr id="25620" name="Button 20">
          <a:extLst>
            <a:ext uri="{63B3BB69-23CF-44E3-9099-C40C66FF867C}">
              <a14:compatExt xmlns:a14="http://schemas.microsoft.com/office/drawing/2010/main" spid="_x0000_s25620"/>
            </a:ext>
            <a:ext uri="{FF2B5EF4-FFF2-40B4-BE49-F238E27FC236}">
              <a16:creationId xmlns:a16="http://schemas.microsoft.com/office/drawing/2014/main" id="{00000000-0008-0000-0100-000014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P20</a:t>
          </a:r>
        </a:p>
      </xdr:txBody>
    </xdr:sp>
    <xdr:clientData fPrintsWithSheet="0"/>
  </xdr:twoCellAnchor>
  <xdr:twoCellAnchor>
    <xdr:from>
      <xdr:col>2</xdr:col>
      <xdr:colOff>355600</xdr:colOff>
      <xdr:row>0</xdr:row>
      <xdr:rowOff>0</xdr:rowOff>
    </xdr:from>
    <xdr:to>
      <xdr:col>3</xdr:col>
      <xdr:colOff>342900</xdr:colOff>
      <xdr:row>0</xdr:row>
      <xdr:rowOff>0</xdr:rowOff>
    </xdr:to>
    <xdr:sp macro="" textlink="">
      <xdr:nvSpPr>
        <xdr:cNvPr id="25621" name="Button 21">
          <a:extLst>
            <a:ext uri="{63B3BB69-23CF-44E3-9099-C40C66FF867C}">
              <a14:compatExt xmlns:a14="http://schemas.microsoft.com/office/drawing/2010/main" spid="_x0000_s25621"/>
            </a:ext>
            <a:ext uri="{FF2B5EF4-FFF2-40B4-BE49-F238E27FC236}">
              <a16:creationId xmlns:a16="http://schemas.microsoft.com/office/drawing/2014/main" id="{00000000-0008-0000-0100-000015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P21</a:t>
          </a:r>
        </a:p>
      </xdr:txBody>
    </xdr:sp>
    <xdr:clientData fPrintsWithSheet="0"/>
  </xdr:twoCellAnchor>
  <xdr:twoCellAnchor>
    <xdr:from>
      <xdr:col>2</xdr:col>
      <xdr:colOff>355600</xdr:colOff>
      <xdr:row>0</xdr:row>
      <xdr:rowOff>0</xdr:rowOff>
    </xdr:from>
    <xdr:to>
      <xdr:col>3</xdr:col>
      <xdr:colOff>342900</xdr:colOff>
      <xdr:row>0</xdr:row>
      <xdr:rowOff>0</xdr:rowOff>
    </xdr:to>
    <xdr:sp macro="" textlink="">
      <xdr:nvSpPr>
        <xdr:cNvPr id="25622" name="Button 22">
          <a:extLst>
            <a:ext uri="{63B3BB69-23CF-44E3-9099-C40C66FF867C}">
              <a14:compatExt xmlns:a14="http://schemas.microsoft.com/office/drawing/2010/main" spid="_x0000_s25622"/>
            </a:ext>
            <a:ext uri="{FF2B5EF4-FFF2-40B4-BE49-F238E27FC236}">
              <a16:creationId xmlns:a16="http://schemas.microsoft.com/office/drawing/2014/main" id="{00000000-0008-0000-0100-000016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P22</a:t>
          </a:r>
        </a:p>
      </xdr:txBody>
    </xdr:sp>
    <xdr:clientData fPrintsWithSheet="0"/>
  </xdr:twoCellAnchor>
  <xdr:twoCellAnchor>
    <xdr:from>
      <xdr:col>3</xdr:col>
      <xdr:colOff>355600</xdr:colOff>
      <xdr:row>0</xdr:row>
      <xdr:rowOff>0</xdr:rowOff>
    </xdr:from>
    <xdr:to>
      <xdr:col>3</xdr:col>
      <xdr:colOff>990600</xdr:colOff>
      <xdr:row>0</xdr:row>
      <xdr:rowOff>0</xdr:rowOff>
    </xdr:to>
    <xdr:sp macro="" textlink="">
      <xdr:nvSpPr>
        <xdr:cNvPr id="25623" name="Button 23">
          <a:extLst>
            <a:ext uri="{63B3BB69-23CF-44E3-9099-C40C66FF867C}">
              <a14:compatExt xmlns:a14="http://schemas.microsoft.com/office/drawing/2010/main" spid="_x0000_s25623"/>
            </a:ext>
            <a:ext uri="{FF2B5EF4-FFF2-40B4-BE49-F238E27FC236}">
              <a16:creationId xmlns:a16="http://schemas.microsoft.com/office/drawing/2014/main" id="{00000000-0008-0000-0100-000017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P23</a:t>
          </a:r>
        </a:p>
      </xdr:txBody>
    </xdr:sp>
    <xdr:clientData fPrintsWithSheet="0"/>
  </xdr:twoCellAnchor>
  <xdr:twoCellAnchor>
    <xdr:from>
      <xdr:col>3</xdr:col>
      <xdr:colOff>355600</xdr:colOff>
      <xdr:row>0</xdr:row>
      <xdr:rowOff>0</xdr:rowOff>
    </xdr:from>
    <xdr:to>
      <xdr:col>3</xdr:col>
      <xdr:colOff>990600</xdr:colOff>
      <xdr:row>0</xdr:row>
      <xdr:rowOff>0</xdr:rowOff>
    </xdr:to>
    <xdr:sp macro="" textlink="">
      <xdr:nvSpPr>
        <xdr:cNvPr id="25624" name="Button 24">
          <a:extLst>
            <a:ext uri="{63B3BB69-23CF-44E3-9099-C40C66FF867C}">
              <a14:compatExt xmlns:a14="http://schemas.microsoft.com/office/drawing/2010/main" spid="_x0000_s25624"/>
            </a:ext>
            <a:ext uri="{FF2B5EF4-FFF2-40B4-BE49-F238E27FC236}">
              <a16:creationId xmlns:a16="http://schemas.microsoft.com/office/drawing/2014/main" id="{00000000-0008-0000-0100-0000186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P24</a:t>
          </a:r>
        </a:p>
      </xdr:txBody>
    </xdr:sp>
    <xdr:clientData fPrintsWithSheet="0"/>
  </xdr:twoCellAnchor>
</xdr:wsDr>
</file>

<file path=xl/drawings/drawing2.xml><?xml version="1.0" encoding="utf-8"?>
<xdr:wsDr xmlns:xdr="http://purl.oclc.org/ooxml/drawingml/spreadsheetDrawing" xmlns:a="http://purl.oclc.org/ooxml/drawingml/main">
  <xdr:twoCellAnchor editAs="oneCell">
    <xdr:from>
      <xdr:col>10</xdr:col>
      <xdr:colOff>38100</xdr:colOff>
      <xdr:row>1</xdr:row>
      <xdr:rowOff>50800</xdr:rowOff>
    </xdr:from>
    <xdr:to>
      <xdr:col>11</xdr:col>
      <xdr:colOff>482600</xdr:colOff>
      <xdr:row>1</xdr:row>
      <xdr:rowOff>241300</xdr:rowOff>
    </xdr:to>
    <xdr:sp macro="" textlink="">
      <xdr:nvSpPr>
        <xdr:cNvPr id="3190" name="PeriodSelect1">
          <a:extLst>
            <a:ext uri="{63B3BB69-23CF-44E3-9099-C40C66FF867C}">
              <a14:compatExt xmlns:a14="http://schemas.microsoft.com/office/drawing/2010/main" spid="_x0000_s3190"/>
            </a:ext>
            <a:ext uri="{FF2B5EF4-FFF2-40B4-BE49-F238E27FC236}">
              <a16:creationId xmlns:a16="http://schemas.microsoft.com/office/drawing/2014/main" id="{00000000-0008-0000-0200-000076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mc:AlternateContent xmlns:mc="http://schemas.openxmlformats.org/markup-compatibility/2006">
    <mc:Choice xmlns:v="urn:schemas-microsoft-com:vml" Requires="v"/>
    <mc:Fallback>
      <xdr:twoCellAnchor editAs="absolute">
        <xdr:from>
          <xdr:col>9</xdr:col>
          <xdr:colOff>1422400</xdr:colOff>
          <xdr:row>41</xdr:row>
          <xdr:rowOff>25400</xdr:rowOff>
        </xdr:from>
        <xdr:to>
          <xdr:col>13</xdr:col>
          <xdr:colOff>1143000</xdr:colOff>
          <xdr:row>50</xdr:row>
          <xdr:rowOff>127000</xdr:rowOff>
        </xdr:to>
        <xdr:sp macro="" textlink="">
          <xdr:nvSpPr>
            <xdr:cNvPr id="3169" name="Comment 97" hidden="1">
              <a:extLst>
                <a:ext uri="{FF2B5EF4-FFF2-40B4-BE49-F238E27FC236}">
                  <a16:creationId xmlns:a16="http://schemas.microsoft.com/office/drawing/2014/main" id="{846D351C-F95D-221B-E4E2-B9B70750D97F}"/>
                </a:ext>
              </a:extLst>
            </xdr:cNvPr>
            <xdr:cNvSpPr txBox="1">
              <a:spLocks noChangeArrowheads="1"/>
            </xdr:cNvSpPr>
          </xdr:nvSpPr>
          <xdr:spPr bwMode="auto">
            <a:xfrm>
              <a:off x="11099800" y="8902700"/>
              <a:ext cx="3543300" cy="1993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200" b="0" i="0" u="none" strike="noStrike" baseline="0%">
                  <a:solidFill>
                    <a:srgbClr val="000000"/>
                  </a:solidFill>
                  <a:latin typeface="Tahoma" pitchFamily="2" charset="0"/>
                  <a:ea typeface="Tahoma" pitchFamily="2" charset="0"/>
                  <a:cs typeface="Tahoma" pitchFamily="2" charset="0"/>
                </a:rPr>
                <a:t>The attractiveness of your product depends both on the absolute and relative quality.  As the absolute quality approaches 100%, it becomes harder and harder to improve.  The marginal cost of incremental improvement in quality therefore increases as the marginal benefit diminishes the closer this value moves towards 100%.  </a:t>
              </a:r>
              <a:endParaRPr lang="en-US" sz="1000" b="0" i="0" u="none" strike="noStrike" baseline="0%">
                <a:solidFill>
                  <a:srgbClr val="000000"/>
                </a:solidFill>
                <a:latin typeface="Tahoma" pitchFamily="2" charset="0"/>
                <a:ea typeface="Tahoma" pitchFamily="2" charset="0"/>
                <a:cs typeface="Tahoma" pitchFamily="2" charset="0"/>
              </a:endParaRPr>
            </a:p>
            <a:p>
              <a:pPr algn="l" rtl="0">
                <a:defRPr sz="1000"/>
              </a:pPr>
              <a:endParaRPr lang="en-US" sz="10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990600</xdr:colOff>
          <xdr:row>7</xdr:row>
          <xdr:rowOff>254000</xdr:rowOff>
        </xdr:from>
        <xdr:to>
          <xdr:col>4</xdr:col>
          <xdr:colOff>736600</xdr:colOff>
          <xdr:row>17</xdr:row>
          <xdr:rowOff>228600</xdr:rowOff>
        </xdr:to>
        <xdr:sp macro="" textlink="">
          <xdr:nvSpPr>
            <xdr:cNvPr id="3170" name="Comment 98" hidden="1">
              <a:extLst>
                <a:ext uri="{FF2B5EF4-FFF2-40B4-BE49-F238E27FC236}">
                  <a16:creationId xmlns:a16="http://schemas.microsoft.com/office/drawing/2014/main" id="{BA7F1A36-682F-64C0-53E3-6178201346E7}"/>
                </a:ext>
              </a:extLst>
            </xdr:cNvPr>
            <xdr:cNvSpPr txBox="1">
              <a:spLocks noChangeArrowheads="1"/>
            </xdr:cNvSpPr>
          </xdr:nvSpPr>
          <xdr:spPr bwMode="auto">
            <a:xfrm>
              <a:off x="3136900" y="1816100"/>
              <a:ext cx="3263900" cy="20828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200" b="0" i="0" u="none" strike="noStrike" baseline="0%">
                  <a:solidFill>
                    <a:srgbClr val="000000"/>
                  </a:solidFill>
                  <a:latin typeface="Tahoma" pitchFamily="2" charset="0"/>
                  <a:ea typeface="Tahoma" pitchFamily="2" charset="0"/>
                  <a:cs typeface="Tahoma" pitchFamily="2" charset="0"/>
                </a:rPr>
                <a:t>The attractiveness of your products depends on how environmentally sensitive your produts are.  The green value captures the level of impact that your products are having on the environment.  The number is expressed as a percentage of theoretical best, so high is good and 100% is perfect.  Some customers care more than others about how green your products are.</a:t>
              </a:r>
              <a:endParaRPr lang="en-US" sz="1000" b="0" i="0" u="none" strike="noStrike" baseline="0%">
                <a:solidFill>
                  <a:srgbClr val="000000"/>
                </a:solidFill>
                <a:latin typeface="Tahoma" pitchFamily="2" charset="0"/>
                <a:ea typeface="Tahoma" pitchFamily="2" charset="0"/>
                <a:cs typeface="Tahoma" pitchFamily="2" charset="0"/>
              </a:endParaRPr>
            </a:p>
            <a:p>
              <a:pPr algn="l" rtl="0">
                <a:defRPr sz="1000"/>
              </a:pPr>
              <a:endParaRPr lang="en-US" sz="800" b="0" i="0" u="none" strike="noStrike" baseline="0%">
                <a:solidFill>
                  <a:srgbClr val="000000"/>
                </a:solidFill>
                <a:latin typeface="Tahoma" pitchFamily="2" charset="0"/>
                <a:ea typeface="Tahoma" pitchFamily="2" charset="0"/>
                <a:cs typeface="Tahoma" pitchFamily="2" charset="0"/>
              </a:endParaRPr>
            </a:p>
            <a:p>
              <a:pPr algn="l" rtl="0">
                <a:defRPr sz="1000"/>
              </a:pPr>
              <a:endParaRPr lang="en-US" sz="8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177800</xdr:colOff>
          <xdr:row>47</xdr:row>
          <xdr:rowOff>50800</xdr:rowOff>
        </xdr:from>
        <xdr:to>
          <xdr:col>12</xdr:col>
          <xdr:colOff>635000</xdr:colOff>
          <xdr:row>56</xdr:row>
          <xdr:rowOff>177800</xdr:rowOff>
        </xdr:to>
        <xdr:sp macro="" textlink="">
          <xdr:nvSpPr>
            <xdr:cNvPr id="3171" name="Comment 99" hidden="1">
              <a:extLst>
                <a:ext uri="{FF2B5EF4-FFF2-40B4-BE49-F238E27FC236}">
                  <a16:creationId xmlns:a16="http://schemas.microsoft.com/office/drawing/2014/main" id="{F098BB2A-6CB6-2AED-388F-F0238EFCA46E}"/>
                </a:ext>
              </a:extLst>
            </xdr:cNvPr>
            <xdr:cNvSpPr txBox="1">
              <a:spLocks noChangeArrowheads="1"/>
            </xdr:cNvSpPr>
          </xdr:nvSpPr>
          <xdr:spPr bwMode="auto">
            <a:xfrm>
              <a:off x="10096500" y="10160000"/>
              <a:ext cx="3429000" cy="20066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200" b="0" i="0" u="none" strike="noStrike" baseline="0%">
                  <a:solidFill>
                    <a:srgbClr val="000000"/>
                  </a:solidFill>
                  <a:latin typeface="Tahoma" pitchFamily="2" charset="0"/>
                  <a:ea typeface="Tahoma" pitchFamily="2" charset="0"/>
                  <a:cs typeface="Tahoma" pitchFamily="2" charset="0"/>
                </a:rPr>
                <a:t>The attractiveness of your product depends both on the absolute and relative quality.  As the absolute quality approaches 100%, it becomes harder and harder to improve.  The marginal cost of incremental improvement in quality therefore increases as the marginal benefit diminishes the closer this value moves towards 100%.  </a:t>
              </a:r>
              <a:endParaRPr lang="en-US" sz="1000" b="0" i="0" u="none" strike="noStrike" baseline="0%">
                <a:solidFill>
                  <a:srgbClr val="000000"/>
                </a:solidFill>
                <a:latin typeface="Tahoma" pitchFamily="2" charset="0"/>
                <a:ea typeface="Tahoma" pitchFamily="2" charset="0"/>
                <a:cs typeface="Tahoma" pitchFamily="2" charset="0"/>
              </a:endParaRPr>
            </a:p>
            <a:p>
              <a:pPr algn="l" rtl="0">
                <a:defRPr sz="1000"/>
              </a:pPr>
              <a:endParaRPr lang="en-US" sz="10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19</xdr:row>
          <xdr:rowOff>177800</xdr:rowOff>
        </xdr:from>
        <xdr:to>
          <xdr:col>3</xdr:col>
          <xdr:colOff>1524000</xdr:colOff>
          <xdr:row>28</xdr:row>
          <xdr:rowOff>203200</xdr:rowOff>
        </xdr:to>
        <xdr:sp macro="" textlink="">
          <xdr:nvSpPr>
            <xdr:cNvPr id="3172" name="Comment 100" hidden="1">
              <a:extLst>
                <a:ext uri="{FF2B5EF4-FFF2-40B4-BE49-F238E27FC236}">
                  <a16:creationId xmlns:a16="http://schemas.microsoft.com/office/drawing/2014/main" id="{B54E04DA-7BA3-A5FB-1D5D-B2E099A26FD8}"/>
                </a:ext>
              </a:extLst>
            </xdr:cNvPr>
            <xdr:cNvSpPr txBox="1">
              <a:spLocks noChangeArrowheads="1"/>
            </xdr:cNvSpPr>
          </xdr:nvSpPr>
          <xdr:spPr bwMode="auto">
            <a:xfrm>
              <a:off x="2324100" y="4292600"/>
              <a:ext cx="3429000" cy="20447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200" b="0" i="0" u="none" strike="noStrike" baseline="0%">
                  <a:solidFill>
                    <a:srgbClr val="000000"/>
                  </a:solidFill>
                  <a:latin typeface="Tahoma" pitchFamily="2" charset="0"/>
                  <a:ea typeface="Tahoma" pitchFamily="2" charset="0"/>
                  <a:cs typeface="Tahoma" pitchFamily="2" charset="0"/>
                </a:rPr>
                <a:t>The attractiveness of your products depends on how environmentally sensitive your produts are.  The green value captures the level of impact that your products are having on the environment.  The number is expressed as a percentage of theoretical best, so high is good and 100% is perfect.  Some customers care more than others about how green your products are.</a:t>
              </a:r>
              <a:endParaRPr lang="en-US" sz="1000" b="0" i="0" u="none" strike="noStrike" baseline="0%">
                <a:solidFill>
                  <a:srgbClr val="000000"/>
                </a:solidFill>
                <a:latin typeface="Tahoma" pitchFamily="2" charset="0"/>
                <a:ea typeface="Tahoma" pitchFamily="2" charset="0"/>
                <a:cs typeface="Tahoma" pitchFamily="2" charset="0"/>
              </a:endParaRPr>
            </a:p>
            <a:p>
              <a:pPr algn="l" rtl="0">
                <a:defRPr sz="1000"/>
              </a:pPr>
              <a:endParaRPr lang="en-US" sz="800" b="0" i="0" u="none" strike="noStrike" baseline="0%">
                <a:solidFill>
                  <a:srgbClr val="000000"/>
                </a:solidFill>
                <a:latin typeface="Tahoma" pitchFamily="2" charset="0"/>
                <a:ea typeface="Tahoma" pitchFamily="2" charset="0"/>
                <a:cs typeface="Tahoma" pitchFamily="2" charset="0"/>
              </a:endParaRPr>
            </a:p>
            <a:p>
              <a:pPr algn="l" rtl="0">
                <a:defRPr sz="1000"/>
              </a:pPr>
              <a:endParaRPr lang="en-US" sz="8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177800</xdr:colOff>
          <xdr:row>3</xdr:row>
          <xdr:rowOff>254000</xdr:rowOff>
        </xdr:from>
        <xdr:to>
          <xdr:col>3</xdr:col>
          <xdr:colOff>990600</xdr:colOff>
          <xdr:row>7</xdr:row>
          <xdr:rowOff>152400</xdr:rowOff>
        </xdr:to>
        <xdr:sp macro="" textlink="">
          <xdr:nvSpPr>
            <xdr:cNvPr id="3173" name="Comment 101" hidden="1">
              <a:extLst>
                <a:ext uri="{FF2B5EF4-FFF2-40B4-BE49-F238E27FC236}">
                  <a16:creationId xmlns:a16="http://schemas.microsoft.com/office/drawing/2014/main" id="{ACC7FF93-871A-9409-4B3E-3D6686A887B8}"/>
                </a:ext>
              </a:extLst>
            </xdr:cNvPr>
            <xdr:cNvSpPr txBox="1">
              <a:spLocks noChangeArrowheads="1"/>
            </xdr:cNvSpPr>
          </xdr:nvSpPr>
          <xdr:spPr bwMode="auto">
            <a:xfrm>
              <a:off x="3860800" y="977900"/>
              <a:ext cx="1524000" cy="7747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Any currency number is in local currency, not dollars.</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177800</xdr:colOff>
          <xdr:row>3</xdr:row>
          <xdr:rowOff>254000</xdr:rowOff>
        </xdr:from>
        <xdr:to>
          <xdr:col>4</xdr:col>
          <xdr:colOff>203200</xdr:colOff>
          <xdr:row>5</xdr:row>
          <xdr:rowOff>101600</xdr:rowOff>
        </xdr:to>
        <xdr:sp macro="" textlink="">
          <xdr:nvSpPr>
            <xdr:cNvPr id="3174" name="Comment 102" hidden="1">
              <a:extLst>
                <a:ext uri="{FF2B5EF4-FFF2-40B4-BE49-F238E27FC236}">
                  <a16:creationId xmlns:a16="http://schemas.microsoft.com/office/drawing/2014/main" id="{AC5A902A-E1D2-02D0-52E3-E82687C61B18}"/>
                </a:ext>
              </a:extLst>
            </xdr:cNvPr>
            <xdr:cNvSpPr txBox="1">
              <a:spLocks noChangeArrowheads="1"/>
            </xdr:cNvSpPr>
          </xdr:nvSpPr>
          <xdr:spPr bwMode="auto">
            <a:xfrm>
              <a:off x="4572000" y="977900"/>
              <a:ext cx="1384300" cy="3175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Percent of the world</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8</xdr:row>
          <xdr:rowOff>228600</xdr:rowOff>
        </xdr:from>
        <xdr:to>
          <xdr:col>2</xdr:col>
          <xdr:colOff>0</xdr:colOff>
          <xdr:row>12</xdr:row>
          <xdr:rowOff>203200</xdr:rowOff>
        </xdr:to>
        <xdr:sp macro="" textlink="">
          <xdr:nvSpPr>
            <xdr:cNvPr id="3175" name="Comment 103" hidden="1">
              <a:extLst>
                <a:ext uri="{FF2B5EF4-FFF2-40B4-BE49-F238E27FC236}">
                  <a16:creationId xmlns:a16="http://schemas.microsoft.com/office/drawing/2014/main" id="{DC870DC3-B00B-8C86-D397-30572FF46894}"/>
                </a:ext>
              </a:extLst>
            </xdr:cNvPr>
            <xdr:cNvSpPr txBox="1">
              <a:spLocks noChangeArrowheads="1"/>
            </xdr:cNvSpPr>
          </xdr:nvSpPr>
          <xdr:spPr bwMode="auto">
            <a:xfrm>
              <a:off x="2324100" y="2032000"/>
              <a:ext cx="1358900" cy="8382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section of the report describes activity within your company only.</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10</xdr:row>
          <xdr:rowOff>228600</xdr:rowOff>
        </xdr:from>
        <xdr:to>
          <xdr:col>2</xdr:col>
          <xdr:colOff>457200</xdr:colOff>
          <xdr:row>15</xdr:row>
          <xdr:rowOff>0</xdr:rowOff>
        </xdr:to>
        <xdr:sp macro="" textlink="">
          <xdr:nvSpPr>
            <xdr:cNvPr id="3176" name="Comment 104" hidden="1">
              <a:extLst>
                <a:ext uri="{FF2B5EF4-FFF2-40B4-BE49-F238E27FC236}">
                  <a16:creationId xmlns:a16="http://schemas.microsoft.com/office/drawing/2014/main" id="{9F43BDA5-9680-8BBC-7BCD-AA18F2C4CF78}"/>
                </a:ext>
              </a:extLst>
            </xdr:cNvPr>
            <xdr:cNvSpPr txBox="1">
              <a:spLocks noChangeArrowheads="1"/>
            </xdr:cNvSpPr>
          </xdr:nvSpPr>
          <xdr:spPr bwMode="auto">
            <a:xfrm>
              <a:off x="2324100" y="2463800"/>
              <a:ext cx="1816100" cy="8255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If this number is greater than zero, it means that one of your competitors has stocked out</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177800</xdr:colOff>
          <xdr:row>8</xdr:row>
          <xdr:rowOff>228600</xdr:rowOff>
        </xdr:from>
        <xdr:to>
          <xdr:col>4</xdr:col>
          <xdr:colOff>736600</xdr:colOff>
          <xdr:row>10</xdr:row>
          <xdr:rowOff>127000</xdr:rowOff>
        </xdr:to>
        <xdr:sp macro="" textlink="">
          <xdr:nvSpPr>
            <xdr:cNvPr id="3177" name="Comment 105" hidden="1">
              <a:extLst>
                <a:ext uri="{FF2B5EF4-FFF2-40B4-BE49-F238E27FC236}">
                  <a16:creationId xmlns:a16="http://schemas.microsoft.com/office/drawing/2014/main" id="{5CF9EE80-2DED-F122-E458-77191B001B65}"/>
                </a:ext>
              </a:extLst>
            </xdr:cNvPr>
            <xdr:cNvSpPr txBox="1">
              <a:spLocks noChangeArrowheads="1"/>
            </xdr:cNvSpPr>
          </xdr:nvSpPr>
          <xdr:spPr bwMode="auto">
            <a:xfrm>
              <a:off x="4572000" y="2032000"/>
              <a:ext cx="1828800" cy="342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Your company market share</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177800</xdr:colOff>
          <xdr:row>12</xdr:row>
          <xdr:rowOff>228600</xdr:rowOff>
        </xdr:from>
        <xdr:to>
          <xdr:col>4</xdr:col>
          <xdr:colOff>203200</xdr:colOff>
          <xdr:row>14</xdr:row>
          <xdr:rowOff>50800</xdr:rowOff>
        </xdr:to>
        <xdr:sp macro="" textlink="">
          <xdr:nvSpPr>
            <xdr:cNvPr id="3178" name="Comment 106" hidden="1">
              <a:extLst>
                <a:ext uri="{FF2B5EF4-FFF2-40B4-BE49-F238E27FC236}">
                  <a16:creationId xmlns:a16="http://schemas.microsoft.com/office/drawing/2014/main" id="{86FD2D80-2AFE-ED7D-8854-BD1537FF3449}"/>
                </a:ext>
              </a:extLst>
            </xdr:cNvPr>
            <xdr:cNvSpPr txBox="1">
              <a:spLocks noChangeArrowheads="1"/>
            </xdr:cNvSpPr>
          </xdr:nvSpPr>
          <xdr:spPr bwMode="auto">
            <a:xfrm>
              <a:off x="4572000" y="2882900"/>
              <a:ext cx="1384300" cy="2540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 of sales</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13</xdr:row>
          <xdr:rowOff>203200</xdr:rowOff>
        </xdr:from>
        <xdr:to>
          <xdr:col>2</xdr:col>
          <xdr:colOff>0</xdr:colOff>
          <xdr:row>17</xdr:row>
          <xdr:rowOff>152400</xdr:rowOff>
        </xdr:to>
        <xdr:sp macro="" textlink="">
          <xdr:nvSpPr>
            <xdr:cNvPr id="3179" name="Comment 107" hidden="1">
              <a:extLst>
                <a:ext uri="{FF2B5EF4-FFF2-40B4-BE49-F238E27FC236}">
                  <a16:creationId xmlns:a16="http://schemas.microsoft.com/office/drawing/2014/main" id="{5335F6C5-C587-8879-BD38-1BE195B141B3}"/>
                </a:ext>
              </a:extLst>
            </xdr:cNvPr>
            <xdr:cNvSpPr txBox="1">
              <a:spLocks noChangeArrowheads="1"/>
            </xdr:cNvSpPr>
          </xdr:nvSpPr>
          <xdr:spPr bwMode="auto">
            <a:xfrm>
              <a:off x="2324100" y="3086100"/>
              <a:ext cx="1358900" cy="7620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section shows your company profitability by each product market.</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76200</xdr:colOff>
          <xdr:row>3</xdr:row>
          <xdr:rowOff>254000</xdr:rowOff>
        </xdr:from>
        <xdr:to>
          <xdr:col>16</xdr:col>
          <xdr:colOff>50800</xdr:colOff>
          <xdr:row>7</xdr:row>
          <xdr:rowOff>50800</xdr:rowOff>
        </xdr:to>
        <xdr:sp macro="" textlink="">
          <xdr:nvSpPr>
            <xdr:cNvPr id="3180" name="Comment 108" hidden="1">
              <a:extLst>
                <a:ext uri="{FF2B5EF4-FFF2-40B4-BE49-F238E27FC236}">
                  <a16:creationId xmlns:a16="http://schemas.microsoft.com/office/drawing/2014/main" id="{9B8B7B12-F9DD-7457-7629-18768CD088A3}"/>
                </a:ext>
              </a:extLst>
            </xdr:cNvPr>
            <xdr:cNvSpPr txBox="1">
              <a:spLocks noChangeArrowheads="1"/>
            </xdr:cNvSpPr>
          </xdr:nvSpPr>
          <xdr:spPr bwMode="auto">
            <a:xfrm>
              <a:off x="14719300" y="977900"/>
              <a:ext cx="1054100" cy="6731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Totals are in US dollars.</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76200</xdr:colOff>
          <xdr:row>8</xdr:row>
          <xdr:rowOff>228600</xdr:rowOff>
        </xdr:from>
        <xdr:to>
          <xdr:col>16</xdr:col>
          <xdr:colOff>558800</xdr:colOff>
          <xdr:row>13</xdr:row>
          <xdr:rowOff>152400</xdr:rowOff>
        </xdr:to>
        <xdr:sp macro="" textlink="">
          <xdr:nvSpPr>
            <xdr:cNvPr id="3181" name="Comment 109" hidden="1">
              <a:extLst>
                <a:ext uri="{FF2B5EF4-FFF2-40B4-BE49-F238E27FC236}">
                  <a16:creationId xmlns:a16="http://schemas.microsoft.com/office/drawing/2014/main" id="{776EA065-0A6B-0C6E-85C2-62E2F3B2A1F9}"/>
                </a:ext>
              </a:extLst>
            </xdr:cNvPr>
            <xdr:cNvSpPr txBox="1">
              <a:spLocks noChangeArrowheads="1"/>
            </xdr:cNvSpPr>
          </xdr:nvSpPr>
          <xdr:spPr bwMode="auto">
            <a:xfrm>
              <a:off x="14719300" y="2032000"/>
              <a:ext cx="1562100" cy="10033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Compare this to your factory capacity as well as inventory levels on your production report.</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76200</xdr:colOff>
          <xdr:row>10</xdr:row>
          <xdr:rowOff>228600</xdr:rowOff>
        </xdr:from>
        <xdr:to>
          <xdr:col>16</xdr:col>
          <xdr:colOff>457200</xdr:colOff>
          <xdr:row>15</xdr:row>
          <xdr:rowOff>203200</xdr:rowOff>
        </xdr:to>
        <xdr:sp macro="" textlink="">
          <xdr:nvSpPr>
            <xdr:cNvPr id="3182" name="Comment 110" hidden="1">
              <a:extLst>
                <a:ext uri="{FF2B5EF4-FFF2-40B4-BE49-F238E27FC236}">
                  <a16:creationId xmlns:a16="http://schemas.microsoft.com/office/drawing/2014/main" id="{AA46A594-8D09-4E28-B2C7-16ED2BA2D78B}"/>
                </a:ext>
              </a:extLst>
            </xdr:cNvPr>
            <xdr:cNvSpPr txBox="1">
              <a:spLocks noChangeArrowheads="1"/>
            </xdr:cNvSpPr>
          </xdr:nvSpPr>
          <xdr:spPr bwMode="auto">
            <a:xfrm>
              <a:off x="14719300" y="2463800"/>
              <a:ext cx="1460500" cy="10287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If this number is greater than zero, it means that one of your competitors has stocked out.</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76200</xdr:colOff>
          <xdr:row>40</xdr:row>
          <xdr:rowOff>127000</xdr:rowOff>
        </xdr:from>
        <xdr:to>
          <xdr:col>16</xdr:col>
          <xdr:colOff>304800</xdr:colOff>
          <xdr:row>44</xdr:row>
          <xdr:rowOff>0</xdr:rowOff>
        </xdr:to>
        <xdr:sp macro="" textlink="">
          <xdr:nvSpPr>
            <xdr:cNvPr id="3183" name="Comment 111" hidden="1">
              <a:extLst>
                <a:ext uri="{FF2B5EF4-FFF2-40B4-BE49-F238E27FC236}">
                  <a16:creationId xmlns:a16="http://schemas.microsoft.com/office/drawing/2014/main" id="{57FA1B0F-536E-F5FD-5B81-D8268B6734DC}"/>
                </a:ext>
              </a:extLst>
            </xdr:cNvPr>
            <xdr:cNvSpPr txBox="1">
              <a:spLocks noChangeArrowheads="1"/>
            </xdr:cNvSpPr>
          </xdr:nvSpPr>
          <xdr:spPr bwMode="auto">
            <a:xfrm>
              <a:off x="14719300" y="8788400"/>
              <a:ext cx="1308100" cy="6985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Relative quality index.  110% means 10% above average. </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177800</xdr:colOff>
          <xdr:row>39</xdr:row>
          <xdr:rowOff>203200</xdr:rowOff>
        </xdr:from>
        <xdr:to>
          <xdr:col>4</xdr:col>
          <xdr:colOff>203200</xdr:colOff>
          <xdr:row>43</xdr:row>
          <xdr:rowOff>76200</xdr:rowOff>
        </xdr:to>
        <xdr:sp macro="" textlink="">
          <xdr:nvSpPr>
            <xdr:cNvPr id="3184" name="Comment 112" hidden="1">
              <a:extLst>
                <a:ext uri="{FF2B5EF4-FFF2-40B4-BE49-F238E27FC236}">
                  <a16:creationId xmlns:a16="http://schemas.microsoft.com/office/drawing/2014/main" id="{3BB47A6A-53BE-C1B3-084E-4408F6CE2686}"/>
                </a:ext>
              </a:extLst>
            </xdr:cNvPr>
            <xdr:cNvSpPr txBox="1">
              <a:spLocks noChangeArrowheads="1"/>
            </xdr:cNvSpPr>
          </xdr:nvSpPr>
          <xdr:spPr bwMode="auto">
            <a:xfrm>
              <a:off x="4572000" y="8597900"/>
              <a:ext cx="1384300" cy="7620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Relative price.  100% means your price is at the market-wide average.</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177800</xdr:colOff>
          <xdr:row>59</xdr:row>
          <xdr:rowOff>203200</xdr:rowOff>
        </xdr:from>
        <xdr:to>
          <xdr:col>6</xdr:col>
          <xdr:colOff>76200</xdr:colOff>
          <xdr:row>64</xdr:row>
          <xdr:rowOff>25400</xdr:rowOff>
        </xdr:to>
        <xdr:sp macro="" textlink="">
          <xdr:nvSpPr>
            <xdr:cNvPr id="3185" name="Comment 113" hidden="1">
              <a:extLst>
                <a:ext uri="{FF2B5EF4-FFF2-40B4-BE49-F238E27FC236}">
                  <a16:creationId xmlns:a16="http://schemas.microsoft.com/office/drawing/2014/main" id="{2B83FCBB-1C83-2CE9-BD99-EB22D6F2318D}"/>
                </a:ext>
              </a:extLst>
            </xdr:cNvPr>
            <xdr:cNvSpPr txBox="1">
              <a:spLocks noChangeArrowheads="1"/>
            </xdr:cNvSpPr>
          </xdr:nvSpPr>
          <xdr:spPr bwMode="auto">
            <a:xfrm>
              <a:off x="4572000" y="12827000"/>
              <a:ext cx="3009900" cy="850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Below is the number of the team who bid and won the contract auction for this time period.  If you see the word "multi" it means that more than one team won because of a perfect tie (This is very unusual).</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177800</xdr:colOff>
          <xdr:row>59</xdr:row>
          <xdr:rowOff>203200</xdr:rowOff>
        </xdr:from>
        <xdr:to>
          <xdr:col>8</xdr:col>
          <xdr:colOff>152400</xdr:colOff>
          <xdr:row>63</xdr:row>
          <xdr:rowOff>228600</xdr:rowOff>
        </xdr:to>
        <xdr:sp macro="" textlink="">
          <xdr:nvSpPr>
            <xdr:cNvPr id="3186" name="Comment 114" hidden="1">
              <a:extLst>
                <a:ext uri="{FF2B5EF4-FFF2-40B4-BE49-F238E27FC236}">
                  <a16:creationId xmlns:a16="http://schemas.microsoft.com/office/drawing/2014/main" id="{8F288B25-8440-9E5D-B47F-B9D653B365D4}"/>
                </a:ext>
              </a:extLst>
            </xdr:cNvPr>
            <xdr:cNvSpPr txBox="1">
              <a:spLocks noChangeArrowheads="1"/>
            </xdr:cNvSpPr>
          </xdr:nvSpPr>
          <xdr:spPr bwMode="auto">
            <a:xfrm>
              <a:off x="5930900" y="12827000"/>
              <a:ext cx="3454400" cy="8255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Below you can see the price that a team with a zero contract advantage would have needed to bid in order to win the contract auction this time period.  If you see a zero in this field, it means that no team placed a bid.</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177800</xdr:colOff>
          <xdr:row>59</xdr:row>
          <xdr:rowOff>203200</xdr:rowOff>
        </xdr:from>
        <xdr:to>
          <xdr:col>12</xdr:col>
          <xdr:colOff>482600</xdr:colOff>
          <xdr:row>63</xdr:row>
          <xdr:rowOff>228600</xdr:rowOff>
        </xdr:to>
        <xdr:sp macro="" textlink="">
          <xdr:nvSpPr>
            <xdr:cNvPr id="3187" name="Comment 115" hidden="1">
              <a:extLst>
                <a:ext uri="{FF2B5EF4-FFF2-40B4-BE49-F238E27FC236}">
                  <a16:creationId xmlns:a16="http://schemas.microsoft.com/office/drawing/2014/main" id="{B91E8C6B-F810-CB03-9EBE-6871B496E6FC}"/>
                </a:ext>
              </a:extLst>
            </xdr:cNvPr>
            <xdr:cNvSpPr txBox="1">
              <a:spLocks noChangeArrowheads="1"/>
            </xdr:cNvSpPr>
          </xdr:nvSpPr>
          <xdr:spPr bwMode="auto">
            <a:xfrm>
              <a:off x="9410700" y="12827000"/>
              <a:ext cx="4000500" cy="8255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field show your full manufacturing cost for units sold via the contract auction this period.  Both variable and fixed costs are included.  You will need to decide if fixed costs should be included in your cost calculations on a case-by-case basis.</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177800</xdr:colOff>
          <xdr:row>57</xdr:row>
          <xdr:rowOff>304800</xdr:rowOff>
        </xdr:from>
        <xdr:to>
          <xdr:col>13</xdr:col>
          <xdr:colOff>482600</xdr:colOff>
          <xdr:row>63</xdr:row>
          <xdr:rowOff>76200</xdr:rowOff>
        </xdr:to>
        <xdr:sp macro="" textlink="">
          <xdr:nvSpPr>
            <xdr:cNvPr id="3188" name="Comment 116" hidden="1">
              <a:extLst>
                <a:ext uri="{FF2B5EF4-FFF2-40B4-BE49-F238E27FC236}">
                  <a16:creationId xmlns:a16="http://schemas.microsoft.com/office/drawing/2014/main" id="{9AAADFC2-5B13-B5C4-FBE2-C6149330D709}"/>
                </a:ext>
              </a:extLst>
            </xdr:cNvPr>
            <xdr:cNvSpPr txBox="1">
              <a:spLocks noChangeArrowheads="1"/>
            </xdr:cNvSpPr>
          </xdr:nvSpPr>
          <xdr:spPr bwMode="auto">
            <a:xfrm>
              <a:off x="11277600" y="12420600"/>
              <a:ext cx="2730500" cy="1104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 Your contract image will increase each time you win the contract auction, but the rate of increase will diminish.  If you do not bid or bid and lose, then your contact image will fall by 1.</a:t>
              </a: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76200</xdr:colOff>
          <xdr:row>59</xdr:row>
          <xdr:rowOff>203200</xdr:rowOff>
        </xdr:from>
        <xdr:to>
          <xdr:col>13</xdr:col>
          <xdr:colOff>736600</xdr:colOff>
          <xdr:row>64</xdr:row>
          <xdr:rowOff>177800</xdr:rowOff>
        </xdr:to>
        <xdr:sp macro="" textlink="">
          <xdr:nvSpPr>
            <xdr:cNvPr id="3189" name="Comment 117" hidden="1">
              <a:extLst>
                <a:ext uri="{FF2B5EF4-FFF2-40B4-BE49-F238E27FC236}">
                  <a16:creationId xmlns:a16="http://schemas.microsoft.com/office/drawing/2014/main" id="{22251060-ADAB-CE2F-FBD4-0A099A0181D4}"/>
                </a:ext>
              </a:extLst>
            </xdr:cNvPr>
            <xdr:cNvSpPr txBox="1">
              <a:spLocks noChangeArrowheads="1"/>
            </xdr:cNvSpPr>
          </xdr:nvSpPr>
          <xdr:spPr bwMode="auto">
            <a:xfrm>
              <a:off x="13004800" y="12827000"/>
              <a:ext cx="1257300" cy="10033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field shows the size of the contract available for bid next time period.</a:t>
              </a:r>
            </a:p>
          </xdr:txBody>
        </xdr:sp>
        <xdr:clientData/>
      </xdr:twoCellAnchor>
    </mc:Fallback>
  </mc:AlternateContent>
</xdr:wsDr>
</file>

<file path=xl/drawings/drawing3.xml><?xml version="1.0" encoding="utf-8"?>
<xdr:wsDr xmlns:xdr="http://purl.oclc.org/ooxml/drawingml/spreadsheetDrawing" xmlns:a="http://purl.oclc.org/ooxml/drawingml/main">
  <xdr:twoCellAnchor editAs="oneCell">
    <xdr:from>
      <xdr:col>8</xdr:col>
      <xdr:colOff>88900</xdr:colOff>
      <xdr:row>1</xdr:row>
      <xdr:rowOff>76200</xdr:rowOff>
    </xdr:from>
    <xdr:to>
      <xdr:col>8</xdr:col>
      <xdr:colOff>1092200</xdr:colOff>
      <xdr:row>1</xdr:row>
      <xdr:rowOff>266700</xdr:rowOff>
    </xdr:to>
    <xdr:sp macro="" textlink="">
      <xdr:nvSpPr>
        <xdr:cNvPr id="16463" name="PeriodSelect2">
          <a:extLst>
            <a:ext uri="{63B3BB69-23CF-44E3-9099-C40C66FF867C}">
              <a14:compatExt xmlns:a14="http://schemas.microsoft.com/office/drawing/2010/main" spid="_x0000_s16463"/>
            </a:ext>
            <a:ext uri="{FF2B5EF4-FFF2-40B4-BE49-F238E27FC236}">
              <a16:creationId xmlns:a16="http://schemas.microsoft.com/office/drawing/2014/main" id="{00000000-0008-0000-0300-00004F40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mc:AlternateContent xmlns:mc="http://schemas.openxmlformats.org/markup-compatibility/2006">
    <mc:Choice xmlns:v="urn:schemas-microsoft-com:vml" Requires="v"/>
    <mc:Fallback>
      <xdr:twoCellAnchor editAs="absolute">
        <xdr:from>
          <xdr:col>5</xdr:col>
          <xdr:colOff>177800</xdr:colOff>
          <xdr:row>7</xdr:row>
          <xdr:rowOff>127000</xdr:rowOff>
        </xdr:from>
        <xdr:to>
          <xdr:col>7</xdr:col>
          <xdr:colOff>584200</xdr:colOff>
          <xdr:row>13</xdr:row>
          <xdr:rowOff>228600</xdr:rowOff>
        </xdr:to>
        <xdr:sp macro="" textlink="">
          <xdr:nvSpPr>
            <xdr:cNvPr id="16453" name="Comment 69" hidden="1">
              <a:extLst>
                <a:ext uri="{FF2B5EF4-FFF2-40B4-BE49-F238E27FC236}">
                  <a16:creationId xmlns:a16="http://schemas.microsoft.com/office/drawing/2014/main" id="{90198E94-9092-C03B-024D-C9A39870A7CA}"/>
                </a:ext>
              </a:extLst>
            </xdr:cNvPr>
            <xdr:cNvSpPr txBox="1">
              <a:spLocks noChangeArrowheads="1"/>
            </xdr:cNvSpPr>
          </xdr:nvSpPr>
          <xdr:spPr bwMode="auto">
            <a:xfrm>
              <a:off x="6997700" y="1892300"/>
              <a:ext cx="2743200" cy="13335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Your factory will depreciate 1.25% each time period for financial reporting purposes and also in real-time capacity terms.  So, in order to maintain a fixed factory capacity, you will need to initiate construction projects equal to 1.25% of the book value of your factory each time period.</a:t>
              </a: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177800</xdr:colOff>
          <xdr:row>7</xdr:row>
          <xdr:rowOff>127000</xdr:rowOff>
        </xdr:from>
        <xdr:to>
          <xdr:col>11</xdr:col>
          <xdr:colOff>0</xdr:colOff>
          <xdr:row>15</xdr:row>
          <xdr:rowOff>0</xdr:rowOff>
        </xdr:to>
        <xdr:sp macro="" textlink="">
          <xdr:nvSpPr>
            <xdr:cNvPr id="16454" name="Comment 70" hidden="1">
              <a:extLst>
                <a:ext uri="{FF2B5EF4-FFF2-40B4-BE49-F238E27FC236}">
                  <a16:creationId xmlns:a16="http://schemas.microsoft.com/office/drawing/2014/main" id="{DCA8846F-E5B5-554A-ACCF-3838181FD86B}"/>
                </a:ext>
              </a:extLst>
            </xdr:cNvPr>
            <xdr:cNvSpPr txBox="1">
              <a:spLocks noChangeArrowheads="1"/>
            </xdr:cNvSpPr>
          </xdr:nvSpPr>
          <xdr:spPr bwMode="auto">
            <a:xfrm>
              <a:off x="11709400" y="1892300"/>
              <a:ext cx="1612900" cy="15367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Predicted product 1 factory UNIT capacity for next time period.  This is not an estimate but an exact number that will be true unless you sell factory capacity as part of your input decisions.</a:t>
              </a: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177800</xdr:colOff>
          <xdr:row>8</xdr:row>
          <xdr:rowOff>101600</xdr:rowOff>
        </xdr:from>
        <xdr:to>
          <xdr:col>11</xdr:col>
          <xdr:colOff>533400</xdr:colOff>
          <xdr:row>19</xdr:row>
          <xdr:rowOff>177800</xdr:rowOff>
        </xdr:to>
        <xdr:sp macro="" textlink="">
          <xdr:nvSpPr>
            <xdr:cNvPr id="16455" name="Comment 71" hidden="1">
              <a:extLst>
                <a:ext uri="{FF2B5EF4-FFF2-40B4-BE49-F238E27FC236}">
                  <a16:creationId xmlns:a16="http://schemas.microsoft.com/office/drawing/2014/main" id="{77200B58-585A-E7D0-154D-701E9259172E}"/>
                </a:ext>
              </a:extLst>
            </xdr:cNvPr>
            <xdr:cNvSpPr txBox="1">
              <a:spLocks noChangeArrowheads="1"/>
            </xdr:cNvSpPr>
          </xdr:nvSpPr>
          <xdr:spPr bwMode="auto">
            <a:xfrm>
              <a:off x="11709400" y="2082800"/>
              <a:ext cx="2146300" cy="2374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All predicted costs are only estimates that are generally within 5% of actual costs for next period.  </a:t>
              </a:r>
            </a:p>
            <a:p>
              <a:pPr algn="l" rtl="0">
                <a:defRPr sz="1000"/>
              </a:pPr>
              <a:endParaRPr lang="en-US" sz="1000" b="0" i="0" u="none" strike="noStrike" baseline="0%">
                <a:solidFill>
                  <a:srgbClr val="000000"/>
                </a:solidFill>
                <a:latin typeface="Tahoma" pitchFamily="2" charset="0"/>
                <a:ea typeface="Tahoma" pitchFamily="2" charset="0"/>
                <a:cs typeface="Tahoma" pitchFamily="2" charset="0"/>
              </a:endParaRPr>
            </a:p>
            <a:p>
              <a:pPr algn="l" rtl="0">
                <a:defRPr sz="1000"/>
              </a:pPr>
              <a:r>
                <a:rPr lang="en-US" sz="1000" b="0" i="0" u="none" strike="noStrike" baseline="0%">
                  <a:solidFill>
                    <a:srgbClr val="000000"/>
                  </a:solidFill>
                  <a:latin typeface="Tahoma" pitchFamily="2" charset="0"/>
                  <a:ea typeface="Tahoma" pitchFamily="2" charset="0"/>
                  <a:cs typeface="Tahoma" pitchFamily="2" charset="0"/>
                </a:rPr>
                <a:t>If your factory is in the US, the estimates are very good.  If your factory is outside of the US, the quality of the estimate will depend on recent currency volatility.  If there has been low volatility, then the estimate is good.  If there has been high recent volatility, the estimate will be less precise.</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177800</xdr:colOff>
          <xdr:row>17</xdr:row>
          <xdr:rowOff>127000</xdr:rowOff>
        </xdr:from>
        <xdr:to>
          <xdr:col>5</xdr:col>
          <xdr:colOff>762000</xdr:colOff>
          <xdr:row>25</xdr:row>
          <xdr:rowOff>50800</xdr:rowOff>
        </xdr:to>
        <xdr:sp macro="" textlink="">
          <xdr:nvSpPr>
            <xdr:cNvPr id="16456" name="Comment 72" hidden="1">
              <a:extLst>
                <a:ext uri="{FF2B5EF4-FFF2-40B4-BE49-F238E27FC236}">
                  <a16:creationId xmlns:a16="http://schemas.microsoft.com/office/drawing/2014/main" id="{0A8BF3F7-E818-76F8-5812-BD55C48268F5}"/>
                </a:ext>
              </a:extLst>
            </xdr:cNvPr>
            <xdr:cNvSpPr txBox="1">
              <a:spLocks noChangeArrowheads="1"/>
            </xdr:cNvSpPr>
          </xdr:nvSpPr>
          <xdr:spPr bwMode="auto">
            <a:xfrm>
              <a:off x="3429000" y="3975100"/>
              <a:ext cx="4152900" cy="16256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is very old inventory that remains unsold at the end of the current time period but which was manufactured in a previous time period.  Therefore, this inventory must be at least 3 months old. This would only happen if your inventory is being very badly mis-managed.</a:t>
              </a:r>
            </a:p>
            <a:p>
              <a:pPr algn="l" rtl="0">
                <a:defRPr sz="1000"/>
              </a:pPr>
              <a:endParaRPr lang="en-US" sz="1000" b="0" i="0" u="none" strike="noStrike" baseline="0%">
                <a:solidFill>
                  <a:srgbClr val="000000"/>
                </a:solidFill>
                <a:latin typeface="Tahoma" pitchFamily="2" charset="0"/>
                <a:ea typeface="Tahoma" pitchFamily="2" charset="0"/>
                <a:cs typeface="Tahoma" pitchFamily="2" charset="0"/>
              </a:endParaRPr>
            </a:p>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number is normally zero.  If you see a non-zero number here, it means that 100% of your current period production remains unsold as of the end of the time period.  </a:t>
              </a:r>
            </a:p>
            <a:p>
              <a:pPr algn="l" rtl="0">
                <a:defRPr sz="1000"/>
              </a:pPr>
              <a:endParaRPr lang="en-US" sz="1000" b="0" i="0" u="none" strike="noStrike" baseline="0%">
                <a:solidFill>
                  <a:srgbClr val="000000"/>
                </a:solidFill>
                <a:latin typeface="Tahoma" pitchFamily="2" charset="0"/>
                <a:ea typeface="Tahoma" pitchFamily="2" charset="0"/>
                <a:cs typeface="Tahoma" pitchFamily="2" charset="0"/>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177800</xdr:colOff>
          <xdr:row>17</xdr:row>
          <xdr:rowOff>127000</xdr:rowOff>
        </xdr:from>
        <xdr:to>
          <xdr:col>6</xdr:col>
          <xdr:colOff>635000</xdr:colOff>
          <xdr:row>24</xdr:row>
          <xdr:rowOff>0</xdr:rowOff>
        </xdr:to>
        <xdr:sp macro="" textlink="">
          <xdr:nvSpPr>
            <xdr:cNvPr id="16457" name="Comment 73" hidden="1">
              <a:extLst>
                <a:ext uri="{FF2B5EF4-FFF2-40B4-BE49-F238E27FC236}">
                  <a16:creationId xmlns:a16="http://schemas.microsoft.com/office/drawing/2014/main" id="{F2515563-995E-3609-A7A3-A39E39BD4B26}"/>
                </a:ext>
              </a:extLst>
            </xdr:cNvPr>
            <xdr:cNvSpPr txBox="1">
              <a:spLocks noChangeArrowheads="1"/>
            </xdr:cNvSpPr>
          </xdr:nvSpPr>
          <xdr:spPr bwMode="auto">
            <a:xfrm>
              <a:off x="5715000" y="3975100"/>
              <a:ext cx="2971800" cy="13462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column shows inventory remaining at the end of this time period which was produced DURING  this time period.  This is normal inventory.  If you see zero in this column, it means that your demand exceeded your ability to supply product and your company experienced a stockout.</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177800</xdr:colOff>
          <xdr:row>17</xdr:row>
          <xdr:rowOff>127000</xdr:rowOff>
        </xdr:from>
        <xdr:to>
          <xdr:col>8</xdr:col>
          <xdr:colOff>1117600</xdr:colOff>
          <xdr:row>25</xdr:row>
          <xdr:rowOff>101600</xdr:rowOff>
        </xdr:to>
        <xdr:sp macro="" textlink="">
          <xdr:nvSpPr>
            <xdr:cNvPr id="16458" name="Comment 74" hidden="1">
              <a:extLst>
                <a:ext uri="{FF2B5EF4-FFF2-40B4-BE49-F238E27FC236}">
                  <a16:creationId xmlns:a16="http://schemas.microsoft.com/office/drawing/2014/main" id="{55506CAA-6BDF-577C-2777-04DE231154AA}"/>
                </a:ext>
              </a:extLst>
            </xdr:cNvPr>
            <xdr:cNvSpPr txBox="1">
              <a:spLocks noChangeArrowheads="1"/>
            </xdr:cNvSpPr>
          </xdr:nvSpPr>
          <xdr:spPr bwMode="auto">
            <a:xfrm>
              <a:off x="6997700" y="3975100"/>
              <a:ext cx="4318000" cy="16764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column shows inventory which was purchased AFTER the time period ended.  If your ending inventory is less than 10% of your total retail demand, then inventory will be automatically purchased for you in order to bring your final ending inventory level up to this required ending buffer.  This inventory is purchased 3 dollars above your current period manufacturing cost, no matter where your factory is located.  The inventory is purchased from suppliers, NOT  from your competitors, so these do not represent sales gains for your competitors.</a:t>
              </a: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177800</xdr:colOff>
          <xdr:row>17</xdr:row>
          <xdr:rowOff>127000</xdr:rowOff>
        </xdr:from>
        <xdr:to>
          <xdr:col>9</xdr:col>
          <xdr:colOff>381000</xdr:colOff>
          <xdr:row>21</xdr:row>
          <xdr:rowOff>25400</xdr:rowOff>
        </xdr:to>
        <xdr:sp macro="" textlink="">
          <xdr:nvSpPr>
            <xdr:cNvPr id="16459" name="Comment 75" hidden="1">
              <a:extLst>
                <a:ext uri="{FF2B5EF4-FFF2-40B4-BE49-F238E27FC236}">
                  <a16:creationId xmlns:a16="http://schemas.microsoft.com/office/drawing/2014/main" id="{B40B1F91-8CAC-A539-748D-4E0E7A304ACA}"/>
                </a:ext>
              </a:extLst>
            </xdr:cNvPr>
            <xdr:cNvSpPr txBox="1">
              <a:spLocks noChangeArrowheads="1"/>
            </xdr:cNvSpPr>
          </xdr:nvSpPr>
          <xdr:spPr bwMode="auto">
            <a:xfrm>
              <a:off x="8229600" y="3975100"/>
              <a:ext cx="3683000" cy="7493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column shows the total inventory available for sale next time period.  If all of this inventory was purchased this period, it implies that your company experienced a stockout in the current time period.</a:t>
              </a: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177800</xdr:colOff>
          <xdr:row>18</xdr:row>
          <xdr:rowOff>127000</xdr:rowOff>
        </xdr:from>
        <xdr:to>
          <xdr:col>8</xdr:col>
          <xdr:colOff>1447800</xdr:colOff>
          <xdr:row>22</xdr:row>
          <xdr:rowOff>25400</xdr:rowOff>
        </xdr:to>
        <xdr:sp macro="" textlink="">
          <xdr:nvSpPr>
            <xdr:cNvPr id="16460" name="Comment 76" hidden="1">
              <a:extLst>
                <a:ext uri="{FF2B5EF4-FFF2-40B4-BE49-F238E27FC236}">
                  <a16:creationId xmlns:a16="http://schemas.microsoft.com/office/drawing/2014/main" id="{F9185AFC-A937-701F-4E2E-9E1943DD0EDC}"/>
                </a:ext>
              </a:extLst>
            </xdr:cNvPr>
            <xdr:cNvSpPr txBox="1">
              <a:spLocks noChangeArrowheads="1"/>
            </xdr:cNvSpPr>
          </xdr:nvSpPr>
          <xdr:spPr bwMode="auto">
            <a:xfrm>
              <a:off x="9334500" y="4191000"/>
              <a:ext cx="2197100" cy="7366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is the number of months of sales (at current demand levels) you have remaining in inventory at the end of this period.</a:t>
              </a: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177800</xdr:colOff>
          <xdr:row>44</xdr:row>
          <xdr:rowOff>177800</xdr:rowOff>
        </xdr:from>
        <xdr:to>
          <xdr:col>11</xdr:col>
          <xdr:colOff>1092200</xdr:colOff>
          <xdr:row>54</xdr:row>
          <xdr:rowOff>127000</xdr:rowOff>
        </xdr:to>
        <xdr:sp macro="" textlink="">
          <xdr:nvSpPr>
            <xdr:cNvPr id="16461" name="Comment 77" hidden="1">
              <a:extLst>
                <a:ext uri="{FF2B5EF4-FFF2-40B4-BE49-F238E27FC236}">
                  <a16:creationId xmlns:a16="http://schemas.microsoft.com/office/drawing/2014/main" id="{505ABBF7-275A-3A26-98EB-D85D14361428}"/>
                </a:ext>
              </a:extLst>
            </xdr:cNvPr>
            <xdr:cNvSpPr txBox="1">
              <a:spLocks noChangeArrowheads="1"/>
            </xdr:cNvSpPr>
          </xdr:nvSpPr>
          <xdr:spPr bwMode="auto">
            <a:xfrm>
              <a:off x="12547600" y="9601200"/>
              <a:ext cx="1866900" cy="20701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If one of your competitors decides to relocate a factory, you will see the constuction of the new factory when it begins.  The new factory will then begin operating at the start of the following time period In the new location.</a:t>
              </a:r>
            </a:p>
          </xdr:txBody>
        </xdr:sp>
        <xdr:clientData/>
      </xdr:twoCellAnchor>
    </mc:Fallback>
  </mc:AlternateContent>
</xdr:wsDr>
</file>

<file path=xl/drawings/drawing4.xml><?xml version="1.0" encoding="utf-8"?>
<xdr:wsDr xmlns:xdr="http://purl.oclc.org/ooxml/drawingml/spreadsheetDrawing" xmlns:a="http://purl.oclc.org/ooxml/drawingml/main">
  <xdr:twoCellAnchor editAs="oneCell">
    <xdr:from>
      <xdr:col>11</xdr:col>
      <xdr:colOff>25400</xdr:colOff>
      <xdr:row>1</xdr:row>
      <xdr:rowOff>38100</xdr:rowOff>
    </xdr:from>
    <xdr:to>
      <xdr:col>13</xdr:col>
      <xdr:colOff>38100</xdr:colOff>
      <xdr:row>1</xdr:row>
      <xdr:rowOff>241300</xdr:rowOff>
    </xdr:to>
    <xdr:sp macro="" textlink="">
      <xdr:nvSpPr>
        <xdr:cNvPr id="5272" name="PeriodSelect3">
          <a:extLst>
            <a:ext uri="{63B3BB69-23CF-44E3-9099-C40C66FF867C}">
              <a14:compatExt xmlns:a14="http://schemas.microsoft.com/office/drawing/2010/main"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mc:AlternateContent xmlns:mc="http://schemas.openxmlformats.org/markup-compatibility/2006">
    <mc:Choice xmlns:v="urn:schemas-microsoft-com:vml" Requires="v"/>
    <mc:Fallback>
      <xdr:twoCellAnchor editAs="absolute">
        <xdr:from>
          <xdr:col>1</xdr:col>
          <xdr:colOff>177800</xdr:colOff>
          <xdr:row>3</xdr:row>
          <xdr:rowOff>177800</xdr:rowOff>
        </xdr:from>
        <xdr:to>
          <xdr:col>7</xdr:col>
          <xdr:colOff>457200</xdr:colOff>
          <xdr:row>7</xdr:row>
          <xdr:rowOff>152400</xdr:rowOff>
        </xdr:to>
        <xdr:sp macro="" textlink="">
          <xdr:nvSpPr>
            <xdr:cNvPr id="5251" name="Comment 131" hidden="1">
              <a:extLst>
                <a:ext uri="{FF2B5EF4-FFF2-40B4-BE49-F238E27FC236}">
                  <a16:creationId xmlns:a16="http://schemas.microsoft.com/office/drawing/2014/main" id="{B41E4031-DDC9-00E1-524A-715B47A346D0}"/>
                </a:ext>
              </a:extLst>
            </xdr:cNvPr>
            <xdr:cNvSpPr txBox="1">
              <a:spLocks noChangeArrowheads="1"/>
            </xdr:cNvSpPr>
          </xdr:nvSpPr>
          <xdr:spPr bwMode="auto">
            <a:xfrm>
              <a:off x="1663700" y="952500"/>
              <a:ext cx="4914900" cy="7112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All cash is automatically swept into an interest bearing account if it is not needed at the beginning of the time period.  If your company has insufficent cash, then requested spending will be pro-rata reduced across all discretionary areas, like production, marketing, research, etc.</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4</xdr:row>
          <xdr:rowOff>76200</xdr:rowOff>
        </xdr:from>
        <xdr:to>
          <xdr:col>7</xdr:col>
          <xdr:colOff>939800</xdr:colOff>
          <xdr:row>12</xdr:row>
          <xdr:rowOff>127000</xdr:rowOff>
        </xdr:to>
        <xdr:sp macro="" textlink="">
          <xdr:nvSpPr>
            <xdr:cNvPr id="5252" name="Comment 132" hidden="1">
              <a:extLst>
                <a:ext uri="{FF2B5EF4-FFF2-40B4-BE49-F238E27FC236}">
                  <a16:creationId xmlns:a16="http://schemas.microsoft.com/office/drawing/2014/main" id="{A530E31D-A8FC-0BF4-0511-72E7DDF44D7A}"/>
                </a:ext>
              </a:extLst>
            </xdr:cNvPr>
            <xdr:cNvSpPr txBox="1">
              <a:spLocks noChangeArrowheads="1"/>
            </xdr:cNvSpPr>
          </xdr:nvSpPr>
          <xdr:spPr bwMode="auto">
            <a:xfrm>
              <a:off x="1663700" y="1092200"/>
              <a:ext cx="5397500" cy="14478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Receivables are collected over 2 time periods as follows:  </a:t>
              </a:r>
            </a:p>
            <a:p>
              <a:pPr algn="l" rtl="0">
                <a:defRPr sz="1000"/>
              </a:pPr>
              <a:r>
                <a:rPr lang="en-US" sz="1000" b="0" i="0" u="none" strike="noStrike" baseline="0%">
                  <a:solidFill>
                    <a:srgbClr val="000000"/>
                  </a:solidFill>
                  <a:latin typeface="Tahoma" pitchFamily="2" charset="0"/>
                  <a:ea typeface="Tahoma" pitchFamily="2" charset="0"/>
                  <a:cs typeface="Tahoma" pitchFamily="2" charset="0"/>
                </a:rPr>
                <a:t>30% in the period of sales.</a:t>
              </a:r>
            </a:p>
            <a:p>
              <a:pPr algn="l" rtl="0">
                <a:defRPr sz="1000"/>
              </a:pPr>
              <a:r>
                <a:rPr lang="en-US" sz="1000" b="0" i="0" u="none" strike="noStrike" baseline="0%">
                  <a:solidFill>
                    <a:srgbClr val="000000"/>
                  </a:solidFill>
                  <a:latin typeface="Tahoma" pitchFamily="2" charset="0"/>
                  <a:ea typeface="Tahoma" pitchFamily="2" charset="0"/>
                  <a:cs typeface="Tahoma" pitchFamily="2" charset="0"/>
                </a:rPr>
                <a:t>56% one period after sales</a:t>
              </a:r>
            </a:p>
            <a:p>
              <a:pPr algn="l" rtl="0">
                <a:defRPr sz="1000"/>
              </a:pPr>
              <a:r>
                <a:rPr lang="en-US" sz="1000" b="0" i="0" u="none" strike="noStrike" baseline="0%">
                  <a:solidFill>
                    <a:srgbClr val="000000"/>
                  </a:solidFill>
                  <a:latin typeface="Tahoma" pitchFamily="2" charset="0"/>
                  <a:ea typeface="Tahoma" pitchFamily="2" charset="0"/>
                  <a:cs typeface="Tahoma" pitchFamily="2" charset="0"/>
                </a:rPr>
                <a:t>The remainder is collected over the next two periods after sales, with some small portion written off as bad debt expense.  You can spend money in order to collect this money faster and influence the bad debt expense.  Recievables are held in dollars independent of where in the world the sales occured, so you bear no exchange rate risk associated with these receivables.</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5</xdr:row>
          <xdr:rowOff>76200</xdr:rowOff>
        </xdr:from>
        <xdr:to>
          <xdr:col>4</xdr:col>
          <xdr:colOff>330200</xdr:colOff>
          <xdr:row>9</xdr:row>
          <xdr:rowOff>127000</xdr:rowOff>
        </xdr:to>
        <xdr:sp macro="" textlink="">
          <xdr:nvSpPr>
            <xdr:cNvPr id="5253" name="Comment 133" hidden="1">
              <a:extLst>
                <a:ext uri="{FF2B5EF4-FFF2-40B4-BE49-F238E27FC236}">
                  <a16:creationId xmlns:a16="http://schemas.microsoft.com/office/drawing/2014/main" id="{8D8D0534-9D5C-DFCC-AF0C-28439E83510B}"/>
                </a:ext>
              </a:extLst>
            </xdr:cNvPr>
            <xdr:cNvSpPr txBox="1">
              <a:spLocks noChangeArrowheads="1"/>
            </xdr:cNvSpPr>
          </xdr:nvSpPr>
          <xdr:spPr bwMode="auto">
            <a:xfrm>
              <a:off x="1663700" y="1257300"/>
              <a:ext cx="2743200" cy="723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Inventory is valued at cost in dollars, at the exchange rate in place when the units were manufactured.  Inventory flows to cost of goods First-In-First-Out.</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6</xdr:row>
          <xdr:rowOff>76200</xdr:rowOff>
        </xdr:from>
        <xdr:to>
          <xdr:col>5</xdr:col>
          <xdr:colOff>711200</xdr:colOff>
          <xdr:row>10</xdr:row>
          <xdr:rowOff>127000</xdr:rowOff>
        </xdr:to>
        <xdr:sp macro="" textlink="">
          <xdr:nvSpPr>
            <xdr:cNvPr id="5254" name="Comment 134" hidden="1">
              <a:extLst>
                <a:ext uri="{FF2B5EF4-FFF2-40B4-BE49-F238E27FC236}">
                  <a16:creationId xmlns:a16="http://schemas.microsoft.com/office/drawing/2014/main" id="{B975FFD9-7965-612A-EF05-DCE4F394ECAF}"/>
                </a:ext>
              </a:extLst>
            </xdr:cNvPr>
            <xdr:cNvSpPr txBox="1">
              <a:spLocks noChangeArrowheads="1"/>
            </xdr:cNvSpPr>
          </xdr:nvSpPr>
          <xdr:spPr bwMode="auto">
            <a:xfrm>
              <a:off x="1663700" y="1422400"/>
              <a:ext cx="3670300" cy="723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is the book value of your shipping containers.  Remember that 5% of yoru containers wear out each time period and must be replaced in order to maintain shipping capacity.</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7</xdr:row>
          <xdr:rowOff>76200</xdr:rowOff>
        </xdr:from>
        <xdr:to>
          <xdr:col>7</xdr:col>
          <xdr:colOff>254000</xdr:colOff>
          <xdr:row>11</xdr:row>
          <xdr:rowOff>127000</xdr:rowOff>
        </xdr:to>
        <xdr:sp macro="" textlink="">
          <xdr:nvSpPr>
            <xdr:cNvPr id="5255" name="Comment 135" hidden="1">
              <a:extLst>
                <a:ext uri="{FF2B5EF4-FFF2-40B4-BE49-F238E27FC236}">
                  <a16:creationId xmlns:a16="http://schemas.microsoft.com/office/drawing/2014/main" id="{F7B5606E-D8A0-99EC-C0F7-BC01EBAD6BEE}"/>
                </a:ext>
              </a:extLst>
            </xdr:cNvPr>
            <xdr:cNvSpPr txBox="1">
              <a:spLocks noChangeArrowheads="1"/>
            </xdr:cNvSpPr>
          </xdr:nvSpPr>
          <xdr:spPr bwMode="auto">
            <a:xfrm>
              <a:off x="1663700" y="1587500"/>
              <a:ext cx="4711700" cy="723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All long-term assets appear net of depreciation.  Notice that the physical depreciation rate of these assets is always equal to the financial depreciation rate.  Therefore, factories and containers appear on all balance sheets at REPLACEMENT  cost.  This is very important for competitive intelligence.</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10</xdr:row>
          <xdr:rowOff>76200</xdr:rowOff>
        </xdr:from>
        <xdr:to>
          <xdr:col>3</xdr:col>
          <xdr:colOff>914400</xdr:colOff>
          <xdr:row>13</xdr:row>
          <xdr:rowOff>25400</xdr:rowOff>
        </xdr:to>
        <xdr:sp macro="" textlink="">
          <xdr:nvSpPr>
            <xdr:cNvPr id="5256" name="Comment 136" hidden="1">
              <a:extLst>
                <a:ext uri="{FF2B5EF4-FFF2-40B4-BE49-F238E27FC236}">
                  <a16:creationId xmlns:a16="http://schemas.microsoft.com/office/drawing/2014/main" id="{B3637E24-02C4-CB18-2698-BCCF174853E9}"/>
                </a:ext>
              </a:extLst>
            </xdr:cNvPr>
            <xdr:cNvSpPr txBox="1">
              <a:spLocks noChangeArrowheads="1"/>
            </xdr:cNvSpPr>
          </xdr:nvSpPr>
          <xdr:spPr bwMode="auto">
            <a:xfrm>
              <a:off x="1663700" y="2095500"/>
              <a:ext cx="2286000" cy="5080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Trade payables represent money owed to your suppliers.  </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11</xdr:row>
          <xdr:rowOff>152400</xdr:rowOff>
        </xdr:from>
        <xdr:to>
          <xdr:col>5</xdr:col>
          <xdr:colOff>889000</xdr:colOff>
          <xdr:row>15</xdr:row>
          <xdr:rowOff>152400</xdr:rowOff>
        </xdr:to>
        <xdr:sp macro="" textlink="">
          <xdr:nvSpPr>
            <xdr:cNvPr id="5257" name="Comment 137" hidden="1">
              <a:extLst>
                <a:ext uri="{FF2B5EF4-FFF2-40B4-BE49-F238E27FC236}">
                  <a16:creationId xmlns:a16="http://schemas.microsoft.com/office/drawing/2014/main" id="{E48D30CE-23B3-C549-7F92-735E3F12AF6B}"/>
                </a:ext>
              </a:extLst>
            </xdr:cNvPr>
            <xdr:cNvSpPr txBox="1">
              <a:spLocks noChangeArrowheads="1"/>
            </xdr:cNvSpPr>
          </xdr:nvSpPr>
          <xdr:spPr bwMode="auto">
            <a:xfrm>
              <a:off x="1663700" y="2336800"/>
              <a:ext cx="3848100" cy="723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Taxes are paid automatically for you at the beginning of even numbered periods.  If you lose money and taxes payable becomes negative, these losses will carry forward and offset future tax liabilities when you return to profitability.</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12</xdr:row>
          <xdr:rowOff>76200</xdr:rowOff>
        </xdr:from>
        <xdr:to>
          <xdr:col>3</xdr:col>
          <xdr:colOff>0</xdr:colOff>
          <xdr:row>16</xdr:row>
          <xdr:rowOff>127000</xdr:rowOff>
        </xdr:to>
        <xdr:sp macro="" textlink="">
          <xdr:nvSpPr>
            <xdr:cNvPr id="5258" name="Comment 138" hidden="1">
              <a:extLst>
                <a:ext uri="{FF2B5EF4-FFF2-40B4-BE49-F238E27FC236}">
                  <a16:creationId xmlns:a16="http://schemas.microsoft.com/office/drawing/2014/main" id="{B80E2E08-F5C0-BBF7-750D-DA8208AF35F5}"/>
                </a:ext>
              </a:extLst>
            </xdr:cNvPr>
            <xdr:cNvSpPr txBox="1">
              <a:spLocks noChangeArrowheads="1"/>
            </xdr:cNvSpPr>
          </xdr:nvSpPr>
          <xdr:spPr bwMode="auto">
            <a:xfrm>
              <a:off x="1663700" y="2489200"/>
              <a:ext cx="1371600" cy="723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is the ending balance for your revolving line of credit.</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13</xdr:row>
          <xdr:rowOff>76200</xdr:rowOff>
        </xdr:from>
        <xdr:to>
          <xdr:col>5</xdr:col>
          <xdr:colOff>889000</xdr:colOff>
          <xdr:row>17</xdr:row>
          <xdr:rowOff>127000</xdr:rowOff>
        </xdr:to>
        <xdr:sp macro="" textlink="">
          <xdr:nvSpPr>
            <xdr:cNvPr id="5259" name="Comment 139" hidden="1">
              <a:extLst>
                <a:ext uri="{FF2B5EF4-FFF2-40B4-BE49-F238E27FC236}">
                  <a16:creationId xmlns:a16="http://schemas.microsoft.com/office/drawing/2014/main" id="{4A69A6DD-2015-9E04-C23C-871FE1C0365F}"/>
                </a:ext>
              </a:extLst>
            </xdr:cNvPr>
            <xdr:cNvSpPr txBox="1">
              <a:spLocks noChangeArrowheads="1"/>
            </xdr:cNvSpPr>
          </xdr:nvSpPr>
          <xdr:spPr bwMode="auto">
            <a:xfrm>
              <a:off x="1663700" y="2654300"/>
              <a:ext cx="3848100" cy="723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is the par value of your 1,000,000 shares of outstanding stock.   For simplicity, this number is not affected if you purchase or issue new stock.  Instead, these transactions are processed through the retained earnings account.</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14</xdr:row>
          <xdr:rowOff>76200</xdr:rowOff>
        </xdr:from>
        <xdr:to>
          <xdr:col>5</xdr:col>
          <xdr:colOff>304800</xdr:colOff>
          <xdr:row>18</xdr:row>
          <xdr:rowOff>101600</xdr:rowOff>
        </xdr:to>
        <xdr:sp macro="" textlink="">
          <xdr:nvSpPr>
            <xdr:cNvPr id="5260" name="Comment 140" hidden="1">
              <a:extLst>
                <a:ext uri="{FF2B5EF4-FFF2-40B4-BE49-F238E27FC236}">
                  <a16:creationId xmlns:a16="http://schemas.microsoft.com/office/drawing/2014/main" id="{C3F964FC-6FA7-8EAC-E8EE-B573798A4DBF}"/>
                </a:ext>
              </a:extLst>
            </xdr:cNvPr>
            <xdr:cNvSpPr txBox="1">
              <a:spLocks noChangeArrowheads="1"/>
            </xdr:cNvSpPr>
          </xdr:nvSpPr>
          <xdr:spPr bwMode="auto">
            <a:xfrm>
              <a:off x="1663700" y="2819400"/>
              <a:ext cx="3263900" cy="7112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If you pay dividends, buy or sell stock, the transaction will go through this account.  Absent these kinds of transactions, this account will go up or down by the amount of your net after-tax income.</a:t>
              </a:r>
            </a:p>
          </xdr:txBody>
        </xdr:sp>
        <xdr:clientData/>
      </xdr:twoCellAnchor>
    </mc:Fallback>
  </mc:AlternateContent>
  <mc:AlternateContent xmlns:mc="http://schemas.openxmlformats.org/markup-compatibility/2006">
    <mc:Choice xmlns:v="urn:schemas-microsoft-com:vml" Requires="v"/>
    <mc:Fallback>
      <xdr:twoCellAnchor editAs="absolute">
        <xdr:from>
          <xdr:col>1</xdr:col>
          <xdr:colOff>177800</xdr:colOff>
          <xdr:row>16</xdr:row>
          <xdr:rowOff>76200</xdr:rowOff>
        </xdr:from>
        <xdr:to>
          <xdr:col>3</xdr:col>
          <xdr:colOff>812800</xdr:colOff>
          <xdr:row>20</xdr:row>
          <xdr:rowOff>101600</xdr:rowOff>
        </xdr:to>
        <xdr:sp macro="" textlink="">
          <xdr:nvSpPr>
            <xdr:cNvPr id="5261" name="Comment 141" hidden="1">
              <a:extLst>
                <a:ext uri="{FF2B5EF4-FFF2-40B4-BE49-F238E27FC236}">
                  <a16:creationId xmlns:a16="http://schemas.microsoft.com/office/drawing/2014/main" id="{E256CD23-C305-28F1-1C94-A734E7111C6C}"/>
                </a:ext>
              </a:extLst>
            </xdr:cNvPr>
            <xdr:cNvSpPr txBox="1">
              <a:spLocks noChangeArrowheads="1"/>
            </xdr:cNvSpPr>
          </xdr:nvSpPr>
          <xdr:spPr bwMode="auto">
            <a:xfrm>
              <a:off x="1663700" y="3162300"/>
              <a:ext cx="2184400" cy="7112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Remember that your debt can not exceed 50% of the book value of your two equity accounts.</a:t>
              </a: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177800</xdr:colOff>
          <xdr:row>25</xdr:row>
          <xdr:rowOff>76200</xdr:rowOff>
        </xdr:from>
        <xdr:to>
          <xdr:col>10</xdr:col>
          <xdr:colOff>457200</xdr:colOff>
          <xdr:row>28</xdr:row>
          <xdr:rowOff>25400</xdr:rowOff>
        </xdr:to>
        <xdr:sp macro="" textlink="">
          <xdr:nvSpPr>
            <xdr:cNvPr id="5263" name="Comment 143" hidden="1">
              <a:extLst>
                <a:ext uri="{FF2B5EF4-FFF2-40B4-BE49-F238E27FC236}">
                  <a16:creationId xmlns:a16="http://schemas.microsoft.com/office/drawing/2014/main" id="{62FCFFFC-5295-3000-9F68-F722C816D9CF}"/>
                </a:ext>
              </a:extLst>
            </xdr:cNvPr>
            <xdr:cNvSpPr txBox="1">
              <a:spLocks noChangeArrowheads="1"/>
            </xdr:cNvSpPr>
          </xdr:nvSpPr>
          <xdr:spPr bwMode="auto">
            <a:xfrm>
              <a:off x="6299200" y="4762500"/>
              <a:ext cx="2755900" cy="5715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Tariffs are charged as a percentage of your sales revenue in countries where you do not manufacture.</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177800</xdr:colOff>
          <xdr:row>34</xdr:row>
          <xdr:rowOff>152400</xdr:rowOff>
        </xdr:from>
        <xdr:to>
          <xdr:col>10</xdr:col>
          <xdr:colOff>50800</xdr:colOff>
          <xdr:row>35</xdr:row>
          <xdr:rowOff>254000</xdr:rowOff>
        </xdr:to>
        <xdr:sp macro="" textlink="">
          <xdr:nvSpPr>
            <xdr:cNvPr id="5264" name="Comment 144" hidden="1">
              <a:extLst>
                <a:ext uri="{FF2B5EF4-FFF2-40B4-BE49-F238E27FC236}">
                  <a16:creationId xmlns:a16="http://schemas.microsoft.com/office/drawing/2014/main" id="{2C7F9198-C8CC-6CFC-2701-D4C4E84E63F7}"/>
                </a:ext>
              </a:extLst>
            </xdr:cNvPr>
            <xdr:cNvSpPr txBox="1">
              <a:spLocks noChangeArrowheads="1"/>
            </xdr:cNvSpPr>
          </xdr:nvSpPr>
          <xdr:spPr bwMode="auto">
            <a:xfrm>
              <a:off x="7277100" y="6578600"/>
              <a:ext cx="1371600" cy="3175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All rates are in dollars.</a:t>
              </a: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177800</xdr:colOff>
          <xdr:row>43</xdr:row>
          <xdr:rowOff>76200</xdr:rowOff>
        </xdr:from>
        <xdr:to>
          <xdr:col>14</xdr:col>
          <xdr:colOff>279400</xdr:colOff>
          <xdr:row>55</xdr:row>
          <xdr:rowOff>76200</xdr:rowOff>
        </xdr:to>
        <xdr:sp macro="" textlink="">
          <xdr:nvSpPr>
            <xdr:cNvPr id="5265" name="Comment 145" hidden="1">
              <a:extLst>
                <a:ext uri="{FF2B5EF4-FFF2-40B4-BE49-F238E27FC236}">
                  <a16:creationId xmlns:a16="http://schemas.microsoft.com/office/drawing/2014/main" id="{D53082F0-6DB6-304E-6DE3-021B3A93DE46}"/>
                </a:ext>
              </a:extLst>
            </xdr:cNvPr>
            <xdr:cNvSpPr txBox="1">
              <a:spLocks noChangeArrowheads="1"/>
            </xdr:cNvSpPr>
          </xdr:nvSpPr>
          <xdr:spPr bwMode="auto">
            <a:xfrm>
              <a:off x="7277100" y="8242300"/>
              <a:ext cx="4127500" cy="20701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All currency contracts are 3-month forward rate contracts issued at the current period forward rate with no transaction fees.  If you sell 10,000,000 yen, what you are really doing is agreeing to sell 10,000,000 yen 3 months from now at the current forward rate.  If the spot rate next time period is equal to the forward rate now, then your contract will break even.  If the spot rate 3 months from now is not, then the contract will show a gain or a loss.  </a:t>
              </a:r>
            </a:p>
            <a:p>
              <a:pPr algn="l" rtl="0">
                <a:defRPr sz="1000"/>
              </a:pPr>
              <a:endParaRPr lang="en-US" sz="1000" b="0" i="0" u="none" strike="noStrike" baseline="0%">
                <a:solidFill>
                  <a:srgbClr val="000000"/>
                </a:solidFill>
                <a:latin typeface="Tahoma" pitchFamily="2" charset="0"/>
                <a:ea typeface="Tahoma" pitchFamily="2" charset="0"/>
                <a:cs typeface="Tahoma" pitchFamily="2" charset="0"/>
              </a:endParaRPr>
            </a:p>
            <a:p>
              <a:pPr algn="l" rtl="0">
                <a:defRPr sz="1000"/>
              </a:pPr>
              <a:r>
                <a:rPr lang="en-US" sz="1000" b="0" i="0" u="none" strike="noStrike" baseline="0%">
                  <a:solidFill>
                    <a:srgbClr val="000000"/>
                  </a:solidFill>
                  <a:latin typeface="Tahoma" pitchFamily="2" charset="0"/>
                  <a:ea typeface="Tahoma" pitchFamily="2" charset="0"/>
                  <a:cs typeface="Tahoma" pitchFamily="2" charset="0"/>
                </a:rPr>
                <a:t>To construct a hedge, follow two simple rules:</a:t>
              </a:r>
            </a:p>
            <a:p>
              <a:pPr algn="l" rtl="0">
                <a:defRPr sz="1000"/>
              </a:pPr>
              <a:r>
                <a:rPr lang="en-US" sz="1000" b="0" i="0" u="none" strike="noStrike" baseline="0%">
                  <a:solidFill>
                    <a:srgbClr val="000000"/>
                  </a:solidFill>
                  <a:latin typeface="Tahoma" pitchFamily="2" charset="0"/>
                  <a:ea typeface="Tahoma" pitchFamily="2" charset="0"/>
                  <a:cs typeface="Tahoma" pitchFamily="2" charset="0"/>
                </a:rPr>
                <a:t>1.  Buy non-dollar costs </a:t>
              </a:r>
            </a:p>
            <a:p>
              <a:pPr algn="l" rtl="0">
                <a:defRPr sz="1000"/>
              </a:pPr>
              <a:r>
                <a:rPr lang="en-US" sz="1000" b="0" i="0" u="none" strike="noStrike" baseline="0%">
                  <a:solidFill>
                    <a:srgbClr val="000000"/>
                  </a:solidFill>
                  <a:latin typeface="Tahoma" pitchFamily="2" charset="0"/>
                  <a:ea typeface="Tahoma" pitchFamily="2" charset="0"/>
                  <a:cs typeface="Tahoma" pitchFamily="2" charset="0"/>
                </a:rPr>
                <a:t>       (generally these are in countries where you have a factory.) </a:t>
              </a:r>
            </a:p>
            <a:p>
              <a:pPr algn="l" rtl="0">
                <a:defRPr sz="1000"/>
              </a:pPr>
              <a:r>
                <a:rPr lang="en-US" sz="1000" b="0" i="0" u="none" strike="noStrike" baseline="0%">
                  <a:solidFill>
                    <a:srgbClr val="000000"/>
                  </a:solidFill>
                  <a:latin typeface="Tahoma" pitchFamily="2" charset="0"/>
                  <a:ea typeface="Tahoma" pitchFamily="2" charset="0"/>
                  <a:cs typeface="Tahoma" pitchFamily="2" charset="0"/>
                </a:rPr>
                <a:t>2.  Sell non-dollar revenues.</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177800</xdr:colOff>
          <xdr:row>41</xdr:row>
          <xdr:rowOff>76200</xdr:rowOff>
        </xdr:from>
        <xdr:to>
          <xdr:col>16</xdr:col>
          <xdr:colOff>431800</xdr:colOff>
          <xdr:row>44</xdr:row>
          <xdr:rowOff>228600</xdr:rowOff>
        </xdr:to>
        <xdr:sp macro="" textlink="">
          <xdr:nvSpPr>
            <xdr:cNvPr id="5266" name="Comment 146" hidden="1">
              <a:extLst>
                <a:ext uri="{FF2B5EF4-FFF2-40B4-BE49-F238E27FC236}">
                  <a16:creationId xmlns:a16="http://schemas.microsoft.com/office/drawing/2014/main" id="{843CF5F4-2689-A717-FF52-09F7A0005A7B}"/>
                </a:ext>
              </a:extLst>
            </xdr:cNvPr>
            <xdr:cNvSpPr txBox="1">
              <a:spLocks noChangeArrowheads="1"/>
            </xdr:cNvSpPr>
          </xdr:nvSpPr>
          <xdr:spPr bwMode="auto">
            <a:xfrm>
              <a:off x="11303000" y="7912100"/>
              <a:ext cx="1422400" cy="6477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Limited to 200% of the book value of your equity.</a:t>
              </a: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177800</xdr:colOff>
          <xdr:row>41</xdr:row>
          <xdr:rowOff>76200</xdr:rowOff>
        </xdr:from>
        <xdr:to>
          <xdr:col>20</xdr:col>
          <xdr:colOff>25400</xdr:colOff>
          <xdr:row>60</xdr:row>
          <xdr:rowOff>152400</xdr:rowOff>
        </xdr:to>
        <xdr:sp macro="" textlink="">
          <xdr:nvSpPr>
            <xdr:cNvPr id="5267" name="Comment 147" hidden="1">
              <a:extLst>
                <a:ext uri="{FF2B5EF4-FFF2-40B4-BE49-F238E27FC236}">
                  <a16:creationId xmlns:a16="http://schemas.microsoft.com/office/drawing/2014/main" id="{E512F3E1-6856-EE21-0BB0-F074CF5A1D59}"/>
                </a:ext>
              </a:extLst>
            </xdr:cNvPr>
            <xdr:cNvSpPr txBox="1">
              <a:spLocks noChangeArrowheads="1"/>
            </xdr:cNvSpPr>
          </xdr:nvSpPr>
          <xdr:spPr bwMode="auto">
            <a:xfrm>
              <a:off x="13576300" y="7912100"/>
              <a:ext cx="2578100" cy="33020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index grows 0.1 for each time period in which your company does not stockout.  If you DO stockout, the index will fall temporarily.  The index will then recover in subsequent time periods to its original trend.  </a:t>
              </a:r>
            </a:p>
            <a:p>
              <a:pPr algn="l" rtl="0">
                <a:defRPr sz="1000"/>
              </a:pPr>
              <a:endParaRPr lang="en-US" sz="1000" b="0" i="0" u="none" strike="noStrike" baseline="0%">
                <a:solidFill>
                  <a:srgbClr val="000000"/>
                </a:solidFill>
                <a:latin typeface="Tahoma" pitchFamily="2" charset="0"/>
                <a:ea typeface="Tahoma" pitchFamily="2" charset="0"/>
                <a:cs typeface="Tahoma" pitchFamily="2" charset="0"/>
              </a:endParaRPr>
            </a:p>
            <a:p>
              <a:pPr algn="l" rtl="0">
                <a:defRPr sz="1000"/>
              </a:pPr>
              <a:r>
                <a:rPr lang="en-US" sz="1000" b="0" i="0" u="none" strike="noStrike" baseline="0%">
                  <a:solidFill>
                    <a:srgbClr val="000000"/>
                  </a:solidFill>
                  <a:latin typeface="Tahoma" pitchFamily="2" charset="0"/>
                  <a:ea typeface="Tahoma" pitchFamily="2" charset="0"/>
                  <a:cs typeface="Tahoma" pitchFamily="2" charset="0"/>
                </a:rPr>
                <a:t>EXAMPLE:</a:t>
              </a:r>
            </a:p>
            <a:p>
              <a:pPr algn="l" rtl="0">
                <a:defRPr sz="1000"/>
              </a:pPr>
              <a:r>
                <a:rPr lang="en-US" sz="1000" b="0" i="0" u="none" strike="noStrike" baseline="0%">
                  <a:solidFill>
                    <a:srgbClr val="000000"/>
                  </a:solidFill>
                  <a:latin typeface="Tahoma" pitchFamily="2" charset="0"/>
                  <a:ea typeface="Tahoma" pitchFamily="2" charset="0"/>
                  <a:cs typeface="Tahoma" pitchFamily="2" charset="0"/>
                </a:rPr>
                <a:t>At the end of period 5, the index is 1.5.</a:t>
              </a:r>
            </a:p>
            <a:p>
              <a:pPr algn="l" rtl="0">
                <a:defRPr sz="1000"/>
              </a:pPr>
              <a:r>
                <a:rPr lang="en-US" sz="1000" b="0" i="0" u="none" strike="noStrike" baseline="0%">
                  <a:solidFill>
                    <a:srgbClr val="000000"/>
                  </a:solidFill>
                  <a:latin typeface="Tahoma" pitchFamily="2" charset="0"/>
                  <a:ea typeface="Tahoma" pitchFamily="2" charset="0"/>
                  <a:cs typeface="Tahoma" pitchFamily="2" charset="0"/>
                </a:rPr>
                <a:t>At the end of period 6, the index is 1.2 due to a stockout, (it should have been 1.6).  </a:t>
              </a:r>
            </a:p>
            <a:p>
              <a:pPr algn="l" rtl="0">
                <a:defRPr sz="1000"/>
              </a:pPr>
              <a:r>
                <a:rPr lang="en-US" sz="1000" b="0" i="0" u="none" strike="noStrike" baseline="0%">
                  <a:solidFill>
                    <a:srgbClr val="000000"/>
                  </a:solidFill>
                  <a:latin typeface="Tahoma" pitchFamily="2" charset="0"/>
                  <a:ea typeface="Tahoma" pitchFamily="2" charset="0"/>
                  <a:cs typeface="Tahoma" pitchFamily="2" charset="0"/>
                </a:rPr>
                <a:t>In period 7, your demand will be depressed because your customers remember the stockout.</a:t>
              </a:r>
            </a:p>
            <a:p>
              <a:pPr algn="l" rtl="0">
                <a:defRPr sz="1000"/>
              </a:pPr>
              <a:r>
                <a:rPr lang="en-US" sz="1000" b="0" i="0" u="none" strike="noStrike" baseline="0%">
                  <a:solidFill>
                    <a:srgbClr val="000000"/>
                  </a:solidFill>
                  <a:latin typeface="Tahoma" pitchFamily="2" charset="0"/>
                  <a:ea typeface="Tahoma" pitchFamily="2" charset="0"/>
                  <a:cs typeface="Tahoma" pitchFamily="2" charset="0"/>
                </a:rPr>
                <a:t>At the end of period 7, the index is 1.7 (it has returned to the original trend line).  This means that your customers have forgotten the prior stockout, and your sales will be normal in period 8.</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177800</xdr:colOff>
          <xdr:row>17</xdr:row>
          <xdr:rowOff>101600</xdr:rowOff>
        </xdr:from>
        <xdr:to>
          <xdr:col>18</xdr:col>
          <xdr:colOff>431800</xdr:colOff>
          <xdr:row>21</xdr:row>
          <xdr:rowOff>25400</xdr:rowOff>
        </xdr:to>
        <xdr:sp macro="" textlink="">
          <xdr:nvSpPr>
            <xdr:cNvPr id="5268" name="Comment 148" hidden="1">
              <a:extLst>
                <a:ext uri="{FF2B5EF4-FFF2-40B4-BE49-F238E27FC236}">
                  <a16:creationId xmlns:a16="http://schemas.microsoft.com/office/drawing/2014/main" id="{89674422-C1C8-663D-772B-8B909AC54EBE}"/>
                </a:ext>
              </a:extLst>
            </xdr:cNvPr>
            <xdr:cNvSpPr txBox="1">
              <a:spLocks noChangeArrowheads="1"/>
            </xdr:cNvSpPr>
          </xdr:nvSpPr>
          <xdr:spPr bwMode="auto">
            <a:xfrm>
              <a:off x="11658600" y="3352800"/>
              <a:ext cx="3352800" cy="6858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If you relocate a factory, close a factory, or downsize a factory, a portion of the book value of the factory will be received as cash, while the remainder will be written off and appear in this account as a current period loss.</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177800</xdr:colOff>
          <xdr:row>18</xdr:row>
          <xdr:rowOff>101600</xdr:rowOff>
        </xdr:from>
        <xdr:to>
          <xdr:col>18</xdr:col>
          <xdr:colOff>0</xdr:colOff>
          <xdr:row>27</xdr:row>
          <xdr:rowOff>127000</xdr:rowOff>
        </xdr:to>
        <xdr:sp macro="" textlink="">
          <xdr:nvSpPr>
            <xdr:cNvPr id="5269" name="Comment 149" hidden="1">
              <a:extLst>
                <a:ext uri="{FF2B5EF4-FFF2-40B4-BE49-F238E27FC236}">
                  <a16:creationId xmlns:a16="http://schemas.microsoft.com/office/drawing/2014/main" id="{F123B617-BCB3-3C05-4374-A93C9E521103}"/>
                </a:ext>
              </a:extLst>
            </xdr:cNvPr>
            <xdr:cNvSpPr txBox="1">
              <a:spLocks noChangeArrowheads="1"/>
            </xdr:cNvSpPr>
          </xdr:nvSpPr>
          <xdr:spPr bwMode="auto">
            <a:xfrm>
              <a:off x="11658600" y="3530600"/>
              <a:ext cx="2921000" cy="16891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If you operate your factory at very low utilization levels, and you create inventory with unit costs above your selling prices, this inventory will be revalued down to reflect the fact that you will never be able to sell the product profitable.  It is senseless to store losses in inventory, so the inventory will be revalued, and the resulting loss will appear in this account.  This is a very rare occurance, so this account is normally zero.</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177800</xdr:colOff>
          <xdr:row>21</xdr:row>
          <xdr:rowOff>101600</xdr:rowOff>
        </xdr:from>
        <xdr:to>
          <xdr:col>18</xdr:col>
          <xdr:colOff>25400</xdr:colOff>
          <xdr:row>27</xdr:row>
          <xdr:rowOff>50800</xdr:rowOff>
        </xdr:to>
        <xdr:sp macro="" textlink="">
          <xdr:nvSpPr>
            <xdr:cNvPr id="5270" name="Comment 150">
              <a:extLst>
                <a:ext uri="{FF2B5EF4-FFF2-40B4-BE49-F238E27FC236}">
                  <a16:creationId xmlns:a16="http://schemas.microsoft.com/office/drawing/2014/main" id="{7BB17B0E-6358-D935-B0A4-DFA594D0CDA2}"/>
                </a:ext>
              </a:extLst>
            </xdr:cNvPr>
            <xdr:cNvSpPr txBox="1">
              <a:spLocks noChangeArrowheads="1"/>
            </xdr:cNvSpPr>
          </xdr:nvSpPr>
          <xdr:spPr bwMode="auto">
            <a:xfrm>
              <a:off x="11303000" y="4114800"/>
              <a:ext cx="3302000" cy="10287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This account accumulates the money that you spend to collect your receivables and also collects the 1% transaction fee for selling and buying stock if you initiate one of these transactions.  Compensation CHANGES for managers plus any market research costs are also charged to this account.</a:t>
              </a: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177800</xdr:colOff>
          <xdr:row>27</xdr:row>
          <xdr:rowOff>152400</xdr:rowOff>
        </xdr:from>
        <xdr:to>
          <xdr:col>15</xdr:col>
          <xdr:colOff>635000</xdr:colOff>
          <xdr:row>28</xdr:row>
          <xdr:rowOff>152400</xdr:rowOff>
        </xdr:to>
        <xdr:sp macro="" textlink="">
          <xdr:nvSpPr>
            <xdr:cNvPr id="5271" name="Comment 151" hidden="1">
              <a:extLst>
                <a:ext uri="{FF2B5EF4-FFF2-40B4-BE49-F238E27FC236}">
                  <a16:creationId xmlns:a16="http://schemas.microsoft.com/office/drawing/2014/main" id="{C0217C0A-FBC4-D987-4BD4-A467307753EA}"/>
                </a:ext>
              </a:extLst>
            </xdr:cNvPr>
            <xdr:cNvSpPr txBox="1">
              <a:spLocks noChangeArrowheads="1"/>
            </xdr:cNvSpPr>
          </xdr:nvSpPr>
          <xdr:spPr bwMode="auto">
            <a:xfrm>
              <a:off x="11303000" y="5245100"/>
              <a:ext cx="812800" cy="215900"/>
            </a:xfrm>
            <a:prstGeom prst="rect">
              <a:avLst/>
            </a:prstGeom>
            <a:solidFill>
              <a:srgbClr val="FFFFE1"/>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0" i="0" u="none" strike="noStrike" baseline="0%">
                  <a:solidFill>
                    <a:srgbClr val="000000"/>
                  </a:solidFill>
                  <a:latin typeface="Tahoma" pitchFamily="2" charset="0"/>
                  <a:ea typeface="Tahoma" pitchFamily="2" charset="0"/>
                  <a:cs typeface="Tahoma" pitchFamily="2" charset="0"/>
                </a:rPr>
                <a:t>34%</a:t>
              </a:r>
            </a:p>
          </xdr:txBody>
        </xdr:sp>
        <xdr:clientData/>
      </xdr:twoCellAnchor>
    </mc:Fallback>
  </mc:AlternateContent>
</xdr:wsDr>
</file>

<file path=xl/drawings/drawing5.xml><?xml version="1.0" encoding="utf-8"?>
<xdr:wsDr xmlns:xdr="http://purl.oclc.org/ooxml/drawingml/spreadsheetDrawing" xmlns:a="http://purl.oclc.org/ooxml/drawingml/main">
  <xdr:twoCellAnchor>
    <xdr:from>
      <xdr:col>2</xdr:col>
      <xdr:colOff>1457325</xdr:colOff>
      <xdr:row>66</xdr:row>
      <xdr:rowOff>28575</xdr:rowOff>
    </xdr:from>
    <xdr:to>
      <xdr:col>9</xdr:col>
      <xdr:colOff>57150</xdr:colOff>
      <xdr:row>88</xdr:row>
      <xdr:rowOff>28575</xdr:rowOff>
    </xdr:to>
    <xdr:graphicFrame macro="">
      <xdr:nvGraphicFramePr>
        <xdr:cNvPr id="17521" name="Chart 69">
          <a:extLst>
            <a:ext uri="{FF2B5EF4-FFF2-40B4-BE49-F238E27FC236}">
              <a16:creationId xmlns:a16="http://schemas.microsoft.com/office/drawing/2014/main" id="{00000000-0008-0000-0500-00007144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3</xdr:col>
      <xdr:colOff>257175</xdr:colOff>
      <xdr:row>41</xdr:row>
      <xdr:rowOff>38100</xdr:rowOff>
    </xdr:from>
    <xdr:to>
      <xdr:col>33</xdr:col>
      <xdr:colOff>323850</xdr:colOff>
      <xdr:row>65</xdr:row>
      <xdr:rowOff>95250</xdr:rowOff>
    </xdr:to>
    <xdr:graphicFrame macro="">
      <xdr:nvGraphicFramePr>
        <xdr:cNvPr id="17522" name="Chart 70">
          <a:extLst>
            <a:ext uri="{FF2B5EF4-FFF2-40B4-BE49-F238E27FC236}">
              <a16:creationId xmlns:a16="http://schemas.microsoft.com/office/drawing/2014/main" id="{00000000-0008-0000-0500-00007244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9</xdr:col>
      <xdr:colOff>200025</xdr:colOff>
      <xdr:row>66</xdr:row>
      <xdr:rowOff>38100</xdr:rowOff>
    </xdr:from>
    <xdr:to>
      <xdr:col>14</xdr:col>
      <xdr:colOff>638175</xdr:colOff>
      <xdr:row>88</xdr:row>
      <xdr:rowOff>9525</xdr:rowOff>
    </xdr:to>
    <xdr:graphicFrame macro="">
      <xdr:nvGraphicFramePr>
        <xdr:cNvPr id="17523" name="Chart 71">
          <a:extLst>
            <a:ext uri="{FF2B5EF4-FFF2-40B4-BE49-F238E27FC236}">
              <a16:creationId xmlns:a16="http://schemas.microsoft.com/office/drawing/2014/main" id="{00000000-0008-0000-0500-00007344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3</xdr:col>
      <xdr:colOff>295275</xdr:colOff>
      <xdr:row>19</xdr:row>
      <xdr:rowOff>28575</xdr:rowOff>
    </xdr:from>
    <xdr:to>
      <xdr:col>32</xdr:col>
      <xdr:colOff>771525</xdr:colOff>
      <xdr:row>41</xdr:row>
      <xdr:rowOff>28575</xdr:rowOff>
    </xdr:to>
    <xdr:graphicFrame macro="">
      <xdr:nvGraphicFramePr>
        <xdr:cNvPr id="17524" name="Chart 116">
          <a:extLst>
            <a:ext uri="{FF2B5EF4-FFF2-40B4-BE49-F238E27FC236}">
              <a16:creationId xmlns:a16="http://schemas.microsoft.com/office/drawing/2014/main" id="{00000000-0008-0000-0500-00007444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editAs="oneCell">
    <xdr:from>
      <xdr:col>0</xdr:col>
      <xdr:colOff>355600</xdr:colOff>
      <xdr:row>1</xdr:row>
      <xdr:rowOff>38100</xdr:rowOff>
    </xdr:from>
    <xdr:to>
      <xdr:col>0</xdr:col>
      <xdr:colOff>1181100</xdr:colOff>
      <xdr:row>1</xdr:row>
      <xdr:rowOff>228600</xdr:rowOff>
    </xdr:to>
    <xdr:sp macro="" textlink="">
      <xdr:nvSpPr>
        <xdr:cNvPr id="17477" name="PeriodSelect4">
          <a:extLst>
            <a:ext uri="{63B3BB69-23CF-44E3-9099-C40C66FF867C}">
              <a14:compatExt xmlns:a14="http://schemas.microsoft.com/office/drawing/2010/main" spid="_x0000_s17477"/>
            </a:ext>
            <a:ext uri="{FF2B5EF4-FFF2-40B4-BE49-F238E27FC236}">
              <a16:creationId xmlns:a16="http://schemas.microsoft.com/office/drawing/2014/main" id="{00000000-0008-0000-0500-00004544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wsDr>
</file>

<file path=xl/drawings/drawing6.xml><?xml version="1.0" encoding="utf-8"?>
<xdr:wsDr xmlns:xdr="http://purl.oclc.org/ooxml/drawingml/spreadsheetDrawing" xmlns:a="http://purl.oclc.org/ooxml/drawingml/main">
  <xdr:twoCellAnchor>
    <xdr:from>
      <xdr:col>1</xdr:col>
      <xdr:colOff>533400</xdr:colOff>
      <xdr:row>1</xdr:row>
      <xdr:rowOff>88900</xdr:rowOff>
    </xdr:from>
    <xdr:to>
      <xdr:col>1</xdr:col>
      <xdr:colOff>1244600</xdr:colOff>
      <xdr:row>1</xdr:row>
      <xdr:rowOff>292100</xdr:rowOff>
    </xdr:to>
    <xdr:sp macro="" textlink="">
      <xdr:nvSpPr>
        <xdr:cNvPr id="29733" name="Button 37">
          <a:extLst>
            <a:ext uri="{63B3BB69-23CF-44E3-9099-C40C66FF867C}">
              <a14:compatExt xmlns:a14="http://schemas.microsoft.com/office/drawing/2010/main" spid="_x0000_s29733"/>
            </a:ext>
            <a:ext uri="{FF2B5EF4-FFF2-40B4-BE49-F238E27FC236}">
              <a16:creationId xmlns:a16="http://schemas.microsoft.com/office/drawing/2014/main" id="{00000000-0008-0000-0600-000025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a:t>
          </a:r>
        </a:p>
      </xdr:txBody>
    </xdr:sp>
    <xdr:clientData fPrintsWithSheet="0"/>
  </xdr:twoCellAnchor>
  <xdr:twoCellAnchor>
    <xdr:from>
      <xdr:col>1</xdr:col>
      <xdr:colOff>533400</xdr:colOff>
      <xdr:row>1</xdr:row>
      <xdr:rowOff>304800</xdr:rowOff>
    </xdr:from>
    <xdr:to>
      <xdr:col>1</xdr:col>
      <xdr:colOff>1244600</xdr:colOff>
      <xdr:row>2</xdr:row>
      <xdr:rowOff>63500</xdr:rowOff>
    </xdr:to>
    <xdr:sp macro="" textlink="">
      <xdr:nvSpPr>
        <xdr:cNvPr id="29734" name="Button 38">
          <a:extLst>
            <a:ext uri="{63B3BB69-23CF-44E3-9099-C40C66FF867C}">
              <a14:compatExt xmlns:a14="http://schemas.microsoft.com/office/drawing/2010/main" spid="_x0000_s29734"/>
            </a:ext>
            <a:ext uri="{FF2B5EF4-FFF2-40B4-BE49-F238E27FC236}">
              <a16:creationId xmlns:a16="http://schemas.microsoft.com/office/drawing/2014/main" id="{00000000-0008-0000-0600-000026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a:t>
          </a:r>
        </a:p>
      </xdr:txBody>
    </xdr:sp>
    <xdr:clientData fPrintsWithSheet="0"/>
  </xdr:twoCellAnchor>
  <xdr:twoCellAnchor>
    <xdr:from>
      <xdr:col>1</xdr:col>
      <xdr:colOff>1257300</xdr:colOff>
      <xdr:row>1</xdr:row>
      <xdr:rowOff>88900</xdr:rowOff>
    </xdr:from>
    <xdr:to>
      <xdr:col>2</xdr:col>
      <xdr:colOff>685800</xdr:colOff>
      <xdr:row>1</xdr:row>
      <xdr:rowOff>304800</xdr:rowOff>
    </xdr:to>
    <xdr:sp macro="" textlink="">
      <xdr:nvSpPr>
        <xdr:cNvPr id="29735" name="Button 39">
          <a:extLst>
            <a:ext uri="{63B3BB69-23CF-44E3-9099-C40C66FF867C}">
              <a14:compatExt xmlns:a14="http://schemas.microsoft.com/office/drawing/2010/main" spid="_x0000_s29735"/>
            </a:ext>
            <a:ext uri="{FF2B5EF4-FFF2-40B4-BE49-F238E27FC236}">
              <a16:creationId xmlns:a16="http://schemas.microsoft.com/office/drawing/2014/main" id="{00000000-0008-0000-0600-000027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P3</a:t>
          </a:r>
        </a:p>
      </xdr:txBody>
    </xdr:sp>
    <xdr:clientData fPrintsWithSheet="0"/>
  </xdr:twoCellAnchor>
  <xdr:twoCellAnchor>
    <xdr:from>
      <xdr:col>1</xdr:col>
      <xdr:colOff>1257300</xdr:colOff>
      <xdr:row>1</xdr:row>
      <xdr:rowOff>304800</xdr:rowOff>
    </xdr:from>
    <xdr:to>
      <xdr:col>2</xdr:col>
      <xdr:colOff>685800</xdr:colOff>
      <xdr:row>2</xdr:row>
      <xdr:rowOff>63500</xdr:rowOff>
    </xdr:to>
    <xdr:sp macro="" textlink="">
      <xdr:nvSpPr>
        <xdr:cNvPr id="29736" name="Button 40">
          <a:extLst>
            <a:ext uri="{63B3BB69-23CF-44E3-9099-C40C66FF867C}">
              <a14:compatExt xmlns:a14="http://schemas.microsoft.com/office/drawing/2010/main" spid="_x0000_s29736"/>
            </a:ext>
            <a:ext uri="{FF2B5EF4-FFF2-40B4-BE49-F238E27FC236}">
              <a16:creationId xmlns:a16="http://schemas.microsoft.com/office/drawing/2014/main" id="{00000000-0008-0000-0600-000028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P4</a:t>
          </a:r>
        </a:p>
      </xdr:txBody>
    </xdr:sp>
    <xdr:clientData fPrintsWithSheet="0"/>
  </xdr:twoCellAnchor>
  <xdr:twoCellAnchor>
    <xdr:from>
      <xdr:col>2</xdr:col>
      <xdr:colOff>698500</xdr:colOff>
      <xdr:row>1</xdr:row>
      <xdr:rowOff>76200</xdr:rowOff>
    </xdr:from>
    <xdr:to>
      <xdr:col>3</xdr:col>
      <xdr:colOff>419100</xdr:colOff>
      <xdr:row>1</xdr:row>
      <xdr:rowOff>304800</xdr:rowOff>
    </xdr:to>
    <xdr:sp macro="" textlink="">
      <xdr:nvSpPr>
        <xdr:cNvPr id="29737" name="Button 41">
          <a:extLst>
            <a:ext uri="{63B3BB69-23CF-44E3-9099-C40C66FF867C}">
              <a14:compatExt xmlns:a14="http://schemas.microsoft.com/office/drawing/2010/main" spid="_x0000_s29737"/>
            </a:ext>
            <a:ext uri="{FF2B5EF4-FFF2-40B4-BE49-F238E27FC236}">
              <a16:creationId xmlns:a16="http://schemas.microsoft.com/office/drawing/2014/main" id="{00000000-0008-0000-0600-000029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P5</a:t>
          </a:r>
        </a:p>
      </xdr:txBody>
    </xdr:sp>
    <xdr:clientData fPrintsWithSheet="0"/>
  </xdr:twoCellAnchor>
  <xdr:twoCellAnchor>
    <xdr:from>
      <xdr:col>2</xdr:col>
      <xdr:colOff>698500</xdr:colOff>
      <xdr:row>1</xdr:row>
      <xdr:rowOff>304800</xdr:rowOff>
    </xdr:from>
    <xdr:to>
      <xdr:col>3</xdr:col>
      <xdr:colOff>419100</xdr:colOff>
      <xdr:row>2</xdr:row>
      <xdr:rowOff>63500</xdr:rowOff>
    </xdr:to>
    <xdr:sp macro="" textlink="">
      <xdr:nvSpPr>
        <xdr:cNvPr id="29738" name="Button 42">
          <a:extLst>
            <a:ext uri="{63B3BB69-23CF-44E3-9099-C40C66FF867C}">
              <a14:compatExt xmlns:a14="http://schemas.microsoft.com/office/drawing/2010/main" spid="_x0000_s29738"/>
            </a:ext>
            <a:ext uri="{FF2B5EF4-FFF2-40B4-BE49-F238E27FC236}">
              <a16:creationId xmlns:a16="http://schemas.microsoft.com/office/drawing/2014/main" id="{00000000-0008-0000-0600-00002A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P6</a:t>
          </a:r>
        </a:p>
      </xdr:txBody>
    </xdr:sp>
    <xdr:clientData fPrintsWithSheet="0"/>
  </xdr:twoCellAnchor>
  <xdr:twoCellAnchor>
    <xdr:from>
      <xdr:col>3</xdr:col>
      <xdr:colOff>431800</xdr:colOff>
      <xdr:row>1</xdr:row>
      <xdr:rowOff>88900</xdr:rowOff>
    </xdr:from>
    <xdr:to>
      <xdr:col>4</xdr:col>
      <xdr:colOff>152400</xdr:colOff>
      <xdr:row>1</xdr:row>
      <xdr:rowOff>304800</xdr:rowOff>
    </xdr:to>
    <xdr:sp macro="" textlink="">
      <xdr:nvSpPr>
        <xdr:cNvPr id="29739" name="Button 43">
          <a:extLst>
            <a:ext uri="{63B3BB69-23CF-44E3-9099-C40C66FF867C}">
              <a14:compatExt xmlns:a14="http://schemas.microsoft.com/office/drawing/2010/main" spid="_x0000_s29739"/>
            </a:ext>
            <a:ext uri="{FF2B5EF4-FFF2-40B4-BE49-F238E27FC236}">
              <a16:creationId xmlns:a16="http://schemas.microsoft.com/office/drawing/2014/main" id="{00000000-0008-0000-0600-00002B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P7</a:t>
          </a:r>
        </a:p>
      </xdr:txBody>
    </xdr:sp>
    <xdr:clientData fPrintsWithSheet="0"/>
  </xdr:twoCellAnchor>
  <xdr:twoCellAnchor>
    <xdr:from>
      <xdr:col>3</xdr:col>
      <xdr:colOff>431800</xdr:colOff>
      <xdr:row>1</xdr:row>
      <xdr:rowOff>304800</xdr:rowOff>
    </xdr:from>
    <xdr:to>
      <xdr:col>4</xdr:col>
      <xdr:colOff>152400</xdr:colOff>
      <xdr:row>2</xdr:row>
      <xdr:rowOff>63500</xdr:rowOff>
    </xdr:to>
    <xdr:sp macro="" textlink="">
      <xdr:nvSpPr>
        <xdr:cNvPr id="29740" name="Button 44">
          <a:extLst>
            <a:ext uri="{63B3BB69-23CF-44E3-9099-C40C66FF867C}">
              <a14:compatExt xmlns:a14="http://schemas.microsoft.com/office/drawing/2010/main" spid="_x0000_s29740"/>
            </a:ext>
            <a:ext uri="{FF2B5EF4-FFF2-40B4-BE49-F238E27FC236}">
              <a16:creationId xmlns:a16="http://schemas.microsoft.com/office/drawing/2014/main" id="{00000000-0008-0000-0600-00002C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P8</a:t>
          </a:r>
        </a:p>
      </xdr:txBody>
    </xdr:sp>
    <xdr:clientData fPrintsWithSheet="0"/>
  </xdr:twoCellAnchor>
  <xdr:twoCellAnchor>
    <xdr:from>
      <xdr:col>4</xdr:col>
      <xdr:colOff>177800</xdr:colOff>
      <xdr:row>1</xdr:row>
      <xdr:rowOff>88900</xdr:rowOff>
    </xdr:from>
    <xdr:to>
      <xdr:col>5</xdr:col>
      <xdr:colOff>228600</xdr:colOff>
      <xdr:row>1</xdr:row>
      <xdr:rowOff>304800</xdr:rowOff>
    </xdr:to>
    <xdr:sp macro="" textlink="">
      <xdr:nvSpPr>
        <xdr:cNvPr id="29741" name="Button 45">
          <a:extLst>
            <a:ext uri="{63B3BB69-23CF-44E3-9099-C40C66FF867C}">
              <a14:compatExt xmlns:a14="http://schemas.microsoft.com/office/drawing/2010/main" spid="_x0000_s29741"/>
            </a:ext>
            <a:ext uri="{FF2B5EF4-FFF2-40B4-BE49-F238E27FC236}">
              <a16:creationId xmlns:a16="http://schemas.microsoft.com/office/drawing/2014/main" id="{00000000-0008-0000-0600-00002D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P9</a:t>
          </a:r>
        </a:p>
      </xdr:txBody>
    </xdr:sp>
    <xdr:clientData fPrintsWithSheet="0"/>
  </xdr:twoCellAnchor>
  <xdr:twoCellAnchor>
    <xdr:from>
      <xdr:col>4</xdr:col>
      <xdr:colOff>177800</xdr:colOff>
      <xdr:row>1</xdr:row>
      <xdr:rowOff>304800</xdr:rowOff>
    </xdr:from>
    <xdr:to>
      <xdr:col>5</xdr:col>
      <xdr:colOff>228600</xdr:colOff>
      <xdr:row>2</xdr:row>
      <xdr:rowOff>63500</xdr:rowOff>
    </xdr:to>
    <xdr:sp macro="" textlink="">
      <xdr:nvSpPr>
        <xdr:cNvPr id="29742" name="Button 46">
          <a:extLst>
            <a:ext uri="{63B3BB69-23CF-44E3-9099-C40C66FF867C}">
              <a14:compatExt xmlns:a14="http://schemas.microsoft.com/office/drawing/2010/main" spid="_x0000_s29742"/>
            </a:ext>
            <a:ext uri="{FF2B5EF4-FFF2-40B4-BE49-F238E27FC236}">
              <a16:creationId xmlns:a16="http://schemas.microsoft.com/office/drawing/2014/main" id="{00000000-0008-0000-0600-00002E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P10</a:t>
          </a:r>
        </a:p>
      </xdr:txBody>
    </xdr:sp>
    <xdr:clientData fPrintsWithSheet="0"/>
  </xdr:twoCellAnchor>
  <xdr:twoCellAnchor>
    <xdr:from>
      <xdr:col>5</xdr:col>
      <xdr:colOff>228600</xdr:colOff>
      <xdr:row>1</xdr:row>
      <xdr:rowOff>88900</xdr:rowOff>
    </xdr:from>
    <xdr:to>
      <xdr:col>5</xdr:col>
      <xdr:colOff>939800</xdr:colOff>
      <xdr:row>1</xdr:row>
      <xdr:rowOff>304800</xdr:rowOff>
    </xdr:to>
    <xdr:sp macro="" textlink="">
      <xdr:nvSpPr>
        <xdr:cNvPr id="29743" name="Button 47">
          <a:extLst>
            <a:ext uri="{63B3BB69-23CF-44E3-9099-C40C66FF867C}">
              <a14:compatExt xmlns:a14="http://schemas.microsoft.com/office/drawing/2010/main" spid="_x0000_s29743"/>
            </a:ext>
            <a:ext uri="{FF2B5EF4-FFF2-40B4-BE49-F238E27FC236}">
              <a16:creationId xmlns:a16="http://schemas.microsoft.com/office/drawing/2014/main" id="{00000000-0008-0000-0600-00002F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P11</a:t>
          </a:r>
        </a:p>
      </xdr:txBody>
    </xdr:sp>
    <xdr:clientData fPrintsWithSheet="0"/>
  </xdr:twoCellAnchor>
  <xdr:twoCellAnchor>
    <xdr:from>
      <xdr:col>5</xdr:col>
      <xdr:colOff>228600</xdr:colOff>
      <xdr:row>1</xdr:row>
      <xdr:rowOff>304800</xdr:rowOff>
    </xdr:from>
    <xdr:to>
      <xdr:col>5</xdr:col>
      <xdr:colOff>939800</xdr:colOff>
      <xdr:row>2</xdr:row>
      <xdr:rowOff>63500</xdr:rowOff>
    </xdr:to>
    <xdr:sp macro="" textlink="">
      <xdr:nvSpPr>
        <xdr:cNvPr id="29744" name="Button 48">
          <a:extLst>
            <a:ext uri="{63B3BB69-23CF-44E3-9099-C40C66FF867C}">
              <a14:compatExt xmlns:a14="http://schemas.microsoft.com/office/drawing/2010/main" spid="_x0000_s29744"/>
            </a:ext>
            <a:ext uri="{FF2B5EF4-FFF2-40B4-BE49-F238E27FC236}">
              <a16:creationId xmlns:a16="http://schemas.microsoft.com/office/drawing/2014/main" id="{00000000-0008-0000-0600-000030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P12</a:t>
          </a:r>
        </a:p>
      </xdr:txBody>
    </xdr:sp>
    <xdr:clientData fPrintsWithSheet="0"/>
  </xdr:twoCellAnchor>
  <xdr:twoCellAnchor>
    <xdr:from>
      <xdr:col>5</xdr:col>
      <xdr:colOff>952500</xdr:colOff>
      <xdr:row>1</xdr:row>
      <xdr:rowOff>76200</xdr:rowOff>
    </xdr:from>
    <xdr:to>
      <xdr:col>6</xdr:col>
      <xdr:colOff>381000</xdr:colOff>
      <xdr:row>1</xdr:row>
      <xdr:rowOff>292100</xdr:rowOff>
    </xdr:to>
    <xdr:sp macro="" textlink="">
      <xdr:nvSpPr>
        <xdr:cNvPr id="29745" name="Button 49">
          <a:extLst>
            <a:ext uri="{63B3BB69-23CF-44E3-9099-C40C66FF867C}">
              <a14:compatExt xmlns:a14="http://schemas.microsoft.com/office/drawing/2010/main" spid="_x0000_s29745"/>
            </a:ext>
            <a:ext uri="{FF2B5EF4-FFF2-40B4-BE49-F238E27FC236}">
              <a16:creationId xmlns:a16="http://schemas.microsoft.com/office/drawing/2014/main" id="{00000000-0008-0000-0600-000031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P13</a:t>
          </a:r>
        </a:p>
      </xdr:txBody>
    </xdr:sp>
    <xdr:clientData fPrintsWithSheet="0"/>
  </xdr:twoCellAnchor>
  <xdr:twoCellAnchor>
    <xdr:from>
      <xdr:col>5</xdr:col>
      <xdr:colOff>952500</xdr:colOff>
      <xdr:row>1</xdr:row>
      <xdr:rowOff>304800</xdr:rowOff>
    </xdr:from>
    <xdr:to>
      <xdr:col>6</xdr:col>
      <xdr:colOff>381000</xdr:colOff>
      <xdr:row>2</xdr:row>
      <xdr:rowOff>63500</xdr:rowOff>
    </xdr:to>
    <xdr:sp macro="" textlink="">
      <xdr:nvSpPr>
        <xdr:cNvPr id="29746" name="Button 50">
          <a:extLst>
            <a:ext uri="{63B3BB69-23CF-44E3-9099-C40C66FF867C}">
              <a14:compatExt xmlns:a14="http://schemas.microsoft.com/office/drawing/2010/main" spid="_x0000_s29746"/>
            </a:ext>
            <a:ext uri="{FF2B5EF4-FFF2-40B4-BE49-F238E27FC236}">
              <a16:creationId xmlns:a16="http://schemas.microsoft.com/office/drawing/2014/main" id="{00000000-0008-0000-0600-000032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P14</a:t>
          </a:r>
        </a:p>
      </xdr:txBody>
    </xdr:sp>
    <xdr:clientData fPrintsWithSheet="0"/>
  </xdr:twoCellAnchor>
  <xdr:twoCellAnchor>
    <xdr:from>
      <xdr:col>6</xdr:col>
      <xdr:colOff>393700</xdr:colOff>
      <xdr:row>1</xdr:row>
      <xdr:rowOff>76200</xdr:rowOff>
    </xdr:from>
    <xdr:to>
      <xdr:col>7</xdr:col>
      <xdr:colOff>114300</xdr:colOff>
      <xdr:row>1</xdr:row>
      <xdr:rowOff>292100</xdr:rowOff>
    </xdr:to>
    <xdr:sp macro="" textlink="">
      <xdr:nvSpPr>
        <xdr:cNvPr id="29747" name="Button 51">
          <a:extLst>
            <a:ext uri="{63B3BB69-23CF-44E3-9099-C40C66FF867C}">
              <a14:compatExt xmlns:a14="http://schemas.microsoft.com/office/drawing/2010/main" spid="_x0000_s29747"/>
            </a:ext>
            <a:ext uri="{FF2B5EF4-FFF2-40B4-BE49-F238E27FC236}">
              <a16:creationId xmlns:a16="http://schemas.microsoft.com/office/drawing/2014/main" id="{00000000-0008-0000-0600-000033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P15</a:t>
          </a:r>
        </a:p>
      </xdr:txBody>
    </xdr:sp>
    <xdr:clientData fPrintsWithSheet="0"/>
  </xdr:twoCellAnchor>
  <xdr:twoCellAnchor>
    <xdr:from>
      <xdr:col>6</xdr:col>
      <xdr:colOff>393700</xdr:colOff>
      <xdr:row>1</xdr:row>
      <xdr:rowOff>304800</xdr:rowOff>
    </xdr:from>
    <xdr:to>
      <xdr:col>7</xdr:col>
      <xdr:colOff>114300</xdr:colOff>
      <xdr:row>2</xdr:row>
      <xdr:rowOff>63500</xdr:rowOff>
    </xdr:to>
    <xdr:sp macro="" textlink="">
      <xdr:nvSpPr>
        <xdr:cNvPr id="29748" name="Button 52">
          <a:extLst>
            <a:ext uri="{63B3BB69-23CF-44E3-9099-C40C66FF867C}">
              <a14:compatExt xmlns:a14="http://schemas.microsoft.com/office/drawing/2010/main" spid="_x0000_s29748"/>
            </a:ext>
            <a:ext uri="{FF2B5EF4-FFF2-40B4-BE49-F238E27FC236}">
              <a16:creationId xmlns:a16="http://schemas.microsoft.com/office/drawing/2014/main" id="{00000000-0008-0000-0600-000034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P16</a:t>
          </a:r>
        </a:p>
      </xdr:txBody>
    </xdr:sp>
    <xdr:clientData fPrintsWithSheet="0"/>
  </xdr:twoCellAnchor>
  <xdr:twoCellAnchor>
    <xdr:from>
      <xdr:col>7</xdr:col>
      <xdr:colOff>127000</xdr:colOff>
      <xdr:row>1</xdr:row>
      <xdr:rowOff>76200</xdr:rowOff>
    </xdr:from>
    <xdr:to>
      <xdr:col>7</xdr:col>
      <xdr:colOff>838200</xdr:colOff>
      <xdr:row>1</xdr:row>
      <xdr:rowOff>292100</xdr:rowOff>
    </xdr:to>
    <xdr:sp macro="" textlink="">
      <xdr:nvSpPr>
        <xdr:cNvPr id="29749" name="Button 53">
          <a:extLst>
            <a:ext uri="{63B3BB69-23CF-44E3-9099-C40C66FF867C}">
              <a14:compatExt xmlns:a14="http://schemas.microsoft.com/office/drawing/2010/main" spid="_x0000_s29749"/>
            </a:ext>
            <a:ext uri="{FF2B5EF4-FFF2-40B4-BE49-F238E27FC236}">
              <a16:creationId xmlns:a16="http://schemas.microsoft.com/office/drawing/2014/main" id="{00000000-0008-0000-0600-000035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P17</a:t>
          </a:r>
        </a:p>
      </xdr:txBody>
    </xdr:sp>
    <xdr:clientData fPrintsWithSheet="0"/>
  </xdr:twoCellAnchor>
  <xdr:twoCellAnchor>
    <xdr:from>
      <xdr:col>7</xdr:col>
      <xdr:colOff>127000</xdr:colOff>
      <xdr:row>1</xdr:row>
      <xdr:rowOff>304800</xdr:rowOff>
    </xdr:from>
    <xdr:to>
      <xdr:col>7</xdr:col>
      <xdr:colOff>838200</xdr:colOff>
      <xdr:row>2</xdr:row>
      <xdr:rowOff>63500</xdr:rowOff>
    </xdr:to>
    <xdr:sp macro="" textlink="">
      <xdr:nvSpPr>
        <xdr:cNvPr id="29750" name="Button 54">
          <a:extLst>
            <a:ext uri="{63B3BB69-23CF-44E3-9099-C40C66FF867C}">
              <a14:compatExt xmlns:a14="http://schemas.microsoft.com/office/drawing/2010/main" spid="_x0000_s29750"/>
            </a:ext>
            <a:ext uri="{FF2B5EF4-FFF2-40B4-BE49-F238E27FC236}">
              <a16:creationId xmlns:a16="http://schemas.microsoft.com/office/drawing/2014/main" id="{00000000-0008-0000-0600-000036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P18</a:t>
          </a:r>
        </a:p>
      </xdr:txBody>
    </xdr:sp>
    <xdr:clientData fPrintsWithSheet="0"/>
  </xdr:twoCellAnchor>
  <xdr:twoCellAnchor>
    <xdr:from>
      <xdr:col>7</xdr:col>
      <xdr:colOff>838200</xdr:colOff>
      <xdr:row>1</xdr:row>
      <xdr:rowOff>76200</xdr:rowOff>
    </xdr:from>
    <xdr:to>
      <xdr:col>8</xdr:col>
      <xdr:colOff>558800</xdr:colOff>
      <xdr:row>1</xdr:row>
      <xdr:rowOff>292100</xdr:rowOff>
    </xdr:to>
    <xdr:sp macro="" textlink="">
      <xdr:nvSpPr>
        <xdr:cNvPr id="29751" name="Button 55">
          <a:extLst>
            <a:ext uri="{63B3BB69-23CF-44E3-9099-C40C66FF867C}">
              <a14:compatExt xmlns:a14="http://schemas.microsoft.com/office/drawing/2010/main" spid="_x0000_s29751"/>
            </a:ext>
            <a:ext uri="{FF2B5EF4-FFF2-40B4-BE49-F238E27FC236}">
              <a16:creationId xmlns:a16="http://schemas.microsoft.com/office/drawing/2014/main" id="{00000000-0008-0000-0600-000037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P19</a:t>
          </a:r>
        </a:p>
      </xdr:txBody>
    </xdr:sp>
    <xdr:clientData fPrintsWithSheet="0"/>
  </xdr:twoCellAnchor>
  <xdr:twoCellAnchor>
    <xdr:from>
      <xdr:col>7</xdr:col>
      <xdr:colOff>838200</xdr:colOff>
      <xdr:row>1</xdr:row>
      <xdr:rowOff>304800</xdr:rowOff>
    </xdr:from>
    <xdr:to>
      <xdr:col>8</xdr:col>
      <xdr:colOff>558800</xdr:colOff>
      <xdr:row>2</xdr:row>
      <xdr:rowOff>63500</xdr:rowOff>
    </xdr:to>
    <xdr:sp macro="" textlink="">
      <xdr:nvSpPr>
        <xdr:cNvPr id="29752" name="Button 56">
          <a:extLst>
            <a:ext uri="{63B3BB69-23CF-44E3-9099-C40C66FF867C}">
              <a14:compatExt xmlns:a14="http://schemas.microsoft.com/office/drawing/2010/main" spid="_x0000_s29752"/>
            </a:ext>
            <a:ext uri="{FF2B5EF4-FFF2-40B4-BE49-F238E27FC236}">
              <a16:creationId xmlns:a16="http://schemas.microsoft.com/office/drawing/2014/main" id="{00000000-0008-0000-0600-000038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P20</a:t>
          </a:r>
        </a:p>
      </xdr:txBody>
    </xdr:sp>
    <xdr:clientData fPrintsWithSheet="0"/>
  </xdr:twoCellAnchor>
  <xdr:twoCellAnchor>
    <xdr:from>
      <xdr:col>8</xdr:col>
      <xdr:colOff>571500</xdr:colOff>
      <xdr:row>1</xdr:row>
      <xdr:rowOff>76200</xdr:rowOff>
    </xdr:from>
    <xdr:to>
      <xdr:col>9</xdr:col>
      <xdr:colOff>622300</xdr:colOff>
      <xdr:row>1</xdr:row>
      <xdr:rowOff>292100</xdr:rowOff>
    </xdr:to>
    <xdr:sp macro="" textlink="">
      <xdr:nvSpPr>
        <xdr:cNvPr id="29753" name="Button 57">
          <a:extLst>
            <a:ext uri="{63B3BB69-23CF-44E3-9099-C40C66FF867C}">
              <a14:compatExt xmlns:a14="http://schemas.microsoft.com/office/drawing/2010/main" spid="_x0000_s29753"/>
            </a:ext>
            <a:ext uri="{FF2B5EF4-FFF2-40B4-BE49-F238E27FC236}">
              <a16:creationId xmlns:a16="http://schemas.microsoft.com/office/drawing/2014/main" id="{00000000-0008-0000-0600-000039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P21</a:t>
          </a:r>
        </a:p>
      </xdr:txBody>
    </xdr:sp>
    <xdr:clientData fPrintsWithSheet="0"/>
  </xdr:twoCellAnchor>
  <xdr:twoCellAnchor>
    <xdr:from>
      <xdr:col>8</xdr:col>
      <xdr:colOff>571500</xdr:colOff>
      <xdr:row>1</xdr:row>
      <xdr:rowOff>304800</xdr:rowOff>
    </xdr:from>
    <xdr:to>
      <xdr:col>9</xdr:col>
      <xdr:colOff>622300</xdr:colOff>
      <xdr:row>2</xdr:row>
      <xdr:rowOff>63500</xdr:rowOff>
    </xdr:to>
    <xdr:sp macro="" textlink="">
      <xdr:nvSpPr>
        <xdr:cNvPr id="29754" name="Button 58">
          <a:extLst>
            <a:ext uri="{63B3BB69-23CF-44E3-9099-C40C66FF867C}">
              <a14:compatExt xmlns:a14="http://schemas.microsoft.com/office/drawing/2010/main" spid="_x0000_s29754"/>
            </a:ext>
            <a:ext uri="{FF2B5EF4-FFF2-40B4-BE49-F238E27FC236}">
              <a16:creationId xmlns:a16="http://schemas.microsoft.com/office/drawing/2014/main" id="{00000000-0008-0000-0600-00003A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P22</a:t>
          </a:r>
        </a:p>
      </xdr:txBody>
    </xdr:sp>
    <xdr:clientData fPrintsWithSheet="0"/>
  </xdr:twoCellAnchor>
  <xdr:twoCellAnchor>
    <xdr:from>
      <xdr:col>9</xdr:col>
      <xdr:colOff>622300</xdr:colOff>
      <xdr:row>1</xdr:row>
      <xdr:rowOff>76200</xdr:rowOff>
    </xdr:from>
    <xdr:to>
      <xdr:col>10</xdr:col>
      <xdr:colOff>63500</xdr:colOff>
      <xdr:row>1</xdr:row>
      <xdr:rowOff>292100</xdr:rowOff>
    </xdr:to>
    <xdr:sp macro="" textlink="">
      <xdr:nvSpPr>
        <xdr:cNvPr id="29755" name="Button 59">
          <a:extLst>
            <a:ext uri="{63B3BB69-23CF-44E3-9099-C40C66FF867C}">
              <a14:compatExt xmlns:a14="http://schemas.microsoft.com/office/drawing/2010/main" spid="_x0000_s29755"/>
            </a:ext>
            <a:ext uri="{FF2B5EF4-FFF2-40B4-BE49-F238E27FC236}">
              <a16:creationId xmlns:a16="http://schemas.microsoft.com/office/drawing/2014/main" id="{00000000-0008-0000-0600-00003B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P23</a:t>
          </a:r>
        </a:p>
      </xdr:txBody>
    </xdr:sp>
    <xdr:clientData fPrintsWithSheet="0"/>
  </xdr:twoCellAnchor>
  <xdr:twoCellAnchor>
    <xdr:from>
      <xdr:col>9</xdr:col>
      <xdr:colOff>622300</xdr:colOff>
      <xdr:row>1</xdr:row>
      <xdr:rowOff>304800</xdr:rowOff>
    </xdr:from>
    <xdr:to>
      <xdr:col>10</xdr:col>
      <xdr:colOff>63500</xdr:colOff>
      <xdr:row>2</xdr:row>
      <xdr:rowOff>63500</xdr:rowOff>
    </xdr:to>
    <xdr:sp macro="" textlink="">
      <xdr:nvSpPr>
        <xdr:cNvPr id="29756" name="Button 60">
          <a:extLst>
            <a:ext uri="{63B3BB69-23CF-44E3-9099-C40C66FF867C}">
              <a14:compatExt xmlns:a14="http://schemas.microsoft.com/office/drawing/2010/main" spid="_x0000_s29756"/>
            </a:ext>
            <a:ext uri="{FF2B5EF4-FFF2-40B4-BE49-F238E27FC236}">
              <a16:creationId xmlns:a16="http://schemas.microsoft.com/office/drawing/2014/main" id="{00000000-0008-0000-0600-00003C74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P24</a:t>
          </a:r>
        </a:p>
      </xdr:txBody>
    </xdr:sp>
    <xdr:clientData fPrintsWithSheet="0"/>
  </xdr:twoCellAnchor>
</xdr:wsDr>
</file>

<file path=xl/drawings/drawing7.xml><?xml version="1.0" encoding="utf-8"?>
<xdr:wsDr xmlns:xdr="http://purl.oclc.org/ooxml/drawingml/spreadsheetDrawing" xmlns:a="http://purl.oclc.org/ooxml/drawingml/main">
  <xdr:twoCellAnchor>
    <xdr:from>
      <xdr:col>8</xdr:col>
      <xdr:colOff>0</xdr:colOff>
      <xdr:row>24</xdr:row>
      <xdr:rowOff>12700</xdr:rowOff>
    </xdr:from>
    <xdr:to>
      <xdr:col>9</xdr:col>
      <xdr:colOff>368300</xdr:colOff>
      <xdr:row>26</xdr:row>
      <xdr:rowOff>38100</xdr:rowOff>
    </xdr:to>
    <xdr:sp macro="" textlink="">
      <xdr:nvSpPr>
        <xdr:cNvPr id="2050" name="Button 2">
          <a:extLst>
            <a:ext uri="{63B3BB69-23CF-44E3-9099-C40C66FF867C}">
              <a14:compatExt xmlns:a14="http://schemas.microsoft.com/office/drawing/2010/main"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Fill The Table</a:t>
          </a:r>
        </a:p>
      </xdr:txBody>
    </xdr:sp>
    <xdr:clientData fPrintsWithSheet="0"/>
  </xdr:twoCellAnchor>
  <xdr:twoCellAnchor>
    <xdr:from>
      <xdr:col>8</xdr:col>
      <xdr:colOff>0</xdr:colOff>
      <xdr:row>27</xdr:row>
      <xdr:rowOff>152400</xdr:rowOff>
    </xdr:from>
    <xdr:to>
      <xdr:col>9</xdr:col>
      <xdr:colOff>342900</xdr:colOff>
      <xdr:row>30</xdr:row>
      <xdr:rowOff>38100</xdr:rowOff>
    </xdr:to>
    <xdr:sp macro="" textlink="">
      <xdr:nvSpPr>
        <xdr:cNvPr id="2051" name="Button 3">
          <a:extLst>
            <a:ext uri="{63B3BB69-23CF-44E3-9099-C40C66FF867C}">
              <a14:compatExt xmlns:a14="http://schemas.microsoft.com/office/drawing/2010/main"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w="9525">
          <a:miter lim="8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Copy Data</a:t>
          </a:r>
        </a:p>
      </xdr:txBody>
    </xdr:sp>
    <xdr:clientData fPrintsWithSheet="0"/>
  </xdr:twoCellAnchor>
</xdr:wsDr>
</file>

<file path=xl/drawings/drawing8.xml><?xml version="1.0" encoding="utf-8"?>
<xdr:wsDr xmlns:xdr="http://purl.oclc.org/ooxml/drawingml/spreadsheetDrawing" xmlns:a="http://purl.oclc.org/ooxml/drawingml/main">
  <xdr:twoCellAnchor>
    <xdr:from>
      <xdr:col>1</xdr:col>
      <xdr:colOff>9525</xdr:colOff>
      <xdr:row>13</xdr:row>
      <xdr:rowOff>142875</xdr:rowOff>
    </xdr:from>
    <xdr:to>
      <xdr:col>76</xdr:col>
      <xdr:colOff>85725</xdr:colOff>
      <xdr:row>36</xdr:row>
      <xdr:rowOff>38100</xdr:rowOff>
    </xdr:to>
    <xdr:graphicFrame macro="">
      <xdr:nvGraphicFramePr>
        <xdr:cNvPr id="72328" name="Chart 439">
          <a:extLst>
            <a:ext uri="{FF2B5EF4-FFF2-40B4-BE49-F238E27FC236}">
              <a16:creationId xmlns:a16="http://schemas.microsoft.com/office/drawing/2014/main" id="{00000000-0008-0000-0800-000088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1</xdr:col>
      <xdr:colOff>28575</xdr:colOff>
      <xdr:row>57</xdr:row>
      <xdr:rowOff>38100</xdr:rowOff>
    </xdr:from>
    <xdr:to>
      <xdr:col>76</xdr:col>
      <xdr:colOff>0</xdr:colOff>
      <xdr:row>78</xdr:row>
      <xdr:rowOff>85725</xdr:rowOff>
    </xdr:to>
    <xdr:graphicFrame macro="">
      <xdr:nvGraphicFramePr>
        <xdr:cNvPr id="72329" name="Chart 440">
          <a:extLst>
            <a:ext uri="{FF2B5EF4-FFF2-40B4-BE49-F238E27FC236}">
              <a16:creationId xmlns:a16="http://schemas.microsoft.com/office/drawing/2014/main" id="{00000000-0008-0000-0800-000089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1</xdr:col>
      <xdr:colOff>28575</xdr:colOff>
      <xdr:row>99</xdr:row>
      <xdr:rowOff>57150</xdr:rowOff>
    </xdr:from>
    <xdr:to>
      <xdr:col>76</xdr:col>
      <xdr:colOff>180975</xdr:colOff>
      <xdr:row>120</xdr:row>
      <xdr:rowOff>104775</xdr:rowOff>
    </xdr:to>
    <xdr:graphicFrame macro="">
      <xdr:nvGraphicFramePr>
        <xdr:cNvPr id="72330" name="Chart 441">
          <a:extLst>
            <a:ext uri="{FF2B5EF4-FFF2-40B4-BE49-F238E27FC236}">
              <a16:creationId xmlns:a16="http://schemas.microsoft.com/office/drawing/2014/main" id="{00000000-0008-0000-0800-00008A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1</xdr:col>
      <xdr:colOff>47625</xdr:colOff>
      <xdr:row>142</xdr:row>
      <xdr:rowOff>9525</xdr:rowOff>
    </xdr:from>
    <xdr:to>
      <xdr:col>76</xdr:col>
      <xdr:colOff>76200</xdr:colOff>
      <xdr:row>163</xdr:row>
      <xdr:rowOff>57150</xdr:rowOff>
    </xdr:to>
    <xdr:graphicFrame macro="">
      <xdr:nvGraphicFramePr>
        <xdr:cNvPr id="72331" name="Chart 442">
          <a:extLst>
            <a:ext uri="{FF2B5EF4-FFF2-40B4-BE49-F238E27FC236}">
              <a16:creationId xmlns:a16="http://schemas.microsoft.com/office/drawing/2014/main" id="{00000000-0008-0000-0800-00008B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0</xdr:col>
      <xdr:colOff>1562100</xdr:colOff>
      <xdr:row>183</xdr:row>
      <xdr:rowOff>47625</xdr:rowOff>
    </xdr:from>
    <xdr:to>
      <xdr:col>76</xdr:col>
      <xdr:colOff>66675</xdr:colOff>
      <xdr:row>204</xdr:row>
      <xdr:rowOff>95250</xdr:rowOff>
    </xdr:to>
    <xdr:graphicFrame macro="">
      <xdr:nvGraphicFramePr>
        <xdr:cNvPr id="72332" name="Chart 443">
          <a:extLst>
            <a:ext uri="{FF2B5EF4-FFF2-40B4-BE49-F238E27FC236}">
              <a16:creationId xmlns:a16="http://schemas.microsoft.com/office/drawing/2014/main" id="{00000000-0008-0000-0800-00008C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xdr:from>
      <xdr:col>1</xdr:col>
      <xdr:colOff>47625</xdr:colOff>
      <xdr:row>225</xdr:row>
      <xdr:rowOff>9525</xdr:rowOff>
    </xdr:from>
    <xdr:to>
      <xdr:col>76</xdr:col>
      <xdr:colOff>66675</xdr:colOff>
      <xdr:row>246</xdr:row>
      <xdr:rowOff>57150</xdr:rowOff>
    </xdr:to>
    <xdr:graphicFrame macro="">
      <xdr:nvGraphicFramePr>
        <xdr:cNvPr id="72333" name="Chart 444">
          <a:extLst>
            <a:ext uri="{FF2B5EF4-FFF2-40B4-BE49-F238E27FC236}">
              <a16:creationId xmlns:a16="http://schemas.microsoft.com/office/drawing/2014/main" id="{00000000-0008-0000-0800-00008D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6"/>
        </a:graphicData>
      </a:graphic>
    </xdr:graphicFrame>
    <xdr:clientData/>
  </xdr:twoCellAnchor>
  <xdr:twoCellAnchor>
    <xdr:from>
      <xdr:col>1</xdr:col>
      <xdr:colOff>47625</xdr:colOff>
      <xdr:row>267</xdr:row>
      <xdr:rowOff>19050</xdr:rowOff>
    </xdr:from>
    <xdr:to>
      <xdr:col>76</xdr:col>
      <xdr:colOff>66675</xdr:colOff>
      <xdr:row>288</xdr:row>
      <xdr:rowOff>66675</xdr:rowOff>
    </xdr:to>
    <xdr:graphicFrame macro="">
      <xdr:nvGraphicFramePr>
        <xdr:cNvPr id="72334" name="Chart 445">
          <a:extLst>
            <a:ext uri="{FF2B5EF4-FFF2-40B4-BE49-F238E27FC236}">
              <a16:creationId xmlns:a16="http://schemas.microsoft.com/office/drawing/2014/main" id="{00000000-0008-0000-0800-00008E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7"/>
        </a:graphicData>
      </a:graphic>
    </xdr:graphicFrame>
    <xdr:clientData/>
  </xdr:twoCellAnchor>
  <xdr:twoCellAnchor>
    <xdr:from>
      <xdr:col>1</xdr:col>
      <xdr:colOff>9525</xdr:colOff>
      <xdr:row>309</xdr:row>
      <xdr:rowOff>28575</xdr:rowOff>
    </xdr:from>
    <xdr:to>
      <xdr:col>76</xdr:col>
      <xdr:colOff>114300</xdr:colOff>
      <xdr:row>330</xdr:row>
      <xdr:rowOff>76200</xdr:rowOff>
    </xdr:to>
    <xdr:graphicFrame macro="">
      <xdr:nvGraphicFramePr>
        <xdr:cNvPr id="72335" name="Chart 446">
          <a:extLst>
            <a:ext uri="{FF2B5EF4-FFF2-40B4-BE49-F238E27FC236}">
              <a16:creationId xmlns:a16="http://schemas.microsoft.com/office/drawing/2014/main" id="{00000000-0008-0000-0800-00008F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8"/>
        </a:graphicData>
      </a:graphic>
    </xdr:graphicFrame>
    <xdr:clientData/>
  </xdr:twoCellAnchor>
  <xdr:twoCellAnchor>
    <xdr:from>
      <xdr:col>1</xdr:col>
      <xdr:colOff>47625</xdr:colOff>
      <xdr:row>351</xdr:row>
      <xdr:rowOff>38100</xdr:rowOff>
    </xdr:from>
    <xdr:to>
      <xdr:col>76</xdr:col>
      <xdr:colOff>38100</xdr:colOff>
      <xdr:row>372</xdr:row>
      <xdr:rowOff>85725</xdr:rowOff>
    </xdr:to>
    <xdr:graphicFrame macro="">
      <xdr:nvGraphicFramePr>
        <xdr:cNvPr id="72336" name="Chart 447">
          <a:extLst>
            <a:ext uri="{FF2B5EF4-FFF2-40B4-BE49-F238E27FC236}">
              <a16:creationId xmlns:a16="http://schemas.microsoft.com/office/drawing/2014/main" id="{00000000-0008-0000-0800-000090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9"/>
        </a:graphicData>
      </a:graphic>
    </xdr:graphicFrame>
    <xdr:clientData/>
  </xdr:twoCellAnchor>
  <xdr:twoCellAnchor>
    <xdr:from>
      <xdr:col>1</xdr:col>
      <xdr:colOff>85725</xdr:colOff>
      <xdr:row>393</xdr:row>
      <xdr:rowOff>28575</xdr:rowOff>
    </xdr:from>
    <xdr:to>
      <xdr:col>76</xdr:col>
      <xdr:colOff>38100</xdr:colOff>
      <xdr:row>414</xdr:row>
      <xdr:rowOff>76200</xdr:rowOff>
    </xdr:to>
    <xdr:graphicFrame macro="">
      <xdr:nvGraphicFramePr>
        <xdr:cNvPr id="72337" name="Chart 448">
          <a:extLst>
            <a:ext uri="{FF2B5EF4-FFF2-40B4-BE49-F238E27FC236}">
              <a16:creationId xmlns:a16="http://schemas.microsoft.com/office/drawing/2014/main" id="{00000000-0008-0000-0800-000091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0"/>
        </a:graphicData>
      </a:graphic>
    </xdr:graphicFrame>
    <xdr:clientData/>
  </xdr:twoCellAnchor>
  <xdr:twoCellAnchor>
    <xdr:from>
      <xdr:col>1</xdr:col>
      <xdr:colOff>28575</xdr:colOff>
      <xdr:row>434</xdr:row>
      <xdr:rowOff>38100</xdr:rowOff>
    </xdr:from>
    <xdr:to>
      <xdr:col>76</xdr:col>
      <xdr:colOff>38100</xdr:colOff>
      <xdr:row>455</xdr:row>
      <xdr:rowOff>85725</xdr:rowOff>
    </xdr:to>
    <xdr:graphicFrame macro="">
      <xdr:nvGraphicFramePr>
        <xdr:cNvPr id="72338" name="Chart 449">
          <a:extLst>
            <a:ext uri="{FF2B5EF4-FFF2-40B4-BE49-F238E27FC236}">
              <a16:creationId xmlns:a16="http://schemas.microsoft.com/office/drawing/2014/main" id="{00000000-0008-0000-0800-000092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1"/>
        </a:graphicData>
      </a:graphic>
    </xdr:graphicFrame>
    <xdr:clientData/>
  </xdr:twoCellAnchor>
  <xdr:twoCellAnchor>
    <xdr:from>
      <xdr:col>1</xdr:col>
      <xdr:colOff>28575</xdr:colOff>
      <xdr:row>475</xdr:row>
      <xdr:rowOff>28575</xdr:rowOff>
    </xdr:from>
    <xdr:to>
      <xdr:col>76</xdr:col>
      <xdr:colOff>9525</xdr:colOff>
      <xdr:row>496</xdr:row>
      <xdr:rowOff>76200</xdr:rowOff>
    </xdr:to>
    <xdr:graphicFrame macro="">
      <xdr:nvGraphicFramePr>
        <xdr:cNvPr id="72339" name="Chart 450">
          <a:extLst>
            <a:ext uri="{FF2B5EF4-FFF2-40B4-BE49-F238E27FC236}">
              <a16:creationId xmlns:a16="http://schemas.microsoft.com/office/drawing/2014/main" id="{00000000-0008-0000-0800-000093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2"/>
        </a:graphicData>
      </a:graphic>
    </xdr:graphicFrame>
    <xdr:clientData/>
  </xdr:twoCellAnchor>
  <xdr:twoCellAnchor>
    <xdr:from>
      <xdr:col>1</xdr:col>
      <xdr:colOff>66675</xdr:colOff>
      <xdr:row>518</xdr:row>
      <xdr:rowOff>0</xdr:rowOff>
    </xdr:from>
    <xdr:to>
      <xdr:col>76</xdr:col>
      <xdr:colOff>9525</xdr:colOff>
      <xdr:row>539</xdr:row>
      <xdr:rowOff>47625</xdr:rowOff>
    </xdr:to>
    <xdr:graphicFrame macro="">
      <xdr:nvGraphicFramePr>
        <xdr:cNvPr id="72340" name="Chart 451">
          <a:extLst>
            <a:ext uri="{FF2B5EF4-FFF2-40B4-BE49-F238E27FC236}">
              <a16:creationId xmlns:a16="http://schemas.microsoft.com/office/drawing/2014/main" id="{00000000-0008-0000-0800-000094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3"/>
        </a:graphicData>
      </a:graphic>
    </xdr:graphicFrame>
    <xdr:clientData/>
  </xdr:twoCellAnchor>
  <xdr:twoCellAnchor>
    <xdr:from>
      <xdr:col>0</xdr:col>
      <xdr:colOff>1562100</xdr:colOff>
      <xdr:row>560</xdr:row>
      <xdr:rowOff>104775</xdr:rowOff>
    </xdr:from>
    <xdr:to>
      <xdr:col>76</xdr:col>
      <xdr:colOff>66675</xdr:colOff>
      <xdr:row>581</xdr:row>
      <xdr:rowOff>152400</xdr:rowOff>
    </xdr:to>
    <xdr:graphicFrame macro="">
      <xdr:nvGraphicFramePr>
        <xdr:cNvPr id="72341" name="Chart 452">
          <a:extLst>
            <a:ext uri="{FF2B5EF4-FFF2-40B4-BE49-F238E27FC236}">
              <a16:creationId xmlns:a16="http://schemas.microsoft.com/office/drawing/2014/main" id="{00000000-0008-0000-0800-000095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4"/>
        </a:graphicData>
      </a:graphic>
    </xdr:graphicFrame>
    <xdr:clientData/>
  </xdr:twoCellAnchor>
  <xdr:twoCellAnchor>
    <xdr:from>
      <xdr:col>0</xdr:col>
      <xdr:colOff>1562100</xdr:colOff>
      <xdr:row>602</xdr:row>
      <xdr:rowOff>142875</xdr:rowOff>
    </xdr:from>
    <xdr:to>
      <xdr:col>76</xdr:col>
      <xdr:colOff>9525</xdr:colOff>
      <xdr:row>624</xdr:row>
      <xdr:rowOff>28575</xdr:rowOff>
    </xdr:to>
    <xdr:graphicFrame macro="">
      <xdr:nvGraphicFramePr>
        <xdr:cNvPr id="72342" name="Chart 453">
          <a:extLst>
            <a:ext uri="{FF2B5EF4-FFF2-40B4-BE49-F238E27FC236}">
              <a16:creationId xmlns:a16="http://schemas.microsoft.com/office/drawing/2014/main" id="{00000000-0008-0000-0800-000096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5"/>
        </a:graphicData>
      </a:graphic>
    </xdr:graphicFrame>
    <xdr:clientData/>
  </xdr:twoCellAnchor>
  <xdr:twoCellAnchor>
    <xdr:from>
      <xdr:col>1</xdr:col>
      <xdr:colOff>47625</xdr:colOff>
      <xdr:row>644</xdr:row>
      <xdr:rowOff>123825</xdr:rowOff>
    </xdr:from>
    <xdr:to>
      <xdr:col>76</xdr:col>
      <xdr:colOff>28575</xdr:colOff>
      <xdr:row>666</xdr:row>
      <xdr:rowOff>9525</xdr:rowOff>
    </xdr:to>
    <xdr:graphicFrame macro="">
      <xdr:nvGraphicFramePr>
        <xdr:cNvPr id="72343" name="Chart 454">
          <a:extLst>
            <a:ext uri="{FF2B5EF4-FFF2-40B4-BE49-F238E27FC236}">
              <a16:creationId xmlns:a16="http://schemas.microsoft.com/office/drawing/2014/main" id="{00000000-0008-0000-0800-000097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6"/>
        </a:graphicData>
      </a:graphic>
    </xdr:graphicFrame>
    <xdr:clientData/>
  </xdr:twoCellAnchor>
  <xdr:twoCellAnchor>
    <xdr:from>
      <xdr:col>0</xdr:col>
      <xdr:colOff>1562100</xdr:colOff>
      <xdr:row>686</xdr:row>
      <xdr:rowOff>152400</xdr:rowOff>
    </xdr:from>
    <xdr:to>
      <xdr:col>76</xdr:col>
      <xdr:colOff>28575</xdr:colOff>
      <xdr:row>708</xdr:row>
      <xdr:rowOff>38100</xdr:rowOff>
    </xdr:to>
    <xdr:graphicFrame macro="">
      <xdr:nvGraphicFramePr>
        <xdr:cNvPr id="72344" name="Chart 455">
          <a:extLst>
            <a:ext uri="{FF2B5EF4-FFF2-40B4-BE49-F238E27FC236}">
              <a16:creationId xmlns:a16="http://schemas.microsoft.com/office/drawing/2014/main" id="{00000000-0008-0000-0800-000098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7"/>
        </a:graphicData>
      </a:graphic>
    </xdr:graphicFrame>
    <xdr:clientData/>
  </xdr:twoCellAnchor>
  <xdr:twoCellAnchor>
    <xdr:from>
      <xdr:col>1</xdr:col>
      <xdr:colOff>66675</xdr:colOff>
      <xdr:row>728</xdr:row>
      <xdr:rowOff>85725</xdr:rowOff>
    </xdr:from>
    <xdr:to>
      <xdr:col>76</xdr:col>
      <xdr:colOff>114300</xdr:colOff>
      <xdr:row>749</xdr:row>
      <xdr:rowOff>133350</xdr:rowOff>
    </xdr:to>
    <xdr:graphicFrame macro="">
      <xdr:nvGraphicFramePr>
        <xdr:cNvPr id="72345" name="Chart 456">
          <a:extLst>
            <a:ext uri="{FF2B5EF4-FFF2-40B4-BE49-F238E27FC236}">
              <a16:creationId xmlns:a16="http://schemas.microsoft.com/office/drawing/2014/main" id="{00000000-0008-0000-0800-000099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8"/>
        </a:graphicData>
      </a:graphic>
    </xdr:graphicFrame>
    <xdr:clientData/>
  </xdr:twoCellAnchor>
  <xdr:twoCellAnchor>
    <xdr:from>
      <xdr:col>0</xdr:col>
      <xdr:colOff>1552575</xdr:colOff>
      <xdr:row>770</xdr:row>
      <xdr:rowOff>76200</xdr:rowOff>
    </xdr:from>
    <xdr:to>
      <xdr:col>75</xdr:col>
      <xdr:colOff>714375</xdr:colOff>
      <xdr:row>791</xdr:row>
      <xdr:rowOff>123825</xdr:rowOff>
    </xdr:to>
    <xdr:graphicFrame macro="">
      <xdr:nvGraphicFramePr>
        <xdr:cNvPr id="72346" name="Chart 457">
          <a:extLst>
            <a:ext uri="{FF2B5EF4-FFF2-40B4-BE49-F238E27FC236}">
              <a16:creationId xmlns:a16="http://schemas.microsoft.com/office/drawing/2014/main" id="{00000000-0008-0000-0800-00009A1A0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9"/>
        </a:graphicData>
      </a:graphic>
    </xdr:graphicFrame>
    <xdr:clientData/>
  </xdr:twoCellAnchor>
  <xdr:twoCellAnchor editAs="oneCell">
    <xdr:from>
      <xdr:col>0</xdr:col>
      <xdr:colOff>279400</xdr:colOff>
      <xdr:row>12</xdr:row>
      <xdr:rowOff>50800</xdr:rowOff>
    </xdr:from>
    <xdr:to>
      <xdr:col>0</xdr:col>
      <xdr:colOff>1193800</xdr:colOff>
      <xdr:row>14</xdr:row>
      <xdr:rowOff>38100</xdr:rowOff>
    </xdr:to>
    <xdr:sp macro="" textlink="">
      <xdr:nvSpPr>
        <xdr:cNvPr id="71700" name="sales">
          <a:extLst>
            <a:ext uri="{63B3BB69-23CF-44E3-9099-C40C66FF867C}">
              <a14:compatExt xmlns:a14="http://schemas.microsoft.com/office/drawing/2010/main" spid="_x0000_s71700"/>
            </a:ext>
            <a:ext uri="{FF2B5EF4-FFF2-40B4-BE49-F238E27FC236}">
              <a16:creationId xmlns:a16="http://schemas.microsoft.com/office/drawing/2014/main" id="{00000000-0008-0000-0800-00001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14</xdr:row>
      <xdr:rowOff>38100</xdr:rowOff>
    </xdr:from>
    <xdr:to>
      <xdr:col>0</xdr:col>
      <xdr:colOff>1193800</xdr:colOff>
      <xdr:row>16</xdr:row>
      <xdr:rowOff>25400</xdr:rowOff>
    </xdr:to>
    <xdr:sp macro="" textlink="">
      <xdr:nvSpPr>
        <xdr:cNvPr id="71701" name="profits">
          <a:extLst>
            <a:ext uri="{63B3BB69-23CF-44E3-9099-C40C66FF867C}">
              <a14:compatExt xmlns:a14="http://schemas.microsoft.com/office/drawing/2010/main" spid="_x0000_s71701"/>
            </a:ext>
            <a:ext uri="{FF2B5EF4-FFF2-40B4-BE49-F238E27FC236}">
              <a16:creationId xmlns:a16="http://schemas.microsoft.com/office/drawing/2014/main" id="{00000000-0008-0000-0800-00001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16</xdr:row>
      <xdr:rowOff>38100</xdr:rowOff>
    </xdr:from>
    <xdr:to>
      <xdr:col>0</xdr:col>
      <xdr:colOff>1219200</xdr:colOff>
      <xdr:row>18</xdr:row>
      <xdr:rowOff>25400</xdr:rowOff>
    </xdr:to>
    <xdr:sp macro="" textlink="">
      <xdr:nvSpPr>
        <xdr:cNvPr id="71702" name="equity">
          <a:extLst>
            <a:ext uri="{63B3BB69-23CF-44E3-9099-C40C66FF867C}">
              <a14:compatExt xmlns:a14="http://schemas.microsoft.com/office/drawing/2010/main" spid="_x0000_s71702"/>
            </a:ext>
            <a:ext uri="{FF2B5EF4-FFF2-40B4-BE49-F238E27FC236}">
              <a16:creationId xmlns:a16="http://schemas.microsoft.com/office/drawing/2014/main" id="{00000000-0008-0000-0800-00001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18</xdr:row>
      <xdr:rowOff>12700</xdr:rowOff>
    </xdr:from>
    <xdr:to>
      <xdr:col>0</xdr:col>
      <xdr:colOff>1206500</xdr:colOff>
      <xdr:row>20</xdr:row>
      <xdr:rowOff>0</xdr:rowOff>
    </xdr:to>
    <xdr:sp macro="" textlink="">
      <xdr:nvSpPr>
        <xdr:cNvPr id="71703" name="p1japan">
          <a:extLst>
            <a:ext uri="{63B3BB69-23CF-44E3-9099-C40C66FF867C}">
              <a14:compatExt xmlns:a14="http://schemas.microsoft.com/office/drawing/2010/main" spid="_x0000_s71703"/>
            </a:ext>
            <a:ext uri="{FF2B5EF4-FFF2-40B4-BE49-F238E27FC236}">
              <a16:creationId xmlns:a16="http://schemas.microsoft.com/office/drawing/2014/main" id="{00000000-0008-0000-0800-00001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19</xdr:row>
      <xdr:rowOff>152400</xdr:rowOff>
    </xdr:from>
    <xdr:to>
      <xdr:col>0</xdr:col>
      <xdr:colOff>1206500</xdr:colOff>
      <xdr:row>21</xdr:row>
      <xdr:rowOff>139700</xdr:rowOff>
    </xdr:to>
    <xdr:sp macro="" textlink="">
      <xdr:nvSpPr>
        <xdr:cNvPr id="71704" name="p1mexico">
          <a:extLst>
            <a:ext uri="{63B3BB69-23CF-44E3-9099-C40C66FF867C}">
              <a14:compatExt xmlns:a14="http://schemas.microsoft.com/office/drawing/2010/main" spid="_x0000_s71704"/>
            </a:ext>
            <a:ext uri="{FF2B5EF4-FFF2-40B4-BE49-F238E27FC236}">
              <a16:creationId xmlns:a16="http://schemas.microsoft.com/office/drawing/2014/main" id="{00000000-0008-0000-0800-00001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21</xdr:row>
      <xdr:rowOff>152400</xdr:rowOff>
    </xdr:from>
    <xdr:to>
      <xdr:col>0</xdr:col>
      <xdr:colOff>1193800</xdr:colOff>
      <xdr:row>23</xdr:row>
      <xdr:rowOff>139700</xdr:rowOff>
    </xdr:to>
    <xdr:sp macro="" textlink="">
      <xdr:nvSpPr>
        <xdr:cNvPr id="71705" name="p1china">
          <a:extLst>
            <a:ext uri="{63B3BB69-23CF-44E3-9099-C40C66FF867C}">
              <a14:compatExt xmlns:a14="http://schemas.microsoft.com/office/drawing/2010/main" spid="_x0000_s71705"/>
            </a:ext>
            <a:ext uri="{FF2B5EF4-FFF2-40B4-BE49-F238E27FC236}">
              <a16:creationId xmlns:a16="http://schemas.microsoft.com/office/drawing/2014/main" id="{00000000-0008-0000-0800-00001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24</xdr:row>
      <xdr:rowOff>12700</xdr:rowOff>
    </xdr:from>
    <xdr:to>
      <xdr:col>0</xdr:col>
      <xdr:colOff>1181100</xdr:colOff>
      <xdr:row>26</xdr:row>
      <xdr:rowOff>0</xdr:rowOff>
    </xdr:to>
    <xdr:sp macro="" textlink="">
      <xdr:nvSpPr>
        <xdr:cNvPr id="71706" name="p1uk">
          <a:extLst>
            <a:ext uri="{63B3BB69-23CF-44E3-9099-C40C66FF867C}">
              <a14:compatExt xmlns:a14="http://schemas.microsoft.com/office/drawing/2010/main" spid="_x0000_s71706"/>
            </a:ext>
            <a:ext uri="{FF2B5EF4-FFF2-40B4-BE49-F238E27FC236}">
              <a16:creationId xmlns:a16="http://schemas.microsoft.com/office/drawing/2014/main" id="{00000000-0008-0000-0800-00001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26</xdr:row>
      <xdr:rowOff>38100</xdr:rowOff>
    </xdr:from>
    <xdr:to>
      <xdr:col>0</xdr:col>
      <xdr:colOff>1206500</xdr:colOff>
      <xdr:row>28</xdr:row>
      <xdr:rowOff>25400</xdr:rowOff>
    </xdr:to>
    <xdr:sp macro="" textlink="">
      <xdr:nvSpPr>
        <xdr:cNvPr id="71707" name="p1germany">
          <a:extLst>
            <a:ext uri="{63B3BB69-23CF-44E3-9099-C40C66FF867C}">
              <a14:compatExt xmlns:a14="http://schemas.microsoft.com/office/drawing/2010/main" spid="_x0000_s71707"/>
            </a:ext>
            <a:ext uri="{FF2B5EF4-FFF2-40B4-BE49-F238E27FC236}">
              <a16:creationId xmlns:a16="http://schemas.microsoft.com/office/drawing/2014/main" id="{00000000-0008-0000-0800-00001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28</xdr:row>
      <xdr:rowOff>38100</xdr:rowOff>
    </xdr:from>
    <xdr:to>
      <xdr:col>0</xdr:col>
      <xdr:colOff>1193800</xdr:colOff>
      <xdr:row>30</xdr:row>
      <xdr:rowOff>25400</xdr:rowOff>
    </xdr:to>
    <xdr:sp macro="" textlink="">
      <xdr:nvSpPr>
        <xdr:cNvPr id="71708" name="p1us">
          <a:extLst>
            <a:ext uri="{63B3BB69-23CF-44E3-9099-C40C66FF867C}">
              <a14:compatExt xmlns:a14="http://schemas.microsoft.com/office/drawing/2010/main" spid="_x0000_s71708"/>
            </a:ext>
            <a:ext uri="{FF2B5EF4-FFF2-40B4-BE49-F238E27FC236}">
              <a16:creationId xmlns:a16="http://schemas.microsoft.com/office/drawing/2014/main" id="{00000000-0008-0000-0800-00001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30</xdr:row>
      <xdr:rowOff>25400</xdr:rowOff>
    </xdr:from>
    <xdr:to>
      <xdr:col>0</xdr:col>
      <xdr:colOff>1447800</xdr:colOff>
      <xdr:row>32</xdr:row>
      <xdr:rowOff>0</xdr:rowOff>
    </xdr:to>
    <xdr:sp macro="" textlink="">
      <xdr:nvSpPr>
        <xdr:cNvPr id="71709" name="p1bycompany">
          <a:extLst>
            <a:ext uri="{63B3BB69-23CF-44E3-9099-C40C66FF867C}">
              <a14:compatExt xmlns:a14="http://schemas.microsoft.com/office/drawing/2010/main" spid="_x0000_s71709"/>
            </a:ext>
            <a:ext uri="{FF2B5EF4-FFF2-40B4-BE49-F238E27FC236}">
              <a16:creationId xmlns:a16="http://schemas.microsoft.com/office/drawing/2014/main" id="{00000000-0008-0000-0800-00001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13</xdr:row>
      <xdr:rowOff>0</xdr:rowOff>
    </xdr:from>
    <xdr:to>
      <xdr:col>77</xdr:col>
      <xdr:colOff>444500</xdr:colOff>
      <xdr:row>14</xdr:row>
      <xdr:rowOff>152400</xdr:rowOff>
    </xdr:to>
    <xdr:sp macro="" textlink="">
      <xdr:nvSpPr>
        <xdr:cNvPr id="71710" name="p2japan">
          <a:extLst>
            <a:ext uri="{63B3BB69-23CF-44E3-9099-C40C66FF867C}">
              <a14:compatExt xmlns:a14="http://schemas.microsoft.com/office/drawing/2010/main" spid="_x0000_s71710"/>
            </a:ext>
            <a:ext uri="{FF2B5EF4-FFF2-40B4-BE49-F238E27FC236}">
              <a16:creationId xmlns:a16="http://schemas.microsoft.com/office/drawing/2014/main" id="{00000000-0008-0000-0800-00001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14</xdr:row>
      <xdr:rowOff>152400</xdr:rowOff>
    </xdr:from>
    <xdr:to>
      <xdr:col>77</xdr:col>
      <xdr:colOff>469900</xdr:colOff>
      <xdr:row>16</xdr:row>
      <xdr:rowOff>139700</xdr:rowOff>
    </xdr:to>
    <xdr:sp macro="" textlink="">
      <xdr:nvSpPr>
        <xdr:cNvPr id="71711" name="p2mexico">
          <a:extLst>
            <a:ext uri="{63B3BB69-23CF-44E3-9099-C40C66FF867C}">
              <a14:compatExt xmlns:a14="http://schemas.microsoft.com/office/drawing/2010/main" spid="_x0000_s71711"/>
            </a:ext>
            <a:ext uri="{FF2B5EF4-FFF2-40B4-BE49-F238E27FC236}">
              <a16:creationId xmlns:a16="http://schemas.microsoft.com/office/drawing/2014/main" id="{00000000-0008-0000-0800-00001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16</xdr:row>
      <xdr:rowOff>152400</xdr:rowOff>
    </xdr:from>
    <xdr:to>
      <xdr:col>77</xdr:col>
      <xdr:colOff>469900</xdr:colOff>
      <xdr:row>18</xdr:row>
      <xdr:rowOff>139700</xdr:rowOff>
    </xdr:to>
    <xdr:sp macro="" textlink="">
      <xdr:nvSpPr>
        <xdr:cNvPr id="71712" name="p2china">
          <a:extLst>
            <a:ext uri="{63B3BB69-23CF-44E3-9099-C40C66FF867C}">
              <a14:compatExt xmlns:a14="http://schemas.microsoft.com/office/drawing/2010/main" spid="_x0000_s71712"/>
            </a:ext>
            <a:ext uri="{FF2B5EF4-FFF2-40B4-BE49-F238E27FC236}">
              <a16:creationId xmlns:a16="http://schemas.microsoft.com/office/drawing/2014/main" id="{00000000-0008-0000-0800-00002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19</xdr:row>
      <xdr:rowOff>12700</xdr:rowOff>
    </xdr:from>
    <xdr:to>
      <xdr:col>77</xdr:col>
      <xdr:colOff>469900</xdr:colOff>
      <xdr:row>21</xdr:row>
      <xdr:rowOff>0</xdr:rowOff>
    </xdr:to>
    <xdr:sp macro="" textlink="">
      <xdr:nvSpPr>
        <xdr:cNvPr id="71713" name="p2uk">
          <a:extLst>
            <a:ext uri="{63B3BB69-23CF-44E3-9099-C40C66FF867C}">
              <a14:compatExt xmlns:a14="http://schemas.microsoft.com/office/drawing/2010/main" spid="_x0000_s71713"/>
            </a:ext>
            <a:ext uri="{FF2B5EF4-FFF2-40B4-BE49-F238E27FC236}">
              <a16:creationId xmlns:a16="http://schemas.microsoft.com/office/drawing/2014/main" id="{00000000-0008-0000-0800-00002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21</xdr:row>
      <xdr:rowOff>38100</xdr:rowOff>
    </xdr:from>
    <xdr:to>
      <xdr:col>77</xdr:col>
      <xdr:colOff>482600</xdr:colOff>
      <xdr:row>23</xdr:row>
      <xdr:rowOff>25400</xdr:rowOff>
    </xdr:to>
    <xdr:sp macro="" textlink="">
      <xdr:nvSpPr>
        <xdr:cNvPr id="71714" name="p2germany">
          <a:extLst>
            <a:ext uri="{63B3BB69-23CF-44E3-9099-C40C66FF867C}">
              <a14:compatExt xmlns:a14="http://schemas.microsoft.com/office/drawing/2010/main" spid="_x0000_s71714"/>
            </a:ext>
            <a:ext uri="{FF2B5EF4-FFF2-40B4-BE49-F238E27FC236}">
              <a16:creationId xmlns:a16="http://schemas.microsoft.com/office/drawing/2014/main" id="{00000000-0008-0000-0800-00002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23</xdr:row>
      <xdr:rowOff>38100</xdr:rowOff>
    </xdr:from>
    <xdr:to>
      <xdr:col>77</xdr:col>
      <xdr:colOff>457200</xdr:colOff>
      <xdr:row>25</xdr:row>
      <xdr:rowOff>25400</xdr:rowOff>
    </xdr:to>
    <xdr:sp macro="" textlink="">
      <xdr:nvSpPr>
        <xdr:cNvPr id="71715" name="p2us">
          <a:extLst>
            <a:ext uri="{63B3BB69-23CF-44E3-9099-C40C66FF867C}">
              <a14:compatExt xmlns:a14="http://schemas.microsoft.com/office/drawing/2010/main" spid="_x0000_s71715"/>
            </a:ext>
            <a:ext uri="{FF2B5EF4-FFF2-40B4-BE49-F238E27FC236}">
              <a16:creationId xmlns:a16="http://schemas.microsoft.com/office/drawing/2014/main" id="{00000000-0008-0000-0800-00002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25</xdr:row>
      <xdr:rowOff>50800</xdr:rowOff>
    </xdr:from>
    <xdr:to>
      <xdr:col>77</xdr:col>
      <xdr:colOff>571500</xdr:colOff>
      <xdr:row>27</xdr:row>
      <xdr:rowOff>38100</xdr:rowOff>
    </xdr:to>
    <xdr:sp macro="" textlink="">
      <xdr:nvSpPr>
        <xdr:cNvPr id="71716" name="p2bycompany">
          <a:extLst>
            <a:ext uri="{63B3BB69-23CF-44E3-9099-C40C66FF867C}">
              <a14:compatExt xmlns:a14="http://schemas.microsoft.com/office/drawing/2010/main" spid="_x0000_s71716"/>
            </a:ext>
            <a:ext uri="{FF2B5EF4-FFF2-40B4-BE49-F238E27FC236}">
              <a16:creationId xmlns:a16="http://schemas.microsoft.com/office/drawing/2014/main" id="{00000000-0008-0000-0800-00002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27</xdr:row>
      <xdr:rowOff>50800</xdr:rowOff>
    </xdr:from>
    <xdr:to>
      <xdr:col>77</xdr:col>
      <xdr:colOff>571500</xdr:colOff>
      <xdr:row>29</xdr:row>
      <xdr:rowOff>38100</xdr:rowOff>
    </xdr:to>
    <xdr:sp macro="" textlink="">
      <xdr:nvSpPr>
        <xdr:cNvPr id="71717" name="p2bycountry">
          <a:extLst>
            <a:ext uri="{63B3BB69-23CF-44E3-9099-C40C66FF867C}">
              <a14:compatExt xmlns:a14="http://schemas.microsoft.com/office/drawing/2010/main" spid="_x0000_s71717"/>
            </a:ext>
            <a:ext uri="{FF2B5EF4-FFF2-40B4-BE49-F238E27FC236}">
              <a16:creationId xmlns:a16="http://schemas.microsoft.com/office/drawing/2014/main" id="{00000000-0008-0000-0800-00002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32</xdr:row>
      <xdr:rowOff>25400</xdr:rowOff>
    </xdr:from>
    <xdr:to>
      <xdr:col>0</xdr:col>
      <xdr:colOff>1460500</xdr:colOff>
      <xdr:row>34</xdr:row>
      <xdr:rowOff>0</xdr:rowOff>
    </xdr:to>
    <xdr:sp macro="" textlink="">
      <xdr:nvSpPr>
        <xdr:cNvPr id="71718" name="p1bycountry">
          <a:extLst>
            <a:ext uri="{63B3BB69-23CF-44E3-9099-C40C66FF867C}">
              <a14:compatExt xmlns:a14="http://schemas.microsoft.com/office/drawing/2010/main" spid="_x0000_s71718"/>
            </a:ext>
            <a:ext uri="{FF2B5EF4-FFF2-40B4-BE49-F238E27FC236}">
              <a16:creationId xmlns:a16="http://schemas.microsoft.com/office/drawing/2014/main" id="{00000000-0008-0000-0800-00002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99</xdr:row>
      <xdr:rowOff>50800</xdr:rowOff>
    </xdr:from>
    <xdr:to>
      <xdr:col>0</xdr:col>
      <xdr:colOff>1193800</xdr:colOff>
      <xdr:row>101</xdr:row>
      <xdr:rowOff>38100</xdr:rowOff>
    </xdr:to>
    <xdr:sp macro="" textlink="">
      <xdr:nvSpPr>
        <xdr:cNvPr id="71719" name="CommandButton30">
          <a:extLst>
            <a:ext uri="{63B3BB69-23CF-44E3-9099-C40C66FF867C}">
              <a14:compatExt xmlns:a14="http://schemas.microsoft.com/office/drawing/2010/main" spid="_x0000_s71719"/>
            </a:ext>
            <a:ext uri="{FF2B5EF4-FFF2-40B4-BE49-F238E27FC236}">
              <a16:creationId xmlns:a16="http://schemas.microsoft.com/office/drawing/2014/main" id="{00000000-0008-0000-0800-00002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101</xdr:row>
      <xdr:rowOff>38100</xdr:rowOff>
    </xdr:from>
    <xdr:to>
      <xdr:col>0</xdr:col>
      <xdr:colOff>1193800</xdr:colOff>
      <xdr:row>103</xdr:row>
      <xdr:rowOff>25400</xdr:rowOff>
    </xdr:to>
    <xdr:sp macro="" textlink="">
      <xdr:nvSpPr>
        <xdr:cNvPr id="71720" name="CommandButton31">
          <a:extLst>
            <a:ext uri="{63B3BB69-23CF-44E3-9099-C40C66FF867C}">
              <a14:compatExt xmlns:a14="http://schemas.microsoft.com/office/drawing/2010/main" spid="_x0000_s71720"/>
            </a:ext>
            <a:ext uri="{FF2B5EF4-FFF2-40B4-BE49-F238E27FC236}">
              <a16:creationId xmlns:a16="http://schemas.microsoft.com/office/drawing/2014/main" id="{00000000-0008-0000-0800-00002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103</xdr:row>
      <xdr:rowOff>38100</xdr:rowOff>
    </xdr:from>
    <xdr:to>
      <xdr:col>0</xdr:col>
      <xdr:colOff>1219200</xdr:colOff>
      <xdr:row>105</xdr:row>
      <xdr:rowOff>25400</xdr:rowOff>
    </xdr:to>
    <xdr:sp macro="" textlink="">
      <xdr:nvSpPr>
        <xdr:cNvPr id="71721" name="CommandButton32">
          <a:extLst>
            <a:ext uri="{63B3BB69-23CF-44E3-9099-C40C66FF867C}">
              <a14:compatExt xmlns:a14="http://schemas.microsoft.com/office/drawing/2010/main" spid="_x0000_s71721"/>
            </a:ext>
            <a:ext uri="{FF2B5EF4-FFF2-40B4-BE49-F238E27FC236}">
              <a16:creationId xmlns:a16="http://schemas.microsoft.com/office/drawing/2014/main" id="{00000000-0008-0000-0800-00002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105</xdr:row>
      <xdr:rowOff>12700</xdr:rowOff>
    </xdr:from>
    <xdr:to>
      <xdr:col>0</xdr:col>
      <xdr:colOff>1206500</xdr:colOff>
      <xdr:row>107</xdr:row>
      <xdr:rowOff>0</xdr:rowOff>
    </xdr:to>
    <xdr:sp macro="" textlink="">
      <xdr:nvSpPr>
        <xdr:cNvPr id="71722" name="CommandButton33">
          <a:extLst>
            <a:ext uri="{63B3BB69-23CF-44E3-9099-C40C66FF867C}">
              <a14:compatExt xmlns:a14="http://schemas.microsoft.com/office/drawing/2010/main" spid="_x0000_s71722"/>
            </a:ext>
            <a:ext uri="{FF2B5EF4-FFF2-40B4-BE49-F238E27FC236}">
              <a16:creationId xmlns:a16="http://schemas.microsoft.com/office/drawing/2014/main" id="{00000000-0008-0000-0800-00002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106</xdr:row>
      <xdr:rowOff>152400</xdr:rowOff>
    </xdr:from>
    <xdr:to>
      <xdr:col>0</xdr:col>
      <xdr:colOff>1206500</xdr:colOff>
      <xdr:row>108</xdr:row>
      <xdr:rowOff>139700</xdr:rowOff>
    </xdr:to>
    <xdr:sp macro="" textlink="">
      <xdr:nvSpPr>
        <xdr:cNvPr id="71723" name="CommandButton34">
          <a:extLst>
            <a:ext uri="{63B3BB69-23CF-44E3-9099-C40C66FF867C}">
              <a14:compatExt xmlns:a14="http://schemas.microsoft.com/office/drawing/2010/main" spid="_x0000_s71723"/>
            </a:ext>
            <a:ext uri="{FF2B5EF4-FFF2-40B4-BE49-F238E27FC236}">
              <a16:creationId xmlns:a16="http://schemas.microsoft.com/office/drawing/2014/main" id="{00000000-0008-0000-0800-00002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108</xdr:row>
      <xdr:rowOff>152400</xdr:rowOff>
    </xdr:from>
    <xdr:to>
      <xdr:col>0</xdr:col>
      <xdr:colOff>1193800</xdr:colOff>
      <xdr:row>110</xdr:row>
      <xdr:rowOff>139700</xdr:rowOff>
    </xdr:to>
    <xdr:sp macro="" textlink="">
      <xdr:nvSpPr>
        <xdr:cNvPr id="71724" name="CommandButton35">
          <a:extLst>
            <a:ext uri="{63B3BB69-23CF-44E3-9099-C40C66FF867C}">
              <a14:compatExt xmlns:a14="http://schemas.microsoft.com/office/drawing/2010/main" spid="_x0000_s71724"/>
            </a:ext>
            <a:ext uri="{FF2B5EF4-FFF2-40B4-BE49-F238E27FC236}">
              <a16:creationId xmlns:a16="http://schemas.microsoft.com/office/drawing/2014/main" id="{00000000-0008-0000-0800-00002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111</xdr:row>
      <xdr:rowOff>12700</xdr:rowOff>
    </xdr:from>
    <xdr:to>
      <xdr:col>0</xdr:col>
      <xdr:colOff>1181100</xdr:colOff>
      <xdr:row>113</xdr:row>
      <xdr:rowOff>0</xdr:rowOff>
    </xdr:to>
    <xdr:sp macro="" textlink="">
      <xdr:nvSpPr>
        <xdr:cNvPr id="71725" name="CommandButton36">
          <a:extLst>
            <a:ext uri="{63B3BB69-23CF-44E3-9099-C40C66FF867C}">
              <a14:compatExt xmlns:a14="http://schemas.microsoft.com/office/drawing/2010/main" spid="_x0000_s71725"/>
            </a:ext>
            <a:ext uri="{FF2B5EF4-FFF2-40B4-BE49-F238E27FC236}">
              <a16:creationId xmlns:a16="http://schemas.microsoft.com/office/drawing/2014/main" id="{00000000-0008-0000-0800-00002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113</xdr:row>
      <xdr:rowOff>38100</xdr:rowOff>
    </xdr:from>
    <xdr:to>
      <xdr:col>0</xdr:col>
      <xdr:colOff>1206500</xdr:colOff>
      <xdr:row>115</xdr:row>
      <xdr:rowOff>25400</xdr:rowOff>
    </xdr:to>
    <xdr:sp macro="" textlink="">
      <xdr:nvSpPr>
        <xdr:cNvPr id="71726" name="CommandButton37">
          <a:extLst>
            <a:ext uri="{63B3BB69-23CF-44E3-9099-C40C66FF867C}">
              <a14:compatExt xmlns:a14="http://schemas.microsoft.com/office/drawing/2010/main" spid="_x0000_s71726"/>
            </a:ext>
            <a:ext uri="{FF2B5EF4-FFF2-40B4-BE49-F238E27FC236}">
              <a16:creationId xmlns:a16="http://schemas.microsoft.com/office/drawing/2014/main" id="{00000000-0008-0000-0800-00002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115</xdr:row>
      <xdr:rowOff>38100</xdr:rowOff>
    </xdr:from>
    <xdr:to>
      <xdr:col>0</xdr:col>
      <xdr:colOff>1193800</xdr:colOff>
      <xdr:row>117</xdr:row>
      <xdr:rowOff>25400</xdr:rowOff>
    </xdr:to>
    <xdr:sp macro="" textlink="">
      <xdr:nvSpPr>
        <xdr:cNvPr id="71727" name="CommandButton38">
          <a:extLst>
            <a:ext uri="{63B3BB69-23CF-44E3-9099-C40C66FF867C}">
              <a14:compatExt xmlns:a14="http://schemas.microsoft.com/office/drawing/2010/main" spid="_x0000_s71727"/>
            </a:ext>
            <a:ext uri="{FF2B5EF4-FFF2-40B4-BE49-F238E27FC236}">
              <a16:creationId xmlns:a16="http://schemas.microsoft.com/office/drawing/2014/main" id="{00000000-0008-0000-0800-00002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117</xdr:row>
      <xdr:rowOff>25400</xdr:rowOff>
    </xdr:from>
    <xdr:to>
      <xdr:col>0</xdr:col>
      <xdr:colOff>1435100</xdr:colOff>
      <xdr:row>119</xdr:row>
      <xdr:rowOff>12700</xdr:rowOff>
    </xdr:to>
    <xdr:sp macro="" textlink="">
      <xdr:nvSpPr>
        <xdr:cNvPr id="71728" name="CommandButton39">
          <a:extLst>
            <a:ext uri="{63B3BB69-23CF-44E3-9099-C40C66FF867C}">
              <a14:compatExt xmlns:a14="http://schemas.microsoft.com/office/drawing/2010/main" spid="_x0000_s71728"/>
            </a:ext>
            <a:ext uri="{FF2B5EF4-FFF2-40B4-BE49-F238E27FC236}">
              <a16:creationId xmlns:a16="http://schemas.microsoft.com/office/drawing/2014/main" id="{00000000-0008-0000-0800-00003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119</xdr:row>
      <xdr:rowOff>25400</xdr:rowOff>
    </xdr:from>
    <xdr:to>
      <xdr:col>0</xdr:col>
      <xdr:colOff>1460500</xdr:colOff>
      <xdr:row>121</xdr:row>
      <xdr:rowOff>12700</xdr:rowOff>
    </xdr:to>
    <xdr:sp macro="" textlink="">
      <xdr:nvSpPr>
        <xdr:cNvPr id="71729" name="CommandButton40">
          <a:extLst>
            <a:ext uri="{63B3BB69-23CF-44E3-9099-C40C66FF867C}">
              <a14:compatExt xmlns:a14="http://schemas.microsoft.com/office/drawing/2010/main" spid="_x0000_s71729"/>
            </a:ext>
            <a:ext uri="{FF2B5EF4-FFF2-40B4-BE49-F238E27FC236}">
              <a16:creationId xmlns:a16="http://schemas.microsoft.com/office/drawing/2014/main" id="{00000000-0008-0000-0800-00003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141</xdr:row>
      <xdr:rowOff>50800</xdr:rowOff>
    </xdr:from>
    <xdr:to>
      <xdr:col>0</xdr:col>
      <xdr:colOff>1193800</xdr:colOff>
      <xdr:row>143</xdr:row>
      <xdr:rowOff>38100</xdr:rowOff>
    </xdr:to>
    <xdr:sp macro="" textlink="">
      <xdr:nvSpPr>
        <xdr:cNvPr id="71730" name="CommandButton41">
          <a:extLst>
            <a:ext uri="{63B3BB69-23CF-44E3-9099-C40C66FF867C}">
              <a14:compatExt xmlns:a14="http://schemas.microsoft.com/office/drawing/2010/main" spid="_x0000_s71730"/>
            </a:ext>
            <a:ext uri="{FF2B5EF4-FFF2-40B4-BE49-F238E27FC236}">
              <a16:creationId xmlns:a16="http://schemas.microsoft.com/office/drawing/2014/main" id="{00000000-0008-0000-0800-00003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143</xdr:row>
      <xdr:rowOff>38100</xdr:rowOff>
    </xdr:from>
    <xdr:to>
      <xdr:col>0</xdr:col>
      <xdr:colOff>1193800</xdr:colOff>
      <xdr:row>145</xdr:row>
      <xdr:rowOff>25400</xdr:rowOff>
    </xdr:to>
    <xdr:sp macro="" textlink="">
      <xdr:nvSpPr>
        <xdr:cNvPr id="71731" name="CommandButton42">
          <a:extLst>
            <a:ext uri="{63B3BB69-23CF-44E3-9099-C40C66FF867C}">
              <a14:compatExt xmlns:a14="http://schemas.microsoft.com/office/drawing/2010/main" spid="_x0000_s71731"/>
            </a:ext>
            <a:ext uri="{FF2B5EF4-FFF2-40B4-BE49-F238E27FC236}">
              <a16:creationId xmlns:a16="http://schemas.microsoft.com/office/drawing/2014/main" id="{00000000-0008-0000-0800-00003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145</xdr:row>
      <xdr:rowOff>38100</xdr:rowOff>
    </xdr:from>
    <xdr:to>
      <xdr:col>0</xdr:col>
      <xdr:colOff>1219200</xdr:colOff>
      <xdr:row>147</xdr:row>
      <xdr:rowOff>25400</xdr:rowOff>
    </xdr:to>
    <xdr:sp macro="" textlink="">
      <xdr:nvSpPr>
        <xdr:cNvPr id="71732" name="CommandButton43">
          <a:extLst>
            <a:ext uri="{63B3BB69-23CF-44E3-9099-C40C66FF867C}">
              <a14:compatExt xmlns:a14="http://schemas.microsoft.com/office/drawing/2010/main" spid="_x0000_s71732"/>
            </a:ext>
            <a:ext uri="{FF2B5EF4-FFF2-40B4-BE49-F238E27FC236}">
              <a16:creationId xmlns:a16="http://schemas.microsoft.com/office/drawing/2014/main" id="{00000000-0008-0000-0800-00003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147</xdr:row>
      <xdr:rowOff>12700</xdr:rowOff>
    </xdr:from>
    <xdr:to>
      <xdr:col>0</xdr:col>
      <xdr:colOff>1206500</xdr:colOff>
      <xdr:row>149</xdr:row>
      <xdr:rowOff>0</xdr:rowOff>
    </xdr:to>
    <xdr:sp macro="" textlink="">
      <xdr:nvSpPr>
        <xdr:cNvPr id="71733" name="CommandButton44">
          <a:extLst>
            <a:ext uri="{63B3BB69-23CF-44E3-9099-C40C66FF867C}">
              <a14:compatExt xmlns:a14="http://schemas.microsoft.com/office/drawing/2010/main" spid="_x0000_s71733"/>
            </a:ext>
            <a:ext uri="{FF2B5EF4-FFF2-40B4-BE49-F238E27FC236}">
              <a16:creationId xmlns:a16="http://schemas.microsoft.com/office/drawing/2014/main" id="{00000000-0008-0000-0800-00003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148</xdr:row>
      <xdr:rowOff>152400</xdr:rowOff>
    </xdr:from>
    <xdr:to>
      <xdr:col>0</xdr:col>
      <xdr:colOff>1206500</xdr:colOff>
      <xdr:row>150</xdr:row>
      <xdr:rowOff>139700</xdr:rowOff>
    </xdr:to>
    <xdr:sp macro="" textlink="">
      <xdr:nvSpPr>
        <xdr:cNvPr id="71734" name="CommandButton45">
          <a:extLst>
            <a:ext uri="{63B3BB69-23CF-44E3-9099-C40C66FF867C}">
              <a14:compatExt xmlns:a14="http://schemas.microsoft.com/office/drawing/2010/main" spid="_x0000_s71734"/>
            </a:ext>
            <a:ext uri="{FF2B5EF4-FFF2-40B4-BE49-F238E27FC236}">
              <a16:creationId xmlns:a16="http://schemas.microsoft.com/office/drawing/2014/main" id="{00000000-0008-0000-0800-00003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150</xdr:row>
      <xdr:rowOff>152400</xdr:rowOff>
    </xdr:from>
    <xdr:to>
      <xdr:col>0</xdr:col>
      <xdr:colOff>1193800</xdr:colOff>
      <xdr:row>152</xdr:row>
      <xdr:rowOff>139700</xdr:rowOff>
    </xdr:to>
    <xdr:sp macro="" textlink="">
      <xdr:nvSpPr>
        <xdr:cNvPr id="71735" name="CommandButton46">
          <a:extLst>
            <a:ext uri="{63B3BB69-23CF-44E3-9099-C40C66FF867C}">
              <a14:compatExt xmlns:a14="http://schemas.microsoft.com/office/drawing/2010/main" spid="_x0000_s71735"/>
            </a:ext>
            <a:ext uri="{FF2B5EF4-FFF2-40B4-BE49-F238E27FC236}">
              <a16:creationId xmlns:a16="http://schemas.microsoft.com/office/drawing/2014/main" id="{00000000-0008-0000-0800-00003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153</xdr:row>
      <xdr:rowOff>12700</xdr:rowOff>
    </xdr:from>
    <xdr:to>
      <xdr:col>0</xdr:col>
      <xdr:colOff>1181100</xdr:colOff>
      <xdr:row>155</xdr:row>
      <xdr:rowOff>0</xdr:rowOff>
    </xdr:to>
    <xdr:sp macro="" textlink="">
      <xdr:nvSpPr>
        <xdr:cNvPr id="71736" name="CommandButton47">
          <a:extLst>
            <a:ext uri="{63B3BB69-23CF-44E3-9099-C40C66FF867C}">
              <a14:compatExt xmlns:a14="http://schemas.microsoft.com/office/drawing/2010/main" spid="_x0000_s71736"/>
            </a:ext>
            <a:ext uri="{FF2B5EF4-FFF2-40B4-BE49-F238E27FC236}">
              <a16:creationId xmlns:a16="http://schemas.microsoft.com/office/drawing/2014/main" id="{00000000-0008-0000-0800-00003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155</xdr:row>
      <xdr:rowOff>38100</xdr:rowOff>
    </xdr:from>
    <xdr:to>
      <xdr:col>0</xdr:col>
      <xdr:colOff>1206500</xdr:colOff>
      <xdr:row>157</xdr:row>
      <xdr:rowOff>25400</xdr:rowOff>
    </xdr:to>
    <xdr:sp macro="" textlink="">
      <xdr:nvSpPr>
        <xdr:cNvPr id="71737" name="CommandButton48">
          <a:extLst>
            <a:ext uri="{63B3BB69-23CF-44E3-9099-C40C66FF867C}">
              <a14:compatExt xmlns:a14="http://schemas.microsoft.com/office/drawing/2010/main" spid="_x0000_s71737"/>
            </a:ext>
            <a:ext uri="{FF2B5EF4-FFF2-40B4-BE49-F238E27FC236}">
              <a16:creationId xmlns:a16="http://schemas.microsoft.com/office/drawing/2014/main" id="{00000000-0008-0000-0800-00003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157</xdr:row>
      <xdr:rowOff>38100</xdr:rowOff>
    </xdr:from>
    <xdr:to>
      <xdr:col>0</xdr:col>
      <xdr:colOff>1193800</xdr:colOff>
      <xdr:row>159</xdr:row>
      <xdr:rowOff>25400</xdr:rowOff>
    </xdr:to>
    <xdr:sp macro="" textlink="">
      <xdr:nvSpPr>
        <xdr:cNvPr id="71738" name="CommandButton49">
          <a:extLst>
            <a:ext uri="{63B3BB69-23CF-44E3-9099-C40C66FF867C}">
              <a14:compatExt xmlns:a14="http://schemas.microsoft.com/office/drawing/2010/main" spid="_x0000_s71738"/>
            </a:ext>
            <a:ext uri="{FF2B5EF4-FFF2-40B4-BE49-F238E27FC236}">
              <a16:creationId xmlns:a16="http://schemas.microsoft.com/office/drawing/2014/main" id="{00000000-0008-0000-0800-00003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159</xdr:row>
      <xdr:rowOff>25400</xdr:rowOff>
    </xdr:from>
    <xdr:to>
      <xdr:col>0</xdr:col>
      <xdr:colOff>1435100</xdr:colOff>
      <xdr:row>161</xdr:row>
      <xdr:rowOff>12700</xdr:rowOff>
    </xdr:to>
    <xdr:sp macro="" textlink="">
      <xdr:nvSpPr>
        <xdr:cNvPr id="71739" name="CommandButton50">
          <a:extLst>
            <a:ext uri="{63B3BB69-23CF-44E3-9099-C40C66FF867C}">
              <a14:compatExt xmlns:a14="http://schemas.microsoft.com/office/drawing/2010/main" spid="_x0000_s71739"/>
            </a:ext>
            <a:ext uri="{FF2B5EF4-FFF2-40B4-BE49-F238E27FC236}">
              <a16:creationId xmlns:a16="http://schemas.microsoft.com/office/drawing/2014/main" id="{00000000-0008-0000-0800-00003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161</xdr:row>
      <xdr:rowOff>25400</xdr:rowOff>
    </xdr:from>
    <xdr:to>
      <xdr:col>0</xdr:col>
      <xdr:colOff>1460500</xdr:colOff>
      <xdr:row>163</xdr:row>
      <xdr:rowOff>12700</xdr:rowOff>
    </xdr:to>
    <xdr:sp macro="" textlink="">
      <xdr:nvSpPr>
        <xdr:cNvPr id="71740" name="CommandButton51">
          <a:extLst>
            <a:ext uri="{63B3BB69-23CF-44E3-9099-C40C66FF867C}">
              <a14:compatExt xmlns:a14="http://schemas.microsoft.com/office/drawing/2010/main" spid="_x0000_s71740"/>
            </a:ext>
            <a:ext uri="{FF2B5EF4-FFF2-40B4-BE49-F238E27FC236}">
              <a16:creationId xmlns:a16="http://schemas.microsoft.com/office/drawing/2014/main" id="{00000000-0008-0000-0800-00003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183</xdr:row>
      <xdr:rowOff>50800</xdr:rowOff>
    </xdr:from>
    <xdr:to>
      <xdr:col>0</xdr:col>
      <xdr:colOff>1193800</xdr:colOff>
      <xdr:row>185</xdr:row>
      <xdr:rowOff>38100</xdr:rowOff>
    </xdr:to>
    <xdr:sp macro="" textlink="">
      <xdr:nvSpPr>
        <xdr:cNvPr id="71741" name="CommandButton52">
          <a:extLst>
            <a:ext uri="{63B3BB69-23CF-44E3-9099-C40C66FF867C}">
              <a14:compatExt xmlns:a14="http://schemas.microsoft.com/office/drawing/2010/main" spid="_x0000_s71741"/>
            </a:ext>
            <a:ext uri="{FF2B5EF4-FFF2-40B4-BE49-F238E27FC236}">
              <a16:creationId xmlns:a16="http://schemas.microsoft.com/office/drawing/2014/main" id="{00000000-0008-0000-0800-00003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185</xdr:row>
      <xdr:rowOff>38100</xdr:rowOff>
    </xdr:from>
    <xdr:to>
      <xdr:col>0</xdr:col>
      <xdr:colOff>1193800</xdr:colOff>
      <xdr:row>187</xdr:row>
      <xdr:rowOff>25400</xdr:rowOff>
    </xdr:to>
    <xdr:sp macro="" textlink="">
      <xdr:nvSpPr>
        <xdr:cNvPr id="71742" name="CommandButton53">
          <a:extLst>
            <a:ext uri="{63B3BB69-23CF-44E3-9099-C40C66FF867C}">
              <a14:compatExt xmlns:a14="http://schemas.microsoft.com/office/drawing/2010/main" spid="_x0000_s71742"/>
            </a:ext>
            <a:ext uri="{FF2B5EF4-FFF2-40B4-BE49-F238E27FC236}">
              <a16:creationId xmlns:a16="http://schemas.microsoft.com/office/drawing/2014/main" id="{00000000-0008-0000-0800-00003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187</xdr:row>
      <xdr:rowOff>38100</xdr:rowOff>
    </xdr:from>
    <xdr:to>
      <xdr:col>0</xdr:col>
      <xdr:colOff>1219200</xdr:colOff>
      <xdr:row>189</xdr:row>
      <xdr:rowOff>25400</xdr:rowOff>
    </xdr:to>
    <xdr:sp macro="" textlink="">
      <xdr:nvSpPr>
        <xdr:cNvPr id="71743" name="CommandButton54">
          <a:extLst>
            <a:ext uri="{63B3BB69-23CF-44E3-9099-C40C66FF867C}">
              <a14:compatExt xmlns:a14="http://schemas.microsoft.com/office/drawing/2010/main" spid="_x0000_s71743"/>
            </a:ext>
            <a:ext uri="{FF2B5EF4-FFF2-40B4-BE49-F238E27FC236}">
              <a16:creationId xmlns:a16="http://schemas.microsoft.com/office/drawing/2014/main" id="{00000000-0008-0000-0800-00003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189</xdr:row>
      <xdr:rowOff>12700</xdr:rowOff>
    </xdr:from>
    <xdr:to>
      <xdr:col>0</xdr:col>
      <xdr:colOff>1206500</xdr:colOff>
      <xdr:row>191</xdr:row>
      <xdr:rowOff>0</xdr:rowOff>
    </xdr:to>
    <xdr:sp macro="" textlink="">
      <xdr:nvSpPr>
        <xdr:cNvPr id="71744" name="CommandButton55">
          <a:extLst>
            <a:ext uri="{63B3BB69-23CF-44E3-9099-C40C66FF867C}">
              <a14:compatExt xmlns:a14="http://schemas.microsoft.com/office/drawing/2010/main" spid="_x0000_s71744"/>
            </a:ext>
            <a:ext uri="{FF2B5EF4-FFF2-40B4-BE49-F238E27FC236}">
              <a16:creationId xmlns:a16="http://schemas.microsoft.com/office/drawing/2014/main" id="{00000000-0008-0000-0800-00004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190</xdr:row>
      <xdr:rowOff>152400</xdr:rowOff>
    </xdr:from>
    <xdr:to>
      <xdr:col>0</xdr:col>
      <xdr:colOff>1206500</xdr:colOff>
      <xdr:row>192</xdr:row>
      <xdr:rowOff>139700</xdr:rowOff>
    </xdr:to>
    <xdr:sp macro="" textlink="">
      <xdr:nvSpPr>
        <xdr:cNvPr id="71745" name="CommandButton56">
          <a:extLst>
            <a:ext uri="{63B3BB69-23CF-44E3-9099-C40C66FF867C}">
              <a14:compatExt xmlns:a14="http://schemas.microsoft.com/office/drawing/2010/main" spid="_x0000_s71745"/>
            </a:ext>
            <a:ext uri="{FF2B5EF4-FFF2-40B4-BE49-F238E27FC236}">
              <a16:creationId xmlns:a16="http://schemas.microsoft.com/office/drawing/2014/main" id="{00000000-0008-0000-0800-00004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192</xdr:row>
      <xdr:rowOff>152400</xdr:rowOff>
    </xdr:from>
    <xdr:to>
      <xdr:col>0</xdr:col>
      <xdr:colOff>1193800</xdr:colOff>
      <xdr:row>194</xdr:row>
      <xdr:rowOff>139700</xdr:rowOff>
    </xdr:to>
    <xdr:sp macro="" textlink="">
      <xdr:nvSpPr>
        <xdr:cNvPr id="71746" name="CommandButton57">
          <a:extLst>
            <a:ext uri="{63B3BB69-23CF-44E3-9099-C40C66FF867C}">
              <a14:compatExt xmlns:a14="http://schemas.microsoft.com/office/drawing/2010/main" spid="_x0000_s71746"/>
            </a:ext>
            <a:ext uri="{FF2B5EF4-FFF2-40B4-BE49-F238E27FC236}">
              <a16:creationId xmlns:a16="http://schemas.microsoft.com/office/drawing/2014/main" id="{00000000-0008-0000-0800-00004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195</xdr:row>
      <xdr:rowOff>12700</xdr:rowOff>
    </xdr:from>
    <xdr:to>
      <xdr:col>0</xdr:col>
      <xdr:colOff>1181100</xdr:colOff>
      <xdr:row>197</xdr:row>
      <xdr:rowOff>0</xdr:rowOff>
    </xdr:to>
    <xdr:sp macro="" textlink="">
      <xdr:nvSpPr>
        <xdr:cNvPr id="71747" name="CommandButton58">
          <a:extLst>
            <a:ext uri="{63B3BB69-23CF-44E3-9099-C40C66FF867C}">
              <a14:compatExt xmlns:a14="http://schemas.microsoft.com/office/drawing/2010/main" spid="_x0000_s71747"/>
            </a:ext>
            <a:ext uri="{FF2B5EF4-FFF2-40B4-BE49-F238E27FC236}">
              <a16:creationId xmlns:a16="http://schemas.microsoft.com/office/drawing/2014/main" id="{00000000-0008-0000-0800-00004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197</xdr:row>
      <xdr:rowOff>38100</xdr:rowOff>
    </xdr:from>
    <xdr:to>
      <xdr:col>0</xdr:col>
      <xdr:colOff>1206500</xdr:colOff>
      <xdr:row>199</xdr:row>
      <xdr:rowOff>25400</xdr:rowOff>
    </xdr:to>
    <xdr:sp macro="" textlink="">
      <xdr:nvSpPr>
        <xdr:cNvPr id="71748" name="CommandButton59">
          <a:extLst>
            <a:ext uri="{63B3BB69-23CF-44E3-9099-C40C66FF867C}">
              <a14:compatExt xmlns:a14="http://schemas.microsoft.com/office/drawing/2010/main" spid="_x0000_s71748"/>
            </a:ext>
            <a:ext uri="{FF2B5EF4-FFF2-40B4-BE49-F238E27FC236}">
              <a16:creationId xmlns:a16="http://schemas.microsoft.com/office/drawing/2014/main" id="{00000000-0008-0000-0800-00004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199</xdr:row>
      <xdr:rowOff>38100</xdr:rowOff>
    </xdr:from>
    <xdr:to>
      <xdr:col>0</xdr:col>
      <xdr:colOff>1193800</xdr:colOff>
      <xdr:row>201</xdr:row>
      <xdr:rowOff>25400</xdr:rowOff>
    </xdr:to>
    <xdr:sp macro="" textlink="">
      <xdr:nvSpPr>
        <xdr:cNvPr id="71749" name="CommandButton60">
          <a:extLst>
            <a:ext uri="{63B3BB69-23CF-44E3-9099-C40C66FF867C}">
              <a14:compatExt xmlns:a14="http://schemas.microsoft.com/office/drawing/2010/main" spid="_x0000_s71749"/>
            </a:ext>
            <a:ext uri="{FF2B5EF4-FFF2-40B4-BE49-F238E27FC236}">
              <a16:creationId xmlns:a16="http://schemas.microsoft.com/office/drawing/2014/main" id="{00000000-0008-0000-0800-00004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201</xdr:row>
      <xdr:rowOff>25400</xdr:rowOff>
    </xdr:from>
    <xdr:to>
      <xdr:col>0</xdr:col>
      <xdr:colOff>1435100</xdr:colOff>
      <xdr:row>203</xdr:row>
      <xdr:rowOff>12700</xdr:rowOff>
    </xdr:to>
    <xdr:sp macro="" textlink="">
      <xdr:nvSpPr>
        <xdr:cNvPr id="71750" name="CommandButton61">
          <a:extLst>
            <a:ext uri="{63B3BB69-23CF-44E3-9099-C40C66FF867C}">
              <a14:compatExt xmlns:a14="http://schemas.microsoft.com/office/drawing/2010/main" spid="_x0000_s71750"/>
            </a:ext>
            <a:ext uri="{FF2B5EF4-FFF2-40B4-BE49-F238E27FC236}">
              <a16:creationId xmlns:a16="http://schemas.microsoft.com/office/drawing/2014/main" id="{00000000-0008-0000-0800-00004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203</xdr:row>
      <xdr:rowOff>25400</xdr:rowOff>
    </xdr:from>
    <xdr:to>
      <xdr:col>0</xdr:col>
      <xdr:colOff>1460500</xdr:colOff>
      <xdr:row>205</xdr:row>
      <xdr:rowOff>12700</xdr:rowOff>
    </xdr:to>
    <xdr:sp macro="" textlink="">
      <xdr:nvSpPr>
        <xdr:cNvPr id="71751" name="CommandButton62">
          <a:extLst>
            <a:ext uri="{63B3BB69-23CF-44E3-9099-C40C66FF867C}">
              <a14:compatExt xmlns:a14="http://schemas.microsoft.com/office/drawing/2010/main" spid="_x0000_s71751"/>
            </a:ext>
            <a:ext uri="{FF2B5EF4-FFF2-40B4-BE49-F238E27FC236}">
              <a16:creationId xmlns:a16="http://schemas.microsoft.com/office/drawing/2014/main" id="{00000000-0008-0000-0800-00004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225</xdr:row>
      <xdr:rowOff>50800</xdr:rowOff>
    </xdr:from>
    <xdr:to>
      <xdr:col>0</xdr:col>
      <xdr:colOff>1193800</xdr:colOff>
      <xdr:row>227</xdr:row>
      <xdr:rowOff>38100</xdr:rowOff>
    </xdr:to>
    <xdr:sp macro="" textlink="">
      <xdr:nvSpPr>
        <xdr:cNvPr id="71752" name="CommandButton63">
          <a:extLst>
            <a:ext uri="{63B3BB69-23CF-44E3-9099-C40C66FF867C}">
              <a14:compatExt xmlns:a14="http://schemas.microsoft.com/office/drawing/2010/main" spid="_x0000_s71752"/>
            </a:ext>
            <a:ext uri="{FF2B5EF4-FFF2-40B4-BE49-F238E27FC236}">
              <a16:creationId xmlns:a16="http://schemas.microsoft.com/office/drawing/2014/main" id="{00000000-0008-0000-0800-00004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227</xdr:row>
      <xdr:rowOff>38100</xdr:rowOff>
    </xdr:from>
    <xdr:to>
      <xdr:col>0</xdr:col>
      <xdr:colOff>1193800</xdr:colOff>
      <xdr:row>229</xdr:row>
      <xdr:rowOff>25400</xdr:rowOff>
    </xdr:to>
    <xdr:sp macro="" textlink="">
      <xdr:nvSpPr>
        <xdr:cNvPr id="71753" name="CommandButton64">
          <a:extLst>
            <a:ext uri="{63B3BB69-23CF-44E3-9099-C40C66FF867C}">
              <a14:compatExt xmlns:a14="http://schemas.microsoft.com/office/drawing/2010/main" spid="_x0000_s71753"/>
            </a:ext>
            <a:ext uri="{FF2B5EF4-FFF2-40B4-BE49-F238E27FC236}">
              <a16:creationId xmlns:a16="http://schemas.microsoft.com/office/drawing/2014/main" id="{00000000-0008-0000-0800-00004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229</xdr:row>
      <xdr:rowOff>38100</xdr:rowOff>
    </xdr:from>
    <xdr:to>
      <xdr:col>0</xdr:col>
      <xdr:colOff>1219200</xdr:colOff>
      <xdr:row>231</xdr:row>
      <xdr:rowOff>25400</xdr:rowOff>
    </xdr:to>
    <xdr:sp macro="" textlink="">
      <xdr:nvSpPr>
        <xdr:cNvPr id="71754" name="CommandButton65">
          <a:extLst>
            <a:ext uri="{63B3BB69-23CF-44E3-9099-C40C66FF867C}">
              <a14:compatExt xmlns:a14="http://schemas.microsoft.com/office/drawing/2010/main" spid="_x0000_s71754"/>
            </a:ext>
            <a:ext uri="{FF2B5EF4-FFF2-40B4-BE49-F238E27FC236}">
              <a16:creationId xmlns:a16="http://schemas.microsoft.com/office/drawing/2014/main" id="{00000000-0008-0000-0800-00004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231</xdr:row>
      <xdr:rowOff>12700</xdr:rowOff>
    </xdr:from>
    <xdr:to>
      <xdr:col>0</xdr:col>
      <xdr:colOff>1206500</xdr:colOff>
      <xdr:row>233</xdr:row>
      <xdr:rowOff>0</xdr:rowOff>
    </xdr:to>
    <xdr:sp macro="" textlink="">
      <xdr:nvSpPr>
        <xdr:cNvPr id="71755" name="CommandButton66">
          <a:extLst>
            <a:ext uri="{63B3BB69-23CF-44E3-9099-C40C66FF867C}">
              <a14:compatExt xmlns:a14="http://schemas.microsoft.com/office/drawing/2010/main" spid="_x0000_s71755"/>
            </a:ext>
            <a:ext uri="{FF2B5EF4-FFF2-40B4-BE49-F238E27FC236}">
              <a16:creationId xmlns:a16="http://schemas.microsoft.com/office/drawing/2014/main" id="{00000000-0008-0000-0800-00004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232</xdr:row>
      <xdr:rowOff>152400</xdr:rowOff>
    </xdr:from>
    <xdr:to>
      <xdr:col>0</xdr:col>
      <xdr:colOff>1206500</xdr:colOff>
      <xdr:row>234</xdr:row>
      <xdr:rowOff>139700</xdr:rowOff>
    </xdr:to>
    <xdr:sp macro="" textlink="">
      <xdr:nvSpPr>
        <xdr:cNvPr id="71756" name="CommandButton67">
          <a:extLst>
            <a:ext uri="{63B3BB69-23CF-44E3-9099-C40C66FF867C}">
              <a14:compatExt xmlns:a14="http://schemas.microsoft.com/office/drawing/2010/main" spid="_x0000_s71756"/>
            </a:ext>
            <a:ext uri="{FF2B5EF4-FFF2-40B4-BE49-F238E27FC236}">
              <a16:creationId xmlns:a16="http://schemas.microsoft.com/office/drawing/2014/main" id="{00000000-0008-0000-0800-00004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234</xdr:row>
      <xdr:rowOff>152400</xdr:rowOff>
    </xdr:from>
    <xdr:to>
      <xdr:col>0</xdr:col>
      <xdr:colOff>1193800</xdr:colOff>
      <xdr:row>236</xdr:row>
      <xdr:rowOff>139700</xdr:rowOff>
    </xdr:to>
    <xdr:sp macro="" textlink="">
      <xdr:nvSpPr>
        <xdr:cNvPr id="71757" name="CommandButton68">
          <a:extLst>
            <a:ext uri="{63B3BB69-23CF-44E3-9099-C40C66FF867C}">
              <a14:compatExt xmlns:a14="http://schemas.microsoft.com/office/drawing/2010/main" spid="_x0000_s71757"/>
            </a:ext>
            <a:ext uri="{FF2B5EF4-FFF2-40B4-BE49-F238E27FC236}">
              <a16:creationId xmlns:a16="http://schemas.microsoft.com/office/drawing/2014/main" id="{00000000-0008-0000-0800-00004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237</xdr:row>
      <xdr:rowOff>12700</xdr:rowOff>
    </xdr:from>
    <xdr:to>
      <xdr:col>0</xdr:col>
      <xdr:colOff>1181100</xdr:colOff>
      <xdr:row>239</xdr:row>
      <xdr:rowOff>0</xdr:rowOff>
    </xdr:to>
    <xdr:sp macro="" textlink="">
      <xdr:nvSpPr>
        <xdr:cNvPr id="71758" name="CommandButton69">
          <a:extLst>
            <a:ext uri="{63B3BB69-23CF-44E3-9099-C40C66FF867C}">
              <a14:compatExt xmlns:a14="http://schemas.microsoft.com/office/drawing/2010/main" spid="_x0000_s71758"/>
            </a:ext>
            <a:ext uri="{FF2B5EF4-FFF2-40B4-BE49-F238E27FC236}">
              <a16:creationId xmlns:a16="http://schemas.microsoft.com/office/drawing/2014/main" id="{00000000-0008-0000-0800-00004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239</xdr:row>
      <xdr:rowOff>38100</xdr:rowOff>
    </xdr:from>
    <xdr:to>
      <xdr:col>0</xdr:col>
      <xdr:colOff>1206500</xdr:colOff>
      <xdr:row>241</xdr:row>
      <xdr:rowOff>25400</xdr:rowOff>
    </xdr:to>
    <xdr:sp macro="" textlink="">
      <xdr:nvSpPr>
        <xdr:cNvPr id="71759" name="CommandButton70">
          <a:extLst>
            <a:ext uri="{63B3BB69-23CF-44E3-9099-C40C66FF867C}">
              <a14:compatExt xmlns:a14="http://schemas.microsoft.com/office/drawing/2010/main" spid="_x0000_s71759"/>
            </a:ext>
            <a:ext uri="{FF2B5EF4-FFF2-40B4-BE49-F238E27FC236}">
              <a16:creationId xmlns:a16="http://schemas.microsoft.com/office/drawing/2014/main" id="{00000000-0008-0000-0800-00004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241</xdr:row>
      <xdr:rowOff>38100</xdr:rowOff>
    </xdr:from>
    <xdr:to>
      <xdr:col>0</xdr:col>
      <xdr:colOff>1193800</xdr:colOff>
      <xdr:row>243</xdr:row>
      <xdr:rowOff>25400</xdr:rowOff>
    </xdr:to>
    <xdr:sp macro="" textlink="">
      <xdr:nvSpPr>
        <xdr:cNvPr id="71760" name="CommandButton71">
          <a:extLst>
            <a:ext uri="{63B3BB69-23CF-44E3-9099-C40C66FF867C}">
              <a14:compatExt xmlns:a14="http://schemas.microsoft.com/office/drawing/2010/main" spid="_x0000_s71760"/>
            </a:ext>
            <a:ext uri="{FF2B5EF4-FFF2-40B4-BE49-F238E27FC236}">
              <a16:creationId xmlns:a16="http://schemas.microsoft.com/office/drawing/2014/main" id="{00000000-0008-0000-0800-00005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243</xdr:row>
      <xdr:rowOff>25400</xdr:rowOff>
    </xdr:from>
    <xdr:to>
      <xdr:col>0</xdr:col>
      <xdr:colOff>1435100</xdr:colOff>
      <xdr:row>245</xdr:row>
      <xdr:rowOff>12700</xdr:rowOff>
    </xdr:to>
    <xdr:sp macro="" textlink="">
      <xdr:nvSpPr>
        <xdr:cNvPr id="71761" name="CommandButton72">
          <a:extLst>
            <a:ext uri="{63B3BB69-23CF-44E3-9099-C40C66FF867C}">
              <a14:compatExt xmlns:a14="http://schemas.microsoft.com/office/drawing/2010/main" spid="_x0000_s71761"/>
            </a:ext>
            <a:ext uri="{FF2B5EF4-FFF2-40B4-BE49-F238E27FC236}">
              <a16:creationId xmlns:a16="http://schemas.microsoft.com/office/drawing/2014/main" id="{00000000-0008-0000-0800-00005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245</xdr:row>
      <xdr:rowOff>25400</xdr:rowOff>
    </xdr:from>
    <xdr:to>
      <xdr:col>0</xdr:col>
      <xdr:colOff>1460500</xdr:colOff>
      <xdr:row>247</xdr:row>
      <xdr:rowOff>12700</xdr:rowOff>
    </xdr:to>
    <xdr:sp macro="" textlink="">
      <xdr:nvSpPr>
        <xdr:cNvPr id="71762" name="CommandButton73">
          <a:extLst>
            <a:ext uri="{63B3BB69-23CF-44E3-9099-C40C66FF867C}">
              <a14:compatExt xmlns:a14="http://schemas.microsoft.com/office/drawing/2010/main" spid="_x0000_s71762"/>
            </a:ext>
            <a:ext uri="{FF2B5EF4-FFF2-40B4-BE49-F238E27FC236}">
              <a16:creationId xmlns:a16="http://schemas.microsoft.com/office/drawing/2014/main" id="{00000000-0008-0000-0800-00005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267</xdr:row>
      <xdr:rowOff>50800</xdr:rowOff>
    </xdr:from>
    <xdr:to>
      <xdr:col>0</xdr:col>
      <xdr:colOff>1193800</xdr:colOff>
      <xdr:row>269</xdr:row>
      <xdr:rowOff>38100</xdr:rowOff>
    </xdr:to>
    <xdr:sp macro="" textlink="">
      <xdr:nvSpPr>
        <xdr:cNvPr id="71763" name="CommandButton74">
          <a:extLst>
            <a:ext uri="{63B3BB69-23CF-44E3-9099-C40C66FF867C}">
              <a14:compatExt xmlns:a14="http://schemas.microsoft.com/office/drawing/2010/main" spid="_x0000_s71763"/>
            </a:ext>
            <a:ext uri="{FF2B5EF4-FFF2-40B4-BE49-F238E27FC236}">
              <a16:creationId xmlns:a16="http://schemas.microsoft.com/office/drawing/2014/main" id="{00000000-0008-0000-0800-00005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269</xdr:row>
      <xdr:rowOff>38100</xdr:rowOff>
    </xdr:from>
    <xdr:to>
      <xdr:col>0</xdr:col>
      <xdr:colOff>1193800</xdr:colOff>
      <xdr:row>271</xdr:row>
      <xdr:rowOff>25400</xdr:rowOff>
    </xdr:to>
    <xdr:sp macro="" textlink="">
      <xdr:nvSpPr>
        <xdr:cNvPr id="71764" name="CommandButton75">
          <a:extLst>
            <a:ext uri="{63B3BB69-23CF-44E3-9099-C40C66FF867C}">
              <a14:compatExt xmlns:a14="http://schemas.microsoft.com/office/drawing/2010/main" spid="_x0000_s71764"/>
            </a:ext>
            <a:ext uri="{FF2B5EF4-FFF2-40B4-BE49-F238E27FC236}">
              <a16:creationId xmlns:a16="http://schemas.microsoft.com/office/drawing/2014/main" id="{00000000-0008-0000-0800-00005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271</xdr:row>
      <xdr:rowOff>38100</xdr:rowOff>
    </xdr:from>
    <xdr:to>
      <xdr:col>0</xdr:col>
      <xdr:colOff>1219200</xdr:colOff>
      <xdr:row>273</xdr:row>
      <xdr:rowOff>25400</xdr:rowOff>
    </xdr:to>
    <xdr:sp macro="" textlink="">
      <xdr:nvSpPr>
        <xdr:cNvPr id="71765" name="CommandButton76">
          <a:extLst>
            <a:ext uri="{63B3BB69-23CF-44E3-9099-C40C66FF867C}">
              <a14:compatExt xmlns:a14="http://schemas.microsoft.com/office/drawing/2010/main" spid="_x0000_s71765"/>
            </a:ext>
            <a:ext uri="{FF2B5EF4-FFF2-40B4-BE49-F238E27FC236}">
              <a16:creationId xmlns:a16="http://schemas.microsoft.com/office/drawing/2014/main" id="{00000000-0008-0000-0800-00005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273</xdr:row>
      <xdr:rowOff>12700</xdr:rowOff>
    </xdr:from>
    <xdr:to>
      <xdr:col>0</xdr:col>
      <xdr:colOff>1206500</xdr:colOff>
      <xdr:row>275</xdr:row>
      <xdr:rowOff>0</xdr:rowOff>
    </xdr:to>
    <xdr:sp macro="" textlink="">
      <xdr:nvSpPr>
        <xdr:cNvPr id="71766" name="CommandButton77">
          <a:extLst>
            <a:ext uri="{63B3BB69-23CF-44E3-9099-C40C66FF867C}">
              <a14:compatExt xmlns:a14="http://schemas.microsoft.com/office/drawing/2010/main" spid="_x0000_s71766"/>
            </a:ext>
            <a:ext uri="{FF2B5EF4-FFF2-40B4-BE49-F238E27FC236}">
              <a16:creationId xmlns:a16="http://schemas.microsoft.com/office/drawing/2014/main" id="{00000000-0008-0000-0800-00005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274</xdr:row>
      <xdr:rowOff>152400</xdr:rowOff>
    </xdr:from>
    <xdr:to>
      <xdr:col>0</xdr:col>
      <xdr:colOff>1206500</xdr:colOff>
      <xdr:row>276</xdr:row>
      <xdr:rowOff>139700</xdr:rowOff>
    </xdr:to>
    <xdr:sp macro="" textlink="">
      <xdr:nvSpPr>
        <xdr:cNvPr id="71767" name="CommandButton78">
          <a:extLst>
            <a:ext uri="{63B3BB69-23CF-44E3-9099-C40C66FF867C}">
              <a14:compatExt xmlns:a14="http://schemas.microsoft.com/office/drawing/2010/main" spid="_x0000_s71767"/>
            </a:ext>
            <a:ext uri="{FF2B5EF4-FFF2-40B4-BE49-F238E27FC236}">
              <a16:creationId xmlns:a16="http://schemas.microsoft.com/office/drawing/2014/main" id="{00000000-0008-0000-0800-00005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276</xdr:row>
      <xdr:rowOff>152400</xdr:rowOff>
    </xdr:from>
    <xdr:to>
      <xdr:col>0</xdr:col>
      <xdr:colOff>1193800</xdr:colOff>
      <xdr:row>278</xdr:row>
      <xdr:rowOff>139700</xdr:rowOff>
    </xdr:to>
    <xdr:sp macro="" textlink="">
      <xdr:nvSpPr>
        <xdr:cNvPr id="71768" name="CommandButton79">
          <a:extLst>
            <a:ext uri="{63B3BB69-23CF-44E3-9099-C40C66FF867C}">
              <a14:compatExt xmlns:a14="http://schemas.microsoft.com/office/drawing/2010/main" spid="_x0000_s71768"/>
            </a:ext>
            <a:ext uri="{FF2B5EF4-FFF2-40B4-BE49-F238E27FC236}">
              <a16:creationId xmlns:a16="http://schemas.microsoft.com/office/drawing/2014/main" id="{00000000-0008-0000-0800-00005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279</xdr:row>
      <xdr:rowOff>12700</xdr:rowOff>
    </xdr:from>
    <xdr:to>
      <xdr:col>0</xdr:col>
      <xdr:colOff>1181100</xdr:colOff>
      <xdr:row>281</xdr:row>
      <xdr:rowOff>0</xdr:rowOff>
    </xdr:to>
    <xdr:sp macro="" textlink="">
      <xdr:nvSpPr>
        <xdr:cNvPr id="71769" name="CommandButton80">
          <a:extLst>
            <a:ext uri="{63B3BB69-23CF-44E3-9099-C40C66FF867C}">
              <a14:compatExt xmlns:a14="http://schemas.microsoft.com/office/drawing/2010/main" spid="_x0000_s71769"/>
            </a:ext>
            <a:ext uri="{FF2B5EF4-FFF2-40B4-BE49-F238E27FC236}">
              <a16:creationId xmlns:a16="http://schemas.microsoft.com/office/drawing/2014/main" id="{00000000-0008-0000-0800-00005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281</xdr:row>
      <xdr:rowOff>38100</xdr:rowOff>
    </xdr:from>
    <xdr:to>
      <xdr:col>0</xdr:col>
      <xdr:colOff>1206500</xdr:colOff>
      <xdr:row>283</xdr:row>
      <xdr:rowOff>25400</xdr:rowOff>
    </xdr:to>
    <xdr:sp macro="" textlink="">
      <xdr:nvSpPr>
        <xdr:cNvPr id="71770" name="CommandButton81">
          <a:extLst>
            <a:ext uri="{63B3BB69-23CF-44E3-9099-C40C66FF867C}">
              <a14:compatExt xmlns:a14="http://schemas.microsoft.com/office/drawing/2010/main" spid="_x0000_s71770"/>
            </a:ext>
            <a:ext uri="{FF2B5EF4-FFF2-40B4-BE49-F238E27FC236}">
              <a16:creationId xmlns:a16="http://schemas.microsoft.com/office/drawing/2014/main" id="{00000000-0008-0000-0800-00005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283</xdr:row>
      <xdr:rowOff>38100</xdr:rowOff>
    </xdr:from>
    <xdr:to>
      <xdr:col>0</xdr:col>
      <xdr:colOff>1193800</xdr:colOff>
      <xdr:row>285</xdr:row>
      <xdr:rowOff>25400</xdr:rowOff>
    </xdr:to>
    <xdr:sp macro="" textlink="">
      <xdr:nvSpPr>
        <xdr:cNvPr id="71771" name="CommandButton82">
          <a:extLst>
            <a:ext uri="{63B3BB69-23CF-44E3-9099-C40C66FF867C}">
              <a14:compatExt xmlns:a14="http://schemas.microsoft.com/office/drawing/2010/main" spid="_x0000_s71771"/>
            </a:ext>
            <a:ext uri="{FF2B5EF4-FFF2-40B4-BE49-F238E27FC236}">
              <a16:creationId xmlns:a16="http://schemas.microsoft.com/office/drawing/2014/main" id="{00000000-0008-0000-0800-00005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285</xdr:row>
      <xdr:rowOff>25400</xdr:rowOff>
    </xdr:from>
    <xdr:to>
      <xdr:col>0</xdr:col>
      <xdr:colOff>1435100</xdr:colOff>
      <xdr:row>287</xdr:row>
      <xdr:rowOff>12700</xdr:rowOff>
    </xdr:to>
    <xdr:sp macro="" textlink="">
      <xdr:nvSpPr>
        <xdr:cNvPr id="71772" name="CommandButton83">
          <a:extLst>
            <a:ext uri="{63B3BB69-23CF-44E3-9099-C40C66FF867C}">
              <a14:compatExt xmlns:a14="http://schemas.microsoft.com/office/drawing/2010/main" spid="_x0000_s71772"/>
            </a:ext>
            <a:ext uri="{FF2B5EF4-FFF2-40B4-BE49-F238E27FC236}">
              <a16:creationId xmlns:a16="http://schemas.microsoft.com/office/drawing/2014/main" id="{00000000-0008-0000-0800-00005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287</xdr:row>
      <xdr:rowOff>25400</xdr:rowOff>
    </xdr:from>
    <xdr:to>
      <xdr:col>0</xdr:col>
      <xdr:colOff>1460500</xdr:colOff>
      <xdr:row>289</xdr:row>
      <xdr:rowOff>12700</xdr:rowOff>
    </xdr:to>
    <xdr:sp macro="" textlink="">
      <xdr:nvSpPr>
        <xdr:cNvPr id="71773" name="CommandButton84">
          <a:extLst>
            <a:ext uri="{63B3BB69-23CF-44E3-9099-C40C66FF867C}">
              <a14:compatExt xmlns:a14="http://schemas.microsoft.com/office/drawing/2010/main" spid="_x0000_s71773"/>
            </a:ext>
            <a:ext uri="{FF2B5EF4-FFF2-40B4-BE49-F238E27FC236}">
              <a16:creationId xmlns:a16="http://schemas.microsoft.com/office/drawing/2014/main" id="{00000000-0008-0000-0800-00005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309</xdr:row>
      <xdr:rowOff>50800</xdr:rowOff>
    </xdr:from>
    <xdr:to>
      <xdr:col>0</xdr:col>
      <xdr:colOff>1193800</xdr:colOff>
      <xdr:row>311</xdr:row>
      <xdr:rowOff>38100</xdr:rowOff>
    </xdr:to>
    <xdr:sp macro="" textlink="">
      <xdr:nvSpPr>
        <xdr:cNvPr id="71774" name="CommandButton85">
          <a:extLst>
            <a:ext uri="{63B3BB69-23CF-44E3-9099-C40C66FF867C}">
              <a14:compatExt xmlns:a14="http://schemas.microsoft.com/office/drawing/2010/main" spid="_x0000_s71774"/>
            </a:ext>
            <a:ext uri="{FF2B5EF4-FFF2-40B4-BE49-F238E27FC236}">
              <a16:creationId xmlns:a16="http://schemas.microsoft.com/office/drawing/2014/main" id="{00000000-0008-0000-0800-00005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311</xdr:row>
      <xdr:rowOff>38100</xdr:rowOff>
    </xdr:from>
    <xdr:to>
      <xdr:col>0</xdr:col>
      <xdr:colOff>1193800</xdr:colOff>
      <xdr:row>313</xdr:row>
      <xdr:rowOff>25400</xdr:rowOff>
    </xdr:to>
    <xdr:sp macro="" textlink="">
      <xdr:nvSpPr>
        <xdr:cNvPr id="71775" name="CommandButton86">
          <a:extLst>
            <a:ext uri="{63B3BB69-23CF-44E3-9099-C40C66FF867C}">
              <a14:compatExt xmlns:a14="http://schemas.microsoft.com/office/drawing/2010/main" spid="_x0000_s71775"/>
            </a:ext>
            <a:ext uri="{FF2B5EF4-FFF2-40B4-BE49-F238E27FC236}">
              <a16:creationId xmlns:a16="http://schemas.microsoft.com/office/drawing/2014/main" id="{00000000-0008-0000-0800-00005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313</xdr:row>
      <xdr:rowOff>38100</xdr:rowOff>
    </xdr:from>
    <xdr:to>
      <xdr:col>0</xdr:col>
      <xdr:colOff>1219200</xdr:colOff>
      <xdr:row>315</xdr:row>
      <xdr:rowOff>25400</xdr:rowOff>
    </xdr:to>
    <xdr:sp macro="" textlink="">
      <xdr:nvSpPr>
        <xdr:cNvPr id="71776" name="CommandButton87">
          <a:extLst>
            <a:ext uri="{63B3BB69-23CF-44E3-9099-C40C66FF867C}">
              <a14:compatExt xmlns:a14="http://schemas.microsoft.com/office/drawing/2010/main" spid="_x0000_s71776"/>
            </a:ext>
            <a:ext uri="{FF2B5EF4-FFF2-40B4-BE49-F238E27FC236}">
              <a16:creationId xmlns:a16="http://schemas.microsoft.com/office/drawing/2014/main" id="{00000000-0008-0000-0800-00006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315</xdr:row>
      <xdr:rowOff>12700</xdr:rowOff>
    </xdr:from>
    <xdr:to>
      <xdr:col>0</xdr:col>
      <xdr:colOff>1206500</xdr:colOff>
      <xdr:row>317</xdr:row>
      <xdr:rowOff>0</xdr:rowOff>
    </xdr:to>
    <xdr:sp macro="" textlink="">
      <xdr:nvSpPr>
        <xdr:cNvPr id="71777" name="CommandButton88">
          <a:extLst>
            <a:ext uri="{63B3BB69-23CF-44E3-9099-C40C66FF867C}">
              <a14:compatExt xmlns:a14="http://schemas.microsoft.com/office/drawing/2010/main" spid="_x0000_s71777"/>
            </a:ext>
            <a:ext uri="{FF2B5EF4-FFF2-40B4-BE49-F238E27FC236}">
              <a16:creationId xmlns:a16="http://schemas.microsoft.com/office/drawing/2014/main" id="{00000000-0008-0000-0800-00006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316</xdr:row>
      <xdr:rowOff>152400</xdr:rowOff>
    </xdr:from>
    <xdr:to>
      <xdr:col>0</xdr:col>
      <xdr:colOff>1206500</xdr:colOff>
      <xdr:row>318</xdr:row>
      <xdr:rowOff>139700</xdr:rowOff>
    </xdr:to>
    <xdr:sp macro="" textlink="">
      <xdr:nvSpPr>
        <xdr:cNvPr id="71778" name="CommandButton89">
          <a:extLst>
            <a:ext uri="{63B3BB69-23CF-44E3-9099-C40C66FF867C}">
              <a14:compatExt xmlns:a14="http://schemas.microsoft.com/office/drawing/2010/main" spid="_x0000_s71778"/>
            </a:ext>
            <a:ext uri="{FF2B5EF4-FFF2-40B4-BE49-F238E27FC236}">
              <a16:creationId xmlns:a16="http://schemas.microsoft.com/office/drawing/2014/main" id="{00000000-0008-0000-0800-00006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318</xdr:row>
      <xdr:rowOff>152400</xdr:rowOff>
    </xdr:from>
    <xdr:to>
      <xdr:col>0</xdr:col>
      <xdr:colOff>1193800</xdr:colOff>
      <xdr:row>320</xdr:row>
      <xdr:rowOff>139700</xdr:rowOff>
    </xdr:to>
    <xdr:sp macro="" textlink="">
      <xdr:nvSpPr>
        <xdr:cNvPr id="71779" name="CommandButton90">
          <a:extLst>
            <a:ext uri="{63B3BB69-23CF-44E3-9099-C40C66FF867C}">
              <a14:compatExt xmlns:a14="http://schemas.microsoft.com/office/drawing/2010/main" spid="_x0000_s71779"/>
            </a:ext>
            <a:ext uri="{FF2B5EF4-FFF2-40B4-BE49-F238E27FC236}">
              <a16:creationId xmlns:a16="http://schemas.microsoft.com/office/drawing/2014/main" id="{00000000-0008-0000-0800-00006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321</xdr:row>
      <xdr:rowOff>12700</xdr:rowOff>
    </xdr:from>
    <xdr:to>
      <xdr:col>0</xdr:col>
      <xdr:colOff>1181100</xdr:colOff>
      <xdr:row>323</xdr:row>
      <xdr:rowOff>0</xdr:rowOff>
    </xdr:to>
    <xdr:sp macro="" textlink="">
      <xdr:nvSpPr>
        <xdr:cNvPr id="71780" name="CommandButton91">
          <a:extLst>
            <a:ext uri="{63B3BB69-23CF-44E3-9099-C40C66FF867C}">
              <a14:compatExt xmlns:a14="http://schemas.microsoft.com/office/drawing/2010/main" spid="_x0000_s71780"/>
            </a:ext>
            <a:ext uri="{FF2B5EF4-FFF2-40B4-BE49-F238E27FC236}">
              <a16:creationId xmlns:a16="http://schemas.microsoft.com/office/drawing/2014/main" id="{00000000-0008-0000-0800-00006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323</xdr:row>
      <xdr:rowOff>38100</xdr:rowOff>
    </xdr:from>
    <xdr:to>
      <xdr:col>0</xdr:col>
      <xdr:colOff>1206500</xdr:colOff>
      <xdr:row>325</xdr:row>
      <xdr:rowOff>25400</xdr:rowOff>
    </xdr:to>
    <xdr:sp macro="" textlink="">
      <xdr:nvSpPr>
        <xdr:cNvPr id="71781" name="CommandButton92">
          <a:extLst>
            <a:ext uri="{63B3BB69-23CF-44E3-9099-C40C66FF867C}">
              <a14:compatExt xmlns:a14="http://schemas.microsoft.com/office/drawing/2010/main" spid="_x0000_s71781"/>
            </a:ext>
            <a:ext uri="{FF2B5EF4-FFF2-40B4-BE49-F238E27FC236}">
              <a16:creationId xmlns:a16="http://schemas.microsoft.com/office/drawing/2014/main" id="{00000000-0008-0000-0800-00006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325</xdr:row>
      <xdr:rowOff>38100</xdr:rowOff>
    </xdr:from>
    <xdr:to>
      <xdr:col>0</xdr:col>
      <xdr:colOff>1193800</xdr:colOff>
      <xdr:row>327</xdr:row>
      <xdr:rowOff>25400</xdr:rowOff>
    </xdr:to>
    <xdr:sp macro="" textlink="">
      <xdr:nvSpPr>
        <xdr:cNvPr id="71782" name="CommandButton93">
          <a:extLst>
            <a:ext uri="{63B3BB69-23CF-44E3-9099-C40C66FF867C}">
              <a14:compatExt xmlns:a14="http://schemas.microsoft.com/office/drawing/2010/main" spid="_x0000_s71782"/>
            </a:ext>
            <a:ext uri="{FF2B5EF4-FFF2-40B4-BE49-F238E27FC236}">
              <a16:creationId xmlns:a16="http://schemas.microsoft.com/office/drawing/2014/main" id="{00000000-0008-0000-0800-00006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327</xdr:row>
      <xdr:rowOff>25400</xdr:rowOff>
    </xdr:from>
    <xdr:to>
      <xdr:col>0</xdr:col>
      <xdr:colOff>1435100</xdr:colOff>
      <xdr:row>329</xdr:row>
      <xdr:rowOff>12700</xdr:rowOff>
    </xdr:to>
    <xdr:sp macro="" textlink="">
      <xdr:nvSpPr>
        <xdr:cNvPr id="71783" name="CommandButton94">
          <a:extLst>
            <a:ext uri="{63B3BB69-23CF-44E3-9099-C40C66FF867C}">
              <a14:compatExt xmlns:a14="http://schemas.microsoft.com/office/drawing/2010/main" spid="_x0000_s71783"/>
            </a:ext>
            <a:ext uri="{FF2B5EF4-FFF2-40B4-BE49-F238E27FC236}">
              <a16:creationId xmlns:a16="http://schemas.microsoft.com/office/drawing/2014/main" id="{00000000-0008-0000-0800-00006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329</xdr:row>
      <xdr:rowOff>25400</xdr:rowOff>
    </xdr:from>
    <xdr:to>
      <xdr:col>0</xdr:col>
      <xdr:colOff>1460500</xdr:colOff>
      <xdr:row>331</xdr:row>
      <xdr:rowOff>12700</xdr:rowOff>
    </xdr:to>
    <xdr:sp macro="" textlink="">
      <xdr:nvSpPr>
        <xdr:cNvPr id="71784" name="CommandButton95">
          <a:extLst>
            <a:ext uri="{63B3BB69-23CF-44E3-9099-C40C66FF867C}">
              <a14:compatExt xmlns:a14="http://schemas.microsoft.com/office/drawing/2010/main" spid="_x0000_s71784"/>
            </a:ext>
            <a:ext uri="{FF2B5EF4-FFF2-40B4-BE49-F238E27FC236}">
              <a16:creationId xmlns:a16="http://schemas.microsoft.com/office/drawing/2014/main" id="{00000000-0008-0000-0800-00006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351</xdr:row>
      <xdr:rowOff>50800</xdr:rowOff>
    </xdr:from>
    <xdr:to>
      <xdr:col>0</xdr:col>
      <xdr:colOff>1193800</xdr:colOff>
      <xdr:row>353</xdr:row>
      <xdr:rowOff>38100</xdr:rowOff>
    </xdr:to>
    <xdr:sp macro="" textlink="">
      <xdr:nvSpPr>
        <xdr:cNvPr id="71785" name="CommandButton96">
          <a:extLst>
            <a:ext uri="{63B3BB69-23CF-44E3-9099-C40C66FF867C}">
              <a14:compatExt xmlns:a14="http://schemas.microsoft.com/office/drawing/2010/main" spid="_x0000_s71785"/>
            </a:ext>
            <a:ext uri="{FF2B5EF4-FFF2-40B4-BE49-F238E27FC236}">
              <a16:creationId xmlns:a16="http://schemas.microsoft.com/office/drawing/2014/main" id="{00000000-0008-0000-0800-00006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353</xdr:row>
      <xdr:rowOff>38100</xdr:rowOff>
    </xdr:from>
    <xdr:to>
      <xdr:col>0</xdr:col>
      <xdr:colOff>1193800</xdr:colOff>
      <xdr:row>355</xdr:row>
      <xdr:rowOff>25400</xdr:rowOff>
    </xdr:to>
    <xdr:sp macro="" textlink="">
      <xdr:nvSpPr>
        <xdr:cNvPr id="71786" name="CommandButton97">
          <a:extLst>
            <a:ext uri="{63B3BB69-23CF-44E3-9099-C40C66FF867C}">
              <a14:compatExt xmlns:a14="http://schemas.microsoft.com/office/drawing/2010/main" spid="_x0000_s71786"/>
            </a:ext>
            <a:ext uri="{FF2B5EF4-FFF2-40B4-BE49-F238E27FC236}">
              <a16:creationId xmlns:a16="http://schemas.microsoft.com/office/drawing/2014/main" id="{00000000-0008-0000-0800-00006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355</xdr:row>
      <xdr:rowOff>38100</xdr:rowOff>
    </xdr:from>
    <xdr:to>
      <xdr:col>0</xdr:col>
      <xdr:colOff>1219200</xdr:colOff>
      <xdr:row>357</xdr:row>
      <xdr:rowOff>25400</xdr:rowOff>
    </xdr:to>
    <xdr:sp macro="" textlink="">
      <xdr:nvSpPr>
        <xdr:cNvPr id="71787" name="CommandButton98">
          <a:extLst>
            <a:ext uri="{63B3BB69-23CF-44E3-9099-C40C66FF867C}">
              <a14:compatExt xmlns:a14="http://schemas.microsoft.com/office/drawing/2010/main" spid="_x0000_s71787"/>
            </a:ext>
            <a:ext uri="{FF2B5EF4-FFF2-40B4-BE49-F238E27FC236}">
              <a16:creationId xmlns:a16="http://schemas.microsoft.com/office/drawing/2014/main" id="{00000000-0008-0000-0800-00006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357</xdr:row>
      <xdr:rowOff>12700</xdr:rowOff>
    </xdr:from>
    <xdr:to>
      <xdr:col>0</xdr:col>
      <xdr:colOff>1206500</xdr:colOff>
      <xdr:row>359</xdr:row>
      <xdr:rowOff>0</xdr:rowOff>
    </xdr:to>
    <xdr:sp macro="" textlink="">
      <xdr:nvSpPr>
        <xdr:cNvPr id="71788" name="CommandButton99">
          <a:extLst>
            <a:ext uri="{63B3BB69-23CF-44E3-9099-C40C66FF867C}">
              <a14:compatExt xmlns:a14="http://schemas.microsoft.com/office/drawing/2010/main" spid="_x0000_s71788"/>
            </a:ext>
            <a:ext uri="{FF2B5EF4-FFF2-40B4-BE49-F238E27FC236}">
              <a16:creationId xmlns:a16="http://schemas.microsoft.com/office/drawing/2014/main" id="{00000000-0008-0000-0800-00006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358</xdr:row>
      <xdr:rowOff>152400</xdr:rowOff>
    </xdr:from>
    <xdr:to>
      <xdr:col>0</xdr:col>
      <xdr:colOff>1206500</xdr:colOff>
      <xdr:row>360</xdr:row>
      <xdr:rowOff>139700</xdr:rowOff>
    </xdr:to>
    <xdr:sp macro="" textlink="">
      <xdr:nvSpPr>
        <xdr:cNvPr id="71789" name="CommandButton100">
          <a:extLst>
            <a:ext uri="{63B3BB69-23CF-44E3-9099-C40C66FF867C}">
              <a14:compatExt xmlns:a14="http://schemas.microsoft.com/office/drawing/2010/main" spid="_x0000_s71789"/>
            </a:ext>
            <a:ext uri="{FF2B5EF4-FFF2-40B4-BE49-F238E27FC236}">
              <a16:creationId xmlns:a16="http://schemas.microsoft.com/office/drawing/2014/main" id="{00000000-0008-0000-0800-00006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360</xdr:row>
      <xdr:rowOff>152400</xdr:rowOff>
    </xdr:from>
    <xdr:to>
      <xdr:col>0</xdr:col>
      <xdr:colOff>1193800</xdr:colOff>
      <xdr:row>362</xdr:row>
      <xdr:rowOff>139700</xdr:rowOff>
    </xdr:to>
    <xdr:sp macro="" textlink="">
      <xdr:nvSpPr>
        <xdr:cNvPr id="71790" name="CommandButton101">
          <a:extLst>
            <a:ext uri="{63B3BB69-23CF-44E3-9099-C40C66FF867C}">
              <a14:compatExt xmlns:a14="http://schemas.microsoft.com/office/drawing/2010/main" spid="_x0000_s71790"/>
            </a:ext>
            <a:ext uri="{FF2B5EF4-FFF2-40B4-BE49-F238E27FC236}">
              <a16:creationId xmlns:a16="http://schemas.microsoft.com/office/drawing/2014/main" id="{00000000-0008-0000-0800-00006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363</xdr:row>
      <xdr:rowOff>12700</xdr:rowOff>
    </xdr:from>
    <xdr:to>
      <xdr:col>0</xdr:col>
      <xdr:colOff>1181100</xdr:colOff>
      <xdr:row>365</xdr:row>
      <xdr:rowOff>0</xdr:rowOff>
    </xdr:to>
    <xdr:sp macro="" textlink="">
      <xdr:nvSpPr>
        <xdr:cNvPr id="71791" name="CommandButton102">
          <a:extLst>
            <a:ext uri="{63B3BB69-23CF-44E3-9099-C40C66FF867C}">
              <a14:compatExt xmlns:a14="http://schemas.microsoft.com/office/drawing/2010/main" spid="_x0000_s71791"/>
            </a:ext>
            <a:ext uri="{FF2B5EF4-FFF2-40B4-BE49-F238E27FC236}">
              <a16:creationId xmlns:a16="http://schemas.microsoft.com/office/drawing/2014/main" id="{00000000-0008-0000-0800-00006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365</xdr:row>
      <xdr:rowOff>38100</xdr:rowOff>
    </xdr:from>
    <xdr:to>
      <xdr:col>0</xdr:col>
      <xdr:colOff>1206500</xdr:colOff>
      <xdr:row>367</xdr:row>
      <xdr:rowOff>25400</xdr:rowOff>
    </xdr:to>
    <xdr:sp macro="" textlink="">
      <xdr:nvSpPr>
        <xdr:cNvPr id="71792" name="CommandButton103">
          <a:extLst>
            <a:ext uri="{63B3BB69-23CF-44E3-9099-C40C66FF867C}">
              <a14:compatExt xmlns:a14="http://schemas.microsoft.com/office/drawing/2010/main" spid="_x0000_s71792"/>
            </a:ext>
            <a:ext uri="{FF2B5EF4-FFF2-40B4-BE49-F238E27FC236}">
              <a16:creationId xmlns:a16="http://schemas.microsoft.com/office/drawing/2014/main" id="{00000000-0008-0000-0800-00007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367</xdr:row>
      <xdr:rowOff>38100</xdr:rowOff>
    </xdr:from>
    <xdr:to>
      <xdr:col>0</xdr:col>
      <xdr:colOff>1193800</xdr:colOff>
      <xdr:row>369</xdr:row>
      <xdr:rowOff>25400</xdr:rowOff>
    </xdr:to>
    <xdr:sp macro="" textlink="">
      <xdr:nvSpPr>
        <xdr:cNvPr id="71793" name="CommandButton104">
          <a:extLst>
            <a:ext uri="{63B3BB69-23CF-44E3-9099-C40C66FF867C}">
              <a14:compatExt xmlns:a14="http://schemas.microsoft.com/office/drawing/2010/main" spid="_x0000_s71793"/>
            </a:ext>
            <a:ext uri="{FF2B5EF4-FFF2-40B4-BE49-F238E27FC236}">
              <a16:creationId xmlns:a16="http://schemas.microsoft.com/office/drawing/2014/main" id="{00000000-0008-0000-0800-00007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369</xdr:row>
      <xdr:rowOff>25400</xdr:rowOff>
    </xdr:from>
    <xdr:to>
      <xdr:col>0</xdr:col>
      <xdr:colOff>1435100</xdr:colOff>
      <xdr:row>371</xdr:row>
      <xdr:rowOff>12700</xdr:rowOff>
    </xdr:to>
    <xdr:sp macro="" textlink="">
      <xdr:nvSpPr>
        <xdr:cNvPr id="71794" name="CommandButton105">
          <a:extLst>
            <a:ext uri="{63B3BB69-23CF-44E3-9099-C40C66FF867C}">
              <a14:compatExt xmlns:a14="http://schemas.microsoft.com/office/drawing/2010/main" spid="_x0000_s71794"/>
            </a:ext>
            <a:ext uri="{FF2B5EF4-FFF2-40B4-BE49-F238E27FC236}">
              <a16:creationId xmlns:a16="http://schemas.microsoft.com/office/drawing/2014/main" id="{00000000-0008-0000-0800-00007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371</xdr:row>
      <xdr:rowOff>25400</xdr:rowOff>
    </xdr:from>
    <xdr:to>
      <xdr:col>0</xdr:col>
      <xdr:colOff>1460500</xdr:colOff>
      <xdr:row>373</xdr:row>
      <xdr:rowOff>12700</xdr:rowOff>
    </xdr:to>
    <xdr:sp macro="" textlink="">
      <xdr:nvSpPr>
        <xdr:cNvPr id="71795" name="CommandButton106">
          <a:extLst>
            <a:ext uri="{63B3BB69-23CF-44E3-9099-C40C66FF867C}">
              <a14:compatExt xmlns:a14="http://schemas.microsoft.com/office/drawing/2010/main" spid="_x0000_s71795"/>
            </a:ext>
            <a:ext uri="{FF2B5EF4-FFF2-40B4-BE49-F238E27FC236}">
              <a16:creationId xmlns:a16="http://schemas.microsoft.com/office/drawing/2014/main" id="{00000000-0008-0000-0800-00007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393</xdr:row>
      <xdr:rowOff>50800</xdr:rowOff>
    </xdr:from>
    <xdr:to>
      <xdr:col>0</xdr:col>
      <xdr:colOff>1193800</xdr:colOff>
      <xdr:row>395</xdr:row>
      <xdr:rowOff>38100</xdr:rowOff>
    </xdr:to>
    <xdr:sp macro="" textlink="">
      <xdr:nvSpPr>
        <xdr:cNvPr id="71796" name="CommandButton107">
          <a:extLst>
            <a:ext uri="{63B3BB69-23CF-44E3-9099-C40C66FF867C}">
              <a14:compatExt xmlns:a14="http://schemas.microsoft.com/office/drawing/2010/main" spid="_x0000_s71796"/>
            </a:ext>
            <a:ext uri="{FF2B5EF4-FFF2-40B4-BE49-F238E27FC236}">
              <a16:creationId xmlns:a16="http://schemas.microsoft.com/office/drawing/2014/main" id="{00000000-0008-0000-0800-00007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395</xdr:row>
      <xdr:rowOff>38100</xdr:rowOff>
    </xdr:from>
    <xdr:to>
      <xdr:col>0</xdr:col>
      <xdr:colOff>1193800</xdr:colOff>
      <xdr:row>397</xdr:row>
      <xdr:rowOff>25400</xdr:rowOff>
    </xdr:to>
    <xdr:sp macro="" textlink="">
      <xdr:nvSpPr>
        <xdr:cNvPr id="71797" name="CommandButton108">
          <a:extLst>
            <a:ext uri="{63B3BB69-23CF-44E3-9099-C40C66FF867C}">
              <a14:compatExt xmlns:a14="http://schemas.microsoft.com/office/drawing/2010/main" spid="_x0000_s71797"/>
            </a:ext>
            <a:ext uri="{FF2B5EF4-FFF2-40B4-BE49-F238E27FC236}">
              <a16:creationId xmlns:a16="http://schemas.microsoft.com/office/drawing/2014/main" id="{00000000-0008-0000-0800-00007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397</xdr:row>
      <xdr:rowOff>38100</xdr:rowOff>
    </xdr:from>
    <xdr:to>
      <xdr:col>0</xdr:col>
      <xdr:colOff>1219200</xdr:colOff>
      <xdr:row>399</xdr:row>
      <xdr:rowOff>25400</xdr:rowOff>
    </xdr:to>
    <xdr:sp macro="" textlink="">
      <xdr:nvSpPr>
        <xdr:cNvPr id="71798" name="CommandButton109">
          <a:extLst>
            <a:ext uri="{63B3BB69-23CF-44E3-9099-C40C66FF867C}">
              <a14:compatExt xmlns:a14="http://schemas.microsoft.com/office/drawing/2010/main" spid="_x0000_s71798"/>
            </a:ext>
            <a:ext uri="{FF2B5EF4-FFF2-40B4-BE49-F238E27FC236}">
              <a16:creationId xmlns:a16="http://schemas.microsoft.com/office/drawing/2014/main" id="{00000000-0008-0000-0800-00007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399</xdr:row>
      <xdr:rowOff>12700</xdr:rowOff>
    </xdr:from>
    <xdr:to>
      <xdr:col>0</xdr:col>
      <xdr:colOff>1206500</xdr:colOff>
      <xdr:row>401</xdr:row>
      <xdr:rowOff>0</xdr:rowOff>
    </xdr:to>
    <xdr:sp macro="" textlink="">
      <xdr:nvSpPr>
        <xdr:cNvPr id="71799" name="CommandButton110">
          <a:extLst>
            <a:ext uri="{63B3BB69-23CF-44E3-9099-C40C66FF867C}">
              <a14:compatExt xmlns:a14="http://schemas.microsoft.com/office/drawing/2010/main" spid="_x0000_s71799"/>
            </a:ext>
            <a:ext uri="{FF2B5EF4-FFF2-40B4-BE49-F238E27FC236}">
              <a16:creationId xmlns:a16="http://schemas.microsoft.com/office/drawing/2014/main" id="{00000000-0008-0000-0800-00007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400</xdr:row>
      <xdr:rowOff>152400</xdr:rowOff>
    </xdr:from>
    <xdr:to>
      <xdr:col>0</xdr:col>
      <xdr:colOff>1206500</xdr:colOff>
      <xdr:row>402</xdr:row>
      <xdr:rowOff>139700</xdr:rowOff>
    </xdr:to>
    <xdr:sp macro="" textlink="">
      <xdr:nvSpPr>
        <xdr:cNvPr id="71800" name="CommandButton111">
          <a:extLst>
            <a:ext uri="{63B3BB69-23CF-44E3-9099-C40C66FF867C}">
              <a14:compatExt xmlns:a14="http://schemas.microsoft.com/office/drawing/2010/main" spid="_x0000_s71800"/>
            </a:ext>
            <a:ext uri="{FF2B5EF4-FFF2-40B4-BE49-F238E27FC236}">
              <a16:creationId xmlns:a16="http://schemas.microsoft.com/office/drawing/2014/main" id="{00000000-0008-0000-0800-00007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402</xdr:row>
      <xdr:rowOff>152400</xdr:rowOff>
    </xdr:from>
    <xdr:to>
      <xdr:col>0</xdr:col>
      <xdr:colOff>1193800</xdr:colOff>
      <xdr:row>404</xdr:row>
      <xdr:rowOff>139700</xdr:rowOff>
    </xdr:to>
    <xdr:sp macro="" textlink="">
      <xdr:nvSpPr>
        <xdr:cNvPr id="71801" name="CommandButton112">
          <a:extLst>
            <a:ext uri="{63B3BB69-23CF-44E3-9099-C40C66FF867C}">
              <a14:compatExt xmlns:a14="http://schemas.microsoft.com/office/drawing/2010/main" spid="_x0000_s71801"/>
            </a:ext>
            <a:ext uri="{FF2B5EF4-FFF2-40B4-BE49-F238E27FC236}">
              <a16:creationId xmlns:a16="http://schemas.microsoft.com/office/drawing/2014/main" id="{00000000-0008-0000-0800-00007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405</xdr:row>
      <xdr:rowOff>12700</xdr:rowOff>
    </xdr:from>
    <xdr:to>
      <xdr:col>0</xdr:col>
      <xdr:colOff>1181100</xdr:colOff>
      <xdr:row>407</xdr:row>
      <xdr:rowOff>0</xdr:rowOff>
    </xdr:to>
    <xdr:sp macro="" textlink="">
      <xdr:nvSpPr>
        <xdr:cNvPr id="71802" name="CommandButton113">
          <a:extLst>
            <a:ext uri="{63B3BB69-23CF-44E3-9099-C40C66FF867C}">
              <a14:compatExt xmlns:a14="http://schemas.microsoft.com/office/drawing/2010/main" spid="_x0000_s71802"/>
            </a:ext>
            <a:ext uri="{FF2B5EF4-FFF2-40B4-BE49-F238E27FC236}">
              <a16:creationId xmlns:a16="http://schemas.microsoft.com/office/drawing/2014/main" id="{00000000-0008-0000-0800-00007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407</xdr:row>
      <xdr:rowOff>38100</xdr:rowOff>
    </xdr:from>
    <xdr:to>
      <xdr:col>0</xdr:col>
      <xdr:colOff>1206500</xdr:colOff>
      <xdr:row>409</xdr:row>
      <xdr:rowOff>25400</xdr:rowOff>
    </xdr:to>
    <xdr:sp macro="" textlink="">
      <xdr:nvSpPr>
        <xdr:cNvPr id="71803" name="CommandButton114">
          <a:extLst>
            <a:ext uri="{63B3BB69-23CF-44E3-9099-C40C66FF867C}">
              <a14:compatExt xmlns:a14="http://schemas.microsoft.com/office/drawing/2010/main" spid="_x0000_s71803"/>
            </a:ext>
            <a:ext uri="{FF2B5EF4-FFF2-40B4-BE49-F238E27FC236}">
              <a16:creationId xmlns:a16="http://schemas.microsoft.com/office/drawing/2014/main" id="{00000000-0008-0000-0800-00007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409</xdr:row>
      <xdr:rowOff>38100</xdr:rowOff>
    </xdr:from>
    <xdr:to>
      <xdr:col>0</xdr:col>
      <xdr:colOff>1193800</xdr:colOff>
      <xdr:row>411</xdr:row>
      <xdr:rowOff>25400</xdr:rowOff>
    </xdr:to>
    <xdr:sp macro="" textlink="">
      <xdr:nvSpPr>
        <xdr:cNvPr id="71804" name="CommandButton115">
          <a:extLst>
            <a:ext uri="{63B3BB69-23CF-44E3-9099-C40C66FF867C}">
              <a14:compatExt xmlns:a14="http://schemas.microsoft.com/office/drawing/2010/main" spid="_x0000_s71804"/>
            </a:ext>
            <a:ext uri="{FF2B5EF4-FFF2-40B4-BE49-F238E27FC236}">
              <a16:creationId xmlns:a16="http://schemas.microsoft.com/office/drawing/2014/main" id="{00000000-0008-0000-0800-00007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411</xdr:row>
      <xdr:rowOff>25400</xdr:rowOff>
    </xdr:from>
    <xdr:to>
      <xdr:col>0</xdr:col>
      <xdr:colOff>1435100</xdr:colOff>
      <xdr:row>413</xdr:row>
      <xdr:rowOff>12700</xdr:rowOff>
    </xdr:to>
    <xdr:sp macro="" textlink="">
      <xdr:nvSpPr>
        <xdr:cNvPr id="71805" name="CommandButton116">
          <a:extLst>
            <a:ext uri="{63B3BB69-23CF-44E3-9099-C40C66FF867C}">
              <a14:compatExt xmlns:a14="http://schemas.microsoft.com/office/drawing/2010/main" spid="_x0000_s71805"/>
            </a:ext>
            <a:ext uri="{FF2B5EF4-FFF2-40B4-BE49-F238E27FC236}">
              <a16:creationId xmlns:a16="http://schemas.microsoft.com/office/drawing/2014/main" id="{00000000-0008-0000-0800-00007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413</xdr:row>
      <xdr:rowOff>25400</xdr:rowOff>
    </xdr:from>
    <xdr:to>
      <xdr:col>0</xdr:col>
      <xdr:colOff>1460500</xdr:colOff>
      <xdr:row>415</xdr:row>
      <xdr:rowOff>12700</xdr:rowOff>
    </xdr:to>
    <xdr:sp macro="" textlink="">
      <xdr:nvSpPr>
        <xdr:cNvPr id="71806" name="CommandButton117">
          <a:extLst>
            <a:ext uri="{63B3BB69-23CF-44E3-9099-C40C66FF867C}">
              <a14:compatExt xmlns:a14="http://schemas.microsoft.com/office/drawing/2010/main" spid="_x0000_s71806"/>
            </a:ext>
            <a:ext uri="{FF2B5EF4-FFF2-40B4-BE49-F238E27FC236}">
              <a16:creationId xmlns:a16="http://schemas.microsoft.com/office/drawing/2014/main" id="{00000000-0008-0000-0800-00007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434</xdr:row>
      <xdr:rowOff>50800</xdr:rowOff>
    </xdr:from>
    <xdr:to>
      <xdr:col>0</xdr:col>
      <xdr:colOff>1193800</xdr:colOff>
      <xdr:row>436</xdr:row>
      <xdr:rowOff>38100</xdr:rowOff>
    </xdr:to>
    <xdr:sp macro="" textlink="">
      <xdr:nvSpPr>
        <xdr:cNvPr id="71807" name="CommandButton118">
          <a:extLst>
            <a:ext uri="{63B3BB69-23CF-44E3-9099-C40C66FF867C}">
              <a14:compatExt xmlns:a14="http://schemas.microsoft.com/office/drawing/2010/main" spid="_x0000_s71807"/>
            </a:ext>
            <a:ext uri="{FF2B5EF4-FFF2-40B4-BE49-F238E27FC236}">
              <a16:creationId xmlns:a16="http://schemas.microsoft.com/office/drawing/2014/main" id="{00000000-0008-0000-0800-00007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436</xdr:row>
      <xdr:rowOff>38100</xdr:rowOff>
    </xdr:from>
    <xdr:to>
      <xdr:col>0</xdr:col>
      <xdr:colOff>1193800</xdr:colOff>
      <xdr:row>438</xdr:row>
      <xdr:rowOff>25400</xdr:rowOff>
    </xdr:to>
    <xdr:sp macro="" textlink="">
      <xdr:nvSpPr>
        <xdr:cNvPr id="71808" name="CommandButton119">
          <a:extLst>
            <a:ext uri="{63B3BB69-23CF-44E3-9099-C40C66FF867C}">
              <a14:compatExt xmlns:a14="http://schemas.microsoft.com/office/drawing/2010/main" spid="_x0000_s71808"/>
            </a:ext>
            <a:ext uri="{FF2B5EF4-FFF2-40B4-BE49-F238E27FC236}">
              <a16:creationId xmlns:a16="http://schemas.microsoft.com/office/drawing/2014/main" id="{00000000-0008-0000-0800-00008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438</xdr:row>
      <xdr:rowOff>38100</xdr:rowOff>
    </xdr:from>
    <xdr:to>
      <xdr:col>0</xdr:col>
      <xdr:colOff>1219200</xdr:colOff>
      <xdr:row>440</xdr:row>
      <xdr:rowOff>25400</xdr:rowOff>
    </xdr:to>
    <xdr:sp macro="" textlink="">
      <xdr:nvSpPr>
        <xdr:cNvPr id="71809" name="CommandButton120">
          <a:extLst>
            <a:ext uri="{63B3BB69-23CF-44E3-9099-C40C66FF867C}">
              <a14:compatExt xmlns:a14="http://schemas.microsoft.com/office/drawing/2010/main" spid="_x0000_s71809"/>
            </a:ext>
            <a:ext uri="{FF2B5EF4-FFF2-40B4-BE49-F238E27FC236}">
              <a16:creationId xmlns:a16="http://schemas.microsoft.com/office/drawing/2014/main" id="{00000000-0008-0000-0800-00008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440</xdr:row>
      <xdr:rowOff>12700</xdr:rowOff>
    </xdr:from>
    <xdr:to>
      <xdr:col>0</xdr:col>
      <xdr:colOff>1206500</xdr:colOff>
      <xdr:row>442</xdr:row>
      <xdr:rowOff>0</xdr:rowOff>
    </xdr:to>
    <xdr:sp macro="" textlink="">
      <xdr:nvSpPr>
        <xdr:cNvPr id="71810" name="CommandButton121">
          <a:extLst>
            <a:ext uri="{63B3BB69-23CF-44E3-9099-C40C66FF867C}">
              <a14:compatExt xmlns:a14="http://schemas.microsoft.com/office/drawing/2010/main" spid="_x0000_s71810"/>
            </a:ext>
            <a:ext uri="{FF2B5EF4-FFF2-40B4-BE49-F238E27FC236}">
              <a16:creationId xmlns:a16="http://schemas.microsoft.com/office/drawing/2014/main" id="{00000000-0008-0000-0800-00008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441</xdr:row>
      <xdr:rowOff>152400</xdr:rowOff>
    </xdr:from>
    <xdr:to>
      <xdr:col>0</xdr:col>
      <xdr:colOff>1206500</xdr:colOff>
      <xdr:row>443</xdr:row>
      <xdr:rowOff>139700</xdr:rowOff>
    </xdr:to>
    <xdr:sp macro="" textlink="">
      <xdr:nvSpPr>
        <xdr:cNvPr id="71811" name="CommandButton122">
          <a:extLst>
            <a:ext uri="{63B3BB69-23CF-44E3-9099-C40C66FF867C}">
              <a14:compatExt xmlns:a14="http://schemas.microsoft.com/office/drawing/2010/main" spid="_x0000_s71811"/>
            </a:ext>
            <a:ext uri="{FF2B5EF4-FFF2-40B4-BE49-F238E27FC236}">
              <a16:creationId xmlns:a16="http://schemas.microsoft.com/office/drawing/2014/main" id="{00000000-0008-0000-0800-00008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443</xdr:row>
      <xdr:rowOff>152400</xdr:rowOff>
    </xdr:from>
    <xdr:to>
      <xdr:col>0</xdr:col>
      <xdr:colOff>1193800</xdr:colOff>
      <xdr:row>445</xdr:row>
      <xdr:rowOff>139700</xdr:rowOff>
    </xdr:to>
    <xdr:sp macro="" textlink="">
      <xdr:nvSpPr>
        <xdr:cNvPr id="71812" name="CommandButton123">
          <a:extLst>
            <a:ext uri="{63B3BB69-23CF-44E3-9099-C40C66FF867C}">
              <a14:compatExt xmlns:a14="http://schemas.microsoft.com/office/drawing/2010/main" spid="_x0000_s71812"/>
            </a:ext>
            <a:ext uri="{FF2B5EF4-FFF2-40B4-BE49-F238E27FC236}">
              <a16:creationId xmlns:a16="http://schemas.microsoft.com/office/drawing/2014/main" id="{00000000-0008-0000-0800-00008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446</xdr:row>
      <xdr:rowOff>12700</xdr:rowOff>
    </xdr:from>
    <xdr:to>
      <xdr:col>0</xdr:col>
      <xdr:colOff>1181100</xdr:colOff>
      <xdr:row>448</xdr:row>
      <xdr:rowOff>0</xdr:rowOff>
    </xdr:to>
    <xdr:sp macro="" textlink="">
      <xdr:nvSpPr>
        <xdr:cNvPr id="71813" name="CommandButton124">
          <a:extLst>
            <a:ext uri="{63B3BB69-23CF-44E3-9099-C40C66FF867C}">
              <a14:compatExt xmlns:a14="http://schemas.microsoft.com/office/drawing/2010/main" spid="_x0000_s71813"/>
            </a:ext>
            <a:ext uri="{FF2B5EF4-FFF2-40B4-BE49-F238E27FC236}">
              <a16:creationId xmlns:a16="http://schemas.microsoft.com/office/drawing/2014/main" id="{00000000-0008-0000-0800-00008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448</xdr:row>
      <xdr:rowOff>38100</xdr:rowOff>
    </xdr:from>
    <xdr:to>
      <xdr:col>0</xdr:col>
      <xdr:colOff>1206500</xdr:colOff>
      <xdr:row>450</xdr:row>
      <xdr:rowOff>25400</xdr:rowOff>
    </xdr:to>
    <xdr:sp macro="" textlink="">
      <xdr:nvSpPr>
        <xdr:cNvPr id="71814" name="CommandButton125">
          <a:extLst>
            <a:ext uri="{63B3BB69-23CF-44E3-9099-C40C66FF867C}">
              <a14:compatExt xmlns:a14="http://schemas.microsoft.com/office/drawing/2010/main" spid="_x0000_s71814"/>
            </a:ext>
            <a:ext uri="{FF2B5EF4-FFF2-40B4-BE49-F238E27FC236}">
              <a16:creationId xmlns:a16="http://schemas.microsoft.com/office/drawing/2014/main" id="{00000000-0008-0000-0800-00008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450</xdr:row>
      <xdr:rowOff>38100</xdr:rowOff>
    </xdr:from>
    <xdr:to>
      <xdr:col>0</xdr:col>
      <xdr:colOff>1193800</xdr:colOff>
      <xdr:row>452</xdr:row>
      <xdr:rowOff>25400</xdr:rowOff>
    </xdr:to>
    <xdr:sp macro="" textlink="">
      <xdr:nvSpPr>
        <xdr:cNvPr id="71815" name="CommandButton126">
          <a:extLst>
            <a:ext uri="{63B3BB69-23CF-44E3-9099-C40C66FF867C}">
              <a14:compatExt xmlns:a14="http://schemas.microsoft.com/office/drawing/2010/main" spid="_x0000_s71815"/>
            </a:ext>
            <a:ext uri="{FF2B5EF4-FFF2-40B4-BE49-F238E27FC236}">
              <a16:creationId xmlns:a16="http://schemas.microsoft.com/office/drawing/2014/main" id="{00000000-0008-0000-0800-00008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452</xdr:row>
      <xdr:rowOff>25400</xdr:rowOff>
    </xdr:from>
    <xdr:to>
      <xdr:col>0</xdr:col>
      <xdr:colOff>1435100</xdr:colOff>
      <xdr:row>454</xdr:row>
      <xdr:rowOff>12700</xdr:rowOff>
    </xdr:to>
    <xdr:sp macro="" textlink="">
      <xdr:nvSpPr>
        <xdr:cNvPr id="71816" name="CommandButton127">
          <a:extLst>
            <a:ext uri="{63B3BB69-23CF-44E3-9099-C40C66FF867C}">
              <a14:compatExt xmlns:a14="http://schemas.microsoft.com/office/drawing/2010/main" spid="_x0000_s71816"/>
            </a:ext>
            <a:ext uri="{FF2B5EF4-FFF2-40B4-BE49-F238E27FC236}">
              <a16:creationId xmlns:a16="http://schemas.microsoft.com/office/drawing/2014/main" id="{00000000-0008-0000-0800-00008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454</xdr:row>
      <xdr:rowOff>25400</xdr:rowOff>
    </xdr:from>
    <xdr:to>
      <xdr:col>0</xdr:col>
      <xdr:colOff>1460500</xdr:colOff>
      <xdr:row>456</xdr:row>
      <xdr:rowOff>12700</xdr:rowOff>
    </xdr:to>
    <xdr:sp macro="" textlink="">
      <xdr:nvSpPr>
        <xdr:cNvPr id="71817" name="CommandButton128">
          <a:extLst>
            <a:ext uri="{63B3BB69-23CF-44E3-9099-C40C66FF867C}">
              <a14:compatExt xmlns:a14="http://schemas.microsoft.com/office/drawing/2010/main" spid="_x0000_s71817"/>
            </a:ext>
            <a:ext uri="{FF2B5EF4-FFF2-40B4-BE49-F238E27FC236}">
              <a16:creationId xmlns:a16="http://schemas.microsoft.com/office/drawing/2014/main" id="{00000000-0008-0000-0800-00008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475</xdr:row>
      <xdr:rowOff>50800</xdr:rowOff>
    </xdr:from>
    <xdr:to>
      <xdr:col>0</xdr:col>
      <xdr:colOff>1193800</xdr:colOff>
      <xdr:row>477</xdr:row>
      <xdr:rowOff>38100</xdr:rowOff>
    </xdr:to>
    <xdr:sp macro="" textlink="">
      <xdr:nvSpPr>
        <xdr:cNvPr id="71818" name="CommandButton129">
          <a:extLst>
            <a:ext uri="{63B3BB69-23CF-44E3-9099-C40C66FF867C}">
              <a14:compatExt xmlns:a14="http://schemas.microsoft.com/office/drawing/2010/main" spid="_x0000_s71818"/>
            </a:ext>
            <a:ext uri="{FF2B5EF4-FFF2-40B4-BE49-F238E27FC236}">
              <a16:creationId xmlns:a16="http://schemas.microsoft.com/office/drawing/2014/main" id="{00000000-0008-0000-0800-00008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477</xdr:row>
      <xdr:rowOff>38100</xdr:rowOff>
    </xdr:from>
    <xdr:to>
      <xdr:col>0</xdr:col>
      <xdr:colOff>1193800</xdr:colOff>
      <xdr:row>479</xdr:row>
      <xdr:rowOff>25400</xdr:rowOff>
    </xdr:to>
    <xdr:sp macro="" textlink="">
      <xdr:nvSpPr>
        <xdr:cNvPr id="71819" name="CommandButton130">
          <a:extLst>
            <a:ext uri="{63B3BB69-23CF-44E3-9099-C40C66FF867C}">
              <a14:compatExt xmlns:a14="http://schemas.microsoft.com/office/drawing/2010/main" spid="_x0000_s71819"/>
            </a:ext>
            <a:ext uri="{FF2B5EF4-FFF2-40B4-BE49-F238E27FC236}">
              <a16:creationId xmlns:a16="http://schemas.microsoft.com/office/drawing/2014/main" id="{00000000-0008-0000-0800-00008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479</xdr:row>
      <xdr:rowOff>38100</xdr:rowOff>
    </xdr:from>
    <xdr:to>
      <xdr:col>0</xdr:col>
      <xdr:colOff>1219200</xdr:colOff>
      <xdr:row>481</xdr:row>
      <xdr:rowOff>25400</xdr:rowOff>
    </xdr:to>
    <xdr:sp macro="" textlink="">
      <xdr:nvSpPr>
        <xdr:cNvPr id="71820" name="CommandButton131">
          <a:extLst>
            <a:ext uri="{63B3BB69-23CF-44E3-9099-C40C66FF867C}">
              <a14:compatExt xmlns:a14="http://schemas.microsoft.com/office/drawing/2010/main" spid="_x0000_s71820"/>
            </a:ext>
            <a:ext uri="{FF2B5EF4-FFF2-40B4-BE49-F238E27FC236}">
              <a16:creationId xmlns:a16="http://schemas.microsoft.com/office/drawing/2014/main" id="{00000000-0008-0000-0800-00008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481</xdr:row>
      <xdr:rowOff>12700</xdr:rowOff>
    </xdr:from>
    <xdr:to>
      <xdr:col>0</xdr:col>
      <xdr:colOff>1206500</xdr:colOff>
      <xdr:row>483</xdr:row>
      <xdr:rowOff>0</xdr:rowOff>
    </xdr:to>
    <xdr:sp macro="" textlink="">
      <xdr:nvSpPr>
        <xdr:cNvPr id="71821" name="CommandButton132">
          <a:extLst>
            <a:ext uri="{63B3BB69-23CF-44E3-9099-C40C66FF867C}">
              <a14:compatExt xmlns:a14="http://schemas.microsoft.com/office/drawing/2010/main" spid="_x0000_s71821"/>
            </a:ext>
            <a:ext uri="{FF2B5EF4-FFF2-40B4-BE49-F238E27FC236}">
              <a16:creationId xmlns:a16="http://schemas.microsoft.com/office/drawing/2014/main" id="{00000000-0008-0000-0800-00008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482</xdr:row>
      <xdr:rowOff>152400</xdr:rowOff>
    </xdr:from>
    <xdr:to>
      <xdr:col>0</xdr:col>
      <xdr:colOff>1206500</xdr:colOff>
      <xdr:row>484</xdr:row>
      <xdr:rowOff>139700</xdr:rowOff>
    </xdr:to>
    <xdr:sp macro="" textlink="">
      <xdr:nvSpPr>
        <xdr:cNvPr id="71822" name="CommandButton133">
          <a:extLst>
            <a:ext uri="{63B3BB69-23CF-44E3-9099-C40C66FF867C}">
              <a14:compatExt xmlns:a14="http://schemas.microsoft.com/office/drawing/2010/main" spid="_x0000_s71822"/>
            </a:ext>
            <a:ext uri="{FF2B5EF4-FFF2-40B4-BE49-F238E27FC236}">
              <a16:creationId xmlns:a16="http://schemas.microsoft.com/office/drawing/2014/main" id="{00000000-0008-0000-0800-00008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484</xdr:row>
      <xdr:rowOff>152400</xdr:rowOff>
    </xdr:from>
    <xdr:to>
      <xdr:col>0</xdr:col>
      <xdr:colOff>1193800</xdr:colOff>
      <xdr:row>486</xdr:row>
      <xdr:rowOff>139700</xdr:rowOff>
    </xdr:to>
    <xdr:sp macro="" textlink="">
      <xdr:nvSpPr>
        <xdr:cNvPr id="71823" name="CommandButton134">
          <a:extLst>
            <a:ext uri="{63B3BB69-23CF-44E3-9099-C40C66FF867C}">
              <a14:compatExt xmlns:a14="http://schemas.microsoft.com/office/drawing/2010/main" spid="_x0000_s71823"/>
            </a:ext>
            <a:ext uri="{FF2B5EF4-FFF2-40B4-BE49-F238E27FC236}">
              <a16:creationId xmlns:a16="http://schemas.microsoft.com/office/drawing/2014/main" id="{00000000-0008-0000-0800-00008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487</xdr:row>
      <xdr:rowOff>12700</xdr:rowOff>
    </xdr:from>
    <xdr:to>
      <xdr:col>0</xdr:col>
      <xdr:colOff>1181100</xdr:colOff>
      <xdr:row>489</xdr:row>
      <xdr:rowOff>0</xdr:rowOff>
    </xdr:to>
    <xdr:sp macro="" textlink="">
      <xdr:nvSpPr>
        <xdr:cNvPr id="71824" name="CommandButton135">
          <a:extLst>
            <a:ext uri="{63B3BB69-23CF-44E3-9099-C40C66FF867C}">
              <a14:compatExt xmlns:a14="http://schemas.microsoft.com/office/drawing/2010/main" spid="_x0000_s71824"/>
            </a:ext>
            <a:ext uri="{FF2B5EF4-FFF2-40B4-BE49-F238E27FC236}">
              <a16:creationId xmlns:a16="http://schemas.microsoft.com/office/drawing/2014/main" id="{00000000-0008-0000-0800-00009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489</xdr:row>
      <xdr:rowOff>38100</xdr:rowOff>
    </xdr:from>
    <xdr:to>
      <xdr:col>0</xdr:col>
      <xdr:colOff>1206500</xdr:colOff>
      <xdr:row>491</xdr:row>
      <xdr:rowOff>25400</xdr:rowOff>
    </xdr:to>
    <xdr:sp macro="" textlink="">
      <xdr:nvSpPr>
        <xdr:cNvPr id="71825" name="CommandButton136">
          <a:extLst>
            <a:ext uri="{63B3BB69-23CF-44E3-9099-C40C66FF867C}">
              <a14:compatExt xmlns:a14="http://schemas.microsoft.com/office/drawing/2010/main" spid="_x0000_s71825"/>
            </a:ext>
            <a:ext uri="{FF2B5EF4-FFF2-40B4-BE49-F238E27FC236}">
              <a16:creationId xmlns:a16="http://schemas.microsoft.com/office/drawing/2014/main" id="{00000000-0008-0000-0800-00009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491</xdr:row>
      <xdr:rowOff>38100</xdr:rowOff>
    </xdr:from>
    <xdr:to>
      <xdr:col>0</xdr:col>
      <xdr:colOff>1193800</xdr:colOff>
      <xdr:row>493</xdr:row>
      <xdr:rowOff>25400</xdr:rowOff>
    </xdr:to>
    <xdr:sp macro="" textlink="">
      <xdr:nvSpPr>
        <xdr:cNvPr id="71826" name="CommandButton137">
          <a:extLst>
            <a:ext uri="{63B3BB69-23CF-44E3-9099-C40C66FF867C}">
              <a14:compatExt xmlns:a14="http://schemas.microsoft.com/office/drawing/2010/main" spid="_x0000_s71826"/>
            </a:ext>
            <a:ext uri="{FF2B5EF4-FFF2-40B4-BE49-F238E27FC236}">
              <a16:creationId xmlns:a16="http://schemas.microsoft.com/office/drawing/2014/main" id="{00000000-0008-0000-0800-00009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493</xdr:row>
      <xdr:rowOff>25400</xdr:rowOff>
    </xdr:from>
    <xdr:to>
      <xdr:col>0</xdr:col>
      <xdr:colOff>1435100</xdr:colOff>
      <xdr:row>495</xdr:row>
      <xdr:rowOff>12700</xdr:rowOff>
    </xdr:to>
    <xdr:sp macro="" textlink="">
      <xdr:nvSpPr>
        <xdr:cNvPr id="71827" name="CommandButton138">
          <a:extLst>
            <a:ext uri="{63B3BB69-23CF-44E3-9099-C40C66FF867C}">
              <a14:compatExt xmlns:a14="http://schemas.microsoft.com/office/drawing/2010/main" spid="_x0000_s71827"/>
            </a:ext>
            <a:ext uri="{FF2B5EF4-FFF2-40B4-BE49-F238E27FC236}">
              <a16:creationId xmlns:a16="http://schemas.microsoft.com/office/drawing/2014/main" id="{00000000-0008-0000-0800-00009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495</xdr:row>
      <xdr:rowOff>25400</xdr:rowOff>
    </xdr:from>
    <xdr:to>
      <xdr:col>0</xdr:col>
      <xdr:colOff>1460500</xdr:colOff>
      <xdr:row>497</xdr:row>
      <xdr:rowOff>12700</xdr:rowOff>
    </xdr:to>
    <xdr:sp macro="" textlink="">
      <xdr:nvSpPr>
        <xdr:cNvPr id="71828" name="CommandButton139">
          <a:extLst>
            <a:ext uri="{63B3BB69-23CF-44E3-9099-C40C66FF867C}">
              <a14:compatExt xmlns:a14="http://schemas.microsoft.com/office/drawing/2010/main" spid="_x0000_s71828"/>
            </a:ext>
            <a:ext uri="{FF2B5EF4-FFF2-40B4-BE49-F238E27FC236}">
              <a16:creationId xmlns:a16="http://schemas.microsoft.com/office/drawing/2014/main" id="{00000000-0008-0000-0800-00009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517</xdr:row>
      <xdr:rowOff>50800</xdr:rowOff>
    </xdr:from>
    <xdr:to>
      <xdr:col>0</xdr:col>
      <xdr:colOff>1193800</xdr:colOff>
      <xdr:row>519</xdr:row>
      <xdr:rowOff>38100</xdr:rowOff>
    </xdr:to>
    <xdr:sp macro="" textlink="">
      <xdr:nvSpPr>
        <xdr:cNvPr id="71829" name="CommandButton140">
          <a:extLst>
            <a:ext uri="{63B3BB69-23CF-44E3-9099-C40C66FF867C}">
              <a14:compatExt xmlns:a14="http://schemas.microsoft.com/office/drawing/2010/main" spid="_x0000_s71829"/>
            </a:ext>
            <a:ext uri="{FF2B5EF4-FFF2-40B4-BE49-F238E27FC236}">
              <a16:creationId xmlns:a16="http://schemas.microsoft.com/office/drawing/2014/main" id="{00000000-0008-0000-0800-00009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519</xdr:row>
      <xdr:rowOff>38100</xdr:rowOff>
    </xdr:from>
    <xdr:to>
      <xdr:col>0</xdr:col>
      <xdr:colOff>1193800</xdr:colOff>
      <xdr:row>521</xdr:row>
      <xdr:rowOff>25400</xdr:rowOff>
    </xdr:to>
    <xdr:sp macro="" textlink="">
      <xdr:nvSpPr>
        <xdr:cNvPr id="71830" name="CommandButton141">
          <a:extLst>
            <a:ext uri="{63B3BB69-23CF-44E3-9099-C40C66FF867C}">
              <a14:compatExt xmlns:a14="http://schemas.microsoft.com/office/drawing/2010/main" spid="_x0000_s71830"/>
            </a:ext>
            <a:ext uri="{FF2B5EF4-FFF2-40B4-BE49-F238E27FC236}">
              <a16:creationId xmlns:a16="http://schemas.microsoft.com/office/drawing/2014/main" id="{00000000-0008-0000-0800-00009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521</xdr:row>
      <xdr:rowOff>38100</xdr:rowOff>
    </xdr:from>
    <xdr:to>
      <xdr:col>0</xdr:col>
      <xdr:colOff>1219200</xdr:colOff>
      <xdr:row>523</xdr:row>
      <xdr:rowOff>25400</xdr:rowOff>
    </xdr:to>
    <xdr:sp macro="" textlink="">
      <xdr:nvSpPr>
        <xdr:cNvPr id="71831" name="CommandButton142">
          <a:extLst>
            <a:ext uri="{63B3BB69-23CF-44E3-9099-C40C66FF867C}">
              <a14:compatExt xmlns:a14="http://schemas.microsoft.com/office/drawing/2010/main" spid="_x0000_s71831"/>
            </a:ext>
            <a:ext uri="{FF2B5EF4-FFF2-40B4-BE49-F238E27FC236}">
              <a16:creationId xmlns:a16="http://schemas.microsoft.com/office/drawing/2014/main" id="{00000000-0008-0000-0800-00009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523</xdr:row>
      <xdr:rowOff>12700</xdr:rowOff>
    </xdr:from>
    <xdr:to>
      <xdr:col>0</xdr:col>
      <xdr:colOff>1206500</xdr:colOff>
      <xdr:row>525</xdr:row>
      <xdr:rowOff>0</xdr:rowOff>
    </xdr:to>
    <xdr:sp macro="" textlink="">
      <xdr:nvSpPr>
        <xdr:cNvPr id="71832" name="CommandButton143">
          <a:extLst>
            <a:ext uri="{63B3BB69-23CF-44E3-9099-C40C66FF867C}">
              <a14:compatExt xmlns:a14="http://schemas.microsoft.com/office/drawing/2010/main" spid="_x0000_s71832"/>
            </a:ext>
            <a:ext uri="{FF2B5EF4-FFF2-40B4-BE49-F238E27FC236}">
              <a16:creationId xmlns:a16="http://schemas.microsoft.com/office/drawing/2014/main" id="{00000000-0008-0000-0800-00009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524</xdr:row>
      <xdr:rowOff>152400</xdr:rowOff>
    </xdr:from>
    <xdr:to>
      <xdr:col>0</xdr:col>
      <xdr:colOff>1206500</xdr:colOff>
      <xdr:row>526</xdr:row>
      <xdr:rowOff>139700</xdr:rowOff>
    </xdr:to>
    <xdr:sp macro="" textlink="">
      <xdr:nvSpPr>
        <xdr:cNvPr id="71833" name="CommandButton144">
          <a:extLst>
            <a:ext uri="{63B3BB69-23CF-44E3-9099-C40C66FF867C}">
              <a14:compatExt xmlns:a14="http://schemas.microsoft.com/office/drawing/2010/main" spid="_x0000_s71833"/>
            </a:ext>
            <a:ext uri="{FF2B5EF4-FFF2-40B4-BE49-F238E27FC236}">
              <a16:creationId xmlns:a16="http://schemas.microsoft.com/office/drawing/2014/main" id="{00000000-0008-0000-0800-00009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526</xdr:row>
      <xdr:rowOff>152400</xdr:rowOff>
    </xdr:from>
    <xdr:to>
      <xdr:col>0</xdr:col>
      <xdr:colOff>1193800</xdr:colOff>
      <xdr:row>528</xdr:row>
      <xdr:rowOff>139700</xdr:rowOff>
    </xdr:to>
    <xdr:sp macro="" textlink="">
      <xdr:nvSpPr>
        <xdr:cNvPr id="71834" name="CommandButton145">
          <a:extLst>
            <a:ext uri="{63B3BB69-23CF-44E3-9099-C40C66FF867C}">
              <a14:compatExt xmlns:a14="http://schemas.microsoft.com/office/drawing/2010/main" spid="_x0000_s71834"/>
            </a:ext>
            <a:ext uri="{FF2B5EF4-FFF2-40B4-BE49-F238E27FC236}">
              <a16:creationId xmlns:a16="http://schemas.microsoft.com/office/drawing/2014/main" id="{00000000-0008-0000-0800-00009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529</xdr:row>
      <xdr:rowOff>12700</xdr:rowOff>
    </xdr:from>
    <xdr:to>
      <xdr:col>0</xdr:col>
      <xdr:colOff>1181100</xdr:colOff>
      <xdr:row>531</xdr:row>
      <xdr:rowOff>0</xdr:rowOff>
    </xdr:to>
    <xdr:sp macro="" textlink="">
      <xdr:nvSpPr>
        <xdr:cNvPr id="71835" name="CommandButton146">
          <a:extLst>
            <a:ext uri="{63B3BB69-23CF-44E3-9099-C40C66FF867C}">
              <a14:compatExt xmlns:a14="http://schemas.microsoft.com/office/drawing/2010/main" spid="_x0000_s71835"/>
            </a:ext>
            <a:ext uri="{FF2B5EF4-FFF2-40B4-BE49-F238E27FC236}">
              <a16:creationId xmlns:a16="http://schemas.microsoft.com/office/drawing/2014/main" id="{00000000-0008-0000-0800-00009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531</xdr:row>
      <xdr:rowOff>38100</xdr:rowOff>
    </xdr:from>
    <xdr:to>
      <xdr:col>0</xdr:col>
      <xdr:colOff>1206500</xdr:colOff>
      <xdr:row>533</xdr:row>
      <xdr:rowOff>25400</xdr:rowOff>
    </xdr:to>
    <xdr:sp macro="" textlink="">
      <xdr:nvSpPr>
        <xdr:cNvPr id="71836" name="CommandButton147">
          <a:extLst>
            <a:ext uri="{63B3BB69-23CF-44E3-9099-C40C66FF867C}">
              <a14:compatExt xmlns:a14="http://schemas.microsoft.com/office/drawing/2010/main" spid="_x0000_s71836"/>
            </a:ext>
            <a:ext uri="{FF2B5EF4-FFF2-40B4-BE49-F238E27FC236}">
              <a16:creationId xmlns:a16="http://schemas.microsoft.com/office/drawing/2014/main" id="{00000000-0008-0000-0800-00009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533</xdr:row>
      <xdr:rowOff>38100</xdr:rowOff>
    </xdr:from>
    <xdr:to>
      <xdr:col>0</xdr:col>
      <xdr:colOff>1193800</xdr:colOff>
      <xdr:row>535</xdr:row>
      <xdr:rowOff>25400</xdr:rowOff>
    </xdr:to>
    <xdr:sp macro="" textlink="">
      <xdr:nvSpPr>
        <xdr:cNvPr id="71837" name="CommandButton148">
          <a:extLst>
            <a:ext uri="{63B3BB69-23CF-44E3-9099-C40C66FF867C}">
              <a14:compatExt xmlns:a14="http://schemas.microsoft.com/office/drawing/2010/main" spid="_x0000_s71837"/>
            </a:ext>
            <a:ext uri="{FF2B5EF4-FFF2-40B4-BE49-F238E27FC236}">
              <a16:creationId xmlns:a16="http://schemas.microsoft.com/office/drawing/2014/main" id="{00000000-0008-0000-0800-00009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535</xdr:row>
      <xdr:rowOff>25400</xdr:rowOff>
    </xdr:from>
    <xdr:to>
      <xdr:col>0</xdr:col>
      <xdr:colOff>1435100</xdr:colOff>
      <xdr:row>537</xdr:row>
      <xdr:rowOff>12700</xdr:rowOff>
    </xdr:to>
    <xdr:sp macro="" textlink="">
      <xdr:nvSpPr>
        <xdr:cNvPr id="71838" name="CommandButton149">
          <a:extLst>
            <a:ext uri="{63B3BB69-23CF-44E3-9099-C40C66FF867C}">
              <a14:compatExt xmlns:a14="http://schemas.microsoft.com/office/drawing/2010/main" spid="_x0000_s71838"/>
            </a:ext>
            <a:ext uri="{FF2B5EF4-FFF2-40B4-BE49-F238E27FC236}">
              <a16:creationId xmlns:a16="http://schemas.microsoft.com/office/drawing/2014/main" id="{00000000-0008-0000-0800-00009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537</xdr:row>
      <xdr:rowOff>25400</xdr:rowOff>
    </xdr:from>
    <xdr:to>
      <xdr:col>0</xdr:col>
      <xdr:colOff>1460500</xdr:colOff>
      <xdr:row>539</xdr:row>
      <xdr:rowOff>12700</xdr:rowOff>
    </xdr:to>
    <xdr:sp macro="" textlink="">
      <xdr:nvSpPr>
        <xdr:cNvPr id="71839" name="CommandButton150">
          <a:extLst>
            <a:ext uri="{63B3BB69-23CF-44E3-9099-C40C66FF867C}">
              <a14:compatExt xmlns:a14="http://schemas.microsoft.com/office/drawing/2010/main" spid="_x0000_s71839"/>
            </a:ext>
            <a:ext uri="{FF2B5EF4-FFF2-40B4-BE49-F238E27FC236}">
              <a16:creationId xmlns:a16="http://schemas.microsoft.com/office/drawing/2014/main" id="{00000000-0008-0000-0800-00009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562</xdr:row>
      <xdr:rowOff>50800</xdr:rowOff>
    </xdr:from>
    <xdr:to>
      <xdr:col>0</xdr:col>
      <xdr:colOff>1193800</xdr:colOff>
      <xdr:row>564</xdr:row>
      <xdr:rowOff>38100</xdr:rowOff>
    </xdr:to>
    <xdr:sp macro="" textlink="">
      <xdr:nvSpPr>
        <xdr:cNvPr id="71840" name="CommandButton151">
          <a:extLst>
            <a:ext uri="{63B3BB69-23CF-44E3-9099-C40C66FF867C}">
              <a14:compatExt xmlns:a14="http://schemas.microsoft.com/office/drawing/2010/main" spid="_x0000_s71840"/>
            </a:ext>
            <a:ext uri="{FF2B5EF4-FFF2-40B4-BE49-F238E27FC236}">
              <a16:creationId xmlns:a16="http://schemas.microsoft.com/office/drawing/2014/main" id="{00000000-0008-0000-0800-0000A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564</xdr:row>
      <xdr:rowOff>38100</xdr:rowOff>
    </xdr:from>
    <xdr:to>
      <xdr:col>0</xdr:col>
      <xdr:colOff>1193800</xdr:colOff>
      <xdr:row>566</xdr:row>
      <xdr:rowOff>25400</xdr:rowOff>
    </xdr:to>
    <xdr:sp macro="" textlink="">
      <xdr:nvSpPr>
        <xdr:cNvPr id="71841" name="CommandButton152">
          <a:extLst>
            <a:ext uri="{63B3BB69-23CF-44E3-9099-C40C66FF867C}">
              <a14:compatExt xmlns:a14="http://schemas.microsoft.com/office/drawing/2010/main" spid="_x0000_s71841"/>
            </a:ext>
            <a:ext uri="{FF2B5EF4-FFF2-40B4-BE49-F238E27FC236}">
              <a16:creationId xmlns:a16="http://schemas.microsoft.com/office/drawing/2014/main" id="{00000000-0008-0000-0800-0000A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566</xdr:row>
      <xdr:rowOff>38100</xdr:rowOff>
    </xdr:from>
    <xdr:to>
      <xdr:col>0</xdr:col>
      <xdr:colOff>1219200</xdr:colOff>
      <xdr:row>568</xdr:row>
      <xdr:rowOff>25400</xdr:rowOff>
    </xdr:to>
    <xdr:sp macro="" textlink="">
      <xdr:nvSpPr>
        <xdr:cNvPr id="71842" name="CommandButton153">
          <a:extLst>
            <a:ext uri="{63B3BB69-23CF-44E3-9099-C40C66FF867C}">
              <a14:compatExt xmlns:a14="http://schemas.microsoft.com/office/drawing/2010/main" spid="_x0000_s71842"/>
            </a:ext>
            <a:ext uri="{FF2B5EF4-FFF2-40B4-BE49-F238E27FC236}">
              <a16:creationId xmlns:a16="http://schemas.microsoft.com/office/drawing/2014/main" id="{00000000-0008-0000-0800-0000A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568</xdr:row>
      <xdr:rowOff>12700</xdr:rowOff>
    </xdr:from>
    <xdr:to>
      <xdr:col>0</xdr:col>
      <xdr:colOff>1206500</xdr:colOff>
      <xdr:row>570</xdr:row>
      <xdr:rowOff>0</xdr:rowOff>
    </xdr:to>
    <xdr:sp macro="" textlink="">
      <xdr:nvSpPr>
        <xdr:cNvPr id="71843" name="CommandButton154">
          <a:extLst>
            <a:ext uri="{63B3BB69-23CF-44E3-9099-C40C66FF867C}">
              <a14:compatExt xmlns:a14="http://schemas.microsoft.com/office/drawing/2010/main" spid="_x0000_s71843"/>
            </a:ext>
            <a:ext uri="{FF2B5EF4-FFF2-40B4-BE49-F238E27FC236}">
              <a16:creationId xmlns:a16="http://schemas.microsoft.com/office/drawing/2014/main" id="{00000000-0008-0000-0800-0000A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569</xdr:row>
      <xdr:rowOff>152400</xdr:rowOff>
    </xdr:from>
    <xdr:to>
      <xdr:col>0</xdr:col>
      <xdr:colOff>1206500</xdr:colOff>
      <xdr:row>571</xdr:row>
      <xdr:rowOff>139700</xdr:rowOff>
    </xdr:to>
    <xdr:sp macro="" textlink="">
      <xdr:nvSpPr>
        <xdr:cNvPr id="71844" name="CommandButton155">
          <a:extLst>
            <a:ext uri="{63B3BB69-23CF-44E3-9099-C40C66FF867C}">
              <a14:compatExt xmlns:a14="http://schemas.microsoft.com/office/drawing/2010/main" spid="_x0000_s71844"/>
            </a:ext>
            <a:ext uri="{FF2B5EF4-FFF2-40B4-BE49-F238E27FC236}">
              <a16:creationId xmlns:a16="http://schemas.microsoft.com/office/drawing/2014/main" id="{00000000-0008-0000-0800-0000A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571</xdr:row>
      <xdr:rowOff>152400</xdr:rowOff>
    </xdr:from>
    <xdr:to>
      <xdr:col>0</xdr:col>
      <xdr:colOff>1193800</xdr:colOff>
      <xdr:row>573</xdr:row>
      <xdr:rowOff>139700</xdr:rowOff>
    </xdr:to>
    <xdr:sp macro="" textlink="">
      <xdr:nvSpPr>
        <xdr:cNvPr id="71845" name="CommandButton156">
          <a:extLst>
            <a:ext uri="{63B3BB69-23CF-44E3-9099-C40C66FF867C}">
              <a14:compatExt xmlns:a14="http://schemas.microsoft.com/office/drawing/2010/main" spid="_x0000_s71845"/>
            </a:ext>
            <a:ext uri="{FF2B5EF4-FFF2-40B4-BE49-F238E27FC236}">
              <a16:creationId xmlns:a16="http://schemas.microsoft.com/office/drawing/2014/main" id="{00000000-0008-0000-0800-0000A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574</xdr:row>
      <xdr:rowOff>12700</xdr:rowOff>
    </xdr:from>
    <xdr:to>
      <xdr:col>0</xdr:col>
      <xdr:colOff>1181100</xdr:colOff>
      <xdr:row>576</xdr:row>
      <xdr:rowOff>0</xdr:rowOff>
    </xdr:to>
    <xdr:sp macro="" textlink="">
      <xdr:nvSpPr>
        <xdr:cNvPr id="71846" name="CommandButton157">
          <a:extLst>
            <a:ext uri="{63B3BB69-23CF-44E3-9099-C40C66FF867C}">
              <a14:compatExt xmlns:a14="http://schemas.microsoft.com/office/drawing/2010/main" spid="_x0000_s71846"/>
            </a:ext>
            <a:ext uri="{FF2B5EF4-FFF2-40B4-BE49-F238E27FC236}">
              <a16:creationId xmlns:a16="http://schemas.microsoft.com/office/drawing/2014/main" id="{00000000-0008-0000-0800-0000A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576</xdr:row>
      <xdr:rowOff>38100</xdr:rowOff>
    </xdr:from>
    <xdr:to>
      <xdr:col>0</xdr:col>
      <xdr:colOff>1206500</xdr:colOff>
      <xdr:row>578</xdr:row>
      <xdr:rowOff>25400</xdr:rowOff>
    </xdr:to>
    <xdr:sp macro="" textlink="">
      <xdr:nvSpPr>
        <xdr:cNvPr id="71847" name="CommandButton158">
          <a:extLst>
            <a:ext uri="{63B3BB69-23CF-44E3-9099-C40C66FF867C}">
              <a14:compatExt xmlns:a14="http://schemas.microsoft.com/office/drawing/2010/main" spid="_x0000_s71847"/>
            </a:ext>
            <a:ext uri="{FF2B5EF4-FFF2-40B4-BE49-F238E27FC236}">
              <a16:creationId xmlns:a16="http://schemas.microsoft.com/office/drawing/2014/main" id="{00000000-0008-0000-0800-0000A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578</xdr:row>
      <xdr:rowOff>38100</xdr:rowOff>
    </xdr:from>
    <xdr:to>
      <xdr:col>0</xdr:col>
      <xdr:colOff>1193800</xdr:colOff>
      <xdr:row>580</xdr:row>
      <xdr:rowOff>25400</xdr:rowOff>
    </xdr:to>
    <xdr:sp macro="" textlink="">
      <xdr:nvSpPr>
        <xdr:cNvPr id="71848" name="CommandButton159">
          <a:extLst>
            <a:ext uri="{63B3BB69-23CF-44E3-9099-C40C66FF867C}">
              <a14:compatExt xmlns:a14="http://schemas.microsoft.com/office/drawing/2010/main" spid="_x0000_s71848"/>
            </a:ext>
            <a:ext uri="{FF2B5EF4-FFF2-40B4-BE49-F238E27FC236}">
              <a16:creationId xmlns:a16="http://schemas.microsoft.com/office/drawing/2014/main" id="{00000000-0008-0000-0800-0000A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580</xdr:row>
      <xdr:rowOff>25400</xdr:rowOff>
    </xdr:from>
    <xdr:to>
      <xdr:col>0</xdr:col>
      <xdr:colOff>1435100</xdr:colOff>
      <xdr:row>582</xdr:row>
      <xdr:rowOff>12700</xdr:rowOff>
    </xdr:to>
    <xdr:sp macro="" textlink="">
      <xdr:nvSpPr>
        <xdr:cNvPr id="71849" name="CommandButton160">
          <a:extLst>
            <a:ext uri="{63B3BB69-23CF-44E3-9099-C40C66FF867C}">
              <a14:compatExt xmlns:a14="http://schemas.microsoft.com/office/drawing/2010/main" spid="_x0000_s71849"/>
            </a:ext>
            <a:ext uri="{FF2B5EF4-FFF2-40B4-BE49-F238E27FC236}">
              <a16:creationId xmlns:a16="http://schemas.microsoft.com/office/drawing/2014/main" id="{00000000-0008-0000-0800-0000A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582</xdr:row>
      <xdr:rowOff>25400</xdr:rowOff>
    </xdr:from>
    <xdr:to>
      <xdr:col>0</xdr:col>
      <xdr:colOff>1460500</xdr:colOff>
      <xdr:row>584</xdr:row>
      <xdr:rowOff>12700</xdr:rowOff>
    </xdr:to>
    <xdr:sp macro="" textlink="">
      <xdr:nvSpPr>
        <xdr:cNvPr id="71850" name="CommandButton161">
          <a:extLst>
            <a:ext uri="{63B3BB69-23CF-44E3-9099-C40C66FF867C}">
              <a14:compatExt xmlns:a14="http://schemas.microsoft.com/office/drawing/2010/main" spid="_x0000_s71850"/>
            </a:ext>
            <a:ext uri="{FF2B5EF4-FFF2-40B4-BE49-F238E27FC236}">
              <a16:creationId xmlns:a16="http://schemas.microsoft.com/office/drawing/2014/main" id="{00000000-0008-0000-0800-0000A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604</xdr:row>
      <xdr:rowOff>50800</xdr:rowOff>
    </xdr:from>
    <xdr:to>
      <xdr:col>0</xdr:col>
      <xdr:colOff>1193800</xdr:colOff>
      <xdr:row>606</xdr:row>
      <xdr:rowOff>38100</xdr:rowOff>
    </xdr:to>
    <xdr:sp macro="" textlink="">
      <xdr:nvSpPr>
        <xdr:cNvPr id="71851" name="CommandButton162">
          <a:extLst>
            <a:ext uri="{63B3BB69-23CF-44E3-9099-C40C66FF867C}">
              <a14:compatExt xmlns:a14="http://schemas.microsoft.com/office/drawing/2010/main" spid="_x0000_s71851"/>
            </a:ext>
            <a:ext uri="{FF2B5EF4-FFF2-40B4-BE49-F238E27FC236}">
              <a16:creationId xmlns:a16="http://schemas.microsoft.com/office/drawing/2014/main" id="{00000000-0008-0000-0800-0000A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606</xdr:row>
      <xdr:rowOff>38100</xdr:rowOff>
    </xdr:from>
    <xdr:to>
      <xdr:col>0</xdr:col>
      <xdr:colOff>1193800</xdr:colOff>
      <xdr:row>608</xdr:row>
      <xdr:rowOff>25400</xdr:rowOff>
    </xdr:to>
    <xdr:sp macro="" textlink="">
      <xdr:nvSpPr>
        <xdr:cNvPr id="71852" name="CommandButton163">
          <a:extLst>
            <a:ext uri="{63B3BB69-23CF-44E3-9099-C40C66FF867C}">
              <a14:compatExt xmlns:a14="http://schemas.microsoft.com/office/drawing/2010/main" spid="_x0000_s71852"/>
            </a:ext>
            <a:ext uri="{FF2B5EF4-FFF2-40B4-BE49-F238E27FC236}">
              <a16:creationId xmlns:a16="http://schemas.microsoft.com/office/drawing/2014/main" id="{00000000-0008-0000-0800-0000A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608</xdr:row>
      <xdr:rowOff>38100</xdr:rowOff>
    </xdr:from>
    <xdr:to>
      <xdr:col>0</xdr:col>
      <xdr:colOff>1219200</xdr:colOff>
      <xdr:row>610</xdr:row>
      <xdr:rowOff>25400</xdr:rowOff>
    </xdr:to>
    <xdr:sp macro="" textlink="">
      <xdr:nvSpPr>
        <xdr:cNvPr id="71853" name="CommandButton164">
          <a:extLst>
            <a:ext uri="{63B3BB69-23CF-44E3-9099-C40C66FF867C}">
              <a14:compatExt xmlns:a14="http://schemas.microsoft.com/office/drawing/2010/main" spid="_x0000_s71853"/>
            </a:ext>
            <a:ext uri="{FF2B5EF4-FFF2-40B4-BE49-F238E27FC236}">
              <a16:creationId xmlns:a16="http://schemas.microsoft.com/office/drawing/2014/main" id="{00000000-0008-0000-0800-0000A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610</xdr:row>
      <xdr:rowOff>12700</xdr:rowOff>
    </xdr:from>
    <xdr:to>
      <xdr:col>0</xdr:col>
      <xdr:colOff>1206500</xdr:colOff>
      <xdr:row>612</xdr:row>
      <xdr:rowOff>0</xdr:rowOff>
    </xdr:to>
    <xdr:sp macro="" textlink="">
      <xdr:nvSpPr>
        <xdr:cNvPr id="71854" name="CommandButton165">
          <a:extLst>
            <a:ext uri="{63B3BB69-23CF-44E3-9099-C40C66FF867C}">
              <a14:compatExt xmlns:a14="http://schemas.microsoft.com/office/drawing/2010/main" spid="_x0000_s71854"/>
            </a:ext>
            <a:ext uri="{FF2B5EF4-FFF2-40B4-BE49-F238E27FC236}">
              <a16:creationId xmlns:a16="http://schemas.microsoft.com/office/drawing/2014/main" id="{00000000-0008-0000-0800-0000A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611</xdr:row>
      <xdr:rowOff>152400</xdr:rowOff>
    </xdr:from>
    <xdr:to>
      <xdr:col>0</xdr:col>
      <xdr:colOff>1206500</xdr:colOff>
      <xdr:row>613</xdr:row>
      <xdr:rowOff>139700</xdr:rowOff>
    </xdr:to>
    <xdr:sp macro="" textlink="">
      <xdr:nvSpPr>
        <xdr:cNvPr id="71855" name="CommandButton166">
          <a:extLst>
            <a:ext uri="{63B3BB69-23CF-44E3-9099-C40C66FF867C}">
              <a14:compatExt xmlns:a14="http://schemas.microsoft.com/office/drawing/2010/main" spid="_x0000_s71855"/>
            </a:ext>
            <a:ext uri="{FF2B5EF4-FFF2-40B4-BE49-F238E27FC236}">
              <a16:creationId xmlns:a16="http://schemas.microsoft.com/office/drawing/2014/main" id="{00000000-0008-0000-0800-0000A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613</xdr:row>
      <xdr:rowOff>152400</xdr:rowOff>
    </xdr:from>
    <xdr:to>
      <xdr:col>0</xdr:col>
      <xdr:colOff>1193800</xdr:colOff>
      <xdr:row>615</xdr:row>
      <xdr:rowOff>139700</xdr:rowOff>
    </xdr:to>
    <xdr:sp macro="" textlink="">
      <xdr:nvSpPr>
        <xdr:cNvPr id="71856" name="CommandButton167">
          <a:extLst>
            <a:ext uri="{63B3BB69-23CF-44E3-9099-C40C66FF867C}">
              <a14:compatExt xmlns:a14="http://schemas.microsoft.com/office/drawing/2010/main" spid="_x0000_s71856"/>
            </a:ext>
            <a:ext uri="{FF2B5EF4-FFF2-40B4-BE49-F238E27FC236}">
              <a16:creationId xmlns:a16="http://schemas.microsoft.com/office/drawing/2014/main" id="{00000000-0008-0000-0800-0000B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616</xdr:row>
      <xdr:rowOff>12700</xdr:rowOff>
    </xdr:from>
    <xdr:to>
      <xdr:col>0</xdr:col>
      <xdr:colOff>1181100</xdr:colOff>
      <xdr:row>618</xdr:row>
      <xdr:rowOff>0</xdr:rowOff>
    </xdr:to>
    <xdr:sp macro="" textlink="">
      <xdr:nvSpPr>
        <xdr:cNvPr id="71857" name="CommandButton168">
          <a:extLst>
            <a:ext uri="{63B3BB69-23CF-44E3-9099-C40C66FF867C}">
              <a14:compatExt xmlns:a14="http://schemas.microsoft.com/office/drawing/2010/main" spid="_x0000_s71857"/>
            </a:ext>
            <a:ext uri="{FF2B5EF4-FFF2-40B4-BE49-F238E27FC236}">
              <a16:creationId xmlns:a16="http://schemas.microsoft.com/office/drawing/2014/main" id="{00000000-0008-0000-0800-0000B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618</xdr:row>
      <xdr:rowOff>38100</xdr:rowOff>
    </xdr:from>
    <xdr:to>
      <xdr:col>0</xdr:col>
      <xdr:colOff>1206500</xdr:colOff>
      <xdr:row>620</xdr:row>
      <xdr:rowOff>25400</xdr:rowOff>
    </xdr:to>
    <xdr:sp macro="" textlink="">
      <xdr:nvSpPr>
        <xdr:cNvPr id="71858" name="CommandButton169">
          <a:extLst>
            <a:ext uri="{63B3BB69-23CF-44E3-9099-C40C66FF867C}">
              <a14:compatExt xmlns:a14="http://schemas.microsoft.com/office/drawing/2010/main" spid="_x0000_s71858"/>
            </a:ext>
            <a:ext uri="{FF2B5EF4-FFF2-40B4-BE49-F238E27FC236}">
              <a16:creationId xmlns:a16="http://schemas.microsoft.com/office/drawing/2014/main" id="{00000000-0008-0000-0800-0000B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620</xdr:row>
      <xdr:rowOff>38100</xdr:rowOff>
    </xdr:from>
    <xdr:to>
      <xdr:col>0</xdr:col>
      <xdr:colOff>1193800</xdr:colOff>
      <xdr:row>622</xdr:row>
      <xdr:rowOff>25400</xdr:rowOff>
    </xdr:to>
    <xdr:sp macro="" textlink="">
      <xdr:nvSpPr>
        <xdr:cNvPr id="71859" name="CommandButton170">
          <a:extLst>
            <a:ext uri="{63B3BB69-23CF-44E3-9099-C40C66FF867C}">
              <a14:compatExt xmlns:a14="http://schemas.microsoft.com/office/drawing/2010/main" spid="_x0000_s71859"/>
            </a:ext>
            <a:ext uri="{FF2B5EF4-FFF2-40B4-BE49-F238E27FC236}">
              <a16:creationId xmlns:a16="http://schemas.microsoft.com/office/drawing/2014/main" id="{00000000-0008-0000-0800-0000B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622</xdr:row>
      <xdr:rowOff>25400</xdr:rowOff>
    </xdr:from>
    <xdr:to>
      <xdr:col>0</xdr:col>
      <xdr:colOff>1435100</xdr:colOff>
      <xdr:row>624</xdr:row>
      <xdr:rowOff>12700</xdr:rowOff>
    </xdr:to>
    <xdr:sp macro="" textlink="">
      <xdr:nvSpPr>
        <xdr:cNvPr id="71860" name="CommandButton171">
          <a:extLst>
            <a:ext uri="{63B3BB69-23CF-44E3-9099-C40C66FF867C}">
              <a14:compatExt xmlns:a14="http://schemas.microsoft.com/office/drawing/2010/main" spid="_x0000_s71860"/>
            </a:ext>
            <a:ext uri="{FF2B5EF4-FFF2-40B4-BE49-F238E27FC236}">
              <a16:creationId xmlns:a16="http://schemas.microsoft.com/office/drawing/2014/main" id="{00000000-0008-0000-0800-0000B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624</xdr:row>
      <xdr:rowOff>25400</xdr:rowOff>
    </xdr:from>
    <xdr:to>
      <xdr:col>0</xdr:col>
      <xdr:colOff>1460500</xdr:colOff>
      <xdr:row>626</xdr:row>
      <xdr:rowOff>12700</xdr:rowOff>
    </xdr:to>
    <xdr:sp macro="" textlink="">
      <xdr:nvSpPr>
        <xdr:cNvPr id="71861" name="CommandButton172">
          <a:extLst>
            <a:ext uri="{63B3BB69-23CF-44E3-9099-C40C66FF867C}">
              <a14:compatExt xmlns:a14="http://schemas.microsoft.com/office/drawing/2010/main" spid="_x0000_s71861"/>
            </a:ext>
            <a:ext uri="{FF2B5EF4-FFF2-40B4-BE49-F238E27FC236}">
              <a16:creationId xmlns:a16="http://schemas.microsoft.com/office/drawing/2014/main" id="{00000000-0008-0000-0800-0000B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647</xdr:row>
      <xdr:rowOff>50800</xdr:rowOff>
    </xdr:from>
    <xdr:to>
      <xdr:col>0</xdr:col>
      <xdr:colOff>1193800</xdr:colOff>
      <xdr:row>649</xdr:row>
      <xdr:rowOff>38100</xdr:rowOff>
    </xdr:to>
    <xdr:sp macro="" textlink="">
      <xdr:nvSpPr>
        <xdr:cNvPr id="71862" name="CommandButton173">
          <a:extLst>
            <a:ext uri="{63B3BB69-23CF-44E3-9099-C40C66FF867C}">
              <a14:compatExt xmlns:a14="http://schemas.microsoft.com/office/drawing/2010/main" spid="_x0000_s71862"/>
            </a:ext>
            <a:ext uri="{FF2B5EF4-FFF2-40B4-BE49-F238E27FC236}">
              <a16:creationId xmlns:a16="http://schemas.microsoft.com/office/drawing/2014/main" id="{00000000-0008-0000-0800-0000B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649</xdr:row>
      <xdr:rowOff>38100</xdr:rowOff>
    </xdr:from>
    <xdr:to>
      <xdr:col>0</xdr:col>
      <xdr:colOff>1193800</xdr:colOff>
      <xdr:row>651</xdr:row>
      <xdr:rowOff>25400</xdr:rowOff>
    </xdr:to>
    <xdr:sp macro="" textlink="">
      <xdr:nvSpPr>
        <xdr:cNvPr id="71863" name="CommandButton174">
          <a:extLst>
            <a:ext uri="{63B3BB69-23CF-44E3-9099-C40C66FF867C}">
              <a14:compatExt xmlns:a14="http://schemas.microsoft.com/office/drawing/2010/main" spid="_x0000_s71863"/>
            </a:ext>
            <a:ext uri="{FF2B5EF4-FFF2-40B4-BE49-F238E27FC236}">
              <a16:creationId xmlns:a16="http://schemas.microsoft.com/office/drawing/2014/main" id="{00000000-0008-0000-0800-0000B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651</xdr:row>
      <xdr:rowOff>38100</xdr:rowOff>
    </xdr:from>
    <xdr:to>
      <xdr:col>0</xdr:col>
      <xdr:colOff>1219200</xdr:colOff>
      <xdr:row>653</xdr:row>
      <xdr:rowOff>25400</xdr:rowOff>
    </xdr:to>
    <xdr:sp macro="" textlink="">
      <xdr:nvSpPr>
        <xdr:cNvPr id="71864" name="CommandButton175">
          <a:extLst>
            <a:ext uri="{63B3BB69-23CF-44E3-9099-C40C66FF867C}">
              <a14:compatExt xmlns:a14="http://schemas.microsoft.com/office/drawing/2010/main" spid="_x0000_s71864"/>
            </a:ext>
            <a:ext uri="{FF2B5EF4-FFF2-40B4-BE49-F238E27FC236}">
              <a16:creationId xmlns:a16="http://schemas.microsoft.com/office/drawing/2014/main" id="{00000000-0008-0000-0800-0000B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653</xdr:row>
      <xdr:rowOff>12700</xdr:rowOff>
    </xdr:from>
    <xdr:to>
      <xdr:col>0</xdr:col>
      <xdr:colOff>1206500</xdr:colOff>
      <xdr:row>655</xdr:row>
      <xdr:rowOff>0</xdr:rowOff>
    </xdr:to>
    <xdr:sp macro="" textlink="">
      <xdr:nvSpPr>
        <xdr:cNvPr id="71865" name="CommandButton176">
          <a:extLst>
            <a:ext uri="{63B3BB69-23CF-44E3-9099-C40C66FF867C}">
              <a14:compatExt xmlns:a14="http://schemas.microsoft.com/office/drawing/2010/main" spid="_x0000_s71865"/>
            </a:ext>
            <a:ext uri="{FF2B5EF4-FFF2-40B4-BE49-F238E27FC236}">
              <a16:creationId xmlns:a16="http://schemas.microsoft.com/office/drawing/2014/main" id="{00000000-0008-0000-0800-0000B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654</xdr:row>
      <xdr:rowOff>152400</xdr:rowOff>
    </xdr:from>
    <xdr:to>
      <xdr:col>0</xdr:col>
      <xdr:colOff>1206500</xdr:colOff>
      <xdr:row>656</xdr:row>
      <xdr:rowOff>139700</xdr:rowOff>
    </xdr:to>
    <xdr:sp macro="" textlink="">
      <xdr:nvSpPr>
        <xdr:cNvPr id="71866" name="CommandButton177">
          <a:extLst>
            <a:ext uri="{63B3BB69-23CF-44E3-9099-C40C66FF867C}">
              <a14:compatExt xmlns:a14="http://schemas.microsoft.com/office/drawing/2010/main" spid="_x0000_s71866"/>
            </a:ext>
            <a:ext uri="{FF2B5EF4-FFF2-40B4-BE49-F238E27FC236}">
              <a16:creationId xmlns:a16="http://schemas.microsoft.com/office/drawing/2014/main" id="{00000000-0008-0000-0800-0000B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656</xdr:row>
      <xdr:rowOff>152400</xdr:rowOff>
    </xdr:from>
    <xdr:to>
      <xdr:col>0</xdr:col>
      <xdr:colOff>1193800</xdr:colOff>
      <xdr:row>658</xdr:row>
      <xdr:rowOff>139700</xdr:rowOff>
    </xdr:to>
    <xdr:sp macro="" textlink="">
      <xdr:nvSpPr>
        <xdr:cNvPr id="71867" name="CommandButton178">
          <a:extLst>
            <a:ext uri="{63B3BB69-23CF-44E3-9099-C40C66FF867C}">
              <a14:compatExt xmlns:a14="http://schemas.microsoft.com/office/drawing/2010/main" spid="_x0000_s71867"/>
            </a:ext>
            <a:ext uri="{FF2B5EF4-FFF2-40B4-BE49-F238E27FC236}">
              <a16:creationId xmlns:a16="http://schemas.microsoft.com/office/drawing/2014/main" id="{00000000-0008-0000-0800-0000B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659</xdr:row>
      <xdr:rowOff>12700</xdr:rowOff>
    </xdr:from>
    <xdr:to>
      <xdr:col>0</xdr:col>
      <xdr:colOff>1181100</xdr:colOff>
      <xdr:row>661</xdr:row>
      <xdr:rowOff>0</xdr:rowOff>
    </xdr:to>
    <xdr:sp macro="" textlink="">
      <xdr:nvSpPr>
        <xdr:cNvPr id="71868" name="CommandButton179">
          <a:extLst>
            <a:ext uri="{63B3BB69-23CF-44E3-9099-C40C66FF867C}">
              <a14:compatExt xmlns:a14="http://schemas.microsoft.com/office/drawing/2010/main" spid="_x0000_s71868"/>
            </a:ext>
            <a:ext uri="{FF2B5EF4-FFF2-40B4-BE49-F238E27FC236}">
              <a16:creationId xmlns:a16="http://schemas.microsoft.com/office/drawing/2014/main" id="{00000000-0008-0000-0800-0000B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661</xdr:row>
      <xdr:rowOff>38100</xdr:rowOff>
    </xdr:from>
    <xdr:to>
      <xdr:col>0</xdr:col>
      <xdr:colOff>1206500</xdr:colOff>
      <xdr:row>663</xdr:row>
      <xdr:rowOff>25400</xdr:rowOff>
    </xdr:to>
    <xdr:sp macro="" textlink="">
      <xdr:nvSpPr>
        <xdr:cNvPr id="71869" name="CommandButton180">
          <a:extLst>
            <a:ext uri="{63B3BB69-23CF-44E3-9099-C40C66FF867C}">
              <a14:compatExt xmlns:a14="http://schemas.microsoft.com/office/drawing/2010/main" spid="_x0000_s71869"/>
            </a:ext>
            <a:ext uri="{FF2B5EF4-FFF2-40B4-BE49-F238E27FC236}">
              <a16:creationId xmlns:a16="http://schemas.microsoft.com/office/drawing/2014/main" id="{00000000-0008-0000-0800-0000B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663</xdr:row>
      <xdr:rowOff>38100</xdr:rowOff>
    </xdr:from>
    <xdr:to>
      <xdr:col>0</xdr:col>
      <xdr:colOff>1193800</xdr:colOff>
      <xdr:row>665</xdr:row>
      <xdr:rowOff>25400</xdr:rowOff>
    </xdr:to>
    <xdr:sp macro="" textlink="">
      <xdr:nvSpPr>
        <xdr:cNvPr id="71870" name="CommandButton181">
          <a:extLst>
            <a:ext uri="{63B3BB69-23CF-44E3-9099-C40C66FF867C}">
              <a14:compatExt xmlns:a14="http://schemas.microsoft.com/office/drawing/2010/main" spid="_x0000_s71870"/>
            </a:ext>
            <a:ext uri="{FF2B5EF4-FFF2-40B4-BE49-F238E27FC236}">
              <a16:creationId xmlns:a16="http://schemas.microsoft.com/office/drawing/2014/main" id="{00000000-0008-0000-0800-0000B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665</xdr:row>
      <xdr:rowOff>25400</xdr:rowOff>
    </xdr:from>
    <xdr:to>
      <xdr:col>0</xdr:col>
      <xdr:colOff>1435100</xdr:colOff>
      <xdr:row>667</xdr:row>
      <xdr:rowOff>12700</xdr:rowOff>
    </xdr:to>
    <xdr:sp macro="" textlink="">
      <xdr:nvSpPr>
        <xdr:cNvPr id="71871" name="CommandButton182">
          <a:extLst>
            <a:ext uri="{63B3BB69-23CF-44E3-9099-C40C66FF867C}">
              <a14:compatExt xmlns:a14="http://schemas.microsoft.com/office/drawing/2010/main" spid="_x0000_s71871"/>
            </a:ext>
            <a:ext uri="{FF2B5EF4-FFF2-40B4-BE49-F238E27FC236}">
              <a16:creationId xmlns:a16="http://schemas.microsoft.com/office/drawing/2014/main" id="{00000000-0008-0000-0800-0000B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667</xdr:row>
      <xdr:rowOff>25400</xdr:rowOff>
    </xdr:from>
    <xdr:to>
      <xdr:col>0</xdr:col>
      <xdr:colOff>1460500</xdr:colOff>
      <xdr:row>669</xdr:row>
      <xdr:rowOff>12700</xdr:rowOff>
    </xdr:to>
    <xdr:sp macro="" textlink="">
      <xdr:nvSpPr>
        <xdr:cNvPr id="71872" name="CommandButton183">
          <a:extLst>
            <a:ext uri="{63B3BB69-23CF-44E3-9099-C40C66FF867C}">
              <a14:compatExt xmlns:a14="http://schemas.microsoft.com/office/drawing/2010/main" spid="_x0000_s71872"/>
            </a:ext>
            <a:ext uri="{FF2B5EF4-FFF2-40B4-BE49-F238E27FC236}">
              <a16:creationId xmlns:a16="http://schemas.microsoft.com/office/drawing/2014/main" id="{00000000-0008-0000-0800-0000C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689</xdr:row>
      <xdr:rowOff>50800</xdr:rowOff>
    </xdr:from>
    <xdr:to>
      <xdr:col>0</xdr:col>
      <xdr:colOff>1193800</xdr:colOff>
      <xdr:row>691</xdr:row>
      <xdr:rowOff>38100</xdr:rowOff>
    </xdr:to>
    <xdr:sp macro="" textlink="">
      <xdr:nvSpPr>
        <xdr:cNvPr id="71873" name="CommandButton184">
          <a:extLst>
            <a:ext uri="{63B3BB69-23CF-44E3-9099-C40C66FF867C}">
              <a14:compatExt xmlns:a14="http://schemas.microsoft.com/office/drawing/2010/main" spid="_x0000_s71873"/>
            </a:ext>
            <a:ext uri="{FF2B5EF4-FFF2-40B4-BE49-F238E27FC236}">
              <a16:creationId xmlns:a16="http://schemas.microsoft.com/office/drawing/2014/main" id="{00000000-0008-0000-0800-0000C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691</xdr:row>
      <xdr:rowOff>38100</xdr:rowOff>
    </xdr:from>
    <xdr:to>
      <xdr:col>0</xdr:col>
      <xdr:colOff>1193800</xdr:colOff>
      <xdr:row>693</xdr:row>
      <xdr:rowOff>25400</xdr:rowOff>
    </xdr:to>
    <xdr:sp macro="" textlink="">
      <xdr:nvSpPr>
        <xdr:cNvPr id="71874" name="CommandButton185">
          <a:extLst>
            <a:ext uri="{63B3BB69-23CF-44E3-9099-C40C66FF867C}">
              <a14:compatExt xmlns:a14="http://schemas.microsoft.com/office/drawing/2010/main" spid="_x0000_s71874"/>
            </a:ext>
            <a:ext uri="{FF2B5EF4-FFF2-40B4-BE49-F238E27FC236}">
              <a16:creationId xmlns:a16="http://schemas.microsoft.com/office/drawing/2014/main" id="{00000000-0008-0000-0800-0000C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693</xdr:row>
      <xdr:rowOff>38100</xdr:rowOff>
    </xdr:from>
    <xdr:to>
      <xdr:col>0</xdr:col>
      <xdr:colOff>1219200</xdr:colOff>
      <xdr:row>695</xdr:row>
      <xdr:rowOff>25400</xdr:rowOff>
    </xdr:to>
    <xdr:sp macro="" textlink="">
      <xdr:nvSpPr>
        <xdr:cNvPr id="71875" name="CommandButton186">
          <a:extLst>
            <a:ext uri="{63B3BB69-23CF-44E3-9099-C40C66FF867C}">
              <a14:compatExt xmlns:a14="http://schemas.microsoft.com/office/drawing/2010/main" spid="_x0000_s71875"/>
            </a:ext>
            <a:ext uri="{FF2B5EF4-FFF2-40B4-BE49-F238E27FC236}">
              <a16:creationId xmlns:a16="http://schemas.microsoft.com/office/drawing/2014/main" id="{00000000-0008-0000-0800-0000C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695</xdr:row>
      <xdr:rowOff>12700</xdr:rowOff>
    </xdr:from>
    <xdr:to>
      <xdr:col>0</xdr:col>
      <xdr:colOff>1206500</xdr:colOff>
      <xdr:row>697</xdr:row>
      <xdr:rowOff>0</xdr:rowOff>
    </xdr:to>
    <xdr:sp macro="" textlink="">
      <xdr:nvSpPr>
        <xdr:cNvPr id="71876" name="CommandButton187">
          <a:extLst>
            <a:ext uri="{63B3BB69-23CF-44E3-9099-C40C66FF867C}">
              <a14:compatExt xmlns:a14="http://schemas.microsoft.com/office/drawing/2010/main" spid="_x0000_s71876"/>
            </a:ext>
            <a:ext uri="{FF2B5EF4-FFF2-40B4-BE49-F238E27FC236}">
              <a16:creationId xmlns:a16="http://schemas.microsoft.com/office/drawing/2014/main" id="{00000000-0008-0000-0800-0000C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696</xdr:row>
      <xdr:rowOff>152400</xdr:rowOff>
    </xdr:from>
    <xdr:to>
      <xdr:col>0</xdr:col>
      <xdr:colOff>1206500</xdr:colOff>
      <xdr:row>698</xdr:row>
      <xdr:rowOff>139700</xdr:rowOff>
    </xdr:to>
    <xdr:sp macro="" textlink="">
      <xdr:nvSpPr>
        <xdr:cNvPr id="71877" name="CommandButton188">
          <a:extLst>
            <a:ext uri="{63B3BB69-23CF-44E3-9099-C40C66FF867C}">
              <a14:compatExt xmlns:a14="http://schemas.microsoft.com/office/drawing/2010/main" spid="_x0000_s71877"/>
            </a:ext>
            <a:ext uri="{FF2B5EF4-FFF2-40B4-BE49-F238E27FC236}">
              <a16:creationId xmlns:a16="http://schemas.microsoft.com/office/drawing/2014/main" id="{00000000-0008-0000-0800-0000C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698</xdr:row>
      <xdr:rowOff>152400</xdr:rowOff>
    </xdr:from>
    <xdr:to>
      <xdr:col>0</xdr:col>
      <xdr:colOff>1193800</xdr:colOff>
      <xdr:row>700</xdr:row>
      <xdr:rowOff>139700</xdr:rowOff>
    </xdr:to>
    <xdr:sp macro="" textlink="">
      <xdr:nvSpPr>
        <xdr:cNvPr id="71878" name="CommandButton189">
          <a:extLst>
            <a:ext uri="{63B3BB69-23CF-44E3-9099-C40C66FF867C}">
              <a14:compatExt xmlns:a14="http://schemas.microsoft.com/office/drawing/2010/main" spid="_x0000_s71878"/>
            </a:ext>
            <a:ext uri="{FF2B5EF4-FFF2-40B4-BE49-F238E27FC236}">
              <a16:creationId xmlns:a16="http://schemas.microsoft.com/office/drawing/2014/main" id="{00000000-0008-0000-0800-0000C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701</xdr:row>
      <xdr:rowOff>12700</xdr:rowOff>
    </xdr:from>
    <xdr:to>
      <xdr:col>0</xdr:col>
      <xdr:colOff>1181100</xdr:colOff>
      <xdr:row>703</xdr:row>
      <xdr:rowOff>0</xdr:rowOff>
    </xdr:to>
    <xdr:sp macro="" textlink="">
      <xdr:nvSpPr>
        <xdr:cNvPr id="71879" name="CommandButton190">
          <a:extLst>
            <a:ext uri="{63B3BB69-23CF-44E3-9099-C40C66FF867C}">
              <a14:compatExt xmlns:a14="http://schemas.microsoft.com/office/drawing/2010/main" spid="_x0000_s71879"/>
            </a:ext>
            <a:ext uri="{FF2B5EF4-FFF2-40B4-BE49-F238E27FC236}">
              <a16:creationId xmlns:a16="http://schemas.microsoft.com/office/drawing/2014/main" id="{00000000-0008-0000-0800-0000C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703</xdr:row>
      <xdr:rowOff>38100</xdr:rowOff>
    </xdr:from>
    <xdr:to>
      <xdr:col>0</xdr:col>
      <xdr:colOff>1206500</xdr:colOff>
      <xdr:row>705</xdr:row>
      <xdr:rowOff>25400</xdr:rowOff>
    </xdr:to>
    <xdr:sp macro="" textlink="">
      <xdr:nvSpPr>
        <xdr:cNvPr id="71880" name="CommandButton191">
          <a:extLst>
            <a:ext uri="{63B3BB69-23CF-44E3-9099-C40C66FF867C}">
              <a14:compatExt xmlns:a14="http://schemas.microsoft.com/office/drawing/2010/main" spid="_x0000_s71880"/>
            </a:ext>
            <a:ext uri="{FF2B5EF4-FFF2-40B4-BE49-F238E27FC236}">
              <a16:creationId xmlns:a16="http://schemas.microsoft.com/office/drawing/2014/main" id="{00000000-0008-0000-0800-0000C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705</xdr:row>
      <xdr:rowOff>38100</xdr:rowOff>
    </xdr:from>
    <xdr:to>
      <xdr:col>0</xdr:col>
      <xdr:colOff>1193800</xdr:colOff>
      <xdr:row>707</xdr:row>
      <xdr:rowOff>25400</xdr:rowOff>
    </xdr:to>
    <xdr:sp macro="" textlink="">
      <xdr:nvSpPr>
        <xdr:cNvPr id="71881" name="CommandButton192">
          <a:extLst>
            <a:ext uri="{63B3BB69-23CF-44E3-9099-C40C66FF867C}">
              <a14:compatExt xmlns:a14="http://schemas.microsoft.com/office/drawing/2010/main" spid="_x0000_s71881"/>
            </a:ext>
            <a:ext uri="{FF2B5EF4-FFF2-40B4-BE49-F238E27FC236}">
              <a16:creationId xmlns:a16="http://schemas.microsoft.com/office/drawing/2014/main" id="{00000000-0008-0000-0800-0000C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707</xdr:row>
      <xdr:rowOff>25400</xdr:rowOff>
    </xdr:from>
    <xdr:to>
      <xdr:col>0</xdr:col>
      <xdr:colOff>1435100</xdr:colOff>
      <xdr:row>709</xdr:row>
      <xdr:rowOff>12700</xdr:rowOff>
    </xdr:to>
    <xdr:sp macro="" textlink="">
      <xdr:nvSpPr>
        <xdr:cNvPr id="71882" name="CommandButton193">
          <a:extLst>
            <a:ext uri="{63B3BB69-23CF-44E3-9099-C40C66FF867C}">
              <a14:compatExt xmlns:a14="http://schemas.microsoft.com/office/drawing/2010/main" spid="_x0000_s71882"/>
            </a:ext>
            <a:ext uri="{FF2B5EF4-FFF2-40B4-BE49-F238E27FC236}">
              <a16:creationId xmlns:a16="http://schemas.microsoft.com/office/drawing/2014/main" id="{00000000-0008-0000-0800-0000C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709</xdr:row>
      <xdr:rowOff>25400</xdr:rowOff>
    </xdr:from>
    <xdr:to>
      <xdr:col>0</xdr:col>
      <xdr:colOff>1460500</xdr:colOff>
      <xdr:row>711</xdr:row>
      <xdr:rowOff>12700</xdr:rowOff>
    </xdr:to>
    <xdr:sp macro="" textlink="">
      <xdr:nvSpPr>
        <xdr:cNvPr id="71883" name="CommandButton194">
          <a:extLst>
            <a:ext uri="{63B3BB69-23CF-44E3-9099-C40C66FF867C}">
              <a14:compatExt xmlns:a14="http://schemas.microsoft.com/office/drawing/2010/main" spid="_x0000_s71883"/>
            </a:ext>
            <a:ext uri="{FF2B5EF4-FFF2-40B4-BE49-F238E27FC236}">
              <a16:creationId xmlns:a16="http://schemas.microsoft.com/office/drawing/2014/main" id="{00000000-0008-0000-0800-0000C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731</xdr:row>
      <xdr:rowOff>50800</xdr:rowOff>
    </xdr:from>
    <xdr:to>
      <xdr:col>0</xdr:col>
      <xdr:colOff>1193800</xdr:colOff>
      <xdr:row>733</xdr:row>
      <xdr:rowOff>38100</xdr:rowOff>
    </xdr:to>
    <xdr:sp macro="" textlink="">
      <xdr:nvSpPr>
        <xdr:cNvPr id="71884" name="CommandButton195">
          <a:extLst>
            <a:ext uri="{63B3BB69-23CF-44E3-9099-C40C66FF867C}">
              <a14:compatExt xmlns:a14="http://schemas.microsoft.com/office/drawing/2010/main" spid="_x0000_s71884"/>
            </a:ext>
            <a:ext uri="{FF2B5EF4-FFF2-40B4-BE49-F238E27FC236}">
              <a16:creationId xmlns:a16="http://schemas.microsoft.com/office/drawing/2014/main" id="{00000000-0008-0000-0800-0000C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733</xdr:row>
      <xdr:rowOff>38100</xdr:rowOff>
    </xdr:from>
    <xdr:to>
      <xdr:col>0</xdr:col>
      <xdr:colOff>1193800</xdr:colOff>
      <xdr:row>735</xdr:row>
      <xdr:rowOff>25400</xdr:rowOff>
    </xdr:to>
    <xdr:sp macro="" textlink="">
      <xdr:nvSpPr>
        <xdr:cNvPr id="71885" name="CommandButton196">
          <a:extLst>
            <a:ext uri="{63B3BB69-23CF-44E3-9099-C40C66FF867C}">
              <a14:compatExt xmlns:a14="http://schemas.microsoft.com/office/drawing/2010/main" spid="_x0000_s71885"/>
            </a:ext>
            <a:ext uri="{FF2B5EF4-FFF2-40B4-BE49-F238E27FC236}">
              <a16:creationId xmlns:a16="http://schemas.microsoft.com/office/drawing/2014/main" id="{00000000-0008-0000-0800-0000C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735</xdr:row>
      <xdr:rowOff>38100</xdr:rowOff>
    </xdr:from>
    <xdr:to>
      <xdr:col>0</xdr:col>
      <xdr:colOff>1219200</xdr:colOff>
      <xdr:row>737</xdr:row>
      <xdr:rowOff>25400</xdr:rowOff>
    </xdr:to>
    <xdr:sp macro="" textlink="">
      <xdr:nvSpPr>
        <xdr:cNvPr id="71886" name="CommandButton197">
          <a:extLst>
            <a:ext uri="{63B3BB69-23CF-44E3-9099-C40C66FF867C}">
              <a14:compatExt xmlns:a14="http://schemas.microsoft.com/office/drawing/2010/main" spid="_x0000_s71886"/>
            </a:ext>
            <a:ext uri="{FF2B5EF4-FFF2-40B4-BE49-F238E27FC236}">
              <a16:creationId xmlns:a16="http://schemas.microsoft.com/office/drawing/2014/main" id="{00000000-0008-0000-0800-0000C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737</xdr:row>
      <xdr:rowOff>12700</xdr:rowOff>
    </xdr:from>
    <xdr:to>
      <xdr:col>0</xdr:col>
      <xdr:colOff>1206500</xdr:colOff>
      <xdr:row>739</xdr:row>
      <xdr:rowOff>0</xdr:rowOff>
    </xdr:to>
    <xdr:sp macro="" textlink="">
      <xdr:nvSpPr>
        <xdr:cNvPr id="71887" name="CommandButton198">
          <a:extLst>
            <a:ext uri="{63B3BB69-23CF-44E3-9099-C40C66FF867C}">
              <a14:compatExt xmlns:a14="http://schemas.microsoft.com/office/drawing/2010/main" spid="_x0000_s71887"/>
            </a:ext>
            <a:ext uri="{FF2B5EF4-FFF2-40B4-BE49-F238E27FC236}">
              <a16:creationId xmlns:a16="http://schemas.microsoft.com/office/drawing/2014/main" id="{00000000-0008-0000-0800-0000C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738</xdr:row>
      <xdr:rowOff>152400</xdr:rowOff>
    </xdr:from>
    <xdr:to>
      <xdr:col>0</xdr:col>
      <xdr:colOff>1206500</xdr:colOff>
      <xdr:row>740</xdr:row>
      <xdr:rowOff>139700</xdr:rowOff>
    </xdr:to>
    <xdr:sp macro="" textlink="">
      <xdr:nvSpPr>
        <xdr:cNvPr id="71888" name="CommandButton199">
          <a:extLst>
            <a:ext uri="{63B3BB69-23CF-44E3-9099-C40C66FF867C}">
              <a14:compatExt xmlns:a14="http://schemas.microsoft.com/office/drawing/2010/main" spid="_x0000_s71888"/>
            </a:ext>
            <a:ext uri="{FF2B5EF4-FFF2-40B4-BE49-F238E27FC236}">
              <a16:creationId xmlns:a16="http://schemas.microsoft.com/office/drawing/2014/main" id="{00000000-0008-0000-0800-0000D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740</xdr:row>
      <xdr:rowOff>152400</xdr:rowOff>
    </xdr:from>
    <xdr:to>
      <xdr:col>0</xdr:col>
      <xdr:colOff>1193800</xdr:colOff>
      <xdr:row>742</xdr:row>
      <xdr:rowOff>139700</xdr:rowOff>
    </xdr:to>
    <xdr:sp macro="" textlink="">
      <xdr:nvSpPr>
        <xdr:cNvPr id="71889" name="CommandButton200">
          <a:extLst>
            <a:ext uri="{63B3BB69-23CF-44E3-9099-C40C66FF867C}">
              <a14:compatExt xmlns:a14="http://schemas.microsoft.com/office/drawing/2010/main" spid="_x0000_s71889"/>
            </a:ext>
            <a:ext uri="{FF2B5EF4-FFF2-40B4-BE49-F238E27FC236}">
              <a16:creationId xmlns:a16="http://schemas.microsoft.com/office/drawing/2014/main" id="{00000000-0008-0000-0800-0000D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743</xdr:row>
      <xdr:rowOff>12700</xdr:rowOff>
    </xdr:from>
    <xdr:to>
      <xdr:col>0</xdr:col>
      <xdr:colOff>1181100</xdr:colOff>
      <xdr:row>745</xdr:row>
      <xdr:rowOff>0</xdr:rowOff>
    </xdr:to>
    <xdr:sp macro="" textlink="">
      <xdr:nvSpPr>
        <xdr:cNvPr id="71890" name="CommandButton201">
          <a:extLst>
            <a:ext uri="{63B3BB69-23CF-44E3-9099-C40C66FF867C}">
              <a14:compatExt xmlns:a14="http://schemas.microsoft.com/office/drawing/2010/main" spid="_x0000_s71890"/>
            </a:ext>
            <a:ext uri="{FF2B5EF4-FFF2-40B4-BE49-F238E27FC236}">
              <a16:creationId xmlns:a16="http://schemas.microsoft.com/office/drawing/2014/main" id="{00000000-0008-0000-0800-0000D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745</xdr:row>
      <xdr:rowOff>38100</xdr:rowOff>
    </xdr:from>
    <xdr:to>
      <xdr:col>0</xdr:col>
      <xdr:colOff>1206500</xdr:colOff>
      <xdr:row>747</xdr:row>
      <xdr:rowOff>25400</xdr:rowOff>
    </xdr:to>
    <xdr:sp macro="" textlink="">
      <xdr:nvSpPr>
        <xdr:cNvPr id="71891" name="CommandButton202">
          <a:extLst>
            <a:ext uri="{63B3BB69-23CF-44E3-9099-C40C66FF867C}">
              <a14:compatExt xmlns:a14="http://schemas.microsoft.com/office/drawing/2010/main" spid="_x0000_s71891"/>
            </a:ext>
            <a:ext uri="{FF2B5EF4-FFF2-40B4-BE49-F238E27FC236}">
              <a16:creationId xmlns:a16="http://schemas.microsoft.com/office/drawing/2014/main" id="{00000000-0008-0000-0800-0000D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747</xdr:row>
      <xdr:rowOff>38100</xdr:rowOff>
    </xdr:from>
    <xdr:to>
      <xdr:col>0</xdr:col>
      <xdr:colOff>1193800</xdr:colOff>
      <xdr:row>749</xdr:row>
      <xdr:rowOff>25400</xdr:rowOff>
    </xdr:to>
    <xdr:sp macro="" textlink="">
      <xdr:nvSpPr>
        <xdr:cNvPr id="71892" name="CommandButton203">
          <a:extLst>
            <a:ext uri="{63B3BB69-23CF-44E3-9099-C40C66FF867C}">
              <a14:compatExt xmlns:a14="http://schemas.microsoft.com/office/drawing/2010/main" spid="_x0000_s71892"/>
            </a:ext>
            <a:ext uri="{FF2B5EF4-FFF2-40B4-BE49-F238E27FC236}">
              <a16:creationId xmlns:a16="http://schemas.microsoft.com/office/drawing/2014/main" id="{00000000-0008-0000-0800-0000D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749</xdr:row>
      <xdr:rowOff>25400</xdr:rowOff>
    </xdr:from>
    <xdr:to>
      <xdr:col>0</xdr:col>
      <xdr:colOff>1435100</xdr:colOff>
      <xdr:row>751</xdr:row>
      <xdr:rowOff>12700</xdr:rowOff>
    </xdr:to>
    <xdr:sp macro="" textlink="">
      <xdr:nvSpPr>
        <xdr:cNvPr id="71893" name="CommandButton204">
          <a:extLst>
            <a:ext uri="{63B3BB69-23CF-44E3-9099-C40C66FF867C}">
              <a14:compatExt xmlns:a14="http://schemas.microsoft.com/office/drawing/2010/main" spid="_x0000_s71893"/>
            </a:ext>
            <a:ext uri="{FF2B5EF4-FFF2-40B4-BE49-F238E27FC236}">
              <a16:creationId xmlns:a16="http://schemas.microsoft.com/office/drawing/2014/main" id="{00000000-0008-0000-0800-0000D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751</xdr:row>
      <xdr:rowOff>25400</xdr:rowOff>
    </xdr:from>
    <xdr:to>
      <xdr:col>0</xdr:col>
      <xdr:colOff>1460500</xdr:colOff>
      <xdr:row>753</xdr:row>
      <xdr:rowOff>12700</xdr:rowOff>
    </xdr:to>
    <xdr:sp macro="" textlink="">
      <xdr:nvSpPr>
        <xdr:cNvPr id="71894" name="CommandButton205">
          <a:extLst>
            <a:ext uri="{63B3BB69-23CF-44E3-9099-C40C66FF867C}">
              <a14:compatExt xmlns:a14="http://schemas.microsoft.com/office/drawing/2010/main" spid="_x0000_s71894"/>
            </a:ext>
            <a:ext uri="{FF2B5EF4-FFF2-40B4-BE49-F238E27FC236}">
              <a16:creationId xmlns:a16="http://schemas.microsoft.com/office/drawing/2014/main" id="{00000000-0008-0000-0800-0000D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772</xdr:row>
      <xdr:rowOff>50800</xdr:rowOff>
    </xdr:from>
    <xdr:to>
      <xdr:col>0</xdr:col>
      <xdr:colOff>1193800</xdr:colOff>
      <xdr:row>774</xdr:row>
      <xdr:rowOff>38100</xdr:rowOff>
    </xdr:to>
    <xdr:sp macro="" textlink="">
      <xdr:nvSpPr>
        <xdr:cNvPr id="71895" name="CommandButton206">
          <a:extLst>
            <a:ext uri="{63B3BB69-23CF-44E3-9099-C40C66FF867C}">
              <a14:compatExt xmlns:a14="http://schemas.microsoft.com/office/drawing/2010/main" spid="_x0000_s71895"/>
            </a:ext>
            <a:ext uri="{FF2B5EF4-FFF2-40B4-BE49-F238E27FC236}">
              <a16:creationId xmlns:a16="http://schemas.microsoft.com/office/drawing/2014/main" id="{00000000-0008-0000-0800-0000D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774</xdr:row>
      <xdr:rowOff>38100</xdr:rowOff>
    </xdr:from>
    <xdr:to>
      <xdr:col>0</xdr:col>
      <xdr:colOff>1193800</xdr:colOff>
      <xdr:row>776</xdr:row>
      <xdr:rowOff>25400</xdr:rowOff>
    </xdr:to>
    <xdr:sp macro="" textlink="">
      <xdr:nvSpPr>
        <xdr:cNvPr id="71896" name="CommandButton207">
          <a:extLst>
            <a:ext uri="{63B3BB69-23CF-44E3-9099-C40C66FF867C}">
              <a14:compatExt xmlns:a14="http://schemas.microsoft.com/office/drawing/2010/main" spid="_x0000_s71896"/>
            </a:ext>
            <a:ext uri="{FF2B5EF4-FFF2-40B4-BE49-F238E27FC236}">
              <a16:creationId xmlns:a16="http://schemas.microsoft.com/office/drawing/2014/main" id="{00000000-0008-0000-0800-0000D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776</xdr:row>
      <xdr:rowOff>38100</xdr:rowOff>
    </xdr:from>
    <xdr:to>
      <xdr:col>0</xdr:col>
      <xdr:colOff>1219200</xdr:colOff>
      <xdr:row>778</xdr:row>
      <xdr:rowOff>25400</xdr:rowOff>
    </xdr:to>
    <xdr:sp macro="" textlink="">
      <xdr:nvSpPr>
        <xdr:cNvPr id="71897" name="CommandButton208">
          <a:extLst>
            <a:ext uri="{63B3BB69-23CF-44E3-9099-C40C66FF867C}">
              <a14:compatExt xmlns:a14="http://schemas.microsoft.com/office/drawing/2010/main" spid="_x0000_s71897"/>
            </a:ext>
            <a:ext uri="{FF2B5EF4-FFF2-40B4-BE49-F238E27FC236}">
              <a16:creationId xmlns:a16="http://schemas.microsoft.com/office/drawing/2014/main" id="{00000000-0008-0000-0800-0000D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778</xdr:row>
      <xdr:rowOff>12700</xdr:rowOff>
    </xdr:from>
    <xdr:to>
      <xdr:col>0</xdr:col>
      <xdr:colOff>1206500</xdr:colOff>
      <xdr:row>780</xdr:row>
      <xdr:rowOff>0</xdr:rowOff>
    </xdr:to>
    <xdr:sp macro="" textlink="">
      <xdr:nvSpPr>
        <xdr:cNvPr id="71898" name="CommandButton209">
          <a:extLst>
            <a:ext uri="{63B3BB69-23CF-44E3-9099-C40C66FF867C}">
              <a14:compatExt xmlns:a14="http://schemas.microsoft.com/office/drawing/2010/main" spid="_x0000_s71898"/>
            </a:ext>
            <a:ext uri="{FF2B5EF4-FFF2-40B4-BE49-F238E27FC236}">
              <a16:creationId xmlns:a16="http://schemas.microsoft.com/office/drawing/2014/main" id="{00000000-0008-0000-0800-0000D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779</xdr:row>
      <xdr:rowOff>152400</xdr:rowOff>
    </xdr:from>
    <xdr:to>
      <xdr:col>0</xdr:col>
      <xdr:colOff>1206500</xdr:colOff>
      <xdr:row>781</xdr:row>
      <xdr:rowOff>139700</xdr:rowOff>
    </xdr:to>
    <xdr:sp macro="" textlink="">
      <xdr:nvSpPr>
        <xdr:cNvPr id="71899" name="CommandButton210">
          <a:extLst>
            <a:ext uri="{63B3BB69-23CF-44E3-9099-C40C66FF867C}">
              <a14:compatExt xmlns:a14="http://schemas.microsoft.com/office/drawing/2010/main" spid="_x0000_s71899"/>
            </a:ext>
            <a:ext uri="{FF2B5EF4-FFF2-40B4-BE49-F238E27FC236}">
              <a16:creationId xmlns:a16="http://schemas.microsoft.com/office/drawing/2014/main" id="{00000000-0008-0000-0800-0000D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781</xdr:row>
      <xdr:rowOff>152400</xdr:rowOff>
    </xdr:from>
    <xdr:to>
      <xdr:col>0</xdr:col>
      <xdr:colOff>1193800</xdr:colOff>
      <xdr:row>783</xdr:row>
      <xdr:rowOff>139700</xdr:rowOff>
    </xdr:to>
    <xdr:sp macro="" textlink="">
      <xdr:nvSpPr>
        <xdr:cNvPr id="71900" name="CommandButton211">
          <a:extLst>
            <a:ext uri="{63B3BB69-23CF-44E3-9099-C40C66FF867C}">
              <a14:compatExt xmlns:a14="http://schemas.microsoft.com/office/drawing/2010/main" spid="_x0000_s71900"/>
            </a:ext>
            <a:ext uri="{FF2B5EF4-FFF2-40B4-BE49-F238E27FC236}">
              <a16:creationId xmlns:a16="http://schemas.microsoft.com/office/drawing/2014/main" id="{00000000-0008-0000-0800-0000D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784</xdr:row>
      <xdr:rowOff>12700</xdr:rowOff>
    </xdr:from>
    <xdr:to>
      <xdr:col>0</xdr:col>
      <xdr:colOff>1181100</xdr:colOff>
      <xdr:row>786</xdr:row>
      <xdr:rowOff>0</xdr:rowOff>
    </xdr:to>
    <xdr:sp macro="" textlink="">
      <xdr:nvSpPr>
        <xdr:cNvPr id="71901" name="CommandButton212">
          <a:extLst>
            <a:ext uri="{63B3BB69-23CF-44E3-9099-C40C66FF867C}">
              <a14:compatExt xmlns:a14="http://schemas.microsoft.com/office/drawing/2010/main" spid="_x0000_s71901"/>
            </a:ext>
            <a:ext uri="{FF2B5EF4-FFF2-40B4-BE49-F238E27FC236}">
              <a16:creationId xmlns:a16="http://schemas.microsoft.com/office/drawing/2014/main" id="{00000000-0008-0000-0800-0000D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786</xdr:row>
      <xdr:rowOff>38100</xdr:rowOff>
    </xdr:from>
    <xdr:to>
      <xdr:col>0</xdr:col>
      <xdr:colOff>1206500</xdr:colOff>
      <xdr:row>788</xdr:row>
      <xdr:rowOff>25400</xdr:rowOff>
    </xdr:to>
    <xdr:sp macro="" textlink="">
      <xdr:nvSpPr>
        <xdr:cNvPr id="71902" name="CommandButton213">
          <a:extLst>
            <a:ext uri="{63B3BB69-23CF-44E3-9099-C40C66FF867C}">
              <a14:compatExt xmlns:a14="http://schemas.microsoft.com/office/drawing/2010/main" spid="_x0000_s71902"/>
            </a:ext>
            <a:ext uri="{FF2B5EF4-FFF2-40B4-BE49-F238E27FC236}">
              <a16:creationId xmlns:a16="http://schemas.microsoft.com/office/drawing/2014/main" id="{00000000-0008-0000-0800-0000D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788</xdr:row>
      <xdr:rowOff>38100</xdr:rowOff>
    </xdr:from>
    <xdr:to>
      <xdr:col>0</xdr:col>
      <xdr:colOff>1193800</xdr:colOff>
      <xdr:row>790</xdr:row>
      <xdr:rowOff>25400</xdr:rowOff>
    </xdr:to>
    <xdr:sp macro="" textlink="">
      <xdr:nvSpPr>
        <xdr:cNvPr id="71903" name="CommandButton214">
          <a:extLst>
            <a:ext uri="{63B3BB69-23CF-44E3-9099-C40C66FF867C}">
              <a14:compatExt xmlns:a14="http://schemas.microsoft.com/office/drawing/2010/main" spid="_x0000_s71903"/>
            </a:ext>
            <a:ext uri="{FF2B5EF4-FFF2-40B4-BE49-F238E27FC236}">
              <a16:creationId xmlns:a16="http://schemas.microsoft.com/office/drawing/2014/main" id="{00000000-0008-0000-0800-0000D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790</xdr:row>
      <xdr:rowOff>25400</xdr:rowOff>
    </xdr:from>
    <xdr:to>
      <xdr:col>0</xdr:col>
      <xdr:colOff>1435100</xdr:colOff>
      <xdr:row>792</xdr:row>
      <xdr:rowOff>12700</xdr:rowOff>
    </xdr:to>
    <xdr:sp macro="" textlink="">
      <xdr:nvSpPr>
        <xdr:cNvPr id="71904" name="CommandButton215">
          <a:extLst>
            <a:ext uri="{63B3BB69-23CF-44E3-9099-C40C66FF867C}">
              <a14:compatExt xmlns:a14="http://schemas.microsoft.com/office/drawing/2010/main" spid="_x0000_s71904"/>
            </a:ext>
            <a:ext uri="{FF2B5EF4-FFF2-40B4-BE49-F238E27FC236}">
              <a16:creationId xmlns:a16="http://schemas.microsoft.com/office/drawing/2014/main" id="{00000000-0008-0000-0800-0000E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792</xdr:row>
      <xdr:rowOff>25400</xdr:rowOff>
    </xdr:from>
    <xdr:to>
      <xdr:col>0</xdr:col>
      <xdr:colOff>1460500</xdr:colOff>
      <xdr:row>794</xdr:row>
      <xdr:rowOff>12700</xdr:rowOff>
    </xdr:to>
    <xdr:sp macro="" textlink="">
      <xdr:nvSpPr>
        <xdr:cNvPr id="71905" name="CommandButton216">
          <a:extLst>
            <a:ext uri="{63B3BB69-23CF-44E3-9099-C40C66FF867C}">
              <a14:compatExt xmlns:a14="http://schemas.microsoft.com/office/drawing/2010/main" spid="_x0000_s71905"/>
            </a:ext>
            <a:ext uri="{FF2B5EF4-FFF2-40B4-BE49-F238E27FC236}">
              <a16:creationId xmlns:a16="http://schemas.microsoft.com/office/drawing/2014/main" id="{00000000-0008-0000-0800-0000E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57</xdr:row>
      <xdr:rowOff>0</xdr:rowOff>
    </xdr:from>
    <xdr:to>
      <xdr:col>77</xdr:col>
      <xdr:colOff>444500</xdr:colOff>
      <xdr:row>58</xdr:row>
      <xdr:rowOff>152400</xdr:rowOff>
    </xdr:to>
    <xdr:sp macro="" textlink="">
      <xdr:nvSpPr>
        <xdr:cNvPr id="71906" name="CommandButton217">
          <a:extLst>
            <a:ext uri="{63B3BB69-23CF-44E3-9099-C40C66FF867C}">
              <a14:compatExt xmlns:a14="http://schemas.microsoft.com/office/drawing/2010/main" spid="_x0000_s71906"/>
            </a:ext>
            <a:ext uri="{FF2B5EF4-FFF2-40B4-BE49-F238E27FC236}">
              <a16:creationId xmlns:a16="http://schemas.microsoft.com/office/drawing/2014/main" id="{00000000-0008-0000-0800-0000E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58</xdr:row>
      <xdr:rowOff>152400</xdr:rowOff>
    </xdr:from>
    <xdr:to>
      <xdr:col>77</xdr:col>
      <xdr:colOff>469900</xdr:colOff>
      <xdr:row>60</xdr:row>
      <xdr:rowOff>139700</xdr:rowOff>
    </xdr:to>
    <xdr:sp macro="" textlink="">
      <xdr:nvSpPr>
        <xdr:cNvPr id="71907" name="CommandButton218">
          <a:extLst>
            <a:ext uri="{63B3BB69-23CF-44E3-9099-C40C66FF867C}">
              <a14:compatExt xmlns:a14="http://schemas.microsoft.com/office/drawing/2010/main" spid="_x0000_s71907"/>
            </a:ext>
            <a:ext uri="{FF2B5EF4-FFF2-40B4-BE49-F238E27FC236}">
              <a16:creationId xmlns:a16="http://schemas.microsoft.com/office/drawing/2014/main" id="{00000000-0008-0000-0800-0000E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60</xdr:row>
      <xdr:rowOff>152400</xdr:rowOff>
    </xdr:from>
    <xdr:to>
      <xdr:col>77</xdr:col>
      <xdr:colOff>469900</xdr:colOff>
      <xdr:row>62</xdr:row>
      <xdr:rowOff>139700</xdr:rowOff>
    </xdr:to>
    <xdr:sp macro="" textlink="">
      <xdr:nvSpPr>
        <xdr:cNvPr id="71908" name="CommandButton219">
          <a:extLst>
            <a:ext uri="{63B3BB69-23CF-44E3-9099-C40C66FF867C}">
              <a14:compatExt xmlns:a14="http://schemas.microsoft.com/office/drawing/2010/main" spid="_x0000_s71908"/>
            </a:ext>
            <a:ext uri="{FF2B5EF4-FFF2-40B4-BE49-F238E27FC236}">
              <a16:creationId xmlns:a16="http://schemas.microsoft.com/office/drawing/2014/main" id="{00000000-0008-0000-0800-0000E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63</xdr:row>
      <xdr:rowOff>12700</xdr:rowOff>
    </xdr:from>
    <xdr:to>
      <xdr:col>77</xdr:col>
      <xdr:colOff>469900</xdr:colOff>
      <xdr:row>65</xdr:row>
      <xdr:rowOff>0</xdr:rowOff>
    </xdr:to>
    <xdr:sp macro="" textlink="">
      <xdr:nvSpPr>
        <xdr:cNvPr id="71909" name="CommandButton220">
          <a:extLst>
            <a:ext uri="{63B3BB69-23CF-44E3-9099-C40C66FF867C}">
              <a14:compatExt xmlns:a14="http://schemas.microsoft.com/office/drawing/2010/main" spid="_x0000_s71909"/>
            </a:ext>
            <a:ext uri="{FF2B5EF4-FFF2-40B4-BE49-F238E27FC236}">
              <a16:creationId xmlns:a16="http://schemas.microsoft.com/office/drawing/2014/main" id="{00000000-0008-0000-0800-0000E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65</xdr:row>
      <xdr:rowOff>38100</xdr:rowOff>
    </xdr:from>
    <xdr:to>
      <xdr:col>77</xdr:col>
      <xdr:colOff>482600</xdr:colOff>
      <xdr:row>67</xdr:row>
      <xdr:rowOff>25400</xdr:rowOff>
    </xdr:to>
    <xdr:sp macro="" textlink="">
      <xdr:nvSpPr>
        <xdr:cNvPr id="71910" name="CommandButton221">
          <a:extLst>
            <a:ext uri="{63B3BB69-23CF-44E3-9099-C40C66FF867C}">
              <a14:compatExt xmlns:a14="http://schemas.microsoft.com/office/drawing/2010/main" spid="_x0000_s71910"/>
            </a:ext>
            <a:ext uri="{FF2B5EF4-FFF2-40B4-BE49-F238E27FC236}">
              <a16:creationId xmlns:a16="http://schemas.microsoft.com/office/drawing/2014/main" id="{00000000-0008-0000-0800-0000E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67</xdr:row>
      <xdr:rowOff>38100</xdr:rowOff>
    </xdr:from>
    <xdr:to>
      <xdr:col>77</xdr:col>
      <xdr:colOff>457200</xdr:colOff>
      <xdr:row>69</xdr:row>
      <xdr:rowOff>25400</xdr:rowOff>
    </xdr:to>
    <xdr:sp macro="" textlink="">
      <xdr:nvSpPr>
        <xdr:cNvPr id="71911" name="CommandButton222">
          <a:extLst>
            <a:ext uri="{63B3BB69-23CF-44E3-9099-C40C66FF867C}">
              <a14:compatExt xmlns:a14="http://schemas.microsoft.com/office/drawing/2010/main" spid="_x0000_s71911"/>
            </a:ext>
            <a:ext uri="{FF2B5EF4-FFF2-40B4-BE49-F238E27FC236}">
              <a16:creationId xmlns:a16="http://schemas.microsoft.com/office/drawing/2014/main" id="{00000000-0008-0000-0800-0000E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69</xdr:row>
      <xdr:rowOff>50800</xdr:rowOff>
    </xdr:from>
    <xdr:to>
      <xdr:col>77</xdr:col>
      <xdr:colOff>533400</xdr:colOff>
      <xdr:row>71</xdr:row>
      <xdr:rowOff>38100</xdr:rowOff>
    </xdr:to>
    <xdr:sp macro="" textlink="">
      <xdr:nvSpPr>
        <xdr:cNvPr id="71912" name="CommandButton223">
          <a:extLst>
            <a:ext uri="{63B3BB69-23CF-44E3-9099-C40C66FF867C}">
              <a14:compatExt xmlns:a14="http://schemas.microsoft.com/office/drawing/2010/main" spid="_x0000_s71912"/>
            </a:ext>
            <a:ext uri="{FF2B5EF4-FFF2-40B4-BE49-F238E27FC236}">
              <a16:creationId xmlns:a16="http://schemas.microsoft.com/office/drawing/2014/main" id="{00000000-0008-0000-0800-0000E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71</xdr:row>
      <xdr:rowOff>50800</xdr:rowOff>
    </xdr:from>
    <xdr:to>
      <xdr:col>77</xdr:col>
      <xdr:colOff>546100</xdr:colOff>
      <xdr:row>73</xdr:row>
      <xdr:rowOff>38100</xdr:rowOff>
    </xdr:to>
    <xdr:sp macro="" textlink="">
      <xdr:nvSpPr>
        <xdr:cNvPr id="71913" name="CommandButton224">
          <a:extLst>
            <a:ext uri="{63B3BB69-23CF-44E3-9099-C40C66FF867C}">
              <a14:compatExt xmlns:a14="http://schemas.microsoft.com/office/drawing/2010/main" spid="_x0000_s71913"/>
            </a:ext>
            <a:ext uri="{FF2B5EF4-FFF2-40B4-BE49-F238E27FC236}">
              <a16:creationId xmlns:a16="http://schemas.microsoft.com/office/drawing/2014/main" id="{00000000-0008-0000-0800-0000E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99</xdr:row>
      <xdr:rowOff>0</xdr:rowOff>
    </xdr:from>
    <xdr:to>
      <xdr:col>77</xdr:col>
      <xdr:colOff>444500</xdr:colOff>
      <xdr:row>100</xdr:row>
      <xdr:rowOff>152400</xdr:rowOff>
    </xdr:to>
    <xdr:sp macro="" textlink="">
      <xdr:nvSpPr>
        <xdr:cNvPr id="71914" name="CommandButton225">
          <a:extLst>
            <a:ext uri="{63B3BB69-23CF-44E3-9099-C40C66FF867C}">
              <a14:compatExt xmlns:a14="http://schemas.microsoft.com/office/drawing/2010/main" spid="_x0000_s71914"/>
            </a:ext>
            <a:ext uri="{FF2B5EF4-FFF2-40B4-BE49-F238E27FC236}">
              <a16:creationId xmlns:a16="http://schemas.microsoft.com/office/drawing/2014/main" id="{00000000-0008-0000-0800-0000E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100</xdr:row>
      <xdr:rowOff>152400</xdr:rowOff>
    </xdr:from>
    <xdr:to>
      <xdr:col>77</xdr:col>
      <xdr:colOff>469900</xdr:colOff>
      <xdr:row>102</xdr:row>
      <xdr:rowOff>139700</xdr:rowOff>
    </xdr:to>
    <xdr:sp macro="" textlink="">
      <xdr:nvSpPr>
        <xdr:cNvPr id="71915" name="CommandButton226">
          <a:extLst>
            <a:ext uri="{63B3BB69-23CF-44E3-9099-C40C66FF867C}">
              <a14:compatExt xmlns:a14="http://schemas.microsoft.com/office/drawing/2010/main" spid="_x0000_s71915"/>
            </a:ext>
            <a:ext uri="{FF2B5EF4-FFF2-40B4-BE49-F238E27FC236}">
              <a16:creationId xmlns:a16="http://schemas.microsoft.com/office/drawing/2014/main" id="{00000000-0008-0000-0800-0000E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102</xdr:row>
      <xdr:rowOff>152400</xdr:rowOff>
    </xdr:from>
    <xdr:to>
      <xdr:col>77</xdr:col>
      <xdr:colOff>469900</xdr:colOff>
      <xdr:row>104</xdr:row>
      <xdr:rowOff>139700</xdr:rowOff>
    </xdr:to>
    <xdr:sp macro="" textlink="">
      <xdr:nvSpPr>
        <xdr:cNvPr id="71916" name="CommandButton227">
          <a:extLst>
            <a:ext uri="{63B3BB69-23CF-44E3-9099-C40C66FF867C}">
              <a14:compatExt xmlns:a14="http://schemas.microsoft.com/office/drawing/2010/main" spid="_x0000_s71916"/>
            </a:ext>
            <a:ext uri="{FF2B5EF4-FFF2-40B4-BE49-F238E27FC236}">
              <a16:creationId xmlns:a16="http://schemas.microsoft.com/office/drawing/2014/main" id="{00000000-0008-0000-0800-0000E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105</xdr:row>
      <xdr:rowOff>12700</xdr:rowOff>
    </xdr:from>
    <xdr:to>
      <xdr:col>77</xdr:col>
      <xdr:colOff>469900</xdr:colOff>
      <xdr:row>107</xdr:row>
      <xdr:rowOff>0</xdr:rowOff>
    </xdr:to>
    <xdr:sp macro="" textlink="">
      <xdr:nvSpPr>
        <xdr:cNvPr id="71917" name="CommandButton228">
          <a:extLst>
            <a:ext uri="{63B3BB69-23CF-44E3-9099-C40C66FF867C}">
              <a14:compatExt xmlns:a14="http://schemas.microsoft.com/office/drawing/2010/main" spid="_x0000_s71917"/>
            </a:ext>
            <a:ext uri="{FF2B5EF4-FFF2-40B4-BE49-F238E27FC236}">
              <a16:creationId xmlns:a16="http://schemas.microsoft.com/office/drawing/2014/main" id="{00000000-0008-0000-0800-0000E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107</xdr:row>
      <xdr:rowOff>38100</xdr:rowOff>
    </xdr:from>
    <xdr:to>
      <xdr:col>77</xdr:col>
      <xdr:colOff>482600</xdr:colOff>
      <xdr:row>109</xdr:row>
      <xdr:rowOff>25400</xdr:rowOff>
    </xdr:to>
    <xdr:sp macro="" textlink="">
      <xdr:nvSpPr>
        <xdr:cNvPr id="71918" name="CommandButton229">
          <a:extLst>
            <a:ext uri="{63B3BB69-23CF-44E3-9099-C40C66FF867C}">
              <a14:compatExt xmlns:a14="http://schemas.microsoft.com/office/drawing/2010/main" spid="_x0000_s71918"/>
            </a:ext>
            <a:ext uri="{FF2B5EF4-FFF2-40B4-BE49-F238E27FC236}">
              <a16:creationId xmlns:a16="http://schemas.microsoft.com/office/drawing/2014/main" id="{00000000-0008-0000-0800-0000E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109</xdr:row>
      <xdr:rowOff>38100</xdr:rowOff>
    </xdr:from>
    <xdr:to>
      <xdr:col>77</xdr:col>
      <xdr:colOff>457200</xdr:colOff>
      <xdr:row>111</xdr:row>
      <xdr:rowOff>25400</xdr:rowOff>
    </xdr:to>
    <xdr:sp macro="" textlink="">
      <xdr:nvSpPr>
        <xdr:cNvPr id="71919" name="CommandButton230">
          <a:extLst>
            <a:ext uri="{63B3BB69-23CF-44E3-9099-C40C66FF867C}">
              <a14:compatExt xmlns:a14="http://schemas.microsoft.com/office/drawing/2010/main" spid="_x0000_s71919"/>
            </a:ext>
            <a:ext uri="{FF2B5EF4-FFF2-40B4-BE49-F238E27FC236}">
              <a16:creationId xmlns:a16="http://schemas.microsoft.com/office/drawing/2014/main" id="{00000000-0008-0000-0800-0000E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111</xdr:row>
      <xdr:rowOff>50800</xdr:rowOff>
    </xdr:from>
    <xdr:to>
      <xdr:col>77</xdr:col>
      <xdr:colOff>533400</xdr:colOff>
      <xdr:row>113</xdr:row>
      <xdr:rowOff>38100</xdr:rowOff>
    </xdr:to>
    <xdr:sp macro="" textlink="">
      <xdr:nvSpPr>
        <xdr:cNvPr id="71920" name="CommandButton231">
          <a:extLst>
            <a:ext uri="{63B3BB69-23CF-44E3-9099-C40C66FF867C}">
              <a14:compatExt xmlns:a14="http://schemas.microsoft.com/office/drawing/2010/main" spid="_x0000_s71920"/>
            </a:ext>
            <a:ext uri="{FF2B5EF4-FFF2-40B4-BE49-F238E27FC236}">
              <a16:creationId xmlns:a16="http://schemas.microsoft.com/office/drawing/2014/main" id="{00000000-0008-0000-0800-0000F0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113</xdr:row>
      <xdr:rowOff>50800</xdr:rowOff>
    </xdr:from>
    <xdr:to>
      <xdr:col>77</xdr:col>
      <xdr:colOff>546100</xdr:colOff>
      <xdr:row>115</xdr:row>
      <xdr:rowOff>38100</xdr:rowOff>
    </xdr:to>
    <xdr:sp macro="" textlink="">
      <xdr:nvSpPr>
        <xdr:cNvPr id="71921" name="CommandButton232">
          <a:extLst>
            <a:ext uri="{63B3BB69-23CF-44E3-9099-C40C66FF867C}">
              <a14:compatExt xmlns:a14="http://schemas.microsoft.com/office/drawing/2010/main" spid="_x0000_s71921"/>
            </a:ext>
            <a:ext uri="{FF2B5EF4-FFF2-40B4-BE49-F238E27FC236}">
              <a16:creationId xmlns:a16="http://schemas.microsoft.com/office/drawing/2014/main" id="{00000000-0008-0000-0800-0000F1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142</xdr:row>
      <xdr:rowOff>0</xdr:rowOff>
    </xdr:from>
    <xdr:to>
      <xdr:col>77</xdr:col>
      <xdr:colOff>444500</xdr:colOff>
      <xdr:row>143</xdr:row>
      <xdr:rowOff>152400</xdr:rowOff>
    </xdr:to>
    <xdr:sp macro="" textlink="">
      <xdr:nvSpPr>
        <xdr:cNvPr id="71922" name="CommandButton233">
          <a:extLst>
            <a:ext uri="{63B3BB69-23CF-44E3-9099-C40C66FF867C}">
              <a14:compatExt xmlns:a14="http://schemas.microsoft.com/office/drawing/2010/main" spid="_x0000_s71922"/>
            </a:ext>
            <a:ext uri="{FF2B5EF4-FFF2-40B4-BE49-F238E27FC236}">
              <a16:creationId xmlns:a16="http://schemas.microsoft.com/office/drawing/2014/main" id="{00000000-0008-0000-0800-0000F2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143</xdr:row>
      <xdr:rowOff>152400</xdr:rowOff>
    </xdr:from>
    <xdr:to>
      <xdr:col>77</xdr:col>
      <xdr:colOff>469900</xdr:colOff>
      <xdr:row>145</xdr:row>
      <xdr:rowOff>139700</xdr:rowOff>
    </xdr:to>
    <xdr:sp macro="" textlink="">
      <xdr:nvSpPr>
        <xdr:cNvPr id="71923" name="CommandButton234">
          <a:extLst>
            <a:ext uri="{63B3BB69-23CF-44E3-9099-C40C66FF867C}">
              <a14:compatExt xmlns:a14="http://schemas.microsoft.com/office/drawing/2010/main" spid="_x0000_s71923"/>
            </a:ext>
            <a:ext uri="{FF2B5EF4-FFF2-40B4-BE49-F238E27FC236}">
              <a16:creationId xmlns:a16="http://schemas.microsoft.com/office/drawing/2014/main" id="{00000000-0008-0000-0800-0000F3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145</xdr:row>
      <xdr:rowOff>152400</xdr:rowOff>
    </xdr:from>
    <xdr:to>
      <xdr:col>77</xdr:col>
      <xdr:colOff>469900</xdr:colOff>
      <xdr:row>147</xdr:row>
      <xdr:rowOff>139700</xdr:rowOff>
    </xdr:to>
    <xdr:sp macro="" textlink="">
      <xdr:nvSpPr>
        <xdr:cNvPr id="71924" name="CommandButton235">
          <a:extLst>
            <a:ext uri="{63B3BB69-23CF-44E3-9099-C40C66FF867C}">
              <a14:compatExt xmlns:a14="http://schemas.microsoft.com/office/drawing/2010/main" spid="_x0000_s71924"/>
            </a:ext>
            <a:ext uri="{FF2B5EF4-FFF2-40B4-BE49-F238E27FC236}">
              <a16:creationId xmlns:a16="http://schemas.microsoft.com/office/drawing/2014/main" id="{00000000-0008-0000-0800-0000F4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148</xdr:row>
      <xdr:rowOff>12700</xdr:rowOff>
    </xdr:from>
    <xdr:to>
      <xdr:col>77</xdr:col>
      <xdr:colOff>469900</xdr:colOff>
      <xdr:row>150</xdr:row>
      <xdr:rowOff>0</xdr:rowOff>
    </xdr:to>
    <xdr:sp macro="" textlink="">
      <xdr:nvSpPr>
        <xdr:cNvPr id="71925" name="CommandButton236">
          <a:extLst>
            <a:ext uri="{63B3BB69-23CF-44E3-9099-C40C66FF867C}">
              <a14:compatExt xmlns:a14="http://schemas.microsoft.com/office/drawing/2010/main" spid="_x0000_s71925"/>
            </a:ext>
            <a:ext uri="{FF2B5EF4-FFF2-40B4-BE49-F238E27FC236}">
              <a16:creationId xmlns:a16="http://schemas.microsoft.com/office/drawing/2014/main" id="{00000000-0008-0000-0800-0000F5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150</xdr:row>
      <xdr:rowOff>38100</xdr:rowOff>
    </xdr:from>
    <xdr:to>
      <xdr:col>77</xdr:col>
      <xdr:colOff>482600</xdr:colOff>
      <xdr:row>152</xdr:row>
      <xdr:rowOff>25400</xdr:rowOff>
    </xdr:to>
    <xdr:sp macro="" textlink="">
      <xdr:nvSpPr>
        <xdr:cNvPr id="71926" name="CommandButton237">
          <a:extLst>
            <a:ext uri="{63B3BB69-23CF-44E3-9099-C40C66FF867C}">
              <a14:compatExt xmlns:a14="http://schemas.microsoft.com/office/drawing/2010/main" spid="_x0000_s71926"/>
            </a:ext>
            <a:ext uri="{FF2B5EF4-FFF2-40B4-BE49-F238E27FC236}">
              <a16:creationId xmlns:a16="http://schemas.microsoft.com/office/drawing/2014/main" id="{00000000-0008-0000-0800-0000F6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154</xdr:row>
      <xdr:rowOff>50800</xdr:rowOff>
    </xdr:from>
    <xdr:to>
      <xdr:col>77</xdr:col>
      <xdr:colOff>533400</xdr:colOff>
      <xdr:row>156</xdr:row>
      <xdr:rowOff>38100</xdr:rowOff>
    </xdr:to>
    <xdr:sp macro="" textlink="">
      <xdr:nvSpPr>
        <xdr:cNvPr id="71927" name="CommandButton239">
          <a:extLst>
            <a:ext uri="{63B3BB69-23CF-44E3-9099-C40C66FF867C}">
              <a14:compatExt xmlns:a14="http://schemas.microsoft.com/office/drawing/2010/main" spid="_x0000_s71927"/>
            </a:ext>
            <a:ext uri="{FF2B5EF4-FFF2-40B4-BE49-F238E27FC236}">
              <a16:creationId xmlns:a16="http://schemas.microsoft.com/office/drawing/2014/main" id="{00000000-0008-0000-0800-0000F7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156</xdr:row>
      <xdr:rowOff>50800</xdr:rowOff>
    </xdr:from>
    <xdr:to>
      <xdr:col>77</xdr:col>
      <xdr:colOff>546100</xdr:colOff>
      <xdr:row>158</xdr:row>
      <xdr:rowOff>38100</xdr:rowOff>
    </xdr:to>
    <xdr:sp macro="" textlink="">
      <xdr:nvSpPr>
        <xdr:cNvPr id="71928" name="CommandButton240">
          <a:extLst>
            <a:ext uri="{63B3BB69-23CF-44E3-9099-C40C66FF867C}">
              <a14:compatExt xmlns:a14="http://schemas.microsoft.com/office/drawing/2010/main" spid="_x0000_s71928"/>
            </a:ext>
            <a:ext uri="{FF2B5EF4-FFF2-40B4-BE49-F238E27FC236}">
              <a16:creationId xmlns:a16="http://schemas.microsoft.com/office/drawing/2014/main" id="{00000000-0008-0000-0800-0000F8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183</xdr:row>
      <xdr:rowOff>0</xdr:rowOff>
    </xdr:from>
    <xdr:to>
      <xdr:col>77</xdr:col>
      <xdr:colOff>444500</xdr:colOff>
      <xdr:row>184</xdr:row>
      <xdr:rowOff>152400</xdr:rowOff>
    </xdr:to>
    <xdr:sp macro="" textlink="">
      <xdr:nvSpPr>
        <xdr:cNvPr id="71929" name="CommandButton241">
          <a:extLst>
            <a:ext uri="{63B3BB69-23CF-44E3-9099-C40C66FF867C}">
              <a14:compatExt xmlns:a14="http://schemas.microsoft.com/office/drawing/2010/main" spid="_x0000_s71929"/>
            </a:ext>
            <a:ext uri="{FF2B5EF4-FFF2-40B4-BE49-F238E27FC236}">
              <a16:creationId xmlns:a16="http://schemas.microsoft.com/office/drawing/2014/main" id="{00000000-0008-0000-0800-0000F9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184</xdr:row>
      <xdr:rowOff>152400</xdr:rowOff>
    </xdr:from>
    <xdr:to>
      <xdr:col>77</xdr:col>
      <xdr:colOff>469900</xdr:colOff>
      <xdr:row>186</xdr:row>
      <xdr:rowOff>139700</xdr:rowOff>
    </xdr:to>
    <xdr:sp macro="" textlink="">
      <xdr:nvSpPr>
        <xdr:cNvPr id="71930" name="CommandButton242">
          <a:extLst>
            <a:ext uri="{63B3BB69-23CF-44E3-9099-C40C66FF867C}">
              <a14:compatExt xmlns:a14="http://schemas.microsoft.com/office/drawing/2010/main" spid="_x0000_s71930"/>
            </a:ext>
            <a:ext uri="{FF2B5EF4-FFF2-40B4-BE49-F238E27FC236}">
              <a16:creationId xmlns:a16="http://schemas.microsoft.com/office/drawing/2014/main" id="{00000000-0008-0000-0800-0000FA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186</xdr:row>
      <xdr:rowOff>152400</xdr:rowOff>
    </xdr:from>
    <xdr:to>
      <xdr:col>77</xdr:col>
      <xdr:colOff>469900</xdr:colOff>
      <xdr:row>188</xdr:row>
      <xdr:rowOff>139700</xdr:rowOff>
    </xdr:to>
    <xdr:sp macro="" textlink="">
      <xdr:nvSpPr>
        <xdr:cNvPr id="71931" name="CommandButton243">
          <a:extLst>
            <a:ext uri="{63B3BB69-23CF-44E3-9099-C40C66FF867C}">
              <a14:compatExt xmlns:a14="http://schemas.microsoft.com/office/drawing/2010/main" spid="_x0000_s71931"/>
            </a:ext>
            <a:ext uri="{FF2B5EF4-FFF2-40B4-BE49-F238E27FC236}">
              <a16:creationId xmlns:a16="http://schemas.microsoft.com/office/drawing/2014/main" id="{00000000-0008-0000-0800-0000FB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189</xdr:row>
      <xdr:rowOff>12700</xdr:rowOff>
    </xdr:from>
    <xdr:to>
      <xdr:col>77</xdr:col>
      <xdr:colOff>469900</xdr:colOff>
      <xdr:row>191</xdr:row>
      <xdr:rowOff>0</xdr:rowOff>
    </xdr:to>
    <xdr:sp macro="" textlink="">
      <xdr:nvSpPr>
        <xdr:cNvPr id="71932" name="CommandButton244">
          <a:extLst>
            <a:ext uri="{63B3BB69-23CF-44E3-9099-C40C66FF867C}">
              <a14:compatExt xmlns:a14="http://schemas.microsoft.com/office/drawing/2010/main" spid="_x0000_s71932"/>
            </a:ext>
            <a:ext uri="{FF2B5EF4-FFF2-40B4-BE49-F238E27FC236}">
              <a16:creationId xmlns:a16="http://schemas.microsoft.com/office/drawing/2014/main" id="{00000000-0008-0000-0800-0000FC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191</xdr:row>
      <xdr:rowOff>38100</xdr:rowOff>
    </xdr:from>
    <xdr:to>
      <xdr:col>77</xdr:col>
      <xdr:colOff>482600</xdr:colOff>
      <xdr:row>193</xdr:row>
      <xdr:rowOff>25400</xdr:rowOff>
    </xdr:to>
    <xdr:sp macro="" textlink="">
      <xdr:nvSpPr>
        <xdr:cNvPr id="71933" name="CommandButton245">
          <a:extLst>
            <a:ext uri="{63B3BB69-23CF-44E3-9099-C40C66FF867C}">
              <a14:compatExt xmlns:a14="http://schemas.microsoft.com/office/drawing/2010/main" spid="_x0000_s71933"/>
            </a:ext>
            <a:ext uri="{FF2B5EF4-FFF2-40B4-BE49-F238E27FC236}">
              <a16:creationId xmlns:a16="http://schemas.microsoft.com/office/drawing/2014/main" id="{00000000-0008-0000-0800-0000FD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193</xdr:row>
      <xdr:rowOff>38100</xdr:rowOff>
    </xdr:from>
    <xdr:to>
      <xdr:col>77</xdr:col>
      <xdr:colOff>457200</xdr:colOff>
      <xdr:row>195</xdr:row>
      <xdr:rowOff>25400</xdr:rowOff>
    </xdr:to>
    <xdr:sp macro="" textlink="">
      <xdr:nvSpPr>
        <xdr:cNvPr id="71934" name="CommandButton246">
          <a:extLst>
            <a:ext uri="{63B3BB69-23CF-44E3-9099-C40C66FF867C}">
              <a14:compatExt xmlns:a14="http://schemas.microsoft.com/office/drawing/2010/main" spid="_x0000_s71934"/>
            </a:ext>
            <a:ext uri="{FF2B5EF4-FFF2-40B4-BE49-F238E27FC236}">
              <a16:creationId xmlns:a16="http://schemas.microsoft.com/office/drawing/2014/main" id="{00000000-0008-0000-0800-0000FE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195</xdr:row>
      <xdr:rowOff>50800</xdr:rowOff>
    </xdr:from>
    <xdr:to>
      <xdr:col>77</xdr:col>
      <xdr:colOff>533400</xdr:colOff>
      <xdr:row>197</xdr:row>
      <xdr:rowOff>38100</xdr:rowOff>
    </xdr:to>
    <xdr:sp macro="" textlink="">
      <xdr:nvSpPr>
        <xdr:cNvPr id="71935" name="CommandButton247">
          <a:extLst>
            <a:ext uri="{63B3BB69-23CF-44E3-9099-C40C66FF867C}">
              <a14:compatExt xmlns:a14="http://schemas.microsoft.com/office/drawing/2010/main" spid="_x0000_s71935"/>
            </a:ext>
            <a:ext uri="{FF2B5EF4-FFF2-40B4-BE49-F238E27FC236}">
              <a16:creationId xmlns:a16="http://schemas.microsoft.com/office/drawing/2014/main" id="{00000000-0008-0000-0800-0000FF18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197</xdr:row>
      <xdr:rowOff>50800</xdr:rowOff>
    </xdr:from>
    <xdr:to>
      <xdr:col>77</xdr:col>
      <xdr:colOff>546100</xdr:colOff>
      <xdr:row>199</xdr:row>
      <xdr:rowOff>38100</xdr:rowOff>
    </xdr:to>
    <xdr:sp macro="" textlink="">
      <xdr:nvSpPr>
        <xdr:cNvPr id="71936" name="CommandButton248">
          <a:extLst>
            <a:ext uri="{63B3BB69-23CF-44E3-9099-C40C66FF867C}">
              <a14:compatExt xmlns:a14="http://schemas.microsoft.com/office/drawing/2010/main" spid="_x0000_s71936"/>
            </a:ext>
            <a:ext uri="{FF2B5EF4-FFF2-40B4-BE49-F238E27FC236}">
              <a16:creationId xmlns:a16="http://schemas.microsoft.com/office/drawing/2014/main" id="{00000000-0008-0000-0800-000000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225</xdr:row>
      <xdr:rowOff>0</xdr:rowOff>
    </xdr:from>
    <xdr:to>
      <xdr:col>77</xdr:col>
      <xdr:colOff>444500</xdr:colOff>
      <xdr:row>226</xdr:row>
      <xdr:rowOff>152400</xdr:rowOff>
    </xdr:to>
    <xdr:sp macro="" textlink="">
      <xdr:nvSpPr>
        <xdr:cNvPr id="71937" name="CommandButton249">
          <a:extLst>
            <a:ext uri="{63B3BB69-23CF-44E3-9099-C40C66FF867C}">
              <a14:compatExt xmlns:a14="http://schemas.microsoft.com/office/drawing/2010/main" spid="_x0000_s71937"/>
            </a:ext>
            <a:ext uri="{FF2B5EF4-FFF2-40B4-BE49-F238E27FC236}">
              <a16:creationId xmlns:a16="http://schemas.microsoft.com/office/drawing/2014/main" id="{00000000-0008-0000-0800-000001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226</xdr:row>
      <xdr:rowOff>152400</xdr:rowOff>
    </xdr:from>
    <xdr:to>
      <xdr:col>77</xdr:col>
      <xdr:colOff>469900</xdr:colOff>
      <xdr:row>228</xdr:row>
      <xdr:rowOff>139700</xdr:rowOff>
    </xdr:to>
    <xdr:sp macro="" textlink="">
      <xdr:nvSpPr>
        <xdr:cNvPr id="71938" name="CommandButton250">
          <a:extLst>
            <a:ext uri="{63B3BB69-23CF-44E3-9099-C40C66FF867C}">
              <a14:compatExt xmlns:a14="http://schemas.microsoft.com/office/drawing/2010/main" spid="_x0000_s71938"/>
            </a:ext>
            <a:ext uri="{FF2B5EF4-FFF2-40B4-BE49-F238E27FC236}">
              <a16:creationId xmlns:a16="http://schemas.microsoft.com/office/drawing/2014/main" id="{00000000-0008-0000-0800-000002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228</xdr:row>
      <xdr:rowOff>152400</xdr:rowOff>
    </xdr:from>
    <xdr:to>
      <xdr:col>77</xdr:col>
      <xdr:colOff>469900</xdr:colOff>
      <xdr:row>230</xdr:row>
      <xdr:rowOff>139700</xdr:rowOff>
    </xdr:to>
    <xdr:sp macro="" textlink="">
      <xdr:nvSpPr>
        <xdr:cNvPr id="71939" name="CommandButton251">
          <a:extLst>
            <a:ext uri="{63B3BB69-23CF-44E3-9099-C40C66FF867C}">
              <a14:compatExt xmlns:a14="http://schemas.microsoft.com/office/drawing/2010/main" spid="_x0000_s71939"/>
            </a:ext>
            <a:ext uri="{FF2B5EF4-FFF2-40B4-BE49-F238E27FC236}">
              <a16:creationId xmlns:a16="http://schemas.microsoft.com/office/drawing/2014/main" id="{00000000-0008-0000-0800-000003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231</xdr:row>
      <xdr:rowOff>12700</xdr:rowOff>
    </xdr:from>
    <xdr:to>
      <xdr:col>77</xdr:col>
      <xdr:colOff>469900</xdr:colOff>
      <xdr:row>233</xdr:row>
      <xdr:rowOff>0</xdr:rowOff>
    </xdr:to>
    <xdr:sp macro="" textlink="">
      <xdr:nvSpPr>
        <xdr:cNvPr id="71940" name="CommandButton252">
          <a:extLst>
            <a:ext uri="{63B3BB69-23CF-44E3-9099-C40C66FF867C}">
              <a14:compatExt xmlns:a14="http://schemas.microsoft.com/office/drawing/2010/main" spid="_x0000_s71940"/>
            </a:ext>
            <a:ext uri="{FF2B5EF4-FFF2-40B4-BE49-F238E27FC236}">
              <a16:creationId xmlns:a16="http://schemas.microsoft.com/office/drawing/2014/main" id="{00000000-0008-0000-0800-000004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233</xdr:row>
      <xdr:rowOff>38100</xdr:rowOff>
    </xdr:from>
    <xdr:to>
      <xdr:col>77</xdr:col>
      <xdr:colOff>482600</xdr:colOff>
      <xdr:row>235</xdr:row>
      <xdr:rowOff>25400</xdr:rowOff>
    </xdr:to>
    <xdr:sp macro="" textlink="">
      <xdr:nvSpPr>
        <xdr:cNvPr id="71941" name="CommandButton253">
          <a:extLst>
            <a:ext uri="{63B3BB69-23CF-44E3-9099-C40C66FF867C}">
              <a14:compatExt xmlns:a14="http://schemas.microsoft.com/office/drawing/2010/main" spid="_x0000_s71941"/>
            </a:ext>
            <a:ext uri="{FF2B5EF4-FFF2-40B4-BE49-F238E27FC236}">
              <a16:creationId xmlns:a16="http://schemas.microsoft.com/office/drawing/2014/main" id="{00000000-0008-0000-0800-000005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235</xdr:row>
      <xdr:rowOff>38100</xdr:rowOff>
    </xdr:from>
    <xdr:to>
      <xdr:col>77</xdr:col>
      <xdr:colOff>457200</xdr:colOff>
      <xdr:row>237</xdr:row>
      <xdr:rowOff>25400</xdr:rowOff>
    </xdr:to>
    <xdr:sp macro="" textlink="">
      <xdr:nvSpPr>
        <xdr:cNvPr id="71942" name="CommandButton254">
          <a:extLst>
            <a:ext uri="{63B3BB69-23CF-44E3-9099-C40C66FF867C}">
              <a14:compatExt xmlns:a14="http://schemas.microsoft.com/office/drawing/2010/main" spid="_x0000_s71942"/>
            </a:ext>
            <a:ext uri="{FF2B5EF4-FFF2-40B4-BE49-F238E27FC236}">
              <a16:creationId xmlns:a16="http://schemas.microsoft.com/office/drawing/2014/main" id="{00000000-0008-0000-0800-000006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237</xdr:row>
      <xdr:rowOff>50800</xdr:rowOff>
    </xdr:from>
    <xdr:to>
      <xdr:col>77</xdr:col>
      <xdr:colOff>533400</xdr:colOff>
      <xdr:row>239</xdr:row>
      <xdr:rowOff>38100</xdr:rowOff>
    </xdr:to>
    <xdr:sp macro="" textlink="">
      <xdr:nvSpPr>
        <xdr:cNvPr id="71943" name="CommandButton255">
          <a:extLst>
            <a:ext uri="{63B3BB69-23CF-44E3-9099-C40C66FF867C}">
              <a14:compatExt xmlns:a14="http://schemas.microsoft.com/office/drawing/2010/main" spid="_x0000_s71943"/>
            </a:ext>
            <a:ext uri="{FF2B5EF4-FFF2-40B4-BE49-F238E27FC236}">
              <a16:creationId xmlns:a16="http://schemas.microsoft.com/office/drawing/2014/main" id="{00000000-0008-0000-0800-000007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239</xdr:row>
      <xdr:rowOff>50800</xdr:rowOff>
    </xdr:from>
    <xdr:to>
      <xdr:col>77</xdr:col>
      <xdr:colOff>546100</xdr:colOff>
      <xdr:row>241</xdr:row>
      <xdr:rowOff>38100</xdr:rowOff>
    </xdr:to>
    <xdr:sp macro="" textlink="">
      <xdr:nvSpPr>
        <xdr:cNvPr id="71944" name="CommandButton256">
          <a:extLst>
            <a:ext uri="{63B3BB69-23CF-44E3-9099-C40C66FF867C}">
              <a14:compatExt xmlns:a14="http://schemas.microsoft.com/office/drawing/2010/main" spid="_x0000_s71944"/>
            </a:ext>
            <a:ext uri="{FF2B5EF4-FFF2-40B4-BE49-F238E27FC236}">
              <a16:creationId xmlns:a16="http://schemas.microsoft.com/office/drawing/2014/main" id="{00000000-0008-0000-0800-000008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267</xdr:row>
      <xdr:rowOff>0</xdr:rowOff>
    </xdr:from>
    <xdr:to>
      <xdr:col>77</xdr:col>
      <xdr:colOff>444500</xdr:colOff>
      <xdr:row>268</xdr:row>
      <xdr:rowOff>152400</xdr:rowOff>
    </xdr:to>
    <xdr:sp macro="" textlink="">
      <xdr:nvSpPr>
        <xdr:cNvPr id="71945" name="CommandButton257">
          <a:extLst>
            <a:ext uri="{63B3BB69-23CF-44E3-9099-C40C66FF867C}">
              <a14:compatExt xmlns:a14="http://schemas.microsoft.com/office/drawing/2010/main" spid="_x0000_s71945"/>
            </a:ext>
            <a:ext uri="{FF2B5EF4-FFF2-40B4-BE49-F238E27FC236}">
              <a16:creationId xmlns:a16="http://schemas.microsoft.com/office/drawing/2014/main" id="{00000000-0008-0000-0800-000009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268</xdr:row>
      <xdr:rowOff>152400</xdr:rowOff>
    </xdr:from>
    <xdr:to>
      <xdr:col>77</xdr:col>
      <xdr:colOff>469900</xdr:colOff>
      <xdr:row>270</xdr:row>
      <xdr:rowOff>139700</xdr:rowOff>
    </xdr:to>
    <xdr:sp macro="" textlink="">
      <xdr:nvSpPr>
        <xdr:cNvPr id="71946" name="CommandButton258">
          <a:extLst>
            <a:ext uri="{63B3BB69-23CF-44E3-9099-C40C66FF867C}">
              <a14:compatExt xmlns:a14="http://schemas.microsoft.com/office/drawing/2010/main" spid="_x0000_s71946"/>
            </a:ext>
            <a:ext uri="{FF2B5EF4-FFF2-40B4-BE49-F238E27FC236}">
              <a16:creationId xmlns:a16="http://schemas.microsoft.com/office/drawing/2014/main" id="{00000000-0008-0000-0800-00000A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270</xdr:row>
      <xdr:rowOff>152400</xdr:rowOff>
    </xdr:from>
    <xdr:to>
      <xdr:col>77</xdr:col>
      <xdr:colOff>469900</xdr:colOff>
      <xdr:row>272</xdr:row>
      <xdr:rowOff>139700</xdr:rowOff>
    </xdr:to>
    <xdr:sp macro="" textlink="">
      <xdr:nvSpPr>
        <xdr:cNvPr id="71947" name="CommandButton259">
          <a:extLst>
            <a:ext uri="{63B3BB69-23CF-44E3-9099-C40C66FF867C}">
              <a14:compatExt xmlns:a14="http://schemas.microsoft.com/office/drawing/2010/main" spid="_x0000_s71947"/>
            </a:ext>
            <a:ext uri="{FF2B5EF4-FFF2-40B4-BE49-F238E27FC236}">
              <a16:creationId xmlns:a16="http://schemas.microsoft.com/office/drawing/2014/main" id="{00000000-0008-0000-0800-00000B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273</xdr:row>
      <xdr:rowOff>12700</xdr:rowOff>
    </xdr:from>
    <xdr:to>
      <xdr:col>77</xdr:col>
      <xdr:colOff>469900</xdr:colOff>
      <xdr:row>275</xdr:row>
      <xdr:rowOff>0</xdr:rowOff>
    </xdr:to>
    <xdr:sp macro="" textlink="">
      <xdr:nvSpPr>
        <xdr:cNvPr id="71948" name="CommandButton260">
          <a:extLst>
            <a:ext uri="{63B3BB69-23CF-44E3-9099-C40C66FF867C}">
              <a14:compatExt xmlns:a14="http://schemas.microsoft.com/office/drawing/2010/main" spid="_x0000_s71948"/>
            </a:ext>
            <a:ext uri="{FF2B5EF4-FFF2-40B4-BE49-F238E27FC236}">
              <a16:creationId xmlns:a16="http://schemas.microsoft.com/office/drawing/2014/main" id="{00000000-0008-0000-0800-00000C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275</xdr:row>
      <xdr:rowOff>38100</xdr:rowOff>
    </xdr:from>
    <xdr:to>
      <xdr:col>77</xdr:col>
      <xdr:colOff>482600</xdr:colOff>
      <xdr:row>277</xdr:row>
      <xdr:rowOff>25400</xdr:rowOff>
    </xdr:to>
    <xdr:sp macro="" textlink="">
      <xdr:nvSpPr>
        <xdr:cNvPr id="71949" name="CommandButton261">
          <a:extLst>
            <a:ext uri="{63B3BB69-23CF-44E3-9099-C40C66FF867C}">
              <a14:compatExt xmlns:a14="http://schemas.microsoft.com/office/drawing/2010/main" spid="_x0000_s71949"/>
            </a:ext>
            <a:ext uri="{FF2B5EF4-FFF2-40B4-BE49-F238E27FC236}">
              <a16:creationId xmlns:a16="http://schemas.microsoft.com/office/drawing/2014/main" id="{00000000-0008-0000-0800-00000D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277</xdr:row>
      <xdr:rowOff>38100</xdr:rowOff>
    </xdr:from>
    <xdr:to>
      <xdr:col>77</xdr:col>
      <xdr:colOff>457200</xdr:colOff>
      <xdr:row>279</xdr:row>
      <xdr:rowOff>25400</xdr:rowOff>
    </xdr:to>
    <xdr:sp macro="" textlink="">
      <xdr:nvSpPr>
        <xdr:cNvPr id="71950" name="CommandButton262">
          <a:extLst>
            <a:ext uri="{63B3BB69-23CF-44E3-9099-C40C66FF867C}">
              <a14:compatExt xmlns:a14="http://schemas.microsoft.com/office/drawing/2010/main" spid="_x0000_s71950"/>
            </a:ext>
            <a:ext uri="{FF2B5EF4-FFF2-40B4-BE49-F238E27FC236}">
              <a16:creationId xmlns:a16="http://schemas.microsoft.com/office/drawing/2014/main" id="{00000000-0008-0000-0800-00000E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279</xdr:row>
      <xdr:rowOff>50800</xdr:rowOff>
    </xdr:from>
    <xdr:to>
      <xdr:col>77</xdr:col>
      <xdr:colOff>533400</xdr:colOff>
      <xdr:row>281</xdr:row>
      <xdr:rowOff>38100</xdr:rowOff>
    </xdr:to>
    <xdr:sp macro="" textlink="">
      <xdr:nvSpPr>
        <xdr:cNvPr id="71951" name="CommandButton263">
          <a:extLst>
            <a:ext uri="{63B3BB69-23CF-44E3-9099-C40C66FF867C}">
              <a14:compatExt xmlns:a14="http://schemas.microsoft.com/office/drawing/2010/main" spid="_x0000_s71951"/>
            </a:ext>
            <a:ext uri="{FF2B5EF4-FFF2-40B4-BE49-F238E27FC236}">
              <a16:creationId xmlns:a16="http://schemas.microsoft.com/office/drawing/2014/main" id="{00000000-0008-0000-0800-00000F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281</xdr:row>
      <xdr:rowOff>50800</xdr:rowOff>
    </xdr:from>
    <xdr:to>
      <xdr:col>77</xdr:col>
      <xdr:colOff>546100</xdr:colOff>
      <xdr:row>283</xdr:row>
      <xdr:rowOff>38100</xdr:rowOff>
    </xdr:to>
    <xdr:sp macro="" textlink="">
      <xdr:nvSpPr>
        <xdr:cNvPr id="71952" name="CommandButton264">
          <a:extLst>
            <a:ext uri="{63B3BB69-23CF-44E3-9099-C40C66FF867C}">
              <a14:compatExt xmlns:a14="http://schemas.microsoft.com/office/drawing/2010/main" spid="_x0000_s71952"/>
            </a:ext>
            <a:ext uri="{FF2B5EF4-FFF2-40B4-BE49-F238E27FC236}">
              <a16:creationId xmlns:a16="http://schemas.microsoft.com/office/drawing/2014/main" id="{00000000-0008-0000-0800-000010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309</xdr:row>
      <xdr:rowOff>0</xdr:rowOff>
    </xdr:from>
    <xdr:to>
      <xdr:col>77</xdr:col>
      <xdr:colOff>444500</xdr:colOff>
      <xdr:row>310</xdr:row>
      <xdr:rowOff>152400</xdr:rowOff>
    </xdr:to>
    <xdr:sp macro="" textlink="">
      <xdr:nvSpPr>
        <xdr:cNvPr id="71953" name="CommandButton265">
          <a:extLst>
            <a:ext uri="{63B3BB69-23CF-44E3-9099-C40C66FF867C}">
              <a14:compatExt xmlns:a14="http://schemas.microsoft.com/office/drawing/2010/main" spid="_x0000_s71953"/>
            </a:ext>
            <a:ext uri="{FF2B5EF4-FFF2-40B4-BE49-F238E27FC236}">
              <a16:creationId xmlns:a16="http://schemas.microsoft.com/office/drawing/2014/main" id="{00000000-0008-0000-0800-000011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310</xdr:row>
      <xdr:rowOff>152400</xdr:rowOff>
    </xdr:from>
    <xdr:to>
      <xdr:col>77</xdr:col>
      <xdr:colOff>469900</xdr:colOff>
      <xdr:row>312</xdr:row>
      <xdr:rowOff>139700</xdr:rowOff>
    </xdr:to>
    <xdr:sp macro="" textlink="">
      <xdr:nvSpPr>
        <xdr:cNvPr id="71954" name="CommandButton266">
          <a:extLst>
            <a:ext uri="{63B3BB69-23CF-44E3-9099-C40C66FF867C}">
              <a14:compatExt xmlns:a14="http://schemas.microsoft.com/office/drawing/2010/main" spid="_x0000_s71954"/>
            </a:ext>
            <a:ext uri="{FF2B5EF4-FFF2-40B4-BE49-F238E27FC236}">
              <a16:creationId xmlns:a16="http://schemas.microsoft.com/office/drawing/2014/main" id="{00000000-0008-0000-0800-000012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312</xdr:row>
      <xdr:rowOff>152400</xdr:rowOff>
    </xdr:from>
    <xdr:to>
      <xdr:col>77</xdr:col>
      <xdr:colOff>469900</xdr:colOff>
      <xdr:row>314</xdr:row>
      <xdr:rowOff>139700</xdr:rowOff>
    </xdr:to>
    <xdr:sp macro="" textlink="">
      <xdr:nvSpPr>
        <xdr:cNvPr id="71955" name="CommandButton267">
          <a:extLst>
            <a:ext uri="{63B3BB69-23CF-44E3-9099-C40C66FF867C}">
              <a14:compatExt xmlns:a14="http://schemas.microsoft.com/office/drawing/2010/main" spid="_x0000_s71955"/>
            </a:ext>
            <a:ext uri="{FF2B5EF4-FFF2-40B4-BE49-F238E27FC236}">
              <a16:creationId xmlns:a16="http://schemas.microsoft.com/office/drawing/2014/main" id="{00000000-0008-0000-0800-000013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315</xdr:row>
      <xdr:rowOff>12700</xdr:rowOff>
    </xdr:from>
    <xdr:to>
      <xdr:col>77</xdr:col>
      <xdr:colOff>469900</xdr:colOff>
      <xdr:row>317</xdr:row>
      <xdr:rowOff>0</xdr:rowOff>
    </xdr:to>
    <xdr:sp macro="" textlink="">
      <xdr:nvSpPr>
        <xdr:cNvPr id="71956" name="CommandButton268">
          <a:extLst>
            <a:ext uri="{63B3BB69-23CF-44E3-9099-C40C66FF867C}">
              <a14:compatExt xmlns:a14="http://schemas.microsoft.com/office/drawing/2010/main" spid="_x0000_s71956"/>
            </a:ext>
            <a:ext uri="{FF2B5EF4-FFF2-40B4-BE49-F238E27FC236}">
              <a16:creationId xmlns:a16="http://schemas.microsoft.com/office/drawing/2014/main" id="{00000000-0008-0000-0800-000014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317</xdr:row>
      <xdr:rowOff>38100</xdr:rowOff>
    </xdr:from>
    <xdr:to>
      <xdr:col>77</xdr:col>
      <xdr:colOff>482600</xdr:colOff>
      <xdr:row>319</xdr:row>
      <xdr:rowOff>25400</xdr:rowOff>
    </xdr:to>
    <xdr:sp macro="" textlink="">
      <xdr:nvSpPr>
        <xdr:cNvPr id="71957" name="CommandButton269">
          <a:extLst>
            <a:ext uri="{63B3BB69-23CF-44E3-9099-C40C66FF867C}">
              <a14:compatExt xmlns:a14="http://schemas.microsoft.com/office/drawing/2010/main" spid="_x0000_s71957"/>
            </a:ext>
            <a:ext uri="{FF2B5EF4-FFF2-40B4-BE49-F238E27FC236}">
              <a16:creationId xmlns:a16="http://schemas.microsoft.com/office/drawing/2014/main" id="{00000000-0008-0000-0800-000015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319</xdr:row>
      <xdr:rowOff>38100</xdr:rowOff>
    </xdr:from>
    <xdr:to>
      <xdr:col>77</xdr:col>
      <xdr:colOff>457200</xdr:colOff>
      <xdr:row>321</xdr:row>
      <xdr:rowOff>25400</xdr:rowOff>
    </xdr:to>
    <xdr:sp macro="" textlink="">
      <xdr:nvSpPr>
        <xdr:cNvPr id="71958" name="CommandButton270">
          <a:extLst>
            <a:ext uri="{63B3BB69-23CF-44E3-9099-C40C66FF867C}">
              <a14:compatExt xmlns:a14="http://schemas.microsoft.com/office/drawing/2010/main" spid="_x0000_s71958"/>
            </a:ext>
            <a:ext uri="{FF2B5EF4-FFF2-40B4-BE49-F238E27FC236}">
              <a16:creationId xmlns:a16="http://schemas.microsoft.com/office/drawing/2014/main" id="{00000000-0008-0000-0800-000016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321</xdr:row>
      <xdr:rowOff>50800</xdr:rowOff>
    </xdr:from>
    <xdr:to>
      <xdr:col>77</xdr:col>
      <xdr:colOff>533400</xdr:colOff>
      <xdr:row>323</xdr:row>
      <xdr:rowOff>38100</xdr:rowOff>
    </xdr:to>
    <xdr:sp macro="" textlink="">
      <xdr:nvSpPr>
        <xdr:cNvPr id="71959" name="CommandButton271">
          <a:extLst>
            <a:ext uri="{63B3BB69-23CF-44E3-9099-C40C66FF867C}">
              <a14:compatExt xmlns:a14="http://schemas.microsoft.com/office/drawing/2010/main" spid="_x0000_s71959"/>
            </a:ext>
            <a:ext uri="{FF2B5EF4-FFF2-40B4-BE49-F238E27FC236}">
              <a16:creationId xmlns:a16="http://schemas.microsoft.com/office/drawing/2014/main" id="{00000000-0008-0000-0800-000017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323</xdr:row>
      <xdr:rowOff>50800</xdr:rowOff>
    </xdr:from>
    <xdr:to>
      <xdr:col>77</xdr:col>
      <xdr:colOff>546100</xdr:colOff>
      <xdr:row>325</xdr:row>
      <xdr:rowOff>38100</xdr:rowOff>
    </xdr:to>
    <xdr:sp macro="" textlink="">
      <xdr:nvSpPr>
        <xdr:cNvPr id="71960" name="CommandButton272">
          <a:extLst>
            <a:ext uri="{63B3BB69-23CF-44E3-9099-C40C66FF867C}">
              <a14:compatExt xmlns:a14="http://schemas.microsoft.com/office/drawing/2010/main" spid="_x0000_s71960"/>
            </a:ext>
            <a:ext uri="{FF2B5EF4-FFF2-40B4-BE49-F238E27FC236}">
              <a16:creationId xmlns:a16="http://schemas.microsoft.com/office/drawing/2014/main" id="{00000000-0008-0000-0800-000018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351</xdr:row>
      <xdr:rowOff>0</xdr:rowOff>
    </xdr:from>
    <xdr:to>
      <xdr:col>77</xdr:col>
      <xdr:colOff>444500</xdr:colOff>
      <xdr:row>352</xdr:row>
      <xdr:rowOff>152400</xdr:rowOff>
    </xdr:to>
    <xdr:sp macro="" textlink="">
      <xdr:nvSpPr>
        <xdr:cNvPr id="71961" name="CommandButton273">
          <a:extLst>
            <a:ext uri="{63B3BB69-23CF-44E3-9099-C40C66FF867C}">
              <a14:compatExt xmlns:a14="http://schemas.microsoft.com/office/drawing/2010/main" spid="_x0000_s71961"/>
            </a:ext>
            <a:ext uri="{FF2B5EF4-FFF2-40B4-BE49-F238E27FC236}">
              <a16:creationId xmlns:a16="http://schemas.microsoft.com/office/drawing/2014/main" id="{00000000-0008-0000-0800-000019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352</xdr:row>
      <xdr:rowOff>152400</xdr:rowOff>
    </xdr:from>
    <xdr:to>
      <xdr:col>77</xdr:col>
      <xdr:colOff>469900</xdr:colOff>
      <xdr:row>354</xdr:row>
      <xdr:rowOff>139700</xdr:rowOff>
    </xdr:to>
    <xdr:sp macro="" textlink="">
      <xdr:nvSpPr>
        <xdr:cNvPr id="71962" name="CommandButton274">
          <a:extLst>
            <a:ext uri="{63B3BB69-23CF-44E3-9099-C40C66FF867C}">
              <a14:compatExt xmlns:a14="http://schemas.microsoft.com/office/drawing/2010/main" spid="_x0000_s71962"/>
            </a:ext>
            <a:ext uri="{FF2B5EF4-FFF2-40B4-BE49-F238E27FC236}">
              <a16:creationId xmlns:a16="http://schemas.microsoft.com/office/drawing/2014/main" id="{00000000-0008-0000-0800-00001A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354</xdr:row>
      <xdr:rowOff>152400</xdr:rowOff>
    </xdr:from>
    <xdr:to>
      <xdr:col>77</xdr:col>
      <xdr:colOff>469900</xdr:colOff>
      <xdr:row>356</xdr:row>
      <xdr:rowOff>139700</xdr:rowOff>
    </xdr:to>
    <xdr:sp macro="" textlink="">
      <xdr:nvSpPr>
        <xdr:cNvPr id="71963" name="CommandButton275">
          <a:extLst>
            <a:ext uri="{63B3BB69-23CF-44E3-9099-C40C66FF867C}">
              <a14:compatExt xmlns:a14="http://schemas.microsoft.com/office/drawing/2010/main" spid="_x0000_s71963"/>
            </a:ext>
            <a:ext uri="{FF2B5EF4-FFF2-40B4-BE49-F238E27FC236}">
              <a16:creationId xmlns:a16="http://schemas.microsoft.com/office/drawing/2014/main" id="{00000000-0008-0000-0800-00001B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357</xdr:row>
      <xdr:rowOff>12700</xdr:rowOff>
    </xdr:from>
    <xdr:to>
      <xdr:col>77</xdr:col>
      <xdr:colOff>469900</xdr:colOff>
      <xdr:row>359</xdr:row>
      <xdr:rowOff>0</xdr:rowOff>
    </xdr:to>
    <xdr:sp macro="" textlink="">
      <xdr:nvSpPr>
        <xdr:cNvPr id="71964" name="CommandButton276">
          <a:extLst>
            <a:ext uri="{63B3BB69-23CF-44E3-9099-C40C66FF867C}">
              <a14:compatExt xmlns:a14="http://schemas.microsoft.com/office/drawing/2010/main" spid="_x0000_s71964"/>
            </a:ext>
            <a:ext uri="{FF2B5EF4-FFF2-40B4-BE49-F238E27FC236}">
              <a16:creationId xmlns:a16="http://schemas.microsoft.com/office/drawing/2014/main" id="{00000000-0008-0000-0800-00001C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359</xdr:row>
      <xdr:rowOff>38100</xdr:rowOff>
    </xdr:from>
    <xdr:to>
      <xdr:col>77</xdr:col>
      <xdr:colOff>482600</xdr:colOff>
      <xdr:row>361</xdr:row>
      <xdr:rowOff>25400</xdr:rowOff>
    </xdr:to>
    <xdr:sp macro="" textlink="">
      <xdr:nvSpPr>
        <xdr:cNvPr id="71965" name="CommandButton277">
          <a:extLst>
            <a:ext uri="{63B3BB69-23CF-44E3-9099-C40C66FF867C}">
              <a14:compatExt xmlns:a14="http://schemas.microsoft.com/office/drawing/2010/main" spid="_x0000_s71965"/>
            </a:ext>
            <a:ext uri="{FF2B5EF4-FFF2-40B4-BE49-F238E27FC236}">
              <a16:creationId xmlns:a16="http://schemas.microsoft.com/office/drawing/2014/main" id="{00000000-0008-0000-0800-00001D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361</xdr:row>
      <xdr:rowOff>38100</xdr:rowOff>
    </xdr:from>
    <xdr:to>
      <xdr:col>77</xdr:col>
      <xdr:colOff>457200</xdr:colOff>
      <xdr:row>363</xdr:row>
      <xdr:rowOff>25400</xdr:rowOff>
    </xdr:to>
    <xdr:sp macro="" textlink="">
      <xdr:nvSpPr>
        <xdr:cNvPr id="71966" name="CommandButton278">
          <a:extLst>
            <a:ext uri="{63B3BB69-23CF-44E3-9099-C40C66FF867C}">
              <a14:compatExt xmlns:a14="http://schemas.microsoft.com/office/drawing/2010/main" spid="_x0000_s71966"/>
            </a:ext>
            <a:ext uri="{FF2B5EF4-FFF2-40B4-BE49-F238E27FC236}">
              <a16:creationId xmlns:a16="http://schemas.microsoft.com/office/drawing/2014/main" id="{00000000-0008-0000-0800-00001E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363</xdr:row>
      <xdr:rowOff>50800</xdr:rowOff>
    </xdr:from>
    <xdr:to>
      <xdr:col>77</xdr:col>
      <xdr:colOff>533400</xdr:colOff>
      <xdr:row>365</xdr:row>
      <xdr:rowOff>38100</xdr:rowOff>
    </xdr:to>
    <xdr:sp macro="" textlink="">
      <xdr:nvSpPr>
        <xdr:cNvPr id="71967" name="CommandButton279">
          <a:extLst>
            <a:ext uri="{63B3BB69-23CF-44E3-9099-C40C66FF867C}">
              <a14:compatExt xmlns:a14="http://schemas.microsoft.com/office/drawing/2010/main" spid="_x0000_s71967"/>
            </a:ext>
            <a:ext uri="{FF2B5EF4-FFF2-40B4-BE49-F238E27FC236}">
              <a16:creationId xmlns:a16="http://schemas.microsoft.com/office/drawing/2014/main" id="{00000000-0008-0000-0800-00001F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365</xdr:row>
      <xdr:rowOff>50800</xdr:rowOff>
    </xdr:from>
    <xdr:to>
      <xdr:col>77</xdr:col>
      <xdr:colOff>546100</xdr:colOff>
      <xdr:row>367</xdr:row>
      <xdr:rowOff>38100</xdr:rowOff>
    </xdr:to>
    <xdr:sp macro="" textlink="">
      <xdr:nvSpPr>
        <xdr:cNvPr id="71968" name="CommandButton280">
          <a:extLst>
            <a:ext uri="{63B3BB69-23CF-44E3-9099-C40C66FF867C}">
              <a14:compatExt xmlns:a14="http://schemas.microsoft.com/office/drawing/2010/main" spid="_x0000_s71968"/>
            </a:ext>
            <a:ext uri="{FF2B5EF4-FFF2-40B4-BE49-F238E27FC236}">
              <a16:creationId xmlns:a16="http://schemas.microsoft.com/office/drawing/2014/main" id="{00000000-0008-0000-0800-000020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393</xdr:row>
      <xdr:rowOff>0</xdr:rowOff>
    </xdr:from>
    <xdr:to>
      <xdr:col>77</xdr:col>
      <xdr:colOff>444500</xdr:colOff>
      <xdr:row>394</xdr:row>
      <xdr:rowOff>152400</xdr:rowOff>
    </xdr:to>
    <xdr:sp macro="" textlink="">
      <xdr:nvSpPr>
        <xdr:cNvPr id="71969" name="CommandButton281">
          <a:extLst>
            <a:ext uri="{63B3BB69-23CF-44E3-9099-C40C66FF867C}">
              <a14:compatExt xmlns:a14="http://schemas.microsoft.com/office/drawing/2010/main" spid="_x0000_s71969"/>
            </a:ext>
            <a:ext uri="{FF2B5EF4-FFF2-40B4-BE49-F238E27FC236}">
              <a16:creationId xmlns:a16="http://schemas.microsoft.com/office/drawing/2014/main" id="{00000000-0008-0000-0800-000021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394</xdr:row>
      <xdr:rowOff>152400</xdr:rowOff>
    </xdr:from>
    <xdr:to>
      <xdr:col>77</xdr:col>
      <xdr:colOff>469900</xdr:colOff>
      <xdr:row>396</xdr:row>
      <xdr:rowOff>139700</xdr:rowOff>
    </xdr:to>
    <xdr:sp macro="" textlink="">
      <xdr:nvSpPr>
        <xdr:cNvPr id="71970" name="CommandButton282">
          <a:extLst>
            <a:ext uri="{63B3BB69-23CF-44E3-9099-C40C66FF867C}">
              <a14:compatExt xmlns:a14="http://schemas.microsoft.com/office/drawing/2010/main" spid="_x0000_s71970"/>
            </a:ext>
            <a:ext uri="{FF2B5EF4-FFF2-40B4-BE49-F238E27FC236}">
              <a16:creationId xmlns:a16="http://schemas.microsoft.com/office/drawing/2014/main" id="{00000000-0008-0000-0800-000022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396</xdr:row>
      <xdr:rowOff>152400</xdr:rowOff>
    </xdr:from>
    <xdr:to>
      <xdr:col>77</xdr:col>
      <xdr:colOff>469900</xdr:colOff>
      <xdr:row>398</xdr:row>
      <xdr:rowOff>139700</xdr:rowOff>
    </xdr:to>
    <xdr:sp macro="" textlink="">
      <xdr:nvSpPr>
        <xdr:cNvPr id="71971" name="CommandButton283">
          <a:extLst>
            <a:ext uri="{63B3BB69-23CF-44E3-9099-C40C66FF867C}">
              <a14:compatExt xmlns:a14="http://schemas.microsoft.com/office/drawing/2010/main" spid="_x0000_s71971"/>
            </a:ext>
            <a:ext uri="{FF2B5EF4-FFF2-40B4-BE49-F238E27FC236}">
              <a16:creationId xmlns:a16="http://schemas.microsoft.com/office/drawing/2014/main" id="{00000000-0008-0000-0800-000023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399</xdr:row>
      <xdr:rowOff>12700</xdr:rowOff>
    </xdr:from>
    <xdr:to>
      <xdr:col>77</xdr:col>
      <xdr:colOff>469900</xdr:colOff>
      <xdr:row>401</xdr:row>
      <xdr:rowOff>0</xdr:rowOff>
    </xdr:to>
    <xdr:sp macro="" textlink="">
      <xdr:nvSpPr>
        <xdr:cNvPr id="71972" name="CommandButton284">
          <a:extLst>
            <a:ext uri="{63B3BB69-23CF-44E3-9099-C40C66FF867C}">
              <a14:compatExt xmlns:a14="http://schemas.microsoft.com/office/drawing/2010/main" spid="_x0000_s71972"/>
            </a:ext>
            <a:ext uri="{FF2B5EF4-FFF2-40B4-BE49-F238E27FC236}">
              <a16:creationId xmlns:a16="http://schemas.microsoft.com/office/drawing/2014/main" id="{00000000-0008-0000-0800-000024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401</xdr:row>
      <xdr:rowOff>38100</xdr:rowOff>
    </xdr:from>
    <xdr:to>
      <xdr:col>77</xdr:col>
      <xdr:colOff>482600</xdr:colOff>
      <xdr:row>403</xdr:row>
      <xdr:rowOff>25400</xdr:rowOff>
    </xdr:to>
    <xdr:sp macro="" textlink="">
      <xdr:nvSpPr>
        <xdr:cNvPr id="71973" name="CommandButton285">
          <a:extLst>
            <a:ext uri="{63B3BB69-23CF-44E3-9099-C40C66FF867C}">
              <a14:compatExt xmlns:a14="http://schemas.microsoft.com/office/drawing/2010/main" spid="_x0000_s71973"/>
            </a:ext>
            <a:ext uri="{FF2B5EF4-FFF2-40B4-BE49-F238E27FC236}">
              <a16:creationId xmlns:a16="http://schemas.microsoft.com/office/drawing/2014/main" id="{00000000-0008-0000-0800-000025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403</xdr:row>
      <xdr:rowOff>38100</xdr:rowOff>
    </xdr:from>
    <xdr:to>
      <xdr:col>77</xdr:col>
      <xdr:colOff>457200</xdr:colOff>
      <xdr:row>405</xdr:row>
      <xdr:rowOff>25400</xdr:rowOff>
    </xdr:to>
    <xdr:sp macro="" textlink="">
      <xdr:nvSpPr>
        <xdr:cNvPr id="71974" name="CommandButton286">
          <a:extLst>
            <a:ext uri="{63B3BB69-23CF-44E3-9099-C40C66FF867C}">
              <a14:compatExt xmlns:a14="http://schemas.microsoft.com/office/drawing/2010/main" spid="_x0000_s71974"/>
            </a:ext>
            <a:ext uri="{FF2B5EF4-FFF2-40B4-BE49-F238E27FC236}">
              <a16:creationId xmlns:a16="http://schemas.microsoft.com/office/drawing/2014/main" id="{00000000-0008-0000-0800-000026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405</xdr:row>
      <xdr:rowOff>50800</xdr:rowOff>
    </xdr:from>
    <xdr:to>
      <xdr:col>77</xdr:col>
      <xdr:colOff>533400</xdr:colOff>
      <xdr:row>407</xdr:row>
      <xdr:rowOff>38100</xdr:rowOff>
    </xdr:to>
    <xdr:sp macro="" textlink="">
      <xdr:nvSpPr>
        <xdr:cNvPr id="71975" name="CommandButton287">
          <a:extLst>
            <a:ext uri="{63B3BB69-23CF-44E3-9099-C40C66FF867C}">
              <a14:compatExt xmlns:a14="http://schemas.microsoft.com/office/drawing/2010/main" spid="_x0000_s71975"/>
            </a:ext>
            <a:ext uri="{FF2B5EF4-FFF2-40B4-BE49-F238E27FC236}">
              <a16:creationId xmlns:a16="http://schemas.microsoft.com/office/drawing/2014/main" id="{00000000-0008-0000-0800-000027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407</xdr:row>
      <xdr:rowOff>50800</xdr:rowOff>
    </xdr:from>
    <xdr:to>
      <xdr:col>77</xdr:col>
      <xdr:colOff>546100</xdr:colOff>
      <xdr:row>409</xdr:row>
      <xdr:rowOff>38100</xdr:rowOff>
    </xdr:to>
    <xdr:sp macro="" textlink="">
      <xdr:nvSpPr>
        <xdr:cNvPr id="71976" name="CommandButton288">
          <a:extLst>
            <a:ext uri="{63B3BB69-23CF-44E3-9099-C40C66FF867C}">
              <a14:compatExt xmlns:a14="http://schemas.microsoft.com/office/drawing/2010/main" spid="_x0000_s71976"/>
            </a:ext>
            <a:ext uri="{FF2B5EF4-FFF2-40B4-BE49-F238E27FC236}">
              <a16:creationId xmlns:a16="http://schemas.microsoft.com/office/drawing/2014/main" id="{00000000-0008-0000-0800-000028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434</xdr:row>
      <xdr:rowOff>0</xdr:rowOff>
    </xdr:from>
    <xdr:to>
      <xdr:col>77</xdr:col>
      <xdr:colOff>444500</xdr:colOff>
      <xdr:row>435</xdr:row>
      <xdr:rowOff>152400</xdr:rowOff>
    </xdr:to>
    <xdr:sp macro="" textlink="">
      <xdr:nvSpPr>
        <xdr:cNvPr id="71977" name="CommandButton289">
          <a:extLst>
            <a:ext uri="{63B3BB69-23CF-44E3-9099-C40C66FF867C}">
              <a14:compatExt xmlns:a14="http://schemas.microsoft.com/office/drawing/2010/main" spid="_x0000_s71977"/>
            </a:ext>
            <a:ext uri="{FF2B5EF4-FFF2-40B4-BE49-F238E27FC236}">
              <a16:creationId xmlns:a16="http://schemas.microsoft.com/office/drawing/2014/main" id="{00000000-0008-0000-0800-000029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435</xdr:row>
      <xdr:rowOff>152400</xdr:rowOff>
    </xdr:from>
    <xdr:to>
      <xdr:col>77</xdr:col>
      <xdr:colOff>469900</xdr:colOff>
      <xdr:row>437</xdr:row>
      <xdr:rowOff>139700</xdr:rowOff>
    </xdr:to>
    <xdr:sp macro="" textlink="">
      <xdr:nvSpPr>
        <xdr:cNvPr id="71978" name="CommandButton290">
          <a:extLst>
            <a:ext uri="{63B3BB69-23CF-44E3-9099-C40C66FF867C}">
              <a14:compatExt xmlns:a14="http://schemas.microsoft.com/office/drawing/2010/main" spid="_x0000_s71978"/>
            </a:ext>
            <a:ext uri="{FF2B5EF4-FFF2-40B4-BE49-F238E27FC236}">
              <a16:creationId xmlns:a16="http://schemas.microsoft.com/office/drawing/2014/main" id="{00000000-0008-0000-0800-00002A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437</xdr:row>
      <xdr:rowOff>152400</xdr:rowOff>
    </xdr:from>
    <xdr:to>
      <xdr:col>77</xdr:col>
      <xdr:colOff>469900</xdr:colOff>
      <xdr:row>439</xdr:row>
      <xdr:rowOff>139700</xdr:rowOff>
    </xdr:to>
    <xdr:sp macro="" textlink="">
      <xdr:nvSpPr>
        <xdr:cNvPr id="71979" name="CommandButton291">
          <a:extLst>
            <a:ext uri="{63B3BB69-23CF-44E3-9099-C40C66FF867C}">
              <a14:compatExt xmlns:a14="http://schemas.microsoft.com/office/drawing/2010/main" spid="_x0000_s71979"/>
            </a:ext>
            <a:ext uri="{FF2B5EF4-FFF2-40B4-BE49-F238E27FC236}">
              <a16:creationId xmlns:a16="http://schemas.microsoft.com/office/drawing/2014/main" id="{00000000-0008-0000-0800-00002B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440</xdr:row>
      <xdr:rowOff>12700</xdr:rowOff>
    </xdr:from>
    <xdr:to>
      <xdr:col>77</xdr:col>
      <xdr:colOff>469900</xdr:colOff>
      <xdr:row>442</xdr:row>
      <xdr:rowOff>0</xdr:rowOff>
    </xdr:to>
    <xdr:sp macro="" textlink="">
      <xdr:nvSpPr>
        <xdr:cNvPr id="71980" name="CommandButton292">
          <a:extLst>
            <a:ext uri="{63B3BB69-23CF-44E3-9099-C40C66FF867C}">
              <a14:compatExt xmlns:a14="http://schemas.microsoft.com/office/drawing/2010/main" spid="_x0000_s71980"/>
            </a:ext>
            <a:ext uri="{FF2B5EF4-FFF2-40B4-BE49-F238E27FC236}">
              <a16:creationId xmlns:a16="http://schemas.microsoft.com/office/drawing/2014/main" id="{00000000-0008-0000-0800-00002C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442</xdr:row>
      <xdr:rowOff>38100</xdr:rowOff>
    </xdr:from>
    <xdr:to>
      <xdr:col>77</xdr:col>
      <xdr:colOff>482600</xdr:colOff>
      <xdr:row>444</xdr:row>
      <xdr:rowOff>25400</xdr:rowOff>
    </xdr:to>
    <xdr:sp macro="" textlink="">
      <xdr:nvSpPr>
        <xdr:cNvPr id="71981" name="CommandButton293">
          <a:extLst>
            <a:ext uri="{63B3BB69-23CF-44E3-9099-C40C66FF867C}">
              <a14:compatExt xmlns:a14="http://schemas.microsoft.com/office/drawing/2010/main" spid="_x0000_s71981"/>
            </a:ext>
            <a:ext uri="{FF2B5EF4-FFF2-40B4-BE49-F238E27FC236}">
              <a16:creationId xmlns:a16="http://schemas.microsoft.com/office/drawing/2014/main" id="{00000000-0008-0000-0800-00002D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444</xdr:row>
      <xdr:rowOff>38100</xdr:rowOff>
    </xdr:from>
    <xdr:to>
      <xdr:col>77</xdr:col>
      <xdr:colOff>457200</xdr:colOff>
      <xdr:row>446</xdr:row>
      <xdr:rowOff>25400</xdr:rowOff>
    </xdr:to>
    <xdr:sp macro="" textlink="">
      <xdr:nvSpPr>
        <xdr:cNvPr id="71982" name="CommandButton294">
          <a:extLst>
            <a:ext uri="{63B3BB69-23CF-44E3-9099-C40C66FF867C}">
              <a14:compatExt xmlns:a14="http://schemas.microsoft.com/office/drawing/2010/main" spid="_x0000_s71982"/>
            </a:ext>
            <a:ext uri="{FF2B5EF4-FFF2-40B4-BE49-F238E27FC236}">
              <a16:creationId xmlns:a16="http://schemas.microsoft.com/office/drawing/2014/main" id="{00000000-0008-0000-0800-00002E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446</xdr:row>
      <xdr:rowOff>50800</xdr:rowOff>
    </xdr:from>
    <xdr:to>
      <xdr:col>77</xdr:col>
      <xdr:colOff>533400</xdr:colOff>
      <xdr:row>448</xdr:row>
      <xdr:rowOff>38100</xdr:rowOff>
    </xdr:to>
    <xdr:sp macro="" textlink="">
      <xdr:nvSpPr>
        <xdr:cNvPr id="71983" name="CommandButton295">
          <a:extLst>
            <a:ext uri="{63B3BB69-23CF-44E3-9099-C40C66FF867C}">
              <a14:compatExt xmlns:a14="http://schemas.microsoft.com/office/drawing/2010/main" spid="_x0000_s71983"/>
            </a:ext>
            <a:ext uri="{FF2B5EF4-FFF2-40B4-BE49-F238E27FC236}">
              <a16:creationId xmlns:a16="http://schemas.microsoft.com/office/drawing/2014/main" id="{00000000-0008-0000-0800-00002F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448</xdr:row>
      <xdr:rowOff>50800</xdr:rowOff>
    </xdr:from>
    <xdr:to>
      <xdr:col>77</xdr:col>
      <xdr:colOff>546100</xdr:colOff>
      <xdr:row>450</xdr:row>
      <xdr:rowOff>38100</xdr:rowOff>
    </xdr:to>
    <xdr:sp macro="" textlink="">
      <xdr:nvSpPr>
        <xdr:cNvPr id="71984" name="CommandButton296">
          <a:extLst>
            <a:ext uri="{63B3BB69-23CF-44E3-9099-C40C66FF867C}">
              <a14:compatExt xmlns:a14="http://schemas.microsoft.com/office/drawing/2010/main" spid="_x0000_s71984"/>
            </a:ext>
            <a:ext uri="{FF2B5EF4-FFF2-40B4-BE49-F238E27FC236}">
              <a16:creationId xmlns:a16="http://schemas.microsoft.com/office/drawing/2014/main" id="{00000000-0008-0000-0800-000030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475</xdr:row>
      <xdr:rowOff>0</xdr:rowOff>
    </xdr:from>
    <xdr:to>
      <xdr:col>77</xdr:col>
      <xdr:colOff>444500</xdr:colOff>
      <xdr:row>476</xdr:row>
      <xdr:rowOff>152400</xdr:rowOff>
    </xdr:to>
    <xdr:sp macro="" textlink="">
      <xdr:nvSpPr>
        <xdr:cNvPr id="71985" name="CommandButton297">
          <a:extLst>
            <a:ext uri="{63B3BB69-23CF-44E3-9099-C40C66FF867C}">
              <a14:compatExt xmlns:a14="http://schemas.microsoft.com/office/drawing/2010/main" spid="_x0000_s71985"/>
            </a:ext>
            <a:ext uri="{FF2B5EF4-FFF2-40B4-BE49-F238E27FC236}">
              <a16:creationId xmlns:a16="http://schemas.microsoft.com/office/drawing/2014/main" id="{00000000-0008-0000-0800-000031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476</xdr:row>
      <xdr:rowOff>152400</xdr:rowOff>
    </xdr:from>
    <xdr:to>
      <xdr:col>77</xdr:col>
      <xdr:colOff>469900</xdr:colOff>
      <xdr:row>478</xdr:row>
      <xdr:rowOff>139700</xdr:rowOff>
    </xdr:to>
    <xdr:sp macro="" textlink="">
      <xdr:nvSpPr>
        <xdr:cNvPr id="71986" name="CommandButton298">
          <a:extLst>
            <a:ext uri="{63B3BB69-23CF-44E3-9099-C40C66FF867C}">
              <a14:compatExt xmlns:a14="http://schemas.microsoft.com/office/drawing/2010/main" spid="_x0000_s71986"/>
            </a:ext>
            <a:ext uri="{FF2B5EF4-FFF2-40B4-BE49-F238E27FC236}">
              <a16:creationId xmlns:a16="http://schemas.microsoft.com/office/drawing/2014/main" id="{00000000-0008-0000-0800-000032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478</xdr:row>
      <xdr:rowOff>152400</xdr:rowOff>
    </xdr:from>
    <xdr:to>
      <xdr:col>77</xdr:col>
      <xdr:colOff>469900</xdr:colOff>
      <xdr:row>480</xdr:row>
      <xdr:rowOff>139700</xdr:rowOff>
    </xdr:to>
    <xdr:sp macro="" textlink="">
      <xdr:nvSpPr>
        <xdr:cNvPr id="71987" name="CommandButton299">
          <a:extLst>
            <a:ext uri="{63B3BB69-23CF-44E3-9099-C40C66FF867C}">
              <a14:compatExt xmlns:a14="http://schemas.microsoft.com/office/drawing/2010/main" spid="_x0000_s71987"/>
            </a:ext>
            <a:ext uri="{FF2B5EF4-FFF2-40B4-BE49-F238E27FC236}">
              <a16:creationId xmlns:a16="http://schemas.microsoft.com/office/drawing/2014/main" id="{00000000-0008-0000-0800-000033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481</xdr:row>
      <xdr:rowOff>12700</xdr:rowOff>
    </xdr:from>
    <xdr:to>
      <xdr:col>77</xdr:col>
      <xdr:colOff>469900</xdr:colOff>
      <xdr:row>483</xdr:row>
      <xdr:rowOff>0</xdr:rowOff>
    </xdr:to>
    <xdr:sp macro="" textlink="">
      <xdr:nvSpPr>
        <xdr:cNvPr id="71988" name="CommandButton300">
          <a:extLst>
            <a:ext uri="{63B3BB69-23CF-44E3-9099-C40C66FF867C}">
              <a14:compatExt xmlns:a14="http://schemas.microsoft.com/office/drawing/2010/main" spid="_x0000_s71988"/>
            </a:ext>
            <a:ext uri="{FF2B5EF4-FFF2-40B4-BE49-F238E27FC236}">
              <a16:creationId xmlns:a16="http://schemas.microsoft.com/office/drawing/2014/main" id="{00000000-0008-0000-0800-000034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483</xdr:row>
      <xdr:rowOff>38100</xdr:rowOff>
    </xdr:from>
    <xdr:to>
      <xdr:col>77</xdr:col>
      <xdr:colOff>482600</xdr:colOff>
      <xdr:row>485</xdr:row>
      <xdr:rowOff>25400</xdr:rowOff>
    </xdr:to>
    <xdr:sp macro="" textlink="">
      <xdr:nvSpPr>
        <xdr:cNvPr id="71989" name="CommandButton301">
          <a:extLst>
            <a:ext uri="{63B3BB69-23CF-44E3-9099-C40C66FF867C}">
              <a14:compatExt xmlns:a14="http://schemas.microsoft.com/office/drawing/2010/main" spid="_x0000_s71989"/>
            </a:ext>
            <a:ext uri="{FF2B5EF4-FFF2-40B4-BE49-F238E27FC236}">
              <a16:creationId xmlns:a16="http://schemas.microsoft.com/office/drawing/2014/main" id="{00000000-0008-0000-0800-000035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485</xdr:row>
      <xdr:rowOff>38100</xdr:rowOff>
    </xdr:from>
    <xdr:to>
      <xdr:col>77</xdr:col>
      <xdr:colOff>457200</xdr:colOff>
      <xdr:row>487</xdr:row>
      <xdr:rowOff>25400</xdr:rowOff>
    </xdr:to>
    <xdr:sp macro="" textlink="">
      <xdr:nvSpPr>
        <xdr:cNvPr id="71990" name="CommandButton302">
          <a:extLst>
            <a:ext uri="{63B3BB69-23CF-44E3-9099-C40C66FF867C}">
              <a14:compatExt xmlns:a14="http://schemas.microsoft.com/office/drawing/2010/main" spid="_x0000_s71990"/>
            </a:ext>
            <a:ext uri="{FF2B5EF4-FFF2-40B4-BE49-F238E27FC236}">
              <a16:creationId xmlns:a16="http://schemas.microsoft.com/office/drawing/2014/main" id="{00000000-0008-0000-0800-000036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487</xdr:row>
      <xdr:rowOff>50800</xdr:rowOff>
    </xdr:from>
    <xdr:to>
      <xdr:col>77</xdr:col>
      <xdr:colOff>533400</xdr:colOff>
      <xdr:row>489</xdr:row>
      <xdr:rowOff>38100</xdr:rowOff>
    </xdr:to>
    <xdr:sp macro="" textlink="">
      <xdr:nvSpPr>
        <xdr:cNvPr id="71991" name="CommandButton303">
          <a:extLst>
            <a:ext uri="{63B3BB69-23CF-44E3-9099-C40C66FF867C}">
              <a14:compatExt xmlns:a14="http://schemas.microsoft.com/office/drawing/2010/main" spid="_x0000_s71991"/>
            </a:ext>
            <a:ext uri="{FF2B5EF4-FFF2-40B4-BE49-F238E27FC236}">
              <a16:creationId xmlns:a16="http://schemas.microsoft.com/office/drawing/2014/main" id="{00000000-0008-0000-0800-000037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489</xdr:row>
      <xdr:rowOff>50800</xdr:rowOff>
    </xdr:from>
    <xdr:to>
      <xdr:col>77</xdr:col>
      <xdr:colOff>546100</xdr:colOff>
      <xdr:row>491</xdr:row>
      <xdr:rowOff>38100</xdr:rowOff>
    </xdr:to>
    <xdr:sp macro="" textlink="">
      <xdr:nvSpPr>
        <xdr:cNvPr id="71992" name="CommandButton304">
          <a:extLst>
            <a:ext uri="{63B3BB69-23CF-44E3-9099-C40C66FF867C}">
              <a14:compatExt xmlns:a14="http://schemas.microsoft.com/office/drawing/2010/main" spid="_x0000_s71992"/>
            </a:ext>
            <a:ext uri="{FF2B5EF4-FFF2-40B4-BE49-F238E27FC236}">
              <a16:creationId xmlns:a16="http://schemas.microsoft.com/office/drawing/2014/main" id="{00000000-0008-0000-0800-000038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518</xdr:row>
      <xdr:rowOff>0</xdr:rowOff>
    </xdr:from>
    <xdr:to>
      <xdr:col>77</xdr:col>
      <xdr:colOff>444500</xdr:colOff>
      <xdr:row>519</xdr:row>
      <xdr:rowOff>152400</xdr:rowOff>
    </xdr:to>
    <xdr:sp macro="" textlink="">
      <xdr:nvSpPr>
        <xdr:cNvPr id="71993" name="CommandButton305">
          <a:extLst>
            <a:ext uri="{63B3BB69-23CF-44E3-9099-C40C66FF867C}">
              <a14:compatExt xmlns:a14="http://schemas.microsoft.com/office/drawing/2010/main" spid="_x0000_s71993"/>
            </a:ext>
            <a:ext uri="{FF2B5EF4-FFF2-40B4-BE49-F238E27FC236}">
              <a16:creationId xmlns:a16="http://schemas.microsoft.com/office/drawing/2014/main" id="{00000000-0008-0000-0800-000039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519</xdr:row>
      <xdr:rowOff>152400</xdr:rowOff>
    </xdr:from>
    <xdr:to>
      <xdr:col>77</xdr:col>
      <xdr:colOff>469900</xdr:colOff>
      <xdr:row>521</xdr:row>
      <xdr:rowOff>139700</xdr:rowOff>
    </xdr:to>
    <xdr:sp macro="" textlink="">
      <xdr:nvSpPr>
        <xdr:cNvPr id="71994" name="CommandButton306">
          <a:extLst>
            <a:ext uri="{63B3BB69-23CF-44E3-9099-C40C66FF867C}">
              <a14:compatExt xmlns:a14="http://schemas.microsoft.com/office/drawing/2010/main" spid="_x0000_s71994"/>
            </a:ext>
            <a:ext uri="{FF2B5EF4-FFF2-40B4-BE49-F238E27FC236}">
              <a16:creationId xmlns:a16="http://schemas.microsoft.com/office/drawing/2014/main" id="{00000000-0008-0000-0800-00003A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521</xdr:row>
      <xdr:rowOff>152400</xdr:rowOff>
    </xdr:from>
    <xdr:to>
      <xdr:col>77</xdr:col>
      <xdr:colOff>469900</xdr:colOff>
      <xdr:row>523</xdr:row>
      <xdr:rowOff>139700</xdr:rowOff>
    </xdr:to>
    <xdr:sp macro="" textlink="">
      <xdr:nvSpPr>
        <xdr:cNvPr id="71995" name="CommandButton307">
          <a:extLst>
            <a:ext uri="{63B3BB69-23CF-44E3-9099-C40C66FF867C}">
              <a14:compatExt xmlns:a14="http://schemas.microsoft.com/office/drawing/2010/main" spid="_x0000_s71995"/>
            </a:ext>
            <a:ext uri="{FF2B5EF4-FFF2-40B4-BE49-F238E27FC236}">
              <a16:creationId xmlns:a16="http://schemas.microsoft.com/office/drawing/2014/main" id="{00000000-0008-0000-0800-00003B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524</xdr:row>
      <xdr:rowOff>12700</xdr:rowOff>
    </xdr:from>
    <xdr:to>
      <xdr:col>77</xdr:col>
      <xdr:colOff>469900</xdr:colOff>
      <xdr:row>526</xdr:row>
      <xdr:rowOff>0</xdr:rowOff>
    </xdr:to>
    <xdr:sp macro="" textlink="">
      <xdr:nvSpPr>
        <xdr:cNvPr id="71996" name="CommandButton308">
          <a:extLst>
            <a:ext uri="{63B3BB69-23CF-44E3-9099-C40C66FF867C}">
              <a14:compatExt xmlns:a14="http://schemas.microsoft.com/office/drawing/2010/main" spid="_x0000_s71996"/>
            </a:ext>
            <a:ext uri="{FF2B5EF4-FFF2-40B4-BE49-F238E27FC236}">
              <a16:creationId xmlns:a16="http://schemas.microsoft.com/office/drawing/2014/main" id="{00000000-0008-0000-0800-00003C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526</xdr:row>
      <xdr:rowOff>38100</xdr:rowOff>
    </xdr:from>
    <xdr:to>
      <xdr:col>77</xdr:col>
      <xdr:colOff>482600</xdr:colOff>
      <xdr:row>528</xdr:row>
      <xdr:rowOff>25400</xdr:rowOff>
    </xdr:to>
    <xdr:sp macro="" textlink="">
      <xdr:nvSpPr>
        <xdr:cNvPr id="71997" name="CommandButton309">
          <a:extLst>
            <a:ext uri="{63B3BB69-23CF-44E3-9099-C40C66FF867C}">
              <a14:compatExt xmlns:a14="http://schemas.microsoft.com/office/drawing/2010/main" spid="_x0000_s71997"/>
            </a:ext>
            <a:ext uri="{FF2B5EF4-FFF2-40B4-BE49-F238E27FC236}">
              <a16:creationId xmlns:a16="http://schemas.microsoft.com/office/drawing/2014/main" id="{00000000-0008-0000-0800-00003D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528</xdr:row>
      <xdr:rowOff>38100</xdr:rowOff>
    </xdr:from>
    <xdr:to>
      <xdr:col>77</xdr:col>
      <xdr:colOff>457200</xdr:colOff>
      <xdr:row>530</xdr:row>
      <xdr:rowOff>25400</xdr:rowOff>
    </xdr:to>
    <xdr:sp macro="" textlink="">
      <xdr:nvSpPr>
        <xdr:cNvPr id="71998" name="CommandButton310">
          <a:extLst>
            <a:ext uri="{63B3BB69-23CF-44E3-9099-C40C66FF867C}">
              <a14:compatExt xmlns:a14="http://schemas.microsoft.com/office/drawing/2010/main" spid="_x0000_s71998"/>
            </a:ext>
            <a:ext uri="{FF2B5EF4-FFF2-40B4-BE49-F238E27FC236}">
              <a16:creationId xmlns:a16="http://schemas.microsoft.com/office/drawing/2014/main" id="{00000000-0008-0000-0800-00003E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530</xdr:row>
      <xdr:rowOff>50800</xdr:rowOff>
    </xdr:from>
    <xdr:to>
      <xdr:col>77</xdr:col>
      <xdr:colOff>533400</xdr:colOff>
      <xdr:row>532</xdr:row>
      <xdr:rowOff>38100</xdr:rowOff>
    </xdr:to>
    <xdr:sp macro="" textlink="">
      <xdr:nvSpPr>
        <xdr:cNvPr id="71999" name="CommandButton311">
          <a:extLst>
            <a:ext uri="{63B3BB69-23CF-44E3-9099-C40C66FF867C}">
              <a14:compatExt xmlns:a14="http://schemas.microsoft.com/office/drawing/2010/main" spid="_x0000_s71999"/>
            </a:ext>
            <a:ext uri="{FF2B5EF4-FFF2-40B4-BE49-F238E27FC236}">
              <a16:creationId xmlns:a16="http://schemas.microsoft.com/office/drawing/2014/main" id="{00000000-0008-0000-0800-00003F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532</xdr:row>
      <xdr:rowOff>50800</xdr:rowOff>
    </xdr:from>
    <xdr:to>
      <xdr:col>77</xdr:col>
      <xdr:colOff>546100</xdr:colOff>
      <xdr:row>534</xdr:row>
      <xdr:rowOff>38100</xdr:rowOff>
    </xdr:to>
    <xdr:sp macro="" textlink="">
      <xdr:nvSpPr>
        <xdr:cNvPr id="72000" name="CommandButton312">
          <a:extLst>
            <a:ext uri="{63B3BB69-23CF-44E3-9099-C40C66FF867C}">
              <a14:compatExt xmlns:a14="http://schemas.microsoft.com/office/drawing/2010/main" spid="_x0000_s72000"/>
            </a:ext>
            <a:ext uri="{FF2B5EF4-FFF2-40B4-BE49-F238E27FC236}">
              <a16:creationId xmlns:a16="http://schemas.microsoft.com/office/drawing/2014/main" id="{00000000-0008-0000-0800-000040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562</xdr:row>
      <xdr:rowOff>0</xdr:rowOff>
    </xdr:from>
    <xdr:to>
      <xdr:col>77</xdr:col>
      <xdr:colOff>444500</xdr:colOff>
      <xdr:row>563</xdr:row>
      <xdr:rowOff>152400</xdr:rowOff>
    </xdr:to>
    <xdr:sp macro="" textlink="">
      <xdr:nvSpPr>
        <xdr:cNvPr id="72001" name="CommandButton313">
          <a:extLst>
            <a:ext uri="{63B3BB69-23CF-44E3-9099-C40C66FF867C}">
              <a14:compatExt xmlns:a14="http://schemas.microsoft.com/office/drawing/2010/main" spid="_x0000_s72001"/>
            </a:ext>
            <a:ext uri="{FF2B5EF4-FFF2-40B4-BE49-F238E27FC236}">
              <a16:creationId xmlns:a16="http://schemas.microsoft.com/office/drawing/2014/main" id="{00000000-0008-0000-0800-000041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563</xdr:row>
      <xdr:rowOff>152400</xdr:rowOff>
    </xdr:from>
    <xdr:to>
      <xdr:col>77</xdr:col>
      <xdr:colOff>469900</xdr:colOff>
      <xdr:row>565</xdr:row>
      <xdr:rowOff>139700</xdr:rowOff>
    </xdr:to>
    <xdr:sp macro="" textlink="">
      <xdr:nvSpPr>
        <xdr:cNvPr id="72002" name="CommandButton314">
          <a:extLst>
            <a:ext uri="{63B3BB69-23CF-44E3-9099-C40C66FF867C}">
              <a14:compatExt xmlns:a14="http://schemas.microsoft.com/office/drawing/2010/main" spid="_x0000_s72002"/>
            </a:ext>
            <a:ext uri="{FF2B5EF4-FFF2-40B4-BE49-F238E27FC236}">
              <a16:creationId xmlns:a16="http://schemas.microsoft.com/office/drawing/2014/main" id="{00000000-0008-0000-0800-000042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565</xdr:row>
      <xdr:rowOff>152400</xdr:rowOff>
    </xdr:from>
    <xdr:to>
      <xdr:col>77</xdr:col>
      <xdr:colOff>469900</xdr:colOff>
      <xdr:row>567</xdr:row>
      <xdr:rowOff>139700</xdr:rowOff>
    </xdr:to>
    <xdr:sp macro="" textlink="">
      <xdr:nvSpPr>
        <xdr:cNvPr id="72003" name="CommandButton315">
          <a:extLst>
            <a:ext uri="{63B3BB69-23CF-44E3-9099-C40C66FF867C}">
              <a14:compatExt xmlns:a14="http://schemas.microsoft.com/office/drawing/2010/main" spid="_x0000_s72003"/>
            </a:ext>
            <a:ext uri="{FF2B5EF4-FFF2-40B4-BE49-F238E27FC236}">
              <a16:creationId xmlns:a16="http://schemas.microsoft.com/office/drawing/2014/main" id="{00000000-0008-0000-0800-000043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568</xdr:row>
      <xdr:rowOff>12700</xdr:rowOff>
    </xdr:from>
    <xdr:to>
      <xdr:col>77</xdr:col>
      <xdr:colOff>469900</xdr:colOff>
      <xdr:row>570</xdr:row>
      <xdr:rowOff>0</xdr:rowOff>
    </xdr:to>
    <xdr:sp macro="" textlink="">
      <xdr:nvSpPr>
        <xdr:cNvPr id="72004" name="CommandButton316">
          <a:extLst>
            <a:ext uri="{63B3BB69-23CF-44E3-9099-C40C66FF867C}">
              <a14:compatExt xmlns:a14="http://schemas.microsoft.com/office/drawing/2010/main" spid="_x0000_s72004"/>
            </a:ext>
            <a:ext uri="{FF2B5EF4-FFF2-40B4-BE49-F238E27FC236}">
              <a16:creationId xmlns:a16="http://schemas.microsoft.com/office/drawing/2014/main" id="{00000000-0008-0000-0800-000044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570</xdr:row>
      <xdr:rowOff>38100</xdr:rowOff>
    </xdr:from>
    <xdr:to>
      <xdr:col>77</xdr:col>
      <xdr:colOff>482600</xdr:colOff>
      <xdr:row>572</xdr:row>
      <xdr:rowOff>25400</xdr:rowOff>
    </xdr:to>
    <xdr:sp macro="" textlink="">
      <xdr:nvSpPr>
        <xdr:cNvPr id="72005" name="CommandButton317">
          <a:extLst>
            <a:ext uri="{63B3BB69-23CF-44E3-9099-C40C66FF867C}">
              <a14:compatExt xmlns:a14="http://schemas.microsoft.com/office/drawing/2010/main" spid="_x0000_s72005"/>
            </a:ext>
            <a:ext uri="{FF2B5EF4-FFF2-40B4-BE49-F238E27FC236}">
              <a16:creationId xmlns:a16="http://schemas.microsoft.com/office/drawing/2014/main" id="{00000000-0008-0000-0800-000045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572</xdr:row>
      <xdr:rowOff>38100</xdr:rowOff>
    </xdr:from>
    <xdr:to>
      <xdr:col>77</xdr:col>
      <xdr:colOff>457200</xdr:colOff>
      <xdr:row>574</xdr:row>
      <xdr:rowOff>25400</xdr:rowOff>
    </xdr:to>
    <xdr:sp macro="" textlink="">
      <xdr:nvSpPr>
        <xdr:cNvPr id="72006" name="CommandButton318">
          <a:extLst>
            <a:ext uri="{63B3BB69-23CF-44E3-9099-C40C66FF867C}">
              <a14:compatExt xmlns:a14="http://schemas.microsoft.com/office/drawing/2010/main" spid="_x0000_s72006"/>
            </a:ext>
            <a:ext uri="{FF2B5EF4-FFF2-40B4-BE49-F238E27FC236}">
              <a16:creationId xmlns:a16="http://schemas.microsoft.com/office/drawing/2014/main" id="{00000000-0008-0000-0800-000046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574</xdr:row>
      <xdr:rowOff>50800</xdr:rowOff>
    </xdr:from>
    <xdr:to>
      <xdr:col>77</xdr:col>
      <xdr:colOff>533400</xdr:colOff>
      <xdr:row>576</xdr:row>
      <xdr:rowOff>38100</xdr:rowOff>
    </xdr:to>
    <xdr:sp macro="" textlink="">
      <xdr:nvSpPr>
        <xdr:cNvPr id="72007" name="CommandButton319">
          <a:extLst>
            <a:ext uri="{63B3BB69-23CF-44E3-9099-C40C66FF867C}">
              <a14:compatExt xmlns:a14="http://schemas.microsoft.com/office/drawing/2010/main" spid="_x0000_s72007"/>
            </a:ext>
            <a:ext uri="{FF2B5EF4-FFF2-40B4-BE49-F238E27FC236}">
              <a16:creationId xmlns:a16="http://schemas.microsoft.com/office/drawing/2014/main" id="{00000000-0008-0000-0800-000047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576</xdr:row>
      <xdr:rowOff>50800</xdr:rowOff>
    </xdr:from>
    <xdr:to>
      <xdr:col>77</xdr:col>
      <xdr:colOff>546100</xdr:colOff>
      <xdr:row>578</xdr:row>
      <xdr:rowOff>38100</xdr:rowOff>
    </xdr:to>
    <xdr:sp macro="" textlink="">
      <xdr:nvSpPr>
        <xdr:cNvPr id="72008" name="CommandButton320">
          <a:extLst>
            <a:ext uri="{63B3BB69-23CF-44E3-9099-C40C66FF867C}">
              <a14:compatExt xmlns:a14="http://schemas.microsoft.com/office/drawing/2010/main" spid="_x0000_s72008"/>
            </a:ext>
            <a:ext uri="{FF2B5EF4-FFF2-40B4-BE49-F238E27FC236}">
              <a16:creationId xmlns:a16="http://schemas.microsoft.com/office/drawing/2014/main" id="{00000000-0008-0000-0800-000048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604</xdr:row>
      <xdr:rowOff>0</xdr:rowOff>
    </xdr:from>
    <xdr:to>
      <xdr:col>77</xdr:col>
      <xdr:colOff>444500</xdr:colOff>
      <xdr:row>605</xdr:row>
      <xdr:rowOff>152400</xdr:rowOff>
    </xdr:to>
    <xdr:sp macro="" textlink="">
      <xdr:nvSpPr>
        <xdr:cNvPr id="72009" name="CommandButton321">
          <a:extLst>
            <a:ext uri="{63B3BB69-23CF-44E3-9099-C40C66FF867C}">
              <a14:compatExt xmlns:a14="http://schemas.microsoft.com/office/drawing/2010/main" spid="_x0000_s72009"/>
            </a:ext>
            <a:ext uri="{FF2B5EF4-FFF2-40B4-BE49-F238E27FC236}">
              <a16:creationId xmlns:a16="http://schemas.microsoft.com/office/drawing/2014/main" id="{00000000-0008-0000-0800-000049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605</xdr:row>
      <xdr:rowOff>152400</xdr:rowOff>
    </xdr:from>
    <xdr:to>
      <xdr:col>77</xdr:col>
      <xdr:colOff>469900</xdr:colOff>
      <xdr:row>607</xdr:row>
      <xdr:rowOff>139700</xdr:rowOff>
    </xdr:to>
    <xdr:sp macro="" textlink="">
      <xdr:nvSpPr>
        <xdr:cNvPr id="72010" name="CommandButton322">
          <a:extLst>
            <a:ext uri="{63B3BB69-23CF-44E3-9099-C40C66FF867C}">
              <a14:compatExt xmlns:a14="http://schemas.microsoft.com/office/drawing/2010/main" spid="_x0000_s72010"/>
            </a:ext>
            <a:ext uri="{FF2B5EF4-FFF2-40B4-BE49-F238E27FC236}">
              <a16:creationId xmlns:a16="http://schemas.microsoft.com/office/drawing/2014/main" id="{00000000-0008-0000-0800-00004A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607</xdr:row>
      <xdr:rowOff>152400</xdr:rowOff>
    </xdr:from>
    <xdr:to>
      <xdr:col>77</xdr:col>
      <xdr:colOff>469900</xdr:colOff>
      <xdr:row>609</xdr:row>
      <xdr:rowOff>139700</xdr:rowOff>
    </xdr:to>
    <xdr:sp macro="" textlink="">
      <xdr:nvSpPr>
        <xdr:cNvPr id="72011" name="CommandButton323">
          <a:extLst>
            <a:ext uri="{63B3BB69-23CF-44E3-9099-C40C66FF867C}">
              <a14:compatExt xmlns:a14="http://schemas.microsoft.com/office/drawing/2010/main" spid="_x0000_s72011"/>
            </a:ext>
            <a:ext uri="{FF2B5EF4-FFF2-40B4-BE49-F238E27FC236}">
              <a16:creationId xmlns:a16="http://schemas.microsoft.com/office/drawing/2014/main" id="{00000000-0008-0000-0800-00004B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610</xdr:row>
      <xdr:rowOff>12700</xdr:rowOff>
    </xdr:from>
    <xdr:to>
      <xdr:col>77</xdr:col>
      <xdr:colOff>469900</xdr:colOff>
      <xdr:row>612</xdr:row>
      <xdr:rowOff>0</xdr:rowOff>
    </xdr:to>
    <xdr:sp macro="" textlink="">
      <xdr:nvSpPr>
        <xdr:cNvPr id="72012" name="CommandButton324">
          <a:extLst>
            <a:ext uri="{63B3BB69-23CF-44E3-9099-C40C66FF867C}">
              <a14:compatExt xmlns:a14="http://schemas.microsoft.com/office/drawing/2010/main" spid="_x0000_s72012"/>
            </a:ext>
            <a:ext uri="{FF2B5EF4-FFF2-40B4-BE49-F238E27FC236}">
              <a16:creationId xmlns:a16="http://schemas.microsoft.com/office/drawing/2014/main" id="{00000000-0008-0000-0800-00004C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612</xdr:row>
      <xdr:rowOff>38100</xdr:rowOff>
    </xdr:from>
    <xdr:to>
      <xdr:col>77</xdr:col>
      <xdr:colOff>482600</xdr:colOff>
      <xdr:row>614</xdr:row>
      <xdr:rowOff>25400</xdr:rowOff>
    </xdr:to>
    <xdr:sp macro="" textlink="">
      <xdr:nvSpPr>
        <xdr:cNvPr id="72013" name="CommandButton325">
          <a:extLst>
            <a:ext uri="{63B3BB69-23CF-44E3-9099-C40C66FF867C}">
              <a14:compatExt xmlns:a14="http://schemas.microsoft.com/office/drawing/2010/main" spid="_x0000_s72013"/>
            </a:ext>
            <a:ext uri="{FF2B5EF4-FFF2-40B4-BE49-F238E27FC236}">
              <a16:creationId xmlns:a16="http://schemas.microsoft.com/office/drawing/2014/main" id="{00000000-0008-0000-0800-00004D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614</xdr:row>
      <xdr:rowOff>38100</xdr:rowOff>
    </xdr:from>
    <xdr:to>
      <xdr:col>77</xdr:col>
      <xdr:colOff>457200</xdr:colOff>
      <xdr:row>616</xdr:row>
      <xdr:rowOff>25400</xdr:rowOff>
    </xdr:to>
    <xdr:sp macro="" textlink="">
      <xdr:nvSpPr>
        <xdr:cNvPr id="72014" name="CommandButton326">
          <a:extLst>
            <a:ext uri="{63B3BB69-23CF-44E3-9099-C40C66FF867C}">
              <a14:compatExt xmlns:a14="http://schemas.microsoft.com/office/drawing/2010/main" spid="_x0000_s72014"/>
            </a:ext>
            <a:ext uri="{FF2B5EF4-FFF2-40B4-BE49-F238E27FC236}">
              <a16:creationId xmlns:a16="http://schemas.microsoft.com/office/drawing/2014/main" id="{00000000-0008-0000-0800-00004E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616</xdr:row>
      <xdr:rowOff>50800</xdr:rowOff>
    </xdr:from>
    <xdr:to>
      <xdr:col>77</xdr:col>
      <xdr:colOff>533400</xdr:colOff>
      <xdr:row>618</xdr:row>
      <xdr:rowOff>38100</xdr:rowOff>
    </xdr:to>
    <xdr:sp macro="" textlink="">
      <xdr:nvSpPr>
        <xdr:cNvPr id="72015" name="CommandButton327">
          <a:extLst>
            <a:ext uri="{63B3BB69-23CF-44E3-9099-C40C66FF867C}">
              <a14:compatExt xmlns:a14="http://schemas.microsoft.com/office/drawing/2010/main" spid="_x0000_s72015"/>
            </a:ext>
            <a:ext uri="{FF2B5EF4-FFF2-40B4-BE49-F238E27FC236}">
              <a16:creationId xmlns:a16="http://schemas.microsoft.com/office/drawing/2014/main" id="{00000000-0008-0000-0800-00004F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618</xdr:row>
      <xdr:rowOff>50800</xdr:rowOff>
    </xdr:from>
    <xdr:to>
      <xdr:col>77</xdr:col>
      <xdr:colOff>546100</xdr:colOff>
      <xdr:row>620</xdr:row>
      <xdr:rowOff>38100</xdr:rowOff>
    </xdr:to>
    <xdr:sp macro="" textlink="">
      <xdr:nvSpPr>
        <xdr:cNvPr id="72016" name="CommandButton328">
          <a:extLst>
            <a:ext uri="{63B3BB69-23CF-44E3-9099-C40C66FF867C}">
              <a14:compatExt xmlns:a14="http://schemas.microsoft.com/office/drawing/2010/main" spid="_x0000_s72016"/>
            </a:ext>
            <a:ext uri="{FF2B5EF4-FFF2-40B4-BE49-F238E27FC236}">
              <a16:creationId xmlns:a16="http://schemas.microsoft.com/office/drawing/2014/main" id="{00000000-0008-0000-0800-000050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647</xdr:row>
      <xdr:rowOff>0</xdr:rowOff>
    </xdr:from>
    <xdr:to>
      <xdr:col>77</xdr:col>
      <xdr:colOff>444500</xdr:colOff>
      <xdr:row>648</xdr:row>
      <xdr:rowOff>152400</xdr:rowOff>
    </xdr:to>
    <xdr:sp macro="" textlink="">
      <xdr:nvSpPr>
        <xdr:cNvPr id="72017" name="CommandButton329">
          <a:extLst>
            <a:ext uri="{63B3BB69-23CF-44E3-9099-C40C66FF867C}">
              <a14:compatExt xmlns:a14="http://schemas.microsoft.com/office/drawing/2010/main" spid="_x0000_s72017"/>
            </a:ext>
            <a:ext uri="{FF2B5EF4-FFF2-40B4-BE49-F238E27FC236}">
              <a16:creationId xmlns:a16="http://schemas.microsoft.com/office/drawing/2014/main" id="{00000000-0008-0000-0800-000051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648</xdr:row>
      <xdr:rowOff>152400</xdr:rowOff>
    </xdr:from>
    <xdr:to>
      <xdr:col>77</xdr:col>
      <xdr:colOff>469900</xdr:colOff>
      <xdr:row>650</xdr:row>
      <xdr:rowOff>139700</xdr:rowOff>
    </xdr:to>
    <xdr:sp macro="" textlink="">
      <xdr:nvSpPr>
        <xdr:cNvPr id="72018" name="CommandButton330">
          <a:extLst>
            <a:ext uri="{63B3BB69-23CF-44E3-9099-C40C66FF867C}">
              <a14:compatExt xmlns:a14="http://schemas.microsoft.com/office/drawing/2010/main" spid="_x0000_s72018"/>
            </a:ext>
            <a:ext uri="{FF2B5EF4-FFF2-40B4-BE49-F238E27FC236}">
              <a16:creationId xmlns:a16="http://schemas.microsoft.com/office/drawing/2014/main" id="{00000000-0008-0000-0800-000052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650</xdr:row>
      <xdr:rowOff>152400</xdr:rowOff>
    </xdr:from>
    <xdr:to>
      <xdr:col>77</xdr:col>
      <xdr:colOff>469900</xdr:colOff>
      <xdr:row>652</xdr:row>
      <xdr:rowOff>139700</xdr:rowOff>
    </xdr:to>
    <xdr:sp macro="" textlink="">
      <xdr:nvSpPr>
        <xdr:cNvPr id="72019" name="CommandButton331">
          <a:extLst>
            <a:ext uri="{63B3BB69-23CF-44E3-9099-C40C66FF867C}">
              <a14:compatExt xmlns:a14="http://schemas.microsoft.com/office/drawing/2010/main" spid="_x0000_s72019"/>
            </a:ext>
            <a:ext uri="{FF2B5EF4-FFF2-40B4-BE49-F238E27FC236}">
              <a16:creationId xmlns:a16="http://schemas.microsoft.com/office/drawing/2014/main" id="{00000000-0008-0000-0800-000053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653</xdr:row>
      <xdr:rowOff>12700</xdr:rowOff>
    </xdr:from>
    <xdr:to>
      <xdr:col>77</xdr:col>
      <xdr:colOff>469900</xdr:colOff>
      <xdr:row>655</xdr:row>
      <xdr:rowOff>0</xdr:rowOff>
    </xdr:to>
    <xdr:sp macro="" textlink="">
      <xdr:nvSpPr>
        <xdr:cNvPr id="72020" name="CommandButton332">
          <a:extLst>
            <a:ext uri="{63B3BB69-23CF-44E3-9099-C40C66FF867C}">
              <a14:compatExt xmlns:a14="http://schemas.microsoft.com/office/drawing/2010/main" spid="_x0000_s72020"/>
            </a:ext>
            <a:ext uri="{FF2B5EF4-FFF2-40B4-BE49-F238E27FC236}">
              <a16:creationId xmlns:a16="http://schemas.microsoft.com/office/drawing/2014/main" id="{00000000-0008-0000-0800-000054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655</xdr:row>
      <xdr:rowOff>38100</xdr:rowOff>
    </xdr:from>
    <xdr:to>
      <xdr:col>77</xdr:col>
      <xdr:colOff>482600</xdr:colOff>
      <xdr:row>657</xdr:row>
      <xdr:rowOff>25400</xdr:rowOff>
    </xdr:to>
    <xdr:sp macro="" textlink="">
      <xdr:nvSpPr>
        <xdr:cNvPr id="72021" name="CommandButton333">
          <a:extLst>
            <a:ext uri="{63B3BB69-23CF-44E3-9099-C40C66FF867C}">
              <a14:compatExt xmlns:a14="http://schemas.microsoft.com/office/drawing/2010/main" spid="_x0000_s72021"/>
            </a:ext>
            <a:ext uri="{FF2B5EF4-FFF2-40B4-BE49-F238E27FC236}">
              <a16:creationId xmlns:a16="http://schemas.microsoft.com/office/drawing/2014/main" id="{00000000-0008-0000-0800-000055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657</xdr:row>
      <xdr:rowOff>38100</xdr:rowOff>
    </xdr:from>
    <xdr:to>
      <xdr:col>77</xdr:col>
      <xdr:colOff>457200</xdr:colOff>
      <xdr:row>659</xdr:row>
      <xdr:rowOff>25400</xdr:rowOff>
    </xdr:to>
    <xdr:sp macro="" textlink="">
      <xdr:nvSpPr>
        <xdr:cNvPr id="72022" name="CommandButton334">
          <a:extLst>
            <a:ext uri="{63B3BB69-23CF-44E3-9099-C40C66FF867C}">
              <a14:compatExt xmlns:a14="http://schemas.microsoft.com/office/drawing/2010/main" spid="_x0000_s72022"/>
            </a:ext>
            <a:ext uri="{FF2B5EF4-FFF2-40B4-BE49-F238E27FC236}">
              <a16:creationId xmlns:a16="http://schemas.microsoft.com/office/drawing/2014/main" id="{00000000-0008-0000-0800-000056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659</xdr:row>
      <xdr:rowOff>50800</xdr:rowOff>
    </xdr:from>
    <xdr:to>
      <xdr:col>77</xdr:col>
      <xdr:colOff>533400</xdr:colOff>
      <xdr:row>661</xdr:row>
      <xdr:rowOff>38100</xdr:rowOff>
    </xdr:to>
    <xdr:sp macro="" textlink="">
      <xdr:nvSpPr>
        <xdr:cNvPr id="72023" name="CommandButton335">
          <a:extLst>
            <a:ext uri="{63B3BB69-23CF-44E3-9099-C40C66FF867C}">
              <a14:compatExt xmlns:a14="http://schemas.microsoft.com/office/drawing/2010/main" spid="_x0000_s72023"/>
            </a:ext>
            <a:ext uri="{FF2B5EF4-FFF2-40B4-BE49-F238E27FC236}">
              <a16:creationId xmlns:a16="http://schemas.microsoft.com/office/drawing/2014/main" id="{00000000-0008-0000-0800-000057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661</xdr:row>
      <xdr:rowOff>50800</xdr:rowOff>
    </xdr:from>
    <xdr:to>
      <xdr:col>77</xdr:col>
      <xdr:colOff>546100</xdr:colOff>
      <xdr:row>663</xdr:row>
      <xdr:rowOff>38100</xdr:rowOff>
    </xdr:to>
    <xdr:sp macro="" textlink="">
      <xdr:nvSpPr>
        <xdr:cNvPr id="72024" name="CommandButton336">
          <a:extLst>
            <a:ext uri="{63B3BB69-23CF-44E3-9099-C40C66FF867C}">
              <a14:compatExt xmlns:a14="http://schemas.microsoft.com/office/drawing/2010/main" spid="_x0000_s72024"/>
            </a:ext>
            <a:ext uri="{FF2B5EF4-FFF2-40B4-BE49-F238E27FC236}">
              <a16:creationId xmlns:a16="http://schemas.microsoft.com/office/drawing/2014/main" id="{00000000-0008-0000-0800-000058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689</xdr:row>
      <xdr:rowOff>0</xdr:rowOff>
    </xdr:from>
    <xdr:to>
      <xdr:col>77</xdr:col>
      <xdr:colOff>444500</xdr:colOff>
      <xdr:row>690</xdr:row>
      <xdr:rowOff>152400</xdr:rowOff>
    </xdr:to>
    <xdr:sp macro="" textlink="">
      <xdr:nvSpPr>
        <xdr:cNvPr id="72025" name="CommandButton337">
          <a:extLst>
            <a:ext uri="{63B3BB69-23CF-44E3-9099-C40C66FF867C}">
              <a14:compatExt xmlns:a14="http://schemas.microsoft.com/office/drawing/2010/main" spid="_x0000_s72025"/>
            </a:ext>
            <a:ext uri="{FF2B5EF4-FFF2-40B4-BE49-F238E27FC236}">
              <a16:creationId xmlns:a16="http://schemas.microsoft.com/office/drawing/2014/main" id="{00000000-0008-0000-0800-000059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690</xdr:row>
      <xdr:rowOff>152400</xdr:rowOff>
    </xdr:from>
    <xdr:to>
      <xdr:col>77</xdr:col>
      <xdr:colOff>469900</xdr:colOff>
      <xdr:row>692</xdr:row>
      <xdr:rowOff>139700</xdr:rowOff>
    </xdr:to>
    <xdr:sp macro="" textlink="">
      <xdr:nvSpPr>
        <xdr:cNvPr id="72026" name="CommandButton338">
          <a:extLst>
            <a:ext uri="{63B3BB69-23CF-44E3-9099-C40C66FF867C}">
              <a14:compatExt xmlns:a14="http://schemas.microsoft.com/office/drawing/2010/main" spid="_x0000_s72026"/>
            </a:ext>
            <a:ext uri="{FF2B5EF4-FFF2-40B4-BE49-F238E27FC236}">
              <a16:creationId xmlns:a16="http://schemas.microsoft.com/office/drawing/2014/main" id="{00000000-0008-0000-0800-00005A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692</xdr:row>
      <xdr:rowOff>152400</xdr:rowOff>
    </xdr:from>
    <xdr:to>
      <xdr:col>77</xdr:col>
      <xdr:colOff>469900</xdr:colOff>
      <xdr:row>694</xdr:row>
      <xdr:rowOff>139700</xdr:rowOff>
    </xdr:to>
    <xdr:sp macro="" textlink="">
      <xdr:nvSpPr>
        <xdr:cNvPr id="72027" name="CommandButton339">
          <a:extLst>
            <a:ext uri="{63B3BB69-23CF-44E3-9099-C40C66FF867C}">
              <a14:compatExt xmlns:a14="http://schemas.microsoft.com/office/drawing/2010/main" spid="_x0000_s72027"/>
            </a:ext>
            <a:ext uri="{FF2B5EF4-FFF2-40B4-BE49-F238E27FC236}">
              <a16:creationId xmlns:a16="http://schemas.microsoft.com/office/drawing/2014/main" id="{00000000-0008-0000-0800-00005B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695</xdr:row>
      <xdr:rowOff>12700</xdr:rowOff>
    </xdr:from>
    <xdr:to>
      <xdr:col>77</xdr:col>
      <xdr:colOff>469900</xdr:colOff>
      <xdr:row>697</xdr:row>
      <xdr:rowOff>0</xdr:rowOff>
    </xdr:to>
    <xdr:sp macro="" textlink="">
      <xdr:nvSpPr>
        <xdr:cNvPr id="72028" name="CommandButton340">
          <a:extLst>
            <a:ext uri="{63B3BB69-23CF-44E3-9099-C40C66FF867C}">
              <a14:compatExt xmlns:a14="http://schemas.microsoft.com/office/drawing/2010/main" spid="_x0000_s72028"/>
            </a:ext>
            <a:ext uri="{FF2B5EF4-FFF2-40B4-BE49-F238E27FC236}">
              <a16:creationId xmlns:a16="http://schemas.microsoft.com/office/drawing/2014/main" id="{00000000-0008-0000-0800-00005C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697</xdr:row>
      <xdr:rowOff>38100</xdr:rowOff>
    </xdr:from>
    <xdr:to>
      <xdr:col>77</xdr:col>
      <xdr:colOff>482600</xdr:colOff>
      <xdr:row>699</xdr:row>
      <xdr:rowOff>25400</xdr:rowOff>
    </xdr:to>
    <xdr:sp macro="" textlink="">
      <xdr:nvSpPr>
        <xdr:cNvPr id="72029" name="CommandButton341">
          <a:extLst>
            <a:ext uri="{63B3BB69-23CF-44E3-9099-C40C66FF867C}">
              <a14:compatExt xmlns:a14="http://schemas.microsoft.com/office/drawing/2010/main" spid="_x0000_s72029"/>
            </a:ext>
            <a:ext uri="{FF2B5EF4-FFF2-40B4-BE49-F238E27FC236}">
              <a16:creationId xmlns:a16="http://schemas.microsoft.com/office/drawing/2014/main" id="{00000000-0008-0000-0800-00005D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699</xdr:row>
      <xdr:rowOff>38100</xdr:rowOff>
    </xdr:from>
    <xdr:to>
      <xdr:col>77</xdr:col>
      <xdr:colOff>457200</xdr:colOff>
      <xdr:row>701</xdr:row>
      <xdr:rowOff>25400</xdr:rowOff>
    </xdr:to>
    <xdr:sp macro="" textlink="">
      <xdr:nvSpPr>
        <xdr:cNvPr id="72030" name="CommandButton342">
          <a:extLst>
            <a:ext uri="{63B3BB69-23CF-44E3-9099-C40C66FF867C}">
              <a14:compatExt xmlns:a14="http://schemas.microsoft.com/office/drawing/2010/main" spid="_x0000_s72030"/>
            </a:ext>
            <a:ext uri="{FF2B5EF4-FFF2-40B4-BE49-F238E27FC236}">
              <a16:creationId xmlns:a16="http://schemas.microsoft.com/office/drawing/2014/main" id="{00000000-0008-0000-0800-00005E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701</xdr:row>
      <xdr:rowOff>50800</xdr:rowOff>
    </xdr:from>
    <xdr:to>
      <xdr:col>77</xdr:col>
      <xdr:colOff>533400</xdr:colOff>
      <xdr:row>703</xdr:row>
      <xdr:rowOff>38100</xdr:rowOff>
    </xdr:to>
    <xdr:sp macro="" textlink="">
      <xdr:nvSpPr>
        <xdr:cNvPr id="72031" name="CommandButton343">
          <a:extLst>
            <a:ext uri="{63B3BB69-23CF-44E3-9099-C40C66FF867C}">
              <a14:compatExt xmlns:a14="http://schemas.microsoft.com/office/drawing/2010/main" spid="_x0000_s72031"/>
            </a:ext>
            <a:ext uri="{FF2B5EF4-FFF2-40B4-BE49-F238E27FC236}">
              <a16:creationId xmlns:a16="http://schemas.microsoft.com/office/drawing/2014/main" id="{00000000-0008-0000-0800-00005F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703</xdr:row>
      <xdr:rowOff>50800</xdr:rowOff>
    </xdr:from>
    <xdr:to>
      <xdr:col>77</xdr:col>
      <xdr:colOff>546100</xdr:colOff>
      <xdr:row>705</xdr:row>
      <xdr:rowOff>38100</xdr:rowOff>
    </xdr:to>
    <xdr:sp macro="" textlink="">
      <xdr:nvSpPr>
        <xdr:cNvPr id="72032" name="CommandButton344">
          <a:extLst>
            <a:ext uri="{63B3BB69-23CF-44E3-9099-C40C66FF867C}">
              <a14:compatExt xmlns:a14="http://schemas.microsoft.com/office/drawing/2010/main" spid="_x0000_s72032"/>
            </a:ext>
            <a:ext uri="{FF2B5EF4-FFF2-40B4-BE49-F238E27FC236}">
              <a16:creationId xmlns:a16="http://schemas.microsoft.com/office/drawing/2014/main" id="{00000000-0008-0000-0800-000060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730</xdr:row>
      <xdr:rowOff>0</xdr:rowOff>
    </xdr:from>
    <xdr:to>
      <xdr:col>77</xdr:col>
      <xdr:colOff>444500</xdr:colOff>
      <xdr:row>731</xdr:row>
      <xdr:rowOff>152400</xdr:rowOff>
    </xdr:to>
    <xdr:sp macro="" textlink="">
      <xdr:nvSpPr>
        <xdr:cNvPr id="72033" name="CommandButton345">
          <a:extLst>
            <a:ext uri="{63B3BB69-23CF-44E3-9099-C40C66FF867C}">
              <a14:compatExt xmlns:a14="http://schemas.microsoft.com/office/drawing/2010/main" spid="_x0000_s72033"/>
            </a:ext>
            <a:ext uri="{FF2B5EF4-FFF2-40B4-BE49-F238E27FC236}">
              <a16:creationId xmlns:a16="http://schemas.microsoft.com/office/drawing/2014/main" id="{00000000-0008-0000-0800-000061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731</xdr:row>
      <xdr:rowOff>152400</xdr:rowOff>
    </xdr:from>
    <xdr:to>
      <xdr:col>77</xdr:col>
      <xdr:colOff>469900</xdr:colOff>
      <xdr:row>733</xdr:row>
      <xdr:rowOff>139700</xdr:rowOff>
    </xdr:to>
    <xdr:sp macro="" textlink="">
      <xdr:nvSpPr>
        <xdr:cNvPr id="72034" name="CommandButton346">
          <a:extLst>
            <a:ext uri="{63B3BB69-23CF-44E3-9099-C40C66FF867C}">
              <a14:compatExt xmlns:a14="http://schemas.microsoft.com/office/drawing/2010/main" spid="_x0000_s72034"/>
            </a:ext>
            <a:ext uri="{FF2B5EF4-FFF2-40B4-BE49-F238E27FC236}">
              <a16:creationId xmlns:a16="http://schemas.microsoft.com/office/drawing/2014/main" id="{00000000-0008-0000-0800-000062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733</xdr:row>
      <xdr:rowOff>152400</xdr:rowOff>
    </xdr:from>
    <xdr:to>
      <xdr:col>77</xdr:col>
      <xdr:colOff>469900</xdr:colOff>
      <xdr:row>735</xdr:row>
      <xdr:rowOff>139700</xdr:rowOff>
    </xdr:to>
    <xdr:sp macro="" textlink="">
      <xdr:nvSpPr>
        <xdr:cNvPr id="72035" name="CommandButton347">
          <a:extLst>
            <a:ext uri="{63B3BB69-23CF-44E3-9099-C40C66FF867C}">
              <a14:compatExt xmlns:a14="http://schemas.microsoft.com/office/drawing/2010/main" spid="_x0000_s72035"/>
            </a:ext>
            <a:ext uri="{FF2B5EF4-FFF2-40B4-BE49-F238E27FC236}">
              <a16:creationId xmlns:a16="http://schemas.microsoft.com/office/drawing/2014/main" id="{00000000-0008-0000-0800-000063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736</xdr:row>
      <xdr:rowOff>12700</xdr:rowOff>
    </xdr:from>
    <xdr:to>
      <xdr:col>77</xdr:col>
      <xdr:colOff>469900</xdr:colOff>
      <xdr:row>738</xdr:row>
      <xdr:rowOff>0</xdr:rowOff>
    </xdr:to>
    <xdr:sp macro="" textlink="">
      <xdr:nvSpPr>
        <xdr:cNvPr id="72036" name="CommandButton348">
          <a:extLst>
            <a:ext uri="{63B3BB69-23CF-44E3-9099-C40C66FF867C}">
              <a14:compatExt xmlns:a14="http://schemas.microsoft.com/office/drawing/2010/main" spid="_x0000_s72036"/>
            </a:ext>
            <a:ext uri="{FF2B5EF4-FFF2-40B4-BE49-F238E27FC236}">
              <a16:creationId xmlns:a16="http://schemas.microsoft.com/office/drawing/2014/main" id="{00000000-0008-0000-0800-000064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738</xdr:row>
      <xdr:rowOff>38100</xdr:rowOff>
    </xdr:from>
    <xdr:to>
      <xdr:col>77</xdr:col>
      <xdr:colOff>482600</xdr:colOff>
      <xdr:row>740</xdr:row>
      <xdr:rowOff>25400</xdr:rowOff>
    </xdr:to>
    <xdr:sp macro="" textlink="">
      <xdr:nvSpPr>
        <xdr:cNvPr id="72037" name="CommandButton349">
          <a:extLst>
            <a:ext uri="{63B3BB69-23CF-44E3-9099-C40C66FF867C}">
              <a14:compatExt xmlns:a14="http://schemas.microsoft.com/office/drawing/2010/main" spid="_x0000_s72037"/>
            </a:ext>
            <a:ext uri="{FF2B5EF4-FFF2-40B4-BE49-F238E27FC236}">
              <a16:creationId xmlns:a16="http://schemas.microsoft.com/office/drawing/2014/main" id="{00000000-0008-0000-0800-000065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740</xdr:row>
      <xdr:rowOff>38100</xdr:rowOff>
    </xdr:from>
    <xdr:to>
      <xdr:col>77</xdr:col>
      <xdr:colOff>457200</xdr:colOff>
      <xdr:row>742</xdr:row>
      <xdr:rowOff>25400</xdr:rowOff>
    </xdr:to>
    <xdr:sp macro="" textlink="">
      <xdr:nvSpPr>
        <xdr:cNvPr id="72038" name="CommandButton350">
          <a:extLst>
            <a:ext uri="{63B3BB69-23CF-44E3-9099-C40C66FF867C}">
              <a14:compatExt xmlns:a14="http://schemas.microsoft.com/office/drawing/2010/main" spid="_x0000_s72038"/>
            </a:ext>
            <a:ext uri="{FF2B5EF4-FFF2-40B4-BE49-F238E27FC236}">
              <a16:creationId xmlns:a16="http://schemas.microsoft.com/office/drawing/2014/main" id="{00000000-0008-0000-0800-000066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742</xdr:row>
      <xdr:rowOff>50800</xdr:rowOff>
    </xdr:from>
    <xdr:to>
      <xdr:col>77</xdr:col>
      <xdr:colOff>533400</xdr:colOff>
      <xdr:row>744</xdr:row>
      <xdr:rowOff>38100</xdr:rowOff>
    </xdr:to>
    <xdr:sp macro="" textlink="">
      <xdr:nvSpPr>
        <xdr:cNvPr id="72039" name="CommandButton351">
          <a:extLst>
            <a:ext uri="{63B3BB69-23CF-44E3-9099-C40C66FF867C}">
              <a14:compatExt xmlns:a14="http://schemas.microsoft.com/office/drawing/2010/main" spid="_x0000_s72039"/>
            </a:ext>
            <a:ext uri="{FF2B5EF4-FFF2-40B4-BE49-F238E27FC236}">
              <a16:creationId xmlns:a16="http://schemas.microsoft.com/office/drawing/2014/main" id="{00000000-0008-0000-0800-000067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744</xdr:row>
      <xdr:rowOff>50800</xdr:rowOff>
    </xdr:from>
    <xdr:to>
      <xdr:col>77</xdr:col>
      <xdr:colOff>546100</xdr:colOff>
      <xdr:row>746</xdr:row>
      <xdr:rowOff>38100</xdr:rowOff>
    </xdr:to>
    <xdr:sp macro="" textlink="">
      <xdr:nvSpPr>
        <xdr:cNvPr id="72040" name="CommandButton352">
          <a:extLst>
            <a:ext uri="{63B3BB69-23CF-44E3-9099-C40C66FF867C}">
              <a14:compatExt xmlns:a14="http://schemas.microsoft.com/office/drawing/2010/main" spid="_x0000_s72040"/>
            </a:ext>
            <a:ext uri="{FF2B5EF4-FFF2-40B4-BE49-F238E27FC236}">
              <a16:creationId xmlns:a16="http://schemas.microsoft.com/office/drawing/2014/main" id="{00000000-0008-0000-0800-000068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772</xdr:row>
      <xdr:rowOff>0</xdr:rowOff>
    </xdr:from>
    <xdr:to>
      <xdr:col>77</xdr:col>
      <xdr:colOff>444500</xdr:colOff>
      <xdr:row>773</xdr:row>
      <xdr:rowOff>152400</xdr:rowOff>
    </xdr:to>
    <xdr:sp macro="" textlink="">
      <xdr:nvSpPr>
        <xdr:cNvPr id="72041" name="CommandButton353">
          <a:extLst>
            <a:ext uri="{63B3BB69-23CF-44E3-9099-C40C66FF867C}">
              <a14:compatExt xmlns:a14="http://schemas.microsoft.com/office/drawing/2010/main" spid="_x0000_s72041"/>
            </a:ext>
            <a:ext uri="{FF2B5EF4-FFF2-40B4-BE49-F238E27FC236}">
              <a16:creationId xmlns:a16="http://schemas.microsoft.com/office/drawing/2014/main" id="{00000000-0008-0000-0800-000069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773</xdr:row>
      <xdr:rowOff>152400</xdr:rowOff>
    </xdr:from>
    <xdr:to>
      <xdr:col>77</xdr:col>
      <xdr:colOff>469900</xdr:colOff>
      <xdr:row>775</xdr:row>
      <xdr:rowOff>139700</xdr:rowOff>
    </xdr:to>
    <xdr:sp macro="" textlink="">
      <xdr:nvSpPr>
        <xdr:cNvPr id="72042" name="CommandButton354">
          <a:extLst>
            <a:ext uri="{63B3BB69-23CF-44E3-9099-C40C66FF867C}">
              <a14:compatExt xmlns:a14="http://schemas.microsoft.com/office/drawing/2010/main" spid="_x0000_s72042"/>
            </a:ext>
            <a:ext uri="{FF2B5EF4-FFF2-40B4-BE49-F238E27FC236}">
              <a16:creationId xmlns:a16="http://schemas.microsoft.com/office/drawing/2014/main" id="{00000000-0008-0000-0800-00006A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330200</xdr:colOff>
      <xdr:row>775</xdr:row>
      <xdr:rowOff>152400</xdr:rowOff>
    </xdr:from>
    <xdr:to>
      <xdr:col>77</xdr:col>
      <xdr:colOff>469900</xdr:colOff>
      <xdr:row>777</xdr:row>
      <xdr:rowOff>139700</xdr:rowOff>
    </xdr:to>
    <xdr:sp macro="" textlink="">
      <xdr:nvSpPr>
        <xdr:cNvPr id="72043" name="CommandButton355">
          <a:extLst>
            <a:ext uri="{63B3BB69-23CF-44E3-9099-C40C66FF867C}">
              <a14:compatExt xmlns:a14="http://schemas.microsoft.com/office/drawing/2010/main" spid="_x0000_s72043"/>
            </a:ext>
            <a:ext uri="{FF2B5EF4-FFF2-40B4-BE49-F238E27FC236}">
              <a16:creationId xmlns:a16="http://schemas.microsoft.com/office/drawing/2014/main" id="{00000000-0008-0000-0800-00006B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317500</xdr:colOff>
      <xdr:row>778</xdr:row>
      <xdr:rowOff>12700</xdr:rowOff>
    </xdr:from>
    <xdr:to>
      <xdr:col>77</xdr:col>
      <xdr:colOff>469900</xdr:colOff>
      <xdr:row>780</xdr:row>
      <xdr:rowOff>0</xdr:rowOff>
    </xdr:to>
    <xdr:sp macro="" textlink="">
      <xdr:nvSpPr>
        <xdr:cNvPr id="72044" name="CommandButton356">
          <a:extLst>
            <a:ext uri="{63B3BB69-23CF-44E3-9099-C40C66FF867C}">
              <a14:compatExt xmlns:a14="http://schemas.microsoft.com/office/drawing/2010/main" spid="_x0000_s72044"/>
            </a:ext>
            <a:ext uri="{FF2B5EF4-FFF2-40B4-BE49-F238E27FC236}">
              <a16:creationId xmlns:a16="http://schemas.microsoft.com/office/drawing/2014/main" id="{00000000-0008-0000-0800-00006C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780</xdr:row>
      <xdr:rowOff>38100</xdr:rowOff>
    </xdr:from>
    <xdr:to>
      <xdr:col>77</xdr:col>
      <xdr:colOff>482600</xdr:colOff>
      <xdr:row>782</xdr:row>
      <xdr:rowOff>25400</xdr:rowOff>
    </xdr:to>
    <xdr:sp macro="" textlink="">
      <xdr:nvSpPr>
        <xdr:cNvPr id="72045" name="CommandButton357">
          <a:extLst>
            <a:ext uri="{63B3BB69-23CF-44E3-9099-C40C66FF867C}">
              <a14:compatExt xmlns:a14="http://schemas.microsoft.com/office/drawing/2010/main" spid="_x0000_s72045"/>
            </a:ext>
            <a:ext uri="{FF2B5EF4-FFF2-40B4-BE49-F238E27FC236}">
              <a16:creationId xmlns:a16="http://schemas.microsoft.com/office/drawing/2014/main" id="{00000000-0008-0000-0800-00006D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782</xdr:row>
      <xdr:rowOff>38100</xdr:rowOff>
    </xdr:from>
    <xdr:to>
      <xdr:col>77</xdr:col>
      <xdr:colOff>457200</xdr:colOff>
      <xdr:row>784</xdr:row>
      <xdr:rowOff>25400</xdr:rowOff>
    </xdr:to>
    <xdr:sp macro="" textlink="">
      <xdr:nvSpPr>
        <xdr:cNvPr id="72046" name="CommandButton358">
          <a:extLst>
            <a:ext uri="{63B3BB69-23CF-44E3-9099-C40C66FF867C}">
              <a14:compatExt xmlns:a14="http://schemas.microsoft.com/office/drawing/2010/main" spid="_x0000_s72046"/>
            </a:ext>
            <a:ext uri="{FF2B5EF4-FFF2-40B4-BE49-F238E27FC236}">
              <a16:creationId xmlns:a16="http://schemas.microsoft.com/office/drawing/2014/main" id="{00000000-0008-0000-0800-00006E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114300</xdr:colOff>
      <xdr:row>784</xdr:row>
      <xdr:rowOff>50800</xdr:rowOff>
    </xdr:from>
    <xdr:to>
      <xdr:col>77</xdr:col>
      <xdr:colOff>533400</xdr:colOff>
      <xdr:row>786</xdr:row>
      <xdr:rowOff>38100</xdr:rowOff>
    </xdr:to>
    <xdr:sp macro="" textlink="">
      <xdr:nvSpPr>
        <xdr:cNvPr id="72047" name="CommandButton359">
          <a:extLst>
            <a:ext uri="{63B3BB69-23CF-44E3-9099-C40C66FF867C}">
              <a14:compatExt xmlns:a14="http://schemas.microsoft.com/office/drawing/2010/main" spid="_x0000_s72047"/>
            </a:ext>
            <a:ext uri="{FF2B5EF4-FFF2-40B4-BE49-F238E27FC236}">
              <a16:creationId xmlns:a16="http://schemas.microsoft.com/office/drawing/2014/main" id="{00000000-0008-0000-0800-00006F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127000</xdr:colOff>
      <xdr:row>786</xdr:row>
      <xdr:rowOff>50800</xdr:rowOff>
    </xdr:from>
    <xdr:to>
      <xdr:col>77</xdr:col>
      <xdr:colOff>546100</xdr:colOff>
      <xdr:row>788</xdr:row>
      <xdr:rowOff>38100</xdr:rowOff>
    </xdr:to>
    <xdr:sp macro="" textlink="">
      <xdr:nvSpPr>
        <xdr:cNvPr id="72048" name="CommandButton360">
          <a:extLst>
            <a:ext uri="{63B3BB69-23CF-44E3-9099-C40C66FF867C}">
              <a14:compatExt xmlns:a14="http://schemas.microsoft.com/office/drawing/2010/main" spid="_x0000_s72048"/>
            </a:ext>
            <a:ext uri="{FF2B5EF4-FFF2-40B4-BE49-F238E27FC236}">
              <a16:creationId xmlns:a16="http://schemas.microsoft.com/office/drawing/2014/main" id="{00000000-0008-0000-0800-000070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57</xdr:row>
      <xdr:rowOff>50800</xdr:rowOff>
    </xdr:from>
    <xdr:to>
      <xdr:col>0</xdr:col>
      <xdr:colOff>1193800</xdr:colOff>
      <xdr:row>59</xdr:row>
      <xdr:rowOff>38100</xdr:rowOff>
    </xdr:to>
    <xdr:sp macro="" textlink="">
      <xdr:nvSpPr>
        <xdr:cNvPr id="72049" name="CommandButton1">
          <a:extLst>
            <a:ext uri="{63B3BB69-23CF-44E3-9099-C40C66FF867C}">
              <a14:compatExt xmlns:a14="http://schemas.microsoft.com/office/drawing/2010/main" spid="_x0000_s72049"/>
            </a:ext>
            <a:ext uri="{FF2B5EF4-FFF2-40B4-BE49-F238E27FC236}">
              <a16:creationId xmlns:a16="http://schemas.microsoft.com/office/drawing/2014/main" id="{00000000-0008-0000-0800-000071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59</xdr:row>
      <xdr:rowOff>38100</xdr:rowOff>
    </xdr:from>
    <xdr:to>
      <xdr:col>0</xdr:col>
      <xdr:colOff>1193800</xdr:colOff>
      <xdr:row>61</xdr:row>
      <xdr:rowOff>25400</xdr:rowOff>
    </xdr:to>
    <xdr:sp macro="" textlink="">
      <xdr:nvSpPr>
        <xdr:cNvPr id="72050" name="CommandButton2">
          <a:extLst>
            <a:ext uri="{63B3BB69-23CF-44E3-9099-C40C66FF867C}">
              <a14:compatExt xmlns:a14="http://schemas.microsoft.com/office/drawing/2010/main" spid="_x0000_s72050"/>
            </a:ext>
            <a:ext uri="{FF2B5EF4-FFF2-40B4-BE49-F238E27FC236}">
              <a16:creationId xmlns:a16="http://schemas.microsoft.com/office/drawing/2014/main" id="{00000000-0008-0000-0800-000072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304800</xdr:colOff>
      <xdr:row>61</xdr:row>
      <xdr:rowOff>38100</xdr:rowOff>
    </xdr:from>
    <xdr:to>
      <xdr:col>0</xdr:col>
      <xdr:colOff>1219200</xdr:colOff>
      <xdr:row>63</xdr:row>
      <xdr:rowOff>25400</xdr:rowOff>
    </xdr:to>
    <xdr:sp macro="" textlink="">
      <xdr:nvSpPr>
        <xdr:cNvPr id="72051" name="CommandButton3">
          <a:extLst>
            <a:ext uri="{63B3BB69-23CF-44E3-9099-C40C66FF867C}">
              <a14:compatExt xmlns:a14="http://schemas.microsoft.com/office/drawing/2010/main" spid="_x0000_s72051"/>
            </a:ext>
            <a:ext uri="{FF2B5EF4-FFF2-40B4-BE49-F238E27FC236}">
              <a16:creationId xmlns:a16="http://schemas.microsoft.com/office/drawing/2014/main" id="{00000000-0008-0000-0800-000073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63</xdr:row>
      <xdr:rowOff>12700</xdr:rowOff>
    </xdr:from>
    <xdr:to>
      <xdr:col>0</xdr:col>
      <xdr:colOff>1206500</xdr:colOff>
      <xdr:row>65</xdr:row>
      <xdr:rowOff>0</xdr:rowOff>
    </xdr:to>
    <xdr:sp macro="" textlink="">
      <xdr:nvSpPr>
        <xdr:cNvPr id="72052" name="CommandButton4">
          <a:extLst>
            <a:ext uri="{63B3BB69-23CF-44E3-9099-C40C66FF867C}">
              <a14:compatExt xmlns:a14="http://schemas.microsoft.com/office/drawing/2010/main" spid="_x0000_s72052"/>
            </a:ext>
            <a:ext uri="{FF2B5EF4-FFF2-40B4-BE49-F238E27FC236}">
              <a16:creationId xmlns:a16="http://schemas.microsoft.com/office/drawing/2014/main" id="{00000000-0008-0000-0800-000074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64</xdr:row>
      <xdr:rowOff>152400</xdr:rowOff>
    </xdr:from>
    <xdr:to>
      <xdr:col>0</xdr:col>
      <xdr:colOff>1206500</xdr:colOff>
      <xdr:row>66</xdr:row>
      <xdr:rowOff>139700</xdr:rowOff>
    </xdr:to>
    <xdr:sp macro="" textlink="">
      <xdr:nvSpPr>
        <xdr:cNvPr id="72053" name="CommandButton5">
          <a:extLst>
            <a:ext uri="{63B3BB69-23CF-44E3-9099-C40C66FF867C}">
              <a14:compatExt xmlns:a14="http://schemas.microsoft.com/office/drawing/2010/main" spid="_x0000_s72053"/>
            </a:ext>
            <a:ext uri="{FF2B5EF4-FFF2-40B4-BE49-F238E27FC236}">
              <a16:creationId xmlns:a16="http://schemas.microsoft.com/office/drawing/2014/main" id="{00000000-0008-0000-0800-000075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66</xdr:row>
      <xdr:rowOff>152400</xdr:rowOff>
    </xdr:from>
    <xdr:to>
      <xdr:col>0</xdr:col>
      <xdr:colOff>1193800</xdr:colOff>
      <xdr:row>68</xdr:row>
      <xdr:rowOff>139700</xdr:rowOff>
    </xdr:to>
    <xdr:sp macro="" textlink="">
      <xdr:nvSpPr>
        <xdr:cNvPr id="72054" name="CommandButton6">
          <a:extLst>
            <a:ext uri="{63B3BB69-23CF-44E3-9099-C40C66FF867C}">
              <a14:compatExt xmlns:a14="http://schemas.microsoft.com/office/drawing/2010/main" spid="_x0000_s72054"/>
            </a:ext>
            <a:ext uri="{FF2B5EF4-FFF2-40B4-BE49-F238E27FC236}">
              <a16:creationId xmlns:a16="http://schemas.microsoft.com/office/drawing/2014/main" id="{00000000-0008-0000-0800-000076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69</xdr:row>
      <xdr:rowOff>12700</xdr:rowOff>
    </xdr:from>
    <xdr:to>
      <xdr:col>0</xdr:col>
      <xdr:colOff>1181100</xdr:colOff>
      <xdr:row>71</xdr:row>
      <xdr:rowOff>0</xdr:rowOff>
    </xdr:to>
    <xdr:sp macro="" textlink="">
      <xdr:nvSpPr>
        <xdr:cNvPr id="72055" name="CommandButton7">
          <a:extLst>
            <a:ext uri="{63B3BB69-23CF-44E3-9099-C40C66FF867C}">
              <a14:compatExt xmlns:a14="http://schemas.microsoft.com/office/drawing/2010/main" spid="_x0000_s72055"/>
            </a:ext>
            <a:ext uri="{FF2B5EF4-FFF2-40B4-BE49-F238E27FC236}">
              <a16:creationId xmlns:a16="http://schemas.microsoft.com/office/drawing/2014/main" id="{00000000-0008-0000-0800-000077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266700</xdr:colOff>
      <xdr:row>71</xdr:row>
      <xdr:rowOff>38100</xdr:rowOff>
    </xdr:from>
    <xdr:to>
      <xdr:col>0</xdr:col>
      <xdr:colOff>1206500</xdr:colOff>
      <xdr:row>73</xdr:row>
      <xdr:rowOff>25400</xdr:rowOff>
    </xdr:to>
    <xdr:sp macro="" textlink="">
      <xdr:nvSpPr>
        <xdr:cNvPr id="72056" name="CommandButton8">
          <a:extLst>
            <a:ext uri="{63B3BB69-23CF-44E3-9099-C40C66FF867C}">
              <a14:compatExt xmlns:a14="http://schemas.microsoft.com/office/drawing/2010/main" spid="_x0000_s72056"/>
            </a:ext>
            <a:ext uri="{FF2B5EF4-FFF2-40B4-BE49-F238E27FC236}">
              <a16:creationId xmlns:a16="http://schemas.microsoft.com/office/drawing/2014/main" id="{00000000-0008-0000-0800-000078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73</xdr:row>
      <xdr:rowOff>38100</xdr:rowOff>
    </xdr:from>
    <xdr:to>
      <xdr:col>0</xdr:col>
      <xdr:colOff>1193800</xdr:colOff>
      <xdr:row>75</xdr:row>
      <xdr:rowOff>25400</xdr:rowOff>
    </xdr:to>
    <xdr:sp macro="" textlink="">
      <xdr:nvSpPr>
        <xdr:cNvPr id="72057" name="CommandButton9">
          <a:extLst>
            <a:ext uri="{63B3BB69-23CF-44E3-9099-C40C66FF867C}">
              <a14:compatExt xmlns:a14="http://schemas.microsoft.com/office/drawing/2010/main" spid="_x0000_s72057"/>
            </a:ext>
            <a:ext uri="{FF2B5EF4-FFF2-40B4-BE49-F238E27FC236}">
              <a16:creationId xmlns:a16="http://schemas.microsoft.com/office/drawing/2014/main" id="{00000000-0008-0000-0800-000079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292100</xdr:colOff>
      <xdr:row>75</xdr:row>
      <xdr:rowOff>25400</xdr:rowOff>
    </xdr:from>
    <xdr:to>
      <xdr:col>0</xdr:col>
      <xdr:colOff>1435100</xdr:colOff>
      <xdr:row>77</xdr:row>
      <xdr:rowOff>12700</xdr:rowOff>
    </xdr:to>
    <xdr:sp macro="" textlink="">
      <xdr:nvSpPr>
        <xdr:cNvPr id="72058" name="CommandButton10">
          <a:extLst>
            <a:ext uri="{63B3BB69-23CF-44E3-9099-C40C66FF867C}">
              <a14:compatExt xmlns:a14="http://schemas.microsoft.com/office/drawing/2010/main" spid="_x0000_s72058"/>
            </a:ext>
            <a:ext uri="{FF2B5EF4-FFF2-40B4-BE49-F238E27FC236}">
              <a16:creationId xmlns:a16="http://schemas.microsoft.com/office/drawing/2014/main" id="{00000000-0008-0000-0800-00007A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0</xdr:col>
      <xdr:colOff>279400</xdr:colOff>
      <xdr:row>77</xdr:row>
      <xdr:rowOff>25400</xdr:rowOff>
    </xdr:from>
    <xdr:to>
      <xdr:col>0</xdr:col>
      <xdr:colOff>1460500</xdr:colOff>
      <xdr:row>79</xdr:row>
      <xdr:rowOff>12700</xdr:rowOff>
    </xdr:to>
    <xdr:sp macro="" textlink="">
      <xdr:nvSpPr>
        <xdr:cNvPr id="72059" name="CommandButton11">
          <a:extLst>
            <a:ext uri="{63B3BB69-23CF-44E3-9099-C40C66FF867C}">
              <a14:compatExt xmlns:a14="http://schemas.microsoft.com/office/drawing/2010/main" spid="_x0000_s72059"/>
            </a:ext>
            <a:ext uri="{FF2B5EF4-FFF2-40B4-BE49-F238E27FC236}">
              <a16:creationId xmlns:a16="http://schemas.microsoft.com/office/drawing/2014/main" id="{00000000-0008-0000-0800-00007B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76</xdr:col>
      <xdr:colOff>304800</xdr:colOff>
      <xdr:row>152</xdr:row>
      <xdr:rowOff>38100</xdr:rowOff>
    </xdr:from>
    <xdr:to>
      <xdr:col>77</xdr:col>
      <xdr:colOff>457200</xdr:colOff>
      <xdr:row>154</xdr:row>
      <xdr:rowOff>25400</xdr:rowOff>
    </xdr:to>
    <xdr:sp macro="" textlink="">
      <xdr:nvSpPr>
        <xdr:cNvPr id="72060" name="CommandButton12">
          <a:extLst>
            <a:ext uri="{63B3BB69-23CF-44E3-9099-C40C66FF867C}">
              <a14:compatExt xmlns:a14="http://schemas.microsoft.com/office/drawing/2010/main" spid="_x0000_s72060"/>
            </a:ext>
            <a:ext uri="{FF2B5EF4-FFF2-40B4-BE49-F238E27FC236}">
              <a16:creationId xmlns:a16="http://schemas.microsoft.com/office/drawing/2014/main" id="{00000000-0008-0000-0800-00007C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304800</xdr:colOff>
      <xdr:row>36</xdr:row>
      <xdr:rowOff>101600</xdr:rowOff>
    </xdr:from>
    <xdr:to>
      <xdr:col>9</xdr:col>
      <xdr:colOff>431800</xdr:colOff>
      <xdr:row>38</xdr:row>
      <xdr:rowOff>88900</xdr:rowOff>
    </xdr:to>
    <xdr:sp macro="" textlink="">
      <xdr:nvSpPr>
        <xdr:cNvPr id="72062" name="GoToOutput">
          <a:extLst>
            <a:ext uri="{63B3BB69-23CF-44E3-9099-C40C66FF867C}">
              <a14:compatExt xmlns:a14="http://schemas.microsoft.com/office/drawing/2010/main" spid="_x0000_s72062"/>
            </a:ext>
            <a:ext uri="{FF2B5EF4-FFF2-40B4-BE49-F238E27FC236}">
              <a16:creationId xmlns:a16="http://schemas.microsoft.com/office/drawing/2014/main" id="{00000000-0008-0000-0800-00007E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63500</xdr:colOff>
      <xdr:row>79</xdr:row>
      <xdr:rowOff>152400</xdr:rowOff>
    </xdr:from>
    <xdr:to>
      <xdr:col>9</xdr:col>
      <xdr:colOff>190500</xdr:colOff>
      <xdr:row>81</xdr:row>
      <xdr:rowOff>139700</xdr:rowOff>
    </xdr:to>
    <xdr:sp macro="" textlink="">
      <xdr:nvSpPr>
        <xdr:cNvPr id="72081" name="CommandButton361">
          <a:extLst>
            <a:ext uri="{63B3BB69-23CF-44E3-9099-C40C66FF867C}">
              <a14:compatExt xmlns:a14="http://schemas.microsoft.com/office/drawing/2010/main" spid="_x0000_s72081"/>
            </a:ext>
            <a:ext uri="{FF2B5EF4-FFF2-40B4-BE49-F238E27FC236}">
              <a16:creationId xmlns:a16="http://schemas.microsoft.com/office/drawing/2014/main" id="{00000000-0008-0000-0800-000091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241300</xdr:colOff>
      <xdr:row>122</xdr:row>
      <xdr:rowOff>101600</xdr:rowOff>
    </xdr:from>
    <xdr:to>
      <xdr:col>9</xdr:col>
      <xdr:colOff>368300</xdr:colOff>
      <xdr:row>124</xdr:row>
      <xdr:rowOff>88900</xdr:rowOff>
    </xdr:to>
    <xdr:sp macro="" textlink="">
      <xdr:nvSpPr>
        <xdr:cNvPr id="72082" name="CommandButton362">
          <a:extLst>
            <a:ext uri="{63B3BB69-23CF-44E3-9099-C40C66FF867C}">
              <a14:compatExt xmlns:a14="http://schemas.microsoft.com/office/drawing/2010/main" spid="_x0000_s72082"/>
            </a:ext>
            <a:ext uri="{FF2B5EF4-FFF2-40B4-BE49-F238E27FC236}">
              <a16:creationId xmlns:a16="http://schemas.microsoft.com/office/drawing/2014/main" id="{00000000-0008-0000-0800-000092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330200</xdr:colOff>
      <xdr:row>164</xdr:row>
      <xdr:rowOff>101600</xdr:rowOff>
    </xdr:from>
    <xdr:to>
      <xdr:col>9</xdr:col>
      <xdr:colOff>457200</xdr:colOff>
      <xdr:row>166</xdr:row>
      <xdr:rowOff>88900</xdr:rowOff>
    </xdr:to>
    <xdr:sp macro="" textlink="">
      <xdr:nvSpPr>
        <xdr:cNvPr id="72083" name="CommandButton363">
          <a:extLst>
            <a:ext uri="{63B3BB69-23CF-44E3-9099-C40C66FF867C}">
              <a14:compatExt xmlns:a14="http://schemas.microsoft.com/office/drawing/2010/main" spid="_x0000_s72083"/>
            </a:ext>
            <a:ext uri="{FF2B5EF4-FFF2-40B4-BE49-F238E27FC236}">
              <a16:creationId xmlns:a16="http://schemas.microsoft.com/office/drawing/2014/main" id="{00000000-0008-0000-0800-000093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241300</xdr:colOff>
      <xdr:row>206</xdr:row>
      <xdr:rowOff>101600</xdr:rowOff>
    </xdr:from>
    <xdr:to>
      <xdr:col>9</xdr:col>
      <xdr:colOff>368300</xdr:colOff>
      <xdr:row>208</xdr:row>
      <xdr:rowOff>88900</xdr:rowOff>
    </xdr:to>
    <xdr:sp macro="" textlink="">
      <xdr:nvSpPr>
        <xdr:cNvPr id="72084" name="CommandButton364">
          <a:extLst>
            <a:ext uri="{63B3BB69-23CF-44E3-9099-C40C66FF867C}">
              <a14:compatExt xmlns:a14="http://schemas.microsoft.com/office/drawing/2010/main" spid="_x0000_s72084"/>
            </a:ext>
            <a:ext uri="{FF2B5EF4-FFF2-40B4-BE49-F238E27FC236}">
              <a16:creationId xmlns:a16="http://schemas.microsoft.com/office/drawing/2014/main" id="{00000000-0008-0000-0800-000094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266700</xdr:colOff>
      <xdr:row>248</xdr:row>
      <xdr:rowOff>88900</xdr:rowOff>
    </xdr:from>
    <xdr:to>
      <xdr:col>9</xdr:col>
      <xdr:colOff>393700</xdr:colOff>
      <xdr:row>250</xdr:row>
      <xdr:rowOff>76200</xdr:rowOff>
    </xdr:to>
    <xdr:sp macro="" textlink="">
      <xdr:nvSpPr>
        <xdr:cNvPr id="72085" name="CommandButton365">
          <a:extLst>
            <a:ext uri="{63B3BB69-23CF-44E3-9099-C40C66FF867C}">
              <a14:compatExt xmlns:a14="http://schemas.microsoft.com/office/drawing/2010/main" spid="_x0000_s72085"/>
            </a:ext>
            <a:ext uri="{FF2B5EF4-FFF2-40B4-BE49-F238E27FC236}">
              <a16:creationId xmlns:a16="http://schemas.microsoft.com/office/drawing/2014/main" id="{00000000-0008-0000-0800-000095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266700</xdr:colOff>
      <xdr:row>289</xdr:row>
      <xdr:rowOff>101600</xdr:rowOff>
    </xdr:from>
    <xdr:to>
      <xdr:col>9</xdr:col>
      <xdr:colOff>393700</xdr:colOff>
      <xdr:row>291</xdr:row>
      <xdr:rowOff>88900</xdr:rowOff>
    </xdr:to>
    <xdr:sp macro="" textlink="">
      <xdr:nvSpPr>
        <xdr:cNvPr id="72086" name="CommandButton366">
          <a:extLst>
            <a:ext uri="{63B3BB69-23CF-44E3-9099-C40C66FF867C}">
              <a14:compatExt xmlns:a14="http://schemas.microsoft.com/office/drawing/2010/main" spid="_x0000_s72086"/>
            </a:ext>
            <a:ext uri="{FF2B5EF4-FFF2-40B4-BE49-F238E27FC236}">
              <a16:creationId xmlns:a16="http://schemas.microsoft.com/office/drawing/2014/main" id="{00000000-0008-0000-0800-000096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177800</xdr:colOff>
      <xdr:row>331</xdr:row>
      <xdr:rowOff>101600</xdr:rowOff>
    </xdr:from>
    <xdr:to>
      <xdr:col>9</xdr:col>
      <xdr:colOff>304800</xdr:colOff>
      <xdr:row>333</xdr:row>
      <xdr:rowOff>88900</xdr:rowOff>
    </xdr:to>
    <xdr:sp macro="" textlink="">
      <xdr:nvSpPr>
        <xdr:cNvPr id="72087" name="CommandButton367">
          <a:extLst>
            <a:ext uri="{63B3BB69-23CF-44E3-9099-C40C66FF867C}">
              <a14:compatExt xmlns:a14="http://schemas.microsoft.com/office/drawing/2010/main" spid="_x0000_s72087"/>
            </a:ext>
            <a:ext uri="{FF2B5EF4-FFF2-40B4-BE49-F238E27FC236}">
              <a16:creationId xmlns:a16="http://schemas.microsoft.com/office/drawing/2014/main" id="{00000000-0008-0000-0800-000097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215900</xdr:colOff>
      <xdr:row>373</xdr:row>
      <xdr:rowOff>101600</xdr:rowOff>
    </xdr:from>
    <xdr:to>
      <xdr:col>9</xdr:col>
      <xdr:colOff>342900</xdr:colOff>
      <xdr:row>375</xdr:row>
      <xdr:rowOff>88900</xdr:rowOff>
    </xdr:to>
    <xdr:sp macro="" textlink="">
      <xdr:nvSpPr>
        <xdr:cNvPr id="72088" name="CommandButton368">
          <a:extLst>
            <a:ext uri="{63B3BB69-23CF-44E3-9099-C40C66FF867C}">
              <a14:compatExt xmlns:a14="http://schemas.microsoft.com/office/drawing/2010/main" spid="_x0000_s72088"/>
            </a:ext>
            <a:ext uri="{FF2B5EF4-FFF2-40B4-BE49-F238E27FC236}">
              <a16:creationId xmlns:a16="http://schemas.microsoft.com/office/drawing/2014/main" id="{00000000-0008-0000-0800-000098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101600</xdr:colOff>
      <xdr:row>415</xdr:row>
      <xdr:rowOff>101600</xdr:rowOff>
    </xdr:from>
    <xdr:to>
      <xdr:col>9</xdr:col>
      <xdr:colOff>228600</xdr:colOff>
      <xdr:row>417</xdr:row>
      <xdr:rowOff>88900</xdr:rowOff>
    </xdr:to>
    <xdr:sp macro="" textlink="">
      <xdr:nvSpPr>
        <xdr:cNvPr id="72089" name="CommandButton369">
          <a:extLst>
            <a:ext uri="{63B3BB69-23CF-44E3-9099-C40C66FF867C}">
              <a14:compatExt xmlns:a14="http://schemas.microsoft.com/office/drawing/2010/main" spid="_x0000_s72089"/>
            </a:ext>
            <a:ext uri="{FF2B5EF4-FFF2-40B4-BE49-F238E27FC236}">
              <a16:creationId xmlns:a16="http://schemas.microsoft.com/office/drawing/2014/main" id="{00000000-0008-0000-0800-000099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7</xdr:col>
      <xdr:colOff>152400</xdr:colOff>
      <xdr:row>456</xdr:row>
      <xdr:rowOff>101600</xdr:rowOff>
    </xdr:from>
    <xdr:to>
      <xdr:col>9</xdr:col>
      <xdr:colOff>279400</xdr:colOff>
      <xdr:row>458</xdr:row>
      <xdr:rowOff>88900</xdr:rowOff>
    </xdr:to>
    <xdr:sp macro="" textlink="">
      <xdr:nvSpPr>
        <xdr:cNvPr id="72090" name="CommandButton370">
          <a:extLst>
            <a:ext uri="{63B3BB69-23CF-44E3-9099-C40C66FF867C}">
              <a14:compatExt xmlns:a14="http://schemas.microsoft.com/office/drawing/2010/main" spid="_x0000_s72090"/>
            </a:ext>
            <a:ext uri="{FF2B5EF4-FFF2-40B4-BE49-F238E27FC236}">
              <a16:creationId xmlns:a16="http://schemas.microsoft.com/office/drawing/2014/main" id="{00000000-0008-0000-0800-00009A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6</xdr:col>
      <xdr:colOff>571500</xdr:colOff>
      <xdr:row>497</xdr:row>
      <xdr:rowOff>12700</xdr:rowOff>
    </xdr:from>
    <xdr:to>
      <xdr:col>8</xdr:col>
      <xdr:colOff>698500</xdr:colOff>
      <xdr:row>499</xdr:row>
      <xdr:rowOff>0</xdr:rowOff>
    </xdr:to>
    <xdr:sp macro="" textlink="">
      <xdr:nvSpPr>
        <xdr:cNvPr id="72091" name="CommandButton371">
          <a:extLst>
            <a:ext uri="{63B3BB69-23CF-44E3-9099-C40C66FF867C}">
              <a14:compatExt xmlns:a14="http://schemas.microsoft.com/office/drawing/2010/main" spid="_x0000_s72091"/>
            </a:ext>
            <a:ext uri="{FF2B5EF4-FFF2-40B4-BE49-F238E27FC236}">
              <a16:creationId xmlns:a16="http://schemas.microsoft.com/office/drawing/2014/main" id="{00000000-0008-0000-0800-00009B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6</xdr:col>
      <xdr:colOff>342900</xdr:colOff>
      <xdr:row>539</xdr:row>
      <xdr:rowOff>114300</xdr:rowOff>
    </xdr:from>
    <xdr:to>
      <xdr:col>8</xdr:col>
      <xdr:colOff>469900</xdr:colOff>
      <xdr:row>541</xdr:row>
      <xdr:rowOff>101600</xdr:rowOff>
    </xdr:to>
    <xdr:sp macro="" textlink="">
      <xdr:nvSpPr>
        <xdr:cNvPr id="72092" name="CommandButton372">
          <a:extLst>
            <a:ext uri="{63B3BB69-23CF-44E3-9099-C40C66FF867C}">
              <a14:compatExt xmlns:a14="http://schemas.microsoft.com/office/drawing/2010/main" spid="_x0000_s72092"/>
            </a:ext>
            <a:ext uri="{FF2B5EF4-FFF2-40B4-BE49-F238E27FC236}">
              <a16:creationId xmlns:a16="http://schemas.microsoft.com/office/drawing/2014/main" id="{00000000-0008-0000-0800-00009C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6</xdr:col>
      <xdr:colOff>508000</xdr:colOff>
      <xdr:row>582</xdr:row>
      <xdr:rowOff>101600</xdr:rowOff>
    </xdr:from>
    <xdr:to>
      <xdr:col>8</xdr:col>
      <xdr:colOff>635000</xdr:colOff>
      <xdr:row>584</xdr:row>
      <xdr:rowOff>88900</xdr:rowOff>
    </xdr:to>
    <xdr:sp macro="" textlink="">
      <xdr:nvSpPr>
        <xdr:cNvPr id="72093" name="CommandButton373">
          <a:extLst>
            <a:ext uri="{63B3BB69-23CF-44E3-9099-C40C66FF867C}">
              <a14:compatExt xmlns:a14="http://schemas.microsoft.com/office/drawing/2010/main" spid="_x0000_s72093"/>
            </a:ext>
            <a:ext uri="{FF2B5EF4-FFF2-40B4-BE49-F238E27FC236}">
              <a16:creationId xmlns:a16="http://schemas.microsoft.com/office/drawing/2014/main" id="{00000000-0008-0000-0800-00009D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6</xdr:col>
      <xdr:colOff>342900</xdr:colOff>
      <xdr:row>624</xdr:row>
      <xdr:rowOff>114300</xdr:rowOff>
    </xdr:from>
    <xdr:to>
      <xdr:col>8</xdr:col>
      <xdr:colOff>469900</xdr:colOff>
      <xdr:row>626</xdr:row>
      <xdr:rowOff>101600</xdr:rowOff>
    </xdr:to>
    <xdr:sp macro="" textlink="">
      <xdr:nvSpPr>
        <xdr:cNvPr id="72094" name="CommandButton374">
          <a:extLst>
            <a:ext uri="{63B3BB69-23CF-44E3-9099-C40C66FF867C}">
              <a14:compatExt xmlns:a14="http://schemas.microsoft.com/office/drawing/2010/main" spid="_x0000_s72094"/>
            </a:ext>
            <a:ext uri="{FF2B5EF4-FFF2-40B4-BE49-F238E27FC236}">
              <a16:creationId xmlns:a16="http://schemas.microsoft.com/office/drawing/2014/main" id="{00000000-0008-0000-0800-00009E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6</xdr:col>
      <xdr:colOff>495300</xdr:colOff>
      <xdr:row>666</xdr:row>
      <xdr:rowOff>114300</xdr:rowOff>
    </xdr:from>
    <xdr:to>
      <xdr:col>8</xdr:col>
      <xdr:colOff>622300</xdr:colOff>
      <xdr:row>668</xdr:row>
      <xdr:rowOff>101600</xdr:rowOff>
    </xdr:to>
    <xdr:sp macro="" textlink="">
      <xdr:nvSpPr>
        <xdr:cNvPr id="72095" name="CommandButton375">
          <a:extLst>
            <a:ext uri="{63B3BB69-23CF-44E3-9099-C40C66FF867C}">
              <a14:compatExt xmlns:a14="http://schemas.microsoft.com/office/drawing/2010/main" spid="_x0000_s72095"/>
            </a:ext>
            <a:ext uri="{FF2B5EF4-FFF2-40B4-BE49-F238E27FC236}">
              <a16:creationId xmlns:a16="http://schemas.microsoft.com/office/drawing/2014/main" id="{00000000-0008-0000-0800-00009F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6</xdr:col>
      <xdr:colOff>228600</xdr:colOff>
      <xdr:row>709</xdr:row>
      <xdr:rowOff>0</xdr:rowOff>
    </xdr:from>
    <xdr:to>
      <xdr:col>8</xdr:col>
      <xdr:colOff>355600</xdr:colOff>
      <xdr:row>710</xdr:row>
      <xdr:rowOff>152400</xdr:rowOff>
    </xdr:to>
    <xdr:sp macro="" textlink="">
      <xdr:nvSpPr>
        <xdr:cNvPr id="72096" name="CommandButton376">
          <a:extLst>
            <a:ext uri="{63B3BB69-23CF-44E3-9099-C40C66FF867C}">
              <a14:compatExt xmlns:a14="http://schemas.microsoft.com/office/drawing/2010/main" spid="_x0000_s72096"/>
            </a:ext>
            <a:ext uri="{FF2B5EF4-FFF2-40B4-BE49-F238E27FC236}">
              <a16:creationId xmlns:a16="http://schemas.microsoft.com/office/drawing/2014/main" id="{00000000-0008-0000-0800-0000A0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6</xdr:col>
      <xdr:colOff>635000</xdr:colOff>
      <xdr:row>750</xdr:row>
      <xdr:rowOff>12700</xdr:rowOff>
    </xdr:from>
    <xdr:to>
      <xdr:col>8</xdr:col>
      <xdr:colOff>762000</xdr:colOff>
      <xdr:row>752</xdr:row>
      <xdr:rowOff>0</xdr:rowOff>
    </xdr:to>
    <xdr:sp macro="" textlink="">
      <xdr:nvSpPr>
        <xdr:cNvPr id="72097" name="CommandButton377">
          <a:extLst>
            <a:ext uri="{63B3BB69-23CF-44E3-9099-C40C66FF867C}">
              <a14:compatExt xmlns:a14="http://schemas.microsoft.com/office/drawing/2010/main" spid="_x0000_s72097"/>
            </a:ext>
            <a:ext uri="{FF2B5EF4-FFF2-40B4-BE49-F238E27FC236}">
              <a16:creationId xmlns:a16="http://schemas.microsoft.com/office/drawing/2014/main" id="{00000000-0008-0000-0800-0000A1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twoCellAnchor editAs="oneCell">
    <xdr:from>
      <xdr:col>6</xdr:col>
      <xdr:colOff>495300</xdr:colOff>
      <xdr:row>792</xdr:row>
      <xdr:rowOff>76200</xdr:rowOff>
    </xdr:from>
    <xdr:to>
      <xdr:col>8</xdr:col>
      <xdr:colOff>622300</xdr:colOff>
      <xdr:row>794</xdr:row>
      <xdr:rowOff>63500</xdr:rowOff>
    </xdr:to>
    <xdr:sp macro="" textlink="">
      <xdr:nvSpPr>
        <xdr:cNvPr id="72098" name="CommandButton378">
          <a:extLst>
            <a:ext uri="{63B3BB69-23CF-44E3-9099-C40C66FF867C}">
              <a14:compatExt xmlns:a14="http://schemas.microsoft.com/office/drawing/2010/main" spid="_x0000_s72098"/>
            </a:ext>
            <a:ext uri="{FF2B5EF4-FFF2-40B4-BE49-F238E27FC236}">
              <a16:creationId xmlns:a16="http://schemas.microsoft.com/office/drawing/2014/main" id="{00000000-0008-0000-0800-0000A21901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
              <a:headEnd/>
              <a:tailEnd/>
            </a14:hiddenLine>
          </a:ext>
        </a:extLst>
      </xdr:spPr>
    </xdr:sp>
    <xdr:clientData/>
  </xdr:twoCellAnchor>
</xdr:wsDr>
</file>

<file path=xl/drawings/drawing9.xml><?xml version="1.0" encoding="utf-8"?>
<xdr:wsDr xmlns:xdr="http://purl.oclc.org/ooxml/drawingml/spreadsheetDrawing" xmlns:a="http://purl.oclc.org/ooxml/drawingml/main">
  <xdr:twoCellAnchor>
    <xdr:from>
      <xdr:col>11</xdr:col>
      <xdr:colOff>266700</xdr:colOff>
      <xdr:row>27</xdr:row>
      <xdr:rowOff>66675</xdr:rowOff>
    </xdr:from>
    <xdr:to>
      <xdr:col>13</xdr:col>
      <xdr:colOff>466725</xdr:colOff>
      <xdr:row>36</xdr:row>
      <xdr:rowOff>104775</xdr:rowOff>
    </xdr:to>
    <xdr:sp macro="" textlink="">
      <xdr:nvSpPr>
        <xdr:cNvPr id="37891" name="Text Box 3">
          <a:extLst>
            <a:ext uri="{FF2B5EF4-FFF2-40B4-BE49-F238E27FC236}">
              <a16:creationId xmlns:a16="http://schemas.microsoft.com/office/drawing/2014/main" id="{00000000-0008-0000-0A00-000003940000}"/>
            </a:ext>
          </a:extLst>
        </xdr:cNvPr>
        <xdr:cNvSpPr txBox="1">
          <a:spLocks noChangeArrowheads="1"/>
        </xdr:cNvSpPr>
      </xdr:nvSpPr>
      <xdr:spPr bwMode="auto">
        <a:xfrm>
          <a:off x="8639175" y="4438650"/>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333375</xdr:colOff>
      <xdr:row>55</xdr:row>
      <xdr:rowOff>9525</xdr:rowOff>
    </xdr:from>
    <xdr:to>
      <xdr:col>13</xdr:col>
      <xdr:colOff>276225</xdr:colOff>
      <xdr:row>66</xdr:row>
      <xdr:rowOff>123825</xdr:rowOff>
    </xdr:to>
    <xdr:sp macro="" textlink="">
      <xdr:nvSpPr>
        <xdr:cNvPr id="37893" name="Text Box 5">
          <a:extLst>
            <a:ext uri="{FF2B5EF4-FFF2-40B4-BE49-F238E27FC236}">
              <a16:creationId xmlns:a16="http://schemas.microsoft.com/office/drawing/2014/main" id="{00000000-0008-0000-0A00-000005940000}"/>
            </a:ext>
          </a:extLst>
        </xdr:cNvPr>
        <xdr:cNvSpPr txBox="1">
          <a:spLocks noChangeArrowheads="1"/>
        </xdr:cNvSpPr>
      </xdr:nvSpPr>
      <xdr:spPr bwMode="auto">
        <a:xfrm>
          <a:off x="8705850" y="8924925"/>
          <a:ext cx="1247775" cy="19716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37897" name="Text Box 9">
          <a:extLst>
            <a:ext uri="{FF2B5EF4-FFF2-40B4-BE49-F238E27FC236}">
              <a16:creationId xmlns:a16="http://schemas.microsoft.com/office/drawing/2014/main" id="{00000000-0008-0000-0A00-000009940000}"/>
            </a:ext>
          </a:extLst>
        </xdr:cNvPr>
        <xdr:cNvSpPr txBox="1">
          <a:spLocks noChangeArrowheads="1"/>
        </xdr:cNvSpPr>
      </xdr:nvSpPr>
      <xdr:spPr bwMode="auto">
        <a:xfrm>
          <a:off x="2990850" y="129444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581025</xdr:colOff>
      <xdr:row>5</xdr:row>
      <xdr:rowOff>28575</xdr:rowOff>
    </xdr:from>
    <xdr:to>
      <xdr:col>16</xdr:col>
      <xdr:colOff>161925</xdr:colOff>
      <xdr:row>14</xdr:row>
      <xdr:rowOff>38100</xdr:rowOff>
    </xdr:to>
    <xdr:sp macro="" textlink="">
      <xdr:nvSpPr>
        <xdr:cNvPr id="37898" name="Text Box 10">
          <a:extLst>
            <a:ext uri="{FF2B5EF4-FFF2-40B4-BE49-F238E27FC236}">
              <a16:creationId xmlns:a16="http://schemas.microsoft.com/office/drawing/2014/main" id="{00000000-0008-0000-0A00-00000A940000}"/>
            </a:ext>
          </a:extLst>
        </xdr:cNvPr>
        <xdr:cNvSpPr txBox="1">
          <a:spLocks noChangeArrowheads="1"/>
        </xdr:cNvSpPr>
      </xdr:nvSpPr>
      <xdr:spPr bwMode="auto">
        <a:xfrm>
          <a:off x="8953500" y="838200"/>
          <a:ext cx="2714625" cy="1466850"/>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The period zero data is provided only to initialize the reports.  Do not use this data for analysis purposes.  The first real output data is associated with time period 1</a:t>
          </a:r>
        </a:p>
      </xdr:txBody>
    </xdr:sp>
    <xdr:clientData/>
  </xdr:twoCellAnchor>
</xdr:wsDr>
</file>

<file path=xl/drawings/drawing10.xml><?xml version="1.0" encoding="utf-8"?>
<xdr:wsDr xmlns:xdr="http://purl.oclc.org/ooxml/drawingml/spreadsheetDrawing" xmlns:a="http://purl.oclc.org/ooxml/drawingml/main">
  <xdr:twoCellAnchor>
    <xdr:from>
      <xdr:col>11</xdr:col>
      <xdr:colOff>209550</xdr:colOff>
      <xdr:row>24</xdr:row>
      <xdr:rowOff>0</xdr:rowOff>
    </xdr:from>
    <xdr:to>
      <xdr:col>13</xdr:col>
      <xdr:colOff>190500</xdr:colOff>
      <xdr:row>34</xdr:row>
      <xdr:rowOff>85725</xdr:rowOff>
    </xdr:to>
    <xdr:sp macro="" textlink="">
      <xdr:nvSpPr>
        <xdr:cNvPr id="38913" name="Text Box 1">
          <a:extLst>
            <a:ext uri="{FF2B5EF4-FFF2-40B4-BE49-F238E27FC236}">
              <a16:creationId xmlns:a16="http://schemas.microsoft.com/office/drawing/2014/main" id="{00000000-0008-0000-0B00-000001980000}"/>
            </a:ext>
          </a:extLst>
        </xdr:cNvPr>
        <xdr:cNvSpPr txBox="1">
          <a:spLocks noChangeArrowheads="1"/>
        </xdr:cNvSpPr>
      </xdr:nvSpPr>
      <xdr:spPr bwMode="auto">
        <a:xfrm>
          <a:off x="8582025" y="3886200"/>
          <a:ext cx="1285875" cy="1704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38917" name="Text Box 5">
          <a:extLst>
            <a:ext uri="{FF2B5EF4-FFF2-40B4-BE49-F238E27FC236}">
              <a16:creationId xmlns:a16="http://schemas.microsoft.com/office/drawing/2014/main" id="{00000000-0008-0000-0B00-00000598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38918" name="Text Box 6">
          <a:extLst>
            <a:ext uri="{FF2B5EF4-FFF2-40B4-BE49-F238E27FC236}">
              <a16:creationId xmlns:a16="http://schemas.microsoft.com/office/drawing/2014/main" id="{00000000-0008-0000-0B00-00000698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11.xml><?xml version="1.0" encoding="utf-8"?>
<xdr:wsDr xmlns:xdr="http://purl.oclc.org/ooxml/drawingml/spreadsheetDrawing" xmlns:a="http://purl.oclc.org/ooxml/drawingml/main">
  <xdr:twoCellAnchor>
    <xdr:from>
      <xdr:col>11</xdr:col>
      <xdr:colOff>228600</xdr:colOff>
      <xdr:row>27</xdr:row>
      <xdr:rowOff>38100</xdr:rowOff>
    </xdr:from>
    <xdr:to>
      <xdr:col>13</xdr:col>
      <xdr:colOff>428625</xdr:colOff>
      <xdr:row>36</xdr:row>
      <xdr:rowOff>76200</xdr:rowOff>
    </xdr:to>
    <xdr:sp macro="" textlink="">
      <xdr:nvSpPr>
        <xdr:cNvPr id="39938" name="Text Box 2">
          <a:extLst>
            <a:ext uri="{FF2B5EF4-FFF2-40B4-BE49-F238E27FC236}">
              <a16:creationId xmlns:a16="http://schemas.microsoft.com/office/drawing/2014/main" id="{00000000-0008-0000-0C00-0000029C0000}"/>
            </a:ext>
          </a:extLst>
        </xdr:cNvPr>
        <xdr:cNvSpPr txBox="1">
          <a:spLocks noChangeArrowheads="1"/>
        </xdr:cNvSpPr>
      </xdr:nvSpPr>
      <xdr:spPr bwMode="auto">
        <a:xfrm>
          <a:off x="8601075" y="441007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333375</xdr:colOff>
      <xdr:row>57</xdr:row>
      <xdr:rowOff>9525</xdr:rowOff>
    </xdr:from>
    <xdr:to>
      <xdr:col>13</xdr:col>
      <xdr:colOff>276225</xdr:colOff>
      <xdr:row>68</xdr:row>
      <xdr:rowOff>123825</xdr:rowOff>
    </xdr:to>
    <xdr:sp macro="" textlink="">
      <xdr:nvSpPr>
        <xdr:cNvPr id="39939" name="Text Box 3">
          <a:extLst>
            <a:ext uri="{FF2B5EF4-FFF2-40B4-BE49-F238E27FC236}">
              <a16:creationId xmlns:a16="http://schemas.microsoft.com/office/drawing/2014/main" id="{00000000-0008-0000-0C00-0000039C0000}"/>
            </a:ext>
          </a:extLst>
        </xdr:cNvPr>
        <xdr:cNvSpPr txBox="1">
          <a:spLocks noChangeArrowheads="1"/>
        </xdr:cNvSpPr>
      </xdr:nvSpPr>
      <xdr:spPr bwMode="auto">
        <a:xfrm>
          <a:off x="8705850" y="924877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39940" name="Text Box 4">
          <a:extLst>
            <a:ext uri="{FF2B5EF4-FFF2-40B4-BE49-F238E27FC236}">
              <a16:creationId xmlns:a16="http://schemas.microsoft.com/office/drawing/2014/main" id="{00000000-0008-0000-0C00-0000049C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12.xml><?xml version="1.0" encoding="utf-8"?>
<xdr:wsDr xmlns:xdr="http://purl.oclc.org/ooxml/drawingml/spreadsheetDrawing" xmlns:a="http://purl.oclc.org/ooxml/drawingml/main">
  <xdr:twoCellAnchor>
    <xdr:from>
      <xdr:col>11</xdr:col>
      <xdr:colOff>219075</xdr:colOff>
      <xdr:row>27</xdr:row>
      <xdr:rowOff>38100</xdr:rowOff>
    </xdr:from>
    <xdr:to>
      <xdr:col>13</xdr:col>
      <xdr:colOff>419100</xdr:colOff>
      <xdr:row>36</xdr:row>
      <xdr:rowOff>76200</xdr:rowOff>
    </xdr:to>
    <xdr:sp macro="" textlink="">
      <xdr:nvSpPr>
        <xdr:cNvPr id="40962" name="Text Box 2">
          <a:extLst>
            <a:ext uri="{FF2B5EF4-FFF2-40B4-BE49-F238E27FC236}">
              <a16:creationId xmlns:a16="http://schemas.microsoft.com/office/drawing/2014/main" id="{00000000-0008-0000-0D00-000002A00000}"/>
            </a:ext>
          </a:extLst>
        </xdr:cNvPr>
        <xdr:cNvSpPr txBox="1">
          <a:spLocks noChangeArrowheads="1"/>
        </xdr:cNvSpPr>
      </xdr:nvSpPr>
      <xdr:spPr bwMode="auto">
        <a:xfrm>
          <a:off x="8591550" y="441007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40963" name="Text Box 3">
          <a:extLst>
            <a:ext uri="{FF2B5EF4-FFF2-40B4-BE49-F238E27FC236}">
              <a16:creationId xmlns:a16="http://schemas.microsoft.com/office/drawing/2014/main" id="{00000000-0008-0000-0D00-000003A0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40964" name="Text Box 4">
          <a:extLst>
            <a:ext uri="{FF2B5EF4-FFF2-40B4-BE49-F238E27FC236}">
              <a16:creationId xmlns:a16="http://schemas.microsoft.com/office/drawing/2014/main" id="{00000000-0008-0000-0D00-000004A0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13.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41987" name="Text Box 3">
          <a:extLst>
            <a:ext uri="{FF2B5EF4-FFF2-40B4-BE49-F238E27FC236}">
              <a16:creationId xmlns:a16="http://schemas.microsoft.com/office/drawing/2014/main" id="{00000000-0008-0000-0E00-000003A4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41988" name="Text Box 4">
          <a:extLst>
            <a:ext uri="{FF2B5EF4-FFF2-40B4-BE49-F238E27FC236}">
              <a16:creationId xmlns:a16="http://schemas.microsoft.com/office/drawing/2014/main" id="{00000000-0008-0000-0E00-000004A4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41989" name="Text Box 5">
          <a:extLst>
            <a:ext uri="{FF2B5EF4-FFF2-40B4-BE49-F238E27FC236}">
              <a16:creationId xmlns:a16="http://schemas.microsoft.com/office/drawing/2014/main" id="{00000000-0008-0000-0E00-000005A4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14.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43011" name="Text Box 3">
          <a:extLst>
            <a:ext uri="{FF2B5EF4-FFF2-40B4-BE49-F238E27FC236}">
              <a16:creationId xmlns:a16="http://schemas.microsoft.com/office/drawing/2014/main" id="{00000000-0008-0000-0F00-000003A8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43012" name="Text Box 4">
          <a:extLst>
            <a:ext uri="{FF2B5EF4-FFF2-40B4-BE49-F238E27FC236}">
              <a16:creationId xmlns:a16="http://schemas.microsoft.com/office/drawing/2014/main" id="{00000000-0008-0000-0F00-000004A8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43013" name="Text Box 5">
          <a:extLst>
            <a:ext uri="{FF2B5EF4-FFF2-40B4-BE49-F238E27FC236}">
              <a16:creationId xmlns:a16="http://schemas.microsoft.com/office/drawing/2014/main" id="{00000000-0008-0000-0F00-000005A8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15.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44034" name="Text Box 2">
          <a:extLst>
            <a:ext uri="{FF2B5EF4-FFF2-40B4-BE49-F238E27FC236}">
              <a16:creationId xmlns:a16="http://schemas.microsoft.com/office/drawing/2014/main" id="{00000000-0008-0000-1000-000002AC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44035" name="Text Box 3">
          <a:extLst>
            <a:ext uri="{FF2B5EF4-FFF2-40B4-BE49-F238E27FC236}">
              <a16:creationId xmlns:a16="http://schemas.microsoft.com/office/drawing/2014/main" id="{00000000-0008-0000-1000-000003AC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44036" name="Text Box 4">
          <a:extLst>
            <a:ext uri="{FF2B5EF4-FFF2-40B4-BE49-F238E27FC236}">
              <a16:creationId xmlns:a16="http://schemas.microsoft.com/office/drawing/2014/main" id="{00000000-0008-0000-1000-000004AC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16.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45058" name="Text Box 2">
          <a:extLst>
            <a:ext uri="{FF2B5EF4-FFF2-40B4-BE49-F238E27FC236}">
              <a16:creationId xmlns:a16="http://schemas.microsoft.com/office/drawing/2014/main" id="{00000000-0008-0000-1100-000002B0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45059" name="Text Box 3">
          <a:extLst>
            <a:ext uri="{FF2B5EF4-FFF2-40B4-BE49-F238E27FC236}">
              <a16:creationId xmlns:a16="http://schemas.microsoft.com/office/drawing/2014/main" id="{00000000-0008-0000-1100-000003B0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45060" name="Text Box 4">
          <a:extLst>
            <a:ext uri="{FF2B5EF4-FFF2-40B4-BE49-F238E27FC236}">
              <a16:creationId xmlns:a16="http://schemas.microsoft.com/office/drawing/2014/main" id="{00000000-0008-0000-1100-000004B0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17.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46082" name="Text Box 2">
          <a:extLst>
            <a:ext uri="{FF2B5EF4-FFF2-40B4-BE49-F238E27FC236}">
              <a16:creationId xmlns:a16="http://schemas.microsoft.com/office/drawing/2014/main" id="{00000000-0008-0000-1200-000002B4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46083" name="Text Box 3">
          <a:extLst>
            <a:ext uri="{FF2B5EF4-FFF2-40B4-BE49-F238E27FC236}">
              <a16:creationId xmlns:a16="http://schemas.microsoft.com/office/drawing/2014/main" id="{00000000-0008-0000-1200-000003B4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46084" name="Text Box 4">
          <a:extLst>
            <a:ext uri="{FF2B5EF4-FFF2-40B4-BE49-F238E27FC236}">
              <a16:creationId xmlns:a16="http://schemas.microsoft.com/office/drawing/2014/main" id="{00000000-0008-0000-1200-000004B4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18.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47106" name="Text Box 2">
          <a:extLst>
            <a:ext uri="{FF2B5EF4-FFF2-40B4-BE49-F238E27FC236}">
              <a16:creationId xmlns:a16="http://schemas.microsoft.com/office/drawing/2014/main" id="{00000000-0008-0000-1300-000002B8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47107" name="Text Box 3">
          <a:extLst>
            <a:ext uri="{FF2B5EF4-FFF2-40B4-BE49-F238E27FC236}">
              <a16:creationId xmlns:a16="http://schemas.microsoft.com/office/drawing/2014/main" id="{00000000-0008-0000-1300-000003B8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47108" name="Text Box 4">
          <a:extLst>
            <a:ext uri="{FF2B5EF4-FFF2-40B4-BE49-F238E27FC236}">
              <a16:creationId xmlns:a16="http://schemas.microsoft.com/office/drawing/2014/main" id="{00000000-0008-0000-1300-000004B8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19.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48130" name="Text Box 2">
          <a:extLst>
            <a:ext uri="{FF2B5EF4-FFF2-40B4-BE49-F238E27FC236}">
              <a16:creationId xmlns:a16="http://schemas.microsoft.com/office/drawing/2014/main" id="{00000000-0008-0000-1400-000002BC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48131" name="Text Box 3">
          <a:extLst>
            <a:ext uri="{FF2B5EF4-FFF2-40B4-BE49-F238E27FC236}">
              <a16:creationId xmlns:a16="http://schemas.microsoft.com/office/drawing/2014/main" id="{00000000-0008-0000-1400-000003BC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48132" name="Text Box 4">
          <a:extLst>
            <a:ext uri="{FF2B5EF4-FFF2-40B4-BE49-F238E27FC236}">
              <a16:creationId xmlns:a16="http://schemas.microsoft.com/office/drawing/2014/main" id="{00000000-0008-0000-1400-000004BC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20.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49154" name="Text Box 2">
          <a:extLst>
            <a:ext uri="{FF2B5EF4-FFF2-40B4-BE49-F238E27FC236}">
              <a16:creationId xmlns:a16="http://schemas.microsoft.com/office/drawing/2014/main" id="{00000000-0008-0000-1500-000002C0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49155" name="Text Box 3">
          <a:extLst>
            <a:ext uri="{FF2B5EF4-FFF2-40B4-BE49-F238E27FC236}">
              <a16:creationId xmlns:a16="http://schemas.microsoft.com/office/drawing/2014/main" id="{00000000-0008-0000-1500-000003C0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49156" name="Text Box 4">
          <a:extLst>
            <a:ext uri="{FF2B5EF4-FFF2-40B4-BE49-F238E27FC236}">
              <a16:creationId xmlns:a16="http://schemas.microsoft.com/office/drawing/2014/main" id="{00000000-0008-0000-1500-000004C0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21.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50178" name="Text Box 2">
          <a:extLst>
            <a:ext uri="{FF2B5EF4-FFF2-40B4-BE49-F238E27FC236}">
              <a16:creationId xmlns:a16="http://schemas.microsoft.com/office/drawing/2014/main" id="{00000000-0008-0000-1600-000002C4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50179" name="Text Box 3">
          <a:extLst>
            <a:ext uri="{FF2B5EF4-FFF2-40B4-BE49-F238E27FC236}">
              <a16:creationId xmlns:a16="http://schemas.microsoft.com/office/drawing/2014/main" id="{00000000-0008-0000-1600-000003C4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50180" name="Text Box 4">
          <a:extLst>
            <a:ext uri="{FF2B5EF4-FFF2-40B4-BE49-F238E27FC236}">
              <a16:creationId xmlns:a16="http://schemas.microsoft.com/office/drawing/2014/main" id="{00000000-0008-0000-1600-000004C4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22.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51202" name="Text Box 2">
          <a:extLst>
            <a:ext uri="{FF2B5EF4-FFF2-40B4-BE49-F238E27FC236}">
              <a16:creationId xmlns:a16="http://schemas.microsoft.com/office/drawing/2014/main" id="{00000000-0008-0000-1700-000002C8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51203" name="Text Box 3">
          <a:extLst>
            <a:ext uri="{FF2B5EF4-FFF2-40B4-BE49-F238E27FC236}">
              <a16:creationId xmlns:a16="http://schemas.microsoft.com/office/drawing/2014/main" id="{00000000-0008-0000-1700-000003C8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51204" name="Text Box 4">
          <a:extLst>
            <a:ext uri="{FF2B5EF4-FFF2-40B4-BE49-F238E27FC236}">
              <a16:creationId xmlns:a16="http://schemas.microsoft.com/office/drawing/2014/main" id="{00000000-0008-0000-1700-000004C8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23.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52226" name="Text Box 2">
          <a:extLst>
            <a:ext uri="{FF2B5EF4-FFF2-40B4-BE49-F238E27FC236}">
              <a16:creationId xmlns:a16="http://schemas.microsoft.com/office/drawing/2014/main" id="{00000000-0008-0000-1800-000002CC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52227" name="Text Box 3">
          <a:extLst>
            <a:ext uri="{FF2B5EF4-FFF2-40B4-BE49-F238E27FC236}">
              <a16:creationId xmlns:a16="http://schemas.microsoft.com/office/drawing/2014/main" id="{00000000-0008-0000-1800-000003CC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52228" name="Text Box 4">
          <a:extLst>
            <a:ext uri="{FF2B5EF4-FFF2-40B4-BE49-F238E27FC236}">
              <a16:creationId xmlns:a16="http://schemas.microsoft.com/office/drawing/2014/main" id="{00000000-0008-0000-1800-000004CC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24.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53250" name="Text Box 2">
          <a:extLst>
            <a:ext uri="{FF2B5EF4-FFF2-40B4-BE49-F238E27FC236}">
              <a16:creationId xmlns:a16="http://schemas.microsoft.com/office/drawing/2014/main" id="{00000000-0008-0000-1900-000002D0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53251" name="Text Box 3">
          <a:extLst>
            <a:ext uri="{FF2B5EF4-FFF2-40B4-BE49-F238E27FC236}">
              <a16:creationId xmlns:a16="http://schemas.microsoft.com/office/drawing/2014/main" id="{00000000-0008-0000-1900-000003D0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53252" name="Text Box 4">
          <a:extLst>
            <a:ext uri="{FF2B5EF4-FFF2-40B4-BE49-F238E27FC236}">
              <a16:creationId xmlns:a16="http://schemas.microsoft.com/office/drawing/2014/main" id="{00000000-0008-0000-1900-000004D0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25.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54274" name="Text Box 2">
          <a:extLst>
            <a:ext uri="{FF2B5EF4-FFF2-40B4-BE49-F238E27FC236}">
              <a16:creationId xmlns:a16="http://schemas.microsoft.com/office/drawing/2014/main" id="{00000000-0008-0000-1A00-000002D4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54275" name="Text Box 3">
          <a:extLst>
            <a:ext uri="{FF2B5EF4-FFF2-40B4-BE49-F238E27FC236}">
              <a16:creationId xmlns:a16="http://schemas.microsoft.com/office/drawing/2014/main" id="{00000000-0008-0000-1A00-000003D4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54276" name="Text Box 4">
          <a:extLst>
            <a:ext uri="{FF2B5EF4-FFF2-40B4-BE49-F238E27FC236}">
              <a16:creationId xmlns:a16="http://schemas.microsoft.com/office/drawing/2014/main" id="{00000000-0008-0000-1A00-000004D4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26.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55298" name="Text Box 2">
          <a:extLst>
            <a:ext uri="{FF2B5EF4-FFF2-40B4-BE49-F238E27FC236}">
              <a16:creationId xmlns:a16="http://schemas.microsoft.com/office/drawing/2014/main" id="{00000000-0008-0000-1B00-000002D8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55299" name="Text Box 3">
          <a:extLst>
            <a:ext uri="{FF2B5EF4-FFF2-40B4-BE49-F238E27FC236}">
              <a16:creationId xmlns:a16="http://schemas.microsoft.com/office/drawing/2014/main" id="{00000000-0008-0000-1B00-000003D8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55300" name="Text Box 4">
          <a:extLst>
            <a:ext uri="{FF2B5EF4-FFF2-40B4-BE49-F238E27FC236}">
              <a16:creationId xmlns:a16="http://schemas.microsoft.com/office/drawing/2014/main" id="{00000000-0008-0000-1B00-000004D8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27.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56322" name="Text Box 2">
          <a:extLst>
            <a:ext uri="{FF2B5EF4-FFF2-40B4-BE49-F238E27FC236}">
              <a16:creationId xmlns:a16="http://schemas.microsoft.com/office/drawing/2014/main" id="{00000000-0008-0000-1C00-000002DC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56323" name="Text Box 3">
          <a:extLst>
            <a:ext uri="{FF2B5EF4-FFF2-40B4-BE49-F238E27FC236}">
              <a16:creationId xmlns:a16="http://schemas.microsoft.com/office/drawing/2014/main" id="{00000000-0008-0000-1C00-000003DC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56324" name="Text Box 4">
          <a:extLst>
            <a:ext uri="{FF2B5EF4-FFF2-40B4-BE49-F238E27FC236}">
              <a16:creationId xmlns:a16="http://schemas.microsoft.com/office/drawing/2014/main" id="{00000000-0008-0000-1C00-000004DC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28.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57346" name="Text Box 2">
          <a:extLst>
            <a:ext uri="{FF2B5EF4-FFF2-40B4-BE49-F238E27FC236}">
              <a16:creationId xmlns:a16="http://schemas.microsoft.com/office/drawing/2014/main" id="{00000000-0008-0000-1D00-000002E0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57347" name="Text Box 3">
          <a:extLst>
            <a:ext uri="{FF2B5EF4-FFF2-40B4-BE49-F238E27FC236}">
              <a16:creationId xmlns:a16="http://schemas.microsoft.com/office/drawing/2014/main" id="{00000000-0008-0000-1D00-000003E0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57348" name="Text Box 4">
          <a:extLst>
            <a:ext uri="{FF2B5EF4-FFF2-40B4-BE49-F238E27FC236}">
              <a16:creationId xmlns:a16="http://schemas.microsoft.com/office/drawing/2014/main" id="{00000000-0008-0000-1D00-000004E0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29.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58370" name="Text Box 2">
          <a:extLst>
            <a:ext uri="{FF2B5EF4-FFF2-40B4-BE49-F238E27FC236}">
              <a16:creationId xmlns:a16="http://schemas.microsoft.com/office/drawing/2014/main" id="{00000000-0008-0000-1E00-000002E4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58371" name="Text Box 3">
          <a:extLst>
            <a:ext uri="{FF2B5EF4-FFF2-40B4-BE49-F238E27FC236}">
              <a16:creationId xmlns:a16="http://schemas.microsoft.com/office/drawing/2014/main" id="{00000000-0008-0000-1E00-000003E4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58372" name="Text Box 4">
          <a:extLst>
            <a:ext uri="{FF2B5EF4-FFF2-40B4-BE49-F238E27FC236}">
              <a16:creationId xmlns:a16="http://schemas.microsoft.com/office/drawing/2014/main" id="{00000000-0008-0000-1E00-000004E4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30.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59394" name="Text Box 2">
          <a:extLst>
            <a:ext uri="{FF2B5EF4-FFF2-40B4-BE49-F238E27FC236}">
              <a16:creationId xmlns:a16="http://schemas.microsoft.com/office/drawing/2014/main" id="{00000000-0008-0000-1F00-000002E8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59395" name="Text Box 3">
          <a:extLst>
            <a:ext uri="{FF2B5EF4-FFF2-40B4-BE49-F238E27FC236}">
              <a16:creationId xmlns:a16="http://schemas.microsoft.com/office/drawing/2014/main" id="{00000000-0008-0000-1F00-000003E8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59396" name="Text Box 4">
          <a:extLst>
            <a:ext uri="{FF2B5EF4-FFF2-40B4-BE49-F238E27FC236}">
              <a16:creationId xmlns:a16="http://schemas.microsoft.com/office/drawing/2014/main" id="{00000000-0008-0000-1F00-000004E8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31.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60418" name="Text Box 2">
          <a:extLst>
            <a:ext uri="{FF2B5EF4-FFF2-40B4-BE49-F238E27FC236}">
              <a16:creationId xmlns:a16="http://schemas.microsoft.com/office/drawing/2014/main" id="{00000000-0008-0000-2000-000002EC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60419" name="Text Box 3">
          <a:extLst>
            <a:ext uri="{FF2B5EF4-FFF2-40B4-BE49-F238E27FC236}">
              <a16:creationId xmlns:a16="http://schemas.microsoft.com/office/drawing/2014/main" id="{00000000-0008-0000-2000-000003EC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60420" name="Text Box 4">
          <a:extLst>
            <a:ext uri="{FF2B5EF4-FFF2-40B4-BE49-F238E27FC236}">
              <a16:creationId xmlns:a16="http://schemas.microsoft.com/office/drawing/2014/main" id="{00000000-0008-0000-2000-000004EC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32.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61442" name="Text Box 2">
          <a:extLst>
            <a:ext uri="{FF2B5EF4-FFF2-40B4-BE49-F238E27FC236}">
              <a16:creationId xmlns:a16="http://schemas.microsoft.com/office/drawing/2014/main" id="{00000000-0008-0000-2100-000002F0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61443" name="Text Box 3">
          <a:extLst>
            <a:ext uri="{FF2B5EF4-FFF2-40B4-BE49-F238E27FC236}">
              <a16:creationId xmlns:a16="http://schemas.microsoft.com/office/drawing/2014/main" id="{00000000-0008-0000-2100-000003F0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61444" name="Text Box 4">
          <a:extLst>
            <a:ext uri="{FF2B5EF4-FFF2-40B4-BE49-F238E27FC236}">
              <a16:creationId xmlns:a16="http://schemas.microsoft.com/office/drawing/2014/main" id="{00000000-0008-0000-2100-000004F0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33.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62466" name="Text Box 2">
          <a:extLst>
            <a:ext uri="{FF2B5EF4-FFF2-40B4-BE49-F238E27FC236}">
              <a16:creationId xmlns:a16="http://schemas.microsoft.com/office/drawing/2014/main" id="{00000000-0008-0000-2200-000002F4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62467" name="Text Box 3">
          <a:extLst>
            <a:ext uri="{FF2B5EF4-FFF2-40B4-BE49-F238E27FC236}">
              <a16:creationId xmlns:a16="http://schemas.microsoft.com/office/drawing/2014/main" id="{00000000-0008-0000-2200-000003F4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62468" name="Text Box 4">
          <a:extLst>
            <a:ext uri="{FF2B5EF4-FFF2-40B4-BE49-F238E27FC236}">
              <a16:creationId xmlns:a16="http://schemas.microsoft.com/office/drawing/2014/main" id="{00000000-0008-0000-2200-000004F4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34.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63490" name="Text Box 2">
          <a:extLst>
            <a:ext uri="{FF2B5EF4-FFF2-40B4-BE49-F238E27FC236}">
              <a16:creationId xmlns:a16="http://schemas.microsoft.com/office/drawing/2014/main" id="{00000000-0008-0000-2300-000002F8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63491" name="Text Box 3">
          <a:extLst>
            <a:ext uri="{FF2B5EF4-FFF2-40B4-BE49-F238E27FC236}">
              <a16:creationId xmlns:a16="http://schemas.microsoft.com/office/drawing/2014/main" id="{00000000-0008-0000-2300-000003F8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63492" name="Text Box 4">
          <a:extLst>
            <a:ext uri="{FF2B5EF4-FFF2-40B4-BE49-F238E27FC236}">
              <a16:creationId xmlns:a16="http://schemas.microsoft.com/office/drawing/2014/main" id="{00000000-0008-0000-2300-000004F8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35.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64514" name="Text Box 2">
          <a:extLst>
            <a:ext uri="{FF2B5EF4-FFF2-40B4-BE49-F238E27FC236}">
              <a16:creationId xmlns:a16="http://schemas.microsoft.com/office/drawing/2014/main" id="{00000000-0008-0000-2400-000002FC00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64515" name="Text Box 3">
          <a:extLst>
            <a:ext uri="{FF2B5EF4-FFF2-40B4-BE49-F238E27FC236}">
              <a16:creationId xmlns:a16="http://schemas.microsoft.com/office/drawing/2014/main" id="{00000000-0008-0000-2400-000003FC00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64516" name="Text Box 4">
          <a:extLst>
            <a:ext uri="{FF2B5EF4-FFF2-40B4-BE49-F238E27FC236}">
              <a16:creationId xmlns:a16="http://schemas.microsoft.com/office/drawing/2014/main" id="{00000000-0008-0000-2400-000004FC00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36.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65538" name="Text Box 2">
          <a:extLst>
            <a:ext uri="{FF2B5EF4-FFF2-40B4-BE49-F238E27FC236}">
              <a16:creationId xmlns:a16="http://schemas.microsoft.com/office/drawing/2014/main" id="{00000000-0008-0000-2500-0000020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65539" name="Text Box 3">
          <a:extLst>
            <a:ext uri="{FF2B5EF4-FFF2-40B4-BE49-F238E27FC236}">
              <a16:creationId xmlns:a16="http://schemas.microsoft.com/office/drawing/2014/main" id="{00000000-0008-0000-2500-0000030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65540" name="Text Box 4">
          <a:extLst>
            <a:ext uri="{FF2B5EF4-FFF2-40B4-BE49-F238E27FC236}">
              <a16:creationId xmlns:a16="http://schemas.microsoft.com/office/drawing/2014/main" id="{00000000-0008-0000-2500-0000040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37.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66562" name="Text Box 2">
          <a:extLst>
            <a:ext uri="{FF2B5EF4-FFF2-40B4-BE49-F238E27FC236}">
              <a16:creationId xmlns:a16="http://schemas.microsoft.com/office/drawing/2014/main" id="{00000000-0008-0000-2600-0000020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66563" name="Text Box 3">
          <a:extLst>
            <a:ext uri="{FF2B5EF4-FFF2-40B4-BE49-F238E27FC236}">
              <a16:creationId xmlns:a16="http://schemas.microsoft.com/office/drawing/2014/main" id="{00000000-0008-0000-2600-0000030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66564" name="Text Box 4">
          <a:extLst>
            <a:ext uri="{FF2B5EF4-FFF2-40B4-BE49-F238E27FC236}">
              <a16:creationId xmlns:a16="http://schemas.microsoft.com/office/drawing/2014/main" id="{00000000-0008-0000-2600-0000040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38.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67586" name="Text Box 2">
          <a:extLst>
            <a:ext uri="{FF2B5EF4-FFF2-40B4-BE49-F238E27FC236}">
              <a16:creationId xmlns:a16="http://schemas.microsoft.com/office/drawing/2014/main" id="{00000000-0008-0000-2700-0000020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67587" name="Text Box 3">
          <a:extLst>
            <a:ext uri="{FF2B5EF4-FFF2-40B4-BE49-F238E27FC236}">
              <a16:creationId xmlns:a16="http://schemas.microsoft.com/office/drawing/2014/main" id="{00000000-0008-0000-2700-0000030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67588" name="Text Box 4">
          <a:extLst>
            <a:ext uri="{FF2B5EF4-FFF2-40B4-BE49-F238E27FC236}">
              <a16:creationId xmlns:a16="http://schemas.microsoft.com/office/drawing/2014/main" id="{00000000-0008-0000-2700-0000040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39.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68610" name="Text Box 2">
          <a:extLst>
            <a:ext uri="{FF2B5EF4-FFF2-40B4-BE49-F238E27FC236}">
              <a16:creationId xmlns:a16="http://schemas.microsoft.com/office/drawing/2014/main" id="{00000000-0008-0000-2800-0000020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68611" name="Text Box 3">
          <a:extLst>
            <a:ext uri="{FF2B5EF4-FFF2-40B4-BE49-F238E27FC236}">
              <a16:creationId xmlns:a16="http://schemas.microsoft.com/office/drawing/2014/main" id="{00000000-0008-0000-2800-0000030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68612" name="Text Box 4">
          <a:extLst>
            <a:ext uri="{FF2B5EF4-FFF2-40B4-BE49-F238E27FC236}">
              <a16:creationId xmlns:a16="http://schemas.microsoft.com/office/drawing/2014/main" id="{00000000-0008-0000-2800-0000040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40.xml><?xml version="1.0" encoding="utf-8"?>
<xdr:wsDr xmlns:xdr="http://purl.oclc.org/ooxml/drawingml/spreadsheetDrawing" xmlns:a="http://purl.oclc.org/ooxml/drawingml/main">
  <xdr:twoCellAnchor>
    <xdr:from>
      <xdr:col>11</xdr:col>
      <xdr:colOff>219075</xdr:colOff>
      <xdr:row>27</xdr:row>
      <xdr:rowOff>57150</xdr:rowOff>
    </xdr:from>
    <xdr:to>
      <xdr:col>13</xdr:col>
      <xdr:colOff>419100</xdr:colOff>
      <xdr:row>36</xdr:row>
      <xdr:rowOff>95250</xdr:rowOff>
    </xdr:to>
    <xdr:sp macro="" textlink="">
      <xdr:nvSpPr>
        <xdr:cNvPr id="69634" name="Text Box 2">
          <a:extLst>
            <a:ext uri="{FF2B5EF4-FFF2-40B4-BE49-F238E27FC236}">
              <a16:creationId xmlns:a16="http://schemas.microsoft.com/office/drawing/2014/main" id="{00000000-0008-0000-2900-0000021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 </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69635" name="Text Box 3">
          <a:extLst>
            <a:ext uri="{FF2B5EF4-FFF2-40B4-BE49-F238E27FC236}">
              <a16:creationId xmlns:a16="http://schemas.microsoft.com/office/drawing/2014/main" id="{00000000-0008-0000-2900-0000031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twoCellAnchor>
    <xdr:from>
      <xdr:col>2</xdr:col>
      <xdr:colOff>571500</xdr:colOff>
      <xdr:row>79</xdr:row>
      <xdr:rowOff>57150</xdr:rowOff>
    </xdr:from>
    <xdr:to>
      <xdr:col>4</xdr:col>
      <xdr:colOff>104775</xdr:colOff>
      <xdr:row>87</xdr:row>
      <xdr:rowOff>85725</xdr:rowOff>
    </xdr:to>
    <xdr:sp macro="" textlink="">
      <xdr:nvSpPr>
        <xdr:cNvPr id="69637" name="Text Box 5">
          <a:extLst>
            <a:ext uri="{FF2B5EF4-FFF2-40B4-BE49-F238E27FC236}">
              <a16:creationId xmlns:a16="http://schemas.microsoft.com/office/drawing/2014/main" id="{00000000-0008-0000-2900-0000051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wsDr>
</file>

<file path=xl/drawings/drawing41.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70657" name="Text Box 1">
          <a:extLst>
            <a:ext uri="{FF2B5EF4-FFF2-40B4-BE49-F238E27FC236}">
              <a16:creationId xmlns:a16="http://schemas.microsoft.com/office/drawing/2014/main" id="{00000000-0008-0000-2A00-0000011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70658" name="Text Box 2">
          <a:extLst>
            <a:ext uri="{FF2B5EF4-FFF2-40B4-BE49-F238E27FC236}">
              <a16:creationId xmlns:a16="http://schemas.microsoft.com/office/drawing/2014/main" id="{00000000-0008-0000-2A00-0000021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70659" name="Text Box 3">
          <a:extLst>
            <a:ext uri="{FF2B5EF4-FFF2-40B4-BE49-F238E27FC236}">
              <a16:creationId xmlns:a16="http://schemas.microsoft.com/office/drawing/2014/main" id="{00000000-0008-0000-2A00-0000031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42.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72705" name="Text Box 1">
          <a:extLst>
            <a:ext uri="{FF2B5EF4-FFF2-40B4-BE49-F238E27FC236}">
              <a16:creationId xmlns:a16="http://schemas.microsoft.com/office/drawing/2014/main" id="{00000000-0008-0000-2B00-0000011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72706" name="Text Box 2">
          <a:extLst>
            <a:ext uri="{FF2B5EF4-FFF2-40B4-BE49-F238E27FC236}">
              <a16:creationId xmlns:a16="http://schemas.microsoft.com/office/drawing/2014/main" id="{00000000-0008-0000-2B00-0000021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72707" name="Text Box 3">
          <a:extLst>
            <a:ext uri="{FF2B5EF4-FFF2-40B4-BE49-F238E27FC236}">
              <a16:creationId xmlns:a16="http://schemas.microsoft.com/office/drawing/2014/main" id="{00000000-0008-0000-2B00-0000031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43.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73729" name="Text Box 1">
          <a:extLst>
            <a:ext uri="{FF2B5EF4-FFF2-40B4-BE49-F238E27FC236}">
              <a16:creationId xmlns:a16="http://schemas.microsoft.com/office/drawing/2014/main" id="{00000000-0008-0000-2C00-0000012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73730" name="Text Box 2">
          <a:extLst>
            <a:ext uri="{FF2B5EF4-FFF2-40B4-BE49-F238E27FC236}">
              <a16:creationId xmlns:a16="http://schemas.microsoft.com/office/drawing/2014/main" id="{00000000-0008-0000-2C00-0000022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73731" name="Text Box 3">
          <a:extLst>
            <a:ext uri="{FF2B5EF4-FFF2-40B4-BE49-F238E27FC236}">
              <a16:creationId xmlns:a16="http://schemas.microsoft.com/office/drawing/2014/main" id="{00000000-0008-0000-2C00-0000032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44.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74753" name="Text Box 1">
          <a:extLst>
            <a:ext uri="{FF2B5EF4-FFF2-40B4-BE49-F238E27FC236}">
              <a16:creationId xmlns:a16="http://schemas.microsoft.com/office/drawing/2014/main" id="{00000000-0008-0000-2D00-0000012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74754" name="Text Box 2">
          <a:extLst>
            <a:ext uri="{FF2B5EF4-FFF2-40B4-BE49-F238E27FC236}">
              <a16:creationId xmlns:a16="http://schemas.microsoft.com/office/drawing/2014/main" id="{00000000-0008-0000-2D00-0000022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74755" name="Text Box 3">
          <a:extLst>
            <a:ext uri="{FF2B5EF4-FFF2-40B4-BE49-F238E27FC236}">
              <a16:creationId xmlns:a16="http://schemas.microsoft.com/office/drawing/2014/main" id="{00000000-0008-0000-2D00-0000032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45.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75777" name="Text Box 1">
          <a:extLst>
            <a:ext uri="{FF2B5EF4-FFF2-40B4-BE49-F238E27FC236}">
              <a16:creationId xmlns:a16="http://schemas.microsoft.com/office/drawing/2014/main" id="{00000000-0008-0000-2E00-0000012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75778" name="Text Box 2">
          <a:extLst>
            <a:ext uri="{FF2B5EF4-FFF2-40B4-BE49-F238E27FC236}">
              <a16:creationId xmlns:a16="http://schemas.microsoft.com/office/drawing/2014/main" id="{00000000-0008-0000-2E00-0000022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75779" name="Text Box 3">
          <a:extLst>
            <a:ext uri="{FF2B5EF4-FFF2-40B4-BE49-F238E27FC236}">
              <a16:creationId xmlns:a16="http://schemas.microsoft.com/office/drawing/2014/main" id="{00000000-0008-0000-2E00-0000032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46.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76801" name="Text Box 1">
          <a:extLst>
            <a:ext uri="{FF2B5EF4-FFF2-40B4-BE49-F238E27FC236}">
              <a16:creationId xmlns:a16="http://schemas.microsoft.com/office/drawing/2014/main" id="{00000000-0008-0000-2F00-0000012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76802" name="Text Box 2">
          <a:extLst>
            <a:ext uri="{FF2B5EF4-FFF2-40B4-BE49-F238E27FC236}">
              <a16:creationId xmlns:a16="http://schemas.microsoft.com/office/drawing/2014/main" id="{00000000-0008-0000-2F00-0000022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76803" name="Text Box 3">
          <a:extLst>
            <a:ext uri="{FF2B5EF4-FFF2-40B4-BE49-F238E27FC236}">
              <a16:creationId xmlns:a16="http://schemas.microsoft.com/office/drawing/2014/main" id="{00000000-0008-0000-2F00-0000032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47.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77825" name="Text Box 1">
          <a:extLst>
            <a:ext uri="{FF2B5EF4-FFF2-40B4-BE49-F238E27FC236}">
              <a16:creationId xmlns:a16="http://schemas.microsoft.com/office/drawing/2014/main" id="{00000000-0008-0000-3000-0000013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77826" name="Text Box 2">
          <a:extLst>
            <a:ext uri="{FF2B5EF4-FFF2-40B4-BE49-F238E27FC236}">
              <a16:creationId xmlns:a16="http://schemas.microsoft.com/office/drawing/2014/main" id="{00000000-0008-0000-3000-0000023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77827" name="Text Box 3">
          <a:extLst>
            <a:ext uri="{FF2B5EF4-FFF2-40B4-BE49-F238E27FC236}">
              <a16:creationId xmlns:a16="http://schemas.microsoft.com/office/drawing/2014/main" id="{00000000-0008-0000-3000-0000033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48.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78849" name="Text Box 1">
          <a:extLst>
            <a:ext uri="{FF2B5EF4-FFF2-40B4-BE49-F238E27FC236}">
              <a16:creationId xmlns:a16="http://schemas.microsoft.com/office/drawing/2014/main" id="{00000000-0008-0000-3100-0000013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78850" name="Text Box 2">
          <a:extLst>
            <a:ext uri="{FF2B5EF4-FFF2-40B4-BE49-F238E27FC236}">
              <a16:creationId xmlns:a16="http://schemas.microsoft.com/office/drawing/2014/main" id="{00000000-0008-0000-3100-0000023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78851" name="Text Box 3">
          <a:extLst>
            <a:ext uri="{FF2B5EF4-FFF2-40B4-BE49-F238E27FC236}">
              <a16:creationId xmlns:a16="http://schemas.microsoft.com/office/drawing/2014/main" id="{00000000-0008-0000-3100-0000033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49.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79873" name="Text Box 1">
          <a:extLst>
            <a:ext uri="{FF2B5EF4-FFF2-40B4-BE49-F238E27FC236}">
              <a16:creationId xmlns:a16="http://schemas.microsoft.com/office/drawing/2014/main" id="{00000000-0008-0000-3200-0000013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79874" name="Text Box 2">
          <a:extLst>
            <a:ext uri="{FF2B5EF4-FFF2-40B4-BE49-F238E27FC236}">
              <a16:creationId xmlns:a16="http://schemas.microsoft.com/office/drawing/2014/main" id="{00000000-0008-0000-3200-0000023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79875" name="Text Box 3">
          <a:extLst>
            <a:ext uri="{FF2B5EF4-FFF2-40B4-BE49-F238E27FC236}">
              <a16:creationId xmlns:a16="http://schemas.microsoft.com/office/drawing/2014/main" id="{00000000-0008-0000-3200-0000033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50.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80897" name="Text Box 1">
          <a:extLst>
            <a:ext uri="{FF2B5EF4-FFF2-40B4-BE49-F238E27FC236}">
              <a16:creationId xmlns:a16="http://schemas.microsoft.com/office/drawing/2014/main" id="{00000000-0008-0000-3300-0000013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80898" name="Text Box 2">
          <a:extLst>
            <a:ext uri="{FF2B5EF4-FFF2-40B4-BE49-F238E27FC236}">
              <a16:creationId xmlns:a16="http://schemas.microsoft.com/office/drawing/2014/main" id="{00000000-0008-0000-3300-0000023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80899" name="Text Box 3">
          <a:extLst>
            <a:ext uri="{FF2B5EF4-FFF2-40B4-BE49-F238E27FC236}">
              <a16:creationId xmlns:a16="http://schemas.microsoft.com/office/drawing/2014/main" id="{00000000-0008-0000-3300-0000033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51.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81921" name="Text Box 1">
          <a:extLst>
            <a:ext uri="{FF2B5EF4-FFF2-40B4-BE49-F238E27FC236}">
              <a16:creationId xmlns:a16="http://schemas.microsoft.com/office/drawing/2014/main" id="{00000000-0008-0000-3400-0000014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81922" name="Text Box 2">
          <a:extLst>
            <a:ext uri="{FF2B5EF4-FFF2-40B4-BE49-F238E27FC236}">
              <a16:creationId xmlns:a16="http://schemas.microsoft.com/office/drawing/2014/main" id="{00000000-0008-0000-3400-0000024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81923" name="Text Box 3">
          <a:extLst>
            <a:ext uri="{FF2B5EF4-FFF2-40B4-BE49-F238E27FC236}">
              <a16:creationId xmlns:a16="http://schemas.microsoft.com/office/drawing/2014/main" id="{00000000-0008-0000-3400-0000034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52.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82945" name="Text Box 1">
          <a:extLst>
            <a:ext uri="{FF2B5EF4-FFF2-40B4-BE49-F238E27FC236}">
              <a16:creationId xmlns:a16="http://schemas.microsoft.com/office/drawing/2014/main" id="{00000000-0008-0000-3500-0000014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82946" name="Text Box 2">
          <a:extLst>
            <a:ext uri="{FF2B5EF4-FFF2-40B4-BE49-F238E27FC236}">
              <a16:creationId xmlns:a16="http://schemas.microsoft.com/office/drawing/2014/main" id="{00000000-0008-0000-3500-0000024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82947" name="Text Box 3">
          <a:extLst>
            <a:ext uri="{FF2B5EF4-FFF2-40B4-BE49-F238E27FC236}">
              <a16:creationId xmlns:a16="http://schemas.microsoft.com/office/drawing/2014/main" id="{00000000-0008-0000-3500-0000034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53.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83969" name="Text Box 1">
          <a:extLst>
            <a:ext uri="{FF2B5EF4-FFF2-40B4-BE49-F238E27FC236}">
              <a16:creationId xmlns:a16="http://schemas.microsoft.com/office/drawing/2014/main" id="{00000000-0008-0000-3600-0000014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83970" name="Text Box 2">
          <a:extLst>
            <a:ext uri="{FF2B5EF4-FFF2-40B4-BE49-F238E27FC236}">
              <a16:creationId xmlns:a16="http://schemas.microsoft.com/office/drawing/2014/main" id="{00000000-0008-0000-3600-0000024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83971" name="Text Box 3">
          <a:extLst>
            <a:ext uri="{FF2B5EF4-FFF2-40B4-BE49-F238E27FC236}">
              <a16:creationId xmlns:a16="http://schemas.microsoft.com/office/drawing/2014/main" id="{00000000-0008-0000-3600-0000034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54.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84993" name="Text Box 1">
          <a:extLst>
            <a:ext uri="{FF2B5EF4-FFF2-40B4-BE49-F238E27FC236}">
              <a16:creationId xmlns:a16="http://schemas.microsoft.com/office/drawing/2014/main" id="{00000000-0008-0000-3700-0000014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84994" name="Text Box 2">
          <a:extLst>
            <a:ext uri="{FF2B5EF4-FFF2-40B4-BE49-F238E27FC236}">
              <a16:creationId xmlns:a16="http://schemas.microsoft.com/office/drawing/2014/main" id="{00000000-0008-0000-3700-0000024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84995" name="Text Box 3">
          <a:extLst>
            <a:ext uri="{FF2B5EF4-FFF2-40B4-BE49-F238E27FC236}">
              <a16:creationId xmlns:a16="http://schemas.microsoft.com/office/drawing/2014/main" id="{00000000-0008-0000-3700-0000034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55.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86017" name="Text Box 1">
          <a:extLst>
            <a:ext uri="{FF2B5EF4-FFF2-40B4-BE49-F238E27FC236}">
              <a16:creationId xmlns:a16="http://schemas.microsoft.com/office/drawing/2014/main" id="{00000000-0008-0000-3800-0000015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86018" name="Text Box 2">
          <a:extLst>
            <a:ext uri="{FF2B5EF4-FFF2-40B4-BE49-F238E27FC236}">
              <a16:creationId xmlns:a16="http://schemas.microsoft.com/office/drawing/2014/main" id="{00000000-0008-0000-3800-0000025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86019" name="Text Box 3">
          <a:extLst>
            <a:ext uri="{FF2B5EF4-FFF2-40B4-BE49-F238E27FC236}">
              <a16:creationId xmlns:a16="http://schemas.microsoft.com/office/drawing/2014/main" id="{00000000-0008-0000-3800-0000035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56.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87041" name="Text Box 1">
          <a:extLst>
            <a:ext uri="{FF2B5EF4-FFF2-40B4-BE49-F238E27FC236}">
              <a16:creationId xmlns:a16="http://schemas.microsoft.com/office/drawing/2014/main" id="{00000000-0008-0000-3900-0000015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87042" name="Text Box 2">
          <a:extLst>
            <a:ext uri="{FF2B5EF4-FFF2-40B4-BE49-F238E27FC236}">
              <a16:creationId xmlns:a16="http://schemas.microsoft.com/office/drawing/2014/main" id="{00000000-0008-0000-3900-0000025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87043" name="Text Box 3">
          <a:extLst>
            <a:ext uri="{FF2B5EF4-FFF2-40B4-BE49-F238E27FC236}">
              <a16:creationId xmlns:a16="http://schemas.microsoft.com/office/drawing/2014/main" id="{00000000-0008-0000-3900-0000035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57.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88065" name="Text Box 1">
          <a:extLst>
            <a:ext uri="{FF2B5EF4-FFF2-40B4-BE49-F238E27FC236}">
              <a16:creationId xmlns:a16="http://schemas.microsoft.com/office/drawing/2014/main" id="{00000000-0008-0000-3A00-0000015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88066" name="Text Box 2">
          <a:extLst>
            <a:ext uri="{FF2B5EF4-FFF2-40B4-BE49-F238E27FC236}">
              <a16:creationId xmlns:a16="http://schemas.microsoft.com/office/drawing/2014/main" id="{00000000-0008-0000-3A00-0000025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88067" name="Text Box 3">
          <a:extLst>
            <a:ext uri="{FF2B5EF4-FFF2-40B4-BE49-F238E27FC236}">
              <a16:creationId xmlns:a16="http://schemas.microsoft.com/office/drawing/2014/main" id="{00000000-0008-0000-3A00-0000035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58.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89089" name="Text Box 1">
          <a:extLst>
            <a:ext uri="{FF2B5EF4-FFF2-40B4-BE49-F238E27FC236}">
              <a16:creationId xmlns:a16="http://schemas.microsoft.com/office/drawing/2014/main" id="{00000000-0008-0000-3B00-0000015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89090" name="Text Box 2">
          <a:extLst>
            <a:ext uri="{FF2B5EF4-FFF2-40B4-BE49-F238E27FC236}">
              <a16:creationId xmlns:a16="http://schemas.microsoft.com/office/drawing/2014/main" id="{00000000-0008-0000-3B00-0000025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89091" name="Text Box 3">
          <a:extLst>
            <a:ext uri="{FF2B5EF4-FFF2-40B4-BE49-F238E27FC236}">
              <a16:creationId xmlns:a16="http://schemas.microsoft.com/office/drawing/2014/main" id="{00000000-0008-0000-3B00-0000035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59.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90113" name="Text Box 1">
          <a:extLst>
            <a:ext uri="{FF2B5EF4-FFF2-40B4-BE49-F238E27FC236}">
              <a16:creationId xmlns:a16="http://schemas.microsoft.com/office/drawing/2014/main" id="{00000000-0008-0000-3C00-0000016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90114" name="Text Box 2">
          <a:extLst>
            <a:ext uri="{FF2B5EF4-FFF2-40B4-BE49-F238E27FC236}">
              <a16:creationId xmlns:a16="http://schemas.microsoft.com/office/drawing/2014/main" id="{00000000-0008-0000-3C00-0000026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90115" name="Text Box 3">
          <a:extLst>
            <a:ext uri="{FF2B5EF4-FFF2-40B4-BE49-F238E27FC236}">
              <a16:creationId xmlns:a16="http://schemas.microsoft.com/office/drawing/2014/main" id="{00000000-0008-0000-3C00-0000036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60.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91137" name="Text Box 1">
          <a:extLst>
            <a:ext uri="{FF2B5EF4-FFF2-40B4-BE49-F238E27FC236}">
              <a16:creationId xmlns:a16="http://schemas.microsoft.com/office/drawing/2014/main" id="{00000000-0008-0000-3D00-0000016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91138" name="Text Box 2">
          <a:extLst>
            <a:ext uri="{FF2B5EF4-FFF2-40B4-BE49-F238E27FC236}">
              <a16:creationId xmlns:a16="http://schemas.microsoft.com/office/drawing/2014/main" id="{00000000-0008-0000-3D00-0000026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91139" name="Text Box 3">
          <a:extLst>
            <a:ext uri="{FF2B5EF4-FFF2-40B4-BE49-F238E27FC236}">
              <a16:creationId xmlns:a16="http://schemas.microsoft.com/office/drawing/2014/main" id="{00000000-0008-0000-3D00-0000036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61.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92161" name="Text Box 1">
          <a:extLst>
            <a:ext uri="{FF2B5EF4-FFF2-40B4-BE49-F238E27FC236}">
              <a16:creationId xmlns:a16="http://schemas.microsoft.com/office/drawing/2014/main" id="{00000000-0008-0000-3E00-0000016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92162" name="Text Box 2">
          <a:extLst>
            <a:ext uri="{FF2B5EF4-FFF2-40B4-BE49-F238E27FC236}">
              <a16:creationId xmlns:a16="http://schemas.microsoft.com/office/drawing/2014/main" id="{00000000-0008-0000-3E00-0000026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92163" name="Text Box 3">
          <a:extLst>
            <a:ext uri="{FF2B5EF4-FFF2-40B4-BE49-F238E27FC236}">
              <a16:creationId xmlns:a16="http://schemas.microsoft.com/office/drawing/2014/main" id="{00000000-0008-0000-3E00-0000036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62.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93185" name="Text Box 1">
          <a:extLst>
            <a:ext uri="{FF2B5EF4-FFF2-40B4-BE49-F238E27FC236}">
              <a16:creationId xmlns:a16="http://schemas.microsoft.com/office/drawing/2014/main" id="{00000000-0008-0000-3F00-0000016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93186" name="Text Box 2">
          <a:extLst>
            <a:ext uri="{FF2B5EF4-FFF2-40B4-BE49-F238E27FC236}">
              <a16:creationId xmlns:a16="http://schemas.microsoft.com/office/drawing/2014/main" id="{00000000-0008-0000-3F00-0000026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93187" name="Text Box 3">
          <a:extLst>
            <a:ext uri="{FF2B5EF4-FFF2-40B4-BE49-F238E27FC236}">
              <a16:creationId xmlns:a16="http://schemas.microsoft.com/office/drawing/2014/main" id="{00000000-0008-0000-3F00-0000036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63.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94209" name="Text Box 1">
          <a:extLst>
            <a:ext uri="{FF2B5EF4-FFF2-40B4-BE49-F238E27FC236}">
              <a16:creationId xmlns:a16="http://schemas.microsoft.com/office/drawing/2014/main" id="{00000000-0008-0000-4000-0000017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94210" name="Text Box 2">
          <a:extLst>
            <a:ext uri="{FF2B5EF4-FFF2-40B4-BE49-F238E27FC236}">
              <a16:creationId xmlns:a16="http://schemas.microsoft.com/office/drawing/2014/main" id="{00000000-0008-0000-4000-0000027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94211" name="Text Box 3">
          <a:extLst>
            <a:ext uri="{FF2B5EF4-FFF2-40B4-BE49-F238E27FC236}">
              <a16:creationId xmlns:a16="http://schemas.microsoft.com/office/drawing/2014/main" id="{00000000-0008-0000-4000-0000037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64.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95233" name="Text Box 1">
          <a:extLst>
            <a:ext uri="{FF2B5EF4-FFF2-40B4-BE49-F238E27FC236}">
              <a16:creationId xmlns:a16="http://schemas.microsoft.com/office/drawing/2014/main" id="{00000000-0008-0000-4100-0000017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95234" name="Text Box 2">
          <a:extLst>
            <a:ext uri="{FF2B5EF4-FFF2-40B4-BE49-F238E27FC236}">
              <a16:creationId xmlns:a16="http://schemas.microsoft.com/office/drawing/2014/main" id="{00000000-0008-0000-4100-0000027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95235" name="Text Box 3">
          <a:extLst>
            <a:ext uri="{FF2B5EF4-FFF2-40B4-BE49-F238E27FC236}">
              <a16:creationId xmlns:a16="http://schemas.microsoft.com/office/drawing/2014/main" id="{00000000-0008-0000-4100-0000037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65.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96257" name="Text Box 1">
          <a:extLst>
            <a:ext uri="{FF2B5EF4-FFF2-40B4-BE49-F238E27FC236}">
              <a16:creationId xmlns:a16="http://schemas.microsoft.com/office/drawing/2014/main" id="{00000000-0008-0000-4200-0000017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96258" name="Text Box 2">
          <a:extLst>
            <a:ext uri="{FF2B5EF4-FFF2-40B4-BE49-F238E27FC236}">
              <a16:creationId xmlns:a16="http://schemas.microsoft.com/office/drawing/2014/main" id="{00000000-0008-0000-4200-0000027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96259" name="Text Box 3">
          <a:extLst>
            <a:ext uri="{FF2B5EF4-FFF2-40B4-BE49-F238E27FC236}">
              <a16:creationId xmlns:a16="http://schemas.microsoft.com/office/drawing/2014/main" id="{00000000-0008-0000-4200-0000037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66.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97281" name="Text Box 1">
          <a:extLst>
            <a:ext uri="{FF2B5EF4-FFF2-40B4-BE49-F238E27FC236}">
              <a16:creationId xmlns:a16="http://schemas.microsoft.com/office/drawing/2014/main" id="{00000000-0008-0000-4300-0000017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97282" name="Text Box 2">
          <a:extLst>
            <a:ext uri="{FF2B5EF4-FFF2-40B4-BE49-F238E27FC236}">
              <a16:creationId xmlns:a16="http://schemas.microsoft.com/office/drawing/2014/main" id="{00000000-0008-0000-4300-0000027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97283" name="Text Box 3">
          <a:extLst>
            <a:ext uri="{FF2B5EF4-FFF2-40B4-BE49-F238E27FC236}">
              <a16:creationId xmlns:a16="http://schemas.microsoft.com/office/drawing/2014/main" id="{00000000-0008-0000-4300-0000037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67.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98305" name="Text Box 1">
          <a:extLst>
            <a:ext uri="{FF2B5EF4-FFF2-40B4-BE49-F238E27FC236}">
              <a16:creationId xmlns:a16="http://schemas.microsoft.com/office/drawing/2014/main" id="{00000000-0008-0000-4400-0000018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98306" name="Text Box 2">
          <a:extLst>
            <a:ext uri="{FF2B5EF4-FFF2-40B4-BE49-F238E27FC236}">
              <a16:creationId xmlns:a16="http://schemas.microsoft.com/office/drawing/2014/main" id="{00000000-0008-0000-4400-0000028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98307" name="Text Box 3">
          <a:extLst>
            <a:ext uri="{FF2B5EF4-FFF2-40B4-BE49-F238E27FC236}">
              <a16:creationId xmlns:a16="http://schemas.microsoft.com/office/drawing/2014/main" id="{00000000-0008-0000-4400-0000038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68.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99329" name="Text Box 1">
          <a:extLst>
            <a:ext uri="{FF2B5EF4-FFF2-40B4-BE49-F238E27FC236}">
              <a16:creationId xmlns:a16="http://schemas.microsoft.com/office/drawing/2014/main" id="{00000000-0008-0000-4500-0000018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99330" name="Text Box 2">
          <a:extLst>
            <a:ext uri="{FF2B5EF4-FFF2-40B4-BE49-F238E27FC236}">
              <a16:creationId xmlns:a16="http://schemas.microsoft.com/office/drawing/2014/main" id="{00000000-0008-0000-4500-0000028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99331" name="Text Box 3">
          <a:extLst>
            <a:ext uri="{FF2B5EF4-FFF2-40B4-BE49-F238E27FC236}">
              <a16:creationId xmlns:a16="http://schemas.microsoft.com/office/drawing/2014/main" id="{00000000-0008-0000-4500-0000038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69.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00353" name="Text Box 1">
          <a:extLst>
            <a:ext uri="{FF2B5EF4-FFF2-40B4-BE49-F238E27FC236}">
              <a16:creationId xmlns:a16="http://schemas.microsoft.com/office/drawing/2014/main" id="{00000000-0008-0000-4600-0000018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00354" name="Text Box 2">
          <a:extLst>
            <a:ext uri="{FF2B5EF4-FFF2-40B4-BE49-F238E27FC236}">
              <a16:creationId xmlns:a16="http://schemas.microsoft.com/office/drawing/2014/main" id="{00000000-0008-0000-4600-0000028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00355" name="Text Box 3">
          <a:extLst>
            <a:ext uri="{FF2B5EF4-FFF2-40B4-BE49-F238E27FC236}">
              <a16:creationId xmlns:a16="http://schemas.microsoft.com/office/drawing/2014/main" id="{00000000-0008-0000-4600-0000038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70.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01377" name="Text Box 1">
          <a:extLst>
            <a:ext uri="{FF2B5EF4-FFF2-40B4-BE49-F238E27FC236}">
              <a16:creationId xmlns:a16="http://schemas.microsoft.com/office/drawing/2014/main" id="{00000000-0008-0000-4700-0000018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01378" name="Text Box 2">
          <a:extLst>
            <a:ext uri="{FF2B5EF4-FFF2-40B4-BE49-F238E27FC236}">
              <a16:creationId xmlns:a16="http://schemas.microsoft.com/office/drawing/2014/main" id="{00000000-0008-0000-4700-0000028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01379" name="Text Box 3">
          <a:extLst>
            <a:ext uri="{FF2B5EF4-FFF2-40B4-BE49-F238E27FC236}">
              <a16:creationId xmlns:a16="http://schemas.microsoft.com/office/drawing/2014/main" id="{00000000-0008-0000-4700-0000038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71.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02401" name="Text Box 1">
          <a:extLst>
            <a:ext uri="{FF2B5EF4-FFF2-40B4-BE49-F238E27FC236}">
              <a16:creationId xmlns:a16="http://schemas.microsoft.com/office/drawing/2014/main" id="{00000000-0008-0000-4800-0000019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02402" name="Text Box 2">
          <a:extLst>
            <a:ext uri="{FF2B5EF4-FFF2-40B4-BE49-F238E27FC236}">
              <a16:creationId xmlns:a16="http://schemas.microsoft.com/office/drawing/2014/main" id="{00000000-0008-0000-4800-0000029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02403" name="Text Box 3">
          <a:extLst>
            <a:ext uri="{FF2B5EF4-FFF2-40B4-BE49-F238E27FC236}">
              <a16:creationId xmlns:a16="http://schemas.microsoft.com/office/drawing/2014/main" id="{00000000-0008-0000-4800-0000039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72.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03425" name="Text Box 1">
          <a:extLst>
            <a:ext uri="{FF2B5EF4-FFF2-40B4-BE49-F238E27FC236}">
              <a16:creationId xmlns:a16="http://schemas.microsoft.com/office/drawing/2014/main" id="{00000000-0008-0000-4900-0000019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03426" name="Text Box 2">
          <a:extLst>
            <a:ext uri="{FF2B5EF4-FFF2-40B4-BE49-F238E27FC236}">
              <a16:creationId xmlns:a16="http://schemas.microsoft.com/office/drawing/2014/main" id="{00000000-0008-0000-4900-0000029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03427" name="Text Box 3">
          <a:extLst>
            <a:ext uri="{FF2B5EF4-FFF2-40B4-BE49-F238E27FC236}">
              <a16:creationId xmlns:a16="http://schemas.microsoft.com/office/drawing/2014/main" id="{00000000-0008-0000-4900-0000039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73.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04449" name="Text Box 1">
          <a:extLst>
            <a:ext uri="{FF2B5EF4-FFF2-40B4-BE49-F238E27FC236}">
              <a16:creationId xmlns:a16="http://schemas.microsoft.com/office/drawing/2014/main" id="{00000000-0008-0000-4A00-0000019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04450" name="Text Box 2">
          <a:extLst>
            <a:ext uri="{FF2B5EF4-FFF2-40B4-BE49-F238E27FC236}">
              <a16:creationId xmlns:a16="http://schemas.microsoft.com/office/drawing/2014/main" id="{00000000-0008-0000-4A00-0000029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04451" name="Text Box 3">
          <a:extLst>
            <a:ext uri="{FF2B5EF4-FFF2-40B4-BE49-F238E27FC236}">
              <a16:creationId xmlns:a16="http://schemas.microsoft.com/office/drawing/2014/main" id="{00000000-0008-0000-4A00-0000039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74.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05473" name="Text Box 1">
          <a:extLst>
            <a:ext uri="{FF2B5EF4-FFF2-40B4-BE49-F238E27FC236}">
              <a16:creationId xmlns:a16="http://schemas.microsoft.com/office/drawing/2014/main" id="{00000000-0008-0000-4B00-0000019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05474" name="Text Box 2">
          <a:extLst>
            <a:ext uri="{FF2B5EF4-FFF2-40B4-BE49-F238E27FC236}">
              <a16:creationId xmlns:a16="http://schemas.microsoft.com/office/drawing/2014/main" id="{00000000-0008-0000-4B00-0000029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05475" name="Text Box 3">
          <a:extLst>
            <a:ext uri="{FF2B5EF4-FFF2-40B4-BE49-F238E27FC236}">
              <a16:creationId xmlns:a16="http://schemas.microsoft.com/office/drawing/2014/main" id="{00000000-0008-0000-4B00-0000039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75.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06497" name="Text Box 1">
          <a:extLst>
            <a:ext uri="{FF2B5EF4-FFF2-40B4-BE49-F238E27FC236}">
              <a16:creationId xmlns:a16="http://schemas.microsoft.com/office/drawing/2014/main" id="{00000000-0008-0000-4C00-000001A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06498" name="Text Box 2">
          <a:extLst>
            <a:ext uri="{FF2B5EF4-FFF2-40B4-BE49-F238E27FC236}">
              <a16:creationId xmlns:a16="http://schemas.microsoft.com/office/drawing/2014/main" id="{00000000-0008-0000-4C00-000002A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06499" name="Text Box 3">
          <a:extLst>
            <a:ext uri="{FF2B5EF4-FFF2-40B4-BE49-F238E27FC236}">
              <a16:creationId xmlns:a16="http://schemas.microsoft.com/office/drawing/2014/main" id="{00000000-0008-0000-4C00-000003A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76.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07521" name="Text Box 1">
          <a:extLst>
            <a:ext uri="{FF2B5EF4-FFF2-40B4-BE49-F238E27FC236}">
              <a16:creationId xmlns:a16="http://schemas.microsoft.com/office/drawing/2014/main" id="{00000000-0008-0000-4D00-000001A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07522" name="Text Box 2">
          <a:extLst>
            <a:ext uri="{FF2B5EF4-FFF2-40B4-BE49-F238E27FC236}">
              <a16:creationId xmlns:a16="http://schemas.microsoft.com/office/drawing/2014/main" id="{00000000-0008-0000-4D00-000002A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07523" name="Text Box 3">
          <a:extLst>
            <a:ext uri="{FF2B5EF4-FFF2-40B4-BE49-F238E27FC236}">
              <a16:creationId xmlns:a16="http://schemas.microsoft.com/office/drawing/2014/main" id="{00000000-0008-0000-4D00-000003A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77.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08545" name="Text Box 1">
          <a:extLst>
            <a:ext uri="{FF2B5EF4-FFF2-40B4-BE49-F238E27FC236}">
              <a16:creationId xmlns:a16="http://schemas.microsoft.com/office/drawing/2014/main" id="{00000000-0008-0000-4E00-000001A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08546" name="Text Box 2">
          <a:extLst>
            <a:ext uri="{FF2B5EF4-FFF2-40B4-BE49-F238E27FC236}">
              <a16:creationId xmlns:a16="http://schemas.microsoft.com/office/drawing/2014/main" id="{00000000-0008-0000-4E00-000002A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08547" name="Text Box 3">
          <a:extLst>
            <a:ext uri="{FF2B5EF4-FFF2-40B4-BE49-F238E27FC236}">
              <a16:creationId xmlns:a16="http://schemas.microsoft.com/office/drawing/2014/main" id="{00000000-0008-0000-4E00-000003A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78.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09569" name="Text Box 1">
          <a:extLst>
            <a:ext uri="{FF2B5EF4-FFF2-40B4-BE49-F238E27FC236}">
              <a16:creationId xmlns:a16="http://schemas.microsoft.com/office/drawing/2014/main" id="{00000000-0008-0000-4F00-000001A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09570" name="Text Box 2">
          <a:extLst>
            <a:ext uri="{FF2B5EF4-FFF2-40B4-BE49-F238E27FC236}">
              <a16:creationId xmlns:a16="http://schemas.microsoft.com/office/drawing/2014/main" id="{00000000-0008-0000-4F00-000002A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09571" name="Text Box 3">
          <a:extLst>
            <a:ext uri="{FF2B5EF4-FFF2-40B4-BE49-F238E27FC236}">
              <a16:creationId xmlns:a16="http://schemas.microsoft.com/office/drawing/2014/main" id="{00000000-0008-0000-4F00-000003A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79.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10593" name="Text Box 1">
          <a:extLst>
            <a:ext uri="{FF2B5EF4-FFF2-40B4-BE49-F238E27FC236}">
              <a16:creationId xmlns:a16="http://schemas.microsoft.com/office/drawing/2014/main" id="{00000000-0008-0000-5000-000001B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10594" name="Text Box 2">
          <a:extLst>
            <a:ext uri="{FF2B5EF4-FFF2-40B4-BE49-F238E27FC236}">
              <a16:creationId xmlns:a16="http://schemas.microsoft.com/office/drawing/2014/main" id="{00000000-0008-0000-5000-000002B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10595" name="Text Box 3">
          <a:extLst>
            <a:ext uri="{FF2B5EF4-FFF2-40B4-BE49-F238E27FC236}">
              <a16:creationId xmlns:a16="http://schemas.microsoft.com/office/drawing/2014/main" id="{00000000-0008-0000-5000-000003B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80.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11617" name="Text Box 1">
          <a:extLst>
            <a:ext uri="{FF2B5EF4-FFF2-40B4-BE49-F238E27FC236}">
              <a16:creationId xmlns:a16="http://schemas.microsoft.com/office/drawing/2014/main" id="{00000000-0008-0000-5100-000001B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11618" name="Text Box 2">
          <a:extLst>
            <a:ext uri="{FF2B5EF4-FFF2-40B4-BE49-F238E27FC236}">
              <a16:creationId xmlns:a16="http://schemas.microsoft.com/office/drawing/2014/main" id="{00000000-0008-0000-5100-000002B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11619" name="Text Box 3">
          <a:extLst>
            <a:ext uri="{FF2B5EF4-FFF2-40B4-BE49-F238E27FC236}">
              <a16:creationId xmlns:a16="http://schemas.microsoft.com/office/drawing/2014/main" id="{00000000-0008-0000-5100-000003B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81.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12641" name="Text Box 1">
          <a:extLst>
            <a:ext uri="{FF2B5EF4-FFF2-40B4-BE49-F238E27FC236}">
              <a16:creationId xmlns:a16="http://schemas.microsoft.com/office/drawing/2014/main" id="{00000000-0008-0000-5200-000001B8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12642" name="Text Box 2">
          <a:extLst>
            <a:ext uri="{FF2B5EF4-FFF2-40B4-BE49-F238E27FC236}">
              <a16:creationId xmlns:a16="http://schemas.microsoft.com/office/drawing/2014/main" id="{00000000-0008-0000-5200-000002B8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12643" name="Text Box 3">
          <a:extLst>
            <a:ext uri="{FF2B5EF4-FFF2-40B4-BE49-F238E27FC236}">
              <a16:creationId xmlns:a16="http://schemas.microsoft.com/office/drawing/2014/main" id="{00000000-0008-0000-5200-000003B8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82.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13665" name="Text Box 1">
          <a:extLst>
            <a:ext uri="{FF2B5EF4-FFF2-40B4-BE49-F238E27FC236}">
              <a16:creationId xmlns:a16="http://schemas.microsoft.com/office/drawing/2014/main" id="{00000000-0008-0000-5300-000001BC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13666" name="Text Box 2">
          <a:extLst>
            <a:ext uri="{FF2B5EF4-FFF2-40B4-BE49-F238E27FC236}">
              <a16:creationId xmlns:a16="http://schemas.microsoft.com/office/drawing/2014/main" id="{00000000-0008-0000-5300-000002BC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13667" name="Text Box 3">
          <a:extLst>
            <a:ext uri="{FF2B5EF4-FFF2-40B4-BE49-F238E27FC236}">
              <a16:creationId xmlns:a16="http://schemas.microsoft.com/office/drawing/2014/main" id="{00000000-0008-0000-5300-000003BC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83.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14689" name="Text Box 1">
          <a:extLst>
            <a:ext uri="{FF2B5EF4-FFF2-40B4-BE49-F238E27FC236}">
              <a16:creationId xmlns:a16="http://schemas.microsoft.com/office/drawing/2014/main" id="{00000000-0008-0000-5400-000001C0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14690" name="Text Box 2">
          <a:extLst>
            <a:ext uri="{FF2B5EF4-FFF2-40B4-BE49-F238E27FC236}">
              <a16:creationId xmlns:a16="http://schemas.microsoft.com/office/drawing/2014/main" id="{00000000-0008-0000-5400-000002C0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14691" name="Text Box 3">
          <a:extLst>
            <a:ext uri="{FF2B5EF4-FFF2-40B4-BE49-F238E27FC236}">
              <a16:creationId xmlns:a16="http://schemas.microsoft.com/office/drawing/2014/main" id="{00000000-0008-0000-5400-000003C0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drawings/drawing84.xml><?xml version="1.0" encoding="utf-8"?>
<xdr:wsDr xmlns:xdr="http://purl.oclc.org/ooxml/drawingml/spreadsheetDrawing" xmlns:a="http://purl.oclc.org/ooxml/drawingml/main">
  <xdr:twoCellAnchor>
    <xdr:from>
      <xdr:col>2</xdr:col>
      <xdr:colOff>571500</xdr:colOff>
      <xdr:row>79</xdr:row>
      <xdr:rowOff>57150</xdr:rowOff>
    </xdr:from>
    <xdr:to>
      <xdr:col>4</xdr:col>
      <xdr:colOff>104775</xdr:colOff>
      <xdr:row>87</xdr:row>
      <xdr:rowOff>85725</xdr:rowOff>
    </xdr:to>
    <xdr:sp macro="" textlink="">
      <xdr:nvSpPr>
        <xdr:cNvPr id="115713" name="Text Box 1">
          <a:extLst>
            <a:ext uri="{FF2B5EF4-FFF2-40B4-BE49-F238E27FC236}">
              <a16:creationId xmlns:a16="http://schemas.microsoft.com/office/drawing/2014/main" id="{00000000-0008-0000-5500-000001C40100}"/>
            </a:ext>
          </a:extLst>
        </xdr:cNvPr>
        <xdr:cNvSpPr txBox="1">
          <a:spLocks noChangeArrowheads="1"/>
        </xdr:cNvSpPr>
      </xdr:nvSpPr>
      <xdr:spPr bwMode="auto">
        <a:xfrm>
          <a:off x="2990850" y="12868275"/>
          <a:ext cx="933450" cy="13239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Private Company Data.  Rows 78 and below</a:t>
          </a:r>
        </a:p>
      </xdr:txBody>
    </xdr:sp>
    <xdr:clientData/>
  </xdr:twoCellAnchor>
  <xdr:twoCellAnchor>
    <xdr:from>
      <xdr:col>11</xdr:col>
      <xdr:colOff>219075</xdr:colOff>
      <xdr:row>27</xdr:row>
      <xdr:rowOff>57150</xdr:rowOff>
    </xdr:from>
    <xdr:to>
      <xdr:col>13</xdr:col>
      <xdr:colOff>419100</xdr:colOff>
      <xdr:row>36</xdr:row>
      <xdr:rowOff>95250</xdr:rowOff>
    </xdr:to>
    <xdr:sp macro="" textlink="">
      <xdr:nvSpPr>
        <xdr:cNvPr id="115714" name="Text Box 2">
          <a:extLst>
            <a:ext uri="{FF2B5EF4-FFF2-40B4-BE49-F238E27FC236}">
              <a16:creationId xmlns:a16="http://schemas.microsoft.com/office/drawing/2014/main" id="{00000000-0008-0000-5500-000002C40100}"/>
            </a:ext>
          </a:extLst>
        </xdr:cNvPr>
        <xdr:cNvSpPr txBox="1">
          <a:spLocks noChangeArrowheads="1"/>
        </xdr:cNvSpPr>
      </xdr:nvSpPr>
      <xdr:spPr bwMode="auto">
        <a:xfrm>
          <a:off x="8591550" y="4429125"/>
          <a:ext cx="1504950" cy="149542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COUNTRIES.</a:t>
          </a:r>
        </a:p>
        <a:p>
          <a:pPr algn="l" rtl="0">
            <a:defRPr sz="1000"/>
          </a:pPr>
          <a:r>
            <a:rPr lang="en-US" sz="1400" b="1" i="0" u="sng" strike="noStrike" baseline="0%">
              <a:solidFill>
                <a:srgbClr val="000000"/>
              </a:solidFill>
              <a:latin typeface="Arial"/>
              <a:cs typeface="Arial"/>
            </a:rPr>
            <a:t>Rows 1</a:t>
          </a:r>
        </a:p>
        <a:p>
          <a:pPr algn="l" rtl="0">
            <a:defRPr sz="1000"/>
          </a:pPr>
          <a:r>
            <a:rPr lang="en-US" sz="1400" b="1" i="0" u="sng" strike="noStrike" baseline="0%">
              <a:solidFill>
                <a:srgbClr val="000000"/>
              </a:solidFill>
              <a:latin typeface="Arial"/>
              <a:cs typeface="Arial"/>
            </a:rPr>
            <a:t>through 51</a:t>
          </a:r>
        </a:p>
      </xdr:txBody>
    </xdr:sp>
    <xdr:clientData/>
  </xdr:twoCellAnchor>
  <xdr:twoCellAnchor>
    <xdr:from>
      <xdr:col>11</xdr:col>
      <xdr:colOff>285750</xdr:colOff>
      <xdr:row>57</xdr:row>
      <xdr:rowOff>66675</xdr:rowOff>
    </xdr:from>
    <xdr:to>
      <xdr:col>13</xdr:col>
      <xdr:colOff>228600</xdr:colOff>
      <xdr:row>69</xdr:row>
      <xdr:rowOff>19050</xdr:rowOff>
    </xdr:to>
    <xdr:sp macro="" textlink="">
      <xdr:nvSpPr>
        <xdr:cNvPr id="115715" name="Text Box 3">
          <a:extLst>
            <a:ext uri="{FF2B5EF4-FFF2-40B4-BE49-F238E27FC236}">
              <a16:creationId xmlns:a16="http://schemas.microsoft.com/office/drawing/2014/main" id="{00000000-0008-0000-5500-000003C40100}"/>
            </a:ext>
          </a:extLst>
        </xdr:cNvPr>
        <xdr:cNvSpPr txBox="1">
          <a:spLocks noChangeArrowheads="1"/>
        </xdr:cNvSpPr>
      </xdr:nvSpPr>
      <xdr:spPr bwMode="auto">
        <a:xfrm>
          <a:off x="8658225" y="9305925"/>
          <a:ext cx="1247775" cy="1895475"/>
        </a:xfrm>
        <a:prstGeom prst="rect">
          <a:avLst/>
        </a:prstGeom>
        <a:solidFill>
          <a:srgbClr val="FFFFFF"/>
        </a:solidFill>
        <a:ln w="9525">
          <a:solidFill>
            <a:srgbClr val="000000"/>
          </a:solidFill>
          <a:miter lim="800%"/>
          <a:headEnd/>
          <a:tailEnd/>
        </a:ln>
      </xdr:spPr>
      <xdr:txBody>
        <a:bodyPr vertOverflow="clip" wrap="square" lIns="36576" tIns="27432" rIns="0" bIns="0" anchor="t" upright="1"/>
        <a:lstStyle/>
        <a:p>
          <a:pPr algn="l" rtl="0">
            <a:defRPr sz="1000"/>
          </a:pPr>
          <a:r>
            <a:rPr lang="en-US" sz="1400" b="0" i="0" u="none" strike="noStrike" baseline="0%">
              <a:solidFill>
                <a:srgbClr val="000000"/>
              </a:solidFill>
              <a:latin typeface="Arial"/>
              <a:cs typeface="Arial"/>
            </a:rPr>
            <a:t>This is public data where columns represent </a:t>
          </a:r>
          <a:r>
            <a:rPr lang="en-US" sz="1400" b="1" i="0" u="sng" strike="noStrike" baseline="0%">
              <a:solidFill>
                <a:srgbClr val="000000"/>
              </a:solidFill>
              <a:latin typeface="Arial"/>
              <a:cs typeface="Arial"/>
            </a:rPr>
            <a:t>COMPANIES.  Rows 52 through 77</a:t>
          </a:r>
        </a:p>
        <a:p>
          <a:pPr algn="l" rtl="0">
            <a:defRPr sz="1000"/>
          </a:pPr>
          <a:endParaRPr lang="en-US" sz="1400" b="1" i="0" u="sng" strike="noStrike" baseline="0%">
            <a:solidFill>
              <a:srgbClr val="000000"/>
            </a:solidFill>
            <a:latin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1" Type="http://purl.oclc.org/ooxml/officeDocument/relationships/externalLinkPath" Target="file:///C:/ExecEd/Beta_July2004/5TeamGame/ExecEd/Beta_July2004/5TeamGame/Game_2003/Masters/Software/fintable12.xls" TargetMode="External"/></Relationships>
</file>

<file path=xl/externalLinks/_rels/externalLink2.xml.rels><?xml version="1.0" encoding="UTF-8" standalone="yes"?>
<Relationships xmlns="http://schemas.openxmlformats.org/package/2006/relationships"><Relationship Id="rId1" Type="http://purl.oclc.org/ooxml/officeDocument/relationships/externalLinkPath" Target="file:///C:/Game_2003/Masters/Software/fintable12.xls" TargetMode="External"/></Relationships>
</file>

<file path=xl/externalLinks/_rels/externalLink3.xml.rels><?xml version="1.0" encoding="UTF-8" standalone="yes"?>
<Relationships xmlns="http://schemas.openxmlformats.org/package/2006/relationships"><Relationship Id="rId1" Type="http://purl.oclc.org/ooxml/officeDocument/relationships/externalLinkPath" Target="file:///C:/fromDesktop/GAME_2026/MBA_Summer_2026/PRACTICE/w01_MBA_input.xlsx" TargetMode="External"/></Relationships>
</file>

<file path=xl/externalLinks/_rels/externalLink4.xml.rels><?xml version="1.0" encoding="UTF-8" standalone="yes"?>
<Relationships xmlns="http://schemas.openxmlformats.org/package/2006/relationships"><Relationship Id="rId1" Type="http://purl.oclc.org/ooxml/officeDocument/relationships/externalLinkPath" Target="file:///C:/fromDesktop/GAME_2026/MBA_Summer_2026/PRACTICE/w01_MBA_out.xlsx" TargetMode="External"/></Relationships>
</file>

<file path=xl/externalLinks/_rels/externalLink5.xml.rels><?xml version="1.0" encoding="UTF-8" standalone="yes"?>
<Relationships xmlns="http://schemas.openxmlformats.org/package/2006/relationships"><Relationship Id="rId1" Type="http://purl.oclc.org/ooxml/officeDocument/relationships/externalLinkPath" Target="file:///C:/fromDesktop/GAME_2026/MBA_Summer_2026/PRACTICE/w01_fintable.xlsx" TargetMode="External"/></Relationships>
</file>

<file path=xl/externalLinks/externalLink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DATA"/>
      <sheetName val="REPORTS"/>
    </sheetNames>
    <sheetDataSet>
      <sheetData sheetId="0"/>
      <sheetData sheetId="1"/>
    </sheetDataSet>
  </externalBook>
</externalLink>
</file>

<file path=xl/externalLinks/externalLink2.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DATA"/>
      <sheetName val="REPORTS"/>
    </sheetNames>
    <sheetDataSet>
      <sheetData sheetId="0"/>
      <sheetData sheetId="1"/>
    </sheetDataSet>
  </externalBook>
</externalLink>
</file>

<file path=xl/externalLinks/externalLink3.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SETUP"/>
      <sheetName val="PER1"/>
      <sheetName val="PER2"/>
      <sheetName val="PER3"/>
      <sheetName val="PER4"/>
      <sheetName val="PER5"/>
      <sheetName val="PER6"/>
      <sheetName val="PER7"/>
      <sheetName val="PER8"/>
      <sheetName val="PER9"/>
      <sheetName val="PER10"/>
      <sheetName val="PER11"/>
      <sheetName val="PER12"/>
      <sheetName val="PER13"/>
      <sheetName val="PER14"/>
      <sheetName val="PER15"/>
      <sheetName val="PER16"/>
      <sheetName val="PER17"/>
      <sheetName val="PER18"/>
      <sheetName val="PER19"/>
      <sheetName val="PER20"/>
      <sheetName val="PER21"/>
      <sheetName val="PER22"/>
      <sheetName val="PER23"/>
      <sheetName val="PER24"/>
      <sheetName val="PER25"/>
      <sheetName val="PER26"/>
      <sheetName val="PER27"/>
      <sheetName val="PER28"/>
      <sheetName val="PER29"/>
      <sheetName val="PER30"/>
      <sheetName val="PER31"/>
      <sheetName val="PER32"/>
      <sheetName val="PER33"/>
      <sheetName val="PER34"/>
      <sheetName val="PER35"/>
      <sheetName val="PER36"/>
      <sheetName val="PER37"/>
      <sheetName val="PER38"/>
      <sheetName val="PER39"/>
      <sheetName val="PER40"/>
      <sheetName val="PER41"/>
      <sheetName val="PER42"/>
      <sheetName val="PER43"/>
      <sheetName val="PER44"/>
      <sheetName val="PER45"/>
      <sheetName val="PER46"/>
      <sheetName val="PER47"/>
      <sheetName val="PER48"/>
      <sheetName val="PER49"/>
      <sheetName val="PER50"/>
      <sheetName val="PER51"/>
      <sheetName val="PER52"/>
      <sheetName val="PER53"/>
      <sheetName val="PER54"/>
      <sheetName val="PER55"/>
      <sheetName val="PER56"/>
      <sheetName val="PER57"/>
      <sheetName val="PER58"/>
      <sheetName val="PER59"/>
      <sheetName val="PER60"/>
      <sheetName val="PER61"/>
      <sheetName val="PER62"/>
      <sheetName val="PER63"/>
      <sheetName val="PER64"/>
      <sheetName val="PER65"/>
      <sheetName val="PER66"/>
      <sheetName val="PER67"/>
      <sheetName val="PER68"/>
      <sheetName val="PER69"/>
      <sheetName val="PER70"/>
      <sheetName val="PER71"/>
      <sheetName val="PER72"/>
      <sheetName val="PER73"/>
      <sheetName val="PER74"/>
      <sheetName val="PER75"/>
      <sheetName val="TEAM 1"/>
      <sheetName val="TEAM 2"/>
      <sheetName val="TEAM 3"/>
      <sheetName val="TEAM 4"/>
      <sheetName val="TEAM 5"/>
      <sheetName val="TEAM 6"/>
      <sheetName val="TEAM 7"/>
      <sheetName val="TEAM 8"/>
      <sheetName val="TEAM 9"/>
      <sheetName val="TEAM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INPUT FOR - TEAM 1</v>
          </cell>
          <cell r="B1" t="str">
            <v>Units</v>
          </cell>
          <cell r="C1" t="str">
            <v>Period 1</v>
          </cell>
          <cell r="D1" t="str">
            <v>Period 2</v>
          </cell>
          <cell r="E1" t="str">
            <v>Period 3</v>
          </cell>
          <cell r="F1" t="str">
            <v>Period 4</v>
          </cell>
          <cell r="G1" t="str">
            <v>Period 5</v>
          </cell>
          <cell r="H1" t="str">
            <v>Period 6</v>
          </cell>
          <cell r="I1" t="str">
            <v>Period 7</v>
          </cell>
          <cell r="J1" t="str">
            <v>Period 8</v>
          </cell>
          <cell r="K1" t="str">
            <v>Period 9</v>
          </cell>
          <cell r="L1" t="str">
            <v>Period 10</v>
          </cell>
          <cell r="M1" t="str">
            <v>Period 11</v>
          </cell>
          <cell r="N1" t="str">
            <v>Period 12</v>
          </cell>
          <cell r="O1" t="str">
            <v>Period 13</v>
          </cell>
          <cell r="P1" t="str">
            <v>Period 14</v>
          </cell>
          <cell r="Q1" t="str">
            <v>Period 15</v>
          </cell>
          <cell r="R1" t="str">
            <v>Period 16</v>
          </cell>
          <cell r="S1" t="str">
            <v>Period 17</v>
          </cell>
          <cell r="T1" t="str">
            <v>Period 18</v>
          </cell>
          <cell r="U1" t="str">
            <v>Period 19</v>
          </cell>
          <cell r="V1" t="str">
            <v>Period 20</v>
          </cell>
          <cell r="W1" t="str">
            <v>Period 21</v>
          </cell>
          <cell r="X1" t="str">
            <v>Period 22</v>
          </cell>
          <cell r="Y1" t="str">
            <v>Period 23</v>
          </cell>
          <cell r="Z1" t="str">
            <v>Period 24</v>
          </cell>
          <cell r="AA1" t="str">
            <v>Period 25</v>
          </cell>
          <cell r="AB1" t="str">
            <v>Period 26</v>
          </cell>
          <cell r="AC1" t="str">
            <v>Period 27</v>
          </cell>
          <cell r="AD1" t="str">
            <v>Period 28</v>
          </cell>
          <cell r="AE1" t="str">
            <v>Period 29</v>
          </cell>
          <cell r="AF1" t="str">
            <v>Period 30</v>
          </cell>
          <cell r="AG1" t="str">
            <v>Period 31</v>
          </cell>
          <cell r="AH1" t="str">
            <v>Period 32</v>
          </cell>
          <cell r="AI1" t="str">
            <v>Period 33</v>
          </cell>
          <cell r="AJ1" t="str">
            <v>Period 34</v>
          </cell>
          <cell r="AK1" t="str">
            <v>Period 35</v>
          </cell>
          <cell r="AL1" t="str">
            <v>Period 36</v>
          </cell>
          <cell r="AM1" t="str">
            <v>Period 37</v>
          </cell>
          <cell r="AN1" t="str">
            <v>Period 38</v>
          </cell>
          <cell r="AO1" t="str">
            <v>Period 39</v>
          </cell>
          <cell r="AP1" t="str">
            <v>Period 40</v>
          </cell>
          <cell r="AQ1" t="str">
            <v>Period 41</v>
          </cell>
          <cell r="AR1" t="str">
            <v>Period 42</v>
          </cell>
          <cell r="AS1" t="str">
            <v>Period 43</v>
          </cell>
          <cell r="AT1" t="str">
            <v>Period 44</v>
          </cell>
          <cell r="AU1" t="str">
            <v>Period 45</v>
          </cell>
          <cell r="AV1" t="str">
            <v>Period 46</v>
          </cell>
          <cell r="AW1" t="str">
            <v>Period 47</v>
          </cell>
          <cell r="AX1" t="str">
            <v>Period 48</v>
          </cell>
          <cell r="AY1" t="str">
            <v>Period 49</v>
          </cell>
          <cell r="AZ1" t="str">
            <v>Period 50</v>
          </cell>
          <cell r="BA1" t="str">
            <v>Period 51</v>
          </cell>
          <cell r="BB1" t="str">
            <v>Period 52</v>
          </cell>
          <cell r="BC1" t="str">
            <v>Period 53</v>
          </cell>
          <cell r="BD1" t="str">
            <v>Period 54</v>
          </cell>
          <cell r="BE1" t="str">
            <v>Period 55</v>
          </cell>
          <cell r="BF1" t="str">
            <v>Period 56</v>
          </cell>
          <cell r="BG1" t="str">
            <v>Period 57</v>
          </cell>
          <cell r="BH1" t="str">
            <v>Period 58</v>
          </cell>
          <cell r="BI1" t="str">
            <v>Period 59</v>
          </cell>
          <cell r="BJ1" t="str">
            <v>Period 60</v>
          </cell>
          <cell r="BK1" t="str">
            <v>Period 61</v>
          </cell>
          <cell r="BL1" t="str">
            <v>Period 62</v>
          </cell>
          <cell r="BM1" t="str">
            <v>Period 63</v>
          </cell>
          <cell r="BN1" t="str">
            <v>Period 64</v>
          </cell>
          <cell r="BO1" t="str">
            <v>Period 65</v>
          </cell>
          <cell r="BP1" t="str">
            <v>Period 66</v>
          </cell>
          <cell r="BQ1" t="str">
            <v>Period 67</v>
          </cell>
          <cell r="BR1" t="str">
            <v>Period 68</v>
          </cell>
          <cell r="BS1" t="str">
            <v>Period 69</v>
          </cell>
          <cell r="BT1" t="str">
            <v>Period 70</v>
          </cell>
          <cell r="BU1" t="str">
            <v>Period 71</v>
          </cell>
          <cell r="BV1" t="str">
            <v>Period 72</v>
          </cell>
          <cell r="BW1" t="str">
            <v>Period 73</v>
          </cell>
          <cell r="BX1" t="str">
            <v>Period 74</v>
          </cell>
          <cell r="BY1" t="str">
            <v>Period 75</v>
          </cell>
        </row>
        <row r="2">
          <cell r="A2" t="str">
            <v>Price in Japan, Product 1</v>
          </cell>
          <cell r="B2" t="str">
            <v>Yen</v>
          </cell>
          <cell r="C2">
            <v>4300</v>
          </cell>
          <cell r="D2">
            <v>4050</v>
          </cell>
          <cell r="E2">
            <v>4050</v>
          </cell>
          <cell r="F2">
            <v>3780</v>
          </cell>
          <cell r="G2">
            <v>3780</v>
          </cell>
          <cell r="H2">
            <v>3780</v>
          </cell>
          <cell r="I2">
            <v>3780</v>
          </cell>
          <cell r="J2">
            <v>3600</v>
          </cell>
          <cell r="K2">
            <v>3420</v>
          </cell>
          <cell r="L2">
            <v>3420</v>
          </cell>
          <cell r="M2">
            <v>3420</v>
          </cell>
          <cell r="N2">
            <v>3420</v>
          </cell>
          <cell r="O2">
            <v>3240</v>
          </cell>
          <cell r="P2">
            <v>3870</v>
          </cell>
          <cell r="Q2">
            <v>3960</v>
          </cell>
          <cell r="R2">
            <v>3960</v>
          </cell>
          <cell r="S2">
            <v>3960</v>
          </cell>
          <cell r="T2">
            <v>3960</v>
          </cell>
          <cell r="U2">
            <v>4158</v>
          </cell>
          <cell r="V2">
            <v>4158</v>
          </cell>
          <cell r="W2">
            <v>4158</v>
          </cell>
          <cell r="X2">
            <v>4158</v>
          </cell>
          <cell r="Y2">
            <v>4573.8</v>
          </cell>
          <cell r="Z2">
            <v>4158</v>
          </cell>
          <cell r="AA2">
            <v>4573.8</v>
          </cell>
          <cell r="AB2">
            <v>4345.1099999999997</v>
          </cell>
          <cell r="AC2">
            <v>4127.8545000000004</v>
          </cell>
          <cell r="AD2">
            <v>3921.4617750000002</v>
          </cell>
          <cell r="AE2">
            <v>3137.1694200000002</v>
          </cell>
          <cell r="AF2">
            <v>3294.0278910000002</v>
          </cell>
          <cell r="AG2">
            <v>3458.72928555</v>
          </cell>
          <cell r="AH2">
            <v>3458.72928555</v>
          </cell>
          <cell r="AI2">
            <v>3458.72928555</v>
          </cell>
          <cell r="AJ2">
            <v>3631.6657498274999</v>
          </cell>
          <cell r="AK2">
            <v>3631.6657498274999</v>
          </cell>
          <cell r="AL2">
            <v>3631.6657498274999</v>
          </cell>
          <cell r="AM2">
            <v>3813.2490373188798</v>
          </cell>
          <cell r="AN2">
            <v>3813.2490373188798</v>
          </cell>
          <cell r="AO2">
            <v>3813.2490373188798</v>
          </cell>
          <cell r="AP2">
            <v>3813.2490373188798</v>
          </cell>
          <cell r="AQ2">
            <v>3965.7789988116301</v>
          </cell>
          <cell r="AR2">
            <v>3965.7789988116301</v>
          </cell>
          <cell r="AS2">
            <v>3965.7789988116301</v>
          </cell>
          <cell r="AT2">
            <v>4164.0679487522102</v>
          </cell>
          <cell r="AU2">
            <v>4164.0679487522102</v>
          </cell>
          <cell r="AV2">
            <v>4150</v>
          </cell>
          <cell r="AW2">
            <v>4150</v>
          </cell>
          <cell r="AX2">
            <v>4150</v>
          </cell>
          <cell r="AY2">
            <v>4150</v>
          </cell>
          <cell r="AZ2">
            <v>4150</v>
          </cell>
          <cell r="BA2">
            <v>4000</v>
          </cell>
          <cell r="BB2">
            <v>4000</v>
          </cell>
          <cell r="BC2">
            <v>4000</v>
          </cell>
          <cell r="BD2">
            <v>4000</v>
          </cell>
          <cell r="BE2">
            <v>4000</v>
          </cell>
          <cell r="BF2">
            <v>4000</v>
          </cell>
          <cell r="BG2">
            <v>4000</v>
          </cell>
          <cell r="BH2">
            <v>4000</v>
          </cell>
          <cell r="BI2">
            <v>4000</v>
          </cell>
          <cell r="BJ2">
            <v>4000</v>
          </cell>
          <cell r="BK2">
            <v>4000</v>
          </cell>
          <cell r="BL2">
            <v>4000</v>
          </cell>
        </row>
        <row r="3">
          <cell r="A3" t="str">
            <v>Price in Mexico, Product 1</v>
          </cell>
          <cell r="B3" t="str">
            <v>Peso</v>
          </cell>
          <cell r="C3">
            <v>450</v>
          </cell>
          <cell r="D3">
            <v>414</v>
          </cell>
          <cell r="E3">
            <v>382.5</v>
          </cell>
          <cell r="F3">
            <v>382.5</v>
          </cell>
          <cell r="G3">
            <v>382.5</v>
          </cell>
          <cell r="H3">
            <v>382.5</v>
          </cell>
          <cell r="I3">
            <v>382.5</v>
          </cell>
          <cell r="J3">
            <v>387</v>
          </cell>
          <cell r="K3">
            <v>396</v>
          </cell>
          <cell r="L3">
            <v>396</v>
          </cell>
          <cell r="M3">
            <v>382.5</v>
          </cell>
          <cell r="N3">
            <v>382.5</v>
          </cell>
          <cell r="O3">
            <v>382.5</v>
          </cell>
          <cell r="P3">
            <v>382.5</v>
          </cell>
          <cell r="Q3">
            <v>382.5</v>
          </cell>
          <cell r="R3">
            <v>382.5</v>
          </cell>
          <cell r="S3">
            <v>382.5</v>
          </cell>
          <cell r="T3">
            <v>382.5</v>
          </cell>
          <cell r="U3">
            <v>401.625</v>
          </cell>
          <cell r="V3">
            <v>401.625</v>
          </cell>
          <cell r="W3">
            <v>401.625</v>
          </cell>
          <cell r="X3">
            <v>401.625</v>
          </cell>
          <cell r="Y3">
            <v>441.78750000000002</v>
          </cell>
          <cell r="Z3">
            <v>401.625</v>
          </cell>
          <cell r="AA3">
            <v>441.78750000000002</v>
          </cell>
          <cell r="AB3">
            <v>419.698125</v>
          </cell>
          <cell r="AC3">
            <v>398.71321875000001</v>
          </cell>
          <cell r="AD3">
            <v>378.77755781249999</v>
          </cell>
          <cell r="AE3">
            <v>303.02204625000002</v>
          </cell>
          <cell r="AF3">
            <v>318.17314856249999</v>
          </cell>
          <cell r="AG3">
            <v>334.08180599062501</v>
          </cell>
          <cell r="AH3">
            <v>334.08180599062501</v>
          </cell>
          <cell r="AI3">
            <v>334.08180599062501</v>
          </cell>
          <cell r="AJ3">
            <v>350.78589629015602</v>
          </cell>
          <cell r="AK3">
            <v>350.78589629015602</v>
          </cell>
          <cell r="AL3">
            <v>350.78589629015602</v>
          </cell>
          <cell r="AM3">
            <v>368.32519110466399</v>
          </cell>
          <cell r="AN3">
            <v>368.32519110466399</v>
          </cell>
          <cell r="AO3">
            <v>368.32519110466399</v>
          </cell>
          <cell r="AP3">
            <v>368.32519110466399</v>
          </cell>
          <cell r="AQ3">
            <v>383.058198748851</v>
          </cell>
          <cell r="AR3">
            <v>383.058198748851</v>
          </cell>
          <cell r="AS3">
            <v>383.058198748851</v>
          </cell>
          <cell r="AT3">
            <v>402.21110868629302</v>
          </cell>
          <cell r="AU3">
            <v>402.21110868629302</v>
          </cell>
          <cell r="AV3">
            <v>400</v>
          </cell>
          <cell r="AW3">
            <v>400</v>
          </cell>
          <cell r="AX3">
            <v>400</v>
          </cell>
          <cell r="AY3">
            <v>400</v>
          </cell>
          <cell r="AZ3">
            <v>400</v>
          </cell>
          <cell r="BA3">
            <v>360</v>
          </cell>
          <cell r="BB3">
            <v>360</v>
          </cell>
          <cell r="BC3">
            <v>360</v>
          </cell>
          <cell r="BD3">
            <v>360</v>
          </cell>
          <cell r="BE3">
            <v>360</v>
          </cell>
          <cell r="BF3">
            <v>360</v>
          </cell>
          <cell r="BG3">
            <v>360</v>
          </cell>
          <cell r="BH3">
            <v>360</v>
          </cell>
          <cell r="BI3">
            <v>360</v>
          </cell>
          <cell r="BJ3">
            <v>360</v>
          </cell>
          <cell r="BK3">
            <v>360</v>
          </cell>
          <cell r="BL3">
            <v>360</v>
          </cell>
        </row>
        <row r="4">
          <cell r="A4" t="str">
            <v>Price in China, Product 1</v>
          </cell>
          <cell r="B4" t="str">
            <v>Yuan</v>
          </cell>
          <cell r="C4">
            <v>400</v>
          </cell>
          <cell r="D4">
            <v>378</v>
          </cell>
          <cell r="E4">
            <v>360</v>
          </cell>
          <cell r="F4">
            <v>360</v>
          </cell>
          <cell r="G4">
            <v>360</v>
          </cell>
          <cell r="H4">
            <v>360</v>
          </cell>
          <cell r="I4">
            <v>360</v>
          </cell>
          <cell r="J4">
            <v>315</v>
          </cell>
          <cell r="K4">
            <v>315</v>
          </cell>
          <cell r="L4">
            <v>315</v>
          </cell>
          <cell r="M4">
            <v>315</v>
          </cell>
          <cell r="N4">
            <v>315</v>
          </cell>
          <cell r="O4">
            <v>315</v>
          </cell>
          <cell r="P4">
            <v>315</v>
          </cell>
          <cell r="Q4">
            <v>315</v>
          </cell>
          <cell r="R4">
            <v>315</v>
          </cell>
          <cell r="S4">
            <v>315</v>
          </cell>
          <cell r="T4">
            <v>315</v>
          </cell>
          <cell r="U4">
            <v>330.75</v>
          </cell>
          <cell r="V4">
            <v>330.75</v>
          </cell>
          <cell r="W4">
            <v>330.75</v>
          </cell>
          <cell r="X4">
            <v>330.75</v>
          </cell>
          <cell r="Y4">
            <v>363.82499999999999</v>
          </cell>
          <cell r="Z4">
            <v>330.75</v>
          </cell>
          <cell r="AA4">
            <v>363.82499999999999</v>
          </cell>
          <cell r="AB4">
            <v>345.63375000000002</v>
          </cell>
          <cell r="AC4">
            <v>328.35206249999999</v>
          </cell>
          <cell r="AD4">
            <v>311.93445937500002</v>
          </cell>
          <cell r="AE4">
            <v>249.54756750000001</v>
          </cell>
          <cell r="AF4">
            <v>262.02494587500001</v>
          </cell>
          <cell r="AG4">
            <v>275.12619316874998</v>
          </cell>
          <cell r="AH4">
            <v>275.12619316874998</v>
          </cell>
          <cell r="AI4">
            <v>275.12619316874998</v>
          </cell>
          <cell r="AJ4">
            <v>288.88250282718701</v>
          </cell>
          <cell r="AK4">
            <v>288.88250282718701</v>
          </cell>
          <cell r="AL4">
            <v>288.88250282718701</v>
          </cell>
          <cell r="AM4">
            <v>303.32662796854697</v>
          </cell>
          <cell r="AN4">
            <v>303.32662796854697</v>
          </cell>
          <cell r="AO4">
            <v>303.32662796854697</v>
          </cell>
          <cell r="AP4">
            <v>303.32662796854697</v>
          </cell>
          <cell r="AQ4">
            <v>315.459693087289</v>
          </cell>
          <cell r="AR4">
            <v>315.459693087289</v>
          </cell>
          <cell r="AS4">
            <v>315.459693087289</v>
          </cell>
          <cell r="AT4">
            <v>331.23267774165299</v>
          </cell>
          <cell r="AU4">
            <v>331.23267774165299</v>
          </cell>
          <cell r="AV4">
            <v>340</v>
          </cell>
          <cell r="AW4">
            <v>340</v>
          </cell>
          <cell r="AX4">
            <v>340</v>
          </cell>
          <cell r="AY4">
            <v>340</v>
          </cell>
          <cell r="AZ4">
            <v>340</v>
          </cell>
          <cell r="BA4">
            <v>340</v>
          </cell>
          <cell r="BB4">
            <v>340</v>
          </cell>
          <cell r="BC4">
            <v>340</v>
          </cell>
          <cell r="BD4">
            <v>340</v>
          </cell>
          <cell r="BE4">
            <v>340</v>
          </cell>
          <cell r="BF4">
            <v>340</v>
          </cell>
          <cell r="BG4">
            <v>340</v>
          </cell>
          <cell r="BH4">
            <v>340</v>
          </cell>
          <cell r="BI4">
            <v>340</v>
          </cell>
          <cell r="BJ4">
            <v>340</v>
          </cell>
          <cell r="BK4">
            <v>340</v>
          </cell>
          <cell r="BL4">
            <v>340</v>
          </cell>
        </row>
        <row r="5">
          <cell r="A5" t="str">
            <v>Price in U.K., Product 1</v>
          </cell>
          <cell r="B5" t="str">
            <v>Pound</v>
          </cell>
          <cell r="C5">
            <v>36</v>
          </cell>
          <cell r="D5">
            <v>32.4</v>
          </cell>
          <cell r="E5">
            <v>31.5</v>
          </cell>
          <cell r="F5">
            <v>28.8</v>
          </cell>
          <cell r="G5">
            <v>28.8</v>
          </cell>
          <cell r="H5">
            <v>28.8</v>
          </cell>
          <cell r="I5">
            <v>28.8</v>
          </cell>
          <cell r="J5">
            <v>33.299999999999997</v>
          </cell>
          <cell r="K5">
            <v>33.299999999999997</v>
          </cell>
          <cell r="L5">
            <v>33.299999999999997</v>
          </cell>
          <cell r="M5">
            <v>31.5</v>
          </cell>
          <cell r="N5">
            <v>31.5</v>
          </cell>
          <cell r="O5">
            <v>31.5</v>
          </cell>
          <cell r="P5">
            <v>31.5</v>
          </cell>
          <cell r="Q5">
            <v>34.200000000000003</v>
          </cell>
          <cell r="R5">
            <v>34.200000000000003</v>
          </cell>
          <cell r="S5">
            <v>29.7</v>
          </cell>
          <cell r="T5">
            <v>29.7</v>
          </cell>
          <cell r="U5">
            <v>31.184999999999999</v>
          </cell>
          <cell r="V5">
            <v>31.184999999999999</v>
          </cell>
          <cell r="W5">
            <v>31.184999999999999</v>
          </cell>
          <cell r="X5">
            <v>31.184999999999999</v>
          </cell>
          <cell r="Y5">
            <v>34.3035</v>
          </cell>
          <cell r="Z5">
            <v>31.184999999999999</v>
          </cell>
          <cell r="AA5">
            <v>34.3035</v>
          </cell>
          <cell r="AB5">
            <v>32.588324999999998</v>
          </cell>
          <cell r="AC5">
            <v>30.958908749999999</v>
          </cell>
          <cell r="AD5">
            <v>29.410963312500002</v>
          </cell>
          <cell r="AE5">
            <v>23.528770649999998</v>
          </cell>
          <cell r="AF5">
            <v>24.705209182499999</v>
          </cell>
          <cell r="AG5">
            <v>25.940469641625</v>
          </cell>
          <cell r="AH5">
            <v>25.940469641625</v>
          </cell>
          <cell r="AI5">
            <v>25.940469641625</v>
          </cell>
          <cell r="AJ5">
            <v>27.237493123706301</v>
          </cell>
          <cell r="AK5">
            <v>27.237493123706301</v>
          </cell>
          <cell r="AL5">
            <v>27.237493123706301</v>
          </cell>
          <cell r="AM5">
            <v>28.599367779891601</v>
          </cell>
          <cell r="AN5">
            <v>28.599367779891601</v>
          </cell>
          <cell r="AO5">
            <v>28.599367779891601</v>
          </cell>
          <cell r="AP5">
            <v>28.599367779891601</v>
          </cell>
          <cell r="AQ5">
            <v>29.743342491087201</v>
          </cell>
          <cell r="AR5">
            <v>29.743342491087201</v>
          </cell>
          <cell r="AS5">
            <v>29.743342491087201</v>
          </cell>
          <cell r="AT5">
            <v>31.230509615641601</v>
          </cell>
          <cell r="AU5">
            <v>31.230509615641601</v>
          </cell>
          <cell r="AV5">
            <v>31</v>
          </cell>
          <cell r="AW5">
            <v>31</v>
          </cell>
          <cell r="AX5">
            <v>31</v>
          </cell>
          <cell r="AY5">
            <v>31</v>
          </cell>
          <cell r="AZ5">
            <v>31</v>
          </cell>
          <cell r="BA5">
            <v>30</v>
          </cell>
          <cell r="BB5">
            <v>30</v>
          </cell>
          <cell r="BC5">
            <v>30</v>
          </cell>
          <cell r="BD5">
            <v>30</v>
          </cell>
          <cell r="BE5">
            <v>30</v>
          </cell>
          <cell r="BF5">
            <v>30</v>
          </cell>
          <cell r="BG5">
            <v>30</v>
          </cell>
          <cell r="BH5">
            <v>30</v>
          </cell>
          <cell r="BI5">
            <v>30</v>
          </cell>
          <cell r="BJ5">
            <v>30</v>
          </cell>
          <cell r="BK5">
            <v>30</v>
          </cell>
          <cell r="BL5">
            <v>30</v>
          </cell>
        </row>
        <row r="6">
          <cell r="A6" t="str">
            <v>Price in Germany, Product 1</v>
          </cell>
          <cell r="B6" t="str">
            <v>Euro</v>
          </cell>
          <cell r="C6">
            <v>49</v>
          </cell>
          <cell r="D6">
            <v>44.1</v>
          </cell>
          <cell r="E6">
            <v>42.3</v>
          </cell>
          <cell r="F6">
            <v>40.5</v>
          </cell>
          <cell r="G6">
            <v>40.5</v>
          </cell>
          <cell r="H6">
            <v>40.5</v>
          </cell>
          <cell r="I6">
            <v>40.5</v>
          </cell>
          <cell r="J6">
            <v>48.6</v>
          </cell>
          <cell r="K6">
            <v>46.8</v>
          </cell>
          <cell r="L6">
            <v>46.8</v>
          </cell>
          <cell r="M6">
            <v>46.8</v>
          </cell>
          <cell r="N6">
            <v>46.8</v>
          </cell>
          <cell r="O6">
            <v>45</v>
          </cell>
          <cell r="P6">
            <v>46.8</v>
          </cell>
          <cell r="Q6">
            <v>46.8</v>
          </cell>
          <cell r="R6">
            <v>45.9</v>
          </cell>
          <cell r="S6">
            <v>45.9</v>
          </cell>
          <cell r="T6">
            <v>45.9</v>
          </cell>
          <cell r="U6">
            <v>48.195</v>
          </cell>
          <cell r="V6">
            <v>48.195</v>
          </cell>
          <cell r="W6">
            <v>48.195</v>
          </cell>
          <cell r="X6">
            <v>48.195</v>
          </cell>
          <cell r="Y6">
            <v>53.014499999999998</v>
          </cell>
          <cell r="Z6">
            <v>48.195</v>
          </cell>
          <cell r="AA6">
            <v>53.014499999999998</v>
          </cell>
          <cell r="AB6">
            <v>50.363774999999997</v>
          </cell>
          <cell r="AC6">
            <v>47.845586249999997</v>
          </cell>
          <cell r="AD6">
            <v>45.453306937500003</v>
          </cell>
          <cell r="AE6">
            <v>36.362645550000003</v>
          </cell>
          <cell r="AF6">
            <v>38.180777827500002</v>
          </cell>
          <cell r="AG6">
            <v>40.089816718874999</v>
          </cell>
          <cell r="AH6">
            <v>40.089816718874999</v>
          </cell>
          <cell r="AI6">
            <v>40.089816718874999</v>
          </cell>
          <cell r="AJ6">
            <v>42.094307554818798</v>
          </cell>
          <cell r="AK6">
            <v>42.094307554818798</v>
          </cell>
          <cell r="AL6">
            <v>42.094307554818798</v>
          </cell>
          <cell r="AM6">
            <v>44.1990229325597</v>
          </cell>
          <cell r="AN6">
            <v>44.1990229325597</v>
          </cell>
          <cell r="AO6">
            <v>44.1990229325597</v>
          </cell>
          <cell r="AP6">
            <v>44.1990229325597</v>
          </cell>
          <cell r="AQ6">
            <v>45.966983849862103</v>
          </cell>
          <cell r="AR6">
            <v>45.966983849862103</v>
          </cell>
          <cell r="AS6">
            <v>45.966983849862103</v>
          </cell>
          <cell r="AT6">
            <v>48.265333042355202</v>
          </cell>
          <cell r="AU6">
            <v>48.265333042355202</v>
          </cell>
          <cell r="AV6">
            <v>48</v>
          </cell>
          <cell r="AW6">
            <v>48</v>
          </cell>
          <cell r="AX6">
            <v>48</v>
          </cell>
          <cell r="AY6">
            <v>48</v>
          </cell>
          <cell r="AZ6">
            <v>48</v>
          </cell>
          <cell r="BA6">
            <v>47</v>
          </cell>
          <cell r="BB6">
            <v>47</v>
          </cell>
          <cell r="BC6">
            <v>47</v>
          </cell>
          <cell r="BD6">
            <v>47</v>
          </cell>
          <cell r="BE6">
            <v>47</v>
          </cell>
          <cell r="BF6">
            <v>47</v>
          </cell>
          <cell r="BG6">
            <v>47</v>
          </cell>
          <cell r="BH6">
            <v>47</v>
          </cell>
          <cell r="BI6">
            <v>47</v>
          </cell>
          <cell r="BJ6">
            <v>47</v>
          </cell>
          <cell r="BK6">
            <v>47</v>
          </cell>
          <cell r="BL6">
            <v>47</v>
          </cell>
        </row>
        <row r="7">
          <cell r="A7" t="str">
            <v>Price in U.S., Product 1</v>
          </cell>
          <cell r="B7" t="str">
            <v>USD</v>
          </cell>
          <cell r="C7">
            <v>50</v>
          </cell>
          <cell r="D7">
            <v>44.1</v>
          </cell>
          <cell r="E7">
            <v>43.2</v>
          </cell>
          <cell r="F7">
            <v>41.4</v>
          </cell>
          <cell r="G7">
            <v>41.4</v>
          </cell>
          <cell r="H7">
            <v>41.4</v>
          </cell>
          <cell r="I7">
            <v>41.4</v>
          </cell>
          <cell r="J7">
            <v>43.2</v>
          </cell>
          <cell r="K7">
            <v>43.2</v>
          </cell>
          <cell r="L7">
            <v>43.2</v>
          </cell>
          <cell r="M7">
            <v>43.2</v>
          </cell>
          <cell r="N7">
            <v>42.3</v>
          </cell>
          <cell r="O7">
            <v>42.3</v>
          </cell>
          <cell r="P7">
            <v>42.3</v>
          </cell>
          <cell r="Q7">
            <v>42.3</v>
          </cell>
          <cell r="R7">
            <v>41.4</v>
          </cell>
          <cell r="S7">
            <v>41.4</v>
          </cell>
          <cell r="T7">
            <v>41.4</v>
          </cell>
          <cell r="U7">
            <v>43.47</v>
          </cell>
          <cell r="V7">
            <v>43.47</v>
          </cell>
          <cell r="W7">
            <v>43.47</v>
          </cell>
          <cell r="X7">
            <v>43.47</v>
          </cell>
          <cell r="Y7">
            <v>47.817</v>
          </cell>
          <cell r="Z7">
            <v>43.47</v>
          </cell>
          <cell r="AA7">
            <v>47.817</v>
          </cell>
          <cell r="AB7">
            <v>45.42615</v>
          </cell>
          <cell r="AC7">
            <v>43.154842500000001</v>
          </cell>
          <cell r="AD7">
            <v>40.997100375000002</v>
          </cell>
          <cell r="AE7">
            <v>32.797680300000003</v>
          </cell>
          <cell r="AF7">
            <v>34.437564315000003</v>
          </cell>
          <cell r="AG7">
            <v>36.159442530749999</v>
          </cell>
          <cell r="AH7">
            <v>36.159442530749999</v>
          </cell>
          <cell r="AI7">
            <v>36.159442530749999</v>
          </cell>
          <cell r="AJ7">
            <v>37.967414657287499</v>
          </cell>
          <cell r="AK7">
            <v>37.967414657287499</v>
          </cell>
          <cell r="AL7">
            <v>37.967414657287499</v>
          </cell>
          <cell r="AM7">
            <v>39.865785390151899</v>
          </cell>
          <cell r="AN7">
            <v>39.865785390151899</v>
          </cell>
          <cell r="AO7">
            <v>39.865785390151899</v>
          </cell>
          <cell r="AP7">
            <v>39.865785390151899</v>
          </cell>
          <cell r="AQ7">
            <v>41.460416805758001</v>
          </cell>
          <cell r="AR7">
            <v>41.460416805758001</v>
          </cell>
          <cell r="AS7">
            <v>41.460416805758001</v>
          </cell>
          <cell r="AT7">
            <v>43.533437646045897</v>
          </cell>
          <cell r="AU7">
            <v>43.533437646045897</v>
          </cell>
          <cell r="AV7">
            <v>44</v>
          </cell>
          <cell r="AW7">
            <v>44</v>
          </cell>
          <cell r="AX7">
            <v>44</v>
          </cell>
          <cell r="AY7">
            <v>44</v>
          </cell>
          <cell r="AZ7">
            <v>44</v>
          </cell>
          <cell r="BA7">
            <v>43</v>
          </cell>
          <cell r="BB7">
            <v>43</v>
          </cell>
          <cell r="BC7">
            <v>43</v>
          </cell>
          <cell r="BD7">
            <v>43</v>
          </cell>
          <cell r="BE7">
            <v>43</v>
          </cell>
          <cell r="BF7">
            <v>43</v>
          </cell>
          <cell r="BG7">
            <v>43</v>
          </cell>
          <cell r="BH7">
            <v>43</v>
          </cell>
          <cell r="BI7">
            <v>43</v>
          </cell>
          <cell r="BJ7">
            <v>43</v>
          </cell>
          <cell r="BK7">
            <v>43</v>
          </cell>
          <cell r="BL7">
            <v>43</v>
          </cell>
        </row>
        <row r="8">
          <cell r="A8" t="str">
            <v>Price in Japan, Product 2</v>
          </cell>
          <cell r="B8" t="str">
            <v>Yen</v>
          </cell>
          <cell r="C8">
            <v>6200</v>
          </cell>
          <cell r="D8">
            <v>5850</v>
          </cell>
          <cell r="E8">
            <v>6300</v>
          </cell>
          <cell r="F8">
            <v>5850</v>
          </cell>
          <cell r="G8">
            <v>5850</v>
          </cell>
          <cell r="H8">
            <v>5850</v>
          </cell>
          <cell r="I8">
            <v>5850</v>
          </cell>
          <cell r="J8">
            <v>6300</v>
          </cell>
          <cell r="K8">
            <v>5400</v>
          </cell>
          <cell r="L8">
            <v>5400</v>
          </cell>
          <cell r="M8">
            <v>5400</v>
          </cell>
          <cell r="N8">
            <v>5400</v>
          </cell>
          <cell r="O8">
            <v>6030</v>
          </cell>
          <cell r="P8">
            <v>6030</v>
          </cell>
          <cell r="Q8">
            <v>6030</v>
          </cell>
          <cell r="R8">
            <v>6030</v>
          </cell>
          <cell r="S8">
            <v>6030</v>
          </cell>
          <cell r="T8">
            <v>6030</v>
          </cell>
          <cell r="U8">
            <v>6331.5</v>
          </cell>
          <cell r="V8">
            <v>6331.5</v>
          </cell>
          <cell r="W8">
            <v>6331.5</v>
          </cell>
          <cell r="X8">
            <v>6331.5</v>
          </cell>
          <cell r="Y8">
            <v>6964.65</v>
          </cell>
          <cell r="Z8">
            <v>6331.5</v>
          </cell>
          <cell r="AA8">
            <v>6964.65</v>
          </cell>
          <cell r="AB8">
            <v>6616.4174999999996</v>
          </cell>
          <cell r="AC8">
            <v>6285.5966250000001</v>
          </cell>
          <cell r="AD8">
            <v>5971.3167937500002</v>
          </cell>
          <cell r="AE8">
            <v>4777.0534349999998</v>
          </cell>
          <cell r="AF8">
            <v>5015.9061067499997</v>
          </cell>
          <cell r="AG8">
            <v>5266.7014120875001</v>
          </cell>
          <cell r="AH8">
            <v>5266.7014120875001</v>
          </cell>
          <cell r="AI8">
            <v>5266.7014120875001</v>
          </cell>
          <cell r="AJ8">
            <v>5530.0364826918803</v>
          </cell>
          <cell r="AK8">
            <v>5530.0364826918803</v>
          </cell>
          <cell r="AL8">
            <v>5530.0364826918803</v>
          </cell>
          <cell r="AM8">
            <v>5861.8386716533896</v>
          </cell>
          <cell r="AN8">
            <v>5861.8386716533896</v>
          </cell>
          <cell r="AO8">
            <v>5861.8386716533896</v>
          </cell>
          <cell r="AP8">
            <v>5861.8386716533896</v>
          </cell>
          <cell r="AQ8">
            <v>6096.3122185195198</v>
          </cell>
          <cell r="AR8">
            <v>6096.3122185195198</v>
          </cell>
          <cell r="AS8">
            <v>6096.3122185195198</v>
          </cell>
          <cell r="AT8">
            <v>6401.1278294454996</v>
          </cell>
          <cell r="AU8">
            <v>6401.1278294454996</v>
          </cell>
          <cell r="AV8">
            <v>6400</v>
          </cell>
          <cell r="AW8">
            <v>6400</v>
          </cell>
          <cell r="AX8">
            <v>6400</v>
          </cell>
          <cell r="AY8">
            <v>6400</v>
          </cell>
          <cell r="AZ8">
            <v>6400</v>
          </cell>
          <cell r="BA8">
            <v>6100</v>
          </cell>
          <cell r="BB8">
            <v>6100</v>
          </cell>
          <cell r="BC8">
            <v>6100</v>
          </cell>
          <cell r="BD8">
            <v>6100</v>
          </cell>
          <cell r="BE8">
            <v>6100</v>
          </cell>
          <cell r="BF8">
            <v>6100</v>
          </cell>
          <cell r="BG8">
            <v>6100</v>
          </cell>
          <cell r="BH8">
            <v>6100</v>
          </cell>
          <cell r="BI8">
            <v>6100</v>
          </cell>
          <cell r="BJ8">
            <v>6100</v>
          </cell>
          <cell r="BK8">
            <v>6100</v>
          </cell>
          <cell r="BL8">
            <v>6100</v>
          </cell>
        </row>
        <row r="9">
          <cell r="A9" t="str">
            <v>Price in Mexico, Product 2</v>
          </cell>
          <cell r="B9" t="str">
            <v>Peso</v>
          </cell>
          <cell r="C9">
            <v>650</v>
          </cell>
          <cell r="D9">
            <v>540</v>
          </cell>
          <cell r="E9">
            <v>540</v>
          </cell>
          <cell r="F9">
            <v>495</v>
          </cell>
          <cell r="G9">
            <v>495</v>
          </cell>
          <cell r="H9">
            <v>495</v>
          </cell>
          <cell r="I9">
            <v>495</v>
          </cell>
          <cell r="J9">
            <v>540</v>
          </cell>
          <cell r="K9">
            <v>450</v>
          </cell>
          <cell r="L9">
            <v>450</v>
          </cell>
          <cell r="M9">
            <v>450</v>
          </cell>
          <cell r="N9">
            <v>450</v>
          </cell>
          <cell r="O9">
            <v>517.5</v>
          </cell>
          <cell r="P9">
            <v>517.5</v>
          </cell>
          <cell r="Q9">
            <v>450</v>
          </cell>
          <cell r="R9">
            <v>450</v>
          </cell>
          <cell r="S9">
            <v>450</v>
          </cell>
          <cell r="T9">
            <v>450</v>
          </cell>
          <cell r="U9">
            <v>472.5</v>
          </cell>
          <cell r="V9">
            <v>472.5</v>
          </cell>
          <cell r="W9">
            <v>472.5</v>
          </cell>
          <cell r="X9">
            <v>472.5</v>
          </cell>
          <cell r="Y9">
            <v>519.75</v>
          </cell>
          <cell r="Z9">
            <v>472.5</v>
          </cell>
          <cell r="AA9">
            <v>519.75</v>
          </cell>
          <cell r="AB9">
            <v>493.76249999999999</v>
          </cell>
          <cell r="AC9">
            <v>469.07437499999997</v>
          </cell>
          <cell r="AD9">
            <v>445.62065625000002</v>
          </cell>
          <cell r="AE9">
            <v>356.49652500000002</v>
          </cell>
          <cell r="AF9">
            <v>374.32135125000002</v>
          </cell>
          <cell r="AG9">
            <v>393.03741881249999</v>
          </cell>
          <cell r="AH9">
            <v>393.03741881249999</v>
          </cell>
          <cell r="AI9">
            <v>393.03741881249999</v>
          </cell>
          <cell r="AJ9">
            <v>412.68928975312502</v>
          </cell>
          <cell r="AK9">
            <v>412.68928975312502</v>
          </cell>
          <cell r="AL9">
            <v>412.68928975312502</v>
          </cell>
          <cell r="AM9">
            <v>437.450647138313</v>
          </cell>
          <cell r="AN9">
            <v>437.450647138313</v>
          </cell>
          <cell r="AO9">
            <v>437.450647138313</v>
          </cell>
          <cell r="AP9">
            <v>437.450647138313</v>
          </cell>
          <cell r="AQ9">
            <v>454.948673023845</v>
          </cell>
          <cell r="AR9">
            <v>454.948673023845</v>
          </cell>
          <cell r="AS9">
            <v>454.948673023845</v>
          </cell>
          <cell r="AT9">
            <v>477.69610667503702</v>
          </cell>
          <cell r="AU9">
            <v>477.69610667503702</v>
          </cell>
          <cell r="AV9">
            <v>475</v>
          </cell>
          <cell r="AW9">
            <v>475</v>
          </cell>
          <cell r="AX9">
            <v>475</v>
          </cell>
          <cell r="AY9">
            <v>475</v>
          </cell>
          <cell r="AZ9">
            <v>475</v>
          </cell>
          <cell r="BA9">
            <v>450</v>
          </cell>
          <cell r="BB9">
            <v>450</v>
          </cell>
          <cell r="BC9">
            <v>450</v>
          </cell>
          <cell r="BD9">
            <v>450</v>
          </cell>
          <cell r="BE9">
            <v>450</v>
          </cell>
          <cell r="BF9">
            <v>450</v>
          </cell>
          <cell r="BG9">
            <v>450</v>
          </cell>
          <cell r="BH9">
            <v>450</v>
          </cell>
          <cell r="BI9">
            <v>450</v>
          </cell>
          <cell r="BJ9">
            <v>450</v>
          </cell>
          <cell r="BK9">
            <v>450</v>
          </cell>
          <cell r="BL9">
            <v>450</v>
          </cell>
        </row>
        <row r="10">
          <cell r="A10" t="str">
            <v>Price in China, Product 2</v>
          </cell>
          <cell r="B10" t="str">
            <v>Yuan</v>
          </cell>
          <cell r="C10">
            <v>550</v>
          </cell>
          <cell r="D10">
            <v>450</v>
          </cell>
          <cell r="E10">
            <v>504</v>
          </cell>
          <cell r="F10">
            <v>472.5</v>
          </cell>
          <cell r="G10">
            <v>472.5</v>
          </cell>
          <cell r="H10">
            <v>472.5</v>
          </cell>
          <cell r="I10">
            <v>472.5</v>
          </cell>
          <cell r="J10">
            <v>504</v>
          </cell>
          <cell r="K10">
            <v>450</v>
          </cell>
          <cell r="L10">
            <v>450</v>
          </cell>
          <cell r="M10">
            <v>450</v>
          </cell>
          <cell r="N10">
            <v>450</v>
          </cell>
          <cell r="O10">
            <v>472.5</v>
          </cell>
          <cell r="P10">
            <v>472.5</v>
          </cell>
          <cell r="Q10">
            <v>472.5</v>
          </cell>
          <cell r="R10">
            <v>472.5</v>
          </cell>
          <cell r="S10">
            <v>472.5</v>
          </cell>
          <cell r="T10">
            <v>472.5</v>
          </cell>
          <cell r="U10">
            <v>496.125</v>
          </cell>
          <cell r="V10">
            <v>496.125</v>
          </cell>
          <cell r="W10">
            <v>496.125</v>
          </cell>
          <cell r="X10">
            <v>496.125</v>
          </cell>
          <cell r="Y10">
            <v>545.73749999999995</v>
          </cell>
          <cell r="Z10">
            <v>496.125</v>
          </cell>
          <cell r="AA10">
            <v>545.73749999999995</v>
          </cell>
          <cell r="AB10">
            <v>518.45062499999995</v>
          </cell>
          <cell r="AC10">
            <v>492.52809374999998</v>
          </cell>
          <cell r="AD10">
            <v>467.9016890625</v>
          </cell>
          <cell r="AE10">
            <v>374.32135125000002</v>
          </cell>
          <cell r="AF10">
            <v>393.03741881249999</v>
          </cell>
          <cell r="AG10">
            <v>412.68928975312502</v>
          </cell>
          <cell r="AH10">
            <v>412.68928975312502</v>
          </cell>
          <cell r="AI10">
            <v>412.68928975312502</v>
          </cell>
          <cell r="AJ10">
            <v>433.323754240781</v>
          </cell>
          <cell r="AK10">
            <v>433.323754240781</v>
          </cell>
          <cell r="AL10">
            <v>433.323754240781</v>
          </cell>
          <cell r="AM10">
            <v>459.32317949522798</v>
          </cell>
          <cell r="AN10">
            <v>459.32317949522798</v>
          </cell>
          <cell r="AO10">
            <v>459.32317949522798</v>
          </cell>
          <cell r="AP10">
            <v>459.32317949522798</v>
          </cell>
          <cell r="AQ10">
            <v>477.69610667503702</v>
          </cell>
          <cell r="AR10">
            <v>477.69610667503702</v>
          </cell>
          <cell r="AS10">
            <v>477.69610667503702</v>
          </cell>
          <cell r="AT10">
            <v>501.58091200878903</v>
          </cell>
          <cell r="AU10">
            <v>501.58091200878903</v>
          </cell>
          <cell r="AV10">
            <v>500</v>
          </cell>
          <cell r="AW10">
            <v>500</v>
          </cell>
          <cell r="AX10">
            <v>500</v>
          </cell>
          <cell r="AY10">
            <v>500</v>
          </cell>
          <cell r="AZ10">
            <v>500</v>
          </cell>
          <cell r="BA10">
            <v>450</v>
          </cell>
          <cell r="BB10">
            <v>450</v>
          </cell>
          <cell r="BC10">
            <v>450</v>
          </cell>
          <cell r="BD10">
            <v>450</v>
          </cell>
          <cell r="BE10">
            <v>450</v>
          </cell>
          <cell r="BF10">
            <v>450</v>
          </cell>
          <cell r="BG10">
            <v>450</v>
          </cell>
          <cell r="BH10">
            <v>450</v>
          </cell>
          <cell r="BI10">
            <v>450</v>
          </cell>
          <cell r="BJ10">
            <v>450</v>
          </cell>
          <cell r="BK10">
            <v>450</v>
          </cell>
          <cell r="BL10">
            <v>450</v>
          </cell>
        </row>
        <row r="11">
          <cell r="A11" t="str">
            <v>Price in U.K., Product 2</v>
          </cell>
          <cell r="B11" t="str">
            <v>Pound</v>
          </cell>
          <cell r="C11">
            <v>46</v>
          </cell>
          <cell r="D11">
            <v>36.9</v>
          </cell>
          <cell r="E11">
            <v>39.6</v>
          </cell>
          <cell r="F11">
            <v>39.6</v>
          </cell>
          <cell r="G11">
            <v>39.6</v>
          </cell>
          <cell r="H11">
            <v>39.6</v>
          </cell>
          <cell r="I11">
            <v>39.6</v>
          </cell>
          <cell r="J11">
            <v>41.4</v>
          </cell>
          <cell r="K11">
            <v>41.4</v>
          </cell>
          <cell r="L11">
            <v>41.4</v>
          </cell>
          <cell r="M11">
            <v>41.4</v>
          </cell>
          <cell r="N11">
            <v>41.4</v>
          </cell>
          <cell r="O11">
            <v>38.700000000000003</v>
          </cell>
          <cell r="P11">
            <v>38.700000000000003</v>
          </cell>
          <cell r="Q11">
            <v>38.700000000000003</v>
          </cell>
          <cell r="R11">
            <v>38.700000000000003</v>
          </cell>
          <cell r="S11">
            <v>38.700000000000003</v>
          </cell>
          <cell r="T11">
            <v>38.700000000000003</v>
          </cell>
          <cell r="U11">
            <v>40.634999999999998</v>
          </cell>
          <cell r="V11">
            <v>40.634999999999998</v>
          </cell>
          <cell r="W11">
            <v>40.634999999999998</v>
          </cell>
          <cell r="X11">
            <v>40.634999999999998</v>
          </cell>
          <cell r="Y11">
            <v>44.698500000000003</v>
          </cell>
          <cell r="Z11">
            <v>40.634999999999998</v>
          </cell>
          <cell r="AA11">
            <v>44.698500000000003</v>
          </cell>
          <cell r="AB11">
            <v>42.463574999999999</v>
          </cell>
          <cell r="AC11">
            <v>40.340396249999998</v>
          </cell>
          <cell r="AD11">
            <v>38.323376437500002</v>
          </cell>
          <cell r="AE11">
            <v>30.658701149999999</v>
          </cell>
          <cell r="AF11">
            <v>32.191636207499997</v>
          </cell>
          <cell r="AG11">
            <v>33.801218017875001</v>
          </cell>
          <cell r="AH11">
            <v>33.801218017875001</v>
          </cell>
          <cell r="AI11">
            <v>33.801218017875001</v>
          </cell>
          <cell r="AJ11">
            <v>35.4912789187687</v>
          </cell>
          <cell r="AK11">
            <v>35.4912789187687</v>
          </cell>
          <cell r="AL11">
            <v>35.4912789187687</v>
          </cell>
          <cell r="AM11">
            <v>37.620755653894904</v>
          </cell>
          <cell r="AN11">
            <v>37.620755653894904</v>
          </cell>
          <cell r="AO11">
            <v>37.620755653894904</v>
          </cell>
          <cell r="AP11">
            <v>37.620755653894904</v>
          </cell>
          <cell r="AQ11">
            <v>39.1255858800507</v>
          </cell>
          <cell r="AR11">
            <v>39.1255858800507</v>
          </cell>
          <cell r="AS11">
            <v>39.1255858800507</v>
          </cell>
          <cell r="AT11">
            <v>41.081865174053199</v>
          </cell>
          <cell r="AU11">
            <v>41.081865174053199</v>
          </cell>
          <cell r="AV11">
            <v>41</v>
          </cell>
          <cell r="AW11">
            <v>41</v>
          </cell>
          <cell r="AX11">
            <v>41</v>
          </cell>
          <cell r="AY11">
            <v>41</v>
          </cell>
          <cell r="AZ11">
            <v>41</v>
          </cell>
          <cell r="BA11">
            <v>40</v>
          </cell>
          <cell r="BB11">
            <v>40</v>
          </cell>
          <cell r="BC11">
            <v>40</v>
          </cell>
          <cell r="BD11">
            <v>40</v>
          </cell>
          <cell r="BE11">
            <v>40</v>
          </cell>
          <cell r="BF11">
            <v>40</v>
          </cell>
          <cell r="BG11">
            <v>40</v>
          </cell>
          <cell r="BH11">
            <v>40</v>
          </cell>
          <cell r="BI11">
            <v>40</v>
          </cell>
          <cell r="BJ11">
            <v>40</v>
          </cell>
          <cell r="BK11">
            <v>40</v>
          </cell>
          <cell r="BL11">
            <v>40</v>
          </cell>
        </row>
        <row r="12">
          <cell r="A12" t="str">
            <v>Price in Germany, Product 2</v>
          </cell>
          <cell r="B12" t="str">
            <v>Euro</v>
          </cell>
          <cell r="C12">
            <v>60</v>
          </cell>
          <cell r="D12">
            <v>49.5</v>
          </cell>
          <cell r="E12">
            <v>54</v>
          </cell>
          <cell r="F12">
            <v>54.9</v>
          </cell>
          <cell r="G12">
            <v>54.9</v>
          </cell>
          <cell r="H12">
            <v>54.9</v>
          </cell>
          <cell r="I12">
            <v>54.9</v>
          </cell>
          <cell r="J12">
            <v>56.7</v>
          </cell>
          <cell r="K12">
            <v>52.2</v>
          </cell>
          <cell r="L12">
            <v>52.2</v>
          </cell>
          <cell r="M12">
            <v>52.2</v>
          </cell>
          <cell r="N12">
            <v>52.2</v>
          </cell>
          <cell r="O12">
            <v>54</v>
          </cell>
          <cell r="P12">
            <v>54</v>
          </cell>
          <cell r="Q12">
            <v>54</v>
          </cell>
          <cell r="R12">
            <v>54</v>
          </cell>
          <cell r="S12">
            <v>54</v>
          </cell>
          <cell r="T12">
            <v>54</v>
          </cell>
          <cell r="U12">
            <v>56.7</v>
          </cell>
          <cell r="V12">
            <v>56.7</v>
          </cell>
          <cell r="W12">
            <v>56.7</v>
          </cell>
          <cell r="X12">
            <v>56.7</v>
          </cell>
          <cell r="Y12">
            <v>62.37</v>
          </cell>
          <cell r="Z12">
            <v>56.7</v>
          </cell>
          <cell r="AA12">
            <v>62.37</v>
          </cell>
          <cell r="AB12">
            <v>59.2515</v>
          </cell>
          <cell r="AC12">
            <v>56.288924999999999</v>
          </cell>
          <cell r="AD12">
            <v>53.474478750000003</v>
          </cell>
          <cell r="AE12">
            <v>42.779583000000002</v>
          </cell>
          <cell r="AF12">
            <v>44.91856215</v>
          </cell>
          <cell r="AG12">
            <v>47.164490257499999</v>
          </cell>
          <cell r="AH12">
            <v>47.164490257499999</v>
          </cell>
          <cell r="AI12">
            <v>47.164490257499999</v>
          </cell>
          <cell r="AJ12">
            <v>49.522714770375003</v>
          </cell>
          <cell r="AK12">
            <v>49.522714770375003</v>
          </cell>
          <cell r="AL12">
            <v>49.522714770375003</v>
          </cell>
          <cell r="AM12">
            <v>52.494077656597497</v>
          </cell>
          <cell r="AN12">
            <v>52.494077656597497</v>
          </cell>
          <cell r="AO12">
            <v>52.494077656597497</v>
          </cell>
          <cell r="AP12">
            <v>52.494077656597497</v>
          </cell>
          <cell r="AQ12">
            <v>54.593840762861397</v>
          </cell>
          <cell r="AR12">
            <v>54.593840762861397</v>
          </cell>
          <cell r="AS12">
            <v>54.593840762861397</v>
          </cell>
          <cell r="AT12">
            <v>57.323532801004497</v>
          </cell>
          <cell r="AU12">
            <v>57.323532801004497</v>
          </cell>
          <cell r="AV12">
            <v>57</v>
          </cell>
          <cell r="AW12">
            <v>57</v>
          </cell>
          <cell r="AX12">
            <v>57</v>
          </cell>
          <cell r="AY12">
            <v>57</v>
          </cell>
          <cell r="AZ12">
            <v>57</v>
          </cell>
          <cell r="BA12">
            <v>55</v>
          </cell>
          <cell r="BB12">
            <v>55</v>
          </cell>
          <cell r="BC12">
            <v>55</v>
          </cell>
          <cell r="BD12">
            <v>55</v>
          </cell>
          <cell r="BE12">
            <v>55</v>
          </cell>
          <cell r="BF12">
            <v>55</v>
          </cell>
          <cell r="BG12">
            <v>55</v>
          </cell>
          <cell r="BH12">
            <v>55</v>
          </cell>
          <cell r="BI12">
            <v>55</v>
          </cell>
          <cell r="BJ12">
            <v>55</v>
          </cell>
          <cell r="BK12">
            <v>55</v>
          </cell>
          <cell r="BL12">
            <v>55</v>
          </cell>
        </row>
        <row r="13">
          <cell r="A13" t="str">
            <v>Price in U.S., Product 2</v>
          </cell>
          <cell r="B13" t="str">
            <v>USD</v>
          </cell>
          <cell r="C13">
            <v>65</v>
          </cell>
          <cell r="D13">
            <v>53.1</v>
          </cell>
          <cell r="E13">
            <v>55.8</v>
          </cell>
          <cell r="F13">
            <v>56.7</v>
          </cell>
          <cell r="G13">
            <v>56.7</v>
          </cell>
          <cell r="H13">
            <v>56.7</v>
          </cell>
          <cell r="I13">
            <v>56.7</v>
          </cell>
          <cell r="J13">
            <v>54</v>
          </cell>
          <cell r="K13">
            <v>47.7</v>
          </cell>
          <cell r="L13">
            <v>47.7</v>
          </cell>
          <cell r="M13">
            <v>47.7</v>
          </cell>
          <cell r="N13">
            <v>47.7</v>
          </cell>
          <cell r="O13">
            <v>51.3</v>
          </cell>
          <cell r="P13">
            <v>51.3</v>
          </cell>
          <cell r="Q13">
            <v>49.5</v>
          </cell>
          <cell r="R13">
            <v>49.5</v>
          </cell>
          <cell r="S13">
            <v>49.5</v>
          </cell>
          <cell r="T13">
            <v>49.5</v>
          </cell>
          <cell r="U13">
            <v>51.975000000000001</v>
          </cell>
          <cell r="V13">
            <v>51.975000000000001</v>
          </cell>
          <cell r="W13">
            <v>51.975000000000001</v>
          </cell>
          <cell r="X13">
            <v>51.975000000000001</v>
          </cell>
          <cell r="Y13">
            <v>57.172499999999999</v>
          </cell>
          <cell r="Z13">
            <v>51.975000000000001</v>
          </cell>
          <cell r="AA13">
            <v>57.172499999999999</v>
          </cell>
          <cell r="AB13">
            <v>54.313875000000003</v>
          </cell>
          <cell r="AC13">
            <v>51.598181250000003</v>
          </cell>
          <cell r="AD13">
            <v>49.018272187500003</v>
          </cell>
          <cell r="AE13">
            <v>39.214617750000002</v>
          </cell>
          <cell r="AF13">
            <v>41.175348637500001</v>
          </cell>
          <cell r="AG13">
            <v>43.234116069374998</v>
          </cell>
          <cell r="AH13">
            <v>43.234116069374998</v>
          </cell>
          <cell r="AI13">
            <v>43.234116069374998</v>
          </cell>
          <cell r="AJ13">
            <v>45.395821872843797</v>
          </cell>
          <cell r="AK13">
            <v>45.395821872843797</v>
          </cell>
          <cell r="AL13">
            <v>45.395821872843797</v>
          </cell>
          <cell r="AM13">
            <v>51.006745456327302</v>
          </cell>
          <cell r="AN13">
            <v>51.006745456327302</v>
          </cell>
          <cell r="AO13">
            <v>51.006745456327302</v>
          </cell>
          <cell r="AP13">
            <v>51.006745456327302</v>
          </cell>
          <cell r="AQ13">
            <v>53.047015274580303</v>
          </cell>
          <cell r="AR13">
            <v>53.047015274580303</v>
          </cell>
          <cell r="AS13">
            <v>53.047015274580303</v>
          </cell>
          <cell r="AT13">
            <v>55.6993660383094</v>
          </cell>
          <cell r="AU13">
            <v>55.6993660383094</v>
          </cell>
          <cell r="AV13">
            <v>56</v>
          </cell>
          <cell r="AW13">
            <v>56</v>
          </cell>
          <cell r="AX13">
            <v>56</v>
          </cell>
          <cell r="AY13">
            <v>56</v>
          </cell>
          <cell r="AZ13">
            <v>56</v>
          </cell>
          <cell r="BA13">
            <v>56</v>
          </cell>
          <cell r="BB13">
            <v>56</v>
          </cell>
          <cell r="BC13">
            <v>56</v>
          </cell>
          <cell r="BD13">
            <v>56</v>
          </cell>
          <cell r="BE13">
            <v>56</v>
          </cell>
          <cell r="BF13">
            <v>56</v>
          </cell>
          <cell r="BG13">
            <v>56</v>
          </cell>
          <cell r="BH13">
            <v>56</v>
          </cell>
          <cell r="BI13">
            <v>56</v>
          </cell>
          <cell r="BJ13">
            <v>56</v>
          </cell>
          <cell r="BK13">
            <v>56</v>
          </cell>
          <cell r="BL13">
            <v>56</v>
          </cell>
        </row>
        <row r="14">
          <cell r="A14" t="str">
            <v>Contract Price Product 1</v>
          </cell>
          <cell r="B14" t="str">
            <v>USD</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28.75</v>
          </cell>
          <cell r="BL14">
            <v>28.75</v>
          </cell>
        </row>
        <row r="15">
          <cell r="A15" t="str">
            <v>Ship-to First, Product 1</v>
          </cell>
          <cell r="B15" t="str">
            <v>1 to 6</v>
          </cell>
          <cell r="C15">
            <v>1</v>
          </cell>
          <cell r="D15">
            <v>1</v>
          </cell>
          <cell r="E15">
            <v>1</v>
          </cell>
          <cell r="F15">
            <v>1</v>
          </cell>
          <cell r="G15">
            <v>1</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1</v>
          </cell>
          <cell r="Z15">
            <v>1</v>
          </cell>
          <cell r="AA15">
            <v>1</v>
          </cell>
          <cell r="AB15">
            <v>1</v>
          </cell>
          <cell r="AC15">
            <v>1</v>
          </cell>
          <cell r="AD15">
            <v>1</v>
          </cell>
          <cell r="AE15">
            <v>1</v>
          </cell>
          <cell r="AF15">
            <v>1</v>
          </cell>
          <cell r="AG15">
            <v>1</v>
          </cell>
          <cell r="AH15">
            <v>1</v>
          </cell>
          <cell r="AI15">
            <v>1</v>
          </cell>
          <cell r="AJ15">
            <v>1</v>
          </cell>
          <cell r="AK15">
            <v>1</v>
          </cell>
          <cell r="AL15">
            <v>1</v>
          </cell>
          <cell r="AM15">
            <v>1</v>
          </cell>
          <cell r="AN15">
            <v>1</v>
          </cell>
          <cell r="AO15">
            <v>1</v>
          </cell>
          <cell r="AP15">
            <v>1</v>
          </cell>
          <cell r="AQ15">
            <v>1</v>
          </cell>
          <cell r="AR15">
            <v>1</v>
          </cell>
          <cell r="AS15">
            <v>1</v>
          </cell>
          <cell r="AT15">
            <v>1</v>
          </cell>
          <cell r="AU15">
            <v>1</v>
          </cell>
          <cell r="AV15">
            <v>1</v>
          </cell>
          <cell r="AW15">
            <v>1</v>
          </cell>
          <cell r="AX15">
            <v>1</v>
          </cell>
          <cell r="AY15">
            <v>1</v>
          </cell>
          <cell r="AZ15">
            <v>1</v>
          </cell>
          <cell r="BA15">
            <v>1</v>
          </cell>
          <cell r="BB15">
            <v>1</v>
          </cell>
          <cell r="BC15">
            <v>1</v>
          </cell>
          <cell r="BD15">
            <v>1</v>
          </cell>
          <cell r="BE15">
            <v>1</v>
          </cell>
          <cell r="BF15">
            <v>1</v>
          </cell>
          <cell r="BG15">
            <v>1</v>
          </cell>
          <cell r="BH15">
            <v>1</v>
          </cell>
          <cell r="BI15">
            <v>1</v>
          </cell>
          <cell r="BJ15">
            <v>1</v>
          </cell>
          <cell r="BK15">
            <v>1</v>
          </cell>
          <cell r="BL15">
            <v>1</v>
          </cell>
        </row>
        <row r="16">
          <cell r="A16" t="str">
            <v>Ship-to Second, Product 1</v>
          </cell>
          <cell r="B16" t="str">
            <v>1 to 6</v>
          </cell>
          <cell r="C16">
            <v>2</v>
          </cell>
          <cell r="D16">
            <v>2</v>
          </cell>
          <cell r="E16">
            <v>2</v>
          </cell>
          <cell r="F16">
            <v>2</v>
          </cell>
          <cell r="G16">
            <v>2</v>
          </cell>
          <cell r="H16">
            <v>2</v>
          </cell>
          <cell r="I16">
            <v>2</v>
          </cell>
          <cell r="J16">
            <v>2</v>
          </cell>
          <cell r="K16">
            <v>2</v>
          </cell>
          <cell r="L16">
            <v>2</v>
          </cell>
          <cell r="M16">
            <v>2</v>
          </cell>
          <cell r="N16">
            <v>2</v>
          </cell>
          <cell r="O16">
            <v>2</v>
          </cell>
          <cell r="P16">
            <v>2</v>
          </cell>
          <cell r="Q16">
            <v>2</v>
          </cell>
          <cell r="R16">
            <v>2</v>
          </cell>
          <cell r="S16">
            <v>2</v>
          </cell>
          <cell r="T16">
            <v>2</v>
          </cell>
          <cell r="U16">
            <v>2</v>
          </cell>
          <cell r="V16">
            <v>2</v>
          </cell>
          <cell r="W16">
            <v>2</v>
          </cell>
          <cell r="X16">
            <v>2</v>
          </cell>
          <cell r="Y16">
            <v>2</v>
          </cell>
          <cell r="Z16">
            <v>2</v>
          </cell>
          <cell r="AA16">
            <v>2</v>
          </cell>
          <cell r="AB16">
            <v>2</v>
          </cell>
          <cell r="AC16">
            <v>2</v>
          </cell>
          <cell r="AD16">
            <v>2</v>
          </cell>
          <cell r="AE16">
            <v>2</v>
          </cell>
          <cell r="AF16">
            <v>2</v>
          </cell>
          <cell r="AG16">
            <v>2</v>
          </cell>
          <cell r="AH16">
            <v>2</v>
          </cell>
          <cell r="AI16">
            <v>2</v>
          </cell>
          <cell r="AJ16">
            <v>2</v>
          </cell>
          <cell r="AK16">
            <v>2</v>
          </cell>
          <cell r="AL16">
            <v>2</v>
          </cell>
          <cell r="AM16">
            <v>2</v>
          </cell>
          <cell r="AN16">
            <v>2</v>
          </cell>
          <cell r="AO16">
            <v>2</v>
          </cell>
          <cell r="AP16">
            <v>2</v>
          </cell>
          <cell r="AQ16">
            <v>2</v>
          </cell>
          <cell r="AR16">
            <v>2</v>
          </cell>
          <cell r="AS16">
            <v>2</v>
          </cell>
          <cell r="AT16">
            <v>2</v>
          </cell>
          <cell r="AU16">
            <v>2</v>
          </cell>
          <cell r="AV16">
            <v>2</v>
          </cell>
          <cell r="AW16">
            <v>2</v>
          </cell>
          <cell r="AX16">
            <v>2</v>
          </cell>
          <cell r="AY16">
            <v>2</v>
          </cell>
          <cell r="AZ16">
            <v>2</v>
          </cell>
          <cell r="BA16">
            <v>2</v>
          </cell>
          <cell r="BB16">
            <v>2</v>
          </cell>
          <cell r="BC16">
            <v>2</v>
          </cell>
          <cell r="BD16">
            <v>2</v>
          </cell>
          <cell r="BE16">
            <v>2</v>
          </cell>
          <cell r="BF16">
            <v>2</v>
          </cell>
          <cell r="BG16">
            <v>2</v>
          </cell>
          <cell r="BH16">
            <v>2</v>
          </cell>
          <cell r="BI16">
            <v>2</v>
          </cell>
          <cell r="BJ16">
            <v>2</v>
          </cell>
          <cell r="BK16">
            <v>4</v>
          </cell>
          <cell r="BL16">
            <v>4</v>
          </cell>
        </row>
        <row r="17">
          <cell r="A17" t="str">
            <v>Ship-to Third, Product 1</v>
          </cell>
          <cell r="B17" t="str">
            <v>1 to 6</v>
          </cell>
          <cell r="C17">
            <v>3</v>
          </cell>
          <cell r="D17">
            <v>3</v>
          </cell>
          <cell r="E17">
            <v>3</v>
          </cell>
          <cell r="F17">
            <v>3</v>
          </cell>
          <cell r="G17">
            <v>3</v>
          </cell>
          <cell r="H17">
            <v>3</v>
          </cell>
          <cell r="I17">
            <v>3</v>
          </cell>
          <cell r="J17">
            <v>3</v>
          </cell>
          <cell r="K17">
            <v>3</v>
          </cell>
          <cell r="L17">
            <v>3</v>
          </cell>
          <cell r="M17">
            <v>3</v>
          </cell>
          <cell r="N17">
            <v>3</v>
          </cell>
          <cell r="O17">
            <v>3</v>
          </cell>
          <cell r="P17">
            <v>3</v>
          </cell>
          <cell r="Q17">
            <v>3</v>
          </cell>
          <cell r="R17">
            <v>3</v>
          </cell>
          <cell r="S17">
            <v>3</v>
          </cell>
          <cell r="T17">
            <v>3</v>
          </cell>
          <cell r="U17">
            <v>3</v>
          </cell>
          <cell r="V17">
            <v>3</v>
          </cell>
          <cell r="W17">
            <v>3</v>
          </cell>
          <cell r="X17">
            <v>3</v>
          </cell>
          <cell r="Y17">
            <v>3</v>
          </cell>
          <cell r="Z17">
            <v>3</v>
          </cell>
          <cell r="AA17">
            <v>3</v>
          </cell>
          <cell r="AB17">
            <v>3</v>
          </cell>
          <cell r="AC17">
            <v>3</v>
          </cell>
          <cell r="AD17">
            <v>3</v>
          </cell>
          <cell r="AE17">
            <v>3</v>
          </cell>
          <cell r="AF17">
            <v>3</v>
          </cell>
          <cell r="AG17">
            <v>3</v>
          </cell>
          <cell r="AH17">
            <v>3</v>
          </cell>
          <cell r="AI17">
            <v>3</v>
          </cell>
          <cell r="AJ17">
            <v>3</v>
          </cell>
          <cell r="AK17">
            <v>3</v>
          </cell>
          <cell r="AL17">
            <v>3</v>
          </cell>
          <cell r="AM17">
            <v>3</v>
          </cell>
          <cell r="AN17">
            <v>3</v>
          </cell>
          <cell r="AO17">
            <v>3</v>
          </cell>
          <cell r="AP17">
            <v>3</v>
          </cell>
          <cell r="AQ17">
            <v>3</v>
          </cell>
          <cell r="AR17">
            <v>3</v>
          </cell>
          <cell r="AS17">
            <v>3</v>
          </cell>
          <cell r="AT17">
            <v>3</v>
          </cell>
          <cell r="AU17">
            <v>3</v>
          </cell>
          <cell r="AV17">
            <v>3</v>
          </cell>
          <cell r="AW17">
            <v>3</v>
          </cell>
          <cell r="AX17">
            <v>3</v>
          </cell>
          <cell r="AY17">
            <v>3</v>
          </cell>
          <cell r="AZ17">
            <v>3</v>
          </cell>
          <cell r="BA17">
            <v>3</v>
          </cell>
          <cell r="BB17">
            <v>3</v>
          </cell>
          <cell r="BC17">
            <v>3</v>
          </cell>
          <cell r="BD17">
            <v>3</v>
          </cell>
          <cell r="BE17">
            <v>3</v>
          </cell>
          <cell r="BF17">
            <v>3</v>
          </cell>
          <cell r="BG17">
            <v>3</v>
          </cell>
          <cell r="BH17">
            <v>3</v>
          </cell>
          <cell r="BI17">
            <v>3</v>
          </cell>
          <cell r="BJ17">
            <v>3</v>
          </cell>
          <cell r="BK17">
            <v>2</v>
          </cell>
          <cell r="BL17">
            <v>2</v>
          </cell>
        </row>
        <row r="18">
          <cell r="A18" t="str">
            <v>Ship-to Fourth, Product 1</v>
          </cell>
          <cell r="B18" t="str">
            <v>1 to 6</v>
          </cell>
          <cell r="C18">
            <v>4</v>
          </cell>
          <cell r="D18">
            <v>4</v>
          </cell>
          <cell r="E18">
            <v>4</v>
          </cell>
          <cell r="F18">
            <v>4</v>
          </cell>
          <cell r="G18">
            <v>4</v>
          </cell>
          <cell r="H18">
            <v>4</v>
          </cell>
          <cell r="I18">
            <v>4</v>
          </cell>
          <cell r="J18">
            <v>4</v>
          </cell>
          <cell r="K18">
            <v>4</v>
          </cell>
          <cell r="L18">
            <v>4</v>
          </cell>
          <cell r="M18">
            <v>4</v>
          </cell>
          <cell r="N18">
            <v>4</v>
          </cell>
          <cell r="O18">
            <v>4</v>
          </cell>
          <cell r="P18">
            <v>4</v>
          </cell>
          <cell r="Q18">
            <v>4</v>
          </cell>
          <cell r="R18">
            <v>4</v>
          </cell>
          <cell r="S18">
            <v>4</v>
          </cell>
          <cell r="T18">
            <v>4</v>
          </cell>
          <cell r="U18">
            <v>4</v>
          </cell>
          <cell r="V18">
            <v>4</v>
          </cell>
          <cell r="W18">
            <v>4</v>
          </cell>
          <cell r="X18">
            <v>4</v>
          </cell>
          <cell r="Y18">
            <v>4</v>
          </cell>
          <cell r="Z18">
            <v>4</v>
          </cell>
          <cell r="AA18">
            <v>4</v>
          </cell>
          <cell r="AB18">
            <v>4</v>
          </cell>
          <cell r="AC18">
            <v>4</v>
          </cell>
          <cell r="AD18">
            <v>4</v>
          </cell>
          <cell r="AE18">
            <v>4</v>
          </cell>
          <cell r="AF18">
            <v>4</v>
          </cell>
          <cell r="AG18">
            <v>4</v>
          </cell>
          <cell r="AH18">
            <v>4</v>
          </cell>
          <cell r="AI18">
            <v>4</v>
          </cell>
          <cell r="AJ18">
            <v>4</v>
          </cell>
          <cell r="AK18">
            <v>4</v>
          </cell>
          <cell r="AL18">
            <v>4</v>
          </cell>
          <cell r="AM18">
            <v>4</v>
          </cell>
          <cell r="AN18">
            <v>4</v>
          </cell>
          <cell r="AO18">
            <v>4</v>
          </cell>
          <cell r="AP18">
            <v>4</v>
          </cell>
          <cell r="AQ18">
            <v>4</v>
          </cell>
          <cell r="AR18">
            <v>4</v>
          </cell>
          <cell r="AS18">
            <v>4</v>
          </cell>
          <cell r="AT18">
            <v>4</v>
          </cell>
          <cell r="AU18">
            <v>4</v>
          </cell>
          <cell r="AV18">
            <v>4</v>
          </cell>
          <cell r="AW18">
            <v>4</v>
          </cell>
          <cell r="AX18">
            <v>4</v>
          </cell>
          <cell r="AY18">
            <v>4</v>
          </cell>
          <cell r="AZ18">
            <v>4</v>
          </cell>
          <cell r="BA18">
            <v>4</v>
          </cell>
          <cell r="BB18">
            <v>4</v>
          </cell>
          <cell r="BC18">
            <v>4</v>
          </cell>
          <cell r="BD18">
            <v>4</v>
          </cell>
          <cell r="BE18">
            <v>4</v>
          </cell>
          <cell r="BF18">
            <v>4</v>
          </cell>
          <cell r="BG18">
            <v>4</v>
          </cell>
          <cell r="BH18">
            <v>4</v>
          </cell>
          <cell r="BI18">
            <v>4</v>
          </cell>
          <cell r="BJ18">
            <v>4</v>
          </cell>
          <cell r="BK18">
            <v>3</v>
          </cell>
          <cell r="BL18">
            <v>3</v>
          </cell>
        </row>
        <row r="19">
          <cell r="A19" t="str">
            <v>Ship-to Fifth, Product 1</v>
          </cell>
          <cell r="B19" t="str">
            <v>1 to 6</v>
          </cell>
          <cell r="C19">
            <v>5</v>
          </cell>
          <cell r="D19">
            <v>5</v>
          </cell>
          <cell r="E19">
            <v>5</v>
          </cell>
          <cell r="F19">
            <v>5</v>
          </cell>
          <cell r="G19">
            <v>5</v>
          </cell>
          <cell r="H19">
            <v>5</v>
          </cell>
          <cell r="I19">
            <v>5</v>
          </cell>
          <cell r="J19">
            <v>5</v>
          </cell>
          <cell r="K19">
            <v>5</v>
          </cell>
          <cell r="L19">
            <v>5</v>
          </cell>
          <cell r="M19">
            <v>5</v>
          </cell>
          <cell r="N19">
            <v>5</v>
          </cell>
          <cell r="O19">
            <v>5</v>
          </cell>
          <cell r="P19">
            <v>5</v>
          </cell>
          <cell r="Q19">
            <v>5</v>
          </cell>
          <cell r="R19">
            <v>5</v>
          </cell>
          <cell r="S19">
            <v>5</v>
          </cell>
          <cell r="T19">
            <v>5</v>
          </cell>
          <cell r="U19">
            <v>5</v>
          </cell>
          <cell r="V19">
            <v>5</v>
          </cell>
          <cell r="W19">
            <v>5</v>
          </cell>
          <cell r="X19">
            <v>5</v>
          </cell>
          <cell r="Y19">
            <v>5</v>
          </cell>
          <cell r="Z19">
            <v>5</v>
          </cell>
          <cell r="AA19">
            <v>5</v>
          </cell>
          <cell r="AB19">
            <v>5</v>
          </cell>
          <cell r="AC19">
            <v>5</v>
          </cell>
          <cell r="AD19">
            <v>5</v>
          </cell>
          <cell r="AE19">
            <v>5</v>
          </cell>
          <cell r="AF19">
            <v>5</v>
          </cell>
          <cell r="AG19">
            <v>5</v>
          </cell>
          <cell r="AH19">
            <v>5</v>
          </cell>
          <cell r="AI19">
            <v>5</v>
          </cell>
          <cell r="AJ19">
            <v>5</v>
          </cell>
          <cell r="AK19">
            <v>5</v>
          </cell>
          <cell r="AL19">
            <v>5</v>
          </cell>
          <cell r="AM19">
            <v>5</v>
          </cell>
          <cell r="AN19">
            <v>5</v>
          </cell>
          <cell r="AO19">
            <v>5</v>
          </cell>
          <cell r="AP19">
            <v>5</v>
          </cell>
          <cell r="AQ19">
            <v>5</v>
          </cell>
          <cell r="AR19">
            <v>5</v>
          </cell>
          <cell r="AS19">
            <v>5</v>
          </cell>
          <cell r="AT19">
            <v>5</v>
          </cell>
          <cell r="AU19">
            <v>5</v>
          </cell>
          <cell r="AV19">
            <v>5</v>
          </cell>
          <cell r="AW19">
            <v>5</v>
          </cell>
          <cell r="AX19">
            <v>5</v>
          </cell>
          <cell r="AY19">
            <v>5</v>
          </cell>
          <cell r="AZ19">
            <v>5</v>
          </cell>
          <cell r="BA19">
            <v>5</v>
          </cell>
          <cell r="BB19">
            <v>5</v>
          </cell>
          <cell r="BC19">
            <v>5</v>
          </cell>
          <cell r="BD19">
            <v>5</v>
          </cell>
          <cell r="BE19">
            <v>5</v>
          </cell>
          <cell r="BF19">
            <v>5</v>
          </cell>
          <cell r="BG19">
            <v>5</v>
          </cell>
          <cell r="BH19">
            <v>5</v>
          </cell>
          <cell r="BI19">
            <v>5</v>
          </cell>
          <cell r="BJ19">
            <v>5</v>
          </cell>
          <cell r="BK19">
            <v>5</v>
          </cell>
          <cell r="BL19">
            <v>5</v>
          </cell>
        </row>
        <row r="20">
          <cell r="A20" t="str">
            <v>Ship-to First, Product 2</v>
          </cell>
          <cell r="B20" t="str">
            <v>1 to 6</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1</v>
          </cell>
          <cell r="Z20">
            <v>1</v>
          </cell>
          <cell r="AA20">
            <v>1</v>
          </cell>
          <cell r="AB20">
            <v>1</v>
          </cell>
          <cell r="AC20">
            <v>1</v>
          </cell>
          <cell r="AD20">
            <v>1</v>
          </cell>
          <cell r="AE20">
            <v>1</v>
          </cell>
          <cell r="AF20">
            <v>1</v>
          </cell>
          <cell r="AG20">
            <v>1</v>
          </cell>
          <cell r="AH20">
            <v>1</v>
          </cell>
          <cell r="AI20">
            <v>1</v>
          </cell>
          <cell r="AJ20">
            <v>1</v>
          </cell>
          <cell r="AK20">
            <v>1</v>
          </cell>
          <cell r="AL20">
            <v>1</v>
          </cell>
          <cell r="AM20">
            <v>1</v>
          </cell>
          <cell r="AN20">
            <v>1</v>
          </cell>
          <cell r="AO20">
            <v>1</v>
          </cell>
          <cell r="AP20">
            <v>1</v>
          </cell>
          <cell r="AQ20">
            <v>1</v>
          </cell>
          <cell r="AR20">
            <v>1</v>
          </cell>
          <cell r="AS20">
            <v>1</v>
          </cell>
          <cell r="AT20">
            <v>1</v>
          </cell>
          <cell r="AU20">
            <v>1</v>
          </cell>
          <cell r="AV20">
            <v>1</v>
          </cell>
          <cell r="AW20">
            <v>1</v>
          </cell>
          <cell r="AX20">
            <v>1</v>
          </cell>
          <cell r="AY20">
            <v>1</v>
          </cell>
          <cell r="AZ20">
            <v>1</v>
          </cell>
          <cell r="BA20">
            <v>1</v>
          </cell>
          <cell r="BB20">
            <v>1</v>
          </cell>
          <cell r="BC20">
            <v>1</v>
          </cell>
          <cell r="BD20">
            <v>1</v>
          </cell>
          <cell r="BE20">
            <v>1</v>
          </cell>
          <cell r="BF20">
            <v>1</v>
          </cell>
          <cell r="BG20">
            <v>1</v>
          </cell>
          <cell r="BH20">
            <v>1</v>
          </cell>
          <cell r="BI20">
            <v>1</v>
          </cell>
          <cell r="BJ20">
            <v>1</v>
          </cell>
          <cell r="BK20">
            <v>1</v>
          </cell>
          <cell r="BL20">
            <v>1</v>
          </cell>
        </row>
        <row r="21">
          <cell r="A21" t="str">
            <v>Ship-to Second, Product 2</v>
          </cell>
          <cell r="B21" t="str">
            <v>1 to 6</v>
          </cell>
          <cell r="C21">
            <v>2</v>
          </cell>
          <cell r="D21">
            <v>2</v>
          </cell>
          <cell r="E21">
            <v>2</v>
          </cell>
          <cell r="F21">
            <v>2</v>
          </cell>
          <cell r="G21">
            <v>2</v>
          </cell>
          <cell r="H21">
            <v>2</v>
          </cell>
          <cell r="I21">
            <v>2</v>
          </cell>
          <cell r="J21">
            <v>2</v>
          </cell>
          <cell r="K21">
            <v>2</v>
          </cell>
          <cell r="L21">
            <v>2</v>
          </cell>
          <cell r="M21">
            <v>2</v>
          </cell>
          <cell r="N21">
            <v>2</v>
          </cell>
          <cell r="O21">
            <v>2</v>
          </cell>
          <cell r="P21">
            <v>2</v>
          </cell>
          <cell r="Q21">
            <v>2</v>
          </cell>
          <cell r="R21">
            <v>2</v>
          </cell>
          <cell r="S21">
            <v>2</v>
          </cell>
          <cell r="T21">
            <v>2</v>
          </cell>
          <cell r="U21">
            <v>2</v>
          </cell>
          <cell r="V21">
            <v>2</v>
          </cell>
          <cell r="W21">
            <v>2</v>
          </cell>
          <cell r="X21">
            <v>2</v>
          </cell>
          <cell r="Y21">
            <v>2</v>
          </cell>
          <cell r="Z21">
            <v>2</v>
          </cell>
          <cell r="AA21">
            <v>2</v>
          </cell>
          <cell r="AB21">
            <v>2</v>
          </cell>
          <cell r="AC21">
            <v>2</v>
          </cell>
          <cell r="AD21">
            <v>2</v>
          </cell>
          <cell r="AE21">
            <v>2</v>
          </cell>
          <cell r="AF21">
            <v>2</v>
          </cell>
          <cell r="AG21">
            <v>2</v>
          </cell>
          <cell r="AH21">
            <v>2</v>
          </cell>
          <cell r="AI21">
            <v>2</v>
          </cell>
          <cell r="AJ21">
            <v>2</v>
          </cell>
          <cell r="AK21">
            <v>2</v>
          </cell>
          <cell r="AL21">
            <v>2</v>
          </cell>
          <cell r="AM21">
            <v>2</v>
          </cell>
          <cell r="AN21">
            <v>2</v>
          </cell>
          <cell r="AO21">
            <v>2</v>
          </cell>
          <cell r="AP21">
            <v>2</v>
          </cell>
          <cell r="AQ21">
            <v>2</v>
          </cell>
          <cell r="AR21">
            <v>2</v>
          </cell>
          <cell r="AS21">
            <v>2</v>
          </cell>
          <cell r="AT21">
            <v>2</v>
          </cell>
          <cell r="AU21">
            <v>2</v>
          </cell>
          <cell r="AV21">
            <v>2</v>
          </cell>
          <cell r="AW21">
            <v>2</v>
          </cell>
          <cell r="AX21">
            <v>2</v>
          </cell>
          <cell r="AY21">
            <v>2</v>
          </cell>
          <cell r="AZ21">
            <v>2</v>
          </cell>
          <cell r="BA21">
            <v>2</v>
          </cell>
          <cell r="BB21">
            <v>2</v>
          </cell>
          <cell r="BC21">
            <v>2</v>
          </cell>
          <cell r="BD21">
            <v>2</v>
          </cell>
          <cell r="BE21">
            <v>2</v>
          </cell>
          <cell r="BF21">
            <v>2</v>
          </cell>
          <cell r="BG21">
            <v>2</v>
          </cell>
          <cell r="BH21">
            <v>2</v>
          </cell>
          <cell r="BI21">
            <v>2</v>
          </cell>
          <cell r="BJ21">
            <v>2</v>
          </cell>
          <cell r="BK21">
            <v>2</v>
          </cell>
          <cell r="BL21">
            <v>2</v>
          </cell>
        </row>
        <row r="22">
          <cell r="A22" t="str">
            <v>Ship-to Third, Product 2</v>
          </cell>
          <cell r="B22" t="str">
            <v>1 to 6</v>
          </cell>
          <cell r="C22">
            <v>3</v>
          </cell>
          <cell r="D22">
            <v>3</v>
          </cell>
          <cell r="E22">
            <v>3</v>
          </cell>
          <cell r="F22">
            <v>3</v>
          </cell>
          <cell r="G22">
            <v>3</v>
          </cell>
          <cell r="H22">
            <v>3</v>
          </cell>
          <cell r="I22">
            <v>3</v>
          </cell>
          <cell r="J22">
            <v>3</v>
          </cell>
          <cell r="K22">
            <v>3</v>
          </cell>
          <cell r="L22">
            <v>3</v>
          </cell>
          <cell r="M22">
            <v>3</v>
          </cell>
          <cell r="N22">
            <v>3</v>
          </cell>
          <cell r="O22">
            <v>3</v>
          </cell>
          <cell r="P22">
            <v>3</v>
          </cell>
          <cell r="Q22">
            <v>3</v>
          </cell>
          <cell r="R22">
            <v>3</v>
          </cell>
          <cell r="S22">
            <v>3</v>
          </cell>
          <cell r="T22">
            <v>3</v>
          </cell>
          <cell r="U22">
            <v>3</v>
          </cell>
          <cell r="V22">
            <v>3</v>
          </cell>
          <cell r="W22">
            <v>3</v>
          </cell>
          <cell r="X22">
            <v>3</v>
          </cell>
          <cell r="Y22">
            <v>3</v>
          </cell>
          <cell r="Z22">
            <v>3</v>
          </cell>
          <cell r="AA22">
            <v>3</v>
          </cell>
          <cell r="AB22">
            <v>3</v>
          </cell>
          <cell r="AC22">
            <v>3</v>
          </cell>
          <cell r="AD22">
            <v>3</v>
          </cell>
          <cell r="AE22">
            <v>3</v>
          </cell>
          <cell r="AF22">
            <v>3</v>
          </cell>
          <cell r="AG22">
            <v>3</v>
          </cell>
          <cell r="AH22">
            <v>3</v>
          </cell>
          <cell r="AI22">
            <v>3</v>
          </cell>
          <cell r="AJ22">
            <v>3</v>
          </cell>
          <cell r="AK22">
            <v>3</v>
          </cell>
          <cell r="AL22">
            <v>3</v>
          </cell>
          <cell r="AM22">
            <v>3</v>
          </cell>
          <cell r="AN22">
            <v>3</v>
          </cell>
          <cell r="AO22">
            <v>3</v>
          </cell>
          <cell r="AP22">
            <v>3</v>
          </cell>
          <cell r="AQ22">
            <v>3</v>
          </cell>
          <cell r="AR22">
            <v>3</v>
          </cell>
          <cell r="AS22">
            <v>3</v>
          </cell>
          <cell r="AT22">
            <v>3</v>
          </cell>
          <cell r="AU22">
            <v>3</v>
          </cell>
          <cell r="AV22">
            <v>3</v>
          </cell>
          <cell r="AW22">
            <v>3</v>
          </cell>
          <cell r="AX22">
            <v>3</v>
          </cell>
          <cell r="AY22">
            <v>3</v>
          </cell>
          <cell r="AZ22">
            <v>3</v>
          </cell>
          <cell r="BA22">
            <v>3</v>
          </cell>
          <cell r="BB22">
            <v>3</v>
          </cell>
          <cell r="BC22">
            <v>3</v>
          </cell>
          <cell r="BD22">
            <v>3</v>
          </cell>
          <cell r="BE22">
            <v>3</v>
          </cell>
          <cell r="BF22">
            <v>3</v>
          </cell>
          <cell r="BG22">
            <v>3</v>
          </cell>
          <cell r="BH22">
            <v>3</v>
          </cell>
          <cell r="BI22">
            <v>3</v>
          </cell>
          <cell r="BJ22">
            <v>3</v>
          </cell>
          <cell r="BK22">
            <v>3</v>
          </cell>
          <cell r="BL22">
            <v>3</v>
          </cell>
        </row>
        <row r="23">
          <cell r="A23" t="str">
            <v>Ship-to Fourth, Product 2</v>
          </cell>
          <cell r="B23" t="str">
            <v>1 to 6</v>
          </cell>
          <cell r="C23">
            <v>4</v>
          </cell>
          <cell r="D23">
            <v>4</v>
          </cell>
          <cell r="E23">
            <v>4</v>
          </cell>
          <cell r="F23">
            <v>4</v>
          </cell>
          <cell r="G23">
            <v>4</v>
          </cell>
          <cell r="H23">
            <v>4</v>
          </cell>
          <cell r="I23">
            <v>4</v>
          </cell>
          <cell r="J23">
            <v>4</v>
          </cell>
          <cell r="K23">
            <v>4</v>
          </cell>
          <cell r="L23">
            <v>4</v>
          </cell>
          <cell r="M23">
            <v>4</v>
          </cell>
          <cell r="N23">
            <v>4</v>
          </cell>
          <cell r="O23">
            <v>4</v>
          </cell>
          <cell r="P23">
            <v>4</v>
          </cell>
          <cell r="Q23">
            <v>4</v>
          </cell>
          <cell r="R23">
            <v>4</v>
          </cell>
          <cell r="S23">
            <v>4</v>
          </cell>
          <cell r="T23">
            <v>4</v>
          </cell>
          <cell r="U23">
            <v>4</v>
          </cell>
          <cell r="V23">
            <v>4</v>
          </cell>
          <cell r="W23">
            <v>4</v>
          </cell>
          <cell r="X23">
            <v>4</v>
          </cell>
          <cell r="Y23">
            <v>4</v>
          </cell>
          <cell r="Z23">
            <v>4</v>
          </cell>
          <cell r="AA23">
            <v>4</v>
          </cell>
          <cell r="AB23">
            <v>4</v>
          </cell>
          <cell r="AC23">
            <v>4</v>
          </cell>
          <cell r="AD23">
            <v>4</v>
          </cell>
          <cell r="AE23">
            <v>4</v>
          </cell>
          <cell r="AF23">
            <v>4</v>
          </cell>
          <cell r="AG23">
            <v>4</v>
          </cell>
          <cell r="AH23">
            <v>4</v>
          </cell>
          <cell r="AI23">
            <v>4</v>
          </cell>
          <cell r="AJ23">
            <v>4</v>
          </cell>
          <cell r="AK23">
            <v>4</v>
          </cell>
          <cell r="AL23">
            <v>4</v>
          </cell>
          <cell r="AM23">
            <v>4</v>
          </cell>
          <cell r="AN23">
            <v>4</v>
          </cell>
          <cell r="AO23">
            <v>4</v>
          </cell>
          <cell r="AP23">
            <v>4</v>
          </cell>
          <cell r="AQ23">
            <v>4</v>
          </cell>
          <cell r="AR23">
            <v>4</v>
          </cell>
          <cell r="AS23">
            <v>4</v>
          </cell>
          <cell r="AT23">
            <v>4</v>
          </cell>
          <cell r="AU23">
            <v>4</v>
          </cell>
          <cell r="AV23">
            <v>4</v>
          </cell>
          <cell r="AW23">
            <v>4</v>
          </cell>
          <cell r="AX23">
            <v>4</v>
          </cell>
          <cell r="AY23">
            <v>4</v>
          </cell>
          <cell r="AZ23">
            <v>4</v>
          </cell>
          <cell r="BA23">
            <v>4</v>
          </cell>
          <cell r="BB23">
            <v>4</v>
          </cell>
          <cell r="BC23">
            <v>4</v>
          </cell>
          <cell r="BD23">
            <v>4</v>
          </cell>
          <cell r="BE23">
            <v>4</v>
          </cell>
          <cell r="BF23">
            <v>4</v>
          </cell>
          <cell r="BG23">
            <v>4</v>
          </cell>
          <cell r="BH23">
            <v>4</v>
          </cell>
          <cell r="BI23">
            <v>4</v>
          </cell>
          <cell r="BJ23">
            <v>4</v>
          </cell>
          <cell r="BK23">
            <v>4</v>
          </cell>
          <cell r="BL23">
            <v>4</v>
          </cell>
        </row>
        <row r="24">
          <cell r="A24" t="str">
            <v>Ship-to Fifth, Product 2</v>
          </cell>
          <cell r="B24" t="str">
            <v>1 to 6</v>
          </cell>
          <cell r="C24">
            <v>5</v>
          </cell>
          <cell r="D24">
            <v>5</v>
          </cell>
          <cell r="E24">
            <v>5</v>
          </cell>
          <cell r="F24">
            <v>5</v>
          </cell>
          <cell r="G24">
            <v>5</v>
          </cell>
          <cell r="H24">
            <v>5</v>
          </cell>
          <cell r="I24">
            <v>5</v>
          </cell>
          <cell r="J24">
            <v>5</v>
          </cell>
          <cell r="K24">
            <v>5</v>
          </cell>
          <cell r="L24">
            <v>5</v>
          </cell>
          <cell r="M24">
            <v>5</v>
          </cell>
          <cell r="N24">
            <v>5</v>
          </cell>
          <cell r="O24">
            <v>5</v>
          </cell>
          <cell r="P24">
            <v>5</v>
          </cell>
          <cell r="Q24">
            <v>5</v>
          </cell>
          <cell r="R24">
            <v>5</v>
          </cell>
          <cell r="S24">
            <v>5</v>
          </cell>
          <cell r="T24">
            <v>5</v>
          </cell>
          <cell r="U24">
            <v>5</v>
          </cell>
          <cell r="V24">
            <v>5</v>
          </cell>
          <cell r="W24">
            <v>5</v>
          </cell>
          <cell r="X24">
            <v>5</v>
          </cell>
          <cell r="Y24">
            <v>5</v>
          </cell>
          <cell r="Z24">
            <v>5</v>
          </cell>
          <cell r="AA24">
            <v>5</v>
          </cell>
          <cell r="AB24">
            <v>5</v>
          </cell>
          <cell r="AC24">
            <v>5</v>
          </cell>
          <cell r="AD24">
            <v>5</v>
          </cell>
          <cell r="AE24">
            <v>5</v>
          </cell>
          <cell r="AF24">
            <v>5</v>
          </cell>
          <cell r="AG24">
            <v>5</v>
          </cell>
          <cell r="AH24">
            <v>5</v>
          </cell>
          <cell r="AI24">
            <v>5</v>
          </cell>
          <cell r="AJ24">
            <v>5</v>
          </cell>
          <cell r="AK24">
            <v>5</v>
          </cell>
          <cell r="AL24">
            <v>5</v>
          </cell>
          <cell r="AM24">
            <v>5</v>
          </cell>
          <cell r="AN24">
            <v>5</v>
          </cell>
          <cell r="AO24">
            <v>5</v>
          </cell>
          <cell r="AP24">
            <v>5</v>
          </cell>
          <cell r="AQ24">
            <v>5</v>
          </cell>
          <cell r="AR24">
            <v>5</v>
          </cell>
          <cell r="AS24">
            <v>5</v>
          </cell>
          <cell r="AT24">
            <v>5</v>
          </cell>
          <cell r="AU24">
            <v>5</v>
          </cell>
          <cell r="AV24">
            <v>5</v>
          </cell>
          <cell r="AW24">
            <v>5</v>
          </cell>
          <cell r="AX24">
            <v>5</v>
          </cell>
          <cell r="AY24">
            <v>5</v>
          </cell>
          <cell r="AZ24">
            <v>5</v>
          </cell>
          <cell r="BA24">
            <v>5</v>
          </cell>
          <cell r="BB24">
            <v>5</v>
          </cell>
          <cell r="BC24">
            <v>5</v>
          </cell>
          <cell r="BD24">
            <v>5</v>
          </cell>
          <cell r="BE24">
            <v>5</v>
          </cell>
          <cell r="BF24">
            <v>5</v>
          </cell>
          <cell r="BG24">
            <v>5</v>
          </cell>
          <cell r="BH24">
            <v>5</v>
          </cell>
          <cell r="BI24">
            <v>5</v>
          </cell>
          <cell r="BJ24">
            <v>5</v>
          </cell>
          <cell r="BK24">
            <v>5</v>
          </cell>
          <cell r="BL24">
            <v>5</v>
          </cell>
        </row>
        <row r="25">
          <cell r="A25" t="str">
            <v>Budget To Purchase Containers</v>
          </cell>
          <cell r="B25" t="str">
            <v>000 USD</v>
          </cell>
          <cell r="C25">
            <v>500</v>
          </cell>
          <cell r="D25">
            <v>300</v>
          </cell>
          <cell r="E25">
            <v>100</v>
          </cell>
          <cell r="F25">
            <v>0</v>
          </cell>
          <cell r="G25">
            <v>200</v>
          </cell>
          <cell r="H25">
            <v>0</v>
          </cell>
          <cell r="I25">
            <v>100</v>
          </cell>
          <cell r="J25">
            <v>300</v>
          </cell>
          <cell r="K25">
            <v>100</v>
          </cell>
          <cell r="L25">
            <v>100</v>
          </cell>
          <cell r="M25">
            <v>100</v>
          </cell>
          <cell r="N25">
            <v>0</v>
          </cell>
          <cell r="O25">
            <v>100</v>
          </cell>
          <cell r="P25">
            <v>0</v>
          </cell>
          <cell r="Q25">
            <v>100</v>
          </cell>
          <cell r="R25">
            <v>0</v>
          </cell>
          <cell r="S25">
            <v>200</v>
          </cell>
          <cell r="T25">
            <v>150</v>
          </cell>
          <cell r="U25">
            <v>0</v>
          </cell>
          <cell r="V25">
            <v>100</v>
          </cell>
          <cell r="W25">
            <v>100</v>
          </cell>
          <cell r="X25">
            <v>100</v>
          </cell>
          <cell r="Y25">
            <v>100</v>
          </cell>
          <cell r="Z25">
            <v>100</v>
          </cell>
          <cell r="AA25">
            <v>250</v>
          </cell>
          <cell r="AB25">
            <v>250</v>
          </cell>
          <cell r="AC25">
            <v>250</v>
          </cell>
          <cell r="AD25">
            <v>250</v>
          </cell>
          <cell r="AE25">
            <v>250</v>
          </cell>
          <cell r="AF25">
            <v>250</v>
          </cell>
          <cell r="AG25">
            <v>250</v>
          </cell>
          <cell r="AH25">
            <v>250</v>
          </cell>
          <cell r="AI25">
            <v>250</v>
          </cell>
          <cell r="AJ25">
            <v>250</v>
          </cell>
          <cell r="AK25">
            <v>250</v>
          </cell>
          <cell r="AL25">
            <v>250</v>
          </cell>
          <cell r="AM25">
            <v>250</v>
          </cell>
          <cell r="AN25">
            <v>250</v>
          </cell>
          <cell r="AO25">
            <v>250</v>
          </cell>
          <cell r="AP25">
            <v>250</v>
          </cell>
          <cell r="AQ25">
            <v>250</v>
          </cell>
          <cell r="AR25">
            <v>250</v>
          </cell>
          <cell r="AS25">
            <v>250</v>
          </cell>
          <cell r="AT25">
            <v>250</v>
          </cell>
          <cell r="AU25">
            <v>250</v>
          </cell>
          <cell r="AV25">
            <v>250</v>
          </cell>
          <cell r="AW25">
            <v>250</v>
          </cell>
          <cell r="AX25">
            <v>250</v>
          </cell>
          <cell r="AY25">
            <v>250</v>
          </cell>
          <cell r="AZ25">
            <v>250</v>
          </cell>
          <cell r="BA25">
            <v>250</v>
          </cell>
          <cell r="BB25">
            <v>250</v>
          </cell>
          <cell r="BC25">
            <v>250</v>
          </cell>
          <cell r="BD25">
            <v>250</v>
          </cell>
          <cell r="BE25">
            <v>250</v>
          </cell>
          <cell r="BF25">
            <v>250</v>
          </cell>
          <cell r="BG25">
            <v>250</v>
          </cell>
          <cell r="BH25">
            <v>0</v>
          </cell>
          <cell r="BI25">
            <v>0</v>
          </cell>
          <cell r="BJ25">
            <v>0</v>
          </cell>
          <cell r="BK25">
            <v>0</v>
          </cell>
          <cell r="BL25">
            <v>0</v>
          </cell>
        </row>
        <row r="26">
          <cell r="A26" t="str">
            <v>Budget To Rent Containers</v>
          </cell>
          <cell r="B26" t="str">
            <v>000 USD</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A27" t="str">
            <v>Marketing Expense in Japan, Product 1</v>
          </cell>
          <cell r="B27" t="str">
            <v>000 Yen</v>
          </cell>
          <cell r="C27">
            <v>12000</v>
          </cell>
          <cell r="D27">
            <v>13500</v>
          </cell>
          <cell r="E27">
            <v>9000</v>
          </cell>
          <cell r="F27">
            <v>9000</v>
          </cell>
          <cell r="G27">
            <v>12000</v>
          </cell>
          <cell r="H27">
            <v>12000</v>
          </cell>
          <cell r="I27">
            <v>15000</v>
          </cell>
          <cell r="J27">
            <v>15000</v>
          </cell>
          <cell r="K27">
            <v>15000</v>
          </cell>
          <cell r="L27">
            <v>8000</v>
          </cell>
          <cell r="M27">
            <v>15000</v>
          </cell>
          <cell r="N27">
            <v>8000</v>
          </cell>
          <cell r="O27">
            <v>15000</v>
          </cell>
          <cell r="P27">
            <v>10000</v>
          </cell>
          <cell r="Q27">
            <v>10000</v>
          </cell>
          <cell r="R27">
            <v>10000</v>
          </cell>
          <cell r="S27">
            <v>15000</v>
          </cell>
          <cell r="T27">
            <v>15000</v>
          </cell>
          <cell r="U27">
            <v>15000</v>
          </cell>
          <cell r="V27">
            <v>15000</v>
          </cell>
          <cell r="W27">
            <v>15000</v>
          </cell>
          <cell r="X27">
            <v>15000</v>
          </cell>
          <cell r="Y27">
            <v>18000</v>
          </cell>
          <cell r="Z27">
            <v>18000</v>
          </cell>
          <cell r="AA27">
            <v>18000</v>
          </cell>
          <cell r="AB27">
            <v>18000</v>
          </cell>
          <cell r="AC27">
            <v>18000</v>
          </cell>
          <cell r="AD27">
            <v>18000</v>
          </cell>
          <cell r="AE27">
            <v>18000</v>
          </cell>
          <cell r="AF27">
            <v>18000</v>
          </cell>
          <cell r="AG27">
            <v>18000</v>
          </cell>
          <cell r="AH27">
            <v>18000</v>
          </cell>
          <cell r="AI27">
            <v>10000</v>
          </cell>
          <cell r="AJ27">
            <v>10000</v>
          </cell>
          <cell r="AK27">
            <v>10000</v>
          </cell>
          <cell r="AL27">
            <v>10000</v>
          </cell>
          <cell r="AM27">
            <v>10000</v>
          </cell>
          <cell r="AN27">
            <v>10000</v>
          </cell>
          <cell r="AO27">
            <v>10000</v>
          </cell>
          <cell r="AP27">
            <v>10000</v>
          </cell>
          <cell r="AQ27">
            <v>12000</v>
          </cell>
          <cell r="AR27">
            <v>12000</v>
          </cell>
          <cell r="AS27">
            <v>12000</v>
          </cell>
          <cell r="AT27">
            <v>12000</v>
          </cell>
          <cell r="AU27">
            <v>12000</v>
          </cell>
          <cell r="AV27">
            <v>12000</v>
          </cell>
          <cell r="AW27">
            <v>12000</v>
          </cell>
          <cell r="AX27">
            <v>12000</v>
          </cell>
          <cell r="AY27">
            <v>12000</v>
          </cell>
          <cell r="AZ27">
            <v>12000</v>
          </cell>
          <cell r="BA27">
            <v>12000</v>
          </cell>
          <cell r="BB27">
            <v>12000</v>
          </cell>
          <cell r="BC27">
            <v>12000</v>
          </cell>
          <cell r="BD27">
            <v>12000</v>
          </cell>
          <cell r="BE27">
            <v>14000</v>
          </cell>
          <cell r="BF27">
            <v>14000</v>
          </cell>
          <cell r="BG27">
            <v>14000</v>
          </cell>
          <cell r="BH27">
            <v>14000</v>
          </cell>
          <cell r="BI27">
            <v>14000</v>
          </cell>
          <cell r="BJ27">
            <v>14000</v>
          </cell>
          <cell r="BK27">
            <v>14000</v>
          </cell>
          <cell r="BL27">
            <v>14000</v>
          </cell>
        </row>
        <row r="28">
          <cell r="A28" t="str">
            <v>Marketing Expense in Mexico, Product 1</v>
          </cell>
          <cell r="B28" t="str">
            <v>000 Peso</v>
          </cell>
          <cell r="C28">
            <v>2000</v>
          </cell>
          <cell r="D28">
            <v>810</v>
          </cell>
          <cell r="E28">
            <v>600</v>
          </cell>
          <cell r="F28">
            <v>600</v>
          </cell>
          <cell r="G28">
            <v>800</v>
          </cell>
          <cell r="H28">
            <v>800</v>
          </cell>
          <cell r="I28">
            <v>800</v>
          </cell>
          <cell r="J28">
            <v>800</v>
          </cell>
          <cell r="K28">
            <v>800</v>
          </cell>
          <cell r="L28">
            <v>400</v>
          </cell>
          <cell r="M28">
            <v>800</v>
          </cell>
          <cell r="N28">
            <v>400</v>
          </cell>
          <cell r="O28">
            <v>800</v>
          </cell>
          <cell r="P28">
            <v>400</v>
          </cell>
          <cell r="Q28">
            <v>400</v>
          </cell>
          <cell r="R28">
            <v>400</v>
          </cell>
          <cell r="S28">
            <v>800</v>
          </cell>
          <cell r="T28">
            <v>800</v>
          </cell>
          <cell r="U28">
            <v>800</v>
          </cell>
          <cell r="V28">
            <v>800</v>
          </cell>
          <cell r="W28">
            <v>800</v>
          </cell>
          <cell r="X28">
            <v>800</v>
          </cell>
          <cell r="Y28">
            <v>960</v>
          </cell>
          <cell r="Z28">
            <v>960</v>
          </cell>
          <cell r="AA28">
            <v>960</v>
          </cell>
          <cell r="AB28">
            <v>960</v>
          </cell>
          <cell r="AC28">
            <v>960</v>
          </cell>
          <cell r="AD28">
            <v>960</v>
          </cell>
          <cell r="AE28">
            <v>960</v>
          </cell>
          <cell r="AF28">
            <v>960</v>
          </cell>
          <cell r="AG28">
            <v>960</v>
          </cell>
          <cell r="AH28">
            <v>960</v>
          </cell>
          <cell r="AI28">
            <v>500</v>
          </cell>
          <cell r="AJ28">
            <v>500</v>
          </cell>
          <cell r="AK28">
            <v>500</v>
          </cell>
          <cell r="AL28">
            <v>500</v>
          </cell>
          <cell r="AM28">
            <v>500</v>
          </cell>
          <cell r="AN28">
            <v>500</v>
          </cell>
          <cell r="AO28">
            <v>500</v>
          </cell>
          <cell r="AP28">
            <v>500</v>
          </cell>
          <cell r="AQ28">
            <v>650</v>
          </cell>
          <cell r="AR28">
            <v>650</v>
          </cell>
          <cell r="AS28">
            <v>650</v>
          </cell>
          <cell r="AT28">
            <v>650</v>
          </cell>
          <cell r="AU28">
            <v>650</v>
          </cell>
          <cell r="AV28">
            <v>650</v>
          </cell>
          <cell r="AW28">
            <v>650</v>
          </cell>
          <cell r="AX28">
            <v>650</v>
          </cell>
          <cell r="AY28">
            <v>650</v>
          </cell>
          <cell r="AZ28">
            <v>650</v>
          </cell>
          <cell r="BA28">
            <v>650</v>
          </cell>
          <cell r="BB28">
            <v>650</v>
          </cell>
          <cell r="BC28">
            <v>650</v>
          </cell>
          <cell r="BD28">
            <v>650</v>
          </cell>
          <cell r="BE28">
            <v>600</v>
          </cell>
          <cell r="BF28">
            <v>600</v>
          </cell>
          <cell r="BG28">
            <v>600</v>
          </cell>
          <cell r="BH28">
            <v>600</v>
          </cell>
          <cell r="BI28">
            <v>600</v>
          </cell>
          <cell r="BJ28">
            <v>600</v>
          </cell>
          <cell r="BK28">
            <v>600</v>
          </cell>
          <cell r="BL28">
            <v>600</v>
          </cell>
        </row>
        <row r="29">
          <cell r="A29" t="str">
            <v>Marketing Expense in China, Product 1</v>
          </cell>
          <cell r="B29" t="str">
            <v>000 Yuan</v>
          </cell>
          <cell r="C29">
            <v>2000</v>
          </cell>
          <cell r="D29">
            <v>810</v>
          </cell>
          <cell r="E29">
            <v>600</v>
          </cell>
          <cell r="F29">
            <v>600</v>
          </cell>
          <cell r="G29">
            <v>800</v>
          </cell>
          <cell r="H29">
            <v>800</v>
          </cell>
          <cell r="I29">
            <v>800</v>
          </cell>
          <cell r="J29">
            <v>800</v>
          </cell>
          <cell r="K29">
            <v>800</v>
          </cell>
          <cell r="L29">
            <v>400</v>
          </cell>
          <cell r="M29">
            <v>800</v>
          </cell>
          <cell r="N29">
            <v>400</v>
          </cell>
          <cell r="O29">
            <v>800</v>
          </cell>
          <cell r="P29">
            <v>300</v>
          </cell>
          <cell r="Q29">
            <v>300</v>
          </cell>
          <cell r="R29">
            <v>300</v>
          </cell>
          <cell r="S29">
            <v>800</v>
          </cell>
          <cell r="T29">
            <v>800</v>
          </cell>
          <cell r="U29">
            <v>800</v>
          </cell>
          <cell r="V29">
            <v>800</v>
          </cell>
          <cell r="W29">
            <v>800</v>
          </cell>
          <cell r="X29">
            <v>800</v>
          </cell>
          <cell r="Y29">
            <v>960</v>
          </cell>
          <cell r="Z29">
            <v>960</v>
          </cell>
          <cell r="AA29">
            <v>960</v>
          </cell>
          <cell r="AB29">
            <v>960</v>
          </cell>
          <cell r="AC29">
            <v>960</v>
          </cell>
          <cell r="AD29">
            <v>960</v>
          </cell>
          <cell r="AE29">
            <v>960</v>
          </cell>
          <cell r="AF29">
            <v>960</v>
          </cell>
          <cell r="AG29">
            <v>960</v>
          </cell>
          <cell r="AH29">
            <v>960</v>
          </cell>
          <cell r="AI29">
            <v>500</v>
          </cell>
          <cell r="AJ29">
            <v>500</v>
          </cell>
          <cell r="AK29">
            <v>500</v>
          </cell>
          <cell r="AL29">
            <v>500</v>
          </cell>
          <cell r="AM29">
            <v>500</v>
          </cell>
          <cell r="AN29">
            <v>500</v>
          </cell>
          <cell r="AO29">
            <v>500</v>
          </cell>
          <cell r="AP29">
            <v>500</v>
          </cell>
          <cell r="AQ29">
            <v>650</v>
          </cell>
          <cell r="AR29">
            <v>650</v>
          </cell>
          <cell r="AS29">
            <v>650</v>
          </cell>
          <cell r="AT29">
            <v>650</v>
          </cell>
          <cell r="AU29">
            <v>650</v>
          </cell>
          <cell r="AV29">
            <v>650</v>
          </cell>
          <cell r="AW29">
            <v>650</v>
          </cell>
          <cell r="AX29">
            <v>650</v>
          </cell>
          <cell r="AY29">
            <v>650</v>
          </cell>
          <cell r="AZ29">
            <v>650</v>
          </cell>
          <cell r="BA29">
            <v>650</v>
          </cell>
          <cell r="BB29">
            <v>650</v>
          </cell>
          <cell r="BC29">
            <v>650</v>
          </cell>
          <cell r="BD29">
            <v>650</v>
          </cell>
          <cell r="BE29">
            <v>600</v>
          </cell>
          <cell r="BF29">
            <v>600</v>
          </cell>
          <cell r="BG29">
            <v>600</v>
          </cell>
          <cell r="BH29">
            <v>600</v>
          </cell>
          <cell r="BI29">
            <v>600</v>
          </cell>
          <cell r="BJ29">
            <v>600</v>
          </cell>
          <cell r="BK29">
            <v>600</v>
          </cell>
          <cell r="BL29">
            <v>600</v>
          </cell>
        </row>
        <row r="30">
          <cell r="A30" t="str">
            <v>Marketing Expense in U.K., Product 1</v>
          </cell>
          <cell r="B30" t="str">
            <v>000 Pound</v>
          </cell>
          <cell r="C30">
            <v>200</v>
          </cell>
          <cell r="D30">
            <v>90</v>
          </cell>
          <cell r="E30">
            <v>75</v>
          </cell>
          <cell r="F30">
            <v>75</v>
          </cell>
          <cell r="G30">
            <v>120</v>
          </cell>
          <cell r="H30">
            <v>120</v>
          </cell>
          <cell r="I30">
            <v>150</v>
          </cell>
          <cell r="J30">
            <v>150</v>
          </cell>
          <cell r="K30">
            <v>150</v>
          </cell>
          <cell r="L30">
            <v>150</v>
          </cell>
          <cell r="M30">
            <v>150</v>
          </cell>
          <cell r="N30">
            <v>150</v>
          </cell>
          <cell r="O30">
            <v>150</v>
          </cell>
          <cell r="P30">
            <v>100</v>
          </cell>
          <cell r="Q30">
            <v>100</v>
          </cell>
          <cell r="R30">
            <v>100</v>
          </cell>
          <cell r="S30">
            <v>150</v>
          </cell>
          <cell r="T30">
            <v>150</v>
          </cell>
          <cell r="U30">
            <v>150</v>
          </cell>
          <cell r="V30">
            <v>150</v>
          </cell>
          <cell r="W30">
            <v>150</v>
          </cell>
          <cell r="X30">
            <v>150</v>
          </cell>
          <cell r="Y30">
            <v>150</v>
          </cell>
          <cell r="Z30">
            <v>150</v>
          </cell>
          <cell r="AA30">
            <v>150</v>
          </cell>
          <cell r="AB30">
            <v>120</v>
          </cell>
          <cell r="AC30">
            <v>120</v>
          </cell>
          <cell r="AD30">
            <v>120</v>
          </cell>
          <cell r="AE30">
            <v>120</v>
          </cell>
          <cell r="AF30">
            <v>120</v>
          </cell>
          <cell r="AG30">
            <v>120</v>
          </cell>
          <cell r="AH30">
            <v>120</v>
          </cell>
          <cell r="AI30">
            <v>200</v>
          </cell>
          <cell r="AJ30">
            <v>200</v>
          </cell>
          <cell r="AK30">
            <v>200</v>
          </cell>
          <cell r="AL30">
            <v>200</v>
          </cell>
          <cell r="AM30">
            <v>200</v>
          </cell>
          <cell r="AN30">
            <v>200</v>
          </cell>
          <cell r="AO30">
            <v>200</v>
          </cell>
          <cell r="AP30">
            <v>200</v>
          </cell>
          <cell r="AQ30">
            <v>200</v>
          </cell>
          <cell r="AR30">
            <v>200</v>
          </cell>
          <cell r="AS30">
            <v>200</v>
          </cell>
          <cell r="AT30">
            <v>200</v>
          </cell>
          <cell r="AU30">
            <v>200</v>
          </cell>
          <cell r="AV30">
            <v>200</v>
          </cell>
          <cell r="AW30">
            <v>200</v>
          </cell>
          <cell r="AX30">
            <v>200</v>
          </cell>
          <cell r="AY30">
            <v>200</v>
          </cell>
          <cell r="AZ30">
            <v>200</v>
          </cell>
          <cell r="BA30">
            <v>200</v>
          </cell>
          <cell r="BB30">
            <v>200</v>
          </cell>
          <cell r="BC30">
            <v>200</v>
          </cell>
          <cell r="BD30">
            <v>200</v>
          </cell>
          <cell r="BE30">
            <v>150</v>
          </cell>
          <cell r="BF30">
            <v>150</v>
          </cell>
          <cell r="BG30">
            <v>150</v>
          </cell>
          <cell r="BH30">
            <v>150</v>
          </cell>
          <cell r="BI30">
            <v>150</v>
          </cell>
          <cell r="BJ30">
            <v>150</v>
          </cell>
          <cell r="BK30">
            <v>150</v>
          </cell>
          <cell r="BL30">
            <v>150</v>
          </cell>
        </row>
        <row r="31">
          <cell r="A31" t="str">
            <v>Marketing Expense in Germany, Product 1</v>
          </cell>
          <cell r="B31" t="str">
            <v>000 Euro</v>
          </cell>
          <cell r="C31">
            <v>300</v>
          </cell>
          <cell r="D31">
            <v>270</v>
          </cell>
          <cell r="E31">
            <v>200</v>
          </cell>
          <cell r="F31">
            <v>200</v>
          </cell>
          <cell r="G31">
            <v>250</v>
          </cell>
          <cell r="H31">
            <v>250</v>
          </cell>
          <cell r="I31">
            <v>300</v>
          </cell>
          <cell r="J31">
            <v>300</v>
          </cell>
          <cell r="K31">
            <v>300</v>
          </cell>
          <cell r="L31">
            <v>300</v>
          </cell>
          <cell r="M31">
            <v>300</v>
          </cell>
          <cell r="N31">
            <v>300</v>
          </cell>
          <cell r="O31">
            <v>300</v>
          </cell>
          <cell r="P31">
            <v>250</v>
          </cell>
          <cell r="Q31">
            <v>250</v>
          </cell>
          <cell r="R31">
            <v>250</v>
          </cell>
          <cell r="S31">
            <v>300</v>
          </cell>
          <cell r="T31">
            <v>300</v>
          </cell>
          <cell r="U31">
            <v>300</v>
          </cell>
          <cell r="V31">
            <v>300</v>
          </cell>
          <cell r="W31">
            <v>300</v>
          </cell>
          <cell r="X31">
            <v>300</v>
          </cell>
          <cell r="Y31">
            <v>300</v>
          </cell>
          <cell r="Z31">
            <v>300</v>
          </cell>
          <cell r="AA31">
            <v>300</v>
          </cell>
          <cell r="AB31">
            <v>240</v>
          </cell>
          <cell r="AC31">
            <v>240</v>
          </cell>
          <cell r="AD31">
            <v>240</v>
          </cell>
          <cell r="AE31">
            <v>240</v>
          </cell>
          <cell r="AF31">
            <v>240</v>
          </cell>
          <cell r="AG31">
            <v>240</v>
          </cell>
          <cell r="AH31">
            <v>240</v>
          </cell>
          <cell r="AI31">
            <v>300</v>
          </cell>
          <cell r="AJ31">
            <v>300</v>
          </cell>
          <cell r="AK31">
            <v>300</v>
          </cell>
          <cell r="AL31">
            <v>300</v>
          </cell>
          <cell r="AM31">
            <v>300</v>
          </cell>
          <cell r="AN31">
            <v>300</v>
          </cell>
          <cell r="AO31">
            <v>300</v>
          </cell>
          <cell r="AP31">
            <v>300</v>
          </cell>
          <cell r="AQ31">
            <v>300</v>
          </cell>
          <cell r="AR31">
            <v>300</v>
          </cell>
          <cell r="AS31">
            <v>300</v>
          </cell>
          <cell r="AT31">
            <v>300</v>
          </cell>
          <cell r="AU31">
            <v>300</v>
          </cell>
          <cell r="AV31">
            <v>300</v>
          </cell>
          <cell r="AW31">
            <v>300</v>
          </cell>
          <cell r="AX31">
            <v>300</v>
          </cell>
          <cell r="AY31">
            <v>300</v>
          </cell>
          <cell r="AZ31">
            <v>300</v>
          </cell>
          <cell r="BA31">
            <v>300</v>
          </cell>
          <cell r="BB31">
            <v>300</v>
          </cell>
          <cell r="BC31">
            <v>300</v>
          </cell>
          <cell r="BD31">
            <v>300</v>
          </cell>
          <cell r="BE31">
            <v>250</v>
          </cell>
          <cell r="BF31">
            <v>250</v>
          </cell>
          <cell r="BG31">
            <v>250</v>
          </cell>
          <cell r="BH31">
            <v>250</v>
          </cell>
          <cell r="BI31">
            <v>250</v>
          </cell>
          <cell r="BJ31">
            <v>250</v>
          </cell>
          <cell r="BK31">
            <v>250</v>
          </cell>
          <cell r="BL31">
            <v>250</v>
          </cell>
        </row>
        <row r="32">
          <cell r="A32" t="str">
            <v>Marketing Expense in U.S., Product 1</v>
          </cell>
          <cell r="B32" t="str">
            <v>000 USD</v>
          </cell>
          <cell r="C32">
            <v>500</v>
          </cell>
          <cell r="D32">
            <v>450</v>
          </cell>
          <cell r="E32">
            <v>300</v>
          </cell>
          <cell r="F32">
            <v>300</v>
          </cell>
          <cell r="G32">
            <v>450</v>
          </cell>
          <cell r="H32">
            <v>450</v>
          </cell>
          <cell r="I32">
            <v>800</v>
          </cell>
          <cell r="J32">
            <v>800</v>
          </cell>
          <cell r="K32">
            <v>800</v>
          </cell>
          <cell r="L32">
            <v>1000</v>
          </cell>
          <cell r="M32">
            <v>800</v>
          </cell>
          <cell r="N32">
            <v>1000</v>
          </cell>
          <cell r="O32">
            <v>800</v>
          </cell>
          <cell r="P32">
            <v>400</v>
          </cell>
          <cell r="Q32">
            <v>400</v>
          </cell>
          <cell r="R32">
            <v>400</v>
          </cell>
          <cell r="S32">
            <v>800</v>
          </cell>
          <cell r="T32">
            <v>800</v>
          </cell>
          <cell r="U32">
            <v>800</v>
          </cell>
          <cell r="V32">
            <v>800</v>
          </cell>
          <cell r="W32">
            <v>800</v>
          </cell>
          <cell r="X32">
            <v>800</v>
          </cell>
          <cell r="Y32">
            <v>800</v>
          </cell>
          <cell r="Z32">
            <v>800</v>
          </cell>
          <cell r="AA32">
            <v>800</v>
          </cell>
          <cell r="AB32">
            <v>640</v>
          </cell>
          <cell r="AC32">
            <v>640</v>
          </cell>
          <cell r="AD32">
            <v>640</v>
          </cell>
          <cell r="AE32">
            <v>640</v>
          </cell>
          <cell r="AF32">
            <v>640</v>
          </cell>
          <cell r="AG32">
            <v>640</v>
          </cell>
          <cell r="AH32">
            <v>640</v>
          </cell>
          <cell r="AI32">
            <v>1000</v>
          </cell>
          <cell r="AJ32">
            <v>1000</v>
          </cell>
          <cell r="AK32">
            <v>1000</v>
          </cell>
          <cell r="AL32">
            <v>1000</v>
          </cell>
          <cell r="AM32">
            <v>1000</v>
          </cell>
          <cell r="AN32">
            <v>1000</v>
          </cell>
          <cell r="AO32">
            <v>1000</v>
          </cell>
          <cell r="AP32">
            <v>1000</v>
          </cell>
          <cell r="AQ32">
            <v>1000</v>
          </cell>
          <cell r="AR32">
            <v>1000</v>
          </cell>
          <cell r="AS32">
            <v>1000</v>
          </cell>
          <cell r="AT32">
            <v>1000</v>
          </cell>
          <cell r="AU32">
            <v>1000</v>
          </cell>
          <cell r="AV32">
            <v>1000</v>
          </cell>
          <cell r="AW32">
            <v>1000</v>
          </cell>
          <cell r="AX32">
            <v>1000</v>
          </cell>
          <cell r="AY32">
            <v>1000</v>
          </cell>
          <cell r="AZ32">
            <v>1000</v>
          </cell>
          <cell r="BA32">
            <v>1000</v>
          </cell>
          <cell r="BB32">
            <v>1000</v>
          </cell>
          <cell r="BC32">
            <v>1000</v>
          </cell>
          <cell r="BD32">
            <v>1000</v>
          </cell>
          <cell r="BE32">
            <v>1000</v>
          </cell>
          <cell r="BF32">
            <v>1000</v>
          </cell>
          <cell r="BG32">
            <v>1000</v>
          </cell>
          <cell r="BH32">
            <v>1000</v>
          </cell>
          <cell r="BI32">
            <v>1000</v>
          </cell>
          <cell r="BJ32">
            <v>1000</v>
          </cell>
          <cell r="BK32">
            <v>1000</v>
          </cell>
          <cell r="BL32">
            <v>1000</v>
          </cell>
        </row>
        <row r="33">
          <cell r="A33" t="str">
            <v>Marketing Expense in Japan, Product 2</v>
          </cell>
          <cell r="B33" t="str">
            <v>000 Yen</v>
          </cell>
          <cell r="C33">
            <v>15000</v>
          </cell>
          <cell r="D33">
            <v>18000</v>
          </cell>
          <cell r="E33">
            <v>23000</v>
          </cell>
          <cell r="F33">
            <v>23000</v>
          </cell>
          <cell r="G33">
            <v>23000</v>
          </cell>
          <cell r="H33">
            <v>23000</v>
          </cell>
          <cell r="I33">
            <v>25000</v>
          </cell>
          <cell r="J33">
            <v>25000</v>
          </cell>
          <cell r="K33">
            <v>25000</v>
          </cell>
          <cell r="L33">
            <v>15000</v>
          </cell>
          <cell r="M33">
            <v>25000</v>
          </cell>
          <cell r="N33">
            <v>15000</v>
          </cell>
          <cell r="O33">
            <v>15000</v>
          </cell>
          <cell r="P33">
            <v>15000</v>
          </cell>
          <cell r="Q33">
            <v>23000</v>
          </cell>
          <cell r="R33">
            <v>23000</v>
          </cell>
          <cell r="S33">
            <v>20000</v>
          </cell>
          <cell r="T33">
            <v>20000</v>
          </cell>
          <cell r="U33">
            <v>20000</v>
          </cell>
          <cell r="V33">
            <v>20000</v>
          </cell>
          <cell r="W33">
            <v>20000</v>
          </cell>
          <cell r="X33">
            <v>20000</v>
          </cell>
          <cell r="Y33">
            <v>24000</v>
          </cell>
          <cell r="Z33">
            <v>24000</v>
          </cell>
          <cell r="AA33">
            <v>24000</v>
          </cell>
          <cell r="AB33">
            <v>24000</v>
          </cell>
          <cell r="AC33">
            <v>24000</v>
          </cell>
          <cell r="AD33">
            <v>24000</v>
          </cell>
          <cell r="AE33">
            <v>24000</v>
          </cell>
          <cell r="AF33">
            <v>24000</v>
          </cell>
          <cell r="AG33">
            <v>24000</v>
          </cell>
          <cell r="AH33">
            <v>24000</v>
          </cell>
          <cell r="AI33">
            <v>15000</v>
          </cell>
          <cell r="AJ33">
            <v>15000</v>
          </cell>
          <cell r="AK33">
            <v>15000</v>
          </cell>
          <cell r="AL33">
            <v>15000</v>
          </cell>
          <cell r="AM33">
            <v>15000</v>
          </cell>
          <cell r="AN33">
            <v>15000</v>
          </cell>
          <cell r="AO33">
            <v>15000</v>
          </cell>
          <cell r="AP33">
            <v>15000</v>
          </cell>
          <cell r="AQ33">
            <v>17000</v>
          </cell>
          <cell r="AR33">
            <v>17000</v>
          </cell>
          <cell r="AS33">
            <v>17000</v>
          </cell>
          <cell r="AT33">
            <v>17000</v>
          </cell>
          <cell r="AU33">
            <v>17000</v>
          </cell>
          <cell r="AV33">
            <v>17000</v>
          </cell>
          <cell r="AW33">
            <v>17000</v>
          </cell>
          <cell r="AX33">
            <v>17000</v>
          </cell>
          <cell r="AY33">
            <v>17000</v>
          </cell>
          <cell r="AZ33">
            <v>17000</v>
          </cell>
          <cell r="BA33">
            <v>17000</v>
          </cell>
          <cell r="BB33">
            <v>17000</v>
          </cell>
          <cell r="BC33">
            <v>17000</v>
          </cell>
          <cell r="BD33">
            <v>17000</v>
          </cell>
          <cell r="BE33">
            <v>17000</v>
          </cell>
          <cell r="BF33">
            <v>17000</v>
          </cell>
          <cell r="BG33">
            <v>17000</v>
          </cell>
          <cell r="BH33">
            <v>17000</v>
          </cell>
          <cell r="BI33">
            <v>17000</v>
          </cell>
          <cell r="BJ33">
            <v>17000</v>
          </cell>
          <cell r="BK33">
            <v>17000</v>
          </cell>
          <cell r="BL33">
            <v>17000</v>
          </cell>
        </row>
        <row r="34">
          <cell r="A34" t="str">
            <v>Marketing Expense in Mexico, Product 2</v>
          </cell>
          <cell r="B34" t="str">
            <v>000 Peso</v>
          </cell>
          <cell r="C34">
            <v>3000</v>
          </cell>
          <cell r="D34">
            <v>1080</v>
          </cell>
          <cell r="E34">
            <v>1500</v>
          </cell>
          <cell r="F34">
            <v>1500</v>
          </cell>
          <cell r="G34">
            <v>1500</v>
          </cell>
          <cell r="H34">
            <v>1500</v>
          </cell>
          <cell r="I34">
            <v>1500</v>
          </cell>
          <cell r="J34">
            <v>1500</v>
          </cell>
          <cell r="K34">
            <v>1500</v>
          </cell>
          <cell r="L34">
            <v>700</v>
          </cell>
          <cell r="M34">
            <v>1500</v>
          </cell>
          <cell r="N34">
            <v>700</v>
          </cell>
          <cell r="O34">
            <v>3000</v>
          </cell>
          <cell r="P34">
            <v>700</v>
          </cell>
          <cell r="Q34">
            <v>1100</v>
          </cell>
          <cell r="R34">
            <v>1100</v>
          </cell>
          <cell r="S34">
            <v>1000</v>
          </cell>
          <cell r="T34">
            <v>1000</v>
          </cell>
          <cell r="U34">
            <v>1000</v>
          </cell>
          <cell r="V34">
            <v>1000</v>
          </cell>
          <cell r="W34">
            <v>1000</v>
          </cell>
          <cell r="X34">
            <v>1000</v>
          </cell>
          <cell r="Y34">
            <v>1200</v>
          </cell>
          <cell r="Z34">
            <v>1200</v>
          </cell>
          <cell r="AA34">
            <v>1200</v>
          </cell>
          <cell r="AB34">
            <v>1200</v>
          </cell>
          <cell r="AC34">
            <v>1200</v>
          </cell>
          <cell r="AD34">
            <v>1200</v>
          </cell>
          <cell r="AE34">
            <v>1200</v>
          </cell>
          <cell r="AF34">
            <v>1200</v>
          </cell>
          <cell r="AG34">
            <v>1200</v>
          </cell>
          <cell r="AH34">
            <v>1200</v>
          </cell>
          <cell r="AI34">
            <v>500</v>
          </cell>
          <cell r="AJ34">
            <v>500</v>
          </cell>
          <cell r="AK34">
            <v>500</v>
          </cell>
          <cell r="AL34">
            <v>500</v>
          </cell>
          <cell r="AM34">
            <v>500</v>
          </cell>
          <cell r="AN34">
            <v>500</v>
          </cell>
          <cell r="AO34">
            <v>500</v>
          </cell>
          <cell r="AP34">
            <v>500</v>
          </cell>
          <cell r="AQ34">
            <v>600</v>
          </cell>
          <cell r="AR34">
            <v>600</v>
          </cell>
          <cell r="AS34">
            <v>600</v>
          </cell>
          <cell r="AT34">
            <v>600</v>
          </cell>
          <cell r="AU34">
            <v>600</v>
          </cell>
          <cell r="AV34">
            <v>600</v>
          </cell>
          <cell r="AW34">
            <v>600</v>
          </cell>
          <cell r="AX34">
            <v>600</v>
          </cell>
          <cell r="AY34">
            <v>600</v>
          </cell>
          <cell r="AZ34">
            <v>600</v>
          </cell>
          <cell r="BA34">
            <v>600</v>
          </cell>
          <cell r="BB34">
            <v>600</v>
          </cell>
          <cell r="BC34">
            <v>600</v>
          </cell>
          <cell r="BD34">
            <v>600</v>
          </cell>
          <cell r="BE34">
            <v>800</v>
          </cell>
          <cell r="BF34">
            <v>800</v>
          </cell>
          <cell r="BG34">
            <v>800</v>
          </cell>
          <cell r="BH34">
            <v>800</v>
          </cell>
          <cell r="BI34">
            <v>800</v>
          </cell>
          <cell r="BJ34">
            <v>800</v>
          </cell>
          <cell r="BK34">
            <v>800</v>
          </cell>
          <cell r="BL34">
            <v>800</v>
          </cell>
        </row>
        <row r="35">
          <cell r="A35" t="str">
            <v>Marketing Expense in China, Product 2</v>
          </cell>
          <cell r="B35" t="str">
            <v>000 Yuan</v>
          </cell>
          <cell r="C35">
            <v>2500</v>
          </cell>
          <cell r="D35">
            <v>810</v>
          </cell>
          <cell r="E35">
            <v>1100</v>
          </cell>
          <cell r="F35">
            <v>1100</v>
          </cell>
          <cell r="G35">
            <v>1100</v>
          </cell>
          <cell r="H35">
            <v>1100</v>
          </cell>
          <cell r="I35">
            <v>1100</v>
          </cell>
          <cell r="J35">
            <v>1100</v>
          </cell>
          <cell r="K35">
            <v>1100</v>
          </cell>
          <cell r="L35">
            <v>500</v>
          </cell>
          <cell r="M35">
            <v>1100</v>
          </cell>
          <cell r="N35">
            <v>500</v>
          </cell>
          <cell r="O35">
            <v>2500</v>
          </cell>
          <cell r="P35">
            <v>500</v>
          </cell>
          <cell r="Q35">
            <v>900</v>
          </cell>
          <cell r="R35">
            <v>900</v>
          </cell>
          <cell r="S35">
            <v>1000</v>
          </cell>
          <cell r="T35">
            <v>1000</v>
          </cell>
          <cell r="U35">
            <v>1000</v>
          </cell>
          <cell r="V35">
            <v>1000</v>
          </cell>
          <cell r="W35">
            <v>1000</v>
          </cell>
          <cell r="X35">
            <v>1000</v>
          </cell>
          <cell r="Y35">
            <v>1200</v>
          </cell>
          <cell r="Z35">
            <v>1200</v>
          </cell>
          <cell r="AA35">
            <v>1200</v>
          </cell>
          <cell r="AB35">
            <v>1200</v>
          </cell>
          <cell r="AC35">
            <v>1200</v>
          </cell>
          <cell r="AD35">
            <v>1200</v>
          </cell>
          <cell r="AE35">
            <v>1200</v>
          </cell>
          <cell r="AF35">
            <v>1200</v>
          </cell>
          <cell r="AG35">
            <v>1200</v>
          </cell>
          <cell r="AH35">
            <v>1200</v>
          </cell>
          <cell r="AI35">
            <v>500</v>
          </cell>
          <cell r="AJ35">
            <v>500</v>
          </cell>
          <cell r="AK35">
            <v>500</v>
          </cell>
          <cell r="AL35">
            <v>500</v>
          </cell>
          <cell r="AM35">
            <v>500</v>
          </cell>
          <cell r="AN35">
            <v>500</v>
          </cell>
          <cell r="AO35">
            <v>500</v>
          </cell>
          <cell r="AP35">
            <v>500</v>
          </cell>
          <cell r="AQ35">
            <v>600</v>
          </cell>
          <cell r="AR35">
            <v>600</v>
          </cell>
          <cell r="AS35">
            <v>600</v>
          </cell>
          <cell r="AT35">
            <v>600</v>
          </cell>
          <cell r="AU35">
            <v>600</v>
          </cell>
          <cell r="AV35">
            <v>600</v>
          </cell>
          <cell r="AW35">
            <v>600</v>
          </cell>
          <cell r="AX35">
            <v>600</v>
          </cell>
          <cell r="AY35">
            <v>600</v>
          </cell>
          <cell r="AZ35">
            <v>600</v>
          </cell>
          <cell r="BA35">
            <v>600</v>
          </cell>
          <cell r="BB35">
            <v>600</v>
          </cell>
          <cell r="BC35">
            <v>600</v>
          </cell>
          <cell r="BD35">
            <v>600</v>
          </cell>
          <cell r="BE35">
            <v>800</v>
          </cell>
          <cell r="BF35">
            <v>800</v>
          </cell>
          <cell r="BG35">
            <v>800</v>
          </cell>
          <cell r="BH35">
            <v>800</v>
          </cell>
          <cell r="BI35">
            <v>800</v>
          </cell>
          <cell r="BJ35">
            <v>800</v>
          </cell>
          <cell r="BK35">
            <v>800</v>
          </cell>
          <cell r="BL35">
            <v>880</v>
          </cell>
        </row>
        <row r="36">
          <cell r="A36" t="str">
            <v>Marketing Expense in U.K., Product 2</v>
          </cell>
          <cell r="B36" t="str">
            <v>000 Pound</v>
          </cell>
          <cell r="C36">
            <v>200</v>
          </cell>
          <cell r="D36">
            <v>90</v>
          </cell>
          <cell r="E36">
            <v>160</v>
          </cell>
          <cell r="F36">
            <v>160</v>
          </cell>
          <cell r="G36">
            <v>160</v>
          </cell>
          <cell r="H36">
            <v>160</v>
          </cell>
          <cell r="I36">
            <v>160</v>
          </cell>
          <cell r="J36">
            <v>160</v>
          </cell>
          <cell r="K36">
            <v>160</v>
          </cell>
          <cell r="L36">
            <v>160</v>
          </cell>
          <cell r="M36">
            <v>160</v>
          </cell>
          <cell r="N36">
            <v>160</v>
          </cell>
          <cell r="O36">
            <v>200</v>
          </cell>
          <cell r="P36">
            <v>160</v>
          </cell>
          <cell r="Q36">
            <v>160</v>
          </cell>
          <cell r="R36">
            <v>160</v>
          </cell>
          <cell r="S36">
            <v>100</v>
          </cell>
          <cell r="T36">
            <v>100</v>
          </cell>
          <cell r="U36">
            <v>100</v>
          </cell>
          <cell r="V36">
            <v>100</v>
          </cell>
          <cell r="W36">
            <v>100</v>
          </cell>
          <cell r="X36">
            <v>100</v>
          </cell>
          <cell r="Y36">
            <v>100</v>
          </cell>
          <cell r="Z36">
            <v>100</v>
          </cell>
          <cell r="AA36">
            <v>100</v>
          </cell>
          <cell r="AB36">
            <v>120</v>
          </cell>
          <cell r="AC36">
            <v>120</v>
          </cell>
          <cell r="AD36">
            <v>120</v>
          </cell>
          <cell r="AE36">
            <v>120</v>
          </cell>
          <cell r="AF36">
            <v>120</v>
          </cell>
          <cell r="AG36">
            <v>120</v>
          </cell>
          <cell r="AH36">
            <v>120</v>
          </cell>
          <cell r="AI36">
            <v>250</v>
          </cell>
          <cell r="AJ36">
            <v>250</v>
          </cell>
          <cell r="AK36">
            <v>250</v>
          </cell>
          <cell r="AL36">
            <v>250</v>
          </cell>
          <cell r="AM36">
            <v>250</v>
          </cell>
          <cell r="AN36">
            <v>250</v>
          </cell>
          <cell r="AO36">
            <v>250</v>
          </cell>
          <cell r="AP36">
            <v>250</v>
          </cell>
          <cell r="AQ36">
            <v>280</v>
          </cell>
          <cell r="AR36">
            <v>280</v>
          </cell>
          <cell r="AS36">
            <v>280</v>
          </cell>
          <cell r="AT36">
            <v>280</v>
          </cell>
          <cell r="AU36">
            <v>280</v>
          </cell>
          <cell r="AV36">
            <v>280</v>
          </cell>
          <cell r="AW36">
            <v>280</v>
          </cell>
          <cell r="AX36">
            <v>280</v>
          </cell>
          <cell r="AY36">
            <v>280</v>
          </cell>
          <cell r="AZ36">
            <v>280</v>
          </cell>
          <cell r="BA36">
            <v>280</v>
          </cell>
          <cell r="BB36">
            <v>280</v>
          </cell>
          <cell r="BC36">
            <v>280</v>
          </cell>
          <cell r="BD36">
            <v>280</v>
          </cell>
          <cell r="BE36">
            <v>200</v>
          </cell>
          <cell r="BF36">
            <v>200</v>
          </cell>
          <cell r="BG36">
            <v>200</v>
          </cell>
          <cell r="BH36">
            <v>200</v>
          </cell>
          <cell r="BI36">
            <v>200</v>
          </cell>
          <cell r="BJ36">
            <v>200</v>
          </cell>
          <cell r="BK36">
            <v>200</v>
          </cell>
          <cell r="BL36">
            <v>220</v>
          </cell>
        </row>
        <row r="37">
          <cell r="A37" t="str">
            <v>Marketing Expense in Germany, Product 2</v>
          </cell>
          <cell r="B37" t="str">
            <v>000 Euro</v>
          </cell>
          <cell r="C37">
            <v>400</v>
          </cell>
          <cell r="D37">
            <v>225</v>
          </cell>
          <cell r="E37">
            <v>550</v>
          </cell>
          <cell r="F37">
            <v>550</v>
          </cell>
          <cell r="G37">
            <v>550</v>
          </cell>
          <cell r="H37">
            <v>550</v>
          </cell>
          <cell r="I37">
            <v>550</v>
          </cell>
          <cell r="J37">
            <v>550</v>
          </cell>
          <cell r="K37">
            <v>550</v>
          </cell>
          <cell r="L37">
            <v>550</v>
          </cell>
          <cell r="M37">
            <v>550</v>
          </cell>
          <cell r="N37">
            <v>550</v>
          </cell>
          <cell r="O37">
            <v>400</v>
          </cell>
          <cell r="P37">
            <v>550</v>
          </cell>
          <cell r="Q37">
            <v>650</v>
          </cell>
          <cell r="R37">
            <v>650</v>
          </cell>
          <cell r="S37">
            <v>200</v>
          </cell>
          <cell r="T37">
            <v>200</v>
          </cell>
          <cell r="U37">
            <v>200</v>
          </cell>
          <cell r="V37">
            <v>200</v>
          </cell>
          <cell r="W37">
            <v>200</v>
          </cell>
          <cell r="X37">
            <v>200</v>
          </cell>
          <cell r="Y37">
            <v>200</v>
          </cell>
          <cell r="Z37">
            <v>200</v>
          </cell>
          <cell r="AA37">
            <v>200</v>
          </cell>
          <cell r="AB37">
            <v>240</v>
          </cell>
          <cell r="AC37">
            <v>240</v>
          </cell>
          <cell r="AD37">
            <v>240</v>
          </cell>
          <cell r="AE37">
            <v>240</v>
          </cell>
          <cell r="AF37">
            <v>240</v>
          </cell>
          <cell r="AG37">
            <v>240</v>
          </cell>
          <cell r="AH37">
            <v>240</v>
          </cell>
          <cell r="AI37">
            <v>350</v>
          </cell>
          <cell r="AJ37">
            <v>350</v>
          </cell>
          <cell r="AK37">
            <v>350</v>
          </cell>
          <cell r="AL37">
            <v>350</v>
          </cell>
          <cell r="AM37">
            <v>350</v>
          </cell>
          <cell r="AN37">
            <v>350</v>
          </cell>
          <cell r="AO37">
            <v>350</v>
          </cell>
          <cell r="AP37">
            <v>350</v>
          </cell>
          <cell r="AQ37">
            <v>400</v>
          </cell>
          <cell r="AR37">
            <v>400</v>
          </cell>
          <cell r="AS37">
            <v>400</v>
          </cell>
          <cell r="AT37">
            <v>400</v>
          </cell>
          <cell r="AU37">
            <v>400</v>
          </cell>
          <cell r="AV37">
            <v>400</v>
          </cell>
          <cell r="AW37">
            <v>400</v>
          </cell>
          <cell r="AX37">
            <v>400</v>
          </cell>
          <cell r="AY37">
            <v>400</v>
          </cell>
          <cell r="AZ37">
            <v>400</v>
          </cell>
          <cell r="BA37">
            <v>400</v>
          </cell>
          <cell r="BB37">
            <v>400</v>
          </cell>
          <cell r="BC37">
            <v>400</v>
          </cell>
          <cell r="BD37">
            <v>400</v>
          </cell>
          <cell r="BE37">
            <v>350</v>
          </cell>
          <cell r="BF37">
            <v>350</v>
          </cell>
          <cell r="BG37">
            <v>350</v>
          </cell>
          <cell r="BH37">
            <v>350</v>
          </cell>
          <cell r="BI37">
            <v>350</v>
          </cell>
          <cell r="BJ37">
            <v>350</v>
          </cell>
          <cell r="BK37">
            <v>350</v>
          </cell>
          <cell r="BL37">
            <v>350</v>
          </cell>
        </row>
        <row r="38">
          <cell r="A38" t="str">
            <v>Marketing Expense in U.S., Product 2</v>
          </cell>
          <cell r="B38" t="str">
            <v>000 USD</v>
          </cell>
          <cell r="C38">
            <v>350</v>
          </cell>
          <cell r="D38">
            <v>405</v>
          </cell>
          <cell r="E38">
            <v>700</v>
          </cell>
          <cell r="F38">
            <v>700</v>
          </cell>
          <cell r="G38">
            <v>700</v>
          </cell>
          <cell r="H38">
            <v>700</v>
          </cell>
          <cell r="I38">
            <v>700</v>
          </cell>
          <cell r="J38">
            <v>700</v>
          </cell>
          <cell r="K38">
            <v>700</v>
          </cell>
          <cell r="L38">
            <v>1000</v>
          </cell>
          <cell r="M38">
            <v>700</v>
          </cell>
          <cell r="N38">
            <v>1000</v>
          </cell>
          <cell r="O38">
            <v>350</v>
          </cell>
          <cell r="P38">
            <v>1000</v>
          </cell>
          <cell r="Q38">
            <v>900</v>
          </cell>
          <cell r="R38">
            <v>900</v>
          </cell>
          <cell r="S38">
            <v>550</v>
          </cell>
          <cell r="T38">
            <v>550</v>
          </cell>
          <cell r="U38">
            <v>550</v>
          </cell>
          <cell r="V38">
            <v>550</v>
          </cell>
          <cell r="W38">
            <v>550</v>
          </cell>
          <cell r="X38">
            <v>550</v>
          </cell>
          <cell r="Y38">
            <v>550</v>
          </cell>
          <cell r="Z38">
            <v>550</v>
          </cell>
          <cell r="AA38">
            <v>550</v>
          </cell>
          <cell r="AB38">
            <v>660</v>
          </cell>
          <cell r="AC38">
            <v>660</v>
          </cell>
          <cell r="AD38">
            <v>660</v>
          </cell>
          <cell r="AE38">
            <v>660</v>
          </cell>
          <cell r="AF38">
            <v>660</v>
          </cell>
          <cell r="AG38">
            <v>660</v>
          </cell>
          <cell r="AH38">
            <v>660</v>
          </cell>
          <cell r="AI38">
            <v>1000</v>
          </cell>
          <cell r="AJ38">
            <v>1000</v>
          </cell>
          <cell r="AK38">
            <v>1000</v>
          </cell>
          <cell r="AL38">
            <v>1000</v>
          </cell>
          <cell r="AM38">
            <v>1000</v>
          </cell>
          <cell r="AN38">
            <v>1000</v>
          </cell>
          <cell r="AO38">
            <v>1000</v>
          </cell>
          <cell r="AP38">
            <v>1000</v>
          </cell>
          <cell r="AQ38">
            <v>1200</v>
          </cell>
          <cell r="AR38">
            <v>1200</v>
          </cell>
          <cell r="AS38">
            <v>1200</v>
          </cell>
          <cell r="AT38">
            <v>1200</v>
          </cell>
          <cell r="AU38">
            <v>1200</v>
          </cell>
          <cell r="AV38">
            <v>1200</v>
          </cell>
          <cell r="AW38">
            <v>1200</v>
          </cell>
          <cell r="AX38">
            <v>1200</v>
          </cell>
          <cell r="AY38">
            <v>1200</v>
          </cell>
          <cell r="AZ38">
            <v>1200</v>
          </cell>
          <cell r="BA38">
            <v>1200</v>
          </cell>
          <cell r="BB38">
            <v>1200</v>
          </cell>
          <cell r="BC38">
            <v>1200</v>
          </cell>
          <cell r="BD38">
            <v>1200</v>
          </cell>
          <cell r="BE38">
            <v>1200</v>
          </cell>
          <cell r="BF38">
            <v>1200</v>
          </cell>
          <cell r="BG38">
            <v>1200</v>
          </cell>
          <cell r="BH38">
            <v>1200</v>
          </cell>
          <cell r="BI38">
            <v>1200</v>
          </cell>
          <cell r="BJ38">
            <v>1200</v>
          </cell>
          <cell r="BK38">
            <v>1200</v>
          </cell>
          <cell r="BL38">
            <v>1200</v>
          </cell>
        </row>
        <row r="39">
          <cell r="A39" t="str">
            <v>GreenP1</v>
          </cell>
          <cell r="B39" t="str">
            <v>000 USD</v>
          </cell>
          <cell r="C39">
            <v>150</v>
          </cell>
          <cell r="D39">
            <v>175</v>
          </cell>
          <cell r="E39">
            <v>350</v>
          </cell>
          <cell r="F39">
            <v>400</v>
          </cell>
          <cell r="G39">
            <v>0</v>
          </cell>
          <cell r="H39">
            <v>0</v>
          </cell>
          <cell r="I39">
            <v>400</v>
          </cell>
          <cell r="J39">
            <v>300</v>
          </cell>
          <cell r="K39">
            <v>200</v>
          </cell>
          <cell r="L39">
            <v>200</v>
          </cell>
          <cell r="M39">
            <v>300</v>
          </cell>
          <cell r="N39">
            <v>400</v>
          </cell>
          <cell r="O39">
            <v>500</v>
          </cell>
          <cell r="P39">
            <v>200</v>
          </cell>
          <cell r="Q39">
            <v>100</v>
          </cell>
          <cell r="R39">
            <v>200</v>
          </cell>
          <cell r="S39">
            <v>200</v>
          </cell>
          <cell r="T39">
            <v>200</v>
          </cell>
          <cell r="U39">
            <v>200</v>
          </cell>
          <cell r="V39">
            <v>200</v>
          </cell>
          <cell r="W39">
            <v>200</v>
          </cell>
          <cell r="X39">
            <v>400</v>
          </cell>
          <cell r="Y39">
            <v>400</v>
          </cell>
          <cell r="Z39">
            <v>400</v>
          </cell>
          <cell r="AA39">
            <v>400</v>
          </cell>
          <cell r="AB39">
            <v>300</v>
          </cell>
          <cell r="AC39">
            <v>300</v>
          </cell>
          <cell r="AD39">
            <v>300</v>
          </cell>
          <cell r="AE39">
            <v>300</v>
          </cell>
          <cell r="AF39">
            <v>300</v>
          </cell>
          <cell r="AG39">
            <v>300</v>
          </cell>
          <cell r="AH39">
            <v>300</v>
          </cell>
          <cell r="AI39">
            <v>500</v>
          </cell>
          <cell r="AJ39">
            <v>500</v>
          </cell>
          <cell r="AK39">
            <v>700</v>
          </cell>
          <cell r="AL39">
            <v>700</v>
          </cell>
          <cell r="AM39">
            <v>700</v>
          </cell>
          <cell r="AN39">
            <v>700</v>
          </cell>
          <cell r="AO39">
            <v>700</v>
          </cell>
          <cell r="AP39">
            <v>700</v>
          </cell>
          <cell r="AQ39">
            <v>900</v>
          </cell>
          <cell r="AR39">
            <v>900</v>
          </cell>
          <cell r="AS39">
            <v>900</v>
          </cell>
          <cell r="AT39">
            <v>900</v>
          </cell>
          <cell r="AU39">
            <v>900</v>
          </cell>
          <cell r="AV39">
            <v>900</v>
          </cell>
          <cell r="AW39">
            <v>700</v>
          </cell>
          <cell r="AX39">
            <v>700</v>
          </cell>
          <cell r="AY39">
            <v>700</v>
          </cell>
          <cell r="AZ39">
            <v>700</v>
          </cell>
          <cell r="BA39">
            <v>750</v>
          </cell>
          <cell r="BB39">
            <v>700</v>
          </cell>
          <cell r="BC39">
            <v>800</v>
          </cell>
          <cell r="BD39">
            <v>800</v>
          </cell>
          <cell r="BE39">
            <v>800</v>
          </cell>
          <cell r="BF39">
            <v>800</v>
          </cell>
          <cell r="BG39">
            <v>800</v>
          </cell>
          <cell r="BH39">
            <v>800</v>
          </cell>
          <cell r="BI39">
            <v>800</v>
          </cell>
          <cell r="BJ39">
            <v>800</v>
          </cell>
          <cell r="BK39">
            <v>1000</v>
          </cell>
          <cell r="BL39">
            <v>1000</v>
          </cell>
        </row>
        <row r="40">
          <cell r="A40" t="str">
            <v>GreenP2</v>
          </cell>
          <cell r="B40" t="str">
            <v>000 USD</v>
          </cell>
          <cell r="C40">
            <v>225</v>
          </cell>
          <cell r="D40">
            <v>275</v>
          </cell>
          <cell r="E40">
            <v>525</v>
          </cell>
          <cell r="F40">
            <v>600</v>
          </cell>
          <cell r="G40">
            <v>0</v>
          </cell>
          <cell r="H40">
            <v>0</v>
          </cell>
          <cell r="I40">
            <v>600</v>
          </cell>
          <cell r="J40">
            <v>450</v>
          </cell>
          <cell r="K40">
            <v>300</v>
          </cell>
          <cell r="L40">
            <v>300</v>
          </cell>
          <cell r="M40">
            <v>450</v>
          </cell>
          <cell r="N40">
            <v>600</v>
          </cell>
          <cell r="O40">
            <v>750</v>
          </cell>
          <cell r="P40">
            <v>300</v>
          </cell>
          <cell r="Q40">
            <v>150</v>
          </cell>
          <cell r="R40">
            <v>300</v>
          </cell>
          <cell r="S40">
            <v>300</v>
          </cell>
          <cell r="T40">
            <v>300</v>
          </cell>
          <cell r="U40">
            <v>300</v>
          </cell>
          <cell r="V40">
            <v>300</v>
          </cell>
          <cell r="W40">
            <v>300</v>
          </cell>
          <cell r="X40">
            <v>600</v>
          </cell>
          <cell r="Y40">
            <v>600</v>
          </cell>
          <cell r="Z40">
            <v>600</v>
          </cell>
          <cell r="AA40">
            <v>600</v>
          </cell>
          <cell r="AB40">
            <v>500</v>
          </cell>
          <cell r="AC40">
            <v>500</v>
          </cell>
          <cell r="AD40">
            <v>500</v>
          </cell>
          <cell r="AE40">
            <v>500</v>
          </cell>
          <cell r="AF40">
            <v>500</v>
          </cell>
          <cell r="AG40">
            <v>500</v>
          </cell>
          <cell r="AH40">
            <v>500</v>
          </cell>
          <cell r="AI40">
            <v>700</v>
          </cell>
          <cell r="AJ40">
            <v>700</v>
          </cell>
          <cell r="AK40">
            <v>800</v>
          </cell>
          <cell r="AL40">
            <v>800</v>
          </cell>
          <cell r="AM40">
            <v>800</v>
          </cell>
          <cell r="AN40">
            <v>800</v>
          </cell>
          <cell r="AO40">
            <v>800</v>
          </cell>
          <cell r="AP40">
            <v>800</v>
          </cell>
          <cell r="AQ40">
            <v>1100</v>
          </cell>
          <cell r="AR40">
            <v>1100</v>
          </cell>
          <cell r="AS40">
            <v>1100</v>
          </cell>
          <cell r="AT40">
            <v>1100</v>
          </cell>
          <cell r="AU40">
            <v>1100</v>
          </cell>
          <cell r="AV40">
            <v>1100</v>
          </cell>
          <cell r="AW40">
            <v>900</v>
          </cell>
          <cell r="AX40">
            <v>900</v>
          </cell>
          <cell r="AY40">
            <v>900</v>
          </cell>
          <cell r="AZ40">
            <v>900</v>
          </cell>
          <cell r="BA40">
            <v>950</v>
          </cell>
          <cell r="BB40">
            <v>900</v>
          </cell>
          <cell r="BC40">
            <v>1100</v>
          </cell>
          <cell r="BD40">
            <v>1100</v>
          </cell>
          <cell r="BE40">
            <v>1100</v>
          </cell>
          <cell r="BF40">
            <v>1100</v>
          </cell>
          <cell r="BG40">
            <v>1100</v>
          </cell>
          <cell r="BH40">
            <v>1100</v>
          </cell>
          <cell r="BI40">
            <v>1100</v>
          </cell>
          <cell r="BJ40">
            <v>1100</v>
          </cell>
          <cell r="BK40">
            <v>1375</v>
          </cell>
          <cell r="BL40">
            <v>1375</v>
          </cell>
        </row>
        <row r="41">
          <cell r="A41" t="str">
            <v>Consulting Marketing, Total USD</v>
          </cell>
          <cell r="B41" t="str">
            <v>000 USD</v>
          </cell>
          <cell r="C41">
            <v>350</v>
          </cell>
          <cell r="D41">
            <v>350</v>
          </cell>
          <cell r="E41">
            <v>400</v>
          </cell>
          <cell r="F41">
            <v>400</v>
          </cell>
          <cell r="G41">
            <v>400</v>
          </cell>
          <cell r="H41">
            <v>400</v>
          </cell>
          <cell r="I41">
            <v>400</v>
          </cell>
          <cell r="J41">
            <v>400</v>
          </cell>
          <cell r="K41">
            <v>400</v>
          </cell>
          <cell r="L41">
            <v>400</v>
          </cell>
          <cell r="M41">
            <v>400</v>
          </cell>
          <cell r="N41">
            <v>350</v>
          </cell>
          <cell r="O41">
            <v>350</v>
          </cell>
          <cell r="P41">
            <v>300</v>
          </cell>
          <cell r="Q41">
            <v>300</v>
          </cell>
          <cell r="R41">
            <v>300</v>
          </cell>
          <cell r="S41">
            <v>250</v>
          </cell>
          <cell r="T41">
            <v>250</v>
          </cell>
          <cell r="U41">
            <v>250</v>
          </cell>
          <cell r="V41">
            <v>250</v>
          </cell>
          <cell r="W41">
            <v>250</v>
          </cell>
          <cell r="X41">
            <v>250</v>
          </cell>
          <cell r="Y41">
            <v>250</v>
          </cell>
          <cell r="Z41">
            <v>250</v>
          </cell>
          <cell r="AA41">
            <v>250</v>
          </cell>
          <cell r="AB41">
            <v>400</v>
          </cell>
          <cell r="AC41">
            <v>400</v>
          </cell>
          <cell r="AD41">
            <v>400</v>
          </cell>
          <cell r="AE41">
            <v>400</v>
          </cell>
          <cell r="AF41">
            <v>400</v>
          </cell>
          <cell r="AG41">
            <v>400</v>
          </cell>
          <cell r="AH41">
            <v>400</v>
          </cell>
          <cell r="AI41">
            <v>400</v>
          </cell>
          <cell r="AJ41">
            <v>400</v>
          </cell>
          <cell r="AK41">
            <v>400</v>
          </cell>
          <cell r="AL41">
            <v>400</v>
          </cell>
          <cell r="AM41">
            <v>400</v>
          </cell>
          <cell r="AN41">
            <v>400</v>
          </cell>
          <cell r="AO41">
            <v>400</v>
          </cell>
          <cell r="AP41">
            <v>400</v>
          </cell>
          <cell r="AQ41">
            <v>400</v>
          </cell>
          <cell r="AR41">
            <v>400</v>
          </cell>
          <cell r="AS41">
            <v>400</v>
          </cell>
          <cell r="AT41">
            <v>400</v>
          </cell>
          <cell r="AU41">
            <v>400</v>
          </cell>
          <cell r="AV41">
            <v>400</v>
          </cell>
          <cell r="AW41">
            <v>400</v>
          </cell>
          <cell r="AX41">
            <v>400</v>
          </cell>
          <cell r="AY41">
            <v>400</v>
          </cell>
          <cell r="AZ41">
            <v>400</v>
          </cell>
          <cell r="BA41">
            <v>400</v>
          </cell>
          <cell r="BB41">
            <v>400</v>
          </cell>
          <cell r="BC41">
            <v>400</v>
          </cell>
          <cell r="BD41">
            <v>400</v>
          </cell>
          <cell r="BE41">
            <v>400</v>
          </cell>
          <cell r="BF41">
            <v>400</v>
          </cell>
          <cell r="BG41">
            <v>400</v>
          </cell>
          <cell r="BH41">
            <v>400</v>
          </cell>
          <cell r="BI41">
            <v>400</v>
          </cell>
          <cell r="BJ41">
            <v>400</v>
          </cell>
          <cell r="BK41">
            <v>400</v>
          </cell>
          <cell r="BL41">
            <v>400</v>
          </cell>
        </row>
        <row r="42">
          <cell r="A42" t="str">
            <v>Consulting Marketing, % to Japan</v>
          </cell>
          <cell r="B42" t="str">
            <v>0 to 100</v>
          </cell>
          <cell r="C42">
            <v>20</v>
          </cell>
          <cell r="D42">
            <v>10</v>
          </cell>
          <cell r="E42">
            <v>10</v>
          </cell>
          <cell r="F42">
            <v>10</v>
          </cell>
          <cell r="G42">
            <v>10</v>
          </cell>
          <cell r="H42">
            <v>10</v>
          </cell>
          <cell r="I42">
            <v>30</v>
          </cell>
          <cell r="J42">
            <v>30</v>
          </cell>
          <cell r="K42">
            <v>30</v>
          </cell>
          <cell r="L42">
            <v>30</v>
          </cell>
          <cell r="M42">
            <v>30</v>
          </cell>
          <cell r="N42">
            <v>30</v>
          </cell>
          <cell r="O42">
            <v>30</v>
          </cell>
          <cell r="P42">
            <v>30</v>
          </cell>
          <cell r="Q42">
            <v>30</v>
          </cell>
          <cell r="R42">
            <v>30</v>
          </cell>
          <cell r="S42">
            <v>30</v>
          </cell>
          <cell r="T42">
            <v>30</v>
          </cell>
          <cell r="U42">
            <v>30</v>
          </cell>
          <cell r="V42">
            <v>30</v>
          </cell>
          <cell r="W42">
            <v>30</v>
          </cell>
          <cell r="X42">
            <v>30</v>
          </cell>
          <cell r="Y42">
            <v>30</v>
          </cell>
          <cell r="Z42">
            <v>30</v>
          </cell>
          <cell r="AA42">
            <v>30</v>
          </cell>
          <cell r="AB42">
            <v>30</v>
          </cell>
          <cell r="AC42">
            <v>30</v>
          </cell>
          <cell r="AD42">
            <v>30</v>
          </cell>
          <cell r="AE42">
            <v>30</v>
          </cell>
          <cell r="AF42">
            <v>30</v>
          </cell>
          <cell r="AG42">
            <v>30</v>
          </cell>
          <cell r="AH42">
            <v>30</v>
          </cell>
          <cell r="AI42">
            <v>30</v>
          </cell>
          <cell r="AJ42">
            <v>30</v>
          </cell>
          <cell r="AK42">
            <v>30</v>
          </cell>
          <cell r="AL42">
            <v>30</v>
          </cell>
          <cell r="AM42">
            <v>30</v>
          </cell>
          <cell r="AN42">
            <v>30</v>
          </cell>
          <cell r="AO42">
            <v>30</v>
          </cell>
          <cell r="AP42">
            <v>30</v>
          </cell>
          <cell r="AQ42">
            <v>30</v>
          </cell>
          <cell r="AR42">
            <v>30</v>
          </cell>
          <cell r="AS42">
            <v>30</v>
          </cell>
          <cell r="AT42">
            <v>30</v>
          </cell>
          <cell r="AU42">
            <v>30</v>
          </cell>
          <cell r="AV42">
            <v>30</v>
          </cell>
          <cell r="AW42">
            <v>30</v>
          </cell>
          <cell r="AX42">
            <v>30</v>
          </cell>
          <cell r="AY42">
            <v>30</v>
          </cell>
          <cell r="AZ42">
            <v>30</v>
          </cell>
          <cell r="BA42">
            <v>30</v>
          </cell>
          <cell r="BB42">
            <v>30</v>
          </cell>
          <cell r="BC42">
            <v>30</v>
          </cell>
          <cell r="BD42">
            <v>30</v>
          </cell>
          <cell r="BE42">
            <v>30</v>
          </cell>
          <cell r="BF42">
            <v>30</v>
          </cell>
          <cell r="BG42">
            <v>30</v>
          </cell>
          <cell r="BH42">
            <v>30</v>
          </cell>
          <cell r="BI42">
            <v>30</v>
          </cell>
          <cell r="BJ42">
            <v>30</v>
          </cell>
          <cell r="BK42">
            <v>30</v>
          </cell>
          <cell r="BL42">
            <v>0</v>
          </cell>
        </row>
        <row r="43">
          <cell r="A43" t="str">
            <v>Consulting Marketing, % to Mexico</v>
          </cell>
          <cell r="B43" t="str">
            <v>0 to 100</v>
          </cell>
          <cell r="C43">
            <v>10</v>
          </cell>
          <cell r="D43">
            <v>10</v>
          </cell>
          <cell r="E43">
            <v>10</v>
          </cell>
          <cell r="F43">
            <v>10</v>
          </cell>
          <cell r="G43">
            <v>10</v>
          </cell>
          <cell r="H43">
            <v>10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A44" t="str">
            <v>Consulting Marketing, % to China</v>
          </cell>
          <cell r="B44" t="str">
            <v>0 to 100</v>
          </cell>
          <cell r="C44">
            <v>10</v>
          </cell>
          <cell r="D44">
            <v>10</v>
          </cell>
          <cell r="E44">
            <v>10</v>
          </cell>
          <cell r="F44">
            <v>10</v>
          </cell>
          <cell r="G44">
            <v>10</v>
          </cell>
          <cell r="H44">
            <v>10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30</v>
          </cell>
        </row>
        <row r="45">
          <cell r="A45" t="str">
            <v>Consulting Marketing, % to U.K.</v>
          </cell>
          <cell r="B45" t="str">
            <v>0 to 100</v>
          </cell>
          <cell r="C45">
            <v>20</v>
          </cell>
          <cell r="D45">
            <v>10</v>
          </cell>
          <cell r="E45">
            <v>10</v>
          </cell>
          <cell r="F45">
            <v>10</v>
          </cell>
          <cell r="G45">
            <v>10</v>
          </cell>
          <cell r="H45">
            <v>10</v>
          </cell>
          <cell r="I45">
            <v>10</v>
          </cell>
          <cell r="J45">
            <v>10</v>
          </cell>
          <cell r="K45">
            <v>10</v>
          </cell>
          <cell r="L45">
            <v>10</v>
          </cell>
          <cell r="M45">
            <v>10</v>
          </cell>
          <cell r="N45">
            <v>10</v>
          </cell>
          <cell r="O45">
            <v>10</v>
          </cell>
          <cell r="P45">
            <v>10</v>
          </cell>
          <cell r="Q45">
            <v>10</v>
          </cell>
          <cell r="R45">
            <v>10</v>
          </cell>
          <cell r="S45">
            <v>10</v>
          </cell>
          <cell r="T45">
            <v>10</v>
          </cell>
          <cell r="U45">
            <v>10</v>
          </cell>
          <cell r="V45">
            <v>10</v>
          </cell>
          <cell r="W45">
            <v>10</v>
          </cell>
          <cell r="X45">
            <v>10</v>
          </cell>
          <cell r="Y45">
            <v>10</v>
          </cell>
          <cell r="Z45">
            <v>10</v>
          </cell>
          <cell r="AA45">
            <v>10</v>
          </cell>
          <cell r="AB45">
            <v>10</v>
          </cell>
          <cell r="AC45">
            <v>10</v>
          </cell>
          <cell r="AD45">
            <v>10</v>
          </cell>
          <cell r="AE45">
            <v>10</v>
          </cell>
          <cell r="AF45">
            <v>10</v>
          </cell>
          <cell r="AG45">
            <v>10</v>
          </cell>
          <cell r="AH45">
            <v>10</v>
          </cell>
          <cell r="AI45">
            <v>10</v>
          </cell>
          <cell r="AJ45">
            <v>10</v>
          </cell>
          <cell r="AK45">
            <v>10</v>
          </cell>
          <cell r="AL45">
            <v>10</v>
          </cell>
          <cell r="AM45">
            <v>10</v>
          </cell>
          <cell r="AN45">
            <v>10</v>
          </cell>
          <cell r="AO45">
            <v>10</v>
          </cell>
          <cell r="AP45">
            <v>10</v>
          </cell>
          <cell r="AQ45">
            <v>10</v>
          </cell>
          <cell r="AR45">
            <v>10</v>
          </cell>
          <cell r="AS45">
            <v>10</v>
          </cell>
          <cell r="AT45">
            <v>10</v>
          </cell>
          <cell r="AU45">
            <v>10</v>
          </cell>
          <cell r="AV45">
            <v>10</v>
          </cell>
          <cell r="AW45">
            <v>10</v>
          </cell>
          <cell r="AX45">
            <v>10</v>
          </cell>
          <cell r="AY45">
            <v>10</v>
          </cell>
          <cell r="AZ45">
            <v>10</v>
          </cell>
          <cell r="BA45">
            <v>10</v>
          </cell>
          <cell r="BB45">
            <v>10</v>
          </cell>
          <cell r="BC45">
            <v>10</v>
          </cell>
          <cell r="BD45">
            <v>10</v>
          </cell>
          <cell r="BE45">
            <v>10</v>
          </cell>
          <cell r="BF45">
            <v>10</v>
          </cell>
          <cell r="BG45">
            <v>10</v>
          </cell>
          <cell r="BH45">
            <v>10</v>
          </cell>
          <cell r="BI45">
            <v>10</v>
          </cell>
          <cell r="BJ45">
            <v>10</v>
          </cell>
          <cell r="BK45">
            <v>10</v>
          </cell>
          <cell r="BL45">
            <v>30</v>
          </cell>
        </row>
        <row r="46">
          <cell r="A46" t="str">
            <v>Consulting Marketing, % to Germany</v>
          </cell>
          <cell r="B46" t="str">
            <v>0 to 100</v>
          </cell>
          <cell r="C46">
            <v>20</v>
          </cell>
          <cell r="D46">
            <v>30</v>
          </cell>
          <cell r="E46">
            <v>30</v>
          </cell>
          <cell r="F46">
            <v>30</v>
          </cell>
          <cell r="G46">
            <v>30</v>
          </cell>
          <cell r="H46">
            <v>30</v>
          </cell>
          <cell r="I46">
            <v>10</v>
          </cell>
          <cell r="J46">
            <v>10</v>
          </cell>
          <cell r="K46">
            <v>10</v>
          </cell>
          <cell r="L46">
            <v>10</v>
          </cell>
          <cell r="M46">
            <v>10</v>
          </cell>
          <cell r="N46">
            <v>10</v>
          </cell>
          <cell r="O46">
            <v>10</v>
          </cell>
          <cell r="P46">
            <v>10</v>
          </cell>
          <cell r="Q46">
            <v>10</v>
          </cell>
          <cell r="R46">
            <v>10</v>
          </cell>
          <cell r="S46">
            <v>10</v>
          </cell>
          <cell r="T46">
            <v>10</v>
          </cell>
          <cell r="U46">
            <v>10</v>
          </cell>
          <cell r="V46">
            <v>10</v>
          </cell>
          <cell r="W46">
            <v>10</v>
          </cell>
          <cell r="X46">
            <v>10</v>
          </cell>
          <cell r="Y46">
            <v>10</v>
          </cell>
          <cell r="Z46">
            <v>10</v>
          </cell>
          <cell r="AA46">
            <v>10</v>
          </cell>
          <cell r="AB46">
            <v>10</v>
          </cell>
          <cell r="AC46">
            <v>10</v>
          </cell>
          <cell r="AD46">
            <v>10</v>
          </cell>
          <cell r="AE46">
            <v>10</v>
          </cell>
          <cell r="AF46">
            <v>10</v>
          </cell>
          <cell r="AG46">
            <v>10</v>
          </cell>
          <cell r="AH46">
            <v>10</v>
          </cell>
          <cell r="AI46">
            <v>10</v>
          </cell>
          <cell r="AJ46">
            <v>10</v>
          </cell>
          <cell r="AK46">
            <v>10</v>
          </cell>
          <cell r="AL46">
            <v>10</v>
          </cell>
          <cell r="AM46">
            <v>10</v>
          </cell>
          <cell r="AN46">
            <v>10</v>
          </cell>
          <cell r="AO46">
            <v>10</v>
          </cell>
          <cell r="AP46">
            <v>10</v>
          </cell>
          <cell r="AQ46">
            <v>10</v>
          </cell>
          <cell r="AR46">
            <v>10</v>
          </cell>
          <cell r="AS46">
            <v>10</v>
          </cell>
          <cell r="AT46">
            <v>10</v>
          </cell>
          <cell r="AU46">
            <v>10</v>
          </cell>
          <cell r="AV46">
            <v>10</v>
          </cell>
          <cell r="AW46">
            <v>10</v>
          </cell>
          <cell r="AX46">
            <v>10</v>
          </cell>
          <cell r="AY46">
            <v>10</v>
          </cell>
          <cell r="AZ46">
            <v>10</v>
          </cell>
          <cell r="BA46">
            <v>10</v>
          </cell>
          <cell r="BB46">
            <v>10</v>
          </cell>
          <cell r="BC46">
            <v>10</v>
          </cell>
          <cell r="BD46">
            <v>10</v>
          </cell>
          <cell r="BE46">
            <v>10</v>
          </cell>
          <cell r="BF46">
            <v>10</v>
          </cell>
          <cell r="BG46">
            <v>10</v>
          </cell>
          <cell r="BH46">
            <v>10</v>
          </cell>
          <cell r="BI46">
            <v>10</v>
          </cell>
          <cell r="BJ46">
            <v>10</v>
          </cell>
          <cell r="BK46">
            <v>10</v>
          </cell>
          <cell r="BL46">
            <v>10</v>
          </cell>
        </row>
        <row r="47">
          <cell r="A47" t="str">
            <v>Consulting Marketing, % to U.S.</v>
          </cell>
          <cell r="B47" t="str">
            <v>0 to 100</v>
          </cell>
          <cell r="C47">
            <v>20</v>
          </cell>
          <cell r="D47">
            <v>30</v>
          </cell>
          <cell r="E47">
            <v>30</v>
          </cell>
          <cell r="F47">
            <v>30</v>
          </cell>
          <cell r="G47">
            <v>30</v>
          </cell>
          <cell r="H47">
            <v>30</v>
          </cell>
          <cell r="I47">
            <v>50</v>
          </cell>
          <cell r="J47">
            <v>50</v>
          </cell>
          <cell r="K47">
            <v>50</v>
          </cell>
          <cell r="L47">
            <v>50</v>
          </cell>
          <cell r="M47">
            <v>50</v>
          </cell>
          <cell r="N47">
            <v>50</v>
          </cell>
          <cell r="O47">
            <v>50</v>
          </cell>
          <cell r="P47">
            <v>50</v>
          </cell>
          <cell r="Q47">
            <v>50</v>
          </cell>
          <cell r="R47">
            <v>50</v>
          </cell>
          <cell r="S47">
            <v>50</v>
          </cell>
          <cell r="T47">
            <v>50</v>
          </cell>
          <cell r="U47">
            <v>50</v>
          </cell>
          <cell r="V47">
            <v>50</v>
          </cell>
          <cell r="W47">
            <v>50</v>
          </cell>
          <cell r="X47">
            <v>50</v>
          </cell>
          <cell r="Y47">
            <v>50</v>
          </cell>
          <cell r="Z47">
            <v>50</v>
          </cell>
          <cell r="AA47">
            <v>50</v>
          </cell>
          <cell r="AB47">
            <v>50</v>
          </cell>
          <cell r="AC47">
            <v>50</v>
          </cell>
          <cell r="AD47">
            <v>50</v>
          </cell>
          <cell r="AE47">
            <v>50</v>
          </cell>
          <cell r="AF47">
            <v>50</v>
          </cell>
          <cell r="AG47">
            <v>50</v>
          </cell>
          <cell r="AH47">
            <v>50</v>
          </cell>
          <cell r="AI47">
            <v>50</v>
          </cell>
          <cell r="AJ47">
            <v>50</v>
          </cell>
          <cell r="AK47">
            <v>50</v>
          </cell>
          <cell r="AL47">
            <v>50</v>
          </cell>
          <cell r="AM47">
            <v>50</v>
          </cell>
          <cell r="AN47">
            <v>50</v>
          </cell>
          <cell r="AO47">
            <v>50</v>
          </cell>
          <cell r="AP47">
            <v>50</v>
          </cell>
          <cell r="AQ47">
            <v>50</v>
          </cell>
          <cell r="AR47">
            <v>50</v>
          </cell>
          <cell r="AS47">
            <v>50</v>
          </cell>
          <cell r="AT47">
            <v>50</v>
          </cell>
          <cell r="AU47">
            <v>50</v>
          </cell>
          <cell r="AV47">
            <v>50</v>
          </cell>
          <cell r="AW47">
            <v>50</v>
          </cell>
          <cell r="AX47">
            <v>50</v>
          </cell>
          <cell r="AY47">
            <v>50</v>
          </cell>
          <cell r="AZ47">
            <v>50</v>
          </cell>
          <cell r="BA47">
            <v>50</v>
          </cell>
          <cell r="BB47">
            <v>50</v>
          </cell>
          <cell r="BC47">
            <v>50</v>
          </cell>
          <cell r="BD47">
            <v>50</v>
          </cell>
          <cell r="BE47">
            <v>50</v>
          </cell>
          <cell r="BF47">
            <v>50</v>
          </cell>
          <cell r="BG47">
            <v>50</v>
          </cell>
          <cell r="BH47">
            <v>50</v>
          </cell>
          <cell r="BI47">
            <v>50</v>
          </cell>
          <cell r="BJ47">
            <v>50</v>
          </cell>
          <cell r="BK47">
            <v>50</v>
          </cell>
          <cell r="BL47">
            <v>30</v>
          </cell>
        </row>
        <row r="48">
          <cell r="A48" t="str">
            <v>Research &amp; Development Expense, Product 1</v>
          </cell>
          <cell r="B48" t="str">
            <v>000 USD</v>
          </cell>
          <cell r="C48">
            <v>300</v>
          </cell>
          <cell r="D48">
            <v>400</v>
          </cell>
          <cell r="E48">
            <v>400</v>
          </cell>
          <cell r="F48">
            <v>1000</v>
          </cell>
          <cell r="G48">
            <v>1000</v>
          </cell>
          <cell r="H48">
            <v>1000</v>
          </cell>
          <cell r="I48">
            <v>1000</v>
          </cell>
          <cell r="J48">
            <v>1000</v>
          </cell>
          <cell r="K48">
            <v>800</v>
          </cell>
          <cell r="L48">
            <v>800</v>
          </cell>
          <cell r="M48">
            <v>800</v>
          </cell>
          <cell r="N48">
            <v>1000</v>
          </cell>
          <cell r="O48">
            <v>800</v>
          </cell>
          <cell r="P48">
            <v>1200</v>
          </cell>
          <cell r="Q48">
            <v>1200</v>
          </cell>
          <cell r="R48">
            <v>1000</v>
          </cell>
          <cell r="S48">
            <v>1000</v>
          </cell>
          <cell r="T48">
            <v>1000</v>
          </cell>
          <cell r="U48">
            <v>800</v>
          </cell>
          <cell r="V48">
            <v>800</v>
          </cell>
          <cell r="W48">
            <v>800</v>
          </cell>
          <cell r="X48">
            <v>800</v>
          </cell>
          <cell r="Y48">
            <v>500</v>
          </cell>
          <cell r="Z48">
            <v>500</v>
          </cell>
          <cell r="AA48">
            <v>500</v>
          </cell>
          <cell r="AB48">
            <v>500</v>
          </cell>
          <cell r="AC48">
            <v>500</v>
          </cell>
          <cell r="AD48">
            <v>500</v>
          </cell>
          <cell r="AE48">
            <v>1500</v>
          </cell>
          <cell r="AF48">
            <v>1500</v>
          </cell>
          <cell r="AG48">
            <v>1500</v>
          </cell>
          <cell r="AH48">
            <v>1500</v>
          </cell>
          <cell r="AI48">
            <v>1700</v>
          </cell>
          <cell r="AJ48">
            <v>1700</v>
          </cell>
          <cell r="AK48">
            <v>1700</v>
          </cell>
          <cell r="AL48">
            <v>1700</v>
          </cell>
          <cell r="AM48">
            <v>1700</v>
          </cell>
          <cell r="AN48">
            <v>1700</v>
          </cell>
          <cell r="AO48">
            <v>1000</v>
          </cell>
          <cell r="AP48">
            <v>1000</v>
          </cell>
          <cell r="AQ48">
            <v>1000</v>
          </cell>
          <cell r="AR48">
            <v>1000</v>
          </cell>
          <cell r="AS48">
            <v>1000</v>
          </cell>
          <cell r="AT48">
            <v>1000</v>
          </cell>
          <cell r="AU48">
            <v>1000</v>
          </cell>
          <cell r="AV48">
            <v>1000</v>
          </cell>
          <cell r="AW48">
            <v>1000</v>
          </cell>
          <cell r="AX48">
            <v>1000</v>
          </cell>
          <cell r="AY48">
            <v>1000</v>
          </cell>
          <cell r="AZ48">
            <v>1000</v>
          </cell>
          <cell r="BA48">
            <v>1100</v>
          </cell>
          <cell r="BB48">
            <v>1000</v>
          </cell>
          <cell r="BC48">
            <v>1300</v>
          </cell>
          <cell r="BD48">
            <v>1300</v>
          </cell>
          <cell r="BE48">
            <v>1300</v>
          </cell>
          <cell r="BF48">
            <v>1300</v>
          </cell>
          <cell r="BG48">
            <v>1300</v>
          </cell>
          <cell r="BH48">
            <v>1300</v>
          </cell>
          <cell r="BI48">
            <v>1300</v>
          </cell>
          <cell r="BJ48">
            <v>1300</v>
          </cell>
          <cell r="BK48">
            <v>1625</v>
          </cell>
          <cell r="BL48">
            <v>1690</v>
          </cell>
        </row>
        <row r="49">
          <cell r="A49" t="str">
            <v>Research &amp; Development Expense, Product 2</v>
          </cell>
          <cell r="B49" t="str">
            <v>000 USD</v>
          </cell>
          <cell r="C49">
            <v>300</v>
          </cell>
          <cell r="D49">
            <v>700</v>
          </cell>
          <cell r="E49">
            <v>1000</v>
          </cell>
          <cell r="F49">
            <v>1000</v>
          </cell>
          <cell r="G49">
            <v>1500</v>
          </cell>
          <cell r="H49">
            <v>1500</v>
          </cell>
          <cell r="I49">
            <v>2000</v>
          </cell>
          <cell r="J49">
            <v>2000</v>
          </cell>
          <cell r="K49">
            <v>3000</v>
          </cell>
          <cell r="L49">
            <v>2500</v>
          </cell>
          <cell r="M49">
            <v>2500</v>
          </cell>
          <cell r="N49">
            <v>3000</v>
          </cell>
          <cell r="O49">
            <v>2500</v>
          </cell>
          <cell r="P49">
            <v>2500</v>
          </cell>
          <cell r="Q49">
            <v>2500</v>
          </cell>
          <cell r="R49">
            <v>2500</v>
          </cell>
          <cell r="S49">
            <v>2600</v>
          </cell>
          <cell r="T49">
            <v>2500</v>
          </cell>
          <cell r="U49">
            <v>3500</v>
          </cell>
          <cell r="V49">
            <v>3500</v>
          </cell>
          <cell r="W49">
            <v>3500</v>
          </cell>
          <cell r="X49">
            <v>3500</v>
          </cell>
          <cell r="Y49">
            <v>2000</v>
          </cell>
          <cell r="Z49">
            <v>2000</v>
          </cell>
          <cell r="AA49">
            <v>2000</v>
          </cell>
          <cell r="AB49">
            <v>2000</v>
          </cell>
          <cell r="AC49">
            <v>2000</v>
          </cell>
          <cell r="AD49">
            <v>2000</v>
          </cell>
          <cell r="AE49">
            <v>3000</v>
          </cell>
          <cell r="AF49">
            <v>3000</v>
          </cell>
          <cell r="AG49">
            <v>3000</v>
          </cell>
          <cell r="AH49">
            <v>3000</v>
          </cell>
          <cell r="AI49">
            <v>3500</v>
          </cell>
          <cell r="AJ49">
            <v>3500</v>
          </cell>
          <cell r="AK49">
            <v>3500</v>
          </cell>
          <cell r="AL49">
            <v>3500</v>
          </cell>
          <cell r="AM49">
            <v>3500</v>
          </cell>
          <cell r="AN49">
            <v>3500</v>
          </cell>
          <cell r="AO49">
            <v>3000</v>
          </cell>
          <cell r="AP49">
            <v>3000</v>
          </cell>
          <cell r="AQ49">
            <v>3000</v>
          </cell>
          <cell r="AR49">
            <v>3000</v>
          </cell>
          <cell r="AS49">
            <v>2500</v>
          </cell>
          <cell r="AT49">
            <v>2500</v>
          </cell>
          <cell r="AU49">
            <v>2500</v>
          </cell>
          <cell r="AV49">
            <v>2500</v>
          </cell>
          <cell r="AW49">
            <v>2500</v>
          </cell>
          <cell r="AX49">
            <v>2500</v>
          </cell>
          <cell r="AY49">
            <v>2500</v>
          </cell>
          <cell r="AZ49">
            <v>2500</v>
          </cell>
          <cell r="BA49">
            <v>3500</v>
          </cell>
          <cell r="BB49">
            <v>2500</v>
          </cell>
          <cell r="BC49">
            <v>3800</v>
          </cell>
          <cell r="BD49">
            <v>3500</v>
          </cell>
          <cell r="BE49">
            <v>3500</v>
          </cell>
          <cell r="BF49">
            <v>3500</v>
          </cell>
          <cell r="BG49">
            <v>3500</v>
          </cell>
          <cell r="BH49">
            <v>3500</v>
          </cell>
          <cell r="BI49">
            <v>3500</v>
          </cell>
          <cell r="BJ49">
            <v>3500</v>
          </cell>
          <cell r="BK49">
            <v>4375</v>
          </cell>
          <cell r="BL49">
            <v>4550</v>
          </cell>
        </row>
        <row r="50">
          <cell r="A50" t="str">
            <v>Consulting Production, Total USD</v>
          </cell>
          <cell r="B50" t="str">
            <v>000 USD</v>
          </cell>
          <cell r="C50">
            <v>700</v>
          </cell>
          <cell r="D50">
            <v>500</v>
          </cell>
          <cell r="E50">
            <v>300</v>
          </cell>
          <cell r="F50">
            <v>300</v>
          </cell>
          <cell r="G50">
            <v>300</v>
          </cell>
          <cell r="H50">
            <v>300</v>
          </cell>
          <cell r="I50">
            <v>400</v>
          </cell>
          <cell r="J50">
            <v>400</v>
          </cell>
          <cell r="K50">
            <v>400</v>
          </cell>
          <cell r="L50">
            <v>400</v>
          </cell>
          <cell r="M50">
            <v>400</v>
          </cell>
          <cell r="N50">
            <v>200</v>
          </cell>
          <cell r="O50">
            <v>200</v>
          </cell>
          <cell r="P50">
            <v>200</v>
          </cell>
          <cell r="Q50">
            <v>200</v>
          </cell>
          <cell r="R50">
            <v>200</v>
          </cell>
          <cell r="S50">
            <v>200</v>
          </cell>
          <cell r="T50">
            <v>200</v>
          </cell>
          <cell r="U50">
            <v>400</v>
          </cell>
          <cell r="V50">
            <v>400</v>
          </cell>
          <cell r="W50">
            <v>400</v>
          </cell>
          <cell r="X50">
            <v>400</v>
          </cell>
          <cell r="Y50">
            <v>400</v>
          </cell>
          <cell r="Z50">
            <v>400</v>
          </cell>
          <cell r="AA50">
            <v>400</v>
          </cell>
          <cell r="AB50">
            <v>400</v>
          </cell>
          <cell r="AC50">
            <v>400</v>
          </cell>
          <cell r="AD50">
            <v>400</v>
          </cell>
          <cell r="AE50">
            <v>400</v>
          </cell>
          <cell r="AF50">
            <v>400</v>
          </cell>
          <cell r="AG50">
            <v>400</v>
          </cell>
          <cell r="AH50">
            <v>400</v>
          </cell>
          <cell r="AI50">
            <v>400</v>
          </cell>
          <cell r="AJ50">
            <v>400</v>
          </cell>
          <cell r="AK50">
            <v>400</v>
          </cell>
          <cell r="AL50">
            <v>400</v>
          </cell>
          <cell r="AM50">
            <v>400</v>
          </cell>
          <cell r="AN50">
            <v>400</v>
          </cell>
          <cell r="AO50">
            <v>400</v>
          </cell>
          <cell r="AP50">
            <v>400</v>
          </cell>
          <cell r="AQ50">
            <v>400</v>
          </cell>
          <cell r="AR50">
            <v>400</v>
          </cell>
          <cell r="AS50">
            <v>400</v>
          </cell>
          <cell r="AT50">
            <v>400</v>
          </cell>
          <cell r="AU50">
            <v>400</v>
          </cell>
          <cell r="AV50">
            <v>400</v>
          </cell>
          <cell r="AW50">
            <v>400</v>
          </cell>
          <cell r="AX50">
            <v>400</v>
          </cell>
          <cell r="AY50">
            <v>400</v>
          </cell>
          <cell r="AZ50">
            <v>400</v>
          </cell>
          <cell r="BA50">
            <v>400</v>
          </cell>
          <cell r="BB50">
            <v>400</v>
          </cell>
          <cell r="BC50">
            <v>400</v>
          </cell>
          <cell r="BD50">
            <v>400</v>
          </cell>
          <cell r="BE50">
            <v>400</v>
          </cell>
          <cell r="BF50">
            <v>400</v>
          </cell>
          <cell r="BG50">
            <v>400</v>
          </cell>
          <cell r="BH50">
            <v>400</v>
          </cell>
          <cell r="BI50">
            <v>400</v>
          </cell>
          <cell r="BJ50">
            <v>400</v>
          </cell>
          <cell r="BK50">
            <v>400</v>
          </cell>
          <cell r="BL50">
            <v>416</v>
          </cell>
        </row>
        <row r="51">
          <cell r="A51" t="str">
            <v>Consulting Production, % to Product 1</v>
          </cell>
          <cell r="B51" t="str">
            <v>0 to 100</v>
          </cell>
          <cell r="C51">
            <v>40</v>
          </cell>
          <cell r="D51">
            <v>40</v>
          </cell>
          <cell r="E51">
            <v>80</v>
          </cell>
          <cell r="F51">
            <v>80</v>
          </cell>
          <cell r="G51">
            <v>80</v>
          </cell>
          <cell r="H51">
            <v>80</v>
          </cell>
          <cell r="I51">
            <v>100</v>
          </cell>
          <cell r="J51">
            <v>100</v>
          </cell>
          <cell r="K51">
            <v>100</v>
          </cell>
          <cell r="L51">
            <v>100</v>
          </cell>
          <cell r="M51">
            <v>100</v>
          </cell>
          <cell r="N51">
            <v>100</v>
          </cell>
          <cell r="O51">
            <v>100</v>
          </cell>
          <cell r="P51">
            <v>100</v>
          </cell>
          <cell r="Q51">
            <v>100</v>
          </cell>
          <cell r="R51">
            <v>100</v>
          </cell>
          <cell r="S51">
            <v>100</v>
          </cell>
          <cell r="T51">
            <v>100</v>
          </cell>
          <cell r="U51">
            <v>50</v>
          </cell>
          <cell r="V51">
            <v>50</v>
          </cell>
          <cell r="W51">
            <v>50</v>
          </cell>
          <cell r="X51">
            <v>50</v>
          </cell>
          <cell r="Y51">
            <v>50</v>
          </cell>
          <cell r="Z51">
            <v>50</v>
          </cell>
          <cell r="AA51">
            <v>50</v>
          </cell>
          <cell r="AB51">
            <v>50</v>
          </cell>
          <cell r="AC51">
            <v>50</v>
          </cell>
          <cell r="AD51">
            <v>50</v>
          </cell>
          <cell r="AE51">
            <v>50</v>
          </cell>
          <cell r="AF51">
            <v>50</v>
          </cell>
          <cell r="AG51">
            <v>50</v>
          </cell>
          <cell r="AH51">
            <v>50</v>
          </cell>
          <cell r="AI51">
            <v>50</v>
          </cell>
          <cell r="AJ51">
            <v>50</v>
          </cell>
          <cell r="AK51">
            <v>50</v>
          </cell>
          <cell r="AL51">
            <v>50</v>
          </cell>
          <cell r="AM51">
            <v>50</v>
          </cell>
          <cell r="AN51">
            <v>50</v>
          </cell>
          <cell r="AO51">
            <v>50</v>
          </cell>
          <cell r="AP51">
            <v>50</v>
          </cell>
          <cell r="AQ51">
            <v>50</v>
          </cell>
          <cell r="AR51">
            <v>50</v>
          </cell>
          <cell r="AS51">
            <v>50</v>
          </cell>
          <cell r="AT51">
            <v>50</v>
          </cell>
          <cell r="AU51">
            <v>50</v>
          </cell>
          <cell r="AV51">
            <v>50</v>
          </cell>
          <cell r="AW51">
            <v>50</v>
          </cell>
          <cell r="AX51">
            <v>50</v>
          </cell>
          <cell r="AY51">
            <v>50</v>
          </cell>
          <cell r="AZ51">
            <v>50</v>
          </cell>
          <cell r="BA51">
            <v>50</v>
          </cell>
          <cell r="BB51">
            <v>50</v>
          </cell>
          <cell r="BC51">
            <v>50</v>
          </cell>
          <cell r="BD51">
            <v>50</v>
          </cell>
          <cell r="BE51">
            <v>50</v>
          </cell>
          <cell r="BF51">
            <v>50</v>
          </cell>
          <cell r="BG51">
            <v>50</v>
          </cell>
          <cell r="BH51">
            <v>50</v>
          </cell>
          <cell r="BI51">
            <v>50</v>
          </cell>
          <cell r="BJ51">
            <v>50</v>
          </cell>
          <cell r="BK51">
            <v>50</v>
          </cell>
          <cell r="BL51">
            <v>50</v>
          </cell>
        </row>
        <row r="52">
          <cell r="A52" t="str">
            <v>Consulting Production, % to Product 2</v>
          </cell>
          <cell r="B52" t="str">
            <v>0 to 100</v>
          </cell>
          <cell r="C52">
            <v>60</v>
          </cell>
          <cell r="D52">
            <v>60</v>
          </cell>
          <cell r="E52">
            <v>20</v>
          </cell>
          <cell r="F52">
            <v>20</v>
          </cell>
          <cell r="G52">
            <v>20</v>
          </cell>
          <cell r="H52">
            <v>20</v>
          </cell>
          <cell r="I52">
            <v>0</v>
          </cell>
          <cell r="J52">
            <v>0</v>
          </cell>
          <cell r="K52">
            <v>0</v>
          </cell>
          <cell r="L52">
            <v>0</v>
          </cell>
          <cell r="M52">
            <v>0</v>
          </cell>
          <cell r="N52">
            <v>0</v>
          </cell>
          <cell r="O52">
            <v>0</v>
          </cell>
          <cell r="P52">
            <v>0</v>
          </cell>
          <cell r="Q52">
            <v>0</v>
          </cell>
          <cell r="R52">
            <v>0</v>
          </cell>
          <cell r="S52">
            <v>0</v>
          </cell>
          <cell r="T52">
            <v>0</v>
          </cell>
          <cell r="U52">
            <v>50</v>
          </cell>
          <cell r="V52">
            <v>50</v>
          </cell>
          <cell r="W52">
            <v>50</v>
          </cell>
          <cell r="X52">
            <v>50</v>
          </cell>
          <cell r="Y52">
            <v>50</v>
          </cell>
          <cell r="Z52">
            <v>50</v>
          </cell>
          <cell r="AA52">
            <v>50</v>
          </cell>
          <cell r="AB52">
            <v>50</v>
          </cell>
          <cell r="AC52">
            <v>50</v>
          </cell>
          <cell r="AD52">
            <v>50</v>
          </cell>
          <cell r="AE52">
            <v>50</v>
          </cell>
          <cell r="AF52">
            <v>50</v>
          </cell>
          <cell r="AG52">
            <v>50</v>
          </cell>
          <cell r="AH52">
            <v>50</v>
          </cell>
          <cell r="AI52">
            <v>50</v>
          </cell>
          <cell r="AJ52">
            <v>50</v>
          </cell>
          <cell r="AK52">
            <v>50</v>
          </cell>
          <cell r="AL52">
            <v>50</v>
          </cell>
          <cell r="AM52">
            <v>50</v>
          </cell>
          <cell r="AN52">
            <v>50</v>
          </cell>
          <cell r="AO52">
            <v>50</v>
          </cell>
          <cell r="AP52">
            <v>50</v>
          </cell>
          <cell r="AQ52">
            <v>50</v>
          </cell>
          <cell r="AR52">
            <v>50</v>
          </cell>
          <cell r="AS52">
            <v>50</v>
          </cell>
          <cell r="AT52">
            <v>50</v>
          </cell>
          <cell r="AU52">
            <v>50</v>
          </cell>
          <cell r="AV52">
            <v>50</v>
          </cell>
          <cell r="AW52">
            <v>50</v>
          </cell>
          <cell r="AX52">
            <v>50</v>
          </cell>
          <cell r="AY52">
            <v>50</v>
          </cell>
          <cell r="AZ52">
            <v>50</v>
          </cell>
          <cell r="BA52">
            <v>50</v>
          </cell>
          <cell r="BB52">
            <v>50</v>
          </cell>
          <cell r="BC52">
            <v>50</v>
          </cell>
          <cell r="BD52">
            <v>50</v>
          </cell>
          <cell r="BE52">
            <v>50</v>
          </cell>
          <cell r="BF52">
            <v>50</v>
          </cell>
          <cell r="BG52">
            <v>50</v>
          </cell>
          <cell r="BH52">
            <v>50</v>
          </cell>
          <cell r="BI52">
            <v>50</v>
          </cell>
          <cell r="BJ52">
            <v>50</v>
          </cell>
          <cell r="BK52">
            <v>50</v>
          </cell>
          <cell r="BL52">
            <v>50</v>
          </cell>
        </row>
        <row r="53">
          <cell r="A53" t="str">
            <v>Production Budget, Product 1 Factory</v>
          </cell>
          <cell r="B53" t="str">
            <v>000 USD</v>
          </cell>
          <cell r="C53">
            <v>7000</v>
          </cell>
          <cell r="D53">
            <v>7000</v>
          </cell>
          <cell r="E53">
            <v>6000</v>
          </cell>
          <cell r="F53">
            <v>6000</v>
          </cell>
          <cell r="G53">
            <v>7000</v>
          </cell>
          <cell r="H53">
            <v>4000</v>
          </cell>
          <cell r="I53">
            <v>4500</v>
          </cell>
          <cell r="J53">
            <v>4000</v>
          </cell>
          <cell r="K53">
            <v>5000</v>
          </cell>
          <cell r="L53">
            <v>7000</v>
          </cell>
          <cell r="M53">
            <v>8000</v>
          </cell>
          <cell r="N53">
            <v>8000</v>
          </cell>
          <cell r="O53">
            <v>8000</v>
          </cell>
          <cell r="P53">
            <v>7500</v>
          </cell>
          <cell r="Q53">
            <v>7500</v>
          </cell>
          <cell r="R53">
            <v>2500</v>
          </cell>
          <cell r="S53">
            <v>5000</v>
          </cell>
          <cell r="T53">
            <v>7000</v>
          </cell>
          <cell r="U53">
            <v>7000</v>
          </cell>
          <cell r="V53">
            <v>7000</v>
          </cell>
          <cell r="W53">
            <v>7000</v>
          </cell>
          <cell r="X53">
            <v>7000</v>
          </cell>
          <cell r="Y53">
            <v>7000</v>
          </cell>
          <cell r="Z53">
            <v>7000</v>
          </cell>
          <cell r="AA53">
            <v>7000</v>
          </cell>
          <cell r="AB53">
            <v>5000</v>
          </cell>
          <cell r="AC53">
            <v>4000</v>
          </cell>
          <cell r="AD53">
            <v>7000</v>
          </cell>
          <cell r="AE53">
            <v>3000</v>
          </cell>
          <cell r="AF53">
            <v>7000</v>
          </cell>
          <cell r="AG53">
            <v>7000</v>
          </cell>
          <cell r="AH53">
            <v>7000</v>
          </cell>
          <cell r="AI53">
            <v>7000</v>
          </cell>
          <cell r="AJ53">
            <v>7000</v>
          </cell>
          <cell r="AK53">
            <v>7000</v>
          </cell>
          <cell r="AL53">
            <v>7000</v>
          </cell>
          <cell r="AM53">
            <v>7000</v>
          </cell>
          <cell r="AN53">
            <v>7000</v>
          </cell>
          <cell r="AO53">
            <v>7000</v>
          </cell>
          <cell r="AP53">
            <v>8000</v>
          </cell>
          <cell r="AQ53">
            <v>8000</v>
          </cell>
          <cell r="AR53">
            <v>8000</v>
          </cell>
          <cell r="AS53">
            <v>8000</v>
          </cell>
          <cell r="AT53">
            <v>8000</v>
          </cell>
          <cell r="AU53">
            <v>8000</v>
          </cell>
          <cell r="AV53">
            <v>8000</v>
          </cell>
          <cell r="AW53">
            <v>8000</v>
          </cell>
          <cell r="AX53">
            <v>8000</v>
          </cell>
          <cell r="AY53">
            <v>8000</v>
          </cell>
          <cell r="AZ53">
            <v>8000</v>
          </cell>
          <cell r="BA53">
            <v>6000</v>
          </cell>
          <cell r="BB53">
            <v>6000</v>
          </cell>
          <cell r="BC53">
            <v>6000</v>
          </cell>
          <cell r="BD53">
            <v>7000</v>
          </cell>
          <cell r="BE53">
            <v>7000</v>
          </cell>
          <cell r="BF53">
            <v>7000</v>
          </cell>
          <cell r="BG53">
            <v>7000</v>
          </cell>
          <cell r="BH53">
            <v>7000</v>
          </cell>
          <cell r="BI53">
            <v>7026.2</v>
          </cell>
          <cell r="BJ53">
            <v>8000</v>
          </cell>
          <cell r="BK53">
            <v>8000</v>
          </cell>
          <cell r="BL53">
            <v>8000</v>
          </cell>
        </row>
        <row r="54">
          <cell r="A54" t="str">
            <v>Production Budget, Product 2 Factory</v>
          </cell>
          <cell r="B54" t="str">
            <v>000 USD</v>
          </cell>
          <cell r="C54">
            <v>7000</v>
          </cell>
          <cell r="D54">
            <v>7000</v>
          </cell>
          <cell r="E54">
            <v>8000</v>
          </cell>
          <cell r="F54">
            <v>9000</v>
          </cell>
          <cell r="G54">
            <v>9000</v>
          </cell>
          <cell r="H54">
            <v>7500</v>
          </cell>
          <cell r="I54">
            <v>9000</v>
          </cell>
          <cell r="J54">
            <v>7000</v>
          </cell>
          <cell r="K54">
            <v>8000</v>
          </cell>
          <cell r="L54">
            <v>10000</v>
          </cell>
          <cell r="M54">
            <v>10000</v>
          </cell>
          <cell r="N54">
            <v>10000</v>
          </cell>
          <cell r="O54">
            <v>10000</v>
          </cell>
          <cell r="P54">
            <v>10000</v>
          </cell>
          <cell r="Q54">
            <v>10000</v>
          </cell>
          <cell r="R54">
            <v>7000</v>
          </cell>
          <cell r="S54">
            <v>7000</v>
          </cell>
          <cell r="T54">
            <v>10000</v>
          </cell>
          <cell r="U54">
            <v>10000</v>
          </cell>
          <cell r="V54">
            <v>10000</v>
          </cell>
          <cell r="W54">
            <v>10000</v>
          </cell>
          <cell r="X54">
            <v>10000</v>
          </cell>
          <cell r="Y54">
            <v>10000</v>
          </cell>
          <cell r="Z54">
            <v>10000</v>
          </cell>
          <cell r="AA54">
            <v>10000</v>
          </cell>
          <cell r="AB54">
            <v>10000</v>
          </cell>
          <cell r="AC54">
            <v>10000</v>
          </cell>
          <cell r="AD54">
            <v>10000</v>
          </cell>
          <cell r="AE54">
            <v>6000</v>
          </cell>
          <cell r="AF54">
            <v>9000</v>
          </cell>
          <cell r="AG54">
            <v>9000</v>
          </cell>
          <cell r="AH54">
            <v>9000</v>
          </cell>
          <cell r="AI54">
            <v>9000</v>
          </cell>
          <cell r="AJ54">
            <v>9000</v>
          </cell>
          <cell r="AK54">
            <v>9000</v>
          </cell>
          <cell r="AL54">
            <v>9000</v>
          </cell>
          <cell r="AM54">
            <v>10000</v>
          </cell>
          <cell r="AN54">
            <v>10000</v>
          </cell>
          <cell r="AO54">
            <v>10000</v>
          </cell>
          <cell r="AP54">
            <v>10000</v>
          </cell>
          <cell r="AQ54">
            <v>10000</v>
          </cell>
          <cell r="AR54">
            <v>10000</v>
          </cell>
          <cell r="AS54">
            <v>10000</v>
          </cell>
          <cell r="AT54">
            <v>10000</v>
          </cell>
          <cell r="AU54">
            <v>10000</v>
          </cell>
          <cell r="AV54">
            <v>10000</v>
          </cell>
          <cell r="AW54">
            <v>10000</v>
          </cell>
          <cell r="AX54">
            <v>10000</v>
          </cell>
          <cell r="AY54">
            <v>11000</v>
          </cell>
          <cell r="AZ54">
            <v>11000</v>
          </cell>
          <cell r="BA54">
            <v>9000</v>
          </cell>
          <cell r="BB54">
            <v>9000</v>
          </cell>
          <cell r="BC54">
            <v>9000</v>
          </cell>
          <cell r="BD54">
            <v>9000</v>
          </cell>
          <cell r="BE54">
            <v>9000</v>
          </cell>
          <cell r="BF54">
            <v>10000</v>
          </cell>
          <cell r="BG54">
            <v>10000</v>
          </cell>
          <cell r="BH54">
            <v>10000</v>
          </cell>
          <cell r="BI54">
            <v>10000</v>
          </cell>
          <cell r="BJ54">
            <v>10000</v>
          </cell>
          <cell r="BK54">
            <v>10000</v>
          </cell>
          <cell r="BL54">
            <v>10000</v>
          </cell>
        </row>
        <row r="55">
          <cell r="A55" t="str">
            <v>Construction Budget, Product 1 Factory</v>
          </cell>
          <cell r="B55" t="str">
            <v>000 USD</v>
          </cell>
          <cell r="C55">
            <v>500</v>
          </cell>
          <cell r="D55">
            <v>500</v>
          </cell>
          <cell r="E55">
            <v>500</v>
          </cell>
          <cell r="F55">
            <v>0</v>
          </cell>
          <cell r="G55">
            <v>0</v>
          </cell>
          <cell r="H55">
            <v>0</v>
          </cell>
          <cell r="I55">
            <v>0</v>
          </cell>
          <cell r="J55">
            <v>0</v>
          </cell>
          <cell r="K55">
            <v>0</v>
          </cell>
          <cell r="L55">
            <v>0</v>
          </cell>
          <cell r="M55">
            <v>1000</v>
          </cell>
          <cell r="N55">
            <v>0</v>
          </cell>
          <cell r="O55">
            <v>0</v>
          </cell>
          <cell r="P55">
            <v>0</v>
          </cell>
          <cell r="Q55">
            <v>0</v>
          </cell>
          <cell r="R55">
            <v>0</v>
          </cell>
          <cell r="S55">
            <v>0</v>
          </cell>
          <cell r="T55">
            <v>0</v>
          </cell>
          <cell r="U55">
            <v>0</v>
          </cell>
          <cell r="V55">
            <v>500</v>
          </cell>
          <cell r="W55">
            <v>0</v>
          </cell>
          <cell r="X55">
            <v>0</v>
          </cell>
          <cell r="Y55">
            <v>0</v>
          </cell>
          <cell r="Z55">
            <v>400</v>
          </cell>
          <cell r="AA55">
            <v>0</v>
          </cell>
          <cell r="AB55">
            <v>0</v>
          </cell>
          <cell r="AC55">
            <v>0</v>
          </cell>
          <cell r="AD55">
            <v>200</v>
          </cell>
          <cell r="AE55">
            <v>0</v>
          </cell>
          <cell r="AF55">
            <v>0</v>
          </cell>
          <cell r="AG55">
            <v>0</v>
          </cell>
          <cell r="AH55">
            <v>0</v>
          </cell>
          <cell r="AI55">
            <v>1000</v>
          </cell>
          <cell r="AJ55">
            <v>1000</v>
          </cell>
          <cell r="AK55">
            <v>0</v>
          </cell>
          <cell r="AL55">
            <v>0</v>
          </cell>
          <cell r="AM55">
            <v>0</v>
          </cell>
          <cell r="AN55">
            <v>0</v>
          </cell>
          <cell r="AO55">
            <v>900</v>
          </cell>
          <cell r="AP55">
            <v>0</v>
          </cell>
          <cell r="AQ55">
            <v>0</v>
          </cell>
          <cell r="AR55">
            <v>500</v>
          </cell>
          <cell r="AS55">
            <v>0</v>
          </cell>
          <cell r="AT55">
            <v>0</v>
          </cell>
          <cell r="AU55">
            <v>0</v>
          </cell>
          <cell r="AV55">
            <v>0</v>
          </cell>
          <cell r="AW55">
            <v>0</v>
          </cell>
          <cell r="AX55">
            <v>0</v>
          </cell>
          <cell r="AY55">
            <v>700</v>
          </cell>
          <cell r="AZ55">
            <v>0</v>
          </cell>
          <cell r="BA55">
            <v>0</v>
          </cell>
          <cell r="BB55">
            <v>0</v>
          </cell>
          <cell r="BC55">
            <v>0</v>
          </cell>
          <cell r="BD55">
            <v>0</v>
          </cell>
          <cell r="BE55">
            <v>0</v>
          </cell>
          <cell r="BF55">
            <v>800</v>
          </cell>
          <cell r="BG55">
            <v>0</v>
          </cell>
          <cell r="BH55">
            <v>0</v>
          </cell>
          <cell r="BI55">
            <v>0</v>
          </cell>
          <cell r="BJ55">
            <v>0</v>
          </cell>
          <cell r="BK55">
            <v>0</v>
          </cell>
          <cell r="BL55">
            <v>77.319999999999993</v>
          </cell>
        </row>
        <row r="56">
          <cell r="A56" t="str">
            <v>Construction Budget, Product 2 Factory</v>
          </cell>
          <cell r="B56" t="str">
            <v>000 USD</v>
          </cell>
          <cell r="C56">
            <v>150</v>
          </cell>
          <cell r="D56">
            <v>750</v>
          </cell>
          <cell r="E56">
            <v>750</v>
          </cell>
          <cell r="F56">
            <v>0</v>
          </cell>
          <cell r="G56">
            <v>700</v>
          </cell>
          <cell r="H56">
            <v>0</v>
          </cell>
          <cell r="I56">
            <v>0</v>
          </cell>
          <cell r="J56">
            <v>0</v>
          </cell>
          <cell r="K56">
            <v>0</v>
          </cell>
          <cell r="L56">
            <v>0</v>
          </cell>
          <cell r="M56">
            <v>0</v>
          </cell>
          <cell r="N56">
            <v>0</v>
          </cell>
          <cell r="O56">
            <v>0</v>
          </cell>
          <cell r="P56">
            <v>1000</v>
          </cell>
          <cell r="Q56">
            <v>0</v>
          </cell>
          <cell r="R56">
            <v>0</v>
          </cell>
          <cell r="S56">
            <v>0</v>
          </cell>
          <cell r="T56">
            <v>0</v>
          </cell>
          <cell r="U56">
            <v>500</v>
          </cell>
          <cell r="V56">
            <v>0</v>
          </cell>
          <cell r="W56">
            <v>0</v>
          </cell>
          <cell r="X56">
            <v>0</v>
          </cell>
          <cell r="Y56">
            <v>0</v>
          </cell>
          <cell r="Z56">
            <v>400</v>
          </cell>
          <cell r="AA56">
            <v>0</v>
          </cell>
          <cell r="AB56">
            <v>500</v>
          </cell>
          <cell r="AC56">
            <v>200</v>
          </cell>
          <cell r="AD56">
            <v>200</v>
          </cell>
          <cell r="AE56">
            <v>0</v>
          </cell>
          <cell r="AF56">
            <v>0</v>
          </cell>
          <cell r="AG56">
            <v>0</v>
          </cell>
          <cell r="AH56">
            <v>0</v>
          </cell>
          <cell r="AI56">
            <v>0</v>
          </cell>
          <cell r="AJ56">
            <v>0</v>
          </cell>
          <cell r="AK56">
            <v>1000</v>
          </cell>
          <cell r="AL56">
            <v>0</v>
          </cell>
          <cell r="AM56">
            <v>0</v>
          </cell>
          <cell r="AN56">
            <v>0</v>
          </cell>
          <cell r="AO56">
            <v>900</v>
          </cell>
          <cell r="AP56">
            <v>0</v>
          </cell>
          <cell r="AQ56">
            <v>0</v>
          </cell>
          <cell r="AR56">
            <v>600</v>
          </cell>
          <cell r="AS56">
            <v>0</v>
          </cell>
          <cell r="AT56">
            <v>0</v>
          </cell>
          <cell r="AU56">
            <v>0</v>
          </cell>
          <cell r="AV56">
            <v>0</v>
          </cell>
          <cell r="AW56">
            <v>0</v>
          </cell>
          <cell r="AX56">
            <v>0</v>
          </cell>
          <cell r="AY56">
            <v>700</v>
          </cell>
          <cell r="AZ56">
            <v>0</v>
          </cell>
          <cell r="BA56">
            <v>0</v>
          </cell>
          <cell r="BB56">
            <v>0</v>
          </cell>
          <cell r="BC56">
            <v>0</v>
          </cell>
          <cell r="BD56">
            <v>0</v>
          </cell>
          <cell r="BE56">
            <v>0</v>
          </cell>
          <cell r="BF56">
            <v>0</v>
          </cell>
          <cell r="BG56">
            <v>0</v>
          </cell>
          <cell r="BH56">
            <v>700</v>
          </cell>
          <cell r="BI56">
            <v>0</v>
          </cell>
          <cell r="BJ56">
            <v>0</v>
          </cell>
          <cell r="BK56">
            <v>0</v>
          </cell>
          <cell r="BL56">
            <v>91.39</v>
          </cell>
        </row>
        <row r="57">
          <cell r="A57" t="str">
            <v>Unit Capacity Decrease, Product 1 Factory</v>
          </cell>
          <cell r="B57" t="str">
            <v>000 units</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20</v>
          </cell>
          <cell r="T57">
            <v>0</v>
          </cell>
          <cell r="U57">
            <v>0</v>
          </cell>
          <cell r="V57">
            <v>0</v>
          </cell>
          <cell r="W57">
            <v>0</v>
          </cell>
          <cell r="X57">
            <v>0</v>
          </cell>
          <cell r="Y57">
            <v>0</v>
          </cell>
          <cell r="Z57">
            <v>0</v>
          </cell>
          <cell r="AA57">
            <v>0</v>
          </cell>
          <cell r="AB57">
            <v>0</v>
          </cell>
          <cell r="AC57">
            <v>30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A58" t="str">
            <v>Unit Capacity Decrease, Product 2 Factory</v>
          </cell>
          <cell r="B58" t="str">
            <v>000 units</v>
          </cell>
          <cell r="C58">
            <v>0</v>
          </cell>
          <cell r="D58">
            <v>0</v>
          </cell>
          <cell r="E58">
            <v>0</v>
          </cell>
          <cell r="F58">
            <v>0</v>
          </cell>
          <cell r="G58">
            <v>0</v>
          </cell>
          <cell r="H58">
            <v>0</v>
          </cell>
          <cell r="I58">
            <v>0</v>
          </cell>
          <cell r="J58">
            <v>0</v>
          </cell>
          <cell r="K58">
            <v>0</v>
          </cell>
          <cell r="L58">
            <v>0</v>
          </cell>
          <cell r="M58">
            <v>20</v>
          </cell>
          <cell r="N58">
            <v>0</v>
          </cell>
          <cell r="O58">
            <v>0</v>
          </cell>
          <cell r="P58">
            <v>0</v>
          </cell>
          <cell r="Q58">
            <v>0</v>
          </cell>
          <cell r="R58">
            <v>0</v>
          </cell>
          <cell r="S58">
            <v>15</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A59" t="str">
            <v>Completely Close Product 1 Factory</v>
          </cell>
          <cell r="B59" t="str">
            <v>1=yes, 0=no</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A60" t="str">
            <v>Completely Close Product 2 Factory</v>
          </cell>
          <cell r="B60" t="str">
            <v>1=yes, 0=no</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A61" t="str">
            <v>New Factory Location, Product 1 Factory</v>
          </cell>
          <cell r="B61" t="str">
            <v>1 to 6</v>
          </cell>
          <cell r="C61">
            <v>0</v>
          </cell>
          <cell r="D61">
            <v>0</v>
          </cell>
          <cell r="E61">
            <v>0</v>
          </cell>
          <cell r="F61">
            <v>0</v>
          </cell>
          <cell r="G61">
            <v>0</v>
          </cell>
          <cell r="H61">
            <v>0</v>
          </cell>
          <cell r="I61">
            <v>3</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5</v>
          </cell>
          <cell r="AN61">
            <v>0</v>
          </cell>
          <cell r="AO61">
            <v>0</v>
          </cell>
          <cell r="AP61">
            <v>0</v>
          </cell>
          <cell r="AQ61">
            <v>0</v>
          </cell>
          <cell r="AR61">
            <v>0</v>
          </cell>
          <cell r="AS61">
            <v>0</v>
          </cell>
          <cell r="AT61">
            <v>0</v>
          </cell>
          <cell r="AU61">
            <v>0</v>
          </cell>
          <cell r="AV61">
            <v>0</v>
          </cell>
          <cell r="AW61">
            <v>0</v>
          </cell>
          <cell r="AX61">
            <v>3</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A62" t="str">
            <v>New Factory Location, Product 2 Factory</v>
          </cell>
          <cell r="B62" t="str">
            <v>1 to 6</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1</v>
          </cell>
          <cell r="AN62">
            <v>0</v>
          </cell>
          <cell r="AO62">
            <v>0</v>
          </cell>
          <cell r="AP62">
            <v>0</v>
          </cell>
          <cell r="AQ62">
            <v>0</v>
          </cell>
          <cell r="AR62">
            <v>0</v>
          </cell>
          <cell r="AS62">
            <v>0</v>
          </cell>
          <cell r="AT62">
            <v>0</v>
          </cell>
          <cell r="AU62">
            <v>0</v>
          </cell>
          <cell r="AV62">
            <v>0</v>
          </cell>
          <cell r="AW62">
            <v>0</v>
          </cell>
          <cell r="AX62">
            <v>6</v>
          </cell>
          <cell r="AY62">
            <v>0</v>
          </cell>
          <cell r="AZ62">
            <v>0</v>
          </cell>
          <cell r="BA62">
            <v>0</v>
          </cell>
          <cell r="BB62">
            <v>0</v>
          </cell>
          <cell r="BC62">
            <v>0</v>
          </cell>
          <cell r="BD62">
            <v>0</v>
          </cell>
          <cell r="BE62">
            <v>0</v>
          </cell>
          <cell r="BF62">
            <v>0</v>
          </cell>
          <cell r="BG62">
            <v>0</v>
          </cell>
          <cell r="BH62">
            <v>0</v>
          </cell>
          <cell r="BI62">
            <v>0</v>
          </cell>
          <cell r="BJ62">
            <v>0</v>
          </cell>
          <cell r="BK62">
            <v>1</v>
          </cell>
          <cell r="BL62">
            <v>0</v>
          </cell>
        </row>
        <row r="63">
          <cell r="A63" t="str">
            <v>Unit Capacity of New Product 1 Factory</v>
          </cell>
          <cell r="B63" t="str">
            <v>000 units</v>
          </cell>
          <cell r="C63">
            <v>0</v>
          </cell>
          <cell r="D63">
            <v>0</v>
          </cell>
          <cell r="E63">
            <v>0</v>
          </cell>
          <cell r="F63">
            <v>0</v>
          </cell>
          <cell r="G63">
            <v>0</v>
          </cell>
          <cell r="H63">
            <v>0</v>
          </cell>
          <cell r="I63">
            <v>300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325</v>
          </cell>
          <cell r="AN63">
            <v>0</v>
          </cell>
          <cell r="AO63">
            <v>0</v>
          </cell>
          <cell r="AP63">
            <v>0</v>
          </cell>
          <cell r="AQ63">
            <v>0</v>
          </cell>
          <cell r="AR63">
            <v>0</v>
          </cell>
          <cell r="AS63">
            <v>0</v>
          </cell>
          <cell r="AT63">
            <v>0</v>
          </cell>
          <cell r="AU63">
            <v>0</v>
          </cell>
          <cell r="AV63">
            <v>0</v>
          </cell>
          <cell r="AW63">
            <v>0</v>
          </cell>
          <cell r="AX63">
            <v>350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A64" t="str">
            <v>Unit Capacity of New Product 2 Factory</v>
          </cell>
          <cell r="B64" t="str">
            <v>000 units</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325</v>
          </cell>
          <cell r="AN64">
            <v>0</v>
          </cell>
          <cell r="AO64">
            <v>0</v>
          </cell>
          <cell r="AP64">
            <v>0</v>
          </cell>
          <cell r="AQ64">
            <v>0</v>
          </cell>
          <cell r="AR64">
            <v>0</v>
          </cell>
          <cell r="AS64">
            <v>0</v>
          </cell>
          <cell r="AT64">
            <v>0</v>
          </cell>
          <cell r="AU64">
            <v>0</v>
          </cell>
          <cell r="AV64">
            <v>0</v>
          </cell>
          <cell r="AW64">
            <v>0</v>
          </cell>
          <cell r="AX64">
            <v>350</v>
          </cell>
          <cell r="AY64">
            <v>0</v>
          </cell>
          <cell r="AZ64">
            <v>0</v>
          </cell>
          <cell r="BA64">
            <v>0</v>
          </cell>
          <cell r="BB64">
            <v>0</v>
          </cell>
          <cell r="BC64">
            <v>0</v>
          </cell>
          <cell r="BD64">
            <v>0</v>
          </cell>
          <cell r="BE64">
            <v>0</v>
          </cell>
          <cell r="BF64">
            <v>0</v>
          </cell>
          <cell r="BG64">
            <v>0</v>
          </cell>
          <cell r="BH64">
            <v>0</v>
          </cell>
          <cell r="BI64">
            <v>0</v>
          </cell>
          <cell r="BJ64">
            <v>0</v>
          </cell>
          <cell r="BK64">
            <v>365.57</v>
          </cell>
          <cell r="BL64">
            <v>0</v>
          </cell>
        </row>
        <row r="65">
          <cell r="A65" t="str">
            <v>Loan Payment (Reduce Debt)</v>
          </cell>
          <cell r="B65" t="str">
            <v>000 USD</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3000</v>
          </cell>
          <cell r="AR65">
            <v>0</v>
          </cell>
          <cell r="AS65">
            <v>0</v>
          </cell>
          <cell r="AT65">
            <v>0</v>
          </cell>
          <cell r="AU65">
            <v>0</v>
          </cell>
          <cell r="AV65">
            <v>0</v>
          </cell>
          <cell r="AW65">
            <v>0</v>
          </cell>
          <cell r="AX65">
            <v>5000</v>
          </cell>
          <cell r="AY65">
            <v>0</v>
          </cell>
          <cell r="AZ65">
            <v>0</v>
          </cell>
          <cell r="BA65">
            <v>0</v>
          </cell>
          <cell r="BB65">
            <v>0</v>
          </cell>
          <cell r="BC65">
            <v>0</v>
          </cell>
          <cell r="BD65">
            <v>0</v>
          </cell>
          <cell r="BE65">
            <v>0</v>
          </cell>
          <cell r="BF65">
            <v>12300</v>
          </cell>
          <cell r="BG65">
            <v>3000</v>
          </cell>
          <cell r="BH65">
            <v>0</v>
          </cell>
          <cell r="BI65">
            <v>3050</v>
          </cell>
          <cell r="BJ65">
            <v>0</v>
          </cell>
          <cell r="BK65">
            <v>0</v>
          </cell>
          <cell r="BL65">
            <v>10000</v>
          </cell>
        </row>
        <row r="66">
          <cell r="A66" t="str">
            <v>Additional Loan (Increase Debt)</v>
          </cell>
          <cell r="B66" t="str">
            <v>000 USD</v>
          </cell>
          <cell r="C66">
            <v>3000</v>
          </cell>
          <cell r="D66">
            <v>0</v>
          </cell>
          <cell r="E66">
            <v>0</v>
          </cell>
          <cell r="F66">
            <v>0</v>
          </cell>
          <cell r="G66">
            <v>0</v>
          </cell>
          <cell r="H66">
            <v>0</v>
          </cell>
          <cell r="I66">
            <v>7000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A67" t="str">
            <v>Stock Purchase (Reduce Equity)</v>
          </cell>
          <cell r="B67" t="str">
            <v>000 USD</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5500</v>
          </cell>
          <cell r="BC67">
            <v>0</v>
          </cell>
          <cell r="BD67">
            <v>0</v>
          </cell>
          <cell r="BE67">
            <v>0</v>
          </cell>
          <cell r="BF67">
            <v>9000</v>
          </cell>
          <cell r="BG67">
            <v>0</v>
          </cell>
          <cell r="BH67">
            <v>0</v>
          </cell>
          <cell r="BI67">
            <v>1320</v>
          </cell>
          <cell r="BJ67">
            <v>0</v>
          </cell>
          <cell r="BK67">
            <v>0</v>
          </cell>
          <cell r="BL67">
            <v>0</v>
          </cell>
        </row>
        <row r="68">
          <cell r="A68" t="str">
            <v>Stock Sale (Increase Equity)</v>
          </cell>
          <cell r="B68" t="str">
            <v>000 USD</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A69" t="str">
            <v>Dividends Paid</v>
          </cell>
          <cell r="B69" t="str">
            <v>000 USD</v>
          </cell>
          <cell r="C69">
            <v>200</v>
          </cell>
          <cell r="D69">
            <v>0</v>
          </cell>
          <cell r="E69">
            <v>0</v>
          </cell>
          <cell r="F69">
            <v>10000</v>
          </cell>
          <cell r="G69">
            <v>0</v>
          </cell>
          <cell r="H69">
            <v>3000</v>
          </cell>
          <cell r="I69">
            <v>7000</v>
          </cell>
          <cell r="J69">
            <v>3000</v>
          </cell>
          <cell r="K69">
            <v>2000</v>
          </cell>
          <cell r="L69">
            <v>2000</v>
          </cell>
          <cell r="M69">
            <v>2000</v>
          </cell>
          <cell r="N69">
            <v>2000</v>
          </cell>
          <cell r="O69">
            <v>2000</v>
          </cell>
          <cell r="P69">
            <v>0</v>
          </cell>
          <cell r="Q69">
            <v>0</v>
          </cell>
          <cell r="R69">
            <v>0</v>
          </cell>
          <cell r="S69">
            <v>0</v>
          </cell>
          <cell r="T69">
            <v>0</v>
          </cell>
          <cell r="U69">
            <v>3000</v>
          </cell>
          <cell r="V69">
            <v>3000</v>
          </cell>
          <cell r="W69">
            <v>3000</v>
          </cell>
          <cell r="X69">
            <v>3000</v>
          </cell>
          <cell r="Y69">
            <v>3000</v>
          </cell>
          <cell r="Z69">
            <v>3000</v>
          </cell>
          <cell r="AA69">
            <v>3000</v>
          </cell>
          <cell r="AB69">
            <v>3000</v>
          </cell>
          <cell r="AC69">
            <v>3000</v>
          </cell>
          <cell r="AD69">
            <v>0</v>
          </cell>
          <cell r="AE69">
            <v>0</v>
          </cell>
          <cell r="AF69">
            <v>0</v>
          </cell>
          <cell r="AG69">
            <v>0</v>
          </cell>
          <cell r="AH69">
            <v>0</v>
          </cell>
          <cell r="AI69">
            <v>15000</v>
          </cell>
          <cell r="AJ69">
            <v>0</v>
          </cell>
          <cell r="AK69">
            <v>0</v>
          </cell>
          <cell r="AL69">
            <v>0</v>
          </cell>
          <cell r="AM69">
            <v>0</v>
          </cell>
          <cell r="AN69">
            <v>0</v>
          </cell>
          <cell r="AO69">
            <v>0</v>
          </cell>
          <cell r="AP69">
            <v>3000</v>
          </cell>
          <cell r="AQ69">
            <v>3000</v>
          </cell>
          <cell r="AR69">
            <v>2000</v>
          </cell>
          <cell r="AS69">
            <v>2000</v>
          </cell>
          <cell r="AT69">
            <v>2000</v>
          </cell>
          <cell r="AU69">
            <v>2000</v>
          </cell>
          <cell r="AV69">
            <v>2000</v>
          </cell>
          <cell r="AW69">
            <v>2000</v>
          </cell>
          <cell r="AX69">
            <v>2000</v>
          </cell>
          <cell r="AY69">
            <v>2000</v>
          </cell>
          <cell r="AZ69">
            <v>2000</v>
          </cell>
          <cell r="BA69">
            <v>2000</v>
          </cell>
          <cell r="BB69">
            <v>2000</v>
          </cell>
          <cell r="BC69">
            <v>3000</v>
          </cell>
          <cell r="BD69">
            <v>3000</v>
          </cell>
          <cell r="BE69">
            <v>3000</v>
          </cell>
          <cell r="BF69">
            <v>3000</v>
          </cell>
          <cell r="BG69">
            <v>3000</v>
          </cell>
          <cell r="BH69">
            <v>3000</v>
          </cell>
          <cell r="BI69">
            <v>3000</v>
          </cell>
          <cell r="BJ69">
            <v>3000</v>
          </cell>
          <cell r="BK69">
            <v>0</v>
          </cell>
          <cell r="BL69">
            <v>0</v>
          </cell>
        </row>
        <row r="70">
          <cell r="A70" t="str">
            <v>Collection Budget</v>
          </cell>
          <cell r="B70" t="str">
            <v>000 USD</v>
          </cell>
          <cell r="C70">
            <v>0</v>
          </cell>
          <cell r="D70">
            <v>0</v>
          </cell>
          <cell r="E70">
            <v>0</v>
          </cell>
          <cell r="F70">
            <v>0</v>
          </cell>
          <cell r="G70">
            <v>50</v>
          </cell>
          <cell r="H70">
            <v>50</v>
          </cell>
          <cell r="I70">
            <v>50</v>
          </cell>
          <cell r="J70">
            <v>50</v>
          </cell>
          <cell r="K70">
            <v>100</v>
          </cell>
          <cell r="L70">
            <v>100</v>
          </cell>
          <cell r="M70">
            <v>100</v>
          </cell>
          <cell r="N70">
            <v>100</v>
          </cell>
          <cell r="O70">
            <v>150</v>
          </cell>
          <cell r="P70">
            <v>150</v>
          </cell>
          <cell r="Q70">
            <v>150</v>
          </cell>
          <cell r="R70">
            <v>150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A71" t="str">
            <v>CUSTOMER_DISCOUNT</v>
          </cell>
          <cell r="B71" t="str">
            <v>Percent (0 - 2)</v>
          </cell>
          <cell r="C71">
            <v>0</v>
          </cell>
          <cell r="D71">
            <v>0</v>
          </cell>
          <cell r="E71">
            <v>0</v>
          </cell>
          <cell r="F71">
            <v>0</v>
          </cell>
          <cell r="G71">
            <v>0.5</v>
          </cell>
          <cell r="H71">
            <v>0.5</v>
          </cell>
          <cell r="I71">
            <v>0.5</v>
          </cell>
          <cell r="J71">
            <v>1.1000000000000001</v>
          </cell>
          <cell r="K71">
            <v>0.5</v>
          </cell>
          <cell r="L71">
            <v>1</v>
          </cell>
          <cell r="M71">
            <v>1</v>
          </cell>
          <cell r="N71">
            <v>1</v>
          </cell>
          <cell r="O71">
            <v>1</v>
          </cell>
          <cell r="P71">
            <v>1</v>
          </cell>
          <cell r="Q71">
            <v>0.75</v>
          </cell>
          <cell r="R71">
            <v>1</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0.75</v>
          </cell>
          <cell r="BL71">
            <v>1.5</v>
          </cell>
        </row>
        <row r="72">
          <cell r="A72" t="str">
            <v>Property Casualty Insurance Budget</v>
          </cell>
          <cell r="B72" t="str">
            <v>000 USD</v>
          </cell>
          <cell r="C72">
            <v>25</v>
          </cell>
          <cell r="D72">
            <v>25</v>
          </cell>
          <cell r="E72">
            <v>25</v>
          </cell>
          <cell r="F72">
            <v>25</v>
          </cell>
          <cell r="G72">
            <v>25</v>
          </cell>
          <cell r="H72">
            <v>25</v>
          </cell>
          <cell r="I72">
            <v>25</v>
          </cell>
          <cell r="J72">
            <v>25</v>
          </cell>
          <cell r="K72">
            <v>25</v>
          </cell>
          <cell r="L72">
            <v>25</v>
          </cell>
          <cell r="M72">
            <v>25</v>
          </cell>
          <cell r="N72">
            <v>25</v>
          </cell>
          <cell r="O72">
            <v>25</v>
          </cell>
          <cell r="P72">
            <v>25</v>
          </cell>
          <cell r="Q72">
            <v>25</v>
          </cell>
          <cell r="R72">
            <v>25</v>
          </cell>
          <cell r="S72">
            <v>25</v>
          </cell>
          <cell r="T72">
            <v>25</v>
          </cell>
          <cell r="U72">
            <v>25</v>
          </cell>
          <cell r="V72">
            <v>25</v>
          </cell>
          <cell r="W72">
            <v>25</v>
          </cell>
          <cell r="X72">
            <v>25</v>
          </cell>
          <cell r="Y72">
            <v>25</v>
          </cell>
          <cell r="Z72">
            <v>25</v>
          </cell>
          <cell r="AA72">
            <v>25</v>
          </cell>
          <cell r="AB72">
            <v>25</v>
          </cell>
          <cell r="AC72">
            <v>25</v>
          </cell>
          <cell r="AD72">
            <v>25</v>
          </cell>
          <cell r="AE72">
            <v>25</v>
          </cell>
          <cell r="AF72">
            <v>25</v>
          </cell>
          <cell r="AG72">
            <v>25</v>
          </cell>
          <cell r="AH72">
            <v>25</v>
          </cell>
          <cell r="AI72">
            <v>25</v>
          </cell>
          <cell r="AJ72">
            <v>25</v>
          </cell>
          <cell r="AK72">
            <v>25</v>
          </cell>
          <cell r="AL72">
            <v>25</v>
          </cell>
          <cell r="AM72">
            <v>25</v>
          </cell>
          <cell r="AN72">
            <v>25</v>
          </cell>
          <cell r="AO72">
            <v>25</v>
          </cell>
          <cell r="AP72">
            <v>25</v>
          </cell>
          <cell r="AQ72">
            <v>25</v>
          </cell>
          <cell r="AR72">
            <v>25</v>
          </cell>
          <cell r="AS72">
            <v>25</v>
          </cell>
          <cell r="AT72">
            <v>25</v>
          </cell>
          <cell r="AU72">
            <v>25</v>
          </cell>
          <cell r="AV72">
            <v>25</v>
          </cell>
          <cell r="AW72">
            <v>25</v>
          </cell>
          <cell r="AX72">
            <v>25</v>
          </cell>
          <cell r="AY72">
            <v>25</v>
          </cell>
          <cell r="AZ72">
            <v>25</v>
          </cell>
          <cell r="BA72">
            <v>25</v>
          </cell>
          <cell r="BB72">
            <v>25</v>
          </cell>
          <cell r="BC72">
            <v>25</v>
          </cell>
          <cell r="BD72">
            <v>25</v>
          </cell>
          <cell r="BE72">
            <v>25</v>
          </cell>
          <cell r="BF72">
            <v>25</v>
          </cell>
          <cell r="BG72">
            <v>25</v>
          </cell>
          <cell r="BH72">
            <v>25</v>
          </cell>
          <cell r="BI72">
            <v>25</v>
          </cell>
          <cell r="BJ72">
            <v>25</v>
          </cell>
          <cell r="BK72">
            <v>25</v>
          </cell>
          <cell r="BL72">
            <v>25</v>
          </cell>
        </row>
        <row r="73">
          <cell r="A73" t="str">
            <v>Directors &amp; Officers Insurance Budget</v>
          </cell>
          <cell r="B73" t="str">
            <v>000 USD</v>
          </cell>
          <cell r="C73">
            <v>35</v>
          </cell>
          <cell r="D73">
            <v>35</v>
          </cell>
          <cell r="E73">
            <v>35</v>
          </cell>
          <cell r="F73">
            <v>35</v>
          </cell>
          <cell r="G73">
            <v>35</v>
          </cell>
          <cell r="H73">
            <v>35</v>
          </cell>
          <cell r="I73">
            <v>35</v>
          </cell>
          <cell r="J73">
            <v>35</v>
          </cell>
          <cell r="K73">
            <v>35</v>
          </cell>
          <cell r="L73">
            <v>35</v>
          </cell>
          <cell r="M73">
            <v>35</v>
          </cell>
          <cell r="N73">
            <v>35</v>
          </cell>
          <cell r="O73">
            <v>35</v>
          </cell>
          <cell r="P73">
            <v>35</v>
          </cell>
          <cell r="Q73">
            <v>35</v>
          </cell>
          <cell r="R73">
            <v>35</v>
          </cell>
          <cell r="S73">
            <v>35</v>
          </cell>
          <cell r="T73">
            <v>35</v>
          </cell>
          <cell r="U73">
            <v>35</v>
          </cell>
          <cell r="V73">
            <v>35</v>
          </cell>
          <cell r="W73">
            <v>35</v>
          </cell>
          <cell r="X73">
            <v>35</v>
          </cell>
          <cell r="Y73">
            <v>35</v>
          </cell>
          <cell r="Z73">
            <v>35</v>
          </cell>
          <cell r="AA73">
            <v>35</v>
          </cell>
          <cell r="AB73">
            <v>35</v>
          </cell>
          <cell r="AC73">
            <v>35</v>
          </cell>
          <cell r="AD73">
            <v>35</v>
          </cell>
          <cell r="AE73">
            <v>35</v>
          </cell>
          <cell r="AF73">
            <v>35</v>
          </cell>
          <cell r="AG73">
            <v>35</v>
          </cell>
          <cell r="AH73">
            <v>35</v>
          </cell>
          <cell r="AI73">
            <v>35</v>
          </cell>
          <cell r="AJ73">
            <v>35</v>
          </cell>
          <cell r="AK73">
            <v>35</v>
          </cell>
          <cell r="AL73">
            <v>35</v>
          </cell>
          <cell r="AM73">
            <v>35</v>
          </cell>
          <cell r="AN73">
            <v>35</v>
          </cell>
          <cell r="AO73">
            <v>35</v>
          </cell>
          <cell r="AP73">
            <v>35</v>
          </cell>
          <cell r="AQ73">
            <v>35</v>
          </cell>
          <cell r="AR73">
            <v>35</v>
          </cell>
          <cell r="AS73">
            <v>35</v>
          </cell>
          <cell r="AT73">
            <v>35</v>
          </cell>
          <cell r="AU73">
            <v>35</v>
          </cell>
          <cell r="AV73">
            <v>35</v>
          </cell>
          <cell r="AW73">
            <v>35</v>
          </cell>
          <cell r="AX73">
            <v>35</v>
          </cell>
          <cell r="AY73">
            <v>35</v>
          </cell>
          <cell r="AZ73">
            <v>35</v>
          </cell>
          <cell r="BA73">
            <v>35</v>
          </cell>
          <cell r="BB73">
            <v>35</v>
          </cell>
          <cell r="BC73">
            <v>35</v>
          </cell>
          <cell r="BD73">
            <v>35</v>
          </cell>
          <cell r="BE73">
            <v>35</v>
          </cell>
          <cell r="BF73">
            <v>35</v>
          </cell>
          <cell r="BG73">
            <v>35</v>
          </cell>
          <cell r="BH73">
            <v>35</v>
          </cell>
          <cell r="BI73">
            <v>35</v>
          </cell>
          <cell r="BJ73">
            <v>35</v>
          </cell>
          <cell r="BK73">
            <v>35</v>
          </cell>
          <cell r="BL73">
            <v>35</v>
          </cell>
        </row>
        <row r="74">
          <cell r="A74" t="str">
            <v>Product Liability Insurance Budget</v>
          </cell>
          <cell r="B74" t="str">
            <v>000 USD</v>
          </cell>
          <cell r="C74">
            <v>45</v>
          </cell>
          <cell r="D74">
            <v>100</v>
          </cell>
          <cell r="E74">
            <v>100</v>
          </cell>
          <cell r="F74">
            <v>100</v>
          </cell>
          <cell r="G74">
            <v>100</v>
          </cell>
          <cell r="H74">
            <v>100</v>
          </cell>
          <cell r="I74">
            <v>100</v>
          </cell>
          <cell r="J74">
            <v>100</v>
          </cell>
          <cell r="K74">
            <v>100</v>
          </cell>
          <cell r="L74">
            <v>100</v>
          </cell>
          <cell r="M74">
            <v>100</v>
          </cell>
          <cell r="N74">
            <v>100</v>
          </cell>
          <cell r="O74">
            <v>100</v>
          </cell>
          <cell r="P74">
            <v>100</v>
          </cell>
          <cell r="Q74">
            <v>100</v>
          </cell>
          <cell r="R74">
            <v>100</v>
          </cell>
          <cell r="S74">
            <v>100</v>
          </cell>
          <cell r="T74">
            <v>100</v>
          </cell>
          <cell r="U74">
            <v>100</v>
          </cell>
          <cell r="V74">
            <v>100</v>
          </cell>
          <cell r="W74">
            <v>100</v>
          </cell>
          <cell r="X74">
            <v>100</v>
          </cell>
          <cell r="Y74">
            <v>100</v>
          </cell>
          <cell r="Z74">
            <v>100</v>
          </cell>
          <cell r="AA74">
            <v>100</v>
          </cell>
          <cell r="AB74">
            <v>100</v>
          </cell>
          <cell r="AC74">
            <v>100</v>
          </cell>
          <cell r="AD74">
            <v>100</v>
          </cell>
          <cell r="AE74">
            <v>100</v>
          </cell>
          <cell r="AF74">
            <v>100</v>
          </cell>
          <cell r="AG74">
            <v>100</v>
          </cell>
          <cell r="AH74">
            <v>100</v>
          </cell>
          <cell r="AI74">
            <v>100</v>
          </cell>
          <cell r="AJ74">
            <v>100</v>
          </cell>
          <cell r="AK74">
            <v>100</v>
          </cell>
          <cell r="AL74">
            <v>100</v>
          </cell>
          <cell r="AM74">
            <v>100</v>
          </cell>
          <cell r="AN74">
            <v>100</v>
          </cell>
          <cell r="AO74">
            <v>100</v>
          </cell>
          <cell r="AP74">
            <v>100</v>
          </cell>
          <cell r="AQ74">
            <v>100</v>
          </cell>
          <cell r="AR74">
            <v>100</v>
          </cell>
          <cell r="AS74">
            <v>100</v>
          </cell>
          <cell r="AT74">
            <v>100</v>
          </cell>
          <cell r="AU74">
            <v>100</v>
          </cell>
          <cell r="AV74">
            <v>100</v>
          </cell>
          <cell r="AW74">
            <v>100</v>
          </cell>
          <cell r="AX74">
            <v>100</v>
          </cell>
          <cell r="AY74">
            <v>100</v>
          </cell>
          <cell r="AZ74">
            <v>100</v>
          </cell>
          <cell r="BA74">
            <v>100</v>
          </cell>
          <cell r="BB74">
            <v>100</v>
          </cell>
          <cell r="BC74">
            <v>100</v>
          </cell>
          <cell r="BD74">
            <v>100</v>
          </cell>
          <cell r="BE74">
            <v>100</v>
          </cell>
          <cell r="BF74">
            <v>100</v>
          </cell>
          <cell r="BG74">
            <v>100</v>
          </cell>
          <cell r="BH74">
            <v>100</v>
          </cell>
          <cell r="BI74">
            <v>100</v>
          </cell>
          <cell r="BJ74">
            <v>100</v>
          </cell>
          <cell r="BK74">
            <v>100</v>
          </cell>
          <cell r="BL74">
            <v>100</v>
          </cell>
        </row>
        <row r="75">
          <cell r="A75" t="str">
            <v>Buy Currency Forward Contract, Yen</v>
          </cell>
          <cell r="B75" t="str">
            <v>000,000 Yen</v>
          </cell>
          <cell r="C75">
            <v>0</v>
          </cell>
          <cell r="D75">
            <v>0</v>
          </cell>
          <cell r="E75">
            <v>400</v>
          </cell>
          <cell r="F75">
            <v>400</v>
          </cell>
          <cell r="G75">
            <v>400</v>
          </cell>
          <cell r="H75">
            <v>400</v>
          </cell>
          <cell r="I75">
            <v>400</v>
          </cell>
          <cell r="J75">
            <v>400</v>
          </cell>
          <cell r="K75">
            <v>400</v>
          </cell>
          <cell r="L75">
            <v>400</v>
          </cell>
          <cell r="M75">
            <v>400</v>
          </cell>
          <cell r="N75">
            <v>400</v>
          </cell>
          <cell r="O75">
            <v>400</v>
          </cell>
          <cell r="P75">
            <v>400</v>
          </cell>
          <cell r="Q75">
            <v>400</v>
          </cell>
          <cell r="R75">
            <v>400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A76" t="str">
            <v>Buy Currency Forward Contract, Peso</v>
          </cell>
          <cell r="B76" t="str">
            <v>000,000 Peso</v>
          </cell>
          <cell r="C76">
            <v>0</v>
          </cell>
          <cell r="D76">
            <v>0</v>
          </cell>
          <cell r="E76">
            <v>0</v>
          </cell>
          <cell r="F76">
            <v>0</v>
          </cell>
          <cell r="G76">
            <v>0</v>
          </cell>
          <cell r="H76">
            <v>0</v>
          </cell>
          <cell r="I76">
            <v>0</v>
          </cell>
          <cell r="J76">
            <v>0</v>
          </cell>
          <cell r="K76">
            <v>0</v>
          </cell>
          <cell r="L76">
            <v>0</v>
          </cell>
          <cell r="M76">
            <v>0</v>
          </cell>
          <cell r="N76">
            <v>0</v>
          </cell>
          <cell r="O76">
            <v>10</v>
          </cell>
          <cell r="P76">
            <v>10</v>
          </cell>
          <cell r="Q76">
            <v>10</v>
          </cell>
          <cell r="R76">
            <v>10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A77" t="str">
            <v>Buy Currency Forward Contract, Yuan</v>
          </cell>
          <cell r="B77" t="str">
            <v>000,000 Yuan</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A78" t="str">
            <v>Buy Currency Forward Contract, Pound</v>
          </cell>
          <cell r="B78" t="str">
            <v>000,000 Pound</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A79" t="str">
            <v>Buy Currency Forward Contract, Euro</v>
          </cell>
          <cell r="B79" t="str">
            <v>000,000 Euro</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A80" t="str">
            <v>Sell Currency Forward Contract, Yen</v>
          </cell>
          <cell r="B80" t="str">
            <v>000,000 Yen</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A81" t="str">
            <v>Sell Currency Forward Contract, Peso</v>
          </cell>
          <cell r="B81" t="str">
            <v>000,000 Peso</v>
          </cell>
          <cell r="C81">
            <v>0</v>
          </cell>
          <cell r="D81">
            <v>0</v>
          </cell>
          <cell r="E81">
            <v>2</v>
          </cell>
          <cell r="F81">
            <v>2</v>
          </cell>
          <cell r="G81">
            <v>2</v>
          </cell>
          <cell r="H81">
            <v>2</v>
          </cell>
          <cell r="I81">
            <v>2</v>
          </cell>
          <cell r="J81">
            <v>2</v>
          </cell>
          <cell r="K81">
            <v>2</v>
          </cell>
          <cell r="L81">
            <v>2</v>
          </cell>
          <cell r="M81">
            <v>2</v>
          </cell>
          <cell r="N81">
            <v>2</v>
          </cell>
          <cell r="O81">
            <v>2</v>
          </cell>
          <cell r="P81">
            <v>2</v>
          </cell>
          <cell r="Q81">
            <v>2</v>
          </cell>
          <cell r="R81">
            <v>2</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A82" t="str">
            <v>Sell Currency Forward Contract, Yuan</v>
          </cell>
          <cell r="B82" t="str">
            <v>000,000 Yuan</v>
          </cell>
          <cell r="C82">
            <v>0</v>
          </cell>
          <cell r="D82">
            <v>0</v>
          </cell>
          <cell r="E82">
            <v>2</v>
          </cell>
          <cell r="F82">
            <v>2</v>
          </cell>
          <cell r="G82">
            <v>2</v>
          </cell>
          <cell r="H82">
            <v>2</v>
          </cell>
          <cell r="I82">
            <v>2</v>
          </cell>
          <cell r="J82">
            <v>2</v>
          </cell>
          <cell r="K82">
            <v>2</v>
          </cell>
          <cell r="L82">
            <v>2</v>
          </cell>
          <cell r="M82">
            <v>2</v>
          </cell>
          <cell r="N82">
            <v>2</v>
          </cell>
          <cell r="O82">
            <v>2</v>
          </cell>
          <cell r="P82">
            <v>2</v>
          </cell>
          <cell r="Q82">
            <v>2</v>
          </cell>
          <cell r="R82">
            <v>2</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C83">
            <v>0</v>
          </cell>
          <cell r="D83">
            <v>0</v>
          </cell>
          <cell r="E83">
            <v>1</v>
          </cell>
          <cell r="F83">
            <v>1</v>
          </cell>
          <cell r="G83">
            <v>1</v>
          </cell>
          <cell r="H83">
            <v>1</v>
          </cell>
          <cell r="I83">
            <v>1</v>
          </cell>
          <cell r="J83">
            <v>1</v>
          </cell>
          <cell r="K83">
            <v>1</v>
          </cell>
          <cell r="L83">
            <v>1</v>
          </cell>
          <cell r="M83">
            <v>1</v>
          </cell>
          <cell r="N83">
            <v>1</v>
          </cell>
          <cell r="O83">
            <v>1</v>
          </cell>
          <cell r="P83">
            <v>1</v>
          </cell>
          <cell r="Q83">
            <v>1</v>
          </cell>
          <cell r="R83">
            <v>1</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C84">
            <v>0</v>
          </cell>
          <cell r="D84">
            <v>0</v>
          </cell>
          <cell r="E84">
            <v>1</v>
          </cell>
          <cell r="F84">
            <v>1</v>
          </cell>
          <cell r="G84">
            <v>1</v>
          </cell>
          <cell r="H84">
            <v>1</v>
          </cell>
          <cell r="I84">
            <v>1</v>
          </cell>
          <cell r="J84">
            <v>1</v>
          </cell>
          <cell r="K84">
            <v>1</v>
          </cell>
          <cell r="L84">
            <v>1</v>
          </cell>
          <cell r="M84">
            <v>1</v>
          </cell>
          <cell r="N84">
            <v>1</v>
          </cell>
          <cell r="O84">
            <v>1</v>
          </cell>
          <cell r="P84">
            <v>1</v>
          </cell>
          <cell r="Q84">
            <v>1</v>
          </cell>
          <cell r="R84">
            <v>1</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sheetData>
      <sheetData sheetId="77">
        <row r="1">
          <cell r="A1" t="str">
            <v>INPUT FOR - TEAM 2</v>
          </cell>
        </row>
      </sheetData>
      <sheetData sheetId="78">
        <row r="1">
          <cell r="A1" t="str">
            <v>INPUT FOR - TEAM 3</v>
          </cell>
        </row>
      </sheetData>
      <sheetData sheetId="79">
        <row r="1">
          <cell r="A1" t="str">
            <v>INPUT FOR - TEAM 4</v>
          </cell>
        </row>
      </sheetData>
      <sheetData sheetId="80">
        <row r="1">
          <cell r="A1" t="str">
            <v>INPUT FOR - TEAM 5</v>
          </cell>
        </row>
      </sheetData>
      <sheetData sheetId="81" refreshError="1"/>
      <sheetData sheetId="82" refreshError="1"/>
      <sheetData sheetId="83" refreshError="1"/>
      <sheetData sheetId="84" refreshError="1"/>
      <sheetData sheetId="85" refreshError="1"/>
    </sheetDataSet>
  </externalBook>
</externalLink>
</file>

<file path=xl/externalLinks/externalLink4.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p01"/>
      <sheetName val="p02"/>
      <sheetName val="p03"/>
      <sheetName val="p04"/>
      <sheetName val="p05"/>
      <sheetName val="p06"/>
      <sheetName val="p07"/>
      <sheetName val="p08"/>
      <sheetName val="p0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61"/>
      <sheetName val="p62"/>
      <sheetName val="p63"/>
      <sheetName val="p64"/>
      <sheetName val="p65"/>
      <sheetName val="p66"/>
      <sheetName val="p67"/>
      <sheetName val="p68"/>
      <sheetName val="p69"/>
      <sheetName val="p70"/>
      <sheetName val="p71"/>
      <sheetName val="p72"/>
      <sheetName val="p73"/>
      <sheetName val="p74"/>
      <sheetName val="p75"/>
    </sheetNames>
    <sheetDataSet>
      <sheetData sheetId="0">
        <row r="3">
          <cell r="B3">
            <v>241745</v>
          </cell>
          <cell r="C3">
            <v>136200</v>
          </cell>
          <cell r="D3">
            <v>82340</v>
          </cell>
          <cell r="E3">
            <v>153180</v>
          </cell>
          <cell r="F3">
            <v>191395</v>
          </cell>
          <cell r="G3">
            <v>418415</v>
          </cell>
          <cell r="H3">
            <v>1223275</v>
          </cell>
        </row>
        <row r="4">
          <cell r="B4">
            <v>241745</v>
          </cell>
          <cell r="C4">
            <v>136200</v>
          </cell>
          <cell r="D4">
            <v>82340</v>
          </cell>
          <cell r="E4">
            <v>153180</v>
          </cell>
          <cell r="F4">
            <v>191395</v>
          </cell>
          <cell r="G4">
            <v>418415</v>
          </cell>
          <cell r="H4">
            <v>1223275</v>
          </cell>
        </row>
        <row r="5">
          <cell r="B5">
            <v>0</v>
          </cell>
          <cell r="C5">
            <v>0</v>
          </cell>
          <cell r="D5">
            <v>82340</v>
          </cell>
          <cell r="E5">
            <v>0</v>
          </cell>
          <cell r="F5">
            <v>0</v>
          </cell>
          <cell r="G5">
            <v>0</v>
          </cell>
        </row>
        <row r="6">
          <cell r="B6">
            <v>241745</v>
          </cell>
          <cell r="C6">
            <v>136200</v>
          </cell>
          <cell r="D6">
            <v>0</v>
          </cell>
          <cell r="E6">
            <v>153180</v>
          </cell>
          <cell r="F6">
            <v>191395</v>
          </cell>
          <cell r="G6">
            <v>418415</v>
          </cell>
        </row>
        <row r="7">
          <cell r="B7">
            <v>0</v>
          </cell>
          <cell r="C7">
            <v>0</v>
          </cell>
          <cell r="D7">
            <v>1140935</v>
          </cell>
          <cell r="E7">
            <v>0</v>
          </cell>
          <cell r="F7">
            <v>0</v>
          </cell>
          <cell r="G7">
            <v>0</v>
          </cell>
        </row>
        <row r="8">
          <cell r="B8">
            <v>223760</v>
          </cell>
          <cell r="C8">
            <v>126560</v>
          </cell>
          <cell r="D8">
            <v>80470</v>
          </cell>
          <cell r="E8">
            <v>160115</v>
          </cell>
          <cell r="F8">
            <v>210975</v>
          </cell>
          <cell r="G8">
            <v>412370</v>
          </cell>
          <cell r="H8">
            <v>1214250</v>
          </cell>
        </row>
        <row r="9">
          <cell r="B9">
            <v>223760</v>
          </cell>
          <cell r="C9">
            <v>126560</v>
          </cell>
          <cell r="D9">
            <v>80470</v>
          </cell>
          <cell r="E9">
            <v>160115</v>
          </cell>
          <cell r="F9">
            <v>210975</v>
          </cell>
          <cell r="G9">
            <v>412370</v>
          </cell>
          <cell r="H9">
            <v>1214250</v>
          </cell>
        </row>
        <row r="10">
          <cell r="B10">
            <v>0</v>
          </cell>
          <cell r="C10">
            <v>0</v>
          </cell>
          <cell r="D10">
            <v>0</v>
          </cell>
          <cell r="E10">
            <v>0</v>
          </cell>
          <cell r="F10">
            <v>0</v>
          </cell>
          <cell r="G10">
            <v>412370</v>
          </cell>
        </row>
        <row r="11">
          <cell r="B11">
            <v>223760</v>
          </cell>
          <cell r="C11">
            <v>126560</v>
          </cell>
          <cell r="D11">
            <v>80470</v>
          </cell>
          <cell r="E11">
            <v>160115</v>
          </cell>
          <cell r="F11">
            <v>210975</v>
          </cell>
          <cell r="G11">
            <v>0</v>
          </cell>
        </row>
        <row r="12">
          <cell r="B12">
            <v>0</v>
          </cell>
          <cell r="C12">
            <v>0</v>
          </cell>
          <cell r="D12">
            <v>0</v>
          </cell>
          <cell r="E12">
            <v>0</v>
          </cell>
          <cell r="F12">
            <v>0</v>
          </cell>
          <cell r="G12">
            <v>801880</v>
          </cell>
        </row>
        <row r="13">
          <cell r="B13">
            <v>4300</v>
          </cell>
          <cell r="C13">
            <v>450</v>
          </cell>
          <cell r="D13">
            <v>400</v>
          </cell>
          <cell r="E13">
            <v>36</v>
          </cell>
          <cell r="F13">
            <v>49</v>
          </cell>
          <cell r="G13">
            <v>50</v>
          </cell>
        </row>
        <row r="14">
          <cell r="B14">
            <v>4300</v>
          </cell>
          <cell r="C14">
            <v>450</v>
          </cell>
          <cell r="D14">
            <v>400</v>
          </cell>
          <cell r="E14">
            <v>36</v>
          </cell>
          <cell r="F14">
            <v>49</v>
          </cell>
          <cell r="G14">
            <v>50</v>
          </cell>
        </row>
        <row r="15">
          <cell r="B15">
            <v>4300</v>
          </cell>
          <cell r="C15">
            <v>450</v>
          </cell>
          <cell r="D15">
            <v>400</v>
          </cell>
          <cell r="E15">
            <v>36</v>
          </cell>
          <cell r="F15">
            <v>49</v>
          </cell>
          <cell r="G15">
            <v>50</v>
          </cell>
        </row>
        <row r="16">
          <cell r="B16">
            <v>4300</v>
          </cell>
          <cell r="C16">
            <v>450</v>
          </cell>
          <cell r="D16">
            <v>400</v>
          </cell>
          <cell r="E16">
            <v>36</v>
          </cell>
          <cell r="F16">
            <v>49</v>
          </cell>
          <cell r="G16">
            <v>50</v>
          </cell>
        </row>
        <row r="17">
          <cell r="B17">
            <v>4300</v>
          </cell>
          <cell r="C17">
            <v>450</v>
          </cell>
          <cell r="D17">
            <v>400</v>
          </cell>
          <cell r="E17">
            <v>36</v>
          </cell>
          <cell r="F17">
            <v>49</v>
          </cell>
          <cell r="G17">
            <v>50</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6200</v>
          </cell>
          <cell r="C23">
            <v>650</v>
          </cell>
          <cell r="D23">
            <v>550</v>
          </cell>
          <cell r="E23">
            <v>46</v>
          </cell>
          <cell r="F23">
            <v>60</v>
          </cell>
          <cell r="G23">
            <v>65</v>
          </cell>
        </row>
        <row r="24">
          <cell r="B24">
            <v>6200</v>
          </cell>
          <cell r="C24">
            <v>650</v>
          </cell>
          <cell r="D24">
            <v>550</v>
          </cell>
          <cell r="E24">
            <v>46</v>
          </cell>
          <cell r="F24">
            <v>60</v>
          </cell>
          <cell r="G24">
            <v>65</v>
          </cell>
        </row>
        <row r="25">
          <cell r="B25">
            <v>6200</v>
          </cell>
          <cell r="C25">
            <v>650</v>
          </cell>
          <cell r="D25">
            <v>550</v>
          </cell>
          <cell r="E25">
            <v>46</v>
          </cell>
          <cell r="F25">
            <v>60</v>
          </cell>
          <cell r="G25">
            <v>65</v>
          </cell>
        </row>
        <row r="26">
          <cell r="B26">
            <v>6200</v>
          </cell>
          <cell r="C26">
            <v>650</v>
          </cell>
          <cell r="D26">
            <v>550</v>
          </cell>
          <cell r="E26">
            <v>46</v>
          </cell>
          <cell r="F26">
            <v>60</v>
          </cell>
          <cell r="G26">
            <v>65</v>
          </cell>
        </row>
        <row r="27">
          <cell r="B27">
            <v>6200</v>
          </cell>
          <cell r="C27">
            <v>650</v>
          </cell>
          <cell r="D27">
            <v>550</v>
          </cell>
          <cell r="E27">
            <v>46</v>
          </cell>
          <cell r="F27">
            <v>60</v>
          </cell>
          <cell r="G27">
            <v>65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59999985</v>
          </cell>
          <cell r="C33">
            <v>10000000</v>
          </cell>
          <cell r="D33">
            <v>10000012</v>
          </cell>
          <cell r="E33">
            <v>999999</v>
          </cell>
          <cell r="F33">
            <v>1499998.5</v>
          </cell>
          <cell r="G33">
            <v>2500000</v>
          </cell>
          <cell r="H33">
            <v>8928005</v>
          </cell>
        </row>
        <row r="34">
          <cell r="B34">
            <v>75000090</v>
          </cell>
          <cell r="C34">
            <v>15000000</v>
          </cell>
          <cell r="D34">
            <v>12499998</v>
          </cell>
          <cell r="E34">
            <v>999999</v>
          </cell>
          <cell r="F34">
            <v>2000001.85</v>
          </cell>
          <cell r="G34">
            <v>1750000</v>
          </cell>
          <cell r="H34">
            <v>9758045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87</v>
          </cell>
          <cell r="C47">
            <v>12.8</v>
          </cell>
          <cell r="D47">
            <v>6.8</v>
          </cell>
          <cell r="E47">
            <v>0.65</v>
          </cell>
          <cell r="F47">
            <v>0.77</v>
          </cell>
          <cell r="G47">
            <v>1</v>
          </cell>
        </row>
        <row r="48">
          <cell r="B48">
            <v>87</v>
          </cell>
          <cell r="C48">
            <v>12.8</v>
          </cell>
          <cell r="D48">
            <v>6.8</v>
          </cell>
          <cell r="E48">
            <v>0.65</v>
          </cell>
          <cell r="F48">
            <v>0.77</v>
          </cell>
          <cell r="G48">
            <v>1</v>
          </cell>
        </row>
        <row r="49">
          <cell r="B49">
            <v>87</v>
          </cell>
          <cell r="C49">
            <v>12.8</v>
          </cell>
          <cell r="D49">
            <v>6.8</v>
          </cell>
          <cell r="E49">
            <v>0.65</v>
          </cell>
          <cell r="F49">
            <v>0.77</v>
          </cell>
          <cell r="G49">
            <v>1</v>
          </cell>
        </row>
        <row r="50">
          <cell r="B50">
            <v>87</v>
          </cell>
          <cell r="C50">
            <v>12.9</v>
          </cell>
          <cell r="D50">
            <v>6.8</v>
          </cell>
          <cell r="E50">
            <v>0.65</v>
          </cell>
          <cell r="F50">
            <v>0.77</v>
          </cell>
          <cell r="G50">
            <v>1</v>
          </cell>
        </row>
        <row r="51">
          <cell r="B51">
            <v>7.6000000000000068</v>
          </cell>
          <cell r="C51">
            <v>8.4406250000000007</v>
          </cell>
          <cell r="D51">
            <v>7.6000000000000068</v>
          </cell>
          <cell r="E51">
            <v>7.6000000000000068</v>
          </cell>
          <cell r="F51">
            <v>7.6000000000000068</v>
          </cell>
          <cell r="G51">
            <v>7.6</v>
          </cell>
        </row>
        <row r="52">
          <cell r="B52">
            <v>4849458.3354295194</v>
          </cell>
          <cell r="C52">
            <v>4849458.3354295194</v>
          </cell>
          <cell r="D52">
            <v>4849458.3354295194</v>
          </cell>
          <cell r="E52">
            <v>4849458.3354295194</v>
          </cell>
          <cell r="F52">
            <v>4849458.3354295194</v>
          </cell>
          <cell r="G52">
            <v>0</v>
          </cell>
          <cell r="H52">
            <v>0</v>
          </cell>
          <cell r="I52">
            <v>0</v>
          </cell>
          <cell r="J52">
            <v>0</v>
          </cell>
          <cell r="K52">
            <v>0</v>
          </cell>
        </row>
        <row r="53">
          <cell r="B53">
            <v>23526918</v>
          </cell>
          <cell r="C53">
            <v>23526918</v>
          </cell>
          <cell r="D53">
            <v>23526918</v>
          </cell>
          <cell r="E53">
            <v>23526918</v>
          </cell>
          <cell r="F53">
            <v>23526918</v>
          </cell>
          <cell r="G53">
            <v>868556</v>
          </cell>
          <cell r="H53">
            <v>868556</v>
          </cell>
          <cell r="I53">
            <v>868556</v>
          </cell>
          <cell r="J53">
            <v>868556</v>
          </cell>
          <cell r="K53">
            <v>868556</v>
          </cell>
        </row>
        <row r="54">
          <cell r="B54">
            <v>1028111</v>
          </cell>
          <cell r="C54">
            <v>1028111</v>
          </cell>
          <cell r="D54">
            <v>1028111</v>
          </cell>
          <cell r="E54">
            <v>1028111</v>
          </cell>
          <cell r="F54">
            <v>1028111</v>
          </cell>
          <cell r="G54">
            <v>4209863</v>
          </cell>
          <cell r="H54">
            <v>4209863</v>
          </cell>
          <cell r="I54">
            <v>4209863</v>
          </cell>
          <cell r="J54">
            <v>4209863</v>
          </cell>
          <cell r="K54">
            <v>4209863</v>
          </cell>
        </row>
        <row r="55">
          <cell r="B55">
            <v>1318155</v>
          </cell>
          <cell r="C55">
            <v>1318155</v>
          </cell>
          <cell r="D55">
            <v>1318155</v>
          </cell>
          <cell r="E55">
            <v>1318155</v>
          </cell>
          <cell r="F55">
            <v>1318155</v>
          </cell>
          <cell r="G55">
            <v>2193489</v>
          </cell>
          <cell r="H55">
            <v>4209863</v>
          </cell>
          <cell r="I55">
            <v>4209863</v>
          </cell>
          <cell r="J55">
            <v>4209863</v>
          </cell>
          <cell r="K55">
            <v>4209863</v>
          </cell>
        </row>
        <row r="56">
          <cell r="B56">
            <v>2346266</v>
          </cell>
          <cell r="C56">
            <v>2346266</v>
          </cell>
          <cell r="D56">
            <v>2346266</v>
          </cell>
          <cell r="E56">
            <v>2346266</v>
          </cell>
          <cell r="F56">
            <v>2346266</v>
          </cell>
          <cell r="G56">
            <v>6403352</v>
          </cell>
          <cell r="H56">
            <v>8419726</v>
          </cell>
          <cell r="I56">
            <v>8419726</v>
          </cell>
          <cell r="J56">
            <v>8419726</v>
          </cell>
          <cell r="K56">
            <v>8419726</v>
          </cell>
        </row>
        <row r="57">
          <cell r="B57">
            <v>1627624</v>
          </cell>
          <cell r="C57">
            <v>1627624</v>
          </cell>
          <cell r="D57">
            <v>1627624</v>
          </cell>
          <cell r="E57">
            <v>1627624</v>
          </cell>
          <cell r="F57">
            <v>1627624</v>
          </cell>
          <cell r="G57">
            <v>1154524</v>
          </cell>
          <cell r="H57">
            <v>1154524</v>
          </cell>
          <cell r="I57">
            <v>1154524</v>
          </cell>
          <cell r="J57">
            <v>1154524</v>
          </cell>
          <cell r="K57">
            <v>1154524</v>
          </cell>
        </row>
        <row r="58">
          <cell r="B58">
            <v>4055000</v>
          </cell>
          <cell r="C58">
            <v>4055000</v>
          </cell>
          <cell r="D58">
            <v>4055000</v>
          </cell>
          <cell r="E58">
            <v>4055000</v>
          </cell>
          <cell r="F58">
            <v>4055000</v>
          </cell>
          <cell r="G58">
            <v>5554688</v>
          </cell>
          <cell r="H58">
            <v>3777188</v>
          </cell>
          <cell r="I58">
            <v>3555000</v>
          </cell>
          <cell r="J58">
            <v>4888125</v>
          </cell>
          <cell r="K58">
            <v>5332500</v>
          </cell>
        </row>
        <row r="59">
          <cell r="B59">
            <v>4593750</v>
          </cell>
          <cell r="C59">
            <v>4593750</v>
          </cell>
          <cell r="D59">
            <v>4593750</v>
          </cell>
          <cell r="E59">
            <v>4593750</v>
          </cell>
          <cell r="F59">
            <v>4593750</v>
          </cell>
          <cell r="G59">
            <v>4443750</v>
          </cell>
          <cell r="H59">
            <v>5332500</v>
          </cell>
          <cell r="I59">
            <v>4888125</v>
          </cell>
          <cell r="J59">
            <v>3555000</v>
          </cell>
          <cell r="K59">
            <v>3777188</v>
          </cell>
        </row>
        <row r="60">
          <cell r="B60">
            <v>8648750</v>
          </cell>
          <cell r="C60">
            <v>8648750</v>
          </cell>
          <cell r="D60">
            <v>8648750</v>
          </cell>
          <cell r="E60">
            <v>8648750</v>
          </cell>
          <cell r="F60">
            <v>8648750</v>
          </cell>
          <cell r="G60">
            <v>9998438</v>
          </cell>
          <cell r="H60">
            <v>9109688</v>
          </cell>
          <cell r="I60">
            <v>8443125</v>
          </cell>
          <cell r="J60">
            <v>8443125</v>
          </cell>
          <cell r="K60">
            <v>9109688</v>
          </cell>
        </row>
        <row r="61">
          <cell r="B61">
            <v>40999016.335429519</v>
          </cell>
          <cell r="C61">
            <v>40999016.335429519</v>
          </cell>
          <cell r="D61">
            <v>40999016.335429519</v>
          </cell>
          <cell r="E61">
            <v>40999016.335429519</v>
          </cell>
          <cell r="F61">
            <v>40999016.335429519</v>
          </cell>
          <cell r="G61">
            <v>0</v>
          </cell>
          <cell r="H61">
            <v>0</v>
          </cell>
          <cell r="I61">
            <v>0</v>
          </cell>
          <cell r="J61">
            <v>0</v>
          </cell>
          <cell r="K61">
            <v>0</v>
          </cell>
        </row>
        <row r="62">
          <cell r="B62">
            <v>5999010</v>
          </cell>
          <cell r="C62">
            <v>5999010</v>
          </cell>
          <cell r="D62">
            <v>5999010</v>
          </cell>
          <cell r="E62">
            <v>5999010</v>
          </cell>
          <cell r="F62">
            <v>5999010</v>
          </cell>
          <cell r="G62">
            <v>1008187</v>
          </cell>
          <cell r="H62">
            <v>2016374</v>
          </cell>
          <cell r="I62">
            <v>2016374</v>
          </cell>
          <cell r="J62">
            <v>2016374</v>
          </cell>
          <cell r="K62">
            <v>2016374</v>
          </cell>
        </row>
        <row r="63">
          <cell r="B63">
            <v>2173632</v>
          </cell>
          <cell r="C63">
            <v>2173632</v>
          </cell>
          <cell r="D63">
            <v>2173632</v>
          </cell>
          <cell r="E63">
            <v>2173632</v>
          </cell>
          <cell r="F63">
            <v>2173632</v>
          </cell>
          <cell r="G63">
            <v>-1072506</v>
          </cell>
          <cell r="H63">
            <v>-765783</v>
          </cell>
          <cell r="I63">
            <v>-154109</v>
          </cell>
          <cell r="J63">
            <v>521</v>
          </cell>
          <cell r="K63">
            <v>-487454</v>
          </cell>
        </row>
        <row r="64">
          <cell r="B64">
            <v>7285276</v>
          </cell>
          <cell r="C64">
            <v>7285276</v>
          </cell>
          <cell r="D64">
            <v>7285276</v>
          </cell>
          <cell r="E64">
            <v>7285276</v>
          </cell>
          <cell r="F64">
            <v>7285276</v>
          </cell>
          <cell r="G64">
            <v>4228276</v>
          </cell>
          <cell r="H64">
            <v>4228276</v>
          </cell>
          <cell r="I64">
            <v>4228276</v>
          </cell>
          <cell r="J64">
            <v>4228276</v>
          </cell>
          <cell r="K64">
            <v>4228276</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24541098.335429516</v>
          </cell>
          <cell r="C66">
            <v>24541098.335429516</v>
          </cell>
          <cell r="D66">
            <v>24541098.335429516</v>
          </cell>
          <cell r="E66">
            <v>24541098.335429516</v>
          </cell>
          <cell r="F66">
            <v>24541098.335429516</v>
          </cell>
          <cell r="G66">
            <v>18439769</v>
          </cell>
          <cell r="H66">
            <v>19035172</v>
          </cell>
          <cell r="I66">
            <v>20222537</v>
          </cell>
          <cell r="J66">
            <v>20522704</v>
          </cell>
          <cell r="K66">
            <v>19575457</v>
          </cell>
        </row>
        <row r="67">
          <cell r="B67">
            <v>40999016.335429519</v>
          </cell>
          <cell r="C67">
            <v>40999016.335429519</v>
          </cell>
          <cell r="D67">
            <v>40999016.335429519</v>
          </cell>
          <cell r="E67">
            <v>40999016.335429519</v>
          </cell>
          <cell r="F67">
            <v>40999016.335429519</v>
          </cell>
          <cell r="G67">
            <v>0</v>
          </cell>
          <cell r="H67">
            <v>0</v>
          </cell>
          <cell r="I67">
            <v>0</v>
          </cell>
          <cell r="J67">
            <v>0</v>
          </cell>
          <cell r="K67">
            <v>0</v>
          </cell>
        </row>
        <row r="68">
          <cell r="B68">
            <v>200000</v>
          </cell>
          <cell r="C68">
            <v>200000</v>
          </cell>
          <cell r="D68">
            <v>200000</v>
          </cell>
          <cell r="E68">
            <v>200000</v>
          </cell>
          <cell r="F68">
            <v>200000</v>
          </cell>
          <cell r="G68">
            <v>0</v>
          </cell>
          <cell r="H68">
            <v>0</v>
          </cell>
          <cell r="I68">
            <v>0</v>
          </cell>
          <cell r="J68">
            <v>0</v>
          </cell>
          <cell r="K68">
            <v>0</v>
          </cell>
        </row>
        <row r="69">
          <cell r="B69">
            <v>29324168.522889383</v>
          </cell>
          <cell r="C69">
            <v>29324168.522889383</v>
          </cell>
          <cell r="D69">
            <v>29324168.522889383</v>
          </cell>
          <cell r="E69">
            <v>29324168.522889383</v>
          </cell>
          <cell r="F69">
            <v>29324168.522889383</v>
          </cell>
          <cell r="G69">
            <v>0</v>
          </cell>
          <cell r="H69">
            <v>0</v>
          </cell>
          <cell r="I69">
            <v>0</v>
          </cell>
          <cell r="J69">
            <v>0</v>
          </cell>
          <cell r="K69">
            <v>0</v>
          </cell>
        </row>
        <row r="70">
          <cell r="B70">
            <v>4219404.3354295157</v>
          </cell>
          <cell r="C70">
            <v>4219404.3354295157</v>
          </cell>
          <cell r="D70">
            <v>4219404.3354295157</v>
          </cell>
          <cell r="E70">
            <v>4219404.3354295157</v>
          </cell>
          <cell r="F70">
            <v>4219404.3354295157</v>
          </cell>
          <cell r="G70">
            <v>-2081925</v>
          </cell>
          <cell r="H70">
            <v>-1486522</v>
          </cell>
          <cell r="I70">
            <v>-299157</v>
          </cell>
          <cell r="J70">
            <v>1010</v>
          </cell>
          <cell r="K70">
            <v>-946237</v>
          </cell>
        </row>
        <row r="71">
          <cell r="B71">
            <v>1</v>
          </cell>
          <cell r="C71">
            <v>1</v>
          </cell>
          <cell r="D71">
            <v>1</v>
          </cell>
          <cell r="E71">
            <v>1</v>
          </cell>
          <cell r="F71">
            <v>1</v>
          </cell>
          <cell r="G71">
            <v>0</v>
          </cell>
          <cell r="H71">
            <v>0</v>
          </cell>
          <cell r="I71">
            <v>0</v>
          </cell>
          <cell r="J71">
            <v>0</v>
          </cell>
          <cell r="K71">
            <v>0</v>
          </cell>
        </row>
        <row r="72">
          <cell r="B72">
            <v>1</v>
          </cell>
          <cell r="C72">
            <v>1</v>
          </cell>
          <cell r="D72">
            <v>1</v>
          </cell>
          <cell r="E72">
            <v>1</v>
          </cell>
          <cell r="F72">
            <v>1</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40000</v>
          </cell>
        </row>
        <row r="80">
          <cell r="B80">
            <v>40000</v>
          </cell>
        </row>
        <row r="81">
          <cell r="B81">
            <v>0</v>
          </cell>
        </row>
        <row r="82">
          <cell r="B82">
            <v>0</v>
          </cell>
        </row>
        <row r="83">
          <cell r="B83">
            <v>0</v>
          </cell>
        </row>
        <row r="84">
          <cell r="B84">
            <v>0</v>
          </cell>
        </row>
        <row r="85">
          <cell r="B85">
            <v>48349</v>
          </cell>
        </row>
        <row r="86">
          <cell r="B86">
            <v>27240</v>
          </cell>
        </row>
        <row r="87">
          <cell r="B87">
            <v>16468</v>
          </cell>
        </row>
        <row r="88">
          <cell r="B88">
            <v>30636</v>
          </cell>
        </row>
        <row r="89">
          <cell r="B89">
            <v>38279</v>
          </cell>
        </row>
        <row r="90">
          <cell r="B90">
            <v>83683</v>
          </cell>
        </row>
        <row r="91">
          <cell r="B91">
            <v>48349</v>
          </cell>
        </row>
        <row r="92">
          <cell r="B92">
            <v>27240</v>
          </cell>
        </row>
        <row r="93">
          <cell r="B93">
            <v>16468</v>
          </cell>
        </row>
        <row r="94">
          <cell r="B94">
            <v>30636</v>
          </cell>
        </row>
        <row r="95">
          <cell r="B95">
            <v>38279</v>
          </cell>
        </row>
        <row r="96">
          <cell r="B96">
            <v>83683</v>
          </cell>
        </row>
        <row r="97">
          <cell r="B97">
            <v>0</v>
          </cell>
        </row>
        <row r="98">
          <cell r="B98">
            <v>0</v>
          </cell>
        </row>
        <row r="99">
          <cell r="B99">
            <v>0</v>
          </cell>
        </row>
        <row r="100">
          <cell r="B100">
            <v>0</v>
          </cell>
        </row>
        <row r="101">
          <cell r="B101">
            <v>0</v>
          </cell>
        </row>
        <row r="102">
          <cell r="B102">
            <v>0</v>
          </cell>
        </row>
        <row r="103">
          <cell r="B103">
            <v>207900700</v>
          </cell>
        </row>
        <row r="104">
          <cell r="B104">
            <v>12258000</v>
          </cell>
        </row>
        <row r="105">
          <cell r="B105">
            <v>6587200</v>
          </cell>
        </row>
        <row r="106">
          <cell r="B106">
            <v>1102896</v>
          </cell>
        </row>
        <row r="107">
          <cell r="B107">
            <v>1875671</v>
          </cell>
        </row>
        <row r="108">
          <cell r="B108">
            <v>4184150</v>
          </cell>
        </row>
        <row r="109">
          <cell r="B109">
            <v>2424.1305159729973</v>
          </cell>
        </row>
        <row r="110">
          <cell r="B110">
            <v>372.01368510867087</v>
          </cell>
        </row>
        <row r="111">
          <cell r="B111">
            <v>189.4722702139814</v>
          </cell>
        </row>
        <row r="112">
          <cell r="B112">
            <v>18.501319946924692</v>
          </cell>
        </row>
        <row r="113">
          <cell r="B113">
            <v>21.916948244818482</v>
          </cell>
        </row>
        <row r="114">
          <cell r="B114">
            <v>28.46356914911491</v>
          </cell>
        </row>
        <row r="115">
          <cell r="B115">
            <v>11999997</v>
          </cell>
        </row>
        <row r="116">
          <cell r="B116">
            <v>2000000</v>
          </cell>
        </row>
        <row r="117">
          <cell r="B117">
            <v>2000002.4</v>
          </cell>
        </row>
        <row r="118">
          <cell r="B118">
            <v>199999.8</v>
          </cell>
        </row>
        <row r="119">
          <cell r="B119">
            <v>299999.7</v>
          </cell>
        </row>
        <row r="120">
          <cell r="B120">
            <v>500000</v>
          </cell>
        </row>
        <row r="121">
          <cell r="B121">
            <v>18711063</v>
          </cell>
        </row>
        <row r="122">
          <cell r="B122">
            <v>845802</v>
          </cell>
        </row>
        <row r="123">
          <cell r="B123">
            <v>0</v>
          </cell>
        </row>
        <row r="124">
          <cell r="B124">
            <v>126833.04</v>
          </cell>
        </row>
        <row r="125">
          <cell r="B125">
            <v>215702.16499999995</v>
          </cell>
        </row>
        <row r="126">
          <cell r="B126">
            <v>240588.625</v>
          </cell>
        </row>
        <row r="127">
          <cell r="B127">
            <v>44752</v>
          </cell>
        </row>
        <row r="128">
          <cell r="B128">
            <v>25312</v>
          </cell>
        </row>
        <row r="129">
          <cell r="B129">
            <v>16094</v>
          </cell>
        </row>
        <row r="130">
          <cell r="B130">
            <v>32023</v>
          </cell>
        </row>
        <row r="131">
          <cell r="B131">
            <v>42195</v>
          </cell>
        </row>
        <row r="132">
          <cell r="B132">
            <v>82474</v>
          </cell>
        </row>
        <row r="133">
          <cell r="B133">
            <v>44752</v>
          </cell>
        </row>
        <row r="134">
          <cell r="B134">
            <v>25312</v>
          </cell>
        </row>
        <row r="135">
          <cell r="B135">
            <v>16094</v>
          </cell>
        </row>
        <row r="136">
          <cell r="B136">
            <v>32023</v>
          </cell>
        </row>
        <row r="137">
          <cell r="B137">
            <v>42195</v>
          </cell>
        </row>
        <row r="138">
          <cell r="B138">
            <v>82474</v>
          </cell>
        </row>
        <row r="139">
          <cell r="B139">
            <v>0</v>
          </cell>
        </row>
        <row r="140">
          <cell r="B140">
            <v>0</v>
          </cell>
        </row>
        <row r="141">
          <cell r="B141">
            <v>0</v>
          </cell>
        </row>
        <row r="142">
          <cell r="B142">
            <v>0</v>
          </cell>
        </row>
        <row r="143">
          <cell r="B143">
            <v>0</v>
          </cell>
        </row>
        <row r="144">
          <cell r="B144">
            <v>0</v>
          </cell>
        </row>
        <row r="145">
          <cell r="B145">
            <v>277462399.99999994</v>
          </cell>
        </row>
        <row r="146">
          <cell r="B146">
            <v>16452800</v>
          </cell>
        </row>
        <row r="147">
          <cell r="B147">
            <v>8851700</v>
          </cell>
        </row>
        <row r="148">
          <cell r="B148">
            <v>1473058</v>
          </cell>
        </row>
        <row r="149">
          <cell r="B149">
            <v>2531700</v>
          </cell>
        </row>
        <row r="150">
          <cell r="B150">
            <v>5360810</v>
          </cell>
        </row>
        <row r="151">
          <cell r="B151">
            <v>2833.844739668441</v>
          </cell>
        </row>
        <row r="152">
          <cell r="B152">
            <v>409.25347893972469</v>
          </cell>
        </row>
        <row r="153">
          <cell r="B153">
            <v>221.49591068672873</v>
          </cell>
        </row>
        <row r="154">
          <cell r="B154">
            <v>20.977403227407891</v>
          </cell>
        </row>
        <row r="155">
          <cell r="B155">
            <v>24.85015459246781</v>
          </cell>
        </row>
        <row r="156">
          <cell r="B156">
            <v>31.972928042165989</v>
          </cell>
        </row>
        <row r="157">
          <cell r="B157">
            <v>15000018</v>
          </cell>
        </row>
        <row r="158">
          <cell r="B158">
            <v>3000000</v>
          </cell>
        </row>
        <row r="159">
          <cell r="B159">
            <v>2499999.6</v>
          </cell>
        </row>
        <row r="160">
          <cell r="B160">
            <v>199999.8</v>
          </cell>
        </row>
        <row r="161">
          <cell r="B161">
            <v>400000.37</v>
          </cell>
        </row>
        <row r="162">
          <cell r="B162">
            <v>350000</v>
          </cell>
        </row>
        <row r="163">
          <cell r="B163">
            <v>24971615.999999996</v>
          </cell>
        </row>
        <row r="164">
          <cell r="B164">
            <v>0</v>
          </cell>
        </row>
        <row r="165">
          <cell r="B165">
            <v>814356.4</v>
          </cell>
        </row>
        <row r="166">
          <cell r="B166">
            <v>169401.67</v>
          </cell>
        </row>
        <row r="167">
          <cell r="B167">
            <v>291145.5</v>
          </cell>
        </row>
        <row r="168">
          <cell r="B168">
            <v>0</v>
          </cell>
        </row>
        <row r="169">
          <cell r="B169">
            <v>3</v>
          </cell>
        </row>
        <row r="170">
          <cell r="B170">
            <v>6</v>
          </cell>
        </row>
        <row r="171">
          <cell r="B171">
            <v>225000</v>
          </cell>
        </row>
        <row r="172">
          <cell r="B172">
            <v>6627987.2000000002</v>
          </cell>
        </row>
        <row r="173">
          <cell r="B173">
            <v>29950239.599999998</v>
          </cell>
        </row>
        <row r="174">
          <cell r="B174">
            <v>225000</v>
          </cell>
        </row>
        <row r="175">
          <cell r="B175">
            <v>6627987.2000000002</v>
          </cell>
        </row>
        <row r="176">
          <cell r="B176">
            <v>29950239.599999998</v>
          </cell>
        </row>
        <row r="177">
          <cell r="B177">
            <v>253438</v>
          </cell>
        </row>
        <row r="178">
          <cell r="B178">
            <v>7214670.7999999998</v>
          </cell>
        </row>
        <row r="179">
          <cell r="B179">
            <v>29709451.599999998</v>
          </cell>
        </row>
        <row r="180">
          <cell r="B180">
            <v>225000</v>
          </cell>
        </row>
        <row r="181">
          <cell r="B181">
            <v>1696928</v>
          </cell>
        </row>
        <row r="182">
          <cell r="B182">
            <v>4921941</v>
          </cell>
        </row>
        <row r="183">
          <cell r="B183">
            <v>225000</v>
          </cell>
        </row>
        <row r="184">
          <cell r="B184">
            <v>1696928</v>
          </cell>
        </row>
        <row r="185">
          <cell r="B185">
            <v>4921941</v>
          </cell>
        </row>
        <row r="186">
          <cell r="B186">
            <v>229688</v>
          </cell>
        </row>
        <row r="187">
          <cell r="B187">
            <v>1717259</v>
          </cell>
        </row>
        <row r="188">
          <cell r="B188">
            <v>5035580</v>
          </cell>
        </row>
        <row r="189">
          <cell r="B189">
            <v>0</v>
          </cell>
        </row>
        <row r="190">
          <cell r="B190">
            <v>0</v>
          </cell>
        </row>
        <row r="191">
          <cell r="B191">
            <v>0</v>
          </cell>
        </row>
        <row r="192">
          <cell r="B192">
            <v>43004</v>
          </cell>
        </row>
        <row r="193">
          <cell r="B193">
            <v>6991154.7999999998</v>
          </cell>
        </row>
        <row r="194">
          <cell r="B194">
            <v>162.56989688888888</v>
          </cell>
        </row>
        <row r="195">
          <cell r="B195">
            <v>0</v>
          </cell>
        </row>
        <row r="196">
          <cell r="B196">
            <v>0</v>
          </cell>
        </row>
        <row r="197">
          <cell r="B197">
            <v>0</v>
          </cell>
        </row>
        <row r="198">
          <cell r="B198">
            <v>0</v>
          </cell>
        </row>
        <row r="199">
          <cell r="B199">
            <v>0</v>
          </cell>
        </row>
        <row r="200">
          <cell r="B200">
            <v>0</v>
          </cell>
        </row>
        <row r="201">
          <cell r="B201">
            <v>44809</v>
          </cell>
        </row>
        <row r="202">
          <cell r="B202">
            <v>1318155</v>
          </cell>
        </row>
        <row r="203">
          <cell r="B203">
            <v>29.417195555555555</v>
          </cell>
        </row>
        <row r="204">
          <cell r="B204">
            <v>0</v>
          </cell>
        </row>
        <row r="205">
          <cell r="B205">
            <v>0</v>
          </cell>
        </row>
        <row r="206">
          <cell r="B206">
            <v>0</v>
          </cell>
        </row>
        <row r="207">
          <cell r="B207">
            <v>85664</v>
          </cell>
        </row>
        <row r="208">
          <cell r="B208">
            <v>159907</v>
          </cell>
        </row>
        <row r="209">
          <cell r="B209">
            <v>0</v>
          </cell>
        </row>
        <row r="210">
          <cell r="B210">
            <v>0</v>
          </cell>
        </row>
        <row r="211">
          <cell r="B211">
            <v>475522.8</v>
          </cell>
        </row>
        <row r="212">
          <cell r="B212">
            <v>542541</v>
          </cell>
        </row>
        <row r="213">
          <cell r="B213">
            <v>29324168.522889383</v>
          </cell>
        </row>
        <row r="214">
          <cell r="B214">
            <v>313320</v>
          </cell>
        </row>
        <row r="215">
          <cell r="B215">
            <v>0</v>
          </cell>
        </row>
        <row r="216">
          <cell r="B216">
            <v>29637488.522889383</v>
          </cell>
        </row>
        <row r="217">
          <cell r="B217">
            <v>14038732</v>
          </cell>
        </row>
        <row r="218">
          <cell r="B218">
            <v>721093.8</v>
          </cell>
        </row>
        <row r="219">
          <cell r="B219">
            <v>3737210</v>
          </cell>
        </row>
        <row r="220">
          <cell r="B220">
            <v>187813</v>
          </cell>
        </row>
        <row r="221">
          <cell r="B221">
            <v>600000</v>
          </cell>
        </row>
        <row r="222">
          <cell r="B222">
            <v>135839</v>
          </cell>
        </row>
        <row r="223">
          <cell r="B223">
            <v>101250</v>
          </cell>
        </row>
        <row r="224">
          <cell r="B224">
            <v>0</v>
          </cell>
        </row>
        <row r="225">
          <cell r="B225">
            <v>0</v>
          </cell>
        </row>
        <row r="226">
          <cell r="B226">
            <v>1425000</v>
          </cell>
        </row>
        <row r="227">
          <cell r="B227">
            <v>105000</v>
          </cell>
        </row>
        <row r="228">
          <cell r="B228">
            <v>0</v>
          </cell>
        </row>
        <row r="229">
          <cell r="B229">
            <v>150000</v>
          </cell>
        </row>
        <row r="230">
          <cell r="B230">
            <v>2042514.3874598651</v>
          </cell>
        </row>
        <row r="231">
          <cell r="B231">
            <v>23244452.187459867</v>
          </cell>
        </row>
        <row r="232">
          <cell r="B232">
            <v>6393036.3354295157</v>
          </cell>
        </row>
        <row r="233">
          <cell r="B233">
            <v>2173632</v>
          </cell>
        </row>
        <row r="234">
          <cell r="B234">
            <v>4219404.3354295157</v>
          </cell>
        </row>
        <row r="235">
          <cell r="B235">
            <v>6250000</v>
          </cell>
        </row>
        <row r="236">
          <cell r="B236">
            <v>11666666.666666668</v>
          </cell>
        </row>
        <row r="237">
          <cell r="B237">
            <v>4500000</v>
          </cell>
        </row>
        <row r="238">
          <cell r="B238">
            <v>400</v>
          </cell>
        </row>
        <row r="239">
          <cell r="B239">
            <v>300</v>
          </cell>
        </row>
        <row r="240">
          <cell r="B240">
            <v>1000</v>
          </cell>
        </row>
        <row r="241">
          <cell r="B241">
            <v>1.4</v>
          </cell>
        </row>
        <row r="242">
          <cell r="B242">
            <v>1.9</v>
          </cell>
        </row>
        <row r="243">
          <cell r="B243">
            <v>51082196</v>
          </cell>
        </row>
        <row r="244">
          <cell r="B244">
            <v>43796920</v>
          </cell>
        </row>
        <row r="245">
          <cell r="B245">
            <v>30000</v>
          </cell>
        </row>
        <row r="246">
          <cell r="B246">
            <v>0</v>
          </cell>
        </row>
        <row r="247">
          <cell r="B247">
            <v>1.1000000000000001</v>
          </cell>
        </row>
        <row r="248">
          <cell r="B248">
            <v>1.1000000000000001</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17.239076223770702</v>
          </cell>
        </row>
        <row r="261">
          <cell r="B261">
            <v>21.923565880672914</v>
          </cell>
        </row>
        <row r="262">
          <cell r="B262">
            <v>87</v>
          </cell>
        </row>
        <row r="263">
          <cell r="B263">
            <v>87</v>
          </cell>
        </row>
        <row r="264">
          <cell r="B264">
            <v>253438</v>
          </cell>
        </row>
        <row r="265">
          <cell r="B265">
            <v>229688</v>
          </cell>
        </row>
        <row r="266">
          <cell r="B266">
            <v>3</v>
          </cell>
        </row>
        <row r="267">
          <cell r="B267">
            <v>6</v>
          </cell>
        </row>
        <row r="268">
          <cell r="B268">
            <v>608251.19999999995</v>
          </cell>
        </row>
        <row r="269">
          <cell r="B269">
            <v>689064</v>
          </cell>
        </row>
        <row r="270">
          <cell r="B270">
            <v>3471632.7310037781</v>
          </cell>
        </row>
        <row r="271">
          <cell r="B271">
            <v>0.7416666666666667</v>
          </cell>
        </row>
        <row r="272">
          <cell r="B272">
            <v>0.56933333333333336</v>
          </cell>
        </row>
        <row r="273">
          <cell r="B273">
            <v>0.31818181818181818</v>
          </cell>
        </row>
        <row r="274">
          <cell r="B274">
            <v>0.29166666666666669</v>
          </cell>
        </row>
        <row r="275">
          <cell r="B275">
            <v>0.31818181818181818</v>
          </cell>
        </row>
        <row r="276">
          <cell r="B276">
            <v>0.29166666666666669</v>
          </cell>
        </row>
        <row r="277">
          <cell r="B277">
            <v>4228837.3354295157</v>
          </cell>
        </row>
        <row r="278">
          <cell r="B278">
            <v>0.28523738111505476</v>
          </cell>
        </row>
        <row r="279">
          <cell r="B279">
            <v>0.22193361732724162</v>
          </cell>
        </row>
        <row r="280">
          <cell r="B280">
            <v>0.77806638267275841</v>
          </cell>
        </row>
        <row r="281">
          <cell r="B281">
            <v>5.0160000000000003E-2</v>
          </cell>
        </row>
        <row r="282">
          <cell r="B282">
            <v>0.10427856071672582</v>
          </cell>
        </row>
        <row r="283">
          <cell r="B283">
            <v>7285276</v>
          </cell>
        </row>
        <row r="284">
          <cell r="B284">
            <v>25541098.335429516</v>
          </cell>
        </row>
        <row r="285">
          <cell r="B285">
            <v>757204.60442573787</v>
          </cell>
        </row>
        <row r="286">
          <cell r="B286">
            <v>200000</v>
          </cell>
        </row>
        <row r="287">
          <cell r="B287">
            <v>0</v>
          </cell>
        </row>
        <row r="288">
          <cell r="B288">
            <v>0</v>
          </cell>
        </row>
        <row r="289">
          <cell r="B289">
            <v>3471632.7310037781</v>
          </cell>
        </row>
        <row r="290">
          <cell r="B290">
            <v>9.2267832772318911E-2</v>
          </cell>
        </row>
        <row r="291">
          <cell r="B291">
            <v>0.51529752170836973</v>
          </cell>
        </row>
      </sheetData>
      <sheetData sheetId="1">
        <row r="3">
          <cell r="B3">
            <v>225257</v>
          </cell>
          <cell r="C3">
            <v>126511</v>
          </cell>
          <cell r="D3">
            <v>78886</v>
          </cell>
          <cell r="E3">
            <v>152944</v>
          </cell>
          <cell r="F3">
            <v>200207</v>
          </cell>
          <cell r="G3">
            <v>437859</v>
          </cell>
          <cell r="H3">
            <v>1221664</v>
          </cell>
        </row>
        <row r="4">
          <cell r="B4">
            <v>225257</v>
          </cell>
          <cell r="C4">
            <v>126511</v>
          </cell>
          <cell r="D4">
            <v>78886</v>
          </cell>
          <cell r="E4">
            <v>152944</v>
          </cell>
          <cell r="F4">
            <v>200207</v>
          </cell>
          <cell r="G4">
            <v>437859</v>
          </cell>
          <cell r="H4">
            <v>1221664</v>
          </cell>
        </row>
        <row r="5">
          <cell r="B5">
            <v>0</v>
          </cell>
          <cell r="C5">
            <v>0</v>
          </cell>
          <cell r="D5">
            <v>78886</v>
          </cell>
          <cell r="E5">
            <v>0</v>
          </cell>
          <cell r="F5">
            <v>0</v>
          </cell>
          <cell r="G5">
            <v>0</v>
          </cell>
        </row>
        <row r="6">
          <cell r="B6">
            <v>225257</v>
          </cell>
          <cell r="C6">
            <v>126511</v>
          </cell>
          <cell r="D6">
            <v>0</v>
          </cell>
          <cell r="E6">
            <v>152944</v>
          </cell>
          <cell r="F6">
            <v>200207</v>
          </cell>
          <cell r="G6">
            <v>437859</v>
          </cell>
        </row>
        <row r="7">
          <cell r="B7">
            <v>0</v>
          </cell>
          <cell r="C7">
            <v>0</v>
          </cell>
          <cell r="D7">
            <v>1142778</v>
          </cell>
          <cell r="E7">
            <v>0</v>
          </cell>
          <cell r="F7">
            <v>0</v>
          </cell>
          <cell r="G7">
            <v>0</v>
          </cell>
        </row>
        <row r="8">
          <cell r="B8">
            <v>199296</v>
          </cell>
          <cell r="C8">
            <v>132781</v>
          </cell>
          <cell r="D8">
            <v>86257</v>
          </cell>
          <cell r="E8">
            <v>159048</v>
          </cell>
          <cell r="F8">
            <v>205077</v>
          </cell>
          <cell r="G8">
            <v>439554</v>
          </cell>
          <cell r="H8">
            <v>1222013</v>
          </cell>
        </row>
        <row r="9">
          <cell r="B9">
            <v>199296</v>
          </cell>
          <cell r="C9">
            <v>132781</v>
          </cell>
          <cell r="D9">
            <v>86257</v>
          </cell>
          <cell r="E9">
            <v>159048</v>
          </cell>
          <cell r="F9">
            <v>205077</v>
          </cell>
          <cell r="G9">
            <v>439554</v>
          </cell>
          <cell r="H9">
            <v>1222013</v>
          </cell>
        </row>
        <row r="10">
          <cell r="B10">
            <v>0</v>
          </cell>
          <cell r="C10">
            <v>0</v>
          </cell>
          <cell r="D10">
            <v>0</v>
          </cell>
          <cell r="E10">
            <v>0</v>
          </cell>
          <cell r="F10">
            <v>0</v>
          </cell>
          <cell r="G10">
            <v>439554</v>
          </cell>
        </row>
        <row r="11">
          <cell r="B11">
            <v>199296</v>
          </cell>
          <cell r="C11">
            <v>132781</v>
          </cell>
          <cell r="D11">
            <v>86257</v>
          </cell>
          <cell r="E11">
            <v>159048</v>
          </cell>
          <cell r="F11">
            <v>205077</v>
          </cell>
          <cell r="G11">
            <v>0</v>
          </cell>
        </row>
        <row r="12">
          <cell r="B12">
            <v>0</v>
          </cell>
          <cell r="C12">
            <v>0</v>
          </cell>
          <cell r="D12">
            <v>0</v>
          </cell>
          <cell r="E12">
            <v>0</v>
          </cell>
          <cell r="F12">
            <v>0</v>
          </cell>
          <cell r="G12">
            <v>782459</v>
          </cell>
        </row>
        <row r="13">
          <cell r="B13">
            <v>4050</v>
          </cell>
          <cell r="C13">
            <v>414</v>
          </cell>
          <cell r="D13">
            <v>378</v>
          </cell>
          <cell r="E13">
            <v>32.4</v>
          </cell>
          <cell r="F13">
            <v>44.1</v>
          </cell>
          <cell r="G13">
            <v>44.1</v>
          </cell>
        </row>
        <row r="14">
          <cell r="B14">
            <v>4230</v>
          </cell>
          <cell r="C14">
            <v>427.5</v>
          </cell>
          <cell r="D14">
            <v>378</v>
          </cell>
          <cell r="E14">
            <v>30.15</v>
          </cell>
          <cell r="F14">
            <v>39.6</v>
          </cell>
          <cell r="G14">
            <v>42.3</v>
          </cell>
        </row>
        <row r="15">
          <cell r="B15">
            <v>4050</v>
          </cell>
          <cell r="C15">
            <v>414</v>
          </cell>
          <cell r="D15">
            <v>378</v>
          </cell>
          <cell r="E15">
            <v>32.4</v>
          </cell>
          <cell r="F15">
            <v>44.1</v>
          </cell>
          <cell r="G15">
            <v>44.1</v>
          </cell>
        </row>
        <row r="16">
          <cell r="B16">
            <v>4230</v>
          </cell>
          <cell r="C16">
            <v>427.5</v>
          </cell>
          <cell r="D16">
            <v>378</v>
          </cell>
          <cell r="E16">
            <v>30.15</v>
          </cell>
          <cell r="F16">
            <v>39.6</v>
          </cell>
          <cell r="G16">
            <v>42.3</v>
          </cell>
        </row>
        <row r="17">
          <cell r="B17">
            <v>4050</v>
          </cell>
          <cell r="C17">
            <v>414</v>
          </cell>
          <cell r="D17">
            <v>378</v>
          </cell>
          <cell r="E17">
            <v>32.4</v>
          </cell>
          <cell r="F17">
            <v>44.1</v>
          </cell>
          <cell r="G17">
            <v>44.1</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5850</v>
          </cell>
          <cell r="C23">
            <v>540</v>
          </cell>
          <cell r="D23">
            <v>450</v>
          </cell>
          <cell r="E23">
            <v>36.9</v>
          </cell>
          <cell r="F23">
            <v>49.5</v>
          </cell>
          <cell r="G23">
            <v>53.1</v>
          </cell>
        </row>
        <row r="24">
          <cell r="B24">
            <v>5940</v>
          </cell>
          <cell r="C24">
            <v>504</v>
          </cell>
          <cell r="D24">
            <v>441</v>
          </cell>
          <cell r="E24">
            <v>39.6</v>
          </cell>
          <cell r="F24">
            <v>52.2</v>
          </cell>
          <cell r="G24">
            <v>55.8</v>
          </cell>
        </row>
        <row r="25">
          <cell r="B25">
            <v>5850</v>
          </cell>
          <cell r="C25">
            <v>540</v>
          </cell>
          <cell r="D25">
            <v>450</v>
          </cell>
          <cell r="E25">
            <v>36.9</v>
          </cell>
          <cell r="F25">
            <v>49.5</v>
          </cell>
          <cell r="G25">
            <v>53.1</v>
          </cell>
        </row>
        <row r="26">
          <cell r="B26">
            <v>5940</v>
          </cell>
          <cell r="C26">
            <v>504</v>
          </cell>
          <cell r="D26">
            <v>441</v>
          </cell>
          <cell r="E26">
            <v>39.6</v>
          </cell>
          <cell r="F26">
            <v>52.2</v>
          </cell>
          <cell r="G26">
            <v>55.8</v>
          </cell>
        </row>
        <row r="27">
          <cell r="B27">
            <v>5850</v>
          </cell>
          <cell r="C27">
            <v>540</v>
          </cell>
          <cell r="D27">
            <v>450</v>
          </cell>
          <cell r="E27">
            <v>36.9</v>
          </cell>
          <cell r="F27">
            <v>49.5</v>
          </cell>
          <cell r="G27">
            <v>53.1</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67800040</v>
          </cell>
          <cell r="C33">
            <v>3668006.4</v>
          </cell>
          <cell r="D33">
            <v>3467995.2</v>
          </cell>
          <cell r="E33">
            <v>526999.41</v>
          </cell>
          <cell r="F33">
            <v>1555999.5</v>
          </cell>
          <cell r="G33">
            <v>2460000</v>
          </cell>
          <cell r="H33">
            <v>6909857</v>
          </cell>
        </row>
        <row r="34">
          <cell r="B34">
            <v>90400024</v>
          </cell>
          <cell r="C34">
            <v>5024012.8</v>
          </cell>
          <cell r="D34">
            <v>3667996.8</v>
          </cell>
          <cell r="E34">
            <v>526999.41</v>
          </cell>
          <cell r="F34">
            <v>1630000.5</v>
          </cell>
          <cell r="G34">
            <v>2534000</v>
          </cell>
          <cell r="H34">
            <v>7473059</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87</v>
          </cell>
          <cell r="C47">
            <v>12.8</v>
          </cell>
          <cell r="D47">
            <v>6.8</v>
          </cell>
          <cell r="E47">
            <v>0.65</v>
          </cell>
          <cell r="F47">
            <v>0.77</v>
          </cell>
          <cell r="G47">
            <v>1</v>
          </cell>
        </row>
        <row r="48">
          <cell r="B48">
            <v>87</v>
          </cell>
          <cell r="C48">
            <v>12.9</v>
          </cell>
          <cell r="D48">
            <v>6.8</v>
          </cell>
          <cell r="E48">
            <v>0.65</v>
          </cell>
          <cell r="F48">
            <v>0.77</v>
          </cell>
          <cell r="G48">
            <v>1</v>
          </cell>
        </row>
        <row r="49">
          <cell r="B49">
            <v>88</v>
          </cell>
          <cell r="C49">
            <v>12.8</v>
          </cell>
          <cell r="D49">
            <v>7.2</v>
          </cell>
          <cell r="E49">
            <v>0.63</v>
          </cell>
          <cell r="F49">
            <v>0.75</v>
          </cell>
          <cell r="G49">
            <v>1</v>
          </cell>
        </row>
        <row r="50">
          <cell r="B50">
            <v>90</v>
          </cell>
          <cell r="C50">
            <v>12.4</v>
          </cell>
          <cell r="D50">
            <v>7.3</v>
          </cell>
          <cell r="E50">
            <v>0.63</v>
          </cell>
          <cell r="F50">
            <v>0.76</v>
          </cell>
          <cell r="G50">
            <v>1</v>
          </cell>
        </row>
        <row r="51">
          <cell r="B51">
            <v>10.045454545454557</v>
          </cell>
          <cell r="C51">
            <v>4.2375000000000052</v>
          </cell>
          <cell r="D51">
            <v>9.0944444444444485</v>
          </cell>
          <cell r="E51">
            <v>7.6000000000000068</v>
          </cell>
          <cell r="F51">
            <v>9.0346666666666806</v>
          </cell>
          <cell r="G51">
            <v>7.6</v>
          </cell>
        </row>
        <row r="52">
          <cell r="B52">
            <v>8506962.5070675462</v>
          </cell>
          <cell r="C52">
            <v>7779636.1353214085</v>
          </cell>
          <cell r="D52">
            <v>8720283.423145473</v>
          </cell>
          <cell r="E52">
            <v>7701621.5817499906</v>
          </cell>
          <cell r="F52">
            <v>8618883.423145473</v>
          </cell>
          <cell r="G52">
            <v>0</v>
          </cell>
          <cell r="H52">
            <v>0</v>
          </cell>
          <cell r="I52">
            <v>0</v>
          </cell>
          <cell r="J52">
            <v>0</v>
          </cell>
          <cell r="K52">
            <v>0</v>
          </cell>
        </row>
        <row r="53">
          <cell r="B53">
            <v>21586642</v>
          </cell>
          <cell r="C53">
            <v>22995876</v>
          </cell>
          <cell r="D53">
            <v>21324066</v>
          </cell>
          <cell r="E53">
            <v>22908706</v>
          </cell>
          <cell r="F53">
            <v>21324066</v>
          </cell>
          <cell r="G53">
            <v>0</v>
          </cell>
          <cell r="H53">
            <v>0</v>
          </cell>
          <cell r="I53">
            <v>0</v>
          </cell>
          <cell r="J53">
            <v>0</v>
          </cell>
          <cell r="K53">
            <v>0</v>
          </cell>
        </row>
        <row r="54">
          <cell r="B54">
            <v>1234423</v>
          </cell>
          <cell r="C54">
            <v>720133</v>
          </cell>
          <cell r="D54">
            <v>1304748</v>
          </cell>
          <cell r="E54">
            <v>742312</v>
          </cell>
          <cell r="F54">
            <v>1304748</v>
          </cell>
          <cell r="G54">
            <v>0</v>
          </cell>
          <cell r="H54">
            <v>0</v>
          </cell>
          <cell r="I54">
            <v>0</v>
          </cell>
          <cell r="J54">
            <v>0</v>
          </cell>
          <cell r="K54">
            <v>0</v>
          </cell>
        </row>
        <row r="55">
          <cell r="B55">
            <v>975645</v>
          </cell>
          <cell r="C55">
            <v>756356</v>
          </cell>
          <cell r="D55">
            <v>1084774</v>
          </cell>
          <cell r="E55">
            <v>749181</v>
          </cell>
          <cell r="F55">
            <v>1084774</v>
          </cell>
          <cell r="G55">
            <v>0</v>
          </cell>
          <cell r="H55">
            <v>0</v>
          </cell>
          <cell r="I55">
            <v>0</v>
          </cell>
          <cell r="J55">
            <v>0</v>
          </cell>
          <cell r="K55">
            <v>0</v>
          </cell>
        </row>
        <row r="56">
          <cell r="B56">
            <v>2210068</v>
          </cell>
          <cell r="C56">
            <v>1476489</v>
          </cell>
          <cell r="D56">
            <v>2389522</v>
          </cell>
          <cell r="E56">
            <v>1491493</v>
          </cell>
          <cell r="F56">
            <v>2389522</v>
          </cell>
          <cell r="G56">
            <v>0</v>
          </cell>
          <cell r="H56">
            <v>0</v>
          </cell>
          <cell r="I56">
            <v>0</v>
          </cell>
          <cell r="J56">
            <v>0</v>
          </cell>
          <cell r="K56">
            <v>0</v>
          </cell>
        </row>
        <row r="57">
          <cell r="B57">
            <v>1831242</v>
          </cell>
          <cell r="C57">
            <v>1831242</v>
          </cell>
          <cell r="D57">
            <v>1831242</v>
          </cell>
          <cell r="E57">
            <v>1831242</v>
          </cell>
          <cell r="F57">
            <v>1831242</v>
          </cell>
          <cell r="G57">
            <v>1096797</v>
          </cell>
          <cell r="H57">
            <v>1096797</v>
          </cell>
          <cell r="I57">
            <v>1096797</v>
          </cell>
          <cell r="J57">
            <v>1096797</v>
          </cell>
          <cell r="K57">
            <v>1096797</v>
          </cell>
        </row>
        <row r="58">
          <cell r="B58">
            <v>4504313</v>
          </cell>
          <cell r="C58">
            <v>4504313</v>
          </cell>
          <cell r="D58">
            <v>4504313</v>
          </cell>
          <cell r="E58">
            <v>4504313</v>
          </cell>
          <cell r="F58">
            <v>4504313</v>
          </cell>
          <cell r="G58">
            <v>5485254</v>
          </cell>
          <cell r="H58">
            <v>3729973</v>
          </cell>
          <cell r="I58">
            <v>3510563</v>
          </cell>
          <cell r="J58">
            <v>4827023</v>
          </cell>
          <cell r="K58">
            <v>5265844</v>
          </cell>
        </row>
        <row r="59">
          <cell r="B59">
            <v>5225391</v>
          </cell>
          <cell r="C59">
            <v>5225391</v>
          </cell>
          <cell r="D59">
            <v>5225391</v>
          </cell>
          <cell r="E59">
            <v>5225391</v>
          </cell>
          <cell r="F59">
            <v>5225391</v>
          </cell>
          <cell r="G59">
            <v>4388203</v>
          </cell>
          <cell r="H59">
            <v>5265844</v>
          </cell>
          <cell r="I59">
            <v>4827023</v>
          </cell>
          <cell r="J59">
            <v>3510563</v>
          </cell>
          <cell r="K59">
            <v>3729973</v>
          </cell>
        </row>
        <row r="60">
          <cell r="B60">
            <v>9729704</v>
          </cell>
          <cell r="C60">
            <v>9729704</v>
          </cell>
          <cell r="D60">
            <v>9729704</v>
          </cell>
          <cell r="E60">
            <v>9729704</v>
          </cell>
          <cell r="F60">
            <v>9729704</v>
          </cell>
          <cell r="G60">
            <v>9873457</v>
          </cell>
          <cell r="H60">
            <v>8995817</v>
          </cell>
          <cell r="I60">
            <v>8337586</v>
          </cell>
          <cell r="J60">
            <v>8337586</v>
          </cell>
          <cell r="K60">
            <v>8995817</v>
          </cell>
        </row>
        <row r="61">
          <cell r="B61">
            <v>43864618.507067546</v>
          </cell>
          <cell r="C61">
            <v>43812947.135321409</v>
          </cell>
          <cell r="D61">
            <v>43994817.423145473</v>
          </cell>
          <cell r="E61">
            <v>43662766.581749991</v>
          </cell>
          <cell r="F61">
            <v>43893417.423145473</v>
          </cell>
          <cell r="G61">
            <v>0</v>
          </cell>
          <cell r="H61">
            <v>0</v>
          </cell>
          <cell r="I61">
            <v>0</v>
          </cell>
          <cell r="J61">
            <v>0</v>
          </cell>
          <cell r="K61">
            <v>0</v>
          </cell>
        </row>
        <row r="62">
          <cell r="B62">
            <v>5949825.194444444</v>
          </cell>
          <cell r="C62">
            <v>5949825.194444444</v>
          </cell>
          <cell r="D62">
            <v>5949825.194444444</v>
          </cell>
          <cell r="E62">
            <v>5949825.194444444</v>
          </cell>
          <cell r="F62">
            <v>5949825.194444444</v>
          </cell>
          <cell r="G62">
            <v>0</v>
          </cell>
          <cell r="H62">
            <v>0</v>
          </cell>
          <cell r="I62">
            <v>0</v>
          </cell>
          <cell r="J62">
            <v>0</v>
          </cell>
          <cell r="K62">
            <v>0</v>
          </cell>
        </row>
        <row r="63">
          <cell r="B63">
            <v>1683000</v>
          </cell>
          <cell r="C63">
            <v>1665431</v>
          </cell>
          <cell r="D63">
            <v>1727267</v>
          </cell>
          <cell r="E63">
            <v>1614370</v>
          </cell>
          <cell r="F63">
            <v>1692791</v>
          </cell>
          <cell r="G63">
            <v>-1186028</v>
          </cell>
          <cell r="H63">
            <v>-875527</v>
          </cell>
          <cell r="I63">
            <v>-261020</v>
          </cell>
          <cell r="J63">
            <v>-106911</v>
          </cell>
          <cell r="K63">
            <v>-597198</v>
          </cell>
        </row>
        <row r="64">
          <cell r="B64">
            <v>7423696</v>
          </cell>
          <cell r="C64">
            <v>7423696</v>
          </cell>
          <cell r="D64">
            <v>7423696</v>
          </cell>
          <cell r="E64">
            <v>7423696</v>
          </cell>
          <cell r="F64">
            <v>7423696</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27808097.312623106</v>
          </cell>
          <cell r="C66">
            <v>27773994.940876968</v>
          </cell>
          <cell r="D66">
            <v>27894029.228701029</v>
          </cell>
          <cell r="E66">
            <v>27674875.38730555</v>
          </cell>
          <cell r="F66">
            <v>27827105.228701029</v>
          </cell>
          <cell r="G66">
            <v>18219401</v>
          </cell>
          <cell r="H66">
            <v>18822136</v>
          </cell>
          <cell r="I66">
            <v>20015000</v>
          </cell>
          <cell r="J66">
            <v>20315167</v>
          </cell>
          <cell r="K66">
            <v>19362421</v>
          </cell>
        </row>
        <row r="67">
          <cell r="B67">
            <v>43864618.507067546</v>
          </cell>
          <cell r="C67">
            <v>43812947.135321409</v>
          </cell>
          <cell r="D67">
            <v>43994817.423145473</v>
          </cell>
          <cell r="E67">
            <v>43662766.581749991</v>
          </cell>
          <cell r="F67">
            <v>43893417.423145473</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24973226.774756495</v>
          </cell>
          <cell r="C69">
            <v>26986416.776420452</v>
          </cell>
          <cell r="D69">
            <v>24598118.366639614</v>
          </cell>
          <cell r="E69">
            <v>26861888.919277601</v>
          </cell>
          <cell r="F69">
            <v>24598118.366639614</v>
          </cell>
          <cell r="G69">
            <v>0</v>
          </cell>
          <cell r="H69">
            <v>0</v>
          </cell>
          <cell r="I69">
            <v>0</v>
          </cell>
          <cell r="J69">
            <v>0</v>
          </cell>
          <cell r="K69">
            <v>0</v>
          </cell>
        </row>
        <row r="70">
          <cell r="B70">
            <v>3266998.9771935903</v>
          </cell>
          <cell r="C70">
            <v>3232896.6054474525</v>
          </cell>
          <cell r="D70">
            <v>3352930.8932715133</v>
          </cell>
          <cell r="E70">
            <v>3133777.0518760346</v>
          </cell>
          <cell r="F70">
            <v>3286006.8932715133</v>
          </cell>
          <cell r="G70">
            <v>-220368</v>
          </cell>
          <cell r="H70">
            <v>-213036</v>
          </cell>
          <cell r="I70">
            <v>-207537</v>
          </cell>
          <cell r="J70">
            <v>-207537</v>
          </cell>
          <cell r="K70">
            <v>-213036</v>
          </cell>
        </row>
        <row r="71">
          <cell r="B71">
            <v>1.0106626648763921</v>
          </cell>
          <cell r="C71">
            <v>1.0106626648763921</v>
          </cell>
          <cell r="D71">
            <v>1.0106626648763921</v>
          </cell>
          <cell r="E71">
            <v>0.95734934049443177</v>
          </cell>
          <cell r="F71">
            <v>1.0106626648763921</v>
          </cell>
          <cell r="G71">
            <v>0</v>
          </cell>
          <cell r="H71">
            <v>0</v>
          </cell>
          <cell r="I71">
            <v>0</v>
          </cell>
          <cell r="J71">
            <v>0</v>
          </cell>
          <cell r="K71">
            <v>0</v>
          </cell>
        </row>
        <row r="72">
          <cell r="B72">
            <v>0.99149043461817266</v>
          </cell>
          <cell r="C72">
            <v>0.99149043461817266</v>
          </cell>
          <cell r="D72">
            <v>0.99149043461817266</v>
          </cell>
          <cell r="E72">
            <v>1.0340382615273094</v>
          </cell>
          <cell r="F72">
            <v>0.99149043461817266</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30000</v>
          </cell>
        </row>
        <row r="80">
          <cell r="B80">
            <v>30000</v>
          </cell>
        </row>
        <row r="81">
          <cell r="B81">
            <v>0</v>
          </cell>
        </row>
        <row r="82">
          <cell r="B82">
            <v>0</v>
          </cell>
        </row>
        <row r="83">
          <cell r="B83">
            <v>0</v>
          </cell>
        </row>
        <row r="84">
          <cell r="B84">
            <v>0</v>
          </cell>
        </row>
        <row r="85">
          <cell r="B85">
            <v>46345</v>
          </cell>
        </row>
        <row r="86">
          <cell r="B86">
            <v>26121</v>
          </cell>
        </row>
        <row r="87">
          <cell r="B87">
            <v>16000</v>
          </cell>
        </row>
        <row r="88">
          <cell r="B88">
            <v>28325</v>
          </cell>
        </row>
        <row r="89">
          <cell r="B89">
            <v>35903</v>
          </cell>
        </row>
        <row r="90">
          <cell r="B90">
            <v>83137</v>
          </cell>
        </row>
        <row r="91">
          <cell r="B91">
            <v>46345</v>
          </cell>
        </row>
        <row r="92">
          <cell r="B92">
            <v>26121</v>
          </cell>
        </row>
        <row r="93">
          <cell r="B93">
            <v>16000</v>
          </cell>
        </row>
        <row r="94">
          <cell r="B94">
            <v>28325</v>
          </cell>
        </row>
        <row r="95">
          <cell r="B95">
            <v>35903</v>
          </cell>
        </row>
        <row r="96">
          <cell r="B96">
            <v>83137</v>
          </cell>
        </row>
        <row r="97">
          <cell r="B97">
            <v>0</v>
          </cell>
        </row>
        <row r="98">
          <cell r="B98">
            <v>0</v>
          </cell>
        </row>
        <row r="99">
          <cell r="B99">
            <v>0</v>
          </cell>
        </row>
        <row r="100">
          <cell r="B100">
            <v>0</v>
          </cell>
        </row>
        <row r="101">
          <cell r="B101">
            <v>0</v>
          </cell>
        </row>
        <row r="102">
          <cell r="B102">
            <v>0</v>
          </cell>
        </row>
        <row r="103">
          <cell r="B103">
            <v>187697250</v>
          </cell>
        </row>
        <row r="104">
          <cell r="B104">
            <v>10814094</v>
          </cell>
        </row>
        <row r="105">
          <cell r="B105">
            <v>6048000</v>
          </cell>
        </row>
        <row r="106">
          <cell r="B106">
            <v>917730</v>
          </cell>
        </row>
        <row r="107">
          <cell r="B107">
            <v>1583322.3</v>
          </cell>
        </row>
        <row r="108">
          <cell r="B108">
            <v>3666341.7</v>
          </cell>
        </row>
        <row r="109">
          <cell r="B109">
            <v>1953.7646556958537</v>
          </cell>
        </row>
        <row r="110">
          <cell r="B110">
            <v>299.54394991939688</v>
          </cell>
        </row>
        <row r="111">
          <cell r="B111">
            <v>159.85347182966075</v>
          </cell>
        </row>
        <row r="112">
          <cell r="B112">
            <v>14.365178785095315</v>
          </cell>
        </row>
        <row r="113">
          <cell r="B113">
            <v>17.101403315589661</v>
          </cell>
        </row>
        <row r="114">
          <cell r="B114">
            <v>22.801871087452881</v>
          </cell>
        </row>
        <row r="115">
          <cell r="B115">
            <v>13499992</v>
          </cell>
        </row>
        <row r="116">
          <cell r="B116">
            <v>809996.80000000005</v>
          </cell>
        </row>
        <row r="117">
          <cell r="B117">
            <v>810000</v>
          </cell>
        </row>
        <row r="118">
          <cell r="B118">
            <v>89999.91</v>
          </cell>
        </row>
        <row r="119">
          <cell r="B119">
            <v>270000</v>
          </cell>
        </row>
        <row r="120">
          <cell r="B120">
            <v>450000</v>
          </cell>
        </row>
        <row r="121">
          <cell r="B121">
            <v>16892752.5</v>
          </cell>
        </row>
        <row r="122">
          <cell r="B122">
            <v>746172.48600000003</v>
          </cell>
        </row>
        <row r="123">
          <cell r="B123">
            <v>0</v>
          </cell>
        </row>
        <row r="124">
          <cell r="B124">
            <v>105538.95</v>
          </cell>
        </row>
        <row r="125">
          <cell r="B125">
            <v>182082.06450000004</v>
          </cell>
        </row>
        <row r="126">
          <cell r="B126">
            <v>210814.64775000003</v>
          </cell>
        </row>
        <row r="127">
          <cell r="B127">
            <v>40146</v>
          </cell>
        </row>
        <row r="128">
          <cell r="B128">
            <v>25669</v>
          </cell>
        </row>
        <row r="129">
          <cell r="B129">
            <v>17217</v>
          </cell>
        </row>
        <row r="130">
          <cell r="B130">
            <v>32460</v>
          </cell>
        </row>
        <row r="131">
          <cell r="B131">
            <v>39933</v>
          </cell>
        </row>
        <row r="132">
          <cell r="B132">
            <v>85814</v>
          </cell>
        </row>
        <row r="133">
          <cell r="B133">
            <v>40146</v>
          </cell>
        </row>
        <row r="134">
          <cell r="B134">
            <v>25669</v>
          </cell>
        </row>
        <row r="135">
          <cell r="B135">
            <v>17217</v>
          </cell>
        </row>
        <row r="136">
          <cell r="B136">
            <v>32460</v>
          </cell>
        </row>
        <row r="137">
          <cell r="B137">
            <v>39933</v>
          </cell>
        </row>
        <row r="138">
          <cell r="B138">
            <v>85814</v>
          </cell>
        </row>
        <row r="139">
          <cell r="B139">
            <v>0</v>
          </cell>
        </row>
        <row r="140">
          <cell r="B140">
            <v>0</v>
          </cell>
        </row>
        <row r="141">
          <cell r="B141">
            <v>0</v>
          </cell>
        </row>
        <row r="142">
          <cell r="B142">
            <v>0</v>
          </cell>
        </row>
        <row r="143">
          <cell r="B143">
            <v>0</v>
          </cell>
        </row>
        <row r="144">
          <cell r="B144">
            <v>0</v>
          </cell>
        </row>
        <row r="145">
          <cell r="B145">
            <v>234854100.00000003</v>
          </cell>
        </row>
        <row r="146">
          <cell r="B146">
            <v>13861260</v>
          </cell>
        </row>
        <row r="147">
          <cell r="B147">
            <v>7747650</v>
          </cell>
        </row>
        <row r="148">
          <cell r="B148">
            <v>1197774</v>
          </cell>
        </row>
        <row r="149">
          <cell r="B149">
            <v>1976683.5</v>
          </cell>
        </row>
        <row r="150">
          <cell r="B150">
            <v>4556723.4000000004</v>
          </cell>
        </row>
        <row r="151">
          <cell r="B151">
            <v>2740.3765557269294</v>
          </cell>
        </row>
        <row r="152">
          <cell r="B152">
            <v>390.92022628755342</v>
          </cell>
        </row>
        <row r="153">
          <cell r="B153">
            <v>224.21262728674878</v>
          </cell>
        </row>
        <row r="154">
          <cell r="B154">
            <v>19.429604887590518</v>
          </cell>
        </row>
        <row r="155">
          <cell r="B155">
            <v>23.130482009036328</v>
          </cell>
        </row>
        <row r="156">
          <cell r="B156">
            <v>30.540642678715109</v>
          </cell>
        </row>
        <row r="157">
          <cell r="B157">
            <v>17999960</v>
          </cell>
        </row>
        <row r="158">
          <cell r="B158">
            <v>1080000</v>
          </cell>
        </row>
        <row r="159">
          <cell r="B159">
            <v>810000</v>
          </cell>
        </row>
        <row r="160">
          <cell r="B160">
            <v>89999.91</v>
          </cell>
        </row>
        <row r="161">
          <cell r="B161">
            <v>225000</v>
          </cell>
        </row>
        <row r="162">
          <cell r="B162">
            <v>405000</v>
          </cell>
        </row>
        <row r="163">
          <cell r="B163">
            <v>21136869.000000004</v>
          </cell>
        </row>
        <row r="164">
          <cell r="B164">
            <v>0</v>
          </cell>
        </row>
        <row r="165">
          <cell r="B165">
            <v>712783.8</v>
          </cell>
        </row>
        <row r="166">
          <cell r="B166">
            <v>137744.01</v>
          </cell>
        </row>
        <row r="167">
          <cell r="B167">
            <v>227318.60250000004</v>
          </cell>
        </row>
        <row r="168">
          <cell r="B168">
            <v>0</v>
          </cell>
        </row>
        <row r="169">
          <cell r="B169">
            <v>3</v>
          </cell>
        </row>
        <row r="170">
          <cell r="B170">
            <v>6</v>
          </cell>
        </row>
        <row r="171">
          <cell r="B171">
            <v>253438</v>
          </cell>
        </row>
        <row r="172">
          <cell r="B172">
            <v>7213106.7999999998</v>
          </cell>
        </row>
        <row r="173">
          <cell r="B173">
            <v>29950423.199999999</v>
          </cell>
        </row>
        <row r="174">
          <cell r="B174">
            <v>253438</v>
          </cell>
        </row>
        <row r="175">
          <cell r="B175">
            <v>7213106.7999999998</v>
          </cell>
        </row>
        <row r="176">
          <cell r="B176">
            <v>29950423.199999999</v>
          </cell>
        </row>
        <row r="177">
          <cell r="B177">
            <v>281520</v>
          </cell>
        </row>
        <row r="178">
          <cell r="B178">
            <v>7796104.166666667</v>
          </cell>
        </row>
        <row r="179">
          <cell r="B179">
            <v>30975595.000000004</v>
          </cell>
        </row>
        <row r="180">
          <cell r="B180">
            <v>229688</v>
          </cell>
        </row>
        <row r="181">
          <cell r="B181">
            <v>1714473</v>
          </cell>
        </row>
        <row r="182">
          <cell r="B182">
            <v>5023576</v>
          </cell>
        </row>
        <row r="183">
          <cell r="B183">
            <v>229688</v>
          </cell>
        </row>
        <row r="184">
          <cell r="B184">
            <v>1714473</v>
          </cell>
        </row>
        <row r="185">
          <cell r="B185">
            <v>5023576</v>
          </cell>
        </row>
        <row r="186">
          <cell r="B186">
            <v>261270</v>
          </cell>
        </row>
        <row r="187">
          <cell r="B187">
            <v>1781556</v>
          </cell>
        </row>
        <row r="188">
          <cell r="B188">
            <v>5699267</v>
          </cell>
        </row>
        <row r="189">
          <cell r="B189">
            <v>0</v>
          </cell>
        </row>
        <row r="190">
          <cell r="B190">
            <v>0</v>
          </cell>
        </row>
        <row r="191">
          <cell r="B191">
            <v>0</v>
          </cell>
        </row>
        <row r="192">
          <cell r="B192">
            <v>60611</v>
          </cell>
        </row>
        <row r="193">
          <cell r="B193">
            <v>8887845.5999999996</v>
          </cell>
        </row>
        <row r="194">
          <cell r="B194">
            <v>146.63756027115113</v>
          </cell>
        </row>
        <row r="195">
          <cell r="B195">
            <v>0</v>
          </cell>
        </row>
        <row r="196">
          <cell r="B196">
            <v>0</v>
          </cell>
        </row>
        <row r="197">
          <cell r="B197">
            <v>0</v>
          </cell>
        </row>
        <row r="198">
          <cell r="B198">
            <v>0</v>
          </cell>
        </row>
        <row r="199">
          <cell r="B199">
            <v>0</v>
          </cell>
        </row>
        <row r="200">
          <cell r="B200">
            <v>0</v>
          </cell>
        </row>
        <row r="201">
          <cell r="B201">
            <v>33258</v>
          </cell>
        </row>
        <row r="202">
          <cell r="B202">
            <v>975645</v>
          </cell>
        </row>
        <row r="203">
          <cell r="B203">
            <v>29.335659677475533</v>
          </cell>
        </row>
        <row r="204">
          <cell r="B204">
            <v>0</v>
          </cell>
        </row>
        <row r="205">
          <cell r="B205">
            <v>0</v>
          </cell>
        </row>
        <row r="206">
          <cell r="B206">
            <v>0</v>
          </cell>
        </row>
        <row r="207">
          <cell r="B207">
            <v>96381</v>
          </cell>
        </row>
        <row r="208">
          <cell r="B208">
            <v>179911</v>
          </cell>
        </row>
        <row r="209">
          <cell r="B209">
            <v>0</v>
          </cell>
        </row>
        <row r="210">
          <cell r="B210">
            <v>0</v>
          </cell>
        </row>
        <row r="211">
          <cell r="B211">
            <v>462141.9</v>
          </cell>
        </row>
        <row r="212">
          <cell r="B212">
            <v>610414</v>
          </cell>
        </row>
        <row r="213">
          <cell r="B213">
            <v>24973226.774756495</v>
          </cell>
        </row>
        <row r="214">
          <cell r="B214">
            <v>225680</v>
          </cell>
        </row>
        <row r="215">
          <cell r="B215">
            <v>0</v>
          </cell>
        </row>
        <row r="216">
          <cell r="B216">
            <v>25198906.774756495</v>
          </cell>
        </row>
        <row r="217">
          <cell r="B217">
            <v>12035848</v>
          </cell>
        </row>
        <row r="218">
          <cell r="B218">
            <v>738433.9</v>
          </cell>
        </row>
        <row r="219">
          <cell r="B219">
            <v>2531324</v>
          </cell>
        </row>
        <row r="220">
          <cell r="B220">
            <v>254480</v>
          </cell>
        </row>
        <row r="221">
          <cell r="B221">
            <v>1100000</v>
          </cell>
        </row>
        <row r="222">
          <cell r="B222">
            <v>138420</v>
          </cell>
        </row>
        <row r="223">
          <cell r="B223">
            <v>108109</v>
          </cell>
        </row>
        <row r="224">
          <cell r="B224">
            <v>0</v>
          </cell>
        </row>
        <row r="225">
          <cell r="B225">
            <v>0</v>
          </cell>
        </row>
        <row r="226">
          <cell r="B226">
            <v>1300000</v>
          </cell>
        </row>
        <row r="227">
          <cell r="B227">
            <v>160000</v>
          </cell>
        </row>
        <row r="228">
          <cell r="B228">
            <v>0</v>
          </cell>
        </row>
        <row r="229">
          <cell r="B229">
            <v>150000</v>
          </cell>
        </row>
        <row r="230">
          <cell r="B230">
            <v>1732292.8975629059</v>
          </cell>
        </row>
        <row r="231">
          <cell r="B231">
            <v>20248907.797562905</v>
          </cell>
        </row>
        <row r="232">
          <cell r="B232">
            <v>4949998.9771935903</v>
          </cell>
        </row>
        <row r="233">
          <cell r="B233">
            <v>1683000</v>
          </cell>
        </row>
        <row r="234">
          <cell r="B234">
            <v>3266998.9771935903</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1.9</v>
          </cell>
        </row>
        <row r="243">
          <cell r="B243">
            <v>57616194</v>
          </cell>
        </row>
        <row r="244">
          <cell r="B244">
            <v>50192498</v>
          </cell>
        </row>
        <row r="245">
          <cell r="B245">
            <v>45000</v>
          </cell>
        </row>
        <row r="246">
          <cell r="B246">
            <v>0</v>
          </cell>
        </row>
        <row r="247">
          <cell r="B247">
            <v>1.2</v>
          </cell>
        </row>
        <row r="248">
          <cell r="B248">
            <v>1.2</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15.072578118005195</v>
          </cell>
        </row>
        <row r="261">
          <cell r="B261">
            <v>21.813706127760554</v>
          </cell>
        </row>
        <row r="262">
          <cell r="B262">
            <v>88</v>
          </cell>
        </row>
        <row r="263">
          <cell r="B263">
            <v>90</v>
          </cell>
        </row>
        <row r="264">
          <cell r="B264">
            <v>281520</v>
          </cell>
        </row>
        <row r="265">
          <cell r="B265">
            <v>261270</v>
          </cell>
        </row>
        <row r="266">
          <cell r="B266">
            <v>3</v>
          </cell>
        </row>
        <row r="267">
          <cell r="B267">
            <v>6</v>
          </cell>
        </row>
        <row r="268">
          <cell r="B268">
            <v>675648</v>
          </cell>
        </row>
        <row r="269">
          <cell r="B269">
            <v>783810</v>
          </cell>
        </row>
        <row r="270">
          <cell r="B270">
            <v>2543094.5365380123</v>
          </cell>
        </row>
        <row r="271">
          <cell r="B271">
            <v>0.70385038503850383</v>
          </cell>
        </row>
        <row r="272">
          <cell r="B272">
            <v>0.55373377337733776</v>
          </cell>
        </row>
        <row r="273">
          <cell r="B273">
            <v>0.31471989928963223</v>
          </cell>
        </row>
        <row r="274">
          <cell r="B274">
            <v>0.2953621277063414</v>
          </cell>
        </row>
        <row r="275">
          <cell r="B275">
            <v>0.31471989928963223</v>
          </cell>
        </row>
        <row r="276">
          <cell r="B276">
            <v>0.29261457303000332</v>
          </cell>
        </row>
        <row r="277">
          <cell r="B277">
            <v>3384228.9771935903</v>
          </cell>
        </row>
        <row r="278">
          <cell r="B278">
            <v>0.25769476961420468</v>
          </cell>
        </row>
        <row r="279">
          <cell r="B279">
            <v>0.20489452277300321</v>
          </cell>
        </row>
        <row r="280">
          <cell r="B280">
            <v>0.79510547722699676</v>
          </cell>
        </row>
        <row r="281">
          <cell r="B281">
            <v>5.0160000000000003E-2</v>
          </cell>
        </row>
        <row r="282">
          <cell r="B282">
            <v>0.10386542154421308</v>
          </cell>
        </row>
        <row r="283">
          <cell r="B283">
            <v>7423696</v>
          </cell>
        </row>
        <row r="284">
          <cell r="B284">
            <v>28808097.312623106</v>
          </cell>
        </row>
        <row r="285">
          <cell r="B285">
            <v>841134.44065557769</v>
          </cell>
        </row>
        <row r="286">
          <cell r="B286">
            <v>0</v>
          </cell>
        </row>
        <row r="287">
          <cell r="B287">
            <v>0</v>
          </cell>
        </row>
        <row r="288">
          <cell r="B288">
            <v>0</v>
          </cell>
        </row>
        <row r="289">
          <cell r="B289">
            <v>2543094.5365380123</v>
          </cell>
        </row>
        <row r="290">
          <cell r="B290">
            <v>9.2861474826588575E-2</v>
          </cell>
        </row>
        <row r="291">
          <cell r="B291">
            <v>0.37361981483975065</v>
          </cell>
        </row>
      </sheetData>
      <sheetData sheetId="2">
        <row r="3">
          <cell r="B3">
            <v>218948</v>
          </cell>
          <cell r="C3">
            <v>122421</v>
          </cell>
          <cell r="D3">
            <v>80719</v>
          </cell>
          <cell r="E3">
            <v>149314</v>
          </cell>
          <cell r="F3">
            <v>186528</v>
          </cell>
          <cell r="G3">
            <v>427732</v>
          </cell>
          <cell r="H3">
            <v>1185662</v>
          </cell>
        </row>
        <row r="4">
          <cell r="B4">
            <v>218948</v>
          </cell>
          <cell r="C4">
            <v>122421</v>
          </cell>
          <cell r="D4">
            <v>80719</v>
          </cell>
          <cell r="E4">
            <v>149314</v>
          </cell>
          <cell r="F4">
            <v>186528</v>
          </cell>
          <cell r="G4">
            <v>427732</v>
          </cell>
          <cell r="H4">
            <v>1185662</v>
          </cell>
        </row>
        <row r="5">
          <cell r="B5">
            <v>0</v>
          </cell>
          <cell r="C5">
            <v>0</v>
          </cell>
          <cell r="D5">
            <v>80719</v>
          </cell>
          <cell r="E5">
            <v>0</v>
          </cell>
          <cell r="F5">
            <v>0</v>
          </cell>
          <cell r="G5">
            <v>0</v>
          </cell>
        </row>
        <row r="6">
          <cell r="B6">
            <v>218948</v>
          </cell>
          <cell r="C6">
            <v>122421</v>
          </cell>
          <cell r="D6">
            <v>0</v>
          </cell>
          <cell r="E6">
            <v>149314</v>
          </cell>
          <cell r="F6">
            <v>186528</v>
          </cell>
          <cell r="G6">
            <v>427732</v>
          </cell>
        </row>
        <row r="7">
          <cell r="B7">
            <v>0</v>
          </cell>
          <cell r="C7">
            <v>0</v>
          </cell>
          <cell r="D7">
            <v>1104943</v>
          </cell>
          <cell r="E7">
            <v>0</v>
          </cell>
          <cell r="F7">
            <v>0</v>
          </cell>
          <cell r="G7">
            <v>0</v>
          </cell>
        </row>
        <row r="8">
          <cell r="B8">
            <v>195273</v>
          </cell>
          <cell r="C8">
            <v>123385</v>
          </cell>
          <cell r="D8">
            <v>85305</v>
          </cell>
          <cell r="E8">
            <v>146202</v>
          </cell>
          <cell r="F8">
            <v>195967</v>
          </cell>
          <cell r="G8">
            <v>424516</v>
          </cell>
          <cell r="H8">
            <v>1170648</v>
          </cell>
        </row>
        <row r="9">
          <cell r="B9">
            <v>195273</v>
          </cell>
          <cell r="C9">
            <v>123385</v>
          </cell>
          <cell r="D9">
            <v>85305</v>
          </cell>
          <cell r="E9">
            <v>146202</v>
          </cell>
          <cell r="F9">
            <v>195967</v>
          </cell>
          <cell r="G9">
            <v>424516</v>
          </cell>
          <cell r="H9">
            <v>1170648</v>
          </cell>
        </row>
        <row r="10">
          <cell r="B10">
            <v>0</v>
          </cell>
          <cell r="C10">
            <v>0</v>
          </cell>
          <cell r="D10">
            <v>0</v>
          </cell>
          <cell r="E10">
            <v>0</v>
          </cell>
          <cell r="F10">
            <v>0</v>
          </cell>
          <cell r="G10">
            <v>424516</v>
          </cell>
        </row>
        <row r="11">
          <cell r="B11">
            <v>195273</v>
          </cell>
          <cell r="C11">
            <v>123385</v>
          </cell>
          <cell r="D11">
            <v>85305</v>
          </cell>
          <cell r="E11">
            <v>146202</v>
          </cell>
          <cell r="F11">
            <v>195967</v>
          </cell>
          <cell r="G11">
            <v>0</v>
          </cell>
        </row>
        <row r="12">
          <cell r="B12">
            <v>0</v>
          </cell>
          <cell r="C12">
            <v>0</v>
          </cell>
          <cell r="D12">
            <v>0</v>
          </cell>
          <cell r="E12">
            <v>0</v>
          </cell>
          <cell r="F12">
            <v>0</v>
          </cell>
          <cell r="G12">
            <v>746132</v>
          </cell>
        </row>
        <row r="13">
          <cell r="B13">
            <v>4050</v>
          </cell>
          <cell r="C13">
            <v>382.5</v>
          </cell>
          <cell r="D13">
            <v>360</v>
          </cell>
          <cell r="E13">
            <v>31.5</v>
          </cell>
          <cell r="F13">
            <v>42.3</v>
          </cell>
          <cell r="G13">
            <v>43.2</v>
          </cell>
        </row>
        <row r="14">
          <cell r="B14">
            <v>4500</v>
          </cell>
          <cell r="C14">
            <v>427.5</v>
          </cell>
          <cell r="D14">
            <v>405</v>
          </cell>
          <cell r="E14">
            <v>30.15</v>
          </cell>
          <cell r="F14">
            <v>42.3</v>
          </cell>
          <cell r="G14">
            <v>45</v>
          </cell>
        </row>
        <row r="15">
          <cell r="B15">
            <v>4050</v>
          </cell>
          <cell r="C15">
            <v>382.5</v>
          </cell>
          <cell r="D15">
            <v>360</v>
          </cell>
          <cell r="E15">
            <v>31.5</v>
          </cell>
          <cell r="F15">
            <v>42.3</v>
          </cell>
          <cell r="G15">
            <v>43.2</v>
          </cell>
        </row>
        <row r="16">
          <cell r="B16">
            <v>4050</v>
          </cell>
          <cell r="C16">
            <v>382.5</v>
          </cell>
          <cell r="D16">
            <v>360</v>
          </cell>
          <cell r="E16">
            <v>31.5</v>
          </cell>
          <cell r="F16">
            <v>42.3</v>
          </cell>
          <cell r="G16">
            <v>43.2</v>
          </cell>
        </row>
        <row r="17">
          <cell r="B17">
            <v>4050</v>
          </cell>
          <cell r="C17">
            <v>382.5</v>
          </cell>
          <cell r="D17">
            <v>360</v>
          </cell>
          <cell r="E17">
            <v>31.5</v>
          </cell>
          <cell r="F17">
            <v>42.3</v>
          </cell>
          <cell r="G17">
            <v>43.2</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6300</v>
          </cell>
          <cell r="C23">
            <v>540</v>
          </cell>
          <cell r="D23">
            <v>504</v>
          </cell>
          <cell r="E23">
            <v>39.6</v>
          </cell>
          <cell r="F23">
            <v>54</v>
          </cell>
          <cell r="G23">
            <v>55.8</v>
          </cell>
        </row>
        <row r="24">
          <cell r="B24">
            <v>5940</v>
          </cell>
          <cell r="C24">
            <v>504</v>
          </cell>
          <cell r="D24">
            <v>441</v>
          </cell>
          <cell r="E24">
            <v>39.6</v>
          </cell>
          <cell r="F24">
            <v>52.2</v>
          </cell>
          <cell r="G24">
            <v>55.8</v>
          </cell>
        </row>
        <row r="25">
          <cell r="B25">
            <v>6300</v>
          </cell>
          <cell r="C25">
            <v>540</v>
          </cell>
          <cell r="D25">
            <v>504</v>
          </cell>
          <cell r="E25">
            <v>39.6</v>
          </cell>
          <cell r="F25">
            <v>54</v>
          </cell>
          <cell r="G25">
            <v>55.8</v>
          </cell>
        </row>
        <row r="26">
          <cell r="B26">
            <v>5940</v>
          </cell>
          <cell r="C26">
            <v>504</v>
          </cell>
          <cell r="D26">
            <v>441</v>
          </cell>
          <cell r="E26">
            <v>39.6</v>
          </cell>
          <cell r="F26">
            <v>52.2</v>
          </cell>
          <cell r="G26">
            <v>55.8</v>
          </cell>
        </row>
        <row r="27">
          <cell r="B27">
            <v>6300</v>
          </cell>
          <cell r="C27">
            <v>540</v>
          </cell>
          <cell r="D27">
            <v>504</v>
          </cell>
          <cell r="E27">
            <v>39.6</v>
          </cell>
          <cell r="F27">
            <v>54</v>
          </cell>
          <cell r="G27">
            <v>55.8</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57000050</v>
          </cell>
          <cell r="C33">
            <v>3200000</v>
          </cell>
          <cell r="D33">
            <v>3000008</v>
          </cell>
          <cell r="E33">
            <v>425000.52</v>
          </cell>
          <cell r="F33">
            <v>1400000.25</v>
          </cell>
          <cell r="G33">
            <v>2100000</v>
          </cell>
          <cell r="H33">
            <v>5948681</v>
          </cell>
        </row>
        <row r="34">
          <cell r="B34">
            <v>100999959</v>
          </cell>
          <cell r="C34">
            <v>5700000</v>
          </cell>
          <cell r="D34">
            <v>4200003.9000000004</v>
          </cell>
          <cell r="E34">
            <v>630000</v>
          </cell>
          <cell r="F34">
            <v>2249999.25</v>
          </cell>
          <cell r="G34">
            <v>3100000</v>
          </cell>
          <cell r="H34">
            <v>9266173</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12.8</v>
          </cell>
          <cell r="D47">
            <v>7.2</v>
          </cell>
          <cell r="E47">
            <v>0.63</v>
          </cell>
          <cell r="F47">
            <v>0.75</v>
          </cell>
          <cell r="G47">
            <v>1</v>
          </cell>
        </row>
        <row r="48">
          <cell r="B48">
            <v>90</v>
          </cell>
          <cell r="C48">
            <v>12.4</v>
          </cell>
          <cell r="D48">
            <v>7.3</v>
          </cell>
          <cell r="E48">
            <v>0.63</v>
          </cell>
          <cell r="F48">
            <v>0.76</v>
          </cell>
          <cell r="G48">
            <v>1</v>
          </cell>
        </row>
        <row r="49">
          <cell r="B49">
            <v>89</v>
          </cell>
          <cell r="C49">
            <v>12.5</v>
          </cell>
          <cell r="D49">
            <v>7.3</v>
          </cell>
          <cell r="E49">
            <v>0.63</v>
          </cell>
          <cell r="F49">
            <v>0.75</v>
          </cell>
          <cell r="G49">
            <v>1</v>
          </cell>
        </row>
        <row r="50">
          <cell r="B50">
            <v>88</v>
          </cell>
          <cell r="C50">
            <v>12.3</v>
          </cell>
          <cell r="D50">
            <v>7</v>
          </cell>
          <cell r="E50">
            <v>0.66</v>
          </cell>
          <cell r="F50">
            <v>0.79</v>
          </cell>
          <cell r="G50">
            <v>1</v>
          </cell>
        </row>
        <row r="51">
          <cell r="B51">
            <v>6.3910112359550686</v>
          </cell>
          <cell r="C51">
            <v>5.8784000000000169</v>
          </cell>
          <cell r="D51">
            <v>3.1780821917808399</v>
          </cell>
          <cell r="E51">
            <v>12.723809523809537</v>
          </cell>
          <cell r="F51">
            <v>13.338666666666676</v>
          </cell>
          <cell r="G51">
            <v>7.6</v>
          </cell>
        </row>
        <row r="52">
          <cell r="B52">
            <v>11346298.355716079</v>
          </cell>
          <cell r="C52">
            <v>13877511.665984228</v>
          </cell>
          <cell r="D52">
            <v>11486729.091082886</v>
          </cell>
          <cell r="E52">
            <v>14957507.432113811</v>
          </cell>
          <cell r="F52">
            <v>12216143.77869761</v>
          </cell>
          <cell r="G52">
            <v>0</v>
          </cell>
          <cell r="H52">
            <v>0</v>
          </cell>
          <cell r="I52">
            <v>0</v>
          </cell>
          <cell r="J52">
            <v>0</v>
          </cell>
          <cell r="K52">
            <v>0</v>
          </cell>
        </row>
        <row r="53">
          <cell r="B53">
            <v>20768547</v>
          </cell>
          <cell r="C53">
            <v>20614355</v>
          </cell>
          <cell r="D53">
            <v>19544426</v>
          </cell>
          <cell r="E53">
            <v>23432770</v>
          </cell>
          <cell r="F53">
            <v>21493614</v>
          </cell>
          <cell r="G53">
            <v>0</v>
          </cell>
          <cell r="H53">
            <v>0</v>
          </cell>
          <cell r="I53">
            <v>0</v>
          </cell>
          <cell r="J53">
            <v>0</v>
          </cell>
          <cell r="K53">
            <v>0</v>
          </cell>
        </row>
        <row r="54">
          <cell r="B54">
            <v>2131257</v>
          </cell>
          <cell r="C54">
            <v>1676942</v>
          </cell>
          <cell r="D54">
            <v>2560751</v>
          </cell>
          <cell r="E54">
            <v>848695</v>
          </cell>
          <cell r="F54">
            <v>1944240</v>
          </cell>
          <cell r="G54">
            <v>0</v>
          </cell>
          <cell r="H54">
            <v>0</v>
          </cell>
          <cell r="I54">
            <v>0</v>
          </cell>
          <cell r="J54">
            <v>0</v>
          </cell>
          <cell r="K54">
            <v>0</v>
          </cell>
        </row>
        <row r="55">
          <cell r="B55">
            <v>1816820</v>
          </cell>
          <cell r="C55">
            <v>1916233</v>
          </cell>
          <cell r="D55">
            <v>2297818</v>
          </cell>
          <cell r="E55">
            <v>763547</v>
          </cell>
          <cell r="F55">
            <v>1688833</v>
          </cell>
          <cell r="G55">
            <v>0</v>
          </cell>
          <cell r="H55">
            <v>0</v>
          </cell>
          <cell r="I55">
            <v>0</v>
          </cell>
          <cell r="J55">
            <v>0</v>
          </cell>
          <cell r="K55">
            <v>0</v>
          </cell>
        </row>
        <row r="56">
          <cell r="B56">
            <v>3948077</v>
          </cell>
          <cell r="C56">
            <v>3593175</v>
          </cell>
          <cell r="D56">
            <v>4858569</v>
          </cell>
          <cell r="E56">
            <v>1612242</v>
          </cell>
          <cell r="F56">
            <v>3633073</v>
          </cell>
          <cell r="G56">
            <v>0</v>
          </cell>
          <cell r="H56">
            <v>0</v>
          </cell>
          <cell r="I56">
            <v>0</v>
          </cell>
          <cell r="J56">
            <v>0</v>
          </cell>
          <cell r="K56">
            <v>0</v>
          </cell>
        </row>
        <row r="57">
          <cell r="B57">
            <v>1833730</v>
          </cell>
          <cell r="C57">
            <v>1833730</v>
          </cell>
          <cell r="D57">
            <v>1833730</v>
          </cell>
          <cell r="E57">
            <v>1833730</v>
          </cell>
          <cell r="F57">
            <v>1833730</v>
          </cell>
          <cell r="G57">
            <v>1041957</v>
          </cell>
          <cell r="H57">
            <v>1041957</v>
          </cell>
          <cell r="I57">
            <v>1041957</v>
          </cell>
          <cell r="J57">
            <v>1041957</v>
          </cell>
          <cell r="K57">
            <v>1041957</v>
          </cell>
        </row>
        <row r="58">
          <cell r="B58">
            <v>4948009</v>
          </cell>
          <cell r="C58">
            <v>4448009</v>
          </cell>
          <cell r="D58">
            <v>4948009</v>
          </cell>
          <cell r="E58">
            <v>4448009</v>
          </cell>
          <cell r="F58">
            <v>4948009</v>
          </cell>
          <cell r="G58">
            <v>5416688</v>
          </cell>
          <cell r="H58">
            <v>3683348</v>
          </cell>
          <cell r="I58">
            <v>3466681</v>
          </cell>
          <cell r="J58">
            <v>4766685</v>
          </cell>
          <cell r="K58">
            <v>5200021</v>
          </cell>
        </row>
        <row r="59">
          <cell r="B59">
            <v>5910074</v>
          </cell>
          <cell r="C59">
            <v>5160074</v>
          </cell>
          <cell r="D59">
            <v>5910074</v>
          </cell>
          <cell r="E59">
            <v>5160074</v>
          </cell>
          <cell r="F59">
            <v>5910074</v>
          </cell>
          <cell r="G59">
            <v>4333350</v>
          </cell>
          <cell r="H59">
            <v>5200021</v>
          </cell>
          <cell r="I59">
            <v>4766685</v>
          </cell>
          <cell r="J59">
            <v>3466681</v>
          </cell>
          <cell r="K59">
            <v>3683348</v>
          </cell>
        </row>
        <row r="60">
          <cell r="B60">
            <v>10858083</v>
          </cell>
          <cell r="C60">
            <v>9608083</v>
          </cell>
          <cell r="D60">
            <v>10858083</v>
          </cell>
          <cell r="E60">
            <v>9608083</v>
          </cell>
          <cell r="F60">
            <v>10858083</v>
          </cell>
          <cell r="G60">
            <v>9750038</v>
          </cell>
          <cell r="H60">
            <v>8883369</v>
          </cell>
          <cell r="I60">
            <v>8233366</v>
          </cell>
          <cell r="J60">
            <v>8233366</v>
          </cell>
          <cell r="K60">
            <v>8883369</v>
          </cell>
        </row>
        <row r="61">
          <cell r="B61">
            <v>48754735.355716079</v>
          </cell>
          <cell r="C61">
            <v>49526854.665984228</v>
          </cell>
          <cell r="D61">
            <v>48581537.091082886</v>
          </cell>
          <cell r="E61">
            <v>51444332.432113811</v>
          </cell>
          <cell r="F61">
            <v>50034643.77869761</v>
          </cell>
          <cell r="G61">
            <v>0</v>
          </cell>
          <cell r="H61">
            <v>0</v>
          </cell>
          <cell r="I61">
            <v>0</v>
          </cell>
          <cell r="J61">
            <v>0</v>
          </cell>
          <cell r="K61">
            <v>0</v>
          </cell>
        </row>
        <row r="62">
          <cell r="B62">
            <v>6415672.9383561648</v>
          </cell>
          <cell r="C62">
            <v>6415672.9383561648</v>
          </cell>
          <cell r="D62">
            <v>6415672.9383561648</v>
          </cell>
          <cell r="E62">
            <v>6412391.8767123288</v>
          </cell>
          <cell r="F62">
            <v>6415672.9383561648</v>
          </cell>
          <cell r="G62">
            <v>0</v>
          </cell>
          <cell r="H62">
            <v>0</v>
          </cell>
          <cell r="I62">
            <v>0</v>
          </cell>
          <cell r="J62">
            <v>0</v>
          </cell>
          <cell r="K62">
            <v>0</v>
          </cell>
        </row>
        <row r="63">
          <cell r="B63">
            <v>3139294</v>
          </cell>
          <cell r="C63">
            <v>3401814</v>
          </cell>
          <cell r="D63">
            <v>3080406</v>
          </cell>
          <cell r="E63">
            <v>4054873</v>
          </cell>
          <cell r="F63">
            <v>3574463</v>
          </cell>
          <cell r="G63">
            <v>-1281440</v>
          </cell>
          <cell r="H63">
            <v>-967209</v>
          </cell>
          <cell r="I63">
            <v>-349905</v>
          </cell>
          <cell r="J63">
            <v>-195796</v>
          </cell>
          <cell r="K63">
            <v>-688880</v>
          </cell>
        </row>
        <row r="64">
          <cell r="B64">
            <v>7564746</v>
          </cell>
          <cell r="C64">
            <v>7564746</v>
          </cell>
          <cell r="D64">
            <v>7564746</v>
          </cell>
          <cell r="E64">
            <v>7564746</v>
          </cell>
          <cell r="F64">
            <v>7564746</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30635022.417359922</v>
          </cell>
          <cell r="C66">
            <v>31144621.72762806</v>
          </cell>
          <cell r="D66">
            <v>30520712.152726728</v>
          </cell>
          <cell r="E66">
            <v>32412321.555401482</v>
          </cell>
          <cell r="F66">
            <v>31479761.840341441</v>
          </cell>
          <cell r="G66">
            <v>18034186</v>
          </cell>
          <cell r="H66">
            <v>18644162</v>
          </cell>
          <cell r="I66">
            <v>19842457</v>
          </cell>
          <cell r="J66">
            <v>20142624</v>
          </cell>
          <cell r="K66">
            <v>19184447</v>
          </cell>
        </row>
        <row r="67">
          <cell r="B67">
            <v>48754735.355716079</v>
          </cell>
          <cell r="C67">
            <v>49526854.665984228</v>
          </cell>
          <cell r="D67">
            <v>48581537.091082886</v>
          </cell>
          <cell r="E67">
            <v>51444332.432113811</v>
          </cell>
          <cell r="F67">
            <v>50034643.77869761</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24674708.748362981</v>
          </cell>
          <cell r="C69">
            <v>24051795.797350869</v>
          </cell>
          <cell r="D69">
            <v>23000984.926212098</v>
          </cell>
          <cell r="E69">
            <v>28103007.131755754</v>
          </cell>
          <cell r="F69">
            <v>25785540.190294418</v>
          </cell>
          <cell r="G69">
            <v>0</v>
          </cell>
          <cell r="H69">
            <v>0</v>
          </cell>
          <cell r="I69">
            <v>0</v>
          </cell>
          <cell r="J69">
            <v>0</v>
          </cell>
          <cell r="K69">
            <v>0</v>
          </cell>
        </row>
        <row r="70">
          <cell r="B70">
            <v>2826925.1047368161</v>
          </cell>
          <cell r="C70">
            <v>3370626.7867510915</v>
          </cell>
          <cell r="D70">
            <v>2626682.9240256995</v>
          </cell>
          <cell r="E70">
            <v>4737446.1680959314</v>
          </cell>
          <cell r="F70">
            <v>3652656.6116404124</v>
          </cell>
          <cell r="G70">
            <v>-185215</v>
          </cell>
          <cell r="H70">
            <v>-177974</v>
          </cell>
          <cell r="I70">
            <v>-172543</v>
          </cell>
          <cell r="J70">
            <v>-172543</v>
          </cell>
          <cell r="K70">
            <v>-177974</v>
          </cell>
        </row>
        <row r="71">
          <cell r="B71">
            <v>1.0144382489201957</v>
          </cell>
          <cell r="C71">
            <v>1.0523633795208609</v>
          </cell>
          <cell r="D71">
            <v>0.93858798771886509</v>
          </cell>
          <cell r="E71">
            <v>1.0560223961212132</v>
          </cell>
          <cell r="F71">
            <v>0.93858798771886509</v>
          </cell>
          <cell r="G71">
            <v>0</v>
          </cell>
          <cell r="H71">
            <v>0</v>
          </cell>
          <cell r="I71">
            <v>0</v>
          </cell>
          <cell r="J71">
            <v>0</v>
          </cell>
          <cell r="K71">
            <v>0</v>
          </cell>
        </row>
        <row r="72">
          <cell r="B72">
            <v>1.0368382754229579</v>
          </cell>
          <cell r="C72">
            <v>0.92720055094986875</v>
          </cell>
          <cell r="D72">
            <v>1.0368382754229579</v>
          </cell>
          <cell r="E72">
            <v>0.96228462278125726</v>
          </cell>
          <cell r="F72">
            <v>1.0368382754229579</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45000</v>
          </cell>
        </row>
        <row r="80">
          <cell r="B80">
            <v>45000</v>
          </cell>
        </row>
        <row r="81">
          <cell r="B81">
            <v>0</v>
          </cell>
        </row>
        <row r="82">
          <cell r="B82">
            <v>0</v>
          </cell>
        </row>
        <row r="83">
          <cell r="B83">
            <v>0</v>
          </cell>
        </row>
        <row r="84">
          <cell r="B84">
            <v>0</v>
          </cell>
        </row>
        <row r="85">
          <cell r="B85">
            <v>43155</v>
          </cell>
        </row>
        <row r="86">
          <cell r="B86">
            <v>25137</v>
          </cell>
        </row>
        <row r="87">
          <cell r="B87">
            <v>16839</v>
          </cell>
        </row>
        <row r="88">
          <cell r="B88">
            <v>27134</v>
          </cell>
        </row>
        <row r="89">
          <cell r="B89">
            <v>35509</v>
          </cell>
        </row>
        <row r="90">
          <cell r="B90">
            <v>82220</v>
          </cell>
        </row>
        <row r="91">
          <cell r="B91">
            <v>43155</v>
          </cell>
        </row>
        <row r="92">
          <cell r="B92">
            <v>25137</v>
          </cell>
        </row>
        <row r="93">
          <cell r="B93">
            <v>16839</v>
          </cell>
        </row>
        <row r="94">
          <cell r="B94">
            <v>27134</v>
          </cell>
        </row>
        <row r="95">
          <cell r="B95">
            <v>35509</v>
          </cell>
        </row>
        <row r="96">
          <cell r="B96">
            <v>82220</v>
          </cell>
        </row>
        <row r="97">
          <cell r="B97">
            <v>0</v>
          </cell>
        </row>
        <row r="98">
          <cell r="B98">
            <v>0</v>
          </cell>
        </row>
        <row r="99">
          <cell r="B99">
            <v>0</v>
          </cell>
        </row>
        <row r="100">
          <cell r="B100">
            <v>0</v>
          </cell>
        </row>
        <row r="101">
          <cell r="B101">
            <v>0</v>
          </cell>
        </row>
        <row r="102">
          <cell r="B102">
            <v>0</v>
          </cell>
        </row>
        <row r="103">
          <cell r="B103">
            <v>174777750</v>
          </cell>
        </row>
        <row r="104">
          <cell r="B104">
            <v>9614902.5</v>
          </cell>
        </row>
        <row r="105">
          <cell r="B105">
            <v>6062040</v>
          </cell>
        </row>
        <row r="106">
          <cell r="B106">
            <v>854721</v>
          </cell>
        </row>
        <row r="107">
          <cell r="B107">
            <v>1502030.7</v>
          </cell>
        </row>
        <row r="108">
          <cell r="B108">
            <v>3551904</v>
          </cell>
        </row>
        <row r="109">
          <cell r="B109">
            <v>1831.187925496477</v>
          </cell>
        </row>
        <row r="110">
          <cell r="B110">
            <v>272.18931537871867</v>
          </cell>
        </row>
        <row r="111">
          <cell r="B111">
            <v>150.1985601811717</v>
          </cell>
        </row>
        <row r="112">
          <cell r="B112">
            <v>13.34034149508742</v>
          </cell>
        </row>
        <row r="113">
          <cell r="B113">
            <v>15.88135892272312</v>
          </cell>
        </row>
        <row r="114">
          <cell r="B114">
            <v>21.175145230297492</v>
          </cell>
        </row>
        <row r="115">
          <cell r="B115">
            <v>9000036</v>
          </cell>
        </row>
        <row r="116">
          <cell r="B116">
            <v>600000</v>
          </cell>
        </row>
        <row r="117">
          <cell r="B117">
            <v>600001.6</v>
          </cell>
        </row>
        <row r="118">
          <cell r="B118">
            <v>75000.240000000005</v>
          </cell>
        </row>
        <row r="119">
          <cell r="B119">
            <v>200000.25</v>
          </cell>
        </row>
        <row r="120">
          <cell r="B120">
            <v>300000</v>
          </cell>
        </row>
        <row r="121">
          <cell r="B121">
            <v>15729997.5</v>
          </cell>
        </row>
        <row r="122">
          <cell r="B122">
            <v>663428.27249999996</v>
          </cell>
        </row>
        <row r="123">
          <cell r="B123">
            <v>0</v>
          </cell>
        </row>
        <row r="124">
          <cell r="B124">
            <v>98292.914999999994</v>
          </cell>
        </row>
        <row r="125">
          <cell r="B125">
            <v>172733.53049999999</v>
          </cell>
        </row>
        <row r="126">
          <cell r="B126">
            <v>204234.48</v>
          </cell>
        </row>
        <row r="127">
          <cell r="B127">
            <v>37748</v>
          </cell>
        </row>
        <row r="128">
          <cell r="B128">
            <v>24407</v>
          </cell>
        </row>
        <row r="129">
          <cell r="B129">
            <v>16182</v>
          </cell>
        </row>
        <row r="130">
          <cell r="B130">
            <v>28968</v>
          </cell>
        </row>
        <row r="131">
          <cell r="B131">
            <v>38835</v>
          </cell>
        </row>
        <row r="132">
          <cell r="B132">
            <v>84935</v>
          </cell>
        </row>
        <row r="133">
          <cell r="B133">
            <v>37748</v>
          </cell>
        </row>
        <row r="134">
          <cell r="B134">
            <v>24407</v>
          </cell>
        </row>
        <row r="135">
          <cell r="B135">
            <v>16182</v>
          </cell>
        </row>
        <row r="136">
          <cell r="B136">
            <v>28968</v>
          </cell>
        </row>
        <row r="137">
          <cell r="B137">
            <v>38835</v>
          </cell>
        </row>
        <row r="138">
          <cell r="B138">
            <v>84935</v>
          </cell>
        </row>
        <row r="139">
          <cell r="B139">
            <v>0</v>
          </cell>
        </row>
        <row r="140">
          <cell r="B140">
            <v>0</v>
          </cell>
        </row>
        <row r="141">
          <cell r="B141">
            <v>0</v>
          </cell>
        </row>
        <row r="142">
          <cell r="B142">
            <v>0</v>
          </cell>
        </row>
        <row r="143">
          <cell r="B143">
            <v>0</v>
          </cell>
        </row>
        <row r="144">
          <cell r="B144">
            <v>0</v>
          </cell>
        </row>
        <row r="145">
          <cell r="B145">
            <v>237812400</v>
          </cell>
        </row>
        <row r="146">
          <cell r="B146">
            <v>13179780.000000002</v>
          </cell>
        </row>
        <row r="147">
          <cell r="B147">
            <v>8155727.9999999991</v>
          </cell>
        </row>
        <row r="148">
          <cell r="B148">
            <v>1147132.8</v>
          </cell>
        </row>
        <row r="149">
          <cell r="B149">
            <v>2097090</v>
          </cell>
        </row>
        <row r="150">
          <cell r="B150">
            <v>4739373</v>
          </cell>
        </row>
        <row r="151">
          <cell r="B151">
            <v>2718.4614483379924</v>
          </cell>
        </row>
        <row r="152">
          <cell r="B152">
            <v>374.30638319353824</v>
          </cell>
        </row>
        <row r="153">
          <cell r="B153">
            <v>222.97492778502632</v>
          </cell>
        </row>
        <row r="154">
          <cell r="B154">
            <v>19.054041712954326</v>
          </cell>
        </row>
        <row r="155">
          <cell r="B155">
            <v>22.683382991612294</v>
          </cell>
        </row>
        <row r="156">
          <cell r="B156">
            <v>29.944510655483061</v>
          </cell>
        </row>
        <row r="157">
          <cell r="B157">
            <v>23000003</v>
          </cell>
        </row>
        <row r="158">
          <cell r="B158">
            <v>1500000</v>
          </cell>
        </row>
        <row r="159">
          <cell r="B159">
            <v>1100000.5</v>
          </cell>
        </row>
        <row r="160">
          <cell r="B160">
            <v>159999.84</v>
          </cell>
        </row>
        <row r="161">
          <cell r="B161">
            <v>549999.75</v>
          </cell>
        </row>
        <row r="162">
          <cell r="B162">
            <v>700000</v>
          </cell>
        </row>
        <row r="163">
          <cell r="B163">
            <v>21403115.999999996</v>
          </cell>
        </row>
        <row r="164">
          <cell r="B164">
            <v>0</v>
          </cell>
        </row>
        <row r="165">
          <cell r="B165">
            <v>750326.97599999991</v>
          </cell>
        </row>
        <row r="166">
          <cell r="B166">
            <v>131920.272</v>
          </cell>
        </row>
        <row r="167">
          <cell r="B167">
            <v>241165.35</v>
          </cell>
        </row>
        <row r="168">
          <cell r="B168">
            <v>0</v>
          </cell>
        </row>
        <row r="169">
          <cell r="B169">
            <v>3</v>
          </cell>
        </row>
        <row r="170">
          <cell r="B170">
            <v>6</v>
          </cell>
        </row>
        <row r="171">
          <cell r="B171">
            <v>281520</v>
          </cell>
        </row>
        <row r="172">
          <cell r="B172">
            <v>8018850.0000000009</v>
          </cell>
        </row>
        <row r="173">
          <cell r="B173">
            <v>31039966.999999996</v>
          </cell>
        </row>
        <row r="174">
          <cell r="B174">
            <v>281520</v>
          </cell>
        </row>
        <row r="175">
          <cell r="B175">
            <v>8018850.0000000009</v>
          </cell>
        </row>
        <row r="176">
          <cell r="B176">
            <v>31039966.999999996</v>
          </cell>
        </row>
        <row r="177">
          <cell r="B177">
            <v>309251</v>
          </cell>
        </row>
        <row r="178">
          <cell r="B178">
            <v>8850567.3544520549</v>
          </cell>
        </row>
        <row r="179">
          <cell r="B179">
            <v>32775009.750000004</v>
          </cell>
        </row>
        <row r="180">
          <cell r="B180">
            <v>261270</v>
          </cell>
        </row>
        <row r="181">
          <cell r="B181">
            <v>1781556</v>
          </cell>
        </row>
        <row r="182">
          <cell r="B182">
            <v>5699267</v>
          </cell>
        </row>
        <row r="183">
          <cell r="B183">
            <v>261270</v>
          </cell>
        </row>
        <row r="184">
          <cell r="B184">
            <v>1781556</v>
          </cell>
        </row>
        <row r="185">
          <cell r="B185">
            <v>5699267</v>
          </cell>
        </row>
        <row r="186">
          <cell r="B186">
            <v>295504</v>
          </cell>
        </row>
        <row r="187">
          <cell r="B187">
            <v>1849107</v>
          </cell>
        </row>
        <row r="188">
          <cell r="B188">
            <v>6681391</v>
          </cell>
        </row>
        <row r="189">
          <cell r="B189">
            <v>0</v>
          </cell>
        </row>
        <row r="190">
          <cell r="B190">
            <v>0</v>
          </cell>
        </row>
        <row r="191">
          <cell r="B191">
            <v>0</v>
          </cell>
        </row>
        <row r="192">
          <cell r="B192">
            <v>112137</v>
          </cell>
        </row>
        <row r="193">
          <cell r="B193">
            <v>15558176.1</v>
          </cell>
        </row>
        <row r="194">
          <cell r="B194">
            <v>138.74260088093209</v>
          </cell>
        </row>
        <row r="195">
          <cell r="B195">
            <v>0</v>
          </cell>
        </row>
        <row r="196">
          <cell r="B196">
            <v>0</v>
          </cell>
        </row>
        <row r="197">
          <cell r="B197">
            <v>0</v>
          </cell>
        </row>
        <row r="198">
          <cell r="B198">
            <v>0</v>
          </cell>
        </row>
        <row r="199">
          <cell r="B199">
            <v>0</v>
          </cell>
        </row>
        <row r="200">
          <cell r="B200">
            <v>0</v>
          </cell>
        </row>
        <row r="201">
          <cell r="B201">
            <v>63453</v>
          </cell>
        </row>
        <row r="202">
          <cell r="B202">
            <v>1816820</v>
          </cell>
        </row>
        <row r="203">
          <cell r="B203">
            <v>28.632537222030848</v>
          </cell>
        </row>
        <row r="204">
          <cell r="B204">
            <v>0</v>
          </cell>
        </row>
        <row r="205">
          <cell r="B205">
            <v>0</v>
          </cell>
        </row>
        <row r="206">
          <cell r="B206">
            <v>0</v>
          </cell>
        </row>
        <row r="207">
          <cell r="B207">
            <v>96512</v>
          </cell>
        </row>
        <row r="208">
          <cell r="B208">
            <v>180156</v>
          </cell>
        </row>
        <row r="209">
          <cell r="B209">
            <v>0</v>
          </cell>
        </row>
        <row r="210">
          <cell r="B210">
            <v>0</v>
          </cell>
        </row>
        <row r="211">
          <cell r="B211">
            <v>446422.5</v>
          </cell>
        </row>
        <row r="212">
          <cell r="B212">
            <v>611243</v>
          </cell>
        </row>
        <row r="213">
          <cell r="B213">
            <v>24674708.748362981</v>
          </cell>
        </row>
        <row r="214">
          <cell r="B214">
            <v>273420</v>
          </cell>
        </row>
        <row r="215">
          <cell r="B215">
            <v>33684.040958988</v>
          </cell>
        </row>
        <row r="216">
          <cell r="B216">
            <v>24981812.78932197</v>
          </cell>
        </row>
        <row r="217">
          <cell r="B217">
            <v>11093337</v>
          </cell>
        </row>
        <row r="218">
          <cell r="B218">
            <v>723090.5</v>
          </cell>
        </row>
        <row r="219">
          <cell r="B219">
            <v>3133444</v>
          </cell>
        </row>
        <row r="220">
          <cell r="B220">
            <v>451180</v>
          </cell>
        </row>
        <row r="221">
          <cell r="B221">
            <v>1400000</v>
          </cell>
        </row>
        <row r="222">
          <cell r="B222">
            <v>141050</v>
          </cell>
        </row>
        <row r="223">
          <cell r="B223">
            <v>121621</v>
          </cell>
        </row>
        <row r="224">
          <cell r="B224">
            <v>0</v>
          </cell>
        </row>
        <row r="225">
          <cell r="B225">
            <v>0</v>
          </cell>
        </row>
        <row r="226">
          <cell r="B226">
            <v>1575000</v>
          </cell>
        </row>
        <row r="227">
          <cell r="B227">
            <v>160000</v>
          </cell>
        </row>
        <row r="228">
          <cell r="B228">
            <v>0</v>
          </cell>
        </row>
        <row r="229">
          <cell r="B229">
            <v>205269</v>
          </cell>
        </row>
        <row r="230">
          <cell r="B230">
            <v>1694602.1845851536</v>
          </cell>
        </row>
        <row r="231">
          <cell r="B231">
            <v>20698593.684585154</v>
          </cell>
        </row>
        <row r="232">
          <cell r="B232">
            <v>4283219.1047368161</v>
          </cell>
        </row>
        <row r="233">
          <cell r="B233">
            <v>1456294</v>
          </cell>
        </row>
        <row r="234">
          <cell r="B234">
            <v>2826925.1047368161</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1.9</v>
          </cell>
        </row>
        <row r="243">
          <cell r="B243">
            <v>63270044</v>
          </cell>
        </row>
        <row r="244">
          <cell r="B244">
            <v>55705298</v>
          </cell>
        </row>
        <row r="245">
          <cell r="B245">
            <v>55000</v>
          </cell>
        </row>
        <row r="246">
          <cell r="B246">
            <v>0</v>
          </cell>
        </row>
        <row r="247">
          <cell r="B247">
            <v>1.3</v>
          </cell>
        </row>
        <row r="248">
          <cell r="B248">
            <v>1.3</v>
          </cell>
        </row>
        <row r="249">
          <cell r="B249">
            <v>400</v>
          </cell>
        </row>
        <row r="250">
          <cell r="B250">
            <v>-2</v>
          </cell>
        </row>
        <row r="251">
          <cell r="B251">
            <v>-2</v>
          </cell>
        </row>
        <row r="252">
          <cell r="B252">
            <v>-1</v>
          </cell>
        </row>
        <row r="253">
          <cell r="B253">
            <v>-1</v>
          </cell>
        </row>
        <row r="254">
          <cell r="B254">
            <v>49937.578027465664</v>
          </cell>
        </row>
        <row r="255">
          <cell r="B255">
            <v>1290.3225806451567</v>
          </cell>
        </row>
        <row r="256">
          <cell r="B256">
            <v>0</v>
          </cell>
        </row>
        <row r="257">
          <cell r="B257">
            <v>0</v>
          </cell>
        </row>
        <row r="258">
          <cell r="B258">
            <v>-17543.85964912282</v>
          </cell>
        </row>
        <row r="259">
          <cell r="B259">
            <v>5</v>
          </cell>
        </row>
        <row r="260">
          <cell r="B260">
            <v>15.140271979718742</v>
          </cell>
        </row>
        <row r="261">
          <cell r="B261">
            <v>22.610154177270019</v>
          </cell>
        </row>
        <row r="262">
          <cell r="B262">
            <v>89</v>
          </cell>
        </row>
        <row r="263">
          <cell r="B263">
            <v>88</v>
          </cell>
        </row>
        <row r="264">
          <cell r="B264">
            <v>309251</v>
          </cell>
        </row>
        <row r="265">
          <cell r="B265">
            <v>295504</v>
          </cell>
        </row>
        <row r="266">
          <cell r="B266">
            <v>3</v>
          </cell>
        </row>
        <row r="267">
          <cell r="B267">
            <v>6</v>
          </cell>
        </row>
        <row r="268">
          <cell r="B268">
            <v>742202.4</v>
          </cell>
        </row>
        <row r="269">
          <cell r="B269">
            <v>886512</v>
          </cell>
        </row>
        <row r="270">
          <cell r="B270">
            <v>1998582.831962818</v>
          </cell>
        </row>
        <row r="271">
          <cell r="B271">
            <v>0.65553486041673481</v>
          </cell>
        </row>
        <row r="272">
          <cell r="B272">
            <v>0.55623653454454347</v>
          </cell>
        </row>
        <row r="273">
          <cell r="B273">
            <v>0.38867485089605563</v>
          </cell>
        </row>
        <row r="274">
          <cell r="B274">
            <v>0.35862926209323565</v>
          </cell>
        </row>
        <row r="275">
          <cell r="B275">
            <v>0.33797813121396147</v>
          </cell>
        </row>
        <row r="276">
          <cell r="B276">
            <v>0.31185153225498752</v>
          </cell>
        </row>
        <row r="277">
          <cell r="B277">
            <v>2912688.1047368161</v>
          </cell>
        </row>
        <row r="278">
          <cell r="B278">
            <v>0.23912567218061451</v>
          </cell>
        </row>
        <row r="279">
          <cell r="B279">
            <v>0.19297935435378477</v>
          </cell>
        </row>
        <row r="280">
          <cell r="B280">
            <v>0.80702064564621534</v>
          </cell>
        </row>
        <row r="281">
          <cell r="B281">
            <v>5.0160000000000003E-2</v>
          </cell>
        </row>
        <row r="282">
          <cell r="B282">
            <v>0.10358688508270922</v>
          </cell>
        </row>
        <row r="283">
          <cell r="B283">
            <v>7564746</v>
          </cell>
        </row>
        <row r="284">
          <cell r="B284">
            <v>31635022.417359922</v>
          </cell>
        </row>
        <row r="285">
          <cell r="B285">
            <v>914105.27277399809</v>
          </cell>
        </row>
        <row r="286">
          <cell r="B286">
            <v>0</v>
          </cell>
        </row>
        <row r="287">
          <cell r="B287">
            <v>0</v>
          </cell>
        </row>
        <row r="288">
          <cell r="B288">
            <v>0</v>
          </cell>
        </row>
        <row r="289">
          <cell r="B289">
            <v>1998582.831962818</v>
          </cell>
        </row>
        <row r="290">
          <cell r="B290">
            <v>9.3276599294314144E-2</v>
          </cell>
        </row>
        <row r="291">
          <cell r="B291">
            <v>0.2972148277740243</v>
          </cell>
        </row>
      </sheetData>
      <sheetData sheetId="3">
        <row r="3">
          <cell r="B3">
            <v>226105</v>
          </cell>
          <cell r="C3">
            <v>109741</v>
          </cell>
          <cell r="D3">
            <v>73151</v>
          </cell>
          <cell r="E3">
            <v>152440</v>
          </cell>
          <cell r="F3">
            <v>193917</v>
          </cell>
          <cell r="G3">
            <v>440159</v>
          </cell>
          <cell r="H3">
            <v>1195513</v>
          </cell>
        </row>
        <row r="4">
          <cell r="B4">
            <v>226105</v>
          </cell>
          <cell r="C4">
            <v>109741</v>
          </cell>
          <cell r="D4">
            <v>73151</v>
          </cell>
          <cell r="E4">
            <v>152440</v>
          </cell>
          <cell r="F4">
            <v>193917</v>
          </cell>
          <cell r="G4">
            <v>440159</v>
          </cell>
          <cell r="H4">
            <v>1195513</v>
          </cell>
        </row>
        <row r="5">
          <cell r="B5">
            <v>0</v>
          </cell>
          <cell r="C5">
            <v>0</v>
          </cell>
          <cell r="D5">
            <v>73151</v>
          </cell>
          <cell r="E5">
            <v>0</v>
          </cell>
          <cell r="F5">
            <v>0</v>
          </cell>
          <cell r="G5">
            <v>0</v>
          </cell>
        </row>
        <row r="6">
          <cell r="B6">
            <v>226105</v>
          </cell>
          <cell r="C6">
            <v>109741</v>
          </cell>
          <cell r="D6">
            <v>0</v>
          </cell>
          <cell r="E6">
            <v>152440</v>
          </cell>
          <cell r="F6">
            <v>193917</v>
          </cell>
          <cell r="G6">
            <v>440159</v>
          </cell>
        </row>
        <row r="7">
          <cell r="B7">
            <v>0</v>
          </cell>
          <cell r="C7">
            <v>0</v>
          </cell>
          <cell r="D7">
            <v>1122362</v>
          </cell>
          <cell r="E7">
            <v>0</v>
          </cell>
          <cell r="F7">
            <v>0</v>
          </cell>
          <cell r="G7">
            <v>0</v>
          </cell>
        </row>
        <row r="8">
          <cell r="B8">
            <v>201373</v>
          </cell>
          <cell r="C8">
            <v>120933</v>
          </cell>
          <cell r="D8">
            <v>81545</v>
          </cell>
          <cell r="E8">
            <v>150989</v>
          </cell>
          <cell r="F8">
            <v>204705</v>
          </cell>
          <cell r="G8">
            <v>442925</v>
          </cell>
          <cell r="H8">
            <v>1202470</v>
          </cell>
        </row>
        <row r="9">
          <cell r="B9">
            <v>201373</v>
          </cell>
          <cell r="C9">
            <v>120933</v>
          </cell>
          <cell r="D9">
            <v>81545</v>
          </cell>
          <cell r="E9">
            <v>150989</v>
          </cell>
          <cell r="F9">
            <v>204705</v>
          </cell>
          <cell r="G9">
            <v>442925</v>
          </cell>
          <cell r="H9">
            <v>1202470</v>
          </cell>
        </row>
        <row r="10">
          <cell r="B10">
            <v>0</v>
          </cell>
          <cell r="C10">
            <v>0</v>
          </cell>
          <cell r="D10">
            <v>0</v>
          </cell>
          <cell r="E10">
            <v>0</v>
          </cell>
          <cell r="F10">
            <v>0</v>
          </cell>
          <cell r="G10">
            <v>442925</v>
          </cell>
        </row>
        <row r="11">
          <cell r="B11">
            <v>201373</v>
          </cell>
          <cell r="C11">
            <v>120933</v>
          </cell>
          <cell r="D11">
            <v>81545</v>
          </cell>
          <cell r="E11">
            <v>150989</v>
          </cell>
          <cell r="F11">
            <v>204705</v>
          </cell>
          <cell r="G11">
            <v>0</v>
          </cell>
        </row>
        <row r="12">
          <cell r="B12">
            <v>0</v>
          </cell>
          <cell r="C12">
            <v>0</v>
          </cell>
          <cell r="D12">
            <v>0</v>
          </cell>
          <cell r="E12">
            <v>0</v>
          </cell>
          <cell r="F12">
            <v>0</v>
          </cell>
          <cell r="G12">
            <v>759545</v>
          </cell>
        </row>
        <row r="13">
          <cell r="B13">
            <v>3780</v>
          </cell>
          <cell r="C13">
            <v>382.5</v>
          </cell>
          <cell r="D13">
            <v>360</v>
          </cell>
          <cell r="E13">
            <v>28.8</v>
          </cell>
          <cell r="F13">
            <v>40.5</v>
          </cell>
          <cell r="G13">
            <v>41.4</v>
          </cell>
        </row>
        <row r="14">
          <cell r="B14">
            <v>4590</v>
          </cell>
          <cell r="C14">
            <v>436.5</v>
          </cell>
          <cell r="D14">
            <v>405</v>
          </cell>
          <cell r="E14">
            <v>30.15</v>
          </cell>
          <cell r="F14">
            <v>42.3</v>
          </cell>
          <cell r="G14">
            <v>45</v>
          </cell>
        </row>
        <row r="15">
          <cell r="B15">
            <v>3780</v>
          </cell>
          <cell r="C15">
            <v>382.5</v>
          </cell>
          <cell r="D15">
            <v>360</v>
          </cell>
          <cell r="E15">
            <v>28.8</v>
          </cell>
          <cell r="F15">
            <v>40.5</v>
          </cell>
          <cell r="G15">
            <v>41.4</v>
          </cell>
        </row>
        <row r="16">
          <cell r="B16">
            <v>4050</v>
          </cell>
          <cell r="C16">
            <v>427.5</v>
          </cell>
          <cell r="D16">
            <v>414</v>
          </cell>
          <cell r="E16">
            <v>31.5</v>
          </cell>
          <cell r="F16">
            <v>42.3</v>
          </cell>
          <cell r="G16">
            <v>43.2</v>
          </cell>
        </row>
        <row r="17">
          <cell r="B17">
            <v>3780</v>
          </cell>
          <cell r="C17">
            <v>382.5</v>
          </cell>
          <cell r="D17">
            <v>360</v>
          </cell>
          <cell r="E17">
            <v>28.8</v>
          </cell>
          <cell r="F17">
            <v>40.5</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5850</v>
          </cell>
          <cell r="C23">
            <v>495</v>
          </cell>
          <cell r="D23">
            <v>472.5</v>
          </cell>
          <cell r="E23">
            <v>39.6</v>
          </cell>
          <cell r="F23">
            <v>54.9</v>
          </cell>
          <cell r="G23">
            <v>56.7</v>
          </cell>
        </row>
        <row r="24">
          <cell r="B24">
            <v>5940</v>
          </cell>
          <cell r="C24">
            <v>504</v>
          </cell>
          <cell r="D24">
            <v>441</v>
          </cell>
          <cell r="E24">
            <v>39.6</v>
          </cell>
          <cell r="F24">
            <v>52.2</v>
          </cell>
          <cell r="G24">
            <v>55.8</v>
          </cell>
        </row>
        <row r="25">
          <cell r="B25">
            <v>5850</v>
          </cell>
          <cell r="C25">
            <v>495</v>
          </cell>
          <cell r="D25">
            <v>472.5</v>
          </cell>
          <cell r="E25">
            <v>39.6</v>
          </cell>
          <cell r="F25">
            <v>54.9</v>
          </cell>
          <cell r="G25">
            <v>56.7</v>
          </cell>
        </row>
        <row r="26">
          <cell r="B26">
            <v>5940</v>
          </cell>
          <cell r="C26">
            <v>504</v>
          </cell>
          <cell r="D26">
            <v>441</v>
          </cell>
          <cell r="E26">
            <v>39.6</v>
          </cell>
          <cell r="F26">
            <v>52.2</v>
          </cell>
          <cell r="G26">
            <v>55.8</v>
          </cell>
        </row>
        <row r="27">
          <cell r="B27">
            <v>5850</v>
          </cell>
          <cell r="C27">
            <v>495</v>
          </cell>
          <cell r="D27">
            <v>472.5</v>
          </cell>
          <cell r="E27">
            <v>39.6</v>
          </cell>
          <cell r="F27">
            <v>54.9</v>
          </cell>
          <cell r="G27">
            <v>56.7</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66999918</v>
          </cell>
          <cell r="C33">
            <v>3500009.7</v>
          </cell>
          <cell r="D33">
            <v>3199994</v>
          </cell>
          <cell r="E33">
            <v>475001.59999999998</v>
          </cell>
          <cell r="F33">
            <v>1600000.64</v>
          </cell>
          <cell r="G33">
            <v>2400000</v>
          </cell>
          <cell r="H33">
            <v>6763967</v>
          </cell>
        </row>
        <row r="34">
          <cell r="B34">
            <v>109000038</v>
          </cell>
          <cell r="C34">
            <v>5999990.7000000002</v>
          </cell>
          <cell r="D34">
            <v>4499999</v>
          </cell>
          <cell r="E34">
            <v>680000</v>
          </cell>
          <cell r="F34">
            <v>2449999.84</v>
          </cell>
          <cell r="G34">
            <v>3300000</v>
          </cell>
          <cell r="H34">
            <v>9977782</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12.5</v>
          </cell>
          <cell r="D47">
            <v>7.3</v>
          </cell>
          <cell r="E47">
            <v>0.63</v>
          </cell>
          <cell r="F47">
            <v>0.75</v>
          </cell>
          <cell r="G47">
            <v>1</v>
          </cell>
        </row>
        <row r="48">
          <cell r="B48">
            <v>88</v>
          </cell>
          <cell r="C48">
            <v>12.3</v>
          </cell>
          <cell r="D48">
            <v>7</v>
          </cell>
          <cell r="E48">
            <v>0.66</v>
          </cell>
          <cell r="F48">
            <v>0.79</v>
          </cell>
          <cell r="G48">
            <v>1</v>
          </cell>
        </row>
        <row r="49">
          <cell r="B49">
            <v>87</v>
          </cell>
          <cell r="C49">
            <v>12.1</v>
          </cell>
          <cell r="D49">
            <v>7</v>
          </cell>
          <cell r="E49">
            <v>0.64</v>
          </cell>
          <cell r="F49">
            <v>0.76</v>
          </cell>
          <cell r="G49">
            <v>1</v>
          </cell>
        </row>
        <row r="50">
          <cell r="B50">
            <v>86</v>
          </cell>
          <cell r="C50">
            <v>11.8</v>
          </cell>
          <cell r="D50">
            <v>7.1</v>
          </cell>
          <cell r="E50">
            <v>0.64</v>
          </cell>
          <cell r="F50">
            <v>0.77</v>
          </cell>
          <cell r="G50">
            <v>1</v>
          </cell>
        </row>
        <row r="51">
          <cell r="B51">
            <v>6.3632183908046036</v>
          </cell>
          <cell r="C51">
            <v>4.9322314049586868</v>
          </cell>
          <cell r="D51">
            <v>9.1371428571428659</v>
          </cell>
          <cell r="E51">
            <v>7.6000000000000068</v>
          </cell>
          <cell r="F51">
            <v>9.0157894736841993</v>
          </cell>
          <cell r="G51">
            <v>7.6</v>
          </cell>
        </row>
        <row r="52">
          <cell r="B52">
            <v>455148.27275470644</v>
          </cell>
          <cell r="C52">
            <v>1524378.6158442572</v>
          </cell>
          <cell r="D52">
            <v>530167.87886419892</v>
          </cell>
          <cell r="E52">
            <v>4026388.4662832022</v>
          </cell>
          <cell r="F52">
            <v>789147.28460363299</v>
          </cell>
          <cell r="G52">
            <v>0</v>
          </cell>
          <cell r="H52">
            <v>0</v>
          </cell>
          <cell r="I52">
            <v>0</v>
          </cell>
          <cell r="J52">
            <v>0</v>
          </cell>
          <cell r="K52">
            <v>0</v>
          </cell>
        </row>
        <row r="53">
          <cell r="B53">
            <v>24608599</v>
          </cell>
          <cell r="C53">
            <v>23327993</v>
          </cell>
          <cell r="D53">
            <v>18245270</v>
          </cell>
          <cell r="E53">
            <v>20047353</v>
          </cell>
          <cell r="F53">
            <v>20404336</v>
          </cell>
          <cell r="G53">
            <v>0</v>
          </cell>
          <cell r="H53">
            <v>0</v>
          </cell>
          <cell r="I53">
            <v>0</v>
          </cell>
          <cell r="J53">
            <v>0</v>
          </cell>
          <cell r="K53">
            <v>0</v>
          </cell>
        </row>
        <row r="54">
          <cell r="B54">
            <v>2818607</v>
          </cell>
          <cell r="C54">
            <v>1611709</v>
          </cell>
          <cell r="D54">
            <v>3968981</v>
          </cell>
          <cell r="E54">
            <v>1713333</v>
          </cell>
          <cell r="F54">
            <v>3824107</v>
          </cell>
          <cell r="G54">
            <v>0</v>
          </cell>
          <cell r="H54">
            <v>0</v>
          </cell>
          <cell r="I54">
            <v>0</v>
          </cell>
          <cell r="J54">
            <v>0</v>
          </cell>
          <cell r="K54">
            <v>0</v>
          </cell>
        </row>
        <row r="55">
          <cell r="B55">
            <v>1736734</v>
          </cell>
          <cell r="C55">
            <v>2274107</v>
          </cell>
          <cell r="D55">
            <v>3940923</v>
          </cell>
          <cell r="E55">
            <v>2055322</v>
          </cell>
          <cell r="F55">
            <v>3208492</v>
          </cell>
          <cell r="G55">
            <v>0</v>
          </cell>
          <cell r="H55">
            <v>0</v>
          </cell>
          <cell r="I55">
            <v>0</v>
          </cell>
          <cell r="J55">
            <v>0</v>
          </cell>
          <cell r="K55">
            <v>0</v>
          </cell>
        </row>
        <row r="56">
          <cell r="B56">
            <v>4555341</v>
          </cell>
          <cell r="C56">
            <v>3885816</v>
          </cell>
          <cell r="D56">
            <v>7909904</v>
          </cell>
          <cell r="E56">
            <v>3768655</v>
          </cell>
          <cell r="F56">
            <v>7032599</v>
          </cell>
          <cell r="G56">
            <v>0</v>
          </cell>
          <cell r="H56">
            <v>0</v>
          </cell>
          <cell r="I56">
            <v>0</v>
          </cell>
          <cell r="J56">
            <v>0</v>
          </cell>
          <cell r="K56">
            <v>0</v>
          </cell>
        </row>
        <row r="57">
          <cell r="B57">
            <v>1742043</v>
          </cell>
          <cell r="C57">
            <v>1742043</v>
          </cell>
          <cell r="D57">
            <v>1742043</v>
          </cell>
          <cell r="E57">
            <v>1742043</v>
          </cell>
          <cell r="F57">
            <v>1742043</v>
          </cell>
          <cell r="G57">
            <v>989859</v>
          </cell>
          <cell r="H57">
            <v>989859</v>
          </cell>
          <cell r="I57">
            <v>989859</v>
          </cell>
          <cell r="J57">
            <v>989859</v>
          </cell>
          <cell r="K57">
            <v>989859</v>
          </cell>
        </row>
        <row r="58">
          <cell r="B58">
            <v>4886159</v>
          </cell>
          <cell r="C58">
            <v>5059610</v>
          </cell>
          <cell r="D58">
            <v>4886159</v>
          </cell>
          <cell r="E58">
            <v>5059610</v>
          </cell>
          <cell r="F58">
            <v>4886159</v>
          </cell>
          <cell r="G58">
            <v>5348979</v>
          </cell>
          <cell r="H58">
            <v>3637306</v>
          </cell>
          <cell r="I58">
            <v>3423347</v>
          </cell>
          <cell r="J58">
            <v>4707101</v>
          </cell>
          <cell r="K58">
            <v>5135021</v>
          </cell>
        </row>
        <row r="59">
          <cell r="B59">
            <v>5836198</v>
          </cell>
          <cell r="C59">
            <v>5869584</v>
          </cell>
          <cell r="D59">
            <v>5836198</v>
          </cell>
          <cell r="E59">
            <v>5869584</v>
          </cell>
          <cell r="F59">
            <v>5836198</v>
          </cell>
          <cell r="G59">
            <v>4279183</v>
          </cell>
          <cell r="H59">
            <v>5135021</v>
          </cell>
          <cell r="I59">
            <v>4707101</v>
          </cell>
          <cell r="J59">
            <v>3423347</v>
          </cell>
          <cell r="K59">
            <v>3637306</v>
          </cell>
        </row>
        <row r="60">
          <cell r="B60">
            <v>10722357</v>
          </cell>
          <cell r="C60">
            <v>10929194</v>
          </cell>
          <cell r="D60">
            <v>10722357</v>
          </cell>
          <cell r="E60">
            <v>10929194</v>
          </cell>
          <cell r="F60">
            <v>10722357</v>
          </cell>
          <cell r="G60">
            <v>9628162</v>
          </cell>
          <cell r="H60">
            <v>8772327</v>
          </cell>
          <cell r="I60">
            <v>8130448</v>
          </cell>
          <cell r="J60">
            <v>8130448</v>
          </cell>
          <cell r="K60">
            <v>8772327</v>
          </cell>
        </row>
        <row r="61">
          <cell r="B61">
            <v>42083488.272754706</v>
          </cell>
          <cell r="C61">
            <v>41409424.615844257</v>
          </cell>
          <cell r="D61">
            <v>39149741.878864199</v>
          </cell>
          <cell r="E61">
            <v>40513633.466283202</v>
          </cell>
          <cell r="F61">
            <v>40690482.284603633</v>
          </cell>
          <cell r="G61">
            <v>0</v>
          </cell>
          <cell r="H61">
            <v>0</v>
          </cell>
          <cell r="I61">
            <v>0</v>
          </cell>
          <cell r="J61">
            <v>0</v>
          </cell>
          <cell r="K61">
            <v>0</v>
          </cell>
        </row>
        <row r="62">
          <cell r="B62">
            <v>7227650.2678571427</v>
          </cell>
          <cell r="C62">
            <v>6453749</v>
          </cell>
          <cell r="D62">
            <v>6499999.8928571437</v>
          </cell>
          <cell r="E62">
            <v>6316892.7321428573</v>
          </cell>
          <cell r="F62">
            <v>7187623.0178571427</v>
          </cell>
          <cell r="G62">
            <v>0</v>
          </cell>
          <cell r="H62">
            <v>0</v>
          </cell>
          <cell r="I62">
            <v>0</v>
          </cell>
          <cell r="J62">
            <v>0</v>
          </cell>
          <cell r="K62">
            <v>0</v>
          </cell>
        </row>
        <row r="63">
          <cell r="B63">
            <v>1874195</v>
          </cell>
          <cell r="C63">
            <v>1734876</v>
          </cell>
          <cell r="D63">
            <v>470068</v>
          </cell>
          <cell r="E63">
            <v>1045821</v>
          </cell>
          <cell r="F63">
            <v>1126971</v>
          </cell>
          <cell r="G63">
            <v>-1373655</v>
          </cell>
          <cell r="H63">
            <v>-1055740</v>
          </cell>
          <cell r="I63">
            <v>-435674</v>
          </cell>
          <cell r="J63">
            <v>-281565</v>
          </cell>
          <cell r="K63">
            <v>-777411</v>
          </cell>
        </row>
        <row r="64">
          <cell r="B64">
            <v>7708476</v>
          </cell>
          <cell r="C64">
            <v>7708476</v>
          </cell>
          <cell r="D64">
            <v>9746476</v>
          </cell>
          <cell r="E64">
            <v>7708476</v>
          </cell>
          <cell r="F64">
            <v>7708476</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24273167.004897565</v>
          </cell>
          <cell r="C66">
            <v>24512323.615844257</v>
          </cell>
          <cell r="D66">
            <v>21433197.986007057</v>
          </cell>
          <cell r="E66">
            <v>24442443.734140344</v>
          </cell>
          <cell r="F66">
            <v>23667412.266746491</v>
          </cell>
          <cell r="G66">
            <v>17855178</v>
          </cell>
          <cell r="H66">
            <v>18472304</v>
          </cell>
          <cell r="I66">
            <v>19675961</v>
          </cell>
          <cell r="J66">
            <v>19976128</v>
          </cell>
          <cell r="K66">
            <v>19012589</v>
          </cell>
        </row>
        <row r="67">
          <cell r="B67">
            <v>42083488.272754706</v>
          </cell>
          <cell r="C67">
            <v>41409424.615844257</v>
          </cell>
          <cell r="D67">
            <v>39149741.878864199</v>
          </cell>
          <cell r="E67">
            <v>40513633.466283202</v>
          </cell>
          <cell r="F67">
            <v>40690482.284603633</v>
          </cell>
          <cell r="G67">
            <v>0</v>
          </cell>
          <cell r="H67">
            <v>0</v>
          </cell>
          <cell r="I67">
            <v>0</v>
          </cell>
          <cell r="J67">
            <v>0</v>
          </cell>
          <cell r="K67">
            <v>0</v>
          </cell>
        </row>
        <row r="68">
          <cell r="B68">
            <v>10000000</v>
          </cell>
          <cell r="C68">
            <v>10000000</v>
          </cell>
          <cell r="D68">
            <v>10000000</v>
          </cell>
          <cell r="E68">
            <v>10000000</v>
          </cell>
          <cell r="F68">
            <v>10000000</v>
          </cell>
          <cell r="G68">
            <v>0</v>
          </cell>
          <cell r="H68">
            <v>0</v>
          </cell>
          <cell r="I68">
            <v>0</v>
          </cell>
          <cell r="J68">
            <v>0</v>
          </cell>
          <cell r="K68">
            <v>0</v>
          </cell>
        </row>
        <row r="69">
          <cell r="B69">
            <v>30220198.735784993</v>
          </cell>
          <cell r="C69">
            <v>28515345.451478295</v>
          </cell>
          <cell r="D69">
            <v>21464475.149067596</v>
          </cell>
          <cell r="E69">
            <v>23018475.226744562</v>
          </cell>
          <cell r="F69">
            <v>23991943.342534985</v>
          </cell>
          <cell r="G69">
            <v>0</v>
          </cell>
          <cell r="H69">
            <v>0</v>
          </cell>
          <cell r="I69">
            <v>0</v>
          </cell>
          <cell r="J69">
            <v>0</v>
          </cell>
          <cell r="K69">
            <v>0</v>
          </cell>
        </row>
        <row r="70">
          <cell r="B70">
            <v>3638144.5875376426</v>
          </cell>
          <cell r="C70">
            <v>3367701.8882161975</v>
          </cell>
          <cell r="D70">
            <v>912485.83328032866</v>
          </cell>
          <cell r="E70">
            <v>2030122.1787388623</v>
          </cell>
          <cell r="F70">
            <v>2187650.4264050461</v>
          </cell>
          <cell r="G70">
            <v>-179008</v>
          </cell>
          <cell r="H70">
            <v>-171858</v>
          </cell>
          <cell r="I70">
            <v>-166496</v>
          </cell>
          <cell r="J70">
            <v>-166496</v>
          </cell>
          <cell r="K70">
            <v>-171858</v>
          </cell>
        </row>
        <row r="71">
          <cell r="B71">
            <v>1.0240091008514765</v>
          </cell>
          <cell r="C71">
            <v>1.052911213820086</v>
          </cell>
          <cell r="D71">
            <v>0.94452829018779882</v>
          </cell>
          <cell r="E71">
            <v>1.0340231049528403</v>
          </cell>
          <cell r="F71">
            <v>0.94452829018779882</v>
          </cell>
          <cell r="G71">
            <v>0</v>
          </cell>
          <cell r="H71">
            <v>0</v>
          </cell>
          <cell r="I71">
            <v>0</v>
          </cell>
          <cell r="J71">
            <v>0</v>
          </cell>
          <cell r="K71">
            <v>0</v>
          </cell>
        </row>
        <row r="72">
          <cell r="B72">
            <v>1.028913303434156</v>
          </cell>
          <cell r="C72">
            <v>0.9428618051182156</v>
          </cell>
          <cell r="D72">
            <v>1.028913303434156</v>
          </cell>
          <cell r="E72">
            <v>0.97039828457931654</v>
          </cell>
          <cell r="F72">
            <v>1.028913303434156</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55000</v>
          </cell>
        </row>
        <row r="80">
          <cell r="B80">
            <v>55000</v>
          </cell>
        </row>
        <row r="81">
          <cell r="B81">
            <v>0</v>
          </cell>
        </row>
        <row r="82">
          <cell r="B82">
            <v>0</v>
          </cell>
        </row>
        <row r="83">
          <cell r="B83">
            <v>0</v>
          </cell>
        </row>
        <row r="84">
          <cell r="B84">
            <v>0</v>
          </cell>
        </row>
        <row r="85">
          <cell r="B85">
            <v>53140</v>
          </cell>
        </row>
        <row r="86">
          <cell r="B86">
            <v>26950</v>
          </cell>
        </row>
        <row r="87">
          <cell r="B87">
            <v>18573</v>
          </cell>
        </row>
        <row r="88">
          <cell r="B88">
            <v>34614</v>
          </cell>
        </row>
        <row r="89">
          <cell r="B89">
            <v>44243</v>
          </cell>
        </row>
        <row r="90">
          <cell r="B90">
            <v>96748</v>
          </cell>
        </row>
        <row r="91">
          <cell r="B91">
            <v>53140</v>
          </cell>
        </row>
        <row r="92">
          <cell r="B92">
            <v>26950</v>
          </cell>
        </row>
        <row r="93">
          <cell r="B93">
            <v>18573</v>
          </cell>
        </row>
        <row r="94">
          <cell r="B94">
            <v>34614</v>
          </cell>
        </row>
        <row r="95">
          <cell r="B95">
            <v>44243</v>
          </cell>
        </row>
        <row r="96">
          <cell r="B96">
            <v>96748</v>
          </cell>
        </row>
        <row r="97">
          <cell r="B97">
            <v>0</v>
          </cell>
        </row>
        <row r="98">
          <cell r="B98">
            <v>0</v>
          </cell>
        </row>
        <row r="99">
          <cell r="B99">
            <v>0</v>
          </cell>
        </row>
        <row r="100">
          <cell r="B100">
            <v>0</v>
          </cell>
        </row>
        <row r="101">
          <cell r="B101">
            <v>0</v>
          </cell>
        </row>
        <row r="102">
          <cell r="B102">
            <v>0</v>
          </cell>
        </row>
        <row r="103">
          <cell r="B103">
            <v>200869200</v>
          </cell>
        </row>
        <row r="104">
          <cell r="B104">
            <v>10308374.999999998</v>
          </cell>
        </row>
        <row r="105">
          <cell r="B105">
            <v>6686280</v>
          </cell>
        </row>
        <row r="106">
          <cell r="B106">
            <v>996883.2</v>
          </cell>
        </row>
        <row r="107">
          <cell r="B107">
            <v>1791841.5</v>
          </cell>
        </row>
        <row r="108">
          <cell r="B108">
            <v>4005367.2</v>
          </cell>
        </row>
        <row r="109">
          <cell r="B109">
            <v>1754.1894474490175</v>
          </cell>
        </row>
        <row r="110">
          <cell r="B110">
            <v>258.49347487509323</v>
          </cell>
        </row>
        <row r="111">
          <cell r="B111">
            <v>141.141679679806</v>
          </cell>
        </row>
        <row r="112">
          <cell r="B112">
            <v>13.288382142153692</v>
          </cell>
        </row>
        <row r="113">
          <cell r="B113">
            <v>15.779953793807509</v>
          </cell>
        </row>
        <row r="114">
          <cell r="B114">
            <v>20.763097097115143</v>
          </cell>
        </row>
        <row r="115">
          <cell r="B115">
            <v>8999976</v>
          </cell>
        </row>
        <row r="116">
          <cell r="B116">
            <v>600002.69999999995</v>
          </cell>
        </row>
        <row r="117">
          <cell r="B117">
            <v>599998</v>
          </cell>
        </row>
        <row r="118">
          <cell r="B118">
            <v>75000.320000000007</v>
          </cell>
        </row>
        <row r="119">
          <cell r="B119">
            <v>200000.08</v>
          </cell>
        </row>
        <row r="120">
          <cell r="B120">
            <v>300000</v>
          </cell>
        </row>
        <row r="121">
          <cell r="B121">
            <v>18078228</v>
          </cell>
        </row>
        <row r="122">
          <cell r="B122">
            <v>711277.87499999977</v>
          </cell>
        </row>
        <row r="123">
          <cell r="B123">
            <v>0</v>
          </cell>
        </row>
        <row r="124">
          <cell r="B124">
            <v>114641.56800000001</v>
          </cell>
        </row>
        <row r="125">
          <cell r="B125">
            <v>206061.77250000002</v>
          </cell>
        </row>
        <row r="126">
          <cell r="B126">
            <v>230308.614</v>
          </cell>
        </row>
        <row r="127">
          <cell r="B127">
            <v>49149</v>
          </cell>
        </row>
        <row r="128">
          <cell r="B128">
            <v>31390</v>
          </cell>
        </row>
        <row r="129">
          <cell r="B129">
            <v>20138</v>
          </cell>
        </row>
        <row r="130">
          <cell r="B130">
            <v>39402</v>
          </cell>
        </row>
        <row r="131">
          <cell r="B131">
            <v>51366</v>
          </cell>
        </row>
        <row r="132">
          <cell r="B132">
            <v>107350</v>
          </cell>
        </row>
        <row r="133">
          <cell r="B133">
            <v>49149</v>
          </cell>
        </row>
        <row r="134">
          <cell r="B134">
            <v>31390</v>
          </cell>
        </row>
        <row r="135">
          <cell r="B135">
            <v>20138</v>
          </cell>
        </row>
        <row r="136">
          <cell r="B136">
            <v>39402</v>
          </cell>
        </row>
        <row r="137">
          <cell r="B137">
            <v>51366</v>
          </cell>
        </row>
        <row r="138">
          <cell r="B138">
            <v>107350</v>
          </cell>
        </row>
        <row r="139">
          <cell r="B139">
            <v>0</v>
          </cell>
        </row>
        <row r="140">
          <cell r="B140">
            <v>0</v>
          </cell>
        </row>
        <row r="141">
          <cell r="B141">
            <v>0</v>
          </cell>
        </row>
        <row r="142">
          <cell r="B142">
            <v>0</v>
          </cell>
        </row>
        <row r="143">
          <cell r="B143">
            <v>0</v>
          </cell>
        </row>
        <row r="144">
          <cell r="B144">
            <v>0</v>
          </cell>
        </row>
        <row r="145">
          <cell r="B145">
            <v>287521650</v>
          </cell>
        </row>
        <row r="146">
          <cell r="B146">
            <v>15538050.000000002</v>
          </cell>
        </row>
        <row r="147">
          <cell r="B147">
            <v>9515205</v>
          </cell>
        </row>
        <row r="148">
          <cell r="B148">
            <v>1560319.2</v>
          </cell>
        </row>
        <row r="149">
          <cell r="B149">
            <v>2819993.4</v>
          </cell>
        </row>
        <row r="150">
          <cell r="B150">
            <v>6086745</v>
          </cell>
        </row>
        <row r="151">
          <cell r="B151">
            <v>2652.1672322005284</v>
          </cell>
        </row>
        <row r="152">
          <cell r="B152">
            <v>361.60463804168268</v>
          </cell>
        </row>
        <row r="153">
          <cell r="B153">
            <v>213.39276580923791</v>
          </cell>
        </row>
        <row r="154">
          <cell r="B154">
            <v>19.318195731130324</v>
          </cell>
        </row>
        <row r="155">
          <cell r="B155">
            <v>22.940357430717256</v>
          </cell>
        </row>
        <row r="156">
          <cell r="B156">
            <v>29.884680829891131</v>
          </cell>
        </row>
        <row r="157">
          <cell r="B157">
            <v>23000016</v>
          </cell>
        </row>
        <row r="158">
          <cell r="B158">
            <v>1500000.7</v>
          </cell>
        </row>
        <row r="159">
          <cell r="B159">
            <v>1100001</v>
          </cell>
        </row>
        <row r="160">
          <cell r="B160">
            <v>160000</v>
          </cell>
        </row>
        <row r="161">
          <cell r="B161">
            <v>549999.84</v>
          </cell>
        </row>
        <row r="162">
          <cell r="B162">
            <v>700000</v>
          </cell>
        </row>
        <row r="163">
          <cell r="B163">
            <v>25876948.5</v>
          </cell>
        </row>
        <row r="164">
          <cell r="B164">
            <v>0</v>
          </cell>
        </row>
        <row r="165">
          <cell r="B165">
            <v>875398.86</v>
          </cell>
        </row>
        <row r="166">
          <cell r="B166">
            <v>179436.70800000001</v>
          </cell>
        </row>
        <row r="167">
          <cell r="B167">
            <v>324299.24099999998</v>
          </cell>
        </row>
        <row r="168">
          <cell r="B168">
            <v>0</v>
          </cell>
        </row>
        <row r="169">
          <cell r="B169">
            <v>3</v>
          </cell>
        </row>
        <row r="170">
          <cell r="B170">
            <v>6</v>
          </cell>
        </row>
        <row r="171">
          <cell r="B171">
            <v>309251</v>
          </cell>
        </row>
        <row r="172">
          <cell r="B172">
            <v>8911605.7500000019</v>
          </cell>
        </row>
        <row r="173">
          <cell r="B173">
            <v>32562012</v>
          </cell>
        </row>
        <row r="174">
          <cell r="B174">
            <v>309251</v>
          </cell>
        </row>
        <row r="175">
          <cell r="B175">
            <v>8911605.7500000019</v>
          </cell>
        </row>
        <row r="176">
          <cell r="B176">
            <v>32562012</v>
          </cell>
        </row>
        <row r="177">
          <cell r="B177">
            <v>305385</v>
          </cell>
        </row>
        <row r="178">
          <cell r="B178">
            <v>8889246.0289285704</v>
          </cell>
        </row>
        <row r="179">
          <cell r="B179">
            <v>31514232.75</v>
          </cell>
        </row>
        <row r="180">
          <cell r="B180">
            <v>295504</v>
          </cell>
        </row>
        <row r="181">
          <cell r="B181">
            <v>1849107</v>
          </cell>
        </row>
        <row r="182">
          <cell r="B182">
            <v>6681391</v>
          </cell>
        </row>
        <row r="183">
          <cell r="B183">
            <v>295504</v>
          </cell>
        </row>
        <row r="184">
          <cell r="B184">
            <v>1849107</v>
          </cell>
        </row>
        <row r="185">
          <cell r="B185">
            <v>6681391</v>
          </cell>
        </row>
        <row r="186">
          <cell r="B186">
            <v>291810</v>
          </cell>
        </row>
        <row r="187">
          <cell r="B187">
            <v>1840985</v>
          </cell>
        </row>
        <row r="188">
          <cell r="B188">
            <v>6701385</v>
          </cell>
        </row>
        <row r="189">
          <cell r="B189">
            <v>0</v>
          </cell>
        </row>
        <row r="190">
          <cell r="B190">
            <v>0</v>
          </cell>
        </row>
        <row r="191">
          <cell r="B191">
            <v>0</v>
          </cell>
        </row>
        <row r="192">
          <cell r="B192">
            <v>147120</v>
          </cell>
        </row>
        <row r="193">
          <cell r="B193">
            <v>19730249</v>
          </cell>
        </row>
        <row r="194">
          <cell r="B194">
            <v>134.10989050965074</v>
          </cell>
        </row>
        <row r="195">
          <cell r="B195">
            <v>0</v>
          </cell>
        </row>
        <row r="196">
          <cell r="B196">
            <v>0</v>
          </cell>
        </row>
        <row r="197">
          <cell r="B197">
            <v>0</v>
          </cell>
        </row>
        <row r="198">
          <cell r="B198">
            <v>0</v>
          </cell>
        </row>
        <row r="199">
          <cell r="B199">
            <v>0</v>
          </cell>
        </row>
        <row r="200">
          <cell r="B200">
            <v>0</v>
          </cell>
        </row>
        <row r="201">
          <cell r="B201">
            <v>60162</v>
          </cell>
        </row>
        <row r="202">
          <cell r="B202">
            <v>1736734</v>
          </cell>
        </row>
        <row r="203">
          <cell r="B203">
            <v>28.867622773295793</v>
          </cell>
        </row>
        <row r="204">
          <cell r="B204">
            <v>0</v>
          </cell>
        </row>
        <row r="205">
          <cell r="B205">
            <v>0</v>
          </cell>
        </row>
        <row r="206">
          <cell r="B206">
            <v>0</v>
          </cell>
        </row>
        <row r="207">
          <cell r="B207">
            <v>91686</v>
          </cell>
        </row>
        <row r="208">
          <cell r="B208">
            <v>171148</v>
          </cell>
        </row>
        <row r="209">
          <cell r="B209">
            <v>0</v>
          </cell>
        </row>
        <row r="210">
          <cell r="B210">
            <v>0</v>
          </cell>
        </row>
        <row r="211">
          <cell r="B211">
            <v>550343.4</v>
          </cell>
        </row>
        <row r="212">
          <cell r="B212">
            <v>580681</v>
          </cell>
        </row>
        <row r="213">
          <cell r="B213">
            <v>30220198.735784993</v>
          </cell>
        </row>
        <row r="214">
          <cell r="B214">
            <v>131880</v>
          </cell>
        </row>
        <row r="215">
          <cell r="B215">
            <v>-47756.199933913922</v>
          </cell>
        </row>
        <row r="216">
          <cell r="B216">
            <v>30304322.53585108</v>
          </cell>
        </row>
        <row r="217">
          <cell r="B217">
            <v>13848037</v>
          </cell>
        </row>
        <row r="218">
          <cell r="B218">
            <v>813177.4</v>
          </cell>
        </row>
        <row r="219">
          <cell r="B219">
            <v>3138257</v>
          </cell>
        </row>
        <row r="220">
          <cell r="B220">
            <v>601522</v>
          </cell>
        </row>
        <row r="221">
          <cell r="B221">
            <v>2000000</v>
          </cell>
        </row>
        <row r="222">
          <cell r="B222">
            <v>143730</v>
          </cell>
        </row>
        <row r="223">
          <cell r="B223">
            <v>135726</v>
          </cell>
        </row>
        <row r="224">
          <cell r="B224">
            <v>0</v>
          </cell>
        </row>
        <row r="225">
          <cell r="B225">
            <v>0</v>
          </cell>
        </row>
        <row r="226">
          <cell r="B226">
            <v>1700000</v>
          </cell>
        </row>
        <row r="227">
          <cell r="B227">
            <v>160000</v>
          </cell>
        </row>
        <row r="228">
          <cell r="B228">
            <v>0</v>
          </cell>
        </row>
        <row r="229">
          <cell r="B229">
            <v>174812</v>
          </cell>
        </row>
        <row r="230">
          <cell r="B230">
            <v>2076721.5483134384</v>
          </cell>
        </row>
        <row r="231">
          <cell r="B231">
            <v>24791982.948313437</v>
          </cell>
        </row>
        <row r="232">
          <cell r="B232">
            <v>5512339.5875376426</v>
          </cell>
        </row>
        <row r="233">
          <cell r="B233">
            <v>1874195</v>
          </cell>
        </row>
        <row r="234">
          <cell r="B234">
            <v>3638144.5875376426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1.9</v>
          </cell>
        </row>
        <row r="243">
          <cell r="B243">
            <v>50546334</v>
          </cell>
        </row>
        <row r="244">
          <cell r="B244">
            <v>42837858</v>
          </cell>
        </row>
        <row r="245">
          <cell r="B245">
            <v>45000</v>
          </cell>
        </row>
        <row r="246">
          <cell r="B246">
            <v>0</v>
          </cell>
        </row>
        <row r="247">
          <cell r="B247">
            <v>1.4</v>
          </cell>
        </row>
        <row r="248">
          <cell r="B248">
            <v>1.4</v>
          </cell>
        </row>
        <row r="249">
          <cell r="B249">
            <v>400</v>
          </cell>
        </row>
        <row r="250">
          <cell r="B250">
            <v>-2</v>
          </cell>
        </row>
        <row r="251">
          <cell r="B251">
            <v>-2</v>
          </cell>
        </row>
        <row r="252">
          <cell r="B252">
            <v>-1</v>
          </cell>
        </row>
        <row r="253">
          <cell r="B253">
            <v>-1</v>
          </cell>
        </row>
        <row r="254">
          <cell r="B254">
            <v>52246.603970741904</v>
          </cell>
        </row>
        <row r="255">
          <cell r="B255">
            <v>-2687.6301820869589</v>
          </cell>
        </row>
        <row r="256">
          <cell r="B256">
            <v>0</v>
          </cell>
        </row>
        <row r="257">
          <cell r="B257">
            <v>-47348.484848484884</v>
          </cell>
        </row>
        <row r="258">
          <cell r="B258">
            <v>-49966.688874083986</v>
          </cell>
        </row>
        <row r="259">
          <cell r="B259">
            <v>5</v>
          </cell>
        </row>
        <row r="260">
          <cell r="B260">
            <v>14.534519806100221</v>
          </cell>
        </row>
        <row r="261">
          <cell r="B261">
            <v>22.964891539015113</v>
          </cell>
        </row>
        <row r="262">
          <cell r="B262">
            <v>87</v>
          </cell>
        </row>
        <row r="263">
          <cell r="B263">
            <v>86</v>
          </cell>
        </row>
        <row r="264">
          <cell r="B264">
            <v>305385</v>
          </cell>
        </row>
        <row r="265">
          <cell r="B265">
            <v>291810</v>
          </cell>
        </row>
        <row r="266">
          <cell r="B266">
            <v>3</v>
          </cell>
        </row>
        <row r="267">
          <cell r="B267">
            <v>6</v>
          </cell>
        </row>
        <row r="268">
          <cell r="B268">
            <v>732924</v>
          </cell>
        </row>
        <row r="269">
          <cell r="B269">
            <v>875430</v>
          </cell>
        </row>
        <row r="270">
          <cell r="B270">
            <v>3120006.3383752033</v>
          </cell>
        </row>
        <row r="271">
          <cell r="B271">
            <v>0.68776504039973663</v>
          </cell>
        </row>
        <row r="272">
          <cell r="B272">
            <v>0.5570542114499657</v>
          </cell>
        </row>
        <row r="273">
          <cell r="B273">
            <v>0.45101579605773756</v>
          </cell>
        </row>
        <row r="274">
          <cell r="B274">
            <v>0.41409191285508001</v>
          </cell>
        </row>
        <row r="275">
          <cell r="B275">
            <v>0.39218764874585876</v>
          </cell>
        </row>
        <row r="276">
          <cell r="B276">
            <v>0.36007992422180873</v>
          </cell>
        </row>
        <row r="277">
          <cell r="B277">
            <v>3877406.5875376426</v>
          </cell>
        </row>
        <row r="278">
          <cell r="B278">
            <v>0.30500633333789201</v>
          </cell>
        </row>
        <row r="279">
          <cell r="B279">
            <v>0.23372019395320423</v>
          </cell>
        </row>
        <row r="280">
          <cell r="B280">
            <v>0.7662798060467958</v>
          </cell>
        </row>
        <row r="281">
          <cell r="B281">
            <v>5.0160000000000003E-2</v>
          </cell>
        </row>
        <row r="282">
          <cell r="B282">
            <v>0.10457509500006838</v>
          </cell>
        </row>
        <row r="283">
          <cell r="B283">
            <v>7708476</v>
          </cell>
        </row>
        <row r="284">
          <cell r="B284">
            <v>25273167.004897565</v>
          </cell>
        </row>
        <row r="285">
          <cell r="B285">
            <v>757400.24916243902</v>
          </cell>
        </row>
        <row r="286">
          <cell r="B286">
            <v>10000000</v>
          </cell>
        </row>
        <row r="287">
          <cell r="B287">
            <v>0</v>
          </cell>
        </row>
        <row r="288">
          <cell r="B288">
            <v>0</v>
          </cell>
        </row>
        <row r="289">
          <cell r="B289">
            <v>3120006.3383752033</v>
          </cell>
        </row>
        <row r="290">
          <cell r="B290">
            <v>9.1857188442670365E-2</v>
          </cell>
        </row>
        <row r="291">
          <cell r="B291">
            <v>0.47025026460469205</v>
          </cell>
        </row>
      </sheetData>
      <sheetData sheetId="4">
        <row r="3">
          <cell r="B3">
            <v>232168</v>
          </cell>
          <cell r="C3">
            <v>111733</v>
          </cell>
          <cell r="D3">
            <v>74884</v>
          </cell>
          <cell r="E3">
            <v>160736</v>
          </cell>
          <cell r="F3">
            <v>200974</v>
          </cell>
          <cell r="G3">
            <v>451831</v>
          </cell>
          <cell r="H3">
            <v>1232326</v>
          </cell>
        </row>
        <row r="4">
          <cell r="B4">
            <v>232168</v>
          </cell>
          <cell r="C4">
            <v>111733</v>
          </cell>
          <cell r="D4">
            <v>74884</v>
          </cell>
          <cell r="E4">
            <v>160736</v>
          </cell>
          <cell r="F4">
            <v>200974</v>
          </cell>
          <cell r="G4">
            <v>451831</v>
          </cell>
          <cell r="H4">
            <v>1232326</v>
          </cell>
        </row>
        <row r="5">
          <cell r="B5">
            <v>0</v>
          </cell>
          <cell r="C5">
            <v>0</v>
          </cell>
          <cell r="D5">
            <v>74884</v>
          </cell>
          <cell r="E5">
            <v>0</v>
          </cell>
          <cell r="F5">
            <v>0</v>
          </cell>
          <cell r="G5">
            <v>0</v>
          </cell>
        </row>
        <row r="6">
          <cell r="B6">
            <v>232168</v>
          </cell>
          <cell r="C6">
            <v>111733</v>
          </cell>
          <cell r="D6">
            <v>0</v>
          </cell>
          <cell r="E6">
            <v>160736</v>
          </cell>
          <cell r="F6">
            <v>200974</v>
          </cell>
          <cell r="G6">
            <v>451831</v>
          </cell>
        </row>
        <row r="7">
          <cell r="B7">
            <v>0</v>
          </cell>
          <cell r="C7">
            <v>0</v>
          </cell>
          <cell r="D7">
            <v>1157442</v>
          </cell>
          <cell r="E7">
            <v>0</v>
          </cell>
          <cell r="F7">
            <v>0</v>
          </cell>
          <cell r="G7">
            <v>0</v>
          </cell>
        </row>
        <row r="8">
          <cell r="B8">
            <v>204670</v>
          </cell>
          <cell r="C8">
            <v>121839</v>
          </cell>
          <cell r="D8">
            <v>82683</v>
          </cell>
          <cell r="E8">
            <v>155425</v>
          </cell>
          <cell r="F8">
            <v>210534</v>
          </cell>
          <cell r="G8">
            <v>450949</v>
          </cell>
          <cell r="H8">
            <v>1226100</v>
          </cell>
        </row>
        <row r="9">
          <cell r="B9">
            <v>204670</v>
          </cell>
          <cell r="C9">
            <v>121839</v>
          </cell>
          <cell r="D9">
            <v>82683</v>
          </cell>
          <cell r="E9">
            <v>155425</v>
          </cell>
          <cell r="F9">
            <v>210534</v>
          </cell>
          <cell r="G9">
            <v>450949</v>
          </cell>
          <cell r="H9">
            <v>1226100</v>
          </cell>
        </row>
        <row r="10">
          <cell r="B10">
            <v>0</v>
          </cell>
          <cell r="C10">
            <v>0</v>
          </cell>
          <cell r="D10">
            <v>0</v>
          </cell>
          <cell r="E10">
            <v>0</v>
          </cell>
          <cell r="F10">
            <v>0</v>
          </cell>
          <cell r="G10">
            <v>450949</v>
          </cell>
        </row>
        <row r="11">
          <cell r="B11">
            <v>204670</v>
          </cell>
          <cell r="C11">
            <v>121839</v>
          </cell>
          <cell r="D11">
            <v>82683</v>
          </cell>
          <cell r="E11">
            <v>155425</v>
          </cell>
          <cell r="F11">
            <v>210534</v>
          </cell>
          <cell r="G11">
            <v>0</v>
          </cell>
        </row>
        <row r="12">
          <cell r="B12">
            <v>0</v>
          </cell>
          <cell r="C12">
            <v>0</v>
          </cell>
          <cell r="D12">
            <v>0</v>
          </cell>
          <cell r="E12">
            <v>0</v>
          </cell>
          <cell r="F12">
            <v>0</v>
          </cell>
          <cell r="G12">
            <v>775151</v>
          </cell>
        </row>
        <row r="13">
          <cell r="B13">
            <v>3780</v>
          </cell>
          <cell r="C13">
            <v>382.5</v>
          </cell>
          <cell r="D13">
            <v>360</v>
          </cell>
          <cell r="E13">
            <v>28.8</v>
          </cell>
          <cell r="F13">
            <v>40.5</v>
          </cell>
          <cell r="G13">
            <v>41.4</v>
          </cell>
        </row>
        <row r="14">
          <cell r="B14">
            <v>4590</v>
          </cell>
          <cell r="C14">
            <v>418.5</v>
          </cell>
          <cell r="D14">
            <v>405</v>
          </cell>
          <cell r="E14">
            <v>28.35</v>
          </cell>
          <cell r="F14">
            <v>42.3</v>
          </cell>
          <cell r="G14">
            <v>45</v>
          </cell>
        </row>
        <row r="15">
          <cell r="B15">
            <v>3780</v>
          </cell>
          <cell r="C15">
            <v>382.5</v>
          </cell>
          <cell r="D15">
            <v>360</v>
          </cell>
          <cell r="E15">
            <v>28.8</v>
          </cell>
          <cell r="F15">
            <v>40.5</v>
          </cell>
          <cell r="G15">
            <v>41.4</v>
          </cell>
        </row>
        <row r="16">
          <cell r="B16">
            <v>3960</v>
          </cell>
          <cell r="C16">
            <v>382.5</v>
          </cell>
          <cell r="D16">
            <v>360</v>
          </cell>
          <cell r="E16">
            <v>31.5</v>
          </cell>
          <cell r="F16">
            <v>42.3</v>
          </cell>
          <cell r="G16">
            <v>43.2</v>
          </cell>
        </row>
        <row r="17">
          <cell r="B17">
            <v>3780</v>
          </cell>
          <cell r="C17">
            <v>382.5</v>
          </cell>
          <cell r="D17">
            <v>360</v>
          </cell>
          <cell r="E17">
            <v>28.8</v>
          </cell>
          <cell r="F17">
            <v>40.5</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5850</v>
          </cell>
          <cell r="C23">
            <v>495</v>
          </cell>
          <cell r="D23">
            <v>472.5</v>
          </cell>
          <cell r="E23">
            <v>39.6</v>
          </cell>
          <cell r="F23">
            <v>54.9</v>
          </cell>
          <cell r="G23">
            <v>56.7</v>
          </cell>
        </row>
        <row r="24">
          <cell r="B24">
            <v>5940</v>
          </cell>
          <cell r="C24">
            <v>504</v>
          </cell>
          <cell r="D24">
            <v>441</v>
          </cell>
          <cell r="E24">
            <v>39.6</v>
          </cell>
          <cell r="F24">
            <v>52.2</v>
          </cell>
          <cell r="G24">
            <v>55.8</v>
          </cell>
        </row>
        <row r="25">
          <cell r="B25">
            <v>5850</v>
          </cell>
          <cell r="C25">
            <v>495</v>
          </cell>
          <cell r="D25">
            <v>472.5</v>
          </cell>
          <cell r="E25">
            <v>39.6</v>
          </cell>
          <cell r="F25">
            <v>54.9</v>
          </cell>
          <cell r="G25">
            <v>56.7</v>
          </cell>
        </row>
        <row r="26">
          <cell r="B26">
            <v>5940</v>
          </cell>
          <cell r="C26">
            <v>504</v>
          </cell>
          <cell r="D26">
            <v>441</v>
          </cell>
          <cell r="E26">
            <v>39.6</v>
          </cell>
          <cell r="F26">
            <v>52.2</v>
          </cell>
          <cell r="G26">
            <v>55.8</v>
          </cell>
        </row>
        <row r="27">
          <cell r="B27">
            <v>5850</v>
          </cell>
          <cell r="C27">
            <v>495</v>
          </cell>
          <cell r="D27">
            <v>472.5</v>
          </cell>
          <cell r="E27">
            <v>39.6</v>
          </cell>
          <cell r="F27">
            <v>54.9</v>
          </cell>
          <cell r="G27">
            <v>56.7</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75999981</v>
          </cell>
          <cell r="C33">
            <v>4100004</v>
          </cell>
          <cell r="D33">
            <v>3800006</v>
          </cell>
          <cell r="E33">
            <v>609999.65</v>
          </cell>
          <cell r="F33">
            <v>1749999.79</v>
          </cell>
          <cell r="G33">
            <v>2850000</v>
          </cell>
          <cell r="H33">
            <v>7819276</v>
          </cell>
        </row>
        <row r="34">
          <cell r="B34">
            <v>109000038</v>
          </cell>
          <cell r="C34">
            <v>6000000</v>
          </cell>
          <cell r="D34">
            <v>4499999</v>
          </cell>
          <cell r="E34">
            <v>680000.1</v>
          </cell>
          <cell r="F34">
            <v>2450001.4</v>
          </cell>
          <cell r="G34">
            <v>3300000</v>
          </cell>
          <cell r="H34">
            <v>9923705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87</v>
          </cell>
          <cell r="C47">
            <v>12.1</v>
          </cell>
          <cell r="D47">
            <v>7</v>
          </cell>
          <cell r="E47">
            <v>0.64</v>
          </cell>
          <cell r="F47">
            <v>0.76</v>
          </cell>
          <cell r="G47">
            <v>1</v>
          </cell>
        </row>
        <row r="48">
          <cell r="B48">
            <v>86</v>
          </cell>
          <cell r="C48">
            <v>11.8</v>
          </cell>
          <cell r="D48">
            <v>7.1</v>
          </cell>
          <cell r="E48">
            <v>0.64</v>
          </cell>
          <cell r="F48">
            <v>0.77</v>
          </cell>
          <cell r="G48">
            <v>1</v>
          </cell>
        </row>
        <row r="49">
          <cell r="B49">
            <v>87</v>
          </cell>
          <cell r="C49">
            <v>12</v>
          </cell>
          <cell r="D49">
            <v>7</v>
          </cell>
          <cell r="E49">
            <v>0.65</v>
          </cell>
          <cell r="F49">
            <v>0.77</v>
          </cell>
          <cell r="G49">
            <v>1</v>
          </cell>
        </row>
        <row r="50">
          <cell r="B50">
            <v>87</v>
          </cell>
          <cell r="C50">
            <v>12.5</v>
          </cell>
          <cell r="D50">
            <v>6.9</v>
          </cell>
          <cell r="E50">
            <v>0.66</v>
          </cell>
          <cell r="F50">
            <v>0.79</v>
          </cell>
          <cell r="G50">
            <v>1</v>
          </cell>
        </row>
        <row r="51">
          <cell r="B51">
            <v>7.6000000000000068</v>
          </cell>
          <cell r="C51">
            <v>12.083333333333357</v>
          </cell>
          <cell r="D51">
            <v>6.0628571428571476</v>
          </cell>
          <cell r="E51">
            <v>9.2553846153846209</v>
          </cell>
          <cell r="F51">
            <v>10.394805194805201</v>
          </cell>
          <cell r="G51">
            <v>7.6</v>
          </cell>
        </row>
        <row r="52">
          <cell r="B52">
            <v>13104928.726784915</v>
          </cell>
          <cell r="C52">
            <v>13288886.101793148</v>
          </cell>
          <cell r="D52">
            <v>4226591.0726113841</v>
          </cell>
          <cell r="E52">
            <v>9766044.2116746083</v>
          </cell>
          <cell r="F52">
            <v>5084528.6622357145</v>
          </cell>
          <cell r="G52">
            <v>0</v>
          </cell>
          <cell r="H52">
            <v>0</v>
          </cell>
          <cell r="I52">
            <v>0</v>
          </cell>
          <cell r="J52">
            <v>0</v>
          </cell>
          <cell r="K52">
            <v>0</v>
          </cell>
        </row>
        <row r="53">
          <cell r="B53">
            <v>17228452</v>
          </cell>
          <cell r="C53">
            <v>16489530</v>
          </cell>
          <cell r="D53">
            <v>13137990</v>
          </cell>
          <cell r="E53">
            <v>12687072</v>
          </cell>
          <cell r="F53">
            <v>12684063</v>
          </cell>
          <cell r="G53">
            <v>0</v>
          </cell>
          <cell r="H53">
            <v>0</v>
          </cell>
          <cell r="I53">
            <v>0</v>
          </cell>
          <cell r="J53">
            <v>0</v>
          </cell>
          <cell r="K53">
            <v>0</v>
          </cell>
        </row>
        <row r="54">
          <cell r="B54">
            <v>3309458</v>
          </cell>
          <cell r="C54">
            <v>1692679</v>
          </cell>
          <cell r="D54">
            <v>5487806</v>
          </cell>
          <cell r="E54">
            <v>3118667</v>
          </cell>
          <cell r="F54">
            <v>5856881</v>
          </cell>
          <cell r="G54">
            <v>0</v>
          </cell>
          <cell r="H54">
            <v>0</v>
          </cell>
          <cell r="I54">
            <v>0</v>
          </cell>
          <cell r="J54">
            <v>0</v>
          </cell>
          <cell r="K54">
            <v>0</v>
          </cell>
        </row>
        <row r="55">
          <cell r="B55">
            <v>1215065</v>
          </cell>
          <cell r="C55">
            <v>3411408</v>
          </cell>
          <cell r="D55">
            <v>4572098</v>
          </cell>
          <cell r="E55">
            <v>4769948</v>
          </cell>
          <cell r="F55">
            <v>4485097</v>
          </cell>
          <cell r="G55">
            <v>0</v>
          </cell>
          <cell r="H55">
            <v>0</v>
          </cell>
          <cell r="I55">
            <v>0</v>
          </cell>
          <cell r="J55">
            <v>0</v>
          </cell>
          <cell r="K55">
            <v>0</v>
          </cell>
        </row>
        <row r="56">
          <cell r="B56">
            <v>4524523</v>
          </cell>
          <cell r="C56">
            <v>5104087</v>
          </cell>
          <cell r="D56">
            <v>10059904</v>
          </cell>
          <cell r="E56">
            <v>7888615</v>
          </cell>
          <cell r="F56">
            <v>10341978</v>
          </cell>
          <cell r="G56">
            <v>0</v>
          </cell>
          <cell r="H56">
            <v>0</v>
          </cell>
          <cell r="I56">
            <v>0</v>
          </cell>
          <cell r="J56">
            <v>0</v>
          </cell>
          <cell r="K56">
            <v>0</v>
          </cell>
        </row>
        <row r="57">
          <cell r="B57">
            <v>1843041</v>
          </cell>
          <cell r="C57">
            <v>1843041</v>
          </cell>
          <cell r="D57">
            <v>1843041</v>
          </cell>
          <cell r="E57">
            <v>1843041</v>
          </cell>
          <cell r="F57">
            <v>1843041</v>
          </cell>
          <cell r="G57">
            <v>940366</v>
          </cell>
          <cell r="H57">
            <v>940366</v>
          </cell>
          <cell r="I57">
            <v>940366</v>
          </cell>
          <cell r="J57">
            <v>940366</v>
          </cell>
          <cell r="K57">
            <v>940366</v>
          </cell>
        </row>
        <row r="58">
          <cell r="B58">
            <v>4825082</v>
          </cell>
          <cell r="C58">
            <v>4996365</v>
          </cell>
          <cell r="D58">
            <v>4825082</v>
          </cell>
          <cell r="E58">
            <v>4996365</v>
          </cell>
          <cell r="F58">
            <v>4825082</v>
          </cell>
          <cell r="G58">
            <v>5282117</v>
          </cell>
          <cell r="H58">
            <v>3591840</v>
          </cell>
          <cell r="I58">
            <v>3380555</v>
          </cell>
          <cell r="J58">
            <v>4648262</v>
          </cell>
          <cell r="K58">
            <v>5070833</v>
          </cell>
        </row>
        <row r="59">
          <cell r="B59">
            <v>6463246</v>
          </cell>
          <cell r="C59">
            <v>5796214</v>
          </cell>
          <cell r="D59">
            <v>6463246</v>
          </cell>
          <cell r="E59">
            <v>5796214</v>
          </cell>
          <cell r="F59">
            <v>6463246</v>
          </cell>
          <cell r="G59">
            <v>4225693</v>
          </cell>
          <cell r="H59">
            <v>5070833</v>
          </cell>
          <cell r="I59">
            <v>4648262</v>
          </cell>
          <cell r="J59">
            <v>3380555</v>
          </cell>
          <cell r="K59">
            <v>3591840</v>
          </cell>
        </row>
        <row r="60">
          <cell r="B60">
            <v>11288328</v>
          </cell>
          <cell r="C60">
            <v>10792579</v>
          </cell>
          <cell r="D60">
            <v>11288328</v>
          </cell>
          <cell r="E60">
            <v>10792579</v>
          </cell>
          <cell r="F60">
            <v>11288328</v>
          </cell>
          <cell r="G60">
            <v>9507810</v>
          </cell>
          <cell r="H60">
            <v>8662673</v>
          </cell>
          <cell r="I60">
            <v>8028817</v>
          </cell>
          <cell r="J60">
            <v>8028817</v>
          </cell>
          <cell r="K60">
            <v>8662673</v>
          </cell>
        </row>
        <row r="61">
          <cell r="B61">
            <v>47989272.726784915</v>
          </cell>
          <cell r="C61">
            <v>47518123.101793148</v>
          </cell>
          <cell r="D61">
            <v>40555854.072611384</v>
          </cell>
          <cell r="E61">
            <v>42977351.211674608</v>
          </cell>
          <cell r="F61">
            <v>41241938.662235714</v>
          </cell>
          <cell r="G61">
            <v>0</v>
          </cell>
          <cell r="H61">
            <v>0</v>
          </cell>
          <cell r="I61">
            <v>0</v>
          </cell>
          <cell r="J61">
            <v>0</v>
          </cell>
          <cell r="K61">
            <v>0</v>
          </cell>
        </row>
        <row r="62">
          <cell r="B62">
            <v>7143827.2214285713</v>
          </cell>
          <cell r="C62">
            <v>7215713.1607142854</v>
          </cell>
          <cell r="D62">
            <v>6810657.3392857146</v>
          </cell>
          <cell r="E62">
            <v>7210548.6678571431</v>
          </cell>
          <cell r="F62">
            <v>6810657.3392857146</v>
          </cell>
          <cell r="G62">
            <v>0</v>
          </cell>
          <cell r="H62">
            <v>0</v>
          </cell>
          <cell r="I62">
            <v>0</v>
          </cell>
          <cell r="J62">
            <v>0</v>
          </cell>
          <cell r="K62">
            <v>0</v>
          </cell>
        </row>
        <row r="63">
          <cell r="B63">
            <v>3860865</v>
          </cell>
          <cell r="C63">
            <v>3502969</v>
          </cell>
          <cell r="D63">
            <v>779560</v>
          </cell>
          <cell r="E63">
            <v>1529845</v>
          </cell>
          <cell r="F63">
            <v>1392838</v>
          </cell>
          <cell r="G63">
            <v>-1462813</v>
          </cell>
          <cell r="H63">
            <v>-1141261</v>
          </cell>
          <cell r="I63">
            <v>-518467</v>
          </cell>
          <cell r="J63">
            <v>-364358</v>
          </cell>
          <cell r="K63">
            <v>-862932</v>
          </cell>
        </row>
        <row r="64">
          <cell r="B64">
            <v>7854937</v>
          </cell>
          <cell r="C64">
            <v>7854937</v>
          </cell>
          <cell r="D64">
            <v>9931659</v>
          </cell>
          <cell r="E64">
            <v>7854937</v>
          </cell>
          <cell r="F64">
            <v>7854937</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28129643.505356338</v>
          </cell>
          <cell r="C66">
            <v>27944503.941078864</v>
          </cell>
          <cell r="D66">
            <v>22033977.733325668</v>
          </cell>
          <cell r="E66">
            <v>25382020.543817468</v>
          </cell>
          <cell r="F66">
            <v>24183506.322949998</v>
          </cell>
          <cell r="G66">
            <v>17682104</v>
          </cell>
          <cell r="H66">
            <v>18306291</v>
          </cell>
          <cell r="I66">
            <v>19515243</v>
          </cell>
          <cell r="J66">
            <v>19815410</v>
          </cell>
          <cell r="K66">
            <v>18846576</v>
          </cell>
        </row>
        <row r="67">
          <cell r="B67">
            <v>47989272.726784915</v>
          </cell>
          <cell r="C67">
            <v>47518123.101793148</v>
          </cell>
          <cell r="D67">
            <v>40555854.072611384</v>
          </cell>
          <cell r="E67">
            <v>42977351.211674608</v>
          </cell>
          <cell r="F67">
            <v>41241938.662235714</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30946722.132418443</v>
          </cell>
          <cell r="C69">
            <v>29755668.422559336</v>
          </cell>
          <cell r="D69">
            <v>24126104.373313755</v>
          </cell>
          <cell r="E69">
            <v>22534489.838857692</v>
          </cell>
          <cell r="F69">
            <v>22202836.114389058</v>
          </cell>
          <cell r="G69">
            <v>0</v>
          </cell>
          <cell r="H69">
            <v>0</v>
          </cell>
          <cell r="I69">
            <v>0</v>
          </cell>
          <cell r="J69">
            <v>0</v>
          </cell>
          <cell r="K69">
            <v>0</v>
          </cell>
        </row>
        <row r="70">
          <cell r="B70">
            <v>3856476.5004587732</v>
          </cell>
          <cell r="C70">
            <v>3432180.3252346069</v>
          </cell>
          <cell r="D70">
            <v>600779.74731861055</v>
          </cell>
          <cell r="E70">
            <v>939576.80967712402</v>
          </cell>
          <cell r="F70">
            <v>516094.05620350689</v>
          </cell>
          <cell r="G70">
            <v>-173074</v>
          </cell>
          <cell r="H70">
            <v>-166013</v>
          </cell>
          <cell r="I70">
            <v>-160718</v>
          </cell>
          <cell r="J70">
            <v>-160718</v>
          </cell>
          <cell r="K70">
            <v>-166013</v>
          </cell>
        </row>
        <row r="71">
          <cell r="B71">
            <v>1.0267019966509734</v>
          </cell>
          <cell r="C71">
            <v>1.0280861463184585</v>
          </cell>
          <cell r="D71">
            <v>0.96579941128161495</v>
          </cell>
          <cell r="E71">
            <v>1.0136130344673375</v>
          </cell>
          <cell r="F71">
            <v>0.96579941128161495</v>
          </cell>
          <cell r="G71">
            <v>0</v>
          </cell>
          <cell r="H71">
            <v>0</v>
          </cell>
          <cell r="I71">
            <v>0</v>
          </cell>
          <cell r="J71">
            <v>0</v>
          </cell>
          <cell r="K71">
            <v>0</v>
          </cell>
        </row>
        <row r="72">
          <cell r="B72">
            <v>1.0698013059952425</v>
          </cell>
          <cell r="C72">
            <v>0.98544199281038469</v>
          </cell>
          <cell r="D72">
            <v>0.9693735522037451</v>
          </cell>
          <cell r="E72">
            <v>1.0060095967868834</v>
          </cell>
          <cell r="F72">
            <v>0.9693735522037451</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45000</v>
          </cell>
        </row>
        <row r="80">
          <cell r="B80">
            <v>45000</v>
          </cell>
        </row>
        <row r="81">
          <cell r="B81">
            <v>0</v>
          </cell>
        </row>
        <row r="82">
          <cell r="B82">
            <v>0</v>
          </cell>
        </row>
        <row r="83">
          <cell r="B83">
            <v>0</v>
          </cell>
        </row>
        <row r="84">
          <cell r="B84">
            <v>0</v>
          </cell>
        </row>
        <row r="85">
          <cell r="B85">
            <v>52951</v>
          </cell>
        </row>
        <row r="86">
          <cell r="B86">
            <v>25409</v>
          </cell>
        </row>
        <row r="87">
          <cell r="B87">
            <v>17915</v>
          </cell>
        </row>
        <row r="88">
          <cell r="B88">
            <v>37378</v>
          </cell>
        </row>
        <row r="89">
          <cell r="B89">
            <v>45560</v>
          </cell>
        </row>
        <row r="90">
          <cell r="B90">
            <v>97381</v>
          </cell>
        </row>
        <row r="91">
          <cell r="B91">
            <v>52951</v>
          </cell>
        </row>
        <row r="92">
          <cell r="B92">
            <v>25409</v>
          </cell>
        </row>
        <row r="93">
          <cell r="B93">
            <v>17915</v>
          </cell>
        </row>
        <row r="94">
          <cell r="B94">
            <v>37378</v>
          </cell>
        </row>
        <row r="95">
          <cell r="B95">
            <v>45560</v>
          </cell>
        </row>
        <row r="96">
          <cell r="B96">
            <v>97381</v>
          </cell>
        </row>
        <row r="97">
          <cell r="B97">
            <v>0</v>
          </cell>
        </row>
        <row r="98">
          <cell r="B98">
            <v>0</v>
          </cell>
        </row>
        <row r="99">
          <cell r="B99">
            <v>0</v>
          </cell>
        </row>
        <row r="100">
          <cell r="B100">
            <v>0</v>
          </cell>
        </row>
        <row r="101">
          <cell r="B101">
            <v>0</v>
          </cell>
        </row>
        <row r="102">
          <cell r="B102">
            <v>0</v>
          </cell>
        </row>
        <row r="103">
          <cell r="B103">
            <v>200154780.00000003</v>
          </cell>
        </row>
        <row r="104">
          <cell r="B104">
            <v>9718942.5</v>
          </cell>
        </row>
        <row r="105">
          <cell r="B105">
            <v>6449400</v>
          </cell>
        </row>
        <row r="106">
          <cell r="B106">
            <v>1076486.3999999999</v>
          </cell>
        </row>
        <row r="107">
          <cell r="B107">
            <v>1845180</v>
          </cell>
        </row>
        <row r="108">
          <cell r="B108">
            <v>4031573.4</v>
          </cell>
        </row>
        <row r="109">
          <cell r="B109">
            <v>1746.8716754373575</v>
          </cell>
        </row>
        <row r="110">
          <cell r="B110">
            <v>255.34781730170448</v>
          </cell>
        </row>
        <row r="111">
          <cell r="B111">
            <v>140.55289342599428</v>
          </cell>
        </row>
        <row r="112">
          <cell r="B112">
            <v>13.441340103842325</v>
          </cell>
        </row>
        <row r="113">
          <cell r="B113">
            <v>15.922818276859369</v>
          </cell>
        </row>
        <row r="114">
          <cell r="B114">
            <v>20.678984775142037</v>
          </cell>
        </row>
        <row r="115">
          <cell r="B115">
            <v>11999997</v>
          </cell>
        </row>
        <row r="116">
          <cell r="B116">
            <v>800004</v>
          </cell>
        </row>
        <row r="117">
          <cell r="B117">
            <v>800002</v>
          </cell>
        </row>
        <row r="118">
          <cell r="B118">
            <v>119999.75</v>
          </cell>
        </row>
        <row r="119">
          <cell r="B119">
            <v>249999.75</v>
          </cell>
        </row>
        <row r="120">
          <cell r="B120">
            <v>450000</v>
          </cell>
        </row>
        <row r="121">
          <cell r="B121">
            <v>18013930.199999999</v>
          </cell>
        </row>
        <row r="122">
          <cell r="B122">
            <v>670607.03249999986</v>
          </cell>
        </row>
        <row r="123">
          <cell r="B123">
            <v>0</v>
          </cell>
        </row>
        <row r="124">
          <cell r="B124">
            <v>123795.936</v>
          </cell>
        </row>
        <row r="125">
          <cell r="B125">
            <v>212195.7</v>
          </cell>
        </row>
        <row r="126">
          <cell r="B126">
            <v>231815.4705</v>
          </cell>
        </row>
        <row r="127">
          <cell r="B127">
            <v>49312</v>
          </cell>
        </row>
        <row r="128">
          <cell r="B128">
            <v>32050</v>
          </cell>
        </row>
        <row r="129">
          <cell r="B129">
            <v>20576</v>
          </cell>
        </row>
        <row r="130">
          <cell r="B130">
            <v>42737</v>
          </cell>
        </row>
        <row r="131">
          <cell r="B131">
            <v>54805</v>
          </cell>
        </row>
        <row r="132">
          <cell r="B132">
            <v>110985</v>
          </cell>
        </row>
        <row r="133">
          <cell r="B133">
            <v>49312</v>
          </cell>
        </row>
        <row r="134">
          <cell r="B134">
            <v>32050</v>
          </cell>
        </row>
        <row r="135">
          <cell r="B135">
            <v>20576</v>
          </cell>
        </row>
        <row r="136">
          <cell r="B136">
            <v>42737</v>
          </cell>
        </row>
        <row r="137">
          <cell r="B137">
            <v>54805</v>
          </cell>
        </row>
        <row r="138">
          <cell r="B138">
            <v>110985</v>
          </cell>
        </row>
        <row r="139">
          <cell r="B139">
            <v>0</v>
          </cell>
        </row>
        <row r="140">
          <cell r="B140">
            <v>0</v>
          </cell>
        </row>
        <row r="141">
          <cell r="B141">
            <v>0</v>
          </cell>
        </row>
        <row r="142">
          <cell r="B142">
            <v>0</v>
          </cell>
        </row>
        <row r="143">
          <cell r="B143">
            <v>0</v>
          </cell>
        </row>
        <row r="144">
          <cell r="B144">
            <v>0</v>
          </cell>
        </row>
        <row r="145">
          <cell r="B145">
            <v>288475200</v>
          </cell>
        </row>
        <row r="146">
          <cell r="B146">
            <v>15864750</v>
          </cell>
        </row>
        <row r="147">
          <cell r="B147">
            <v>9722160</v>
          </cell>
        </row>
        <row r="148">
          <cell r="B148">
            <v>1692385.2</v>
          </cell>
        </row>
        <row r="149">
          <cell r="B149">
            <v>3008794.5</v>
          </cell>
        </row>
        <row r="150">
          <cell r="B150">
            <v>6292849.5</v>
          </cell>
        </row>
        <row r="151">
          <cell r="B151">
            <v>2686.3087124332028</v>
          </cell>
        </row>
        <row r="152">
          <cell r="B152">
            <v>363.32533964595905</v>
          </cell>
        </row>
        <row r="153">
          <cell r="B153">
            <v>216.13978146014276</v>
          </cell>
        </row>
        <row r="154">
          <cell r="B154">
            <v>19.875122564156111</v>
          </cell>
        </row>
        <row r="155">
          <cell r="B155">
            <v>23.544375960615703</v>
          </cell>
        </row>
        <row r="156">
          <cell r="B156">
            <v>30.277111637163252</v>
          </cell>
        </row>
        <row r="157">
          <cell r="B157">
            <v>23000016</v>
          </cell>
        </row>
        <row r="158">
          <cell r="B158">
            <v>1500000</v>
          </cell>
        </row>
        <row r="159">
          <cell r="B159">
            <v>1100001</v>
          </cell>
        </row>
        <row r="160">
          <cell r="B160">
            <v>160000.1</v>
          </cell>
        </row>
        <row r="161">
          <cell r="B161">
            <v>550000.22</v>
          </cell>
        </row>
        <row r="162">
          <cell r="B162">
            <v>700000</v>
          </cell>
        </row>
        <row r="163">
          <cell r="B163">
            <v>25962767.999999996</v>
          </cell>
        </row>
        <row r="164">
          <cell r="B164">
            <v>0</v>
          </cell>
        </row>
        <row r="165">
          <cell r="B165">
            <v>894438.72</v>
          </cell>
        </row>
        <row r="166">
          <cell r="B166">
            <v>194624.29800000001</v>
          </cell>
        </row>
        <row r="167">
          <cell r="B167">
            <v>346011.36749999993</v>
          </cell>
        </row>
        <row r="168">
          <cell r="B168">
            <v>0</v>
          </cell>
        </row>
        <row r="169">
          <cell r="B169">
            <v>3</v>
          </cell>
        </row>
        <row r="170">
          <cell r="B170">
            <v>6</v>
          </cell>
        </row>
        <row r="171">
          <cell r="B171">
            <v>305385</v>
          </cell>
        </row>
        <row r="172">
          <cell r="B172">
            <v>8702758.3499999996</v>
          </cell>
        </row>
        <row r="173">
          <cell r="B173">
            <v>31514232.75</v>
          </cell>
        </row>
        <row r="174">
          <cell r="B174">
            <v>305385</v>
          </cell>
        </row>
        <row r="175">
          <cell r="B175">
            <v>8702758.3499999996</v>
          </cell>
        </row>
        <row r="176">
          <cell r="B176">
            <v>31514232.75</v>
          </cell>
        </row>
        <row r="177">
          <cell r="B177">
            <v>301568</v>
          </cell>
        </row>
        <row r="178">
          <cell r="B178">
            <v>8437589.9999999981</v>
          </cell>
        </row>
        <row r="179">
          <cell r="B179">
            <v>29801953.999999996</v>
          </cell>
        </row>
        <row r="180">
          <cell r="B180">
            <v>291810</v>
          </cell>
        </row>
        <row r="181">
          <cell r="B181">
            <v>1840985</v>
          </cell>
        </row>
        <row r="182">
          <cell r="B182">
            <v>6701385</v>
          </cell>
        </row>
        <row r="183">
          <cell r="B183">
            <v>291810</v>
          </cell>
        </row>
        <row r="184">
          <cell r="B184">
            <v>1840985</v>
          </cell>
        </row>
        <row r="185">
          <cell r="B185">
            <v>6701385</v>
          </cell>
        </row>
        <row r="186">
          <cell r="B186">
            <v>323162</v>
          </cell>
        </row>
        <row r="187">
          <cell r="B187">
            <v>1896349</v>
          </cell>
        </row>
        <row r="188">
          <cell r="B188">
            <v>7505928</v>
          </cell>
        </row>
        <row r="189">
          <cell r="B189">
            <v>0</v>
          </cell>
        </row>
        <row r="190">
          <cell r="B190">
            <v>0</v>
          </cell>
        </row>
        <row r="191">
          <cell r="B191">
            <v>0</v>
          </cell>
        </row>
        <row r="192">
          <cell r="B192">
            <v>175911</v>
          </cell>
        </row>
        <row r="193">
          <cell r="B193">
            <v>23166206</v>
          </cell>
        </row>
        <row r="194">
          <cell r="B194">
            <v>131.69275209980844</v>
          </cell>
        </row>
        <row r="195">
          <cell r="B195">
            <v>0</v>
          </cell>
        </row>
        <row r="196">
          <cell r="B196">
            <v>0</v>
          </cell>
        </row>
        <row r="197">
          <cell r="B197">
            <v>0</v>
          </cell>
        </row>
        <row r="198">
          <cell r="B198">
            <v>0</v>
          </cell>
        </row>
        <row r="199">
          <cell r="B199">
            <v>0</v>
          </cell>
        </row>
        <row r="200">
          <cell r="B200">
            <v>0</v>
          </cell>
        </row>
        <row r="201">
          <cell r="B201">
            <v>41507</v>
          </cell>
        </row>
        <row r="202">
          <cell r="B202">
            <v>1215065</v>
          </cell>
        </row>
        <row r="203">
          <cell r="B203">
            <v>29.273739762174017</v>
          </cell>
        </row>
        <row r="204">
          <cell r="B204">
            <v>0</v>
          </cell>
        </row>
        <row r="205">
          <cell r="B205">
            <v>0</v>
          </cell>
        </row>
        <row r="206">
          <cell r="B206">
            <v>0</v>
          </cell>
        </row>
        <row r="207">
          <cell r="B207">
            <v>97002</v>
          </cell>
        </row>
        <row r="208">
          <cell r="B208">
            <v>181071</v>
          </cell>
        </row>
        <row r="209">
          <cell r="B209">
            <v>0</v>
          </cell>
        </row>
        <row r="210">
          <cell r="B210">
            <v>0</v>
          </cell>
        </row>
        <row r="211">
          <cell r="B211">
            <v>562113</v>
          </cell>
        </row>
        <row r="212">
          <cell r="B212">
            <v>614347</v>
          </cell>
        </row>
        <row r="213">
          <cell r="B213">
            <v>30946722.132418443</v>
          </cell>
        </row>
        <row r="214">
          <cell r="B214">
            <v>179060</v>
          </cell>
        </row>
        <row r="215">
          <cell r="B215">
            <v>-30622.465846078641</v>
          </cell>
        </row>
        <row r="216">
          <cell r="B216">
            <v>31095159.666572362</v>
          </cell>
        </row>
        <row r="217">
          <cell r="B217">
            <v>14318472</v>
          </cell>
        </row>
        <row r="218">
          <cell r="B218">
            <v>840186</v>
          </cell>
        </row>
        <row r="219">
          <cell r="B219">
            <v>3485125</v>
          </cell>
        </row>
        <row r="220">
          <cell r="B220">
            <v>669240</v>
          </cell>
        </row>
        <row r="221">
          <cell r="B221">
            <v>2500000</v>
          </cell>
        </row>
        <row r="222">
          <cell r="B222">
            <v>146461</v>
          </cell>
        </row>
        <row r="223">
          <cell r="B223">
            <v>134029</v>
          </cell>
        </row>
        <row r="224">
          <cell r="B224">
            <v>0</v>
          </cell>
        </row>
        <row r="225">
          <cell r="B225">
            <v>0</v>
          </cell>
        </row>
        <row r="226">
          <cell r="B226">
            <v>700000</v>
          </cell>
        </row>
        <row r="227">
          <cell r="B227">
            <v>160000</v>
          </cell>
        </row>
        <row r="228">
          <cell r="B228">
            <v>50000</v>
          </cell>
        </row>
        <row r="229">
          <cell r="B229">
            <v>112723</v>
          </cell>
        </row>
        <row r="230">
          <cell r="B230">
            <v>2135777.166113589</v>
          </cell>
        </row>
        <row r="231">
          <cell r="B231">
            <v>25252013.166113589</v>
          </cell>
        </row>
        <row r="232">
          <cell r="B232">
            <v>5843146.5004587732</v>
          </cell>
        </row>
        <row r="233">
          <cell r="B233">
            <v>1986670</v>
          </cell>
        </row>
        <row r="234">
          <cell r="B234">
            <v>3856476.5004587732</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1.9</v>
          </cell>
        </row>
        <row r="243">
          <cell r="B243">
            <v>58259287</v>
          </cell>
        </row>
        <row r="244">
          <cell r="B244">
            <v>50404350</v>
          </cell>
        </row>
        <row r="245">
          <cell r="B245">
            <v>60000</v>
          </cell>
        </row>
        <row r="246">
          <cell r="B246">
            <v>0</v>
          </cell>
        </row>
        <row r="247">
          <cell r="B247">
            <v>1.5</v>
          </cell>
        </row>
        <row r="248">
          <cell r="B248">
            <v>1.5</v>
          </cell>
        </row>
        <row r="249">
          <cell r="B249">
            <v>400</v>
          </cell>
        </row>
        <row r="250">
          <cell r="B250">
            <v>-2</v>
          </cell>
        </row>
        <row r="251">
          <cell r="B251">
            <v>-2</v>
          </cell>
        </row>
        <row r="252">
          <cell r="B252">
            <v>-1</v>
          </cell>
        </row>
        <row r="253">
          <cell r="B253">
            <v>-1</v>
          </cell>
        </row>
        <row r="254">
          <cell r="B254">
            <v>-53461.64127238706</v>
          </cell>
        </row>
        <row r="255">
          <cell r="B255">
            <v>2824.8587570621366</v>
          </cell>
        </row>
        <row r="256">
          <cell r="B256">
            <v>-4024.144869215278</v>
          </cell>
        </row>
        <row r="257">
          <cell r="B257">
            <v>24038.461538461557</v>
          </cell>
        </row>
        <row r="258">
          <cell r="B258">
            <v>0</v>
          </cell>
        </row>
        <row r="259">
          <cell r="B259">
            <v>5</v>
          </cell>
        </row>
        <row r="260">
          <cell r="B260">
            <v>14.322221748049996</v>
          </cell>
        </row>
        <row r="261">
          <cell r="B261">
            <v>23.226517969315701</v>
          </cell>
        </row>
        <row r="262">
          <cell r="B262">
            <v>87</v>
          </cell>
        </row>
        <row r="263">
          <cell r="B263">
            <v>87</v>
          </cell>
        </row>
        <row r="264">
          <cell r="B264">
            <v>301568</v>
          </cell>
        </row>
        <row r="265">
          <cell r="B265">
            <v>323162</v>
          </cell>
        </row>
        <row r="266">
          <cell r="B266">
            <v>3</v>
          </cell>
        </row>
        <row r="267">
          <cell r="B267">
            <v>6</v>
          </cell>
        </row>
        <row r="268">
          <cell r="B268">
            <v>723763.19999999995</v>
          </cell>
        </row>
        <row r="269">
          <cell r="B269">
            <v>969486</v>
          </cell>
        </row>
        <row r="270">
          <cell r="B270">
            <v>3198710.4890948646</v>
          </cell>
        </row>
        <row r="271">
          <cell r="B271">
            <v>0.71281340565957574</v>
          </cell>
        </row>
        <row r="272">
          <cell r="B272">
            <v>0.61420752058113726</v>
          </cell>
        </row>
        <row r="273">
          <cell r="B273">
            <v>0.33244693102106304</v>
          </cell>
        </row>
        <row r="274">
          <cell r="B274">
            <v>0.30500828965703891</v>
          </cell>
        </row>
        <row r="275">
          <cell r="B275">
            <v>0.3911140364953683</v>
          </cell>
        </row>
        <row r="276">
          <cell r="B276">
            <v>0.35883328194945752</v>
          </cell>
        </row>
        <row r="277">
          <cell r="B277">
            <v>4054908.5004587732</v>
          </cell>
        </row>
        <row r="278">
          <cell r="B278">
            <v>0.26965441573480431</v>
          </cell>
        </row>
        <row r="279">
          <cell r="B279">
            <v>0.212384104204248</v>
          </cell>
        </row>
        <row r="280">
          <cell r="B280">
            <v>0.78761589579575186</v>
          </cell>
        </row>
        <row r="281">
          <cell r="B281">
            <v>5.0160000000000003E-2</v>
          </cell>
        </row>
        <row r="282">
          <cell r="B282">
            <v>0.10404481623602208</v>
          </cell>
        </row>
        <row r="283">
          <cell r="B283">
            <v>7854937</v>
          </cell>
        </row>
        <row r="284">
          <cell r="B284">
            <v>29129643.505356338</v>
          </cell>
        </row>
        <row r="285">
          <cell r="B285">
            <v>856198.01136390853</v>
          </cell>
        </row>
        <row r="286">
          <cell r="B286">
            <v>0</v>
          </cell>
        </row>
        <row r="287">
          <cell r="B287">
            <v>0</v>
          </cell>
        </row>
        <row r="288">
          <cell r="B288">
            <v>0</v>
          </cell>
        </row>
        <row r="289">
          <cell r="B289">
            <v>3198710.4890948646</v>
          </cell>
        </row>
        <row r="290">
          <cell r="B290">
            <v>9.2600537809524E-2</v>
          </cell>
        </row>
        <row r="291">
          <cell r="B291">
            <v>0.43855124974274245</v>
          </cell>
        </row>
      </sheetData>
      <sheetData sheetId="5">
        <row r="3">
          <cell r="B3">
            <v>238165</v>
          </cell>
          <cell r="C3">
            <v>116452</v>
          </cell>
          <cell r="D3">
            <v>76976</v>
          </cell>
          <cell r="E3">
            <v>158008</v>
          </cell>
          <cell r="F3">
            <v>197732</v>
          </cell>
          <cell r="G3">
            <v>457443</v>
          </cell>
          <cell r="H3">
            <v>1244776</v>
          </cell>
        </row>
        <row r="4">
          <cell r="B4">
            <v>238165</v>
          </cell>
          <cell r="C4">
            <v>116452</v>
          </cell>
          <cell r="D4">
            <v>76976</v>
          </cell>
          <cell r="E4">
            <v>158008</v>
          </cell>
          <cell r="F4">
            <v>197732</v>
          </cell>
          <cell r="G4">
            <v>457443</v>
          </cell>
          <cell r="H4">
            <v>1244776</v>
          </cell>
        </row>
        <row r="5">
          <cell r="B5">
            <v>0</v>
          </cell>
          <cell r="C5">
            <v>0</v>
          </cell>
          <cell r="D5">
            <v>76976</v>
          </cell>
          <cell r="E5">
            <v>0</v>
          </cell>
          <cell r="F5">
            <v>0</v>
          </cell>
          <cell r="G5">
            <v>0</v>
          </cell>
        </row>
        <row r="6">
          <cell r="B6">
            <v>238165</v>
          </cell>
          <cell r="C6">
            <v>116452</v>
          </cell>
          <cell r="D6">
            <v>0</v>
          </cell>
          <cell r="E6">
            <v>158008</v>
          </cell>
          <cell r="F6">
            <v>197732</v>
          </cell>
          <cell r="G6">
            <v>457443</v>
          </cell>
        </row>
        <row r="7">
          <cell r="B7">
            <v>0</v>
          </cell>
          <cell r="C7">
            <v>0</v>
          </cell>
          <cell r="D7">
            <v>1167800</v>
          </cell>
          <cell r="E7">
            <v>0</v>
          </cell>
          <cell r="F7">
            <v>0</v>
          </cell>
          <cell r="G7">
            <v>0</v>
          </cell>
        </row>
        <row r="8">
          <cell r="B8">
            <v>211571</v>
          </cell>
          <cell r="C8">
            <v>126731</v>
          </cell>
          <cell r="D8">
            <v>85377</v>
          </cell>
          <cell r="E8">
            <v>153654</v>
          </cell>
          <cell r="F8">
            <v>209593</v>
          </cell>
          <cell r="G8">
            <v>461060</v>
          </cell>
          <cell r="H8">
            <v>1247986</v>
          </cell>
        </row>
        <row r="9">
          <cell r="B9">
            <v>211571</v>
          </cell>
          <cell r="C9">
            <v>126731</v>
          </cell>
          <cell r="D9">
            <v>85377</v>
          </cell>
          <cell r="E9">
            <v>153654</v>
          </cell>
          <cell r="F9">
            <v>209593</v>
          </cell>
          <cell r="G9">
            <v>461060</v>
          </cell>
          <cell r="H9">
            <v>1247986</v>
          </cell>
        </row>
        <row r="10">
          <cell r="B10">
            <v>0</v>
          </cell>
          <cell r="C10">
            <v>0</v>
          </cell>
          <cell r="D10">
            <v>0</v>
          </cell>
          <cell r="E10">
            <v>0</v>
          </cell>
          <cell r="F10">
            <v>0</v>
          </cell>
          <cell r="G10">
            <v>461060</v>
          </cell>
        </row>
        <row r="11">
          <cell r="B11">
            <v>211571</v>
          </cell>
          <cell r="C11">
            <v>126731</v>
          </cell>
          <cell r="D11">
            <v>85377</v>
          </cell>
          <cell r="E11">
            <v>153654</v>
          </cell>
          <cell r="F11">
            <v>209593</v>
          </cell>
          <cell r="G11">
            <v>0</v>
          </cell>
        </row>
        <row r="12">
          <cell r="B12">
            <v>0</v>
          </cell>
          <cell r="C12">
            <v>0</v>
          </cell>
          <cell r="D12">
            <v>0</v>
          </cell>
          <cell r="E12">
            <v>0</v>
          </cell>
          <cell r="F12">
            <v>0</v>
          </cell>
          <cell r="G12">
            <v>786926</v>
          </cell>
        </row>
        <row r="13">
          <cell r="B13">
            <v>3780</v>
          </cell>
          <cell r="C13">
            <v>382.5</v>
          </cell>
          <cell r="D13">
            <v>360</v>
          </cell>
          <cell r="E13">
            <v>28.8</v>
          </cell>
          <cell r="F13">
            <v>40.5</v>
          </cell>
          <cell r="G13">
            <v>41.4</v>
          </cell>
        </row>
        <row r="14">
          <cell r="B14">
            <v>4590</v>
          </cell>
          <cell r="C14">
            <v>418.5</v>
          </cell>
          <cell r="D14">
            <v>405</v>
          </cell>
          <cell r="E14">
            <v>28.35</v>
          </cell>
          <cell r="F14">
            <v>42.3</v>
          </cell>
          <cell r="G14">
            <v>45</v>
          </cell>
        </row>
        <row r="15">
          <cell r="B15">
            <v>3780</v>
          </cell>
          <cell r="C15">
            <v>382.5</v>
          </cell>
          <cell r="D15">
            <v>360</v>
          </cell>
          <cell r="E15">
            <v>28.8</v>
          </cell>
          <cell r="F15">
            <v>40.5</v>
          </cell>
          <cell r="G15">
            <v>41.4</v>
          </cell>
        </row>
        <row r="16">
          <cell r="B16">
            <v>3960</v>
          </cell>
          <cell r="C16">
            <v>382.5</v>
          </cell>
          <cell r="D16">
            <v>360</v>
          </cell>
          <cell r="E16">
            <v>31.5</v>
          </cell>
          <cell r="F16">
            <v>42.3</v>
          </cell>
          <cell r="G16">
            <v>43.2</v>
          </cell>
        </row>
        <row r="17">
          <cell r="B17">
            <v>3780</v>
          </cell>
          <cell r="C17">
            <v>382.5</v>
          </cell>
          <cell r="D17">
            <v>360</v>
          </cell>
          <cell r="E17">
            <v>28.8</v>
          </cell>
          <cell r="F17">
            <v>40.5</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5850</v>
          </cell>
          <cell r="C23">
            <v>495</v>
          </cell>
          <cell r="D23">
            <v>472.5</v>
          </cell>
          <cell r="E23">
            <v>39.6</v>
          </cell>
          <cell r="F23">
            <v>54.9</v>
          </cell>
          <cell r="G23">
            <v>56.7</v>
          </cell>
        </row>
        <row r="24">
          <cell r="B24">
            <v>5940</v>
          </cell>
          <cell r="C24">
            <v>504</v>
          </cell>
          <cell r="D24">
            <v>441</v>
          </cell>
          <cell r="E24">
            <v>39.6</v>
          </cell>
          <cell r="F24">
            <v>52.2</v>
          </cell>
          <cell r="G24">
            <v>55.8</v>
          </cell>
        </row>
        <row r="25">
          <cell r="B25">
            <v>5850</v>
          </cell>
          <cell r="C25">
            <v>495</v>
          </cell>
          <cell r="D25">
            <v>472.5</v>
          </cell>
          <cell r="E25">
            <v>39.6</v>
          </cell>
          <cell r="F25">
            <v>54.9</v>
          </cell>
          <cell r="G25">
            <v>56.7</v>
          </cell>
        </row>
        <row r="26">
          <cell r="B26">
            <v>5940</v>
          </cell>
          <cell r="C26">
            <v>504</v>
          </cell>
          <cell r="D26">
            <v>441</v>
          </cell>
          <cell r="E26">
            <v>39.6</v>
          </cell>
          <cell r="F26">
            <v>52.2</v>
          </cell>
          <cell r="G26">
            <v>55.8</v>
          </cell>
        </row>
        <row r="27">
          <cell r="B27">
            <v>5850</v>
          </cell>
          <cell r="C27">
            <v>495</v>
          </cell>
          <cell r="D27">
            <v>472.5</v>
          </cell>
          <cell r="E27">
            <v>39.6</v>
          </cell>
          <cell r="F27">
            <v>54.9</v>
          </cell>
          <cell r="G27">
            <v>56.7</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76000144</v>
          </cell>
          <cell r="C33">
            <v>4100020.5</v>
          </cell>
          <cell r="D33">
            <v>3800005.2</v>
          </cell>
          <cell r="E33">
            <v>610000.02</v>
          </cell>
          <cell r="F33">
            <v>1749999.75</v>
          </cell>
          <cell r="G33">
            <v>2850000</v>
          </cell>
          <cell r="H33">
            <v>7883772</v>
          </cell>
        </row>
        <row r="34">
          <cell r="B34">
            <v>104000072</v>
          </cell>
          <cell r="C34">
            <v>5500006.5</v>
          </cell>
          <cell r="D34">
            <v>4200005</v>
          </cell>
          <cell r="E34">
            <v>639999.36</v>
          </cell>
          <cell r="F34">
            <v>2249999.25</v>
          </cell>
          <cell r="G34">
            <v>3000000</v>
          </cell>
          <cell r="H34">
            <v>9236395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87</v>
          </cell>
          <cell r="C47">
            <v>12</v>
          </cell>
          <cell r="D47">
            <v>7</v>
          </cell>
          <cell r="E47">
            <v>0.65</v>
          </cell>
          <cell r="F47">
            <v>0.77</v>
          </cell>
          <cell r="G47">
            <v>1</v>
          </cell>
        </row>
        <row r="48">
          <cell r="B48">
            <v>87</v>
          </cell>
          <cell r="C48">
            <v>12.5</v>
          </cell>
          <cell r="D48">
            <v>6.9</v>
          </cell>
          <cell r="E48">
            <v>0.66</v>
          </cell>
          <cell r="F48">
            <v>0.79</v>
          </cell>
          <cell r="G48">
            <v>1</v>
          </cell>
        </row>
        <row r="49">
          <cell r="B49">
            <v>88</v>
          </cell>
          <cell r="C49">
            <v>12.3</v>
          </cell>
          <cell r="D49">
            <v>7.1</v>
          </cell>
          <cell r="E49">
            <v>0.63</v>
          </cell>
          <cell r="F49">
            <v>0.75</v>
          </cell>
          <cell r="G49">
            <v>1</v>
          </cell>
        </row>
        <row r="50">
          <cell r="B50">
            <v>86</v>
          </cell>
          <cell r="C50">
            <v>12</v>
          </cell>
          <cell r="D50">
            <v>6.9</v>
          </cell>
          <cell r="E50">
            <v>0.64</v>
          </cell>
          <cell r="F50">
            <v>0.77</v>
          </cell>
          <cell r="G50">
            <v>1</v>
          </cell>
        </row>
        <row r="51">
          <cell r="B51">
            <v>5.1545454545454561</v>
          </cell>
          <cell r="C51">
            <v>4.9756097560975654</v>
          </cell>
          <cell r="D51">
            <v>4.5690140845070726</v>
          </cell>
          <cell r="E51">
            <v>9.3079365079365104</v>
          </cell>
          <cell r="F51">
            <v>10.469333333333331</v>
          </cell>
          <cell r="G51">
            <v>7.6</v>
          </cell>
        </row>
        <row r="52">
          <cell r="B52">
            <v>10952729.224691965</v>
          </cell>
          <cell r="C52">
            <v>12640654.406196252</v>
          </cell>
          <cell r="D52">
            <v>3824772.6767546162</v>
          </cell>
          <cell r="E52">
            <v>5075649.1144455448</v>
          </cell>
          <cell r="F52">
            <v>806840.76442592591</v>
          </cell>
          <cell r="G52">
            <v>0</v>
          </cell>
          <cell r="H52">
            <v>0</v>
          </cell>
          <cell r="I52">
            <v>0</v>
          </cell>
          <cell r="J52">
            <v>0</v>
          </cell>
          <cell r="K52">
            <v>0</v>
          </cell>
        </row>
        <row r="53">
          <cell r="B53">
            <v>13534141</v>
          </cell>
          <cell r="C53">
            <v>17001910</v>
          </cell>
          <cell r="D53">
            <v>15073773</v>
          </cell>
          <cell r="E53">
            <v>14317154</v>
          </cell>
          <cell r="F53">
            <v>11174221</v>
          </cell>
          <cell r="G53">
            <v>0</v>
          </cell>
          <cell r="H53">
            <v>0</v>
          </cell>
          <cell r="I53">
            <v>0</v>
          </cell>
          <cell r="J53">
            <v>0</v>
          </cell>
          <cell r="K53">
            <v>0</v>
          </cell>
        </row>
        <row r="54">
          <cell r="B54">
            <v>3425981</v>
          </cell>
          <cell r="C54">
            <v>663789</v>
          </cell>
          <cell r="D54">
            <v>4660049</v>
          </cell>
          <cell r="E54">
            <v>2417729</v>
          </cell>
          <cell r="F54">
            <v>6284826</v>
          </cell>
          <cell r="G54">
            <v>0</v>
          </cell>
          <cell r="H54">
            <v>0</v>
          </cell>
          <cell r="I54">
            <v>0</v>
          </cell>
          <cell r="J54">
            <v>0</v>
          </cell>
          <cell r="K54">
            <v>0</v>
          </cell>
        </row>
        <row r="55">
          <cell r="B55">
            <v>1220932</v>
          </cell>
          <cell r="C55">
            <v>3595788</v>
          </cell>
          <cell r="D55">
            <v>3028120</v>
          </cell>
          <cell r="E55">
            <v>5883246</v>
          </cell>
          <cell r="F55">
            <v>5779077</v>
          </cell>
          <cell r="G55">
            <v>0</v>
          </cell>
          <cell r="H55">
            <v>0</v>
          </cell>
          <cell r="I55">
            <v>0</v>
          </cell>
          <cell r="J55">
            <v>0</v>
          </cell>
          <cell r="K55">
            <v>0</v>
          </cell>
        </row>
        <row r="56">
          <cell r="B56">
            <v>4646913</v>
          </cell>
          <cell r="C56">
            <v>4259577</v>
          </cell>
          <cell r="D56">
            <v>7688169</v>
          </cell>
          <cell r="E56">
            <v>8300975</v>
          </cell>
          <cell r="F56">
            <v>12063903</v>
          </cell>
          <cell r="G56">
            <v>0</v>
          </cell>
          <cell r="H56">
            <v>0</v>
          </cell>
          <cell r="I56">
            <v>0</v>
          </cell>
          <cell r="J56">
            <v>0</v>
          </cell>
          <cell r="K56">
            <v>0</v>
          </cell>
        </row>
        <row r="57">
          <cell r="B57">
            <v>1750889</v>
          </cell>
          <cell r="C57">
            <v>1750889</v>
          </cell>
          <cell r="D57">
            <v>1750889</v>
          </cell>
          <cell r="E57">
            <v>1750889</v>
          </cell>
          <cell r="F57">
            <v>1844939</v>
          </cell>
          <cell r="G57">
            <v>893347</v>
          </cell>
          <cell r="H57">
            <v>893347</v>
          </cell>
          <cell r="I57">
            <v>893347</v>
          </cell>
          <cell r="J57">
            <v>893347</v>
          </cell>
          <cell r="K57">
            <v>893347</v>
          </cell>
        </row>
        <row r="58">
          <cell r="B58">
            <v>4764768</v>
          </cell>
          <cell r="C58">
            <v>4933910</v>
          </cell>
          <cell r="D58">
            <v>4764768</v>
          </cell>
          <cell r="E58">
            <v>4933910</v>
          </cell>
          <cell r="F58">
            <v>4764768</v>
          </cell>
          <cell r="G58">
            <v>5216091</v>
          </cell>
          <cell r="H58">
            <v>3546942</v>
          </cell>
          <cell r="I58">
            <v>3338298</v>
          </cell>
          <cell r="J58">
            <v>4590159</v>
          </cell>
          <cell r="K58">
            <v>5007448</v>
          </cell>
        </row>
        <row r="59">
          <cell r="B59">
            <v>6382455</v>
          </cell>
          <cell r="C59">
            <v>6423761</v>
          </cell>
          <cell r="D59">
            <v>6382455</v>
          </cell>
          <cell r="E59">
            <v>6423761</v>
          </cell>
          <cell r="F59">
            <v>6382455</v>
          </cell>
          <cell r="G59">
            <v>4172872</v>
          </cell>
          <cell r="H59">
            <v>5007448</v>
          </cell>
          <cell r="I59">
            <v>4590159</v>
          </cell>
          <cell r="J59">
            <v>3338298</v>
          </cell>
          <cell r="K59">
            <v>3546942</v>
          </cell>
        </row>
        <row r="60">
          <cell r="B60">
            <v>11147223</v>
          </cell>
          <cell r="C60">
            <v>11357671</v>
          </cell>
          <cell r="D60">
            <v>11147223</v>
          </cell>
          <cell r="E60">
            <v>11357671</v>
          </cell>
          <cell r="F60">
            <v>11147223</v>
          </cell>
          <cell r="G60">
            <v>9388963</v>
          </cell>
          <cell r="H60">
            <v>8554390</v>
          </cell>
          <cell r="I60">
            <v>7928457</v>
          </cell>
          <cell r="J60">
            <v>7928457</v>
          </cell>
          <cell r="K60">
            <v>8554390</v>
          </cell>
        </row>
        <row r="61">
          <cell r="B61">
            <v>42031895.224691965</v>
          </cell>
          <cell r="C61">
            <v>47010701.406196252</v>
          </cell>
          <cell r="D61">
            <v>39484826.676754616</v>
          </cell>
          <cell r="E61">
            <v>40802338.114445545</v>
          </cell>
          <cell r="F61">
            <v>37037126.764425926</v>
          </cell>
          <cell r="G61">
            <v>0</v>
          </cell>
          <cell r="H61">
            <v>0</v>
          </cell>
          <cell r="I61">
            <v>0</v>
          </cell>
          <cell r="J61">
            <v>0</v>
          </cell>
          <cell r="K61">
            <v>0</v>
          </cell>
        </row>
        <row r="62">
          <cell r="B62">
            <v>5750000.0704225358</v>
          </cell>
          <cell r="C62">
            <v>6250000.2112676054</v>
          </cell>
          <cell r="D62">
            <v>5750000.0704225358</v>
          </cell>
          <cell r="E62">
            <v>6249999.7183098588</v>
          </cell>
          <cell r="F62">
            <v>5750000.0704225358</v>
          </cell>
          <cell r="G62">
            <v>0</v>
          </cell>
          <cell r="H62">
            <v>0</v>
          </cell>
          <cell r="I62">
            <v>0</v>
          </cell>
          <cell r="J62">
            <v>0</v>
          </cell>
          <cell r="K62">
            <v>0</v>
          </cell>
        </row>
        <row r="63">
          <cell r="B63">
            <v>730344</v>
          </cell>
          <cell r="C63">
            <v>2316086</v>
          </cell>
          <cell r="D63">
            <v>1217366</v>
          </cell>
          <cell r="E63">
            <v>1076487</v>
          </cell>
          <cell r="F63">
            <v>27349</v>
          </cell>
          <cell r="G63">
            <v>-1549047</v>
          </cell>
          <cell r="H63">
            <v>-1223903</v>
          </cell>
          <cell r="I63">
            <v>-598415</v>
          </cell>
          <cell r="J63">
            <v>-444306</v>
          </cell>
          <cell r="K63">
            <v>-945574</v>
          </cell>
        </row>
        <row r="64">
          <cell r="B64">
            <v>8004181</v>
          </cell>
          <cell r="C64">
            <v>8004181</v>
          </cell>
          <cell r="D64">
            <v>10120361</v>
          </cell>
          <cell r="E64">
            <v>8004181</v>
          </cell>
          <cell r="F64">
            <v>9023181</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26547370.154269423</v>
          </cell>
          <cell r="C66">
            <v>29440434.194928646</v>
          </cell>
          <cell r="D66">
            <v>21397099.606332082</v>
          </cell>
          <cell r="E66">
            <v>24471670.396135688</v>
          </cell>
          <cell r="F66">
            <v>21236596.694003388</v>
          </cell>
          <cell r="G66">
            <v>17514706</v>
          </cell>
          <cell r="H66">
            <v>18145865</v>
          </cell>
          <cell r="I66">
            <v>19360046</v>
          </cell>
          <cell r="J66">
            <v>19660213</v>
          </cell>
          <cell r="K66">
            <v>18686150</v>
          </cell>
        </row>
        <row r="67">
          <cell r="B67">
            <v>42031895.224691965</v>
          </cell>
          <cell r="C67">
            <v>47010701.406196252</v>
          </cell>
          <cell r="D67">
            <v>39484826.676754616</v>
          </cell>
          <cell r="E67">
            <v>40802338.114445545</v>
          </cell>
          <cell r="F67">
            <v>37037126.764425926</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23813332.203524027</v>
          </cell>
          <cell r="C69">
            <v>30562180.656706534</v>
          </cell>
          <cell r="D69">
            <v>29752662.574593235</v>
          </cell>
          <cell r="E69">
            <v>26576965.539652552</v>
          </cell>
          <cell r="F69">
            <v>21109104.61718002</v>
          </cell>
          <cell r="G69">
            <v>0</v>
          </cell>
          <cell r="H69">
            <v>0</v>
          </cell>
          <cell r="I69">
            <v>0</v>
          </cell>
          <cell r="J69">
            <v>0</v>
          </cell>
          <cell r="K69">
            <v>0</v>
          </cell>
        </row>
        <row r="70">
          <cell r="B70">
            <v>1417726.6489130855</v>
          </cell>
          <cell r="C70">
            <v>4495930.253849782</v>
          </cell>
          <cell r="D70">
            <v>2363121.8730064146</v>
          </cell>
          <cell r="E70">
            <v>2089649.8523182198</v>
          </cell>
          <cell r="F70">
            <v>53090.371053390205</v>
          </cell>
          <cell r="G70">
            <v>-167398</v>
          </cell>
          <cell r="H70">
            <v>-160426</v>
          </cell>
          <cell r="I70">
            <v>-155197</v>
          </cell>
          <cell r="J70">
            <v>-155197</v>
          </cell>
          <cell r="K70">
            <v>-160426</v>
          </cell>
        </row>
        <row r="71">
          <cell r="B71">
            <v>1.0286501814032156</v>
          </cell>
          <cell r="C71">
            <v>1.0096685939757961</v>
          </cell>
          <cell r="D71">
            <v>0.98159723228735907</v>
          </cell>
          <cell r="E71">
            <v>0.9984867600462709</v>
          </cell>
          <cell r="F71">
            <v>0.98159723228735907</v>
          </cell>
          <cell r="G71">
            <v>0</v>
          </cell>
          <cell r="H71">
            <v>0</v>
          </cell>
          <cell r="I71">
            <v>0</v>
          </cell>
          <cell r="J71">
            <v>0</v>
          </cell>
          <cell r="K71">
            <v>0</v>
          </cell>
        </row>
        <row r="72">
          <cell r="B72">
            <v>1.0623305040220956</v>
          </cell>
          <cell r="C72">
            <v>0.98193164789210874</v>
          </cell>
          <cell r="D72">
            <v>0.98857008555421777</v>
          </cell>
          <cell r="E72">
            <v>0.99703778159433021</v>
          </cell>
          <cell r="F72">
            <v>0.97012998093724834</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39420</v>
          </cell>
        </row>
        <row r="86">
          <cell r="B86">
            <v>19363</v>
          </cell>
        </row>
        <row r="87">
          <cell r="B87">
            <v>13535</v>
          </cell>
        </row>
        <row r="88">
          <cell r="B88">
            <v>27634</v>
          </cell>
        </row>
        <row r="89">
          <cell r="B89">
            <v>32868</v>
          </cell>
        </row>
        <row r="90">
          <cell r="B90">
            <v>72058</v>
          </cell>
        </row>
        <row r="91">
          <cell r="B91">
            <v>39420</v>
          </cell>
        </row>
        <row r="92">
          <cell r="B92">
            <v>19363</v>
          </cell>
        </row>
        <row r="93">
          <cell r="B93">
            <v>13535</v>
          </cell>
        </row>
        <row r="94">
          <cell r="B94">
            <v>27634</v>
          </cell>
        </row>
        <row r="95">
          <cell r="B95">
            <v>32868</v>
          </cell>
        </row>
        <row r="96">
          <cell r="B96">
            <v>72058</v>
          </cell>
        </row>
        <row r="97">
          <cell r="B97">
            <v>0</v>
          </cell>
        </row>
        <row r="98">
          <cell r="B98">
            <v>0</v>
          </cell>
        </row>
        <row r="99">
          <cell r="B99">
            <v>0</v>
          </cell>
        </row>
        <row r="100">
          <cell r="B100">
            <v>0</v>
          </cell>
        </row>
        <row r="101">
          <cell r="B101">
            <v>0</v>
          </cell>
        </row>
        <row r="102">
          <cell r="B102">
            <v>0</v>
          </cell>
        </row>
        <row r="103">
          <cell r="B103">
            <v>149007600</v>
          </cell>
        </row>
        <row r="104">
          <cell r="B104">
            <v>7406347.5</v>
          </cell>
        </row>
        <row r="105">
          <cell r="B105">
            <v>4872600</v>
          </cell>
        </row>
        <row r="106">
          <cell r="B106">
            <v>795859.2</v>
          </cell>
        </row>
        <row r="107">
          <cell r="B107">
            <v>1331154</v>
          </cell>
        </row>
        <row r="108">
          <cell r="B108">
            <v>2983201.2</v>
          </cell>
        </row>
        <row r="109">
          <cell r="B109">
            <v>1773.6299598287053</v>
          </cell>
        </row>
        <row r="110">
          <cell r="B110">
            <v>262.66509665787589</v>
          </cell>
        </row>
        <row r="111">
          <cell r="B111">
            <v>143.09968994072509</v>
          </cell>
        </row>
        <row r="112">
          <cell r="B112">
            <v>13.075578121500957</v>
          </cell>
        </row>
        <row r="113">
          <cell r="B113">
            <v>15.566164430358283</v>
          </cell>
        </row>
        <row r="114">
          <cell r="B114">
            <v>20.754885907144377</v>
          </cell>
        </row>
        <row r="115">
          <cell r="B115">
            <v>12000032</v>
          </cell>
        </row>
        <row r="116">
          <cell r="B116">
            <v>800004.3</v>
          </cell>
        </row>
        <row r="117">
          <cell r="B117">
            <v>799999.6</v>
          </cell>
        </row>
        <row r="118">
          <cell r="B118">
            <v>119999.88</v>
          </cell>
        </row>
        <row r="119">
          <cell r="B119">
            <v>249999.75</v>
          </cell>
        </row>
        <row r="120">
          <cell r="B120">
            <v>450000</v>
          </cell>
        </row>
        <row r="121">
          <cell r="B121">
            <v>13410684</v>
          </cell>
        </row>
        <row r="122">
          <cell r="B122">
            <v>511037.97749999992</v>
          </cell>
        </row>
        <row r="123">
          <cell r="B123">
            <v>0</v>
          </cell>
        </row>
        <row r="124">
          <cell r="B124">
            <v>91523.808000000005</v>
          </cell>
        </row>
        <row r="125">
          <cell r="B125">
            <v>153082.71</v>
          </cell>
        </row>
        <row r="126">
          <cell r="B126">
            <v>171534.06899999999</v>
          </cell>
        </row>
        <row r="127">
          <cell r="B127">
            <v>38566</v>
          </cell>
        </row>
        <row r="128">
          <cell r="B128">
            <v>25908</v>
          </cell>
        </row>
        <row r="129">
          <cell r="B129">
            <v>16302</v>
          </cell>
        </row>
        <row r="130">
          <cell r="B130">
            <v>32906</v>
          </cell>
        </row>
        <row r="131">
          <cell r="B131">
            <v>42372</v>
          </cell>
        </row>
        <row r="132">
          <cell r="B132">
            <v>87284</v>
          </cell>
        </row>
        <row r="133">
          <cell r="B133">
            <v>38566</v>
          </cell>
        </row>
        <row r="134">
          <cell r="B134">
            <v>25908</v>
          </cell>
        </row>
        <row r="135">
          <cell r="B135">
            <v>16302</v>
          </cell>
        </row>
        <row r="136">
          <cell r="B136">
            <v>32906</v>
          </cell>
        </row>
        <row r="137">
          <cell r="B137">
            <v>42372</v>
          </cell>
        </row>
        <row r="138">
          <cell r="B138">
            <v>87284</v>
          </cell>
        </row>
        <row r="139">
          <cell r="B139">
            <v>0</v>
          </cell>
        </row>
        <row r="140">
          <cell r="B140">
            <v>0</v>
          </cell>
        </row>
        <row r="141">
          <cell r="B141">
            <v>0</v>
          </cell>
        </row>
        <row r="142">
          <cell r="B142">
            <v>0</v>
          </cell>
        </row>
        <row r="143">
          <cell r="B143">
            <v>0</v>
          </cell>
        </row>
        <row r="144">
          <cell r="B144">
            <v>0</v>
          </cell>
        </row>
        <row r="145">
          <cell r="B145">
            <v>225611100.00000003</v>
          </cell>
        </row>
        <row r="146">
          <cell r="B146">
            <v>12824460</v>
          </cell>
        </row>
        <row r="147">
          <cell r="B147">
            <v>7702695</v>
          </cell>
        </row>
        <row r="148">
          <cell r="B148">
            <v>1303077.6000000001</v>
          </cell>
        </row>
        <row r="149">
          <cell r="B149">
            <v>2326222.7999999998</v>
          </cell>
        </row>
        <row r="150">
          <cell r="B150">
            <v>4949002.8</v>
          </cell>
        </row>
        <row r="151">
          <cell r="B151">
            <v>2868.5387546006077</v>
          </cell>
        </row>
        <row r="152">
          <cell r="B152">
            <v>393.5634850180395</v>
          </cell>
        </row>
        <row r="153">
          <cell r="B153">
            <v>231.43892224618537</v>
          </cell>
        </row>
        <row r="154">
          <cell r="B154">
            <v>20.347129720436168</v>
          </cell>
        </row>
        <row r="155">
          <cell r="B155">
            <v>24.222773476709726</v>
          </cell>
        </row>
        <row r="156">
          <cell r="B156">
            <v>31.997031302279634</v>
          </cell>
        </row>
        <row r="157">
          <cell r="B157">
            <v>23000032</v>
          </cell>
        </row>
        <row r="158">
          <cell r="B158">
            <v>1499997.3</v>
          </cell>
        </row>
        <row r="159">
          <cell r="B159">
            <v>1100003</v>
          </cell>
        </row>
        <row r="160">
          <cell r="B160">
            <v>159999.84</v>
          </cell>
        </row>
        <row r="161">
          <cell r="B161">
            <v>549999.75</v>
          </cell>
        </row>
        <row r="162">
          <cell r="B162">
            <v>700000</v>
          </cell>
        </row>
        <row r="163">
          <cell r="B163">
            <v>20304999.000000004</v>
          </cell>
        </row>
        <row r="164">
          <cell r="B164">
            <v>0</v>
          </cell>
        </row>
        <row r="165">
          <cell r="B165">
            <v>708647.94</v>
          </cell>
        </row>
        <row r="166">
          <cell r="B166">
            <v>149853.924</v>
          </cell>
        </row>
        <row r="167">
          <cell r="B167">
            <v>267515.62199999997</v>
          </cell>
        </row>
        <row r="168">
          <cell r="B168">
            <v>0</v>
          </cell>
        </row>
        <row r="169">
          <cell r="B169">
            <v>3</v>
          </cell>
        </row>
        <row r="170">
          <cell r="B170">
            <v>6</v>
          </cell>
        </row>
        <row r="171">
          <cell r="B171">
            <v>201854</v>
          </cell>
        </row>
        <row r="172">
          <cell r="B172">
            <v>8437590</v>
          </cell>
        </row>
        <row r="173">
          <cell r="B173">
            <v>19962410.999999996</v>
          </cell>
        </row>
        <row r="174">
          <cell r="B174">
            <v>301568</v>
          </cell>
        </row>
        <row r="175">
          <cell r="B175">
            <v>8437590</v>
          </cell>
        </row>
        <row r="176">
          <cell r="B176">
            <v>29866655</v>
          </cell>
        </row>
        <row r="177">
          <cell r="B177">
            <v>297798</v>
          </cell>
        </row>
        <row r="178">
          <cell r="B178">
            <v>8356796.3408450708</v>
          </cell>
        </row>
        <row r="179">
          <cell r="B179">
            <v>29083745.699999999</v>
          </cell>
        </row>
        <row r="180">
          <cell r="B180">
            <v>241076</v>
          </cell>
        </row>
        <row r="181">
          <cell r="B181">
            <v>1896349</v>
          </cell>
        </row>
        <row r="182">
          <cell r="B182">
            <v>5603651</v>
          </cell>
        </row>
        <row r="183">
          <cell r="B183">
            <v>323162</v>
          </cell>
        </row>
        <row r="184">
          <cell r="B184">
            <v>1896349</v>
          </cell>
        </row>
        <row r="185">
          <cell r="B185">
            <v>7505928</v>
          </cell>
        </row>
        <row r="186">
          <cell r="B186">
            <v>319123</v>
          </cell>
        </row>
        <row r="187">
          <cell r="B187">
            <v>1882399</v>
          </cell>
        </row>
        <row r="188">
          <cell r="B188">
            <v>7427864</v>
          </cell>
        </row>
        <row r="189">
          <cell r="B189">
            <v>0</v>
          </cell>
        </row>
        <row r="190">
          <cell r="B190">
            <v>0</v>
          </cell>
        </row>
        <row r="191">
          <cell r="B191">
            <v>0</v>
          </cell>
        </row>
        <row r="192">
          <cell r="B192">
            <v>172887</v>
          </cell>
        </row>
        <row r="193">
          <cell r="B193">
            <v>24324465.099999998</v>
          </cell>
        </row>
        <row r="194">
          <cell r="B194">
            <v>140.69575534792475</v>
          </cell>
        </row>
        <row r="195">
          <cell r="B195">
            <v>0</v>
          </cell>
        </row>
        <row r="196">
          <cell r="B196">
            <v>0</v>
          </cell>
        </row>
        <row r="197">
          <cell r="B197">
            <v>0</v>
          </cell>
        </row>
        <row r="198">
          <cell r="B198">
            <v>0</v>
          </cell>
        </row>
        <row r="199">
          <cell r="B199">
            <v>0</v>
          </cell>
        </row>
        <row r="200">
          <cell r="B200">
            <v>0</v>
          </cell>
        </row>
        <row r="201">
          <cell r="B201">
            <v>39245</v>
          </cell>
        </row>
        <row r="202">
          <cell r="B202">
            <v>1220932</v>
          </cell>
        </row>
        <row r="203">
          <cell r="B203">
            <v>31.110521163450532</v>
          </cell>
        </row>
        <row r="204">
          <cell r="B204">
            <v>0</v>
          </cell>
        </row>
        <row r="205">
          <cell r="B205">
            <v>0</v>
          </cell>
        </row>
        <row r="206">
          <cell r="B206">
            <v>0</v>
          </cell>
        </row>
        <row r="207">
          <cell r="B207">
            <v>92152</v>
          </cell>
        </row>
        <row r="208">
          <cell r="B208">
            <v>172017</v>
          </cell>
        </row>
        <row r="209">
          <cell r="B209">
            <v>0</v>
          </cell>
        </row>
        <row r="210">
          <cell r="B210">
            <v>0</v>
          </cell>
        </row>
        <row r="211">
          <cell r="B211">
            <v>427205.4</v>
          </cell>
        </row>
        <row r="212">
          <cell r="B212">
            <v>583630</v>
          </cell>
        </row>
        <row r="213">
          <cell r="B213">
            <v>23813332.203524027</v>
          </cell>
        </row>
        <row r="214">
          <cell r="B214">
            <v>253260</v>
          </cell>
        </row>
        <row r="215">
          <cell r="B215">
            <v>-186343.91904158343</v>
          </cell>
        </row>
        <row r="216">
          <cell r="B216">
            <v>23880248.284482442</v>
          </cell>
        </row>
        <row r="217">
          <cell r="B217">
            <v>11377610</v>
          </cell>
        </row>
        <row r="218">
          <cell r="B218">
            <v>691374.4</v>
          </cell>
        </row>
        <row r="219">
          <cell r="B219">
            <v>3513436</v>
          </cell>
        </row>
        <row r="220">
          <cell r="B220">
            <v>657906</v>
          </cell>
        </row>
        <row r="221">
          <cell r="B221">
            <v>2500000</v>
          </cell>
        </row>
        <row r="222">
          <cell r="B222">
            <v>149244</v>
          </cell>
        </row>
        <row r="223">
          <cell r="B223">
            <v>141105</v>
          </cell>
        </row>
        <row r="224">
          <cell r="B224">
            <v>0</v>
          </cell>
        </row>
        <row r="225">
          <cell r="B225">
            <v>0</v>
          </cell>
        </row>
        <row r="226">
          <cell r="B226">
            <v>700000</v>
          </cell>
        </row>
        <row r="227">
          <cell r="B227">
            <v>160000</v>
          </cell>
        </row>
        <row r="228">
          <cell r="B228">
            <v>50000</v>
          </cell>
        </row>
        <row r="229">
          <cell r="B229">
            <v>151541</v>
          </cell>
        </row>
        <row r="230">
          <cell r="B230">
            <v>1639961.2355693586</v>
          </cell>
        </row>
        <row r="231">
          <cell r="B231">
            <v>21732177.635569356</v>
          </cell>
        </row>
        <row r="232">
          <cell r="B232">
            <v>2148070.6489130855</v>
          </cell>
        </row>
        <row r="233">
          <cell r="B233">
            <v>730344</v>
          </cell>
        </row>
        <row r="234">
          <cell r="B234">
            <v>1417726.6489130855</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1.9</v>
          </cell>
        </row>
        <row r="243">
          <cell r="B243">
            <v>55094740</v>
          </cell>
        </row>
        <row r="244">
          <cell r="B244">
            <v>47090559</v>
          </cell>
        </row>
        <row r="245">
          <cell r="B245">
            <v>45000</v>
          </cell>
        </row>
        <row r="246">
          <cell r="B246">
            <v>0</v>
          </cell>
        </row>
        <row r="247">
          <cell r="B247">
            <v>1.6</v>
          </cell>
        </row>
        <row r="248">
          <cell r="B248">
            <v>1.6</v>
          </cell>
        </row>
        <row r="249">
          <cell r="B249">
            <v>400</v>
          </cell>
        </row>
        <row r="250">
          <cell r="B250">
            <v>-2</v>
          </cell>
        </row>
        <row r="251">
          <cell r="B251">
            <v>-2</v>
          </cell>
        </row>
        <row r="252">
          <cell r="B252">
            <v>-1</v>
          </cell>
        </row>
        <row r="253">
          <cell r="B253">
            <v>-1</v>
          </cell>
        </row>
        <row r="254">
          <cell r="B254">
            <v>-52246.603970741904</v>
          </cell>
        </row>
        <row r="255">
          <cell r="B255">
            <v>-2601.6260162601534</v>
          </cell>
        </row>
        <row r="256">
          <cell r="B256">
            <v>8164.9316186976648</v>
          </cell>
        </row>
        <row r="257">
          <cell r="B257">
            <v>-72150.072150072214</v>
          </cell>
        </row>
        <row r="258">
          <cell r="B258">
            <v>-67510.548523206817</v>
          </cell>
        </row>
        <row r="259">
          <cell r="B259">
            <v>5</v>
          </cell>
        </row>
        <row r="260">
          <cell r="B260">
            <v>14.154009122612146</v>
          </cell>
        </row>
        <row r="261">
          <cell r="B261">
            <v>23.275865418663024</v>
          </cell>
        </row>
        <row r="262">
          <cell r="B262">
            <v>88</v>
          </cell>
        </row>
        <row r="263">
          <cell r="B263">
            <v>86</v>
          </cell>
        </row>
        <row r="264">
          <cell r="B264">
            <v>297798</v>
          </cell>
        </row>
        <row r="265">
          <cell r="B265">
            <v>319123</v>
          </cell>
        </row>
        <row r="266">
          <cell r="B266">
            <v>3</v>
          </cell>
        </row>
        <row r="267">
          <cell r="B267">
            <v>6</v>
          </cell>
        </row>
        <row r="268">
          <cell r="B268">
            <v>714715.2</v>
          </cell>
        </row>
        <row r="269">
          <cell r="B269">
            <v>957369</v>
          </cell>
        </row>
        <row r="270">
          <cell r="B270">
            <v>727895.28656634979</v>
          </cell>
        </row>
        <row r="271">
          <cell r="B271">
            <v>0.73217796213049646</v>
          </cell>
        </row>
        <row r="272">
          <cell r="B272">
            <v>0.65776483017011556</v>
          </cell>
        </row>
        <row r="273">
          <cell r="B273">
            <v>0.31000185159882815</v>
          </cell>
        </row>
        <row r="274">
          <cell r="B274">
            <v>0.28429362476505993</v>
          </cell>
        </row>
        <row r="275">
          <cell r="B275">
            <v>0.36470806070450368</v>
          </cell>
        </row>
        <row r="276">
          <cell r="B276">
            <v>0.33446308795889401</v>
          </cell>
        </row>
        <row r="277">
          <cell r="B277">
            <v>1546967.6489130855</v>
          </cell>
        </row>
        <row r="278">
          <cell r="B278">
            <v>0.29056062176445085</v>
          </cell>
        </row>
        <row r="279">
          <cell r="B279">
            <v>0.22514294707612972</v>
          </cell>
        </row>
        <row r="280">
          <cell r="B280">
            <v>0.77485705292387019</v>
          </cell>
        </row>
        <row r="281">
          <cell r="B281">
            <v>5.0160000000000003E-2</v>
          </cell>
        </row>
        <row r="282">
          <cell r="B282">
            <v>0.10435840932646677</v>
          </cell>
        </row>
        <row r="283">
          <cell r="B283">
            <v>8004181</v>
          </cell>
        </row>
        <row r="284">
          <cell r="B284">
            <v>27547370.154269423</v>
          </cell>
        </row>
        <row r="285">
          <cell r="B285">
            <v>819072.36234673567</v>
          </cell>
        </row>
        <row r="286">
          <cell r="B286">
            <v>3000000</v>
          </cell>
        </row>
        <row r="287">
          <cell r="B287">
            <v>0</v>
          </cell>
        </row>
        <row r="288">
          <cell r="B288">
            <v>0</v>
          </cell>
        </row>
        <row r="289">
          <cell r="B289">
            <v>727895.28656634979</v>
          </cell>
        </row>
        <row r="290">
          <cell r="B290">
            <v>9.2156019723867638E-2</v>
          </cell>
        </row>
        <row r="291">
          <cell r="B291">
            <v>0.17405346306272865</v>
          </cell>
        </row>
      </sheetData>
      <sheetData sheetId="6">
        <row r="3">
          <cell r="B3">
            <v>240805</v>
          </cell>
          <cell r="C3">
            <v>119191</v>
          </cell>
          <cell r="D3">
            <v>79297</v>
          </cell>
          <cell r="E3">
            <v>165803</v>
          </cell>
          <cell r="F3">
            <v>206016</v>
          </cell>
          <cell r="G3">
            <v>479034</v>
          </cell>
          <cell r="H3">
            <v>1290146</v>
          </cell>
        </row>
        <row r="4">
          <cell r="B4">
            <v>240805</v>
          </cell>
          <cell r="C4">
            <v>119191</v>
          </cell>
          <cell r="D4">
            <v>79297</v>
          </cell>
          <cell r="E4">
            <v>165803</v>
          </cell>
          <cell r="F4">
            <v>206016</v>
          </cell>
          <cell r="G4">
            <v>479034</v>
          </cell>
          <cell r="H4">
            <v>1290146</v>
          </cell>
        </row>
        <row r="5">
          <cell r="B5">
            <v>0</v>
          </cell>
          <cell r="C5">
            <v>0</v>
          </cell>
          <cell r="D5">
            <v>79297</v>
          </cell>
          <cell r="E5">
            <v>0</v>
          </cell>
          <cell r="F5">
            <v>0</v>
          </cell>
          <cell r="G5">
            <v>0</v>
          </cell>
        </row>
        <row r="6">
          <cell r="B6">
            <v>240805</v>
          </cell>
          <cell r="C6">
            <v>119191</v>
          </cell>
          <cell r="D6">
            <v>0</v>
          </cell>
          <cell r="E6">
            <v>165803</v>
          </cell>
          <cell r="F6">
            <v>206016</v>
          </cell>
          <cell r="G6">
            <v>479034</v>
          </cell>
        </row>
        <row r="7">
          <cell r="B7">
            <v>0</v>
          </cell>
          <cell r="C7">
            <v>0</v>
          </cell>
          <cell r="D7">
            <v>1210849</v>
          </cell>
          <cell r="E7">
            <v>0</v>
          </cell>
          <cell r="F7">
            <v>0</v>
          </cell>
          <cell r="G7">
            <v>0</v>
          </cell>
        </row>
        <row r="8">
          <cell r="B8">
            <v>216853</v>
          </cell>
          <cell r="C8">
            <v>131078</v>
          </cell>
          <cell r="D8">
            <v>83345</v>
          </cell>
          <cell r="E8">
            <v>163272</v>
          </cell>
          <cell r="F8">
            <v>214997</v>
          </cell>
          <cell r="G8">
            <v>482004</v>
          </cell>
          <cell r="H8">
            <v>1291549</v>
          </cell>
        </row>
        <row r="9">
          <cell r="B9">
            <v>216853</v>
          </cell>
          <cell r="C9">
            <v>131078</v>
          </cell>
          <cell r="D9">
            <v>83345</v>
          </cell>
          <cell r="E9">
            <v>163272</v>
          </cell>
          <cell r="F9">
            <v>214997</v>
          </cell>
          <cell r="G9">
            <v>482004</v>
          </cell>
          <cell r="H9">
            <v>1291549</v>
          </cell>
        </row>
        <row r="10">
          <cell r="B10">
            <v>0</v>
          </cell>
          <cell r="C10">
            <v>0</v>
          </cell>
          <cell r="D10">
            <v>0</v>
          </cell>
          <cell r="E10">
            <v>0</v>
          </cell>
          <cell r="F10">
            <v>0</v>
          </cell>
          <cell r="G10">
            <v>482004</v>
          </cell>
        </row>
        <row r="11">
          <cell r="B11">
            <v>216853</v>
          </cell>
          <cell r="C11">
            <v>131078</v>
          </cell>
          <cell r="D11">
            <v>83345</v>
          </cell>
          <cell r="E11">
            <v>163272</v>
          </cell>
          <cell r="F11">
            <v>214997</v>
          </cell>
          <cell r="G11">
            <v>0</v>
          </cell>
        </row>
        <row r="12">
          <cell r="B12">
            <v>0</v>
          </cell>
          <cell r="C12">
            <v>0</v>
          </cell>
          <cell r="D12">
            <v>0</v>
          </cell>
          <cell r="E12">
            <v>0</v>
          </cell>
          <cell r="F12">
            <v>0</v>
          </cell>
          <cell r="G12">
            <v>809545</v>
          </cell>
        </row>
        <row r="13">
          <cell r="B13">
            <v>3780</v>
          </cell>
          <cell r="C13">
            <v>382.5</v>
          </cell>
          <cell r="D13">
            <v>360</v>
          </cell>
          <cell r="E13">
            <v>28.8</v>
          </cell>
          <cell r="F13">
            <v>40.5</v>
          </cell>
          <cell r="G13">
            <v>41.4</v>
          </cell>
        </row>
        <row r="14">
          <cell r="B14">
            <v>4410</v>
          </cell>
          <cell r="C14">
            <v>418.5</v>
          </cell>
          <cell r="D14">
            <v>378</v>
          </cell>
          <cell r="E14">
            <v>28.35</v>
          </cell>
          <cell r="F14">
            <v>40.5</v>
          </cell>
          <cell r="G14">
            <v>42.3</v>
          </cell>
        </row>
        <row r="15">
          <cell r="B15">
            <v>3780</v>
          </cell>
          <cell r="C15">
            <v>382.5</v>
          </cell>
          <cell r="D15">
            <v>360</v>
          </cell>
          <cell r="E15">
            <v>28.8</v>
          </cell>
          <cell r="F15">
            <v>40.5</v>
          </cell>
          <cell r="G15">
            <v>41.4</v>
          </cell>
        </row>
        <row r="16">
          <cell r="B16">
            <v>3960</v>
          </cell>
          <cell r="C16">
            <v>382.5</v>
          </cell>
          <cell r="D16">
            <v>360</v>
          </cell>
          <cell r="E16">
            <v>31.5</v>
          </cell>
          <cell r="F16">
            <v>42.3</v>
          </cell>
          <cell r="G16">
            <v>43.2</v>
          </cell>
        </row>
        <row r="17">
          <cell r="B17">
            <v>3780</v>
          </cell>
          <cell r="C17">
            <v>382.5</v>
          </cell>
          <cell r="D17">
            <v>360</v>
          </cell>
          <cell r="E17">
            <v>28.8</v>
          </cell>
          <cell r="F17">
            <v>40.5</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5850</v>
          </cell>
          <cell r="C23">
            <v>495</v>
          </cell>
          <cell r="D23">
            <v>472.5</v>
          </cell>
          <cell r="E23">
            <v>39.6</v>
          </cell>
          <cell r="F23">
            <v>54.9</v>
          </cell>
          <cell r="G23">
            <v>56.7</v>
          </cell>
        </row>
        <row r="24">
          <cell r="B24">
            <v>6390</v>
          </cell>
          <cell r="C24">
            <v>540</v>
          </cell>
          <cell r="D24">
            <v>495</v>
          </cell>
          <cell r="E24">
            <v>41.4</v>
          </cell>
          <cell r="F24">
            <v>54</v>
          </cell>
          <cell r="G24">
            <v>56.7</v>
          </cell>
        </row>
        <row r="25">
          <cell r="B25">
            <v>5850</v>
          </cell>
          <cell r="C25">
            <v>495</v>
          </cell>
          <cell r="D25">
            <v>472.5</v>
          </cell>
          <cell r="E25">
            <v>39.6</v>
          </cell>
          <cell r="F25">
            <v>54.9</v>
          </cell>
          <cell r="G25">
            <v>56.7</v>
          </cell>
        </row>
        <row r="26">
          <cell r="B26">
            <v>6390</v>
          </cell>
          <cell r="C26">
            <v>540</v>
          </cell>
          <cell r="D26">
            <v>495</v>
          </cell>
          <cell r="E26">
            <v>41.4</v>
          </cell>
          <cell r="F26">
            <v>54</v>
          </cell>
          <cell r="G26">
            <v>56.7</v>
          </cell>
        </row>
        <row r="27">
          <cell r="B27">
            <v>5850</v>
          </cell>
          <cell r="C27">
            <v>495</v>
          </cell>
          <cell r="D27">
            <v>472.5</v>
          </cell>
          <cell r="E27">
            <v>39.6</v>
          </cell>
          <cell r="F27">
            <v>54.9</v>
          </cell>
          <cell r="G27">
            <v>56.7</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85000085</v>
          </cell>
          <cell r="C33">
            <v>4100004</v>
          </cell>
          <cell r="D33">
            <v>3800006</v>
          </cell>
          <cell r="E33">
            <v>699999.93</v>
          </cell>
          <cell r="F33">
            <v>1900000.5</v>
          </cell>
          <cell r="G33">
            <v>3900000</v>
          </cell>
          <cell r="H33">
            <v>9428971</v>
          </cell>
        </row>
        <row r="34">
          <cell r="B34">
            <v>114000045</v>
          </cell>
          <cell r="C34">
            <v>6200004</v>
          </cell>
          <cell r="D34">
            <v>4799998</v>
          </cell>
          <cell r="E34">
            <v>759999.24</v>
          </cell>
          <cell r="F34">
            <v>2750000.25</v>
          </cell>
          <cell r="G34">
            <v>3600000</v>
          </cell>
          <cell r="H34">
            <v>11016573</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12.3</v>
          </cell>
          <cell r="D47">
            <v>7.1</v>
          </cell>
          <cell r="E47">
            <v>0.63</v>
          </cell>
          <cell r="F47">
            <v>0.75</v>
          </cell>
          <cell r="G47">
            <v>1</v>
          </cell>
        </row>
        <row r="48">
          <cell r="B48">
            <v>86</v>
          </cell>
          <cell r="C48">
            <v>12</v>
          </cell>
          <cell r="D48">
            <v>6.9</v>
          </cell>
          <cell r="E48">
            <v>0.64</v>
          </cell>
          <cell r="F48">
            <v>0.77</v>
          </cell>
          <cell r="G48">
            <v>1</v>
          </cell>
        </row>
        <row r="49">
          <cell r="B49">
            <v>85</v>
          </cell>
          <cell r="C49">
            <v>12</v>
          </cell>
          <cell r="D49">
            <v>7</v>
          </cell>
          <cell r="E49">
            <v>0.63</v>
          </cell>
          <cell r="F49">
            <v>0.75</v>
          </cell>
          <cell r="G49">
            <v>1</v>
          </cell>
        </row>
        <row r="50">
          <cell r="B50">
            <v>85</v>
          </cell>
          <cell r="C50">
            <v>12.2</v>
          </cell>
          <cell r="D50">
            <v>6.9</v>
          </cell>
          <cell r="E50">
            <v>0.66</v>
          </cell>
          <cell r="F50">
            <v>0.79</v>
          </cell>
          <cell r="G50">
            <v>1</v>
          </cell>
        </row>
        <row r="51">
          <cell r="B51">
            <v>7.6000000000000068</v>
          </cell>
          <cell r="C51">
            <v>9.3933333333333415</v>
          </cell>
          <cell r="D51">
            <v>6.0628571428571476</v>
          </cell>
          <cell r="E51">
            <v>12.723809523809537</v>
          </cell>
          <cell r="F51">
            <v>13.338666666666676</v>
          </cell>
          <cell r="G51">
            <v>7.6</v>
          </cell>
        </row>
        <row r="52">
          <cell r="B52">
            <v>11647913.561017856</v>
          </cell>
          <cell r="C52">
            <v>15318375.146900095</v>
          </cell>
          <cell r="D52">
            <v>9591464.7401687503</v>
          </cell>
          <cell r="E52">
            <v>8768070.3841491491</v>
          </cell>
          <cell r="F52">
            <v>1496008.9019461572</v>
          </cell>
          <cell r="G52">
            <v>0</v>
          </cell>
          <cell r="H52">
            <v>0</v>
          </cell>
          <cell r="I52">
            <v>0</v>
          </cell>
          <cell r="J52">
            <v>0</v>
          </cell>
          <cell r="K52">
            <v>0</v>
          </cell>
        </row>
        <row r="53">
          <cell r="B53">
            <v>13003254</v>
          </cell>
          <cell r="C53">
            <v>14189360</v>
          </cell>
          <cell r="D53">
            <v>16724125</v>
          </cell>
          <cell r="E53">
            <v>17188780</v>
          </cell>
          <cell r="F53">
            <v>13041366</v>
          </cell>
          <cell r="G53">
            <v>0</v>
          </cell>
          <cell r="H53">
            <v>0</v>
          </cell>
          <cell r="I53">
            <v>0</v>
          </cell>
          <cell r="J53">
            <v>0</v>
          </cell>
          <cell r="K53">
            <v>0</v>
          </cell>
        </row>
        <row r="54">
          <cell r="B54">
            <v>3652027</v>
          </cell>
          <cell r="C54">
            <v>2147066</v>
          </cell>
          <cell r="D54">
            <v>3786723</v>
          </cell>
          <cell r="E54">
            <v>2210792</v>
          </cell>
          <cell r="F54">
            <v>6041618</v>
          </cell>
          <cell r="G54">
            <v>0</v>
          </cell>
          <cell r="H54">
            <v>0</v>
          </cell>
          <cell r="I54">
            <v>0</v>
          </cell>
          <cell r="J54">
            <v>0</v>
          </cell>
          <cell r="K54">
            <v>0</v>
          </cell>
        </row>
        <row r="55">
          <cell r="B55">
            <v>2818271</v>
          </cell>
          <cell r="C55">
            <v>4868697</v>
          </cell>
          <cell r="D55">
            <v>2808034</v>
          </cell>
          <cell r="E55">
            <v>4968132</v>
          </cell>
          <cell r="F55">
            <v>5375579</v>
          </cell>
          <cell r="G55">
            <v>0</v>
          </cell>
          <cell r="H55">
            <v>0</v>
          </cell>
          <cell r="I55">
            <v>0</v>
          </cell>
          <cell r="J55">
            <v>0</v>
          </cell>
          <cell r="K55">
            <v>0</v>
          </cell>
        </row>
        <row r="56">
          <cell r="B56">
            <v>6470298</v>
          </cell>
          <cell r="C56">
            <v>7015763</v>
          </cell>
          <cell r="D56">
            <v>6594757</v>
          </cell>
          <cell r="E56">
            <v>7178924</v>
          </cell>
          <cell r="F56">
            <v>11417197</v>
          </cell>
          <cell r="G56">
            <v>0</v>
          </cell>
          <cell r="H56">
            <v>0</v>
          </cell>
          <cell r="I56">
            <v>0</v>
          </cell>
          <cell r="J56">
            <v>0</v>
          </cell>
          <cell r="K56">
            <v>0</v>
          </cell>
        </row>
        <row r="57">
          <cell r="B57">
            <v>1757396</v>
          </cell>
          <cell r="C57">
            <v>1757396</v>
          </cell>
          <cell r="D57">
            <v>1757396</v>
          </cell>
          <cell r="E57">
            <v>1757396</v>
          </cell>
          <cell r="F57">
            <v>1846743</v>
          </cell>
          <cell r="G57">
            <v>848679</v>
          </cell>
          <cell r="H57">
            <v>848679</v>
          </cell>
          <cell r="I57">
            <v>848679</v>
          </cell>
          <cell r="J57">
            <v>848679</v>
          </cell>
          <cell r="K57">
            <v>848679</v>
          </cell>
        </row>
        <row r="58">
          <cell r="B58">
            <v>4705208</v>
          </cell>
          <cell r="C58">
            <v>4872236</v>
          </cell>
          <cell r="D58">
            <v>4705208</v>
          </cell>
          <cell r="E58">
            <v>4872236</v>
          </cell>
          <cell r="F58">
            <v>4705208</v>
          </cell>
          <cell r="G58">
            <v>5150890</v>
          </cell>
          <cell r="H58">
            <v>3502605</v>
          </cell>
          <cell r="I58">
            <v>3296569</v>
          </cell>
          <cell r="J58">
            <v>4532782</v>
          </cell>
          <cell r="K58">
            <v>4944855</v>
          </cell>
        </row>
        <row r="59">
          <cell r="B59">
            <v>6302674</v>
          </cell>
          <cell r="C59">
            <v>6343464</v>
          </cell>
          <cell r="D59">
            <v>6302674</v>
          </cell>
          <cell r="E59">
            <v>6343464</v>
          </cell>
          <cell r="F59">
            <v>6302674</v>
          </cell>
          <cell r="G59">
            <v>4120711</v>
          </cell>
          <cell r="H59">
            <v>4944855</v>
          </cell>
          <cell r="I59">
            <v>4532782</v>
          </cell>
          <cell r="J59">
            <v>3296569</v>
          </cell>
          <cell r="K59">
            <v>3502605</v>
          </cell>
        </row>
        <row r="60">
          <cell r="B60">
            <v>11007882</v>
          </cell>
          <cell r="C60">
            <v>11215700</v>
          </cell>
          <cell r="D60">
            <v>11007882</v>
          </cell>
          <cell r="E60">
            <v>11215700</v>
          </cell>
          <cell r="F60">
            <v>11007882</v>
          </cell>
          <cell r="G60">
            <v>9271601</v>
          </cell>
          <cell r="H60">
            <v>8447460</v>
          </cell>
          <cell r="I60">
            <v>7829351</v>
          </cell>
          <cell r="J60">
            <v>7829351</v>
          </cell>
          <cell r="K60">
            <v>8447460</v>
          </cell>
        </row>
        <row r="61">
          <cell r="B61">
            <v>43886743.561017856</v>
          </cell>
          <cell r="C61">
            <v>49496594.146900095</v>
          </cell>
          <cell r="D61">
            <v>45675624.74016875</v>
          </cell>
          <cell r="E61">
            <v>46108870.384149149</v>
          </cell>
          <cell r="F61">
            <v>38809196.901946157</v>
          </cell>
          <cell r="G61">
            <v>0</v>
          </cell>
          <cell r="H61">
            <v>0</v>
          </cell>
          <cell r="I61">
            <v>0</v>
          </cell>
          <cell r="J61">
            <v>0</v>
          </cell>
          <cell r="K61">
            <v>0</v>
          </cell>
        </row>
        <row r="62">
          <cell r="B62">
            <v>6749999.9464285709</v>
          </cell>
          <cell r="C62">
            <v>6534793.3571428573</v>
          </cell>
          <cell r="D62">
            <v>6749999.9464285709</v>
          </cell>
          <cell r="E62">
            <v>6500000.0964285713</v>
          </cell>
          <cell r="F62">
            <v>5749999.9464285709</v>
          </cell>
          <cell r="G62">
            <v>0</v>
          </cell>
          <cell r="H62">
            <v>0</v>
          </cell>
          <cell r="I62">
            <v>0</v>
          </cell>
          <cell r="J62">
            <v>0</v>
          </cell>
          <cell r="K62">
            <v>0</v>
          </cell>
        </row>
        <row r="63">
          <cell r="B63">
            <v>924066</v>
          </cell>
          <cell r="C63">
            <v>2967533</v>
          </cell>
          <cell r="D63">
            <v>2871640</v>
          </cell>
          <cell r="E63">
            <v>2698781</v>
          </cell>
          <cell r="F63">
            <v>526343</v>
          </cell>
          <cell r="G63">
            <v>-1632485</v>
          </cell>
          <cell r="H63">
            <v>-1303794</v>
          </cell>
          <cell r="I63">
            <v>-675646</v>
          </cell>
          <cell r="J63">
            <v>-521537</v>
          </cell>
          <cell r="K63">
            <v>-1025465</v>
          </cell>
        </row>
        <row r="64">
          <cell r="B64">
            <v>15289260</v>
          </cell>
          <cell r="C64">
            <v>15289260</v>
          </cell>
          <cell r="D64">
            <v>17445648</v>
          </cell>
          <cell r="E64">
            <v>15289260</v>
          </cell>
          <cell r="F64">
            <v>16327621</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19923417.614589289</v>
          </cell>
          <cell r="C66">
            <v>23705007.789757233</v>
          </cell>
          <cell r="D66">
            <v>17608336.793740187</v>
          </cell>
          <cell r="E66">
            <v>20620829.287720576</v>
          </cell>
          <cell r="F66">
            <v>15205232.955517583</v>
          </cell>
          <cell r="G66">
            <v>17352736</v>
          </cell>
          <cell r="H66">
            <v>17990780</v>
          </cell>
          <cell r="I66">
            <v>19210125</v>
          </cell>
          <cell r="J66">
            <v>19510292</v>
          </cell>
          <cell r="K66">
            <v>18531065</v>
          </cell>
        </row>
        <row r="67">
          <cell r="B67">
            <v>43886743.561017856</v>
          </cell>
          <cell r="C67">
            <v>49496594.146900095</v>
          </cell>
          <cell r="D67">
            <v>45675624.74016875</v>
          </cell>
          <cell r="E67">
            <v>46108870.384149149</v>
          </cell>
          <cell r="F67">
            <v>38809196.901946157</v>
          </cell>
          <cell r="G67">
            <v>0</v>
          </cell>
          <cell r="H67">
            <v>0</v>
          </cell>
          <cell r="I67">
            <v>0</v>
          </cell>
          <cell r="J67">
            <v>0</v>
          </cell>
          <cell r="K67">
            <v>0</v>
          </cell>
        </row>
        <row r="68">
          <cell r="B68">
            <v>7000000</v>
          </cell>
          <cell r="C68">
            <v>7000000</v>
          </cell>
          <cell r="D68">
            <v>7000000</v>
          </cell>
          <cell r="E68">
            <v>7000000</v>
          </cell>
          <cell r="F68">
            <v>7000000</v>
          </cell>
          <cell r="G68">
            <v>0</v>
          </cell>
          <cell r="H68">
            <v>0</v>
          </cell>
          <cell r="I68">
            <v>0</v>
          </cell>
          <cell r="J68">
            <v>0</v>
          </cell>
          <cell r="K68">
            <v>0</v>
          </cell>
        </row>
        <row r="69">
          <cell r="B69">
            <v>24927112.442436974</v>
          </cell>
          <cell r="C69">
            <v>23596795.675000001</v>
          </cell>
          <cell r="D69">
            <v>31806553.690336138</v>
          </cell>
          <cell r="E69">
            <v>32066678.609033614</v>
          </cell>
          <cell r="F69">
            <v>25919265.24894958</v>
          </cell>
          <cell r="G69">
            <v>0</v>
          </cell>
          <cell r="H69">
            <v>0</v>
          </cell>
          <cell r="I69">
            <v>0</v>
          </cell>
          <cell r="J69">
            <v>0</v>
          </cell>
          <cell r="K69">
            <v>0</v>
          </cell>
        </row>
        <row r="70">
          <cell r="B70">
            <v>376047.46031986549</v>
          </cell>
          <cell r="C70">
            <v>1264573.594828587</v>
          </cell>
          <cell r="D70">
            <v>3211237.1874081045</v>
          </cell>
          <cell r="E70">
            <v>3149158.8915848881</v>
          </cell>
          <cell r="F70">
            <v>968636.26151419431</v>
          </cell>
          <cell r="G70">
            <v>-161970</v>
          </cell>
          <cell r="H70">
            <v>-155085</v>
          </cell>
          <cell r="I70">
            <v>-149921</v>
          </cell>
          <cell r="J70">
            <v>-149921</v>
          </cell>
          <cell r="K70">
            <v>-155085</v>
          </cell>
        </row>
        <row r="71">
          <cell r="B71">
            <v>1.0504691565464661</v>
          </cell>
          <cell r="C71">
            <v>0.96603139409108574</v>
          </cell>
          <cell r="D71">
            <v>1.013166408036781</v>
          </cell>
          <cell r="E71">
            <v>0.95716663328888618</v>
          </cell>
          <cell r="F71">
            <v>1.013166408036781</v>
          </cell>
          <cell r="G71">
            <v>0</v>
          </cell>
          <cell r="H71">
            <v>0</v>
          </cell>
          <cell r="I71">
            <v>0</v>
          </cell>
          <cell r="J71">
            <v>0</v>
          </cell>
          <cell r="K71">
            <v>0</v>
          </cell>
        </row>
        <row r="72">
          <cell r="B72">
            <v>1.054583547276944</v>
          </cell>
          <cell r="C72">
            <v>0.99603480599218674</v>
          </cell>
          <cell r="D72">
            <v>1.0008691057312951</v>
          </cell>
          <cell r="E72">
            <v>1.0070355236207356</v>
          </cell>
          <cell r="F72">
            <v>0.94147701737883882</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45000</v>
          </cell>
        </row>
        <row r="80">
          <cell r="B80">
            <v>45000</v>
          </cell>
        </row>
        <row r="81">
          <cell r="B81">
            <v>0</v>
          </cell>
        </row>
        <row r="82">
          <cell r="B82">
            <v>0</v>
          </cell>
        </row>
        <row r="83">
          <cell r="B83">
            <v>0</v>
          </cell>
        </row>
        <row r="84">
          <cell r="B84">
            <v>0</v>
          </cell>
        </row>
        <row r="85">
          <cell r="B85">
            <v>39834</v>
          </cell>
        </row>
        <row r="86">
          <cell r="B86">
            <v>19944</v>
          </cell>
        </row>
        <row r="87">
          <cell r="B87">
            <v>13645</v>
          </cell>
        </row>
        <row r="88">
          <cell r="B88">
            <v>30782</v>
          </cell>
        </row>
        <row r="89">
          <cell r="B89">
            <v>34330</v>
          </cell>
        </row>
        <row r="90">
          <cell r="B90">
            <v>78922</v>
          </cell>
        </row>
        <row r="91">
          <cell r="B91">
            <v>39834</v>
          </cell>
        </row>
        <row r="92">
          <cell r="B92">
            <v>19944</v>
          </cell>
        </row>
        <row r="93">
          <cell r="B93">
            <v>13645</v>
          </cell>
        </row>
        <row r="94">
          <cell r="B94">
            <v>30782</v>
          </cell>
        </row>
        <row r="95">
          <cell r="B95">
            <v>34330</v>
          </cell>
        </row>
        <row r="96">
          <cell r="B96">
            <v>78922</v>
          </cell>
        </row>
        <row r="97">
          <cell r="B97">
            <v>0</v>
          </cell>
        </row>
        <row r="98">
          <cell r="B98">
            <v>0</v>
          </cell>
        </row>
        <row r="99">
          <cell r="B99">
            <v>0</v>
          </cell>
        </row>
        <row r="100">
          <cell r="B100">
            <v>0</v>
          </cell>
        </row>
        <row r="101">
          <cell r="B101">
            <v>0</v>
          </cell>
        </row>
        <row r="102">
          <cell r="B102">
            <v>0</v>
          </cell>
        </row>
        <row r="103">
          <cell r="B103">
            <v>150572520</v>
          </cell>
        </row>
        <row r="104">
          <cell r="B104">
            <v>7628580</v>
          </cell>
        </row>
        <row r="105">
          <cell r="B105">
            <v>4912200</v>
          </cell>
        </row>
        <row r="106">
          <cell r="B106">
            <v>886521.6</v>
          </cell>
        </row>
        <row r="107">
          <cell r="B107">
            <v>1390365</v>
          </cell>
        </row>
        <row r="108">
          <cell r="B108">
            <v>3267370.8</v>
          </cell>
        </row>
        <row r="109">
          <cell r="B109">
            <v>1770.7485412889325</v>
          </cell>
        </row>
        <row r="110">
          <cell r="B110">
            <v>264.38802935843751</v>
          </cell>
        </row>
        <row r="111">
          <cell r="B111">
            <v>145.82635045908856</v>
          </cell>
        </row>
        <row r="112">
          <cell r="B112">
            <v>13.502371541317968</v>
          </cell>
        </row>
        <row r="113">
          <cell r="B113">
            <v>16.074251834902345</v>
          </cell>
        </row>
        <row r="114">
          <cell r="B114">
            <v>21.432335779869792</v>
          </cell>
        </row>
        <row r="115">
          <cell r="B115">
            <v>15000035</v>
          </cell>
        </row>
        <row r="116">
          <cell r="B116">
            <v>800004</v>
          </cell>
        </row>
        <row r="117">
          <cell r="B117">
            <v>800002</v>
          </cell>
        </row>
        <row r="118">
          <cell r="B118">
            <v>149999.85</v>
          </cell>
        </row>
        <row r="119">
          <cell r="B119">
            <v>300000</v>
          </cell>
        </row>
        <row r="120">
          <cell r="B120">
            <v>800000</v>
          </cell>
        </row>
        <row r="121">
          <cell r="B121">
            <v>13551526.799999999</v>
          </cell>
        </row>
        <row r="122">
          <cell r="B122">
            <v>526372.02</v>
          </cell>
        </row>
        <row r="123">
          <cell r="B123">
            <v>0</v>
          </cell>
        </row>
        <row r="124">
          <cell r="B124">
            <v>101949.98400000001</v>
          </cell>
        </row>
        <row r="125">
          <cell r="B125">
            <v>159891.97500000001</v>
          </cell>
        </row>
        <row r="126">
          <cell r="B126">
            <v>187873.821</v>
          </cell>
        </row>
        <row r="127">
          <cell r="B127">
            <v>40648</v>
          </cell>
        </row>
        <row r="128">
          <cell r="B128">
            <v>27161</v>
          </cell>
        </row>
        <row r="129">
          <cell r="B129">
            <v>16507</v>
          </cell>
        </row>
        <row r="130">
          <cell r="B130">
            <v>34056</v>
          </cell>
        </row>
        <row r="131">
          <cell r="B131">
            <v>42159</v>
          </cell>
        </row>
        <row r="132">
          <cell r="B132">
            <v>88730</v>
          </cell>
        </row>
        <row r="133">
          <cell r="B133">
            <v>40648</v>
          </cell>
        </row>
        <row r="134">
          <cell r="B134">
            <v>27161</v>
          </cell>
        </row>
        <row r="135">
          <cell r="B135">
            <v>16507</v>
          </cell>
        </row>
        <row r="136">
          <cell r="B136">
            <v>34056</v>
          </cell>
        </row>
        <row r="137">
          <cell r="B137">
            <v>42159</v>
          </cell>
        </row>
        <row r="138">
          <cell r="B138">
            <v>88730</v>
          </cell>
        </row>
        <row r="139">
          <cell r="B139">
            <v>0</v>
          </cell>
        </row>
        <row r="140">
          <cell r="B140">
            <v>0</v>
          </cell>
        </row>
        <row r="141">
          <cell r="B141">
            <v>0</v>
          </cell>
        </row>
        <row r="142">
          <cell r="B142">
            <v>0</v>
          </cell>
        </row>
        <row r="143">
          <cell r="B143">
            <v>0</v>
          </cell>
        </row>
        <row r="144">
          <cell r="B144">
            <v>0</v>
          </cell>
        </row>
        <row r="145">
          <cell r="B145">
            <v>237790800.00000003</v>
          </cell>
        </row>
        <row r="146">
          <cell r="B146">
            <v>13444695</v>
          </cell>
        </row>
        <row r="147">
          <cell r="B147">
            <v>7799557.5</v>
          </cell>
        </row>
        <row r="148">
          <cell r="B148">
            <v>1348617.6</v>
          </cell>
        </row>
        <row r="149">
          <cell r="B149">
            <v>2314529.1</v>
          </cell>
        </row>
        <row r="150">
          <cell r="B150">
            <v>5030991</v>
          </cell>
        </row>
        <row r="151">
          <cell r="B151">
            <v>2675.5041541467676</v>
          </cell>
        </row>
        <row r="152">
          <cell r="B152">
            <v>370.5182335266025</v>
          </cell>
        </row>
        <row r="153">
          <cell r="B153">
            <v>220.33563622385145</v>
          </cell>
        </row>
        <row r="154">
          <cell r="B154">
            <v>19.641207260146629</v>
          </cell>
        </row>
        <row r="155">
          <cell r="B155">
            <v>23.382389595412654</v>
          </cell>
        </row>
        <row r="156">
          <cell r="B156">
            <v>30.87651946055021</v>
          </cell>
        </row>
        <row r="157">
          <cell r="B157">
            <v>25000030</v>
          </cell>
        </row>
        <row r="158">
          <cell r="B158">
            <v>1500000</v>
          </cell>
        </row>
        <row r="159">
          <cell r="B159">
            <v>1100001</v>
          </cell>
        </row>
        <row r="160">
          <cell r="B160">
            <v>159999.84</v>
          </cell>
        </row>
        <row r="161">
          <cell r="B161">
            <v>549999.75</v>
          </cell>
        </row>
        <row r="162">
          <cell r="B162">
            <v>700000</v>
          </cell>
        </row>
        <row r="163">
          <cell r="B163">
            <v>21401172</v>
          </cell>
        </row>
        <row r="164">
          <cell r="B164">
            <v>0</v>
          </cell>
        </row>
        <row r="165">
          <cell r="B165">
            <v>717559.29</v>
          </cell>
        </row>
        <row r="166">
          <cell r="B166">
            <v>155091.024</v>
          </cell>
        </row>
        <row r="167">
          <cell r="B167">
            <v>266170.84650000004</v>
          </cell>
        </row>
        <row r="168">
          <cell r="B168">
            <v>0</v>
          </cell>
        </row>
        <row r="169">
          <cell r="B169">
            <v>3</v>
          </cell>
        </row>
        <row r="170">
          <cell r="B170">
            <v>6</v>
          </cell>
        </row>
        <row r="171">
          <cell r="B171">
            <v>236523</v>
          </cell>
        </row>
        <row r="172">
          <cell r="B172">
            <v>8416064.4000000004</v>
          </cell>
        </row>
        <row r="173">
          <cell r="B173">
            <v>23083934.849999998</v>
          </cell>
        </row>
        <row r="174">
          <cell r="B174">
            <v>297798</v>
          </cell>
        </row>
        <row r="175">
          <cell r="B175">
            <v>8416064.4000000004</v>
          </cell>
        </row>
        <row r="176">
          <cell r="B176">
            <v>29019971.399999999</v>
          </cell>
        </row>
        <row r="177">
          <cell r="B177">
            <v>294076</v>
          </cell>
        </row>
        <row r="178">
          <cell r="B178">
            <v>8395149.8699999992</v>
          </cell>
        </row>
        <row r="179">
          <cell r="B179">
            <v>28257936.899999999</v>
          </cell>
        </row>
        <row r="180">
          <cell r="B180">
            <v>305763</v>
          </cell>
        </row>
        <row r="181">
          <cell r="B181">
            <v>1882399</v>
          </cell>
        </row>
        <row r="182">
          <cell r="B182">
            <v>7117601</v>
          </cell>
        </row>
        <row r="183">
          <cell r="B183">
            <v>319123</v>
          </cell>
        </row>
        <row r="184">
          <cell r="B184">
            <v>1882399</v>
          </cell>
        </row>
        <row r="185">
          <cell r="B185">
            <v>7427864</v>
          </cell>
        </row>
        <row r="186">
          <cell r="B186">
            <v>315134</v>
          </cell>
        </row>
        <row r="187">
          <cell r="B187">
            <v>1867375</v>
          </cell>
        </row>
        <row r="188">
          <cell r="B188">
            <v>7402388</v>
          </cell>
        </row>
        <row r="189">
          <cell r="B189">
            <v>0</v>
          </cell>
        </row>
        <row r="190">
          <cell r="B190">
            <v>0</v>
          </cell>
        </row>
        <row r="191">
          <cell r="B191">
            <v>0</v>
          </cell>
        </row>
        <row r="192">
          <cell r="B192">
            <v>191953</v>
          </cell>
        </row>
        <row r="193">
          <cell r="B193">
            <v>25564189</v>
          </cell>
        </row>
        <row r="194">
          <cell r="B194">
            <v>133.17943392397356</v>
          </cell>
        </row>
        <row r="195">
          <cell r="B195">
            <v>0</v>
          </cell>
        </row>
        <row r="196">
          <cell r="B196">
            <v>0</v>
          </cell>
        </row>
        <row r="197">
          <cell r="B197">
            <v>0</v>
          </cell>
        </row>
        <row r="198">
          <cell r="B198">
            <v>0</v>
          </cell>
        </row>
        <row r="199">
          <cell r="B199">
            <v>0</v>
          </cell>
        </row>
        <row r="200">
          <cell r="B200">
            <v>0</v>
          </cell>
        </row>
        <row r="201">
          <cell r="B201">
            <v>95747</v>
          </cell>
        </row>
        <row r="202">
          <cell r="B202">
            <v>2818271</v>
          </cell>
        </row>
        <row r="203">
          <cell r="B203">
            <v>29.434562062774109</v>
          </cell>
        </row>
        <row r="204">
          <cell r="B204">
            <v>0</v>
          </cell>
        </row>
        <row r="205">
          <cell r="B205">
            <v>0</v>
          </cell>
        </row>
        <row r="206">
          <cell r="B206">
            <v>0</v>
          </cell>
        </row>
        <row r="207">
          <cell r="B207">
            <v>92495</v>
          </cell>
        </row>
        <row r="208">
          <cell r="B208">
            <v>172656</v>
          </cell>
        </row>
        <row r="209">
          <cell r="B209">
            <v>0</v>
          </cell>
        </row>
        <row r="210">
          <cell r="B210">
            <v>0</v>
          </cell>
        </row>
        <row r="211">
          <cell r="B211">
            <v>447541.5</v>
          </cell>
        </row>
        <row r="212">
          <cell r="B212">
            <v>585799</v>
          </cell>
        </row>
        <row r="213">
          <cell r="B213">
            <v>24927112.442436974</v>
          </cell>
        </row>
        <row r="214">
          <cell r="B214">
            <v>231560</v>
          </cell>
        </row>
        <row r="215">
          <cell r="B215">
            <v>-573.2729406375438</v>
          </cell>
        </row>
        <row r="216">
          <cell r="B216">
            <v>25158099.169496335</v>
          </cell>
        </row>
        <row r="217">
          <cell r="B217">
            <v>11676615</v>
          </cell>
        </row>
        <row r="218">
          <cell r="B218">
            <v>712692.5</v>
          </cell>
        </row>
        <row r="219">
          <cell r="B219">
            <v>4059081</v>
          </cell>
        </row>
        <row r="220">
          <cell r="B220">
            <v>867353</v>
          </cell>
        </row>
        <row r="221">
          <cell r="B221">
            <v>3000000</v>
          </cell>
        </row>
        <row r="222">
          <cell r="B222">
            <v>285079</v>
          </cell>
        </row>
        <row r="223">
          <cell r="B223">
            <v>139341</v>
          </cell>
        </row>
        <row r="224">
          <cell r="B224">
            <v>0</v>
          </cell>
        </row>
        <row r="225">
          <cell r="B225">
            <v>0</v>
          </cell>
        </row>
        <row r="226">
          <cell r="B226">
            <v>1800000</v>
          </cell>
        </row>
        <row r="227">
          <cell r="B227">
            <v>160000</v>
          </cell>
        </row>
        <row r="228">
          <cell r="B228">
            <v>50000</v>
          </cell>
        </row>
        <row r="229">
          <cell r="B229">
            <v>116628</v>
          </cell>
        </row>
        <row r="230">
          <cell r="B230">
            <v>1721540.2091764708</v>
          </cell>
        </row>
        <row r="231">
          <cell r="B231">
            <v>24588329.70917647</v>
          </cell>
        </row>
        <row r="232">
          <cell r="B232">
            <v>569769.46031986549</v>
          </cell>
        </row>
        <row r="233">
          <cell r="B233">
            <v>193722</v>
          </cell>
        </row>
        <row r="234">
          <cell r="B234">
            <v>376047.46031986549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41846835</v>
          </cell>
        </row>
        <row r="244">
          <cell r="B244">
            <v>26557575</v>
          </cell>
        </row>
        <row r="245">
          <cell r="B245">
            <v>50000</v>
          </cell>
        </row>
        <row r="246">
          <cell r="B246">
            <v>0</v>
          </cell>
        </row>
        <row r="247">
          <cell r="B247">
            <v>1.7</v>
          </cell>
        </row>
        <row r="248">
          <cell r="B248">
            <v>1.7</v>
          </cell>
        </row>
        <row r="249">
          <cell r="B249">
            <v>400</v>
          </cell>
        </row>
        <row r="250">
          <cell r="B250">
            <v>-2</v>
          </cell>
        </row>
        <row r="251">
          <cell r="B251">
            <v>-2</v>
          </cell>
        </row>
        <row r="252">
          <cell r="B252">
            <v>-1</v>
          </cell>
        </row>
        <row r="253">
          <cell r="B253">
            <v>-1</v>
          </cell>
        </row>
        <row r="254">
          <cell r="B254">
            <v>54719.562243502049</v>
          </cell>
        </row>
        <row r="255">
          <cell r="B255">
            <v>0</v>
          </cell>
        </row>
        <row r="256">
          <cell r="B256">
            <v>4140.7867494823868</v>
          </cell>
        </row>
        <row r="257">
          <cell r="B257">
            <v>-24801.587301587326</v>
          </cell>
        </row>
        <row r="258">
          <cell r="B258">
            <v>-34632.034632034658</v>
          </cell>
        </row>
        <row r="259">
          <cell r="B259">
            <v>5</v>
          </cell>
        </row>
        <row r="260">
          <cell r="B260">
            <v>13.926172737363958</v>
          </cell>
        </row>
        <row r="261">
          <cell r="B261">
            <v>23.489652021045014</v>
          </cell>
        </row>
        <row r="262">
          <cell r="B262">
            <v>85</v>
          </cell>
        </row>
        <row r="263">
          <cell r="B263">
            <v>85</v>
          </cell>
        </row>
        <row r="264">
          <cell r="B264">
            <v>294076</v>
          </cell>
        </row>
        <row r="265">
          <cell r="B265">
            <v>315134</v>
          </cell>
        </row>
        <row r="266">
          <cell r="B266">
            <v>3</v>
          </cell>
        </row>
        <row r="267">
          <cell r="B267">
            <v>6</v>
          </cell>
        </row>
        <row r="268">
          <cell r="B268">
            <v>705782.4</v>
          </cell>
        </row>
        <row r="269">
          <cell r="B269">
            <v>945402</v>
          </cell>
        </row>
        <row r="270">
          <cell r="B270">
            <v>-149090.48952486669</v>
          </cell>
        </row>
        <row r="271">
          <cell r="B271">
            <v>0.74704520206409353</v>
          </cell>
        </row>
        <row r="272">
          <cell r="B272">
            <v>0.71022001697150139</v>
          </cell>
        </row>
        <row r="273">
          <cell r="B273">
            <v>0.43429628285798055</v>
          </cell>
        </row>
        <row r="274">
          <cell r="B274">
            <v>0.39818689948358965</v>
          </cell>
        </row>
        <row r="275">
          <cell r="B275">
            <v>0.37764894161563528</v>
          </cell>
        </row>
        <row r="276">
          <cell r="B276">
            <v>0.34624947781181709</v>
          </cell>
        </row>
        <row r="277">
          <cell r="B277">
            <v>661402.46031986549</v>
          </cell>
        </row>
        <row r="278">
          <cell r="B278">
            <v>0.73072479274797086</v>
          </cell>
        </row>
        <row r="279">
          <cell r="B279">
            <v>0.42220738722287399</v>
          </cell>
        </row>
        <row r="280">
          <cell r="B280">
            <v>0.57779261277712601</v>
          </cell>
        </row>
        <row r="281">
          <cell r="B281">
            <v>6.0191999999999996E-2</v>
          </cell>
        </row>
        <row r="282">
          <cell r="B282">
            <v>0.11096087189121957</v>
          </cell>
        </row>
        <row r="283">
          <cell r="B283">
            <v>15289260</v>
          </cell>
        </row>
        <row r="284">
          <cell r="B284">
            <v>20923417.614589289</v>
          </cell>
        </row>
        <row r="285">
          <cell r="B285">
            <v>810492.94984473218</v>
          </cell>
        </row>
        <row r="286">
          <cell r="B286">
            <v>7000000</v>
          </cell>
        </row>
        <row r="287">
          <cell r="B287">
            <v>0</v>
          </cell>
        </row>
        <row r="288">
          <cell r="B288">
            <v>0</v>
          </cell>
        </row>
        <row r="289">
          <cell r="B289">
            <v>-149090.48952486669</v>
          </cell>
        </row>
        <row r="290">
          <cell r="B290">
            <v>8.9525879137774947E-2</v>
          </cell>
        </row>
        <row r="291">
          <cell r="B291">
            <v>7.3057559273485048E-2</v>
          </cell>
        </row>
      </sheetData>
      <sheetData sheetId="7">
        <row r="3">
          <cell r="B3">
            <v>263252</v>
          </cell>
          <cell r="C3">
            <v>118194</v>
          </cell>
          <cell r="D3">
            <v>90558</v>
          </cell>
          <cell r="E3">
            <v>158979</v>
          </cell>
          <cell r="F3">
            <v>178697</v>
          </cell>
          <cell r="G3">
            <v>483160</v>
          </cell>
          <cell r="H3">
            <v>1292840</v>
          </cell>
        </row>
        <row r="4">
          <cell r="B4">
            <v>263252</v>
          </cell>
          <cell r="C4">
            <v>118194</v>
          </cell>
          <cell r="D4">
            <v>90558</v>
          </cell>
          <cell r="E4">
            <v>158979</v>
          </cell>
          <cell r="F4">
            <v>178697</v>
          </cell>
          <cell r="G4">
            <v>483160</v>
          </cell>
          <cell r="H4">
            <v>1292840</v>
          </cell>
        </row>
        <row r="5">
          <cell r="B5">
            <v>0</v>
          </cell>
          <cell r="C5">
            <v>0</v>
          </cell>
          <cell r="D5">
            <v>90558</v>
          </cell>
          <cell r="E5">
            <v>0</v>
          </cell>
          <cell r="F5">
            <v>0</v>
          </cell>
          <cell r="G5">
            <v>0</v>
          </cell>
        </row>
        <row r="6">
          <cell r="B6">
            <v>263252</v>
          </cell>
          <cell r="C6">
            <v>118194</v>
          </cell>
          <cell r="D6">
            <v>0</v>
          </cell>
          <cell r="E6">
            <v>158979</v>
          </cell>
          <cell r="F6">
            <v>178697</v>
          </cell>
          <cell r="G6">
            <v>483160</v>
          </cell>
        </row>
        <row r="7">
          <cell r="B7">
            <v>0</v>
          </cell>
          <cell r="C7">
            <v>0</v>
          </cell>
          <cell r="D7">
            <v>1202282</v>
          </cell>
          <cell r="E7">
            <v>0</v>
          </cell>
          <cell r="F7">
            <v>0</v>
          </cell>
          <cell r="G7">
            <v>0</v>
          </cell>
        </row>
        <row r="8">
          <cell r="B8">
            <v>216069</v>
          </cell>
          <cell r="C8">
            <v>126628</v>
          </cell>
          <cell r="D8">
            <v>78225</v>
          </cell>
          <cell r="E8">
            <v>166095</v>
          </cell>
          <cell r="F8">
            <v>216338</v>
          </cell>
          <cell r="G8">
            <v>493638</v>
          </cell>
          <cell r="H8">
            <v>1296993</v>
          </cell>
        </row>
        <row r="9">
          <cell r="B9">
            <v>216069</v>
          </cell>
          <cell r="C9">
            <v>126628</v>
          </cell>
          <cell r="D9">
            <v>78225</v>
          </cell>
          <cell r="E9">
            <v>166095</v>
          </cell>
          <cell r="F9">
            <v>216338</v>
          </cell>
          <cell r="G9">
            <v>493638</v>
          </cell>
          <cell r="H9">
            <v>1296993</v>
          </cell>
        </row>
        <row r="10">
          <cell r="B10">
            <v>0</v>
          </cell>
          <cell r="C10">
            <v>0</v>
          </cell>
          <cell r="D10">
            <v>0</v>
          </cell>
          <cell r="E10">
            <v>0</v>
          </cell>
          <cell r="F10">
            <v>0</v>
          </cell>
          <cell r="G10">
            <v>493638</v>
          </cell>
        </row>
        <row r="11">
          <cell r="B11">
            <v>216069</v>
          </cell>
          <cell r="C11">
            <v>126628</v>
          </cell>
          <cell r="D11">
            <v>78225</v>
          </cell>
          <cell r="E11">
            <v>166095</v>
          </cell>
          <cell r="F11">
            <v>216338</v>
          </cell>
          <cell r="G11">
            <v>0</v>
          </cell>
        </row>
        <row r="12">
          <cell r="B12">
            <v>0</v>
          </cell>
          <cell r="C12">
            <v>0</v>
          </cell>
          <cell r="D12">
            <v>0</v>
          </cell>
          <cell r="E12">
            <v>0</v>
          </cell>
          <cell r="F12">
            <v>0</v>
          </cell>
          <cell r="G12">
            <v>803355</v>
          </cell>
        </row>
        <row r="13">
          <cell r="B13">
            <v>3600</v>
          </cell>
          <cell r="C13">
            <v>387</v>
          </cell>
          <cell r="D13">
            <v>315</v>
          </cell>
          <cell r="E13">
            <v>33.299999999999997</v>
          </cell>
          <cell r="F13">
            <v>48.6</v>
          </cell>
          <cell r="G13">
            <v>43.2</v>
          </cell>
        </row>
        <row r="14">
          <cell r="B14">
            <v>4410</v>
          </cell>
          <cell r="C14">
            <v>400.5</v>
          </cell>
          <cell r="D14">
            <v>378</v>
          </cell>
          <cell r="E14">
            <v>31.05</v>
          </cell>
          <cell r="F14">
            <v>51.3</v>
          </cell>
          <cell r="G14">
            <v>42.3</v>
          </cell>
        </row>
        <row r="15">
          <cell r="B15">
            <v>3600</v>
          </cell>
          <cell r="C15">
            <v>387</v>
          </cell>
          <cell r="D15">
            <v>315</v>
          </cell>
          <cell r="E15">
            <v>33.299999999999997</v>
          </cell>
          <cell r="F15">
            <v>48.6</v>
          </cell>
          <cell r="G15">
            <v>43.2</v>
          </cell>
        </row>
        <row r="16">
          <cell r="B16">
            <v>4410</v>
          </cell>
          <cell r="C16">
            <v>400.5</v>
          </cell>
          <cell r="D16">
            <v>378</v>
          </cell>
          <cell r="E16">
            <v>31.05</v>
          </cell>
          <cell r="F16">
            <v>51.3</v>
          </cell>
          <cell r="G16">
            <v>42.3</v>
          </cell>
        </row>
        <row r="17">
          <cell r="B17">
            <v>3600</v>
          </cell>
          <cell r="C17">
            <v>387</v>
          </cell>
          <cell r="D17">
            <v>315</v>
          </cell>
          <cell r="E17">
            <v>33.299999999999997</v>
          </cell>
          <cell r="F17">
            <v>48.6</v>
          </cell>
          <cell r="G17">
            <v>43.2</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6300</v>
          </cell>
          <cell r="C23">
            <v>540</v>
          </cell>
          <cell r="D23">
            <v>504</v>
          </cell>
          <cell r="E23">
            <v>41.4</v>
          </cell>
          <cell r="F23">
            <v>56.7</v>
          </cell>
          <cell r="G23">
            <v>54</v>
          </cell>
        </row>
        <row r="24">
          <cell r="B24">
            <v>5400</v>
          </cell>
          <cell r="C24">
            <v>450</v>
          </cell>
          <cell r="D24">
            <v>441</v>
          </cell>
          <cell r="E24">
            <v>36</v>
          </cell>
          <cell r="F24">
            <v>49.5</v>
          </cell>
          <cell r="G24">
            <v>50.4</v>
          </cell>
        </row>
        <row r="25">
          <cell r="B25">
            <v>6300</v>
          </cell>
          <cell r="C25">
            <v>540</v>
          </cell>
          <cell r="D25">
            <v>504</v>
          </cell>
          <cell r="E25">
            <v>41.4</v>
          </cell>
          <cell r="F25">
            <v>56.7</v>
          </cell>
          <cell r="G25">
            <v>54</v>
          </cell>
        </row>
        <row r="26">
          <cell r="B26">
            <v>5400</v>
          </cell>
          <cell r="C26">
            <v>450</v>
          </cell>
          <cell r="D26">
            <v>441</v>
          </cell>
          <cell r="E26">
            <v>36</v>
          </cell>
          <cell r="F26">
            <v>49.5</v>
          </cell>
          <cell r="G26">
            <v>50.4</v>
          </cell>
        </row>
        <row r="27">
          <cell r="B27">
            <v>6300</v>
          </cell>
          <cell r="C27">
            <v>540</v>
          </cell>
          <cell r="D27">
            <v>504</v>
          </cell>
          <cell r="E27">
            <v>41.4</v>
          </cell>
          <cell r="F27">
            <v>56.7</v>
          </cell>
          <cell r="G27">
            <v>54</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85000078</v>
          </cell>
          <cell r="C33">
            <v>4100004</v>
          </cell>
          <cell r="D33">
            <v>3799995.6</v>
          </cell>
          <cell r="E33">
            <v>700000.64</v>
          </cell>
          <cell r="F33">
            <v>1900000.76</v>
          </cell>
          <cell r="G33">
            <v>3900000</v>
          </cell>
          <cell r="H33">
            <v>9374516</v>
          </cell>
        </row>
        <row r="34">
          <cell r="B34">
            <v>121000108</v>
          </cell>
          <cell r="C34">
            <v>6700008</v>
          </cell>
          <cell r="D34">
            <v>5099997</v>
          </cell>
          <cell r="E34">
            <v>800000</v>
          </cell>
          <cell r="F34">
            <v>2949999.28</v>
          </cell>
          <cell r="G34">
            <v>3900000</v>
          </cell>
          <cell r="H34">
            <v>11736020</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85</v>
          </cell>
          <cell r="C47">
            <v>12</v>
          </cell>
          <cell r="D47">
            <v>7</v>
          </cell>
          <cell r="E47">
            <v>0.63</v>
          </cell>
          <cell r="F47">
            <v>0.75</v>
          </cell>
          <cell r="G47">
            <v>1</v>
          </cell>
        </row>
        <row r="48">
          <cell r="B48">
            <v>85</v>
          </cell>
          <cell r="C48">
            <v>12.2</v>
          </cell>
          <cell r="D48">
            <v>6.9</v>
          </cell>
          <cell r="E48">
            <v>0.66</v>
          </cell>
          <cell r="F48">
            <v>0.79</v>
          </cell>
          <cell r="G48">
            <v>1</v>
          </cell>
        </row>
        <row r="49">
          <cell r="B49">
            <v>86</v>
          </cell>
          <cell r="C49">
            <v>12</v>
          </cell>
          <cell r="D49">
            <v>6.9</v>
          </cell>
          <cell r="E49">
            <v>0.64</v>
          </cell>
          <cell r="F49">
            <v>0.76</v>
          </cell>
          <cell r="G49">
            <v>1</v>
          </cell>
        </row>
        <row r="50">
          <cell r="B50">
            <v>85</v>
          </cell>
          <cell r="C50">
            <v>12.6</v>
          </cell>
          <cell r="D50">
            <v>7</v>
          </cell>
          <cell r="E50">
            <v>0.65</v>
          </cell>
          <cell r="F50">
            <v>0.78</v>
          </cell>
          <cell r="G50">
            <v>1</v>
          </cell>
        </row>
        <row r="51">
          <cell r="B51">
            <v>6.3488372093023271</v>
          </cell>
          <cell r="C51">
            <v>12.98</v>
          </cell>
          <cell r="D51">
            <v>9.1594202898550581</v>
          </cell>
          <cell r="E51">
            <v>9.28125</v>
          </cell>
          <cell r="F51">
            <v>10.431578947368436</v>
          </cell>
          <cell r="G51">
            <v>7.6</v>
          </cell>
        </row>
        <row r="52">
          <cell r="B52">
            <v>18366279.68997556</v>
          </cell>
          <cell r="C52">
            <v>9266986.0299048722</v>
          </cell>
          <cell r="D52">
            <v>10888776.871842295</v>
          </cell>
          <cell r="E52">
            <v>9829868.5752570629</v>
          </cell>
          <cell r="F52">
            <v>4662900.3458102345</v>
          </cell>
          <cell r="G52">
            <v>0</v>
          </cell>
          <cell r="H52">
            <v>0</v>
          </cell>
          <cell r="I52">
            <v>0</v>
          </cell>
          <cell r="J52">
            <v>0</v>
          </cell>
          <cell r="K52">
            <v>0</v>
          </cell>
        </row>
        <row r="53">
          <cell r="B53">
            <v>9428427</v>
          </cell>
          <cell r="C53">
            <v>13002253</v>
          </cell>
          <cell r="D53">
            <v>8426116</v>
          </cell>
          <cell r="E53">
            <v>17642515</v>
          </cell>
          <cell r="F53">
            <v>8741833</v>
          </cell>
          <cell r="G53">
            <v>0</v>
          </cell>
          <cell r="H53">
            <v>0</v>
          </cell>
          <cell r="I53">
            <v>0</v>
          </cell>
          <cell r="J53">
            <v>0</v>
          </cell>
          <cell r="K53">
            <v>0</v>
          </cell>
        </row>
        <row r="54">
          <cell r="B54">
            <v>1866739</v>
          </cell>
          <cell r="C54">
            <v>1686171</v>
          </cell>
          <cell r="D54">
            <v>3813912</v>
          </cell>
          <cell r="E54">
            <v>710291</v>
          </cell>
          <cell r="F54">
            <v>4741331</v>
          </cell>
          <cell r="G54">
            <v>0</v>
          </cell>
          <cell r="H54">
            <v>0</v>
          </cell>
          <cell r="I54">
            <v>0</v>
          </cell>
          <cell r="J54">
            <v>0</v>
          </cell>
          <cell r="K54">
            <v>0</v>
          </cell>
        </row>
        <row r="55">
          <cell r="B55">
            <v>976829</v>
          </cell>
          <cell r="C55">
            <v>5173165</v>
          </cell>
          <cell r="D55">
            <v>3570630</v>
          </cell>
          <cell r="E55">
            <v>2752132</v>
          </cell>
          <cell r="F55">
            <v>4939830</v>
          </cell>
          <cell r="G55">
            <v>0</v>
          </cell>
          <cell r="H55">
            <v>0</v>
          </cell>
          <cell r="I55">
            <v>0</v>
          </cell>
          <cell r="J55">
            <v>0</v>
          </cell>
          <cell r="K55">
            <v>0</v>
          </cell>
        </row>
        <row r="56">
          <cell r="B56">
            <v>2843568</v>
          </cell>
          <cell r="C56">
            <v>6859336</v>
          </cell>
          <cell r="D56">
            <v>7384542</v>
          </cell>
          <cell r="E56">
            <v>3462423</v>
          </cell>
          <cell r="F56">
            <v>9681161</v>
          </cell>
          <cell r="G56">
            <v>0</v>
          </cell>
          <cell r="H56">
            <v>0</v>
          </cell>
          <cell r="I56">
            <v>0</v>
          </cell>
          <cell r="J56">
            <v>0</v>
          </cell>
          <cell r="K56">
            <v>0</v>
          </cell>
        </row>
        <row r="57">
          <cell r="B57">
            <v>1954527</v>
          </cell>
          <cell r="C57">
            <v>1954527</v>
          </cell>
          <cell r="D57">
            <v>1954527</v>
          </cell>
          <cell r="E57">
            <v>1954527</v>
          </cell>
          <cell r="F57">
            <v>2039406</v>
          </cell>
          <cell r="G57">
            <v>806245</v>
          </cell>
          <cell r="H57">
            <v>806245</v>
          </cell>
          <cell r="I57">
            <v>806245</v>
          </cell>
          <cell r="J57">
            <v>806245</v>
          </cell>
          <cell r="K57">
            <v>806245</v>
          </cell>
        </row>
        <row r="58">
          <cell r="B58">
            <v>4646393</v>
          </cell>
          <cell r="C58">
            <v>4811333</v>
          </cell>
          <cell r="D58">
            <v>4646393</v>
          </cell>
          <cell r="E58">
            <v>4811333</v>
          </cell>
          <cell r="F58">
            <v>4646393</v>
          </cell>
          <cell r="G58">
            <v>5086504</v>
          </cell>
          <cell r="H58">
            <v>3458822</v>
          </cell>
          <cell r="I58">
            <v>3255362</v>
          </cell>
          <cell r="J58">
            <v>4476122</v>
          </cell>
          <cell r="K58">
            <v>4883044</v>
          </cell>
        </row>
        <row r="59">
          <cell r="B59">
            <v>6223891</v>
          </cell>
          <cell r="C59">
            <v>6264171</v>
          </cell>
          <cell r="D59">
            <v>6223891</v>
          </cell>
          <cell r="E59">
            <v>6264171</v>
          </cell>
          <cell r="F59">
            <v>6223891</v>
          </cell>
          <cell r="G59">
            <v>4069202</v>
          </cell>
          <cell r="H59">
            <v>4883044</v>
          </cell>
          <cell r="I59">
            <v>4476122</v>
          </cell>
          <cell r="J59">
            <v>3255362</v>
          </cell>
          <cell r="K59">
            <v>3458822</v>
          </cell>
        </row>
        <row r="60">
          <cell r="B60">
            <v>10870284</v>
          </cell>
          <cell r="C60">
            <v>11075504</v>
          </cell>
          <cell r="D60">
            <v>10870284</v>
          </cell>
          <cell r="E60">
            <v>11075504</v>
          </cell>
          <cell r="F60">
            <v>10870284</v>
          </cell>
          <cell r="G60">
            <v>9155706</v>
          </cell>
          <cell r="H60">
            <v>8341866</v>
          </cell>
          <cell r="I60">
            <v>7731484</v>
          </cell>
          <cell r="J60">
            <v>7731484</v>
          </cell>
          <cell r="K60">
            <v>8341866</v>
          </cell>
        </row>
        <row r="61">
          <cell r="B61">
            <v>43463085.68997556</v>
          </cell>
          <cell r="C61">
            <v>42158606.029904872</v>
          </cell>
          <cell r="D61">
            <v>39524245.871842295</v>
          </cell>
          <cell r="E61">
            <v>43964837.575257063</v>
          </cell>
          <cell r="F61">
            <v>35995584.345810235</v>
          </cell>
          <cell r="G61">
            <v>0</v>
          </cell>
          <cell r="H61">
            <v>0</v>
          </cell>
          <cell r="I61">
            <v>0</v>
          </cell>
          <cell r="J61">
            <v>0</v>
          </cell>
          <cell r="K61">
            <v>0</v>
          </cell>
        </row>
        <row r="62">
          <cell r="B62">
            <v>5500000.1956521738</v>
          </cell>
          <cell r="C62">
            <v>5499999.6847826084</v>
          </cell>
          <cell r="D62">
            <v>5500000.1956521738</v>
          </cell>
          <cell r="E62">
            <v>5500000.1956521738</v>
          </cell>
          <cell r="F62">
            <v>5500000.1956521738</v>
          </cell>
          <cell r="G62">
            <v>0</v>
          </cell>
          <cell r="H62">
            <v>0</v>
          </cell>
          <cell r="I62">
            <v>0</v>
          </cell>
          <cell r="J62">
            <v>0</v>
          </cell>
          <cell r="K62">
            <v>0</v>
          </cell>
        </row>
        <row r="63">
          <cell r="B63">
            <v>1496616</v>
          </cell>
          <cell r="C63">
            <v>-232646</v>
          </cell>
          <cell r="D63">
            <v>183380</v>
          </cell>
          <cell r="E63">
            <v>1430092</v>
          </cell>
          <cell r="F63">
            <v>190209</v>
          </cell>
          <cell r="G63">
            <v>-1713247</v>
          </cell>
          <cell r="H63">
            <v>-1381054</v>
          </cell>
          <cell r="I63">
            <v>-750279</v>
          </cell>
          <cell r="J63">
            <v>-596170</v>
          </cell>
          <cell r="K63">
            <v>-1102725</v>
          </cell>
        </row>
        <row r="64">
          <cell r="B64">
            <v>15637855</v>
          </cell>
          <cell r="C64">
            <v>15637855</v>
          </cell>
          <cell r="D64">
            <v>17876556</v>
          </cell>
          <cell r="E64">
            <v>15637855</v>
          </cell>
          <cell r="F64">
            <v>16730913</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19828614.494323384</v>
          </cell>
          <cell r="C66">
            <v>20253397.345122263</v>
          </cell>
          <cell r="D66">
            <v>14964309.676190123</v>
          </cell>
          <cell r="E66">
            <v>20396890.379604891</v>
          </cell>
          <cell r="F66">
            <v>12574462.150158063</v>
          </cell>
          <cell r="G66">
            <v>17195959</v>
          </cell>
          <cell r="H66">
            <v>17840802</v>
          </cell>
          <cell r="I66">
            <v>19065247</v>
          </cell>
          <cell r="J66">
            <v>19365414</v>
          </cell>
          <cell r="K66">
            <v>18381087</v>
          </cell>
        </row>
        <row r="67">
          <cell r="B67">
            <v>43463085.68997556</v>
          </cell>
          <cell r="C67">
            <v>42158606.029904872</v>
          </cell>
          <cell r="D67">
            <v>39524245.871842295</v>
          </cell>
          <cell r="E67">
            <v>43964837.575257063</v>
          </cell>
          <cell r="F67">
            <v>35995584.345810235</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32088722.74652227</v>
          </cell>
          <cell r="C69">
            <v>23092145.059281539</v>
          </cell>
          <cell r="D69">
            <v>22729517.273490634</v>
          </cell>
          <cell r="E69">
            <v>31317094.367324613</v>
          </cell>
          <cell r="F69">
            <v>28157789.107065551</v>
          </cell>
          <cell r="G69">
            <v>0</v>
          </cell>
          <cell r="H69">
            <v>0</v>
          </cell>
          <cell r="I69">
            <v>0</v>
          </cell>
          <cell r="J69">
            <v>0</v>
          </cell>
          <cell r="K69">
            <v>0</v>
          </cell>
        </row>
        <row r="70">
          <cell r="B70">
            <v>2905196.8797340952</v>
          </cell>
          <cell r="C70">
            <v>-451610.44463497028</v>
          </cell>
          <cell r="D70">
            <v>355972.88244993612</v>
          </cell>
          <cell r="E70">
            <v>2776061.091884315</v>
          </cell>
          <cell r="F70">
            <v>369229.19464047998</v>
          </cell>
          <cell r="G70">
            <v>-156777</v>
          </cell>
          <cell r="H70">
            <v>-149978</v>
          </cell>
          <cell r="I70">
            <v>-144878</v>
          </cell>
          <cell r="J70">
            <v>-144878</v>
          </cell>
          <cell r="K70">
            <v>-149978</v>
          </cell>
        </row>
        <row r="71">
          <cell r="B71">
            <v>1.0682444261386779</v>
          </cell>
          <cell r="C71">
            <v>0.93074892057030068</v>
          </cell>
          <cell r="D71">
            <v>1.0386458258609919</v>
          </cell>
          <cell r="E71">
            <v>0.92371500156903785</v>
          </cell>
          <cell r="F71">
            <v>1.0386458258609919</v>
          </cell>
          <cell r="G71">
            <v>0</v>
          </cell>
          <cell r="H71">
            <v>0</v>
          </cell>
          <cell r="I71">
            <v>0</v>
          </cell>
          <cell r="J71">
            <v>0</v>
          </cell>
          <cell r="K71">
            <v>0</v>
          </cell>
        </row>
        <row r="72">
          <cell r="B72">
            <v>1.0339071088212717</v>
          </cell>
          <cell r="C72">
            <v>0.99092832710566636</v>
          </cell>
          <cell r="D72">
            <v>0.9944770338528266</v>
          </cell>
          <cell r="E72">
            <v>0.99900360645920405</v>
          </cell>
          <cell r="F72">
            <v>0.98168392376103164</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50000</v>
          </cell>
        </row>
        <row r="80">
          <cell r="B80">
            <v>50000</v>
          </cell>
        </row>
        <row r="81">
          <cell r="B81">
            <v>0</v>
          </cell>
        </row>
        <row r="82">
          <cell r="B82">
            <v>0</v>
          </cell>
        </row>
        <row r="83">
          <cell r="B83">
            <v>0</v>
          </cell>
        </row>
        <row r="84">
          <cell r="B84">
            <v>0</v>
          </cell>
        </row>
        <row r="85">
          <cell r="B85">
            <v>65978</v>
          </cell>
        </row>
        <row r="86">
          <cell r="B86">
            <v>26522</v>
          </cell>
        </row>
        <row r="87">
          <cell r="B87">
            <v>23436</v>
          </cell>
        </row>
        <row r="88">
          <cell r="B88">
            <v>36330</v>
          </cell>
        </row>
        <row r="89">
          <cell r="B89">
            <v>39768</v>
          </cell>
        </row>
        <row r="90">
          <cell r="B90">
            <v>106637</v>
          </cell>
        </row>
        <row r="91">
          <cell r="B91">
            <v>65978</v>
          </cell>
        </row>
        <row r="92">
          <cell r="B92">
            <v>26522</v>
          </cell>
        </row>
        <row r="93">
          <cell r="B93">
            <v>23436</v>
          </cell>
        </row>
        <row r="94">
          <cell r="B94">
            <v>36330</v>
          </cell>
        </row>
        <row r="95">
          <cell r="B95">
            <v>39768</v>
          </cell>
        </row>
        <row r="96">
          <cell r="B96">
            <v>106637</v>
          </cell>
        </row>
        <row r="97">
          <cell r="B97">
            <v>0</v>
          </cell>
        </row>
        <row r="98">
          <cell r="B98">
            <v>0</v>
          </cell>
        </row>
        <row r="99">
          <cell r="B99">
            <v>0</v>
          </cell>
        </row>
        <row r="100">
          <cell r="B100">
            <v>0</v>
          </cell>
        </row>
        <row r="101">
          <cell r="B101">
            <v>0</v>
          </cell>
        </row>
        <row r="102">
          <cell r="B102">
            <v>0</v>
          </cell>
        </row>
        <row r="103">
          <cell r="B103">
            <v>237520800.00000003</v>
          </cell>
        </row>
        <row r="104">
          <cell r="B104">
            <v>10264014</v>
          </cell>
        </row>
        <row r="105">
          <cell r="B105">
            <v>7382340</v>
          </cell>
        </row>
        <row r="106">
          <cell r="B106">
            <v>1209789</v>
          </cell>
        </row>
        <row r="107">
          <cell r="B107">
            <v>1932724.8</v>
          </cell>
        </row>
        <row r="108">
          <cell r="B108">
            <v>4606718.4000000004</v>
          </cell>
        </row>
        <row r="109">
          <cell r="B109">
            <v>1760.9967756444082</v>
          </cell>
        </row>
        <row r="110">
          <cell r="B110">
            <v>260.12048032247554</v>
          </cell>
        </row>
        <row r="111">
          <cell r="B111">
            <v>141.28927618542346</v>
          </cell>
        </row>
        <row r="112">
          <cell r="B112">
            <v>13.489092283865361</v>
          </cell>
        </row>
        <row r="113">
          <cell r="B113">
            <v>16.018297087090115</v>
          </cell>
        </row>
        <row r="114">
          <cell r="B114">
            <v>21.076706693539627</v>
          </cell>
        </row>
        <row r="115">
          <cell r="B115">
            <v>15000034</v>
          </cell>
        </row>
        <row r="116">
          <cell r="B116">
            <v>800004</v>
          </cell>
        </row>
        <row r="117">
          <cell r="B117">
            <v>799999.8</v>
          </cell>
        </row>
        <row r="118">
          <cell r="B118">
            <v>150000</v>
          </cell>
        </row>
        <row r="119">
          <cell r="B119">
            <v>300000.12</v>
          </cell>
        </row>
        <row r="120">
          <cell r="B120">
            <v>800000</v>
          </cell>
        </row>
        <row r="121">
          <cell r="B121">
            <v>21376872.000000004</v>
          </cell>
        </row>
        <row r="122">
          <cell r="B122">
            <v>708216.96600000001</v>
          </cell>
        </row>
        <row r="123">
          <cell r="B123">
            <v>0</v>
          </cell>
        </row>
        <row r="124">
          <cell r="B124">
            <v>139125.73499999999</v>
          </cell>
        </row>
        <row r="125">
          <cell r="B125">
            <v>222263.35200000001</v>
          </cell>
        </row>
        <row r="126">
          <cell r="B126">
            <v>264886.30800000002</v>
          </cell>
        </row>
        <row r="127">
          <cell r="B127">
            <v>48745</v>
          </cell>
        </row>
        <row r="128">
          <cell r="B128">
            <v>28776</v>
          </cell>
        </row>
        <row r="129">
          <cell r="B129">
            <v>17776</v>
          </cell>
        </row>
        <row r="130">
          <cell r="B130">
            <v>38377</v>
          </cell>
        </row>
        <row r="131">
          <cell r="B131">
            <v>48937</v>
          </cell>
        </row>
        <row r="132">
          <cell r="B132">
            <v>112294</v>
          </cell>
        </row>
        <row r="133">
          <cell r="B133">
            <v>48745</v>
          </cell>
        </row>
        <row r="134">
          <cell r="B134">
            <v>28776</v>
          </cell>
        </row>
        <row r="135">
          <cell r="B135">
            <v>17776</v>
          </cell>
        </row>
        <row r="136">
          <cell r="B136">
            <v>38377</v>
          </cell>
        </row>
        <row r="137">
          <cell r="B137">
            <v>48937</v>
          </cell>
        </row>
        <row r="138">
          <cell r="B138">
            <v>112294</v>
          </cell>
        </row>
        <row r="139">
          <cell r="B139">
            <v>0</v>
          </cell>
        </row>
        <row r="140">
          <cell r="B140">
            <v>0</v>
          </cell>
        </row>
        <row r="141">
          <cell r="B141">
            <v>0</v>
          </cell>
        </row>
        <row r="142">
          <cell r="B142">
            <v>0</v>
          </cell>
        </row>
        <row r="143">
          <cell r="B143">
            <v>0</v>
          </cell>
        </row>
        <row r="144">
          <cell r="B144">
            <v>0</v>
          </cell>
        </row>
        <row r="145">
          <cell r="B145">
            <v>307093500</v>
          </cell>
        </row>
        <row r="146">
          <cell r="B146">
            <v>15539040</v>
          </cell>
        </row>
        <row r="147">
          <cell r="B147">
            <v>8959104</v>
          </cell>
        </row>
        <row r="148">
          <cell r="B148">
            <v>1588807.8</v>
          </cell>
        </row>
        <row r="149">
          <cell r="B149">
            <v>2774727.9</v>
          </cell>
        </row>
        <row r="150">
          <cell r="B150">
            <v>6063876</v>
          </cell>
        </row>
        <row r="151">
          <cell r="B151">
            <v>2831.1125367461564</v>
          </cell>
        </row>
        <row r="152">
          <cell r="B152">
            <v>387.83895861574274</v>
          </cell>
        </row>
        <row r="153">
          <cell r="B153">
            <v>227.14740120405207</v>
          </cell>
        </row>
        <row r="154">
          <cell r="B154">
            <v>20.876744459506281</v>
          </cell>
        </row>
        <row r="155">
          <cell r="B155">
            <v>24.791134045663707</v>
          </cell>
        </row>
        <row r="156">
          <cell r="B156">
            <v>32.319913217978559</v>
          </cell>
        </row>
        <row r="157">
          <cell r="B157">
            <v>25000028</v>
          </cell>
        </row>
        <row r="158">
          <cell r="B158">
            <v>1500000</v>
          </cell>
        </row>
        <row r="159">
          <cell r="B159">
            <v>1099998</v>
          </cell>
        </row>
        <row r="160">
          <cell r="B160">
            <v>160000</v>
          </cell>
        </row>
        <row r="161">
          <cell r="B161">
            <v>549999.84</v>
          </cell>
        </row>
        <row r="162">
          <cell r="B162">
            <v>700000</v>
          </cell>
        </row>
        <row r="163">
          <cell r="B163">
            <v>27638414.999999996</v>
          </cell>
        </row>
        <row r="164">
          <cell r="B164">
            <v>0</v>
          </cell>
        </row>
        <row r="165">
          <cell r="B165">
            <v>824237.56799999997</v>
          </cell>
        </row>
        <row r="166">
          <cell r="B166">
            <v>182712.897</v>
          </cell>
        </row>
        <row r="167">
          <cell r="B167">
            <v>319093.70850000001</v>
          </cell>
        </row>
        <row r="168">
          <cell r="B168">
            <v>0</v>
          </cell>
        </row>
        <row r="169">
          <cell r="B169">
            <v>3</v>
          </cell>
        </row>
        <row r="170">
          <cell r="B170">
            <v>6</v>
          </cell>
        </row>
        <row r="171">
          <cell r="B171">
            <v>200103</v>
          </cell>
        </row>
        <row r="172">
          <cell r="B172">
            <v>8335609.7999999989</v>
          </cell>
        </row>
        <row r="173">
          <cell r="B173">
            <v>19264392.899999999</v>
          </cell>
        </row>
        <row r="174">
          <cell r="B174">
            <v>294076</v>
          </cell>
        </row>
        <row r="175">
          <cell r="B175">
            <v>8335609.7999999989</v>
          </cell>
        </row>
        <row r="176">
          <cell r="B176">
            <v>28193788.949999999</v>
          </cell>
        </row>
        <row r="177">
          <cell r="B177">
            <v>290400</v>
          </cell>
        </row>
        <row r="178">
          <cell r="B178">
            <v>8198243.3177536251</v>
          </cell>
        </row>
        <row r="179">
          <cell r="B179">
            <v>27419501.400000002</v>
          </cell>
        </row>
        <row r="180">
          <cell r="B180">
            <v>218283</v>
          </cell>
        </row>
        <row r="181">
          <cell r="B181">
            <v>1867375</v>
          </cell>
        </row>
        <row r="182">
          <cell r="B182">
            <v>5132625</v>
          </cell>
        </row>
        <row r="183">
          <cell r="B183">
            <v>315134</v>
          </cell>
        </row>
        <row r="184">
          <cell r="B184">
            <v>1867375</v>
          </cell>
        </row>
        <row r="185">
          <cell r="B185">
            <v>7402388</v>
          </cell>
        </row>
        <row r="186">
          <cell r="B186">
            <v>311195</v>
          </cell>
        </row>
        <row r="187">
          <cell r="B187">
            <v>1853689</v>
          </cell>
        </row>
        <row r="188">
          <cell r="B188">
            <v>7292574</v>
          </cell>
        </row>
        <row r="189">
          <cell r="B189">
            <v>0</v>
          </cell>
        </row>
        <row r="190">
          <cell r="B190">
            <v>0</v>
          </cell>
        </row>
        <row r="191">
          <cell r="B191">
            <v>0</v>
          </cell>
        </row>
        <row r="192">
          <cell r="B192">
            <v>93385</v>
          </cell>
        </row>
        <row r="193">
          <cell r="B193">
            <v>12880499.100000001</v>
          </cell>
        </row>
        <row r="194">
          <cell r="B194">
            <v>137.92898007526122</v>
          </cell>
        </row>
        <row r="195">
          <cell r="B195">
            <v>0</v>
          </cell>
        </row>
        <row r="196">
          <cell r="B196">
            <v>0</v>
          </cell>
        </row>
        <row r="197">
          <cell r="B197">
            <v>0</v>
          </cell>
        </row>
        <row r="198">
          <cell r="B198">
            <v>0</v>
          </cell>
        </row>
        <row r="199">
          <cell r="B199">
            <v>0</v>
          </cell>
        </row>
        <row r="200">
          <cell r="B200">
            <v>0</v>
          </cell>
        </row>
        <row r="201">
          <cell r="B201">
            <v>19125</v>
          </cell>
        </row>
        <row r="202">
          <cell r="B202">
            <v>613309</v>
          </cell>
        </row>
        <row r="203">
          <cell r="B203">
            <v>32.068461584273628</v>
          </cell>
        </row>
        <row r="204">
          <cell r="B204">
            <v>10366</v>
          </cell>
        </row>
        <row r="205">
          <cell r="B205">
            <v>363520</v>
          </cell>
        </row>
        <row r="206">
          <cell r="B206">
            <v>35.068461584273628</v>
          </cell>
        </row>
        <row r="207">
          <cell r="B207">
            <v>102870</v>
          </cell>
        </row>
        <row r="208">
          <cell r="B208">
            <v>192024</v>
          </cell>
        </row>
        <row r="209">
          <cell r="B209">
            <v>0</v>
          </cell>
        </row>
        <row r="210">
          <cell r="B210">
            <v>0</v>
          </cell>
        </row>
        <row r="211">
          <cell r="B211">
            <v>563719.80000000005</v>
          </cell>
        </row>
        <row r="212">
          <cell r="B212">
            <v>651509</v>
          </cell>
        </row>
        <row r="213">
          <cell r="B213">
            <v>32088722.74652227</v>
          </cell>
        </row>
        <row r="214">
          <cell r="B214">
            <v>209300</v>
          </cell>
        </row>
        <row r="215">
          <cell r="B215">
            <v>-154766.97640322938</v>
          </cell>
        </row>
        <row r="216">
          <cell r="B216">
            <v>32143255.770119041</v>
          </cell>
        </row>
        <row r="217">
          <cell r="B217">
            <v>14990251</v>
          </cell>
        </row>
        <row r="218">
          <cell r="B218">
            <v>858613.8</v>
          </cell>
        </row>
        <row r="219">
          <cell r="B219">
            <v>4034942</v>
          </cell>
        </row>
        <row r="220">
          <cell r="B220">
            <v>316261</v>
          </cell>
        </row>
        <row r="221">
          <cell r="B221">
            <v>3000000</v>
          </cell>
        </row>
        <row r="222">
          <cell r="B222">
            <v>348595</v>
          </cell>
        </row>
        <row r="223">
          <cell r="B223">
            <v>137598</v>
          </cell>
        </row>
        <row r="224">
          <cell r="B224">
            <v>0</v>
          </cell>
        </row>
        <row r="225">
          <cell r="B225">
            <v>0</v>
          </cell>
        </row>
        <row r="226">
          <cell r="B226">
            <v>1550000</v>
          </cell>
        </row>
        <row r="227">
          <cell r="B227">
            <v>160000</v>
          </cell>
        </row>
        <row r="228">
          <cell r="B228">
            <v>50000</v>
          </cell>
        </row>
        <row r="229">
          <cell r="B229">
            <v>66693</v>
          </cell>
        </row>
        <row r="230">
          <cell r="B230">
            <v>2228489.0903849448</v>
          </cell>
        </row>
        <row r="231">
          <cell r="B231">
            <v>27741442.890384946</v>
          </cell>
        </row>
        <row r="232">
          <cell r="B232">
            <v>4401812.8797340952</v>
          </cell>
        </row>
        <row r="233">
          <cell r="B233">
            <v>1496616</v>
          </cell>
        </row>
        <row r="234">
          <cell r="B234">
            <v>2905196.8797340952</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41657228</v>
          </cell>
        </row>
        <row r="244">
          <cell r="B244">
            <v>26019373</v>
          </cell>
        </row>
        <row r="245">
          <cell r="B245">
            <v>60000</v>
          </cell>
        </row>
        <row r="246">
          <cell r="B246">
            <v>0</v>
          </cell>
        </row>
        <row r="247">
          <cell r="B247">
            <v>1.8</v>
          </cell>
        </row>
        <row r="248">
          <cell r="B248">
            <v>1.8</v>
          </cell>
        </row>
        <row r="249">
          <cell r="B249">
            <v>400</v>
          </cell>
        </row>
        <row r="250">
          <cell r="B250">
            <v>-2</v>
          </cell>
        </row>
        <row r="251">
          <cell r="B251">
            <v>-2</v>
          </cell>
        </row>
        <row r="252">
          <cell r="B252">
            <v>-1</v>
          </cell>
        </row>
        <row r="253">
          <cell r="B253">
            <v>-1</v>
          </cell>
        </row>
        <row r="254">
          <cell r="B254">
            <v>-54719.562243502049</v>
          </cell>
        </row>
        <row r="255">
          <cell r="B255">
            <v>-2732.2404371584607</v>
          </cell>
        </row>
        <row r="256">
          <cell r="B256">
            <v>0</v>
          </cell>
        </row>
        <row r="257">
          <cell r="B257">
            <v>-47348.484848484884</v>
          </cell>
        </row>
        <row r="258">
          <cell r="B258">
            <v>-49966.688874083986</v>
          </cell>
        </row>
        <row r="259">
          <cell r="B259">
            <v>5</v>
          </cell>
        </row>
        <row r="260">
          <cell r="B260">
            <v>13.488538665879576</v>
          </cell>
        </row>
        <row r="261">
          <cell r="B261">
            <v>23.43409759154228</v>
          </cell>
        </row>
        <row r="262">
          <cell r="B262">
            <v>86</v>
          </cell>
        </row>
        <row r="263">
          <cell r="B263">
            <v>85</v>
          </cell>
        </row>
        <row r="264">
          <cell r="B264">
            <v>290400</v>
          </cell>
        </row>
        <row r="265">
          <cell r="B265">
            <v>311195</v>
          </cell>
        </row>
        <row r="266">
          <cell r="B266">
            <v>3</v>
          </cell>
        </row>
        <row r="267">
          <cell r="B267">
            <v>6</v>
          </cell>
        </row>
        <row r="268">
          <cell r="B268">
            <v>696960</v>
          </cell>
        </row>
        <row r="269">
          <cell r="B269">
            <v>933585</v>
          </cell>
        </row>
        <row r="270">
          <cell r="B270">
            <v>2470284.1190860104</v>
          </cell>
        </row>
        <row r="271">
          <cell r="B271">
            <v>0.758354874667312</v>
          </cell>
        </row>
        <row r="272">
          <cell r="B272">
            <v>0.75132097511822094</v>
          </cell>
        </row>
        <row r="273">
          <cell r="B273">
            <v>0.43427328144241628</v>
          </cell>
        </row>
        <row r="274">
          <cell r="B274">
            <v>0.39812559836294392</v>
          </cell>
        </row>
        <row r="275">
          <cell r="B275">
            <v>0.37762894038470984</v>
          </cell>
        </row>
        <row r="276">
          <cell r="B276">
            <v>0.34619617248951645</v>
          </cell>
        </row>
        <row r="277">
          <cell r="B277">
            <v>3284959.8797340952</v>
          </cell>
        </row>
        <row r="278">
          <cell r="B278">
            <v>0.75078709648507491</v>
          </cell>
        </row>
        <row r="279">
          <cell r="B279">
            <v>0.42882832412483179</v>
          </cell>
        </row>
        <row r="280">
          <cell r="B280">
            <v>0.57117167587516815</v>
          </cell>
        </row>
        <row r="281">
          <cell r="B281">
            <v>6.0191999999999996E-2</v>
          </cell>
        </row>
        <row r="282">
          <cell r="B282">
            <v>0.11126180644727612</v>
          </cell>
        </row>
        <row r="283">
          <cell r="B283">
            <v>15637855</v>
          </cell>
        </row>
        <row r="284">
          <cell r="B284">
            <v>20828614.494323384</v>
          </cell>
        </row>
        <row r="285">
          <cell r="B285">
            <v>814675.76064808457</v>
          </cell>
        </row>
        <row r="286">
          <cell r="B286">
            <v>3000000</v>
          </cell>
        </row>
        <row r="287">
          <cell r="B287">
            <v>0</v>
          </cell>
        </row>
        <row r="288">
          <cell r="B288">
            <v>0</v>
          </cell>
        </row>
        <row r="289">
          <cell r="B289">
            <v>2470284.1190860104</v>
          </cell>
        </row>
        <row r="290">
          <cell r="B290">
            <v>8.9361626935111169E-2</v>
          </cell>
        </row>
        <row r="291">
          <cell r="B291">
            <v>0.36032661513837566</v>
          </cell>
        </row>
      </sheetData>
      <sheetData sheetId="8">
        <row r="3">
          <cell r="B3">
            <v>272636</v>
          </cell>
          <cell r="C3">
            <v>113982</v>
          </cell>
          <cell r="D3">
            <v>89668</v>
          </cell>
          <cell r="E3">
            <v>157446</v>
          </cell>
          <cell r="F3">
            <v>182670</v>
          </cell>
          <cell r="G3">
            <v>491176</v>
          </cell>
          <cell r="H3">
            <v>1307578</v>
          </cell>
        </row>
        <row r="4">
          <cell r="B4">
            <v>272636</v>
          </cell>
          <cell r="C4">
            <v>113982</v>
          </cell>
          <cell r="D4">
            <v>89668</v>
          </cell>
          <cell r="E4">
            <v>157446</v>
          </cell>
          <cell r="F4">
            <v>182670</v>
          </cell>
          <cell r="G4">
            <v>491176</v>
          </cell>
          <cell r="H4">
            <v>1307578</v>
          </cell>
        </row>
        <row r="5">
          <cell r="B5">
            <v>0</v>
          </cell>
          <cell r="C5">
            <v>0</v>
          </cell>
          <cell r="D5">
            <v>89668</v>
          </cell>
          <cell r="E5">
            <v>0</v>
          </cell>
          <cell r="F5">
            <v>0</v>
          </cell>
          <cell r="G5">
            <v>0</v>
          </cell>
        </row>
        <row r="6">
          <cell r="B6">
            <v>272636</v>
          </cell>
          <cell r="C6">
            <v>113982</v>
          </cell>
          <cell r="D6">
            <v>0</v>
          </cell>
          <cell r="E6">
            <v>157446</v>
          </cell>
          <cell r="F6">
            <v>182670</v>
          </cell>
          <cell r="G6">
            <v>491176</v>
          </cell>
        </row>
        <row r="7">
          <cell r="B7">
            <v>0</v>
          </cell>
          <cell r="C7">
            <v>0</v>
          </cell>
          <cell r="D7">
            <v>1217910</v>
          </cell>
          <cell r="E7">
            <v>0</v>
          </cell>
          <cell r="F7">
            <v>0</v>
          </cell>
          <cell r="G7">
            <v>0</v>
          </cell>
        </row>
        <row r="8">
          <cell r="B8">
            <v>203766</v>
          </cell>
          <cell r="C8">
            <v>132974</v>
          </cell>
          <cell r="D8">
            <v>88582</v>
          </cell>
          <cell r="E8">
            <v>157639</v>
          </cell>
          <cell r="F8">
            <v>204734</v>
          </cell>
          <cell r="G8">
            <v>496156</v>
          </cell>
          <cell r="H8">
            <v>1283851</v>
          </cell>
        </row>
        <row r="9">
          <cell r="B9">
            <v>203766</v>
          </cell>
          <cell r="C9">
            <v>132974</v>
          </cell>
          <cell r="D9">
            <v>88582</v>
          </cell>
          <cell r="E9">
            <v>157639</v>
          </cell>
          <cell r="F9">
            <v>204734</v>
          </cell>
          <cell r="G9">
            <v>496156</v>
          </cell>
          <cell r="H9">
            <v>1283851</v>
          </cell>
        </row>
        <row r="10">
          <cell r="B10">
            <v>0</v>
          </cell>
          <cell r="C10">
            <v>0</v>
          </cell>
          <cell r="D10">
            <v>0</v>
          </cell>
          <cell r="E10">
            <v>0</v>
          </cell>
          <cell r="F10">
            <v>0</v>
          </cell>
          <cell r="G10">
            <v>496156</v>
          </cell>
        </row>
        <row r="11">
          <cell r="B11">
            <v>203766</v>
          </cell>
          <cell r="C11">
            <v>132974</v>
          </cell>
          <cell r="D11">
            <v>88582</v>
          </cell>
          <cell r="E11">
            <v>157639</v>
          </cell>
          <cell r="F11">
            <v>204734</v>
          </cell>
          <cell r="G11">
            <v>0</v>
          </cell>
        </row>
        <row r="12">
          <cell r="B12">
            <v>0</v>
          </cell>
          <cell r="C12">
            <v>0</v>
          </cell>
          <cell r="D12">
            <v>0</v>
          </cell>
          <cell r="E12">
            <v>0</v>
          </cell>
          <cell r="F12">
            <v>0</v>
          </cell>
          <cell r="G12">
            <v>787695</v>
          </cell>
        </row>
        <row r="13">
          <cell r="B13">
            <v>3420</v>
          </cell>
          <cell r="C13">
            <v>396</v>
          </cell>
          <cell r="D13">
            <v>315</v>
          </cell>
          <cell r="E13">
            <v>33.299999999999997</v>
          </cell>
          <cell r="F13">
            <v>46.8</v>
          </cell>
          <cell r="G13">
            <v>43.2</v>
          </cell>
        </row>
        <row r="14">
          <cell r="B14">
            <v>4230</v>
          </cell>
          <cell r="C14">
            <v>409.5</v>
          </cell>
          <cell r="D14">
            <v>360</v>
          </cell>
          <cell r="E14">
            <v>31.05</v>
          </cell>
          <cell r="F14">
            <v>49.5</v>
          </cell>
          <cell r="G14">
            <v>40.5</v>
          </cell>
        </row>
        <row r="15">
          <cell r="B15">
            <v>3420</v>
          </cell>
          <cell r="C15">
            <v>396</v>
          </cell>
          <cell r="D15">
            <v>315</v>
          </cell>
          <cell r="E15">
            <v>33.299999999999997</v>
          </cell>
          <cell r="F15">
            <v>46.8</v>
          </cell>
          <cell r="G15">
            <v>43.2</v>
          </cell>
        </row>
        <row r="16">
          <cell r="B16">
            <v>4230</v>
          </cell>
          <cell r="C16">
            <v>409.5</v>
          </cell>
          <cell r="D16">
            <v>360</v>
          </cell>
          <cell r="E16">
            <v>31.05</v>
          </cell>
          <cell r="F16">
            <v>49.5</v>
          </cell>
          <cell r="G16">
            <v>40.5</v>
          </cell>
        </row>
        <row r="17">
          <cell r="B17">
            <v>3420</v>
          </cell>
          <cell r="C17">
            <v>396</v>
          </cell>
          <cell r="D17">
            <v>315</v>
          </cell>
          <cell r="E17">
            <v>33.299999999999997</v>
          </cell>
          <cell r="F17">
            <v>46.8</v>
          </cell>
          <cell r="G17">
            <v>43.2</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5400</v>
          </cell>
          <cell r="C23">
            <v>450</v>
          </cell>
          <cell r="D23">
            <v>450</v>
          </cell>
          <cell r="E23">
            <v>41.4</v>
          </cell>
          <cell r="F23">
            <v>52.2</v>
          </cell>
          <cell r="G23">
            <v>47.7</v>
          </cell>
        </row>
        <row r="24">
          <cell r="B24">
            <v>5400</v>
          </cell>
          <cell r="C24">
            <v>405</v>
          </cell>
          <cell r="D24">
            <v>369</v>
          </cell>
          <cell r="E24">
            <v>36</v>
          </cell>
          <cell r="F24">
            <v>49.5</v>
          </cell>
          <cell r="G24">
            <v>46.8</v>
          </cell>
        </row>
        <row r="25">
          <cell r="B25">
            <v>5400</v>
          </cell>
          <cell r="C25">
            <v>450</v>
          </cell>
          <cell r="D25">
            <v>450</v>
          </cell>
          <cell r="E25">
            <v>41.4</v>
          </cell>
          <cell r="F25">
            <v>52.2</v>
          </cell>
          <cell r="G25">
            <v>47.7</v>
          </cell>
        </row>
        <row r="26">
          <cell r="B26">
            <v>5400</v>
          </cell>
          <cell r="C26">
            <v>405</v>
          </cell>
          <cell r="D26">
            <v>369</v>
          </cell>
          <cell r="E26">
            <v>36</v>
          </cell>
          <cell r="F26">
            <v>49.5</v>
          </cell>
          <cell r="G26">
            <v>46.8</v>
          </cell>
        </row>
        <row r="27">
          <cell r="B27">
            <v>5400</v>
          </cell>
          <cell r="C27">
            <v>450</v>
          </cell>
          <cell r="D27">
            <v>450</v>
          </cell>
          <cell r="E27">
            <v>41.4</v>
          </cell>
          <cell r="F27">
            <v>52.2</v>
          </cell>
          <cell r="G27">
            <v>47.7</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85000044</v>
          </cell>
          <cell r="C33">
            <v>4099985.6</v>
          </cell>
          <cell r="D33">
            <v>3800005.2</v>
          </cell>
          <cell r="E33">
            <v>699999.95</v>
          </cell>
          <cell r="F33">
            <v>1899999.64</v>
          </cell>
          <cell r="G33">
            <v>3900000</v>
          </cell>
          <cell r="H33">
            <v>9287323</v>
          </cell>
        </row>
        <row r="34">
          <cell r="B34">
            <v>120999948</v>
          </cell>
          <cell r="C34">
            <v>6700017.6000000006</v>
          </cell>
          <cell r="D34">
            <v>5100015.2</v>
          </cell>
          <cell r="E34">
            <v>800000.5</v>
          </cell>
          <cell r="F34">
            <v>2950000.9</v>
          </cell>
          <cell r="G34">
            <v>3900000</v>
          </cell>
          <cell r="H34">
            <v>11611380</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86</v>
          </cell>
          <cell r="C47">
            <v>12</v>
          </cell>
          <cell r="D47">
            <v>6.9</v>
          </cell>
          <cell r="E47">
            <v>0.64</v>
          </cell>
          <cell r="F47">
            <v>0.76</v>
          </cell>
          <cell r="G47">
            <v>1</v>
          </cell>
        </row>
        <row r="48">
          <cell r="B48">
            <v>85</v>
          </cell>
          <cell r="C48">
            <v>12.6</v>
          </cell>
          <cell r="D48">
            <v>7</v>
          </cell>
          <cell r="E48">
            <v>0.65</v>
          </cell>
          <cell r="F48">
            <v>0.78</v>
          </cell>
          <cell r="G48">
            <v>1</v>
          </cell>
        </row>
        <row r="49">
          <cell r="B49">
            <v>87</v>
          </cell>
          <cell r="C49">
            <v>12.4</v>
          </cell>
          <cell r="D49">
            <v>7.1</v>
          </cell>
          <cell r="E49">
            <v>0.65</v>
          </cell>
          <cell r="F49">
            <v>0.77</v>
          </cell>
          <cell r="G49">
            <v>1</v>
          </cell>
        </row>
        <row r="50">
          <cell r="B50">
            <v>88</v>
          </cell>
          <cell r="C50">
            <v>12.4</v>
          </cell>
          <cell r="D50">
            <v>6.9</v>
          </cell>
          <cell r="E50">
            <v>0.66</v>
          </cell>
          <cell r="F50">
            <v>0.79</v>
          </cell>
          <cell r="G50">
            <v>1</v>
          </cell>
        </row>
        <row r="51">
          <cell r="B51">
            <v>8.836781609195409</v>
          </cell>
          <cell r="C51">
            <v>7.6000000000000068</v>
          </cell>
          <cell r="D51">
            <v>4.5690140845070726</v>
          </cell>
          <cell r="E51">
            <v>9.2553846153846209</v>
          </cell>
          <cell r="F51">
            <v>10.394805194805201</v>
          </cell>
          <cell r="G51">
            <v>7.6</v>
          </cell>
        </row>
        <row r="52">
          <cell r="B52">
            <v>14139938.292786114</v>
          </cell>
          <cell r="C52">
            <v>7871838.3120523915</v>
          </cell>
          <cell r="D52">
            <v>3255061.0954068527</v>
          </cell>
          <cell r="E52">
            <v>8986783.9088798314</v>
          </cell>
          <cell r="F52">
            <v>427658.03833965957</v>
          </cell>
          <cell r="G52">
            <v>0</v>
          </cell>
          <cell r="H52">
            <v>0</v>
          </cell>
          <cell r="I52">
            <v>0</v>
          </cell>
          <cell r="J52">
            <v>0</v>
          </cell>
          <cell r="K52">
            <v>0</v>
          </cell>
        </row>
        <row r="53">
          <cell r="B53">
            <v>16044560</v>
          </cell>
          <cell r="C53">
            <v>15135463</v>
          </cell>
          <cell r="D53">
            <v>11425728</v>
          </cell>
          <cell r="E53">
            <v>13194295</v>
          </cell>
          <cell r="F53">
            <v>14883383</v>
          </cell>
          <cell r="G53">
            <v>0</v>
          </cell>
          <cell r="H53">
            <v>0</v>
          </cell>
          <cell r="I53">
            <v>0</v>
          </cell>
          <cell r="J53">
            <v>0</v>
          </cell>
          <cell r="K53">
            <v>0</v>
          </cell>
        </row>
        <row r="54">
          <cell r="B54">
            <v>1315804</v>
          </cell>
          <cell r="C54">
            <v>1091137</v>
          </cell>
          <cell r="D54">
            <v>3458494</v>
          </cell>
          <cell r="E54">
            <v>1640358</v>
          </cell>
          <cell r="F54">
            <v>2967573</v>
          </cell>
          <cell r="G54">
            <v>0</v>
          </cell>
          <cell r="H54">
            <v>0</v>
          </cell>
          <cell r="I54">
            <v>0</v>
          </cell>
          <cell r="J54">
            <v>0</v>
          </cell>
          <cell r="K54">
            <v>0</v>
          </cell>
        </row>
        <row r="55">
          <cell r="B55">
            <v>939898</v>
          </cell>
          <cell r="C55">
            <v>4724853</v>
          </cell>
          <cell r="D55">
            <v>4069809</v>
          </cell>
          <cell r="E55">
            <v>4479797</v>
          </cell>
          <cell r="F55">
            <v>3896114</v>
          </cell>
          <cell r="G55">
            <v>0</v>
          </cell>
          <cell r="H55">
            <v>0</v>
          </cell>
          <cell r="I55">
            <v>0</v>
          </cell>
          <cell r="J55">
            <v>0</v>
          </cell>
          <cell r="K55">
            <v>0</v>
          </cell>
        </row>
        <row r="56">
          <cell r="B56">
            <v>2255702</v>
          </cell>
          <cell r="C56">
            <v>5815990</v>
          </cell>
          <cell r="D56">
            <v>7528303</v>
          </cell>
          <cell r="E56">
            <v>6120155</v>
          </cell>
          <cell r="F56">
            <v>6863687</v>
          </cell>
          <cell r="G56">
            <v>0</v>
          </cell>
          <cell r="H56">
            <v>0</v>
          </cell>
          <cell r="I56">
            <v>0</v>
          </cell>
          <cell r="J56">
            <v>0</v>
          </cell>
          <cell r="K56">
            <v>0</v>
          </cell>
        </row>
        <row r="57">
          <cell r="B57">
            <v>1950851</v>
          </cell>
          <cell r="C57">
            <v>1950851</v>
          </cell>
          <cell r="D57">
            <v>1950851</v>
          </cell>
          <cell r="E57">
            <v>1950851</v>
          </cell>
          <cell r="F57">
            <v>2031486</v>
          </cell>
          <cell r="G57">
            <v>765932</v>
          </cell>
          <cell r="H57">
            <v>765932</v>
          </cell>
          <cell r="I57">
            <v>765932</v>
          </cell>
          <cell r="J57">
            <v>765932</v>
          </cell>
          <cell r="K57">
            <v>765932</v>
          </cell>
        </row>
        <row r="58">
          <cell r="B58">
            <v>4588313</v>
          </cell>
          <cell r="C58">
            <v>4751191</v>
          </cell>
          <cell r="D58">
            <v>4588313</v>
          </cell>
          <cell r="E58">
            <v>4751191</v>
          </cell>
          <cell r="F58">
            <v>4588313</v>
          </cell>
          <cell r="G58">
            <v>5022923</v>
          </cell>
          <cell r="H58">
            <v>3415587</v>
          </cell>
          <cell r="I58">
            <v>3214670</v>
          </cell>
          <cell r="J58">
            <v>4420170</v>
          </cell>
          <cell r="K58">
            <v>4822006</v>
          </cell>
        </row>
        <row r="59">
          <cell r="B59">
            <v>6146092</v>
          </cell>
          <cell r="C59">
            <v>6185869</v>
          </cell>
          <cell r="D59">
            <v>6146092</v>
          </cell>
          <cell r="E59">
            <v>6185869</v>
          </cell>
          <cell r="F59">
            <v>6146092</v>
          </cell>
          <cell r="G59">
            <v>4018337</v>
          </cell>
          <cell r="H59">
            <v>4822006</v>
          </cell>
          <cell r="I59">
            <v>4420170</v>
          </cell>
          <cell r="J59">
            <v>3214670</v>
          </cell>
          <cell r="K59">
            <v>3415587</v>
          </cell>
        </row>
        <row r="60">
          <cell r="B60">
            <v>10734405</v>
          </cell>
          <cell r="C60">
            <v>10937060</v>
          </cell>
          <cell r="D60">
            <v>10734405</v>
          </cell>
          <cell r="E60">
            <v>10937060</v>
          </cell>
          <cell r="F60">
            <v>10734405</v>
          </cell>
          <cell r="G60">
            <v>9041260</v>
          </cell>
          <cell r="H60">
            <v>8237593</v>
          </cell>
          <cell r="I60">
            <v>7634840</v>
          </cell>
          <cell r="J60">
            <v>7634840</v>
          </cell>
          <cell r="K60">
            <v>8237593</v>
          </cell>
        </row>
        <row r="61">
          <cell r="B61">
            <v>45125456.292786114</v>
          </cell>
          <cell r="C61">
            <v>41711202.312052391</v>
          </cell>
          <cell r="D61">
            <v>34894348.095406853</v>
          </cell>
          <cell r="E61">
            <v>41189144.908879831</v>
          </cell>
          <cell r="F61">
            <v>34940619.03833966</v>
          </cell>
          <cell r="G61">
            <v>0</v>
          </cell>
          <cell r="H61">
            <v>0</v>
          </cell>
          <cell r="I61">
            <v>0</v>
          </cell>
          <cell r="J61">
            <v>0</v>
          </cell>
          <cell r="K61">
            <v>0</v>
          </cell>
        </row>
        <row r="62">
          <cell r="B62">
            <v>6500000.1619718317</v>
          </cell>
          <cell r="C62">
            <v>6500000.1619718317</v>
          </cell>
          <cell r="D62">
            <v>5500000.0316901412</v>
          </cell>
          <cell r="E62">
            <v>6500000.1619718317</v>
          </cell>
          <cell r="F62">
            <v>5500000.0316901412</v>
          </cell>
          <cell r="G62">
            <v>0</v>
          </cell>
          <cell r="H62">
            <v>0</v>
          </cell>
          <cell r="I62">
            <v>0</v>
          </cell>
          <cell r="J62">
            <v>0</v>
          </cell>
          <cell r="K62">
            <v>0</v>
          </cell>
        </row>
        <row r="63">
          <cell r="B63">
            <v>2280597</v>
          </cell>
          <cell r="C63">
            <v>-165988</v>
          </cell>
          <cell r="D63">
            <v>-860912</v>
          </cell>
          <cell r="E63">
            <v>705133</v>
          </cell>
          <cell r="F63">
            <v>360207</v>
          </cell>
          <cell r="G63">
            <v>-1791448</v>
          </cell>
          <cell r="H63">
            <v>-1455797</v>
          </cell>
          <cell r="I63">
            <v>-822428</v>
          </cell>
          <cell r="J63">
            <v>-668319</v>
          </cell>
          <cell r="K63">
            <v>-1177468</v>
          </cell>
        </row>
        <row r="64">
          <cell r="B64">
            <v>15994398</v>
          </cell>
          <cell r="C64">
            <v>15994398</v>
          </cell>
          <cell r="D64">
            <v>18318107</v>
          </cell>
          <cell r="E64">
            <v>15994398</v>
          </cell>
          <cell r="F64">
            <v>17175955</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19350461.130814288</v>
          </cell>
          <cell r="C66">
            <v>18382792.150080558</v>
          </cell>
          <cell r="D66">
            <v>10937153.06371671</v>
          </cell>
          <cell r="E66">
            <v>16989613.746908002</v>
          </cell>
          <cell r="F66">
            <v>10904457.00664952</v>
          </cell>
          <cell r="G66">
            <v>17044153</v>
          </cell>
          <cell r="H66">
            <v>17695711</v>
          </cell>
          <cell r="I66">
            <v>18925191</v>
          </cell>
          <cell r="J66">
            <v>19225358</v>
          </cell>
          <cell r="K66">
            <v>18235996</v>
          </cell>
        </row>
        <row r="67">
          <cell r="B67">
            <v>45125456.292786114</v>
          </cell>
          <cell r="C67">
            <v>41711202.312052391</v>
          </cell>
          <cell r="D67">
            <v>34894348.095406853</v>
          </cell>
          <cell r="E67">
            <v>41189144.908879831</v>
          </cell>
          <cell r="F67">
            <v>34940619.03833966</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29409855.605096083</v>
          </cell>
          <cell r="C69">
            <v>28339433.684435293</v>
          </cell>
          <cell r="D69">
            <v>21532370.280176044</v>
          </cell>
          <cell r="E69">
            <v>20975955.96545342</v>
          </cell>
          <cell r="F69">
            <v>27955456.96953129</v>
          </cell>
          <cell r="G69">
            <v>0</v>
          </cell>
          <cell r="H69">
            <v>0</v>
          </cell>
          <cell r="I69">
            <v>0</v>
          </cell>
          <cell r="J69">
            <v>0</v>
          </cell>
          <cell r="K69">
            <v>0</v>
          </cell>
        </row>
        <row r="70">
          <cell r="B70">
            <v>1521846.6364909038</v>
          </cell>
          <cell r="C70">
            <v>129394.80495829508</v>
          </cell>
          <cell r="D70">
            <v>-2027156.6124734133</v>
          </cell>
          <cell r="E70">
            <v>-1407276.6326968893</v>
          </cell>
          <cell r="F70">
            <v>329994.85649145767</v>
          </cell>
          <cell r="G70">
            <v>-151806</v>
          </cell>
          <cell r="H70">
            <v>-145091</v>
          </cell>
          <cell r="I70">
            <v>-140056</v>
          </cell>
          <cell r="J70">
            <v>-140056</v>
          </cell>
          <cell r="K70">
            <v>-145091</v>
          </cell>
        </row>
        <row r="71">
          <cell r="B71">
            <v>1.0373700501557268</v>
          </cell>
          <cell r="C71">
            <v>0.96944179457849777</v>
          </cell>
          <cell r="D71">
            <v>1.0145810149423069</v>
          </cell>
          <cell r="E71">
            <v>0.96402612538116195</v>
          </cell>
          <cell r="F71">
            <v>1.0145810149423069</v>
          </cell>
          <cell r="G71">
            <v>0</v>
          </cell>
          <cell r="H71">
            <v>0</v>
          </cell>
          <cell r="I71">
            <v>0</v>
          </cell>
          <cell r="J71">
            <v>0</v>
          </cell>
          <cell r="K71">
            <v>0</v>
          </cell>
        </row>
        <row r="72">
          <cell r="B72">
            <v>1.0277253902641328</v>
          </cell>
          <cell r="C72">
            <v>0.98202876665310501</v>
          </cell>
          <cell r="D72">
            <v>0.99877198059077599</v>
          </cell>
          <cell r="E72">
            <v>0.9879584249542086</v>
          </cell>
          <cell r="F72">
            <v>1.0035154375377773</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71082</v>
          </cell>
        </row>
        <row r="86">
          <cell r="B86">
            <v>26065</v>
          </cell>
        </row>
        <row r="87">
          <cell r="B87">
            <v>22814</v>
          </cell>
        </row>
        <row r="88">
          <cell r="B88">
            <v>35819</v>
          </cell>
        </row>
        <row r="89">
          <cell r="B89">
            <v>40538</v>
          </cell>
        </row>
        <row r="90">
          <cell r="B90">
            <v>110351</v>
          </cell>
        </row>
        <row r="91">
          <cell r="B91">
            <v>71082</v>
          </cell>
        </row>
        <row r="92">
          <cell r="B92">
            <v>26065</v>
          </cell>
        </row>
        <row r="93">
          <cell r="B93">
            <v>22814</v>
          </cell>
        </row>
        <row r="94">
          <cell r="B94">
            <v>35819</v>
          </cell>
        </row>
        <row r="95">
          <cell r="B95">
            <v>40538</v>
          </cell>
        </row>
        <row r="96">
          <cell r="B96">
            <v>110351</v>
          </cell>
        </row>
        <row r="97">
          <cell r="B97">
            <v>0</v>
          </cell>
        </row>
        <row r="98">
          <cell r="B98">
            <v>0</v>
          </cell>
        </row>
        <row r="99">
          <cell r="B99">
            <v>0</v>
          </cell>
        </row>
        <row r="100">
          <cell r="B100">
            <v>0</v>
          </cell>
        </row>
        <row r="101">
          <cell r="B101">
            <v>0</v>
          </cell>
        </row>
        <row r="102">
          <cell r="B102">
            <v>0</v>
          </cell>
        </row>
        <row r="103">
          <cell r="B103">
            <v>243100439.99999997</v>
          </cell>
        </row>
        <row r="104">
          <cell r="B104">
            <v>10321740</v>
          </cell>
        </row>
        <row r="105">
          <cell r="B105">
            <v>7186410</v>
          </cell>
        </row>
        <row r="106">
          <cell r="B106">
            <v>1192772.7</v>
          </cell>
        </row>
        <row r="107">
          <cell r="B107">
            <v>1897178.4</v>
          </cell>
        </row>
        <row r="108">
          <cell r="B108">
            <v>4767163.2</v>
          </cell>
        </row>
        <row r="109">
          <cell r="B109">
            <v>1671.0868762675682</v>
          </cell>
        </row>
        <row r="110">
          <cell r="B110">
            <v>253.05789960595223</v>
          </cell>
        </row>
        <row r="111">
          <cell r="B111">
            <v>136.37605541953715</v>
          </cell>
        </row>
        <row r="112">
          <cell r="B112">
            <v>12.875131834182978</v>
          </cell>
        </row>
        <row r="113">
          <cell r="B113">
            <v>15.252079249724453</v>
          </cell>
        </row>
        <row r="114">
          <cell r="B114">
            <v>19.807895129512275</v>
          </cell>
        </row>
        <row r="115">
          <cell r="B115">
            <v>15000018</v>
          </cell>
        </row>
        <row r="116">
          <cell r="B116">
            <v>799998.4</v>
          </cell>
        </row>
        <row r="117">
          <cell r="B117">
            <v>799999.6</v>
          </cell>
        </row>
        <row r="118">
          <cell r="B118">
            <v>149999.85</v>
          </cell>
        </row>
        <row r="119">
          <cell r="B119">
            <v>299999.7</v>
          </cell>
        </row>
        <row r="120">
          <cell r="B120">
            <v>800000</v>
          </cell>
        </row>
        <row r="121">
          <cell r="B121">
            <v>21879039.599999998</v>
          </cell>
        </row>
        <row r="122">
          <cell r="B122">
            <v>712200.06</v>
          </cell>
        </row>
        <row r="123">
          <cell r="B123">
            <v>0</v>
          </cell>
        </row>
        <row r="124">
          <cell r="B124">
            <v>137168.86050000001</v>
          </cell>
        </row>
        <row r="125">
          <cell r="B125">
            <v>218175.51599999997</v>
          </cell>
        </row>
        <row r="126">
          <cell r="B126">
            <v>274111.88400000002</v>
          </cell>
        </row>
        <row r="127">
          <cell r="B127">
            <v>49302</v>
          </cell>
        </row>
        <row r="128">
          <cell r="B128">
            <v>30168</v>
          </cell>
        </row>
        <row r="129">
          <cell r="B129">
            <v>18440</v>
          </cell>
        </row>
        <row r="130">
          <cell r="B130">
            <v>33062</v>
          </cell>
        </row>
        <row r="131">
          <cell r="B131">
            <v>44451</v>
          </cell>
        </row>
        <row r="132">
          <cell r="B132">
            <v>110316</v>
          </cell>
        </row>
        <row r="133">
          <cell r="B133">
            <v>49302</v>
          </cell>
        </row>
        <row r="134">
          <cell r="B134">
            <v>30168</v>
          </cell>
        </row>
        <row r="135">
          <cell r="B135">
            <v>18440</v>
          </cell>
        </row>
        <row r="136">
          <cell r="B136">
            <v>33062</v>
          </cell>
        </row>
        <row r="137">
          <cell r="B137">
            <v>44451</v>
          </cell>
        </row>
        <row r="138">
          <cell r="B138">
            <v>110316</v>
          </cell>
        </row>
        <row r="139">
          <cell r="B139">
            <v>0</v>
          </cell>
        </row>
        <row r="140">
          <cell r="B140">
            <v>0</v>
          </cell>
        </row>
        <row r="141">
          <cell r="B141">
            <v>0</v>
          </cell>
        </row>
        <row r="142">
          <cell r="B142">
            <v>0</v>
          </cell>
        </row>
        <row r="143">
          <cell r="B143">
            <v>0</v>
          </cell>
        </row>
        <row r="144">
          <cell r="B144">
            <v>0</v>
          </cell>
        </row>
        <row r="145">
          <cell r="B145">
            <v>266230800</v>
          </cell>
        </row>
        <row r="146">
          <cell r="B146">
            <v>13575600.000000002</v>
          </cell>
        </row>
        <row r="147">
          <cell r="B147">
            <v>8298000</v>
          </cell>
        </row>
        <row r="148">
          <cell r="B148">
            <v>1368766.8</v>
          </cell>
        </row>
        <row r="149">
          <cell r="B149">
            <v>2320342.2000000002</v>
          </cell>
        </row>
        <row r="150">
          <cell r="B150">
            <v>5262073.2</v>
          </cell>
        </row>
        <row r="151">
          <cell r="B151">
            <v>2826.7373171071463</v>
          </cell>
        </row>
        <row r="152">
          <cell r="B152">
            <v>395.45129577159321</v>
          </cell>
        </row>
        <row r="153">
          <cell r="B153">
            <v>230.68775806276707</v>
          </cell>
        </row>
        <row r="154">
          <cell r="B154">
            <v>20.924301794478676</v>
          </cell>
        </row>
        <row r="155">
          <cell r="B155">
            <v>24.787249818074738</v>
          </cell>
        </row>
        <row r="156">
          <cell r="B156">
            <v>31.891233529967195</v>
          </cell>
        </row>
        <row r="157">
          <cell r="B157">
            <v>24999972</v>
          </cell>
        </row>
        <row r="158">
          <cell r="B158">
            <v>1500003.2</v>
          </cell>
        </row>
        <row r="159">
          <cell r="B159">
            <v>1100003</v>
          </cell>
        </row>
        <row r="160">
          <cell r="B160">
            <v>160000.1</v>
          </cell>
        </row>
        <row r="161">
          <cell r="B161">
            <v>550000.22</v>
          </cell>
        </row>
        <row r="162">
          <cell r="B162">
            <v>700000</v>
          </cell>
        </row>
        <row r="163">
          <cell r="B163">
            <v>23960772</v>
          </cell>
        </row>
        <row r="164">
          <cell r="B164">
            <v>0</v>
          </cell>
        </row>
        <row r="165">
          <cell r="B165">
            <v>763416</v>
          </cell>
        </row>
        <row r="166">
          <cell r="B166">
            <v>157408.18199999997</v>
          </cell>
        </row>
        <row r="167">
          <cell r="B167">
            <v>266839.353</v>
          </cell>
        </row>
        <row r="168">
          <cell r="B168">
            <v>0</v>
          </cell>
        </row>
        <row r="169">
          <cell r="B169">
            <v>3</v>
          </cell>
        </row>
        <row r="170">
          <cell r="B170">
            <v>6</v>
          </cell>
        </row>
        <row r="171">
          <cell r="B171">
            <v>289458</v>
          </cell>
        </row>
        <row r="172">
          <cell r="B172">
            <v>8139263.1500000004</v>
          </cell>
        </row>
        <row r="173">
          <cell r="B173">
            <v>27360739.150000002</v>
          </cell>
        </row>
        <row r="174">
          <cell r="B174">
            <v>290400</v>
          </cell>
        </row>
        <row r="175">
          <cell r="B175">
            <v>8139263.1500000004</v>
          </cell>
        </row>
        <row r="176">
          <cell r="B176">
            <v>27540959.600000001</v>
          </cell>
        </row>
        <row r="177">
          <cell r="B177">
            <v>286770</v>
          </cell>
        </row>
        <row r="178">
          <cell r="B178">
            <v>8006669.0140845058</v>
          </cell>
        </row>
        <row r="179">
          <cell r="B179">
            <v>26546512.999999996</v>
          </cell>
        </row>
        <row r="180">
          <cell r="B180">
            <v>262167</v>
          </cell>
        </row>
        <row r="181">
          <cell r="B181">
            <v>1853689</v>
          </cell>
        </row>
        <row r="182">
          <cell r="B182">
            <v>6146311</v>
          </cell>
        </row>
        <row r="183">
          <cell r="B183">
            <v>311195</v>
          </cell>
        </row>
        <row r="184">
          <cell r="B184">
            <v>1853689</v>
          </cell>
        </row>
        <row r="185">
          <cell r="B185">
            <v>7292574</v>
          </cell>
        </row>
        <row r="186">
          <cell r="B186">
            <v>307305</v>
          </cell>
        </row>
        <row r="187">
          <cell r="B187">
            <v>1838387</v>
          </cell>
        </row>
        <row r="188">
          <cell r="B188">
            <v>7153074</v>
          </cell>
        </row>
        <row r="189">
          <cell r="B189">
            <v>0</v>
          </cell>
        </row>
        <row r="190">
          <cell r="B190">
            <v>0</v>
          </cell>
        </row>
        <row r="191">
          <cell r="B191">
            <v>0</v>
          </cell>
        </row>
        <row r="192">
          <cell r="B192">
            <v>76174</v>
          </cell>
        </row>
        <row r="193">
          <cell r="B193">
            <v>9342208.4000000004</v>
          </cell>
        </row>
        <row r="194">
          <cell r="B194">
            <v>122.64301660344506</v>
          </cell>
        </row>
        <row r="195">
          <cell r="B195">
            <v>0</v>
          </cell>
        </row>
        <row r="196">
          <cell r="B196">
            <v>0</v>
          </cell>
        </row>
        <row r="197">
          <cell r="B197">
            <v>0</v>
          </cell>
        </row>
        <row r="198">
          <cell r="B198">
            <v>0</v>
          </cell>
        </row>
        <row r="199">
          <cell r="B199">
            <v>0</v>
          </cell>
        </row>
        <row r="200">
          <cell r="B200">
            <v>0</v>
          </cell>
        </row>
        <row r="201">
          <cell r="B201">
            <v>5919</v>
          </cell>
        </row>
        <row r="202">
          <cell r="B202">
            <v>180618</v>
          </cell>
        </row>
        <row r="203">
          <cell r="B203">
            <v>30.514900807500563</v>
          </cell>
        </row>
        <row r="204">
          <cell r="B204">
            <v>22655</v>
          </cell>
        </row>
        <row r="205">
          <cell r="B205">
            <v>759280</v>
          </cell>
        </row>
        <row r="206">
          <cell r="B206">
            <v>33.514900807500567</v>
          </cell>
        </row>
        <row r="207">
          <cell r="B207">
            <v>102676</v>
          </cell>
        </row>
        <row r="208">
          <cell r="B208">
            <v>191663</v>
          </cell>
        </row>
        <row r="209">
          <cell r="B209">
            <v>0</v>
          </cell>
        </row>
        <row r="210">
          <cell r="B210">
            <v>0</v>
          </cell>
        </row>
        <row r="211">
          <cell r="B211">
            <v>562646.69999999995</v>
          </cell>
        </row>
        <row r="212">
          <cell r="B212">
            <v>650284</v>
          </cell>
        </row>
        <row r="213">
          <cell r="B213">
            <v>29409855.605096083</v>
          </cell>
        </row>
        <row r="214">
          <cell r="B214">
            <v>377860</v>
          </cell>
        </row>
        <row r="215">
          <cell r="B215">
            <v>-123367.23914717692</v>
          </cell>
        </row>
        <row r="216">
          <cell r="B216">
            <v>29664348.365948908</v>
          </cell>
        </row>
        <row r="217">
          <cell r="B217">
            <v>14347146</v>
          </cell>
        </row>
        <row r="218">
          <cell r="B218">
            <v>856985.7</v>
          </cell>
        </row>
        <row r="219">
          <cell r="B219">
            <v>3993679</v>
          </cell>
        </row>
        <row r="220">
          <cell r="B220">
            <v>204748</v>
          </cell>
        </row>
        <row r="221">
          <cell r="B221">
            <v>3800000</v>
          </cell>
        </row>
        <row r="222">
          <cell r="B222">
            <v>356543</v>
          </cell>
        </row>
        <row r="223">
          <cell r="B223">
            <v>135879</v>
          </cell>
        </row>
        <row r="224">
          <cell r="B224">
            <v>0</v>
          </cell>
        </row>
        <row r="225">
          <cell r="B225">
            <v>0</v>
          </cell>
        </row>
        <row r="226">
          <cell r="B226">
            <v>1300000</v>
          </cell>
        </row>
        <row r="227">
          <cell r="B227">
            <v>160000</v>
          </cell>
        </row>
        <row r="228">
          <cell r="B228">
            <v>100000</v>
          </cell>
        </row>
        <row r="229">
          <cell r="B229">
            <v>54490</v>
          </cell>
        </row>
        <row r="230">
          <cell r="B230">
            <v>2049050.0294580043</v>
          </cell>
        </row>
        <row r="231">
          <cell r="B231">
            <v>27358520.729458004</v>
          </cell>
        </row>
        <row r="232">
          <cell r="B232">
            <v>2305827.6364909038</v>
          </cell>
        </row>
        <row r="233">
          <cell r="B233">
            <v>783981</v>
          </cell>
        </row>
        <row r="234">
          <cell r="B234">
            <v>1521846.6364909038</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40700922</v>
          </cell>
        </row>
        <row r="244">
          <cell r="B244">
            <v>24706524</v>
          </cell>
        </row>
        <row r="245">
          <cell r="B245">
            <v>75000</v>
          </cell>
        </row>
        <row r="246">
          <cell r="B246">
            <v>0</v>
          </cell>
        </row>
        <row r="247">
          <cell r="B247">
            <v>1.9</v>
          </cell>
        </row>
        <row r="248">
          <cell r="B248">
            <v>1.9</v>
          </cell>
        </row>
        <row r="249">
          <cell r="B249">
            <v>400</v>
          </cell>
        </row>
        <row r="250">
          <cell r="B250">
            <v>-2</v>
          </cell>
        </row>
        <row r="251">
          <cell r="B251">
            <v>-2</v>
          </cell>
        </row>
        <row r="252">
          <cell r="B252">
            <v>-1</v>
          </cell>
        </row>
        <row r="253">
          <cell r="B253">
            <v>-1</v>
          </cell>
        </row>
        <row r="254">
          <cell r="B254">
            <v>-108181.20351588911</v>
          </cell>
        </row>
        <row r="255">
          <cell r="B255">
            <v>-2560.1638504864222</v>
          </cell>
        </row>
        <row r="256">
          <cell r="B256">
            <v>4024.144869215278</v>
          </cell>
        </row>
        <row r="257">
          <cell r="B257">
            <v>0</v>
          </cell>
        </row>
        <row r="258">
          <cell r="B258">
            <v>-16650.016650016667</v>
          </cell>
        </row>
        <row r="259">
          <cell r="B259">
            <v>5</v>
          </cell>
        </row>
        <row r="260">
          <cell r="B260">
            <v>13.416050230629706</v>
          </cell>
        </row>
        <row r="261">
          <cell r="B261">
            <v>23.276790159613412</v>
          </cell>
        </row>
        <row r="262">
          <cell r="B262">
            <v>87</v>
          </cell>
        </row>
        <row r="263">
          <cell r="B263">
            <v>88</v>
          </cell>
        </row>
        <row r="264">
          <cell r="B264">
            <v>286770</v>
          </cell>
        </row>
        <row r="265">
          <cell r="B265">
            <v>307305</v>
          </cell>
        </row>
        <row r="266">
          <cell r="B266">
            <v>3</v>
          </cell>
        </row>
        <row r="267">
          <cell r="B267">
            <v>6</v>
          </cell>
        </row>
        <row r="268">
          <cell r="B268">
            <v>688248</v>
          </cell>
        </row>
        <row r="269">
          <cell r="B269">
            <v>921915</v>
          </cell>
        </row>
        <row r="270">
          <cell r="B270">
            <v>929660.41461654659</v>
          </cell>
        </row>
        <row r="271">
          <cell r="B271">
            <v>0.75761645734864846</v>
          </cell>
        </row>
        <row r="272">
          <cell r="B272">
            <v>0.80559651488464401</v>
          </cell>
        </row>
        <row r="273">
          <cell r="B273">
            <v>0.38135612297009225</v>
          </cell>
        </row>
        <row r="274">
          <cell r="B274">
            <v>0.3495970974113724</v>
          </cell>
        </row>
        <row r="275">
          <cell r="B275">
            <v>0.3422867101281159</v>
          </cell>
        </row>
        <row r="276">
          <cell r="B276">
            <v>0.31378131404884668</v>
          </cell>
        </row>
        <row r="277">
          <cell r="B277">
            <v>1739084.6364909038</v>
          </cell>
        </row>
        <row r="278">
          <cell r="B278">
            <v>0.78594769411792742</v>
          </cell>
        </row>
        <row r="279">
          <cell r="B279">
            <v>0.44007318730916362</v>
          </cell>
        </row>
        <row r="280">
          <cell r="B280">
            <v>0.55992681269083644</v>
          </cell>
        </row>
        <row r="281">
          <cell r="B281">
            <v>6.0191999999999996E-2</v>
          </cell>
        </row>
        <row r="282">
          <cell r="B282">
            <v>0.11178921541176892</v>
          </cell>
        </row>
        <row r="283">
          <cell r="B283">
            <v>15994398</v>
          </cell>
        </row>
        <row r="284">
          <cell r="B284">
            <v>20350461.130814288</v>
          </cell>
        </row>
        <row r="285">
          <cell r="B285">
            <v>809424.2218743572</v>
          </cell>
        </row>
        <row r="286">
          <cell r="B286">
            <v>2000000</v>
          </cell>
        </row>
        <row r="287">
          <cell r="B287">
            <v>0</v>
          </cell>
        </row>
        <row r="288">
          <cell r="B288">
            <v>0</v>
          </cell>
        </row>
        <row r="289">
          <cell r="B289">
            <v>929660.41461654659</v>
          </cell>
        </row>
        <row r="290">
          <cell r="B290">
            <v>8.9082664369234274E-2</v>
          </cell>
        </row>
        <row r="291">
          <cell r="B291">
            <v>0.19139814302006244</v>
          </cell>
        </row>
      </sheetData>
      <sheetData sheetId="9">
        <row r="3">
          <cell r="B3">
            <v>274351</v>
          </cell>
          <cell r="C3">
            <v>106101</v>
          </cell>
          <cell r="D3">
            <v>89100</v>
          </cell>
          <cell r="E3">
            <v>159595</v>
          </cell>
          <cell r="F3">
            <v>185206</v>
          </cell>
          <cell r="G3">
            <v>500748</v>
          </cell>
          <cell r="H3">
            <v>1315101</v>
          </cell>
        </row>
        <row r="4">
          <cell r="B4">
            <v>274351</v>
          </cell>
          <cell r="C4">
            <v>106101</v>
          </cell>
          <cell r="D4">
            <v>89100</v>
          </cell>
          <cell r="E4">
            <v>159595</v>
          </cell>
          <cell r="F4">
            <v>185206</v>
          </cell>
          <cell r="G4">
            <v>500748</v>
          </cell>
          <cell r="H4">
            <v>1315101</v>
          </cell>
        </row>
        <row r="5">
          <cell r="B5">
            <v>0</v>
          </cell>
          <cell r="C5">
            <v>0</v>
          </cell>
          <cell r="D5">
            <v>89100</v>
          </cell>
          <cell r="E5">
            <v>0</v>
          </cell>
          <cell r="F5">
            <v>0</v>
          </cell>
          <cell r="G5">
            <v>0</v>
          </cell>
        </row>
        <row r="6">
          <cell r="B6">
            <v>274351</v>
          </cell>
          <cell r="C6">
            <v>106101</v>
          </cell>
          <cell r="D6">
            <v>0</v>
          </cell>
          <cell r="E6">
            <v>159595</v>
          </cell>
          <cell r="F6">
            <v>185206</v>
          </cell>
          <cell r="G6">
            <v>500748</v>
          </cell>
        </row>
        <row r="7">
          <cell r="B7">
            <v>0</v>
          </cell>
          <cell r="C7">
            <v>0</v>
          </cell>
          <cell r="D7">
            <v>1226001</v>
          </cell>
          <cell r="E7">
            <v>0</v>
          </cell>
          <cell r="F7">
            <v>0</v>
          </cell>
          <cell r="G7">
            <v>0</v>
          </cell>
        </row>
        <row r="8">
          <cell r="B8">
            <v>217092</v>
          </cell>
          <cell r="C8">
            <v>121902</v>
          </cell>
          <cell r="D8">
            <v>85261</v>
          </cell>
          <cell r="E8">
            <v>164149</v>
          </cell>
          <cell r="F8">
            <v>214667</v>
          </cell>
          <cell r="G8">
            <v>522160</v>
          </cell>
          <cell r="H8">
            <v>1325231</v>
          </cell>
        </row>
        <row r="9">
          <cell r="B9">
            <v>217092</v>
          </cell>
          <cell r="C9">
            <v>121902</v>
          </cell>
          <cell r="D9">
            <v>85261</v>
          </cell>
          <cell r="E9">
            <v>164149</v>
          </cell>
          <cell r="F9">
            <v>214667</v>
          </cell>
          <cell r="G9">
            <v>522160</v>
          </cell>
          <cell r="H9">
            <v>1325231</v>
          </cell>
        </row>
        <row r="10">
          <cell r="B10">
            <v>0</v>
          </cell>
          <cell r="C10">
            <v>0</v>
          </cell>
          <cell r="D10">
            <v>0</v>
          </cell>
          <cell r="E10">
            <v>0</v>
          </cell>
          <cell r="F10">
            <v>0</v>
          </cell>
          <cell r="G10">
            <v>522160</v>
          </cell>
        </row>
        <row r="11">
          <cell r="B11">
            <v>217092</v>
          </cell>
          <cell r="C11">
            <v>121902</v>
          </cell>
          <cell r="D11">
            <v>85261</v>
          </cell>
          <cell r="E11">
            <v>164149</v>
          </cell>
          <cell r="F11">
            <v>214667</v>
          </cell>
          <cell r="G11">
            <v>0</v>
          </cell>
        </row>
        <row r="12">
          <cell r="B12">
            <v>0</v>
          </cell>
          <cell r="C12">
            <v>0</v>
          </cell>
          <cell r="D12">
            <v>0</v>
          </cell>
          <cell r="E12">
            <v>0</v>
          </cell>
          <cell r="F12">
            <v>0</v>
          </cell>
          <cell r="G12">
            <v>803071</v>
          </cell>
        </row>
        <row r="13">
          <cell r="B13">
            <v>3420</v>
          </cell>
          <cell r="C13">
            <v>396</v>
          </cell>
          <cell r="D13">
            <v>315</v>
          </cell>
          <cell r="E13">
            <v>33.299999999999997</v>
          </cell>
          <cell r="F13">
            <v>46.8</v>
          </cell>
          <cell r="G13">
            <v>43.2</v>
          </cell>
        </row>
        <row r="14">
          <cell r="B14">
            <v>4230</v>
          </cell>
          <cell r="C14">
            <v>409.5</v>
          </cell>
          <cell r="D14">
            <v>360</v>
          </cell>
          <cell r="E14">
            <v>31.05</v>
          </cell>
          <cell r="F14">
            <v>49.5</v>
          </cell>
          <cell r="G14">
            <v>40.5</v>
          </cell>
        </row>
        <row r="15">
          <cell r="B15">
            <v>3420</v>
          </cell>
          <cell r="C15">
            <v>396</v>
          </cell>
          <cell r="D15">
            <v>315</v>
          </cell>
          <cell r="E15">
            <v>33.299999999999997</v>
          </cell>
          <cell r="F15">
            <v>46.8</v>
          </cell>
          <cell r="G15">
            <v>43.2</v>
          </cell>
        </row>
        <row r="16">
          <cell r="B16">
            <v>4230</v>
          </cell>
          <cell r="C16">
            <v>409.5</v>
          </cell>
          <cell r="D16">
            <v>360</v>
          </cell>
          <cell r="E16">
            <v>31.05</v>
          </cell>
          <cell r="F16">
            <v>49.5</v>
          </cell>
          <cell r="G16">
            <v>40.5</v>
          </cell>
        </row>
        <row r="17">
          <cell r="B17">
            <v>3420</v>
          </cell>
          <cell r="C17">
            <v>396</v>
          </cell>
          <cell r="D17">
            <v>315</v>
          </cell>
          <cell r="E17">
            <v>33.299999999999997</v>
          </cell>
          <cell r="F17">
            <v>46.8</v>
          </cell>
          <cell r="G17">
            <v>43.2</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5400</v>
          </cell>
          <cell r="C23">
            <v>450</v>
          </cell>
          <cell r="D23">
            <v>450</v>
          </cell>
          <cell r="E23">
            <v>41.4</v>
          </cell>
          <cell r="F23">
            <v>52.2</v>
          </cell>
          <cell r="G23">
            <v>47.7</v>
          </cell>
        </row>
        <row r="24">
          <cell r="B24">
            <v>5670</v>
          </cell>
          <cell r="C24">
            <v>450</v>
          </cell>
          <cell r="D24">
            <v>405</v>
          </cell>
          <cell r="E24">
            <v>36.9</v>
          </cell>
          <cell r="F24">
            <v>50.4</v>
          </cell>
          <cell r="G24">
            <v>47.7</v>
          </cell>
        </row>
        <row r="25">
          <cell r="B25">
            <v>5400</v>
          </cell>
          <cell r="C25">
            <v>450</v>
          </cell>
          <cell r="D25">
            <v>450</v>
          </cell>
          <cell r="E25">
            <v>41.4</v>
          </cell>
          <cell r="F25">
            <v>52.2</v>
          </cell>
          <cell r="G25">
            <v>47.7</v>
          </cell>
        </row>
        <row r="26">
          <cell r="B26">
            <v>5670</v>
          </cell>
          <cell r="C26">
            <v>450</v>
          </cell>
          <cell r="D26">
            <v>405</v>
          </cell>
          <cell r="E26">
            <v>36.9</v>
          </cell>
          <cell r="F26">
            <v>50.4</v>
          </cell>
          <cell r="G26">
            <v>47.7</v>
          </cell>
        </row>
        <row r="27">
          <cell r="B27">
            <v>5400</v>
          </cell>
          <cell r="C27">
            <v>450</v>
          </cell>
          <cell r="D27">
            <v>450</v>
          </cell>
          <cell r="E27">
            <v>41.4</v>
          </cell>
          <cell r="F27">
            <v>52.2</v>
          </cell>
          <cell r="G27">
            <v>47.7</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39000012</v>
          </cell>
          <cell r="C33">
            <v>2000007</v>
          </cell>
          <cell r="D33">
            <v>2000008.8</v>
          </cell>
          <cell r="E33">
            <v>599999.4</v>
          </cell>
          <cell r="F33">
            <v>1199998.8</v>
          </cell>
          <cell r="G33">
            <v>3800000</v>
          </cell>
          <cell r="H33">
            <v>7171506</v>
          </cell>
        </row>
        <row r="34">
          <cell r="B34">
            <v>93000042</v>
          </cell>
          <cell r="C34">
            <v>4700001.2</v>
          </cell>
          <cell r="D34">
            <v>3499992</v>
          </cell>
          <cell r="E34">
            <v>800000.5</v>
          </cell>
          <cell r="F34">
            <v>2850001</v>
          </cell>
          <cell r="G34">
            <v>4600000</v>
          </cell>
          <cell r="H34">
            <v>11472392</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87</v>
          </cell>
          <cell r="C47">
            <v>12.4</v>
          </cell>
          <cell r="D47">
            <v>7.1</v>
          </cell>
          <cell r="E47">
            <v>0.65</v>
          </cell>
          <cell r="F47">
            <v>0.77</v>
          </cell>
          <cell r="G47">
            <v>1</v>
          </cell>
        </row>
        <row r="48">
          <cell r="B48">
            <v>88</v>
          </cell>
          <cell r="C48">
            <v>12.4</v>
          </cell>
          <cell r="D48">
            <v>6.9</v>
          </cell>
          <cell r="E48">
            <v>0.66</v>
          </cell>
          <cell r="F48">
            <v>0.79</v>
          </cell>
          <cell r="G48">
            <v>1</v>
          </cell>
        </row>
        <row r="49">
          <cell r="B49">
            <v>87</v>
          </cell>
          <cell r="C49">
            <v>12.2</v>
          </cell>
          <cell r="D49">
            <v>7.2</v>
          </cell>
          <cell r="E49">
            <v>0.65</v>
          </cell>
          <cell r="F49">
            <v>0.77</v>
          </cell>
          <cell r="G49">
            <v>1</v>
          </cell>
        </row>
        <row r="50">
          <cell r="B50">
            <v>85</v>
          </cell>
          <cell r="C50">
            <v>12.2</v>
          </cell>
          <cell r="D50">
            <v>7</v>
          </cell>
          <cell r="E50">
            <v>0.66</v>
          </cell>
          <cell r="F50">
            <v>0.79</v>
          </cell>
          <cell r="G50">
            <v>1</v>
          </cell>
        </row>
        <row r="51">
          <cell r="B51">
            <v>5.1264367816092005</v>
          </cell>
          <cell r="C51">
            <v>7.6000000000000068</v>
          </cell>
          <cell r="D51">
            <v>4.6111111111111214</v>
          </cell>
          <cell r="E51">
            <v>9.2553846153846209</v>
          </cell>
          <cell r="F51">
            <v>10.394805194805201</v>
          </cell>
          <cell r="G51">
            <v>7.6</v>
          </cell>
        </row>
        <row r="52">
          <cell r="B52">
            <v>19017853.725400031</v>
          </cell>
          <cell r="C52">
            <v>13384618.110434115</v>
          </cell>
          <cell r="D52">
            <v>7760227.2268123999</v>
          </cell>
          <cell r="E52">
            <v>6508760.674328357</v>
          </cell>
          <cell r="F52">
            <v>2766518.8267497607</v>
          </cell>
          <cell r="G52">
            <v>0</v>
          </cell>
          <cell r="H52">
            <v>0</v>
          </cell>
          <cell r="I52">
            <v>0</v>
          </cell>
          <cell r="J52">
            <v>0</v>
          </cell>
          <cell r="K52">
            <v>0</v>
          </cell>
        </row>
        <row r="53">
          <cell r="B53">
            <v>11226851</v>
          </cell>
          <cell r="C53">
            <v>11743447</v>
          </cell>
          <cell r="D53">
            <v>10384548</v>
          </cell>
          <cell r="E53">
            <v>9094128</v>
          </cell>
          <cell r="F53">
            <v>8917092</v>
          </cell>
          <cell r="G53">
            <v>0</v>
          </cell>
          <cell r="H53">
            <v>0</v>
          </cell>
          <cell r="I53">
            <v>0</v>
          </cell>
          <cell r="J53">
            <v>0</v>
          </cell>
          <cell r="K53">
            <v>0</v>
          </cell>
        </row>
        <row r="54">
          <cell r="B54">
            <v>955146</v>
          </cell>
          <cell r="C54">
            <v>1422912</v>
          </cell>
          <cell r="D54">
            <v>2610768</v>
          </cell>
          <cell r="E54">
            <v>2487126</v>
          </cell>
          <cell r="F54">
            <v>3633707</v>
          </cell>
          <cell r="G54">
            <v>0</v>
          </cell>
          <cell r="H54">
            <v>0</v>
          </cell>
          <cell r="I54">
            <v>0</v>
          </cell>
          <cell r="J54">
            <v>0</v>
          </cell>
          <cell r="K54">
            <v>0</v>
          </cell>
        </row>
        <row r="55">
          <cell r="B55">
            <v>1380121</v>
          </cell>
          <cell r="C55">
            <v>3408405</v>
          </cell>
          <cell r="D55">
            <v>4095801</v>
          </cell>
          <cell r="E55">
            <v>5421446</v>
          </cell>
          <cell r="F55">
            <v>4290299</v>
          </cell>
          <cell r="G55">
            <v>0</v>
          </cell>
          <cell r="H55">
            <v>0</v>
          </cell>
          <cell r="I55">
            <v>0</v>
          </cell>
          <cell r="J55">
            <v>0</v>
          </cell>
          <cell r="K55">
            <v>0</v>
          </cell>
        </row>
        <row r="56">
          <cell r="B56">
            <v>2335267</v>
          </cell>
          <cell r="C56">
            <v>4831317</v>
          </cell>
          <cell r="D56">
            <v>6706569</v>
          </cell>
          <cell r="E56">
            <v>7908572</v>
          </cell>
          <cell r="F56">
            <v>7924006</v>
          </cell>
          <cell r="G56">
            <v>0</v>
          </cell>
          <cell r="H56">
            <v>0</v>
          </cell>
          <cell r="I56">
            <v>0</v>
          </cell>
          <cell r="J56">
            <v>0</v>
          </cell>
          <cell r="K56">
            <v>0</v>
          </cell>
        </row>
        <row r="57">
          <cell r="B57">
            <v>1947359</v>
          </cell>
          <cell r="C57">
            <v>2138309</v>
          </cell>
          <cell r="D57">
            <v>1947359</v>
          </cell>
          <cell r="E57">
            <v>2041409</v>
          </cell>
          <cell r="F57">
            <v>2023962</v>
          </cell>
          <cell r="G57">
            <v>727636</v>
          </cell>
          <cell r="H57">
            <v>727636</v>
          </cell>
          <cell r="I57">
            <v>727636</v>
          </cell>
          <cell r="J57">
            <v>727636</v>
          </cell>
          <cell r="K57">
            <v>727636</v>
          </cell>
        </row>
        <row r="58">
          <cell r="B58">
            <v>4530959</v>
          </cell>
          <cell r="C58">
            <v>4691801</v>
          </cell>
          <cell r="D58">
            <v>4530959</v>
          </cell>
          <cell r="E58">
            <v>4691801</v>
          </cell>
          <cell r="F58">
            <v>4530959</v>
          </cell>
          <cell r="G58">
            <v>4960136</v>
          </cell>
          <cell r="H58">
            <v>3372892</v>
          </cell>
          <cell r="I58">
            <v>3174487</v>
          </cell>
          <cell r="J58">
            <v>4364918</v>
          </cell>
          <cell r="K58">
            <v>4761731</v>
          </cell>
        </row>
        <row r="59">
          <cell r="B59">
            <v>6069266</v>
          </cell>
          <cell r="C59">
            <v>6108546</v>
          </cell>
          <cell r="D59">
            <v>6069266</v>
          </cell>
          <cell r="E59">
            <v>6108546</v>
          </cell>
          <cell r="F59">
            <v>6069266</v>
          </cell>
          <cell r="G59">
            <v>3968108</v>
          </cell>
          <cell r="H59">
            <v>4761731</v>
          </cell>
          <cell r="I59">
            <v>4364918</v>
          </cell>
          <cell r="J59">
            <v>3174487</v>
          </cell>
          <cell r="K59">
            <v>3372892</v>
          </cell>
        </row>
        <row r="60">
          <cell r="B60">
            <v>10600225</v>
          </cell>
          <cell r="C60">
            <v>10800347</v>
          </cell>
          <cell r="D60">
            <v>10600225</v>
          </cell>
          <cell r="E60">
            <v>10800347</v>
          </cell>
          <cell r="F60">
            <v>10600225</v>
          </cell>
          <cell r="G60">
            <v>8928244</v>
          </cell>
          <cell r="H60">
            <v>8134623</v>
          </cell>
          <cell r="I60">
            <v>7539405</v>
          </cell>
          <cell r="J60">
            <v>7539405</v>
          </cell>
          <cell r="K60">
            <v>8134623</v>
          </cell>
        </row>
        <row r="61">
          <cell r="B61">
            <v>45127555.725400031</v>
          </cell>
          <cell r="C61">
            <v>42898038.110434115</v>
          </cell>
          <cell r="D61">
            <v>37398928.2268124</v>
          </cell>
          <cell r="E61">
            <v>36353216.674328357</v>
          </cell>
          <cell r="F61">
            <v>32231803.826749761</v>
          </cell>
          <cell r="G61">
            <v>0</v>
          </cell>
          <cell r="H61">
            <v>0</v>
          </cell>
          <cell r="I61">
            <v>0</v>
          </cell>
          <cell r="J61">
            <v>0</v>
          </cell>
          <cell r="K61">
            <v>0</v>
          </cell>
        </row>
        <row r="62">
          <cell r="B62">
            <v>6907141.541666666</v>
          </cell>
          <cell r="C62">
            <v>5999999.930555556</v>
          </cell>
          <cell r="D62">
            <v>6823277.75</v>
          </cell>
          <cell r="E62">
            <v>5999999.930555556</v>
          </cell>
          <cell r="F62">
            <v>5879571.736111111</v>
          </cell>
          <cell r="G62">
            <v>0</v>
          </cell>
          <cell r="H62">
            <v>0</v>
          </cell>
          <cell r="I62">
            <v>0</v>
          </cell>
          <cell r="J62">
            <v>0</v>
          </cell>
          <cell r="K62">
            <v>0</v>
          </cell>
        </row>
        <row r="63">
          <cell r="B63">
            <v>1193700</v>
          </cell>
          <cell r="C63">
            <v>953215</v>
          </cell>
          <cell r="D63">
            <v>55062</v>
          </cell>
          <cell r="E63">
            <v>-688790</v>
          </cell>
          <cell r="F63">
            <v>-402919</v>
          </cell>
          <cell r="G63">
            <v>-1867199</v>
          </cell>
          <cell r="H63">
            <v>-1528132</v>
          </cell>
          <cell r="I63">
            <v>-892201</v>
          </cell>
          <cell r="J63">
            <v>-738092</v>
          </cell>
          <cell r="K63">
            <v>-1249803</v>
          </cell>
        </row>
        <row r="64">
          <cell r="B64">
            <v>16359070</v>
          </cell>
          <cell r="C64">
            <v>16389460</v>
          </cell>
          <cell r="D64">
            <v>18805369</v>
          </cell>
          <cell r="E64">
            <v>16389460</v>
          </cell>
          <cell r="F64">
            <v>17632835</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19667644.183733366</v>
          </cell>
          <cell r="C66">
            <v>18555363.179878566</v>
          </cell>
          <cell r="D66">
            <v>10715219.4768124</v>
          </cell>
          <cell r="E66">
            <v>13652546.743772797</v>
          </cell>
          <cell r="F66">
            <v>8122316.0906386487</v>
          </cell>
          <cell r="G66">
            <v>16897104</v>
          </cell>
          <cell r="H66">
            <v>17555292</v>
          </cell>
          <cell r="I66">
            <v>18789745</v>
          </cell>
          <cell r="J66">
            <v>19089912</v>
          </cell>
          <cell r="K66">
            <v>18095577</v>
          </cell>
        </row>
        <row r="67">
          <cell r="B67">
            <v>45127555.725400031</v>
          </cell>
          <cell r="C67">
            <v>42898038.110434115</v>
          </cell>
          <cell r="D67">
            <v>37398928.2268124</v>
          </cell>
          <cell r="E67">
            <v>36353216.674328357</v>
          </cell>
          <cell r="F67">
            <v>32231803.826749761</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29676683.847876064</v>
          </cell>
          <cell r="C69">
            <v>27771166.086640719</v>
          </cell>
          <cell r="D69">
            <v>30607201.66611927</v>
          </cell>
          <cell r="E69">
            <v>21991050.619416844</v>
          </cell>
          <cell r="F69">
            <v>22154739.970569622</v>
          </cell>
          <cell r="G69">
            <v>0</v>
          </cell>
          <cell r="H69">
            <v>0</v>
          </cell>
          <cell r="I69">
            <v>0</v>
          </cell>
          <cell r="J69">
            <v>0</v>
          </cell>
          <cell r="K69">
            <v>0</v>
          </cell>
        </row>
        <row r="70">
          <cell r="B70">
            <v>2317183.0529190786</v>
          </cell>
          <cell r="C70">
            <v>2172571.0297980085</v>
          </cell>
          <cell r="D70">
            <v>1778066.4130956903</v>
          </cell>
          <cell r="E70">
            <v>-1337067.0031352043</v>
          </cell>
          <cell r="F70">
            <v>-782140.91601087153</v>
          </cell>
          <cell r="G70">
            <v>-147049</v>
          </cell>
          <cell r="H70">
            <v>-140419</v>
          </cell>
          <cell r="I70">
            <v>-135446</v>
          </cell>
          <cell r="J70">
            <v>-135446</v>
          </cell>
          <cell r="K70">
            <v>-140419</v>
          </cell>
        </row>
        <row r="71">
          <cell r="B71">
            <v>1.0142697829476954</v>
          </cell>
          <cell r="C71">
            <v>0.99836595681293616</v>
          </cell>
          <cell r="D71">
            <v>0.99659884472215332</v>
          </cell>
          <cell r="E71">
            <v>0.99416657079506132</v>
          </cell>
          <cell r="F71">
            <v>0.99659884472215332</v>
          </cell>
          <cell r="G71">
            <v>0</v>
          </cell>
          <cell r="H71">
            <v>0</v>
          </cell>
          <cell r="I71">
            <v>0</v>
          </cell>
          <cell r="J71">
            <v>0</v>
          </cell>
          <cell r="K71">
            <v>0</v>
          </cell>
        </row>
        <row r="72">
          <cell r="B72">
            <v>1.0209995192765104</v>
          </cell>
          <cell r="C72">
            <v>0.98638838777396742</v>
          </cell>
          <cell r="D72">
            <v>0.9990698844268644</v>
          </cell>
          <cell r="E72">
            <v>0.99087957699117502</v>
          </cell>
          <cell r="F72">
            <v>1.0026626315314819</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75000</v>
          </cell>
        </row>
        <row r="80">
          <cell r="B80">
            <v>75000</v>
          </cell>
        </row>
        <row r="81">
          <cell r="B81">
            <v>0</v>
          </cell>
        </row>
        <row r="82">
          <cell r="B82">
            <v>0</v>
          </cell>
        </row>
        <row r="83">
          <cell r="B83">
            <v>0</v>
          </cell>
        </row>
        <row r="84">
          <cell r="B84">
            <v>0</v>
          </cell>
        </row>
        <row r="85">
          <cell r="B85">
            <v>69476</v>
          </cell>
        </row>
        <row r="86">
          <cell r="B86">
            <v>22971</v>
          </cell>
        </row>
        <row r="87">
          <cell r="B87">
            <v>21267</v>
          </cell>
        </row>
        <row r="88">
          <cell r="B88">
            <v>36808</v>
          </cell>
        </row>
        <row r="89">
          <cell r="B89">
            <v>41672</v>
          </cell>
        </row>
        <row r="90">
          <cell r="B90">
            <v>113956</v>
          </cell>
        </row>
        <row r="91">
          <cell r="B91">
            <v>69476</v>
          </cell>
        </row>
        <row r="92">
          <cell r="B92">
            <v>22971</v>
          </cell>
        </row>
        <row r="93">
          <cell r="B93">
            <v>21267</v>
          </cell>
        </row>
        <row r="94">
          <cell r="B94">
            <v>36808</v>
          </cell>
        </row>
        <row r="95">
          <cell r="B95">
            <v>41672</v>
          </cell>
        </row>
        <row r="96">
          <cell r="B96">
            <v>113956</v>
          </cell>
        </row>
        <row r="97">
          <cell r="B97">
            <v>0</v>
          </cell>
        </row>
        <row r="98">
          <cell r="B98">
            <v>0</v>
          </cell>
        </row>
        <row r="99">
          <cell r="B99">
            <v>0</v>
          </cell>
        </row>
        <row r="100">
          <cell r="B100">
            <v>0</v>
          </cell>
        </row>
        <row r="101">
          <cell r="B101">
            <v>0</v>
          </cell>
        </row>
        <row r="102">
          <cell r="B102">
            <v>0</v>
          </cell>
        </row>
        <row r="103">
          <cell r="B103">
            <v>237607920</v>
          </cell>
        </row>
        <row r="104">
          <cell r="B104">
            <v>9096516</v>
          </cell>
        </row>
        <row r="105">
          <cell r="B105">
            <v>6699105</v>
          </cell>
        </row>
        <row r="106">
          <cell r="B106">
            <v>1225706.3999999999</v>
          </cell>
        </row>
        <row r="107">
          <cell r="B107">
            <v>1950249.6</v>
          </cell>
        </row>
        <row r="108">
          <cell r="B108">
            <v>4922899.2</v>
          </cell>
        </row>
        <row r="109">
          <cell r="B109">
            <v>1569.0699167194</v>
          </cell>
        </row>
        <row r="110">
          <cell r="B110">
            <v>234.67049406869745</v>
          </cell>
        </row>
        <row r="111">
          <cell r="B111">
            <v>129.85406207332966</v>
          </cell>
        </row>
        <row r="112">
          <cell r="B112">
            <v>12.112936159397815</v>
          </cell>
        </row>
        <row r="113">
          <cell r="B113">
            <v>14.349170527286642</v>
          </cell>
        </row>
        <row r="114">
          <cell r="B114">
            <v>18.635286399073561</v>
          </cell>
        </row>
        <row r="115">
          <cell r="B115">
            <v>7999998</v>
          </cell>
        </row>
        <row r="116">
          <cell r="B116">
            <v>400001.4</v>
          </cell>
        </row>
        <row r="117">
          <cell r="B117">
            <v>400003.2</v>
          </cell>
        </row>
        <row r="118">
          <cell r="B118">
            <v>149999.85</v>
          </cell>
        </row>
        <row r="119">
          <cell r="B119">
            <v>299999.7</v>
          </cell>
        </row>
        <row r="120">
          <cell r="B120">
            <v>1000000</v>
          </cell>
        </row>
        <row r="121">
          <cell r="B121">
            <v>21384712.799999997</v>
          </cell>
        </row>
        <row r="122">
          <cell r="B122">
            <v>627659.60399999993</v>
          </cell>
        </row>
        <row r="123">
          <cell r="B123">
            <v>0</v>
          </cell>
        </row>
        <row r="124">
          <cell r="B124">
            <v>140956.236</v>
          </cell>
        </row>
        <row r="125">
          <cell r="B125">
            <v>224278.704</v>
          </cell>
        </row>
        <row r="126">
          <cell r="B126">
            <v>283066.70400000003</v>
          </cell>
        </row>
        <row r="127">
          <cell r="B127">
            <v>50760</v>
          </cell>
        </row>
        <row r="128">
          <cell r="B128">
            <v>25804</v>
          </cell>
        </row>
        <row r="129">
          <cell r="B129">
            <v>16594</v>
          </cell>
        </row>
        <row r="130">
          <cell r="B130">
            <v>33949</v>
          </cell>
        </row>
        <row r="131">
          <cell r="B131">
            <v>45681</v>
          </cell>
        </row>
        <row r="132">
          <cell r="B132">
            <v>115922</v>
          </cell>
        </row>
        <row r="133">
          <cell r="B133">
            <v>50760</v>
          </cell>
        </row>
        <row r="134">
          <cell r="B134">
            <v>25804</v>
          </cell>
        </row>
        <row r="135">
          <cell r="B135">
            <v>16594</v>
          </cell>
        </row>
        <row r="136">
          <cell r="B136">
            <v>33949</v>
          </cell>
        </row>
        <row r="137">
          <cell r="B137">
            <v>45681</v>
          </cell>
        </row>
        <row r="138">
          <cell r="B138">
            <v>115922</v>
          </cell>
        </row>
        <row r="139">
          <cell r="B139">
            <v>0</v>
          </cell>
        </row>
        <row r="140">
          <cell r="B140">
            <v>0</v>
          </cell>
        </row>
        <row r="141">
          <cell r="B141">
            <v>0</v>
          </cell>
        </row>
        <row r="142">
          <cell r="B142">
            <v>0</v>
          </cell>
        </row>
        <row r="143">
          <cell r="B143">
            <v>0</v>
          </cell>
        </row>
        <row r="144">
          <cell r="B144">
            <v>0</v>
          </cell>
        </row>
        <row r="145">
          <cell r="B145">
            <v>274104000</v>
          </cell>
        </row>
        <row r="146">
          <cell r="B146">
            <v>11611800</v>
          </cell>
        </row>
        <row r="147">
          <cell r="B147">
            <v>7467300</v>
          </cell>
        </row>
        <row r="148">
          <cell r="B148">
            <v>1405488.6</v>
          </cell>
        </row>
        <row r="149">
          <cell r="B149">
            <v>2384548.2000000002</v>
          </cell>
        </row>
        <row r="150">
          <cell r="B150">
            <v>5529479.4000000004</v>
          </cell>
        </row>
        <row r="151">
          <cell r="B151">
            <v>2725.0910383941132</v>
          </cell>
        </row>
        <row r="152">
          <cell r="B152">
            <v>374.81920308515151</v>
          </cell>
        </row>
        <row r="153">
          <cell r="B153">
            <v>225.52477559123696</v>
          </cell>
        </row>
        <row r="154">
          <cell r="B154">
            <v>20.164875574208892</v>
          </cell>
        </row>
        <row r="155">
          <cell r="B155">
            <v>23.887621834062841</v>
          </cell>
        </row>
        <row r="156">
          <cell r="B156">
            <v>30.722885498782912</v>
          </cell>
        </row>
        <row r="157">
          <cell r="B157">
            <v>15000018</v>
          </cell>
        </row>
        <row r="158">
          <cell r="B158">
            <v>699999.4</v>
          </cell>
        </row>
        <row r="159">
          <cell r="B159">
            <v>499996.8</v>
          </cell>
        </row>
        <row r="160">
          <cell r="B160">
            <v>160000.1</v>
          </cell>
        </row>
        <row r="161">
          <cell r="B161">
            <v>550000.22</v>
          </cell>
        </row>
        <row r="162">
          <cell r="B162">
            <v>1000000</v>
          </cell>
        </row>
        <row r="163">
          <cell r="B163">
            <v>24669360</v>
          </cell>
        </row>
        <row r="164">
          <cell r="B164">
            <v>0</v>
          </cell>
        </row>
        <row r="165">
          <cell r="B165">
            <v>686991.6</v>
          </cell>
        </row>
        <row r="166">
          <cell r="B166">
            <v>161631.18899999998</v>
          </cell>
        </row>
        <row r="167">
          <cell r="B167">
            <v>274223.04300000006</v>
          </cell>
        </row>
        <row r="168">
          <cell r="B168">
            <v>0</v>
          </cell>
        </row>
        <row r="169">
          <cell r="B169">
            <v>3</v>
          </cell>
        </row>
        <row r="170">
          <cell r="B170">
            <v>6</v>
          </cell>
        </row>
        <row r="171">
          <cell r="B171">
            <v>286770</v>
          </cell>
        </row>
        <row r="172">
          <cell r="B172">
            <v>8121049.9999999991</v>
          </cell>
        </row>
        <row r="173">
          <cell r="B173">
            <v>26603269</v>
          </cell>
        </row>
        <row r="174">
          <cell r="B174">
            <v>286770</v>
          </cell>
        </row>
        <row r="175">
          <cell r="B175">
            <v>8121049.9999999991</v>
          </cell>
        </row>
        <row r="176">
          <cell r="B176">
            <v>26603269</v>
          </cell>
        </row>
        <row r="177">
          <cell r="B177">
            <v>283185</v>
          </cell>
        </row>
        <row r="178">
          <cell r="B178">
            <v>8160571.0694444468</v>
          </cell>
        </row>
        <row r="179">
          <cell r="B179">
            <v>26375992.500000004</v>
          </cell>
        </row>
        <row r="180">
          <cell r="B180">
            <v>307305</v>
          </cell>
        </row>
        <row r="181">
          <cell r="B181">
            <v>1838387</v>
          </cell>
        </row>
        <row r="182">
          <cell r="B182">
            <v>7153074</v>
          </cell>
        </row>
        <row r="183">
          <cell r="B183">
            <v>307305</v>
          </cell>
        </row>
        <row r="184">
          <cell r="B184">
            <v>1838387</v>
          </cell>
        </row>
        <row r="185">
          <cell r="B185">
            <v>7153074</v>
          </cell>
        </row>
        <row r="186">
          <cell r="B186">
            <v>303463</v>
          </cell>
        </row>
        <row r="187">
          <cell r="B187">
            <v>1825861</v>
          </cell>
        </row>
        <row r="188">
          <cell r="B188">
            <v>7021582</v>
          </cell>
        </row>
        <row r="189">
          <cell r="B189">
            <v>0</v>
          </cell>
        </row>
        <row r="190">
          <cell r="B190">
            <v>0</v>
          </cell>
        </row>
        <row r="191">
          <cell r="B191">
            <v>0</v>
          </cell>
        </row>
        <row r="192">
          <cell r="B192">
            <v>56794</v>
          </cell>
        </row>
        <row r="193">
          <cell r="B193">
            <v>6877051.2000000002</v>
          </cell>
        </row>
        <row r="194">
          <cell r="B194">
            <v>121.08769745789307</v>
          </cell>
        </row>
        <row r="195">
          <cell r="B195">
            <v>0</v>
          </cell>
        </row>
        <row r="196">
          <cell r="B196">
            <v>0</v>
          </cell>
        </row>
        <row r="197">
          <cell r="B197">
            <v>0</v>
          </cell>
        </row>
        <row r="198">
          <cell r="B198">
            <v>0</v>
          </cell>
        </row>
        <row r="199">
          <cell r="B199">
            <v>0</v>
          </cell>
        </row>
        <row r="200">
          <cell r="B200">
            <v>0</v>
          </cell>
        </row>
        <row r="201">
          <cell r="B201">
            <v>47169</v>
          </cell>
        </row>
        <row r="202">
          <cell r="B202">
            <v>1380121</v>
          </cell>
        </row>
        <row r="203">
          <cell r="B203">
            <v>29.259078114576724</v>
          </cell>
        </row>
        <row r="204">
          <cell r="B204">
            <v>0</v>
          </cell>
        </row>
        <row r="205">
          <cell r="B205">
            <v>0</v>
          </cell>
        </row>
        <row r="206">
          <cell r="B206">
            <v>0</v>
          </cell>
        </row>
        <row r="207">
          <cell r="B207">
            <v>102493</v>
          </cell>
        </row>
        <row r="208">
          <cell r="B208">
            <v>191320</v>
          </cell>
        </row>
        <row r="209">
          <cell r="B209">
            <v>0</v>
          </cell>
        </row>
        <row r="210">
          <cell r="B210">
            <v>0</v>
          </cell>
        </row>
        <row r="211">
          <cell r="B211">
            <v>564244.19999999995</v>
          </cell>
        </row>
        <row r="212">
          <cell r="B212">
            <v>649120</v>
          </cell>
        </row>
        <row r="213">
          <cell r="B213">
            <v>29676683.847876064</v>
          </cell>
        </row>
        <row r="214">
          <cell r="B214">
            <v>221480</v>
          </cell>
        </row>
        <row r="215">
          <cell r="B215">
            <v>5491.2578066737042</v>
          </cell>
        </row>
        <row r="216">
          <cell r="B216">
            <v>29903655.105682738</v>
          </cell>
        </row>
        <row r="217">
          <cell r="B217">
            <v>13734717</v>
          </cell>
        </row>
        <row r="218">
          <cell r="B218">
            <v>858057.2</v>
          </cell>
        </row>
        <row r="219">
          <cell r="B219">
            <v>4060351</v>
          </cell>
        </row>
        <row r="220">
          <cell r="B220">
            <v>203963</v>
          </cell>
        </row>
        <row r="221">
          <cell r="B221">
            <v>3300000</v>
          </cell>
        </row>
        <row r="222">
          <cell r="B222">
            <v>364672</v>
          </cell>
        </row>
        <row r="223">
          <cell r="B223">
            <v>134180</v>
          </cell>
        </row>
        <row r="224">
          <cell r="B224">
            <v>0</v>
          </cell>
        </row>
        <row r="225">
          <cell r="B225">
            <v>0</v>
          </cell>
        </row>
        <row r="226">
          <cell r="B226">
            <v>1300000</v>
          </cell>
        </row>
        <row r="227">
          <cell r="B227">
            <v>160000</v>
          </cell>
        </row>
        <row r="228">
          <cell r="B228">
            <v>100000</v>
          </cell>
        </row>
        <row r="229">
          <cell r="B229">
            <v>104621</v>
          </cell>
        </row>
        <row r="230">
          <cell r="B230">
            <v>2072210.8527636612</v>
          </cell>
        </row>
        <row r="231">
          <cell r="B231">
            <v>26392772.05276366</v>
          </cell>
        </row>
        <row r="232">
          <cell r="B232">
            <v>3510883.0529190786</v>
          </cell>
        </row>
        <row r="233">
          <cell r="B233">
            <v>1193700</v>
          </cell>
        </row>
        <row r="234">
          <cell r="B234">
            <v>2317183.0529190786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41335288</v>
          </cell>
        </row>
        <row r="244">
          <cell r="B244">
            <v>24976218</v>
          </cell>
        </row>
        <row r="245">
          <cell r="B245">
            <v>40000</v>
          </cell>
        </row>
        <row r="246">
          <cell r="B246">
            <v>0</v>
          </cell>
        </row>
        <row r="247">
          <cell r="B247">
            <v>2</v>
          </cell>
        </row>
        <row r="248">
          <cell r="B248">
            <v>2</v>
          </cell>
        </row>
        <row r="249">
          <cell r="B249">
            <v>400</v>
          </cell>
        </row>
        <row r="250">
          <cell r="B250">
            <v>-2</v>
          </cell>
        </row>
        <row r="251">
          <cell r="B251">
            <v>-2</v>
          </cell>
        </row>
        <row r="252">
          <cell r="B252">
            <v>-1</v>
          </cell>
        </row>
        <row r="253">
          <cell r="B253">
            <v>-1</v>
          </cell>
        </row>
        <row r="254">
          <cell r="B254">
            <v>52246.603970741904</v>
          </cell>
        </row>
        <row r="255">
          <cell r="B255">
            <v>-2644.1036488630493</v>
          </cell>
        </row>
        <row r="256">
          <cell r="B256">
            <v>12077.29468599033</v>
          </cell>
        </row>
        <row r="257">
          <cell r="B257">
            <v>-23310.023310023331</v>
          </cell>
        </row>
        <row r="258">
          <cell r="B258">
            <v>-32878.513891172151</v>
          </cell>
        </row>
        <row r="259">
          <cell r="B259">
            <v>5</v>
          </cell>
        </row>
        <row r="260">
          <cell r="B260">
            <v>13.305785718069208</v>
          </cell>
        </row>
        <row r="261">
          <cell r="B261">
            <v>23.138181590506914</v>
          </cell>
        </row>
        <row r="262">
          <cell r="B262">
            <v>87</v>
          </cell>
        </row>
        <row r="263">
          <cell r="B263">
            <v>85</v>
          </cell>
        </row>
        <row r="264">
          <cell r="B264">
            <v>283185</v>
          </cell>
        </row>
        <row r="265">
          <cell r="B265">
            <v>303463</v>
          </cell>
        </row>
        <row r="266">
          <cell r="B266">
            <v>3</v>
          </cell>
        </row>
        <row r="267">
          <cell r="B267">
            <v>6</v>
          </cell>
        </row>
        <row r="268">
          <cell r="B268">
            <v>679644</v>
          </cell>
        </row>
        <row r="269">
          <cell r="B269">
            <v>910389</v>
          </cell>
        </row>
        <row r="270">
          <cell r="B270">
            <v>1872839.1504657445</v>
          </cell>
        </row>
        <row r="271">
          <cell r="B271">
            <v>0.75666583641407048</v>
          </cell>
        </row>
        <row r="272">
          <cell r="B272">
            <v>0.83695663886797411</v>
          </cell>
        </row>
        <row r="273">
          <cell r="B273">
            <v>0.35337295659020485</v>
          </cell>
        </row>
        <row r="274">
          <cell r="B274">
            <v>0.32393542353877314</v>
          </cell>
        </row>
        <row r="275">
          <cell r="B275">
            <v>0.35439217976129739</v>
          </cell>
        </row>
        <row r="276">
          <cell r="B276">
            <v>0.32486885885449124</v>
          </cell>
        </row>
        <row r="277">
          <cell r="B277">
            <v>2697048.0529190786</v>
          </cell>
        </row>
        <row r="278">
          <cell r="B278">
            <v>0.79153046445784736</v>
          </cell>
        </row>
        <row r="279">
          <cell r="B279">
            <v>0.44181803221380339</v>
          </cell>
        </row>
        <row r="280">
          <cell r="B280">
            <v>0.55818196778619655</v>
          </cell>
        </row>
        <row r="281">
          <cell r="B281">
            <v>6.0191999999999996E-2</v>
          </cell>
        </row>
        <row r="282">
          <cell r="B282">
            <v>0.11187295696686772</v>
          </cell>
        </row>
        <row r="283">
          <cell r="B283">
            <v>16359070</v>
          </cell>
        </row>
        <row r="284">
          <cell r="B284">
            <v>20667644.183733366</v>
          </cell>
        </row>
        <row r="285">
          <cell r="B285">
            <v>824208.90245333419</v>
          </cell>
        </row>
        <row r="286">
          <cell r="B286">
            <v>2000000</v>
          </cell>
        </row>
        <row r="287">
          <cell r="B287">
            <v>0</v>
          </cell>
        </row>
        <row r="288">
          <cell r="B288">
            <v>0</v>
          </cell>
        </row>
        <row r="289">
          <cell r="B289">
            <v>1872839.1504657445</v>
          </cell>
        </row>
        <row r="290">
          <cell r="B290">
            <v>8.9039378256839968E-2</v>
          </cell>
        </row>
        <row r="291">
          <cell r="B291">
            <v>0.2913623973799922</v>
          </cell>
        </row>
      </sheetData>
      <sheetData sheetId="10">
        <row r="3">
          <cell r="B3">
            <v>266017</v>
          </cell>
          <cell r="C3">
            <v>109782</v>
          </cell>
          <cell r="D3">
            <v>88617</v>
          </cell>
          <cell r="E3">
            <v>163697</v>
          </cell>
          <cell r="F3">
            <v>186200</v>
          </cell>
          <cell r="G3">
            <v>539433</v>
          </cell>
          <cell r="H3">
            <v>1353746</v>
          </cell>
        </row>
        <row r="4">
          <cell r="B4">
            <v>266017</v>
          </cell>
          <cell r="C4">
            <v>109782</v>
          </cell>
          <cell r="D4">
            <v>88617</v>
          </cell>
          <cell r="E4">
            <v>163697</v>
          </cell>
          <cell r="F4">
            <v>186200</v>
          </cell>
          <cell r="G4">
            <v>539433</v>
          </cell>
          <cell r="H4">
            <v>1353746</v>
          </cell>
        </row>
        <row r="5">
          <cell r="B5">
            <v>0</v>
          </cell>
          <cell r="C5">
            <v>0</v>
          </cell>
          <cell r="D5">
            <v>88617</v>
          </cell>
          <cell r="E5">
            <v>0</v>
          </cell>
          <cell r="F5">
            <v>0</v>
          </cell>
          <cell r="G5">
            <v>0</v>
          </cell>
        </row>
        <row r="6">
          <cell r="B6">
            <v>266017</v>
          </cell>
          <cell r="C6">
            <v>109782</v>
          </cell>
          <cell r="D6">
            <v>0</v>
          </cell>
          <cell r="E6">
            <v>163697</v>
          </cell>
          <cell r="F6">
            <v>186200</v>
          </cell>
          <cell r="G6">
            <v>539433</v>
          </cell>
        </row>
        <row r="7">
          <cell r="B7">
            <v>0</v>
          </cell>
          <cell r="C7">
            <v>0</v>
          </cell>
          <cell r="D7">
            <v>1265129</v>
          </cell>
          <cell r="E7">
            <v>0</v>
          </cell>
          <cell r="F7">
            <v>0</v>
          </cell>
          <cell r="G7">
            <v>0</v>
          </cell>
        </row>
        <row r="8">
          <cell r="B8">
            <v>218349</v>
          </cell>
          <cell r="C8">
            <v>128268</v>
          </cell>
          <cell r="D8">
            <v>88327</v>
          </cell>
          <cell r="E8">
            <v>163826</v>
          </cell>
          <cell r="F8">
            <v>215023</v>
          </cell>
          <cell r="G8">
            <v>529787</v>
          </cell>
          <cell r="H8">
            <v>1343580</v>
          </cell>
        </row>
        <row r="9">
          <cell r="B9">
            <v>218349</v>
          </cell>
          <cell r="C9">
            <v>128268</v>
          </cell>
          <cell r="D9">
            <v>88327</v>
          </cell>
          <cell r="E9">
            <v>163826</v>
          </cell>
          <cell r="F9">
            <v>215023</v>
          </cell>
          <cell r="G9">
            <v>529787</v>
          </cell>
          <cell r="H9">
            <v>1343580</v>
          </cell>
        </row>
        <row r="10">
          <cell r="B10">
            <v>0</v>
          </cell>
          <cell r="C10">
            <v>0</v>
          </cell>
          <cell r="D10">
            <v>0</v>
          </cell>
          <cell r="E10">
            <v>0</v>
          </cell>
          <cell r="F10">
            <v>0</v>
          </cell>
          <cell r="G10">
            <v>529787</v>
          </cell>
        </row>
        <row r="11">
          <cell r="B11">
            <v>218349</v>
          </cell>
          <cell r="C11">
            <v>128268</v>
          </cell>
          <cell r="D11">
            <v>88327</v>
          </cell>
          <cell r="E11">
            <v>163826</v>
          </cell>
          <cell r="F11">
            <v>215023</v>
          </cell>
          <cell r="G11">
            <v>0</v>
          </cell>
        </row>
        <row r="12">
          <cell r="B12">
            <v>0</v>
          </cell>
          <cell r="C12">
            <v>0</v>
          </cell>
          <cell r="D12">
            <v>0</v>
          </cell>
          <cell r="E12">
            <v>0</v>
          </cell>
          <cell r="F12">
            <v>0</v>
          </cell>
          <cell r="G12">
            <v>813793</v>
          </cell>
        </row>
        <row r="13">
          <cell r="B13">
            <v>3420</v>
          </cell>
          <cell r="C13">
            <v>382.5</v>
          </cell>
          <cell r="D13">
            <v>315</v>
          </cell>
          <cell r="E13">
            <v>31.5</v>
          </cell>
          <cell r="F13">
            <v>46.8</v>
          </cell>
          <cell r="G13">
            <v>43.2</v>
          </cell>
        </row>
        <row r="14">
          <cell r="B14">
            <v>3960</v>
          </cell>
          <cell r="C14">
            <v>396</v>
          </cell>
          <cell r="D14">
            <v>342</v>
          </cell>
          <cell r="E14">
            <v>29.25</v>
          </cell>
          <cell r="F14">
            <v>45</v>
          </cell>
          <cell r="G14">
            <v>36.9</v>
          </cell>
        </row>
        <row r="15">
          <cell r="B15">
            <v>3420</v>
          </cell>
          <cell r="C15">
            <v>382.5</v>
          </cell>
          <cell r="D15">
            <v>315</v>
          </cell>
          <cell r="E15">
            <v>31.5</v>
          </cell>
          <cell r="F15">
            <v>46.8</v>
          </cell>
          <cell r="G15">
            <v>43.2</v>
          </cell>
        </row>
        <row r="16">
          <cell r="B16">
            <v>3960</v>
          </cell>
          <cell r="C16">
            <v>396</v>
          </cell>
          <cell r="D16">
            <v>342</v>
          </cell>
          <cell r="E16">
            <v>29.25</v>
          </cell>
          <cell r="F16">
            <v>45</v>
          </cell>
          <cell r="G16">
            <v>36.9</v>
          </cell>
        </row>
        <row r="17">
          <cell r="B17">
            <v>3420</v>
          </cell>
          <cell r="C17">
            <v>382.5</v>
          </cell>
          <cell r="D17">
            <v>315</v>
          </cell>
          <cell r="E17">
            <v>31.5</v>
          </cell>
          <cell r="F17">
            <v>46.8</v>
          </cell>
          <cell r="G17">
            <v>43.2</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5400</v>
          </cell>
          <cell r="C23">
            <v>450</v>
          </cell>
          <cell r="D23">
            <v>450</v>
          </cell>
          <cell r="E23">
            <v>41.4</v>
          </cell>
          <cell r="F23">
            <v>52.2</v>
          </cell>
          <cell r="G23">
            <v>47.7</v>
          </cell>
        </row>
        <row r="24">
          <cell r="B24">
            <v>5670</v>
          </cell>
          <cell r="C24">
            <v>450</v>
          </cell>
          <cell r="D24">
            <v>405</v>
          </cell>
          <cell r="E24">
            <v>36.9</v>
          </cell>
          <cell r="F24">
            <v>50.4</v>
          </cell>
          <cell r="G24">
            <v>47.7</v>
          </cell>
        </row>
        <row r="25">
          <cell r="B25">
            <v>5400</v>
          </cell>
          <cell r="C25">
            <v>450</v>
          </cell>
          <cell r="D25">
            <v>450</v>
          </cell>
          <cell r="E25">
            <v>41.4</v>
          </cell>
          <cell r="F25">
            <v>52.2</v>
          </cell>
          <cell r="G25">
            <v>47.7</v>
          </cell>
        </row>
        <row r="26">
          <cell r="B26">
            <v>5670</v>
          </cell>
          <cell r="C26">
            <v>450</v>
          </cell>
          <cell r="D26">
            <v>405</v>
          </cell>
          <cell r="E26">
            <v>36.9</v>
          </cell>
          <cell r="F26">
            <v>50.4</v>
          </cell>
          <cell r="G26">
            <v>47.7</v>
          </cell>
        </row>
        <row r="27">
          <cell r="B27">
            <v>5400</v>
          </cell>
          <cell r="C27">
            <v>450</v>
          </cell>
          <cell r="D27">
            <v>450</v>
          </cell>
          <cell r="E27">
            <v>41.4</v>
          </cell>
          <cell r="F27">
            <v>52.2</v>
          </cell>
          <cell r="G27">
            <v>47.7</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70000130</v>
          </cell>
          <cell r="C33">
            <v>3600000</v>
          </cell>
          <cell r="D33">
            <v>3499999.6</v>
          </cell>
          <cell r="E33">
            <v>700000</v>
          </cell>
          <cell r="F33">
            <v>1450000.2</v>
          </cell>
          <cell r="G33">
            <v>3600000</v>
          </cell>
          <cell r="H33">
            <v>8183052</v>
          </cell>
        </row>
        <row r="34">
          <cell r="B34">
            <v>123000124</v>
          </cell>
          <cell r="C34">
            <v>7100000</v>
          </cell>
          <cell r="D34">
            <v>5300004.4000000004</v>
          </cell>
          <cell r="E34">
            <v>800000</v>
          </cell>
          <cell r="F34">
            <v>2849999.24</v>
          </cell>
          <cell r="G34">
            <v>3700000</v>
          </cell>
          <cell r="H34">
            <v>11424261</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87</v>
          </cell>
          <cell r="C47">
            <v>12.2</v>
          </cell>
          <cell r="D47">
            <v>7.2</v>
          </cell>
          <cell r="E47">
            <v>0.65</v>
          </cell>
          <cell r="F47">
            <v>0.77</v>
          </cell>
          <cell r="G47">
            <v>1</v>
          </cell>
        </row>
        <row r="48">
          <cell r="B48">
            <v>85</v>
          </cell>
          <cell r="C48">
            <v>12.2</v>
          </cell>
          <cell r="D48">
            <v>7</v>
          </cell>
          <cell r="E48">
            <v>0.66</v>
          </cell>
          <cell r="F48">
            <v>0.79</v>
          </cell>
          <cell r="G48">
            <v>1</v>
          </cell>
        </row>
        <row r="49">
          <cell r="B49">
            <v>86</v>
          </cell>
          <cell r="C49">
            <v>12.5</v>
          </cell>
          <cell r="D49">
            <v>7.3</v>
          </cell>
          <cell r="E49">
            <v>0.64</v>
          </cell>
          <cell r="F49">
            <v>0.76</v>
          </cell>
          <cell r="G49">
            <v>1</v>
          </cell>
        </row>
        <row r="50">
          <cell r="B50">
            <v>86</v>
          </cell>
          <cell r="C50">
            <v>12.5</v>
          </cell>
          <cell r="D50">
            <v>6.7</v>
          </cell>
          <cell r="E50">
            <v>0.63</v>
          </cell>
          <cell r="F50">
            <v>0.76</v>
          </cell>
          <cell r="G50">
            <v>1</v>
          </cell>
        </row>
        <row r="51">
          <cell r="B51">
            <v>7.6000000000000068</v>
          </cell>
          <cell r="C51">
            <v>7.6000000000000068</v>
          </cell>
          <cell r="D51">
            <v>-1.2438356164383491</v>
          </cell>
          <cell r="E51">
            <v>5.9187500000000171</v>
          </cell>
          <cell r="F51">
            <v>7.6000000000000068</v>
          </cell>
          <cell r="G51">
            <v>7.6</v>
          </cell>
        </row>
        <row r="52">
          <cell r="B52">
            <v>17765559.390537769</v>
          </cell>
          <cell r="C52">
            <v>13715001.544361472</v>
          </cell>
          <cell r="D52">
            <v>8562891.6742606163</v>
          </cell>
          <cell r="E52">
            <v>7738139.4664107636</v>
          </cell>
          <cell r="F52">
            <v>5981823.5991181061</v>
          </cell>
          <cell r="G52">
            <v>0</v>
          </cell>
          <cell r="H52">
            <v>0</v>
          </cell>
          <cell r="I52">
            <v>0</v>
          </cell>
          <cell r="J52">
            <v>0</v>
          </cell>
          <cell r="K52">
            <v>0</v>
          </cell>
        </row>
        <row r="53">
          <cell r="B53">
            <v>10061675</v>
          </cell>
          <cell r="C53">
            <v>9406055</v>
          </cell>
          <cell r="D53">
            <v>11210469</v>
          </cell>
          <cell r="E53">
            <v>10168255</v>
          </cell>
          <cell r="F53">
            <v>8912662</v>
          </cell>
          <cell r="G53">
            <v>0</v>
          </cell>
          <cell r="H53">
            <v>0</v>
          </cell>
          <cell r="I53">
            <v>0</v>
          </cell>
          <cell r="J53">
            <v>0</v>
          </cell>
          <cell r="K53">
            <v>0</v>
          </cell>
        </row>
        <row r="54">
          <cell r="B54">
            <v>1416133</v>
          </cell>
          <cell r="C54">
            <v>2145558</v>
          </cell>
          <cell r="D54">
            <v>2423708</v>
          </cell>
          <cell r="E54">
            <v>1401438</v>
          </cell>
          <cell r="F54">
            <v>2131786</v>
          </cell>
          <cell r="G54">
            <v>0</v>
          </cell>
          <cell r="H54">
            <v>0</v>
          </cell>
          <cell r="I54">
            <v>0</v>
          </cell>
          <cell r="J54">
            <v>0</v>
          </cell>
          <cell r="K54">
            <v>0</v>
          </cell>
        </row>
        <row r="55">
          <cell r="B55">
            <v>2285440</v>
          </cell>
          <cell r="C55">
            <v>3793324</v>
          </cell>
          <cell r="D55">
            <v>4014521</v>
          </cell>
          <cell r="E55">
            <v>4898679</v>
          </cell>
          <cell r="F55">
            <v>1345842</v>
          </cell>
          <cell r="G55">
            <v>0</v>
          </cell>
          <cell r="H55">
            <v>0</v>
          </cell>
          <cell r="I55">
            <v>0</v>
          </cell>
          <cell r="J55">
            <v>0</v>
          </cell>
          <cell r="K55">
            <v>0</v>
          </cell>
        </row>
        <row r="56">
          <cell r="B56">
            <v>3701573</v>
          </cell>
          <cell r="C56">
            <v>5938882</v>
          </cell>
          <cell r="D56">
            <v>6438229</v>
          </cell>
          <cell r="E56">
            <v>6300117</v>
          </cell>
          <cell r="F56">
            <v>3477628</v>
          </cell>
          <cell r="G56">
            <v>0</v>
          </cell>
          <cell r="H56">
            <v>0</v>
          </cell>
          <cell r="I56">
            <v>0</v>
          </cell>
          <cell r="J56">
            <v>0</v>
          </cell>
          <cell r="K56">
            <v>0</v>
          </cell>
        </row>
        <row r="57">
          <cell r="B57">
            <v>1944042</v>
          </cell>
          <cell r="C57">
            <v>2125445</v>
          </cell>
          <cell r="D57">
            <v>1944042</v>
          </cell>
          <cell r="E57">
            <v>2033390</v>
          </cell>
          <cell r="F57">
            <v>2016814</v>
          </cell>
          <cell r="G57">
            <v>691253</v>
          </cell>
          <cell r="H57">
            <v>691253</v>
          </cell>
          <cell r="I57">
            <v>691253</v>
          </cell>
          <cell r="J57">
            <v>691253</v>
          </cell>
          <cell r="K57">
            <v>691253</v>
          </cell>
        </row>
        <row r="58">
          <cell r="B58">
            <v>5153966</v>
          </cell>
          <cell r="C58">
            <v>4633153</v>
          </cell>
          <cell r="D58">
            <v>4474322</v>
          </cell>
          <cell r="E58">
            <v>4633153</v>
          </cell>
          <cell r="F58">
            <v>4474322</v>
          </cell>
          <cell r="G58">
            <v>4898134</v>
          </cell>
          <cell r="H58">
            <v>3330731</v>
          </cell>
          <cell r="I58">
            <v>3134806</v>
          </cell>
          <cell r="J58">
            <v>4310357</v>
          </cell>
          <cell r="K58">
            <v>4702209</v>
          </cell>
        </row>
        <row r="59">
          <cell r="B59">
            <v>5598400</v>
          </cell>
          <cell r="C59">
            <v>5637189</v>
          </cell>
          <cell r="D59">
            <v>5598400</v>
          </cell>
          <cell r="E59">
            <v>5637189</v>
          </cell>
          <cell r="F59">
            <v>5598400</v>
          </cell>
          <cell r="G59">
            <v>3918507</v>
          </cell>
          <cell r="H59">
            <v>4702209</v>
          </cell>
          <cell r="I59">
            <v>4310357</v>
          </cell>
          <cell r="J59">
            <v>3134806</v>
          </cell>
          <cell r="K59">
            <v>3330731</v>
          </cell>
        </row>
        <row r="60">
          <cell r="B60">
            <v>10752366</v>
          </cell>
          <cell r="C60">
            <v>10270342</v>
          </cell>
          <cell r="D60">
            <v>10072722</v>
          </cell>
          <cell r="E60">
            <v>10270342</v>
          </cell>
          <cell r="F60">
            <v>10072722</v>
          </cell>
          <cell r="G60">
            <v>8816641</v>
          </cell>
          <cell r="H60">
            <v>8032940</v>
          </cell>
          <cell r="I60">
            <v>7445163</v>
          </cell>
          <cell r="J60">
            <v>7445163</v>
          </cell>
          <cell r="K60">
            <v>8032940</v>
          </cell>
        </row>
        <row r="61">
          <cell r="B61">
            <v>44225215.390537769</v>
          </cell>
          <cell r="C61">
            <v>41455725.544361472</v>
          </cell>
          <cell r="D61">
            <v>38228353.674260616</v>
          </cell>
          <cell r="E61">
            <v>36510243.466410764</v>
          </cell>
          <cell r="F61">
            <v>30461649.599118106</v>
          </cell>
          <cell r="G61">
            <v>0</v>
          </cell>
          <cell r="H61">
            <v>0</v>
          </cell>
          <cell r="I61">
            <v>0</v>
          </cell>
          <cell r="J61">
            <v>0</v>
          </cell>
          <cell r="K61">
            <v>0</v>
          </cell>
        </row>
        <row r="62">
          <cell r="B62">
            <v>6545987.3698630137</v>
          </cell>
          <cell r="C62">
            <v>6299726.9486301374</v>
          </cell>
          <cell r="D62">
            <v>6484173.1575342473</v>
          </cell>
          <cell r="E62">
            <v>6308086.9486301374</v>
          </cell>
          <cell r="F62">
            <v>3999999.9691780824</v>
          </cell>
          <cell r="G62">
            <v>0</v>
          </cell>
          <cell r="H62">
            <v>0</v>
          </cell>
          <cell r="I62">
            <v>0</v>
          </cell>
          <cell r="J62">
            <v>0</v>
          </cell>
          <cell r="K62">
            <v>0</v>
          </cell>
        </row>
        <row r="63">
          <cell r="B63">
            <v>1562881</v>
          </cell>
          <cell r="C63">
            <v>903284</v>
          </cell>
          <cell r="D63">
            <v>889397</v>
          </cell>
          <cell r="E63">
            <v>-197789</v>
          </cell>
          <cell r="F63">
            <v>-593532</v>
          </cell>
          <cell r="G63">
            <v>-1940603</v>
          </cell>
          <cell r="H63">
            <v>-1598164</v>
          </cell>
          <cell r="I63">
            <v>-959703</v>
          </cell>
          <cell r="J63">
            <v>-805594</v>
          </cell>
          <cell r="K63">
            <v>-1319835</v>
          </cell>
        </row>
        <row r="64">
          <cell r="B64">
            <v>16732057</v>
          </cell>
          <cell r="C64">
            <v>16794280</v>
          </cell>
          <cell r="D64">
            <v>19519973</v>
          </cell>
          <cell r="E64">
            <v>16794280</v>
          </cell>
          <cell r="F64">
            <v>18302883</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18384290.020674758</v>
          </cell>
          <cell r="C66">
            <v>16458434.595731333</v>
          </cell>
          <cell r="D66">
            <v>10334810.516726371</v>
          </cell>
          <cell r="E66">
            <v>12605665.517780624</v>
          </cell>
          <cell r="F66">
            <v>7752298.6299400255</v>
          </cell>
          <cell r="G66">
            <v>16754610</v>
          </cell>
          <cell r="H66">
            <v>17419346</v>
          </cell>
          <cell r="I66">
            <v>18658710</v>
          </cell>
          <cell r="J66">
            <v>18958877</v>
          </cell>
          <cell r="K66">
            <v>17959631</v>
          </cell>
        </row>
        <row r="67">
          <cell r="B67">
            <v>44225215.390537769</v>
          </cell>
          <cell r="C67">
            <v>41455725.544361472</v>
          </cell>
          <cell r="D67">
            <v>38228353.674260616</v>
          </cell>
          <cell r="E67">
            <v>36510243.466410764</v>
          </cell>
          <cell r="F67">
            <v>30461649.599118106</v>
          </cell>
          <cell r="G67">
            <v>0</v>
          </cell>
          <cell r="H67">
            <v>0</v>
          </cell>
          <cell r="I67">
            <v>0</v>
          </cell>
          <cell r="J67">
            <v>0</v>
          </cell>
          <cell r="K67">
            <v>0</v>
          </cell>
        </row>
        <row r="68">
          <cell r="B68">
            <v>2000000</v>
          </cell>
          <cell r="C68">
            <v>2000000</v>
          </cell>
          <cell r="D68">
            <v>2000000</v>
          </cell>
          <cell r="E68">
            <v>2000000</v>
          </cell>
          <cell r="F68">
            <v>0</v>
          </cell>
          <cell r="G68">
            <v>0</v>
          </cell>
          <cell r="H68">
            <v>0</v>
          </cell>
          <cell r="I68">
            <v>0</v>
          </cell>
          <cell r="J68">
            <v>0</v>
          </cell>
          <cell r="K68">
            <v>0</v>
          </cell>
        </row>
        <row r="69">
          <cell r="B69">
            <v>25381925.366610531</v>
          </cell>
          <cell r="C69">
            <v>23993182.273968324</v>
          </cell>
          <cell r="D69">
            <v>29019500.598159719</v>
          </cell>
          <cell r="E69">
            <v>29605382.763058014</v>
          </cell>
          <cell r="F69">
            <v>25039282.953525469</v>
          </cell>
          <cell r="G69">
            <v>0</v>
          </cell>
          <cell r="H69">
            <v>0</v>
          </cell>
          <cell r="I69">
            <v>0</v>
          </cell>
          <cell r="J69">
            <v>0</v>
          </cell>
          <cell r="K69">
            <v>0</v>
          </cell>
        </row>
        <row r="70">
          <cell r="B70">
            <v>716645.83694139123</v>
          </cell>
          <cell r="C70">
            <v>-96928.584147233516</v>
          </cell>
          <cell r="D70">
            <v>1619591.039913971</v>
          </cell>
          <cell r="E70">
            <v>953118.77400782704</v>
          </cell>
          <cell r="F70">
            <v>-370017.46069862321</v>
          </cell>
          <cell r="G70">
            <v>-142494</v>
          </cell>
          <cell r="H70">
            <v>-135946</v>
          </cell>
          <cell r="I70">
            <v>-131035</v>
          </cell>
          <cell r="J70">
            <v>-131035</v>
          </cell>
          <cell r="K70">
            <v>-135946</v>
          </cell>
        </row>
        <row r="71">
          <cell r="B71">
            <v>0.99679236935912319</v>
          </cell>
          <cell r="C71">
            <v>1.0202242213220212</v>
          </cell>
          <cell r="D71">
            <v>0.98301647125789293</v>
          </cell>
          <cell r="E71">
            <v>1.0169504668030702</v>
          </cell>
          <cell r="F71">
            <v>0.98301647125789293</v>
          </cell>
          <cell r="G71">
            <v>0</v>
          </cell>
          <cell r="H71">
            <v>0</v>
          </cell>
          <cell r="I71">
            <v>0</v>
          </cell>
          <cell r="J71">
            <v>0</v>
          </cell>
          <cell r="K71">
            <v>0</v>
          </cell>
        </row>
        <row r="72">
          <cell r="B72">
            <v>1.0160862618477096</v>
          </cell>
          <cell r="C72">
            <v>0.98957309662405646</v>
          </cell>
          <cell r="D72">
            <v>0.99928750356324469</v>
          </cell>
          <cell r="E72">
            <v>0.99301348232071496</v>
          </cell>
          <cell r="F72">
            <v>1.0020396556442746</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40000</v>
          </cell>
        </row>
        <row r="80">
          <cell r="B80">
            <v>40000</v>
          </cell>
        </row>
        <row r="81">
          <cell r="B81">
            <v>0</v>
          </cell>
        </row>
        <row r="82">
          <cell r="B82">
            <v>0</v>
          </cell>
        </row>
        <row r="83">
          <cell r="B83">
            <v>0</v>
          </cell>
        </row>
        <row r="84">
          <cell r="B84">
            <v>0</v>
          </cell>
        </row>
        <row r="85">
          <cell r="B85">
            <v>56244</v>
          </cell>
        </row>
        <row r="86">
          <cell r="B86">
            <v>20806</v>
          </cell>
        </row>
        <row r="87">
          <cell r="B87">
            <v>17814</v>
          </cell>
        </row>
        <row r="88">
          <cell r="B88">
            <v>31201</v>
          </cell>
        </row>
        <row r="89">
          <cell r="B89">
            <v>33511</v>
          </cell>
        </row>
        <row r="90">
          <cell r="B90">
            <v>95915</v>
          </cell>
        </row>
        <row r="91">
          <cell r="B91">
            <v>56244</v>
          </cell>
        </row>
        <row r="92">
          <cell r="B92">
            <v>20806</v>
          </cell>
        </row>
        <row r="93">
          <cell r="B93">
            <v>17814</v>
          </cell>
        </row>
        <row r="94">
          <cell r="B94">
            <v>31201</v>
          </cell>
        </row>
        <row r="95">
          <cell r="B95">
            <v>33511</v>
          </cell>
        </row>
        <row r="96">
          <cell r="B96">
            <v>95915</v>
          </cell>
        </row>
        <row r="97">
          <cell r="B97">
            <v>0</v>
          </cell>
        </row>
        <row r="98">
          <cell r="B98">
            <v>0</v>
          </cell>
        </row>
        <row r="99">
          <cell r="B99">
            <v>0</v>
          </cell>
        </row>
        <row r="100">
          <cell r="B100">
            <v>0</v>
          </cell>
        </row>
        <row r="101">
          <cell r="B101">
            <v>0</v>
          </cell>
        </row>
        <row r="102">
          <cell r="B102">
            <v>0</v>
          </cell>
        </row>
        <row r="103">
          <cell r="B103">
            <v>192354480</v>
          </cell>
        </row>
        <row r="104">
          <cell r="B104">
            <v>7958295</v>
          </cell>
        </row>
        <row r="105">
          <cell r="B105">
            <v>5611410.0000000009</v>
          </cell>
        </row>
        <row r="106">
          <cell r="B106">
            <v>982831.5</v>
          </cell>
        </row>
        <row r="107">
          <cell r="B107">
            <v>1568314.8</v>
          </cell>
        </row>
        <row r="108">
          <cell r="B108">
            <v>4143528</v>
          </cell>
        </row>
        <row r="109">
          <cell r="B109">
            <v>1544.7627917307414</v>
          </cell>
        </row>
        <row r="110">
          <cell r="B110">
            <v>239.52947554225892</v>
          </cell>
        </row>
        <row r="111">
          <cell r="B111">
            <v>131.12521371667921</v>
          </cell>
        </row>
        <row r="112">
          <cell r="B112">
            <v>11.879909147763655</v>
          </cell>
        </row>
        <row r="113">
          <cell r="B113">
            <v>14.107392112969341</v>
          </cell>
        </row>
        <row r="114">
          <cell r="B114">
            <v>18.562358043380712</v>
          </cell>
        </row>
        <row r="115">
          <cell r="B115">
            <v>15000034</v>
          </cell>
        </row>
        <row r="116">
          <cell r="B116">
            <v>800000</v>
          </cell>
        </row>
        <row r="117">
          <cell r="B117">
            <v>799999.7</v>
          </cell>
        </row>
        <row r="118">
          <cell r="B118">
            <v>150000</v>
          </cell>
        </row>
        <row r="119">
          <cell r="B119">
            <v>300000.12</v>
          </cell>
        </row>
        <row r="120">
          <cell r="B120">
            <v>800000</v>
          </cell>
        </row>
        <row r="121">
          <cell r="B121">
            <v>17311903.199999999</v>
          </cell>
        </row>
        <row r="122">
          <cell r="B122">
            <v>549122.35499999986</v>
          </cell>
        </row>
        <row r="123">
          <cell r="B123">
            <v>0</v>
          </cell>
        </row>
        <row r="124">
          <cell r="B124">
            <v>113025.6225</v>
          </cell>
        </row>
        <row r="125">
          <cell r="B125">
            <v>180356.20199999999</v>
          </cell>
        </row>
        <row r="126">
          <cell r="B126">
            <v>238252.86</v>
          </cell>
        </row>
        <row r="127">
          <cell r="B127">
            <v>44405</v>
          </cell>
        </row>
        <row r="128">
          <cell r="B128">
            <v>23960</v>
          </cell>
        </row>
        <row r="129">
          <cell r="B129">
            <v>15201</v>
          </cell>
        </row>
        <row r="130">
          <cell r="B130">
            <v>29188</v>
          </cell>
        </row>
        <row r="131">
          <cell r="B131">
            <v>39614</v>
          </cell>
        </row>
        <row r="132">
          <cell r="B132">
            <v>100636</v>
          </cell>
        </row>
        <row r="133">
          <cell r="B133">
            <v>44405</v>
          </cell>
        </row>
        <row r="134">
          <cell r="B134">
            <v>23960</v>
          </cell>
        </row>
        <row r="135">
          <cell r="B135">
            <v>15201</v>
          </cell>
        </row>
        <row r="136">
          <cell r="B136">
            <v>29188</v>
          </cell>
        </row>
        <row r="137">
          <cell r="B137">
            <v>39614</v>
          </cell>
        </row>
        <row r="138">
          <cell r="B138">
            <v>100636</v>
          </cell>
        </row>
        <row r="139">
          <cell r="B139">
            <v>0</v>
          </cell>
        </row>
        <row r="140">
          <cell r="B140">
            <v>0</v>
          </cell>
        </row>
        <row r="141">
          <cell r="B141">
            <v>0</v>
          </cell>
        </row>
        <row r="142">
          <cell r="B142">
            <v>0</v>
          </cell>
        </row>
        <row r="143">
          <cell r="B143">
            <v>0</v>
          </cell>
        </row>
        <row r="144">
          <cell r="B144">
            <v>0</v>
          </cell>
        </row>
        <row r="145">
          <cell r="B145">
            <v>239786999.99999997</v>
          </cell>
        </row>
        <row r="146">
          <cell r="B146">
            <v>10782000</v>
          </cell>
        </row>
        <row r="147">
          <cell r="B147">
            <v>6840450</v>
          </cell>
        </row>
        <row r="148">
          <cell r="B148">
            <v>1208383.2</v>
          </cell>
        </row>
        <row r="149">
          <cell r="B149">
            <v>2067850.8</v>
          </cell>
        </row>
        <row r="150">
          <cell r="B150">
            <v>4800337.2</v>
          </cell>
        </row>
        <row r="151">
          <cell r="B151">
            <v>2682.8120508825614</v>
          </cell>
        </row>
        <row r="152">
          <cell r="B152">
            <v>382.44361204688397</v>
          </cell>
        </row>
        <row r="153">
          <cell r="B153">
            <v>227.72706943538023</v>
          </cell>
        </row>
        <row r="154">
          <cell r="B154">
            <v>19.773112936800459</v>
          </cell>
        </row>
        <row r="155">
          <cell r="B155">
            <v>23.480571612450543</v>
          </cell>
        </row>
        <row r="156">
          <cell r="B156">
            <v>30.595488963750718</v>
          </cell>
        </row>
        <row r="157">
          <cell r="B157">
            <v>25000028</v>
          </cell>
        </row>
        <row r="158">
          <cell r="B158">
            <v>1500000</v>
          </cell>
        </row>
        <row r="159">
          <cell r="B159">
            <v>1100000.5</v>
          </cell>
        </row>
        <row r="160">
          <cell r="B160">
            <v>160000</v>
          </cell>
        </row>
        <row r="161">
          <cell r="B161">
            <v>549999.84</v>
          </cell>
        </row>
        <row r="162">
          <cell r="B162">
            <v>700000</v>
          </cell>
        </row>
        <row r="163">
          <cell r="B163">
            <v>21580829.999999996</v>
          </cell>
        </row>
        <row r="164">
          <cell r="B164">
            <v>0</v>
          </cell>
        </row>
        <row r="165">
          <cell r="B165">
            <v>629321.4</v>
          </cell>
        </row>
        <row r="166">
          <cell r="B166">
            <v>138964.068</v>
          </cell>
        </row>
        <row r="167">
          <cell r="B167">
            <v>237802.84200000003</v>
          </cell>
        </row>
        <row r="168">
          <cell r="B168">
            <v>0</v>
          </cell>
        </row>
        <row r="169">
          <cell r="B169">
            <v>3</v>
          </cell>
        </row>
        <row r="170">
          <cell r="B170">
            <v>6</v>
          </cell>
        </row>
        <row r="171">
          <cell r="B171">
            <v>283185</v>
          </cell>
        </row>
        <row r="172">
          <cell r="B172">
            <v>8217638</v>
          </cell>
        </row>
        <row r="173">
          <cell r="B173">
            <v>26432277.300000001</v>
          </cell>
        </row>
        <row r="174">
          <cell r="B174">
            <v>283185</v>
          </cell>
        </row>
        <row r="175">
          <cell r="B175">
            <v>8217638</v>
          </cell>
        </row>
        <row r="176">
          <cell r="B176">
            <v>26432277.300000001</v>
          </cell>
        </row>
        <row r="177">
          <cell r="B177">
            <v>322123</v>
          </cell>
        </row>
        <row r="178">
          <cell r="B178">
            <v>9116065.5821917802</v>
          </cell>
        </row>
        <row r="179">
          <cell r="B179">
            <v>30074159.999999996</v>
          </cell>
        </row>
        <row r="180">
          <cell r="B180">
            <v>283463</v>
          </cell>
        </row>
        <row r="181">
          <cell r="B181">
            <v>1785861</v>
          </cell>
        </row>
        <row r="182">
          <cell r="B182">
            <v>6559550</v>
          </cell>
        </row>
        <row r="183">
          <cell r="B183">
            <v>283463</v>
          </cell>
        </row>
        <row r="184">
          <cell r="B184">
            <v>1785861</v>
          </cell>
        </row>
        <row r="185">
          <cell r="B185">
            <v>6559550</v>
          </cell>
        </row>
        <row r="186">
          <cell r="B186">
            <v>279920</v>
          </cell>
        </row>
        <row r="187">
          <cell r="B187">
            <v>1774724</v>
          </cell>
        </row>
        <row r="188">
          <cell r="B188">
            <v>6441132</v>
          </cell>
        </row>
        <row r="189">
          <cell r="B189">
            <v>0</v>
          </cell>
        </row>
        <row r="190">
          <cell r="B190">
            <v>0</v>
          </cell>
        </row>
        <row r="191">
          <cell r="B191">
            <v>0</v>
          </cell>
        </row>
        <row r="192">
          <cell r="B192">
            <v>84488</v>
          </cell>
        </row>
        <row r="193">
          <cell r="B193">
            <v>10337770.9</v>
          </cell>
        </row>
        <row r="194">
          <cell r="B194">
            <v>122.35787665307133</v>
          </cell>
        </row>
        <row r="195">
          <cell r="B195">
            <v>0</v>
          </cell>
        </row>
        <row r="196">
          <cell r="B196">
            <v>0</v>
          </cell>
        </row>
        <row r="197">
          <cell r="B197">
            <v>0</v>
          </cell>
        </row>
        <row r="198">
          <cell r="B198">
            <v>0</v>
          </cell>
        </row>
        <row r="199">
          <cell r="B199">
            <v>0</v>
          </cell>
        </row>
        <row r="200">
          <cell r="B200">
            <v>0</v>
          </cell>
        </row>
        <row r="201">
          <cell r="B201">
            <v>77628</v>
          </cell>
        </row>
        <row r="202">
          <cell r="B202">
            <v>2285440</v>
          </cell>
        </row>
        <row r="203">
          <cell r="B203">
            <v>29.440918215075691</v>
          </cell>
        </row>
        <row r="204">
          <cell r="B204">
            <v>0</v>
          </cell>
        </row>
        <row r="205">
          <cell r="B205">
            <v>0</v>
          </cell>
        </row>
        <row r="206">
          <cell r="B206">
            <v>0</v>
          </cell>
        </row>
        <row r="207">
          <cell r="B207">
            <v>102318</v>
          </cell>
        </row>
        <row r="208">
          <cell r="B208">
            <v>190994</v>
          </cell>
        </row>
        <row r="209">
          <cell r="B209">
            <v>0</v>
          </cell>
        </row>
        <row r="210">
          <cell r="B210">
            <v>0</v>
          </cell>
        </row>
        <row r="211">
          <cell r="B211">
            <v>482844.6</v>
          </cell>
        </row>
        <row r="212">
          <cell r="B212">
            <v>648014</v>
          </cell>
        </row>
        <row r="213">
          <cell r="B213">
            <v>25381925.366610531</v>
          </cell>
        </row>
        <row r="214">
          <cell r="B214">
            <v>279440</v>
          </cell>
        </row>
        <row r="215">
          <cell r="B215">
            <v>-136358.62676200303</v>
          </cell>
        </row>
        <row r="216">
          <cell r="B216">
            <v>25525006.739848528</v>
          </cell>
        </row>
        <row r="217">
          <cell r="B217">
            <v>11725670</v>
          </cell>
        </row>
        <row r="218">
          <cell r="B218">
            <v>776156.6</v>
          </cell>
        </row>
        <row r="219">
          <cell r="B219">
            <v>4012187</v>
          </cell>
        </row>
        <row r="220">
          <cell r="B220">
            <v>424232</v>
          </cell>
        </row>
        <row r="221">
          <cell r="B221">
            <v>3300000</v>
          </cell>
        </row>
        <row r="222">
          <cell r="B222">
            <v>372987</v>
          </cell>
        </row>
        <row r="223">
          <cell r="B223">
            <v>127503</v>
          </cell>
        </row>
        <row r="224">
          <cell r="B224">
            <v>60000</v>
          </cell>
        </row>
        <row r="225">
          <cell r="B225">
            <v>0</v>
          </cell>
        </row>
        <row r="226">
          <cell r="B226">
            <v>1550000</v>
          </cell>
        </row>
        <row r="227">
          <cell r="B227">
            <v>160000</v>
          </cell>
        </row>
        <row r="228">
          <cell r="B228">
            <v>100000</v>
          </cell>
        </row>
        <row r="229">
          <cell r="B229">
            <v>65869</v>
          </cell>
        </row>
        <row r="230">
          <cell r="B230">
            <v>1764575.3029071367</v>
          </cell>
        </row>
        <row r="231">
          <cell r="B231">
            <v>24439179.902907137</v>
          </cell>
        </row>
        <row r="232">
          <cell r="B232">
            <v>1085826.8369413912</v>
          </cell>
        </row>
        <row r="233">
          <cell r="B233">
            <v>369181</v>
          </cell>
        </row>
        <row r="234">
          <cell r="B234">
            <v>716645.83694139123</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2.4700000000000002</v>
          </cell>
        </row>
        <row r="243">
          <cell r="B243">
            <v>38768580</v>
          </cell>
        </row>
        <row r="244">
          <cell r="B244">
            <v>22036523</v>
          </cell>
        </row>
        <row r="245">
          <cell r="B245">
            <v>55000</v>
          </cell>
        </row>
        <row r="246">
          <cell r="B246">
            <v>0</v>
          </cell>
        </row>
        <row r="247">
          <cell r="B247">
            <v>2.1</v>
          </cell>
        </row>
        <row r="248">
          <cell r="B248">
            <v>2.1</v>
          </cell>
        </row>
        <row r="249">
          <cell r="B249">
            <v>400</v>
          </cell>
        </row>
        <row r="250">
          <cell r="B250">
            <v>-2</v>
          </cell>
        </row>
        <row r="251">
          <cell r="B251">
            <v>-2</v>
          </cell>
        </row>
        <row r="252">
          <cell r="B252">
            <v>-1</v>
          </cell>
        </row>
        <row r="253">
          <cell r="B253">
            <v>-1</v>
          </cell>
        </row>
        <row r="254">
          <cell r="B254">
            <v>-54719.562243502049</v>
          </cell>
        </row>
        <row r="255">
          <cell r="B255">
            <v>3934.4262295082062</v>
          </cell>
        </row>
        <row r="256">
          <cell r="B256">
            <v>11741.682974559679</v>
          </cell>
        </row>
        <row r="257">
          <cell r="B257">
            <v>-47348.484848484884</v>
          </cell>
        </row>
        <row r="258">
          <cell r="B258">
            <v>-49966.688874083986</v>
          </cell>
        </row>
        <row r="259">
          <cell r="B259">
            <v>5</v>
          </cell>
        </row>
        <row r="260">
          <cell r="B260">
            <v>13.93467897981493</v>
          </cell>
        </row>
        <row r="261">
          <cell r="B261">
            <v>23.010617319234068</v>
          </cell>
        </row>
        <row r="262">
          <cell r="B262">
            <v>86</v>
          </cell>
        </row>
        <row r="263">
          <cell r="B263">
            <v>86</v>
          </cell>
        </row>
        <row r="264">
          <cell r="B264">
            <v>322123</v>
          </cell>
        </row>
        <row r="265">
          <cell r="B265">
            <v>279920</v>
          </cell>
        </row>
        <row r="266">
          <cell r="B266">
            <v>3</v>
          </cell>
        </row>
        <row r="267">
          <cell r="B267">
            <v>6</v>
          </cell>
        </row>
        <row r="268">
          <cell r="B268">
            <v>773095.2</v>
          </cell>
        </row>
        <row r="269">
          <cell r="B269">
            <v>839760</v>
          </cell>
        </row>
        <row r="270">
          <cell r="B270">
            <v>279895.37946052244</v>
          </cell>
        </row>
        <row r="271">
          <cell r="B271">
            <v>0.75555075455529985</v>
          </cell>
        </row>
        <row r="272">
          <cell r="B272">
            <v>0.86125316886017234</v>
          </cell>
        </row>
        <row r="273">
          <cell r="B273">
            <v>0.41922925563394653</v>
          </cell>
        </row>
        <row r="274">
          <cell r="B274">
            <v>0.38429853543452286</v>
          </cell>
        </row>
        <row r="275">
          <cell r="B275">
            <v>0.41561153094193398</v>
          </cell>
        </row>
        <row r="276">
          <cell r="B276">
            <v>0.37899026547458475</v>
          </cell>
        </row>
        <row r="277">
          <cell r="B277">
            <v>1100013.8369413912</v>
          </cell>
        </row>
        <row r="278">
          <cell r="B278">
            <v>0.86317615874267473</v>
          </cell>
        </row>
        <row r="279">
          <cell r="B279">
            <v>0.46328209745082344</v>
          </cell>
        </row>
        <row r="280">
          <cell r="B280">
            <v>0.53671790254917651</v>
          </cell>
        </row>
        <row r="281">
          <cell r="B281">
            <v>6.5207999999999988E-2</v>
          </cell>
        </row>
        <row r="282">
          <cell r="B282">
            <v>0.11294764238114012</v>
          </cell>
        </row>
        <row r="283">
          <cell r="B283">
            <v>16732057</v>
          </cell>
        </row>
        <row r="284">
          <cell r="B284">
            <v>19384290.020674758</v>
          </cell>
        </row>
        <row r="285">
          <cell r="B285">
            <v>820118.45748086879</v>
          </cell>
        </row>
        <row r="286">
          <cell r="B286">
            <v>2000000</v>
          </cell>
        </row>
        <row r="287">
          <cell r="B287">
            <v>0</v>
          </cell>
        </row>
        <row r="288">
          <cell r="B288">
            <v>0</v>
          </cell>
        </row>
        <row r="289">
          <cell r="B289">
            <v>279895.37946052244</v>
          </cell>
        </row>
        <row r="290">
          <cell r="B290">
            <v>9.0830720727253289E-2</v>
          </cell>
        </row>
        <row r="291">
          <cell r="B291">
            <v>0.12183002188030696</v>
          </cell>
        </row>
      </sheetData>
      <sheetData sheetId="11">
        <row r="3">
          <cell r="B3">
            <v>271055</v>
          </cell>
          <cell r="C3">
            <v>105473</v>
          </cell>
          <cell r="D3">
            <v>81667</v>
          </cell>
          <cell r="E3">
            <v>165601</v>
          </cell>
          <cell r="F3">
            <v>199862</v>
          </cell>
          <cell r="G3">
            <v>534122</v>
          </cell>
          <cell r="H3">
            <v>1357780</v>
          </cell>
        </row>
        <row r="4">
          <cell r="B4">
            <v>271055</v>
          </cell>
          <cell r="C4">
            <v>105473</v>
          </cell>
          <cell r="D4">
            <v>81667</v>
          </cell>
          <cell r="E4">
            <v>165601</v>
          </cell>
          <cell r="F4">
            <v>199862</v>
          </cell>
          <cell r="G4">
            <v>534122</v>
          </cell>
          <cell r="H4">
            <v>1357780</v>
          </cell>
        </row>
        <row r="5">
          <cell r="B5">
            <v>0</v>
          </cell>
          <cell r="C5">
            <v>0</v>
          </cell>
          <cell r="D5">
            <v>81667</v>
          </cell>
          <cell r="E5">
            <v>0</v>
          </cell>
          <cell r="F5">
            <v>0</v>
          </cell>
          <cell r="G5">
            <v>0</v>
          </cell>
        </row>
        <row r="6">
          <cell r="B6">
            <v>271055</v>
          </cell>
          <cell r="C6">
            <v>105473</v>
          </cell>
          <cell r="D6">
            <v>0</v>
          </cell>
          <cell r="E6">
            <v>165601</v>
          </cell>
          <cell r="F6">
            <v>199862</v>
          </cell>
          <cell r="G6">
            <v>534122</v>
          </cell>
        </row>
        <row r="7">
          <cell r="B7">
            <v>0</v>
          </cell>
          <cell r="C7">
            <v>0</v>
          </cell>
          <cell r="D7">
            <v>1276113</v>
          </cell>
          <cell r="E7">
            <v>0</v>
          </cell>
          <cell r="F7">
            <v>0</v>
          </cell>
          <cell r="G7">
            <v>0</v>
          </cell>
        </row>
        <row r="8">
          <cell r="B8">
            <v>228911</v>
          </cell>
          <cell r="C8">
            <v>130037</v>
          </cell>
          <cell r="D8">
            <v>81480</v>
          </cell>
          <cell r="E8">
            <v>165487</v>
          </cell>
          <cell r="F8">
            <v>218340</v>
          </cell>
          <cell r="G8">
            <v>549473</v>
          </cell>
          <cell r="H8">
            <v>1373728</v>
          </cell>
        </row>
        <row r="9">
          <cell r="B9">
            <v>228911</v>
          </cell>
          <cell r="C9">
            <v>130037</v>
          </cell>
          <cell r="D9">
            <v>81480</v>
          </cell>
          <cell r="E9">
            <v>165487</v>
          </cell>
          <cell r="F9">
            <v>218340</v>
          </cell>
          <cell r="G9">
            <v>549473</v>
          </cell>
          <cell r="H9">
            <v>1373728</v>
          </cell>
        </row>
        <row r="10">
          <cell r="B10">
            <v>0</v>
          </cell>
          <cell r="C10">
            <v>0</v>
          </cell>
          <cell r="D10">
            <v>0</v>
          </cell>
          <cell r="E10">
            <v>0</v>
          </cell>
          <cell r="F10">
            <v>0</v>
          </cell>
          <cell r="G10">
            <v>549473</v>
          </cell>
        </row>
        <row r="11">
          <cell r="B11">
            <v>228911</v>
          </cell>
          <cell r="C11">
            <v>130037</v>
          </cell>
          <cell r="D11">
            <v>81480</v>
          </cell>
          <cell r="E11">
            <v>165487</v>
          </cell>
          <cell r="F11">
            <v>218340</v>
          </cell>
          <cell r="G11">
            <v>0</v>
          </cell>
        </row>
        <row r="12">
          <cell r="B12">
            <v>0</v>
          </cell>
          <cell r="C12">
            <v>0</v>
          </cell>
          <cell r="D12">
            <v>0</v>
          </cell>
          <cell r="E12">
            <v>0</v>
          </cell>
          <cell r="F12">
            <v>0</v>
          </cell>
          <cell r="G12">
            <v>824255</v>
          </cell>
        </row>
        <row r="13">
          <cell r="B13">
            <v>3420</v>
          </cell>
          <cell r="C13">
            <v>382.5</v>
          </cell>
          <cell r="D13">
            <v>315</v>
          </cell>
          <cell r="E13">
            <v>31.5</v>
          </cell>
          <cell r="F13">
            <v>46.8</v>
          </cell>
          <cell r="G13">
            <v>42.3</v>
          </cell>
        </row>
        <row r="14">
          <cell r="B14">
            <v>3600</v>
          </cell>
          <cell r="C14">
            <v>360</v>
          </cell>
          <cell r="D14">
            <v>315</v>
          </cell>
          <cell r="E14">
            <v>29.25</v>
          </cell>
          <cell r="F14">
            <v>42.3</v>
          </cell>
          <cell r="G14">
            <v>37.799999999999997</v>
          </cell>
        </row>
        <row r="15">
          <cell r="B15">
            <v>3420</v>
          </cell>
          <cell r="C15">
            <v>382.5</v>
          </cell>
          <cell r="D15">
            <v>315</v>
          </cell>
          <cell r="E15">
            <v>31.5</v>
          </cell>
          <cell r="F15">
            <v>46.8</v>
          </cell>
          <cell r="G15">
            <v>42.3</v>
          </cell>
        </row>
        <row r="16">
          <cell r="B16">
            <v>4050</v>
          </cell>
          <cell r="C16">
            <v>396</v>
          </cell>
          <cell r="D16">
            <v>360</v>
          </cell>
          <cell r="E16">
            <v>29.25</v>
          </cell>
          <cell r="F16">
            <v>44.1</v>
          </cell>
          <cell r="G16">
            <v>37.799999999999997</v>
          </cell>
        </row>
        <row r="17">
          <cell r="B17">
            <v>3420</v>
          </cell>
          <cell r="C17">
            <v>382.5</v>
          </cell>
          <cell r="D17">
            <v>315</v>
          </cell>
          <cell r="E17">
            <v>31.5</v>
          </cell>
          <cell r="F17">
            <v>46.8</v>
          </cell>
          <cell r="G17">
            <v>42.3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5400</v>
          </cell>
          <cell r="C23">
            <v>450</v>
          </cell>
          <cell r="D23">
            <v>450</v>
          </cell>
          <cell r="E23">
            <v>41.4</v>
          </cell>
          <cell r="F23">
            <v>52.2</v>
          </cell>
          <cell r="G23">
            <v>47.7</v>
          </cell>
        </row>
        <row r="24">
          <cell r="B24">
            <v>5850</v>
          </cell>
          <cell r="C24">
            <v>468</v>
          </cell>
          <cell r="D24">
            <v>432</v>
          </cell>
          <cell r="E24">
            <v>37.799999999999997</v>
          </cell>
          <cell r="F24">
            <v>51.3</v>
          </cell>
          <cell r="G24">
            <v>48.6</v>
          </cell>
        </row>
        <row r="25">
          <cell r="B25">
            <v>5400</v>
          </cell>
          <cell r="C25">
            <v>450</v>
          </cell>
          <cell r="D25">
            <v>450</v>
          </cell>
          <cell r="E25">
            <v>41.4</v>
          </cell>
          <cell r="F25">
            <v>52.2</v>
          </cell>
          <cell r="G25">
            <v>47.7</v>
          </cell>
        </row>
        <row r="26">
          <cell r="B26">
            <v>5850</v>
          </cell>
          <cell r="C26">
            <v>468</v>
          </cell>
          <cell r="D26">
            <v>432</v>
          </cell>
          <cell r="E26">
            <v>37.799999999999997</v>
          </cell>
          <cell r="F26">
            <v>51.3</v>
          </cell>
          <cell r="G26">
            <v>48.6</v>
          </cell>
        </row>
        <row r="27">
          <cell r="B27">
            <v>5400</v>
          </cell>
          <cell r="C27">
            <v>450</v>
          </cell>
          <cell r="D27">
            <v>450</v>
          </cell>
          <cell r="E27">
            <v>41.4</v>
          </cell>
          <cell r="F27">
            <v>52.2</v>
          </cell>
          <cell r="G27">
            <v>47.7</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48999984</v>
          </cell>
          <cell r="C33">
            <v>2400000</v>
          </cell>
          <cell r="D33">
            <v>2300004</v>
          </cell>
          <cell r="E33">
            <v>700000</v>
          </cell>
          <cell r="F33">
            <v>1450000.2</v>
          </cell>
          <cell r="G33">
            <v>4200000</v>
          </cell>
          <cell r="H33">
            <v>8279035</v>
          </cell>
        </row>
        <row r="34">
          <cell r="B34">
            <v>83000192</v>
          </cell>
          <cell r="C34">
            <v>6200000</v>
          </cell>
          <cell r="D34">
            <v>4900007</v>
          </cell>
          <cell r="E34">
            <v>840000</v>
          </cell>
          <cell r="F34">
            <v>2699999.56</v>
          </cell>
          <cell r="G34">
            <v>4250000</v>
          </cell>
          <cell r="H34">
            <v>11254316</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86</v>
          </cell>
          <cell r="C47">
            <v>12.5</v>
          </cell>
          <cell r="D47">
            <v>7.3</v>
          </cell>
          <cell r="E47">
            <v>0.64</v>
          </cell>
          <cell r="F47">
            <v>0.76</v>
          </cell>
          <cell r="G47">
            <v>1</v>
          </cell>
        </row>
        <row r="48">
          <cell r="B48">
            <v>86</v>
          </cell>
          <cell r="C48">
            <v>12.5</v>
          </cell>
          <cell r="D48">
            <v>6.7</v>
          </cell>
          <cell r="E48">
            <v>0.63</v>
          </cell>
          <cell r="F48">
            <v>0.76</v>
          </cell>
          <cell r="G48">
            <v>1</v>
          </cell>
        </row>
        <row r="49">
          <cell r="B49">
            <v>88</v>
          </cell>
          <cell r="C49">
            <v>12.5</v>
          </cell>
          <cell r="D49">
            <v>7</v>
          </cell>
          <cell r="E49">
            <v>0.64</v>
          </cell>
          <cell r="F49">
            <v>0.76</v>
          </cell>
          <cell r="G49">
            <v>1</v>
          </cell>
        </row>
        <row r="50">
          <cell r="B50">
            <v>89</v>
          </cell>
          <cell r="C50">
            <v>12.7</v>
          </cell>
          <cell r="D50">
            <v>7.1</v>
          </cell>
          <cell r="E50">
            <v>0.65</v>
          </cell>
          <cell r="F50">
            <v>0.78</v>
          </cell>
          <cell r="G50">
            <v>1</v>
          </cell>
        </row>
        <row r="51">
          <cell r="B51">
            <v>8.8227272727272812</v>
          </cell>
          <cell r="C51">
            <v>9.3216000000000179</v>
          </cell>
          <cell r="D51">
            <v>9.1371428571428659</v>
          </cell>
          <cell r="E51">
            <v>9.28125</v>
          </cell>
          <cell r="F51">
            <v>10.431578947368436</v>
          </cell>
          <cell r="G51">
            <v>7.6</v>
          </cell>
        </row>
        <row r="52">
          <cell r="B52">
            <v>15775750.444992363</v>
          </cell>
          <cell r="C52">
            <v>8359299.9001089483</v>
          </cell>
          <cell r="D52">
            <v>3351354.6644596085</v>
          </cell>
          <cell r="E52">
            <v>8275597.909099862</v>
          </cell>
          <cell r="F52">
            <v>8899534.4464404359</v>
          </cell>
          <cell r="G52">
            <v>0</v>
          </cell>
          <cell r="H52">
            <v>0</v>
          </cell>
          <cell r="I52">
            <v>0</v>
          </cell>
          <cell r="J52">
            <v>0</v>
          </cell>
          <cell r="K52">
            <v>0</v>
          </cell>
        </row>
        <row r="53">
          <cell r="B53">
            <v>10243814</v>
          </cell>
          <cell r="C53">
            <v>8101006</v>
          </cell>
          <cell r="D53">
            <v>9848214</v>
          </cell>
          <cell r="E53">
            <v>11193896</v>
          </cell>
          <cell r="F53">
            <v>8934383</v>
          </cell>
          <cell r="G53">
            <v>0</v>
          </cell>
          <cell r="H53">
            <v>0</v>
          </cell>
          <cell r="I53">
            <v>0</v>
          </cell>
          <cell r="J53">
            <v>0</v>
          </cell>
          <cell r="K53">
            <v>0</v>
          </cell>
        </row>
        <row r="54">
          <cell r="B54">
            <v>2167425</v>
          </cell>
          <cell r="C54">
            <v>3297689</v>
          </cell>
          <cell r="D54">
            <v>2998226</v>
          </cell>
          <cell r="E54">
            <v>985007</v>
          </cell>
          <cell r="F54">
            <v>1180710</v>
          </cell>
          <cell r="G54">
            <v>0</v>
          </cell>
          <cell r="H54">
            <v>0</v>
          </cell>
          <cell r="I54">
            <v>0</v>
          </cell>
          <cell r="J54">
            <v>0</v>
          </cell>
          <cell r="K54">
            <v>0</v>
          </cell>
        </row>
        <row r="55">
          <cell r="B55">
            <v>2168784</v>
          </cell>
          <cell r="C55">
            <v>5019505</v>
          </cell>
          <cell r="D55">
            <v>4863647</v>
          </cell>
          <cell r="E55">
            <v>4729080</v>
          </cell>
          <cell r="F55">
            <v>1009451</v>
          </cell>
          <cell r="G55">
            <v>0</v>
          </cell>
          <cell r="H55">
            <v>0</v>
          </cell>
          <cell r="I55">
            <v>0</v>
          </cell>
          <cell r="J55">
            <v>0</v>
          </cell>
          <cell r="K55">
            <v>0</v>
          </cell>
        </row>
        <row r="56">
          <cell r="B56">
            <v>4336209</v>
          </cell>
          <cell r="C56">
            <v>8317194</v>
          </cell>
          <cell r="D56">
            <v>7861873</v>
          </cell>
          <cell r="E56">
            <v>5714087</v>
          </cell>
          <cell r="F56">
            <v>2190161</v>
          </cell>
          <cell r="G56">
            <v>0</v>
          </cell>
          <cell r="H56">
            <v>0</v>
          </cell>
          <cell r="I56">
            <v>0</v>
          </cell>
          <cell r="J56">
            <v>0</v>
          </cell>
          <cell r="K56">
            <v>0</v>
          </cell>
        </row>
        <row r="57">
          <cell r="B57">
            <v>1846840</v>
          </cell>
          <cell r="C57">
            <v>2019174</v>
          </cell>
          <cell r="D57">
            <v>1846840</v>
          </cell>
          <cell r="E57">
            <v>1931721</v>
          </cell>
          <cell r="F57">
            <v>1915972</v>
          </cell>
          <cell r="G57">
            <v>656691</v>
          </cell>
          <cell r="H57">
            <v>656691</v>
          </cell>
          <cell r="I57">
            <v>656691</v>
          </cell>
          <cell r="J57">
            <v>656691</v>
          </cell>
          <cell r="K57">
            <v>656691</v>
          </cell>
        </row>
        <row r="58">
          <cell r="B58">
            <v>5089541</v>
          </cell>
          <cell r="C58">
            <v>4575239</v>
          </cell>
          <cell r="D58">
            <v>4418393</v>
          </cell>
          <cell r="E58">
            <v>4575239</v>
          </cell>
          <cell r="F58">
            <v>4418393</v>
          </cell>
          <cell r="G58">
            <v>4836907</v>
          </cell>
          <cell r="H58">
            <v>3289097</v>
          </cell>
          <cell r="I58">
            <v>3095621</v>
          </cell>
          <cell r="J58">
            <v>4256478</v>
          </cell>
          <cell r="K58">
            <v>4643431</v>
          </cell>
        </row>
        <row r="59">
          <cell r="B59">
            <v>5528420</v>
          </cell>
          <cell r="C59">
            <v>5566724</v>
          </cell>
          <cell r="D59">
            <v>5528420</v>
          </cell>
          <cell r="E59">
            <v>5566724</v>
          </cell>
          <cell r="F59">
            <v>6228420</v>
          </cell>
          <cell r="G59">
            <v>3869526</v>
          </cell>
          <cell r="H59">
            <v>4643431</v>
          </cell>
          <cell r="I59">
            <v>4256478</v>
          </cell>
          <cell r="J59">
            <v>3095621</v>
          </cell>
          <cell r="K59">
            <v>3289097</v>
          </cell>
        </row>
        <row r="60">
          <cell r="B60">
            <v>10617961</v>
          </cell>
          <cell r="C60">
            <v>10141963</v>
          </cell>
          <cell r="D60">
            <v>9946813</v>
          </cell>
          <cell r="E60">
            <v>10141963</v>
          </cell>
          <cell r="F60">
            <v>10646813</v>
          </cell>
          <cell r="G60">
            <v>8706433</v>
          </cell>
          <cell r="H60">
            <v>7932528</v>
          </cell>
          <cell r="I60">
            <v>7352099</v>
          </cell>
          <cell r="J60">
            <v>7352099</v>
          </cell>
          <cell r="K60">
            <v>7932528</v>
          </cell>
        </row>
        <row r="61">
          <cell r="B61">
            <v>42820574.444992363</v>
          </cell>
          <cell r="C61">
            <v>36938636.900108948</v>
          </cell>
          <cell r="D61">
            <v>32855094.664459608</v>
          </cell>
          <cell r="E61">
            <v>37257264.909099862</v>
          </cell>
          <cell r="F61">
            <v>32586863.446440436</v>
          </cell>
          <cell r="G61">
            <v>0</v>
          </cell>
          <cell r="H61">
            <v>0</v>
          </cell>
          <cell r="I61">
            <v>0</v>
          </cell>
          <cell r="J61">
            <v>0</v>
          </cell>
          <cell r="K61">
            <v>0</v>
          </cell>
        </row>
        <row r="62">
          <cell r="B62">
            <v>6897825.875</v>
          </cell>
          <cell r="C62">
            <v>6248112.8928571437</v>
          </cell>
          <cell r="D62">
            <v>6502064.4821428573</v>
          </cell>
          <cell r="E62">
            <v>6621433.9464285718</v>
          </cell>
          <cell r="F62">
            <v>6500889.5178571437</v>
          </cell>
          <cell r="G62">
            <v>0</v>
          </cell>
          <cell r="H62">
            <v>0</v>
          </cell>
          <cell r="I62">
            <v>0</v>
          </cell>
          <cell r="J62">
            <v>0</v>
          </cell>
          <cell r="K62">
            <v>0</v>
          </cell>
        </row>
        <row r="63">
          <cell r="B63">
            <v>473661</v>
          </cell>
          <cell r="C63">
            <v>-672182</v>
          </cell>
          <cell r="D63">
            <v>-44033</v>
          </cell>
          <cell r="E63">
            <v>477773</v>
          </cell>
          <cell r="F63">
            <v>357521</v>
          </cell>
          <cell r="G63">
            <v>-2011760</v>
          </cell>
          <cell r="H63">
            <v>-1665990</v>
          </cell>
          <cell r="I63">
            <v>-1025031</v>
          </cell>
          <cell r="J63">
            <v>-870922</v>
          </cell>
          <cell r="K63">
            <v>-1387661</v>
          </cell>
        </row>
        <row r="64">
          <cell r="B64">
            <v>17145339</v>
          </cell>
          <cell r="C64">
            <v>17209099</v>
          </cell>
          <cell r="D64">
            <v>17147732</v>
          </cell>
          <cell r="E64">
            <v>17241008</v>
          </cell>
          <cell r="F64">
            <v>17129993</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17303748.569992363</v>
          </cell>
          <cell r="C66">
            <v>13153607.007251803</v>
          </cell>
          <cell r="D66">
            <v>8249331.1823167503</v>
          </cell>
          <cell r="E66">
            <v>11917049.962671291</v>
          </cell>
          <cell r="F66">
            <v>7598459.9285832942</v>
          </cell>
          <cell r="G66">
            <v>16616479</v>
          </cell>
          <cell r="H66">
            <v>17287680</v>
          </cell>
          <cell r="I66">
            <v>18531894</v>
          </cell>
          <cell r="J66">
            <v>18832061</v>
          </cell>
          <cell r="K66">
            <v>17827965</v>
          </cell>
        </row>
        <row r="67">
          <cell r="B67">
            <v>42820574.444992363</v>
          </cell>
          <cell r="C67">
            <v>36938636.900108948</v>
          </cell>
          <cell r="D67">
            <v>32855094.664459608</v>
          </cell>
          <cell r="E67">
            <v>37257264.909099862</v>
          </cell>
          <cell r="F67">
            <v>32586863.446440436</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28179798.854502734</v>
          </cell>
          <cell r="C69">
            <v>21221286.299826983</v>
          </cell>
          <cell r="D69">
            <v>24948155.315708306</v>
          </cell>
          <cell r="E69">
            <v>29461221.688872181</v>
          </cell>
          <cell r="F69">
            <v>31566110.62265465</v>
          </cell>
          <cell r="G69">
            <v>0</v>
          </cell>
          <cell r="H69">
            <v>0</v>
          </cell>
          <cell r="I69">
            <v>0</v>
          </cell>
          <cell r="J69">
            <v>0</v>
          </cell>
          <cell r="K69">
            <v>0</v>
          </cell>
        </row>
        <row r="70">
          <cell r="B70">
            <v>919458.54931760579</v>
          </cell>
          <cell r="C70">
            <v>-1304827.5884795301</v>
          </cell>
          <cell r="D70">
            <v>-85479.334409620613</v>
          </cell>
          <cell r="E70">
            <v>1311384.4448906668</v>
          </cell>
          <cell r="F70">
            <v>1846161.2986432686</v>
          </cell>
          <cell r="G70">
            <v>-138131</v>
          </cell>
          <cell r="H70">
            <v>-131666</v>
          </cell>
          <cell r="I70">
            <v>-126816</v>
          </cell>
          <cell r="J70">
            <v>-126816</v>
          </cell>
          <cell r="K70">
            <v>-131666</v>
          </cell>
        </row>
        <row r="71">
          <cell r="B71">
            <v>0.98593440306122204</v>
          </cell>
          <cell r="C71">
            <v>1.0330513965391019</v>
          </cell>
          <cell r="D71">
            <v>0.97525084207171664</v>
          </cell>
          <cell r="E71">
            <v>1.0305125162562434</v>
          </cell>
          <cell r="F71">
            <v>0.97525084207171664</v>
          </cell>
          <cell r="G71">
            <v>0</v>
          </cell>
          <cell r="H71">
            <v>0</v>
          </cell>
          <cell r="I71">
            <v>0</v>
          </cell>
          <cell r="J71">
            <v>0</v>
          </cell>
          <cell r="K71">
            <v>0</v>
          </cell>
        </row>
        <row r="72">
          <cell r="B72">
            <v>1.017247743331454</v>
          </cell>
          <cell r="C72">
            <v>0.98463483034145716</v>
          </cell>
          <cell r="D72">
            <v>1.0043672199041465</v>
          </cell>
          <cell r="E72">
            <v>0.9872727615393696</v>
          </cell>
          <cell r="F72">
            <v>1.0064774448835727</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55000</v>
          </cell>
        </row>
        <row r="80">
          <cell r="B80">
            <v>55000</v>
          </cell>
        </row>
        <row r="81">
          <cell r="B81">
            <v>0</v>
          </cell>
        </row>
        <row r="82">
          <cell r="B82">
            <v>0</v>
          </cell>
        </row>
        <row r="83">
          <cell r="B83">
            <v>0</v>
          </cell>
        </row>
        <row r="84">
          <cell r="B84">
            <v>0</v>
          </cell>
        </row>
        <row r="85">
          <cell r="B85">
            <v>60924</v>
          </cell>
        </row>
        <row r="86">
          <cell r="B86">
            <v>20565</v>
          </cell>
        </row>
        <row r="87">
          <cell r="B87">
            <v>17149</v>
          </cell>
        </row>
        <row r="88">
          <cell r="B88">
            <v>34420</v>
          </cell>
        </row>
        <row r="89">
          <cell r="B89">
            <v>39803</v>
          </cell>
        </row>
        <row r="90">
          <cell r="B90">
            <v>108624</v>
          </cell>
        </row>
        <row r="91">
          <cell r="B91">
            <v>60924</v>
          </cell>
        </row>
        <row r="92">
          <cell r="B92">
            <v>20565</v>
          </cell>
        </row>
        <row r="93">
          <cell r="B93">
            <v>17149</v>
          </cell>
        </row>
        <row r="94">
          <cell r="B94">
            <v>34420</v>
          </cell>
        </row>
        <row r="95">
          <cell r="B95">
            <v>39803</v>
          </cell>
        </row>
        <row r="96">
          <cell r="B96">
            <v>108624</v>
          </cell>
        </row>
        <row r="97">
          <cell r="B97">
            <v>0</v>
          </cell>
        </row>
        <row r="98">
          <cell r="B98">
            <v>0</v>
          </cell>
        </row>
        <row r="99">
          <cell r="B99">
            <v>0</v>
          </cell>
        </row>
        <row r="100">
          <cell r="B100">
            <v>0</v>
          </cell>
        </row>
        <row r="101">
          <cell r="B101">
            <v>0</v>
          </cell>
        </row>
        <row r="102">
          <cell r="B102">
            <v>0</v>
          </cell>
        </row>
        <row r="103">
          <cell r="B103">
            <v>208360080.00000003</v>
          </cell>
        </row>
        <row r="104">
          <cell r="B104">
            <v>7866112.5</v>
          </cell>
        </row>
        <row r="105">
          <cell r="B105">
            <v>5401935</v>
          </cell>
        </row>
        <row r="106">
          <cell r="B106">
            <v>1084230</v>
          </cell>
        </row>
        <row r="107">
          <cell r="B107">
            <v>1862780.4</v>
          </cell>
        </row>
        <row r="108">
          <cell r="B108">
            <v>4594795.2</v>
          </cell>
        </row>
        <row r="109">
          <cell r="B109">
            <v>1606.5858343623458</v>
          </cell>
        </row>
        <row r="110">
          <cell r="B110">
            <v>243.20821510828776</v>
          </cell>
        </row>
        <row r="111">
          <cell r="B111">
            <v>127.79660046064114</v>
          </cell>
        </row>
        <row r="112">
          <cell r="B112">
            <v>12.068260613544332</v>
          </cell>
        </row>
        <row r="113">
          <cell r="B113">
            <v>14.331059478583896</v>
          </cell>
        </row>
        <row r="114">
          <cell r="B114">
            <v>18.85665720866302</v>
          </cell>
        </row>
        <row r="115">
          <cell r="B115">
            <v>7999992</v>
          </cell>
        </row>
        <row r="116">
          <cell r="B116">
            <v>400000</v>
          </cell>
        </row>
        <row r="117">
          <cell r="B117">
            <v>400001</v>
          </cell>
        </row>
        <row r="118">
          <cell r="B118">
            <v>150000</v>
          </cell>
        </row>
        <row r="119">
          <cell r="B119">
            <v>300000.12</v>
          </cell>
        </row>
        <row r="120">
          <cell r="B120">
            <v>1000000</v>
          </cell>
        </row>
        <row r="121">
          <cell r="B121">
            <v>18752407.200000003</v>
          </cell>
        </row>
        <row r="122">
          <cell r="B122">
            <v>542761.76249999995</v>
          </cell>
        </row>
        <row r="123">
          <cell r="B123">
            <v>0</v>
          </cell>
        </row>
        <row r="124">
          <cell r="B124">
            <v>124686.45</v>
          </cell>
        </row>
        <row r="125">
          <cell r="B125">
            <v>214219.74599999998</v>
          </cell>
        </row>
        <row r="126">
          <cell r="B126">
            <v>264200.72399999999</v>
          </cell>
        </row>
        <row r="127">
          <cell r="B127">
            <v>50538</v>
          </cell>
        </row>
        <row r="128">
          <cell r="B128">
            <v>23594</v>
          </cell>
        </row>
        <row r="129">
          <cell r="B129">
            <v>13771</v>
          </cell>
        </row>
        <row r="130">
          <cell r="B130">
            <v>32585</v>
          </cell>
        </row>
        <row r="131">
          <cell r="B131">
            <v>45002</v>
          </cell>
        </row>
        <row r="132">
          <cell r="B132">
            <v>118166</v>
          </cell>
        </row>
        <row r="133">
          <cell r="B133">
            <v>50538</v>
          </cell>
        </row>
        <row r="134">
          <cell r="B134">
            <v>23594</v>
          </cell>
        </row>
        <row r="135">
          <cell r="B135">
            <v>13771</v>
          </cell>
        </row>
        <row r="136">
          <cell r="B136">
            <v>32585</v>
          </cell>
        </row>
        <row r="137">
          <cell r="B137">
            <v>45002</v>
          </cell>
        </row>
        <row r="138">
          <cell r="B138">
            <v>118166</v>
          </cell>
        </row>
        <row r="139">
          <cell r="B139">
            <v>0</v>
          </cell>
        </row>
        <row r="140">
          <cell r="B140">
            <v>0</v>
          </cell>
        </row>
        <row r="141">
          <cell r="B141">
            <v>0</v>
          </cell>
        </row>
        <row r="142">
          <cell r="B142">
            <v>0</v>
          </cell>
        </row>
        <row r="143">
          <cell r="B143">
            <v>0</v>
          </cell>
        </row>
        <row r="144">
          <cell r="B144">
            <v>0</v>
          </cell>
        </row>
        <row r="145">
          <cell r="B145">
            <v>272905200</v>
          </cell>
        </row>
        <row r="146">
          <cell r="B146">
            <v>10617300</v>
          </cell>
        </row>
        <row r="147">
          <cell r="B147">
            <v>6196950</v>
          </cell>
        </row>
        <row r="148">
          <cell r="B148">
            <v>1349019</v>
          </cell>
        </row>
        <row r="149">
          <cell r="B149">
            <v>2349104.4</v>
          </cell>
        </row>
        <row r="150">
          <cell r="B150">
            <v>5636518.2000000002</v>
          </cell>
        </row>
        <row r="151">
          <cell r="B151">
            <v>2734.8981714252641</v>
          </cell>
        </row>
        <row r="152">
          <cell r="B152">
            <v>380.97985389563411</v>
          </cell>
        </row>
        <row r="153">
          <cell r="B153">
            <v>217.5487181815551</v>
          </cell>
        </row>
        <row r="154">
          <cell r="B154">
            <v>19.698168519456466</v>
          </cell>
        </row>
        <row r="155">
          <cell r="B155">
            <v>23.39157511685455</v>
          </cell>
        </row>
        <row r="156">
          <cell r="B156">
            <v>30.478388311650729</v>
          </cell>
        </row>
        <row r="157">
          <cell r="B157">
            <v>15000040</v>
          </cell>
        </row>
        <row r="158">
          <cell r="B158">
            <v>700000</v>
          </cell>
        </row>
        <row r="159">
          <cell r="B159">
            <v>500003</v>
          </cell>
        </row>
        <row r="160">
          <cell r="B160">
            <v>160000</v>
          </cell>
        </row>
        <row r="161">
          <cell r="B161">
            <v>549999.84</v>
          </cell>
        </row>
        <row r="162">
          <cell r="B162">
            <v>1000000</v>
          </cell>
        </row>
        <row r="163">
          <cell r="B163">
            <v>24561467.999999996</v>
          </cell>
        </row>
        <row r="164">
          <cell r="B164">
            <v>0</v>
          </cell>
        </row>
        <row r="165">
          <cell r="B165">
            <v>570119.4</v>
          </cell>
        </row>
        <row r="166">
          <cell r="B166">
            <v>155137.185</v>
          </cell>
        </row>
        <row r="167">
          <cell r="B167">
            <v>270147.00600000005</v>
          </cell>
        </row>
        <row r="168">
          <cell r="B168">
            <v>0</v>
          </cell>
        </row>
        <row r="169">
          <cell r="B169">
            <v>3</v>
          </cell>
        </row>
        <row r="170">
          <cell r="B170">
            <v>6</v>
          </cell>
        </row>
        <row r="171">
          <cell r="B171">
            <v>322123</v>
          </cell>
        </row>
        <row r="172">
          <cell r="B172">
            <v>9178935</v>
          </cell>
        </row>
        <row r="173">
          <cell r="B173">
            <v>29879635.250000004</v>
          </cell>
        </row>
        <row r="174">
          <cell r="B174">
            <v>322123</v>
          </cell>
        </row>
        <row r="175">
          <cell r="B175">
            <v>9178935</v>
          </cell>
        </row>
        <row r="176">
          <cell r="B176">
            <v>29879635.250000004</v>
          </cell>
        </row>
        <row r="177">
          <cell r="B177">
            <v>318096</v>
          </cell>
        </row>
        <row r="178">
          <cell r="B178">
            <v>9156777.3746428564</v>
          </cell>
        </row>
        <row r="179">
          <cell r="B179">
            <v>30916385.5</v>
          </cell>
        </row>
        <row r="180">
          <cell r="B180">
            <v>279920</v>
          </cell>
        </row>
        <row r="181">
          <cell r="B181">
            <v>1774724</v>
          </cell>
        </row>
        <row r="182">
          <cell r="B182">
            <v>6441132</v>
          </cell>
        </row>
        <row r="183">
          <cell r="B183">
            <v>279920</v>
          </cell>
        </row>
        <row r="184">
          <cell r="B184">
            <v>1774724</v>
          </cell>
        </row>
        <row r="185">
          <cell r="B185">
            <v>6441132</v>
          </cell>
        </row>
        <row r="186">
          <cell r="B186">
            <v>276421</v>
          </cell>
        </row>
        <row r="187">
          <cell r="B187">
            <v>1766492</v>
          </cell>
        </row>
        <row r="188">
          <cell r="B188">
            <v>6348993</v>
          </cell>
        </row>
        <row r="189">
          <cell r="B189">
            <v>0</v>
          </cell>
        </row>
        <row r="190">
          <cell r="B190">
            <v>0</v>
          </cell>
        </row>
        <row r="191">
          <cell r="B191">
            <v>0</v>
          </cell>
        </row>
        <row r="192">
          <cell r="B192">
            <v>125126</v>
          </cell>
        </row>
        <row r="193">
          <cell r="B193">
            <v>15171975</v>
          </cell>
        </row>
        <row r="194">
          <cell r="B194">
            <v>121.25359024347843</v>
          </cell>
        </row>
        <row r="195">
          <cell r="B195">
            <v>0</v>
          </cell>
        </row>
        <row r="196">
          <cell r="B196">
            <v>0</v>
          </cell>
        </row>
        <row r="197">
          <cell r="B197">
            <v>0</v>
          </cell>
        </row>
        <row r="198">
          <cell r="B198">
            <v>0</v>
          </cell>
        </row>
        <row r="199">
          <cell r="B199">
            <v>0</v>
          </cell>
        </row>
        <row r="200">
          <cell r="B200">
            <v>0</v>
          </cell>
        </row>
        <row r="201">
          <cell r="B201">
            <v>73892</v>
          </cell>
        </row>
        <row r="202">
          <cell r="B202">
            <v>2168784</v>
          </cell>
        </row>
        <row r="203">
          <cell r="B203">
            <v>29.35072877965133</v>
          </cell>
        </row>
        <row r="204">
          <cell r="B204">
            <v>0</v>
          </cell>
        </row>
        <row r="205">
          <cell r="B205">
            <v>0</v>
          </cell>
        </row>
        <row r="206">
          <cell r="B206">
            <v>0</v>
          </cell>
        </row>
        <row r="207">
          <cell r="B207">
            <v>97202</v>
          </cell>
        </row>
        <row r="208">
          <cell r="B208">
            <v>181444</v>
          </cell>
        </row>
        <row r="209">
          <cell r="B209">
            <v>0</v>
          </cell>
        </row>
        <row r="210">
          <cell r="B210">
            <v>0</v>
          </cell>
        </row>
        <row r="211">
          <cell r="B211">
            <v>535332.30000000005</v>
          </cell>
        </row>
        <row r="212">
          <cell r="B212">
            <v>615613</v>
          </cell>
        </row>
        <row r="213">
          <cell r="B213">
            <v>28179798.854502734</v>
          </cell>
        </row>
        <row r="214">
          <cell r="B214">
            <v>216440</v>
          </cell>
        </row>
        <row r="215">
          <cell r="B215">
            <v>-68113.480969260199</v>
          </cell>
        </row>
        <row r="216">
          <cell r="B216">
            <v>28328125.373533472</v>
          </cell>
        </row>
        <row r="217">
          <cell r="B217">
            <v>13161016</v>
          </cell>
        </row>
        <row r="218">
          <cell r="B218">
            <v>813978.3</v>
          </cell>
        </row>
        <row r="219">
          <cell r="B219">
            <v>4080732</v>
          </cell>
        </row>
        <row r="220">
          <cell r="B220">
            <v>498036</v>
          </cell>
        </row>
        <row r="221">
          <cell r="B221">
            <v>4000000</v>
          </cell>
        </row>
        <row r="222">
          <cell r="B222">
            <v>413282</v>
          </cell>
        </row>
        <row r="223">
          <cell r="B223">
            <v>134405</v>
          </cell>
        </row>
        <row r="224">
          <cell r="B224">
            <v>0</v>
          </cell>
        </row>
        <row r="225">
          <cell r="B225">
            <v>0</v>
          </cell>
        </row>
        <row r="226">
          <cell r="B226">
            <v>1550000</v>
          </cell>
        </row>
        <row r="227">
          <cell r="B227">
            <v>160000</v>
          </cell>
        </row>
        <row r="228">
          <cell r="B228">
            <v>100000</v>
          </cell>
        </row>
        <row r="229">
          <cell r="B229">
            <v>67737</v>
          </cell>
        </row>
        <row r="230">
          <cell r="B230">
            <v>1955819.5242158663</v>
          </cell>
        </row>
        <row r="231">
          <cell r="B231">
            <v>26935005.824215867</v>
          </cell>
        </row>
        <row r="232">
          <cell r="B232">
            <v>1393119.5493176058</v>
          </cell>
        </row>
        <row r="233">
          <cell r="B233">
            <v>473661</v>
          </cell>
        </row>
        <row r="234">
          <cell r="B234">
            <v>919458.54931760579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2.4700000000000002</v>
          </cell>
        </row>
        <row r="243">
          <cell r="B243">
            <v>36607497</v>
          </cell>
        </row>
        <row r="244">
          <cell r="B244">
            <v>19462158</v>
          </cell>
        </row>
        <row r="245">
          <cell r="B245">
            <v>35000</v>
          </cell>
        </row>
        <row r="246">
          <cell r="B246">
            <v>0</v>
          </cell>
        </row>
        <row r="247">
          <cell r="B247">
            <v>2.2000000000000002</v>
          </cell>
        </row>
        <row r="248">
          <cell r="B248">
            <v>2.2000000000000002</v>
          </cell>
        </row>
        <row r="249">
          <cell r="B249">
            <v>400</v>
          </cell>
        </row>
        <row r="250">
          <cell r="B250">
            <v>-2</v>
          </cell>
        </row>
        <row r="251">
          <cell r="B251">
            <v>-2</v>
          </cell>
        </row>
        <row r="252">
          <cell r="B252">
            <v>-1</v>
          </cell>
        </row>
        <row r="253">
          <cell r="B253">
            <v>-1</v>
          </cell>
        </row>
        <row r="254">
          <cell r="B254">
            <v>-105708.24524312897</v>
          </cell>
        </row>
        <row r="255">
          <cell r="B255">
            <v>0</v>
          </cell>
        </row>
        <row r="256">
          <cell r="B256">
            <v>12793.176972281442</v>
          </cell>
        </row>
        <row r="257">
          <cell r="B257">
            <v>24801.587301587326</v>
          </cell>
        </row>
        <row r="258">
          <cell r="B258">
            <v>0</v>
          </cell>
        </row>
        <row r="259">
          <cell r="B259">
            <v>5</v>
          </cell>
        </row>
        <row r="260">
          <cell r="B260">
            <v>13.68901367184041</v>
          </cell>
        </row>
        <row r="261">
          <cell r="B261">
            <v>22.968562446413262</v>
          </cell>
        </row>
        <row r="262">
          <cell r="B262">
            <v>88</v>
          </cell>
        </row>
        <row r="263">
          <cell r="B263">
            <v>89</v>
          </cell>
        </row>
        <row r="264">
          <cell r="B264">
            <v>318096</v>
          </cell>
        </row>
        <row r="265">
          <cell r="B265">
            <v>276421</v>
          </cell>
        </row>
        <row r="266">
          <cell r="B266">
            <v>3</v>
          </cell>
        </row>
        <row r="267">
          <cell r="B267">
            <v>6</v>
          </cell>
        </row>
        <row r="268">
          <cell r="B268">
            <v>763430.40000000002</v>
          </cell>
        </row>
        <row r="269">
          <cell r="B269">
            <v>829263</v>
          </cell>
        </row>
        <row r="270">
          <cell r="B270">
            <v>546515.49743979669</v>
          </cell>
        </row>
        <row r="271">
          <cell r="B271">
            <v>0.76327222908800896</v>
          </cell>
        </row>
        <row r="272">
          <cell r="B272">
            <v>0.89071603547131961</v>
          </cell>
        </row>
        <row r="273">
          <cell r="B273">
            <v>0.49397516819967929</v>
          </cell>
        </row>
        <row r="274">
          <cell r="B274">
            <v>0.45236032553247152</v>
          </cell>
        </row>
        <row r="275">
          <cell r="B275">
            <v>0.42954362452146028</v>
          </cell>
        </row>
        <row r="276">
          <cell r="B276">
            <v>0.39335680481084484</v>
          </cell>
        </row>
        <row r="277">
          <cell r="B277">
            <v>1347907.5493176058</v>
          </cell>
        </row>
        <row r="278">
          <cell r="B278">
            <v>0.93671189453009152</v>
          </cell>
        </row>
        <row r="279">
          <cell r="B279">
            <v>0.48366093954174216</v>
          </cell>
        </row>
        <row r="280">
          <cell r="B280">
            <v>0.51633906045825784</v>
          </cell>
        </row>
        <row r="281">
          <cell r="B281">
            <v>6.5207999999999988E-2</v>
          </cell>
        </row>
        <row r="282">
          <cell r="B282">
            <v>0.11405067841795138</v>
          </cell>
        </row>
        <row r="283">
          <cell r="B283">
            <v>17145339</v>
          </cell>
        </row>
        <row r="284">
          <cell r="B284">
            <v>18303748.569992363</v>
          </cell>
        </row>
        <row r="285">
          <cell r="B285">
            <v>801392.05187780911</v>
          </cell>
        </row>
        <row r="286">
          <cell r="B286">
            <v>2000000</v>
          </cell>
        </row>
        <row r="287">
          <cell r="B287">
            <v>0</v>
          </cell>
        </row>
        <row r="288">
          <cell r="B288">
            <v>0</v>
          </cell>
        </row>
        <row r="289">
          <cell r="B289">
            <v>546515.49743979669</v>
          </cell>
        </row>
        <row r="290">
          <cell r="B290">
            <v>9.042738268458983E-2</v>
          </cell>
        </row>
        <row r="291">
          <cell r="B291">
            <v>0.15209503450899639</v>
          </cell>
        </row>
      </sheetData>
      <sheetData sheetId="12">
        <row r="3">
          <cell r="B3">
            <v>294124</v>
          </cell>
          <cell r="C3">
            <v>111324</v>
          </cell>
          <cell r="D3">
            <v>88014</v>
          </cell>
          <cell r="E3">
            <v>170958</v>
          </cell>
          <cell r="F3">
            <v>197357</v>
          </cell>
          <cell r="G3">
            <v>542447</v>
          </cell>
          <cell r="H3">
            <v>1404224</v>
          </cell>
        </row>
        <row r="4">
          <cell r="B4">
            <v>294124</v>
          </cell>
          <cell r="C4">
            <v>111324</v>
          </cell>
          <cell r="D4">
            <v>88014</v>
          </cell>
          <cell r="E4">
            <v>170958</v>
          </cell>
          <cell r="F4">
            <v>197357</v>
          </cell>
          <cell r="G4">
            <v>542447</v>
          </cell>
          <cell r="H4">
            <v>1404224</v>
          </cell>
        </row>
        <row r="5">
          <cell r="B5">
            <v>0</v>
          </cell>
          <cell r="C5">
            <v>0</v>
          </cell>
          <cell r="D5">
            <v>88014</v>
          </cell>
          <cell r="E5">
            <v>0</v>
          </cell>
          <cell r="F5">
            <v>0</v>
          </cell>
          <cell r="G5">
            <v>0</v>
          </cell>
        </row>
        <row r="6">
          <cell r="B6">
            <v>294124</v>
          </cell>
          <cell r="C6">
            <v>111324</v>
          </cell>
          <cell r="D6">
            <v>0</v>
          </cell>
          <cell r="E6">
            <v>170958</v>
          </cell>
          <cell r="F6">
            <v>197357</v>
          </cell>
          <cell r="G6">
            <v>542447</v>
          </cell>
        </row>
        <row r="7">
          <cell r="B7">
            <v>0</v>
          </cell>
          <cell r="C7">
            <v>0</v>
          </cell>
          <cell r="D7">
            <v>1316210</v>
          </cell>
          <cell r="E7">
            <v>0</v>
          </cell>
          <cell r="F7">
            <v>0</v>
          </cell>
          <cell r="G7">
            <v>0</v>
          </cell>
        </row>
        <row r="8">
          <cell r="B8">
            <v>224968</v>
          </cell>
          <cell r="C8">
            <v>150508</v>
          </cell>
          <cell r="D8">
            <v>97094</v>
          </cell>
          <cell r="E8">
            <v>177673</v>
          </cell>
          <cell r="F8">
            <v>232205</v>
          </cell>
          <cell r="G8">
            <v>564595</v>
          </cell>
          <cell r="H8">
            <v>1447043</v>
          </cell>
        </row>
        <row r="9">
          <cell r="B9">
            <v>224968</v>
          </cell>
          <cell r="C9">
            <v>150508</v>
          </cell>
          <cell r="D9">
            <v>97094</v>
          </cell>
          <cell r="E9">
            <v>177673</v>
          </cell>
          <cell r="F9">
            <v>232205</v>
          </cell>
          <cell r="G9">
            <v>564595</v>
          </cell>
          <cell r="H9">
            <v>1447043</v>
          </cell>
        </row>
        <row r="10">
          <cell r="B10">
            <v>0</v>
          </cell>
          <cell r="C10">
            <v>0</v>
          </cell>
          <cell r="D10">
            <v>0</v>
          </cell>
          <cell r="E10">
            <v>0</v>
          </cell>
          <cell r="F10">
            <v>0</v>
          </cell>
          <cell r="G10">
            <v>564595</v>
          </cell>
        </row>
        <row r="11">
          <cell r="B11">
            <v>224968</v>
          </cell>
          <cell r="C11">
            <v>150508</v>
          </cell>
          <cell r="D11">
            <v>97094</v>
          </cell>
          <cell r="E11">
            <v>177673</v>
          </cell>
          <cell r="F11">
            <v>232205</v>
          </cell>
          <cell r="G11">
            <v>0</v>
          </cell>
        </row>
        <row r="12">
          <cell r="B12">
            <v>0</v>
          </cell>
          <cell r="C12">
            <v>0</v>
          </cell>
          <cell r="D12">
            <v>0</v>
          </cell>
          <cell r="E12">
            <v>0</v>
          </cell>
          <cell r="F12">
            <v>0</v>
          </cell>
          <cell r="G12">
            <v>882448</v>
          </cell>
        </row>
        <row r="13">
          <cell r="B13">
            <v>3240</v>
          </cell>
          <cell r="C13">
            <v>382.5</v>
          </cell>
          <cell r="D13">
            <v>315</v>
          </cell>
          <cell r="E13">
            <v>31.5</v>
          </cell>
          <cell r="F13">
            <v>45</v>
          </cell>
          <cell r="G13">
            <v>42.3</v>
          </cell>
        </row>
        <row r="14">
          <cell r="B14">
            <v>4050</v>
          </cell>
          <cell r="C14">
            <v>396</v>
          </cell>
          <cell r="D14">
            <v>360</v>
          </cell>
          <cell r="E14">
            <v>29.25</v>
          </cell>
          <cell r="F14">
            <v>44.1</v>
          </cell>
          <cell r="G14">
            <v>37.799999999999997</v>
          </cell>
        </row>
        <row r="15">
          <cell r="B15">
            <v>3240</v>
          </cell>
          <cell r="C15">
            <v>382.5</v>
          </cell>
          <cell r="D15">
            <v>315</v>
          </cell>
          <cell r="E15">
            <v>31.5</v>
          </cell>
          <cell r="F15">
            <v>45</v>
          </cell>
          <cell r="G15">
            <v>42.3</v>
          </cell>
        </row>
        <row r="16">
          <cell r="B16">
            <v>4050</v>
          </cell>
          <cell r="C16">
            <v>396</v>
          </cell>
          <cell r="D16">
            <v>360</v>
          </cell>
          <cell r="E16">
            <v>29.25</v>
          </cell>
          <cell r="F16">
            <v>44.1</v>
          </cell>
          <cell r="G16">
            <v>37.799999999999997</v>
          </cell>
        </row>
        <row r="17">
          <cell r="B17">
            <v>3240</v>
          </cell>
          <cell r="C17">
            <v>382.5</v>
          </cell>
          <cell r="D17">
            <v>315</v>
          </cell>
          <cell r="E17">
            <v>31.5</v>
          </cell>
          <cell r="F17">
            <v>45</v>
          </cell>
          <cell r="G17">
            <v>42.3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6030</v>
          </cell>
          <cell r="C23">
            <v>517.5</v>
          </cell>
          <cell r="D23">
            <v>472.5</v>
          </cell>
          <cell r="E23">
            <v>38.700000000000003</v>
          </cell>
          <cell r="F23">
            <v>54</v>
          </cell>
          <cell r="G23">
            <v>51.3</v>
          </cell>
        </row>
        <row r="24">
          <cell r="B24">
            <v>5670</v>
          </cell>
          <cell r="C24">
            <v>450</v>
          </cell>
          <cell r="D24">
            <v>405</v>
          </cell>
          <cell r="E24">
            <v>36.9</v>
          </cell>
          <cell r="F24">
            <v>50.4</v>
          </cell>
          <cell r="G24">
            <v>47.7</v>
          </cell>
        </row>
        <row r="25">
          <cell r="B25">
            <v>6030</v>
          </cell>
          <cell r="C25">
            <v>517.5</v>
          </cell>
          <cell r="D25">
            <v>472.5</v>
          </cell>
          <cell r="E25">
            <v>38.700000000000003</v>
          </cell>
          <cell r="F25">
            <v>54</v>
          </cell>
          <cell r="G25">
            <v>51.3</v>
          </cell>
        </row>
        <row r="26">
          <cell r="B26">
            <v>5670</v>
          </cell>
          <cell r="C26">
            <v>450</v>
          </cell>
          <cell r="D26">
            <v>405</v>
          </cell>
          <cell r="E26">
            <v>36.9</v>
          </cell>
          <cell r="F26">
            <v>50.4</v>
          </cell>
          <cell r="G26">
            <v>47.7</v>
          </cell>
        </row>
        <row r="27">
          <cell r="B27">
            <v>6030</v>
          </cell>
          <cell r="C27">
            <v>517.5</v>
          </cell>
          <cell r="D27">
            <v>472.5</v>
          </cell>
          <cell r="E27">
            <v>38.700000000000003</v>
          </cell>
          <cell r="F27">
            <v>54</v>
          </cell>
          <cell r="G27">
            <v>51.3</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70000128</v>
          </cell>
          <cell r="C33">
            <v>3599992.8</v>
          </cell>
          <cell r="D33">
            <v>3500001.8</v>
          </cell>
          <cell r="E33">
            <v>699999.3</v>
          </cell>
          <cell r="F33">
            <v>1449998.55</v>
          </cell>
          <cell r="G33">
            <v>3600000</v>
          </cell>
          <cell r="H33">
            <v>8131915</v>
          </cell>
        </row>
        <row r="34">
          <cell r="B34">
            <v>83000192</v>
          </cell>
          <cell r="C34">
            <v>13099973.799999999</v>
          </cell>
          <cell r="D34">
            <v>9100013.1999999993</v>
          </cell>
          <cell r="E34">
            <v>809999.45</v>
          </cell>
          <cell r="F34">
            <v>2250001.6</v>
          </cell>
          <cell r="G34">
            <v>2300000</v>
          </cell>
          <cell r="H34">
            <v>9724603</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12.5</v>
          </cell>
          <cell r="D47">
            <v>7</v>
          </cell>
          <cell r="E47">
            <v>0.64</v>
          </cell>
          <cell r="F47">
            <v>0.76</v>
          </cell>
          <cell r="G47">
            <v>1</v>
          </cell>
        </row>
        <row r="48">
          <cell r="B48">
            <v>89</v>
          </cell>
          <cell r="C48">
            <v>12.7</v>
          </cell>
          <cell r="D48">
            <v>7.1</v>
          </cell>
          <cell r="E48">
            <v>0.65</v>
          </cell>
          <cell r="F48">
            <v>0.78</v>
          </cell>
          <cell r="G48">
            <v>1</v>
          </cell>
        </row>
        <row r="49">
          <cell r="B49">
            <v>88</v>
          </cell>
          <cell r="C49">
            <v>12.7</v>
          </cell>
          <cell r="D49">
            <v>7.1</v>
          </cell>
          <cell r="E49">
            <v>0.65</v>
          </cell>
          <cell r="F49">
            <v>0.77</v>
          </cell>
          <cell r="G49">
            <v>1</v>
          </cell>
        </row>
        <row r="50">
          <cell r="B50">
            <v>90</v>
          </cell>
          <cell r="C50">
            <v>12.8</v>
          </cell>
          <cell r="D50">
            <v>7.2</v>
          </cell>
          <cell r="E50">
            <v>0.65</v>
          </cell>
          <cell r="F50">
            <v>0.78</v>
          </cell>
          <cell r="G50">
            <v>1</v>
          </cell>
        </row>
        <row r="51">
          <cell r="B51">
            <v>10.045454545454557</v>
          </cell>
          <cell r="C51">
            <v>8.4472440944882266</v>
          </cell>
          <cell r="D51">
            <v>9.1154929577464738</v>
          </cell>
          <cell r="E51">
            <v>7.6000000000000068</v>
          </cell>
          <cell r="F51">
            <v>8.9974025974026262</v>
          </cell>
          <cell r="G51">
            <v>7.6</v>
          </cell>
        </row>
        <row r="52">
          <cell r="B52">
            <v>18846264.507968254</v>
          </cell>
          <cell r="C52">
            <v>6017442.8172993436</v>
          </cell>
          <cell r="D52">
            <v>3212385.5093446895</v>
          </cell>
          <cell r="E52">
            <v>7369623.9344330877</v>
          </cell>
          <cell r="F52">
            <v>10348504.605914049</v>
          </cell>
          <cell r="G52">
            <v>0</v>
          </cell>
          <cell r="H52">
            <v>0</v>
          </cell>
          <cell r="I52">
            <v>0</v>
          </cell>
          <cell r="J52">
            <v>0</v>
          </cell>
          <cell r="K52">
            <v>0</v>
          </cell>
        </row>
        <row r="53">
          <cell r="B53">
            <v>12188814</v>
          </cell>
          <cell r="C53">
            <v>9110595</v>
          </cell>
          <cell r="D53">
            <v>8945070</v>
          </cell>
          <cell r="E53">
            <v>10173891</v>
          </cell>
          <cell r="F53">
            <v>12247202</v>
          </cell>
          <cell r="G53">
            <v>0</v>
          </cell>
          <cell r="H53">
            <v>0</v>
          </cell>
          <cell r="I53">
            <v>0</v>
          </cell>
          <cell r="J53">
            <v>0</v>
          </cell>
          <cell r="K53">
            <v>0</v>
          </cell>
        </row>
        <row r="54">
          <cell r="B54">
            <v>1875018</v>
          </cell>
          <cell r="C54">
            <v>4435410</v>
          </cell>
          <cell r="D54">
            <v>3519741</v>
          </cell>
          <cell r="E54">
            <v>1369581</v>
          </cell>
          <cell r="F54">
            <v>607739</v>
          </cell>
          <cell r="G54">
            <v>0</v>
          </cell>
          <cell r="H54">
            <v>0</v>
          </cell>
          <cell r="I54">
            <v>0</v>
          </cell>
          <cell r="J54">
            <v>0</v>
          </cell>
          <cell r="K54">
            <v>0</v>
          </cell>
        </row>
        <row r="55">
          <cell r="B55">
            <v>1009710</v>
          </cell>
          <cell r="C55">
            <v>4229110</v>
          </cell>
          <cell r="D55">
            <v>6388625</v>
          </cell>
          <cell r="E55">
            <v>4850741</v>
          </cell>
          <cell r="F55">
            <v>914098</v>
          </cell>
          <cell r="G55">
            <v>0</v>
          </cell>
          <cell r="H55">
            <v>0</v>
          </cell>
          <cell r="I55">
            <v>0</v>
          </cell>
          <cell r="J55">
            <v>0</v>
          </cell>
          <cell r="K55">
            <v>0</v>
          </cell>
        </row>
        <row r="56">
          <cell r="B56">
            <v>2884728</v>
          </cell>
          <cell r="C56">
            <v>8664520</v>
          </cell>
          <cell r="D56">
            <v>9908366</v>
          </cell>
          <cell r="E56">
            <v>6220322</v>
          </cell>
          <cell r="F56">
            <v>1521837</v>
          </cell>
          <cell r="G56">
            <v>0</v>
          </cell>
          <cell r="H56">
            <v>0</v>
          </cell>
          <cell r="I56">
            <v>0</v>
          </cell>
          <cell r="J56">
            <v>0</v>
          </cell>
          <cell r="K56">
            <v>0</v>
          </cell>
        </row>
        <row r="57">
          <cell r="B57">
            <v>1848547</v>
          </cell>
          <cell r="C57">
            <v>2106315</v>
          </cell>
          <cell r="D57">
            <v>1848547</v>
          </cell>
          <cell r="E57">
            <v>2023235</v>
          </cell>
          <cell r="F57">
            <v>2056722</v>
          </cell>
          <cell r="G57">
            <v>623856</v>
          </cell>
          <cell r="H57">
            <v>623856</v>
          </cell>
          <cell r="I57">
            <v>623856</v>
          </cell>
          <cell r="J57">
            <v>623856</v>
          </cell>
          <cell r="K57">
            <v>623856</v>
          </cell>
        </row>
        <row r="58">
          <cell r="B58">
            <v>5025922</v>
          </cell>
          <cell r="C58">
            <v>4518049</v>
          </cell>
          <cell r="D58">
            <v>4363163</v>
          </cell>
          <cell r="E58">
            <v>5204335</v>
          </cell>
          <cell r="F58">
            <v>4363163</v>
          </cell>
          <cell r="G58">
            <v>4776446</v>
          </cell>
          <cell r="H58">
            <v>3247983</v>
          </cell>
          <cell r="I58">
            <v>3056926</v>
          </cell>
          <cell r="J58">
            <v>4203272</v>
          </cell>
          <cell r="K58">
            <v>4585388</v>
          </cell>
        </row>
        <row r="59">
          <cell r="B59">
            <v>5459315</v>
          </cell>
          <cell r="C59">
            <v>5497140</v>
          </cell>
          <cell r="D59">
            <v>5459315</v>
          </cell>
          <cell r="E59">
            <v>5497140</v>
          </cell>
          <cell r="F59">
            <v>6150565</v>
          </cell>
          <cell r="G59">
            <v>3821157</v>
          </cell>
          <cell r="H59">
            <v>4585388</v>
          </cell>
          <cell r="I59">
            <v>4203272</v>
          </cell>
          <cell r="J59">
            <v>3056926</v>
          </cell>
          <cell r="K59">
            <v>3247983</v>
          </cell>
        </row>
        <row r="60">
          <cell r="B60">
            <v>10485237</v>
          </cell>
          <cell r="C60">
            <v>10015189</v>
          </cell>
          <cell r="D60">
            <v>9822478</v>
          </cell>
          <cell r="E60">
            <v>10701475</v>
          </cell>
          <cell r="F60">
            <v>10513728</v>
          </cell>
          <cell r="G60">
            <v>8597603</v>
          </cell>
          <cell r="H60">
            <v>7833371</v>
          </cell>
          <cell r="I60">
            <v>7260198</v>
          </cell>
          <cell r="J60">
            <v>7260198</v>
          </cell>
          <cell r="K60">
            <v>7833371</v>
          </cell>
        </row>
        <row r="61">
          <cell r="B61">
            <v>46253590.507968254</v>
          </cell>
          <cell r="C61">
            <v>35914061.817299344</v>
          </cell>
          <cell r="D61">
            <v>33736846.50934469</v>
          </cell>
          <cell r="E61">
            <v>36488546.934433088</v>
          </cell>
          <cell r="F61">
            <v>36687993.605914049</v>
          </cell>
          <cell r="G61">
            <v>0</v>
          </cell>
          <cell r="H61">
            <v>0</v>
          </cell>
          <cell r="I61">
            <v>0</v>
          </cell>
          <cell r="J61">
            <v>0</v>
          </cell>
          <cell r="K61">
            <v>0</v>
          </cell>
        </row>
        <row r="62">
          <cell r="B62">
            <v>6871065.0845070425</v>
          </cell>
          <cell r="C62">
            <v>6542940.0915492959</v>
          </cell>
          <cell r="D62">
            <v>6478478.3204225358</v>
          </cell>
          <cell r="E62">
            <v>6544495.6126760561</v>
          </cell>
          <cell r="F62">
            <v>6912957.1126760561</v>
          </cell>
          <cell r="G62">
            <v>0</v>
          </cell>
          <cell r="H62">
            <v>0</v>
          </cell>
          <cell r="I62">
            <v>0</v>
          </cell>
          <cell r="J62">
            <v>0</v>
          </cell>
          <cell r="K62">
            <v>0</v>
          </cell>
        </row>
        <row r="63">
          <cell r="B63">
            <v>2185999</v>
          </cell>
          <cell r="C63">
            <v>-596418</v>
          </cell>
          <cell r="D63">
            <v>42233</v>
          </cell>
          <cell r="E63">
            <v>766640</v>
          </cell>
          <cell r="F63">
            <v>2070483</v>
          </cell>
          <cell r="G63">
            <v>-2080764</v>
          </cell>
          <cell r="H63">
            <v>-1731705</v>
          </cell>
          <cell r="I63">
            <v>-1088279</v>
          </cell>
          <cell r="J63">
            <v>-934170</v>
          </cell>
          <cell r="K63">
            <v>-1453376</v>
          </cell>
        </row>
        <row r="64">
          <cell r="B64">
            <v>17568829</v>
          </cell>
          <cell r="C64">
            <v>17666861</v>
          </cell>
          <cell r="D64">
            <v>17799346</v>
          </cell>
          <cell r="E64">
            <v>17699619</v>
          </cell>
          <cell r="F64">
            <v>17780933</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18627697.42346121</v>
          </cell>
          <cell r="C66">
            <v>11300678.725750048</v>
          </cell>
          <cell r="D66">
            <v>8416789.1889221519</v>
          </cell>
          <cell r="E66">
            <v>10477792.321757033</v>
          </cell>
          <cell r="F66">
            <v>8923620.4932379946</v>
          </cell>
          <cell r="G66">
            <v>16482527</v>
          </cell>
          <cell r="H66">
            <v>17160112</v>
          </cell>
          <cell r="I66">
            <v>18409115</v>
          </cell>
          <cell r="J66">
            <v>18709282</v>
          </cell>
          <cell r="K66">
            <v>17700397</v>
          </cell>
        </row>
        <row r="67">
          <cell r="B67">
            <v>46253590.507968254</v>
          </cell>
          <cell r="C67">
            <v>35914061.817299344</v>
          </cell>
          <cell r="D67">
            <v>33736846.50934469</v>
          </cell>
          <cell r="E67">
            <v>36488546.934433088</v>
          </cell>
          <cell r="F67">
            <v>36687993.605914049</v>
          </cell>
          <cell r="G67">
            <v>0</v>
          </cell>
          <cell r="H67">
            <v>0</v>
          </cell>
          <cell r="I67">
            <v>0</v>
          </cell>
          <cell r="J67">
            <v>0</v>
          </cell>
          <cell r="K67">
            <v>0</v>
          </cell>
        </row>
        <row r="68">
          <cell r="B68">
            <v>2000000</v>
          </cell>
          <cell r="C68">
            <v>2000000</v>
          </cell>
          <cell r="D68">
            <v>0</v>
          </cell>
          <cell r="E68">
            <v>2000000</v>
          </cell>
          <cell r="F68">
            <v>2000000</v>
          </cell>
          <cell r="G68">
            <v>0</v>
          </cell>
          <cell r="H68">
            <v>0</v>
          </cell>
          <cell r="I68">
            <v>0</v>
          </cell>
          <cell r="J68">
            <v>0</v>
          </cell>
          <cell r="K68">
            <v>0</v>
          </cell>
        </row>
        <row r="69">
          <cell r="B69">
            <v>33727292.659524739</v>
          </cell>
          <cell r="C69">
            <v>26212912.20798422</v>
          </cell>
          <cell r="D69">
            <v>23758317.503796041</v>
          </cell>
          <cell r="E69">
            <v>25890428.348521944</v>
          </cell>
          <cell r="F69">
            <v>32242666.917381193</v>
          </cell>
          <cell r="G69">
            <v>0</v>
          </cell>
          <cell r="H69">
            <v>0</v>
          </cell>
          <cell r="I69">
            <v>0</v>
          </cell>
          <cell r="J69">
            <v>0</v>
          </cell>
          <cell r="K69">
            <v>0</v>
          </cell>
        </row>
        <row r="70">
          <cell r="B70">
            <v>3323948.8534688465</v>
          </cell>
          <cell r="C70">
            <v>147071.71849824488</v>
          </cell>
          <cell r="D70">
            <v>167458.00660540164</v>
          </cell>
          <cell r="E70">
            <v>560742.35908574238</v>
          </cell>
          <cell r="F70">
            <v>3325160.5646547005</v>
          </cell>
          <cell r="G70">
            <v>-133952</v>
          </cell>
          <cell r="H70">
            <v>-127568</v>
          </cell>
          <cell r="I70">
            <v>-122779</v>
          </cell>
          <cell r="J70">
            <v>-122779</v>
          </cell>
          <cell r="K70">
            <v>-127568</v>
          </cell>
        </row>
        <row r="71">
          <cell r="B71">
            <v>0.98423455980818375</v>
          </cell>
          <cell r="C71">
            <v>1.0331393797418571</v>
          </cell>
          <cell r="D71">
            <v>0.97575133281002169</v>
          </cell>
          <cell r="E71">
            <v>1.0311233948299161</v>
          </cell>
          <cell r="F71">
            <v>0.97575133281002169</v>
          </cell>
          <cell r="G71">
            <v>0</v>
          </cell>
          <cell r="H71">
            <v>0</v>
          </cell>
          <cell r="I71">
            <v>0</v>
          </cell>
          <cell r="J71">
            <v>0</v>
          </cell>
          <cell r="K71">
            <v>0</v>
          </cell>
        </row>
        <row r="72">
          <cell r="B72">
            <v>1.0134286415239249</v>
          </cell>
          <cell r="C72">
            <v>0.98803708106424704</v>
          </cell>
          <cell r="D72">
            <v>1.0034002031119043</v>
          </cell>
          <cell r="E72">
            <v>0.99009090525102872</v>
          </cell>
          <cell r="F72">
            <v>1.0050431690488952</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35000</v>
          </cell>
        </row>
        <row r="80">
          <cell r="B80">
            <v>35000</v>
          </cell>
        </row>
        <row r="81">
          <cell r="B81">
            <v>0</v>
          </cell>
        </row>
        <row r="82">
          <cell r="B82">
            <v>0</v>
          </cell>
        </row>
        <row r="83">
          <cell r="B83">
            <v>0</v>
          </cell>
        </row>
        <row r="84">
          <cell r="B84">
            <v>0</v>
          </cell>
        </row>
        <row r="85">
          <cell r="B85">
            <v>79255</v>
          </cell>
        </row>
        <row r="86">
          <cell r="B86">
            <v>26551</v>
          </cell>
        </row>
        <row r="87">
          <cell r="B87">
            <v>22726</v>
          </cell>
        </row>
        <row r="88">
          <cell r="B88">
            <v>39408</v>
          </cell>
        </row>
        <row r="89">
          <cell r="B89">
            <v>45554</v>
          </cell>
        </row>
        <row r="90">
          <cell r="B90">
            <v>123726</v>
          </cell>
        </row>
        <row r="91">
          <cell r="B91">
            <v>79255</v>
          </cell>
        </row>
        <row r="92">
          <cell r="B92">
            <v>26551</v>
          </cell>
        </row>
        <row r="93">
          <cell r="B93">
            <v>22726</v>
          </cell>
        </row>
        <row r="94">
          <cell r="B94">
            <v>39408</v>
          </cell>
        </row>
        <row r="95">
          <cell r="B95">
            <v>45554</v>
          </cell>
        </row>
        <row r="96">
          <cell r="B96">
            <v>123726</v>
          </cell>
        </row>
        <row r="97">
          <cell r="B97">
            <v>0</v>
          </cell>
        </row>
        <row r="98">
          <cell r="B98">
            <v>0</v>
          </cell>
        </row>
        <row r="99">
          <cell r="B99">
            <v>0</v>
          </cell>
        </row>
        <row r="100">
          <cell r="B100">
            <v>0</v>
          </cell>
        </row>
        <row r="101">
          <cell r="B101">
            <v>0</v>
          </cell>
        </row>
        <row r="102">
          <cell r="B102">
            <v>0</v>
          </cell>
        </row>
        <row r="103">
          <cell r="B103">
            <v>256786200</v>
          </cell>
        </row>
        <row r="104">
          <cell r="B104">
            <v>10155757.5</v>
          </cell>
        </row>
        <row r="105">
          <cell r="B105">
            <v>7158690</v>
          </cell>
        </row>
        <row r="106">
          <cell r="B106">
            <v>1241352</v>
          </cell>
        </row>
        <row r="107">
          <cell r="B107">
            <v>2049930</v>
          </cell>
        </row>
        <row r="108">
          <cell r="B108">
            <v>5233609.8</v>
          </cell>
        </row>
        <row r="109">
          <cell r="B109">
            <v>1642.9933558505986</v>
          </cell>
        </row>
        <row r="110">
          <cell r="B110">
            <v>252.35381385571137</v>
          </cell>
        </row>
        <row r="111">
          <cell r="B111">
            <v>132.55969121067329</v>
          </cell>
        </row>
        <row r="112">
          <cell r="B112">
            <v>12.525746378441921</v>
          </cell>
        </row>
        <row r="113">
          <cell r="B113">
            <v>14.838191863692737</v>
          </cell>
        </row>
        <row r="114">
          <cell r="B114">
            <v>19.270379043756801</v>
          </cell>
        </row>
        <row r="115">
          <cell r="B115">
            <v>15000040</v>
          </cell>
        </row>
        <row r="116">
          <cell r="B116">
            <v>799998.4</v>
          </cell>
        </row>
        <row r="117">
          <cell r="B117">
            <v>799999.6</v>
          </cell>
        </row>
        <row r="118">
          <cell r="B118">
            <v>149999.85</v>
          </cell>
        </row>
        <row r="119">
          <cell r="B119">
            <v>299999.7</v>
          </cell>
        </row>
        <row r="120">
          <cell r="B120">
            <v>800000</v>
          </cell>
        </row>
        <row r="121">
          <cell r="B121">
            <v>23110758</v>
          </cell>
        </row>
        <row r="122">
          <cell r="B122">
            <v>700747.26749999996</v>
          </cell>
        </row>
        <row r="123">
          <cell r="B123">
            <v>0</v>
          </cell>
        </row>
        <row r="124">
          <cell r="B124">
            <v>142755.48000000001</v>
          </cell>
        </row>
        <row r="125">
          <cell r="B125">
            <v>235741.95</v>
          </cell>
        </row>
        <row r="126">
          <cell r="B126">
            <v>300932.56349999999</v>
          </cell>
        </row>
        <row r="127">
          <cell r="B127">
            <v>53378</v>
          </cell>
        </row>
        <row r="128">
          <cell r="B128">
            <v>33138</v>
          </cell>
        </row>
        <row r="129">
          <cell r="B129">
            <v>22265</v>
          </cell>
        </row>
        <row r="130">
          <cell r="B130">
            <v>43157</v>
          </cell>
        </row>
        <row r="131">
          <cell r="B131">
            <v>51995</v>
          </cell>
        </row>
        <row r="132">
          <cell r="B132">
            <v>126514</v>
          </cell>
        </row>
        <row r="133">
          <cell r="B133">
            <v>53378</v>
          </cell>
        </row>
        <row r="134">
          <cell r="B134">
            <v>33138</v>
          </cell>
        </row>
        <row r="135">
          <cell r="B135">
            <v>22265</v>
          </cell>
        </row>
        <row r="136">
          <cell r="B136">
            <v>43157</v>
          </cell>
        </row>
        <row r="137">
          <cell r="B137">
            <v>51995</v>
          </cell>
        </row>
        <row r="138">
          <cell r="B138">
            <v>126514</v>
          </cell>
        </row>
        <row r="139">
          <cell r="B139">
            <v>0</v>
          </cell>
        </row>
        <row r="140">
          <cell r="B140">
            <v>0</v>
          </cell>
        </row>
        <row r="141">
          <cell r="B141">
            <v>0</v>
          </cell>
        </row>
        <row r="142">
          <cell r="B142">
            <v>0</v>
          </cell>
        </row>
        <row r="143">
          <cell r="B143">
            <v>0</v>
          </cell>
        </row>
        <row r="144">
          <cell r="B144">
            <v>0</v>
          </cell>
        </row>
        <row r="145">
          <cell r="B145">
            <v>321869340</v>
          </cell>
        </row>
        <row r="146">
          <cell r="B146">
            <v>17148915</v>
          </cell>
        </row>
        <row r="147">
          <cell r="B147">
            <v>10520212.5</v>
          </cell>
        </row>
        <row r="148">
          <cell r="B148">
            <v>1670175.9</v>
          </cell>
        </row>
        <row r="149">
          <cell r="B149">
            <v>2807730</v>
          </cell>
        </row>
        <row r="150">
          <cell r="B150">
            <v>6490168.1999999993</v>
          </cell>
        </row>
        <row r="151">
          <cell r="B151">
            <v>2734.6129105875561</v>
          </cell>
        </row>
        <row r="152">
          <cell r="B152">
            <v>387.03436323252231</v>
          </cell>
        </row>
        <row r="153">
          <cell r="B153">
            <v>220.6335416496778</v>
          </cell>
        </row>
        <row r="154">
          <cell r="B154">
            <v>20.003845362294449</v>
          </cell>
        </row>
        <row r="155">
          <cell r="B155">
            <v>23.696862967641117</v>
          </cell>
        </row>
        <row r="156">
          <cell r="B156">
            <v>30.47514671122223</v>
          </cell>
        </row>
        <row r="157">
          <cell r="B157">
            <v>15000040</v>
          </cell>
        </row>
        <row r="158">
          <cell r="B158">
            <v>2999994</v>
          </cell>
        </row>
        <row r="159">
          <cell r="B159">
            <v>2500002.2999999998</v>
          </cell>
        </row>
        <row r="160">
          <cell r="B160">
            <v>199999.8</v>
          </cell>
        </row>
        <row r="161">
          <cell r="B161">
            <v>400000.37</v>
          </cell>
        </row>
        <row r="162">
          <cell r="B162">
            <v>350000</v>
          </cell>
        </row>
        <row r="163">
          <cell r="B163">
            <v>28968240.599999998</v>
          </cell>
        </row>
        <row r="164">
          <cell r="B164">
            <v>0</v>
          </cell>
        </row>
        <row r="165">
          <cell r="B165">
            <v>967859.55</v>
          </cell>
        </row>
        <row r="166">
          <cell r="B166">
            <v>192070.2285</v>
          </cell>
        </row>
        <row r="167">
          <cell r="B167">
            <v>322888.95</v>
          </cell>
        </row>
        <row r="168">
          <cell r="B168">
            <v>0</v>
          </cell>
        </row>
        <row r="169">
          <cell r="B169">
            <v>3</v>
          </cell>
        </row>
        <row r="170">
          <cell r="B170">
            <v>6</v>
          </cell>
        </row>
        <row r="171">
          <cell r="B171">
            <v>318096</v>
          </cell>
        </row>
        <row r="172">
          <cell r="B172">
            <v>8964677.1500000004</v>
          </cell>
        </row>
        <row r="173">
          <cell r="B173">
            <v>30984503.550000001</v>
          </cell>
        </row>
        <row r="174">
          <cell r="B174">
            <v>318096</v>
          </cell>
        </row>
        <row r="175">
          <cell r="B175">
            <v>8964677.1500000004</v>
          </cell>
        </row>
        <row r="176">
          <cell r="B176">
            <v>30984503.550000001</v>
          </cell>
        </row>
        <row r="177">
          <cell r="B177">
            <v>314120</v>
          </cell>
        </row>
        <row r="178">
          <cell r="B178">
            <v>8693184.2609154936</v>
          </cell>
        </row>
        <row r="179">
          <cell r="B179">
            <v>30230780.699999999</v>
          </cell>
        </row>
        <row r="180">
          <cell r="B180">
            <v>276421</v>
          </cell>
        </row>
        <row r="181">
          <cell r="B181">
            <v>1766492</v>
          </cell>
        </row>
        <row r="182">
          <cell r="B182">
            <v>6348993</v>
          </cell>
        </row>
        <row r="183">
          <cell r="B183">
            <v>276421</v>
          </cell>
        </row>
        <row r="184">
          <cell r="B184">
            <v>1766492</v>
          </cell>
        </row>
        <row r="185">
          <cell r="B185">
            <v>6348993</v>
          </cell>
        </row>
        <row r="186">
          <cell r="B186">
            <v>272966</v>
          </cell>
        </row>
        <row r="187">
          <cell r="B187">
            <v>1759582</v>
          </cell>
        </row>
        <row r="188">
          <cell r="B188">
            <v>6261505</v>
          </cell>
        </row>
        <row r="189">
          <cell r="B189">
            <v>0</v>
          </cell>
        </row>
        <row r="190">
          <cell r="B190">
            <v>0</v>
          </cell>
        </row>
        <row r="191">
          <cell r="B191">
            <v>0</v>
          </cell>
        </row>
        <row r="192">
          <cell r="B192">
            <v>106002</v>
          </cell>
        </row>
        <row r="193">
          <cell r="B193">
            <v>13312627.799999999</v>
          </cell>
        </row>
        <row r="194">
          <cell r="B194">
            <v>125.58844091091999</v>
          </cell>
        </row>
        <row r="195">
          <cell r="B195">
            <v>0</v>
          </cell>
        </row>
        <row r="196">
          <cell r="B196">
            <v>0</v>
          </cell>
        </row>
        <row r="197">
          <cell r="B197">
            <v>0</v>
          </cell>
        </row>
        <row r="198">
          <cell r="B198">
            <v>0</v>
          </cell>
        </row>
        <row r="199">
          <cell r="B199">
            <v>0</v>
          </cell>
        </row>
        <row r="200">
          <cell r="B200">
            <v>0</v>
          </cell>
        </row>
        <row r="201">
          <cell r="B201">
            <v>19866</v>
          </cell>
        </row>
        <row r="202">
          <cell r="B202">
            <v>583249</v>
          </cell>
        </row>
        <row r="203">
          <cell r="B203">
            <v>29.359147821619921</v>
          </cell>
        </row>
        <row r="204">
          <cell r="B204">
            <v>13179</v>
          </cell>
        </row>
        <row r="205">
          <cell r="B205">
            <v>426461</v>
          </cell>
        </row>
        <row r="206">
          <cell r="B206">
            <v>32.359147821619921</v>
          </cell>
        </row>
        <row r="207">
          <cell r="B207">
            <v>97292</v>
          </cell>
        </row>
        <row r="208">
          <cell r="B208">
            <v>181612</v>
          </cell>
        </row>
        <row r="209">
          <cell r="B209">
            <v>0</v>
          </cell>
        </row>
        <row r="210">
          <cell r="B210">
            <v>60000</v>
          </cell>
        </row>
        <row r="211">
          <cell r="B211">
            <v>631605.6</v>
          </cell>
        </row>
        <row r="212">
          <cell r="B212">
            <v>616182</v>
          </cell>
        </row>
        <row r="213">
          <cell r="B213">
            <v>33727292.659524739</v>
          </cell>
        </row>
        <row r="214">
          <cell r="B214">
            <v>246400</v>
          </cell>
        </row>
        <row r="215">
          <cell r="B215">
            <v>34422.506332618679</v>
          </cell>
        </row>
        <row r="216">
          <cell r="B216">
            <v>34008115.16585736</v>
          </cell>
        </row>
        <row r="217">
          <cell r="B217">
            <v>15620073</v>
          </cell>
        </row>
        <row r="218">
          <cell r="B218">
            <v>970509.6</v>
          </cell>
        </row>
        <row r="219">
          <cell r="B219">
            <v>3702463</v>
          </cell>
        </row>
        <row r="220">
          <cell r="B220">
            <v>345049</v>
          </cell>
        </row>
        <row r="221">
          <cell r="B221">
            <v>3300000</v>
          </cell>
        </row>
        <row r="222">
          <cell r="B222">
            <v>423490</v>
          </cell>
        </row>
        <row r="223">
          <cell r="B223">
            <v>132724</v>
          </cell>
        </row>
        <row r="224">
          <cell r="B224">
            <v>0</v>
          </cell>
        </row>
        <row r="225">
          <cell r="B225">
            <v>0</v>
          </cell>
        </row>
        <row r="226">
          <cell r="B226">
            <v>1800000</v>
          </cell>
        </row>
        <row r="227">
          <cell r="B227">
            <v>160000</v>
          </cell>
        </row>
        <row r="228">
          <cell r="B228">
            <v>150000</v>
          </cell>
        </row>
        <row r="229">
          <cell r="B229">
            <v>42674</v>
          </cell>
        </row>
        <row r="230">
          <cell r="B230">
            <v>2324845.7123885108</v>
          </cell>
        </row>
        <row r="231">
          <cell r="B231">
            <v>28971828.312388513</v>
          </cell>
        </row>
        <row r="232">
          <cell r="B232">
            <v>5036286.8534688465</v>
          </cell>
        </row>
        <row r="233">
          <cell r="B233">
            <v>1712338</v>
          </cell>
        </row>
        <row r="234">
          <cell r="B234">
            <v>3323948.8534688465</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2.4700000000000002</v>
          </cell>
        </row>
        <row r="243">
          <cell r="B243">
            <v>39255394</v>
          </cell>
        </row>
        <row r="244">
          <cell r="B244">
            <v>21686565</v>
          </cell>
        </row>
        <row r="245">
          <cell r="B245">
            <v>49000</v>
          </cell>
        </row>
        <row r="246">
          <cell r="B246">
            <v>0</v>
          </cell>
        </row>
        <row r="247">
          <cell r="B247">
            <v>2.2999999999999998</v>
          </cell>
        </row>
        <row r="248">
          <cell r="B248">
            <v>2.2999999999999998</v>
          </cell>
        </row>
        <row r="249">
          <cell r="B249">
            <v>400</v>
          </cell>
        </row>
        <row r="250">
          <cell r="B250">
            <v>8</v>
          </cell>
        </row>
        <row r="251">
          <cell r="B251">
            <v>-2</v>
          </cell>
        </row>
        <row r="252">
          <cell r="B252">
            <v>-1</v>
          </cell>
        </row>
        <row r="253">
          <cell r="B253">
            <v>-1</v>
          </cell>
        </row>
        <row r="254">
          <cell r="B254">
            <v>51072.522982635346</v>
          </cell>
        </row>
        <row r="255">
          <cell r="B255">
            <v>0</v>
          </cell>
        </row>
        <row r="256">
          <cell r="B256">
            <v>0</v>
          </cell>
        </row>
        <row r="257">
          <cell r="B257">
            <v>0</v>
          </cell>
        </row>
        <row r="258">
          <cell r="B258">
            <v>-16650.016650016667</v>
          </cell>
        </row>
        <row r="259">
          <cell r="B259">
            <v>5</v>
          </cell>
        </row>
        <row r="260">
          <cell r="B260">
            <v>13.366610026953605</v>
          </cell>
        </row>
        <row r="261">
          <cell r="B261">
            <v>22.938772594389043</v>
          </cell>
        </row>
        <row r="262">
          <cell r="B262">
            <v>88</v>
          </cell>
        </row>
        <row r="263">
          <cell r="B263">
            <v>90</v>
          </cell>
        </row>
        <row r="264">
          <cell r="B264">
            <v>314120</v>
          </cell>
        </row>
        <row r="265">
          <cell r="B265">
            <v>272966</v>
          </cell>
        </row>
        <row r="266">
          <cell r="B266">
            <v>3</v>
          </cell>
        </row>
        <row r="267">
          <cell r="B267">
            <v>6</v>
          </cell>
        </row>
        <row r="268">
          <cell r="B268">
            <v>753888</v>
          </cell>
        </row>
        <row r="269">
          <cell r="B269">
            <v>818898</v>
          </cell>
        </row>
        <row r="270">
          <cell r="B270">
            <v>2888072.2587743164</v>
          </cell>
        </row>
        <row r="271">
          <cell r="B271">
            <v>0.76007003165457365</v>
          </cell>
        </row>
        <row r="272">
          <cell r="B272">
            <v>0.90276460537438019</v>
          </cell>
        </row>
        <row r="273">
          <cell r="B273">
            <v>0.53630643675968481</v>
          </cell>
        </row>
        <row r="274">
          <cell r="B274">
            <v>0.49130190749275365</v>
          </cell>
        </row>
        <row r="275">
          <cell r="B275">
            <v>0.46635342326929125</v>
          </cell>
        </row>
        <row r="276">
          <cell r="B276">
            <v>0.42721904999369881</v>
          </cell>
        </row>
        <row r="277">
          <cell r="B277">
            <v>3731054.8534688465</v>
          </cell>
        </row>
        <row r="278">
          <cell r="B278">
            <v>0.8951039248750482</v>
          </cell>
        </row>
        <row r="279">
          <cell r="B279">
            <v>0.47232445309513349</v>
          </cell>
        </row>
        <row r="280">
          <cell r="B280">
            <v>0.5276755469048664</v>
          </cell>
        </row>
        <row r="281">
          <cell r="B281">
            <v>6.5207999999999988E-2</v>
          </cell>
        </row>
        <row r="282">
          <cell r="B282">
            <v>0.11342655887312572</v>
          </cell>
        </row>
        <row r="283">
          <cell r="B283">
            <v>17568829</v>
          </cell>
        </row>
        <row r="284">
          <cell r="B284">
            <v>19627697.42346121</v>
          </cell>
        </row>
        <row r="285">
          <cell r="B285">
            <v>842982.59469453013</v>
          </cell>
        </row>
        <row r="286">
          <cell r="B286">
            <v>2000000</v>
          </cell>
        </row>
        <row r="287">
          <cell r="B287">
            <v>0</v>
          </cell>
        </row>
        <row r="288">
          <cell r="B288">
            <v>0</v>
          </cell>
        </row>
        <row r="289">
          <cell r="B289">
            <v>2888072.2587743164</v>
          </cell>
        </row>
        <row r="290">
          <cell r="B290">
            <v>9.0651754424341105E-2</v>
          </cell>
        </row>
        <row r="291">
          <cell r="B291">
            <v>0.40122615870018802</v>
          </cell>
        </row>
      </sheetData>
      <sheetData sheetId="13">
        <row r="3">
          <cell r="B3">
            <v>245035</v>
          </cell>
          <cell r="C3">
            <v>196591</v>
          </cell>
          <cell r="D3">
            <v>78585</v>
          </cell>
          <cell r="E3">
            <v>159570</v>
          </cell>
          <cell r="F3">
            <v>194021</v>
          </cell>
          <cell r="G3">
            <v>537544</v>
          </cell>
          <cell r="H3">
            <v>1411346</v>
          </cell>
        </row>
        <row r="4">
          <cell r="B4">
            <v>245035</v>
          </cell>
          <cell r="C4">
            <v>196591</v>
          </cell>
          <cell r="D4">
            <v>78585</v>
          </cell>
          <cell r="E4">
            <v>159570</v>
          </cell>
          <cell r="F4">
            <v>194021</v>
          </cell>
          <cell r="G4">
            <v>537544</v>
          </cell>
          <cell r="H4">
            <v>1411346</v>
          </cell>
        </row>
        <row r="5">
          <cell r="B5">
            <v>0</v>
          </cell>
          <cell r="C5">
            <v>0</v>
          </cell>
          <cell r="D5">
            <v>78585</v>
          </cell>
          <cell r="E5">
            <v>0</v>
          </cell>
          <cell r="F5">
            <v>0</v>
          </cell>
          <cell r="G5">
            <v>0</v>
          </cell>
        </row>
        <row r="6">
          <cell r="B6">
            <v>245035</v>
          </cell>
          <cell r="C6">
            <v>196591</v>
          </cell>
          <cell r="D6">
            <v>0</v>
          </cell>
          <cell r="E6">
            <v>159570</v>
          </cell>
          <cell r="F6">
            <v>194021</v>
          </cell>
          <cell r="G6">
            <v>537544</v>
          </cell>
        </row>
        <row r="7">
          <cell r="B7">
            <v>0</v>
          </cell>
          <cell r="C7">
            <v>0</v>
          </cell>
          <cell r="D7">
            <v>1332761</v>
          </cell>
          <cell r="E7">
            <v>0</v>
          </cell>
          <cell r="F7">
            <v>0</v>
          </cell>
          <cell r="G7">
            <v>0</v>
          </cell>
        </row>
        <row r="8">
          <cell r="B8">
            <v>224249</v>
          </cell>
          <cell r="C8">
            <v>140910</v>
          </cell>
          <cell r="D8">
            <v>92693</v>
          </cell>
          <cell r="E8">
            <v>169536</v>
          </cell>
          <cell r="F8">
            <v>230621</v>
          </cell>
          <cell r="G8">
            <v>557613</v>
          </cell>
          <cell r="H8">
            <v>1415622</v>
          </cell>
        </row>
        <row r="9">
          <cell r="B9">
            <v>224249</v>
          </cell>
          <cell r="C9">
            <v>140910</v>
          </cell>
          <cell r="D9">
            <v>92693</v>
          </cell>
          <cell r="E9">
            <v>169536</v>
          </cell>
          <cell r="F9">
            <v>230621</v>
          </cell>
          <cell r="G9">
            <v>539245</v>
          </cell>
          <cell r="H9">
            <v>1397254</v>
          </cell>
        </row>
        <row r="10">
          <cell r="B10">
            <v>0</v>
          </cell>
          <cell r="C10">
            <v>0</v>
          </cell>
          <cell r="D10">
            <v>0</v>
          </cell>
          <cell r="E10">
            <v>0</v>
          </cell>
          <cell r="F10">
            <v>0</v>
          </cell>
          <cell r="G10">
            <v>539245</v>
          </cell>
        </row>
        <row r="11">
          <cell r="B11">
            <v>224249</v>
          </cell>
          <cell r="C11">
            <v>140910</v>
          </cell>
          <cell r="D11">
            <v>92693</v>
          </cell>
          <cell r="E11">
            <v>169536</v>
          </cell>
          <cell r="F11">
            <v>230621</v>
          </cell>
          <cell r="G11">
            <v>0</v>
          </cell>
        </row>
        <row r="12">
          <cell r="B12">
            <v>0</v>
          </cell>
          <cell r="C12">
            <v>0</v>
          </cell>
          <cell r="D12">
            <v>0</v>
          </cell>
          <cell r="E12">
            <v>0</v>
          </cell>
          <cell r="F12">
            <v>0</v>
          </cell>
          <cell r="G12">
            <v>858009</v>
          </cell>
        </row>
        <row r="13">
          <cell r="B13">
            <v>3870</v>
          </cell>
          <cell r="C13">
            <v>382.5</v>
          </cell>
          <cell r="D13">
            <v>315</v>
          </cell>
          <cell r="E13">
            <v>31.5</v>
          </cell>
          <cell r="F13">
            <v>46.8</v>
          </cell>
          <cell r="G13">
            <v>42.3</v>
          </cell>
        </row>
        <row r="14">
          <cell r="B14">
            <v>3780</v>
          </cell>
          <cell r="C14">
            <v>378</v>
          </cell>
          <cell r="D14">
            <v>360</v>
          </cell>
          <cell r="E14">
            <v>29.25</v>
          </cell>
          <cell r="F14">
            <v>42.3</v>
          </cell>
          <cell r="G14">
            <v>37.799999999999997</v>
          </cell>
        </row>
        <row r="15">
          <cell r="B15">
            <v>3870</v>
          </cell>
          <cell r="C15">
            <v>382.5</v>
          </cell>
          <cell r="D15">
            <v>315</v>
          </cell>
          <cell r="E15">
            <v>31.5</v>
          </cell>
          <cell r="F15">
            <v>46.8</v>
          </cell>
          <cell r="G15">
            <v>42.3</v>
          </cell>
        </row>
        <row r="16">
          <cell r="B16">
            <v>3780</v>
          </cell>
          <cell r="C16">
            <v>189</v>
          </cell>
          <cell r="D16">
            <v>337.5</v>
          </cell>
          <cell r="E16">
            <v>29.25</v>
          </cell>
          <cell r="F16">
            <v>42.3</v>
          </cell>
          <cell r="G16">
            <v>36.9</v>
          </cell>
        </row>
        <row r="17">
          <cell r="B17">
            <v>3870</v>
          </cell>
          <cell r="C17">
            <v>382.5</v>
          </cell>
          <cell r="D17">
            <v>315</v>
          </cell>
          <cell r="E17">
            <v>31.5</v>
          </cell>
          <cell r="F17">
            <v>46.8</v>
          </cell>
          <cell r="G17">
            <v>42.3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6030</v>
          </cell>
          <cell r="C23">
            <v>517.5</v>
          </cell>
          <cell r="D23">
            <v>472.5</v>
          </cell>
          <cell r="E23">
            <v>38.700000000000003</v>
          </cell>
          <cell r="F23">
            <v>54</v>
          </cell>
          <cell r="G23">
            <v>51.3</v>
          </cell>
        </row>
        <row r="24">
          <cell r="B24">
            <v>5490</v>
          </cell>
          <cell r="C24">
            <v>427.5</v>
          </cell>
          <cell r="D24">
            <v>382.5</v>
          </cell>
          <cell r="E24">
            <v>36</v>
          </cell>
          <cell r="F24">
            <v>47.7</v>
          </cell>
          <cell r="G24">
            <v>46.8</v>
          </cell>
        </row>
        <row r="25">
          <cell r="B25">
            <v>6030</v>
          </cell>
          <cell r="C25">
            <v>517.5</v>
          </cell>
          <cell r="D25">
            <v>472.5</v>
          </cell>
          <cell r="E25">
            <v>38.700000000000003</v>
          </cell>
          <cell r="F25">
            <v>54</v>
          </cell>
          <cell r="G25">
            <v>51.3</v>
          </cell>
        </row>
        <row r="26">
          <cell r="B26">
            <v>5490</v>
          </cell>
          <cell r="C26">
            <v>427.5</v>
          </cell>
          <cell r="D26">
            <v>382.5</v>
          </cell>
          <cell r="E26">
            <v>36</v>
          </cell>
          <cell r="F26">
            <v>47.7</v>
          </cell>
          <cell r="G26">
            <v>46.8</v>
          </cell>
        </row>
        <row r="27">
          <cell r="B27">
            <v>6030</v>
          </cell>
          <cell r="C27">
            <v>517.5</v>
          </cell>
          <cell r="D27">
            <v>472.5</v>
          </cell>
          <cell r="E27">
            <v>38.700000000000003</v>
          </cell>
          <cell r="F27">
            <v>54</v>
          </cell>
          <cell r="G27">
            <v>51.3</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55000131</v>
          </cell>
          <cell r="C33">
            <v>2400000</v>
          </cell>
          <cell r="D33">
            <v>1999992.6</v>
          </cell>
          <cell r="E33">
            <v>549999.44999999995</v>
          </cell>
          <cell r="F33">
            <v>1299999</v>
          </cell>
          <cell r="G33">
            <v>2400000</v>
          </cell>
          <cell r="H33">
            <v>6106180</v>
          </cell>
        </row>
        <row r="34">
          <cell r="B34">
            <v>87999907</v>
          </cell>
          <cell r="C34">
            <v>4200000</v>
          </cell>
          <cell r="D34">
            <v>3400009.5</v>
          </cell>
          <cell r="E34">
            <v>739999.26</v>
          </cell>
          <cell r="F34">
            <v>2499999.75</v>
          </cell>
          <cell r="G34">
            <v>4450000</v>
          </cell>
          <cell r="H34">
            <v>10775453</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12.7</v>
          </cell>
          <cell r="D47">
            <v>7.1</v>
          </cell>
          <cell r="E47">
            <v>0.65</v>
          </cell>
          <cell r="F47">
            <v>0.77</v>
          </cell>
          <cell r="G47">
            <v>1</v>
          </cell>
        </row>
        <row r="48">
          <cell r="B48">
            <v>90</v>
          </cell>
          <cell r="C48">
            <v>12.8</v>
          </cell>
          <cell r="D48">
            <v>7.2</v>
          </cell>
          <cell r="E48">
            <v>0.65</v>
          </cell>
          <cell r="F48">
            <v>0.78</v>
          </cell>
          <cell r="G48">
            <v>1</v>
          </cell>
        </row>
        <row r="49">
          <cell r="B49">
            <v>89</v>
          </cell>
          <cell r="C49">
            <v>12.5</v>
          </cell>
          <cell r="D49">
            <v>6.9</v>
          </cell>
          <cell r="E49">
            <v>0.63</v>
          </cell>
          <cell r="F49">
            <v>0.75</v>
          </cell>
          <cell r="G49">
            <v>1</v>
          </cell>
        </row>
        <row r="50">
          <cell r="B50">
            <v>89</v>
          </cell>
          <cell r="C50">
            <v>12.5</v>
          </cell>
          <cell r="D50">
            <v>7</v>
          </cell>
          <cell r="E50">
            <v>0.63</v>
          </cell>
          <cell r="F50">
            <v>0.76</v>
          </cell>
          <cell r="G50">
            <v>1</v>
          </cell>
        </row>
        <row r="51">
          <cell r="B51">
            <v>7.6000000000000068</v>
          </cell>
          <cell r="C51">
            <v>7.6000000000000068</v>
          </cell>
          <cell r="D51">
            <v>9.1594202898550581</v>
          </cell>
          <cell r="E51">
            <v>7.6000000000000068</v>
          </cell>
          <cell r="F51">
            <v>9.0346666666666806</v>
          </cell>
          <cell r="G51">
            <v>7.6</v>
          </cell>
        </row>
        <row r="52">
          <cell r="B52">
            <v>21219049.880487613</v>
          </cell>
          <cell r="C52">
            <v>7348846.8043476716</v>
          </cell>
          <cell r="D52">
            <v>315191.29767286032</v>
          </cell>
          <cell r="E52">
            <v>5054289.5823186934</v>
          </cell>
          <cell r="F52">
            <v>8066507.7360270172</v>
          </cell>
          <cell r="G52">
            <v>0</v>
          </cell>
          <cell r="H52">
            <v>0</v>
          </cell>
          <cell r="I52">
            <v>0</v>
          </cell>
          <cell r="J52">
            <v>0</v>
          </cell>
          <cell r="K52">
            <v>0</v>
          </cell>
        </row>
        <row r="53">
          <cell r="B53">
            <v>12464913</v>
          </cell>
          <cell r="C53">
            <v>11276392</v>
          </cell>
          <cell r="D53">
            <v>9186181</v>
          </cell>
          <cell r="E53">
            <v>9551633</v>
          </cell>
          <cell r="F53">
            <v>10058475</v>
          </cell>
          <cell r="G53">
            <v>0</v>
          </cell>
          <cell r="H53">
            <v>0</v>
          </cell>
          <cell r="I53">
            <v>0</v>
          </cell>
          <cell r="J53">
            <v>0</v>
          </cell>
          <cell r="K53">
            <v>0</v>
          </cell>
        </row>
        <row r="54">
          <cell r="B54">
            <v>2051087</v>
          </cell>
          <cell r="C54">
            <v>3565228</v>
          </cell>
          <cell r="D54">
            <v>4140725</v>
          </cell>
          <cell r="E54">
            <v>1365322</v>
          </cell>
          <cell r="F54">
            <v>1453990</v>
          </cell>
          <cell r="G54">
            <v>0</v>
          </cell>
          <cell r="H54">
            <v>0</v>
          </cell>
          <cell r="I54">
            <v>0</v>
          </cell>
          <cell r="J54">
            <v>0</v>
          </cell>
          <cell r="K54">
            <v>0</v>
          </cell>
        </row>
        <row r="55">
          <cell r="B55">
            <v>1050502</v>
          </cell>
          <cell r="C55">
            <v>2578647</v>
          </cell>
          <cell r="D55">
            <v>7233846</v>
          </cell>
          <cell r="E55">
            <v>5320375</v>
          </cell>
          <cell r="F55">
            <v>2911452</v>
          </cell>
          <cell r="G55">
            <v>0</v>
          </cell>
          <cell r="H55">
            <v>0</v>
          </cell>
          <cell r="I55">
            <v>0</v>
          </cell>
          <cell r="J55">
            <v>0</v>
          </cell>
          <cell r="K55">
            <v>0</v>
          </cell>
        </row>
        <row r="56">
          <cell r="B56">
            <v>3101589</v>
          </cell>
          <cell r="C56">
            <v>6143875</v>
          </cell>
          <cell r="D56">
            <v>11374571</v>
          </cell>
          <cell r="E56">
            <v>6685697</v>
          </cell>
          <cell r="F56">
            <v>4365442</v>
          </cell>
          <cell r="G56">
            <v>0</v>
          </cell>
          <cell r="H56">
            <v>0</v>
          </cell>
          <cell r="I56">
            <v>0</v>
          </cell>
          <cell r="J56">
            <v>0</v>
          </cell>
          <cell r="K56">
            <v>0</v>
          </cell>
        </row>
        <row r="57">
          <cell r="B57">
            <v>1756119</v>
          </cell>
          <cell r="C57">
            <v>2000999</v>
          </cell>
          <cell r="D57">
            <v>1850169</v>
          </cell>
          <cell r="E57">
            <v>1922074</v>
          </cell>
          <cell r="F57">
            <v>1953886</v>
          </cell>
          <cell r="G57">
            <v>592663</v>
          </cell>
          <cell r="H57">
            <v>592663</v>
          </cell>
          <cell r="I57">
            <v>592663</v>
          </cell>
          <cell r="J57">
            <v>592663</v>
          </cell>
          <cell r="K57">
            <v>592663</v>
          </cell>
        </row>
        <row r="58">
          <cell r="B58">
            <v>4963098</v>
          </cell>
          <cell r="C58">
            <v>5139280</v>
          </cell>
          <cell r="D58">
            <v>4963097</v>
          </cell>
          <cell r="E58">
            <v>5919931</v>
          </cell>
          <cell r="F58">
            <v>4963097</v>
          </cell>
          <cell r="G58">
            <v>4716740</v>
          </cell>
          <cell r="H58">
            <v>3207383</v>
          </cell>
          <cell r="I58">
            <v>3018714</v>
          </cell>
          <cell r="J58">
            <v>4150731</v>
          </cell>
          <cell r="K58">
            <v>4528071</v>
          </cell>
        </row>
        <row r="59">
          <cell r="B59">
            <v>6209971</v>
          </cell>
          <cell r="C59">
            <v>6252997</v>
          </cell>
          <cell r="D59">
            <v>6209971</v>
          </cell>
          <cell r="E59">
            <v>6252997</v>
          </cell>
          <cell r="F59">
            <v>6996268</v>
          </cell>
          <cell r="G59">
            <v>3773393</v>
          </cell>
          <cell r="H59">
            <v>4528071</v>
          </cell>
          <cell r="I59">
            <v>4150731</v>
          </cell>
          <cell r="J59">
            <v>3018714</v>
          </cell>
          <cell r="K59">
            <v>3207383</v>
          </cell>
        </row>
        <row r="60">
          <cell r="B60">
            <v>11173069</v>
          </cell>
          <cell r="C60">
            <v>11392277</v>
          </cell>
          <cell r="D60">
            <v>11173068</v>
          </cell>
          <cell r="E60">
            <v>12172928</v>
          </cell>
          <cell r="F60">
            <v>11959365</v>
          </cell>
          <cell r="G60">
            <v>8490133</v>
          </cell>
          <cell r="H60">
            <v>7735454</v>
          </cell>
          <cell r="I60">
            <v>7169445</v>
          </cell>
          <cell r="J60">
            <v>7169445</v>
          </cell>
          <cell r="K60">
            <v>7735454</v>
          </cell>
        </row>
        <row r="61">
          <cell r="B61">
            <v>49714739.880487613</v>
          </cell>
          <cell r="C61">
            <v>38162389.804347672</v>
          </cell>
          <cell r="D61">
            <v>33899180.29767286</v>
          </cell>
          <cell r="E61">
            <v>35386621.582318693</v>
          </cell>
          <cell r="F61">
            <v>36403675.736027017</v>
          </cell>
          <cell r="G61">
            <v>0</v>
          </cell>
          <cell r="H61">
            <v>0</v>
          </cell>
          <cell r="I61">
            <v>0</v>
          </cell>
          <cell r="J61">
            <v>0</v>
          </cell>
          <cell r="K61">
            <v>0</v>
          </cell>
        </row>
        <row r="62">
          <cell r="B62">
            <v>6825943.1195652168</v>
          </cell>
          <cell r="C62">
            <v>6544285.7717391308</v>
          </cell>
          <cell r="D62">
            <v>6428771.6086956523</v>
          </cell>
          <cell r="E62">
            <v>6938542.6847826084</v>
          </cell>
          <cell r="F62">
            <v>6856864.5543478262</v>
          </cell>
          <cell r="G62">
            <v>0</v>
          </cell>
          <cell r="H62">
            <v>0</v>
          </cell>
          <cell r="I62">
            <v>0</v>
          </cell>
          <cell r="J62">
            <v>0</v>
          </cell>
          <cell r="K62">
            <v>0</v>
          </cell>
        </row>
        <row r="63">
          <cell r="B63">
            <v>1787829</v>
          </cell>
          <cell r="C63">
            <v>7777</v>
          </cell>
          <cell r="D63">
            <v>-143514</v>
          </cell>
          <cell r="E63">
            <v>-408047</v>
          </cell>
          <cell r="F63">
            <v>396638</v>
          </cell>
          <cell r="G63">
            <v>-2147706</v>
          </cell>
          <cell r="H63">
            <v>-1795399</v>
          </cell>
          <cell r="I63">
            <v>-1149537</v>
          </cell>
          <cell r="J63">
            <v>-995428</v>
          </cell>
          <cell r="K63">
            <v>-1517070</v>
          </cell>
        </row>
        <row r="64">
          <cell r="B64">
            <v>18002779</v>
          </cell>
          <cell r="C64">
            <v>18136800</v>
          </cell>
          <cell r="D64">
            <v>18475721</v>
          </cell>
          <cell r="E64">
            <v>18170429</v>
          </cell>
          <cell r="F64">
            <v>18456608</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22098188.760922395</v>
          </cell>
          <cell r="C66">
            <v>12473527.032608543</v>
          </cell>
          <cell r="D66">
            <v>8138201.688977208</v>
          </cell>
          <cell r="E66">
            <v>9685696.8975360841</v>
          </cell>
          <cell r="F66">
            <v>9693565.1816791929</v>
          </cell>
          <cell r="G66">
            <v>16352579</v>
          </cell>
          <cell r="H66">
            <v>17036469</v>
          </cell>
          <cell r="I66">
            <v>18290200</v>
          </cell>
          <cell r="J66">
            <v>18590367</v>
          </cell>
          <cell r="K66">
            <v>17576754</v>
          </cell>
        </row>
        <row r="67">
          <cell r="B67">
            <v>49714739.880487613</v>
          </cell>
          <cell r="C67">
            <v>38162389.804347672</v>
          </cell>
          <cell r="D67">
            <v>33899180.29767286</v>
          </cell>
          <cell r="E67">
            <v>35386621.582318693</v>
          </cell>
          <cell r="F67">
            <v>36403675.736027017</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31939611.873689719</v>
          </cell>
          <cell r="C69">
            <v>31452087.825227164</v>
          </cell>
          <cell r="D69">
            <v>25214344.397187524</v>
          </cell>
          <cell r="E69">
            <v>25453477.064109147</v>
          </cell>
          <cell r="F69">
            <v>24087504.850212853</v>
          </cell>
          <cell r="G69">
            <v>0</v>
          </cell>
          <cell r="H69">
            <v>0</v>
          </cell>
          <cell r="I69">
            <v>0</v>
          </cell>
          <cell r="J69">
            <v>0</v>
          </cell>
          <cell r="K69">
            <v>0</v>
          </cell>
        </row>
        <row r="70">
          <cell r="B70">
            <v>3470491.3374611847</v>
          </cell>
          <cell r="C70">
            <v>1172848.3068584949</v>
          </cell>
          <cell r="D70">
            <v>-278587.49994494393</v>
          </cell>
          <cell r="E70">
            <v>-792095.42422094941</v>
          </cell>
          <cell r="F70">
            <v>769944.68844119832</v>
          </cell>
          <cell r="G70">
            <v>-129948</v>
          </cell>
          <cell r="H70">
            <v>-123643</v>
          </cell>
          <cell r="I70">
            <v>-118915</v>
          </cell>
          <cell r="J70">
            <v>-118915</v>
          </cell>
          <cell r="K70">
            <v>-123643</v>
          </cell>
        </row>
        <row r="71">
          <cell r="B71">
            <v>0.99663726352769899</v>
          </cell>
          <cell r="C71">
            <v>1.0125123422417945</v>
          </cell>
          <cell r="D71">
            <v>0.98996217245244655</v>
          </cell>
          <cell r="E71">
            <v>1.0109260493256134</v>
          </cell>
          <cell r="F71">
            <v>0.98996217245244655</v>
          </cell>
          <cell r="G71">
            <v>0</v>
          </cell>
          <cell r="H71">
            <v>0</v>
          </cell>
          <cell r="I71">
            <v>0</v>
          </cell>
          <cell r="J71">
            <v>0</v>
          </cell>
          <cell r="K71">
            <v>0</v>
          </cell>
        </row>
        <row r="72">
          <cell r="B72">
            <v>1.0011418183072103</v>
          </cell>
          <cell r="C72">
            <v>1.0046246666126217</v>
          </cell>
          <cell r="D72">
            <v>0.99337240151590067</v>
          </cell>
          <cell r="E72">
            <v>1.0062158431714818</v>
          </cell>
          <cell r="F72">
            <v>0.99464527039278472</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49000</v>
          </cell>
        </row>
        <row r="80">
          <cell r="B80">
            <v>49000</v>
          </cell>
        </row>
        <row r="81">
          <cell r="B81">
            <v>0</v>
          </cell>
        </row>
        <row r="82">
          <cell r="B82">
            <v>0</v>
          </cell>
        </row>
        <row r="83">
          <cell r="B83">
            <v>0</v>
          </cell>
        </row>
        <row r="84">
          <cell r="B84">
            <v>0</v>
          </cell>
        </row>
        <row r="85">
          <cell r="B85">
            <v>58118</v>
          </cell>
        </row>
        <row r="86">
          <cell r="B86">
            <v>30629</v>
          </cell>
        </row>
        <row r="87">
          <cell r="B87">
            <v>18919</v>
          </cell>
        </row>
        <row r="88">
          <cell r="B88">
            <v>35927</v>
          </cell>
        </row>
        <row r="89">
          <cell r="B89">
            <v>42188</v>
          </cell>
        </row>
        <row r="90">
          <cell r="B90">
            <v>119919</v>
          </cell>
        </row>
        <row r="91">
          <cell r="B91">
            <v>58118</v>
          </cell>
        </row>
        <row r="92">
          <cell r="B92">
            <v>30629</v>
          </cell>
        </row>
        <row r="93">
          <cell r="B93">
            <v>18919</v>
          </cell>
        </row>
        <row r="94">
          <cell r="B94">
            <v>35927</v>
          </cell>
        </row>
        <row r="95">
          <cell r="B95">
            <v>42188</v>
          </cell>
        </row>
        <row r="96">
          <cell r="B96">
            <v>119919</v>
          </cell>
        </row>
        <row r="97">
          <cell r="B97">
            <v>0</v>
          </cell>
        </row>
        <row r="98">
          <cell r="B98">
            <v>0</v>
          </cell>
        </row>
        <row r="99">
          <cell r="B99">
            <v>0</v>
          </cell>
        </row>
        <row r="100">
          <cell r="B100">
            <v>0</v>
          </cell>
        </row>
        <row r="101">
          <cell r="B101">
            <v>0</v>
          </cell>
        </row>
        <row r="102">
          <cell r="B102">
            <v>0</v>
          </cell>
        </row>
        <row r="103">
          <cell r="B103">
            <v>224916659.99999997</v>
          </cell>
        </row>
        <row r="104">
          <cell r="B104">
            <v>11715592.5</v>
          </cell>
        </row>
        <row r="105">
          <cell r="B105">
            <v>5959485</v>
          </cell>
        </row>
        <row r="106">
          <cell r="B106">
            <v>1131700.5</v>
          </cell>
        </row>
        <row r="107">
          <cell r="B107">
            <v>1974398.4</v>
          </cell>
        </row>
        <row r="108">
          <cell r="B108">
            <v>5072573.7</v>
          </cell>
        </row>
        <row r="109">
          <cell r="B109">
            <v>1680.7218237848044</v>
          </cell>
        </row>
        <row r="110">
          <cell r="B110">
            <v>251.0564359248321</v>
          </cell>
        </row>
        <row r="111">
          <cell r="B111">
            <v>130.30315263050733</v>
          </cell>
        </row>
        <row r="112">
          <cell r="B112">
            <v>12.275244370611537</v>
          </cell>
        </row>
        <row r="113">
          <cell r="B113">
            <v>14.613386155489923</v>
          </cell>
        </row>
        <row r="114">
          <cell r="B114">
            <v>19.484514873986566</v>
          </cell>
        </row>
        <row r="115">
          <cell r="B115">
            <v>10000040</v>
          </cell>
        </row>
        <row r="116">
          <cell r="B116">
            <v>400000</v>
          </cell>
        </row>
        <row r="117">
          <cell r="B117">
            <v>299998.2</v>
          </cell>
        </row>
        <row r="118">
          <cell r="B118">
            <v>99999.9</v>
          </cell>
        </row>
        <row r="119">
          <cell r="B119">
            <v>249999.75</v>
          </cell>
        </row>
        <row r="120">
          <cell r="B120">
            <v>400000</v>
          </cell>
        </row>
        <row r="121">
          <cell r="B121">
            <v>20242499.399999999</v>
          </cell>
        </row>
        <row r="122">
          <cell r="B122">
            <v>808375.88249999995</v>
          </cell>
        </row>
        <row r="123">
          <cell r="B123">
            <v>0</v>
          </cell>
        </row>
        <row r="124">
          <cell r="B124">
            <v>130145.5575</v>
          </cell>
        </row>
        <row r="125">
          <cell r="B125">
            <v>227055.81599999999</v>
          </cell>
        </row>
        <row r="126">
          <cell r="B126">
            <v>291672.98774999997</v>
          </cell>
        </row>
        <row r="127">
          <cell r="B127">
            <v>52322</v>
          </cell>
        </row>
        <row r="128">
          <cell r="B128">
            <v>28540</v>
          </cell>
        </row>
        <row r="129">
          <cell r="B129">
            <v>18822</v>
          </cell>
        </row>
        <row r="130">
          <cell r="B130">
            <v>41619</v>
          </cell>
        </row>
        <row r="131">
          <cell r="B131">
            <v>52586</v>
          </cell>
        </row>
        <row r="132">
          <cell r="B132">
            <v>130490</v>
          </cell>
        </row>
        <row r="133">
          <cell r="B133">
            <v>52322</v>
          </cell>
        </row>
        <row r="134">
          <cell r="B134">
            <v>28540</v>
          </cell>
        </row>
        <row r="135">
          <cell r="B135">
            <v>18822</v>
          </cell>
        </row>
        <row r="136">
          <cell r="B136">
            <v>41619</v>
          </cell>
        </row>
        <row r="137">
          <cell r="B137">
            <v>52586</v>
          </cell>
        </row>
        <row r="138">
          <cell r="B138">
            <v>112122</v>
          </cell>
        </row>
        <row r="139">
          <cell r="B139">
            <v>0</v>
          </cell>
        </row>
        <row r="140">
          <cell r="B140">
            <v>0</v>
          </cell>
        </row>
        <row r="141">
          <cell r="B141">
            <v>0</v>
          </cell>
        </row>
        <row r="142">
          <cell r="B142">
            <v>0</v>
          </cell>
        </row>
        <row r="143">
          <cell r="B143">
            <v>0</v>
          </cell>
        </row>
        <row r="144">
          <cell r="B144">
            <v>18368</v>
          </cell>
        </row>
        <row r="145">
          <cell r="B145">
            <v>315501660</v>
          </cell>
        </row>
        <row r="146">
          <cell r="B146">
            <v>14769450</v>
          </cell>
        </row>
        <row r="147">
          <cell r="B147">
            <v>8893395</v>
          </cell>
        </row>
        <row r="148">
          <cell r="B148">
            <v>1610655.3</v>
          </cell>
        </row>
        <row r="149">
          <cell r="B149">
            <v>2839644</v>
          </cell>
        </row>
        <row r="150">
          <cell r="B150">
            <v>5751858.5999999996</v>
          </cell>
        </row>
        <row r="151">
          <cell r="B151">
            <v>2772.5684001960353</v>
          </cell>
        </row>
        <row r="152">
          <cell r="B152">
            <v>381.90567418483647</v>
          </cell>
        </row>
        <row r="153">
          <cell r="B153">
            <v>214.95193215002973</v>
          </cell>
        </row>
        <row r="154">
          <cell r="B154">
            <v>19.437045978915755</v>
          </cell>
        </row>
        <row r="155">
          <cell r="B155">
            <v>23.139340451090185</v>
          </cell>
        </row>
        <row r="156">
          <cell r="B156">
            <v>30.552453934786918</v>
          </cell>
        </row>
        <row r="157">
          <cell r="B157">
            <v>14999971</v>
          </cell>
        </row>
        <row r="158">
          <cell r="B158">
            <v>700000</v>
          </cell>
        </row>
        <row r="159">
          <cell r="B159">
            <v>500001.6</v>
          </cell>
        </row>
        <row r="160">
          <cell r="B160">
            <v>159999.84</v>
          </cell>
        </row>
        <row r="161">
          <cell r="B161">
            <v>549999.75</v>
          </cell>
        </row>
        <row r="162">
          <cell r="B162">
            <v>1000000</v>
          </cell>
        </row>
        <row r="163">
          <cell r="B163">
            <v>28395149.400000002</v>
          </cell>
        </row>
        <row r="164">
          <cell r="B164">
            <v>0</v>
          </cell>
        </row>
        <row r="165">
          <cell r="B165">
            <v>818192.34</v>
          </cell>
        </row>
        <row r="166">
          <cell r="B166">
            <v>185225.35950000002</v>
          </cell>
        </row>
        <row r="167">
          <cell r="B167">
            <v>326559.06</v>
          </cell>
        </row>
        <row r="168">
          <cell r="B168">
            <v>0</v>
          </cell>
        </row>
        <row r="169">
          <cell r="B169">
            <v>3</v>
          </cell>
        </row>
        <row r="170">
          <cell r="B170">
            <v>6</v>
          </cell>
        </row>
        <row r="171">
          <cell r="B171">
            <v>314120</v>
          </cell>
        </row>
        <row r="172">
          <cell r="B172">
            <v>8754838.0500000007</v>
          </cell>
        </row>
        <row r="173">
          <cell r="B173">
            <v>30097676.699999999</v>
          </cell>
        </row>
        <row r="174">
          <cell r="B174">
            <v>314120</v>
          </cell>
        </row>
        <row r="175">
          <cell r="B175">
            <v>8754838.0500000007</v>
          </cell>
        </row>
        <row r="176">
          <cell r="B176">
            <v>30097676.699999999</v>
          </cell>
        </row>
        <row r="177">
          <cell r="B177">
            <v>310194</v>
          </cell>
        </row>
        <row r="178">
          <cell r="B178">
            <v>8733206.0869565252</v>
          </cell>
        </row>
        <row r="179">
          <cell r="B179">
            <v>30249912.000000007</v>
          </cell>
        </row>
        <row r="180">
          <cell r="B180">
            <v>272966</v>
          </cell>
        </row>
        <row r="181">
          <cell r="B181">
            <v>1759582</v>
          </cell>
        </row>
        <row r="182">
          <cell r="B182">
            <v>6261505</v>
          </cell>
        </row>
        <row r="183">
          <cell r="B183">
            <v>272966</v>
          </cell>
        </row>
        <row r="184">
          <cell r="B184">
            <v>1759582</v>
          </cell>
        </row>
        <row r="185">
          <cell r="B185">
            <v>6261505</v>
          </cell>
        </row>
        <row r="186">
          <cell r="B186">
            <v>310499</v>
          </cell>
        </row>
        <row r="187">
          <cell r="B187">
            <v>1834648</v>
          </cell>
        </row>
        <row r="188">
          <cell r="B188">
            <v>7094567</v>
          </cell>
        </row>
        <row r="189">
          <cell r="B189">
            <v>0</v>
          </cell>
        </row>
        <row r="190">
          <cell r="B190">
            <v>0</v>
          </cell>
        </row>
        <row r="191">
          <cell r="B191">
            <v>0</v>
          </cell>
        </row>
        <row r="192">
          <cell r="B192">
            <v>114422</v>
          </cell>
        </row>
        <row r="193">
          <cell r="B193">
            <v>14152500.300000001</v>
          </cell>
        </row>
        <row r="194">
          <cell r="B194">
            <v>123.68685454603337</v>
          </cell>
        </row>
        <row r="195">
          <cell r="B195">
            <v>0</v>
          </cell>
        </row>
        <row r="196">
          <cell r="B196">
            <v>0</v>
          </cell>
        </row>
        <row r="197">
          <cell r="B197">
            <v>0</v>
          </cell>
        </row>
        <row r="198">
          <cell r="B198">
            <v>0</v>
          </cell>
        </row>
        <row r="199">
          <cell r="B199">
            <v>0</v>
          </cell>
        </row>
        <row r="200">
          <cell r="B200">
            <v>0</v>
          </cell>
        </row>
        <row r="201">
          <cell r="B201">
            <v>0</v>
          </cell>
        </row>
        <row r="202">
          <cell r="B202">
            <v>0</v>
          </cell>
        </row>
        <row r="203">
          <cell r="B203">
            <v>0</v>
          </cell>
        </row>
        <row r="204">
          <cell r="B204">
            <v>32438</v>
          </cell>
        </row>
        <row r="205">
          <cell r="B205">
            <v>1050502</v>
          </cell>
        </row>
        <row r="206">
          <cell r="B206">
            <v>32.38493072397295</v>
          </cell>
        </row>
        <row r="207">
          <cell r="B207">
            <v>92427</v>
          </cell>
        </row>
        <row r="208">
          <cell r="B208">
            <v>172531</v>
          </cell>
        </row>
        <row r="209">
          <cell r="B209">
            <v>0</v>
          </cell>
        </row>
        <row r="210">
          <cell r="B210">
            <v>0</v>
          </cell>
        </row>
        <row r="211">
          <cell r="B211">
            <v>593549.69999999995</v>
          </cell>
        </row>
        <row r="212">
          <cell r="B212">
            <v>585373</v>
          </cell>
        </row>
        <row r="213">
          <cell r="B213">
            <v>31939611.873689719</v>
          </cell>
        </row>
        <row r="214">
          <cell r="B214">
            <v>332920</v>
          </cell>
        </row>
        <row r="215">
          <cell r="B215">
            <v>-47261.816780624853</v>
          </cell>
        </row>
        <row r="216">
          <cell r="B216">
            <v>32225270.056909095</v>
          </cell>
        </row>
        <row r="217">
          <cell r="B217">
            <v>14485527</v>
          </cell>
        </row>
        <row r="218">
          <cell r="B218">
            <v>858507.7</v>
          </cell>
        </row>
        <row r="219">
          <cell r="B219">
            <v>3364205</v>
          </cell>
        </row>
        <row r="220">
          <cell r="B220">
            <v>361282</v>
          </cell>
        </row>
        <row r="221">
          <cell r="B221">
            <v>3700000</v>
          </cell>
        </row>
        <row r="222">
          <cell r="B222">
            <v>433950</v>
          </cell>
        </row>
        <row r="223">
          <cell r="B223">
            <v>131065</v>
          </cell>
        </row>
        <row r="224">
          <cell r="B224">
            <v>0</v>
          </cell>
        </row>
        <row r="225">
          <cell r="B225">
            <v>0</v>
          </cell>
        </row>
        <row r="226">
          <cell r="B226">
            <v>1000000</v>
          </cell>
        </row>
        <row r="227">
          <cell r="B227">
            <v>160000</v>
          </cell>
        </row>
        <row r="228">
          <cell r="B228">
            <v>150000</v>
          </cell>
        </row>
        <row r="229">
          <cell r="B229">
            <v>62259</v>
          </cell>
        </row>
        <row r="230">
          <cell r="B230">
            <v>2260154.0194479134</v>
          </cell>
        </row>
        <row r="231">
          <cell r="B231">
            <v>26966949.719447911</v>
          </cell>
        </row>
        <row r="232">
          <cell r="B232">
            <v>5258320.3374611847</v>
          </cell>
        </row>
        <row r="233">
          <cell r="B233">
            <v>1787829</v>
          </cell>
        </row>
        <row r="234">
          <cell r="B234">
            <v>3470491.3374611847</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46196377</v>
          </cell>
        </row>
        <row r="244">
          <cell r="B244">
            <v>28193598</v>
          </cell>
        </row>
        <row r="245">
          <cell r="B245">
            <v>57000</v>
          </cell>
        </row>
        <row r="246">
          <cell r="B246">
            <v>0</v>
          </cell>
        </row>
        <row r="247">
          <cell r="B247">
            <v>2.4</v>
          </cell>
        </row>
        <row r="248">
          <cell r="B248">
            <v>2.2565874075284365</v>
          </cell>
        </row>
        <row r="249">
          <cell r="B249">
            <v>400</v>
          </cell>
        </row>
        <row r="250">
          <cell r="B250">
            <v>8</v>
          </cell>
        </row>
        <row r="251">
          <cell r="B251">
            <v>-2</v>
          </cell>
        </row>
        <row r="252">
          <cell r="B252">
            <v>-1</v>
          </cell>
        </row>
        <row r="253">
          <cell r="B253">
            <v>-1</v>
          </cell>
        </row>
        <row r="254">
          <cell r="B254">
            <v>49937.578027465664</v>
          </cell>
        </row>
        <row r="255">
          <cell r="B255">
            <v>15000</v>
          </cell>
        </row>
        <row r="256">
          <cell r="B256">
            <v>-12077.29468599033</v>
          </cell>
        </row>
        <row r="257">
          <cell r="B257">
            <v>-48840.048840048883</v>
          </cell>
        </row>
        <row r="258">
          <cell r="B258">
            <v>-51282.051282051332</v>
          </cell>
        </row>
        <row r="259">
          <cell r="B259">
            <v>5</v>
          </cell>
        </row>
        <row r="260">
          <cell r="B260">
            <v>13.931333294647869</v>
          </cell>
        </row>
        <row r="261">
          <cell r="B261">
            <v>22.848920608439961</v>
          </cell>
        </row>
        <row r="262">
          <cell r="B262">
            <v>89</v>
          </cell>
        </row>
        <row r="263">
          <cell r="B263">
            <v>89</v>
          </cell>
        </row>
        <row r="264">
          <cell r="B264">
            <v>310194</v>
          </cell>
        </row>
        <row r="265">
          <cell r="B265">
            <v>310499</v>
          </cell>
        </row>
        <row r="266">
          <cell r="B266">
            <v>3</v>
          </cell>
        </row>
        <row r="267">
          <cell r="B267">
            <v>6</v>
          </cell>
        </row>
        <row r="268">
          <cell r="B268">
            <v>744465.6</v>
          </cell>
        </row>
        <row r="269">
          <cell r="B269">
            <v>931497</v>
          </cell>
        </row>
        <row r="270">
          <cell r="B270">
            <v>2879142.3787961248</v>
          </cell>
        </row>
        <row r="271">
          <cell r="B271">
            <v>0.77475542459363178</v>
          </cell>
        </row>
        <row r="272">
          <cell r="B272">
            <v>0.91178082952021133</v>
          </cell>
        </row>
        <row r="273">
          <cell r="B273">
            <v>0.42295036775539258</v>
          </cell>
        </row>
        <row r="274">
          <cell r="B274">
            <v>0.38755003977794061</v>
          </cell>
        </row>
        <row r="275">
          <cell r="B275">
            <v>0.47724407125032425</v>
          </cell>
        </row>
        <row r="276">
          <cell r="B276">
            <v>0.43734003230251484</v>
          </cell>
        </row>
        <row r="277">
          <cell r="B277">
            <v>3795013.3374611847</v>
          </cell>
        </row>
        <row r="278">
          <cell r="B278">
            <v>0.77940219410004874</v>
          </cell>
        </row>
        <row r="279">
          <cell r="B279">
            <v>0.43801350626873847</v>
          </cell>
        </row>
        <row r="280">
          <cell r="B280">
            <v>0.56198649373126153</v>
          </cell>
        </row>
        <row r="281">
          <cell r="B281">
            <v>6.0191999999999996E-2</v>
          </cell>
        </row>
        <row r="282">
          <cell r="B282">
            <v>0.11169103291150073</v>
          </cell>
        </row>
        <row r="283">
          <cell r="B283">
            <v>18002779</v>
          </cell>
        </row>
        <row r="284">
          <cell r="B284">
            <v>23098188.760922395</v>
          </cell>
        </row>
        <row r="285">
          <cell r="B285">
            <v>915870.95866505988</v>
          </cell>
        </row>
        <row r="286">
          <cell r="B286">
            <v>0</v>
          </cell>
        </row>
        <row r="287">
          <cell r="B287">
            <v>0</v>
          </cell>
        </row>
        <row r="288">
          <cell r="B288">
            <v>0</v>
          </cell>
        </row>
        <row r="289">
          <cell r="B289">
            <v>2879142.3787961248</v>
          </cell>
        </row>
        <row r="290">
          <cell r="B290">
            <v>8.9133760936485132E-2</v>
          </cell>
        </row>
        <row r="291">
          <cell r="B291">
            <v>0.36933566718293898</v>
          </cell>
        </row>
      </sheetData>
      <sheetData sheetId="14">
        <row r="3">
          <cell r="B3">
            <v>256406</v>
          </cell>
          <cell r="C3">
            <v>109727</v>
          </cell>
          <cell r="D3">
            <v>87073</v>
          </cell>
          <cell r="E3">
            <v>165428</v>
          </cell>
          <cell r="F3">
            <v>210402</v>
          </cell>
          <cell r="G3">
            <v>576930</v>
          </cell>
          <cell r="H3">
            <v>1405966</v>
          </cell>
        </row>
        <row r="4">
          <cell r="B4">
            <v>256406</v>
          </cell>
          <cell r="C4">
            <v>109727</v>
          </cell>
          <cell r="D4">
            <v>87073</v>
          </cell>
          <cell r="E4">
            <v>165428</v>
          </cell>
          <cell r="F4">
            <v>210402</v>
          </cell>
          <cell r="G4">
            <v>576930</v>
          </cell>
          <cell r="H4">
            <v>1405966</v>
          </cell>
        </row>
        <row r="5">
          <cell r="B5">
            <v>0</v>
          </cell>
          <cell r="C5">
            <v>0</v>
          </cell>
          <cell r="D5">
            <v>87073</v>
          </cell>
          <cell r="E5">
            <v>0</v>
          </cell>
          <cell r="F5">
            <v>0</v>
          </cell>
          <cell r="G5">
            <v>0</v>
          </cell>
        </row>
        <row r="6">
          <cell r="B6">
            <v>256406</v>
          </cell>
          <cell r="C6">
            <v>109727</v>
          </cell>
          <cell r="D6">
            <v>0</v>
          </cell>
          <cell r="E6">
            <v>165428</v>
          </cell>
          <cell r="F6">
            <v>210402</v>
          </cell>
          <cell r="G6">
            <v>576930</v>
          </cell>
        </row>
        <row r="7">
          <cell r="B7">
            <v>0</v>
          </cell>
          <cell r="C7">
            <v>0</v>
          </cell>
          <cell r="D7">
            <v>1318893</v>
          </cell>
          <cell r="E7">
            <v>0</v>
          </cell>
          <cell r="F7">
            <v>0</v>
          </cell>
          <cell r="G7">
            <v>0</v>
          </cell>
        </row>
        <row r="8">
          <cell r="B8">
            <v>218763</v>
          </cell>
          <cell r="C8">
            <v>158912</v>
          </cell>
          <cell r="D8">
            <v>84059</v>
          </cell>
          <cell r="E8">
            <v>170112</v>
          </cell>
          <cell r="F8">
            <v>220034</v>
          </cell>
          <cell r="G8">
            <v>546862</v>
          </cell>
          <cell r="H8">
            <v>1398742</v>
          </cell>
        </row>
        <row r="9">
          <cell r="B9">
            <v>218763</v>
          </cell>
          <cell r="C9">
            <v>158912</v>
          </cell>
          <cell r="D9">
            <v>84059</v>
          </cell>
          <cell r="E9">
            <v>170112</v>
          </cell>
          <cell r="F9">
            <v>220034</v>
          </cell>
          <cell r="G9">
            <v>546862</v>
          </cell>
          <cell r="H9">
            <v>1398742</v>
          </cell>
        </row>
        <row r="10">
          <cell r="B10">
            <v>0</v>
          </cell>
          <cell r="C10">
            <v>0</v>
          </cell>
          <cell r="D10">
            <v>0</v>
          </cell>
          <cell r="E10">
            <v>0</v>
          </cell>
          <cell r="F10">
            <v>0</v>
          </cell>
          <cell r="G10">
            <v>546862</v>
          </cell>
        </row>
        <row r="11">
          <cell r="B11">
            <v>218763</v>
          </cell>
          <cell r="C11">
            <v>158912</v>
          </cell>
          <cell r="D11">
            <v>84059</v>
          </cell>
          <cell r="E11">
            <v>170112</v>
          </cell>
          <cell r="F11">
            <v>220034</v>
          </cell>
          <cell r="G11">
            <v>0</v>
          </cell>
        </row>
        <row r="12">
          <cell r="B12">
            <v>0</v>
          </cell>
          <cell r="C12">
            <v>0</v>
          </cell>
          <cell r="D12">
            <v>0</v>
          </cell>
          <cell r="E12">
            <v>0</v>
          </cell>
          <cell r="F12">
            <v>0</v>
          </cell>
          <cell r="G12">
            <v>851880</v>
          </cell>
        </row>
        <row r="13">
          <cell r="B13">
            <v>3960</v>
          </cell>
          <cell r="C13">
            <v>382.5</v>
          </cell>
          <cell r="D13">
            <v>315</v>
          </cell>
          <cell r="E13">
            <v>34.200000000000003</v>
          </cell>
          <cell r="F13">
            <v>46.8</v>
          </cell>
          <cell r="G13">
            <v>42.3</v>
          </cell>
        </row>
        <row r="14">
          <cell r="B14">
            <v>4050</v>
          </cell>
          <cell r="C14">
            <v>396</v>
          </cell>
          <cell r="D14">
            <v>360</v>
          </cell>
          <cell r="E14">
            <v>31.95</v>
          </cell>
          <cell r="F14">
            <v>44.1</v>
          </cell>
          <cell r="G14">
            <v>37.799999999999997</v>
          </cell>
        </row>
        <row r="15">
          <cell r="B15">
            <v>3960</v>
          </cell>
          <cell r="C15">
            <v>382.5</v>
          </cell>
          <cell r="D15">
            <v>315</v>
          </cell>
          <cell r="E15">
            <v>34.200000000000003</v>
          </cell>
          <cell r="F15">
            <v>46.8</v>
          </cell>
          <cell r="G15">
            <v>42.3</v>
          </cell>
        </row>
        <row r="16">
          <cell r="B16">
            <v>4050</v>
          </cell>
          <cell r="C16">
            <v>396</v>
          </cell>
          <cell r="D16">
            <v>360</v>
          </cell>
          <cell r="E16">
            <v>31.95</v>
          </cell>
          <cell r="F16">
            <v>44.1</v>
          </cell>
          <cell r="G16">
            <v>37.799999999999997</v>
          </cell>
        </row>
        <row r="17">
          <cell r="B17">
            <v>3960</v>
          </cell>
          <cell r="C17">
            <v>382.5</v>
          </cell>
          <cell r="D17">
            <v>315</v>
          </cell>
          <cell r="E17">
            <v>34.200000000000003</v>
          </cell>
          <cell r="F17">
            <v>46.8</v>
          </cell>
          <cell r="G17">
            <v>42.3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6030</v>
          </cell>
          <cell r="C23">
            <v>450</v>
          </cell>
          <cell r="D23">
            <v>472.5</v>
          </cell>
          <cell r="E23">
            <v>38.700000000000003</v>
          </cell>
          <cell r="F23">
            <v>54</v>
          </cell>
          <cell r="G23">
            <v>49.5</v>
          </cell>
        </row>
        <row r="24">
          <cell r="B24">
            <v>5490</v>
          </cell>
          <cell r="C24">
            <v>369</v>
          </cell>
          <cell r="D24">
            <v>414</v>
          </cell>
          <cell r="E24">
            <v>36</v>
          </cell>
          <cell r="F24">
            <v>50.4</v>
          </cell>
          <cell r="G24">
            <v>46.8</v>
          </cell>
        </row>
        <row r="25">
          <cell r="B25">
            <v>6030</v>
          </cell>
          <cell r="C25">
            <v>450</v>
          </cell>
          <cell r="D25">
            <v>472.5</v>
          </cell>
          <cell r="E25">
            <v>38.700000000000003</v>
          </cell>
          <cell r="F25">
            <v>54</v>
          </cell>
          <cell r="G25">
            <v>49.5</v>
          </cell>
        </row>
        <row r="26">
          <cell r="B26">
            <v>5490</v>
          </cell>
          <cell r="C26">
            <v>369</v>
          </cell>
          <cell r="D26">
            <v>414</v>
          </cell>
          <cell r="E26">
            <v>36</v>
          </cell>
          <cell r="F26">
            <v>50.4</v>
          </cell>
          <cell r="G26">
            <v>46.8</v>
          </cell>
        </row>
        <row r="27">
          <cell r="B27">
            <v>6030</v>
          </cell>
          <cell r="C27">
            <v>450</v>
          </cell>
          <cell r="D27">
            <v>472.5</v>
          </cell>
          <cell r="E27">
            <v>38.700000000000003</v>
          </cell>
          <cell r="F27">
            <v>54</v>
          </cell>
          <cell r="G27">
            <v>49.5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54999912</v>
          </cell>
          <cell r="C33">
            <v>2400000</v>
          </cell>
          <cell r="D33">
            <v>1999992.6</v>
          </cell>
          <cell r="E33">
            <v>549999.44999999995</v>
          </cell>
          <cell r="F33">
            <v>1299998.7</v>
          </cell>
          <cell r="G33">
            <v>2400000</v>
          </cell>
          <cell r="H33">
            <v>6041316</v>
          </cell>
        </row>
        <row r="34">
          <cell r="B34">
            <v>112000152</v>
          </cell>
          <cell r="C34">
            <v>5400000</v>
          </cell>
          <cell r="D34">
            <v>4600009.2</v>
          </cell>
          <cell r="E34">
            <v>740000.3</v>
          </cell>
          <cell r="F34">
            <v>2800000.28</v>
          </cell>
          <cell r="G34">
            <v>4150000</v>
          </cell>
          <cell r="H34">
            <v>11296223</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12.5</v>
          </cell>
          <cell r="D47">
            <v>6.9</v>
          </cell>
          <cell r="E47">
            <v>0.63</v>
          </cell>
          <cell r="F47">
            <v>0.75</v>
          </cell>
          <cell r="G47">
            <v>1</v>
          </cell>
        </row>
        <row r="48">
          <cell r="B48">
            <v>89</v>
          </cell>
          <cell r="C48">
            <v>12.5</v>
          </cell>
          <cell r="D48">
            <v>7</v>
          </cell>
          <cell r="E48">
            <v>0.63</v>
          </cell>
          <cell r="F48">
            <v>0.76</v>
          </cell>
          <cell r="G48">
            <v>1</v>
          </cell>
        </row>
        <row r="49">
          <cell r="B49">
            <v>88</v>
          </cell>
          <cell r="C49">
            <v>12.5</v>
          </cell>
          <cell r="D49">
            <v>6.9</v>
          </cell>
          <cell r="E49">
            <v>0.65</v>
          </cell>
          <cell r="F49">
            <v>0.77</v>
          </cell>
          <cell r="G49">
            <v>1</v>
          </cell>
        </row>
        <row r="50">
          <cell r="B50">
            <v>87</v>
          </cell>
          <cell r="C50">
            <v>12.1</v>
          </cell>
          <cell r="D50">
            <v>6.9</v>
          </cell>
          <cell r="E50">
            <v>0.66</v>
          </cell>
          <cell r="F50">
            <v>0.79</v>
          </cell>
          <cell r="G50">
            <v>1</v>
          </cell>
        </row>
        <row r="51">
          <cell r="B51">
            <v>6.3772727272727314</v>
          </cell>
          <cell r="C51">
            <v>4.1568000000000049</v>
          </cell>
          <cell r="D51">
            <v>7.6000000000000068</v>
          </cell>
          <cell r="E51">
            <v>9.2553846153846209</v>
          </cell>
          <cell r="F51">
            <v>10.394805194805201</v>
          </cell>
          <cell r="G51">
            <v>7.6</v>
          </cell>
        </row>
        <row r="52">
          <cell r="B52">
            <v>23009695.324988753</v>
          </cell>
          <cell r="C52">
            <v>13881131.404227093</v>
          </cell>
          <cell r="D52">
            <v>934469.61112817377</v>
          </cell>
          <cell r="E52">
            <v>5195197.7204810679</v>
          </cell>
          <cell r="F52">
            <v>6944231.7252859026</v>
          </cell>
          <cell r="G52">
            <v>0</v>
          </cell>
          <cell r="H52">
            <v>0</v>
          </cell>
          <cell r="I52">
            <v>0</v>
          </cell>
          <cell r="J52">
            <v>0</v>
          </cell>
          <cell r="K52">
            <v>0</v>
          </cell>
        </row>
        <row r="53">
          <cell r="B53">
            <v>10243400</v>
          </cell>
          <cell r="C53">
            <v>12345499</v>
          </cell>
          <cell r="D53">
            <v>10979314</v>
          </cell>
          <cell r="E53">
            <v>9821324</v>
          </cell>
          <cell r="F53">
            <v>9044694</v>
          </cell>
          <cell r="G53">
            <v>0</v>
          </cell>
          <cell r="H53">
            <v>0</v>
          </cell>
          <cell r="I53">
            <v>0</v>
          </cell>
          <cell r="J53">
            <v>0</v>
          </cell>
          <cell r="K53">
            <v>0</v>
          </cell>
        </row>
        <row r="54">
          <cell r="B54">
            <v>3259265</v>
          </cell>
          <cell r="C54">
            <v>2697768</v>
          </cell>
          <cell r="D54">
            <v>4332210</v>
          </cell>
          <cell r="E54">
            <v>2490137</v>
          </cell>
          <cell r="F54">
            <v>2846673</v>
          </cell>
          <cell r="G54">
            <v>0</v>
          </cell>
          <cell r="H54">
            <v>0</v>
          </cell>
          <cell r="I54">
            <v>0</v>
          </cell>
          <cell r="J54">
            <v>0</v>
          </cell>
          <cell r="K54">
            <v>0</v>
          </cell>
        </row>
        <row r="55">
          <cell r="B55">
            <v>2973625</v>
          </cell>
          <cell r="C55">
            <v>2157469</v>
          </cell>
          <cell r="D55">
            <v>7413082</v>
          </cell>
          <cell r="E55">
            <v>6036073</v>
          </cell>
          <cell r="F55">
            <v>4940385</v>
          </cell>
          <cell r="G55">
            <v>0</v>
          </cell>
          <cell r="H55">
            <v>0</v>
          </cell>
          <cell r="I55">
            <v>0</v>
          </cell>
          <cell r="J55">
            <v>0</v>
          </cell>
          <cell r="K55">
            <v>0</v>
          </cell>
        </row>
        <row r="56">
          <cell r="B56">
            <v>6232890</v>
          </cell>
          <cell r="C56">
            <v>4855237</v>
          </cell>
          <cell r="D56">
            <v>11745292</v>
          </cell>
          <cell r="E56">
            <v>8526210</v>
          </cell>
          <cell r="F56">
            <v>7787058</v>
          </cell>
          <cell r="G56">
            <v>0</v>
          </cell>
          <cell r="H56">
            <v>0</v>
          </cell>
          <cell r="I56">
            <v>0</v>
          </cell>
          <cell r="J56">
            <v>0</v>
          </cell>
          <cell r="K56">
            <v>0</v>
          </cell>
        </row>
        <row r="57">
          <cell r="B57">
            <v>1762363</v>
          </cell>
          <cell r="C57">
            <v>1995000</v>
          </cell>
          <cell r="D57">
            <v>1851711</v>
          </cell>
          <cell r="E57">
            <v>2110969</v>
          </cell>
          <cell r="F57">
            <v>1950241</v>
          </cell>
          <cell r="G57">
            <v>563029</v>
          </cell>
          <cell r="H57">
            <v>563029</v>
          </cell>
          <cell r="I57">
            <v>563029</v>
          </cell>
          <cell r="J57">
            <v>563029</v>
          </cell>
          <cell r="K57">
            <v>563029</v>
          </cell>
        </row>
        <row r="58">
          <cell r="B58">
            <v>4901059</v>
          </cell>
          <cell r="C58">
            <v>5075039</v>
          </cell>
          <cell r="D58">
            <v>4901058</v>
          </cell>
          <cell r="E58">
            <v>5213932</v>
          </cell>
          <cell r="F58">
            <v>5151058</v>
          </cell>
          <cell r="G58">
            <v>4657781</v>
          </cell>
          <cell r="H58">
            <v>3167291</v>
          </cell>
          <cell r="I58">
            <v>2980980</v>
          </cell>
          <cell r="J58">
            <v>4098847</v>
          </cell>
          <cell r="K58">
            <v>4471470</v>
          </cell>
        </row>
        <row r="59">
          <cell r="B59">
            <v>6132346</v>
          </cell>
          <cell r="C59">
            <v>6174835</v>
          </cell>
          <cell r="D59">
            <v>6132346</v>
          </cell>
          <cell r="E59">
            <v>6174835</v>
          </cell>
          <cell r="F59">
            <v>6908815</v>
          </cell>
          <cell r="G59">
            <v>3726226</v>
          </cell>
          <cell r="H59">
            <v>4471470</v>
          </cell>
          <cell r="I59">
            <v>4098847</v>
          </cell>
          <cell r="J59">
            <v>2980980</v>
          </cell>
          <cell r="K59">
            <v>3167291</v>
          </cell>
        </row>
        <row r="60">
          <cell r="B60">
            <v>11033405</v>
          </cell>
          <cell r="C60">
            <v>11249874</v>
          </cell>
          <cell r="D60">
            <v>11033404</v>
          </cell>
          <cell r="E60">
            <v>11388767</v>
          </cell>
          <cell r="F60">
            <v>12059873</v>
          </cell>
          <cell r="G60">
            <v>8384007</v>
          </cell>
          <cell r="H60">
            <v>7638761</v>
          </cell>
          <cell r="I60">
            <v>7079827</v>
          </cell>
          <cell r="J60">
            <v>7079827</v>
          </cell>
          <cell r="K60">
            <v>7638761</v>
          </cell>
        </row>
        <row r="61">
          <cell r="B61">
            <v>52281753.324988753</v>
          </cell>
          <cell r="C61">
            <v>44326741.404227093</v>
          </cell>
          <cell r="D61">
            <v>36544190.611128174</v>
          </cell>
          <cell r="E61">
            <v>37042467.720481068</v>
          </cell>
          <cell r="F61">
            <v>37786097.725285903</v>
          </cell>
          <cell r="G61">
            <v>0</v>
          </cell>
          <cell r="H61">
            <v>0</v>
          </cell>
          <cell r="I61">
            <v>0</v>
          </cell>
          <cell r="J61">
            <v>0</v>
          </cell>
          <cell r="K61">
            <v>0</v>
          </cell>
        </row>
        <row r="62">
          <cell r="B62">
            <v>7280430.5434782617</v>
          </cell>
          <cell r="C62">
            <v>7362801.6376811601</v>
          </cell>
          <cell r="D62">
            <v>7243919.5362318847</v>
          </cell>
          <cell r="E62">
            <v>7475130.833333334</v>
          </cell>
          <cell r="F62">
            <v>7306287.826086957</v>
          </cell>
          <cell r="G62">
            <v>0</v>
          </cell>
          <cell r="H62">
            <v>0</v>
          </cell>
          <cell r="I62">
            <v>0</v>
          </cell>
          <cell r="J62">
            <v>0</v>
          </cell>
          <cell r="K62">
            <v>0</v>
          </cell>
        </row>
        <row r="63">
          <cell r="B63">
            <v>2366530</v>
          </cell>
          <cell r="C63">
            <v>1661332</v>
          </cell>
          <cell r="D63">
            <v>592853</v>
          </cell>
          <cell r="E63">
            <v>-262261</v>
          </cell>
          <cell r="F63">
            <v>475398</v>
          </cell>
          <cell r="G63">
            <v>-2212670</v>
          </cell>
          <cell r="H63">
            <v>-1857156</v>
          </cell>
          <cell r="I63">
            <v>-1208888</v>
          </cell>
          <cell r="J63">
            <v>-1054779</v>
          </cell>
          <cell r="K63">
            <v>-1578827</v>
          </cell>
        </row>
        <row r="64">
          <cell r="B64">
            <v>18413242</v>
          </cell>
          <cell r="C64">
            <v>18619239</v>
          </cell>
          <cell r="D64">
            <v>18139798</v>
          </cell>
          <cell r="E64">
            <v>18860905</v>
          </cell>
          <cell r="F64">
            <v>19157959</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23221550.781510495</v>
          </cell>
          <cell r="C66">
            <v>15683368.76654594</v>
          </cell>
          <cell r="D66">
            <v>9567620.0748962909</v>
          </cell>
          <cell r="E66">
            <v>9968692.8871477321</v>
          </cell>
          <cell r="F66">
            <v>9846452.8991989456</v>
          </cell>
          <cell r="G66">
            <v>16226469</v>
          </cell>
          <cell r="H66">
            <v>16916585</v>
          </cell>
          <cell r="I66">
            <v>18174985</v>
          </cell>
          <cell r="J66">
            <v>18475152</v>
          </cell>
          <cell r="K66">
            <v>17456870</v>
          </cell>
        </row>
        <row r="67">
          <cell r="B67">
            <v>52281753.324988753</v>
          </cell>
          <cell r="C67">
            <v>44326741.404227093</v>
          </cell>
          <cell r="D67">
            <v>36544190.611128174</v>
          </cell>
          <cell r="E67">
            <v>37042467.720481068</v>
          </cell>
          <cell r="F67">
            <v>37786097.725285903</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24899479.445115753</v>
          </cell>
          <cell r="C69">
            <v>32650737.414974153</v>
          </cell>
          <cell r="D69">
            <v>30890379.653086044</v>
          </cell>
          <cell r="E69">
            <v>26635131.244998477</v>
          </cell>
          <cell r="F69">
            <v>24544442.33979933</v>
          </cell>
          <cell r="G69">
            <v>0</v>
          </cell>
          <cell r="H69">
            <v>0</v>
          </cell>
          <cell r="I69">
            <v>0</v>
          </cell>
          <cell r="J69">
            <v>0</v>
          </cell>
          <cell r="K69">
            <v>0</v>
          </cell>
        </row>
        <row r="70">
          <cell r="B70">
            <v>1123362.0205881</v>
          </cell>
          <cell r="C70">
            <v>3209841.7339373976</v>
          </cell>
          <cell r="D70">
            <v>1429418.3859190829</v>
          </cell>
          <cell r="E70">
            <v>282995.98961164802</v>
          </cell>
          <cell r="F70">
            <v>152887.71751975268</v>
          </cell>
          <cell r="G70">
            <v>-126110</v>
          </cell>
          <cell r="H70">
            <v>-119884</v>
          </cell>
          <cell r="I70">
            <v>-115215</v>
          </cell>
          <cell r="J70">
            <v>-115215</v>
          </cell>
          <cell r="K70">
            <v>-119884</v>
          </cell>
        </row>
        <row r="71">
          <cell r="B71">
            <v>1.0085071288942924</v>
          </cell>
          <cell r="C71">
            <v>0.99314057036308223</v>
          </cell>
          <cell r="D71">
            <v>1.0032325949080751</v>
          </cell>
          <cell r="E71">
            <v>0.99188711092647419</v>
          </cell>
          <cell r="F71">
            <v>1.0032325949080751</v>
          </cell>
          <cell r="G71">
            <v>0</v>
          </cell>
          <cell r="H71">
            <v>0</v>
          </cell>
          <cell r="I71">
            <v>0</v>
          </cell>
          <cell r="J71">
            <v>0</v>
          </cell>
          <cell r="K71">
            <v>0</v>
          </cell>
        </row>
        <row r="72">
          <cell r="B72">
            <v>1.0008976728235588</v>
          </cell>
          <cell r="C72">
            <v>1.0036358127295344</v>
          </cell>
          <cell r="D72">
            <v>0.99478952561272926</v>
          </cell>
          <cell r="E72">
            <v>1.0048867612783121</v>
          </cell>
          <cell r="F72">
            <v>0.99579022755586444</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57000</v>
          </cell>
        </row>
        <row r="80">
          <cell r="B80">
            <v>57000</v>
          </cell>
        </row>
        <row r="81">
          <cell r="B81">
            <v>0</v>
          </cell>
        </row>
        <row r="82">
          <cell r="B82">
            <v>0</v>
          </cell>
        </row>
        <row r="83">
          <cell r="B83">
            <v>0</v>
          </cell>
        </row>
        <row r="84">
          <cell r="B84">
            <v>0</v>
          </cell>
        </row>
        <row r="85">
          <cell r="B85">
            <v>49187</v>
          </cell>
        </row>
        <row r="86">
          <cell r="B86">
            <v>19419</v>
          </cell>
        </row>
        <row r="87">
          <cell r="B87">
            <v>16486</v>
          </cell>
        </row>
        <row r="88">
          <cell r="B88">
            <v>28033</v>
          </cell>
        </row>
        <row r="89">
          <cell r="B89">
            <v>36326</v>
          </cell>
        </row>
        <row r="90">
          <cell r="B90">
            <v>95643</v>
          </cell>
        </row>
        <row r="91">
          <cell r="B91">
            <v>49187</v>
          </cell>
        </row>
        <row r="92">
          <cell r="B92">
            <v>19419</v>
          </cell>
        </row>
        <row r="93">
          <cell r="B93">
            <v>16486</v>
          </cell>
        </row>
        <row r="94">
          <cell r="B94">
            <v>28033</v>
          </cell>
        </row>
        <row r="95">
          <cell r="B95">
            <v>36326</v>
          </cell>
        </row>
        <row r="96">
          <cell r="B96">
            <v>95643</v>
          </cell>
        </row>
        <row r="97">
          <cell r="B97">
            <v>0</v>
          </cell>
        </row>
        <row r="98">
          <cell r="B98">
            <v>0</v>
          </cell>
        </row>
        <row r="99">
          <cell r="B99">
            <v>0</v>
          </cell>
        </row>
        <row r="100">
          <cell r="B100">
            <v>0</v>
          </cell>
        </row>
        <row r="101">
          <cell r="B101">
            <v>0</v>
          </cell>
        </row>
        <row r="102">
          <cell r="B102">
            <v>0</v>
          </cell>
        </row>
        <row r="103">
          <cell r="B103">
            <v>194780520</v>
          </cell>
        </row>
        <row r="104">
          <cell r="B104">
            <v>7427767.5</v>
          </cell>
        </row>
        <row r="105">
          <cell r="B105">
            <v>5193090</v>
          </cell>
        </row>
        <row r="106">
          <cell r="B106">
            <v>958728.6</v>
          </cell>
        </row>
        <row r="107">
          <cell r="B107">
            <v>1700056.8</v>
          </cell>
        </row>
        <row r="108">
          <cell r="B108">
            <v>4045698.9</v>
          </cell>
        </row>
        <row r="109">
          <cell r="B109">
            <v>1690.1894232020195</v>
          </cell>
        </row>
        <row r="110">
          <cell r="B110">
            <v>255.08372488665049</v>
          </cell>
        </row>
        <row r="111">
          <cell r="B111">
            <v>132.52621613743108</v>
          </cell>
        </row>
        <row r="112">
          <cell r="B112">
            <v>12.874353694105825</v>
          </cell>
        </row>
        <row r="113">
          <cell r="B113">
            <v>15.251157453017669</v>
          </cell>
        </row>
        <row r="114">
          <cell r="B114">
            <v>19.806697990932037</v>
          </cell>
        </row>
        <row r="115">
          <cell r="B115">
            <v>9999968</v>
          </cell>
        </row>
        <row r="116">
          <cell r="B116">
            <v>400000</v>
          </cell>
        </row>
        <row r="117">
          <cell r="B117">
            <v>299998.2</v>
          </cell>
        </row>
        <row r="118">
          <cell r="B118">
            <v>99999.9</v>
          </cell>
        </row>
        <row r="119">
          <cell r="B119">
            <v>249999.75</v>
          </cell>
        </row>
        <row r="120">
          <cell r="B120">
            <v>400000</v>
          </cell>
        </row>
        <row r="121">
          <cell r="B121">
            <v>17530246.800000001</v>
          </cell>
        </row>
        <row r="122">
          <cell r="B122">
            <v>512515.95749999996</v>
          </cell>
        </row>
        <row r="123">
          <cell r="B123">
            <v>0</v>
          </cell>
        </row>
        <row r="124">
          <cell r="B124">
            <v>110253.78900000002</v>
          </cell>
        </row>
        <row r="125">
          <cell r="B125">
            <v>195506.53199999998</v>
          </cell>
        </row>
        <row r="126">
          <cell r="B126">
            <v>232627.68674999999</v>
          </cell>
        </row>
        <row r="127">
          <cell r="B127">
            <v>37414</v>
          </cell>
        </row>
        <row r="128">
          <cell r="B128">
            <v>24803</v>
          </cell>
        </row>
        <row r="129">
          <cell r="B129">
            <v>14132</v>
          </cell>
        </row>
        <row r="130">
          <cell r="B130">
            <v>31341</v>
          </cell>
        </row>
        <row r="131">
          <cell r="B131">
            <v>38491</v>
          </cell>
        </row>
        <row r="132">
          <cell r="B132">
            <v>93353</v>
          </cell>
        </row>
        <row r="133">
          <cell r="B133">
            <v>37414</v>
          </cell>
        </row>
        <row r="134">
          <cell r="B134">
            <v>24803</v>
          </cell>
        </row>
        <row r="135">
          <cell r="B135">
            <v>14132</v>
          </cell>
        </row>
        <row r="136">
          <cell r="B136">
            <v>31341</v>
          </cell>
        </row>
        <row r="137">
          <cell r="B137">
            <v>38491</v>
          </cell>
        </row>
        <row r="138">
          <cell r="B138">
            <v>93353</v>
          </cell>
        </row>
        <row r="139">
          <cell r="B139">
            <v>0</v>
          </cell>
        </row>
        <row r="140">
          <cell r="B140">
            <v>0</v>
          </cell>
        </row>
        <row r="141">
          <cell r="B141">
            <v>0</v>
          </cell>
        </row>
        <row r="142">
          <cell r="B142">
            <v>0</v>
          </cell>
        </row>
        <row r="143">
          <cell r="B143">
            <v>0</v>
          </cell>
        </row>
        <row r="144">
          <cell r="B144">
            <v>0</v>
          </cell>
        </row>
        <row r="145">
          <cell r="B145">
            <v>225606419.99999997</v>
          </cell>
        </row>
        <row r="146">
          <cell r="B146">
            <v>11161350</v>
          </cell>
        </row>
        <row r="147">
          <cell r="B147">
            <v>6677370.0000000009</v>
          </cell>
        </row>
        <row r="148">
          <cell r="B148">
            <v>1212896.7</v>
          </cell>
        </row>
        <row r="149">
          <cell r="B149">
            <v>2078514</v>
          </cell>
        </row>
        <row r="150">
          <cell r="B150">
            <v>4620973.5</v>
          </cell>
        </row>
        <row r="151">
          <cell r="B151">
            <v>2728.6593505335895</v>
          </cell>
        </row>
        <row r="152">
          <cell r="B152">
            <v>380.09365774624854</v>
          </cell>
        </row>
        <row r="153">
          <cell r="B153">
            <v>213.95169907592918</v>
          </cell>
        </row>
        <row r="154">
          <cell r="B154">
            <v>19.959870202804922</v>
          </cell>
        </row>
        <row r="155">
          <cell r="B155">
            <v>23.644769317168908</v>
          </cell>
        </row>
        <row r="156">
          <cell r="B156">
            <v>30.407492619699884</v>
          </cell>
        </row>
        <row r="157">
          <cell r="B157">
            <v>23000032</v>
          </cell>
        </row>
        <row r="158">
          <cell r="B158">
            <v>1100000</v>
          </cell>
        </row>
        <row r="159">
          <cell r="B159">
            <v>900001.5</v>
          </cell>
        </row>
        <row r="160">
          <cell r="B160">
            <v>160000.1</v>
          </cell>
        </row>
        <row r="161">
          <cell r="B161">
            <v>650000.12</v>
          </cell>
        </row>
        <row r="162">
          <cell r="B162">
            <v>900000</v>
          </cell>
        </row>
        <row r="163">
          <cell r="B163">
            <v>20304577.799999997</v>
          </cell>
        </row>
        <row r="164">
          <cell r="B164">
            <v>0</v>
          </cell>
        </row>
        <row r="165">
          <cell r="B165">
            <v>614318.04</v>
          </cell>
        </row>
        <row r="166">
          <cell r="B166">
            <v>139483.12050000002</v>
          </cell>
        </row>
        <row r="167">
          <cell r="B167">
            <v>239029.11</v>
          </cell>
        </row>
        <row r="168">
          <cell r="B168">
            <v>0</v>
          </cell>
        </row>
        <row r="169">
          <cell r="B169">
            <v>3</v>
          </cell>
        </row>
        <row r="170">
          <cell r="B170">
            <v>6</v>
          </cell>
        </row>
        <row r="171">
          <cell r="B171">
            <v>310194</v>
          </cell>
        </row>
        <row r="172">
          <cell r="B172">
            <v>8608446.0000000019</v>
          </cell>
        </row>
        <row r="173">
          <cell r="B173">
            <v>30249912.000000004</v>
          </cell>
        </row>
        <row r="174">
          <cell r="B174">
            <v>310194</v>
          </cell>
        </row>
        <row r="175">
          <cell r="B175">
            <v>8608446.0000000019</v>
          </cell>
        </row>
        <row r="176">
          <cell r="B176">
            <v>30249912.000000004</v>
          </cell>
        </row>
        <row r="177">
          <cell r="B177">
            <v>306316</v>
          </cell>
        </row>
        <row r="178">
          <cell r="B178">
            <v>8403627.3000000007</v>
          </cell>
        </row>
        <row r="179">
          <cell r="B179">
            <v>29510161.5</v>
          </cell>
        </row>
        <row r="180">
          <cell r="B180">
            <v>310499</v>
          </cell>
        </row>
        <row r="181">
          <cell r="B181">
            <v>1834648</v>
          </cell>
        </row>
        <row r="182">
          <cell r="B182">
            <v>7094567</v>
          </cell>
        </row>
        <row r="183">
          <cell r="B183">
            <v>310499</v>
          </cell>
        </row>
        <row r="184">
          <cell r="B184">
            <v>1834648</v>
          </cell>
        </row>
        <row r="185">
          <cell r="B185">
            <v>7094567</v>
          </cell>
        </row>
        <row r="186">
          <cell r="B186">
            <v>306617</v>
          </cell>
        </row>
        <row r="187">
          <cell r="B187">
            <v>1826884</v>
          </cell>
        </row>
        <row r="188">
          <cell r="B188">
            <v>6992547</v>
          </cell>
        </row>
        <row r="189">
          <cell r="B189">
            <v>0</v>
          </cell>
        </row>
        <row r="190">
          <cell r="B190">
            <v>0</v>
          </cell>
        </row>
        <row r="191">
          <cell r="B191">
            <v>0</v>
          </cell>
        </row>
        <row r="192">
          <cell r="B192">
            <v>179522</v>
          </cell>
        </row>
        <row r="193">
          <cell r="B193">
            <v>22488928.5</v>
          </cell>
        </row>
        <row r="194">
          <cell r="B194">
            <v>125.27114644383838</v>
          </cell>
        </row>
        <row r="195">
          <cell r="B195">
            <v>0</v>
          </cell>
        </row>
        <row r="196">
          <cell r="B196">
            <v>0</v>
          </cell>
        </row>
        <row r="197">
          <cell r="B197">
            <v>0</v>
          </cell>
        </row>
        <row r="198">
          <cell r="B198">
            <v>0</v>
          </cell>
        </row>
        <row r="199">
          <cell r="B199">
            <v>0</v>
          </cell>
        </row>
        <row r="200">
          <cell r="B200">
            <v>0</v>
          </cell>
        </row>
        <row r="201">
          <cell r="B201">
            <v>103403</v>
          </cell>
        </row>
        <row r="202">
          <cell r="B202">
            <v>2973625</v>
          </cell>
        </row>
        <row r="203">
          <cell r="B203">
            <v>28.757628849046213</v>
          </cell>
        </row>
        <row r="204">
          <cell r="B204">
            <v>0</v>
          </cell>
        </row>
        <row r="205">
          <cell r="B205">
            <v>0</v>
          </cell>
        </row>
        <row r="206">
          <cell r="B206">
            <v>0</v>
          </cell>
        </row>
        <row r="207">
          <cell r="B207">
            <v>92756</v>
          </cell>
        </row>
        <row r="208">
          <cell r="B208">
            <v>173144</v>
          </cell>
        </row>
        <row r="209">
          <cell r="B209">
            <v>0</v>
          </cell>
        </row>
        <row r="210">
          <cell r="B210">
            <v>0</v>
          </cell>
        </row>
        <row r="211">
          <cell r="B211">
            <v>461958</v>
          </cell>
        </row>
        <row r="212">
          <cell r="B212">
            <v>587454</v>
          </cell>
        </row>
        <row r="213">
          <cell r="B213">
            <v>24899479.445115753</v>
          </cell>
        </row>
        <row r="214">
          <cell r="B214">
            <v>382620</v>
          </cell>
        </row>
        <row r="215">
          <cell r="B215">
            <v>112859.96005611369</v>
          </cell>
        </row>
        <row r="216">
          <cell r="B216">
            <v>25394959.405171867</v>
          </cell>
        </row>
        <row r="217">
          <cell r="B217">
            <v>11429560</v>
          </cell>
        </row>
        <row r="218">
          <cell r="B218">
            <v>727858</v>
          </cell>
        </row>
        <row r="219">
          <cell r="B219">
            <v>3537744</v>
          </cell>
        </row>
        <row r="220">
          <cell r="B220">
            <v>845372</v>
          </cell>
        </row>
        <row r="221">
          <cell r="B221">
            <v>3700000</v>
          </cell>
        </row>
        <row r="222">
          <cell r="B222">
            <v>410463</v>
          </cell>
        </row>
        <row r="223">
          <cell r="B223">
            <v>139664</v>
          </cell>
        </row>
        <row r="224">
          <cell r="B224">
            <v>0</v>
          </cell>
        </row>
        <row r="225">
          <cell r="B225">
            <v>0</v>
          </cell>
        </row>
        <row r="226">
          <cell r="B226">
            <v>750000</v>
          </cell>
        </row>
        <row r="227">
          <cell r="B227">
            <v>160000</v>
          </cell>
        </row>
        <row r="228">
          <cell r="B228">
            <v>150000</v>
          </cell>
        </row>
        <row r="229">
          <cell r="B229">
            <v>101091</v>
          </cell>
        </row>
        <row r="230">
          <cell r="B230">
            <v>1741144.3845837666</v>
          </cell>
        </row>
        <row r="231">
          <cell r="B231">
            <v>23692896.384583768</v>
          </cell>
        </row>
        <row r="232">
          <cell r="B232">
            <v>1702063.0205881</v>
          </cell>
        </row>
        <row r="233">
          <cell r="B233">
            <v>578701</v>
          </cell>
        </row>
        <row r="234">
          <cell r="B234">
            <v>1123362.0205881</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48443101</v>
          </cell>
        </row>
        <row r="244">
          <cell r="B244">
            <v>30029859</v>
          </cell>
        </row>
        <row r="245">
          <cell r="B245">
            <v>29000</v>
          </cell>
        </row>
        <row r="246">
          <cell r="B246">
            <v>0</v>
          </cell>
        </row>
        <row r="247">
          <cell r="B247">
            <v>2.5</v>
          </cell>
        </row>
        <row r="248">
          <cell r="B248">
            <v>2.3565874075284365</v>
          </cell>
        </row>
        <row r="249">
          <cell r="B249">
            <v>400</v>
          </cell>
        </row>
        <row r="250">
          <cell r="B250">
            <v>8</v>
          </cell>
        </row>
        <row r="251">
          <cell r="B251">
            <v>-2</v>
          </cell>
        </row>
        <row r="252">
          <cell r="B252">
            <v>-1</v>
          </cell>
        </row>
        <row r="253">
          <cell r="B253">
            <v>-1</v>
          </cell>
        </row>
        <row r="254">
          <cell r="B254">
            <v>51072.522982635346</v>
          </cell>
        </row>
        <row r="255">
          <cell r="B255">
            <v>0</v>
          </cell>
        </row>
        <row r="256">
          <cell r="B256">
            <v>-4140.7867494823868</v>
          </cell>
        </row>
        <row r="257">
          <cell r="B257">
            <v>48840.048840048883</v>
          </cell>
        </row>
        <row r="258">
          <cell r="B258">
            <v>17088.174982911842</v>
          </cell>
        </row>
        <row r="259">
          <cell r="B259">
            <v>5</v>
          </cell>
        </row>
        <row r="260">
          <cell r="B260">
            <v>13.962166520847751</v>
          </cell>
        </row>
        <row r="261">
          <cell r="B261">
            <v>22.805477191414695</v>
          </cell>
        </row>
        <row r="262">
          <cell r="B262">
            <v>88</v>
          </cell>
        </row>
        <row r="263">
          <cell r="B263">
            <v>87</v>
          </cell>
        </row>
        <row r="264">
          <cell r="B264">
            <v>306316</v>
          </cell>
        </row>
        <row r="265">
          <cell r="B265">
            <v>306617</v>
          </cell>
        </row>
        <row r="266">
          <cell r="B266">
            <v>3</v>
          </cell>
        </row>
        <row r="267">
          <cell r="B267">
            <v>6</v>
          </cell>
        </row>
        <row r="268">
          <cell r="B268">
            <v>735158.4</v>
          </cell>
        </row>
        <row r="269">
          <cell r="B269">
            <v>919851</v>
          </cell>
        </row>
        <row r="270">
          <cell r="B270">
            <v>431954.12793433759</v>
          </cell>
        </row>
        <row r="271">
          <cell r="B271">
            <v>0.78586544121906055</v>
          </cell>
        </row>
        <row r="272">
          <cell r="B272">
            <v>0.91840041541833151</v>
          </cell>
        </row>
        <row r="273">
          <cell r="B273">
            <v>0.3950518820579132</v>
          </cell>
        </row>
        <row r="274">
          <cell r="B274">
            <v>0.36207898140975686</v>
          </cell>
        </row>
        <row r="275">
          <cell r="B275">
            <v>0.46476692006813314</v>
          </cell>
        </row>
        <row r="276">
          <cell r="B276">
            <v>0.42597527224677278</v>
          </cell>
        </row>
        <row r="277">
          <cell r="B277">
            <v>1383625.0205881</v>
          </cell>
        </row>
        <row r="278">
          <cell r="B278">
            <v>0.76020078838452143</v>
          </cell>
        </row>
        <row r="279">
          <cell r="B279">
            <v>0.43188299505434219</v>
          </cell>
        </row>
        <row r="280">
          <cell r="B280">
            <v>0.56811700494565787</v>
          </cell>
        </row>
        <row r="281">
          <cell r="B281">
            <v>6.0191999999999996E-2</v>
          </cell>
        </row>
        <row r="282">
          <cell r="B282">
            <v>0.11140301182576783</v>
          </cell>
        </row>
        <row r="283">
          <cell r="B283">
            <v>18413242</v>
          </cell>
        </row>
        <row r="284">
          <cell r="B284">
            <v>24221550.781510495</v>
          </cell>
        </row>
        <row r="285">
          <cell r="B285">
            <v>951670.89265376236</v>
          </cell>
        </row>
        <row r="286">
          <cell r="B286">
            <v>0</v>
          </cell>
        </row>
        <row r="287">
          <cell r="B287">
            <v>0</v>
          </cell>
        </row>
        <row r="288">
          <cell r="B288">
            <v>0</v>
          </cell>
        </row>
        <row r="289">
          <cell r="B289">
            <v>431954.12793433759</v>
          </cell>
        </row>
        <row r="290">
          <cell r="B290">
            <v>8.9285846658691881E-2</v>
          </cell>
        </row>
        <row r="291">
          <cell r="B291">
            <v>0.12981182084582704</v>
          </cell>
        </row>
      </sheetData>
      <sheetData sheetId="15">
        <row r="3">
          <cell r="B3">
            <v>262888</v>
          </cell>
          <cell r="C3">
            <v>107928</v>
          </cell>
          <cell r="D3">
            <v>87144</v>
          </cell>
          <cell r="E3">
            <v>167707</v>
          </cell>
          <cell r="F3">
            <v>218310</v>
          </cell>
          <cell r="G3">
            <v>585269</v>
          </cell>
          <cell r="H3">
            <v>1429246</v>
          </cell>
        </row>
        <row r="4">
          <cell r="B4">
            <v>262888</v>
          </cell>
          <cell r="C4">
            <v>107928</v>
          </cell>
          <cell r="D4">
            <v>87144</v>
          </cell>
          <cell r="E4">
            <v>167707</v>
          </cell>
          <cell r="F4">
            <v>218310</v>
          </cell>
          <cell r="G4">
            <v>585269</v>
          </cell>
          <cell r="H4">
            <v>1429246</v>
          </cell>
        </row>
        <row r="5">
          <cell r="B5">
            <v>0</v>
          </cell>
          <cell r="C5">
            <v>0</v>
          </cell>
          <cell r="D5">
            <v>87144</v>
          </cell>
          <cell r="E5">
            <v>0</v>
          </cell>
          <cell r="F5">
            <v>0</v>
          </cell>
          <cell r="G5">
            <v>0</v>
          </cell>
        </row>
        <row r="6">
          <cell r="B6">
            <v>262888</v>
          </cell>
          <cell r="C6">
            <v>107928</v>
          </cell>
          <cell r="D6">
            <v>0</v>
          </cell>
          <cell r="E6">
            <v>167707</v>
          </cell>
          <cell r="F6">
            <v>218310</v>
          </cell>
          <cell r="G6">
            <v>585269</v>
          </cell>
        </row>
        <row r="7">
          <cell r="B7">
            <v>0</v>
          </cell>
          <cell r="C7">
            <v>0</v>
          </cell>
          <cell r="D7">
            <v>1342102</v>
          </cell>
          <cell r="E7">
            <v>0</v>
          </cell>
          <cell r="F7">
            <v>0</v>
          </cell>
          <cell r="G7">
            <v>0</v>
          </cell>
        </row>
        <row r="8">
          <cell r="B8">
            <v>228971</v>
          </cell>
          <cell r="C8">
            <v>144527</v>
          </cell>
          <cell r="D8">
            <v>82752</v>
          </cell>
          <cell r="E8">
            <v>173963</v>
          </cell>
          <cell r="F8">
            <v>226355</v>
          </cell>
          <cell r="G8">
            <v>565187</v>
          </cell>
          <cell r="H8">
            <v>1421755</v>
          </cell>
        </row>
        <row r="9">
          <cell r="B9">
            <v>228971</v>
          </cell>
          <cell r="C9">
            <v>144527</v>
          </cell>
          <cell r="D9">
            <v>82752</v>
          </cell>
          <cell r="E9">
            <v>173963</v>
          </cell>
          <cell r="F9">
            <v>226355</v>
          </cell>
          <cell r="G9">
            <v>565187</v>
          </cell>
          <cell r="H9">
            <v>1421755</v>
          </cell>
        </row>
        <row r="10">
          <cell r="B10">
            <v>0</v>
          </cell>
          <cell r="C10">
            <v>0</v>
          </cell>
          <cell r="D10">
            <v>0</v>
          </cell>
          <cell r="E10">
            <v>0</v>
          </cell>
          <cell r="F10">
            <v>0</v>
          </cell>
          <cell r="G10">
            <v>565187</v>
          </cell>
        </row>
        <row r="11">
          <cell r="B11">
            <v>228971</v>
          </cell>
          <cell r="C11">
            <v>144527</v>
          </cell>
          <cell r="D11">
            <v>82752</v>
          </cell>
          <cell r="E11">
            <v>173963</v>
          </cell>
          <cell r="F11">
            <v>226355</v>
          </cell>
          <cell r="G11">
            <v>0</v>
          </cell>
        </row>
        <row r="12">
          <cell r="B12">
            <v>0</v>
          </cell>
          <cell r="C12">
            <v>0</v>
          </cell>
          <cell r="D12">
            <v>0</v>
          </cell>
          <cell r="E12">
            <v>0</v>
          </cell>
          <cell r="F12">
            <v>0</v>
          </cell>
          <cell r="G12">
            <v>856568</v>
          </cell>
        </row>
        <row r="13">
          <cell r="B13">
            <v>3960</v>
          </cell>
          <cell r="C13">
            <v>382.5</v>
          </cell>
          <cell r="D13">
            <v>315</v>
          </cell>
          <cell r="E13">
            <v>34.200000000000003</v>
          </cell>
          <cell r="F13">
            <v>45.9</v>
          </cell>
          <cell r="G13">
            <v>41.4</v>
          </cell>
        </row>
        <row r="14">
          <cell r="B14">
            <v>4050</v>
          </cell>
          <cell r="C14">
            <v>396</v>
          </cell>
          <cell r="D14">
            <v>360</v>
          </cell>
          <cell r="E14">
            <v>31.95</v>
          </cell>
          <cell r="F14">
            <v>43.2</v>
          </cell>
          <cell r="G14">
            <v>37.799999999999997</v>
          </cell>
        </row>
        <row r="15">
          <cell r="B15">
            <v>3960</v>
          </cell>
          <cell r="C15">
            <v>382.5</v>
          </cell>
          <cell r="D15">
            <v>315</v>
          </cell>
          <cell r="E15">
            <v>34.200000000000003</v>
          </cell>
          <cell r="F15">
            <v>45.9</v>
          </cell>
          <cell r="G15">
            <v>41.4</v>
          </cell>
        </row>
        <row r="16">
          <cell r="B16">
            <v>4050</v>
          </cell>
          <cell r="C16">
            <v>396</v>
          </cell>
          <cell r="D16">
            <v>360</v>
          </cell>
          <cell r="E16">
            <v>31.95</v>
          </cell>
          <cell r="F16">
            <v>43.2</v>
          </cell>
          <cell r="G16">
            <v>37.799999999999997</v>
          </cell>
        </row>
        <row r="17">
          <cell r="B17">
            <v>3960</v>
          </cell>
          <cell r="C17">
            <v>382.5</v>
          </cell>
          <cell r="D17">
            <v>315</v>
          </cell>
          <cell r="E17">
            <v>34.200000000000003</v>
          </cell>
          <cell r="F17">
            <v>45.9</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6030</v>
          </cell>
          <cell r="C23">
            <v>450</v>
          </cell>
          <cell r="D23">
            <v>472.5</v>
          </cell>
          <cell r="E23">
            <v>38.700000000000003</v>
          </cell>
          <cell r="F23">
            <v>54</v>
          </cell>
          <cell r="G23">
            <v>49.5</v>
          </cell>
        </row>
        <row r="24">
          <cell r="B24">
            <v>5490</v>
          </cell>
          <cell r="C24">
            <v>369</v>
          </cell>
          <cell r="D24">
            <v>414</v>
          </cell>
          <cell r="E24">
            <v>36</v>
          </cell>
          <cell r="F24">
            <v>50.4</v>
          </cell>
          <cell r="G24">
            <v>46.8</v>
          </cell>
        </row>
        <row r="25">
          <cell r="B25">
            <v>6030</v>
          </cell>
          <cell r="C25">
            <v>450</v>
          </cell>
          <cell r="D25">
            <v>472.5</v>
          </cell>
          <cell r="E25">
            <v>38.700000000000003</v>
          </cell>
          <cell r="F25">
            <v>54</v>
          </cell>
          <cell r="G25">
            <v>49.5</v>
          </cell>
        </row>
        <row r="26">
          <cell r="B26">
            <v>5490</v>
          </cell>
          <cell r="C26">
            <v>369</v>
          </cell>
          <cell r="D26">
            <v>414</v>
          </cell>
          <cell r="E26">
            <v>36</v>
          </cell>
          <cell r="F26">
            <v>50.4</v>
          </cell>
          <cell r="G26">
            <v>46.8</v>
          </cell>
        </row>
        <row r="27">
          <cell r="B27">
            <v>6030</v>
          </cell>
          <cell r="C27">
            <v>450</v>
          </cell>
          <cell r="D27">
            <v>472.5</v>
          </cell>
          <cell r="E27">
            <v>38.700000000000003</v>
          </cell>
          <cell r="F27">
            <v>54</v>
          </cell>
          <cell r="G27">
            <v>49.5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60000062</v>
          </cell>
          <cell r="C33">
            <v>2799996.6</v>
          </cell>
          <cell r="D33">
            <v>2499994.2000000002</v>
          </cell>
          <cell r="E33">
            <v>599999.4</v>
          </cell>
          <cell r="F33">
            <v>1349998.65</v>
          </cell>
          <cell r="G33">
            <v>2800000</v>
          </cell>
          <cell r="H33">
            <v>6740439</v>
          </cell>
        </row>
        <row r="34">
          <cell r="B34">
            <v>108999991</v>
          </cell>
          <cell r="C34">
            <v>5300008.5</v>
          </cell>
          <cell r="D34">
            <v>4700010.9000000004</v>
          </cell>
          <cell r="E34">
            <v>680000.1</v>
          </cell>
          <cell r="F34">
            <v>2349999.96</v>
          </cell>
          <cell r="G34">
            <v>3800000</v>
          </cell>
          <cell r="H34">
            <v>10234877</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12.5</v>
          </cell>
          <cell r="D47">
            <v>6.9</v>
          </cell>
          <cell r="E47">
            <v>0.65</v>
          </cell>
          <cell r="F47">
            <v>0.77</v>
          </cell>
          <cell r="G47">
            <v>1</v>
          </cell>
        </row>
        <row r="48">
          <cell r="B48">
            <v>87</v>
          </cell>
          <cell r="C48">
            <v>12.1</v>
          </cell>
          <cell r="D48">
            <v>6.9</v>
          </cell>
          <cell r="E48">
            <v>0.66</v>
          </cell>
          <cell r="F48">
            <v>0.79</v>
          </cell>
          <cell r="G48">
            <v>1</v>
          </cell>
        </row>
        <row r="49">
          <cell r="B49">
            <v>89</v>
          </cell>
          <cell r="C49">
            <v>12.3</v>
          </cell>
          <cell r="D49">
            <v>6.9</v>
          </cell>
          <cell r="E49">
            <v>0.65</v>
          </cell>
          <cell r="F49">
            <v>0.77</v>
          </cell>
          <cell r="G49">
            <v>1</v>
          </cell>
        </row>
        <row r="50">
          <cell r="B50">
            <v>88</v>
          </cell>
          <cell r="C50">
            <v>12.9</v>
          </cell>
          <cell r="D50">
            <v>7.1</v>
          </cell>
          <cell r="E50">
            <v>0.66</v>
          </cell>
          <cell r="F50">
            <v>0.79</v>
          </cell>
          <cell r="G50">
            <v>1</v>
          </cell>
        </row>
        <row r="51">
          <cell r="B51">
            <v>6.3910112359550686</v>
          </cell>
          <cell r="C51">
            <v>12.848780487804889</v>
          </cell>
          <cell r="D51">
            <v>10.718840579710132</v>
          </cell>
          <cell r="E51">
            <v>9.2553846153846209</v>
          </cell>
          <cell r="F51">
            <v>10.394805194805201</v>
          </cell>
          <cell r="G51">
            <v>7.6</v>
          </cell>
        </row>
        <row r="52">
          <cell r="B52">
            <v>22745637.065232947</v>
          </cell>
          <cell r="C52">
            <v>15188210.151766561</v>
          </cell>
          <cell r="D52">
            <v>5273812.6915849298</v>
          </cell>
          <cell r="E52">
            <v>8222725.927317746</v>
          </cell>
          <cell r="F52">
            <v>5702297.4527420551</v>
          </cell>
          <cell r="G52">
            <v>0</v>
          </cell>
          <cell r="H52">
            <v>0</v>
          </cell>
          <cell r="I52">
            <v>0</v>
          </cell>
          <cell r="J52">
            <v>0</v>
          </cell>
          <cell r="K52">
            <v>0</v>
          </cell>
        </row>
        <row r="53">
          <cell r="B53">
            <v>8900533</v>
          </cell>
          <cell r="C53">
            <v>10716733</v>
          </cell>
          <cell r="D53">
            <v>12357061</v>
          </cell>
          <cell r="E53">
            <v>11576722</v>
          </cell>
          <cell r="F53">
            <v>9723829</v>
          </cell>
          <cell r="G53">
            <v>0</v>
          </cell>
          <cell r="H53">
            <v>0</v>
          </cell>
          <cell r="I53">
            <v>0</v>
          </cell>
          <cell r="J53">
            <v>0</v>
          </cell>
          <cell r="K53">
            <v>0</v>
          </cell>
        </row>
        <row r="54">
          <cell r="B54">
            <v>1241885</v>
          </cell>
          <cell r="C54">
            <v>1786630</v>
          </cell>
          <cell r="D54">
            <v>3824514</v>
          </cell>
          <cell r="E54">
            <v>2098761</v>
          </cell>
          <cell r="F54">
            <v>3329495</v>
          </cell>
          <cell r="G54">
            <v>0</v>
          </cell>
          <cell r="H54">
            <v>0</v>
          </cell>
          <cell r="I54">
            <v>0</v>
          </cell>
          <cell r="J54">
            <v>0</v>
          </cell>
          <cell r="K54">
            <v>0</v>
          </cell>
        </row>
        <row r="55">
          <cell r="B55">
            <v>2979281</v>
          </cell>
          <cell r="C55">
            <v>3930899</v>
          </cell>
          <cell r="D55">
            <v>5805244</v>
          </cell>
          <cell r="E55">
            <v>5362758</v>
          </cell>
          <cell r="F55">
            <v>6130757</v>
          </cell>
          <cell r="G55">
            <v>0</v>
          </cell>
          <cell r="H55">
            <v>0</v>
          </cell>
          <cell r="I55">
            <v>0</v>
          </cell>
          <cell r="J55">
            <v>0</v>
          </cell>
          <cell r="K55">
            <v>0</v>
          </cell>
        </row>
        <row r="56">
          <cell r="B56">
            <v>4221166</v>
          </cell>
          <cell r="C56">
            <v>5717529</v>
          </cell>
          <cell r="D56">
            <v>9629758</v>
          </cell>
          <cell r="E56">
            <v>7461519</v>
          </cell>
          <cell r="F56">
            <v>9460252</v>
          </cell>
          <cell r="G56">
            <v>0</v>
          </cell>
          <cell r="H56">
            <v>0</v>
          </cell>
          <cell r="I56">
            <v>0</v>
          </cell>
          <cell r="J56">
            <v>0</v>
          </cell>
          <cell r="K56">
            <v>0</v>
          </cell>
        </row>
        <row r="57">
          <cell r="B57">
            <v>1674244</v>
          </cell>
          <cell r="C57">
            <v>1895250</v>
          </cell>
          <cell r="D57">
            <v>1759125</v>
          </cell>
          <cell r="E57">
            <v>2005420</v>
          </cell>
          <cell r="F57">
            <v>1852728</v>
          </cell>
          <cell r="G57">
            <v>534877</v>
          </cell>
          <cell r="H57">
            <v>534877</v>
          </cell>
          <cell r="I57">
            <v>534877</v>
          </cell>
          <cell r="J57">
            <v>534877</v>
          </cell>
          <cell r="K57">
            <v>534877</v>
          </cell>
        </row>
        <row r="58">
          <cell r="B58">
            <v>4839796</v>
          </cell>
          <cell r="C58">
            <v>5011601</v>
          </cell>
          <cell r="D58">
            <v>4839795</v>
          </cell>
          <cell r="E58">
            <v>5148758</v>
          </cell>
          <cell r="F58">
            <v>5086670</v>
          </cell>
          <cell r="G58">
            <v>4599559</v>
          </cell>
          <cell r="H58">
            <v>3127700</v>
          </cell>
          <cell r="I58">
            <v>2943718</v>
          </cell>
          <cell r="J58">
            <v>4047611</v>
          </cell>
          <cell r="K58">
            <v>4415577</v>
          </cell>
        </row>
        <row r="59">
          <cell r="B59">
            <v>6055692</v>
          </cell>
          <cell r="C59">
            <v>6097650</v>
          </cell>
          <cell r="D59">
            <v>6055692</v>
          </cell>
          <cell r="E59">
            <v>6097650</v>
          </cell>
          <cell r="F59">
            <v>6822455</v>
          </cell>
          <cell r="G59">
            <v>3679648</v>
          </cell>
          <cell r="H59">
            <v>4415577</v>
          </cell>
          <cell r="I59">
            <v>4047611</v>
          </cell>
          <cell r="J59">
            <v>2943718</v>
          </cell>
          <cell r="K59">
            <v>3127700</v>
          </cell>
        </row>
        <row r="60">
          <cell r="B60">
            <v>10895488</v>
          </cell>
          <cell r="C60">
            <v>11109251</v>
          </cell>
          <cell r="D60">
            <v>10895487</v>
          </cell>
          <cell r="E60">
            <v>11246408</v>
          </cell>
          <cell r="F60">
            <v>11909125</v>
          </cell>
          <cell r="G60">
            <v>8279207</v>
          </cell>
          <cell r="H60">
            <v>7543277</v>
          </cell>
          <cell r="I60">
            <v>6991329</v>
          </cell>
          <cell r="J60">
            <v>6991329</v>
          </cell>
          <cell r="K60">
            <v>7543277</v>
          </cell>
        </row>
        <row r="61">
          <cell r="B61">
            <v>48437068.065232947</v>
          </cell>
          <cell r="C61">
            <v>44626973.151766561</v>
          </cell>
          <cell r="D61">
            <v>39915243.69158493</v>
          </cell>
          <cell r="E61">
            <v>40512794.927317746</v>
          </cell>
          <cell r="F61">
            <v>38648231.452742055</v>
          </cell>
          <cell r="G61">
            <v>0</v>
          </cell>
          <cell r="H61">
            <v>0</v>
          </cell>
          <cell r="I61">
            <v>0</v>
          </cell>
          <cell r="J61">
            <v>0</v>
          </cell>
          <cell r="K61">
            <v>0</v>
          </cell>
        </row>
        <row r="62">
          <cell r="B62">
            <v>4750000</v>
          </cell>
          <cell r="C62">
            <v>6874936.5</v>
          </cell>
          <cell r="D62">
            <v>6500000</v>
          </cell>
          <cell r="E62">
            <v>7343330.5</v>
          </cell>
          <cell r="F62">
            <v>7000000</v>
          </cell>
          <cell r="G62">
            <v>0</v>
          </cell>
          <cell r="H62">
            <v>0</v>
          </cell>
          <cell r="I62">
            <v>0</v>
          </cell>
          <cell r="J62">
            <v>0</v>
          </cell>
          <cell r="K62">
            <v>0</v>
          </cell>
        </row>
        <row r="63">
          <cell r="B63">
            <v>215034</v>
          </cell>
          <cell r="C63">
            <v>676442</v>
          </cell>
          <cell r="D63">
            <v>1366295</v>
          </cell>
          <cell r="E63">
            <v>718780</v>
          </cell>
          <cell r="F63">
            <v>311378</v>
          </cell>
          <cell r="G63">
            <v>-2275739</v>
          </cell>
          <cell r="H63">
            <v>-1917058</v>
          </cell>
          <cell r="I63">
            <v>-1266414</v>
          </cell>
          <cell r="J63">
            <v>-1112305</v>
          </cell>
          <cell r="K63">
            <v>-1638729</v>
          </cell>
        </row>
        <row r="64">
          <cell r="B64">
            <v>18833064</v>
          </cell>
          <cell r="C64">
            <v>19079134</v>
          </cell>
          <cell r="D64">
            <v>18829110</v>
          </cell>
          <cell r="E64">
            <v>19577619</v>
          </cell>
          <cell r="F64">
            <v>19885961</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23638970.065232947</v>
          </cell>
          <cell r="C66">
            <v>16996460.651766561</v>
          </cell>
          <cell r="D66">
            <v>12219838.69158493</v>
          </cell>
          <cell r="E66">
            <v>11873065.427317746</v>
          </cell>
          <cell r="F66">
            <v>10450892.452742055</v>
          </cell>
          <cell r="G66">
            <v>16104038</v>
          </cell>
          <cell r="H66">
            <v>16800303</v>
          </cell>
          <cell r="I66">
            <v>18063313</v>
          </cell>
          <cell r="J66">
            <v>18363480</v>
          </cell>
          <cell r="K66">
            <v>17340588</v>
          </cell>
        </row>
        <row r="67">
          <cell r="B67">
            <v>48437068.065232947</v>
          </cell>
          <cell r="C67">
            <v>44626973.151766561</v>
          </cell>
          <cell r="D67">
            <v>39915243.69158493</v>
          </cell>
          <cell r="E67">
            <v>40512794.927317746</v>
          </cell>
          <cell r="F67">
            <v>38648231.452742055</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23623590.118123073</v>
          </cell>
          <cell r="C69">
            <v>26234391.015860811</v>
          </cell>
          <cell r="D69">
            <v>32972885.593008414</v>
          </cell>
          <cell r="E69">
            <v>32313584.981193103</v>
          </cell>
          <cell r="F69">
            <v>26741453.893419959</v>
          </cell>
          <cell r="G69">
            <v>0</v>
          </cell>
          <cell r="H69">
            <v>0</v>
          </cell>
          <cell r="I69">
            <v>0</v>
          </cell>
          <cell r="J69">
            <v>0</v>
          </cell>
          <cell r="K69">
            <v>0</v>
          </cell>
        </row>
        <row r="70">
          <cell r="B70">
            <v>417419.28372245282</v>
          </cell>
          <cell r="C70">
            <v>1313091.8852206208</v>
          </cell>
          <cell r="D70">
            <v>2652218.6166886389</v>
          </cell>
          <cell r="E70">
            <v>1904372.5401700139</v>
          </cell>
          <cell r="F70">
            <v>604439.55354310945</v>
          </cell>
          <cell r="G70">
            <v>-122431</v>
          </cell>
          <cell r="H70">
            <v>-116282</v>
          </cell>
          <cell r="I70">
            <v>-111672</v>
          </cell>
          <cell r="J70">
            <v>-111672</v>
          </cell>
          <cell r="K70">
            <v>-116282</v>
          </cell>
        </row>
        <row r="71">
          <cell r="B71">
            <v>1.0023035312551565</v>
          </cell>
          <cell r="C71">
            <v>1.00119217200511</v>
          </cell>
          <cell r="D71">
            <v>0.99814963578018512</v>
          </cell>
          <cell r="E71">
            <v>1.0002050251793635</v>
          </cell>
          <cell r="F71">
            <v>0.99814963578018512</v>
          </cell>
          <cell r="G71">
            <v>0</v>
          </cell>
          <cell r="H71">
            <v>0</v>
          </cell>
          <cell r="I71">
            <v>0</v>
          </cell>
          <cell r="J71">
            <v>0</v>
          </cell>
          <cell r="K71">
            <v>0</v>
          </cell>
        </row>
        <row r="72">
          <cell r="B72">
            <v>1.0016050802359022</v>
          </cell>
          <cell r="C72">
            <v>0.999278360668578</v>
          </cell>
          <cell r="D72">
            <v>0.99678831322374917</v>
          </cell>
          <cell r="E72">
            <v>1.0047507984077482</v>
          </cell>
          <cell r="F72">
            <v>0.99757744746402177</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29000</v>
          </cell>
        </row>
        <row r="80">
          <cell r="B80">
            <v>29000</v>
          </cell>
        </row>
        <row r="81">
          <cell r="B81">
            <v>0</v>
          </cell>
        </row>
        <row r="82">
          <cell r="B82">
            <v>0</v>
          </cell>
        </row>
        <row r="83">
          <cell r="B83">
            <v>0</v>
          </cell>
        </row>
        <row r="84">
          <cell r="B84">
            <v>0</v>
          </cell>
        </row>
        <row r="85">
          <cell r="B85">
            <v>46863</v>
          </cell>
        </row>
        <row r="86">
          <cell r="B86">
            <v>16825</v>
          </cell>
        </row>
        <row r="87">
          <cell r="B87">
            <v>14103</v>
          </cell>
        </row>
        <row r="88">
          <cell r="B88">
            <v>25579</v>
          </cell>
        </row>
        <row r="89">
          <cell r="B89">
            <v>35258</v>
          </cell>
        </row>
        <row r="90">
          <cell r="B90">
            <v>86938</v>
          </cell>
        </row>
        <row r="91">
          <cell r="B91">
            <v>46863</v>
          </cell>
        </row>
        <row r="92">
          <cell r="B92">
            <v>16825</v>
          </cell>
        </row>
        <row r="93">
          <cell r="B93">
            <v>14103</v>
          </cell>
        </row>
        <row r="94">
          <cell r="B94">
            <v>25579</v>
          </cell>
        </row>
        <row r="95">
          <cell r="B95">
            <v>35258</v>
          </cell>
        </row>
        <row r="96">
          <cell r="B96">
            <v>86938</v>
          </cell>
        </row>
        <row r="97">
          <cell r="B97">
            <v>0</v>
          </cell>
        </row>
        <row r="98">
          <cell r="B98">
            <v>0</v>
          </cell>
        </row>
        <row r="99">
          <cell r="B99">
            <v>0</v>
          </cell>
        </row>
        <row r="100">
          <cell r="B100">
            <v>0</v>
          </cell>
        </row>
        <row r="101">
          <cell r="B101">
            <v>0</v>
          </cell>
        </row>
        <row r="102">
          <cell r="B102">
            <v>0</v>
          </cell>
        </row>
        <row r="103">
          <cell r="B103">
            <v>185577480</v>
          </cell>
        </row>
        <row r="104">
          <cell r="B104">
            <v>6435562.5</v>
          </cell>
        </row>
        <row r="105">
          <cell r="B105">
            <v>4442445</v>
          </cell>
        </row>
        <row r="106">
          <cell r="B106">
            <v>874801.8</v>
          </cell>
        </row>
        <row r="107">
          <cell r="B107">
            <v>1618342.2</v>
          </cell>
        </row>
        <row r="108">
          <cell r="B108">
            <v>3599233.2</v>
          </cell>
        </row>
        <row r="109">
          <cell r="B109">
            <v>1885.6699700561944</v>
          </cell>
        </row>
        <row r="110">
          <cell r="B110">
            <v>275.36382732237291</v>
          </cell>
        </row>
        <row r="111">
          <cell r="B111">
            <v>146.19239093694091</v>
          </cell>
        </row>
        <row r="112">
          <cell r="B112">
            <v>14.16174697232052</v>
          </cell>
        </row>
        <row r="113">
          <cell r="B113">
            <v>16.77622333644123</v>
          </cell>
        </row>
        <row r="114">
          <cell r="B114">
            <v>21.78730303433926</v>
          </cell>
        </row>
        <row r="115">
          <cell r="B115">
            <v>10000040</v>
          </cell>
        </row>
        <row r="116">
          <cell r="B116">
            <v>399996</v>
          </cell>
        </row>
        <row r="117">
          <cell r="B117">
            <v>299998.2</v>
          </cell>
        </row>
        <row r="118">
          <cell r="B118">
            <v>99999.9</v>
          </cell>
        </row>
        <row r="119">
          <cell r="B119">
            <v>249999.75</v>
          </cell>
        </row>
        <row r="120">
          <cell r="B120">
            <v>400000</v>
          </cell>
        </row>
        <row r="121">
          <cell r="B121">
            <v>16701973.199999997</v>
          </cell>
        </row>
        <row r="122">
          <cell r="B122">
            <v>444053.81249999994</v>
          </cell>
        </row>
        <row r="123">
          <cell r="B123">
            <v>0</v>
          </cell>
        </row>
        <row r="124">
          <cell r="B124">
            <v>100602.20700000002</v>
          </cell>
        </row>
        <row r="125">
          <cell r="B125">
            <v>186109.353</v>
          </cell>
        </row>
        <row r="126">
          <cell r="B126">
            <v>206955.90899999999</v>
          </cell>
        </row>
        <row r="127">
          <cell r="B127">
            <v>37383</v>
          </cell>
        </row>
        <row r="128">
          <cell r="B128">
            <v>20305</v>
          </cell>
        </row>
        <row r="129">
          <cell r="B129">
            <v>11641</v>
          </cell>
        </row>
        <row r="130">
          <cell r="B130">
            <v>29831</v>
          </cell>
        </row>
        <row r="131">
          <cell r="B131">
            <v>39822</v>
          </cell>
        </row>
        <row r="132">
          <cell r="B132">
            <v>94605</v>
          </cell>
        </row>
        <row r="133">
          <cell r="B133">
            <v>37383</v>
          </cell>
        </row>
        <row r="134">
          <cell r="B134">
            <v>20305</v>
          </cell>
        </row>
        <row r="135">
          <cell r="B135">
            <v>11641</v>
          </cell>
        </row>
        <row r="136">
          <cell r="B136">
            <v>29831</v>
          </cell>
        </row>
        <row r="137">
          <cell r="B137">
            <v>39822</v>
          </cell>
        </row>
        <row r="138">
          <cell r="B138">
            <v>94605</v>
          </cell>
        </row>
        <row r="139">
          <cell r="B139">
            <v>0</v>
          </cell>
        </row>
        <row r="140">
          <cell r="B140">
            <v>0</v>
          </cell>
        </row>
        <row r="141">
          <cell r="B141">
            <v>0</v>
          </cell>
        </row>
        <row r="142">
          <cell r="B142">
            <v>0</v>
          </cell>
        </row>
        <row r="143">
          <cell r="B143">
            <v>0</v>
          </cell>
        </row>
        <row r="144">
          <cell r="B144">
            <v>0</v>
          </cell>
        </row>
        <row r="145">
          <cell r="B145">
            <v>225419490</v>
          </cell>
        </row>
        <row r="146">
          <cell r="B146">
            <v>9137250</v>
          </cell>
        </row>
        <row r="147">
          <cell r="B147">
            <v>5500372.5000000009</v>
          </cell>
        </row>
        <row r="148">
          <cell r="B148">
            <v>1154459.7</v>
          </cell>
        </row>
        <row r="149">
          <cell r="B149">
            <v>2150388</v>
          </cell>
        </row>
        <row r="150">
          <cell r="B150">
            <v>4682947.5</v>
          </cell>
        </row>
        <row r="151">
          <cell r="B151">
            <v>2821.624381787874</v>
          </cell>
        </row>
        <row r="152">
          <cell r="B152">
            <v>382.57483029203206</v>
          </cell>
        </row>
        <row r="153">
          <cell r="B153">
            <v>218.75514870040823</v>
          </cell>
        </row>
        <row r="154">
          <cell r="B154">
            <v>20.412369080473237</v>
          </cell>
        </row>
        <row r="155">
          <cell r="B155">
            <v>24.180806449175989</v>
          </cell>
        </row>
        <row r="156">
          <cell r="B156">
            <v>31.103644739189598</v>
          </cell>
        </row>
        <row r="157">
          <cell r="B157">
            <v>23000003</v>
          </cell>
        </row>
        <row r="158">
          <cell r="B158">
            <v>1100001.3</v>
          </cell>
        </row>
        <row r="159">
          <cell r="B159">
            <v>900001.5</v>
          </cell>
        </row>
        <row r="160">
          <cell r="B160">
            <v>160000.1</v>
          </cell>
        </row>
        <row r="161">
          <cell r="B161">
            <v>650000.12</v>
          </cell>
        </row>
        <row r="162">
          <cell r="B162">
            <v>900000</v>
          </cell>
        </row>
        <row r="163">
          <cell r="B163">
            <v>20287754.099999998</v>
          </cell>
        </row>
        <row r="164">
          <cell r="B164">
            <v>0</v>
          </cell>
        </row>
        <row r="165">
          <cell r="B165">
            <v>506034.27</v>
          </cell>
        </row>
        <row r="166">
          <cell r="B166">
            <v>132762.86550000001</v>
          </cell>
        </row>
        <row r="167">
          <cell r="B167">
            <v>247294.62</v>
          </cell>
        </row>
        <row r="168">
          <cell r="B168">
            <v>0</v>
          </cell>
        </row>
        <row r="169">
          <cell r="B169">
            <v>3</v>
          </cell>
        </row>
        <row r="170">
          <cell r="B170">
            <v>6</v>
          </cell>
        </row>
        <row r="171">
          <cell r="B171">
            <v>91494</v>
          </cell>
        </row>
        <row r="172">
          <cell r="B172">
            <v>8403627.3000000007</v>
          </cell>
        </row>
        <row r="173">
          <cell r="B173">
            <v>8846372.7000000011</v>
          </cell>
        </row>
        <row r="174">
          <cell r="B174">
            <v>306316</v>
          </cell>
        </row>
        <row r="175">
          <cell r="B175">
            <v>8403627.3000000007</v>
          </cell>
        </row>
        <row r="176">
          <cell r="B176">
            <v>29510161.5</v>
          </cell>
        </row>
        <row r="177">
          <cell r="B177">
            <v>302487</v>
          </cell>
        </row>
        <row r="178">
          <cell r="B178">
            <v>8323739.1000000015</v>
          </cell>
        </row>
        <row r="179">
          <cell r="B179">
            <v>29098597.200000003</v>
          </cell>
        </row>
        <row r="180">
          <cell r="B180">
            <v>226648</v>
          </cell>
        </row>
        <row r="181">
          <cell r="B181">
            <v>1826884</v>
          </cell>
        </row>
        <row r="182">
          <cell r="B182">
            <v>5173116</v>
          </cell>
        </row>
        <row r="183">
          <cell r="B183">
            <v>306617</v>
          </cell>
        </row>
        <row r="184">
          <cell r="B184">
            <v>1826884</v>
          </cell>
        </row>
        <row r="185">
          <cell r="B185">
            <v>6992547</v>
          </cell>
        </row>
        <row r="186">
          <cell r="B186">
            <v>302785</v>
          </cell>
        </row>
        <row r="187">
          <cell r="B187">
            <v>1819220</v>
          </cell>
        </row>
        <row r="188">
          <cell r="B188">
            <v>6899865</v>
          </cell>
        </row>
        <row r="189">
          <cell r="B189">
            <v>0</v>
          </cell>
        </row>
        <row r="190">
          <cell r="B190">
            <v>0</v>
          </cell>
        </row>
        <row r="191">
          <cell r="B191">
            <v>0</v>
          </cell>
        </row>
        <row r="192">
          <cell r="B192">
            <v>45450</v>
          </cell>
        </row>
        <row r="193">
          <cell r="B193">
            <v>8569006.5</v>
          </cell>
        </row>
        <row r="194">
          <cell r="B194">
            <v>188.53695324283561</v>
          </cell>
        </row>
        <row r="195">
          <cell r="B195">
            <v>0</v>
          </cell>
        </row>
        <row r="196">
          <cell r="B196">
            <v>0</v>
          </cell>
        </row>
        <row r="197">
          <cell r="B197">
            <v>0</v>
          </cell>
        </row>
        <row r="198">
          <cell r="B198">
            <v>0</v>
          </cell>
        </row>
        <row r="199">
          <cell r="B199">
            <v>0</v>
          </cell>
        </row>
        <row r="200">
          <cell r="B200">
            <v>0</v>
          </cell>
        </row>
        <row r="201">
          <cell r="B201">
            <v>96464</v>
          </cell>
        </row>
        <row r="202">
          <cell r="B202">
            <v>2979281</v>
          </cell>
        </row>
        <row r="203">
          <cell r="B203">
            <v>30.884896403233206</v>
          </cell>
        </row>
        <row r="204">
          <cell r="B204">
            <v>0</v>
          </cell>
        </row>
        <row r="205">
          <cell r="B205">
            <v>0</v>
          </cell>
        </row>
        <row r="206">
          <cell r="B206">
            <v>0</v>
          </cell>
        </row>
        <row r="207">
          <cell r="B207">
            <v>88118</v>
          </cell>
        </row>
        <row r="208">
          <cell r="B208">
            <v>164487</v>
          </cell>
        </row>
        <row r="209">
          <cell r="B209">
            <v>0</v>
          </cell>
        </row>
        <row r="210">
          <cell r="B210">
            <v>0</v>
          </cell>
        </row>
        <row r="211">
          <cell r="B211">
            <v>434657.1</v>
          </cell>
        </row>
        <row r="212">
          <cell r="B212">
            <v>558081</v>
          </cell>
        </row>
        <row r="213">
          <cell r="B213">
            <v>23623590.118123073</v>
          </cell>
        </row>
        <row r="214">
          <cell r="B214">
            <v>362180</v>
          </cell>
        </row>
        <row r="215">
          <cell r="B215">
            <v>-170258.18488292056</v>
          </cell>
        </row>
        <row r="216">
          <cell r="B216">
            <v>23815511.933240153</v>
          </cell>
        </row>
        <row r="217">
          <cell r="B217">
            <v>11511724</v>
          </cell>
        </row>
        <row r="218">
          <cell r="B218">
            <v>687262.1</v>
          </cell>
        </row>
        <row r="219">
          <cell r="B219">
            <v>3535482</v>
          </cell>
        </row>
        <row r="220">
          <cell r="B220">
            <v>338378</v>
          </cell>
        </row>
        <row r="221">
          <cell r="B221">
            <v>3500000</v>
          </cell>
        </row>
        <row r="222">
          <cell r="B222">
            <v>419822</v>
          </cell>
        </row>
        <row r="223">
          <cell r="B223">
            <v>137917</v>
          </cell>
        </row>
        <row r="224">
          <cell r="B224">
            <v>0</v>
          </cell>
        </row>
        <row r="225">
          <cell r="B225">
            <v>0</v>
          </cell>
        </row>
        <row r="226">
          <cell r="B226">
            <v>1000000</v>
          </cell>
        </row>
        <row r="227">
          <cell r="B227">
            <v>160000</v>
          </cell>
        </row>
        <row r="228">
          <cell r="B228">
            <v>150000</v>
          </cell>
        </row>
        <row r="229">
          <cell r="B229">
            <v>88577</v>
          </cell>
        </row>
        <row r="230">
          <cell r="B230">
            <v>1653896.549517697</v>
          </cell>
        </row>
        <row r="231">
          <cell r="B231">
            <v>23183058.6495177</v>
          </cell>
        </row>
        <row r="232">
          <cell r="B232">
            <v>632453.28372245282</v>
          </cell>
        </row>
        <row r="233">
          <cell r="B233">
            <v>215034</v>
          </cell>
        </row>
        <row r="234">
          <cell r="B234">
            <v>417419.28372245282</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49277940</v>
          </cell>
        </row>
        <row r="244">
          <cell r="B244">
            <v>30444876</v>
          </cell>
        </row>
        <row r="245">
          <cell r="B245">
            <v>75000</v>
          </cell>
        </row>
        <row r="246">
          <cell r="B246">
            <v>0</v>
          </cell>
        </row>
        <row r="247">
          <cell r="B247">
            <v>2.6</v>
          </cell>
        </row>
        <row r="248">
          <cell r="B248">
            <v>2.6</v>
          </cell>
        </row>
        <row r="249">
          <cell r="B249">
            <v>400</v>
          </cell>
        </row>
        <row r="250">
          <cell r="B250">
            <v>8</v>
          </cell>
        </row>
        <row r="251">
          <cell r="B251">
            <v>-2</v>
          </cell>
        </row>
        <row r="252">
          <cell r="B252">
            <v>-1</v>
          </cell>
        </row>
        <row r="253">
          <cell r="B253">
            <v>-1</v>
          </cell>
        </row>
        <row r="254">
          <cell r="B254">
            <v>-103319.12695337724</v>
          </cell>
        </row>
        <row r="255">
          <cell r="B255">
            <v>-10750.520728347836</v>
          </cell>
        </row>
        <row r="256">
          <cell r="B256">
            <v>0</v>
          </cell>
        </row>
        <row r="257">
          <cell r="B257">
            <v>-23310.023310023331</v>
          </cell>
        </row>
        <row r="258">
          <cell r="B258">
            <v>-32878.513891172151</v>
          </cell>
        </row>
        <row r="259">
          <cell r="B259">
            <v>5</v>
          </cell>
        </row>
        <row r="260">
          <cell r="B260">
            <v>13.548992094969327</v>
          </cell>
        </row>
        <row r="261">
          <cell r="B261">
            <v>22.788001387122875</v>
          </cell>
        </row>
        <row r="262">
          <cell r="B262">
            <v>89</v>
          </cell>
        </row>
        <row r="263">
          <cell r="B263">
            <v>88</v>
          </cell>
        </row>
        <row r="264">
          <cell r="B264">
            <v>302487</v>
          </cell>
        </row>
        <row r="265">
          <cell r="B265">
            <v>302785</v>
          </cell>
        </row>
        <row r="266">
          <cell r="B266">
            <v>3</v>
          </cell>
        </row>
        <row r="267">
          <cell r="B267">
            <v>6</v>
          </cell>
        </row>
        <row r="268">
          <cell r="B268">
            <v>725968.8</v>
          </cell>
        </row>
        <row r="269">
          <cell r="B269">
            <v>908355</v>
          </cell>
        </row>
        <row r="270">
          <cell r="B270">
            <v>-268901.90498037077</v>
          </cell>
        </row>
        <row r="271">
          <cell r="B271">
            <v>0.7855351499545361</v>
          </cell>
        </row>
        <row r="272">
          <cell r="B272">
            <v>0.92312684208838103</v>
          </cell>
        </row>
        <row r="273">
          <cell r="B273">
            <v>0.37846579834800081</v>
          </cell>
        </row>
        <row r="274">
          <cell r="B274">
            <v>0.34690084699230034</v>
          </cell>
        </row>
        <row r="275">
          <cell r="B275">
            <v>0.44525388040941272</v>
          </cell>
        </row>
        <row r="276">
          <cell r="B276">
            <v>0.40811864352035332</v>
          </cell>
        </row>
        <row r="277">
          <cell r="B277">
            <v>701096.28372245282</v>
          </cell>
        </row>
        <row r="278">
          <cell r="B278">
            <v>0.76436084585266706</v>
          </cell>
        </row>
        <row r="279">
          <cell r="B279">
            <v>0.43322251661239541</v>
          </cell>
        </row>
        <row r="280">
          <cell r="B280">
            <v>0.56677748338760459</v>
          </cell>
        </row>
        <row r="281">
          <cell r="B281">
            <v>6.0191999999999996E-2</v>
          </cell>
        </row>
        <row r="282">
          <cell r="B282">
            <v>0.11146541268779001</v>
          </cell>
        </row>
        <row r="283">
          <cell r="B283">
            <v>18833064</v>
          </cell>
        </row>
        <row r="284">
          <cell r="B284">
            <v>24638970.065232947</v>
          </cell>
        </row>
        <row r="285">
          <cell r="B285">
            <v>969998.18870282359</v>
          </cell>
        </row>
        <row r="286">
          <cell r="B286">
            <v>0</v>
          </cell>
        </row>
        <row r="287">
          <cell r="B287">
            <v>0</v>
          </cell>
        </row>
        <row r="288">
          <cell r="B288">
            <v>0</v>
          </cell>
        </row>
        <row r="289">
          <cell r="B289">
            <v>-268901.90498037077</v>
          </cell>
        </row>
        <row r="290">
          <cell r="B290">
            <v>8.9252615807879687E-2</v>
          </cell>
        </row>
        <row r="291">
          <cell r="B291">
            <v>6.45100970127514E-2</v>
          </cell>
        </row>
      </sheetData>
      <sheetData sheetId="16">
        <row r="3">
          <cell r="B3">
            <v>266927</v>
          </cell>
          <cell r="C3">
            <v>123057</v>
          </cell>
          <cell r="D3">
            <v>93026</v>
          </cell>
          <cell r="E3">
            <v>186130</v>
          </cell>
          <cell r="F3">
            <v>210156</v>
          </cell>
          <cell r="G3">
            <v>540830</v>
          </cell>
          <cell r="H3">
            <v>1420126</v>
          </cell>
        </row>
        <row r="4">
          <cell r="B4">
            <v>266927</v>
          </cell>
          <cell r="C4">
            <v>123057</v>
          </cell>
          <cell r="D4">
            <v>93026</v>
          </cell>
          <cell r="E4">
            <v>186130</v>
          </cell>
          <cell r="F4">
            <v>210156</v>
          </cell>
          <cell r="G4">
            <v>540830</v>
          </cell>
          <cell r="H4">
            <v>1420126</v>
          </cell>
        </row>
        <row r="5">
          <cell r="B5">
            <v>0</v>
          </cell>
          <cell r="C5">
            <v>0</v>
          </cell>
          <cell r="D5">
            <v>93026</v>
          </cell>
          <cell r="E5">
            <v>0</v>
          </cell>
          <cell r="F5">
            <v>0</v>
          </cell>
          <cell r="G5">
            <v>0</v>
          </cell>
        </row>
        <row r="6">
          <cell r="B6">
            <v>266927</v>
          </cell>
          <cell r="C6">
            <v>123057</v>
          </cell>
          <cell r="D6">
            <v>0</v>
          </cell>
          <cell r="E6">
            <v>186130</v>
          </cell>
          <cell r="F6">
            <v>210156</v>
          </cell>
          <cell r="G6">
            <v>540830</v>
          </cell>
        </row>
        <row r="7">
          <cell r="B7">
            <v>0</v>
          </cell>
          <cell r="C7">
            <v>0</v>
          </cell>
          <cell r="D7">
            <v>1327100</v>
          </cell>
          <cell r="E7">
            <v>0</v>
          </cell>
          <cell r="F7">
            <v>0</v>
          </cell>
          <cell r="G7">
            <v>0</v>
          </cell>
        </row>
        <row r="8">
          <cell r="B8">
            <v>227823</v>
          </cell>
          <cell r="C8">
            <v>136217</v>
          </cell>
          <cell r="D8">
            <v>80222</v>
          </cell>
          <cell r="E8">
            <v>176191</v>
          </cell>
          <cell r="F8">
            <v>230065</v>
          </cell>
          <cell r="G8">
            <v>578593</v>
          </cell>
          <cell r="H8">
            <v>1429111</v>
          </cell>
        </row>
        <row r="9">
          <cell r="B9">
            <v>227823</v>
          </cell>
          <cell r="C9">
            <v>136217</v>
          </cell>
          <cell r="D9">
            <v>80222</v>
          </cell>
          <cell r="E9">
            <v>176191</v>
          </cell>
          <cell r="F9">
            <v>230065</v>
          </cell>
          <cell r="G9">
            <v>578593</v>
          </cell>
          <cell r="H9">
            <v>1429111</v>
          </cell>
        </row>
        <row r="10">
          <cell r="B10">
            <v>0</v>
          </cell>
          <cell r="C10">
            <v>0</v>
          </cell>
          <cell r="D10">
            <v>0</v>
          </cell>
          <cell r="E10">
            <v>0</v>
          </cell>
          <cell r="F10">
            <v>0</v>
          </cell>
          <cell r="G10">
            <v>578593</v>
          </cell>
        </row>
        <row r="11">
          <cell r="B11">
            <v>227823</v>
          </cell>
          <cell r="C11">
            <v>136217</v>
          </cell>
          <cell r="D11">
            <v>80222</v>
          </cell>
          <cell r="E11">
            <v>176191</v>
          </cell>
          <cell r="F11">
            <v>230065</v>
          </cell>
          <cell r="G11">
            <v>0</v>
          </cell>
        </row>
        <row r="12">
          <cell r="B12">
            <v>0</v>
          </cell>
          <cell r="C12">
            <v>0</v>
          </cell>
          <cell r="D12">
            <v>0</v>
          </cell>
          <cell r="E12">
            <v>0</v>
          </cell>
          <cell r="F12">
            <v>0</v>
          </cell>
          <cell r="G12">
            <v>850518</v>
          </cell>
        </row>
        <row r="13">
          <cell r="B13">
            <v>3960</v>
          </cell>
          <cell r="C13">
            <v>382.5</v>
          </cell>
          <cell r="D13">
            <v>315</v>
          </cell>
          <cell r="E13">
            <v>29.7</v>
          </cell>
          <cell r="F13">
            <v>45.9</v>
          </cell>
          <cell r="G13">
            <v>41.4</v>
          </cell>
        </row>
        <row r="14">
          <cell r="B14">
            <v>3960</v>
          </cell>
          <cell r="C14">
            <v>382.5</v>
          </cell>
          <cell r="D14">
            <v>315</v>
          </cell>
          <cell r="E14">
            <v>29.7</v>
          </cell>
          <cell r="F14">
            <v>45.9</v>
          </cell>
          <cell r="G14">
            <v>41.4</v>
          </cell>
        </row>
        <row r="15">
          <cell r="B15">
            <v>3960</v>
          </cell>
          <cell r="C15">
            <v>382.5</v>
          </cell>
          <cell r="D15">
            <v>315</v>
          </cell>
          <cell r="E15">
            <v>29.7</v>
          </cell>
          <cell r="F15">
            <v>45.9</v>
          </cell>
          <cell r="G15">
            <v>41.4</v>
          </cell>
        </row>
        <row r="16">
          <cell r="B16">
            <v>3960</v>
          </cell>
          <cell r="C16">
            <v>382.5</v>
          </cell>
          <cell r="D16">
            <v>315</v>
          </cell>
          <cell r="E16">
            <v>29.7</v>
          </cell>
          <cell r="F16">
            <v>45.9</v>
          </cell>
          <cell r="G16">
            <v>41.4</v>
          </cell>
        </row>
        <row r="17">
          <cell r="B17">
            <v>3960</v>
          </cell>
          <cell r="C17">
            <v>382.5</v>
          </cell>
          <cell r="D17">
            <v>315</v>
          </cell>
          <cell r="E17">
            <v>29.7</v>
          </cell>
          <cell r="F17">
            <v>45.9</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6030</v>
          </cell>
          <cell r="C23">
            <v>450</v>
          </cell>
          <cell r="D23">
            <v>472.5</v>
          </cell>
          <cell r="E23">
            <v>38.700000000000003</v>
          </cell>
          <cell r="F23">
            <v>54</v>
          </cell>
          <cell r="G23">
            <v>49.5</v>
          </cell>
        </row>
        <row r="24">
          <cell r="B24">
            <v>6030</v>
          </cell>
          <cell r="C24">
            <v>450</v>
          </cell>
          <cell r="D24">
            <v>472.5</v>
          </cell>
          <cell r="E24">
            <v>38.700000000000003</v>
          </cell>
          <cell r="F24">
            <v>54</v>
          </cell>
          <cell r="G24">
            <v>49.5</v>
          </cell>
        </row>
        <row r="25">
          <cell r="B25">
            <v>6030</v>
          </cell>
          <cell r="C25">
            <v>450</v>
          </cell>
          <cell r="D25">
            <v>472.5</v>
          </cell>
          <cell r="E25">
            <v>38.700000000000003</v>
          </cell>
          <cell r="F25">
            <v>54</v>
          </cell>
          <cell r="G25">
            <v>49.5</v>
          </cell>
        </row>
        <row r="26">
          <cell r="B26">
            <v>6030</v>
          </cell>
          <cell r="C26">
            <v>450</v>
          </cell>
          <cell r="D26">
            <v>472.5</v>
          </cell>
          <cell r="E26">
            <v>38.700000000000003</v>
          </cell>
          <cell r="F26">
            <v>54</v>
          </cell>
          <cell r="G26">
            <v>49.5</v>
          </cell>
        </row>
        <row r="27">
          <cell r="B27">
            <v>6030</v>
          </cell>
          <cell r="C27">
            <v>450</v>
          </cell>
          <cell r="D27">
            <v>472.5</v>
          </cell>
          <cell r="E27">
            <v>38.700000000000003</v>
          </cell>
          <cell r="F27">
            <v>54</v>
          </cell>
          <cell r="G27">
            <v>49.5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74999855</v>
          </cell>
          <cell r="C33">
            <v>3999992</v>
          </cell>
          <cell r="D33">
            <v>3999998</v>
          </cell>
          <cell r="E33">
            <v>750000.9</v>
          </cell>
          <cell r="F33">
            <v>1499998.5</v>
          </cell>
          <cell r="G33">
            <v>4000000</v>
          </cell>
          <cell r="H33">
            <v>8805330</v>
          </cell>
        </row>
        <row r="34">
          <cell r="B34">
            <v>99999955</v>
          </cell>
          <cell r="C34">
            <v>4999990</v>
          </cell>
          <cell r="D34">
            <v>5000006</v>
          </cell>
          <cell r="E34">
            <v>499999.5</v>
          </cell>
          <cell r="F34">
            <v>999999</v>
          </cell>
          <cell r="G34">
            <v>2750000</v>
          </cell>
          <cell r="H34">
            <v>7042215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12.3</v>
          </cell>
          <cell r="D47">
            <v>6.9</v>
          </cell>
          <cell r="E47">
            <v>0.65</v>
          </cell>
          <cell r="F47">
            <v>0.77</v>
          </cell>
          <cell r="G47">
            <v>1</v>
          </cell>
        </row>
        <row r="48">
          <cell r="B48">
            <v>88</v>
          </cell>
          <cell r="C48">
            <v>12.9</v>
          </cell>
          <cell r="D48">
            <v>7.1</v>
          </cell>
          <cell r="E48">
            <v>0.66</v>
          </cell>
          <cell r="F48">
            <v>0.79</v>
          </cell>
          <cell r="G48">
            <v>1</v>
          </cell>
        </row>
        <row r="49">
          <cell r="B49">
            <v>89</v>
          </cell>
          <cell r="C49">
            <v>12.7</v>
          </cell>
          <cell r="D49">
            <v>6.8</v>
          </cell>
          <cell r="E49">
            <v>0.66</v>
          </cell>
          <cell r="F49">
            <v>0.78</v>
          </cell>
          <cell r="G49">
            <v>1</v>
          </cell>
        </row>
        <row r="50">
          <cell r="B50">
            <v>91</v>
          </cell>
          <cell r="C50">
            <v>12.5</v>
          </cell>
          <cell r="D50">
            <v>7</v>
          </cell>
          <cell r="E50">
            <v>0.68</v>
          </cell>
          <cell r="F50">
            <v>0.81</v>
          </cell>
          <cell r="G50">
            <v>1</v>
          </cell>
        </row>
        <row r="51">
          <cell r="B51">
            <v>10.017977528089904</v>
          </cell>
          <cell r="C51">
            <v>5.9055118110236338</v>
          </cell>
          <cell r="D51">
            <v>10.764705882352965</v>
          </cell>
          <cell r="E51">
            <v>10.860606060606059</v>
          </cell>
          <cell r="F51">
            <v>11.738461538461564</v>
          </cell>
          <cell r="G51">
            <v>7.6</v>
          </cell>
        </row>
        <row r="52">
          <cell r="B52">
            <v>16325823.289009109</v>
          </cell>
          <cell r="C52">
            <v>7244086.0850735158</v>
          </cell>
          <cell r="D52">
            <v>773214.1610237956</v>
          </cell>
          <cell r="E52">
            <v>2143001.9590524957</v>
          </cell>
          <cell r="F52">
            <v>934014.43927646428</v>
          </cell>
          <cell r="G52">
            <v>0</v>
          </cell>
          <cell r="H52">
            <v>0</v>
          </cell>
          <cell r="I52">
            <v>0</v>
          </cell>
          <cell r="J52">
            <v>0</v>
          </cell>
          <cell r="K52">
            <v>0</v>
          </cell>
        </row>
        <row r="53">
          <cell r="B53">
            <v>19817021</v>
          </cell>
          <cell r="C53">
            <v>19132407</v>
          </cell>
          <cell r="D53">
            <v>22861342</v>
          </cell>
          <cell r="E53">
            <v>26279311</v>
          </cell>
          <cell r="F53">
            <v>26406638</v>
          </cell>
          <cell r="G53">
            <v>0</v>
          </cell>
          <cell r="H53">
            <v>0</v>
          </cell>
          <cell r="I53">
            <v>0</v>
          </cell>
          <cell r="J53">
            <v>0</v>
          </cell>
          <cell r="K53">
            <v>0</v>
          </cell>
        </row>
        <row r="54">
          <cell r="B54">
            <v>1441093</v>
          </cell>
          <cell r="C54">
            <v>1802770</v>
          </cell>
          <cell r="D54">
            <v>3993170</v>
          </cell>
          <cell r="E54">
            <v>861884</v>
          </cell>
          <cell r="F54">
            <v>2342540</v>
          </cell>
          <cell r="G54">
            <v>0</v>
          </cell>
          <cell r="H54">
            <v>0</v>
          </cell>
          <cell r="I54">
            <v>0</v>
          </cell>
          <cell r="J54">
            <v>0</v>
          </cell>
          <cell r="K54">
            <v>0</v>
          </cell>
        </row>
        <row r="55">
          <cell r="B55">
            <v>2016346</v>
          </cell>
          <cell r="C55">
            <v>4624020</v>
          </cell>
          <cell r="D55">
            <v>4375885</v>
          </cell>
          <cell r="E55">
            <v>3000565</v>
          </cell>
          <cell r="F55">
            <v>2780469</v>
          </cell>
          <cell r="G55">
            <v>0</v>
          </cell>
          <cell r="H55">
            <v>0</v>
          </cell>
          <cell r="I55">
            <v>0</v>
          </cell>
          <cell r="J55">
            <v>0</v>
          </cell>
          <cell r="K55">
            <v>0</v>
          </cell>
        </row>
        <row r="56">
          <cell r="B56">
            <v>3457439</v>
          </cell>
          <cell r="C56">
            <v>6426790</v>
          </cell>
          <cell r="D56">
            <v>8369055</v>
          </cell>
          <cell r="E56">
            <v>3862449</v>
          </cell>
          <cell r="F56">
            <v>5123009</v>
          </cell>
          <cell r="G56">
            <v>0</v>
          </cell>
          <cell r="H56">
            <v>0</v>
          </cell>
          <cell r="I56">
            <v>0</v>
          </cell>
          <cell r="J56">
            <v>0</v>
          </cell>
          <cell r="K56">
            <v>0</v>
          </cell>
        </row>
        <row r="57">
          <cell r="B57">
            <v>1778631</v>
          </cell>
          <cell r="C57">
            <v>1988588</v>
          </cell>
          <cell r="D57">
            <v>1859269</v>
          </cell>
          <cell r="E57">
            <v>2093248</v>
          </cell>
          <cell r="F57">
            <v>1948192</v>
          </cell>
          <cell r="G57">
            <v>508132</v>
          </cell>
          <cell r="H57">
            <v>508132</v>
          </cell>
          <cell r="I57">
            <v>508132</v>
          </cell>
          <cell r="J57">
            <v>508132</v>
          </cell>
          <cell r="K57">
            <v>508132</v>
          </cell>
        </row>
        <row r="58">
          <cell r="B58">
            <v>4463299</v>
          </cell>
          <cell r="C58">
            <v>4632956</v>
          </cell>
          <cell r="D58">
            <v>4463298</v>
          </cell>
          <cell r="E58">
            <v>4768399</v>
          </cell>
          <cell r="F58">
            <v>4707087</v>
          </cell>
          <cell r="G58">
            <v>4542065</v>
          </cell>
          <cell r="H58">
            <v>3088604</v>
          </cell>
          <cell r="I58">
            <v>2906922</v>
          </cell>
          <cell r="J58">
            <v>3997016</v>
          </cell>
          <cell r="K58">
            <v>4360382</v>
          </cell>
        </row>
        <row r="59">
          <cell r="B59">
            <v>5683746</v>
          </cell>
          <cell r="C59">
            <v>5725179</v>
          </cell>
          <cell r="D59">
            <v>5683746</v>
          </cell>
          <cell r="E59">
            <v>5725179</v>
          </cell>
          <cell r="F59">
            <v>6440924</v>
          </cell>
          <cell r="G59">
            <v>3633652</v>
          </cell>
          <cell r="H59">
            <v>4360382</v>
          </cell>
          <cell r="I59">
            <v>3997016</v>
          </cell>
          <cell r="J59">
            <v>2906922</v>
          </cell>
          <cell r="K59">
            <v>3088604</v>
          </cell>
        </row>
        <row r="60">
          <cell r="B60">
            <v>10147045</v>
          </cell>
          <cell r="C60">
            <v>10358135</v>
          </cell>
          <cell r="D60">
            <v>10147044</v>
          </cell>
          <cell r="E60">
            <v>10493578</v>
          </cell>
          <cell r="F60">
            <v>11148011</v>
          </cell>
          <cell r="G60">
            <v>8175717</v>
          </cell>
          <cell r="H60">
            <v>7448986</v>
          </cell>
          <cell r="I60">
            <v>6903938</v>
          </cell>
          <cell r="J60">
            <v>6903938</v>
          </cell>
          <cell r="K60">
            <v>7448986</v>
          </cell>
        </row>
        <row r="61">
          <cell r="B61">
            <v>51525959.289009109</v>
          </cell>
          <cell r="C61">
            <v>45150006.085073516</v>
          </cell>
          <cell r="D61">
            <v>44009924.161023796</v>
          </cell>
          <cell r="E61">
            <v>44871587.959052496</v>
          </cell>
          <cell r="F61">
            <v>45559864.439276464</v>
          </cell>
          <cell r="G61">
            <v>0</v>
          </cell>
          <cell r="H61">
            <v>0</v>
          </cell>
          <cell r="I61">
            <v>0</v>
          </cell>
          <cell r="J61">
            <v>0</v>
          </cell>
          <cell r="K61">
            <v>0</v>
          </cell>
        </row>
        <row r="62">
          <cell r="B62">
            <v>5999999.8823529417</v>
          </cell>
          <cell r="C62">
            <v>5999999.8823529417</v>
          </cell>
          <cell r="D62">
            <v>5999999.8823529417</v>
          </cell>
          <cell r="E62">
            <v>5999999.8823529417</v>
          </cell>
          <cell r="F62">
            <v>5999999.8823529417</v>
          </cell>
          <cell r="G62">
            <v>0</v>
          </cell>
          <cell r="H62">
            <v>0</v>
          </cell>
          <cell r="I62">
            <v>0</v>
          </cell>
          <cell r="J62">
            <v>0</v>
          </cell>
          <cell r="K62">
            <v>0</v>
          </cell>
        </row>
        <row r="63">
          <cell r="B63">
            <v>694263</v>
          </cell>
          <cell r="C63">
            <v>991525</v>
          </cell>
          <cell r="D63">
            <v>2060108</v>
          </cell>
          <cell r="E63">
            <v>2480442</v>
          </cell>
          <cell r="F63">
            <v>2038566</v>
          </cell>
          <cell r="G63">
            <v>-2336991</v>
          </cell>
          <cell r="H63">
            <v>-1975182</v>
          </cell>
          <cell r="I63">
            <v>-1322192</v>
          </cell>
          <cell r="J63">
            <v>-1168083</v>
          </cell>
          <cell r="K63">
            <v>-1696853</v>
          </cell>
        </row>
        <row r="64">
          <cell r="B64">
            <v>19262458</v>
          </cell>
          <cell r="C64">
            <v>19550389</v>
          </cell>
          <cell r="D64">
            <v>21383164</v>
          </cell>
          <cell r="E64">
            <v>20098384</v>
          </cell>
          <cell r="F64">
            <v>22717628</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24569238.406656168</v>
          </cell>
          <cell r="C66">
            <v>17608092.202720575</v>
          </cell>
          <cell r="D66">
            <v>13566652.278670855</v>
          </cell>
          <cell r="E66">
            <v>15292762.076699559</v>
          </cell>
          <cell r="F66">
            <v>13803670.556923527</v>
          </cell>
          <cell r="G66">
            <v>15985134</v>
          </cell>
          <cell r="H66">
            <v>16687470</v>
          </cell>
          <cell r="I66">
            <v>17955034</v>
          </cell>
          <cell r="J66">
            <v>18255201</v>
          </cell>
          <cell r="K66">
            <v>17227755</v>
          </cell>
        </row>
        <row r="67">
          <cell r="B67">
            <v>51525959.289009109</v>
          </cell>
          <cell r="C67">
            <v>45150006.085073516</v>
          </cell>
          <cell r="D67">
            <v>44009924.161023796</v>
          </cell>
          <cell r="E67">
            <v>44871587.959052496</v>
          </cell>
          <cell r="F67">
            <v>45559864.439276464</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25299596.752473909</v>
          </cell>
          <cell r="C69">
            <v>23799416.721616987</v>
          </cell>
          <cell r="D69">
            <v>27778767.854281649</v>
          </cell>
          <cell r="E69">
            <v>32793441.51172239</v>
          </cell>
          <cell r="F69">
            <v>34089764.365764901</v>
          </cell>
          <cell r="G69">
            <v>0</v>
          </cell>
          <cell r="H69">
            <v>0</v>
          </cell>
          <cell r="I69">
            <v>0</v>
          </cell>
          <cell r="J69">
            <v>0</v>
          </cell>
          <cell r="K69">
            <v>0</v>
          </cell>
        </row>
        <row r="70">
          <cell r="B70">
            <v>930268.34142322093</v>
          </cell>
          <cell r="C70">
            <v>611631.55095401406</v>
          </cell>
          <cell r="D70">
            <v>1346813.587085925</v>
          </cell>
          <cell r="E70">
            <v>3419696.6493818127</v>
          </cell>
          <cell r="F70">
            <v>3352778.1041814722</v>
          </cell>
          <cell r="G70">
            <v>-118904</v>
          </cell>
          <cell r="H70">
            <v>-112833</v>
          </cell>
          <cell r="I70">
            <v>-108279</v>
          </cell>
          <cell r="J70">
            <v>-108279</v>
          </cell>
          <cell r="K70">
            <v>-112833</v>
          </cell>
        </row>
        <row r="71">
          <cell r="B71">
            <v>1.0018253073938843</v>
          </cell>
          <cell r="C71">
            <v>1.0009446715215335</v>
          </cell>
          <cell r="D71">
            <v>0.99853378004563742</v>
          </cell>
          <cell r="E71">
            <v>1.0001624609933057</v>
          </cell>
          <cell r="F71">
            <v>0.99853378004563742</v>
          </cell>
          <cell r="G71">
            <v>0</v>
          </cell>
          <cell r="H71">
            <v>0</v>
          </cell>
          <cell r="I71">
            <v>0</v>
          </cell>
          <cell r="J71">
            <v>0</v>
          </cell>
          <cell r="K71">
            <v>0</v>
          </cell>
        </row>
        <row r="72">
          <cell r="B72">
            <v>1.0012636910964998</v>
          </cell>
          <cell r="C72">
            <v>0.99943184821692777</v>
          </cell>
          <cell r="D72">
            <v>0.99747141613664425</v>
          </cell>
          <cell r="E72">
            <v>1.0037403374079688</v>
          </cell>
          <cell r="F72">
            <v>0.99809270714195963</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75000</v>
          </cell>
        </row>
        <row r="80">
          <cell r="B80">
            <v>75000</v>
          </cell>
        </row>
        <row r="81">
          <cell r="B81">
            <v>0</v>
          </cell>
        </row>
        <row r="82">
          <cell r="B82">
            <v>0</v>
          </cell>
        </row>
        <row r="83">
          <cell r="B83">
            <v>0</v>
          </cell>
        </row>
        <row r="84">
          <cell r="B84">
            <v>0</v>
          </cell>
        </row>
        <row r="85">
          <cell r="B85">
            <v>47605</v>
          </cell>
        </row>
        <row r="86">
          <cell r="B86">
            <v>19955</v>
          </cell>
        </row>
        <row r="87">
          <cell r="B87">
            <v>14841</v>
          </cell>
        </row>
        <row r="88">
          <cell r="B88">
            <v>31161</v>
          </cell>
        </row>
        <row r="89">
          <cell r="B89">
            <v>36032</v>
          </cell>
        </row>
        <row r="90">
          <cell r="B90">
            <v>88879</v>
          </cell>
        </row>
        <row r="91">
          <cell r="B91">
            <v>47605</v>
          </cell>
        </row>
        <row r="92">
          <cell r="B92">
            <v>19955</v>
          </cell>
        </row>
        <row r="93">
          <cell r="B93">
            <v>14841</v>
          </cell>
        </row>
        <row r="94">
          <cell r="B94">
            <v>31161</v>
          </cell>
        </row>
        <row r="95">
          <cell r="B95">
            <v>36032</v>
          </cell>
        </row>
        <row r="96">
          <cell r="B96">
            <v>88879</v>
          </cell>
        </row>
        <row r="97">
          <cell r="B97">
            <v>0</v>
          </cell>
        </row>
        <row r="98">
          <cell r="B98">
            <v>0</v>
          </cell>
        </row>
        <row r="99">
          <cell r="B99">
            <v>0</v>
          </cell>
        </row>
        <row r="100">
          <cell r="B100">
            <v>0</v>
          </cell>
        </row>
        <row r="101">
          <cell r="B101">
            <v>0</v>
          </cell>
        </row>
        <row r="102">
          <cell r="B102">
            <v>0</v>
          </cell>
        </row>
        <row r="103">
          <cell r="B103">
            <v>188515800</v>
          </cell>
        </row>
        <row r="104">
          <cell r="B104">
            <v>7632787.5</v>
          </cell>
        </row>
        <row r="105">
          <cell r="B105">
            <v>4674915</v>
          </cell>
        </row>
        <row r="106">
          <cell r="B106">
            <v>925481.7</v>
          </cell>
        </row>
        <row r="107">
          <cell r="B107">
            <v>1653868.8</v>
          </cell>
        </row>
        <row r="108">
          <cell r="B108">
            <v>3679590.6</v>
          </cell>
        </row>
        <row r="109">
          <cell r="B109">
            <v>1893.9668160921551</v>
          </cell>
        </row>
        <row r="110">
          <cell r="B110">
            <v>285.50268049854344</v>
          </cell>
        </row>
        <row r="111">
          <cell r="B111">
            <v>144.70757695985003</v>
          </cell>
        </row>
        <row r="112">
          <cell r="B112">
            <v>14.441147175514857</v>
          </cell>
        </row>
        <row r="113">
          <cell r="B113">
            <v>17.066810298335739</v>
          </cell>
        </row>
        <row r="114">
          <cell r="B114">
            <v>21.880526023507358</v>
          </cell>
        </row>
        <row r="115">
          <cell r="B115">
            <v>14999971</v>
          </cell>
        </row>
        <row r="116">
          <cell r="B116">
            <v>799998.4</v>
          </cell>
        </row>
        <row r="117">
          <cell r="B117">
            <v>799999.6</v>
          </cell>
        </row>
        <row r="118">
          <cell r="B118">
            <v>150000.18</v>
          </cell>
        </row>
        <row r="119">
          <cell r="B119">
            <v>299999.7</v>
          </cell>
        </row>
        <row r="120">
          <cell r="B120">
            <v>800000</v>
          </cell>
        </row>
        <row r="121">
          <cell r="B121">
            <v>16966422</v>
          </cell>
        </row>
        <row r="122">
          <cell r="B122">
            <v>526662.33749999991</v>
          </cell>
        </row>
        <row r="123">
          <cell r="B123">
            <v>0</v>
          </cell>
        </row>
        <row r="124">
          <cell r="B124">
            <v>106430.39550000001</v>
          </cell>
        </row>
        <row r="125">
          <cell r="B125">
            <v>190194.91199999998</v>
          </cell>
        </row>
        <row r="126">
          <cell r="B126">
            <v>211576.45950000003</v>
          </cell>
        </row>
        <row r="127">
          <cell r="B127">
            <v>41780</v>
          </cell>
        </row>
        <row r="128">
          <cell r="B128">
            <v>23451</v>
          </cell>
        </row>
        <row r="129">
          <cell r="B129">
            <v>13566</v>
          </cell>
        </row>
        <row r="130">
          <cell r="B130">
            <v>32493</v>
          </cell>
        </row>
        <row r="131">
          <cell r="B131">
            <v>43710</v>
          </cell>
        </row>
        <row r="132">
          <cell r="B132">
            <v>104144</v>
          </cell>
        </row>
        <row r="133">
          <cell r="B133">
            <v>41780</v>
          </cell>
        </row>
        <row r="134">
          <cell r="B134">
            <v>23451</v>
          </cell>
        </row>
        <row r="135">
          <cell r="B135">
            <v>13566</v>
          </cell>
        </row>
        <row r="136">
          <cell r="B136">
            <v>32493</v>
          </cell>
        </row>
        <row r="137">
          <cell r="B137">
            <v>43710</v>
          </cell>
        </row>
        <row r="138">
          <cell r="B138">
            <v>104144</v>
          </cell>
        </row>
        <row r="139">
          <cell r="B139">
            <v>0</v>
          </cell>
        </row>
        <row r="140">
          <cell r="B140">
            <v>0</v>
          </cell>
        </row>
        <row r="141">
          <cell r="B141">
            <v>0</v>
          </cell>
        </row>
        <row r="142">
          <cell r="B142">
            <v>0</v>
          </cell>
        </row>
        <row r="143">
          <cell r="B143">
            <v>0</v>
          </cell>
        </row>
        <row r="144">
          <cell r="B144">
            <v>0</v>
          </cell>
        </row>
        <row r="145">
          <cell r="B145">
            <v>251933400</v>
          </cell>
        </row>
        <row r="146">
          <cell r="B146">
            <v>10552949.999999998</v>
          </cell>
        </row>
        <row r="147">
          <cell r="B147">
            <v>6409935</v>
          </cell>
        </row>
        <row r="148">
          <cell r="B148">
            <v>1257479.1000000001</v>
          </cell>
        </row>
        <row r="149">
          <cell r="B149">
            <v>2360340</v>
          </cell>
        </row>
        <row r="150">
          <cell r="B150">
            <v>5155128</v>
          </cell>
        </row>
        <row r="151">
          <cell r="B151">
            <v>2890.4514736524088</v>
          </cell>
        </row>
        <row r="152">
          <cell r="B152">
            <v>404.83768219534369</v>
          </cell>
        </row>
        <row r="153">
          <cell r="B153">
            <v>220.84348338018401</v>
          </cell>
        </row>
        <row r="154">
          <cell r="B154">
            <v>21.236808681017866</v>
          </cell>
        </row>
        <row r="155">
          <cell r="B155">
            <v>25.098046623021112</v>
          </cell>
        </row>
        <row r="156">
          <cell r="B156">
            <v>31.876982850027066</v>
          </cell>
        </row>
        <row r="157">
          <cell r="B157">
            <v>19999991</v>
          </cell>
        </row>
        <row r="158">
          <cell r="B158">
            <v>999998</v>
          </cell>
        </row>
        <row r="159">
          <cell r="B159">
            <v>1000001.2</v>
          </cell>
        </row>
        <row r="160">
          <cell r="B160">
            <v>99999.9</v>
          </cell>
        </row>
        <row r="161">
          <cell r="B161">
            <v>199999.8</v>
          </cell>
        </row>
        <row r="162">
          <cell r="B162">
            <v>550000</v>
          </cell>
        </row>
        <row r="163">
          <cell r="B163">
            <v>22674006</v>
          </cell>
        </row>
        <row r="164">
          <cell r="B164">
            <v>0</v>
          </cell>
        </row>
        <row r="165">
          <cell r="B165">
            <v>589714.02</v>
          </cell>
        </row>
        <row r="166">
          <cell r="B166">
            <v>144610.09650000001</v>
          </cell>
        </row>
        <row r="167">
          <cell r="B167">
            <v>271439.09999999998</v>
          </cell>
        </row>
        <row r="168">
          <cell r="B168">
            <v>0</v>
          </cell>
        </row>
        <row r="169">
          <cell r="B169">
            <v>3</v>
          </cell>
        </row>
        <row r="170">
          <cell r="B170">
            <v>6</v>
          </cell>
        </row>
        <row r="171">
          <cell r="B171">
            <v>271183</v>
          </cell>
        </row>
        <row r="172">
          <cell r="B172">
            <v>7909739.1000000015</v>
          </cell>
        </row>
        <row r="173">
          <cell r="B173">
            <v>26090259.300000004</v>
          </cell>
        </row>
        <row r="174">
          <cell r="B174">
            <v>282487</v>
          </cell>
        </row>
        <row r="175">
          <cell r="B175">
            <v>7909739.1000000015</v>
          </cell>
        </row>
        <row r="176">
          <cell r="B176">
            <v>27112425.300000001</v>
          </cell>
        </row>
        <row r="177">
          <cell r="B177">
            <v>278956</v>
          </cell>
        </row>
        <row r="178">
          <cell r="B178">
            <v>7836464.6216911757</v>
          </cell>
        </row>
        <row r="179">
          <cell r="B179">
            <v>26778958.449999999</v>
          </cell>
        </row>
        <row r="180">
          <cell r="B180">
            <v>228499</v>
          </cell>
        </row>
        <row r="181">
          <cell r="B181">
            <v>1789220</v>
          </cell>
        </row>
        <row r="182">
          <cell r="B182">
            <v>5210780</v>
          </cell>
        </row>
        <row r="183">
          <cell r="B183">
            <v>287785</v>
          </cell>
        </row>
        <row r="184">
          <cell r="B184">
            <v>1789220</v>
          </cell>
        </row>
        <row r="185">
          <cell r="B185">
            <v>6558587</v>
          </cell>
        </row>
        <row r="186">
          <cell r="B186">
            <v>284187</v>
          </cell>
        </row>
        <row r="187">
          <cell r="B187">
            <v>1782024</v>
          </cell>
        </row>
        <row r="188">
          <cell r="B188">
            <v>6473625</v>
          </cell>
        </row>
        <row r="189">
          <cell r="B189">
            <v>0</v>
          </cell>
        </row>
        <row r="190">
          <cell r="B190">
            <v>0</v>
          </cell>
        </row>
        <row r="191">
          <cell r="B191">
            <v>0</v>
          </cell>
        </row>
        <row r="192">
          <cell r="B192">
            <v>78160</v>
          </cell>
        </row>
        <row r="193">
          <cell r="B193">
            <v>9799432.4000000004</v>
          </cell>
        </row>
        <row r="194">
          <cell r="B194">
            <v>125.37658481541987</v>
          </cell>
        </row>
        <row r="195">
          <cell r="B195">
            <v>0</v>
          </cell>
        </row>
        <row r="196">
          <cell r="B196">
            <v>0</v>
          </cell>
        </row>
        <row r="197">
          <cell r="B197">
            <v>0</v>
          </cell>
        </row>
        <row r="198">
          <cell r="B198">
            <v>0</v>
          </cell>
        </row>
        <row r="199">
          <cell r="B199">
            <v>0</v>
          </cell>
        </row>
        <row r="200">
          <cell r="B200">
            <v>0</v>
          </cell>
        </row>
        <row r="201">
          <cell r="B201">
            <v>65819</v>
          </cell>
        </row>
        <row r="202">
          <cell r="B202">
            <v>2016346</v>
          </cell>
        </row>
        <row r="203">
          <cell r="B203">
            <v>30.634707372898788</v>
          </cell>
        </row>
        <row r="204">
          <cell r="B204">
            <v>0</v>
          </cell>
        </row>
        <row r="205">
          <cell r="B205">
            <v>0</v>
          </cell>
        </row>
        <row r="206">
          <cell r="B206">
            <v>0</v>
          </cell>
        </row>
        <row r="207">
          <cell r="B207">
            <v>93612</v>
          </cell>
        </row>
        <row r="208">
          <cell r="B208">
            <v>174743</v>
          </cell>
        </row>
        <row r="209">
          <cell r="B209">
            <v>0</v>
          </cell>
        </row>
        <row r="210">
          <cell r="B210">
            <v>0</v>
          </cell>
        </row>
        <row r="211">
          <cell r="B211">
            <v>472227.9</v>
          </cell>
        </row>
        <row r="212">
          <cell r="B212">
            <v>592877</v>
          </cell>
        </row>
        <row r="213">
          <cell r="B213">
            <v>25299596.752473909</v>
          </cell>
        </row>
        <row r="214">
          <cell r="B214">
            <v>404180</v>
          </cell>
        </row>
        <row r="215">
          <cell r="B215">
            <v>0</v>
          </cell>
        </row>
        <row r="216">
          <cell r="B216">
            <v>25703776.752473909</v>
          </cell>
        </row>
        <row r="217">
          <cell r="B217">
            <v>12763726</v>
          </cell>
        </row>
        <row r="218">
          <cell r="B218">
            <v>740582.9</v>
          </cell>
        </row>
        <row r="219">
          <cell r="B219">
            <v>3169509</v>
          </cell>
        </row>
        <row r="220">
          <cell r="B220">
            <v>387958</v>
          </cell>
        </row>
        <row r="221">
          <cell r="B221">
            <v>3600000</v>
          </cell>
        </row>
        <row r="222">
          <cell r="B222">
            <v>429394</v>
          </cell>
        </row>
        <row r="223">
          <cell r="B223">
            <v>128443</v>
          </cell>
        </row>
        <row r="224">
          <cell r="B224">
            <v>93000</v>
          </cell>
        </row>
        <row r="225">
          <cell r="B225">
            <v>0</v>
          </cell>
        </row>
        <row r="226">
          <cell r="B226">
            <v>950000</v>
          </cell>
        </row>
        <row r="227">
          <cell r="B227">
            <v>160000</v>
          </cell>
        </row>
        <row r="228">
          <cell r="B228">
            <v>0</v>
          </cell>
        </row>
        <row r="229">
          <cell r="B229">
            <v>114297</v>
          </cell>
        </row>
        <row r="230">
          <cell r="B230">
            <v>1757369.51105069</v>
          </cell>
        </row>
        <row r="231">
          <cell r="B231">
            <v>24294279.411050688</v>
          </cell>
        </row>
        <row r="232">
          <cell r="B232">
            <v>1409497.3414232209</v>
          </cell>
        </row>
        <row r="233">
          <cell r="B233">
            <v>479229</v>
          </cell>
        </row>
        <row r="234">
          <cell r="B234">
            <v>930268.34142322093</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51138476</v>
          </cell>
        </row>
        <row r="244">
          <cell r="B244">
            <v>31876018</v>
          </cell>
        </row>
        <row r="245">
          <cell r="B245">
            <v>60000</v>
          </cell>
        </row>
        <row r="246">
          <cell r="B246">
            <v>0</v>
          </cell>
        </row>
        <row r="247">
          <cell r="B247">
            <v>2.7</v>
          </cell>
        </row>
        <row r="248">
          <cell r="B248">
            <v>2.7</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13.713867035866384</v>
          </cell>
        </row>
        <row r="261">
          <cell r="B261">
            <v>22.779455077114715</v>
          </cell>
        </row>
        <row r="262">
          <cell r="B262">
            <v>89</v>
          </cell>
        </row>
        <row r="263">
          <cell r="B263">
            <v>91</v>
          </cell>
        </row>
        <row r="264">
          <cell r="B264">
            <v>278956</v>
          </cell>
        </row>
        <row r="265">
          <cell r="B265">
            <v>284187</v>
          </cell>
        </row>
        <row r="266">
          <cell r="B266">
            <v>3</v>
          </cell>
        </row>
        <row r="267">
          <cell r="B267">
            <v>6</v>
          </cell>
        </row>
        <row r="268">
          <cell r="B268">
            <v>669494.4</v>
          </cell>
        </row>
        <row r="269">
          <cell r="B269">
            <v>852561</v>
          </cell>
        </row>
        <row r="270">
          <cell r="B270">
            <v>269210.69577281666</v>
          </cell>
        </row>
        <row r="271">
          <cell r="B271">
            <v>0.78484712248024535</v>
          </cell>
        </row>
        <row r="272">
          <cell r="B272">
            <v>0.92840562465346121</v>
          </cell>
        </row>
        <row r="273">
          <cell r="B273">
            <v>0.3397965759702149</v>
          </cell>
        </row>
        <row r="274">
          <cell r="B274">
            <v>0.31146726940360681</v>
          </cell>
        </row>
        <row r="275">
          <cell r="B275">
            <v>0.37019432885153081</v>
          </cell>
        </row>
        <row r="276">
          <cell r="B276">
            <v>0.33932920092713498</v>
          </cell>
        </row>
        <row r="277">
          <cell r="B277">
            <v>1270537.3414232209</v>
          </cell>
        </row>
        <row r="278">
          <cell r="B278">
            <v>0.75334500361909917</v>
          </cell>
        </row>
        <row r="279">
          <cell r="B279">
            <v>0.42966159088149297</v>
          </cell>
        </row>
        <row r="280">
          <cell r="B280">
            <v>0.57033840911850708</v>
          </cell>
        </row>
        <row r="281">
          <cell r="B281">
            <v>6.0191999999999996E-2</v>
          </cell>
        </row>
        <row r="282">
          <cell r="B282">
            <v>0.11130017505428649</v>
          </cell>
        </row>
        <row r="283">
          <cell r="B283">
            <v>19262458</v>
          </cell>
        </row>
        <row r="284">
          <cell r="B284">
            <v>25569238.406656168</v>
          </cell>
        </row>
        <row r="285">
          <cell r="B285">
            <v>1001326.6456504043</v>
          </cell>
        </row>
        <row r="286">
          <cell r="B286">
            <v>0</v>
          </cell>
        </row>
        <row r="287">
          <cell r="B287">
            <v>0</v>
          </cell>
        </row>
        <row r="288">
          <cell r="B288">
            <v>0</v>
          </cell>
        </row>
        <row r="289">
          <cell r="B289">
            <v>269210.69577281666</v>
          </cell>
        </row>
        <row r="290">
          <cell r="B290">
            <v>8.934095525341193E-2</v>
          </cell>
        </row>
        <row r="291">
          <cell r="B291">
            <v>0.11336063038065934</v>
          </cell>
        </row>
      </sheetData>
      <sheetData sheetId="17">
        <row r="3">
          <cell r="B3">
            <v>270889</v>
          </cell>
          <cell r="C3">
            <v>127337</v>
          </cell>
          <cell r="D3">
            <v>97492</v>
          </cell>
          <cell r="E3">
            <v>188493</v>
          </cell>
          <cell r="F3">
            <v>211677</v>
          </cell>
          <cell r="G3">
            <v>539326</v>
          </cell>
          <cell r="H3">
            <v>1435214</v>
          </cell>
        </row>
        <row r="4">
          <cell r="B4">
            <v>270889</v>
          </cell>
          <cell r="C4">
            <v>127337</v>
          </cell>
          <cell r="D4">
            <v>97492</v>
          </cell>
          <cell r="E4">
            <v>188493</v>
          </cell>
          <cell r="F4">
            <v>211677</v>
          </cell>
          <cell r="G4">
            <v>539326</v>
          </cell>
          <cell r="H4">
            <v>1435214</v>
          </cell>
        </row>
        <row r="5">
          <cell r="B5">
            <v>0</v>
          </cell>
          <cell r="C5">
            <v>0</v>
          </cell>
          <cell r="D5">
            <v>97492</v>
          </cell>
          <cell r="E5">
            <v>0</v>
          </cell>
          <cell r="F5">
            <v>0</v>
          </cell>
          <cell r="G5">
            <v>0</v>
          </cell>
        </row>
        <row r="6">
          <cell r="B6">
            <v>270889</v>
          </cell>
          <cell r="C6">
            <v>127337</v>
          </cell>
          <cell r="D6">
            <v>0</v>
          </cell>
          <cell r="E6">
            <v>188493</v>
          </cell>
          <cell r="F6">
            <v>211677</v>
          </cell>
          <cell r="G6">
            <v>539326</v>
          </cell>
        </row>
        <row r="7">
          <cell r="B7">
            <v>0</v>
          </cell>
          <cell r="C7">
            <v>0</v>
          </cell>
          <cell r="D7">
            <v>1337722</v>
          </cell>
          <cell r="E7">
            <v>0</v>
          </cell>
          <cell r="F7">
            <v>0</v>
          </cell>
          <cell r="G7">
            <v>0</v>
          </cell>
        </row>
        <row r="8">
          <cell r="B8">
            <v>230773</v>
          </cell>
          <cell r="C8">
            <v>133982</v>
          </cell>
          <cell r="D8">
            <v>82387</v>
          </cell>
          <cell r="E8">
            <v>174899</v>
          </cell>
          <cell r="F8">
            <v>228639</v>
          </cell>
          <cell r="G8">
            <v>575497</v>
          </cell>
          <cell r="H8">
            <v>1426177</v>
          </cell>
        </row>
        <row r="9">
          <cell r="B9">
            <v>230773</v>
          </cell>
          <cell r="C9">
            <v>133982</v>
          </cell>
          <cell r="D9">
            <v>82387</v>
          </cell>
          <cell r="E9">
            <v>174899</v>
          </cell>
          <cell r="F9">
            <v>228639</v>
          </cell>
          <cell r="G9">
            <v>575497</v>
          </cell>
          <cell r="H9">
            <v>1426177</v>
          </cell>
        </row>
        <row r="10">
          <cell r="B10">
            <v>0</v>
          </cell>
          <cell r="C10">
            <v>0</v>
          </cell>
          <cell r="D10">
            <v>0</v>
          </cell>
          <cell r="E10">
            <v>0</v>
          </cell>
          <cell r="F10">
            <v>0</v>
          </cell>
          <cell r="G10">
            <v>575497</v>
          </cell>
        </row>
        <row r="11">
          <cell r="B11">
            <v>230773</v>
          </cell>
          <cell r="C11">
            <v>133982</v>
          </cell>
          <cell r="D11">
            <v>82387</v>
          </cell>
          <cell r="E11">
            <v>174899</v>
          </cell>
          <cell r="F11">
            <v>228639</v>
          </cell>
          <cell r="G11">
            <v>0</v>
          </cell>
        </row>
        <row r="12">
          <cell r="B12">
            <v>0</v>
          </cell>
          <cell r="C12">
            <v>0</v>
          </cell>
          <cell r="D12">
            <v>0</v>
          </cell>
          <cell r="E12">
            <v>0</v>
          </cell>
          <cell r="F12">
            <v>0</v>
          </cell>
          <cell r="G12">
            <v>850680</v>
          </cell>
        </row>
        <row r="13">
          <cell r="B13">
            <v>3960</v>
          </cell>
          <cell r="C13">
            <v>382.5</v>
          </cell>
          <cell r="D13">
            <v>315</v>
          </cell>
          <cell r="E13">
            <v>29.7</v>
          </cell>
          <cell r="F13">
            <v>45.9</v>
          </cell>
          <cell r="G13">
            <v>41.4</v>
          </cell>
        </row>
        <row r="14">
          <cell r="B14">
            <v>3960</v>
          </cell>
          <cell r="C14">
            <v>382.5</v>
          </cell>
          <cell r="D14">
            <v>315</v>
          </cell>
          <cell r="E14">
            <v>29.7</v>
          </cell>
          <cell r="F14">
            <v>45.9</v>
          </cell>
          <cell r="G14">
            <v>41.4</v>
          </cell>
        </row>
        <row r="15">
          <cell r="B15">
            <v>3960</v>
          </cell>
          <cell r="C15">
            <v>382.5</v>
          </cell>
          <cell r="D15">
            <v>315</v>
          </cell>
          <cell r="E15">
            <v>29.7</v>
          </cell>
          <cell r="F15">
            <v>45.9</v>
          </cell>
          <cell r="G15">
            <v>41.4</v>
          </cell>
        </row>
        <row r="16">
          <cell r="B16">
            <v>3960</v>
          </cell>
          <cell r="C16">
            <v>382.5</v>
          </cell>
          <cell r="D16">
            <v>315</v>
          </cell>
          <cell r="E16">
            <v>29.7</v>
          </cell>
          <cell r="F16">
            <v>45.9</v>
          </cell>
          <cell r="G16">
            <v>41.4</v>
          </cell>
        </row>
        <row r="17">
          <cell r="B17">
            <v>3960</v>
          </cell>
          <cell r="C17">
            <v>382.5</v>
          </cell>
          <cell r="D17">
            <v>315</v>
          </cell>
          <cell r="E17">
            <v>29.7</v>
          </cell>
          <cell r="F17">
            <v>45.9</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6030</v>
          </cell>
          <cell r="C23">
            <v>450</v>
          </cell>
          <cell r="D23">
            <v>472.5</v>
          </cell>
          <cell r="E23">
            <v>38.700000000000003</v>
          </cell>
          <cell r="F23">
            <v>54</v>
          </cell>
          <cell r="G23">
            <v>49.5</v>
          </cell>
        </row>
        <row r="24">
          <cell r="B24">
            <v>6030</v>
          </cell>
          <cell r="C24">
            <v>450</v>
          </cell>
          <cell r="D24">
            <v>472.5</v>
          </cell>
          <cell r="E24">
            <v>38.700000000000003</v>
          </cell>
          <cell r="F24">
            <v>54</v>
          </cell>
          <cell r="G24">
            <v>49.5</v>
          </cell>
        </row>
        <row r="25">
          <cell r="B25">
            <v>6030</v>
          </cell>
          <cell r="C25">
            <v>450</v>
          </cell>
          <cell r="D25">
            <v>472.5</v>
          </cell>
          <cell r="E25">
            <v>38.700000000000003</v>
          </cell>
          <cell r="F25">
            <v>54</v>
          </cell>
          <cell r="G25">
            <v>49.5</v>
          </cell>
        </row>
        <row r="26">
          <cell r="B26">
            <v>6030</v>
          </cell>
          <cell r="C26">
            <v>450</v>
          </cell>
          <cell r="D26">
            <v>472.5</v>
          </cell>
          <cell r="E26">
            <v>38.700000000000003</v>
          </cell>
          <cell r="F26">
            <v>54</v>
          </cell>
          <cell r="G26">
            <v>49.5</v>
          </cell>
        </row>
        <row r="27">
          <cell r="B27">
            <v>6030</v>
          </cell>
          <cell r="C27">
            <v>450</v>
          </cell>
          <cell r="D27">
            <v>472.5</v>
          </cell>
          <cell r="E27">
            <v>38.700000000000003</v>
          </cell>
          <cell r="F27">
            <v>54</v>
          </cell>
          <cell r="G27">
            <v>49.5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75000150</v>
          </cell>
          <cell r="C33">
            <v>3999993.75</v>
          </cell>
          <cell r="D33">
            <v>4000010</v>
          </cell>
          <cell r="E33">
            <v>750001.35</v>
          </cell>
          <cell r="F33">
            <v>1500000.65</v>
          </cell>
          <cell r="G33">
            <v>4000000</v>
          </cell>
          <cell r="H33">
            <v>8736630</v>
          </cell>
        </row>
        <row r="34">
          <cell r="B34">
            <v>99999900</v>
          </cell>
          <cell r="C34">
            <v>4999976.25</v>
          </cell>
          <cell r="D34">
            <v>4999995</v>
          </cell>
          <cell r="E34">
            <v>500000.9</v>
          </cell>
          <cell r="F34">
            <v>1000001.75</v>
          </cell>
          <cell r="G34">
            <v>2750000</v>
          </cell>
          <cell r="H34">
            <v>6979645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12.7</v>
          </cell>
          <cell r="D47">
            <v>6.8</v>
          </cell>
          <cell r="E47">
            <v>0.66</v>
          </cell>
          <cell r="F47">
            <v>0.78</v>
          </cell>
          <cell r="G47">
            <v>1</v>
          </cell>
        </row>
        <row r="48">
          <cell r="B48">
            <v>91</v>
          </cell>
          <cell r="C48">
            <v>12.5</v>
          </cell>
          <cell r="D48">
            <v>7</v>
          </cell>
          <cell r="E48">
            <v>0.68</v>
          </cell>
          <cell r="F48">
            <v>0.81</v>
          </cell>
          <cell r="G48">
            <v>1</v>
          </cell>
        </row>
        <row r="49">
          <cell r="B49">
            <v>90</v>
          </cell>
          <cell r="C49">
            <v>12.75</v>
          </cell>
          <cell r="D49">
            <v>7</v>
          </cell>
          <cell r="E49">
            <v>0.67</v>
          </cell>
          <cell r="F49">
            <v>0.79</v>
          </cell>
          <cell r="G49">
            <v>1</v>
          </cell>
        </row>
        <row r="50">
          <cell r="B50">
            <v>89</v>
          </cell>
          <cell r="C50">
            <v>12.9</v>
          </cell>
          <cell r="D50">
            <v>6.9</v>
          </cell>
          <cell r="E50">
            <v>0.68</v>
          </cell>
          <cell r="F50">
            <v>0.81</v>
          </cell>
          <cell r="G50">
            <v>1</v>
          </cell>
        </row>
        <row r="51">
          <cell r="B51">
            <v>6.404444444444457</v>
          </cell>
          <cell r="C51">
            <v>8.865882352941167</v>
          </cell>
          <cell r="D51">
            <v>6.0628571428571476</v>
          </cell>
          <cell r="E51">
            <v>9.2059701492537513</v>
          </cell>
          <cell r="F51">
            <v>10.324050632911398</v>
          </cell>
          <cell r="G51">
            <v>7.6</v>
          </cell>
        </row>
        <row r="52">
          <cell r="B52">
            <v>16662740.862389252</v>
          </cell>
          <cell r="C52">
            <v>5806294.6381344572</v>
          </cell>
          <cell r="D52">
            <v>1875296.9724724069</v>
          </cell>
          <cell r="E52">
            <v>6415443.1617649347</v>
          </cell>
          <cell r="F52">
            <v>5556918.1234418824</v>
          </cell>
          <cell r="G52">
            <v>0</v>
          </cell>
          <cell r="H52">
            <v>0</v>
          </cell>
          <cell r="I52">
            <v>0</v>
          </cell>
          <cell r="J52">
            <v>0</v>
          </cell>
          <cell r="K52">
            <v>0</v>
          </cell>
        </row>
        <row r="53">
          <cell r="B53">
            <v>22268739</v>
          </cell>
          <cell r="C53">
            <v>21229801</v>
          </cell>
          <cell r="D53">
            <v>23600877</v>
          </cell>
          <cell r="E53">
            <v>26112915</v>
          </cell>
          <cell r="F53">
            <v>27069088</v>
          </cell>
          <cell r="G53">
            <v>0</v>
          </cell>
          <cell r="H53">
            <v>0</v>
          </cell>
          <cell r="I53">
            <v>0</v>
          </cell>
          <cell r="J53">
            <v>0</v>
          </cell>
          <cell r="K53">
            <v>0</v>
          </cell>
        </row>
        <row r="54">
          <cell r="B54">
            <v>1764334</v>
          </cell>
          <cell r="C54">
            <v>1980718</v>
          </cell>
          <cell r="D54">
            <v>3974993</v>
          </cell>
          <cell r="E54">
            <v>616104</v>
          </cell>
          <cell r="F54">
            <v>1997950</v>
          </cell>
          <cell r="G54">
            <v>0</v>
          </cell>
          <cell r="H54">
            <v>0</v>
          </cell>
          <cell r="I54">
            <v>0</v>
          </cell>
          <cell r="J54">
            <v>0</v>
          </cell>
          <cell r="K54">
            <v>0</v>
          </cell>
        </row>
        <row r="55">
          <cell r="B55">
            <v>2208037</v>
          </cell>
          <cell r="C55">
            <v>5664188</v>
          </cell>
          <cell r="D55">
            <v>4056661</v>
          </cell>
          <cell r="E55">
            <v>2576383</v>
          </cell>
          <cell r="F55">
            <v>2438190</v>
          </cell>
          <cell r="G55">
            <v>0</v>
          </cell>
          <cell r="H55">
            <v>0</v>
          </cell>
          <cell r="I55">
            <v>0</v>
          </cell>
          <cell r="J55">
            <v>0</v>
          </cell>
          <cell r="K55">
            <v>0</v>
          </cell>
        </row>
        <row r="56">
          <cell r="B56">
            <v>3972371</v>
          </cell>
          <cell r="C56">
            <v>7644906</v>
          </cell>
          <cell r="D56">
            <v>8031654</v>
          </cell>
          <cell r="E56">
            <v>3192487</v>
          </cell>
          <cell r="F56">
            <v>4436140</v>
          </cell>
          <cell r="G56">
            <v>0</v>
          </cell>
          <cell r="H56">
            <v>0</v>
          </cell>
          <cell r="I56">
            <v>0</v>
          </cell>
          <cell r="J56">
            <v>0</v>
          </cell>
          <cell r="K56">
            <v>0</v>
          </cell>
        </row>
        <row r="57">
          <cell r="B57">
            <v>1832199</v>
          </cell>
          <cell r="C57">
            <v>2031660</v>
          </cell>
          <cell r="D57">
            <v>1908805</v>
          </cell>
          <cell r="E57">
            <v>2131085</v>
          </cell>
          <cell r="F57">
            <v>1993281</v>
          </cell>
          <cell r="G57">
            <v>482724</v>
          </cell>
          <cell r="H57">
            <v>482724</v>
          </cell>
          <cell r="I57">
            <v>482724</v>
          </cell>
          <cell r="J57">
            <v>482724</v>
          </cell>
          <cell r="K57">
            <v>482724</v>
          </cell>
        </row>
        <row r="58">
          <cell r="B58">
            <v>4407508</v>
          </cell>
          <cell r="C58">
            <v>4575044</v>
          </cell>
          <cell r="D58">
            <v>4407507</v>
          </cell>
          <cell r="E58">
            <v>4708794</v>
          </cell>
          <cell r="F58">
            <v>4648248</v>
          </cell>
          <cell r="G58">
            <v>4485289</v>
          </cell>
          <cell r="H58">
            <v>3049996</v>
          </cell>
          <cell r="I58">
            <v>2870585</v>
          </cell>
          <cell r="J58">
            <v>3947053</v>
          </cell>
          <cell r="K58">
            <v>4305877</v>
          </cell>
        </row>
        <row r="59">
          <cell r="B59">
            <v>5612699</v>
          </cell>
          <cell r="C59">
            <v>5653614</v>
          </cell>
          <cell r="D59">
            <v>5612699</v>
          </cell>
          <cell r="E59">
            <v>5653614</v>
          </cell>
          <cell r="F59">
            <v>6360412</v>
          </cell>
          <cell r="G59">
            <v>3588231</v>
          </cell>
          <cell r="H59">
            <v>4305877</v>
          </cell>
          <cell r="I59">
            <v>3947053</v>
          </cell>
          <cell r="J59">
            <v>2870585</v>
          </cell>
          <cell r="K59">
            <v>3049996</v>
          </cell>
        </row>
        <row r="60">
          <cell r="B60">
            <v>10020207</v>
          </cell>
          <cell r="C60">
            <v>10228658</v>
          </cell>
          <cell r="D60">
            <v>10020206</v>
          </cell>
          <cell r="E60">
            <v>10362408</v>
          </cell>
          <cell r="F60">
            <v>11008660</v>
          </cell>
          <cell r="G60">
            <v>8073520</v>
          </cell>
          <cell r="H60">
            <v>7355873</v>
          </cell>
          <cell r="I60">
            <v>6817638</v>
          </cell>
          <cell r="J60">
            <v>6817638</v>
          </cell>
          <cell r="K60">
            <v>7355873</v>
          </cell>
        </row>
        <row r="61">
          <cell r="B61">
            <v>54756256.862389252</v>
          </cell>
          <cell r="C61">
            <v>46941319.638134457</v>
          </cell>
          <cell r="D61">
            <v>45436838.972472407</v>
          </cell>
          <cell r="E61">
            <v>48214338.161764935</v>
          </cell>
          <cell r="F61">
            <v>50064087.123441882</v>
          </cell>
          <cell r="G61">
            <v>0</v>
          </cell>
          <cell r="H61">
            <v>0</v>
          </cell>
          <cell r="I61">
            <v>0</v>
          </cell>
          <cell r="J61">
            <v>0</v>
          </cell>
          <cell r="K61">
            <v>0</v>
          </cell>
        </row>
        <row r="62">
          <cell r="B62">
            <v>6604982.6607142854</v>
          </cell>
          <cell r="C62">
            <v>6713507.9964285716</v>
          </cell>
          <cell r="D62">
            <v>6591578.3321428569</v>
          </cell>
          <cell r="E62">
            <v>6789801.0642857142</v>
          </cell>
          <cell r="F62">
            <v>7187089.1071428563</v>
          </cell>
          <cell r="G62">
            <v>0</v>
          </cell>
          <cell r="H62">
            <v>0</v>
          </cell>
          <cell r="I62">
            <v>0</v>
          </cell>
          <cell r="J62">
            <v>0</v>
          </cell>
          <cell r="K62">
            <v>0</v>
          </cell>
        </row>
        <row r="63">
          <cell r="B63">
            <v>979334</v>
          </cell>
          <cell r="C63">
            <v>539388</v>
          </cell>
          <cell r="D63">
            <v>791062</v>
          </cell>
          <cell r="E63">
            <v>1529583</v>
          </cell>
          <cell r="F63">
            <v>1615480</v>
          </cell>
          <cell r="G63">
            <v>-2396500</v>
          </cell>
          <cell r="H63">
            <v>-2031603</v>
          </cell>
          <cell r="I63">
            <v>-1376296</v>
          </cell>
          <cell r="J63">
            <v>-1222187</v>
          </cell>
          <cell r="K63">
            <v>-1753274</v>
          </cell>
        </row>
        <row r="64">
          <cell r="B64">
            <v>19701642</v>
          </cell>
          <cell r="C64">
            <v>20033284</v>
          </cell>
          <cell r="D64">
            <v>21951956</v>
          </cell>
          <cell r="E64">
            <v>20633001</v>
          </cell>
          <cell r="F64">
            <v>23321917</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26470298.201674972</v>
          </cell>
          <cell r="C66">
            <v>18655139.641705886</v>
          </cell>
          <cell r="D66">
            <v>15102242.640329547</v>
          </cell>
          <cell r="E66">
            <v>18261953.097479224</v>
          </cell>
          <cell r="F66">
            <v>16939601.01629902</v>
          </cell>
          <cell r="G66">
            <v>15869613</v>
          </cell>
          <cell r="H66">
            <v>16577945</v>
          </cell>
          <cell r="I66">
            <v>17850005</v>
          </cell>
          <cell r="J66">
            <v>18150172</v>
          </cell>
          <cell r="K66">
            <v>17118230</v>
          </cell>
        </row>
        <row r="67">
          <cell r="B67">
            <v>54756256.862389252</v>
          </cell>
          <cell r="C67">
            <v>46941319.638134457</v>
          </cell>
          <cell r="D67">
            <v>45436838.972472407</v>
          </cell>
          <cell r="E67">
            <v>48214338.161764935</v>
          </cell>
          <cell r="F67">
            <v>50064087.123441882</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26752565.963730119</v>
          </cell>
          <cell r="C69">
            <v>25568404.273363262</v>
          </cell>
          <cell r="D69">
            <v>28159784.934210554</v>
          </cell>
          <cell r="E69">
            <v>30745475.730193041</v>
          </cell>
          <cell r="F69">
            <v>31852173.520763271</v>
          </cell>
          <cell r="G69">
            <v>0</v>
          </cell>
          <cell r="H69">
            <v>0</v>
          </cell>
          <cell r="I69">
            <v>0</v>
          </cell>
          <cell r="J69">
            <v>0</v>
          </cell>
          <cell r="K69">
            <v>0</v>
          </cell>
        </row>
        <row r="70">
          <cell r="B70">
            <v>1901059.7950188033</v>
          </cell>
          <cell r="C70">
            <v>1047047.4389853105</v>
          </cell>
          <cell r="D70">
            <v>1535590.3616586924</v>
          </cell>
          <cell r="E70">
            <v>2969191.0207796656</v>
          </cell>
          <cell r="F70">
            <v>3135930.4593754932</v>
          </cell>
          <cell r="G70">
            <v>-115521</v>
          </cell>
          <cell r="H70">
            <v>-109525</v>
          </cell>
          <cell r="I70">
            <v>-105029</v>
          </cell>
          <cell r="J70">
            <v>-105029</v>
          </cell>
          <cell r="K70">
            <v>-109525</v>
          </cell>
        </row>
        <row r="71">
          <cell r="B71">
            <v>1.0014470252734493</v>
          </cell>
          <cell r="C71">
            <v>1.0007488949923435</v>
          </cell>
          <cell r="D71">
            <v>0.99883764381960771</v>
          </cell>
          <cell r="E71">
            <v>1.0001287920949924</v>
          </cell>
          <cell r="F71">
            <v>0.99883764381960771</v>
          </cell>
          <cell r="G71">
            <v>0</v>
          </cell>
          <cell r="H71">
            <v>0</v>
          </cell>
          <cell r="I71">
            <v>0</v>
          </cell>
          <cell r="J71">
            <v>0</v>
          </cell>
          <cell r="K71">
            <v>0</v>
          </cell>
        </row>
        <row r="72">
          <cell r="B72">
            <v>1.0009989272983633</v>
          </cell>
          <cell r="C72">
            <v>0.99955088523825397</v>
          </cell>
          <cell r="D72">
            <v>0.99800119550236299</v>
          </cell>
          <cell r="E72">
            <v>1.0029566760043331</v>
          </cell>
          <cell r="F72">
            <v>0.99849231595668619</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50349</v>
          </cell>
        </row>
        <row r="86">
          <cell r="B86">
            <v>22595</v>
          </cell>
        </row>
        <row r="87">
          <cell r="B87">
            <v>17150</v>
          </cell>
        </row>
        <row r="88">
          <cell r="B88">
            <v>33820</v>
          </cell>
        </row>
        <row r="89">
          <cell r="B89">
            <v>38634</v>
          </cell>
        </row>
        <row r="90">
          <cell r="B90">
            <v>95226</v>
          </cell>
        </row>
        <row r="91">
          <cell r="B91">
            <v>50349</v>
          </cell>
        </row>
        <row r="92">
          <cell r="B92">
            <v>22595</v>
          </cell>
        </row>
        <row r="93">
          <cell r="B93">
            <v>17150</v>
          </cell>
        </row>
        <row r="94">
          <cell r="B94">
            <v>33820</v>
          </cell>
        </row>
        <row r="95">
          <cell r="B95">
            <v>38634</v>
          </cell>
        </row>
        <row r="96">
          <cell r="B96">
            <v>95226</v>
          </cell>
        </row>
        <row r="97">
          <cell r="B97">
            <v>0</v>
          </cell>
        </row>
        <row r="98">
          <cell r="B98">
            <v>0</v>
          </cell>
        </row>
        <row r="99">
          <cell r="B99">
            <v>0</v>
          </cell>
        </row>
        <row r="100">
          <cell r="B100">
            <v>0</v>
          </cell>
        </row>
        <row r="101">
          <cell r="B101">
            <v>0</v>
          </cell>
        </row>
        <row r="102">
          <cell r="B102">
            <v>0</v>
          </cell>
        </row>
        <row r="103">
          <cell r="B103">
            <v>199382040</v>
          </cell>
        </row>
        <row r="104">
          <cell r="B104">
            <v>8642587.5</v>
          </cell>
        </row>
        <row r="105">
          <cell r="B105">
            <v>5402250</v>
          </cell>
        </row>
        <row r="106">
          <cell r="B106">
            <v>1004454</v>
          </cell>
        </row>
        <row r="107">
          <cell r="B107">
            <v>1773300.6</v>
          </cell>
        </row>
        <row r="108">
          <cell r="B108">
            <v>3942356.4</v>
          </cell>
        </row>
        <row r="109">
          <cell r="B109">
            <v>1718.5395075601323</v>
          </cell>
        </row>
        <row r="110">
          <cell r="B110">
            <v>258.75976357101871</v>
          </cell>
        </row>
        <row r="111">
          <cell r="B111">
            <v>133.66418392134361</v>
          </cell>
        </row>
        <row r="112">
          <cell r="B112">
            <v>13.195571889614317</v>
          </cell>
        </row>
        <row r="113">
          <cell r="B113">
            <v>15.558957899694493</v>
          </cell>
        </row>
        <row r="114">
          <cell r="B114">
            <v>19.6948834173348</v>
          </cell>
        </row>
        <row r="115">
          <cell r="B115">
            <v>15000030</v>
          </cell>
        </row>
        <row r="116">
          <cell r="B116">
            <v>799998.75</v>
          </cell>
        </row>
        <row r="117">
          <cell r="B117">
            <v>800002</v>
          </cell>
        </row>
        <row r="118">
          <cell r="B118">
            <v>150000.26999999999</v>
          </cell>
        </row>
        <row r="119">
          <cell r="B119">
            <v>300000.13</v>
          </cell>
        </row>
        <row r="120">
          <cell r="B120">
            <v>800000</v>
          </cell>
        </row>
        <row r="121">
          <cell r="B121">
            <v>17944383.599999998</v>
          </cell>
        </row>
        <row r="122">
          <cell r="B122">
            <v>596338.53749999998</v>
          </cell>
        </row>
        <row r="123">
          <cell r="B123">
            <v>0</v>
          </cell>
        </row>
        <row r="124">
          <cell r="B124">
            <v>115512.21</v>
          </cell>
        </row>
        <row r="125">
          <cell r="B125">
            <v>203929.56899999999</v>
          </cell>
        </row>
        <row r="126">
          <cell r="B126">
            <v>226685.49300000002</v>
          </cell>
        </row>
        <row r="127">
          <cell r="B127">
            <v>44099</v>
          </cell>
        </row>
        <row r="128">
          <cell r="B128">
            <v>24740</v>
          </cell>
        </row>
        <row r="129">
          <cell r="B129">
            <v>15012</v>
          </cell>
        </row>
        <row r="130">
          <cell r="B130">
            <v>33764</v>
          </cell>
        </row>
        <row r="131">
          <cell r="B131">
            <v>46093</v>
          </cell>
        </row>
        <row r="132">
          <cell r="B132">
            <v>110290</v>
          </cell>
        </row>
        <row r="133">
          <cell r="B133">
            <v>44099</v>
          </cell>
        </row>
        <row r="134">
          <cell r="B134">
            <v>24740</v>
          </cell>
        </row>
        <row r="135">
          <cell r="B135">
            <v>15012</v>
          </cell>
        </row>
        <row r="136">
          <cell r="B136">
            <v>33764</v>
          </cell>
        </row>
        <row r="137">
          <cell r="B137">
            <v>46093</v>
          </cell>
        </row>
        <row r="138">
          <cell r="B138">
            <v>110290</v>
          </cell>
        </row>
        <row r="139">
          <cell r="B139">
            <v>0</v>
          </cell>
        </row>
        <row r="140">
          <cell r="B140">
            <v>0</v>
          </cell>
        </row>
        <row r="141">
          <cell r="B141">
            <v>0</v>
          </cell>
        </row>
        <row r="142">
          <cell r="B142">
            <v>0</v>
          </cell>
        </row>
        <row r="143">
          <cell r="B143">
            <v>0</v>
          </cell>
        </row>
        <row r="144">
          <cell r="B144">
            <v>0</v>
          </cell>
        </row>
        <row r="145">
          <cell r="B145">
            <v>265916970</v>
          </cell>
        </row>
        <row r="146">
          <cell r="B146">
            <v>11133000</v>
          </cell>
        </row>
        <row r="147">
          <cell r="B147">
            <v>7093170</v>
          </cell>
        </row>
        <row r="148">
          <cell r="B148">
            <v>1306666.8</v>
          </cell>
        </row>
        <row r="149">
          <cell r="B149">
            <v>2489022</v>
          </cell>
        </row>
        <row r="150">
          <cell r="B150">
            <v>5459355</v>
          </cell>
        </row>
        <row r="151">
          <cell r="B151">
            <v>2804.3965300501577</v>
          </cell>
        </row>
        <row r="152">
          <cell r="B152">
            <v>389.63950842377238</v>
          </cell>
        </row>
        <row r="153">
          <cell r="B153">
            <v>218.11973011501226</v>
          </cell>
        </row>
        <row r="154">
          <cell r="B154">
            <v>20.676174168151174</v>
          </cell>
        </row>
        <row r="155">
          <cell r="B155">
            <v>24.379369541551384</v>
          </cell>
        </row>
        <row r="156">
          <cell r="B156">
            <v>30.559961445001754</v>
          </cell>
        </row>
        <row r="157">
          <cell r="B157">
            <v>19999980</v>
          </cell>
        </row>
        <row r="158">
          <cell r="B158">
            <v>999995.25</v>
          </cell>
        </row>
        <row r="159">
          <cell r="B159">
            <v>999999</v>
          </cell>
        </row>
        <row r="160">
          <cell r="B160">
            <v>100000.18</v>
          </cell>
        </row>
        <row r="161">
          <cell r="B161">
            <v>200000.35</v>
          </cell>
        </row>
        <row r="162">
          <cell r="B162">
            <v>550000</v>
          </cell>
        </row>
        <row r="163">
          <cell r="B163">
            <v>23932527.299999997</v>
          </cell>
        </row>
        <row r="164">
          <cell r="B164">
            <v>0</v>
          </cell>
        </row>
        <row r="165">
          <cell r="B165">
            <v>652571.64</v>
          </cell>
        </row>
        <row r="166">
          <cell r="B166">
            <v>150266.682</v>
          </cell>
        </row>
        <row r="167">
          <cell r="B167">
            <v>286237.53000000003</v>
          </cell>
        </row>
        <row r="168">
          <cell r="B168">
            <v>0</v>
          </cell>
        </row>
        <row r="169">
          <cell r="B169">
            <v>3</v>
          </cell>
        </row>
        <row r="170">
          <cell r="B170">
            <v>6</v>
          </cell>
        </row>
        <row r="171">
          <cell r="B171">
            <v>278956</v>
          </cell>
        </row>
        <row r="172">
          <cell r="B172">
            <v>7779264.1499999994</v>
          </cell>
        </row>
        <row r="173">
          <cell r="B173">
            <v>26900950.099999998</v>
          </cell>
        </row>
        <row r="174">
          <cell r="B174">
            <v>278956</v>
          </cell>
        </row>
        <row r="175">
          <cell r="B175">
            <v>7779264.1499999994</v>
          </cell>
        </row>
        <row r="176">
          <cell r="B176">
            <v>26900950.099999998</v>
          </cell>
        </row>
        <row r="177">
          <cell r="B177">
            <v>275469</v>
          </cell>
        </row>
        <row r="178">
          <cell r="B178">
            <v>7652375.7042857138</v>
          </cell>
        </row>
        <row r="179">
          <cell r="B179">
            <v>26231122.799999997</v>
          </cell>
        </row>
        <row r="180">
          <cell r="B180">
            <v>284187</v>
          </cell>
        </row>
        <row r="181">
          <cell r="B181">
            <v>1782024</v>
          </cell>
        </row>
        <row r="182">
          <cell r="B182">
            <v>6473625</v>
          </cell>
        </row>
        <row r="183">
          <cell r="B183">
            <v>284187</v>
          </cell>
        </row>
        <row r="184">
          <cell r="B184">
            <v>1782024</v>
          </cell>
        </row>
        <row r="185">
          <cell r="B185">
            <v>6473625</v>
          </cell>
        </row>
        <row r="186">
          <cell r="B186">
            <v>280635</v>
          </cell>
        </row>
        <row r="187">
          <cell r="B187">
            <v>1774920</v>
          </cell>
        </row>
        <row r="188">
          <cell r="B188">
            <v>6390896</v>
          </cell>
        </row>
        <row r="189">
          <cell r="B189">
            <v>0</v>
          </cell>
        </row>
        <row r="190">
          <cell r="B190">
            <v>0</v>
          </cell>
        </row>
        <row r="191">
          <cell r="B191">
            <v>0</v>
          </cell>
        </row>
        <row r="192">
          <cell r="B192">
            <v>99342</v>
          </cell>
        </row>
        <row r="193">
          <cell r="B193">
            <v>12350338</v>
          </cell>
        </row>
        <row r="194">
          <cell r="B194">
            <v>124.32144944005505</v>
          </cell>
        </row>
        <row r="195">
          <cell r="B195">
            <v>0</v>
          </cell>
        </row>
        <row r="196">
          <cell r="B196">
            <v>0</v>
          </cell>
        </row>
        <row r="197">
          <cell r="B197">
            <v>0</v>
          </cell>
        </row>
        <row r="198">
          <cell r="B198">
            <v>0</v>
          </cell>
        </row>
        <row r="199">
          <cell r="B199">
            <v>0</v>
          </cell>
        </row>
        <row r="200">
          <cell r="B200">
            <v>0</v>
          </cell>
        </row>
        <row r="201">
          <cell r="B201">
            <v>76008</v>
          </cell>
        </row>
        <row r="202">
          <cell r="B202">
            <v>2208037</v>
          </cell>
        </row>
        <row r="203">
          <cell r="B203">
            <v>29.050058588183134</v>
          </cell>
        </row>
        <row r="204">
          <cell r="B204">
            <v>0</v>
          </cell>
        </row>
        <row r="205">
          <cell r="B205">
            <v>0</v>
          </cell>
        </row>
        <row r="206">
          <cell r="B206">
            <v>0</v>
          </cell>
        </row>
        <row r="207">
          <cell r="B207">
            <v>96432</v>
          </cell>
        </row>
        <row r="208">
          <cell r="B208">
            <v>180006</v>
          </cell>
        </row>
        <row r="209">
          <cell r="B209">
            <v>0</v>
          </cell>
        </row>
        <row r="210">
          <cell r="B210">
            <v>0</v>
          </cell>
        </row>
        <row r="211">
          <cell r="B211">
            <v>506208.9</v>
          </cell>
        </row>
        <row r="212">
          <cell r="B212">
            <v>610733</v>
          </cell>
        </row>
        <row r="213">
          <cell r="B213">
            <v>26752565.963730119</v>
          </cell>
        </row>
        <row r="214">
          <cell r="B214">
            <v>329980</v>
          </cell>
        </row>
        <row r="215">
          <cell r="B215">
            <v>0</v>
          </cell>
        </row>
        <row r="216">
          <cell r="B216">
            <v>27082545.963730119</v>
          </cell>
        </row>
        <row r="217">
          <cell r="B217">
            <v>12695033</v>
          </cell>
        </row>
        <row r="218">
          <cell r="B218">
            <v>782646.9</v>
          </cell>
        </row>
        <row r="219">
          <cell r="B219">
            <v>3143255</v>
          </cell>
        </row>
        <row r="220">
          <cell r="B220">
            <v>450700</v>
          </cell>
        </row>
        <row r="221">
          <cell r="B221">
            <v>3500000</v>
          </cell>
        </row>
        <row r="222">
          <cell r="B222">
            <v>439184</v>
          </cell>
        </row>
        <row r="223">
          <cell r="B223">
            <v>126838</v>
          </cell>
        </row>
        <row r="224">
          <cell r="B224">
            <v>0</v>
          </cell>
        </row>
        <row r="225">
          <cell r="B225">
            <v>0</v>
          </cell>
        </row>
        <row r="226">
          <cell r="B226">
            <v>950000</v>
          </cell>
        </row>
        <row r="227">
          <cell r="B227">
            <v>160000</v>
          </cell>
        </row>
        <row r="228">
          <cell r="B228">
            <v>0</v>
          </cell>
        </row>
        <row r="229">
          <cell r="B229">
            <v>105365</v>
          </cell>
        </row>
        <row r="230">
          <cell r="B230">
            <v>1849130.2687113169</v>
          </cell>
        </row>
        <row r="231">
          <cell r="B231">
            <v>24202152.168711316</v>
          </cell>
        </row>
        <row r="232">
          <cell r="B232">
            <v>2880393.7950188033</v>
          </cell>
        </row>
        <row r="233">
          <cell r="B233">
            <v>979334</v>
          </cell>
        </row>
        <row r="234">
          <cell r="B234">
            <v>1901059.7950188033</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54940596</v>
          </cell>
        </row>
        <row r="244">
          <cell r="B244">
            <v>35238954</v>
          </cell>
        </row>
        <row r="245">
          <cell r="B245">
            <v>90000</v>
          </cell>
        </row>
        <row r="246">
          <cell r="B246">
            <v>0</v>
          </cell>
        </row>
        <row r="247">
          <cell r="B247">
            <v>2.8</v>
          </cell>
        </row>
        <row r="248">
          <cell r="B248">
            <v>2.8</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13.800507498121384</v>
          </cell>
        </row>
        <row r="261">
          <cell r="B261">
            <v>22.772982699948333</v>
          </cell>
        </row>
        <row r="262">
          <cell r="B262">
            <v>90</v>
          </cell>
        </row>
        <row r="263">
          <cell r="B263">
            <v>89</v>
          </cell>
        </row>
        <row r="264">
          <cell r="B264">
            <v>275469</v>
          </cell>
        </row>
        <row r="265">
          <cell r="B265">
            <v>280635</v>
          </cell>
        </row>
        <row r="266">
          <cell r="B266">
            <v>3</v>
          </cell>
        </row>
        <row r="267">
          <cell r="B267">
            <v>6</v>
          </cell>
        </row>
        <row r="268">
          <cell r="B268">
            <v>661125.6</v>
          </cell>
        </row>
        <row r="269">
          <cell r="B269">
            <v>841905</v>
          </cell>
        </row>
        <row r="270">
          <cell r="B270">
            <v>1176424.873660929</v>
          </cell>
        </row>
        <row r="271">
          <cell r="B271">
            <v>0.78387996147971495</v>
          </cell>
        </row>
        <row r="272">
          <cell r="B272">
            <v>0.93003344104470087</v>
          </cell>
        </row>
        <row r="273">
          <cell r="B273">
            <v>0.31901174937686488</v>
          </cell>
        </row>
        <row r="274">
          <cell r="B274">
            <v>0.29242104462624241</v>
          </cell>
        </row>
        <row r="275">
          <cell r="B275">
            <v>0.33404525723112599</v>
          </cell>
        </row>
        <row r="276">
          <cell r="B276">
            <v>0.30620043707111294</v>
          </cell>
        </row>
        <row r="277">
          <cell r="B277">
            <v>2233533.7950188033</v>
          </cell>
        </row>
        <row r="278">
          <cell r="B278">
            <v>0.71719796615817999</v>
          </cell>
        </row>
        <row r="279">
          <cell r="B279">
            <v>0.41765596063611649</v>
          </cell>
        </row>
        <row r="280">
          <cell r="B280">
            <v>0.58234403936388357</v>
          </cell>
        </row>
        <row r="281">
          <cell r="B281">
            <v>6.0191999999999996E-2</v>
          </cell>
        </row>
        <row r="282">
          <cell r="B282">
            <v>0.11075796949237271</v>
          </cell>
        </row>
        <row r="283">
          <cell r="B283">
            <v>19701642</v>
          </cell>
        </row>
        <row r="284">
          <cell r="B284">
            <v>27470298.201674972</v>
          </cell>
        </row>
        <row r="285">
          <cell r="B285">
            <v>1057108.9213578743</v>
          </cell>
        </row>
        <row r="286">
          <cell r="B286">
            <v>0</v>
          </cell>
        </row>
        <row r="287">
          <cell r="B287">
            <v>0</v>
          </cell>
        </row>
        <row r="288">
          <cell r="B288">
            <v>0</v>
          </cell>
        </row>
        <row r="289">
          <cell r="B289">
            <v>1176424.873660929</v>
          </cell>
        </row>
        <row r="290">
          <cell r="B290">
            <v>8.9638790928539241E-2</v>
          </cell>
        </row>
        <row r="291">
          <cell r="B291">
            <v>0.18939511798494951</v>
          </cell>
        </row>
      </sheetData>
      <sheetData sheetId="18">
        <row r="3">
          <cell r="B3">
            <v>270759</v>
          </cell>
          <cell r="C3">
            <v>131788</v>
          </cell>
          <cell r="D3">
            <v>97992</v>
          </cell>
          <cell r="E3">
            <v>189802</v>
          </cell>
          <cell r="F3">
            <v>212700</v>
          </cell>
          <cell r="G3">
            <v>543168</v>
          </cell>
          <cell r="H3">
            <v>1446209</v>
          </cell>
        </row>
        <row r="4">
          <cell r="B4">
            <v>270759</v>
          </cell>
          <cell r="C4">
            <v>131788</v>
          </cell>
          <cell r="D4">
            <v>97992</v>
          </cell>
          <cell r="E4">
            <v>189802</v>
          </cell>
          <cell r="F4">
            <v>212700</v>
          </cell>
          <cell r="G4">
            <v>543168</v>
          </cell>
          <cell r="H4">
            <v>1446209</v>
          </cell>
        </row>
        <row r="5">
          <cell r="B5">
            <v>0</v>
          </cell>
          <cell r="C5">
            <v>0</v>
          </cell>
          <cell r="D5">
            <v>97992</v>
          </cell>
          <cell r="E5">
            <v>0</v>
          </cell>
          <cell r="F5">
            <v>0</v>
          </cell>
          <cell r="G5">
            <v>0</v>
          </cell>
        </row>
        <row r="6">
          <cell r="B6">
            <v>270759</v>
          </cell>
          <cell r="C6">
            <v>131788</v>
          </cell>
          <cell r="D6">
            <v>0</v>
          </cell>
          <cell r="E6">
            <v>189802</v>
          </cell>
          <cell r="F6">
            <v>212700</v>
          </cell>
          <cell r="G6">
            <v>543168</v>
          </cell>
        </row>
        <row r="7">
          <cell r="B7">
            <v>0</v>
          </cell>
          <cell r="C7">
            <v>0</v>
          </cell>
          <cell r="D7">
            <v>1348217</v>
          </cell>
          <cell r="E7">
            <v>0</v>
          </cell>
          <cell r="F7">
            <v>0</v>
          </cell>
          <cell r="G7">
            <v>0</v>
          </cell>
        </row>
        <row r="8">
          <cell r="B8">
            <v>230539</v>
          </cell>
          <cell r="C8">
            <v>133905</v>
          </cell>
          <cell r="D8">
            <v>82008</v>
          </cell>
          <cell r="E8">
            <v>172831</v>
          </cell>
          <cell r="F8">
            <v>224517</v>
          </cell>
          <cell r="G8">
            <v>577789</v>
          </cell>
          <cell r="H8">
            <v>1421589</v>
          </cell>
        </row>
        <row r="9">
          <cell r="B9">
            <v>230539</v>
          </cell>
          <cell r="C9">
            <v>133905</v>
          </cell>
          <cell r="D9">
            <v>82008</v>
          </cell>
          <cell r="E9">
            <v>172831</v>
          </cell>
          <cell r="F9">
            <v>224517</v>
          </cell>
          <cell r="G9">
            <v>577789</v>
          </cell>
          <cell r="H9">
            <v>1421589</v>
          </cell>
        </row>
        <row r="10">
          <cell r="B10">
            <v>0</v>
          </cell>
          <cell r="C10">
            <v>0</v>
          </cell>
          <cell r="D10">
            <v>0</v>
          </cell>
          <cell r="E10">
            <v>0</v>
          </cell>
          <cell r="F10">
            <v>0</v>
          </cell>
          <cell r="G10">
            <v>577789</v>
          </cell>
        </row>
        <row r="11">
          <cell r="B11">
            <v>230539</v>
          </cell>
          <cell r="C11">
            <v>133905</v>
          </cell>
          <cell r="D11">
            <v>82008</v>
          </cell>
          <cell r="E11">
            <v>172831</v>
          </cell>
          <cell r="F11">
            <v>224517</v>
          </cell>
          <cell r="G11">
            <v>0</v>
          </cell>
        </row>
        <row r="12">
          <cell r="B12">
            <v>0</v>
          </cell>
          <cell r="C12">
            <v>0</v>
          </cell>
          <cell r="D12">
            <v>0</v>
          </cell>
          <cell r="E12">
            <v>0</v>
          </cell>
          <cell r="F12">
            <v>0</v>
          </cell>
          <cell r="G12">
            <v>843800</v>
          </cell>
        </row>
        <row r="13">
          <cell r="B13">
            <v>4158</v>
          </cell>
          <cell r="C13">
            <v>401.625</v>
          </cell>
          <cell r="D13">
            <v>330.75</v>
          </cell>
          <cell r="E13">
            <v>31.184999999999999</v>
          </cell>
          <cell r="F13">
            <v>48.195</v>
          </cell>
          <cell r="G13">
            <v>43.47</v>
          </cell>
        </row>
        <row r="14">
          <cell r="B14">
            <v>3960</v>
          </cell>
          <cell r="C14">
            <v>382.5</v>
          </cell>
          <cell r="D14">
            <v>315</v>
          </cell>
          <cell r="E14">
            <v>29.7</v>
          </cell>
          <cell r="F14">
            <v>45.9</v>
          </cell>
          <cell r="G14">
            <v>41.4</v>
          </cell>
        </row>
        <row r="15">
          <cell r="B15">
            <v>4356</v>
          </cell>
          <cell r="C15">
            <v>420.75</v>
          </cell>
          <cell r="D15">
            <v>346.5</v>
          </cell>
          <cell r="E15">
            <v>32.67</v>
          </cell>
          <cell r="F15">
            <v>50.49</v>
          </cell>
          <cell r="G15">
            <v>45.54</v>
          </cell>
        </row>
        <row r="16">
          <cell r="B16">
            <v>4356</v>
          </cell>
          <cell r="C16">
            <v>420.75</v>
          </cell>
          <cell r="D16">
            <v>346.5</v>
          </cell>
          <cell r="E16">
            <v>32.67</v>
          </cell>
          <cell r="F16">
            <v>50.49</v>
          </cell>
          <cell r="G16">
            <v>45.54</v>
          </cell>
        </row>
        <row r="17">
          <cell r="B17">
            <v>3960</v>
          </cell>
          <cell r="C17">
            <v>382.5</v>
          </cell>
          <cell r="D17">
            <v>315</v>
          </cell>
          <cell r="E17">
            <v>29.7</v>
          </cell>
          <cell r="F17">
            <v>45.9</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6331.5</v>
          </cell>
          <cell r="C23">
            <v>472.5</v>
          </cell>
          <cell r="D23">
            <v>496.125</v>
          </cell>
          <cell r="E23">
            <v>40.634999999999998</v>
          </cell>
          <cell r="F23">
            <v>56.7</v>
          </cell>
          <cell r="G23">
            <v>51.975000000000001</v>
          </cell>
        </row>
        <row r="24">
          <cell r="B24">
            <v>6030</v>
          </cell>
          <cell r="C24">
            <v>450</v>
          </cell>
          <cell r="D24">
            <v>472.5</v>
          </cell>
          <cell r="E24">
            <v>38.700000000000003</v>
          </cell>
          <cell r="F24">
            <v>54</v>
          </cell>
          <cell r="G24">
            <v>49.5</v>
          </cell>
        </row>
        <row r="25">
          <cell r="B25">
            <v>6633</v>
          </cell>
          <cell r="C25">
            <v>495</v>
          </cell>
          <cell r="D25">
            <v>519.75</v>
          </cell>
          <cell r="E25">
            <v>42.57</v>
          </cell>
          <cell r="F25">
            <v>59.4</v>
          </cell>
          <cell r="G25">
            <v>54.45</v>
          </cell>
        </row>
        <row r="26">
          <cell r="B26">
            <v>6633</v>
          </cell>
          <cell r="C26">
            <v>495</v>
          </cell>
          <cell r="D26">
            <v>519.75</v>
          </cell>
          <cell r="E26">
            <v>42.57</v>
          </cell>
          <cell r="F26">
            <v>59.4</v>
          </cell>
          <cell r="G26">
            <v>54.45</v>
          </cell>
        </row>
        <row r="27">
          <cell r="B27">
            <v>6030</v>
          </cell>
          <cell r="C27">
            <v>450</v>
          </cell>
          <cell r="D27">
            <v>472.5</v>
          </cell>
          <cell r="E27">
            <v>38.700000000000003</v>
          </cell>
          <cell r="F27">
            <v>54</v>
          </cell>
          <cell r="G27">
            <v>49.5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71999843</v>
          </cell>
          <cell r="C33">
            <v>3839994.6</v>
          </cell>
          <cell r="D33">
            <v>3840001.8</v>
          </cell>
          <cell r="E33">
            <v>720000.09</v>
          </cell>
          <cell r="F33">
            <v>1440000.15</v>
          </cell>
          <cell r="G33">
            <v>3840000</v>
          </cell>
          <cell r="H33">
            <v>8400595</v>
          </cell>
        </row>
        <row r="34">
          <cell r="B34">
            <v>95999939</v>
          </cell>
          <cell r="C34">
            <v>4799999.7</v>
          </cell>
          <cell r="D34">
            <v>4799998.8</v>
          </cell>
          <cell r="E34">
            <v>480000.06</v>
          </cell>
          <cell r="F34">
            <v>960000.89</v>
          </cell>
          <cell r="G34">
            <v>2640000</v>
          </cell>
          <cell r="H34">
            <v>6718005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12.75</v>
          </cell>
          <cell r="D47">
            <v>7</v>
          </cell>
          <cell r="E47">
            <v>0.67</v>
          </cell>
          <cell r="F47">
            <v>0.79</v>
          </cell>
          <cell r="G47">
            <v>1</v>
          </cell>
        </row>
        <row r="48">
          <cell r="B48">
            <v>89</v>
          </cell>
          <cell r="C48">
            <v>12.9</v>
          </cell>
          <cell r="D48">
            <v>6.9</v>
          </cell>
          <cell r="E48">
            <v>0.68</v>
          </cell>
          <cell r="F48">
            <v>0.81</v>
          </cell>
          <cell r="G48">
            <v>1</v>
          </cell>
        </row>
        <row r="49">
          <cell r="B49">
            <v>89</v>
          </cell>
          <cell r="C49">
            <v>12.9</v>
          </cell>
          <cell r="D49">
            <v>6.9</v>
          </cell>
          <cell r="E49">
            <v>0.67</v>
          </cell>
          <cell r="F49">
            <v>0.79</v>
          </cell>
          <cell r="G49">
            <v>1</v>
          </cell>
        </row>
        <row r="50">
          <cell r="B50">
            <v>88</v>
          </cell>
          <cell r="C50">
            <v>13</v>
          </cell>
          <cell r="D50">
            <v>6.8</v>
          </cell>
          <cell r="E50">
            <v>0.68</v>
          </cell>
          <cell r="F50">
            <v>0.81</v>
          </cell>
          <cell r="G50">
            <v>1</v>
          </cell>
        </row>
        <row r="51">
          <cell r="B51">
            <v>6.3910112359550686</v>
          </cell>
          <cell r="C51">
            <v>8.4341085271318015</v>
          </cell>
          <cell r="D51">
            <v>6.0405797101449332</v>
          </cell>
          <cell r="E51">
            <v>9.2059701492537513</v>
          </cell>
          <cell r="F51">
            <v>10.324050632911398</v>
          </cell>
          <cell r="G51">
            <v>7.6</v>
          </cell>
        </row>
        <row r="52">
          <cell r="B52">
            <v>15510282.630618528</v>
          </cell>
          <cell r="C52">
            <v>3449682.7124566585</v>
          </cell>
          <cell r="D52">
            <v>1248349.397946462</v>
          </cell>
          <cell r="E52">
            <v>8903796.4981432259</v>
          </cell>
          <cell r="F52">
            <v>8001907.0764753222</v>
          </cell>
          <cell r="G52">
            <v>0</v>
          </cell>
          <cell r="H52">
            <v>0</v>
          </cell>
          <cell r="I52">
            <v>0</v>
          </cell>
          <cell r="J52">
            <v>0</v>
          </cell>
          <cell r="K52">
            <v>0</v>
          </cell>
        </row>
        <row r="53">
          <cell r="B53">
            <v>24178024</v>
          </cell>
          <cell r="C53">
            <v>23415772</v>
          </cell>
          <cell r="D53">
            <v>24747928</v>
          </cell>
          <cell r="E53">
            <v>26378666</v>
          </cell>
          <cell r="F53">
            <v>26648624</v>
          </cell>
          <cell r="G53">
            <v>0</v>
          </cell>
          <cell r="H53">
            <v>0</v>
          </cell>
          <cell r="I53">
            <v>0</v>
          </cell>
          <cell r="J53">
            <v>0</v>
          </cell>
          <cell r="K53">
            <v>0</v>
          </cell>
        </row>
        <row r="54">
          <cell r="B54">
            <v>1733375</v>
          </cell>
          <cell r="C54">
            <v>1845071</v>
          </cell>
          <cell r="D54">
            <v>4148637</v>
          </cell>
          <cell r="E54">
            <v>703782</v>
          </cell>
          <cell r="F54">
            <v>1477845</v>
          </cell>
          <cell r="G54">
            <v>0</v>
          </cell>
          <cell r="H54">
            <v>0</v>
          </cell>
          <cell r="I54">
            <v>0</v>
          </cell>
          <cell r="J54">
            <v>0</v>
          </cell>
          <cell r="K54">
            <v>0</v>
          </cell>
        </row>
        <row r="55">
          <cell r="B55">
            <v>2314252</v>
          </cell>
          <cell r="C55">
            <v>5922433</v>
          </cell>
          <cell r="D55">
            <v>4334144</v>
          </cell>
          <cell r="E55">
            <v>2500673</v>
          </cell>
          <cell r="F55">
            <v>2583801</v>
          </cell>
          <cell r="G55">
            <v>0</v>
          </cell>
          <cell r="H55">
            <v>0</v>
          </cell>
          <cell r="I55">
            <v>0</v>
          </cell>
          <cell r="J55">
            <v>0</v>
          </cell>
          <cell r="K55">
            <v>0</v>
          </cell>
        </row>
        <row r="56">
          <cell r="B56">
            <v>4047627</v>
          </cell>
          <cell r="C56">
            <v>7767504</v>
          </cell>
          <cell r="D56">
            <v>8482781</v>
          </cell>
          <cell r="E56">
            <v>3204455</v>
          </cell>
          <cell r="F56">
            <v>4061646</v>
          </cell>
          <cell r="G56">
            <v>0</v>
          </cell>
          <cell r="H56">
            <v>0</v>
          </cell>
          <cell r="I56">
            <v>0</v>
          </cell>
          <cell r="J56">
            <v>0</v>
          </cell>
          <cell r="K56">
            <v>0</v>
          </cell>
        </row>
        <row r="57">
          <cell r="B57">
            <v>1740589</v>
          </cell>
          <cell r="C57">
            <v>1930077</v>
          </cell>
          <cell r="D57">
            <v>1813364</v>
          </cell>
          <cell r="E57">
            <v>2024532</v>
          </cell>
          <cell r="F57">
            <v>1893617</v>
          </cell>
          <cell r="G57">
            <v>458588</v>
          </cell>
          <cell r="H57">
            <v>458588</v>
          </cell>
          <cell r="I57">
            <v>458588</v>
          </cell>
          <cell r="J57">
            <v>458588</v>
          </cell>
          <cell r="K57">
            <v>458588</v>
          </cell>
        </row>
        <row r="58">
          <cell r="B58">
            <v>4352414</v>
          </cell>
          <cell r="C58">
            <v>4517856</v>
          </cell>
          <cell r="D58">
            <v>4352413</v>
          </cell>
          <cell r="E58">
            <v>4649934</v>
          </cell>
          <cell r="F58">
            <v>4590145</v>
          </cell>
          <cell r="G58">
            <v>4429223</v>
          </cell>
          <cell r="H58">
            <v>3011871</v>
          </cell>
          <cell r="I58">
            <v>2834703</v>
          </cell>
          <cell r="J58">
            <v>3897715</v>
          </cell>
          <cell r="K58">
            <v>4252054</v>
          </cell>
        </row>
        <row r="59">
          <cell r="B59">
            <v>6042540</v>
          </cell>
          <cell r="C59">
            <v>6082944</v>
          </cell>
          <cell r="D59">
            <v>6042540</v>
          </cell>
          <cell r="E59">
            <v>6082944</v>
          </cell>
          <cell r="F59">
            <v>6780907</v>
          </cell>
          <cell r="G59">
            <v>3543378</v>
          </cell>
          <cell r="H59">
            <v>4252054</v>
          </cell>
          <cell r="I59">
            <v>3897715</v>
          </cell>
          <cell r="J59">
            <v>2834703</v>
          </cell>
          <cell r="K59">
            <v>3011871</v>
          </cell>
        </row>
        <row r="60">
          <cell r="B60">
            <v>10394954</v>
          </cell>
          <cell r="C60">
            <v>10600800</v>
          </cell>
          <cell r="D60">
            <v>10394953</v>
          </cell>
          <cell r="E60">
            <v>10732878</v>
          </cell>
          <cell r="F60">
            <v>11371052</v>
          </cell>
          <cell r="G60">
            <v>7972601</v>
          </cell>
          <cell r="H60">
            <v>7263925</v>
          </cell>
          <cell r="I60">
            <v>6732418</v>
          </cell>
          <cell r="J60">
            <v>6732418</v>
          </cell>
          <cell r="K60">
            <v>7263925</v>
          </cell>
        </row>
        <row r="61">
          <cell r="B61">
            <v>55871476.630618528</v>
          </cell>
          <cell r="C61">
            <v>47163835.712456658</v>
          </cell>
          <cell r="D61">
            <v>46687375.397946462</v>
          </cell>
          <cell r="E61">
            <v>51244327.498143226</v>
          </cell>
          <cell r="F61">
            <v>51976846.076475322</v>
          </cell>
          <cell r="G61">
            <v>0</v>
          </cell>
          <cell r="H61">
            <v>0</v>
          </cell>
          <cell r="I61">
            <v>0</v>
          </cell>
          <cell r="J61">
            <v>0</v>
          </cell>
          <cell r="K61">
            <v>0</v>
          </cell>
        </row>
        <row r="62">
          <cell r="B62">
            <v>6541972</v>
          </cell>
          <cell r="C62">
            <v>6650799.5</v>
          </cell>
          <cell r="D62">
            <v>6531790</v>
          </cell>
          <cell r="E62">
            <v>6726079</v>
          </cell>
          <cell r="F62">
            <v>7120320.5</v>
          </cell>
          <cell r="G62">
            <v>0</v>
          </cell>
          <cell r="H62">
            <v>0</v>
          </cell>
          <cell r="I62">
            <v>0</v>
          </cell>
          <cell r="J62">
            <v>0</v>
          </cell>
          <cell r="K62">
            <v>0</v>
          </cell>
        </row>
        <row r="63">
          <cell r="B63">
            <v>2247205</v>
          </cell>
          <cell r="C63">
            <v>1488125</v>
          </cell>
          <cell r="D63">
            <v>2058039</v>
          </cell>
          <cell r="E63">
            <v>3428169</v>
          </cell>
          <cell r="F63">
            <v>3097596</v>
          </cell>
          <cell r="G63">
            <v>-2454336</v>
          </cell>
          <cell r="H63">
            <v>-2086389</v>
          </cell>
          <cell r="I63">
            <v>-1428794</v>
          </cell>
          <cell r="J63">
            <v>-1274685</v>
          </cell>
          <cell r="K63">
            <v>-1808060</v>
          </cell>
        </row>
        <row r="64">
          <cell r="B64">
            <v>20150839</v>
          </cell>
          <cell r="C64">
            <v>20528106</v>
          </cell>
          <cell r="D64">
            <v>22535878</v>
          </cell>
          <cell r="E64">
            <v>21142636</v>
          </cell>
          <cell r="F64">
            <v>23942280</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25931460.630618524</v>
          </cell>
          <cell r="C66">
            <v>17496805.212456655</v>
          </cell>
          <cell r="D66">
            <v>14561668.397946462</v>
          </cell>
          <cell r="E66">
            <v>18947443.498143222</v>
          </cell>
          <cell r="F66">
            <v>16816649.576475322</v>
          </cell>
          <cell r="G66">
            <v>15757340</v>
          </cell>
          <cell r="H66">
            <v>16471593</v>
          </cell>
          <cell r="I66">
            <v>17748093</v>
          </cell>
          <cell r="J66">
            <v>18048260</v>
          </cell>
          <cell r="K66">
            <v>17011878</v>
          </cell>
        </row>
        <row r="67">
          <cell r="B67">
            <v>55871476.630618528</v>
          </cell>
          <cell r="C67">
            <v>47163835.712456658</v>
          </cell>
          <cell r="D67">
            <v>46687375.397946462</v>
          </cell>
          <cell r="E67">
            <v>51244327.498143226</v>
          </cell>
          <cell r="F67">
            <v>51976846.076475322</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29189521.584060565</v>
          </cell>
          <cell r="C69">
            <v>28337421.335168701</v>
          </cell>
          <cell r="D69">
            <v>29722226.062490582</v>
          </cell>
          <cell r="E69">
            <v>31534714.197384395</v>
          </cell>
          <cell r="F69">
            <v>31699028.696291946</v>
          </cell>
          <cell r="G69">
            <v>0</v>
          </cell>
          <cell r="H69">
            <v>0</v>
          </cell>
          <cell r="I69">
            <v>0</v>
          </cell>
          <cell r="J69">
            <v>0</v>
          </cell>
          <cell r="K69">
            <v>0</v>
          </cell>
        </row>
        <row r="70">
          <cell r="B70">
            <v>2461162.4289435521</v>
          </cell>
          <cell r="C70">
            <v>1841665.5707507692</v>
          </cell>
          <cell r="D70">
            <v>2459425.7576169148</v>
          </cell>
          <cell r="E70">
            <v>3685490.400663998</v>
          </cell>
          <cell r="F70">
            <v>2877048.5601763017</v>
          </cell>
          <cell r="G70">
            <v>-112273</v>
          </cell>
          <cell r="H70">
            <v>-106352</v>
          </cell>
          <cell r="I70">
            <v>-101912</v>
          </cell>
          <cell r="J70">
            <v>-101912</v>
          </cell>
          <cell r="K70">
            <v>-106352</v>
          </cell>
        </row>
        <row r="71">
          <cell r="B71">
            <v>1.0139113669440301</v>
          </cell>
          <cell r="C71">
            <v>1.0133461834855531</v>
          </cell>
          <cell r="D71">
            <v>0.99966269678081887</v>
          </cell>
          <cell r="E71">
            <v>1.0007079682257598</v>
          </cell>
          <cell r="F71">
            <v>0.97237178456383866</v>
          </cell>
          <cell r="G71">
            <v>0</v>
          </cell>
          <cell r="H71">
            <v>0</v>
          </cell>
          <cell r="I71">
            <v>0</v>
          </cell>
          <cell r="J71">
            <v>0</v>
          </cell>
          <cell r="K71">
            <v>0</v>
          </cell>
        </row>
        <row r="72">
          <cell r="B72">
            <v>1.0028836485131072</v>
          </cell>
          <cell r="C72">
            <v>1.0017627750293774</v>
          </cell>
          <cell r="D72">
            <v>0.99001113281886599</v>
          </cell>
          <cell r="E72">
            <v>0.99384697906036268</v>
          </cell>
          <cell r="F72">
            <v>1.0114954645782865</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90000</v>
          </cell>
        </row>
        <row r="80">
          <cell r="B80">
            <v>90000</v>
          </cell>
        </row>
        <row r="81">
          <cell r="B81">
            <v>0</v>
          </cell>
        </row>
        <row r="82">
          <cell r="B82">
            <v>0</v>
          </cell>
        </row>
        <row r="83">
          <cell r="B83">
            <v>0</v>
          </cell>
        </row>
        <row r="84">
          <cell r="B84">
            <v>0</v>
          </cell>
        </row>
        <row r="85">
          <cell r="B85">
            <v>52561</v>
          </cell>
        </row>
        <row r="86">
          <cell r="B86">
            <v>25388</v>
          </cell>
        </row>
        <row r="87">
          <cell r="B87">
            <v>18875</v>
          </cell>
        </row>
        <row r="88">
          <cell r="B88">
            <v>36648</v>
          </cell>
        </row>
        <row r="89">
          <cell r="B89">
            <v>40960</v>
          </cell>
        </row>
        <row r="90">
          <cell r="B90">
            <v>103291</v>
          </cell>
        </row>
        <row r="91">
          <cell r="B91">
            <v>52561</v>
          </cell>
        </row>
        <row r="92">
          <cell r="B92">
            <v>25388</v>
          </cell>
        </row>
        <row r="93">
          <cell r="B93">
            <v>18875</v>
          </cell>
        </row>
        <row r="94">
          <cell r="B94">
            <v>36648</v>
          </cell>
        </row>
        <row r="95">
          <cell r="B95">
            <v>40960</v>
          </cell>
        </row>
        <row r="96">
          <cell r="B96">
            <v>103291</v>
          </cell>
        </row>
        <row r="97">
          <cell r="B97">
            <v>0</v>
          </cell>
        </row>
        <row r="98">
          <cell r="B98">
            <v>0</v>
          </cell>
        </row>
        <row r="99">
          <cell r="B99">
            <v>0</v>
          </cell>
        </row>
        <row r="100">
          <cell r="B100">
            <v>0</v>
          </cell>
        </row>
        <row r="101">
          <cell r="B101">
            <v>0</v>
          </cell>
        </row>
        <row r="102">
          <cell r="B102">
            <v>0</v>
          </cell>
        </row>
        <row r="103">
          <cell r="B103">
            <v>218548638</v>
          </cell>
        </row>
        <row r="104">
          <cell r="B104">
            <v>10196455.5</v>
          </cell>
        </row>
        <row r="105">
          <cell r="B105">
            <v>6242906.25</v>
          </cell>
        </row>
        <row r="106">
          <cell r="B106">
            <v>1142867.8799999999</v>
          </cell>
        </row>
        <row r="107">
          <cell r="B107">
            <v>1974067.2</v>
          </cell>
        </row>
        <row r="108">
          <cell r="B108">
            <v>4490059.7699999996</v>
          </cell>
        </row>
        <row r="109">
          <cell r="B109">
            <v>1682.2815172445289</v>
          </cell>
        </row>
        <row r="110">
          <cell r="B110">
            <v>259.31630980285865</v>
          </cell>
        </row>
        <row r="111">
          <cell r="B111">
            <v>130.42407268525</v>
          </cell>
        </row>
        <row r="112">
          <cell r="B112">
            <v>13.06636647813297</v>
          </cell>
        </row>
        <row r="113">
          <cell r="B113">
            <v>15.406611220485143</v>
          </cell>
        </row>
        <row r="114">
          <cell r="B114">
            <v>19.502039519601446</v>
          </cell>
        </row>
        <row r="115">
          <cell r="B115">
            <v>14999971</v>
          </cell>
        </row>
        <row r="116">
          <cell r="B116">
            <v>800006.4</v>
          </cell>
        </row>
        <row r="117">
          <cell r="B117">
            <v>799999.8</v>
          </cell>
        </row>
        <row r="118">
          <cell r="B118">
            <v>150000.26999999999</v>
          </cell>
        </row>
        <row r="119">
          <cell r="B119">
            <v>300000.13</v>
          </cell>
        </row>
        <row r="120">
          <cell r="B120">
            <v>800000</v>
          </cell>
        </row>
        <row r="121">
          <cell r="B121">
            <v>19669377.419999998</v>
          </cell>
        </row>
        <row r="122">
          <cell r="B122">
            <v>703555.42949999985</v>
          </cell>
        </row>
        <row r="123">
          <cell r="B123">
            <v>0</v>
          </cell>
        </row>
        <row r="124">
          <cell r="B124">
            <v>131429.80619999999</v>
          </cell>
        </row>
        <row r="125">
          <cell r="B125">
            <v>227017.72800000003</v>
          </cell>
        </row>
        <row r="126">
          <cell r="B126">
            <v>258178.43677499998</v>
          </cell>
        </row>
        <row r="127">
          <cell r="B127">
            <v>45191</v>
          </cell>
        </row>
        <row r="128">
          <cell r="B128">
            <v>25863</v>
          </cell>
        </row>
        <row r="129">
          <cell r="B129">
            <v>15833</v>
          </cell>
        </row>
        <row r="130">
          <cell r="B130">
            <v>33613</v>
          </cell>
        </row>
        <row r="131">
          <cell r="B131">
            <v>43697</v>
          </cell>
        </row>
        <row r="132">
          <cell r="B132">
            <v>112912</v>
          </cell>
        </row>
        <row r="133">
          <cell r="B133">
            <v>45191</v>
          </cell>
        </row>
        <row r="134">
          <cell r="B134">
            <v>25863</v>
          </cell>
        </row>
        <row r="135">
          <cell r="B135">
            <v>15833</v>
          </cell>
        </row>
        <row r="136">
          <cell r="B136">
            <v>33613</v>
          </cell>
        </row>
        <row r="137">
          <cell r="B137">
            <v>43697</v>
          </cell>
        </row>
        <row r="138">
          <cell r="B138">
            <v>112912</v>
          </cell>
        </row>
        <row r="139">
          <cell r="B139">
            <v>0</v>
          </cell>
        </row>
        <row r="140">
          <cell r="B140">
            <v>0</v>
          </cell>
        </row>
        <row r="141">
          <cell r="B141">
            <v>0</v>
          </cell>
        </row>
        <row r="142">
          <cell r="B142">
            <v>0</v>
          </cell>
        </row>
        <row r="143">
          <cell r="B143">
            <v>0</v>
          </cell>
        </row>
        <row r="144">
          <cell r="B144">
            <v>0</v>
          </cell>
        </row>
        <row r="145">
          <cell r="B145">
            <v>286126816.5</v>
          </cell>
        </row>
        <row r="146">
          <cell r="B146">
            <v>12220267.5</v>
          </cell>
        </row>
        <row r="147">
          <cell r="B147">
            <v>7855147.125</v>
          </cell>
        </row>
        <row r="148">
          <cell r="B148">
            <v>1365864.2549999999</v>
          </cell>
        </row>
        <row r="149">
          <cell r="B149">
            <v>2477619.9</v>
          </cell>
        </row>
        <row r="150">
          <cell r="B150">
            <v>5868601.2000000002</v>
          </cell>
        </row>
        <row r="151">
          <cell r="B151">
            <v>2738.209584336194</v>
          </cell>
        </row>
        <row r="152">
          <cell r="B152">
            <v>389.14655772962817</v>
          </cell>
        </row>
        <row r="153">
          <cell r="B153">
            <v>212.28815878561505</v>
          </cell>
        </row>
        <row r="154">
          <cell r="B154">
            <v>20.412487882081464</v>
          </cell>
        </row>
        <row r="155">
          <cell r="B155">
            <v>24.068455860961723</v>
          </cell>
        </row>
        <row r="156">
          <cell r="B156">
            <v>30.166399824002184</v>
          </cell>
        </row>
        <row r="157">
          <cell r="B157">
            <v>19999991</v>
          </cell>
        </row>
        <row r="158">
          <cell r="B158">
            <v>999995.1</v>
          </cell>
        </row>
        <row r="159">
          <cell r="B159">
            <v>1000003.2</v>
          </cell>
        </row>
        <row r="160">
          <cell r="B160">
            <v>100000.18</v>
          </cell>
        </row>
        <row r="161">
          <cell r="B161">
            <v>200000.35</v>
          </cell>
        </row>
        <row r="162">
          <cell r="B162">
            <v>550000</v>
          </cell>
        </row>
        <row r="163">
          <cell r="B163">
            <v>25751413.484999999</v>
          </cell>
        </row>
        <row r="164">
          <cell r="B164">
            <v>0</v>
          </cell>
        </row>
        <row r="165">
          <cell r="B165">
            <v>722673.53549999988</v>
          </cell>
        </row>
        <row r="166">
          <cell r="B166">
            <v>157074.389325</v>
          </cell>
        </row>
        <row r="167">
          <cell r="B167">
            <v>284926.28850000002</v>
          </cell>
        </row>
        <row r="168">
          <cell r="B168">
            <v>0</v>
          </cell>
        </row>
        <row r="169">
          <cell r="B169">
            <v>3</v>
          </cell>
        </row>
        <row r="170">
          <cell r="B170">
            <v>6</v>
          </cell>
        </row>
        <row r="171">
          <cell r="B171">
            <v>275469</v>
          </cell>
        </row>
        <row r="172">
          <cell r="B172">
            <v>7763279.6999999993</v>
          </cell>
        </row>
        <row r="173">
          <cell r="B173">
            <v>26171803.499999996</v>
          </cell>
        </row>
        <row r="174">
          <cell r="B174">
            <v>275469</v>
          </cell>
        </row>
        <row r="175">
          <cell r="B175">
            <v>7763279.6999999993</v>
          </cell>
        </row>
        <row r="176">
          <cell r="B176">
            <v>26171803.499999996</v>
          </cell>
        </row>
        <row r="177">
          <cell r="B177">
            <v>272026</v>
          </cell>
        </row>
        <row r="178">
          <cell r="B178">
            <v>7803856.9054347835</v>
          </cell>
        </row>
        <row r="179">
          <cell r="B179">
            <v>26898161.050000004</v>
          </cell>
        </row>
        <row r="180">
          <cell r="B180">
            <v>280635</v>
          </cell>
        </row>
        <row r="181">
          <cell r="B181">
            <v>1774920</v>
          </cell>
        </row>
        <row r="182">
          <cell r="B182">
            <v>6390896</v>
          </cell>
        </row>
        <row r="183">
          <cell r="B183">
            <v>280635</v>
          </cell>
        </row>
        <row r="184">
          <cell r="B184">
            <v>1774920</v>
          </cell>
        </row>
        <row r="185">
          <cell r="B185">
            <v>6390896</v>
          </cell>
        </row>
        <row r="186">
          <cell r="B186">
            <v>302127</v>
          </cell>
        </row>
        <row r="187">
          <cell r="B187">
            <v>1817904</v>
          </cell>
        </row>
        <row r="188">
          <cell r="B188">
            <v>6652382</v>
          </cell>
        </row>
        <row r="189">
          <cell r="B189">
            <v>0</v>
          </cell>
        </row>
        <row r="190">
          <cell r="B190">
            <v>0</v>
          </cell>
        </row>
        <row r="191">
          <cell r="B191">
            <v>0</v>
          </cell>
        </row>
        <row r="192">
          <cell r="B192">
            <v>97088</v>
          </cell>
        </row>
        <row r="193">
          <cell r="B193">
            <v>11960287.5</v>
          </cell>
        </row>
        <row r="194">
          <cell r="B194">
            <v>123.19020724655041</v>
          </cell>
        </row>
        <row r="195">
          <cell r="B195">
            <v>0</v>
          </cell>
        </row>
        <row r="196">
          <cell r="B196">
            <v>0</v>
          </cell>
        </row>
        <row r="197">
          <cell r="B197">
            <v>0</v>
          </cell>
        </row>
        <row r="198">
          <cell r="B198">
            <v>0</v>
          </cell>
        </row>
        <row r="199">
          <cell r="B199">
            <v>0</v>
          </cell>
        </row>
        <row r="200">
          <cell r="B200">
            <v>0</v>
          </cell>
        </row>
        <row r="201">
          <cell r="B201">
            <v>79534</v>
          </cell>
        </row>
        <row r="202">
          <cell r="B202">
            <v>2314252</v>
          </cell>
        </row>
        <row r="203">
          <cell r="B203">
            <v>29.097639282341831</v>
          </cell>
        </row>
        <row r="204">
          <cell r="B204">
            <v>0</v>
          </cell>
        </row>
        <row r="205">
          <cell r="B205">
            <v>0</v>
          </cell>
        </row>
        <row r="206">
          <cell r="B206">
            <v>0</v>
          </cell>
        </row>
        <row r="207">
          <cell r="B207">
            <v>91610</v>
          </cell>
        </row>
        <row r="208">
          <cell r="B208">
            <v>171005</v>
          </cell>
        </row>
        <row r="209">
          <cell r="B209">
            <v>0</v>
          </cell>
        </row>
        <row r="210">
          <cell r="B210">
            <v>0</v>
          </cell>
        </row>
        <row r="211">
          <cell r="B211">
            <v>531711.6</v>
          </cell>
        </row>
        <row r="212">
          <cell r="B212">
            <v>580196</v>
          </cell>
        </row>
        <row r="213">
          <cell r="B213">
            <v>29189521.584060565</v>
          </cell>
        </row>
        <row r="214">
          <cell r="B214">
            <v>313460</v>
          </cell>
        </row>
        <row r="215">
          <cell r="B215">
            <v>0</v>
          </cell>
        </row>
        <row r="216">
          <cell r="B216">
            <v>29502981.584060565</v>
          </cell>
        </row>
        <row r="217">
          <cell r="B217">
            <v>13008688</v>
          </cell>
        </row>
        <row r="218">
          <cell r="B218">
            <v>794326.6</v>
          </cell>
        </row>
        <row r="219">
          <cell r="B219">
            <v>3149710</v>
          </cell>
        </row>
        <row r="220">
          <cell r="B220">
            <v>453244</v>
          </cell>
        </row>
        <row r="221">
          <cell r="B221">
            <v>4300000</v>
          </cell>
        </row>
        <row r="222">
          <cell r="B222">
            <v>449197</v>
          </cell>
        </row>
        <row r="223">
          <cell r="B223">
            <v>125253</v>
          </cell>
        </row>
        <row r="224">
          <cell r="B224">
            <v>0</v>
          </cell>
        </row>
        <row r="225">
          <cell r="B225">
            <v>0</v>
          </cell>
        </row>
        <row r="226">
          <cell r="B226">
            <v>1150000</v>
          </cell>
        </row>
        <row r="227">
          <cell r="B227">
            <v>160000</v>
          </cell>
        </row>
        <row r="228">
          <cell r="B228">
            <v>0</v>
          </cell>
        </row>
        <row r="229">
          <cell r="B229">
            <v>177097</v>
          </cell>
        </row>
        <row r="230">
          <cell r="B230">
            <v>2006432.5551170106</v>
          </cell>
        </row>
        <row r="231">
          <cell r="B231">
            <v>25773948.155117013</v>
          </cell>
        </row>
        <row r="232">
          <cell r="B232">
            <v>3729033.4289435521</v>
          </cell>
        </row>
        <row r="233">
          <cell r="B233">
            <v>1267871</v>
          </cell>
        </row>
        <row r="234">
          <cell r="B234">
            <v>2461162.4289435521</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53862921</v>
          </cell>
        </row>
        <row r="244">
          <cell r="B244">
            <v>33712082</v>
          </cell>
        </row>
        <row r="245">
          <cell r="B245">
            <v>55000</v>
          </cell>
        </row>
        <row r="246">
          <cell r="B246">
            <v>0</v>
          </cell>
        </row>
        <row r="247">
          <cell r="B247">
            <v>2.9</v>
          </cell>
        </row>
        <row r="248">
          <cell r="B248">
            <v>2.9</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14.541300901816914</v>
          </cell>
        </row>
        <row r="261">
          <cell r="B261">
            <v>22.018495533335319</v>
          </cell>
        </row>
        <row r="262">
          <cell r="B262">
            <v>89</v>
          </cell>
        </row>
        <row r="263">
          <cell r="B263">
            <v>88</v>
          </cell>
        </row>
        <row r="264">
          <cell r="B264">
            <v>272026</v>
          </cell>
        </row>
        <row r="265">
          <cell r="B265">
            <v>302127</v>
          </cell>
        </row>
        <row r="266">
          <cell r="B266">
            <v>3</v>
          </cell>
        </row>
        <row r="267">
          <cell r="B267">
            <v>6</v>
          </cell>
        </row>
        <row r="268">
          <cell r="B268">
            <v>652862.4</v>
          </cell>
        </row>
        <row r="269">
          <cell r="B269">
            <v>906381</v>
          </cell>
        </row>
        <row r="270">
          <cell r="B270">
            <v>1761680.4416560889</v>
          </cell>
        </row>
        <row r="271">
          <cell r="B271">
            <v>0.76278324948493936</v>
          </cell>
        </row>
        <row r="272">
          <cell r="B272">
            <v>0.9366398367684321</v>
          </cell>
        </row>
        <row r="273">
          <cell r="B273">
            <v>0.30708989439108297</v>
          </cell>
        </row>
        <row r="274">
          <cell r="B274">
            <v>0.28149590848235512</v>
          </cell>
        </row>
        <row r="275">
          <cell r="B275">
            <v>0.31452486365629623</v>
          </cell>
        </row>
        <row r="276">
          <cell r="B276">
            <v>0.28831064262917533</v>
          </cell>
        </row>
        <row r="277">
          <cell r="B277">
            <v>2813762.4289435521</v>
          </cell>
        </row>
        <row r="278">
          <cell r="B278">
            <v>0.74822674033098679</v>
          </cell>
        </row>
        <row r="279">
          <cell r="B279">
            <v>0.42799181769140948</v>
          </cell>
        </row>
        <row r="280">
          <cell r="B280">
            <v>0.57200818230859041</v>
          </cell>
        </row>
        <row r="281">
          <cell r="B281">
            <v>6.0191999999999996E-2</v>
          </cell>
        </row>
        <row r="282">
          <cell r="B282">
            <v>0.11122340110496481</v>
          </cell>
        </row>
        <row r="283">
          <cell r="B283">
            <v>20150839</v>
          </cell>
        </row>
        <row r="284">
          <cell r="B284">
            <v>26931460.630618524</v>
          </cell>
        </row>
        <row r="285">
          <cell r="B285">
            <v>1052081.9872874632</v>
          </cell>
        </row>
        <row r="286">
          <cell r="B286">
            <v>3000000</v>
          </cell>
        </row>
        <row r="287">
          <cell r="B287">
            <v>0</v>
          </cell>
        </row>
        <row r="288">
          <cell r="B288">
            <v>0</v>
          </cell>
        </row>
        <row r="289">
          <cell r="B289">
            <v>1761680.4416560889</v>
          </cell>
        </row>
        <row r="290">
          <cell r="B290">
            <v>8.9382378986711503E-2</v>
          </cell>
        </row>
        <row r="291">
          <cell r="B291">
            <v>0.23905055199246963</v>
          </cell>
        </row>
      </sheetData>
      <sheetData sheetId="19">
        <row r="3">
          <cell r="B3">
            <v>272540</v>
          </cell>
          <cell r="C3">
            <v>128618</v>
          </cell>
          <cell r="D3">
            <v>99696</v>
          </cell>
          <cell r="E3">
            <v>191028</v>
          </cell>
          <cell r="F3">
            <v>213875</v>
          </cell>
          <cell r="G3">
            <v>545900</v>
          </cell>
          <cell r="H3">
            <v>1451657</v>
          </cell>
        </row>
        <row r="4">
          <cell r="B4">
            <v>272540</v>
          </cell>
          <cell r="C4">
            <v>128618</v>
          </cell>
          <cell r="D4">
            <v>99696</v>
          </cell>
          <cell r="E4">
            <v>191028</v>
          </cell>
          <cell r="F4">
            <v>213875</v>
          </cell>
          <cell r="G4">
            <v>545900</v>
          </cell>
          <cell r="H4">
            <v>1451657</v>
          </cell>
        </row>
        <row r="5">
          <cell r="B5">
            <v>0</v>
          </cell>
          <cell r="C5">
            <v>0</v>
          </cell>
          <cell r="D5">
            <v>99696</v>
          </cell>
          <cell r="E5">
            <v>0</v>
          </cell>
          <cell r="F5">
            <v>0</v>
          </cell>
          <cell r="G5">
            <v>0</v>
          </cell>
        </row>
        <row r="6">
          <cell r="B6">
            <v>272540</v>
          </cell>
          <cell r="C6">
            <v>128618</v>
          </cell>
          <cell r="D6">
            <v>0</v>
          </cell>
          <cell r="E6">
            <v>191028</v>
          </cell>
          <cell r="F6">
            <v>213875</v>
          </cell>
          <cell r="G6">
            <v>545900</v>
          </cell>
        </row>
        <row r="7">
          <cell r="B7">
            <v>0</v>
          </cell>
          <cell r="C7">
            <v>0</v>
          </cell>
          <cell r="D7">
            <v>1351961</v>
          </cell>
          <cell r="E7">
            <v>0</v>
          </cell>
          <cell r="F7">
            <v>0</v>
          </cell>
          <cell r="G7">
            <v>0</v>
          </cell>
        </row>
        <row r="8">
          <cell r="B8">
            <v>237064</v>
          </cell>
          <cell r="C8">
            <v>133189</v>
          </cell>
          <cell r="D8">
            <v>85147</v>
          </cell>
          <cell r="E8">
            <v>178019</v>
          </cell>
          <cell r="F8">
            <v>230638</v>
          </cell>
          <cell r="G8">
            <v>592396</v>
          </cell>
          <cell r="H8">
            <v>1456453</v>
          </cell>
        </row>
        <row r="9">
          <cell r="B9">
            <v>237064</v>
          </cell>
          <cell r="C9">
            <v>133189</v>
          </cell>
          <cell r="D9">
            <v>85147</v>
          </cell>
          <cell r="E9">
            <v>178019</v>
          </cell>
          <cell r="F9">
            <v>230638</v>
          </cell>
          <cell r="G9">
            <v>592396</v>
          </cell>
          <cell r="H9">
            <v>1456453</v>
          </cell>
        </row>
        <row r="10">
          <cell r="B10">
            <v>0</v>
          </cell>
          <cell r="C10">
            <v>0</v>
          </cell>
          <cell r="D10">
            <v>0</v>
          </cell>
          <cell r="E10">
            <v>0</v>
          </cell>
          <cell r="F10">
            <v>0</v>
          </cell>
          <cell r="G10">
            <v>592396</v>
          </cell>
        </row>
        <row r="11">
          <cell r="B11">
            <v>237064</v>
          </cell>
          <cell r="C11">
            <v>133189</v>
          </cell>
          <cell r="D11">
            <v>85147</v>
          </cell>
          <cell r="E11">
            <v>178019</v>
          </cell>
          <cell r="F11">
            <v>230638</v>
          </cell>
          <cell r="G11">
            <v>0</v>
          </cell>
        </row>
        <row r="12">
          <cell r="B12">
            <v>0</v>
          </cell>
          <cell r="C12">
            <v>0</v>
          </cell>
          <cell r="D12">
            <v>0</v>
          </cell>
          <cell r="E12">
            <v>0</v>
          </cell>
          <cell r="F12">
            <v>0</v>
          </cell>
          <cell r="G12">
            <v>864057</v>
          </cell>
        </row>
        <row r="13">
          <cell r="B13">
            <v>4158</v>
          </cell>
          <cell r="C13">
            <v>401.625</v>
          </cell>
          <cell r="D13">
            <v>330.75</v>
          </cell>
          <cell r="E13">
            <v>31.184999999999999</v>
          </cell>
          <cell r="F13">
            <v>48.195</v>
          </cell>
          <cell r="G13">
            <v>43.47</v>
          </cell>
        </row>
        <row r="14">
          <cell r="B14">
            <v>3960</v>
          </cell>
          <cell r="C14">
            <v>382.5</v>
          </cell>
          <cell r="D14">
            <v>315</v>
          </cell>
          <cell r="E14">
            <v>29.7</v>
          </cell>
          <cell r="F14">
            <v>45.9</v>
          </cell>
          <cell r="G14">
            <v>41.4</v>
          </cell>
        </row>
        <row r="15">
          <cell r="B15">
            <v>4356</v>
          </cell>
          <cell r="C15">
            <v>420.75</v>
          </cell>
          <cell r="D15">
            <v>346.5</v>
          </cell>
          <cell r="E15">
            <v>32.67</v>
          </cell>
          <cell r="F15">
            <v>50.49</v>
          </cell>
          <cell r="G15">
            <v>45.54</v>
          </cell>
        </row>
        <row r="16">
          <cell r="B16">
            <v>4356</v>
          </cell>
          <cell r="C16">
            <v>420.75</v>
          </cell>
          <cell r="D16">
            <v>346.5</v>
          </cell>
          <cell r="E16">
            <v>32.67</v>
          </cell>
          <cell r="F16">
            <v>50.49</v>
          </cell>
          <cell r="G16">
            <v>45.54</v>
          </cell>
        </row>
        <row r="17">
          <cell r="B17">
            <v>3960</v>
          </cell>
          <cell r="C17">
            <v>382.5</v>
          </cell>
          <cell r="D17">
            <v>315</v>
          </cell>
          <cell r="E17">
            <v>29.7</v>
          </cell>
          <cell r="F17">
            <v>45.9</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6331.5</v>
          </cell>
          <cell r="C23">
            <v>472.5</v>
          </cell>
          <cell r="D23">
            <v>496.125</v>
          </cell>
          <cell r="E23">
            <v>40.634999999999998</v>
          </cell>
          <cell r="F23">
            <v>56.7</v>
          </cell>
          <cell r="G23">
            <v>51.975000000000001</v>
          </cell>
        </row>
        <row r="24">
          <cell r="B24">
            <v>6030</v>
          </cell>
          <cell r="C24">
            <v>450</v>
          </cell>
          <cell r="D24">
            <v>472.5</v>
          </cell>
          <cell r="E24">
            <v>38.700000000000003</v>
          </cell>
          <cell r="F24">
            <v>54</v>
          </cell>
          <cell r="G24">
            <v>49.5</v>
          </cell>
        </row>
        <row r="25">
          <cell r="B25">
            <v>6633</v>
          </cell>
          <cell r="C25">
            <v>495</v>
          </cell>
          <cell r="D25">
            <v>519.75</v>
          </cell>
          <cell r="E25">
            <v>42.57</v>
          </cell>
          <cell r="F25">
            <v>59.4</v>
          </cell>
          <cell r="G25">
            <v>54.45</v>
          </cell>
        </row>
        <row r="26">
          <cell r="B26">
            <v>6633</v>
          </cell>
          <cell r="C26">
            <v>495</v>
          </cell>
          <cell r="D26">
            <v>519.75</v>
          </cell>
          <cell r="E26">
            <v>42.57</v>
          </cell>
          <cell r="F26">
            <v>59.4</v>
          </cell>
          <cell r="G26">
            <v>54.45</v>
          </cell>
        </row>
        <row r="27">
          <cell r="B27">
            <v>6030</v>
          </cell>
          <cell r="C27">
            <v>450</v>
          </cell>
          <cell r="D27">
            <v>472.5</v>
          </cell>
          <cell r="E27">
            <v>38.700000000000003</v>
          </cell>
          <cell r="F27">
            <v>54</v>
          </cell>
          <cell r="G27">
            <v>49.5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71999843</v>
          </cell>
          <cell r="C33">
            <v>3840000</v>
          </cell>
          <cell r="D33">
            <v>3840004</v>
          </cell>
          <cell r="E33">
            <v>720000.09</v>
          </cell>
          <cell r="F33">
            <v>1440000.15</v>
          </cell>
          <cell r="G33">
            <v>3840000</v>
          </cell>
          <cell r="H33">
            <v>8402171</v>
          </cell>
        </row>
        <row r="34">
          <cell r="B34">
            <v>95999939</v>
          </cell>
          <cell r="C34">
            <v>4800000</v>
          </cell>
          <cell r="D34">
            <v>4800005</v>
          </cell>
          <cell r="E34">
            <v>480000.06</v>
          </cell>
          <cell r="F34">
            <v>960000.89</v>
          </cell>
          <cell r="G34">
            <v>2640000</v>
          </cell>
          <cell r="H34">
            <v>6719975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12.9</v>
          </cell>
          <cell r="D47">
            <v>6.9</v>
          </cell>
          <cell r="E47">
            <v>0.67</v>
          </cell>
          <cell r="F47">
            <v>0.79</v>
          </cell>
          <cell r="G47">
            <v>1</v>
          </cell>
        </row>
        <row r="48">
          <cell r="B48">
            <v>88</v>
          </cell>
          <cell r="C48">
            <v>13</v>
          </cell>
          <cell r="D48">
            <v>6.8</v>
          </cell>
          <cell r="E48">
            <v>0.68</v>
          </cell>
          <cell r="F48">
            <v>0.81</v>
          </cell>
          <cell r="G48">
            <v>1</v>
          </cell>
        </row>
        <row r="49">
          <cell r="B49">
            <v>89</v>
          </cell>
          <cell r="C49">
            <v>12.5</v>
          </cell>
          <cell r="D49">
            <v>7</v>
          </cell>
          <cell r="E49">
            <v>0.67</v>
          </cell>
          <cell r="F49">
            <v>0.79</v>
          </cell>
          <cell r="G49">
            <v>1</v>
          </cell>
        </row>
        <row r="50">
          <cell r="B50">
            <v>90</v>
          </cell>
          <cell r="C50">
            <v>12.8</v>
          </cell>
          <cell r="D50">
            <v>6.9</v>
          </cell>
          <cell r="E50">
            <v>0.68</v>
          </cell>
          <cell r="F50">
            <v>0.81</v>
          </cell>
          <cell r="G50">
            <v>1</v>
          </cell>
        </row>
        <row r="51">
          <cell r="B51">
            <v>8.808988764044944</v>
          </cell>
          <cell r="C51">
            <v>10.182400000000014</v>
          </cell>
          <cell r="D51">
            <v>6.0628571428571476</v>
          </cell>
          <cell r="E51">
            <v>9.2059701492537513</v>
          </cell>
          <cell r="F51">
            <v>10.324050632911398</v>
          </cell>
          <cell r="G51">
            <v>7.6</v>
          </cell>
        </row>
        <row r="52">
          <cell r="B52">
            <v>13727708.565343015</v>
          </cell>
          <cell r="C52">
            <v>1264370.3854446039</v>
          </cell>
          <cell r="D52">
            <v>547384.68145856261</v>
          </cell>
          <cell r="E52">
            <v>8032351.619251363</v>
          </cell>
          <cell r="F52">
            <v>6549152.9218550101</v>
          </cell>
          <cell r="G52">
            <v>0</v>
          </cell>
          <cell r="H52">
            <v>0</v>
          </cell>
          <cell r="I52">
            <v>0</v>
          </cell>
          <cell r="J52">
            <v>0</v>
          </cell>
          <cell r="K52">
            <v>0</v>
          </cell>
        </row>
        <row r="53">
          <cell r="B53">
            <v>25415225</v>
          </cell>
          <cell r="C53">
            <v>24244972</v>
          </cell>
          <cell r="D53">
            <v>25980890</v>
          </cell>
          <cell r="E53">
            <v>26943028</v>
          </cell>
          <cell r="F53">
            <v>25743694</v>
          </cell>
          <cell r="G53">
            <v>0</v>
          </cell>
          <cell r="H53">
            <v>0</v>
          </cell>
          <cell r="I53">
            <v>0</v>
          </cell>
          <cell r="J53">
            <v>0</v>
          </cell>
          <cell r="K53">
            <v>0</v>
          </cell>
        </row>
        <row r="54">
          <cell r="B54">
            <v>1459948</v>
          </cell>
          <cell r="C54">
            <v>1627298</v>
          </cell>
          <cell r="D54">
            <v>4119709</v>
          </cell>
          <cell r="E54">
            <v>744725</v>
          </cell>
          <cell r="F54">
            <v>1276292</v>
          </cell>
          <cell r="G54">
            <v>0</v>
          </cell>
          <cell r="H54">
            <v>0</v>
          </cell>
          <cell r="I54">
            <v>0</v>
          </cell>
          <cell r="J54">
            <v>0</v>
          </cell>
          <cell r="K54">
            <v>0</v>
          </cell>
        </row>
        <row r="55">
          <cell r="B55">
            <v>2586837</v>
          </cell>
          <cell r="C55">
            <v>6310579</v>
          </cell>
          <cell r="D55">
            <v>4650266</v>
          </cell>
          <cell r="E55">
            <v>2719983</v>
          </cell>
          <cell r="F55">
            <v>3399339</v>
          </cell>
          <cell r="G55">
            <v>0</v>
          </cell>
          <cell r="H55">
            <v>0</v>
          </cell>
          <cell r="I55">
            <v>0</v>
          </cell>
          <cell r="J55">
            <v>0</v>
          </cell>
          <cell r="K55">
            <v>0</v>
          </cell>
        </row>
        <row r="56">
          <cell r="B56">
            <v>4046785</v>
          </cell>
          <cell r="C56">
            <v>7937877</v>
          </cell>
          <cell r="D56">
            <v>8769975</v>
          </cell>
          <cell r="E56">
            <v>3464708</v>
          </cell>
          <cell r="F56">
            <v>4675631</v>
          </cell>
          <cell r="G56">
            <v>0</v>
          </cell>
          <cell r="H56">
            <v>0</v>
          </cell>
          <cell r="I56">
            <v>0</v>
          </cell>
          <cell r="J56">
            <v>0</v>
          </cell>
          <cell r="K56">
            <v>0</v>
          </cell>
        </row>
        <row r="57">
          <cell r="B57">
            <v>1747609</v>
          </cell>
          <cell r="C57">
            <v>1927623</v>
          </cell>
          <cell r="D57">
            <v>1816747</v>
          </cell>
          <cell r="E57">
            <v>2017355</v>
          </cell>
          <cell r="F57">
            <v>1892987</v>
          </cell>
          <cell r="G57">
            <v>435660</v>
          </cell>
          <cell r="H57">
            <v>435660</v>
          </cell>
          <cell r="I57">
            <v>435660</v>
          </cell>
          <cell r="J57">
            <v>435660</v>
          </cell>
          <cell r="K57">
            <v>435660</v>
          </cell>
        </row>
        <row r="58">
          <cell r="B58">
            <v>4798009</v>
          </cell>
          <cell r="C58">
            <v>4961383</v>
          </cell>
          <cell r="D58">
            <v>4798008</v>
          </cell>
          <cell r="E58">
            <v>5091810</v>
          </cell>
          <cell r="F58">
            <v>5032768</v>
          </cell>
          <cell r="G58">
            <v>4373858</v>
          </cell>
          <cell r="H58">
            <v>2974223</v>
          </cell>
          <cell r="I58">
            <v>2799269</v>
          </cell>
          <cell r="J58">
            <v>3848994</v>
          </cell>
          <cell r="K58">
            <v>4198903</v>
          </cell>
        </row>
        <row r="59">
          <cell r="B59">
            <v>5967008</v>
          </cell>
          <cell r="C59">
            <v>6006907</v>
          </cell>
          <cell r="D59">
            <v>5967008</v>
          </cell>
          <cell r="E59">
            <v>6006907</v>
          </cell>
          <cell r="F59">
            <v>6696146</v>
          </cell>
          <cell r="G59">
            <v>3499086</v>
          </cell>
          <cell r="H59">
            <v>4198903</v>
          </cell>
          <cell r="I59">
            <v>3848994</v>
          </cell>
          <cell r="J59">
            <v>2799269</v>
          </cell>
          <cell r="K59">
            <v>2974223</v>
          </cell>
        </row>
        <row r="60">
          <cell r="B60">
            <v>10765017</v>
          </cell>
          <cell r="C60">
            <v>10968290</v>
          </cell>
          <cell r="D60">
            <v>10765016</v>
          </cell>
          <cell r="E60">
            <v>11098717</v>
          </cell>
          <cell r="F60">
            <v>11728914</v>
          </cell>
          <cell r="G60">
            <v>7872944</v>
          </cell>
          <cell r="H60">
            <v>7173126</v>
          </cell>
          <cell r="I60">
            <v>6648263</v>
          </cell>
          <cell r="J60">
            <v>6648263</v>
          </cell>
          <cell r="K60">
            <v>7173126</v>
          </cell>
        </row>
        <row r="61">
          <cell r="B61">
            <v>55702344.565343015</v>
          </cell>
          <cell r="C61">
            <v>46343132.385444604</v>
          </cell>
          <cell r="D61">
            <v>47880012.681458563</v>
          </cell>
          <cell r="E61">
            <v>51556159.619251363</v>
          </cell>
          <cell r="F61">
            <v>50590378.92185501</v>
          </cell>
          <cell r="G61">
            <v>0</v>
          </cell>
          <cell r="H61">
            <v>0</v>
          </cell>
          <cell r="I61">
            <v>0</v>
          </cell>
          <cell r="J61">
            <v>0</v>
          </cell>
          <cell r="K61">
            <v>0</v>
          </cell>
        </row>
        <row r="62">
          <cell r="B62">
            <v>6714254.6642857147</v>
          </cell>
          <cell r="C62">
            <v>6823326.2750000004</v>
          </cell>
          <cell r="D62">
            <v>6692351</v>
          </cell>
          <cell r="E62">
            <v>6884728.6214285716</v>
          </cell>
          <cell r="F62">
            <v>7268888.885714286</v>
          </cell>
          <cell r="G62">
            <v>0</v>
          </cell>
          <cell r="H62">
            <v>0</v>
          </cell>
          <cell r="I62">
            <v>0</v>
          </cell>
          <cell r="J62">
            <v>0</v>
          </cell>
          <cell r="K62">
            <v>0</v>
          </cell>
        </row>
        <row r="63">
          <cell r="B63">
            <v>1511759</v>
          </cell>
          <cell r="C63">
            <v>1015869</v>
          </cell>
          <cell r="D63">
            <v>1517781</v>
          </cell>
          <cell r="E63">
            <v>2060104</v>
          </cell>
          <cell r="F63">
            <v>1334736</v>
          </cell>
          <cell r="G63">
            <v>-2510567</v>
          </cell>
          <cell r="H63">
            <v>-2139608</v>
          </cell>
          <cell r="I63">
            <v>-1479754</v>
          </cell>
          <cell r="J63">
            <v>-1325645</v>
          </cell>
          <cell r="K63">
            <v>-1861279</v>
          </cell>
        </row>
        <row r="64">
          <cell r="B64">
            <v>20610278</v>
          </cell>
          <cell r="C64">
            <v>21035150</v>
          </cell>
          <cell r="D64">
            <v>24161932</v>
          </cell>
          <cell r="E64">
            <v>21664859</v>
          </cell>
          <cell r="F64">
            <v>24579145</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25866052.901057307</v>
          </cell>
          <cell r="C66">
            <v>16468787.110444609</v>
          </cell>
          <cell r="D66">
            <v>14507948.681458566</v>
          </cell>
          <cell r="E66">
            <v>19946467.997822795</v>
          </cell>
          <cell r="F66">
            <v>16407609.036140729</v>
          </cell>
          <cell r="G66">
            <v>15648183</v>
          </cell>
          <cell r="H66">
            <v>16368282</v>
          </cell>
          <cell r="I66">
            <v>17649167</v>
          </cell>
          <cell r="J66">
            <v>17949334</v>
          </cell>
          <cell r="K66">
            <v>16908567</v>
          </cell>
        </row>
        <row r="67">
          <cell r="B67">
            <v>55702344.565343015</v>
          </cell>
          <cell r="C67">
            <v>46343132.385444604</v>
          </cell>
          <cell r="D67">
            <v>47880012.681458563</v>
          </cell>
          <cell r="E67">
            <v>51556159.619251363</v>
          </cell>
          <cell r="F67">
            <v>50590378.92185501</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30469559.596870903</v>
          </cell>
          <cell r="C69">
            <v>28968190.446179498</v>
          </cell>
          <cell r="D69">
            <v>31171112.761635084</v>
          </cell>
          <cell r="E69">
            <v>32183097.157958891</v>
          </cell>
          <cell r="F69">
            <v>30436900.116013728</v>
          </cell>
          <cell r="G69">
            <v>0</v>
          </cell>
          <cell r="H69">
            <v>0</v>
          </cell>
          <cell r="I69">
            <v>0</v>
          </cell>
          <cell r="J69">
            <v>0</v>
          </cell>
          <cell r="K69">
            <v>0</v>
          </cell>
        </row>
        <row r="70">
          <cell r="B70">
            <v>2934592.2704387829</v>
          </cell>
          <cell r="C70">
            <v>1971981.8979879543</v>
          </cell>
          <cell r="D70">
            <v>2946280.2835121043</v>
          </cell>
          <cell r="E70">
            <v>3999024.4996795729</v>
          </cell>
          <cell r="F70">
            <v>2590959.4596654065</v>
          </cell>
          <cell r="G70">
            <v>-109157</v>
          </cell>
          <cell r="H70">
            <v>-103311</v>
          </cell>
          <cell r="I70">
            <v>-98926</v>
          </cell>
          <cell r="J70">
            <v>-98926</v>
          </cell>
          <cell r="K70">
            <v>-103311</v>
          </cell>
        </row>
        <row r="71">
          <cell r="B71">
            <v>1.0288082826344156</v>
          </cell>
          <cell r="C71">
            <v>1.0283532247150968</v>
          </cell>
          <cell r="D71">
            <v>0.99714560555523679</v>
          </cell>
          <cell r="E71">
            <v>0.9979872067056661</v>
          </cell>
          <cell r="F71">
            <v>0.94770568038958414</v>
          </cell>
          <cell r="G71">
            <v>0</v>
          </cell>
          <cell r="H71">
            <v>0</v>
          </cell>
          <cell r="I71">
            <v>0</v>
          </cell>
          <cell r="J71">
            <v>0</v>
          </cell>
          <cell r="K71">
            <v>0</v>
          </cell>
        </row>
        <row r="72">
          <cell r="B72">
            <v>1.0042737422875745</v>
          </cell>
          <cell r="C72">
            <v>1.0034061924089244</v>
          </cell>
          <cell r="D72">
            <v>0.98410141490114422</v>
          </cell>
          <cell r="E72">
            <v>0.98707033868213778</v>
          </cell>
          <cell r="F72">
            <v>1.0211483117202196</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55000</v>
          </cell>
        </row>
        <row r="80">
          <cell r="B80">
            <v>55000</v>
          </cell>
        </row>
        <row r="81">
          <cell r="B81">
            <v>0</v>
          </cell>
        </row>
        <row r="82">
          <cell r="B82">
            <v>0</v>
          </cell>
        </row>
        <row r="83">
          <cell r="B83">
            <v>0</v>
          </cell>
        </row>
        <row r="84">
          <cell r="B84">
            <v>0</v>
          </cell>
        </row>
        <row r="85">
          <cell r="B85">
            <v>54733</v>
          </cell>
        </row>
        <row r="86">
          <cell r="B86">
            <v>25817</v>
          </cell>
        </row>
        <row r="87">
          <cell r="B87">
            <v>20010</v>
          </cell>
        </row>
        <row r="88">
          <cell r="B88">
            <v>37693</v>
          </cell>
        </row>
        <row r="89">
          <cell r="B89">
            <v>42219</v>
          </cell>
        </row>
        <row r="90">
          <cell r="B90">
            <v>108544</v>
          </cell>
        </row>
        <row r="91">
          <cell r="B91">
            <v>54733</v>
          </cell>
        </row>
        <row r="92">
          <cell r="B92">
            <v>25817</v>
          </cell>
        </row>
        <row r="93">
          <cell r="B93">
            <v>20010</v>
          </cell>
        </row>
        <row r="94">
          <cell r="B94">
            <v>37693</v>
          </cell>
        </row>
        <row r="95">
          <cell r="B95">
            <v>42219</v>
          </cell>
        </row>
        <row r="96">
          <cell r="B96">
            <v>108544</v>
          </cell>
        </row>
        <row r="97">
          <cell r="B97">
            <v>0</v>
          </cell>
        </row>
        <row r="98">
          <cell r="B98">
            <v>0</v>
          </cell>
        </row>
        <row r="99">
          <cell r="B99">
            <v>0</v>
          </cell>
        </row>
        <row r="100">
          <cell r="B100">
            <v>0</v>
          </cell>
        </row>
        <row r="101">
          <cell r="B101">
            <v>0</v>
          </cell>
        </row>
        <row r="102">
          <cell r="B102">
            <v>0</v>
          </cell>
        </row>
        <row r="103">
          <cell r="B103">
            <v>227579814</v>
          </cell>
        </row>
        <row r="104">
          <cell r="B104">
            <v>10368752.625000002</v>
          </cell>
        </row>
        <row r="105">
          <cell r="B105">
            <v>6618307.5</v>
          </cell>
        </row>
        <row r="106">
          <cell r="B106">
            <v>1175456.2050000001</v>
          </cell>
        </row>
        <row r="107">
          <cell r="B107">
            <v>2034744.7049999998</v>
          </cell>
        </row>
        <row r="108">
          <cell r="B108">
            <v>4718407.6799999997</v>
          </cell>
        </row>
        <row r="109">
          <cell r="B109">
            <v>1705.7430795039804</v>
          </cell>
        </row>
        <row r="110">
          <cell r="B110">
            <v>254.57065723370511</v>
          </cell>
        </row>
        <row r="111">
          <cell r="B111">
            <v>134.15956805087487</v>
          </cell>
        </row>
        <row r="112">
          <cell r="B112">
            <v>13.242987227726594</v>
          </cell>
        </row>
        <row r="113">
          <cell r="B113">
            <v>15.614865537170163</v>
          </cell>
        </row>
        <row r="114">
          <cell r="B114">
            <v>19.765652578696407</v>
          </cell>
        </row>
        <row r="115">
          <cell r="B115">
            <v>14999971</v>
          </cell>
        </row>
        <row r="116">
          <cell r="B116">
            <v>800000</v>
          </cell>
        </row>
        <row r="117">
          <cell r="B117">
            <v>800002</v>
          </cell>
        </row>
        <row r="118">
          <cell r="B118">
            <v>150000.26999999999</v>
          </cell>
        </row>
        <row r="119">
          <cell r="B119">
            <v>300000.13</v>
          </cell>
        </row>
        <row r="120">
          <cell r="B120">
            <v>800000</v>
          </cell>
        </row>
        <row r="121">
          <cell r="B121">
            <v>20482183.260000002</v>
          </cell>
        </row>
        <row r="122">
          <cell r="B122">
            <v>715443.931125</v>
          </cell>
        </row>
        <row r="123">
          <cell r="B123">
            <v>0</v>
          </cell>
        </row>
        <row r="124">
          <cell r="B124">
            <v>135177.463575</v>
          </cell>
        </row>
        <row r="125">
          <cell r="B125">
            <v>233995.64107499999</v>
          </cell>
        </row>
        <row r="126">
          <cell r="B126">
            <v>271308.44160000002</v>
          </cell>
        </row>
        <row r="127">
          <cell r="B127">
            <v>47395</v>
          </cell>
        </row>
        <row r="128">
          <cell r="B128">
            <v>26556</v>
          </cell>
        </row>
        <row r="129">
          <cell r="B129">
            <v>16975</v>
          </cell>
        </row>
        <row r="130">
          <cell r="B130">
            <v>34813</v>
          </cell>
        </row>
        <row r="131">
          <cell r="B131">
            <v>45120</v>
          </cell>
        </row>
        <row r="132">
          <cell r="B132">
            <v>118532</v>
          </cell>
        </row>
        <row r="133">
          <cell r="B133">
            <v>47395</v>
          </cell>
        </row>
        <row r="134">
          <cell r="B134">
            <v>26556</v>
          </cell>
        </row>
        <row r="135">
          <cell r="B135">
            <v>16975</v>
          </cell>
        </row>
        <row r="136">
          <cell r="B136">
            <v>34813</v>
          </cell>
        </row>
        <row r="137">
          <cell r="B137">
            <v>45120</v>
          </cell>
        </row>
        <row r="138">
          <cell r="B138">
            <v>118532</v>
          </cell>
        </row>
        <row r="139">
          <cell r="B139">
            <v>0</v>
          </cell>
        </row>
        <row r="140">
          <cell r="B140">
            <v>0</v>
          </cell>
        </row>
        <row r="141">
          <cell r="B141">
            <v>0</v>
          </cell>
        </row>
        <row r="142">
          <cell r="B142">
            <v>0</v>
          </cell>
        </row>
        <row r="143">
          <cell r="B143">
            <v>0</v>
          </cell>
        </row>
        <row r="144">
          <cell r="B144">
            <v>0</v>
          </cell>
        </row>
        <row r="145">
          <cell r="B145">
            <v>300081442.5</v>
          </cell>
        </row>
        <row r="146">
          <cell r="B146">
            <v>12547710</v>
          </cell>
        </row>
        <row r="147">
          <cell r="B147">
            <v>8421721.875</v>
          </cell>
        </row>
        <row r="148">
          <cell r="B148">
            <v>1414626.2549999999</v>
          </cell>
        </row>
        <row r="149">
          <cell r="B149">
            <v>2558304</v>
          </cell>
        </row>
        <row r="150">
          <cell r="B150">
            <v>6160700.7000000002</v>
          </cell>
        </row>
        <row r="151">
          <cell r="B151">
            <v>2669.2415594789427</v>
          </cell>
        </row>
        <row r="152">
          <cell r="B152">
            <v>367.39347745490767</v>
          </cell>
        </row>
        <row r="153">
          <cell r="B153">
            <v>209.94034737474828</v>
          </cell>
        </row>
        <row r="154">
          <cell r="B154">
            <v>19.893290391583051</v>
          </cell>
        </row>
        <row r="155">
          <cell r="B155">
            <v>23.456267775150163</v>
          </cell>
        </row>
        <row r="156">
          <cell r="B156">
            <v>29.391478196392615</v>
          </cell>
        </row>
        <row r="157">
          <cell r="B157">
            <v>19999991</v>
          </cell>
        </row>
        <row r="158">
          <cell r="B158">
            <v>1000000</v>
          </cell>
        </row>
        <row r="159">
          <cell r="B159">
            <v>999999</v>
          </cell>
        </row>
        <row r="160">
          <cell r="B160">
            <v>100000.18</v>
          </cell>
        </row>
        <row r="161">
          <cell r="B161">
            <v>200000.35</v>
          </cell>
        </row>
        <row r="162">
          <cell r="B162">
            <v>550000</v>
          </cell>
        </row>
        <row r="163">
          <cell r="B163">
            <v>27007329.825000003</v>
          </cell>
        </row>
        <row r="164">
          <cell r="B164">
            <v>0</v>
          </cell>
        </row>
        <row r="165">
          <cell r="B165">
            <v>774798.41249999998</v>
          </cell>
        </row>
        <row r="166">
          <cell r="B166">
            <v>162682.019325</v>
          </cell>
        </row>
        <row r="167">
          <cell r="B167">
            <v>294204.96000000002</v>
          </cell>
        </row>
        <row r="168">
          <cell r="B168">
            <v>0</v>
          </cell>
        </row>
        <row r="169">
          <cell r="B169">
            <v>3</v>
          </cell>
        </row>
        <row r="170">
          <cell r="B170">
            <v>6</v>
          </cell>
        </row>
        <row r="171">
          <cell r="B171">
            <v>272026</v>
          </cell>
        </row>
        <row r="172">
          <cell r="B172">
            <v>7747714.0500000017</v>
          </cell>
        </row>
        <row r="173">
          <cell r="B173">
            <v>26959849.250000004</v>
          </cell>
        </row>
        <row r="174">
          <cell r="B174">
            <v>272026</v>
          </cell>
        </row>
        <row r="175">
          <cell r="B175">
            <v>7747714.0500000017</v>
          </cell>
        </row>
        <row r="176">
          <cell r="B176">
            <v>26959849.250000004</v>
          </cell>
        </row>
        <row r="177">
          <cell r="B177">
            <v>299876</v>
          </cell>
        </row>
        <row r="178">
          <cell r="B178">
            <v>8268346.0460714279</v>
          </cell>
        </row>
        <row r="179">
          <cell r="B179">
            <v>29886744.449999996</v>
          </cell>
        </row>
        <row r="180">
          <cell r="B180">
            <v>302127</v>
          </cell>
        </row>
        <row r="181">
          <cell r="B181">
            <v>1817904</v>
          </cell>
        </row>
        <row r="182">
          <cell r="B182">
            <v>6652382</v>
          </cell>
        </row>
        <row r="183">
          <cell r="B183">
            <v>302127</v>
          </cell>
        </row>
        <row r="184">
          <cell r="B184">
            <v>1817904</v>
          </cell>
        </row>
        <row r="185">
          <cell r="B185">
            <v>6652382</v>
          </cell>
        </row>
        <row r="186">
          <cell r="B186">
            <v>298350</v>
          </cell>
        </row>
        <row r="187">
          <cell r="B187">
            <v>1810350</v>
          </cell>
        </row>
        <row r="188">
          <cell r="B188">
            <v>6459367</v>
          </cell>
        </row>
        <row r="189">
          <cell r="B189">
            <v>0</v>
          </cell>
        </row>
        <row r="190">
          <cell r="B190">
            <v>0</v>
          </cell>
        </row>
        <row r="191">
          <cell r="B191">
            <v>0</v>
          </cell>
        </row>
        <row r="192">
          <cell r="B192">
            <v>80098</v>
          </cell>
        </row>
        <row r="193">
          <cell r="B193">
            <v>10219636</v>
          </cell>
        </row>
        <row r="194">
          <cell r="B194">
            <v>127.58913964106374</v>
          </cell>
        </row>
        <row r="195">
          <cell r="B195">
            <v>0</v>
          </cell>
        </row>
        <row r="196">
          <cell r="B196">
            <v>0</v>
          </cell>
        </row>
        <row r="197">
          <cell r="B197">
            <v>0</v>
          </cell>
        </row>
        <row r="198">
          <cell r="B198">
            <v>0</v>
          </cell>
        </row>
        <row r="199">
          <cell r="B199">
            <v>0</v>
          </cell>
        </row>
        <row r="200">
          <cell r="B200">
            <v>0</v>
          </cell>
        </row>
        <row r="201">
          <cell r="B201">
            <v>92270</v>
          </cell>
        </row>
        <row r="202">
          <cell r="B202">
            <v>2586837</v>
          </cell>
        </row>
        <row r="203">
          <cell r="B203">
            <v>28.035514866264847</v>
          </cell>
        </row>
        <row r="204">
          <cell r="B204">
            <v>0</v>
          </cell>
        </row>
        <row r="205">
          <cell r="B205">
            <v>0</v>
          </cell>
        </row>
        <row r="206">
          <cell r="B206">
            <v>0</v>
          </cell>
        </row>
        <row r="207">
          <cell r="B207">
            <v>91979</v>
          </cell>
        </row>
        <row r="208">
          <cell r="B208">
            <v>171695</v>
          </cell>
        </row>
        <row r="209">
          <cell r="B209">
            <v>0</v>
          </cell>
        </row>
        <row r="210">
          <cell r="B210">
            <v>0</v>
          </cell>
        </row>
        <row r="211">
          <cell r="B211">
            <v>553700.1</v>
          </cell>
        </row>
        <row r="212">
          <cell r="B212">
            <v>582536</v>
          </cell>
        </row>
        <row r="213">
          <cell r="B213">
            <v>30469559.596870903</v>
          </cell>
        </row>
        <row r="214">
          <cell r="B214">
            <v>291340</v>
          </cell>
        </row>
        <row r="215">
          <cell r="B215">
            <v>0</v>
          </cell>
        </row>
        <row r="216">
          <cell r="B216">
            <v>30760899.596870903</v>
          </cell>
        </row>
        <row r="217">
          <cell r="B217">
            <v>13429352</v>
          </cell>
        </row>
        <row r="218">
          <cell r="B218">
            <v>817374.1</v>
          </cell>
        </row>
        <row r="219">
          <cell r="B219">
            <v>3150448</v>
          </cell>
        </row>
        <row r="220">
          <cell r="B220">
            <v>444736</v>
          </cell>
        </row>
        <row r="221">
          <cell r="B221">
            <v>4300000</v>
          </cell>
        </row>
        <row r="222">
          <cell r="B222">
            <v>459439</v>
          </cell>
        </row>
        <row r="223">
          <cell r="B223">
            <v>129937</v>
          </cell>
        </row>
        <row r="224">
          <cell r="B224">
            <v>0</v>
          </cell>
        </row>
        <row r="225">
          <cell r="B225">
            <v>0</v>
          </cell>
        </row>
        <row r="226">
          <cell r="B226">
            <v>1150000</v>
          </cell>
        </row>
        <row r="227">
          <cell r="B227">
            <v>160000</v>
          </cell>
        </row>
        <row r="228">
          <cell r="B228">
            <v>0</v>
          </cell>
        </row>
        <row r="229">
          <cell r="B229">
            <v>187268</v>
          </cell>
        </row>
        <row r="230">
          <cell r="B230">
            <v>2085994.2264321202</v>
          </cell>
        </row>
        <row r="231">
          <cell r="B231">
            <v>26314548.32643212</v>
          </cell>
        </row>
        <row r="232">
          <cell r="B232">
            <v>4446351.2704387829</v>
          </cell>
        </row>
        <row r="233">
          <cell r="B233">
            <v>1511759</v>
          </cell>
        </row>
        <row r="234">
          <cell r="B234">
            <v>2934592.2704387829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53732105</v>
          </cell>
        </row>
        <row r="244">
          <cell r="B244">
            <v>33121827</v>
          </cell>
        </row>
        <row r="245">
          <cell r="B245">
            <v>70000</v>
          </cell>
        </row>
        <row r="246">
          <cell r="B246">
            <v>0</v>
          </cell>
        </row>
        <row r="247">
          <cell r="B247">
            <v>3</v>
          </cell>
        </row>
        <row r="248">
          <cell r="B248">
            <v>3</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14.444010988309948</v>
          </cell>
        </row>
        <row r="261">
          <cell r="B261">
            <v>21.650299983241158</v>
          </cell>
        </row>
        <row r="262">
          <cell r="B262">
            <v>89</v>
          </cell>
        </row>
        <row r="263">
          <cell r="B263">
            <v>90</v>
          </cell>
        </row>
        <row r="264">
          <cell r="B264">
            <v>299876</v>
          </cell>
        </row>
        <row r="265">
          <cell r="B265">
            <v>298350</v>
          </cell>
        </row>
        <row r="266">
          <cell r="B266">
            <v>3</v>
          </cell>
        </row>
        <row r="267">
          <cell r="B267">
            <v>6</v>
          </cell>
        </row>
        <row r="268">
          <cell r="B268">
            <v>719702.4</v>
          </cell>
        </row>
        <row r="269">
          <cell r="B269">
            <v>895050</v>
          </cell>
        </row>
        <row r="270">
          <cell r="B270">
            <v>2265523.9420683505</v>
          </cell>
        </row>
        <row r="271">
          <cell r="B271">
            <v>0.732638436190163</v>
          </cell>
        </row>
        <row r="272">
          <cell r="B272">
            <v>0.92356539097241397</v>
          </cell>
        </row>
        <row r="273">
          <cell r="B273">
            <v>0.29956918031783414</v>
          </cell>
        </row>
        <row r="274">
          <cell r="B274">
            <v>0.27460351846833236</v>
          </cell>
        </row>
        <row r="275">
          <cell r="B275">
            <v>0.30324621754098613</v>
          </cell>
        </row>
        <row r="276">
          <cell r="B276">
            <v>0.2779738123094897</v>
          </cell>
        </row>
        <row r="277">
          <cell r="B277">
            <v>3324607.2704387829</v>
          </cell>
        </row>
        <row r="278">
          <cell r="B278">
            <v>0.76714946091648939</v>
          </cell>
        </row>
        <row r="279">
          <cell r="B279">
            <v>0.43411690854865548</v>
          </cell>
        </row>
        <row r="280">
          <cell r="B280">
            <v>0.56588309145134463</v>
          </cell>
        </row>
        <row r="281">
          <cell r="B281">
            <v>6.0191999999999996E-2</v>
          </cell>
        </row>
        <row r="282">
          <cell r="B282">
            <v>0.11150724191374735</v>
          </cell>
        </row>
        <row r="283">
          <cell r="B283">
            <v>20610278</v>
          </cell>
        </row>
        <row r="284">
          <cell r="B284">
            <v>26866052.901057307</v>
          </cell>
        </row>
        <row r="285">
          <cell r="B285">
            <v>1059083.3283704326</v>
          </cell>
        </row>
        <row r="286">
          <cell r="B286">
            <v>3000000</v>
          </cell>
        </row>
        <row r="287">
          <cell r="B287">
            <v>0</v>
          </cell>
        </row>
        <row r="288">
          <cell r="B288">
            <v>0</v>
          </cell>
        </row>
        <row r="289">
          <cell r="B289">
            <v>2265523.9420683505</v>
          </cell>
        </row>
        <row r="290">
          <cell r="B290">
            <v>8.9230427732724965E-2</v>
          </cell>
        </row>
        <row r="291">
          <cell r="B291">
            <v>0.28010650421721983</v>
          </cell>
        </row>
      </sheetData>
      <sheetData sheetId="20">
        <row r="3">
          <cell r="B3">
            <v>274832</v>
          </cell>
          <cell r="C3">
            <v>130598</v>
          </cell>
          <cell r="D3">
            <v>95231</v>
          </cell>
          <cell r="E3">
            <v>193217</v>
          </cell>
          <cell r="F3">
            <v>215853</v>
          </cell>
          <cell r="G3">
            <v>544119</v>
          </cell>
          <cell r="H3">
            <v>1453850</v>
          </cell>
        </row>
        <row r="4">
          <cell r="B4">
            <v>274832</v>
          </cell>
          <cell r="C4">
            <v>130598</v>
          </cell>
          <cell r="D4">
            <v>95231</v>
          </cell>
          <cell r="E4">
            <v>193217</v>
          </cell>
          <cell r="F4">
            <v>215853</v>
          </cell>
          <cell r="G4">
            <v>544119</v>
          </cell>
          <cell r="H4">
            <v>1453850</v>
          </cell>
        </row>
        <row r="5">
          <cell r="B5">
            <v>0</v>
          </cell>
          <cell r="C5">
            <v>0</v>
          </cell>
          <cell r="D5">
            <v>95231</v>
          </cell>
          <cell r="E5">
            <v>0</v>
          </cell>
          <cell r="F5">
            <v>0</v>
          </cell>
          <cell r="G5">
            <v>0</v>
          </cell>
        </row>
        <row r="6">
          <cell r="B6">
            <v>274832</v>
          </cell>
          <cell r="C6">
            <v>130598</v>
          </cell>
          <cell r="D6">
            <v>0</v>
          </cell>
          <cell r="E6">
            <v>193217</v>
          </cell>
          <cell r="F6">
            <v>215853</v>
          </cell>
          <cell r="G6">
            <v>544119</v>
          </cell>
        </row>
        <row r="7">
          <cell r="B7">
            <v>0</v>
          </cell>
          <cell r="C7">
            <v>0</v>
          </cell>
          <cell r="D7">
            <v>1358619</v>
          </cell>
          <cell r="E7">
            <v>0</v>
          </cell>
          <cell r="F7">
            <v>0</v>
          </cell>
          <cell r="G7">
            <v>0</v>
          </cell>
        </row>
        <row r="8">
          <cell r="B8">
            <v>239322</v>
          </cell>
          <cell r="C8">
            <v>133931</v>
          </cell>
          <cell r="D8">
            <v>81268</v>
          </cell>
          <cell r="E8">
            <v>179837</v>
          </cell>
          <cell r="F8">
            <v>232899</v>
          </cell>
          <cell r="G8">
            <v>590567</v>
          </cell>
          <cell r="H8">
            <v>1457824</v>
          </cell>
        </row>
        <row r="9">
          <cell r="B9">
            <v>239322</v>
          </cell>
          <cell r="C9">
            <v>133931</v>
          </cell>
          <cell r="D9">
            <v>81268</v>
          </cell>
          <cell r="E9">
            <v>179837</v>
          </cell>
          <cell r="F9">
            <v>232899</v>
          </cell>
          <cell r="G9">
            <v>590567</v>
          </cell>
          <cell r="H9">
            <v>1457824</v>
          </cell>
        </row>
        <row r="10">
          <cell r="B10">
            <v>0</v>
          </cell>
          <cell r="C10">
            <v>0</v>
          </cell>
          <cell r="D10">
            <v>0</v>
          </cell>
          <cell r="E10">
            <v>0</v>
          </cell>
          <cell r="F10">
            <v>0</v>
          </cell>
          <cell r="G10">
            <v>590567</v>
          </cell>
        </row>
        <row r="11">
          <cell r="B11">
            <v>239322</v>
          </cell>
          <cell r="C11">
            <v>133931</v>
          </cell>
          <cell r="D11">
            <v>81268</v>
          </cell>
          <cell r="E11">
            <v>179837</v>
          </cell>
          <cell r="F11">
            <v>232899</v>
          </cell>
          <cell r="G11">
            <v>0</v>
          </cell>
        </row>
        <row r="12">
          <cell r="B12">
            <v>0</v>
          </cell>
          <cell r="C12">
            <v>0</v>
          </cell>
          <cell r="D12">
            <v>0</v>
          </cell>
          <cell r="E12">
            <v>0</v>
          </cell>
          <cell r="F12">
            <v>0</v>
          </cell>
          <cell r="G12">
            <v>867257</v>
          </cell>
        </row>
        <row r="13">
          <cell r="B13">
            <v>4158</v>
          </cell>
          <cell r="C13">
            <v>401.625</v>
          </cell>
          <cell r="D13">
            <v>330.75</v>
          </cell>
          <cell r="E13">
            <v>31.184999999999999</v>
          </cell>
          <cell r="F13">
            <v>48.195</v>
          </cell>
          <cell r="G13">
            <v>43.47</v>
          </cell>
        </row>
        <row r="14">
          <cell r="B14">
            <v>3960</v>
          </cell>
          <cell r="C14">
            <v>382.5</v>
          </cell>
          <cell r="D14">
            <v>315</v>
          </cell>
          <cell r="E14">
            <v>29.7</v>
          </cell>
          <cell r="F14">
            <v>45.9</v>
          </cell>
          <cell r="G14">
            <v>41.4</v>
          </cell>
        </row>
        <row r="15">
          <cell r="B15">
            <v>4356</v>
          </cell>
          <cell r="C15">
            <v>420.75</v>
          </cell>
          <cell r="D15">
            <v>346.5</v>
          </cell>
          <cell r="E15">
            <v>32.67</v>
          </cell>
          <cell r="F15">
            <v>50.49</v>
          </cell>
          <cell r="G15">
            <v>45.54</v>
          </cell>
        </row>
        <row r="16">
          <cell r="B16">
            <v>4356</v>
          </cell>
          <cell r="C16">
            <v>420.75</v>
          </cell>
          <cell r="D16">
            <v>346.5</v>
          </cell>
          <cell r="E16">
            <v>32.67</v>
          </cell>
          <cell r="F16">
            <v>50.49</v>
          </cell>
          <cell r="G16">
            <v>45.54</v>
          </cell>
        </row>
        <row r="17">
          <cell r="B17">
            <v>3960</v>
          </cell>
          <cell r="C17">
            <v>382.5</v>
          </cell>
          <cell r="D17">
            <v>315</v>
          </cell>
          <cell r="E17">
            <v>29.7</v>
          </cell>
          <cell r="F17">
            <v>45.9</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6331.5</v>
          </cell>
          <cell r="C23">
            <v>472.5</v>
          </cell>
          <cell r="D23">
            <v>496.125</v>
          </cell>
          <cell r="E23">
            <v>40.634999999999998</v>
          </cell>
          <cell r="F23">
            <v>56.7</v>
          </cell>
          <cell r="G23">
            <v>51.975000000000001</v>
          </cell>
        </row>
        <row r="24">
          <cell r="B24">
            <v>6030</v>
          </cell>
          <cell r="C24">
            <v>450</v>
          </cell>
          <cell r="D24">
            <v>472.5</v>
          </cell>
          <cell r="E24">
            <v>38.700000000000003</v>
          </cell>
          <cell r="F24">
            <v>54</v>
          </cell>
          <cell r="G24">
            <v>49.5</v>
          </cell>
        </row>
        <row r="25">
          <cell r="B25">
            <v>6633</v>
          </cell>
          <cell r="C25">
            <v>495</v>
          </cell>
          <cell r="D25">
            <v>519.75</v>
          </cell>
          <cell r="E25">
            <v>42.57</v>
          </cell>
          <cell r="F25">
            <v>59.4</v>
          </cell>
          <cell r="G25">
            <v>54.45</v>
          </cell>
        </row>
        <row r="26">
          <cell r="B26">
            <v>6633</v>
          </cell>
          <cell r="C26">
            <v>495</v>
          </cell>
          <cell r="D26">
            <v>519.75</v>
          </cell>
          <cell r="E26">
            <v>42.57</v>
          </cell>
          <cell r="F26">
            <v>59.4</v>
          </cell>
          <cell r="G26">
            <v>54.45</v>
          </cell>
        </row>
        <row r="27">
          <cell r="B27">
            <v>6030</v>
          </cell>
          <cell r="C27">
            <v>450</v>
          </cell>
          <cell r="D27">
            <v>472.5</v>
          </cell>
          <cell r="E27">
            <v>38.700000000000003</v>
          </cell>
          <cell r="F27">
            <v>54</v>
          </cell>
          <cell r="G27">
            <v>49.5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71999910</v>
          </cell>
          <cell r="C33">
            <v>3840000</v>
          </cell>
          <cell r="D33">
            <v>3839991.1</v>
          </cell>
          <cell r="E33">
            <v>720000.32</v>
          </cell>
          <cell r="F33">
            <v>1440000</v>
          </cell>
          <cell r="G33">
            <v>3840000</v>
          </cell>
          <cell r="H33">
            <v>8371956</v>
          </cell>
        </row>
        <row r="34">
          <cell r="B34">
            <v>95999940</v>
          </cell>
          <cell r="C34">
            <v>4800012.8</v>
          </cell>
          <cell r="D34">
            <v>4800000.5999999996</v>
          </cell>
          <cell r="E34">
            <v>480000.44</v>
          </cell>
          <cell r="F34">
            <v>960000</v>
          </cell>
          <cell r="G34">
            <v>2640000</v>
          </cell>
          <cell r="H34">
            <v>6703968</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12.5</v>
          </cell>
          <cell r="D47">
            <v>7</v>
          </cell>
          <cell r="E47">
            <v>0.67</v>
          </cell>
          <cell r="F47">
            <v>0.79</v>
          </cell>
          <cell r="G47">
            <v>1</v>
          </cell>
        </row>
        <row r="48">
          <cell r="B48">
            <v>90</v>
          </cell>
          <cell r="C48">
            <v>12.8</v>
          </cell>
          <cell r="D48">
            <v>6.9</v>
          </cell>
          <cell r="E48">
            <v>0.68</v>
          </cell>
          <cell r="F48">
            <v>0.81</v>
          </cell>
          <cell r="G48">
            <v>1</v>
          </cell>
        </row>
        <row r="49">
          <cell r="B49">
            <v>90</v>
          </cell>
          <cell r="C49">
            <v>12.8</v>
          </cell>
          <cell r="D49">
            <v>6.7</v>
          </cell>
          <cell r="E49">
            <v>0.68</v>
          </cell>
          <cell r="F49">
            <v>0.8</v>
          </cell>
          <cell r="G49">
            <v>1</v>
          </cell>
        </row>
        <row r="50">
          <cell r="B50">
            <v>90</v>
          </cell>
          <cell r="C50">
            <v>12.4</v>
          </cell>
          <cell r="D50">
            <v>6.9</v>
          </cell>
          <cell r="E50">
            <v>0.69</v>
          </cell>
          <cell r="F50">
            <v>0.82</v>
          </cell>
          <cell r="G50">
            <v>1</v>
          </cell>
        </row>
        <row r="51">
          <cell r="B51">
            <v>7.6000000000000068</v>
          </cell>
          <cell r="C51">
            <v>4.2375000000000052</v>
          </cell>
          <cell r="D51">
            <v>10.811940298507473</v>
          </cell>
          <cell r="E51">
            <v>9.1823529411764646</v>
          </cell>
          <cell r="F51">
            <v>10.29</v>
          </cell>
          <cell r="G51">
            <v>7.6</v>
          </cell>
        </row>
        <row r="52">
          <cell r="B52">
            <v>15443669.737428665</v>
          </cell>
          <cell r="C52">
            <v>2843926.6022851318</v>
          </cell>
          <cell r="D52">
            <v>3437530.5083875358</v>
          </cell>
          <cell r="E52">
            <v>11214385.326199636</v>
          </cell>
          <cell r="F52">
            <v>6917796.1805231869</v>
          </cell>
          <cell r="G52">
            <v>0</v>
          </cell>
          <cell r="H52">
            <v>0</v>
          </cell>
          <cell r="I52">
            <v>0</v>
          </cell>
          <cell r="J52">
            <v>0</v>
          </cell>
          <cell r="K52">
            <v>0</v>
          </cell>
        </row>
        <row r="53">
          <cell r="B53">
            <v>25982660</v>
          </cell>
          <cell r="C53">
            <v>24110828</v>
          </cell>
          <cell r="D53">
            <v>26642201</v>
          </cell>
          <cell r="E53">
            <v>27162962</v>
          </cell>
          <cell r="F53">
            <v>24512458</v>
          </cell>
          <cell r="G53">
            <v>0</v>
          </cell>
          <cell r="H53">
            <v>0</v>
          </cell>
          <cell r="I53">
            <v>0</v>
          </cell>
          <cell r="J53">
            <v>0</v>
          </cell>
          <cell r="K53">
            <v>0</v>
          </cell>
        </row>
        <row r="54">
          <cell r="B54">
            <v>1544256</v>
          </cell>
          <cell r="C54">
            <v>1962363</v>
          </cell>
          <cell r="D54">
            <v>2728531</v>
          </cell>
          <cell r="E54">
            <v>1260905</v>
          </cell>
          <cell r="F54">
            <v>1920315</v>
          </cell>
          <cell r="G54">
            <v>0</v>
          </cell>
          <cell r="H54">
            <v>0</v>
          </cell>
          <cell r="I54">
            <v>0</v>
          </cell>
          <cell r="J54">
            <v>0</v>
          </cell>
          <cell r="K54">
            <v>0</v>
          </cell>
        </row>
        <row r="55">
          <cell r="B55">
            <v>2672309</v>
          </cell>
          <cell r="C55">
            <v>4311194</v>
          </cell>
          <cell r="D55">
            <v>4771969</v>
          </cell>
          <cell r="E55">
            <v>2803338</v>
          </cell>
          <cell r="F55">
            <v>4432682</v>
          </cell>
          <cell r="G55">
            <v>0</v>
          </cell>
          <cell r="H55">
            <v>0</v>
          </cell>
          <cell r="I55">
            <v>0</v>
          </cell>
          <cell r="J55">
            <v>0</v>
          </cell>
          <cell r="K55">
            <v>0</v>
          </cell>
        </row>
        <row r="56">
          <cell r="B56">
            <v>4216565</v>
          </cell>
          <cell r="C56">
            <v>6273557</v>
          </cell>
          <cell r="D56">
            <v>7500500</v>
          </cell>
          <cell r="E56">
            <v>4064243</v>
          </cell>
          <cell r="F56">
            <v>6352997</v>
          </cell>
          <cell r="G56">
            <v>0</v>
          </cell>
          <cell r="H56">
            <v>0</v>
          </cell>
          <cell r="I56">
            <v>0</v>
          </cell>
          <cell r="J56">
            <v>0</v>
          </cell>
          <cell r="K56">
            <v>0</v>
          </cell>
        </row>
        <row r="57">
          <cell r="B57">
            <v>1754278</v>
          </cell>
          <cell r="C57">
            <v>1925292</v>
          </cell>
          <cell r="D57">
            <v>1819959</v>
          </cell>
          <cell r="E57">
            <v>2010538</v>
          </cell>
          <cell r="F57">
            <v>1892389</v>
          </cell>
          <cell r="G57">
            <v>413877</v>
          </cell>
          <cell r="H57">
            <v>413877</v>
          </cell>
          <cell r="I57">
            <v>413877</v>
          </cell>
          <cell r="J57">
            <v>413877</v>
          </cell>
          <cell r="K57">
            <v>413877</v>
          </cell>
        </row>
        <row r="58">
          <cell r="B58">
            <v>4738034</v>
          </cell>
          <cell r="C58">
            <v>4899366</v>
          </cell>
          <cell r="D58">
            <v>4738033</v>
          </cell>
          <cell r="E58">
            <v>5028162</v>
          </cell>
          <cell r="F58">
            <v>4969858</v>
          </cell>
          <cell r="G58">
            <v>4319185</v>
          </cell>
          <cell r="H58">
            <v>2937045</v>
          </cell>
          <cell r="I58">
            <v>2764278</v>
          </cell>
          <cell r="J58">
            <v>3800882</v>
          </cell>
          <cell r="K58">
            <v>4146417</v>
          </cell>
        </row>
        <row r="59">
          <cell r="B59">
            <v>5892420</v>
          </cell>
          <cell r="C59">
            <v>5931821</v>
          </cell>
          <cell r="D59">
            <v>5892420</v>
          </cell>
          <cell r="E59">
            <v>5931821</v>
          </cell>
          <cell r="F59">
            <v>6612444</v>
          </cell>
          <cell r="G59">
            <v>3455347</v>
          </cell>
          <cell r="H59">
            <v>4146417</v>
          </cell>
          <cell r="I59">
            <v>3800882</v>
          </cell>
          <cell r="J59">
            <v>2764278</v>
          </cell>
          <cell r="K59">
            <v>2937045</v>
          </cell>
        </row>
        <row r="60">
          <cell r="B60">
            <v>10630454</v>
          </cell>
          <cell r="C60">
            <v>10831187</v>
          </cell>
          <cell r="D60">
            <v>10630453</v>
          </cell>
          <cell r="E60">
            <v>10959983</v>
          </cell>
          <cell r="F60">
            <v>11582302</v>
          </cell>
          <cell r="G60">
            <v>7774532</v>
          </cell>
          <cell r="H60">
            <v>7083462</v>
          </cell>
          <cell r="I60">
            <v>6565160</v>
          </cell>
          <cell r="J60">
            <v>6565160</v>
          </cell>
          <cell r="K60">
            <v>7083462</v>
          </cell>
        </row>
        <row r="61">
          <cell r="B61">
            <v>58027626.737428665</v>
          </cell>
          <cell r="C61">
            <v>45984790.602285132</v>
          </cell>
          <cell r="D61">
            <v>50030643.508387536</v>
          </cell>
          <cell r="E61">
            <v>55412111.326199636</v>
          </cell>
          <cell r="F61">
            <v>51257942.180523187</v>
          </cell>
          <cell r="G61">
            <v>0</v>
          </cell>
          <cell r="H61">
            <v>0</v>
          </cell>
          <cell r="I61">
            <v>0</v>
          </cell>
          <cell r="J61">
            <v>0</v>
          </cell>
          <cell r="K61">
            <v>0</v>
          </cell>
        </row>
        <row r="62">
          <cell r="B62">
            <v>6971313.7649253737</v>
          </cell>
          <cell r="C62">
            <v>5928894.4141791044</v>
          </cell>
          <cell r="D62">
            <v>6111390.4440298509</v>
          </cell>
          <cell r="E62">
            <v>7122895.6455223877</v>
          </cell>
          <cell r="F62">
            <v>7497441.940298507</v>
          </cell>
          <cell r="G62">
            <v>0</v>
          </cell>
          <cell r="H62">
            <v>0</v>
          </cell>
          <cell r="I62">
            <v>0</v>
          </cell>
          <cell r="J62">
            <v>0</v>
          </cell>
          <cell r="K62">
            <v>0</v>
          </cell>
        </row>
        <row r="63">
          <cell r="B63">
            <v>3075184</v>
          </cell>
          <cell r="C63">
            <v>2027898</v>
          </cell>
          <cell r="D63">
            <v>3248002</v>
          </cell>
          <cell r="E63">
            <v>4128209</v>
          </cell>
          <cell r="F63">
            <v>2281706</v>
          </cell>
          <cell r="G63">
            <v>-2565257</v>
          </cell>
          <cell r="H63">
            <v>-2191324</v>
          </cell>
          <cell r="I63">
            <v>-1529239</v>
          </cell>
          <cell r="J63">
            <v>-1375130</v>
          </cell>
          <cell r="K63">
            <v>-1912995</v>
          </cell>
        </row>
        <row r="64">
          <cell r="B64">
            <v>21080192</v>
          </cell>
          <cell r="C64">
            <v>21594685</v>
          </cell>
          <cell r="D64">
            <v>24804639</v>
          </cell>
          <cell r="E64">
            <v>22199981</v>
          </cell>
          <cell r="F64">
            <v>25232950</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25900936.97250329</v>
          </cell>
          <cell r="C66">
            <v>15433313.188106027</v>
          </cell>
          <cell r="D66">
            <v>14866612.064357679</v>
          </cell>
          <cell r="E66">
            <v>20961025.680677246</v>
          </cell>
          <cell r="F66">
            <v>15245844.240224682</v>
          </cell>
          <cell r="G66">
            <v>15542016</v>
          </cell>
          <cell r="H66">
            <v>16267889</v>
          </cell>
          <cell r="I66">
            <v>17553104</v>
          </cell>
          <cell r="J66">
            <v>17853271</v>
          </cell>
          <cell r="K66">
            <v>16808174</v>
          </cell>
        </row>
        <row r="67">
          <cell r="B67">
            <v>58027626.737428665</v>
          </cell>
          <cell r="C67">
            <v>45984790.602285132</v>
          </cell>
          <cell r="D67">
            <v>50030643.508387536</v>
          </cell>
          <cell r="E67">
            <v>55412111.326199636</v>
          </cell>
          <cell r="F67">
            <v>51257942.180523187</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31024174.374935314</v>
          </cell>
          <cell r="C69">
            <v>28650402.729838401</v>
          </cell>
          <cell r="D69">
            <v>31826063.843624752</v>
          </cell>
          <cell r="E69">
            <v>32367611.780892093</v>
          </cell>
          <cell r="F69">
            <v>28930417.779477611</v>
          </cell>
          <cell r="G69">
            <v>0</v>
          </cell>
          <cell r="H69">
            <v>0</v>
          </cell>
          <cell r="I69">
            <v>0</v>
          </cell>
          <cell r="J69">
            <v>0</v>
          </cell>
          <cell r="K69">
            <v>0</v>
          </cell>
        </row>
        <row r="70">
          <cell r="B70">
            <v>3034884.0714459829</v>
          </cell>
          <cell r="C70">
            <v>1964526.0776614174</v>
          </cell>
          <cell r="D70">
            <v>3358663.382899113</v>
          </cell>
          <cell r="E70">
            <v>4014557.6828544512</v>
          </cell>
          <cell r="F70">
            <v>1838235.2040839531</v>
          </cell>
          <cell r="G70">
            <v>-106167</v>
          </cell>
          <cell r="H70">
            <v>-100393</v>
          </cell>
          <cell r="I70">
            <v>-96063</v>
          </cell>
          <cell r="J70">
            <v>-96063</v>
          </cell>
          <cell r="K70">
            <v>-100393</v>
          </cell>
        </row>
        <row r="71">
          <cell r="B71">
            <v>1.0441383457473683</v>
          </cell>
          <cell r="C71">
            <v>1.043773235568985</v>
          </cell>
          <cell r="D71">
            <v>0.99287586068281952</v>
          </cell>
          <cell r="E71">
            <v>0.99355110911409805</v>
          </cell>
          <cell r="F71">
            <v>0.92566144888672763</v>
          </cell>
          <cell r="G71">
            <v>0</v>
          </cell>
          <cell r="H71">
            <v>0</v>
          </cell>
          <cell r="I71">
            <v>0</v>
          </cell>
          <cell r="J71">
            <v>0</v>
          </cell>
          <cell r="K71">
            <v>0</v>
          </cell>
        </row>
        <row r="72">
          <cell r="B72">
            <v>1.0052955738182396</v>
          </cell>
          <cell r="C72">
            <v>1.0046225343225386</v>
          </cell>
          <cell r="D72">
            <v>0.97974585161341932</v>
          </cell>
          <cell r="E72">
            <v>0.98204912317567672</v>
          </cell>
          <cell r="F72">
            <v>1.0282869170701254</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70000</v>
          </cell>
        </row>
        <row r="80">
          <cell r="B80">
            <v>70000</v>
          </cell>
        </row>
        <row r="81">
          <cell r="B81">
            <v>0</v>
          </cell>
        </row>
        <row r="82">
          <cell r="B82">
            <v>0</v>
          </cell>
        </row>
        <row r="83">
          <cell r="B83">
            <v>0</v>
          </cell>
        </row>
        <row r="84">
          <cell r="B84">
            <v>0</v>
          </cell>
        </row>
        <row r="85">
          <cell r="B85">
            <v>56770</v>
          </cell>
        </row>
        <row r="86">
          <cell r="B86">
            <v>27047</v>
          </cell>
        </row>
        <row r="87">
          <cell r="B87">
            <v>19722</v>
          </cell>
        </row>
        <row r="88">
          <cell r="B88">
            <v>39054</v>
          </cell>
        </row>
        <row r="89">
          <cell r="B89">
            <v>43672</v>
          </cell>
        </row>
        <row r="90">
          <cell r="B90">
            <v>112078</v>
          </cell>
        </row>
        <row r="91">
          <cell r="B91">
            <v>56770</v>
          </cell>
        </row>
        <row r="92">
          <cell r="B92">
            <v>27047</v>
          </cell>
        </row>
        <row r="93">
          <cell r="B93">
            <v>19722</v>
          </cell>
        </row>
        <row r="94">
          <cell r="B94">
            <v>39054</v>
          </cell>
        </row>
        <row r="95">
          <cell r="B95">
            <v>43672</v>
          </cell>
        </row>
        <row r="96">
          <cell r="B96">
            <v>112078</v>
          </cell>
        </row>
        <row r="97">
          <cell r="B97">
            <v>0</v>
          </cell>
        </row>
        <row r="98">
          <cell r="B98">
            <v>0</v>
          </cell>
        </row>
        <row r="99">
          <cell r="B99">
            <v>0</v>
          </cell>
        </row>
        <row r="100">
          <cell r="B100">
            <v>0</v>
          </cell>
        </row>
        <row r="101">
          <cell r="B101">
            <v>0</v>
          </cell>
        </row>
        <row r="102">
          <cell r="B102">
            <v>0</v>
          </cell>
        </row>
        <row r="103">
          <cell r="B103">
            <v>236049660</v>
          </cell>
        </row>
        <row r="104">
          <cell r="B104">
            <v>10862751.375</v>
          </cell>
        </row>
        <row r="105">
          <cell r="B105">
            <v>6523051.5</v>
          </cell>
        </row>
        <row r="106">
          <cell r="B106">
            <v>1217898.99</v>
          </cell>
        </row>
        <row r="107">
          <cell r="B107">
            <v>2104772.04</v>
          </cell>
        </row>
        <row r="108">
          <cell r="B108">
            <v>4872030.66</v>
          </cell>
        </row>
        <row r="109">
          <cell r="B109">
            <v>1780.8204842133434</v>
          </cell>
        </row>
        <row r="110">
          <cell r="B110">
            <v>268.6322466436755</v>
          </cell>
        </row>
        <row r="111">
          <cell r="B111">
            <v>132.57219160254888</v>
          </cell>
        </row>
        <row r="112">
          <cell r="B112">
            <v>13.863088102945261</v>
          </cell>
        </row>
        <row r="113">
          <cell r="B113">
            <v>16.309515415229718</v>
          </cell>
        </row>
        <row r="114">
          <cell r="B114">
            <v>20.386894269037146</v>
          </cell>
        </row>
        <row r="115">
          <cell r="B115">
            <v>15000030</v>
          </cell>
        </row>
        <row r="116">
          <cell r="B116">
            <v>800000</v>
          </cell>
        </row>
        <row r="117">
          <cell r="B117">
            <v>800000.1</v>
          </cell>
        </row>
        <row r="118">
          <cell r="B118">
            <v>149999.84</v>
          </cell>
        </row>
        <row r="119">
          <cell r="B119">
            <v>300000</v>
          </cell>
        </row>
        <row r="120">
          <cell r="B120">
            <v>800000</v>
          </cell>
        </row>
        <row r="121">
          <cell r="B121">
            <v>21244469.399999999</v>
          </cell>
        </row>
        <row r="122">
          <cell r="B122">
            <v>749529.84487499995</v>
          </cell>
        </row>
        <row r="123">
          <cell r="B123">
            <v>0</v>
          </cell>
        </row>
        <row r="124">
          <cell r="B124">
            <v>140058.38384999998</v>
          </cell>
        </row>
        <row r="125">
          <cell r="B125">
            <v>242048.78460000001</v>
          </cell>
        </row>
        <row r="126">
          <cell r="B126">
            <v>280141.76295</v>
          </cell>
        </row>
        <row r="127">
          <cell r="B127">
            <v>48510</v>
          </cell>
        </row>
        <row r="128">
          <cell r="B128">
            <v>27283</v>
          </cell>
        </row>
        <row r="129">
          <cell r="B129">
            <v>16555</v>
          </cell>
        </row>
        <row r="130">
          <cell r="B130">
            <v>35595</v>
          </cell>
        </row>
        <row r="131">
          <cell r="B131">
            <v>46067</v>
          </cell>
        </row>
        <row r="132">
          <cell r="B132">
            <v>120200</v>
          </cell>
        </row>
        <row r="133">
          <cell r="B133">
            <v>48510</v>
          </cell>
        </row>
        <row r="134">
          <cell r="B134">
            <v>27283</v>
          </cell>
        </row>
        <row r="135">
          <cell r="B135">
            <v>16555</v>
          </cell>
        </row>
        <row r="136">
          <cell r="B136">
            <v>35595</v>
          </cell>
        </row>
        <row r="137">
          <cell r="B137">
            <v>46067</v>
          </cell>
        </row>
        <row r="138">
          <cell r="B138">
            <v>120200</v>
          </cell>
        </row>
        <row r="139">
          <cell r="B139">
            <v>0</v>
          </cell>
        </row>
        <row r="140">
          <cell r="B140">
            <v>0</v>
          </cell>
        </row>
        <row r="141">
          <cell r="B141">
            <v>0</v>
          </cell>
        </row>
        <row r="142">
          <cell r="B142">
            <v>0</v>
          </cell>
        </row>
        <row r="143">
          <cell r="B143">
            <v>0</v>
          </cell>
        </row>
        <row r="144">
          <cell r="B144">
            <v>0</v>
          </cell>
        </row>
        <row r="145">
          <cell r="B145">
            <v>307141064.99999994</v>
          </cell>
        </row>
        <row r="146">
          <cell r="B146">
            <v>12891217.5</v>
          </cell>
        </row>
        <row r="147">
          <cell r="B147">
            <v>8213349.3749999981</v>
          </cell>
        </row>
        <row r="148">
          <cell r="B148">
            <v>1446402.825</v>
          </cell>
        </row>
        <row r="149">
          <cell r="B149">
            <v>2611998.9</v>
          </cell>
        </row>
        <row r="150">
          <cell r="B150">
            <v>6247395</v>
          </cell>
        </row>
        <row r="151">
          <cell r="B151">
            <v>2652.5209806733114</v>
          </cell>
        </row>
        <row r="152">
          <cell r="B152">
            <v>369.5674283624266</v>
          </cell>
        </row>
        <row r="153">
          <cell r="B153">
            <v>197.46545078345764</v>
          </cell>
        </row>
        <row r="154">
          <cell r="B154">
            <v>19.837269631753912</v>
          </cell>
        </row>
        <row r="155">
          <cell r="B155">
            <v>23.337964272651661</v>
          </cell>
        </row>
        <row r="156">
          <cell r="B156">
            <v>28.872455340814575</v>
          </cell>
        </row>
        <row r="157">
          <cell r="B157">
            <v>19999980</v>
          </cell>
        </row>
        <row r="158">
          <cell r="B158">
            <v>1000000</v>
          </cell>
        </row>
        <row r="159">
          <cell r="B159">
            <v>1000001.8</v>
          </cell>
        </row>
        <row r="160">
          <cell r="B160">
            <v>100000.12</v>
          </cell>
        </row>
        <row r="161">
          <cell r="B161">
            <v>200000</v>
          </cell>
        </row>
        <row r="162">
          <cell r="B162">
            <v>550000</v>
          </cell>
        </row>
        <row r="163">
          <cell r="B163">
            <v>27642695.849999994</v>
          </cell>
        </row>
        <row r="164">
          <cell r="B164">
            <v>0</v>
          </cell>
        </row>
        <row r="165">
          <cell r="B165">
            <v>755628.14249999984</v>
          </cell>
        </row>
        <row r="166">
          <cell r="B166">
            <v>166336.32487500002</v>
          </cell>
        </row>
        <row r="167">
          <cell r="B167">
            <v>300379.87350000005</v>
          </cell>
        </row>
        <row r="168">
          <cell r="B168">
            <v>0</v>
          </cell>
        </row>
        <row r="169">
          <cell r="B169">
            <v>3</v>
          </cell>
        </row>
        <row r="170">
          <cell r="B170">
            <v>6</v>
          </cell>
        </row>
        <row r="171">
          <cell r="B171">
            <v>299876</v>
          </cell>
        </row>
        <row r="172">
          <cell r="B172">
            <v>8327830.5499999998</v>
          </cell>
        </row>
        <row r="173">
          <cell r="B173">
            <v>29680670.000000004</v>
          </cell>
        </row>
        <row r="174">
          <cell r="B174">
            <v>299876</v>
          </cell>
        </row>
        <row r="175">
          <cell r="B175">
            <v>8327830.5499999998</v>
          </cell>
        </row>
        <row r="176">
          <cell r="B176">
            <v>29680670.000000004</v>
          </cell>
        </row>
        <row r="177">
          <cell r="B177">
            <v>296127</v>
          </cell>
        </row>
        <row r="178">
          <cell r="B178">
            <v>8312180.8078358211</v>
          </cell>
        </row>
        <row r="179">
          <cell r="B179">
            <v>30002438.300000001</v>
          </cell>
        </row>
        <row r="180">
          <cell r="B180">
            <v>298350</v>
          </cell>
        </row>
        <row r="181">
          <cell r="B181">
            <v>1810350</v>
          </cell>
        </row>
        <row r="182">
          <cell r="B182">
            <v>6459367</v>
          </cell>
        </row>
        <row r="183">
          <cell r="B183">
            <v>298350</v>
          </cell>
        </row>
        <row r="184">
          <cell r="B184">
            <v>1810350</v>
          </cell>
        </row>
        <row r="185">
          <cell r="B185">
            <v>6459367</v>
          </cell>
        </row>
        <row r="186">
          <cell r="B186">
            <v>294621</v>
          </cell>
        </row>
        <row r="187">
          <cell r="B187">
            <v>1802892</v>
          </cell>
        </row>
        <row r="188">
          <cell r="B188">
            <v>6326007</v>
          </cell>
        </row>
        <row r="189">
          <cell r="B189">
            <v>0</v>
          </cell>
        </row>
        <row r="190">
          <cell r="B190">
            <v>0</v>
          </cell>
        </row>
        <row r="191">
          <cell r="B191">
            <v>0</v>
          </cell>
        </row>
        <row r="192">
          <cell r="B192">
            <v>81631</v>
          </cell>
        </row>
        <row r="193">
          <cell r="B193">
            <v>10346515.200000001</v>
          </cell>
        </row>
        <row r="194">
          <cell r="B194">
            <v>126.74739075484534</v>
          </cell>
        </row>
        <row r="195">
          <cell r="B195">
            <v>0</v>
          </cell>
        </row>
        <row r="196">
          <cell r="B196">
            <v>0</v>
          </cell>
        </row>
        <row r="197">
          <cell r="B197">
            <v>0</v>
          </cell>
        </row>
        <row r="198">
          <cell r="B198">
            <v>0</v>
          </cell>
        </row>
        <row r="199">
          <cell r="B199">
            <v>0</v>
          </cell>
        </row>
        <row r="200">
          <cell r="B200">
            <v>0</v>
          </cell>
        </row>
        <row r="201">
          <cell r="B201">
            <v>96410</v>
          </cell>
        </row>
        <row r="202">
          <cell r="B202">
            <v>2672309</v>
          </cell>
        </row>
        <row r="203">
          <cell r="B203">
            <v>27.718173286408579</v>
          </cell>
        </row>
        <row r="204">
          <cell r="B204">
            <v>0</v>
          </cell>
        </row>
        <row r="205">
          <cell r="B205">
            <v>0</v>
          </cell>
        </row>
        <row r="206">
          <cell r="B206">
            <v>0</v>
          </cell>
        </row>
        <row r="207">
          <cell r="B207">
            <v>92330</v>
          </cell>
        </row>
        <row r="208">
          <cell r="B208">
            <v>172350</v>
          </cell>
        </row>
        <row r="209">
          <cell r="B209">
            <v>0</v>
          </cell>
        </row>
        <row r="210">
          <cell r="B210">
            <v>0</v>
          </cell>
        </row>
        <row r="211">
          <cell r="B211">
            <v>568408.19999999995</v>
          </cell>
        </row>
        <row r="212">
          <cell r="B212">
            <v>584759</v>
          </cell>
        </row>
        <row r="213">
          <cell r="B213">
            <v>31024174.374935314</v>
          </cell>
        </row>
        <row r="214">
          <cell r="B214">
            <v>319060</v>
          </cell>
        </row>
        <row r="215">
          <cell r="B215">
            <v>0</v>
          </cell>
        </row>
        <row r="216">
          <cell r="B216">
            <v>31343234.374935314</v>
          </cell>
        </row>
        <row r="217">
          <cell r="B217">
            <v>13772847</v>
          </cell>
        </row>
        <row r="218">
          <cell r="B218">
            <v>833088.2</v>
          </cell>
        </row>
        <row r="219">
          <cell r="B219">
            <v>3140818</v>
          </cell>
        </row>
        <row r="220">
          <cell r="B220">
            <v>456082</v>
          </cell>
        </row>
        <row r="221">
          <cell r="B221">
            <v>4300000</v>
          </cell>
        </row>
        <row r="222">
          <cell r="B222">
            <v>469914</v>
          </cell>
        </row>
        <row r="223">
          <cell r="B223">
            <v>134563</v>
          </cell>
        </row>
        <row r="224">
          <cell r="B224">
            <v>0</v>
          </cell>
        </row>
        <row r="225">
          <cell r="B225">
            <v>0</v>
          </cell>
        </row>
        <row r="226">
          <cell r="B226">
            <v>1150000</v>
          </cell>
        </row>
        <row r="227">
          <cell r="B227">
            <v>160000</v>
          </cell>
        </row>
        <row r="228">
          <cell r="B228">
            <v>0</v>
          </cell>
        </row>
        <row r="229">
          <cell r="B229">
            <v>204327</v>
          </cell>
        </row>
        <row r="230">
          <cell r="B230">
            <v>2123286.1034893319</v>
          </cell>
        </row>
        <row r="231">
          <cell r="B231">
            <v>26744925.303489331</v>
          </cell>
        </row>
        <row r="232">
          <cell r="B232">
            <v>4598309.0714459829</v>
          </cell>
        </row>
        <row r="233">
          <cell r="B233">
            <v>1563425</v>
          </cell>
        </row>
        <row r="234">
          <cell r="B234">
            <v>3034884.0714459829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53801873</v>
          </cell>
        </row>
        <row r="244">
          <cell r="B244">
            <v>32721681</v>
          </cell>
        </row>
        <row r="245">
          <cell r="B245">
            <v>50000</v>
          </cell>
        </row>
        <row r="246">
          <cell r="B246">
            <v>0</v>
          </cell>
        </row>
        <row r="247">
          <cell r="B247">
            <v>3.1</v>
          </cell>
        </row>
        <row r="248">
          <cell r="B248">
            <v>3.1</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14.683495472442958</v>
          </cell>
        </row>
        <row r="261">
          <cell r="B261">
            <v>21.471677171688373</v>
          </cell>
        </row>
        <row r="262">
          <cell r="B262">
            <v>90</v>
          </cell>
        </row>
        <row r="263">
          <cell r="B263">
            <v>90</v>
          </cell>
        </row>
        <row r="264">
          <cell r="B264">
            <v>296127</v>
          </cell>
        </row>
        <row r="265">
          <cell r="B265">
            <v>294621</v>
          </cell>
        </row>
        <row r="266">
          <cell r="B266">
            <v>3</v>
          </cell>
        </row>
        <row r="267">
          <cell r="B267">
            <v>6</v>
          </cell>
        </row>
        <row r="268">
          <cell r="B268">
            <v>710704.8</v>
          </cell>
        </row>
        <row r="269">
          <cell r="B269">
            <v>883863</v>
          </cell>
        </row>
        <row r="270">
          <cell r="B270">
            <v>2343842.1979174009</v>
          </cell>
        </row>
        <row r="271">
          <cell r="B271">
            <v>0.71757347728292409</v>
          </cell>
        </row>
        <row r="272">
          <cell r="B272">
            <v>0.92272771341937065</v>
          </cell>
        </row>
        <row r="273">
          <cell r="B273">
            <v>0.29424277043173358</v>
          </cell>
        </row>
        <row r="274">
          <cell r="B274">
            <v>0.26972176632321271</v>
          </cell>
        </row>
        <row r="275">
          <cell r="B275">
            <v>0.29606128537889087</v>
          </cell>
        </row>
        <row r="276">
          <cell r="B276">
            <v>0.2713885783119156</v>
          </cell>
        </row>
        <row r="277">
          <cell r="B277">
            <v>3412631.0714459829</v>
          </cell>
        </row>
        <row r="278">
          <cell r="B278">
            <v>0.78362296530961184</v>
          </cell>
        </row>
        <row r="279">
          <cell r="B279">
            <v>0.43934339294268165</v>
          </cell>
        </row>
        <row r="280">
          <cell r="B280">
            <v>0.56065660705731835</v>
          </cell>
        </row>
        <row r="281">
          <cell r="B281">
            <v>6.0191999999999996E-2</v>
          </cell>
        </row>
        <row r="282">
          <cell r="B282">
            <v>0.11175434447964418</v>
          </cell>
        </row>
        <row r="283">
          <cell r="B283">
            <v>21080192</v>
          </cell>
        </row>
        <row r="284">
          <cell r="B284">
            <v>26900936.97250329</v>
          </cell>
        </row>
        <row r="285">
          <cell r="B285">
            <v>1068788.873528582</v>
          </cell>
        </row>
        <row r="286">
          <cell r="B286">
            <v>3000000</v>
          </cell>
        </row>
        <row r="287">
          <cell r="B287">
            <v>0</v>
          </cell>
        </row>
        <row r="288">
          <cell r="B288">
            <v>0</v>
          </cell>
        </row>
        <row r="289">
          <cell r="B289">
            <v>2343842.1979174009</v>
          </cell>
        </row>
        <row r="290">
          <cell r="B290">
            <v>8.9100769107877953E-2</v>
          </cell>
        </row>
        <row r="291">
          <cell r="B291">
            <v>0.28449777189708653</v>
          </cell>
        </row>
      </sheetData>
      <sheetData sheetId="21">
        <row r="3">
          <cell r="B3">
            <v>274562</v>
          </cell>
          <cell r="C3">
            <v>129493</v>
          </cell>
          <cell r="D3">
            <v>101670</v>
          </cell>
          <cell r="E3">
            <v>192306</v>
          </cell>
          <cell r="F3">
            <v>215221</v>
          </cell>
          <cell r="G3">
            <v>549272</v>
          </cell>
          <cell r="H3">
            <v>1462524</v>
          </cell>
        </row>
        <row r="4">
          <cell r="B4">
            <v>274562</v>
          </cell>
          <cell r="C4">
            <v>129493</v>
          </cell>
          <cell r="D4">
            <v>101670</v>
          </cell>
          <cell r="E4">
            <v>192306</v>
          </cell>
          <cell r="F4">
            <v>215221</v>
          </cell>
          <cell r="G4">
            <v>549272</v>
          </cell>
          <cell r="H4">
            <v>1462524</v>
          </cell>
        </row>
        <row r="5">
          <cell r="B5">
            <v>0</v>
          </cell>
          <cell r="C5">
            <v>0</v>
          </cell>
          <cell r="D5">
            <v>101670</v>
          </cell>
          <cell r="E5">
            <v>0</v>
          </cell>
          <cell r="F5">
            <v>0</v>
          </cell>
          <cell r="G5">
            <v>0</v>
          </cell>
        </row>
        <row r="6">
          <cell r="B6">
            <v>274562</v>
          </cell>
          <cell r="C6">
            <v>129493</v>
          </cell>
          <cell r="D6">
            <v>0</v>
          </cell>
          <cell r="E6">
            <v>192306</v>
          </cell>
          <cell r="F6">
            <v>215221</v>
          </cell>
          <cell r="G6">
            <v>549272</v>
          </cell>
        </row>
        <row r="7">
          <cell r="B7">
            <v>0</v>
          </cell>
          <cell r="C7">
            <v>0</v>
          </cell>
          <cell r="D7">
            <v>1360854</v>
          </cell>
          <cell r="E7">
            <v>0</v>
          </cell>
          <cell r="F7">
            <v>0</v>
          </cell>
          <cell r="G7">
            <v>0</v>
          </cell>
        </row>
        <row r="8">
          <cell r="B8">
            <v>239386</v>
          </cell>
          <cell r="C8">
            <v>132401</v>
          </cell>
          <cell r="D8">
            <v>86615</v>
          </cell>
          <cell r="E8">
            <v>179190</v>
          </cell>
          <cell r="F8">
            <v>232627</v>
          </cell>
          <cell r="G8">
            <v>596675</v>
          </cell>
          <cell r="H8">
            <v>1466894</v>
          </cell>
        </row>
        <row r="9">
          <cell r="B9">
            <v>239386</v>
          </cell>
          <cell r="C9">
            <v>132401</v>
          </cell>
          <cell r="D9">
            <v>86615</v>
          </cell>
          <cell r="E9">
            <v>179190</v>
          </cell>
          <cell r="F9">
            <v>232627</v>
          </cell>
          <cell r="G9">
            <v>596675</v>
          </cell>
          <cell r="H9">
            <v>1466894</v>
          </cell>
        </row>
        <row r="10">
          <cell r="B10">
            <v>0</v>
          </cell>
          <cell r="C10">
            <v>0</v>
          </cell>
          <cell r="D10">
            <v>0</v>
          </cell>
          <cell r="E10">
            <v>0</v>
          </cell>
          <cell r="F10">
            <v>0</v>
          </cell>
          <cell r="G10">
            <v>596675</v>
          </cell>
        </row>
        <row r="11">
          <cell r="B11">
            <v>239386</v>
          </cell>
          <cell r="C11">
            <v>132401</v>
          </cell>
          <cell r="D11">
            <v>86615</v>
          </cell>
          <cell r="E11">
            <v>179190</v>
          </cell>
          <cell r="F11">
            <v>232627</v>
          </cell>
          <cell r="G11">
            <v>0</v>
          </cell>
        </row>
        <row r="12">
          <cell r="B12">
            <v>0</v>
          </cell>
          <cell r="C12">
            <v>0</v>
          </cell>
          <cell r="D12">
            <v>0</v>
          </cell>
          <cell r="E12">
            <v>0</v>
          </cell>
          <cell r="F12">
            <v>0</v>
          </cell>
          <cell r="G12">
            <v>870219</v>
          </cell>
        </row>
        <row r="13">
          <cell r="B13">
            <v>4158</v>
          </cell>
          <cell r="C13">
            <v>401.625</v>
          </cell>
          <cell r="D13">
            <v>330.75</v>
          </cell>
          <cell r="E13">
            <v>31.184999999999999</v>
          </cell>
          <cell r="F13">
            <v>48.195</v>
          </cell>
          <cell r="G13">
            <v>43.47</v>
          </cell>
        </row>
        <row r="14">
          <cell r="B14">
            <v>3960</v>
          </cell>
          <cell r="C14">
            <v>382.5</v>
          </cell>
          <cell r="D14">
            <v>315</v>
          </cell>
          <cell r="E14">
            <v>29.7</v>
          </cell>
          <cell r="F14">
            <v>45.9</v>
          </cell>
          <cell r="G14">
            <v>41.4</v>
          </cell>
        </row>
        <row r="15">
          <cell r="B15">
            <v>4356</v>
          </cell>
          <cell r="C15">
            <v>420.75</v>
          </cell>
          <cell r="D15">
            <v>346.5</v>
          </cell>
          <cell r="E15">
            <v>32.67</v>
          </cell>
          <cell r="F15">
            <v>50.49</v>
          </cell>
          <cell r="G15">
            <v>45.54</v>
          </cell>
        </row>
        <row r="16">
          <cell r="B16">
            <v>4356</v>
          </cell>
          <cell r="C16">
            <v>420.75</v>
          </cell>
          <cell r="D16">
            <v>346.5</v>
          </cell>
          <cell r="E16">
            <v>32.67</v>
          </cell>
          <cell r="F16">
            <v>50.49</v>
          </cell>
          <cell r="G16">
            <v>45.54</v>
          </cell>
        </row>
        <row r="17">
          <cell r="B17">
            <v>3960</v>
          </cell>
          <cell r="C17">
            <v>382.5</v>
          </cell>
          <cell r="D17">
            <v>315</v>
          </cell>
          <cell r="E17">
            <v>29.7</v>
          </cell>
          <cell r="F17">
            <v>45.9</v>
          </cell>
          <cell r="G17">
            <v>41.4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6331.5</v>
          </cell>
          <cell r="C23">
            <v>472.5</v>
          </cell>
          <cell r="D23">
            <v>496.125</v>
          </cell>
          <cell r="E23">
            <v>40.634999999999998</v>
          </cell>
          <cell r="F23">
            <v>56.7</v>
          </cell>
          <cell r="G23">
            <v>51.975000000000001</v>
          </cell>
        </row>
        <row r="24">
          <cell r="B24">
            <v>6030</v>
          </cell>
          <cell r="C24">
            <v>450</v>
          </cell>
          <cell r="D24">
            <v>472.5</v>
          </cell>
          <cell r="E24">
            <v>38.700000000000003</v>
          </cell>
          <cell r="F24">
            <v>54</v>
          </cell>
          <cell r="G24">
            <v>49.5</v>
          </cell>
        </row>
        <row r="25">
          <cell r="B25">
            <v>6633</v>
          </cell>
          <cell r="C25">
            <v>495</v>
          </cell>
          <cell r="D25">
            <v>519.75</v>
          </cell>
          <cell r="E25">
            <v>42.57</v>
          </cell>
          <cell r="F25">
            <v>59.4</v>
          </cell>
          <cell r="G25">
            <v>54.45</v>
          </cell>
        </row>
        <row r="26">
          <cell r="B26">
            <v>6633</v>
          </cell>
          <cell r="C26">
            <v>495</v>
          </cell>
          <cell r="D26">
            <v>519.75</v>
          </cell>
          <cell r="E26">
            <v>42.57</v>
          </cell>
          <cell r="F26">
            <v>59.4</v>
          </cell>
          <cell r="G26">
            <v>54.45</v>
          </cell>
        </row>
        <row r="27">
          <cell r="B27">
            <v>6030</v>
          </cell>
          <cell r="C27">
            <v>450</v>
          </cell>
          <cell r="D27">
            <v>472.5</v>
          </cell>
          <cell r="E27">
            <v>38.700000000000003</v>
          </cell>
          <cell r="F27">
            <v>54</v>
          </cell>
          <cell r="G27">
            <v>49.5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71999843</v>
          </cell>
          <cell r="C33">
            <v>3840000</v>
          </cell>
          <cell r="D33">
            <v>3840006.6</v>
          </cell>
          <cell r="E33">
            <v>720000.09</v>
          </cell>
          <cell r="F33">
            <v>1440000.15</v>
          </cell>
          <cell r="G33">
            <v>3840000</v>
          </cell>
          <cell r="H33">
            <v>8394445</v>
          </cell>
        </row>
        <row r="34">
          <cell r="B34">
            <v>95999939</v>
          </cell>
          <cell r="C34">
            <v>4800000</v>
          </cell>
          <cell r="D34">
            <v>4800004.7</v>
          </cell>
          <cell r="E34">
            <v>480000.06</v>
          </cell>
          <cell r="F34">
            <v>960000.89</v>
          </cell>
          <cell r="G34">
            <v>2640000</v>
          </cell>
          <cell r="H34">
            <v>6710317</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12.8</v>
          </cell>
          <cell r="D47">
            <v>6.7</v>
          </cell>
          <cell r="E47">
            <v>0.68</v>
          </cell>
          <cell r="F47">
            <v>0.8</v>
          </cell>
          <cell r="G47">
            <v>1</v>
          </cell>
        </row>
        <row r="48">
          <cell r="B48">
            <v>90</v>
          </cell>
          <cell r="C48">
            <v>12.4</v>
          </cell>
          <cell r="D48">
            <v>6.9</v>
          </cell>
          <cell r="E48">
            <v>0.69</v>
          </cell>
          <cell r="F48">
            <v>0.82</v>
          </cell>
          <cell r="G48">
            <v>1</v>
          </cell>
        </row>
        <row r="49">
          <cell r="B49">
            <v>89</v>
          </cell>
          <cell r="C49">
            <v>12.5</v>
          </cell>
          <cell r="D49">
            <v>7.1</v>
          </cell>
          <cell r="E49">
            <v>0.67</v>
          </cell>
          <cell r="F49">
            <v>0.79</v>
          </cell>
          <cell r="G49">
            <v>1</v>
          </cell>
        </row>
        <row r="50">
          <cell r="B50">
            <v>90</v>
          </cell>
          <cell r="C50">
            <v>12.6</v>
          </cell>
          <cell r="D50">
            <v>7</v>
          </cell>
          <cell r="E50">
            <v>0.69</v>
          </cell>
          <cell r="F50">
            <v>0.82</v>
          </cell>
          <cell r="G50">
            <v>1</v>
          </cell>
        </row>
        <row r="51">
          <cell r="B51">
            <v>8.808988764044944</v>
          </cell>
          <cell r="C51">
            <v>8.4608000000000025</v>
          </cell>
          <cell r="D51">
            <v>6.0845070422535397</v>
          </cell>
          <cell r="E51">
            <v>10.81194029850745</v>
          </cell>
          <cell r="F51">
            <v>11.686075949367103</v>
          </cell>
          <cell r="G51">
            <v>7.6</v>
          </cell>
        </row>
        <row r="52">
          <cell r="B52">
            <v>14232304.736748531</v>
          </cell>
          <cell r="C52">
            <v>1899584.7641115934</v>
          </cell>
          <cell r="D52">
            <v>3182181.476074703</v>
          </cell>
          <cell r="E52">
            <v>10007717.372250706</v>
          </cell>
          <cell r="F52">
            <v>3084066.9666089192</v>
          </cell>
          <cell r="G52">
            <v>0</v>
          </cell>
          <cell r="H52">
            <v>0</v>
          </cell>
          <cell r="I52">
            <v>0</v>
          </cell>
          <cell r="J52">
            <v>0</v>
          </cell>
          <cell r="K52">
            <v>0</v>
          </cell>
        </row>
        <row r="53">
          <cell r="B53">
            <v>26550968</v>
          </cell>
          <cell r="C53">
            <v>24442770</v>
          </cell>
          <cell r="D53">
            <v>27028926</v>
          </cell>
          <cell r="E53">
            <v>27306262</v>
          </cell>
          <cell r="F53">
            <v>24139549</v>
          </cell>
          <cell r="G53">
            <v>0</v>
          </cell>
          <cell r="H53">
            <v>0</v>
          </cell>
          <cell r="I53">
            <v>0</v>
          </cell>
          <cell r="J53">
            <v>0</v>
          </cell>
          <cell r="K53">
            <v>0</v>
          </cell>
        </row>
        <row r="54">
          <cell r="B54">
            <v>1308361</v>
          </cell>
          <cell r="C54">
            <v>1984741</v>
          </cell>
          <cell r="D54">
            <v>2432895</v>
          </cell>
          <cell r="E54">
            <v>1611785</v>
          </cell>
          <cell r="F54">
            <v>2471823</v>
          </cell>
          <cell r="G54">
            <v>0</v>
          </cell>
          <cell r="H54">
            <v>0</v>
          </cell>
          <cell r="I54">
            <v>0</v>
          </cell>
          <cell r="J54">
            <v>0</v>
          </cell>
          <cell r="K54">
            <v>0</v>
          </cell>
        </row>
        <row r="55">
          <cell r="B55">
            <v>2570133</v>
          </cell>
          <cell r="C55">
            <v>4200661</v>
          </cell>
          <cell r="D55">
            <v>4752935</v>
          </cell>
          <cell r="E55">
            <v>2787655</v>
          </cell>
          <cell r="F55">
            <v>5383930</v>
          </cell>
          <cell r="G55">
            <v>0</v>
          </cell>
          <cell r="H55">
            <v>0</v>
          </cell>
          <cell r="I55">
            <v>0</v>
          </cell>
          <cell r="J55">
            <v>0</v>
          </cell>
          <cell r="K55">
            <v>0</v>
          </cell>
        </row>
        <row r="56">
          <cell r="B56">
            <v>3878494</v>
          </cell>
          <cell r="C56">
            <v>6185402</v>
          </cell>
          <cell r="D56">
            <v>7185830</v>
          </cell>
          <cell r="E56">
            <v>4399440</v>
          </cell>
          <cell r="F56">
            <v>7855753</v>
          </cell>
          <cell r="G56">
            <v>0</v>
          </cell>
          <cell r="H56">
            <v>0</v>
          </cell>
          <cell r="I56">
            <v>0</v>
          </cell>
          <cell r="J56">
            <v>0</v>
          </cell>
          <cell r="K56">
            <v>0</v>
          </cell>
        </row>
        <row r="57">
          <cell r="B57">
            <v>1760613</v>
          </cell>
          <cell r="C57">
            <v>1923077</v>
          </cell>
          <cell r="D57">
            <v>1823011</v>
          </cell>
          <cell r="E57">
            <v>2004060</v>
          </cell>
          <cell r="F57">
            <v>1891819</v>
          </cell>
          <cell r="G57">
            <v>393183</v>
          </cell>
          <cell r="H57">
            <v>393183</v>
          </cell>
          <cell r="I57">
            <v>393183</v>
          </cell>
          <cell r="J57">
            <v>393183</v>
          </cell>
          <cell r="K57">
            <v>393183</v>
          </cell>
        </row>
        <row r="58">
          <cell r="B58">
            <v>4678809</v>
          </cell>
          <cell r="C58">
            <v>4838124</v>
          </cell>
          <cell r="D58">
            <v>4678808</v>
          </cell>
          <cell r="E58">
            <v>4965310</v>
          </cell>
          <cell r="F58">
            <v>4907735</v>
          </cell>
          <cell r="G58">
            <v>4265195</v>
          </cell>
          <cell r="H58">
            <v>2900332</v>
          </cell>
          <cell r="I58">
            <v>2729725</v>
          </cell>
          <cell r="J58">
            <v>3753371</v>
          </cell>
          <cell r="K58">
            <v>4094587</v>
          </cell>
        </row>
        <row r="59">
          <cell r="B59">
            <v>5818765</v>
          </cell>
          <cell r="C59">
            <v>5857673</v>
          </cell>
          <cell r="D59">
            <v>5818765</v>
          </cell>
          <cell r="E59">
            <v>5857673</v>
          </cell>
          <cell r="F59">
            <v>6529788</v>
          </cell>
          <cell r="G59">
            <v>3412155</v>
          </cell>
          <cell r="H59">
            <v>4094587</v>
          </cell>
          <cell r="I59">
            <v>3753371</v>
          </cell>
          <cell r="J59">
            <v>2729725</v>
          </cell>
          <cell r="K59">
            <v>2900332</v>
          </cell>
        </row>
        <row r="60">
          <cell r="B60">
            <v>10497574</v>
          </cell>
          <cell r="C60">
            <v>10695797</v>
          </cell>
          <cell r="D60">
            <v>10497573</v>
          </cell>
          <cell r="E60">
            <v>10822983</v>
          </cell>
          <cell r="F60">
            <v>11437523</v>
          </cell>
          <cell r="G60">
            <v>7677350</v>
          </cell>
          <cell r="H60">
            <v>6994919</v>
          </cell>
          <cell r="I60">
            <v>6483096</v>
          </cell>
          <cell r="J60">
            <v>6483096</v>
          </cell>
          <cell r="K60">
            <v>6994919</v>
          </cell>
        </row>
        <row r="61">
          <cell r="B61">
            <v>56919953.736748531</v>
          </cell>
          <cell r="C61">
            <v>45146630.764111593</v>
          </cell>
          <cell r="D61">
            <v>49717521.476074703</v>
          </cell>
          <cell r="E61">
            <v>54540462.372250706</v>
          </cell>
          <cell r="F61">
            <v>48408710.966608919</v>
          </cell>
          <cell r="G61">
            <v>0</v>
          </cell>
          <cell r="H61">
            <v>0</v>
          </cell>
          <cell r="I61">
            <v>0</v>
          </cell>
          <cell r="J61">
            <v>0</v>
          </cell>
          <cell r="K61">
            <v>0</v>
          </cell>
        </row>
        <row r="62">
          <cell r="B62">
            <v>6768872.4330985919</v>
          </cell>
          <cell r="C62">
            <v>6876997.4014084507</v>
          </cell>
          <cell r="D62">
            <v>6703995.3943661973</v>
          </cell>
          <cell r="E62">
            <v>6887427.7077464797</v>
          </cell>
          <cell r="F62">
            <v>7259884.2218309864</v>
          </cell>
          <cell r="G62">
            <v>0</v>
          </cell>
          <cell r="H62">
            <v>0</v>
          </cell>
          <cell r="I62">
            <v>0</v>
          </cell>
          <cell r="J62">
            <v>0</v>
          </cell>
          <cell r="K62">
            <v>0</v>
          </cell>
        </row>
        <row r="63">
          <cell r="B63">
            <v>1594370</v>
          </cell>
          <cell r="C63">
            <v>906853</v>
          </cell>
          <cell r="D63">
            <v>1592040</v>
          </cell>
          <cell r="E63">
            <v>2020854</v>
          </cell>
          <cell r="F63">
            <v>679604</v>
          </cell>
          <cell r="G63">
            <v>-2618468</v>
          </cell>
          <cell r="H63">
            <v>-2241597</v>
          </cell>
          <cell r="I63">
            <v>-1577310</v>
          </cell>
          <cell r="J63">
            <v>-1423201</v>
          </cell>
          <cell r="K63">
            <v>-1963268</v>
          </cell>
        </row>
        <row r="64">
          <cell r="B64">
            <v>21560820</v>
          </cell>
          <cell r="C64">
            <v>22169104</v>
          </cell>
          <cell r="D64">
            <v>25464442</v>
          </cell>
          <cell r="E64">
            <v>22748321</v>
          </cell>
          <cell r="F64">
            <v>25904146</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25995891.30364994</v>
          </cell>
          <cell r="C66">
            <v>14193676.362703145</v>
          </cell>
          <cell r="D66">
            <v>14957044.081708506</v>
          </cell>
          <cell r="E66">
            <v>21883859.664504234</v>
          </cell>
          <cell r="F66">
            <v>13565076.744777936</v>
          </cell>
          <cell r="G66">
            <v>15438722</v>
          </cell>
          <cell r="H66">
            <v>16170296</v>
          </cell>
          <cell r="I66">
            <v>17459788</v>
          </cell>
          <cell r="J66">
            <v>17759955</v>
          </cell>
          <cell r="K66">
            <v>16710581</v>
          </cell>
        </row>
        <row r="67">
          <cell r="B67">
            <v>56919953.736748531</v>
          </cell>
          <cell r="C67">
            <v>45146630.764111593</v>
          </cell>
          <cell r="D67">
            <v>49717521.476074703</v>
          </cell>
          <cell r="E67">
            <v>54540462.372250706</v>
          </cell>
          <cell r="F67">
            <v>48408710.966608919</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31725119.800197177</v>
          </cell>
          <cell r="C69">
            <v>29188162.940228648</v>
          </cell>
          <cell r="D69">
            <v>32247539.077362359</v>
          </cell>
          <cell r="E69">
            <v>32535422.583991759</v>
          </cell>
          <cell r="F69">
            <v>28698986.029838022</v>
          </cell>
          <cell r="G69">
            <v>0</v>
          </cell>
          <cell r="H69">
            <v>0</v>
          </cell>
          <cell r="I69">
            <v>0</v>
          </cell>
          <cell r="J69">
            <v>0</v>
          </cell>
          <cell r="K69">
            <v>0</v>
          </cell>
        </row>
        <row r="70">
          <cell r="B70">
            <v>3094954.33114665</v>
          </cell>
          <cell r="C70">
            <v>1760363.174597118</v>
          </cell>
          <cell r="D70">
            <v>3090432.0173508264</v>
          </cell>
          <cell r="E70">
            <v>3922833.9838269874</v>
          </cell>
          <cell r="F70">
            <v>1319232.5045532547</v>
          </cell>
          <cell r="G70">
            <v>-103294</v>
          </cell>
          <cell r="H70">
            <v>-97593</v>
          </cell>
          <cell r="I70">
            <v>-93316</v>
          </cell>
          <cell r="J70">
            <v>-93316</v>
          </cell>
          <cell r="K70">
            <v>-97593</v>
          </cell>
        </row>
        <row r="71">
          <cell r="B71">
            <v>1.0557801151944339</v>
          </cell>
          <cell r="C71">
            <v>1.055487203279116</v>
          </cell>
          <cell r="D71">
            <v>0.98991290670842957</v>
          </cell>
          <cell r="E71">
            <v>0.99045462896935621</v>
          </cell>
          <cell r="F71">
            <v>0.9083651458486629</v>
          </cell>
          <cell r="G71">
            <v>0</v>
          </cell>
          <cell r="H71">
            <v>0</v>
          </cell>
          <cell r="I71">
            <v>0</v>
          </cell>
          <cell r="J71">
            <v>0</v>
          </cell>
          <cell r="K71">
            <v>0</v>
          </cell>
        </row>
        <row r="72">
          <cell r="B72">
            <v>1.0060148229066082</v>
          </cell>
          <cell r="C72">
            <v>1.0054938585324831</v>
          </cell>
          <cell r="D72">
            <v>0.97665913792316605</v>
          </cell>
          <cell r="E72">
            <v>0.9784419789533515</v>
          </cell>
          <cell r="F72">
            <v>1.0333902016843917</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50000</v>
          </cell>
        </row>
        <row r="80">
          <cell r="B80">
            <v>50000</v>
          </cell>
        </row>
        <row r="81">
          <cell r="B81">
            <v>0</v>
          </cell>
        </row>
        <row r="82">
          <cell r="B82">
            <v>0</v>
          </cell>
        </row>
        <row r="83">
          <cell r="B83">
            <v>0</v>
          </cell>
        </row>
        <row r="84">
          <cell r="B84">
            <v>0</v>
          </cell>
        </row>
        <row r="85">
          <cell r="B85">
            <v>57828</v>
          </cell>
        </row>
        <row r="86">
          <cell r="B86">
            <v>27311</v>
          </cell>
        </row>
        <row r="87">
          <cell r="B87">
            <v>21443</v>
          </cell>
        </row>
        <row r="88">
          <cell r="B88">
            <v>39495</v>
          </cell>
        </row>
        <row r="89">
          <cell r="B89">
            <v>44303</v>
          </cell>
        </row>
        <row r="90">
          <cell r="B90">
            <v>115747</v>
          </cell>
        </row>
        <row r="91">
          <cell r="B91">
            <v>57828</v>
          </cell>
        </row>
        <row r="92">
          <cell r="B92">
            <v>27311</v>
          </cell>
        </row>
        <row r="93">
          <cell r="B93">
            <v>21443</v>
          </cell>
        </row>
        <row r="94">
          <cell r="B94">
            <v>39495</v>
          </cell>
        </row>
        <row r="95">
          <cell r="B95">
            <v>44303</v>
          </cell>
        </row>
        <row r="96">
          <cell r="B96">
            <v>115747</v>
          </cell>
        </row>
        <row r="97">
          <cell r="B97">
            <v>0</v>
          </cell>
        </row>
        <row r="98">
          <cell r="B98">
            <v>0</v>
          </cell>
        </row>
        <row r="99">
          <cell r="B99">
            <v>0</v>
          </cell>
        </row>
        <row r="100">
          <cell r="B100">
            <v>0</v>
          </cell>
        </row>
        <row r="101">
          <cell r="B101">
            <v>0</v>
          </cell>
        </row>
        <row r="102">
          <cell r="B102">
            <v>0</v>
          </cell>
        </row>
        <row r="103">
          <cell r="B103">
            <v>240448824</v>
          </cell>
        </row>
        <row r="104">
          <cell r="B104">
            <v>10968780.375</v>
          </cell>
        </row>
        <row r="105">
          <cell r="B105">
            <v>7092272.2499999991</v>
          </cell>
        </row>
        <row r="106">
          <cell r="B106">
            <v>1231651.575</v>
          </cell>
        </row>
        <row r="107">
          <cell r="B107">
            <v>2135183.085</v>
          </cell>
        </row>
        <row r="108">
          <cell r="B108">
            <v>5031522.09</v>
          </cell>
        </row>
        <row r="109">
          <cell r="B109">
            <v>1734.3347760229899</v>
          </cell>
        </row>
        <row r="110">
          <cell r="B110">
            <v>258.58634494704916</v>
          </cell>
        </row>
        <row r="111">
          <cell r="B111">
            <v>138.35704392992389</v>
          </cell>
        </row>
        <row r="112">
          <cell r="B112">
            <v>13.458228089161834</v>
          </cell>
        </row>
        <row r="113">
          <cell r="B113">
            <v>15.868657000653505</v>
          </cell>
        </row>
        <row r="114">
          <cell r="B114">
            <v>20.086907595763929</v>
          </cell>
        </row>
        <row r="115">
          <cell r="B115">
            <v>14999971</v>
          </cell>
        </row>
        <row r="116">
          <cell r="B116">
            <v>800000</v>
          </cell>
        </row>
        <row r="117">
          <cell r="B117">
            <v>799999.6</v>
          </cell>
        </row>
        <row r="118">
          <cell r="B118">
            <v>150000.26999999999</v>
          </cell>
        </row>
        <row r="119">
          <cell r="B119">
            <v>300000.13</v>
          </cell>
        </row>
        <row r="120">
          <cell r="B120">
            <v>800000</v>
          </cell>
        </row>
        <row r="121">
          <cell r="B121">
            <v>21640394.16</v>
          </cell>
        </row>
        <row r="122">
          <cell r="B122">
            <v>756845.84587499988</v>
          </cell>
        </row>
        <row r="123">
          <cell r="B123">
            <v>0</v>
          </cell>
        </row>
        <row r="124">
          <cell r="B124">
            <v>141639.931125</v>
          </cell>
        </row>
        <row r="125">
          <cell r="B125">
            <v>245546.054775</v>
          </cell>
        </row>
        <row r="126">
          <cell r="B126">
            <v>289312.52017500001</v>
          </cell>
        </row>
        <row r="127">
          <cell r="B127">
            <v>48798</v>
          </cell>
        </row>
        <row r="128">
          <cell r="B128">
            <v>27171</v>
          </cell>
        </row>
        <row r="129">
          <cell r="B129">
            <v>17775</v>
          </cell>
        </row>
        <row r="130">
          <cell r="B130">
            <v>35599</v>
          </cell>
        </row>
        <row r="131">
          <cell r="B131">
            <v>46222</v>
          </cell>
        </row>
        <row r="132">
          <cell r="B132">
            <v>122315</v>
          </cell>
        </row>
        <row r="133">
          <cell r="B133">
            <v>48798</v>
          </cell>
        </row>
        <row r="134">
          <cell r="B134">
            <v>27171</v>
          </cell>
        </row>
        <row r="135">
          <cell r="B135">
            <v>17775</v>
          </cell>
        </row>
        <row r="136">
          <cell r="B136">
            <v>35599</v>
          </cell>
        </row>
        <row r="137">
          <cell r="B137">
            <v>46222</v>
          </cell>
        </row>
        <row r="138">
          <cell r="B138">
            <v>122315</v>
          </cell>
        </row>
        <row r="139">
          <cell r="B139">
            <v>0</v>
          </cell>
        </row>
        <row r="140">
          <cell r="B140">
            <v>0</v>
          </cell>
        </row>
        <row r="141">
          <cell r="B141">
            <v>0</v>
          </cell>
        </row>
        <row r="142">
          <cell r="B142">
            <v>0</v>
          </cell>
        </row>
        <row r="143">
          <cell r="B143">
            <v>0</v>
          </cell>
        </row>
        <row r="144">
          <cell r="B144">
            <v>0</v>
          </cell>
        </row>
        <row r="145">
          <cell r="B145">
            <v>308964537</v>
          </cell>
        </row>
        <row r="146">
          <cell r="B146">
            <v>12838297.5</v>
          </cell>
        </row>
        <row r="147">
          <cell r="B147">
            <v>8818621.875</v>
          </cell>
        </row>
        <row r="148">
          <cell r="B148">
            <v>1446565.365</v>
          </cell>
        </row>
        <row r="149">
          <cell r="B149">
            <v>2620787.4</v>
          </cell>
        </row>
        <row r="150">
          <cell r="B150">
            <v>6357322.125</v>
          </cell>
        </row>
        <row r="151">
          <cell r="B151">
            <v>2605.9091918144418</v>
          </cell>
        </row>
        <row r="152">
          <cell r="B152">
            <v>358.49848199641036</v>
          </cell>
        </row>
        <row r="153">
          <cell r="B153">
            <v>207.88713777396106</v>
          </cell>
        </row>
        <row r="154">
          <cell r="B154">
            <v>19.416518635007595</v>
          </cell>
        </row>
        <row r="155">
          <cell r="B155">
            <v>22.894104062173135</v>
          </cell>
        </row>
        <row r="156">
          <cell r="B156">
            <v>28.679878559712829</v>
          </cell>
        </row>
        <row r="157">
          <cell r="B157">
            <v>19999991</v>
          </cell>
        </row>
        <row r="158">
          <cell r="B158">
            <v>1000000</v>
          </cell>
        </row>
        <row r="159">
          <cell r="B159">
            <v>999999.5</v>
          </cell>
        </row>
        <row r="160">
          <cell r="B160">
            <v>100000.18</v>
          </cell>
        </row>
        <row r="161">
          <cell r="B161">
            <v>200000.35</v>
          </cell>
        </row>
        <row r="162">
          <cell r="B162">
            <v>550000</v>
          </cell>
        </row>
        <row r="163">
          <cell r="B163">
            <v>27806808.330000002</v>
          </cell>
        </row>
        <row r="164">
          <cell r="B164">
            <v>0</v>
          </cell>
        </row>
        <row r="165">
          <cell r="B165">
            <v>811313.21250000002</v>
          </cell>
        </row>
        <row r="166">
          <cell r="B166">
            <v>166355.01697500001</v>
          </cell>
        </row>
        <row r="167">
          <cell r="B167">
            <v>301390.55100000004</v>
          </cell>
        </row>
        <row r="168">
          <cell r="B168">
            <v>0</v>
          </cell>
        </row>
        <row r="169">
          <cell r="B169">
            <v>3</v>
          </cell>
        </row>
        <row r="170">
          <cell r="B170">
            <v>6</v>
          </cell>
        </row>
        <row r="171">
          <cell r="B171">
            <v>296127</v>
          </cell>
        </row>
        <row r="172">
          <cell r="B172">
            <v>8130162.25</v>
          </cell>
        </row>
        <row r="173">
          <cell r="B173">
            <v>30272643.399999999</v>
          </cell>
        </row>
        <row r="174">
          <cell r="B174">
            <v>296127</v>
          </cell>
        </row>
        <row r="175">
          <cell r="B175">
            <v>8130162.25</v>
          </cell>
        </row>
        <row r="176">
          <cell r="B176">
            <v>30272643.399999999</v>
          </cell>
        </row>
        <row r="177">
          <cell r="B177">
            <v>292426</v>
          </cell>
        </row>
        <row r="178">
          <cell r="B178">
            <v>7883806.9563380294</v>
          </cell>
        </row>
        <row r="179">
          <cell r="B179">
            <v>29186641.199999999</v>
          </cell>
        </row>
        <row r="180">
          <cell r="B180">
            <v>294621</v>
          </cell>
        </row>
        <row r="181">
          <cell r="B181">
            <v>1802892</v>
          </cell>
        </row>
        <row r="182">
          <cell r="B182">
            <v>6326007</v>
          </cell>
        </row>
        <row r="183">
          <cell r="B183">
            <v>294621</v>
          </cell>
        </row>
        <row r="184">
          <cell r="B184">
            <v>1802892</v>
          </cell>
        </row>
        <row r="185">
          <cell r="B185">
            <v>6326007</v>
          </cell>
        </row>
        <row r="186">
          <cell r="B186">
            <v>290938</v>
          </cell>
        </row>
        <row r="187">
          <cell r="B187">
            <v>1795526</v>
          </cell>
        </row>
        <row r="188">
          <cell r="B188">
            <v>6222085</v>
          </cell>
        </row>
        <row r="189">
          <cell r="B189">
            <v>0</v>
          </cell>
        </row>
        <row r="190">
          <cell r="B190">
            <v>0</v>
          </cell>
        </row>
        <row r="191">
          <cell r="B191">
            <v>0</v>
          </cell>
        </row>
        <row r="192">
          <cell r="B192">
            <v>71631</v>
          </cell>
        </row>
        <row r="193">
          <cell r="B193">
            <v>9289363.0999999996</v>
          </cell>
        </row>
        <row r="194">
          <cell r="B194">
            <v>129.68356701685425</v>
          </cell>
        </row>
        <row r="195">
          <cell r="B195">
            <v>0</v>
          </cell>
        </row>
        <row r="196">
          <cell r="B196">
            <v>0</v>
          </cell>
        </row>
        <row r="197">
          <cell r="B197">
            <v>0</v>
          </cell>
        </row>
        <row r="198">
          <cell r="B198">
            <v>0</v>
          </cell>
        </row>
        <row r="199">
          <cell r="B199">
            <v>0</v>
          </cell>
        </row>
        <row r="200">
          <cell r="B200">
            <v>0</v>
          </cell>
        </row>
        <row r="201">
          <cell r="B201">
            <v>93151</v>
          </cell>
        </row>
        <row r="202">
          <cell r="B202">
            <v>2570133</v>
          </cell>
        </row>
        <row r="203">
          <cell r="B203">
            <v>27.591037298766889</v>
          </cell>
        </row>
        <row r="204">
          <cell r="B204">
            <v>0</v>
          </cell>
        </row>
        <row r="205">
          <cell r="B205">
            <v>0</v>
          </cell>
        </row>
        <row r="206">
          <cell r="B206">
            <v>0</v>
          </cell>
        </row>
        <row r="207">
          <cell r="B207">
            <v>92664</v>
          </cell>
        </row>
        <row r="208">
          <cell r="B208">
            <v>172973</v>
          </cell>
        </row>
        <row r="209">
          <cell r="B209">
            <v>0</v>
          </cell>
        </row>
        <row r="210">
          <cell r="B210">
            <v>0</v>
          </cell>
        </row>
        <row r="211">
          <cell r="B211">
            <v>579394.5</v>
          </cell>
        </row>
        <row r="212">
          <cell r="B212">
            <v>586871</v>
          </cell>
        </row>
        <row r="213">
          <cell r="B213">
            <v>31725119.800197177</v>
          </cell>
        </row>
        <row r="214">
          <cell r="B214">
            <v>298340</v>
          </cell>
        </row>
        <row r="215">
          <cell r="B215">
            <v>0</v>
          </cell>
        </row>
        <row r="216">
          <cell r="B216">
            <v>32023459.800197177</v>
          </cell>
        </row>
        <row r="217">
          <cell r="B217">
            <v>13875816</v>
          </cell>
        </row>
        <row r="218">
          <cell r="B218">
            <v>845031.5</v>
          </cell>
        </row>
        <row r="219">
          <cell r="B219">
            <v>3146826</v>
          </cell>
        </row>
        <row r="220">
          <cell r="B220">
            <v>357933</v>
          </cell>
        </row>
        <row r="221">
          <cell r="B221">
            <v>4300000</v>
          </cell>
        </row>
        <row r="222">
          <cell r="B222">
            <v>480628</v>
          </cell>
        </row>
        <row r="223">
          <cell r="B223">
            <v>132880</v>
          </cell>
        </row>
        <row r="224">
          <cell r="B224">
            <v>0</v>
          </cell>
        </row>
        <row r="225">
          <cell r="B225">
            <v>0</v>
          </cell>
        </row>
        <row r="226">
          <cell r="B226">
            <v>1650000</v>
          </cell>
        </row>
        <row r="227">
          <cell r="B227">
            <v>160000</v>
          </cell>
        </row>
        <row r="228">
          <cell r="B228">
            <v>0</v>
          </cell>
        </row>
        <row r="229">
          <cell r="B229">
            <v>213286</v>
          </cell>
        </row>
        <row r="230">
          <cell r="B230">
            <v>2171734.9690505248</v>
          </cell>
        </row>
        <row r="231">
          <cell r="B231">
            <v>27334135.469050527</v>
          </cell>
        </row>
        <row r="232">
          <cell r="B232">
            <v>4689324.33114665</v>
          </cell>
        </row>
        <row r="233">
          <cell r="B233">
            <v>1594370</v>
          </cell>
        </row>
        <row r="234">
          <cell r="B234">
            <v>3094954.33114665</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53991782</v>
          </cell>
        </row>
        <row r="244">
          <cell r="B244">
            <v>32430962</v>
          </cell>
        </row>
        <row r="245">
          <cell r="B245">
            <v>45000</v>
          </cell>
        </row>
        <row r="246">
          <cell r="B246">
            <v>0</v>
          </cell>
        </row>
        <row r="247">
          <cell r="B247">
            <v>3.2</v>
          </cell>
        </row>
        <row r="248">
          <cell r="B248">
            <v>3.2</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14.258377064380635</v>
          </cell>
        </row>
        <row r="261">
          <cell r="B261">
            <v>21.386291924739979</v>
          </cell>
        </row>
        <row r="262">
          <cell r="B262">
            <v>89</v>
          </cell>
        </row>
        <row r="263">
          <cell r="B263">
            <v>90</v>
          </cell>
        </row>
        <row r="264">
          <cell r="B264">
            <v>292426</v>
          </cell>
        </row>
        <row r="265">
          <cell r="B265">
            <v>290938</v>
          </cell>
        </row>
        <row r="266">
          <cell r="B266">
            <v>3</v>
          </cell>
        </row>
        <row r="267">
          <cell r="B267">
            <v>6</v>
          </cell>
        </row>
        <row r="268">
          <cell r="B268">
            <v>701822.4</v>
          </cell>
        </row>
        <row r="269">
          <cell r="B269">
            <v>872814</v>
          </cell>
        </row>
        <row r="270">
          <cell r="B270">
            <v>2422588.7541954014</v>
          </cell>
        </row>
        <row r="271">
          <cell r="B271">
            <v>0.72848304238476413</v>
          </cell>
        </row>
        <row r="272">
          <cell r="B272">
            <v>0.90082143123280944</v>
          </cell>
        </row>
        <row r="273">
          <cell r="B273">
            <v>0.43451746118940182</v>
          </cell>
        </row>
        <row r="274">
          <cell r="B274">
            <v>0.39830729034389045</v>
          </cell>
        </row>
        <row r="275">
          <cell r="B275">
            <v>0.41374206541302427</v>
          </cell>
        </row>
        <row r="276">
          <cell r="B276">
            <v>0.3770554839274835</v>
          </cell>
        </row>
        <row r="277">
          <cell r="B277">
            <v>3502786.33114665</v>
          </cell>
        </row>
        <row r="278">
          <cell r="B278">
            <v>0.7986704257134456</v>
          </cell>
        </row>
        <row r="279">
          <cell r="B279">
            <v>0.44403377867107124</v>
          </cell>
        </row>
        <row r="280">
          <cell r="B280">
            <v>0.55596622132892881</v>
          </cell>
        </row>
        <row r="281">
          <cell r="B281">
            <v>6.0191999999999996E-2</v>
          </cell>
        </row>
        <row r="282">
          <cell r="B282">
            <v>0.11198005638570169</v>
          </cell>
        </row>
        <row r="283">
          <cell r="B283">
            <v>21560820</v>
          </cell>
        </row>
        <row r="284">
          <cell r="B284">
            <v>26995891.30364994</v>
          </cell>
        </row>
        <row r="285">
          <cell r="B285">
            <v>1080197.5769512486</v>
          </cell>
        </row>
        <row r="286">
          <cell r="B286">
            <v>3000000</v>
          </cell>
        </row>
        <row r="287">
          <cell r="B287">
            <v>0</v>
          </cell>
        </row>
        <row r="288">
          <cell r="B288">
            <v>0</v>
          </cell>
        </row>
        <row r="289">
          <cell r="B289">
            <v>2422588.7541954014</v>
          </cell>
        </row>
        <row r="290">
          <cell r="B290">
            <v>8.8984410018728075E-2</v>
          </cell>
        </row>
        <row r="291">
          <cell r="B291">
            <v>0.28855218873798405</v>
          </cell>
        </row>
      </sheetData>
      <sheetData sheetId="22">
        <row r="3">
          <cell r="B3">
            <v>277073</v>
          </cell>
          <cell r="C3">
            <v>136396</v>
          </cell>
          <cell r="D3">
            <v>104556</v>
          </cell>
          <cell r="E3">
            <v>190926</v>
          </cell>
          <cell r="F3">
            <v>214082</v>
          </cell>
          <cell r="G3">
            <v>553098</v>
          </cell>
          <cell r="H3">
            <v>1476131</v>
          </cell>
        </row>
        <row r="4">
          <cell r="B4">
            <v>277073</v>
          </cell>
          <cell r="C4">
            <v>136396</v>
          </cell>
          <cell r="D4">
            <v>104556</v>
          </cell>
          <cell r="E4">
            <v>190926</v>
          </cell>
          <cell r="F4">
            <v>214082</v>
          </cell>
          <cell r="G4">
            <v>553098</v>
          </cell>
          <cell r="H4">
            <v>1476131</v>
          </cell>
        </row>
        <row r="5">
          <cell r="B5">
            <v>0</v>
          </cell>
          <cell r="C5">
            <v>0</v>
          </cell>
          <cell r="D5">
            <v>104556</v>
          </cell>
          <cell r="E5">
            <v>0</v>
          </cell>
          <cell r="F5">
            <v>0</v>
          </cell>
          <cell r="G5">
            <v>0</v>
          </cell>
        </row>
        <row r="6">
          <cell r="B6">
            <v>277073</v>
          </cell>
          <cell r="C6">
            <v>136396</v>
          </cell>
          <cell r="D6">
            <v>0</v>
          </cell>
          <cell r="E6">
            <v>190926</v>
          </cell>
          <cell r="F6">
            <v>214082</v>
          </cell>
          <cell r="G6">
            <v>553098</v>
          </cell>
        </row>
        <row r="7">
          <cell r="B7">
            <v>0</v>
          </cell>
          <cell r="C7">
            <v>0</v>
          </cell>
          <cell r="D7">
            <v>1371575</v>
          </cell>
          <cell r="E7">
            <v>0</v>
          </cell>
          <cell r="F7">
            <v>0</v>
          </cell>
          <cell r="G7">
            <v>0</v>
          </cell>
        </row>
        <row r="8">
          <cell r="B8">
            <v>240037</v>
          </cell>
          <cell r="C8">
            <v>139714</v>
          </cell>
          <cell r="D8">
            <v>88798</v>
          </cell>
          <cell r="E8">
            <v>177068</v>
          </cell>
          <cell r="F8">
            <v>230042</v>
          </cell>
          <cell r="G8">
            <v>596260</v>
          </cell>
          <cell r="H8">
            <v>1471919</v>
          </cell>
        </row>
        <row r="9">
          <cell r="B9">
            <v>240037</v>
          </cell>
          <cell r="C9">
            <v>139714</v>
          </cell>
          <cell r="D9">
            <v>88798</v>
          </cell>
          <cell r="E9">
            <v>177068</v>
          </cell>
          <cell r="F9">
            <v>230042</v>
          </cell>
          <cell r="G9">
            <v>596260</v>
          </cell>
          <cell r="H9">
            <v>1471919</v>
          </cell>
        </row>
        <row r="10">
          <cell r="B10">
            <v>0</v>
          </cell>
          <cell r="C10">
            <v>0</v>
          </cell>
          <cell r="D10">
            <v>0</v>
          </cell>
          <cell r="E10">
            <v>0</v>
          </cell>
          <cell r="F10">
            <v>0</v>
          </cell>
          <cell r="G10">
            <v>596260</v>
          </cell>
        </row>
        <row r="11">
          <cell r="B11">
            <v>240037</v>
          </cell>
          <cell r="C11">
            <v>139714</v>
          </cell>
          <cell r="D11">
            <v>88798</v>
          </cell>
          <cell r="E11">
            <v>177068</v>
          </cell>
          <cell r="F11">
            <v>230042</v>
          </cell>
          <cell r="G11">
            <v>0</v>
          </cell>
        </row>
        <row r="12">
          <cell r="B12">
            <v>0</v>
          </cell>
          <cell r="C12">
            <v>0</v>
          </cell>
          <cell r="D12">
            <v>0</v>
          </cell>
          <cell r="E12">
            <v>0</v>
          </cell>
          <cell r="F12">
            <v>0</v>
          </cell>
          <cell r="G12">
            <v>875659</v>
          </cell>
        </row>
        <row r="13">
          <cell r="B13">
            <v>4573.8</v>
          </cell>
          <cell r="C13">
            <v>441.78750000000002</v>
          </cell>
          <cell r="D13">
            <v>363.82499999999999</v>
          </cell>
          <cell r="E13">
            <v>34.3035</v>
          </cell>
          <cell r="F13">
            <v>53.014500000000005</v>
          </cell>
          <cell r="G13">
            <v>47.817</v>
          </cell>
        </row>
        <row r="14">
          <cell r="B14">
            <v>3762</v>
          </cell>
          <cell r="C14">
            <v>363.375</v>
          </cell>
          <cell r="D14">
            <v>299.25</v>
          </cell>
          <cell r="E14">
            <v>28.215</v>
          </cell>
          <cell r="F14">
            <v>43.604999999999997</v>
          </cell>
          <cell r="G14">
            <v>39.33</v>
          </cell>
        </row>
        <row r="15">
          <cell r="B15">
            <v>4356</v>
          </cell>
          <cell r="C15">
            <v>420.75</v>
          </cell>
          <cell r="D15">
            <v>346.5</v>
          </cell>
          <cell r="E15">
            <v>32.67</v>
          </cell>
          <cell r="F15">
            <v>50.49</v>
          </cell>
          <cell r="G15">
            <v>45.54</v>
          </cell>
        </row>
        <row r="16">
          <cell r="B16">
            <v>4356</v>
          </cell>
          <cell r="C16">
            <v>420.75</v>
          </cell>
          <cell r="D16">
            <v>346.5</v>
          </cell>
          <cell r="E16">
            <v>32.67</v>
          </cell>
          <cell r="F16">
            <v>50.49</v>
          </cell>
          <cell r="G16">
            <v>45.54</v>
          </cell>
        </row>
        <row r="17">
          <cell r="B17">
            <v>3762</v>
          </cell>
          <cell r="C17">
            <v>363.375</v>
          </cell>
          <cell r="D17">
            <v>299.25</v>
          </cell>
          <cell r="E17">
            <v>28.215</v>
          </cell>
          <cell r="F17">
            <v>43.604999999999997</v>
          </cell>
          <cell r="G17">
            <v>39.33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6964.65</v>
          </cell>
          <cell r="C23">
            <v>519.75</v>
          </cell>
          <cell r="D23">
            <v>545.73749999999995</v>
          </cell>
          <cell r="E23">
            <v>44.698499999999996</v>
          </cell>
          <cell r="F23">
            <v>62.37</v>
          </cell>
          <cell r="G23">
            <v>57.172499999999999</v>
          </cell>
        </row>
        <row r="24">
          <cell r="B24">
            <v>6030</v>
          </cell>
          <cell r="C24">
            <v>450</v>
          </cell>
          <cell r="D24">
            <v>472.5</v>
          </cell>
          <cell r="E24">
            <v>38.700000000000003</v>
          </cell>
          <cell r="F24">
            <v>54</v>
          </cell>
          <cell r="G24">
            <v>49.5</v>
          </cell>
        </row>
        <row r="25">
          <cell r="B25">
            <v>6633</v>
          </cell>
          <cell r="C25">
            <v>495</v>
          </cell>
          <cell r="D25">
            <v>519.75</v>
          </cell>
          <cell r="E25">
            <v>42.57</v>
          </cell>
          <cell r="F25">
            <v>59.4</v>
          </cell>
          <cell r="G25">
            <v>54.45</v>
          </cell>
        </row>
        <row r="26">
          <cell r="B26">
            <v>6964.65</v>
          </cell>
          <cell r="C26">
            <v>519.75</v>
          </cell>
          <cell r="D26">
            <v>545.73749999999995</v>
          </cell>
          <cell r="E26">
            <v>44.698499999999996</v>
          </cell>
          <cell r="F26">
            <v>62.37</v>
          </cell>
          <cell r="G26">
            <v>57.172499999999999</v>
          </cell>
        </row>
        <row r="27">
          <cell r="B27">
            <v>6633</v>
          </cell>
          <cell r="C27">
            <v>495</v>
          </cell>
          <cell r="D27">
            <v>519.75</v>
          </cell>
          <cell r="E27">
            <v>42.57</v>
          </cell>
          <cell r="F27">
            <v>59.4</v>
          </cell>
          <cell r="G27">
            <v>54.45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86999903</v>
          </cell>
          <cell r="C33">
            <v>4640013.9000000004</v>
          </cell>
          <cell r="D33">
            <v>4639989.5999999996</v>
          </cell>
          <cell r="E33">
            <v>780000.54</v>
          </cell>
          <cell r="F33">
            <v>1559999.22</v>
          </cell>
          <cell r="G33">
            <v>4160000</v>
          </cell>
          <cell r="H33">
            <v>9323479</v>
          </cell>
        </row>
        <row r="34">
          <cell r="B34">
            <v>116000019</v>
          </cell>
          <cell r="C34">
            <v>5799981.9000000004</v>
          </cell>
          <cell r="D34">
            <v>5800010.4000000004</v>
          </cell>
          <cell r="E34">
            <v>520000.14</v>
          </cell>
          <cell r="F34">
            <v>1039998.96</v>
          </cell>
          <cell r="G34">
            <v>2860000</v>
          </cell>
          <cell r="H34">
            <v>7539750</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12.5</v>
          </cell>
          <cell r="D47">
            <v>7.1</v>
          </cell>
          <cell r="E47">
            <v>0.67</v>
          </cell>
          <cell r="F47">
            <v>0.79</v>
          </cell>
          <cell r="G47">
            <v>1</v>
          </cell>
        </row>
        <row r="48">
          <cell r="B48">
            <v>90</v>
          </cell>
          <cell r="C48">
            <v>12.6</v>
          </cell>
          <cell r="D48">
            <v>7</v>
          </cell>
          <cell r="E48">
            <v>0.69</v>
          </cell>
          <cell r="F48">
            <v>0.82</v>
          </cell>
          <cell r="G48">
            <v>1</v>
          </cell>
        </row>
        <row r="49">
          <cell r="B49">
            <v>89</v>
          </cell>
          <cell r="C49">
            <v>12.9</v>
          </cell>
          <cell r="D49">
            <v>7.2</v>
          </cell>
          <cell r="E49">
            <v>0.66</v>
          </cell>
          <cell r="F49">
            <v>0.78</v>
          </cell>
          <cell r="G49">
            <v>1</v>
          </cell>
        </row>
        <row r="50">
          <cell r="B50">
            <v>88</v>
          </cell>
          <cell r="C50">
            <v>13</v>
          </cell>
          <cell r="D50">
            <v>7</v>
          </cell>
          <cell r="E50">
            <v>0.67</v>
          </cell>
          <cell r="F50">
            <v>0.8</v>
          </cell>
          <cell r="G50">
            <v>1</v>
          </cell>
        </row>
        <row r="51">
          <cell r="B51">
            <v>6.3910112359550686</v>
          </cell>
          <cell r="C51">
            <v>8.4341085271318015</v>
          </cell>
          <cell r="D51">
            <v>4.6111111111111214</v>
          </cell>
          <cell r="E51">
            <v>9.230303030303034</v>
          </cell>
          <cell r="F51">
            <v>10.358974358974372</v>
          </cell>
          <cell r="G51">
            <v>7.6</v>
          </cell>
        </row>
        <row r="52">
          <cell r="B52">
            <v>18869532.214037351</v>
          </cell>
          <cell r="C52">
            <v>1161398.7215202302</v>
          </cell>
          <cell r="D52">
            <v>7654523.7291976511</v>
          </cell>
          <cell r="E52">
            <v>13827824.969311491</v>
          </cell>
          <cell r="F52">
            <v>2122598.1795699149</v>
          </cell>
          <cell r="G52">
            <v>0</v>
          </cell>
          <cell r="H52">
            <v>0</v>
          </cell>
          <cell r="I52">
            <v>0</v>
          </cell>
          <cell r="J52">
            <v>0</v>
          </cell>
          <cell r="K52">
            <v>0</v>
          </cell>
        </row>
        <row r="53">
          <cell r="B53">
            <v>27514486</v>
          </cell>
          <cell r="C53">
            <v>23895533</v>
          </cell>
          <cell r="D53">
            <v>28856891</v>
          </cell>
          <cell r="E53">
            <v>26339611</v>
          </cell>
          <cell r="F53">
            <v>26538947</v>
          </cell>
          <cell r="G53">
            <v>0</v>
          </cell>
          <cell r="H53">
            <v>0</v>
          </cell>
          <cell r="I53">
            <v>0</v>
          </cell>
          <cell r="J53">
            <v>0</v>
          </cell>
          <cell r="K53">
            <v>0</v>
          </cell>
        </row>
        <row r="54">
          <cell r="B54">
            <v>1618877</v>
          </cell>
          <cell r="C54">
            <v>1890322</v>
          </cell>
          <cell r="D54">
            <v>2210616</v>
          </cell>
          <cell r="E54">
            <v>2140780</v>
          </cell>
          <cell r="F54">
            <v>2121817</v>
          </cell>
          <cell r="G54">
            <v>0</v>
          </cell>
          <cell r="H54">
            <v>0</v>
          </cell>
          <cell r="I54">
            <v>0</v>
          </cell>
          <cell r="J54">
            <v>0</v>
          </cell>
          <cell r="K54">
            <v>0</v>
          </cell>
        </row>
        <row r="55">
          <cell r="B55">
            <v>2474249</v>
          </cell>
          <cell r="C55">
            <v>4629745</v>
          </cell>
          <cell r="D55">
            <v>3790599</v>
          </cell>
          <cell r="E55">
            <v>3356245</v>
          </cell>
          <cell r="F55">
            <v>6027319</v>
          </cell>
          <cell r="G55">
            <v>0</v>
          </cell>
          <cell r="H55">
            <v>0</v>
          </cell>
          <cell r="I55">
            <v>0</v>
          </cell>
          <cell r="J55">
            <v>0</v>
          </cell>
          <cell r="K55">
            <v>0</v>
          </cell>
        </row>
        <row r="56">
          <cell r="B56">
            <v>4093126</v>
          </cell>
          <cell r="C56">
            <v>6520067</v>
          </cell>
          <cell r="D56">
            <v>6001215</v>
          </cell>
          <cell r="E56">
            <v>5497025</v>
          </cell>
          <cell r="F56">
            <v>8149136</v>
          </cell>
          <cell r="G56">
            <v>0</v>
          </cell>
          <cell r="H56">
            <v>0</v>
          </cell>
          <cell r="I56">
            <v>0</v>
          </cell>
          <cell r="J56">
            <v>0</v>
          </cell>
          <cell r="K56">
            <v>0</v>
          </cell>
        </row>
        <row r="57">
          <cell r="B57">
            <v>1766632</v>
          </cell>
          <cell r="C57">
            <v>1920974</v>
          </cell>
          <cell r="D57">
            <v>1825910</v>
          </cell>
          <cell r="E57">
            <v>1997907</v>
          </cell>
          <cell r="F57">
            <v>1891277</v>
          </cell>
          <cell r="G57">
            <v>373524</v>
          </cell>
          <cell r="H57">
            <v>373524</v>
          </cell>
          <cell r="I57">
            <v>373524</v>
          </cell>
          <cell r="J57">
            <v>373524</v>
          </cell>
          <cell r="K57">
            <v>373524</v>
          </cell>
        </row>
        <row r="58">
          <cell r="B58">
            <v>4620324</v>
          </cell>
          <cell r="C58">
            <v>4777647</v>
          </cell>
          <cell r="D58">
            <v>4620323</v>
          </cell>
          <cell r="E58">
            <v>4903244</v>
          </cell>
          <cell r="F58">
            <v>4846388</v>
          </cell>
          <cell r="G58">
            <v>4211880</v>
          </cell>
          <cell r="H58">
            <v>2864078</v>
          </cell>
          <cell r="I58">
            <v>2695603</v>
          </cell>
          <cell r="J58">
            <v>3706454</v>
          </cell>
          <cell r="K58">
            <v>4043405</v>
          </cell>
        </row>
        <row r="59">
          <cell r="B59">
            <v>5746030</v>
          </cell>
          <cell r="C59">
            <v>5784452</v>
          </cell>
          <cell r="D59">
            <v>5746030</v>
          </cell>
          <cell r="E59">
            <v>5784452</v>
          </cell>
          <cell r="F59">
            <v>6448166</v>
          </cell>
          <cell r="G59">
            <v>3369503</v>
          </cell>
          <cell r="H59">
            <v>4043405</v>
          </cell>
          <cell r="I59">
            <v>3706454</v>
          </cell>
          <cell r="J59">
            <v>2695603</v>
          </cell>
          <cell r="K59">
            <v>2864078</v>
          </cell>
        </row>
        <row r="60">
          <cell r="B60">
            <v>10366354</v>
          </cell>
          <cell r="C60">
            <v>10562099</v>
          </cell>
          <cell r="D60">
            <v>10366353</v>
          </cell>
          <cell r="E60">
            <v>10687696</v>
          </cell>
          <cell r="F60">
            <v>11294554</v>
          </cell>
          <cell r="G60">
            <v>7581383</v>
          </cell>
          <cell r="H60">
            <v>6907483</v>
          </cell>
          <cell r="I60">
            <v>6402057</v>
          </cell>
          <cell r="J60">
            <v>6402057</v>
          </cell>
          <cell r="K60">
            <v>6907483</v>
          </cell>
        </row>
        <row r="61">
          <cell r="B61">
            <v>62610130.214037351</v>
          </cell>
          <cell r="C61">
            <v>44060071.72152023</v>
          </cell>
          <cell r="D61">
            <v>54704892.729197651</v>
          </cell>
          <cell r="E61">
            <v>58350063.969311491</v>
          </cell>
          <cell r="F61">
            <v>49996512.179569915</v>
          </cell>
          <cell r="G61">
            <v>0</v>
          </cell>
          <cell r="H61">
            <v>0</v>
          </cell>
          <cell r="I61">
            <v>0</v>
          </cell>
          <cell r="J61">
            <v>0</v>
          </cell>
          <cell r="K61">
            <v>0</v>
          </cell>
        </row>
        <row r="62">
          <cell r="B62">
            <v>6603270.1875</v>
          </cell>
          <cell r="C62">
            <v>6707779.729166666</v>
          </cell>
          <cell r="D62">
            <v>6519520.1875</v>
          </cell>
          <cell r="E62">
            <v>6693683.020833333</v>
          </cell>
          <cell r="F62">
            <v>7064552.875</v>
          </cell>
          <cell r="G62">
            <v>0</v>
          </cell>
          <cell r="H62">
            <v>0</v>
          </cell>
          <cell r="I62">
            <v>0</v>
          </cell>
          <cell r="J62">
            <v>0</v>
          </cell>
          <cell r="K62">
            <v>0</v>
          </cell>
        </row>
        <row r="63">
          <cell r="B63">
            <v>4438195</v>
          </cell>
          <cell r="C63">
            <v>1414460</v>
          </cell>
          <cell r="D63">
            <v>4140167</v>
          </cell>
          <cell r="E63">
            <v>4210951</v>
          </cell>
          <cell r="F63">
            <v>1971187</v>
          </cell>
          <cell r="G63">
            <v>-2670257</v>
          </cell>
          <cell r="H63">
            <v>-2290485</v>
          </cell>
          <cell r="I63">
            <v>-1624023</v>
          </cell>
          <cell r="J63">
            <v>-1469914</v>
          </cell>
          <cell r="K63">
            <v>-2012156</v>
          </cell>
        </row>
        <row r="64">
          <cell r="B64">
            <v>22052407</v>
          </cell>
          <cell r="C64">
            <v>22758802</v>
          </cell>
          <cell r="D64">
            <v>26141796</v>
          </cell>
          <cell r="E64">
            <v>23310205</v>
          </cell>
          <cell r="F64">
            <v>26888504</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28516258.026537351</v>
          </cell>
          <cell r="C66">
            <v>12179029.992353566</v>
          </cell>
          <cell r="D66">
            <v>16903409.541697651</v>
          </cell>
          <cell r="E66">
            <v>23135224.948478155</v>
          </cell>
          <cell r="F66">
            <v>13072268.304569919</v>
          </cell>
          <cell r="G66">
            <v>15338188</v>
          </cell>
          <cell r="H66">
            <v>16075392</v>
          </cell>
          <cell r="I66">
            <v>17369106</v>
          </cell>
          <cell r="J66">
            <v>17669273</v>
          </cell>
          <cell r="K66">
            <v>16615677</v>
          </cell>
        </row>
        <row r="67">
          <cell r="B67">
            <v>62610130.214037351</v>
          </cell>
          <cell r="C67">
            <v>44060071.72152023</v>
          </cell>
          <cell r="D67">
            <v>54704892.729197651</v>
          </cell>
          <cell r="E67">
            <v>58350063.969311491</v>
          </cell>
          <cell r="F67">
            <v>49996512.179569915</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32961384.51726437</v>
          </cell>
          <cell r="C69">
            <v>28298843.626680642</v>
          </cell>
          <cell r="D69">
            <v>34774621.927538544</v>
          </cell>
          <cell r="E69">
            <v>31120930.904078361</v>
          </cell>
          <cell r="F69">
            <v>32172984.052110258</v>
          </cell>
          <cell r="G69">
            <v>0</v>
          </cell>
          <cell r="H69">
            <v>0</v>
          </cell>
          <cell r="I69">
            <v>0</v>
          </cell>
          <cell r="J69">
            <v>0</v>
          </cell>
          <cell r="K69">
            <v>0</v>
          </cell>
        </row>
        <row r="70">
          <cell r="B70">
            <v>5520366.7228874117</v>
          </cell>
          <cell r="C70">
            <v>985353.62965042144</v>
          </cell>
          <cell r="D70">
            <v>4946365.4599891454</v>
          </cell>
          <cell r="E70">
            <v>4251365.2839739211</v>
          </cell>
          <cell r="F70">
            <v>2507191.5597919822</v>
          </cell>
          <cell r="G70">
            <v>-100534</v>
          </cell>
          <cell r="H70">
            <v>-94904</v>
          </cell>
          <cell r="I70">
            <v>-90682</v>
          </cell>
          <cell r="J70">
            <v>-90682</v>
          </cell>
          <cell r="K70">
            <v>-94904</v>
          </cell>
        </row>
        <row r="71">
          <cell r="B71">
            <v>0.97354783987606675</v>
          </cell>
          <cell r="C71">
            <v>1.0547973818424452</v>
          </cell>
          <cell r="D71">
            <v>1.0137753976201613</v>
          </cell>
          <cell r="E71">
            <v>1.014204718729673</v>
          </cell>
          <cell r="F71">
            <v>0.94367466193165483</v>
          </cell>
          <cell r="G71">
            <v>0</v>
          </cell>
          <cell r="H71">
            <v>0</v>
          </cell>
          <cell r="I71">
            <v>0</v>
          </cell>
          <cell r="J71">
            <v>0</v>
          </cell>
          <cell r="K71">
            <v>0</v>
          </cell>
        </row>
        <row r="72">
          <cell r="B72">
            <v>0.99141897993635109</v>
          </cell>
          <cell r="C72">
            <v>1.0291920407760045</v>
          </cell>
          <cell r="D72">
            <v>0.9680516372070096</v>
          </cell>
          <cell r="E72">
            <v>0.9694707918752713</v>
          </cell>
          <cell r="F72">
            <v>1.0418665502053637</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45000</v>
          </cell>
        </row>
        <row r="80">
          <cell r="B80">
            <v>45000</v>
          </cell>
        </row>
        <row r="81">
          <cell r="B81">
            <v>0</v>
          </cell>
        </row>
        <row r="82">
          <cell r="B82">
            <v>0</v>
          </cell>
        </row>
        <row r="83">
          <cell r="B83">
            <v>0</v>
          </cell>
        </row>
        <row r="84">
          <cell r="B84">
            <v>0</v>
          </cell>
        </row>
        <row r="85">
          <cell r="B85">
            <v>52858</v>
          </cell>
        </row>
        <row r="86">
          <cell r="B86">
            <v>25028</v>
          </cell>
        </row>
        <row r="87">
          <cell r="B87">
            <v>19187</v>
          </cell>
        </row>
        <row r="88">
          <cell r="B88">
            <v>34201</v>
          </cell>
        </row>
        <row r="89">
          <cell r="B89">
            <v>38703</v>
          </cell>
        </row>
        <row r="90">
          <cell r="B90">
            <v>102847</v>
          </cell>
        </row>
        <row r="91">
          <cell r="B91">
            <v>52858</v>
          </cell>
        </row>
        <row r="92">
          <cell r="B92">
            <v>25028</v>
          </cell>
        </row>
        <row r="93">
          <cell r="B93">
            <v>19187</v>
          </cell>
        </row>
        <row r="94">
          <cell r="B94">
            <v>34201</v>
          </cell>
        </row>
        <row r="95">
          <cell r="B95">
            <v>38703</v>
          </cell>
        </row>
        <row r="96">
          <cell r="B96">
            <v>102847</v>
          </cell>
        </row>
        <row r="97">
          <cell r="B97">
            <v>0</v>
          </cell>
        </row>
        <row r="98">
          <cell r="B98">
            <v>0</v>
          </cell>
        </row>
        <row r="99">
          <cell r="B99">
            <v>0</v>
          </cell>
        </row>
        <row r="100">
          <cell r="B100">
            <v>0</v>
          </cell>
        </row>
        <row r="101">
          <cell r="B101">
            <v>0</v>
          </cell>
        </row>
        <row r="102">
          <cell r="B102">
            <v>0</v>
          </cell>
        </row>
        <row r="103">
          <cell r="B103">
            <v>241761920.39999998</v>
          </cell>
        </row>
        <row r="104">
          <cell r="B104">
            <v>11057057.550000001</v>
          </cell>
        </row>
        <row r="105">
          <cell r="B105">
            <v>6980710.2750000004</v>
          </cell>
        </row>
        <row r="106">
          <cell r="B106">
            <v>1173214.0034999999</v>
          </cell>
        </row>
        <row r="107">
          <cell r="B107">
            <v>2051820.1935000001</v>
          </cell>
        </row>
        <row r="108">
          <cell r="B108">
            <v>4917834.9989999998</v>
          </cell>
        </row>
        <row r="109">
          <cell r="B109">
            <v>1687.4183369623076</v>
          </cell>
        </row>
        <row r="110">
          <cell r="B110">
            <v>260.06086007655921</v>
          </cell>
        </row>
        <row r="111">
          <cell r="B111">
            <v>136.51024748459119</v>
          </cell>
        </row>
        <row r="112">
          <cell r="B112">
            <v>12.909439352754191</v>
          </cell>
        </row>
        <row r="113">
          <cell r="B113">
            <v>15.256610144164043</v>
          </cell>
        </row>
        <row r="114">
          <cell r="B114">
            <v>19.559756595082106</v>
          </cell>
        </row>
        <row r="115">
          <cell r="B115">
            <v>17999983</v>
          </cell>
        </row>
        <row r="116">
          <cell r="B116">
            <v>960005.1</v>
          </cell>
        </row>
        <row r="117">
          <cell r="B117">
            <v>959997.6</v>
          </cell>
        </row>
        <row r="118">
          <cell r="B118">
            <v>150000.18</v>
          </cell>
        </row>
        <row r="119">
          <cell r="B119">
            <v>299999.7</v>
          </cell>
        </row>
        <row r="120">
          <cell r="B120">
            <v>800000</v>
          </cell>
        </row>
        <row r="121">
          <cell r="B121">
            <v>21758572.835999995</v>
          </cell>
        </row>
        <row r="122">
          <cell r="B122">
            <v>762936.97094999999</v>
          </cell>
        </row>
        <row r="123">
          <cell r="B123">
            <v>0</v>
          </cell>
        </row>
        <row r="124">
          <cell r="B124">
            <v>134919.61040249999</v>
          </cell>
        </row>
        <row r="125">
          <cell r="B125">
            <v>235959.32225250005</v>
          </cell>
        </row>
        <row r="126">
          <cell r="B126">
            <v>282775.51244249998</v>
          </cell>
        </row>
        <row r="127">
          <cell r="B127">
            <v>48940</v>
          </cell>
        </row>
        <row r="128">
          <cell r="B128">
            <v>28374</v>
          </cell>
        </row>
        <row r="129">
          <cell r="B129">
            <v>18035</v>
          </cell>
        </row>
        <row r="130">
          <cell r="B130">
            <v>33805</v>
          </cell>
        </row>
        <row r="131">
          <cell r="B131">
            <v>44793</v>
          </cell>
        </row>
        <row r="132">
          <cell r="B132">
            <v>120358</v>
          </cell>
        </row>
        <row r="133">
          <cell r="B133">
            <v>48940</v>
          </cell>
        </row>
        <row r="134">
          <cell r="B134">
            <v>28374</v>
          </cell>
        </row>
        <row r="135">
          <cell r="B135">
            <v>18035</v>
          </cell>
        </row>
        <row r="136">
          <cell r="B136">
            <v>33805</v>
          </cell>
        </row>
        <row r="137">
          <cell r="B137">
            <v>44793</v>
          </cell>
        </row>
        <row r="138">
          <cell r="B138">
            <v>120358</v>
          </cell>
        </row>
        <row r="139">
          <cell r="B139">
            <v>0</v>
          </cell>
        </row>
        <row r="140">
          <cell r="B140">
            <v>0</v>
          </cell>
        </row>
        <row r="141">
          <cell r="B141">
            <v>0</v>
          </cell>
        </row>
        <row r="142">
          <cell r="B142">
            <v>0</v>
          </cell>
        </row>
        <row r="143">
          <cell r="B143">
            <v>0</v>
          </cell>
        </row>
        <row r="144">
          <cell r="B144">
            <v>0</v>
          </cell>
        </row>
        <row r="145">
          <cell r="B145">
            <v>340849971</v>
          </cell>
        </row>
        <row r="146">
          <cell r="B146">
            <v>14747386.5</v>
          </cell>
        </row>
        <row r="147">
          <cell r="B147">
            <v>9842375.8124999981</v>
          </cell>
        </row>
        <row r="148">
          <cell r="B148">
            <v>1511032.7925</v>
          </cell>
        </row>
        <row r="149">
          <cell r="B149">
            <v>2793739.41</v>
          </cell>
        </row>
        <row r="150">
          <cell r="B150">
            <v>6881167.7549999999</v>
          </cell>
        </row>
        <row r="151">
          <cell r="B151">
            <v>2602.9740139623327</v>
          </cell>
        </row>
        <row r="152">
          <cell r="B152">
            <v>369.54499752937187</v>
          </cell>
        </row>
        <row r="153">
          <cell r="B153">
            <v>210.5776730396494</v>
          </cell>
        </row>
        <row r="154">
          <cell r="B154">
            <v>19.104953361967862</v>
          </cell>
        </row>
        <row r="155">
          <cell r="B155">
            <v>22.578581245962017</v>
          </cell>
        </row>
        <row r="156">
          <cell r="B156">
            <v>28.64689903328464</v>
          </cell>
        </row>
        <row r="157">
          <cell r="B157">
            <v>24000007</v>
          </cell>
        </row>
        <row r="158">
          <cell r="B158">
            <v>1199996.7</v>
          </cell>
        </row>
        <row r="159">
          <cell r="B159">
            <v>1200002.3999999999</v>
          </cell>
        </row>
        <row r="160">
          <cell r="B160">
            <v>99999.9</v>
          </cell>
        </row>
        <row r="161">
          <cell r="B161">
            <v>199999.8</v>
          </cell>
        </row>
        <row r="162">
          <cell r="B162">
            <v>550000</v>
          </cell>
        </row>
        <row r="163">
          <cell r="B163">
            <v>30676497.389999997</v>
          </cell>
        </row>
        <row r="164">
          <cell r="B164">
            <v>0</v>
          </cell>
        </row>
        <row r="165">
          <cell r="B165">
            <v>905498.57474999991</v>
          </cell>
        </row>
        <row r="166">
          <cell r="B166">
            <v>173768.77113750004</v>
          </cell>
        </row>
        <row r="167">
          <cell r="B167">
            <v>321280.03214999998</v>
          </cell>
        </row>
        <row r="168">
          <cell r="B168">
            <v>0</v>
          </cell>
        </row>
        <row r="169">
          <cell r="B169">
            <v>3</v>
          </cell>
        </row>
        <row r="170">
          <cell r="B170">
            <v>6</v>
          </cell>
        </row>
        <row r="171">
          <cell r="B171">
            <v>292426</v>
          </cell>
        </row>
        <row r="172">
          <cell r="B172">
            <v>8112323.0999999987</v>
          </cell>
        </row>
        <row r="173">
          <cell r="B173">
            <v>29247968.399999999</v>
          </cell>
        </row>
        <row r="174">
          <cell r="B174">
            <v>292426</v>
          </cell>
        </row>
        <row r="175">
          <cell r="B175">
            <v>8112323.0999999987</v>
          </cell>
        </row>
        <row r="176">
          <cell r="B176">
            <v>29247968.399999999</v>
          </cell>
        </row>
        <row r="177">
          <cell r="B177">
            <v>288770</v>
          </cell>
        </row>
        <row r="178">
          <cell r="B178">
            <v>8274922.161458334</v>
          </cell>
        </row>
        <row r="179">
          <cell r="B179">
            <v>29438687.850000005</v>
          </cell>
        </row>
        <row r="180">
          <cell r="B180">
            <v>290938</v>
          </cell>
        </row>
        <row r="181">
          <cell r="B181">
            <v>1795526</v>
          </cell>
        </row>
        <row r="182">
          <cell r="B182">
            <v>6222085</v>
          </cell>
        </row>
        <row r="183">
          <cell r="B183">
            <v>290938</v>
          </cell>
        </row>
        <row r="184">
          <cell r="B184">
            <v>1795526</v>
          </cell>
        </row>
        <row r="185">
          <cell r="B185">
            <v>6222085</v>
          </cell>
        </row>
        <row r="186">
          <cell r="B186">
            <v>287302</v>
          </cell>
        </row>
        <row r="187">
          <cell r="B187">
            <v>1788254</v>
          </cell>
        </row>
        <row r="188">
          <cell r="B188">
            <v>6109741</v>
          </cell>
        </row>
        <row r="189">
          <cell r="B189">
            <v>0</v>
          </cell>
        </row>
        <row r="190">
          <cell r="B190">
            <v>0</v>
          </cell>
        </row>
        <row r="191">
          <cell r="B191">
            <v>0</v>
          </cell>
        </row>
        <row r="192">
          <cell r="B192">
            <v>91233</v>
          </cell>
        </row>
        <row r="193">
          <cell r="B193">
            <v>11655914.4</v>
          </cell>
        </row>
        <row r="194">
          <cell r="B194">
            <v>127.75981444878362</v>
          </cell>
        </row>
        <row r="195">
          <cell r="B195">
            <v>0</v>
          </cell>
        </row>
        <row r="196">
          <cell r="B196">
            <v>0</v>
          </cell>
        </row>
        <row r="197">
          <cell r="B197">
            <v>0</v>
          </cell>
        </row>
        <row r="198">
          <cell r="B198">
            <v>0</v>
          </cell>
        </row>
        <row r="199">
          <cell r="B199">
            <v>0</v>
          </cell>
        </row>
        <row r="200">
          <cell r="B200">
            <v>0</v>
          </cell>
        </row>
        <row r="201">
          <cell r="B201">
            <v>89784</v>
          </cell>
        </row>
        <row r="202">
          <cell r="B202">
            <v>2474249</v>
          </cell>
        </row>
        <row r="203">
          <cell r="B203">
            <v>27.557799256198916</v>
          </cell>
        </row>
        <row r="204">
          <cell r="B204">
            <v>0</v>
          </cell>
        </row>
        <row r="205">
          <cell r="B205">
            <v>0</v>
          </cell>
        </row>
        <row r="206">
          <cell r="B206">
            <v>0</v>
          </cell>
        </row>
        <row r="207">
          <cell r="B207">
            <v>92981</v>
          </cell>
        </row>
        <row r="208">
          <cell r="B208">
            <v>173564</v>
          </cell>
        </row>
        <row r="209">
          <cell r="B209">
            <v>0</v>
          </cell>
        </row>
        <row r="210">
          <cell r="B210">
            <v>0</v>
          </cell>
        </row>
        <row r="211">
          <cell r="B211">
            <v>539526</v>
          </cell>
        </row>
        <row r="212">
          <cell r="B212">
            <v>588877</v>
          </cell>
        </row>
        <row r="213">
          <cell r="B213">
            <v>32961384.51726437</v>
          </cell>
        </row>
        <row r="214">
          <cell r="B214">
            <v>360920</v>
          </cell>
        </row>
        <row r="215">
          <cell r="B215">
            <v>0</v>
          </cell>
        </row>
        <row r="216">
          <cell r="B216">
            <v>33322304.51726437</v>
          </cell>
        </row>
        <row r="217">
          <cell r="B217">
            <v>12991908</v>
          </cell>
        </row>
        <row r="218">
          <cell r="B218">
            <v>806071</v>
          </cell>
        </row>
        <row r="219">
          <cell r="B219">
            <v>3309165</v>
          </cell>
        </row>
        <row r="220">
          <cell r="B220">
            <v>462034</v>
          </cell>
        </row>
        <row r="221">
          <cell r="B221">
            <v>2500000</v>
          </cell>
        </row>
        <row r="222">
          <cell r="B222">
            <v>491587</v>
          </cell>
        </row>
        <row r="223">
          <cell r="B223">
            <v>131220</v>
          </cell>
        </row>
        <row r="224">
          <cell r="B224">
            <v>0</v>
          </cell>
        </row>
        <row r="225">
          <cell r="B225">
            <v>0</v>
          </cell>
        </row>
        <row r="226">
          <cell r="B226">
            <v>1650000</v>
          </cell>
        </row>
        <row r="227">
          <cell r="B227">
            <v>160000</v>
          </cell>
        </row>
        <row r="228">
          <cell r="B228">
            <v>0</v>
          </cell>
        </row>
        <row r="229">
          <cell r="B229">
            <v>217169</v>
          </cell>
        </row>
        <row r="230">
          <cell r="B230">
            <v>2238958.7943769572</v>
          </cell>
        </row>
        <row r="231">
          <cell r="B231">
            <v>24958112.794376958</v>
          </cell>
        </row>
        <row r="232">
          <cell r="B232">
            <v>8364191.7228874117</v>
          </cell>
        </row>
        <row r="233">
          <cell r="B233">
            <v>2843825</v>
          </cell>
        </row>
        <row r="234">
          <cell r="B234">
            <v>5520366.7228874117</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59032516</v>
          </cell>
        </row>
        <row r="244">
          <cell r="B244">
            <v>36980109</v>
          </cell>
        </row>
        <row r="245">
          <cell r="B245">
            <v>35000</v>
          </cell>
        </row>
        <row r="246">
          <cell r="B246">
            <v>0</v>
          </cell>
        </row>
        <row r="247">
          <cell r="B247">
            <v>3.3</v>
          </cell>
        </row>
        <row r="248">
          <cell r="B248">
            <v>3.3</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14.563586368785838</v>
          </cell>
        </row>
        <row r="261">
          <cell r="B261">
            <v>21.265918789287927</v>
          </cell>
        </row>
        <row r="262">
          <cell r="B262">
            <v>89</v>
          </cell>
        </row>
        <row r="263">
          <cell r="B263">
            <v>88</v>
          </cell>
        </row>
        <row r="264">
          <cell r="B264">
            <v>288770</v>
          </cell>
        </row>
        <row r="265">
          <cell r="B265">
            <v>287302</v>
          </cell>
        </row>
        <row r="266">
          <cell r="B266">
            <v>3</v>
          </cell>
        </row>
        <row r="267">
          <cell r="B267">
            <v>6</v>
          </cell>
        </row>
        <row r="268">
          <cell r="B268">
            <v>693048</v>
          </cell>
        </row>
        <row r="269">
          <cell r="B269">
            <v>861906</v>
          </cell>
        </row>
        <row r="270">
          <cell r="B270">
            <v>4722787.1254379777</v>
          </cell>
        </row>
        <row r="271">
          <cell r="B271">
            <v>0.66938850007875628</v>
          </cell>
        </row>
        <row r="272">
          <cell r="B272">
            <v>0.88075474333246939</v>
          </cell>
        </row>
        <row r="273">
          <cell r="B273">
            <v>0.50074731335904565</v>
          </cell>
        </row>
        <row r="274">
          <cell r="B274">
            <v>0.45901818145298218</v>
          </cell>
        </row>
        <row r="275">
          <cell r="B275">
            <v>0.46903370492280838</v>
          </cell>
        </row>
        <row r="276">
          <cell r="B276">
            <v>0.42667194218695342</v>
          </cell>
        </row>
        <row r="277">
          <cell r="B277">
            <v>5875234.7228874117</v>
          </cell>
        </row>
        <row r="278">
          <cell r="B278">
            <v>0.74712746379209771</v>
          </cell>
        </row>
        <row r="279">
          <cell r="B279">
            <v>0.42763191540156764</v>
          </cell>
        </row>
        <row r="280">
          <cell r="B280">
            <v>0.57236808459843236</v>
          </cell>
        </row>
        <row r="281">
          <cell r="B281">
            <v>6.0191999999999996E-2</v>
          </cell>
        </row>
        <row r="282">
          <cell r="B282">
            <v>0.11120691195688147</v>
          </cell>
        </row>
        <row r="283">
          <cell r="B283">
            <v>22052407</v>
          </cell>
        </row>
        <row r="284">
          <cell r="B284">
            <v>29516258.026537351</v>
          </cell>
        </row>
        <row r="285">
          <cell r="B285">
            <v>1152447.5974494338</v>
          </cell>
        </row>
        <row r="286">
          <cell r="B286">
            <v>3000000</v>
          </cell>
        </row>
        <row r="287">
          <cell r="B287">
            <v>0</v>
          </cell>
        </row>
        <row r="288">
          <cell r="B288">
            <v>0</v>
          </cell>
        </row>
        <row r="289">
          <cell r="B289">
            <v>4722787.1254379777</v>
          </cell>
        </row>
        <row r="290">
          <cell r="B290">
            <v>8.9391307442717907E-2</v>
          </cell>
        </row>
        <row r="291">
          <cell r="B291">
            <v>0.45572129663345001</v>
          </cell>
        </row>
      </sheetData>
      <sheetData sheetId="23">
        <row r="3">
          <cell r="B3">
            <v>277764</v>
          </cell>
          <cell r="C3">
            <v>139732</v>
          </cell>
          <cell r="D3">
            <v>103137</v>
          </cell>
          <cell r="E3">
            <v>193849</v>
          </cell>
          <cell r="F3">
            <v>217095</v>
          </cell>
          <cell r="G3">
            <v>559869</v>
          </cell>
          <cell r="H3">
            <v>1491446</v>
          </cell>
        </row>
        <row r="4">
          <cell r="B4">
            <v>277764</v>
          </cell>
          <cell r="C4">
            <v>139732</v>
          </cell>
          <cell r="D4">
            <v>103137</v>
          </cell>
          <cell r="E4">
            <v>193849</v>
          </cell>
          <cell r="F4">
            <v>217095</v>
          </cell>
          <cell r="G4">
            <v>559869</v>
          </cell>
          <cell r="H4">
            <v>1491446</v>
          </cell>
        </row>
        <row r="5">
          <cell r="B5">
            <v>0</v>
          </cell>
          <cell r="C5">
            <v>0</v>
          </cell>
          <cell r="D5">
            <v>103137</v>
          </cell>
          <cell r="E5">
            <v>0</v>
          </cell>
          <cell r="F5">
            <v>0</v>
          </cell>
          <cell r="G5">
            <v>0</v>
          </cell>
        </row>
        <row r="6">
          <cell r="B6">
            <v>277764</v>
          </cell>
          <cell r="C6">
            <v>139732</v>
          </cell>
          <cell r="D6">
            <v>0</v>
          </cell>
          <cell r="E6">
            <v>193849</v>
          </cell>
          <cell r="F6">
            <v>217095</v>
          </cell>
          <cell r="G6">
            <v>559869</v>
          </cell>
        </row>
        <row r="7">
          <cell r="B7">
            <v>0</v>
          </cell>
          <cell r="C7">
            <v>0</v>
          </cell>
          <cell r="D7">
            <v>1388309</v>
          </cell>
          <cell r="E7">
            <v>0</v>
          </cell>
          <cell r="F7">
            <v>0</v>
          </cell>
          <cell r="G7">
            <v>0</v>
          </cell>
        </row>
        <row r="8">
          <cell r="B8">
            <v>239252</v>
          </cell>
          <cell r="C8">
            <v>144039</v>
          </cell>
          <cell r="D8">
            <v>87461</v>
          </cell>
          <cell r="E8">
            <v>180100</v>
          </cell>
          <cell r="F8">
            <v>232622</v>
          </cell>
          <cell r="G8">
            <v>599319</v>
          </cell>
          <cell r="H8">
            <v>1482793</v>
          </cell>
        </row>
        <row r="9">
          <cell r="B9">
            <v>239252</v>
          </cell>
          <cell r="C9">
            <v>144039</v>
          </cell>
          <cell r="D9">
            <v>87461</v>
          </cell>
          <cell r="E9">
            <v>180100</v>
          </cell>
          <cell r="F9">
            <v>232622</v>
          </cell>
          <cell r="G9">
            <v>599319</v>
          </cell>
          <cell r="H9">
            <v>1482793</v>
          </cell>
        </row>
        <row r="10">
          <cell r="B10">
            <v>0</v>
          </cell>
          <cell r="C10">
            <v>0</v>
          </cell>
          <cell r="D10">
            <v>0</v>
          </cell>
          <cell r="E10">
            <v>0</v>
          </cell>
          <cell r="F10">
            <v>0</v>
          </cell>
          <cell r="G10">
            <v>599319</v>
          </cell>
        </row>
        <row r="11">
          <cell r="B11">
            <v>239252</v>
          </cell>
          <cell r="C11">
            <v>144039</v>
          </cell>
          <cell r="D11">
            <v>87461</v>
          </cell>
          <cell r="E11">
            <v>180100</v>
          </cell>
          <cell r="F11">
            <v>232622</v>
          </cell>
          <cell r="G11">
            <v>0</v>
          </cell>
        </row>
        <row r="12">
          <cell r="B12">
            <v>0</v>
          </cell>
          <cell r="C12">
            <v>0</v>
          </cell>
          <cell r="D12">
            <v>0</v>
          </cell>
          <cell r="E12">
            <v>0</v>
          </cell>
          <cell r="F12">
            <v>0</v>
          </cell>
          <cell r="G12">
            <v>883474</v>
          </cell>
        </row>
        <row r="13">
          <cell r="B13">
            <v>4158</v>
          </cell>
          <cell r="C13">
            <v>401.625</v>
          </cell>
          <cell r="D13">
            <v>330.75</v>
          </cell>
          <cell r="E13">
            <v>31.184999999999999</v>
          </cell>
          <cell r="F13">
            <v>48.195</v>
          </cell>
          <cell r="G13">
            <v>43.47</v>
          </cell>
        </row>
        <row r="14">
          <cell r="B14">
            <v>3573.9</v>
          </cell>
          <cell r="C14">
            <v>345.20625000000001</v>
          </cell>
          <cell r="D14">
            <v>284.28750000000002</v>
          </cell>
          <cell r="E14">
            <v>26.804249999999996</v>
          </cell>
          <cell r="F14">
            <v>41.424749999999996</v>
          </cell>
          <cell r="G14">
            <v>37.363499999999995</v>
          </cell>
        </row>
        <row r="15">
          <cell r="B15">
            <v>4356</v>
          </cell>
          <cell r="C15">
            <v>420.75</v>
          </cell>
          <cell r="D15">
            <v>346.5</v>
          </cell>
          <cell r="E15">
            <v>32.67</v>
          </cell>
          <cell r="F15">
            <v>50.49</v>
          </cell>
          <cell r="G15">
            <v>45.54</v>
          </cell>
        </row>
        <row r="16">
          <cell r="B16">
            <v>4356</v>
          </cell>
          <cell r="C16">
            <v>420.75</v>
          </cell>
          <cell r="D16">
            <v>346.5</v>
          </cell>
          <cell r="E16">
            <v>32.67</v>
          </cell>
          <cell r="F16">
            <v>50.49</v>
          </cell>
          <cell r="G16">
            <v>45.54</v>
          </cell>
        </row>
        <row r="17">
          <cell r="B17">
            <v>3762</v>
          </cell>
          <cell r="C17">
            <v>363.375</v>
          </cell>
          <cell r="D17">
            <v>299.25</v>
          </cell>
          <cell r="E17">
            <v>28.215</v>
          </cell>
          <cell r="F17">
            <v>43.604999999999997</v>
          </cell>
          <cell r="G17">
            <v>39.33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6331.5</v>
          </cell>
          <cell r="C23">
            <v>472.5</v>
          </cell>
          <cell r="D23">
            <v>496.125</v>
          </cell>
          <cell r="E23">
            <v>40.634999999999998</v>
          </cell>
          <cell r="F23">
            <v>56.7</v>
          </cell>
          <cell r="G23">
            <v>51.975000000000001</v>
          </cell>
        </row>
        <row r="24">
          <cell r="B24">
            <v>6030</v>
          </cell>
          <cell r="C24">
            <v>450</v>
          </cell>
          <cell r="D24">
            <v>472.5</v>
          </cell>
          <cell r="E24">
            <v>38.700000000000003</v>
          </cell>
          <cell r="F24">
            <v>54</v>
          </cell>
          <cell r="G24">
            <v>49.5</v>
          </cell>
        </row>
        <row r="25">
          <cell r="B25">
            <v>6633</v>
          </cell>
          <cell r="C25">
            <v>495</v>
          </cell>
          <cell r="D25">
            <v>519.75</v>
          </cell>
          <cell r="E25">
            <v>42.57</v>
          </cell>
          <cell r="F25">
            <v>59.4</v>
          </cell>
          <cell r="G25">
            <v>54.45</v>
          </cell>
        </row>
        <row r="26">
          <cell r="B26">
            <v>6964.65</v>
          </cell>
          <cell r="C26">
            <v>519.75</v>
          </cell>
          <cell r="D26">
            <v>545.73749999999995</v>
          </cell>
          <cell r="E26">
            <v>44.698499999999996</v>
          </cell>
          <cell r="F26">
            <v>62.37</v>
          </cell>
          <cell r="G26">
            <v>57.172499999999999</v>
          </cell>
        </row>
        <row r="27">
          <cell r="B27">
            <v>6633</v>
          </cell>
          <cell r="C27">
            <v>495</v>
          </cell>
          <cell r="D27">
            <v>519.75</v>
          </cell>
          <cell r="E27">
            <v>42.57</v>
          </cell>
          <cell r="F27">
            <v>59.4</v>
          </cell>
          <cell r="G27">
            <v>54.45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86999880</v>
          </cell>
          <cell r="C33">
            <v>4639986</v>
          </cell>
          <cell r="D33">
            <v>4639999</v>
          </cell>
          <cell r="E33">
            <v>780000.54</v>
          </cell>
          <cell r="F33">
            <v>1559999.22</v>
          </cell>
          <cell r="G33">
            <v>4160000</v>
          </cell>
          <cell r="H33">
            <v>9350232</v>
          </cell>
        </row>
        <row r="34">
          <cell r="B34">
            <v>115999928</v>
          </cell>
          <cell r="C34">
            <v>5800002</v>
          </cell>
          <cell r="D34">
            <v>5800011</v>
          </cell>
          <cell r="E34">
            <v>520000.14</v>
          </cell>
          <cell r="F34">
            <v>1039998.96</v>
          </cell>
          <cell r="G34">
            <v>2860000</v>
          </cell>
          <cell r="H34">
            <v>7574119</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12.9</v>
          </cell>
          <cell r="D47">
            <v>7.2</v>
          </cell>
          <cell r="E47">
            <v>0.66</v>
          </cell>
          <cell r="F47">
            <v>0.78</v>
          </cell>
          <cell r="G47">
            <v>1</v>
          </cell>
        </row>
        <row r="48">
          <cell r="B48">
            <v>88</v>
          </cell>
          <cell r="C48">
            <v>13</v>
          </cell>
          <cell r="D48">
            <v>7</v>
          </cell>
          <cell r="E48">
            <v>0.67</v>
          </cell>
          <cell r="F48">
            <v>0.8</v>
          </cell>
          <cell r="G48">
            <v>1</v>
          </cell>
        </row>
        <row r="49">
          <cell r="B49">
            <v>88</v>
          </cell>
          <cell r="C49">
            <v>13</v>
          </cell>
          <cell r="D49">
            <v>7</v>
          </cell>
          <cell r="E49">
            <v>0.66</v>
          </cell>
          <cell r="F49">
            <v>0.78</v>
          </cell>
          <cell r="G49">
            <v>1</v>
          </cell>
        </row>
        <row r="50">
          <cell r="B50">
            <v>88</v>
          </cell>
          <cell r="C50">
            <v>13</v>
          </cell>
          <cell r="D50">
            <v>7.1</v>
          </cell>
          <cell r="E50">
            <v>0.67</v>
          </cell>
          <cell r="F50">
            <v>0.8</v>
          </cell>
          <cell r="G50">
            <v>1</v>
          </cell>
        </row>
        <row r="51">
          <cell r="B51">
            <v>7.6000000000000068</v>
          </cell>
          <cell r="C51">
            <v>7.6000000000000068</v>
          </cell>
          <cell r="D51">
            <v>9.1371428571428659</v>
          </cell>
          <cell r="E51">
            <v>9.230303030303034</v>
          </cell>
          <cell r="F51">
            <v>10.358974358974372</v>
          </cell>
          <cell r="G51">
            <v>7.6</v>
          </cell>
        </row>
        <row r="52">
          <cell r="B52">
            <v>19208160.231551066</v>
          </cell>
          <cell r="C52">
            <v>1207755.8104138523</v>
          </cell>
          <cell r="D52">
            <v>8606210.1052421555</v>
          </cell>
          <cell r="E52">
            <v>11431337.642854109</v>
          </cell>
          <cell r="F52">
            <v>1059786.783691898</v>
          </cell>
          <cell r="G52">
            <v>0</v>
          </cell>
          <cell r="H52">
            <v>0</v>
          </cell>
          <cell r="I52">
            <v>0</v>
          </cell>
          <cell r="J52">
            <v>0</v>
          </cell>
          <cell r="K52">
            <v>0</v>
          </cell>
        </row>
        <row r="53">
          <cell r="B53">
            <v>27474375</v>
          </cell>
          <cell r="C53">
            <v>23779217</v>
          </cell>
          <cell r="D53">
            <v>28439533</v>
          </cell>
          <cell r="E53">
            <v>24743535</v>
          </cell>
          <cell r="F53">
            <v>27900768</v>
          </cell>
          <cell r="G53">
            <v>0</v>
          </cell>
          <cell r="H53">
            <v>0</v>
          </cell>
          <cell r="I53">
            <v>0</v>
          </cell>
          <cell r="J53">
            <v>0</v>
          </cell>
          <cell r="K53">
            <v>0</v>
          </cell>
        </row>
        <row r="54">
          <cell r="B54">
            <v>1652303</v>
          </cell>
          <cell r="C54">
            <v>1651656</v>
          </cell>
          <cell r="D54">
            <v>2325060</v>
          </cell>
          <cell r="E54">
            <v>3142244</v>
          </cell>
          <cell r="F54">
            <v>1725866</v>
          </cell>
          <cell r="G54">
            <v>0</v>
          </cell>
          <cell r="H54">
            <v>0</v>
          </cell>
          <cell r="I54">
            <v>0</v>
          </cell>
          <cell r="J54">
            <v>0</v>
          </cell>
          <cell r="K54">
            <v>0</v>
          </cell>
        </row>
        <row r="55">
          <cell r="B55">
            <v>1439800</v>
          </cell>
          <cell r="C55">
            <v>4986482</v>
          </cell>
          <cell r="D55">
            <v>3035857</v>
          </cell>
          <cell r="E55">
            <v>4343311</v>
          </cell>
          <cell r="F55">
            <v>6287366</v>
          </cell>
          <cell r="G55">
            <v>0</v>
          </cell>
          <cell r="H55">
            <v>0</v>
          </cell>
          <cell r="I55">
            <v>0</v>
          </cell>
          <cell r="J55">
            <v>0</v>
          </cell>
          <cell r="K55">
            <v>0</v>
          </cell>
        </row>
        <row r="56">
          <cell r="B56">
            <v>3092103</v>
          </cell>
          <cell r="C56">
            <v>6638138</v>
          </cell>
          <cell r="D56">
            <v>5360917</v>
          </cell>
          <cell r="E56">
            <v>7485555</v>
          </cell>
          <cell r="F56">
            <v>8013232</v>
          </cell>
          <cell r="G56">
            <v>0</v>
          </cell>
          <cell r="H56">
            <v>0</v>
          </cell>
          <cell r="I56">
            <v>0</v>
          </cell>
          <cell r="J56">
            <v>0</v>
          </cell>
          <cell r="K56">
            <v>0</v>
          </cell>
        </row>
        <row r="57">
          <cell r="B57">
            <v>1772349</v>
          </cell>
          <cell r="C57">
            <v>1918976</v>
          </cell>
          <cell r="D57">
            <v>1828665</v>
          </cell>
          <cell r="E57">
            <v>1992062</v>
          </cell>
          <cell r="F57">
            <v>1890764</v>
          </cell>
          <cell r="G57">
            <v>354848</v>
          </cell>
          <cell r="H57">
            <v>354848</v>
          </cell>
          <cell r="I57">
            <v>354848</v>
          </cell>
          <cell r="J57">
            <v>354848</v>
          </cell>
          <cell r="K57">
            <v>354848</v>
          </cell>
        </row>
        <row r="58">
          <cell r="B58">
            <v>4962570</v>
          </cell>
          <cell r="C58">
            <v>5117926</v>
          </cell>
          <cell r="D58">
            <v>4962569</v>
          </cell>
          <cell r="E58">
            <v>4841953</v>
          </cell>
          <cell r="F58">
            <v>4785808</v>
          </cell>
          <cell r="G58">
            <v>4159232</v>
          </cell>
          <cell r="H58">
            <v>2828277</v>
          </cell>
          <cell r="I58">
            <v>2661908</v>
          </cell>
          <cell r="J58">
            <v>3660123</v>
          </cell>
          <cell r="K58">
            <v>3992862</v>
          </cell>
        </row>
        <row r="59">
          <cell r="B59">
            <v>6074205</v>
          </cell>
          <cell r="C59">
            <v>5712146</v>
          </cell>
          <cell r="D59">
            <v>6074205</v>
          </cell>
          <cell r="E59">
            <v>6112146</v>
          </cell>
          <cell r="F59">
            <v>6767564</v>
          </cell>
          <cell r="G59">
            <v>3327384</v>
          </cell>
          <cell r="H59">
            <v>3992862</v>
          </cell>
          <cell r="I59">
            <v>3660123</v>
          </cell>
          <cell r="J59">
            <v>2661908</v>
          </cell>
          <cell r="K59">
            <v>2828277</v>
          </cell>
        </row>
        <row r="60">
          <cell r="B60">
            <v>11036775</v>
          </cell>
          <cell r="C60">
            <v>10830072</v>
          </cell>
          <cell r="D60">
            <v>11036774</v>
          </cell>
          <cell r="E60">
            <v>10954099</v>
          </cell>
          <cell r="F60">
            <v>11553372</v>
          </cell>
          <cell r="G60">
            <v>7486616</v>
          </cell>
          <cell r="H60">
            <v>6821139</v>
          </cell>
          <cell r="I60">
            <v>6322031</v>
          </cell>
          <cell r="J60">
            <v>6322031</v>
          </cell>
          <cell r="K60">
            <v>6821139</v>
          </cell>
        </row>
        <row r="61">
          <cell r="B61">
            <v>62583762.231551066</v>
          </cell>
          <cell r="C61">
            <v>44374158.810413852</v>
          </cell>
          <cell r="D61">
            <v>55272099.105242155</v>
          </cell>
          <cell r="E61">
            <v>56606588.642854109</v>
          </cell>
          <cell r="F61">
            <v>50417922.783691898</v>
          </cell>
          <cell r="G61">
            <v>0</v>
          </cell>
          <cell r="H61">
            <v>0</v>
          </cell>
          <cell r="I61">
            <v>0</v>
          </cell>
          <cell r="J61">
            <v>0</v>
          </cell>
          <cell r="K61">
            <v>0</v>
          </cell>
        </row>
        <row r="62">
          <cell r="B62">
            <v>6637630.896428572</v>
          </cell>
          <cell r="C62">
            <v>6811405.8035714291</v>
          </cell>
          <cell r="D62">
            <v>6592581.0785714295</v>
          </cell>
          <cell r="E62">
            <v>6773143.1750000007</v>
          </cell>
          <cell r="F62">
            <v>7153903.4107142864</v>
          </cell>
          <cell r="G62">
            <v>0</v>
          </cell>
          <cell r="H62">
            <v>0</v>
          </cell>
          <cell r="I62">
            <v>0</v>
          </cell>
          <cell r="J62">
            <v>0</v>
          </cell>
          <cell r="K62">
            <v>0</v>
          </cell>
        </row>
        <row r="63">
          <cell r="B63">
            <v>2337388</v>
          </cell>
          <cell r="C63">
            <v>258430</v>
          </cell>
          <cell r="D63">
            <v>2359240</v>
          </cell>
          <cell r="E63">
            <v>1636166</v>
          </cell>
          <cell r="F63">
            <v>1455705</v>
          </cell>
          <cell r="G63">
            <v>-2720680</v>
          </cell>
          <cell r="H63">
            <v>-2338044</v>
          </cell>
          <cell r="I63">
            <v>-1669434</v>
          </cell>
          <cell r="J63">
            <v>-1515325</v>
          </cell>
          <cell r="K63">
            <v>-2059715</v>
          </cell>
        </row>
        <row r="64">
          <cell r="B64">
            <v>22555202</v>
          </cell>
          <cell r="C64">
            <v>23623636</v>
          </cell>
          <cell r="D64">
            <v>26837168</v>
          </cell>
          <cell r="E64">
            <v>23885967</v>
          </cell>
          <cell r="F64">
            <v>27910267</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30053541.335122492</v>
          </cell>
          <cell r="C66">
            <v>12680687.006842427</v>
          </cell>
          <cell r="D66">
            <v>18483110.026670728</v>
          </cell>
          <cell r="E66">
            <v>23311312.467854116</v>
          </cell>
          <cell r="F66">
            <v>12898047.372977614</v>
          </cell>
          <cell r="G66">
            <v>15240306</v>
          </cell>
          <cell r="H66">
            <v>15983069</v>
          </cell>
          <cell r="I66">
            <v>17280953</v>
          </cell>
          <cell r="J66">
            <v>17581120</v>
          </cell>
          <cell r="K66">
            <v>16523354</v>
          </cell>
        </row>
        <row r="67">
          <cell r="B67">
            <v>62583762.231551066</v>
          </cell>
          <cell r="C67">
            <v>44374158.810413852</v>
          </cell>
          <cell r="D67">
            <v>55272099.105242155</v>
          </cell>
          <cell r="E67">
            <v>56606588.642854109</v>
          </cell>
          <cell r="F67">
            <v>50417922.783691898</v>
          </cell>
          <cell r="G67">
            <v>0</v>
          </cell>
          <cell r="H67">
            <v>0</v>
          </cell>
          <cell r="I67">
            <v>0</v>
          </cell>
          <cell r="J67">
            <v>0</v>
          </cell>
          <cell r="K67">
            <v>0</v>
          </cell>
        </row>
        <row r="68">
          <cell r="B68">
            <v>3000000</v>
          </cell>
          <cell r="C68">
            <v>0</v>
          </cell>
          <cell r="D68">
            <v>3000000</v>
          </cell>
          <cell r="E68">
            <v>3000000</v>
          </cell>
          <cell r="F68">
            <v>3000000</v>
          </cell>
          <cell r="G68">
            <v>0</v>
          </cell>
          <cell r="H68">
            <v>0</v>
          </cell>
          <cell r="I68">
            <v>0</v>
          </cell>
          <cell r="J68">
            <v>0</v>
          </cell>
          <cell r="K68">
            <v>0</v>
          </cell>
        </row>
        <row r="69">
          <cell r="B69">
            <v>32656831.159248251</v>
          </cell>
          <cell r="C69">
            <v>28310540.840124123</v>
          </cell>
          <cell r="D69">
            <v>33672978.988846153</v>
          </cell>
          <cell r="E69">
            <v>29123720.587211538</v>
          </cell>
          <cell r="F69">
            <v>33423642.893076926</v>
          </cell>
          <cell r="G69">
            <v>0</v>
          </cell>
          <cell r="H69">
            <v>0</v>
          </cell>
          <cell r="I69">
            <v>0</v>
          </cell>
          <cell r="J69">
            <v>0</v>
          </cell>
          <cell r="K69">
            <v>0</v>
          </cell>
        </row>
        <row r="70">
          <cell r="B70">
            <v>4537283.3085851409</v>
          </cell>
          <cell r="C70">
            <v>501657.01448886096</v>
          </cell>
          <cell r="D70">
            <v>4579700.4849730767</v>
          </cell>
          <cell r="E70">
            <v>3176087.5193759613</v>
          </cell>
          <cell r="F70">
            <v>2825779.0684076957</v>
          </cell>
          <cell r="G70">
            <v>-97882</v>
          </cell>
          <cell r="H70">
            <v>-92323</v>
          </cell>
          <cell r="I70">
            <v>-88153</v>
          </cell>
          <cell r="J70">
            <v>-88153</v>
          </cell>
          <cell r="K70">
            <v>-92323</v>
          </cell>
        </row>
        <row r="71">
          <cell r="B71">
            <v>0.90752495159484603</v>
          </cell>
          <cell r="C71">
            <v>1.0533143921278905</v>
          </cell>
          <cell r="D71">
            <v>1.0332755420334585</v>
          </cell>
          <cell r="E71">
            <v>1.0336159444602468</v>
          </cell>
          <cell r="F71">
            <v>0.97226916978355826</v>
          </cell>
          <cell r="G71">
            <v>0</v>
          </cell>
          <cell r="H71">
            <v>0</v>
          </cell>
          <cell r="I71">
            <v>0</v>
          </cell>
          <cell r="J71">
            <v>0</v>
          </cell>
          <cell r="K71">
            <v>0</v>
          </cell>
        </row>
        <row r="72">
          <cell r="B72">
            <v>0.97902486056153715</v>
          </cell>
          <cell r="C72">
            <v>1.0491989477417119</v>
          </cell>
          <cell r="D72">
            <v>0.96042094516411192</v>
          </cell>
          <cell r="E72">
            <v>0.96155080548627214</v>
          </cell>
          <cell r="F72">
            <v>1.0498044410463669</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35000</v>
          </cell>
        </row>
        <row r="80">
          <cell r="B80">
            <v>35000</v>
          </cell>
        </row>
        <row r="81">
          <cell r="B81">
            <v>0</v>
          </cell>
        </row>
        <row r="82">
          <cell r="B82">
            <v>0</v>
          </cell>
        </row>
        <row r="83">
          <cell r="B83">
            <v>0</v>
          </cell>
        </row>
        <row r="84">
          <cell r="B84">
            <v>0</v>
          </cell>
        </row>
        <row r="85">
          <cell r="B85">
            <v>55861</v>
          </cell>
        </row>
        <row r="86">
          <cell r="B86">
            <v>27942</v>
          </cell>
        </row>
        <row r="87">
          <cell r="B87">
            <v>20622</v>
          </cell>
        </row>
        <row r="88">
          <cell r="B88">
            <v>35651</v>
          </cell>
        </row>
        <row r="89">
          <cell r="B89">
            <v>40659</v>
          </cell>
        </row>
        <row r="90">
          <cell r="B90">
            <v>110536</v>
          </cell>
        </row>
        <row r="91">
          <cell r="B91">
            <v>55861</v>
          </cell>
        </row>
        <row r="92">
          <cell r="B92">
            <v>27942</v>
          </cell>
        </row>
        <row r="93">
          <cell r="B93">
            <v>20622</v>
          </cell>
        </row>
        <row r="94">
          <cell r="B94">
            <v>35651</v>
          </cell>
        </row>
        <row r="95">
          <cell r="B95">
            <v>40659</v>
          </cell>
        </row>
        <row r="96">
          <cell r="B96">
            <v>110536</v>
          </cell>
        </row>
        <row r="97">
          <cell r="B97">
            <v>0</v>
          </cell>
        </row>
        <row r="98">
          <cell r="B98">
            <v>0</v>
          </cell>
        </row>
        <row r="99">
          <cell r="B99">
            <v>0</v>
          </cell>
        </row>
        <row r="100">
          <cell r="B100">
            <v>0</v>
          </cell>
        </row>
        <row r="101">
          <cell r="B101">
            <v>0</v>
          </cell>
        </row>
        <row r="102">
          <cell r="B102">
            <v>0</v>
          </cell>
        </row>
        <row r="103">
          <cell r="B103">
            <v>232270038</v>
          </cell>
        </row>
        <row r="104">
          <cell r="B104">
            <v>11222205.75</v>
          </cell>
        </row>
        <row r="105">
          <cell r="B105">
            <v>6820726.5</v>
          </cell>
        </row>
        <row r="106">
          <cell r="B106">
            <v>1111776.4349999998</v>
          </cell>
        </row>
        <row r="107">
          <cell r="B107">
            <v>1959560.5050000004</v>
          </cell>
        </row>
        <row r="108">
          <cell r="B108">
            <v>4804999.92</v>
          </cell>
        </row>
        <row r="109">
          <cell r="B109">
            <v>1706.196979189416</v>
          </cell>
        </row>
        <row r="110">
          <cell r="B110">
            <v>267.6518264711637</v>
          </cell>
        </row>
        <row r="111">
          <cell r="B111">
            <v>135.72021425370355</v>
          </cell>
        </row>
        <row r="112">
          <cell r="B112">
            <v>13.192477343920618</v>
          </cell>
        </row>
        <row r="113">
          <cell r="B113">
            <v>15.591109588269822</v>
          </cell>
        </row>
        <row r="114">
          <cell r="B114">
            <v>19.988602036243361</v>
          </cell>
        </row>
        <row r="115">
          <cell r="B115">
            <v>17999960</v>
          </cell>
        </row>
        <row r="116">
          <cell r="B116">
            <v>959998</v>
          </cell>
        </row>
        <row r="117">
          <cell r="B117">
            <v>960001</v>
          </cell>
        </row>
        <row r="118">
          <cell r="B118">
            <v>150000.18</v>
          </cell>
        </row>
        <row r="119">
          <cell r="B119">
            <v>299999.7</v>
          </cell>
        </row>
        <row r="120">
          <cell r="B120">
            <v>800000</v>
          </cell>
        </row>
        <row r="121">
          <cell r="B121">
            <v>20904303.419999998</v>
          </cell>
        </row>
        <row r="122">
          <cell r="B122">
            <v>774332.19674999989</v>
          </cell>
        </row>
        <row r="123">
          <cell r="B123">
            <v>0</v>
          </cell>
        </row>
        <row r="124">
          <cell r="B124">
            <v>127854.29002499998</v>
          </cell>
        </row>
        <row r="125">
          <cell r="B125">
            <v>225349.45807500003</v>
          </cell>
        </row>
        <row r="126">
          <cell r="B126">
            <v>276287.49540000001</v>
          </cell>
        </row>
        <row r="127">
          <cell r="B127">
            <v>53681</v>
          </cell>
        </row>
        <row r="128">
          <cell r="B128">
            <v>32621</v>
          </cell>
        </row>
        <row r="129">
          <cell r="B129">
            <v>19806</v>
          </cell>
        </row>
        <row r="130">
          <cell r="B130">
            <v>37026</v>
          </cell>
        </row>
        <row r="131">
          <cell r="B131">
            <v>48714</v>
          </cell>
        </row>
        <row r="132">
          <cell r="B132">
            <v>132863</v>
          </cell>
        </row>
        <row r="133">
          <cell r="B133">
            <v>53681</v>
          </cell>
        </row>
        <row r="134">
          <cell r="B134">
            <v>32621</v>
          </cell>
        </row>
        <row r="135">
          <cell r="B135">
            <v>19806</v>
          </cell>
        </row>
        <row r="136">
          <cell r="B136">
            <v>37026</v>
          </cell>
        </row>
        <row r="137">
          <cell r="B137">
            <v>48714</v>
          </cell>
        </row>
        <row r="138">
          <cell r="B138">
            <v>132863</v>
          </cell>
        </row>
        <row r="139">
          <cell r="B139">
            <v>0</v>
          </cell>
        </row>
        <row r="140">
          <cell r="B140">
            <v>0</v>
          </cell>
        </row>
        <row r="141">
          <cell r="B141">
            <v>0</v>
          </cell>
        </row>
        <row r="142">
          <cell r="B142">
            <v>0</v>
          </cell>
        </row>
        <row r="143">
          <cell r="B143">
            <v>0</v>
          </cell>
        </row>
        <row r="144">
          <cell r="B144">
            <v>0</v>
          </cell>
        </row>
        <row r="145">
          <cell r="B145">
            <v>339881251.5</v>
          </cell>
        </row>
        <row r="146">
          <cell r="B146">
            <v>15413422.500000002</v>
          </cell>
        </row>
        <row r="147">
          <cell r="B147">
            <v>9826251.75</v>
          </cell>
        </row>
        <row r="148">
          <cell r="B148">
            <v>1504551.51</v>
          </cell>
        </row>
        <row r="149">
          <cell r="B149">
            <v>2762083.8</v>
          </cell>
        </row>
        <row r="150">
          <cell r="B150">
            <v>6905554.4249999998</v>
          </cell>
        </row>
        <row r="151">
          <cell r="B151">
            <v>2565.2775479542952</v>
          </cell>
        </row>
        <row r="152">
          <cell r="B152">
            <v>371.16145594779363</v>
          </cell>
        </row>
        <row r="153">
          <cell r="B153">
            <v>204.05616858727348</v>
          </cell>
        </row>
        <row r="154">
          <cell r="B154">
            <v>19.041581609657214</v>
          </cell>
        </row>
        <row r="155">
          <cell r="B155">
            <v>22.503687356867616</v>
          </cell>
        </row>
        <row r="156">
          <cell r="B156">
            <v>28.550881226753354</v>
          </cell>
        </row>
        <row r="157">
          <cell r="B157">
            <v>23999976</v>
          </cell>
        </row>
        <row r="158">
          <cell r="B158">
            <v>1200004</v>
          </cell>
        </row>
        <row r="159">
          <cell r="B159">
            <v>1200003</v>
          </cell>
        </row>
        <row r="160">
          <cell r="B160">
            <v>99999.9</v>
          </cell>
        </row>
        <row r="161">
          <cell r="B161">
            <v>199999.8</v>
          </cell>
        </row>
        <row r="162">
          <cell r="B162">
            <v>550000</v>
          </cell>
        </row>
        <row r="163">
          <cell r="B163">
            <v>30589312.635000005</v>
          </cell>
        </row>
        <row r="164">
          <cell r="B164">
            <v>0</v>
          </cell>
        </row>
        <row r="165">
          <cell r="B165">
            <v>904015.16099999996</v>
          </cell>
        </row>
        <row r="166">
          <cell r="B166">
            <v>173023.42365000001</v>
          </cell>
        </row>
        <row r="167">
          <cell r="B167">
            <v>317639.63700000005</v>
          </cell>
        </row>
        <row r="168">
          <cell r="B168">
            <v>0</v>
          </cell>
        </row>
        <row r="169">
          <cell r="B169">
            <v>3</v>
          </cell>
        </row>
        <row r="170">
          <cell r="B170">
            <v>6</v>
          </cell>
        </row>
        <row r="171">
          <cell r="B171">
            <v>288770</v>
          </cell>
        </row>
        <row r="172">
          <cell r="B172">
            <v>8332788.7500000009</v>
          </cell>
        </row>
        <row r="173">
          <cell r="B173">
            <v>29308078.800000004</v>
          </cell>
        </row>
        <row r="174">
          <cell r="B174">
            <v>288770</v>
          </cell>
        </row>
        <row r="175">
          <cell r="B175">
            <v>8332788.7500000009</v>
          </cell>
        </row>
        <row r="176">
          <cell r="B176">
            <v>29308078.800000004</v>
          </cell>
        </row>
        <row r="177">
          <cell r="B177">
            <v>310161</v>
          </cell>
        </row>
        <row r="178">
          <cell r="B178">
            <v>8858866.1628571432</v>
          </cell>
        </row>
        <row r="179">
          <cell r="B179">
            <v>31258232.799999997</v>
          </cell>
        </row>
        <row r="180">
          <cell r="B180">
            <v>287302</v>
          </cell>
        </row>
        <row r="181">
          <cell r="B181">
            <v>1788254</v>
          </cell>
        </row>
        <row r="182">
          <cell r="B182">
            <v>6109741</v>
          </cell>
        </row>
        <row r="183">
          <cell r="B183">
            <v>287302</v>
          </cell>
        </row>
        <row r="184">
          <cell r="B184">
            <v>1788254</v>
          </cell>
        </row>
        <row r="185">
          <cell r="B185">
            <v>6109741</v>
          </cell>
        </row>
        <row r="186">
          <cell r="B186">
            <v>303710</v>
          </cell>
        </row>
        <row r="187">
          <cell r="B187">
            <v>1821070</v>
          </cell>
        </row>
        <row r="188">
          <cell r="B188">
            <v>6419562</v>
          </cell>
        </row>
        <row r="189">
          <cell r="B189">
            <v>0</v>
          </cell>
        </row>
        <row r="190">
          <cell r="B190">
            <v>0</v>
          </cell>
        </row>
        <row r="191">
          <cell r="B191">
            <v>0</v>
          </cell>
        </row>
        <row r="192">
          <cell r="B192">
            <v>88732</v>
          </cell>
        </row>
        <row r="193">
          <cell r="B193">
            <v>11566121</v>
          </cell>
        </row>
        <row r="194">
          <cell r="B194">
            <v>130.34895435813971</v>
          </cell>
        </row>
        <row r="195">
          <cell r="B195">
            <v>0</v>
          </cell>
        </row>
        <row r="196">
          <cell r="B196">
            <v>0</v>
          </cell>
        </row>
        <row r="197">
          <cell r="B197">
            <v>0</v>
          </cell>
        </row>
        <row r="198">
          <cell r="B198">
            <v>0</v>
          </cell>
        </row>
        <row r="199">
          <cell r="B199">
            <v>0</v>
          </cell>
        </row>
        <row r="200">
          <cell r="B200">
            <v>0</v>
          </cell>
        </row>
        <row r="201">
          <cell r="B201">
            <v>52375</v>
          </cell>
        </row>
        <row r="202">
          <cell r="B202">
            <v>1439800</v>
          </cell>
        </row>
        <row r="203">
          <cell r="B203">
            <v>27.490219351066127</v>
          </cell>
        </row>
        <row r="204">
          <cell r="B204">
            <v>0</v>
          </cell>
        </row>
        <row r="205">
          <cell r="B205">
            <v>0</v>
          </cell>
        </row>
        <row r="206">
          <cell r="B206">
            <v>0</v>
          </cell>
        </row>
        <row r="207">
          <cell r="B207">
            <v>93282</v>
          </cell>
        </row>
        <row r="208">
          <cell r="B208">
            <v>174126</v>
          </cell>
        </row>
        <row r="209">
          <cell r="B209">
            <v>0</v>
          </cell>
        </row>
        <row r="210">
          <cell r="B210">
            <v>0</v>
          </cell>
        </row>
        <row r="211">
          <cell r="B211">
            <v>585041.4</v>
          </cell>
        </row>
        <row r="212">
          <cell r="B212">
            <v>590783</v>
          </cell>
        </row>
        <row r="213">
          <cell r="B213">
            <v>32656831.159248251</v>
          </cell>
        </row>
        <row r="214">
          <cell r="B214">
            <v>364840</v>
          </cell>
        </row>
        <row r="215">
          <cell r="B215">
            <v>0</v>
          </cell>
        </row>
        <row r="216">
          <cell r="B216">
            <v>33021671.159248251</v>
          </cell>
        </row>
        <row r="217">
          <cell r="B217">
            <v>14276284</v>
          </cell>
        </row>
        <row r="218">
          <cell r="B218">
            <v>852449.4</v>
          </cell>
        </row>
        <row r="219">
          <cell r="B219">
            <v>3321811</v>
          </cell>
        </row>
        <row r="220">
          <cell r="B220">
            <v>329839</v>
          </cell>
        </row>
        <row r="221">
          <cell r="B221">
            <v>2500000</v>
          </cell>
        </row>
        <row r="222">
          <cell r="B222">
            <v>502795</v>
          </cell>
        </row>
        <row r="223">
          <cell r="B223">
            <v>129579</v>
          </cell>
        </row>
        <row r="224">
          <cell r="B224">
            <v>0</v>
          </cell>
        </row>
        <row r="225">
          <cell r="B225">
            <v>0</v>
          </cell>
        </row>
        <row r="226">
          <cell r="B226">
            <v>1650000</v>
          </cell>
        </row>
        <row r="227">
          <cell r="B227">
            <v>160000</v>
          </cell>
        </row>
        <row r="228">
          <cell r="B228">
            <v>0</v>
          </cell>
        </row>
        <row r="229">
          <cell r="B229">
            <v>222076</v>
          </cell>
        </row>
        <row r="230">
          <cell r="B230">
            <v>2202166.4506631121</v>
          </cell>
        </row>
        <row r="231">
          <cell r="B231">
            <v>26146999.850663111</v>
          </cell>
        </row>
        <row r="232">
          <cell r="B232">
            <v>6874671.3085851409</v>
          </cell>
        </row>
        <row r="233">
          <cell r="B233">
            <v>2337388</v>
          </cell>
        </row>
        <row r="234">
          <cell r="B234">
            <v>4537283.3085851409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62107082</v>
          </cell>
        </row>
        <row r="244">
          <cell r="B244">
            <v>39551880</v>
          </cell>
        </row>
        <row r="245">
          <cell r="B245">
            <v>55000</v>
          </cell>
        </row>
        <row r="246">
          <cell r="B246">
            <v>0</v>
          </cell>
        </row>
        <row r="247">
          <cell r="B247">
            <v>3.4</v>
          </cell>
        </row>
        <row r="248">
          <cell r="B248">
            <v>3.4</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14.194460296426694</v>
          </cell>
        </row>
        <row r="261">
          <cell r="B261">
            <v>21.137143986039312</v>
          </cell>
        </row>
        <row r="262">
          <cell r="B262">
            <v>88</v>
          </cell>
        </row>
        <row r="263">
          <cell r="B263">
            <v>88</v>
          </cell>
        </row>
        <row r="264">
          <cell r="B264">
            <v>310161</v>
          </cell>
        </row>
        <row r="265">
          <cell r="B265">
            <v>303710</v>
          </cell>
        </row>
        <row r="266">
          <cell r="B266">
            <v>3</v>
          </cell>
        </row>
        <row r="267">
          <cell r="B267">
            <v>6</v>
          </cell>
        </row>
        <row r="268">
          <cell r="B268">
            <v>744386.4</v>
          </cell>
        </row>
        <row r="269">
          <cell r="B269">
            <v>911130</v>
          </cell>
        </row>
        <row r="270">
          <cell r="B270">
            <v>3697768.0880110785</v>
          </cell>
        </row>
        <row r="271">
          <cell r="B271">
            <v>0.6215122042624488</v>
          </cell>
        </row>
        <row r="272">
          <cell r="B272">
            <v>0.86273416367691569</v>
          </cell>
        </row>
        <row r="273">
          <cell r="B273">
            <v>0.53039177368852786</v>
          </cell>
        </row>
        <row r="274">
          <cell r="B274">
            <v>0.48619236568028856</v>
          </cell>
        </row>
        <row r="275">
          <cell r="B275">
            <v>0.49400884922753013</v>
          </cell>
        </row>
        <row r="276">
          <cell r="B276">
            <v>0.44878623830260861</v>
          </cell>
        </row>
        <row r="277">
          <cell r="B277">
            <v>4898099.3085851409</v>
          </cell>
        </row>
        <row r="278">
          <cell r="B278">
            <v>0.72633268317418553</v>
          </cell>
        </row>
        <row r="279">
          <cell r="B279">
            <v>0.42073737597244987</v>
          </cell>
        </row>
        <row r="280">
          <cell r="B280">
            <v>0.57926262402755002</v>
          </cell>
        </row>
        <row r="281">
          <cell r="B281">
            <v>6.0191999999999996E-2</v>
          </cell>
        </row>
        <row r="282">
          <cell r="B282">
            <v>0.11089499024761279</v>
          </cell>
        </row>
        <row r="283">
          <cell r="B283">
            <v>22555202</v>
          </cell>
        </row>
        <row r="284">
          <cell r="B284">
            <v>31053541.335122492</v>
          </cell>
        </row>
        <row r="285">
          <cell r="B285">
            <v>1200331.2205740623</v>
          </cell>
        </row>
        <row r="286">
          <cell r="B286">
            <v>3000000</v>
          </cell>
        </row>
        <row r="287">
          <cell r="B287">
            <v>0</v>
          </cell>
        </row>
        <row r="288">
          <cell r="B288">
            <v>0</v>
          </cell>
        </row>
        <row r="289">
          <cell r="B289">
            <v>3697768.0880110785</v>
          </cell>
        </row>
        <row r="290">
          <cell r="B290">
            <v>8.9562347176875459E-2</v>
          </cell>
        </row>
        <row r="291">
          <cell r="B291">
            <v>0.36547018294876421</v>
          </cell>
        </row>
      </sheetData>
      <sheetData sheetId="24">
        <row r="3">
          <cell r="B3">
            <v>281100</v>
          </cell>
          <cell r="C3">
            <v>138800</v>
          </cell>
          <cell r="D3">
            <v>104691</v>
          </cell>
          <cell r="E3">
            <v>196824</v>
          </cell>
          <cell r="F3">
            <v>219887</v>
          </cell>
          <cell r="G3">
            <v>559528</v>
          </cell>
          <cell r="H3">
            <v>1500830</v>
          </cell>
        </row>
        <row r="4">
          <cell r="B4">
            <v>281100</v>
          </cell>
          <cell r="C4">
            <v>138800</v>
          </cell>
          <cell r="D4">
            <v>104691</v>
          </cell>
          <cell r="E4">
            <v>196824</v>
          </cell>
          <cell r="F4">
            <v>219887</v>
          </cell>
          <cell r="G4">
            <v>559528</v>
          </cell>
          <cell r="H4">
            <v>1500830</v>
          </cell>
        </row>
        <row r="5">
          <cell r="B5">
            <v>0</v>
          </cell>
          <cell r="C5">
            <v>0</v>
          </cell>
          <cell r="D5">
            <v>104691</v>
          </cell>
          <cell r="E5">
            <v>0</v>
          </cell>
          <cell r="F5">
            <v>0</v>
          </cell>
          <cell r="G5">
            <v>0</v>
          </cell>
        </row>
        <row r="6">
          <cell r="B6">
            <v>281100</v>
          </cell>
          <cell r="C6">
            <v>138800</v>
          </cell>
          <cell r="D6">
            <v>0</v>
          </cell>
          <cell r="E6">
            <v>196824</v>
          </cell>
          <cell r="F6">
            <v>219887</v>
          </cell>
          <cell r="G6">
            <v>559528</v>
          </cell>
        </row>
        <row r="7">
          <cell r="B7">
            <v>0</v>
          </cell>
          <cell r="C7">
            <v>0</v>
          </cell>
          <cell r="D7">
            <v>1396139</v>
          </cell>
          <cell r="E7">
            <v>0</v>
          </cell>
          <cell r="F7">
            <v>0</v>
          </cell>
          <cell r="G7">
            <v>0</v>
          </cell>
        </row>
        <row r="8">
          <cell r="B8">
            <v>240202</v>
          </cell>
          <cell r="C8">
            <v>140984</v>
          </cell>
          <cell r="D8">
            <v>87718</v>
          </cell>
          <cell r="E8">
            <v>183700</v>
          </cell>
          <cell r="F8">
            <v>235042</v>
          </cell>
          <cell r="G8">
            <v>596096</v>
          </cell>
          <cell r="H8">
            <v>1483742</v>
          </cell>
        </row>
        <row r="9">
          <cell r="B9">
            <v>240202</v>
          </cell>
          <cell r="C9">
            <v>140984</v>
          </cell>
          <cell r="D9">
            <v>87718</v>
          </cell>
          <cell r="E9">
            <v>183700</v>
          </cell>
          <cell r="F9">
            <v>235042</v>
          </cell>
          <cell r="G9">
            <v>596096</v>
          </cell>
          <cell r="H9">
            <v>1483742</v>
          </cell>
        </row>
        <row r="10">
          <cell r="B10">
            <v>0</v>
          </cell>
          <cell r="C10">
            <v>0</v>
          </cell>
          <cell r="D10">
            <v>0</v>
          </cell>
          <cell r="E10">
            <v>0</v>
          </cell>
          <cell r="F10">
            <v>0</v>
          </cell>
          <cell r="G10">
            <v>596096</v>
          </cell>
        </row>
        <row r="11">
          <cell r="B11">
            <v>240202</v>
          </cell>
          <cell r="C11">
            <v>140984</v>
          </cell>
          <cell r="D11">
            <v>87718</v>
          </cell>
          <cell r="E11">
            <v>183700</v>
          </cell>
          <cell r="F11">
            <v>235042</v>
          </cell>
          <cell r="G11">
            <v>0</v>
          </cell>
        </row>
        <row r="12">
          <cell r="B12">
            <v>0</v>
          </cell>
          <cell r="C12">
            <v>0</v>
          </cell>
          <cell r="D12">
            <v>0</v>
          </cell>
          <cell r="E12">
            <v>0</v>
          </cell>
          <cell r="F12">
            <v>0</v>
          </cell>
          <cell r="G12">
            <v>887646</v>
          </cell>
        </row>
        <row r="13">
          <cell r="B13">
            <v>4573.8</v>
          </cell>
          <cell r="C13">
            <v>441.78750000000002</v>
          </cell>
          <cell r="D13">
            <v>363.82499999999999</v>
          </cell>
          <cell r="E13">
            <v>34.3035</v>
          </cell>
          <cell r="F13">
            <v>53.014500000000005</v>
          </cell>
          <cell r="G13">
            <v>47.817</v>
          </cell>
        </row>
        <row r="14">
          <cell r="B14">
            <v>3395.2049999999995</v>
          </cell>
          <cell r="C14">
            <v>327.94593750000001</v>
          </cell>
          <cell r="D14">
            <v>270.073125</v>
          </cell>
          <cell r="E14">
            <v>25.464037499999996</v>
          </cell>
          <cell r="F14">
            <v>39.353512500000001</v>
          </cell>
          <cell r="G14">
            <v>35.495324999999994</v>
          </cell>
        </row>
        <row r="15">
          <cell r="B15">
            <v>4356</v>
          </cell>
          <cell r="C15">
            <v>420.75</v>
          </cell>
          <cell r="D15">
            <v>346.5</v>
          </cell>
          <cell r="E15">
            <v>32.67</v>
          </cell>
          <cell r="F15">
            <v>50.49</v>
          </cell>
          <cell r="G15">
            <v>45.54</v>
          </cell>
        </row>
        <row r="16">
          <cell r="B16">
            <v>4356</v>
          </cell>
          <cell r="C16">
            <v>420.75</v>
          </cell>
          <cell r="D16">
            <v>346.5</v>
          </cell>
          <cell r="E16">
            <v>32.67</v>
          </cell>
          <cell r="F16">
            <v>50.49</v>
          </cell>
          <cell r="G16">
            <v>45.54</v>
          </cell>
        </row>
        <row r="17">
          <cell r="B17">
            <v>3762</v>
          </cell>
          <cell r="C17">
            <v>363.375</v>
          </cell>
          <cell r="D17">
            <v>299.25</v>
          </cell>
          <cell r="E17">
            <v>28.215</v>
          </cell>
          <cell r="F17">
            <v>43.604999999999997</v>
          </cell>
          <cell r="G17">
            <v>39.33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6964.65</v>
          </cell>
          <cell r="C23">
            <v>519.75</v>
          </cell>
          <cell r="D23">
            <v>545.73749999999995</v>
          </cell>
          <cell r="E23">
            <v>44.698500000000003</v>
          </cell>
          <cell r="F23">
            <v>62.37</v>
          </cell>
          <cell r="G23">
            <v>57.172499999999999</v>
          </cell>
        </row>
        <row r="24">
          <cell r="B24">
            <v>6030</v>
          </cell>
          <cell r="C24">
            <v>450</v>
          </cell>
          <cell r="D24">
            <v>472.5</v>
          </cell>
          <cell r="E24">
            <v>38.700000000000003</v>
          </cell>
          <cell r="F24">
            <v>54</v>
          </cell>
          <cell r="G24">
            <v>49.5</v>
          </cell>
        </row>
        <row r="25">
          <cell r="B25">
            <v>6633</v>
          </cell>
          <cell r="C25">
            <v>495</v>
          </cell>
          <cell r="D25">
            <v>519.75</v>
          </cell>
          <cell r="E25">
            <v>42.57</v>
          </cell>
          <cell r="F25">
            <v>59.4</v>
          </cell>
          <cell r="G25">
            <v>54.45</v>
          </cell>
        </row>
        <row r="26">
          <cell r="B26">
            <v>6964.65</v>
          </cell>
          <cell r="C26">
            <v>519.75</v>
          </cell>
          <cell r="D26">
            <v>545.73749999999995</v>
          </cell>
          <cell r="E26">
            <v>44.698500000000003</v>
          </cell>
          <cell r="F26">
            <v>62.37</v>
          </cell>
          <cell r="G26">
            <v>57.172499999999999</v>
          </cell>
        </row>
        <row r="27">
          <cell r="B27">
            <v>6633</v>
          </cell>
          <cell r="C27">
            <v>495</v>
          </cell>
          <cell r="D27">
            <v>519.75</v>
          </cell>
          <cell r="E27">
            <v>42.57</v>
          </cell>
          <cell r="F27">
            <v>59.4</v>
          </cell>
          <cell r="G27">
            <v>54.45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86999903</v>
          </cell>
          <cell r="C33">
            <v>4640013.9000000004</v>
          </cell>
          <cell r="D33">
            <v>4639999.0999999996</v>
          </cell>
          <cell r="E33">
            <v>780001.27</v>
          </cell>
          <cell r="F33">
            <v>1560001.15</v>
          </cell>
          <cell r="G33">
            <v>4160000</v>
          </cell>
          <cell r="H33">
            <v>9289605</v>
          </cell>
        </row>
        <row r="34">
          <cell r="B34">
            <v>116000019</v>
          </cell>
          <cell r="C34">
            <v>5299990.8</v>
          </cell>
          <cell r="D34">
            <v>5300000.9000000004</v>
          </cell>
          <cell r="E34">
            <v>610000.16</v>
          </cell>
          <cell r="F34">
            <v>1200001.31</v>
          </cell>
          <cell r="G34">
            <v>3550000</v>
          </cell>
          <cell r="H34">
            <v>8440139</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13</v>
          </cell>
          <cell r="D47">
            <v>7</v>
          </cell>
          <cell r="E47">
            <v>0.66</v>
          </cell>
          <cell r="F47">
            <v>0.78</v>
          </cell>
          <cell r="G47">
            <v>1</v>
          </cell>
        </row>
        <row r="48">
          <cell r="B48">
            <v>88</v>
          </cell>
          <cell r="C48">
            <v>13</v>
          </cell>
          <cell r="D48">
            <v>7.1</v>
          </cell>
          <cell r="E48">
            <v>0.67</v>
          </cell>
          <cell r="F48">
            <v>0.8</v>
          </cell>
          <cell r="G48">
            <v>1</v>
          </cell>
        </row>
        <row r="49">
          <cell r="B49">
            <v>89</v>
          </cell>
          <cell r="C49">
            <v>12.9</v>
          </cell>
          <cell r="D49">
            <v>7.1</v>
          </cell>
          <cell r="E49">
            <v>0.67</v>
          </cell>
          <cell r="F49">
            <v>0.79</v>
          </cell>
          <cell r="G49">
            <v>1</v>
          </cell>
        </row>
        <row r="50">
          <cell r="B50">
            <v>89</v>
          </cell>
          <cell r="C50">
            <v>13.2</v>
          </cell>
          <cell r="D50">
            <v>7.2</v>
          </cell>
          <cell r="E50">
            <v>0.66</v>
          </cell>
          <cell r="F50">
            <v>0.79</v>
          </cell>
          <cell r="G50">
            <v>1</v>
          </cell>
        </row>
        <row r="51">
          <cell r="B51">
            <v>7.6000000000000068</v>
          </cell>
          <cell r="C51">
            <v>10.102325581395345</v>
          </cell>
          <cell r="D51">
            <v>9.1154929577464738</v>
          </cell>
          <cell r="E51">
            <v>5.994029850746263</v>
          </cell>
          <cell r="F51">
            <v>7.6000000000000068</v>
          </cell>
          <cell r="G51">
            <v>7.6</v>
          </cell>
        </row>
        <row r="52">
          <cell r="B52">
            <v>23401991.129530892</v>
          </cell>
          <cell r="C52">
            <v>2996276.7031408399</v>
          </cell>
          <cell r="D52">
            <v>13440468.238474056</v>
          </cell>
          <cell r="E52">
            <v>12543358.979735449</v>
          </cell>
          <cell r="F52">
            <v>2192510.1424468309</v>
          </cell>
          <cell r="G52">
            <v>0</v>
          </cell>
          <cell r="H52">
            <v>0</v>
          </cell>
          <cell r="I52">
            <v>0</v>
          </cell>
          <cell r="J52">
            <v>0</v>
          </cell>
          <cell r="K52">
            <v>0</v>
          </cell>
        </row>
        <row r="53">
          <cell r="B53">
            <v>25464006</v>
          </cell>
          <cell r="C53">
            <v>24848885</v>
          </cell>
          <cell r="D53">
            <v>28788578</v>
          </cell>
          <cell r="E53">
            <v>24580813</v>
          </cell>
          <cell r="F53">
            <v>29259920</v>
          </cell>
          <cell r="G53">
            <v>0</v>
          </cell>
          <cell r="H53">
            <v>0</v>
          </cell>
          <cell r="I53">
            <v>0</v>
          </cell>
          <cell r="J53">
            <v>0</v>
          </cell>
          <cell r="K53">
            <v>0</v>
          </cell>
        </row>
        <row r="54">
          <cell r="B54">
            <v>3069545</v>
          </cell>
          <cell r="C54">
            <v>934164</v>
          </cell>
          <cell r="D54">
            <v>2598411</v>
          </cell>
          <cell r="E54">
            <v>3234978</v>
          </cell>
          <cell r="F54">
            <v>702467</v>
          </cell>
          <cell r="G54">
            <v>0</v>
          </cell>
          <cell r="H54">
            <v>0</v>
          </cell>
          <cell r="I54">
            <v>0</v>
          </cell>
          <cell r="J54">
            <v>0</v>
          </cell>
          <cell r="K54">
            <v>0</v>
          </cell>
        </row>
        <row r="55">
          <cell r="B55">
            <v>2017491</v>
          </cell>
          <cell r="C55">
            <v>4858116</v>
          </cell>
          <cell r="D55">
            <v>2426941</v>
          </cell>
          <cell r="E55">
            <v>4224348</v>
          </cell>
          <cell r="F55">
            <v>6543421</v>
          </cell>
          <cell r="G55">
            <v>0</v>
          </cell>
          <cell r="H55">
            <v>0</v>
          </cell>
          <cell r="I55">
            <v>0</v>
          </cell>
          <cell r="J55">
            <v>0</v>
          </cell>
          <cell r="K55">
            <v>0</v>
          </cell>
        </row>
        <row r="56">
          <cell r="B56">
            <v>5087036</v>
          </cell>
          <cell r="C56">
            <v>5792280</v>
          </cell>
          <cell r="D56">
            <v>5025352</v>
          </cell>
          <cell r="E56">
            <v>7459326</v>
          </cell>
          <cell r="F56">
            <v>7245888</v>
          </cell>
          <cell r="G56">
            <v>0</v>
          </cell>
          <cell r="H56">
            <v>0</v>
          </cell>
          <cell r="I56">
            <v>0</v>
          </cell>
          <cell r="J56">
            <v>0</v>
          </cell>
          <cell r="K56">
            <v>0</v>
          </cell>
        </row>
        <row r="57">
          <cell r="B57">
            <v>1920282</v>
          </cell>
          <cell r="C57">
            <v>2059578</v>
          </cell>
          <cell r="D57">
            <v>1973782</v>
          </cell>
          <cell r="E57">
            <v>2129010</v>
          </cell>
          <cell r="F57">
            <v>2032777</v>
          </cell>
          <cell r="G57">
            <v>337107</v>
          </cell>
          <cell r="H57">
            <v>337107</v>
          </cell>
          <cell r="I57">
            <v>337107</v>
          </cell>
          <cell r="J57">
            <v>337107</v>
          </cell>
          <cell r="K57">
            <v>337107</v>
          </cell>
        </row>
        <row r="58">
          <cell r="B58">
            <v>4900538</v>
          </cell>
          <cell r="C58">
            <v>5053952</v>
          </cell>
          <cell r="D58">
            <v>4900537</v>
          </cell>
          <cell r="E58">
            <v>4781429</v>
          </cell>
          <cell r="F58">
            <v>4725985</v>
          </cell>
          <cell r="G58">
            <v>4107242</v>
          </cell>
          <cell r="H58">
            <v>2792924</v>
          </cell>
          <cell r="I58">
            <v>2628634</v>
          </cell>
          <cell r="J58">
            <v>3614371</v>
          </cell>
          <cell r="K58">
            <v>3942951</v>
          </cell>
        </row>
        <row r="59">
          <cell r="B59">
            <v>5998277</v>
          </cell>
          <cell r="C59">
            <v>5640744</v>
          </cell>
          <cell r="D59">
            <v>5998277</v>
          </cell>
          <cell r="E59">
            <v>6035744</v>
          </cell>
          <cell r="F59">
            <v>7082969</v>
          </cell>
          <cell r="G59">
            <v>3285792</v>
          </cell>
          <cell r="H59">
            <v>3942951</v>
          </cell>
          <cell r="I59">
            <v>3614371</v>
          </cell>
          <cell r="J59">
            <v>2628634</v>
          </cell>
          <cell r="K59">
            <v>2792924</v>
          </cell>
        </row>
        <row r="60">
          <cell r="B60">
            <v>10898815</v>
          </cell>
          <cell r="C60">
            <v>10694696</v>
          </cell>
          <cell r="D60">
            <v>10898814</v>
          </cell>
          <cell r="E60">
            <v>10817173</v>
          </cell>
          <cell r="F60">
            <v>11808954</v>
          </cell>
          <cell r="G60">
            <v>7393034</v>
          </cell>
          <cell r="H60">
            <v>6735875</v>
          </cell>
          <cell r="I60">
            <v>6243005</v>
          </cell>
          <cell r="J60">
            <v>6243005</v>
          </cell>
          <cell r="K60">
            <v>6735875</v>
          </cell>
        </row>
        <row r="61">
          <cell r="B61">
            <v>66772130.129530892</v>
          </cell>
          <cell r="C61">
            <v>46391715.70314084</v>
          </cell>
          <cell r="D61">
            <v>60126994.238474056</v>
          </cell>
          <cell r="E61">
            <v>57529680.979735449</v>
          </cell>
          <cell r="F61">
            <v>52540049.142446831</v>
          </cell>
          <cell r="G61">
            <v>0</v>
          </cell>
          <cell r="H61">
            <v>0</v>
          </cell>
          <cell r="I61">
            <v>0</v>
          </cell>
          <cell r="J61">
            <v>0</v>
          </cell>
          <cell r="K61">
            <v>0</v>
          </cell>
        </row>
        <row r="62">
          <cell r="B62">
            <v>6941515</v>
          </cell>
          <cell r="C62">
            <v>6979554</v>
          </cell>
          <cell r="D62">
            <v>6965997.5</v>
          </cell>
          <cell r="E62">
            <v>6000000</v>
          </cell>
          <cell r="F62">
            <v>7335250.5</v>
          </cell>
          <cell r="G62">
            <v>0</v>
          </cell>
          <cell r="H62">
            <v>0</v>
          </cell>
          <cell r="I62">
            <v>0</v>
          </cell>
          <cell r="J62">
            <v>0</v>
          </cell>
          <cell r="K62">
            <v>0</v>
          </cell>
        </row>
        <row r="63">
          <cell r="B63">
            <v>4503264</v>
          </cell>
          <cell r="C63">
            <v>582012</v>
          </cell>
          <cell r="D63">
            <v>4660227</v>
          </cell>
          <cell r="E63">
            <v>3032292</v>
          </cell>
          <cell r="F63">
            <v>3127889</v>
          </cell>
          <cell r="G63">
            <v>-2769790</v>
          </cell>
          <cell r="H63">
            <v>-2384325</v>
          </cell>
          <cell r="I63">
            <v>-1713595</v>
          </cell>
          <cell r="J63">
            <v>-1559486</v>
          </cell>
          <cell r="K63">
            <v>-2105996</v>
          </cell>
        </row>
        <row r="64">
          <cell r="B64">
            <v>23069461</v>
          </cell>
          <cell r="C64">
            <v>24521334</v>
          </cell>
          <cell r="D64">
            <v>27551037</v>
          </cell>
          <cell r="E64">
            <v>24475950</v>
          </cell>
          <cell r="F64">
            <v>27932857</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31257890.129530892</v>
          </cell>
          <cell r="C66">
            <v>13308815.703140844</v>
          </cell>
          <cell r="D66">
            <v>19949732.738474052</v>
          </cell>
          <cell r="E66">
            <v>23021438.979735453</v>
          </cell>
          <cell r="F66">
            <v>13144052.642446835</v>
          </cell>
          <cell r="G66">
            <v>15144973</v>
          </cell>
          <cell r="H66">
            <v>15893225</v>
          </cell>
          <cell r="I66">
            <v>17195227</v>
          </cell>
          <cell r="J66">
            <v>17495394</v>
          </cell>
          <cell r="K66">
            <v>16433510</v>
          </cell>
        </row>
        <row r="67">
          <cell r="B67">
            <v>66772130.129530892</v>
          </cell>
          <cell r="C67">
            <v>46391715.70314084</v>
          </cell>
          <cell r="D67">
            <v>60126994.238474056</v>
          </cell>
          <cell r="E67">
            <v>57529680.979735449</v>
          </cell>
          <cell r="F67">
            <v>52540049.142446831</v>
          </cell>
          <cell r="G67">
            <v>0</v>
          </cell>
          <cell r="H67">
            <v>0</v>
          </cell>
          <cell r="I67">
            <v>0</v>
          </cell>
          <cell r="J67">
            <v>0</v>
          </cell>
          <cell r="K67">
            <v>0</v>
          </cell>
        </row>
        <row r="68">
          <cell r="B68">
            <v>3000000</v>
          </cell>
          <cell r="C68">
            <v>0</v>
          </cell>
          <cell r="D68">
            <v>3000000</v>
          </cell>
          <cell r="E68">
            <v>3000000</v>
          </cell>
          <cell r="F68">
            <v>3000000</v>
          </cell>
          <cell r="G68">
            <v>0</v>
          </cell>
          <cell r="H68">
            <v>0</v>
          </cell>
          <cell r="I68">
            <v>0</v>
          </cell>
          <cell r="J68">
            <v>0</v>
          </cell>
          <cell r="K68">
            <v>0</v>
          </cell>
        </row>
        <row r="69">
          <cell r="B69">
            <v>29845784.625734247</v>
          </cell>
          <cell r="C69">
            <v>29836299.434838466</v>
          </cell>
          <cell r="D69">
            <v>34391944.82662341</v>
          </cell>
          <cell r="E69">
            <v>29290703.13817618</v>
          </cell>
          <cell r="F69">
            <v>35115158.386475556</v>
          </cell>
          <cell r="G69">
            <v>0</v>
          </cell>
          <cell r="H69">
            <v>0</v>
          </cell>
          <cell r="I69">
            <v>0</v>
          </cell>
          <cell r="J69">
            <v>0</v>
          </cell>
          <cell r="K69">
            <v>0</v>
          </cell>
        </row>
        <row r="70">
          <cell r="B70">
            <v>4204348.7944083996</v>
          </cell>
          <cell r="C70">
            <v>628128.6962984167</v>
          </cell>
          <cell r="D70">
            <v>4466622.7118033245</v>
          </cell>
          <cell r="E70">
            <v>2710126.5118813366</v>
          </cell>
          <cell r="F70">
            <v>3246005.2694692202</v>
          </cell>
          <cell r="G70">
            <v>-95333</v>
          </cell>
          <cell r="H70">
            <v>-89844</v>
          </cell>
          <cell r="I70">
            <v>-85726</v>
          </cell>
          <cell r="J70">
            <v>-85726</v>
          </cell>
          <cell r="K70">
            <v>-89844</v>
          </cell>
        </row>
        <row r="71">
          <cell r="B71">
            <v>0.85223005721141409</v>
          </cell>
          <cell r="C71">
            <v>1.0480687059895124</v>
          </cell>
          <cell r="D71">
            <v>1.0510232334047884</v>
          </cell>
          <cell r="E71">
            <v>1.0512925834922453</v>
          </cell>
          <cell r="F71">
            <v>0.99738541990203955</v>
          </cell>
          <cell r="G71">
            <v>0</v>
          </cell>
          <cell r="H71">
            <v>0</v>
          </cell>
          <cell r="I71">
            <v>0</v>
          </cell>
          <cell r="J71">
            <v>0</v>
          </cell>
          <cell r="K71">
            <v>0</v>
          </cell>
        </row>
        <row r="72">
          <cell r="B72">
            <v>0.96684851635223434</v>
          </cell>
          <cell r="C72">
            <v>1.0685406122698762</v>
          </cell>
          <cell r="D72">
            <v>0.95205835756317025</v>
          </cell>
          <cell r="E72">
            <v>0.95295659931589949</v>
          </cell>
          <cell r="F72">
            <v>1.0595959144988201</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55000</v>
          </cell>
        </row>
        <row r="80">
          <cell r="B80">
            <v>55000</v>
          </cell>
        </row>
        <row r="81">
          <cell r="B81">
            <v>0</v>
          </cell>
        </row>
        <row r="82">
          <cell r="B82">
            <v>0</v>
          </cell>
        </row>
        <row r="83">
          <cell r="B83">
            <v>0</v>
          </cell>
        </row>
        <row r="84">
          <cell r="B84">
            <v>0</v>
          </cell>
        </row>
        <row r="85">
          <cell r="B85">
            <v>45526</v>
          </cell>
        </row>
        <row r="86">
          <cell r="B86">
            <v>21726</v>
          </cell>
        </row>
        <row r="87">
          <cell r="B87">
            <v>16387</v>
          </cell>
        </row>
        <row r="88">
          <cell r="B88">
            <v>27820</v>
          </cell>
        </row>
        <row r="89">
          <cell r="B89">
            <v>31877</v>
          </cell>
        </row>
        <row r="90">
          <cell r="B90">
            <v>86825</v>
          </cell>
        </row>
        <row r="91">
          <cell r="B91">
            <v>45526</v>
          </cell>
        </row>
        <row r="92">
          <cell r="B92">
            <v>21726</v>
          </cell>
        </row>
        <row r="93">
          <cell r="B93">
            <v>16387</v>
          </cell>
        </row>
        <row r="94">
          <cell r="B94">
            <v>27820</v>
          </cell>
        </row>
        <row r="95">
          <cell r="B95">
            <v>31877</v>
          </cell>
        </row>
        <row r="96">
          <cell r="B96">
            <v>86825</v>
          </cell>
        </row>
        <row r="97">
          <cell r="B97">
            <v>0</v>
          </cell>
        </row>
        <row r="98">
          <cell r="B98">
            <v>0</v>
          </cell>
        </row>
        <row r="99">
          <cell r="B99">
            <v>0</v>
          </cell>
        </row>
        <row r="100">
          <cell r="B100">
            <v>0</v>
          </cell>
        </row>
        <row r="101">
          <cell r="B101">
            <v>0</v>
          </cell>
        </row>
        <row r="102">
          <cell r="B102">
            <v>0</v>
          </cell>
        </row>
        <row r="103">
          <cell r="B103">
            <v>208226818.79999998</v>
          </cell>
        </row>
        <row r="104">
          <cell r="B104">
            <v>9598275.2249999996</v>
          </cell>
        </row>
        <row r="105">
          <cell r="B105">
            <v>5962000.2749999994</v>
          </cell>
        </row>
        <row r="106">
          <cell r="B106">
            <v>954323.37</v>
          </cell>
        </row>
        <row r="107">
          <cell r="B107">
            <v>1689943.2165000001</v>
          </cell>
        </row>
        <row r="108">
          <cell r="B108">
            <v>4151711.0249999999</v>
          </cell>
        </row>
        <row r="109">
          <cell r="B109">
            <v>1738.5247726333123</v>
          </cell>
        </row>
        <row r="110">
          <cell r="B110">
            <v>267.46842210078347</v>
          </cell>
        </row>
        <row r="111">
          <cell r="B111">
            <v>138.69130208647772</v>
          </cell>
        </row>
        <row r="112">
          <cell r="B112">
            <v>13.489770760273251</v>
          </cell>
        </row>
        <row r="113">
          <cell r="B113">
            <v>15.905849105396817</v>
          </cell>
        </row>
        <row r="114">
          <cell r="B114">
            <v>20.133986209363059</v>
          </cell>
        </row>
        <row r="115">
          <cell r="B115">
            <v>17999983</v>
          </cell>
        </row>
        <row r="116">
          <cell r="B116">
            <v>960005.1</v>
          </cell>
        </row>
        <row r="117">
          <cell r="B117">
            <v>959998.1</v>
          </cell>
        </row>
        <row r="118">
          <cell r="B118">
            <v>150000.26999999999</v>
          </cell>
        </row>
        <row r="119">
          <cell r="B119">
            <v>300000.13</v>
          </cell>
        </row>
        <row r="120">
          <cell r="B120">
            <v>800000</v>
          </cell>
        </row>
        <row r="121">
          <cell r="B121">
            <v>18740413.691999998</v>
          </cell>
        </row>
        <row r="122">
          <cell r="B122">
            <v>662280.99052499991</v>
          </cell>
        </row>
        <row r="123">
          <cell r="B123">
            <v>0</v>
          </cell>
        </row>
        <row r="124">
          <cell r="B124">
            <v>109747.18755000002</v>
          </cell>
        </row>
        <row r="125">
          <cell r="B125">
            <v>194343.46989750001</v>
          </cell>
        </row>
        <row r="126">
          <cell r="B126">
            <v>238723.38393750001</v>
          </cell>
        </row>
        <row r="127">
          <cell r="B127">
            <v>48591</v>
          </cell>
        </row>
        <row r="128">
          <cell r="B128">
            <v>29092</v>
          </cell>
        </row>
        <row r="129">
          <cell r="B129">
            <v>18100</v>
          </cell>
        </row>
        <row r="130">
          <cell r="B130">
            <v>30769</v>
          </cell>
        </row>
        <row r="131">
          <cell r="B131">
            <v>42093</v>
          </cell>
        </row>
        <row r="132">
          <cell r="B132">
            <v>113085</v>
          </cell>
        </row>
        <row r="133">
          <cell r="B133">
            <v>48591</v>
          </cell>
        </row>
        <row r="134">
          <cell r="B134">
            <v>29092</v>
          </cell>
        </row>
        <row r="135">
          <cell r="B135">
            <v>18100</v>
          </cell>
        </row>
        <row r="136">
          <cell r="B136">
            <v>30769</v>
          </cell>
        </row>
        <row r="137">
          <cell r="B137">
            <v>42093</v>
          </cell>
        </row>
        <row r="138">
          <cell r="B138">
            <v>113085</v>
          </cell>
        </row>
        <row r="139">
          <cell r="B139">
            <v>0</v>
          </cell>
        </row>
        <row r="140">
          <cell r="B140">
            <v>0</v>
          </cell>
        </row>
        <row r="141">
          <cell r="B141">
            <v>0</v>
          </cell>
        </row>
        <row r="142">
          <cell r="B142">
            <v>0</v>
          </cell>
        </row>
        <row r="143">
          <cell r="B143">
            <v>0</v>
          </cell>
        </row>
        <row r="144">
          <cell r="B144">
            <v>0</v>
          </cell>
        </row>
        <row r="145">
          <cell r="B145">
            <v>338419308.14999998</v>
          </cell>
        </row>
        <row r="146">
          <cell r="B146">
            <v>15120566.999999998</v>
          </cell>
        </row>
        <row r="147">
          <cell r="B147">
            <v>9877848.75</v>
          </cell>
        </row>
        <row r="148">
          <cell r="B148">
            <v>1375328.1465</v>
          </cell>
        </row>
        <row r="149">
          <cell r="B149">
            <v>2625340.41</v>
          </cell>
        </row>
        <row r="150">
          <cell r="B150">
            <v>6465352.1624999996</v>
          </cell>
        </row>
        <row r="151">
          <cell r="B151">
            <v>2578.8804395614375</v>
          </cell>
        </row>
        <row r="152">
          <cell r="B152">
            <v>366.05278281283762</v>
          </cell>
        </row>
        <row r="153">
          <cell r="B153">
            <v>205.73091147063153</v>
          </cell>
        </row>
        <row r="154">
          <cell r="B154">
            <v>19.213043758496216</v>
          </cell>
        </row>
        <row r="155">
          <cell r="B155">
            <v>22.65418592419703</v>
          </cell>
        </row>
        <row r="156">
          <cell r="B156">
            <v>28.376184714173458</v>
          </cell>
        </row>
        <row r="157">
          <cell r="B157">
            <v>24000007</v>
          </cell>
        </row>
        <row r="158">
          <cell r="B158">
            <v>1199996.7</v>
          </cell>
        </row>
        <row r="159">
          <cell r="B159">
            <v>1199999.3999999999</v>
          </cell>
        </row>
        <row r="160">
          <cell r="B160">
            <v>100000.18</v>
          </cell>
        </row>
        <row r="161">
          <cell r="B161">
            <v>200000.35</v>
          </cell>
        </row>
        <row r="162">
          <cell r="B162">
            <v>550000</v>
          </cell>
        </row>
        <row r="163">
          <cell r="B163">
            <v>30457737.7335</v>
          </cell>
        </row>
        <row r="164">
          <cell r="B164">
            <v>0</v>
          </cell>
        </row>
        <row r="165">
          <cell r="B165">
            <v>908762.08499999996</v>
          </cell>
        </row>
        <row r="166">
          <cell r="B166">
            <v>158162.7368475</v>
          </cell>
        </row>
        <row r="167">
          <cell r="B167">
            <v>301914.14715000003</v>
          </cell>
        </row>
        <row r="168">
          <cell r="B168">
            <v>0</v>
          </cell>
        </row>
        <row r="169">
          <cell r="B169">
            <v>3</v>
          </cell>
        </row>
        <row r="170">
          <cell r="B170">
            <v>6</v>
          </cell>
        </row>
        <row r="171">
          <cell r="B171">
            <v>310161</v>
          </cell>
        </row>
        <row r="172">
          <cell r="B172">
            <v>8734093.4000000004</v>
          </cell>
        </row>
        <row r="173">
          <cell r="B173">
            <v>31326932.399999999</v>
          </cell>
        </row>
        <row r="174">
          <cell r="B174">
            <v>310161</v>
          </cell>
        </row>
        <row r="175">
          <cell r="B175">
            <v>8734093.4000000004</v>
          </cell>
        </row>
        <row r="176">
          <cell r="B176">
            <v>31326932.399999999</v>
          </cell>
        </row>
        <row r="177">
          <cell r="B177">
            <v>306284</v>
          </cell>
        </row>
        <row r="178">
          <cell r="B178">
            <v>8533198.2137323953</v>
          </cell>
        </row>
        <row r="179">
          <cell r="B179">
            <v>29636359.949999999</v>
          </cell>
        </row>
        <row r="180">
          <cell r="B180">
            <v>303710</v>
          </cell>
        </row>
        <row r="181">
          <cell r="B181">
            <v>1821070</v>
          </cell>
        </row>
        <row r="182">
          <cell r="B182">
            <v>6419562</v>
          </cell>
        </row>
        <row r="183">
          <cell r="B183">
            <v>303710</v>
          </cell>
        </row>
        <row r="184">
          <cell r="B184">
            <v>1821070</v>
          </cell>
        </row>
        <row r="185">
          <cell r="B185">
            <v>6419562</v>
          </cell>
        </row>
        <row r="186">
          <cell r="B186">
            <v>299914</v>
          </cell>
        </row>
        <row r="187">
          <cell r="B187">
            <v>1813478</v>
          </cell>
        </row>
        <row r="188">
          <cell r="B188">
            <v>6300784</v>
          </cell>
        </row>
        <row r="189">
          <cell r="B189">
            <v>0</v>
          </cell>
        </row>
        <row r="190">
          <cell r="B190">
            <v>0</v>
          </cell>
        </row>
        <row r="191">
          <cell r="B191">
            <v>0</v>
          </cell>
        </row>
        <row r="192">
          <cell r="B192">
            <v>168732</v>
          </cell>
        </row>
        <row r="193">
          <cell r="B193">
            <v>21793769.5</v>
          </cell>
        </row>
        <row r="194">
          <cell r="B194">
            <v>129.1620345562466</v>
          </cell>
        </row>
        <row r="195">
          <cell r="B195">
            <v>0</v>
          </cell>
        </row>
        <row r="196">
          <cell r="B196">
            <v>0</v>
          </cell>
        </row>
        <row r="197">
          <cell r="B197">
            <v>0</v>
          </cell>
        </row>
        <row r="198">
          <cell r="B198">
            <v>0</v>
          </cell>
        </row>
        <row r="199">
          <cell r="B199">
            <v>0</v>
          </cell>
        </row>
        <row r="200">
          <cell r="B200">
            <v>0</v>
          </cell>
        </row>
        <row r="201">
          <cell r="B201">
            <v>74355</v>
          </cell>
        </row>
        <row r="202">
          <cell r="B202">
            <v>2017491</v>
          </cell>
        </row>
        <row r="203">
          <cell r="B203">
            <v>27.133225774587601</v>
          </cell>
        </row>
        <row r="204">
          <cell r="B204">
            <v>0</v>
          </cell>
        </row>
        <row r="205">
          <cell r="B205">
            <v>0</v>
          </cell>
        </row>
        <row r="206">
          <cell r="B206">
            <v>0</v>
          </cell>
        </row>
        <row r="207">
          <cell r="B207">
            <v>101067</v>
          </cell>
        </row>
        <row r="208">
          <cell r="B208">
            <v>188659</v>
          </cell>
        </row>
        <row r="209">
          <cell r="B209">
            <v>0</v>
          </cell>
        </row>
        <row r="210">
          <cell r="B210">
            <v>0</v>
          </cell>
        </row>
        <row r="211">
          <cell r="B211">
            <v>482992.2</v>
          </cell>
        </row>
        <row r="212">
          <cell r="B212">
            <v>640094</v>
          </cell>
        </row>
        <row r="213">
          <cell r="B213">
            <v>29845784.625734247</v>
          </cell>
        </row>
        <row r="214">
          <cell r="B214">
            <v>431620</v>
          </cell>
        </row>
        <row r="215">
          <cell r="B215">
            <v>0</v>
          </cell>
        </row>
        <row r="216">
          <cell r="B216">
            <v>30277404.625734247</v>
          </cell>
        </row>
        <row r="217">
          <cell r="B217">
            <v>11888097</v>
          </cell>
        </row>
        <row r="218">
          <cell r="B218">
            <v>772718.2</v>
          </cell>
        </row>
        <row r="219">
          <cell r="B219">
            <v>3299624</v>
          </cell>
        </row>
        <row r="220">
          <cell r="B220">
            <v>754906</v>
          </cell>
        </row>
        <row r="221">
          <cell r="B221">
            <v>2500000</v>
          </cell>
        </row>
        <row r="222">
          <cell r="B222">
            <v>514259</v>
          </cell>
        </row>
        <row r="223">
          <cell r="B223">
            <v>137960</v>
          </cell>
        </row>
        <row r="224">
          <cell r="B224">
            <v>0</v>
          </cell>
        </row>
        <row r="225">
          <cell r="B225">
            <v>0</v>
          </cell>
        </row>
        <row r="226">
          <cell r="B226">
            <v>1650000</v>
          </cell>
        </row>
        <row r="227">
          <cell r="B227">
            <v>160000</v>
          </cell>
        </row>
        <row r="228">
          <cell r="B228">
            <v>0</v>
          </cell>
        </row>
        <row r="229">
          <cell r="B229">
            <v>230730</v>
          </cell>
        </row>
        <row r="230">
          <cell r="B230">
            <v>1998885.6313258468</v>
          </cell>
        </row>
        <row r="231">
          <cell r="B231">
            <v>23907179.831325848</v>
          </cell>
        </row>
        <row r="232">
          <cell r="B232">
            <v>6370224.7944083996</v>
          </cell>
        </row>
        <row r="233">
          <cell r="B233">
            <v>2165876</v>
          </cell>
        </row>
        <row r="234">
          <cell r="B234">
            <v>4204348.7944083996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64515780</v>
          </cell>
        </row>
        <row r="244">
          <cell r="B244">
            <v>41446319</v>
          </cell>
        </row>
        <row r="245">
          <cell r="B245">
            <v>50000</v>
          </cell>
        </row>
        <row r="246">
          <cell r="B246">
            <v>0</v>
          </cell>
        </row>
        <row r="247">
          <cell r="B247">
            <v>3.5</v>
          </cell>
        </row>
        <row r="248">
          <cell r="B248">
            <v>3.5</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13.439034047376508</v>
          </cell>
        </row>
        <row r="261">
          <cell r="B261">
            <v>21.008635808931892</v>
          </cell>
        </row>
        <row r="262">
          <cell r="B262">
            <v>89</v>
          </cell>
        </row>
        <row r="263">
          <cell r="B263">
            <v>89</v>
          </cell>
        </row>
        <row r="264">
          <cell r="B264">
            <v>306284</v>
          </cell>
        </row>
        <row r="265">
          <cell r="B265">
            <v>299914</v>
          </cell>
        </row>
        <row r="266">
          <cell r="B266">
            <v>3</v>
          </cell>
        </row>
        <row r="267">
          <cell r="B267">
            <v>6</v>
          </cell>
        </row>
        <row r="268">
          <cell r="B268">
            <v>735081.6</v>
          </cell>
        </row>
        <row r="269">
          <cell r="B269">
            <v>899742</v>
          </cell>
        </row>
        <row r="270">
          <cell r="B270">
            <v>3285907.8132921271</v>
          </cell>
        </row>
        <row r="271">
          <cell r="B271">
            <v>0.56887882796931943</v>
          </cell>
        </row>
        <row r="272">
          <cell r="B272">
            <v>0.82655078131288551</v>
          </cell>
        </row>
        <row r="273">
          <cell r="B273">
            <v>0.54197640799781022</v>
          </cell>
        </row>
        <row r="274">
          <cell r="B274">
            <v>0.49681166107306923</v>
          </cell>
        </row>
        <row r="275">
          <cell r="B275">
            <v>0.50406434641819031</v>
          </cell>
        </row>
        <row r="276">
          <cell r="B276">
            <v>0.4577123635191862</v>
          </cell>
        </row>
        <row r="277">
          <cell r="B277">
            <v>4526014.7944083996</v>
          </cell>
        </row>
        <row r="278">
          <cell r="B278">
            <v>0.71515715712853678</v>
          </cell>
        </row>
        <row r="279">
          <cell r="B279">
            <v>0.41696304863738015</v>
          </cell>
        </row>
        <row r="280">
          <cell r="B280">
            <v>0.58303695136261979</v>
          </cell>
        </row>
        <row r="281">
          <cell r="B281">
            <v>6.0191999999999996E-2</v>
          </cell>
        </row>
        <row r="282">
          <cell r="B282">
            <v>0.11072735735692806</v>
          </cell>
        </row>
        <row r="283">
          <cell r="B283">
            <v>23069461</v>
          </cell>
        </row>
        <row r="284">
          <cell r="B284">
            <v>32257890.129530892</v>
          </cell>
        </row>
        <row r="285">
          <cell r="B285">
            <v>1240106.9811162723</v>
          </cell>
        </row>
        <row r="286">
          <cell r="B286">
            <v>3000000</v>
          </cell>
        </row>
        <row r="287">
          <cell r="B287">
            <v>0</v>
          </cell>
        </row>
        <row r="288">
          <cell r="B288">
            <v>0</v>
          </cell>
        </row>
        <row r="289">
          <cell r="B289">
            <v>3285907.8132921271</v>
          </cell>
        </row>
        <row r="290">
          <cell r="B290">
            <v>8.9655980689403864E-2</v>
          </cell>
        </row>
        <row r="291">
          <cell r="B291">
            <v>0.32721716850764943</v>
          </cell>
        </row>
      </sheetData>
      <sheetData sheetId="25">
        <row r="3">
          <cell r="B3">
            <v>281901</v>
          </cell>
          <cell r="C3">
            <v>142863</v>
          </cell>
          <cell r="D3">
            <v>105061</v>
          </cell>
          <cell r="E3">
            <v>202033</v>
          </cell>
          <cell r="F3">
            <v>225174</v>
          </cell>
          <cell r="G3">
            <v>565866</v>
          </cell>
          <cell r="H3">
            <v>1522898</v>
          </cell>
        </row>
        <row r="4">
          <cell r="B4">
            <v>281901</v>
          </cell>
          <cell r="C4">
            <v>142863</v>
          </cell>
          <cell r="D4">
            <v>105061</v>
          </cell>
          <cell r="E4">
            <v>202033</v>
          </cell>
          <cell r="F4">
            <v>225174</v>
          </cell>
          <cell r="G4">
            <v>565866</v>
          </cell>
          <cell r="H4">
            <v>1522898</v>
          </cell>
        </row>
        <row r="5">
          <cell r="B5">
            <v>0</v>
          </cell>
          <cell r="C5">
            <v>0</v>
          </cell>
          <cell r="D5">
            <v>105061</v>
          </cell>
          <cell r="E5">
            <v>0</v>
          </cell>
          <cell r="F5">
            <v>0</v>
          </cell>
          <cell r="G5">
            <v>0</v>
          </cell>
        </row>
        <row r="6">
          <cell r="B6">
            <v>281901</v>
          </cell>
          <cell r="C6">
            <v>142863</v>
          </cell>
          <cell r="D6">
            <v>0</v>
          </cell>
          <cell r="E6">
            <v>202033</v>
          </cell>
          <cell r="F6">
            <v>225174</v>
          </cell>
          <cell r="G6">
            <v>565866</v>
          </cell>
        </row>
        <row r="7">
          <cell r="B7">
            <v>0</v>
          </cell>
          <cell r="C7">
            <v>0</v>
          </cell>
          <cell r="D7">
            <v>1417837</v>
          </cell>
          <cell r="E7">
            <v>0</v>
          </cell>
          <cell r="F7">
            <v>0</v>
          </cell>
          <cell r="G7">
            <v>0</v>
          </cell>
        </row>
        <row r="8">
          <cell r="B8">
            <v>241568</v>
          </cell>
          <cell r="C8">
            <v>145203</v>
          </cell>
          <cell r="D8">
            <v>88171</v>
          </cell>
          <cell r="E8">
            <v>193112</v>
          </cell>
          <cell r="F8">
            <v>243279</v>
          </cell>
          <cell r="G8">
            <v>608792</v>
          </cell>
          <cell r="H8">
            <v>1520125</v>
          </cell>
        </row>
        <row r="9">
          <cell r="B9">
            <v>241568</v>
          </cell>
          <cell r="C9">
            <v>145203</v>
          </cell>
          <cell r="D9">
            <v>88171</v>
          </cell>
          <cell r="E9">
            <v>193112</v>
          </cell>
          <cell r="F9">
            <v>243279</v>
          </cell>
          <cell r="G9">
            <v>608792</v>
          </cell>
          <cell r="H9">
            <v>1520125</v>
          </cell>
        </row>
        <row r="10">
          <cell r="B10">
            <v>0</v>
          </cell>
          <cell r="C10">
            <v>0</v>
          </cell>
          <cell r="D10">
            <v>0</v>
          </cell>
          <cell r="E10">
            <v>0</v>
          </cell>
          <cell r="F10">
            <v>0</v>
          </cell>
          <cell r="G10">
            <v>608792</v>
          </cell>
        </row>
        <row r="11">
          <cell r="B11">
            <v>241568</v>
          </cell>
          <cell r="C11">
            <v>145203</v>
          </cell>
          <cell r="D11">
            <v>88171</v>
          </cell>
          <cell r="E11">
            <v>193112</v>
          </cell>
          <cell r="F11">
            <v>243279</v>
          </cell>
          <cell r="G11">
            <v>0</v>
          </cell>
        </row>
        <row r="12">
          <cell r="B12">
            <v>0</v>
          </cell>
          <cell r="C12">
            <v>0</v>
          </cell>
          <cell r="D12">
            <v>0</v>
          </cell>
          <cell r="E12">
            <v>0</v>
          </cell>
          <cell r="F12">
            <v>0</v>
          </cell>
          <cell r="G12">
            <v>911333</v>
          </cell>
        </row>
        <row r="13">
          <cell r="B13">
            <v>4345.1099999999997</v>
          </cell>
          <cell r="C13">
            <v>419.69812499999995</v>
          </cell>
          <cell r="D13">
            <v>345.63375000000002</v>
          </cell>
          <cell r="E13">
            <v>32.588324999999998</v>
          </cell>
          <cell r="F13">
            <v>50.363775000000004</v>
          </cell>
          <cell r="G13">
            <v>45.42615</v>
          </cell>
        </row>
        <row r="14">
          <cell r="B14">
            <v>3573.9</v>
          </cell>
          <cell r="C14">
            <v>345.20625000000001</v>
          </cell>
          <cell r="D14">
            <v>284.28750000000002</v>
          </cell>
          <cell r="E14">
            <v>26.80425</v>
          </cell>
          <cell r="F14">
            <v>41.424750000000003</v>
          </cell>
          <cell r="G14">
            <v>37.363500000000002</v>
          </cell>
        </row>
        <row r="15">
          <cell r="B15">
            <v>4356</v>
          </cell>
          <cell r="C15">
            <v>420.75</v>
          </cell>
          <cell r="D15">
            <v>346.5</v>
          </cell>
          <cell r="E15">
            <v>32.67</v>
          </cell>
          <cell r="F15">
            <v>50.49</v>
          </cell>
          <cell r="G15">
            <v>45.54</v>
          </cell>
        </row>
        <row r="16">
          <cell r="B16">
            <v>4356</v>
          </cell>
          <cell r="C16">
            <v>420.75</v>
          </cell>
          <cell r="D16">
            <v>346.5</v>
          </cell>
          <cell r="E16">
            <v>32.67</v>
          </cell>
          <cell r="F16">
            <v>50.49</v>
          </cell>
          <cell r="G16">
            <v>45.54</v>
          </cell>
        </row>
        <row r="17">
          <cell r="B17">
            <v>4138.2</v>
          </cell>
          <cell r="C17">
            <v>399.71249999999998</v>
          </cell>
          <cell r="D17">
            <v>329.17500000000001</v>
          </cell>
          <cell r="E17">
            <v>31.0365</v>
          </cell>
          <cell r="F17">
            <v>47.965500000000006</v>
          </cell>
          <cell r="G17">
            <v>43.262999999999998</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6616.4174999999996</v>
          </cell>
          <cell r="C23">
            <v>493.76249999999999</v>
          </cell>
          <cell r="D23">
            <v>518.45062499999995</v>
          </cell>
          <cell r="E23">
            <v>42.463574999999999</v>
          </cell>
          <cell r="F23">
            <v>59.251499999999993</v>
          </cell>
          <cell r="G23">
            <v>54.313874999999996</v>
          </cell>
        </row>
        <row r="24">
          <cell r="B24">
            <v>6331.5</v>
          </cell>
          <cell r="C24">
            <v>472.5</v>
          </cell>
          <cell r="D24">
            <v>496.125</v>
          </cell>
          <cell r="E24">
            <v>40.634999999999998</v>
          </cell>
          <cell r="F24">
            <v>56.7</v>
          </cell>
          <cell r="G24">
            <v>51.975000000000001</v>
          </cell>
        </row>
        <row r="25">
          <cell r="B25">
            <v>6633</v>
          </cell>
          <cell r="C25">
            <v>495</v>
          </cell>
          <cell r="D25">
            <v>519.75</v>
          </cell>
          <cell r="E25">
            <v>42.57</v>
          </cell>
          <cell r="F25">
            <v>59.4</v>
          </cell>
          <cell r="G25">
            <v>54.45</v>
          </cell>
        </row>
        <row r="26">
          <cell r="B26">
            <v>6964.65</v>
          </cell>
          <cell r="C26">
            <v>519.75</v>
          </cell>
          <cell r="D26">
            <v>545.73749999999995</v>
          </cell>
          <cell r="E26">
            <v>44.698500000000003</v>
          </cell>
          <cell r="F26">
            <v>62.37</v>
          </cell>
          <cell r="G26">
            <v>57.172499999999999</v>
          </cell>
        </row>
        <row r="27">
          <cell r="B27">
            <v>7296.3</v>
          </cell>
          <cell r="C27">
            <v>544.5</v>
          </cell>
          <cell r="D27">
            <v>571.72500000000002</v>
          </cell>
          <cell r="E27">
            <v>46.826999999999998</v>
          </cell>
          <cell r="F27">
            <v>65.34</v>
          </cell>
          <cell r="G27">
            <v>59.895000000000003</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86999880</v>
          </cell>
          <cell r="C33">
            <v>4639986</v>
          </cell>
          <cell r="D33">
            <v>4639999</v>
          </cell>
          <cell r="E33">
            <v>700000.16</v>
          </cell>
          <cell r="F33">
            <v>1400000</v>
          </cell>
          <cell r="G33">
            <v>3700000</v>
          </cell>
          <cell r="H33">
            <v>8487826</v>
          </cell>
        </row>
        <row r="34">
          <cell r="B34">
            <v>115999928</v>
          </cell>
          <cell r="C34">
            <v>5300009</v>
          </cell>
          <cell r="D34">
            <v>5300008</v>
          </cell>
          <cell r="E34">
            <v>730001.08</v>
          </cell>
          <cell r="F34">
            <v>1290000</v>
          </cell>
          <cell r="G34">
            <v>4110000</v>
          </cell>
          <cell r="H34">
            <v>9279049</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12.9</v>
          </cell>
          <cell r="D47">
            <v>7.1</v>
          </cell>
          <cell r="E47">
            <v>0.67</v>
          </cell>
          <cell r="F47">
            <v>0.79</v>
          </cell>
          <cell r="G47">
            <v>1</v>
          </cell>
        </row>
        <row r="48">
          <cell r="B48">
            <v>89</v>
          </cell>
          <cell r="C48">
            <v>13.2</v>
          </cell>
          <cell r="D48">
            <v>7.2</v>
          </cell>
          <cell r="E48">
            <v>0.66</v>
          </cell>
          <cell r="F48">
            <v>0.79</v>
          </cell>
          <cell r="G48">
            <v>1</v>
          </cell>
        </row>
        <row r="49">
          <cell r="B49">
            <v>88</v>
          </cell>
          <cell r="C49">
            <v>13</v>
          </cell>
          <cell r="D49">
            <v>7</v>
          </cell>
          <cell r="E49">
            <v>0.68</v>
          </cell>
          <cell r="F49">
            <v>0.8</v>
          </cell>
          <cell r="G49">
            <v>1</v>
          </cell>
        </row>
        <row r="50">
          <cell r="B50">
            <v>87</v>
          </cell>
          <cell r="C50">
            <v>12.8</v>
          </cell>
          <cell r="D50">
            <v>7</v>
          </cell>
          <cell r="E50">
            <v>0.69</v>
          </cell>
          <cell r="F50">
            <v>0.82</v>
          </cell>
          <cell r="G50">
            <v>1</v>
          </cell>
        </row>
        <row r="51">
          <cell r="B51">
            <v>6.3772727272727314</v>
          </cell>
          <cell r="C51">
            <v>5.9446153846153926</v>
          </cell>
          <cell r="D51">
            <v>7.6000000000000068</v>
          </cell>
          <cell r="E51">
            <v>9.1823529411764646</v>
          </cell>
          <cell r="F51">
            <v>10.29</v>
          </cell>
          <cell r="G51">
            <v>7.6</v>
          </cell>
        </row>
        <row r="52">
          <cell r="B52">
            <v>21437641.702949591</v>
          </cell>
          <cell r="C52">
            <v>4216866.8412834555</v>
          </cell>
          <cell r="D52">
            <v>13002996.399383962</v>
          </cell>
          <cell r="E52">
            <v>7638638.4946460128</v>
          </cell>
          <cell r="F52">
            <v>2530858.2881405056</v>
          </cell>
          <cell r="G52">
            <v>0</v>
          </cell>
          <cell r="H52">
            <v>0</v>
          </cell>
          <cell r="I52">
            <v>0</v>
          </cell>
          <cell r="J52">
            <v>0</v>
          </cell>
          <cell r="K52">
            <v>0</v>
          </cell>
        </row>
        <row r="53">
          <cell r="B53">
            <v>25959545</v>
          </cell>
          <cell r="C53">
            <v>26193582</v>
          </cell>
          <cell r="D53">
            <v>30208724</v>
          </cell>
          <cell r="E53">
            <v>25626874</v>
          </cell>
          <cell r="F53">
            <v>29730212</v>
          </cell>
          <cell r="G53">
            <v>0</v>
          </cell>
          <cell r="H53">
            <v>0</v>
          </cell>
          <cell r="I53">
            <v>0</v>
          </cell>
          <cell r="J53">
            <v>0</v>
          </cell>
          <cell r="K53">
            <v>0</v>
          </cell>
        </row>
        <row r="54">
          <cell r="B54">
            <v>3482681</v>
          </cell>
          <cell r="C54">
            <v>649377</v>
          </cell>
          <cell r="D54">
            <v>2345897</v>
          </cell>
          <cell r="E54">
            <v>3453860</v>
          </cell>
          <cell r="F54">
            <v>698100</v>
          </cell>
          <cell r="G54">
            <v>0</v>
          </cell>
          <cell r="H54">
            <v>0</v>
          </cell>
          <cell r="I54">
            <v>0</v>
          </cell>
          <cell r="J54">
            <v>0</v>
          </cell>
          <cell r="K54">
            <v>0</v>
          </cell>
        </row>
        <row r="55">
          <cell r="B55">
            <v>1713899</v>
          </cell>
          <cell r="C55">
            <v>4156717</v>
          </cell>
          <cell r="D55">
            <v>1435344</v>
          </cell>
          <cell r="E55">
            <v>4965544</v>
          </cell>
          <cell r="F55">
            <v>5248926</v>
          </cell>
          <cell r="G55">
            <v>0</v>
          </cell>
          <cell r="H55">
            <v>0</v>
          </cell>
          <cell r="I55">
            <v>0</v>
          </cell>
          <cell r="J55">
            <v>0</v>
          </cell>
          <cell r="K55">
            <v>0</v>
          </cell>
        </row>
        <row r="56">
          <cell r="B56">
            <v>5196580</v>
          </cell>
          <cell r="C56">
            <v>4806094</v>
          </cell>
          <cell r="D56">
            <v>3781241</v>
          </cell>
          <cell r="E56">
            <v>8419404</v>
          </cell>
          <cell r="F56">
            <v>5947026</v>
          </cell>
          <cell r="G56">
            <v>0</v>
          </cell>
          <cell r="H56">
            <v>0</v>
          </cell>
          <cell r="I56">
            <v>0</v>
          </cell>
          <cell r="J56">
            <v>0</v>
          </cell>
          <cell r="K56">
            <v>0</v>
          </cell>
        </row>
        <row r="57">
          <cell r="B57">
            <v>2060818</v>
          </cell>
          <cell r="C57">
            <v>2193149</v>
          </cell>
          <cell r="D57">
            <v>2111642</v>
          </cell>
          <cell r="E57">
            <v>2259110</v>
          </cell>
          <cell r="F57">
            <v>2167687</v>
          </cell>
          <cell r="G57">
            <v>320252</v>
          </cell>
          <cell r="H57">
            <v>320252</v>
          </cell>
          <cell r="I57">
            <v>320252</v>
          </cell>
          <cell r="J57">
            <v>320252</v>
          </cell>
          <cell r="K57">
            <v>320252</v>
          </cell>
        </row>
        <row r="58">
          <cell r="B58">
            <v>4839281</v>
          </cell>
          <cell r="C58">
            <v>5190778</v>
          </cell>
          <cell r="D58">
            <v>5339280</v>
          </cell>
          <cell r="E58">
            <v>5021661</v>
          </cell>
          <cell r="F58">
            <v>5066910</v>
          </cell>
          <cell r="G58">
            <v>4055901</v>
          </cell>
          <cell r="H58">
            <v>2758012</v>
          </cell>
          <cell r="I58">
            <v>2595776</v>
          </cell>
          <cell r="J58">
            <v>3569191</v>
          </cell>
          <cell r="K58">
            <v>3893664</v>
          </cell>
        </row>
        <row r="59">
          <cell r="B59">
            <v>6423299</v>
          </cell>
          <cell r="C59">
            <v>5770235</v>
          </cell>
          <cell r="D59">
            <v>6423299</v>
          </cell>
          <cell r="E59">
            <v>6260297</v>
          </cell>
          <cell r="F59">
            <v>6994432</v>
          </cell>
          <cell r="G59">
            <v>3244720</v>
          </cell>
          <cell r="H59">
            <v>3893664</v>
          </cell>
          <cell r="I59">
            <v>3569191</v>
          </cell>
          <cell r="J59">
            <v>2595776</v>
          </cell>
          <cell r="K59">
            <v>2758012</v>
          </cell>
        </row>
        <row r="60">
          <cell r="B60">
            <v>11262580</v>
          </cell>
          <cell r="C60">
            <v>10961013</v>
          </cell>
          <cell r="D60">
            <v>11762579</v>
          </cell>
          <cell r="E60">
            <v>11281958</v>
          </cell>
          <cell r="F60">
            <v>12061342</v>
          </cell>
          <cell r="G60">
            <v>7300621</v>
          </cell>
          <cell r="H60">
            <v>6651676</v>
          </cell>
          <cell r="I60">
            <v>6164967</v>
          </cell>
          <cell r="J60">
            <v>6164967</v>
          </cell>
          <cell r="K60">
            <v>6651676</v>
          </cell>
        </row>
        <row r="61">
          <cell r="B61">
            <v>65917164.702949591</v>
          </cell>
          <cell r="C61">
            <v>48370704.841283455</v>
          </cell>
          <cell r="D61">
            <v>60867182.399383962</v>
          </cell>
          <cell r="E61">
            <v>55225984.494646013</v>
          </cell>
          <cell r="F61">
            <v>52437125.288140506</v>
          </cell>
          <cell r="G61">
            <v>0</v>
          </cell>
          <cell r="H61">
            <v>0</v>
          </cell>
          <cell r="I61">
            <v>0</v>
          </cell>
          <cell r="J61">
            <v>0</v>
          </cell>
          <cell r="K61">
            <v>0</v>
          </cell>
        </row>
        <row r="62">
          <cell r="B62">
            <v>6557130.9964285716</v>
          </cell>
          <cell r="C62">
            <v>6919903.1857142858</v>
          </cell>
          <cell r="D62">
            <v>6885583.5678571425</v>
          </cell>
          <cell r="E62">
            <v>6843450.8071428575</v>
          </cell>
          <cell r="F62">
            <v>6203165.8892857144</v>
          </cell>
          <cell r="G62">
            <v>0</v>
          </cell>
          <cell r="H62">
            <v>0</v>
          </cell>
          <cell r="I62">
            <v>0</v>
          </cell>
          <cell r="J62">
            <v>0</v>
          </cell>
          <cell r="K62">
            <v>0</v>
          </cell>
        </row>
        <row r="63">
          <cell r="B63">
            <v>2212278</v>
          </cell>
          <cell r="C63">
            <v>574206</v>
          </cell>
          <cell r="D63">
            <v>2634310</v>
          </cell>
          <cell r="E63">
            <v>775400</v>
          </cell>
          <cell r="F63">
            <v>2072504</v>
          </cell>
          <cell r="G63">
            <v>-2817638</v>
          </cell>
          <cell r="H63">
            <v>-2429380</v>
          </cell>
          <cell r="I63">
            <v>-1756555</v>
          </cell>
          <cell r="J63">
            <v>-1602446</v>
          </cell>
          <cell r="K63">
            <v>-2151051</v>
          </cell>
        </row>
        <row r="64">
          <cell r="B64">
            <v>23595445</v>
          </cell>
          <cell r="C64">
            <v>25453145</v>
          </cell>
          <cell r="D64">
            <v>28283895</v>
          </cell>
          <cell r="E64">
            <v>25080506</v>
          </cell>
          <cell r="F64">
            <v>28994306</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32552310.706521019</v>
          </cell>
          <cell r="C66">
            <v>14423450.655569162</v>
          </cell>
          <cell r="D66">
            <v>22063393.831526823</v>
          </cell>
          <cell r="E66">
            <v>21526627.687503159</v>
          </cell>
          <cell r="F66">
            <v>14167149.398854796</v>
          </cell>
          <cell r="G66">
            <v>15052090</v>
          </cell>
          <cell r="H66">
            <v>15805763</v>
          </cell>
          <cell r="I66">
            <v>17111831</v>
          </cell>
          <cell r="J66">
            <v>17411998</v>
          </cell>
          <cell r="K66">
            <v>16346048</v>
          </cell>
        </row>
        <row r="67">
          <cell r="B67">
            <v>65917164.702949591</v>
          </cell>
          <cell r="C67">
            <v>48370704.841283455</v>
          </cell>
          <cell r="D67">
            <v>60867182.399383962</v>
          </cell>
          <cell r="E67">
            <v>55225984.494646013</v>
          </cell>
          <cell r="F67">
            <v>52437125.288140506</v>
          </cell>
          <cell r="G67">
            <v>0</v>
          </cell>
          <cell r="H67">
            <v>0</v>
          </cell>
          <cell r="I67">
            <v>0</v>
          </cell>
          <cell r="J67">
            <v>0</v>
          </cell>
          <cell r="K67">
            <v>0</v>
          </cell>
        </row>
        <row r="68">
          <cell r="B68">
            <v>3000000</v>
          </cell>
          <cell r="C68">
            <v>0</v>
          </cell>
          <cell r="D68">
            <v>3000000</v>
          </cell>
          <cell r="E68">
            <v>3000000</v>
          </cell>
          <cell r="F68">
            <v>3000000</v>
          </cell>
          <cell r="G68">
            <v>0</v>
          </cell>
          <cell r="H68">
            <v>0</v>
          </cell>
          <cell r="I68">
            <v>0</v>
          </cell>
          <cell r="J68">
            <v>0</v>
          </cell>
          <cell r="K68">
            <v>0</v>
          </cell>
        </row>
        <row r="69">
          <cell r="B69">
            <v>31115907.391561847</v>
          </cell>
          <cell r="C69">
            <v>31452142.8614619</v>
          </cell>
          <cell r="D69">
            <v>36276930.1554638</v>
          </cell>
          <cell r="E69">
            <v>30751679.158472851</v>
          </cell>
          <cell r="F69">
            <v>35448700.246309951</v>
          </cell>
          <cell r="G69">
            <v>0</v>
          </cell>
          <cell r="H69">
            <v>0</v>
          </cell>
          <cell r="I69">
            <v>0</v>
          </cell>
          <cell r="J69">
            <v>0</v>
          </cell>
          <cell r="K69">
            <v>0</v>
          </cell>
        </row>
        <row r="70">
          <cell r="B70">
            <v>4294420.5769901276</v>
          </cell>
          <cell r="C70">
            <v>1114634.9524283186</v>
          </cell>
          <cell r="D70">
            <v>5113661.0930527709</v>
          </cell>
          <cell r="E70">
            <v>1505188.7077677064</v>
          </cell>
          <cell r="F70">
            <v>4023096.7564079612</v>
          </cell>
          <cell r="G70">
            <v>-92883</v>
          </cell>
          <cell r="H70">
            <v>-87462</v>
          </cell>
          <cell r="I70">
            <v>-83396</v>
          </cell>
          <cell r="J70">
            <v>-83396</v>
          </cell>
          <cell r="K70">
            <v>-87462</v>
          </cell>
        </row>
        <row r="71">
          <cell r="B71">
            <v>0.81807389671984743</v>
          </cell>
          <cell r="C71">
            <v>1.0718558790967916</v>
          </cell>
          <cell r="D71">
            <v>1.0957437829271384</v>
          </cell>
          <cell r="E71">
            <v>1.0798213069072875</v>
          </cell>
          <cell r="F71">
            <v>0.93450513434893512</v>
          </cell>
          <cell r="G71">
            <v>0</v>
          </cell>
          <cell r="H71">
            <v>0</v>
          </cell>
          <cell r="I71">
            <v>0</v>
          </cell>
          <cell r="J71">
            <v>0</v>
          </cell>
          <cell r="K71">
            <v>0</v>
          </cell>
        </row>
        <row r="72">
          <cell r="B72">
            <v>0.94024843601365515</v>
          </cell>
          <cell r="C72">
            <v>1.0761460405311569</v>
          </cell>
          <cell r="D72">
            <v>0.92868384423253958</v>
          </cell>
          <cell r="E72">
            <v>0.98576959864844593</v>
          </cell>
          <cell r="F72">
            <v>1.0691520805742021</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50000</v>
          </cell>
        </row>
        <row r="80">
          <cell r="B80">
            <v>50000</v>
          </cell>
        </row>
        <row r="81">
          <cell r="B81">
            <v>0</v>
          </cell>
        </row>
        <row r="82">
          <cell r="B82">
            <v>0</v>
          </cell>
        </row>
        <row r="83">
          <cell r="B83">
            <v>0</v>
          </cell>
        </row>
        <row r="84">
          <cell r="B84">
            <v>0</v>
          </cell>
        </row>
        <row r="85">
          <cell r="B85">
            <v>49146</v>
          </cell>
        </row>
        <row r="86">
          <cell r="B86">
            <v>25020</v>
          </cell>
        </row>
        <row r="87">
          <cell r="B87">
            <v>18400</v>
          </cell>
        </row>
        <row r="88">
          <cell r="B88">
            <v>30095</v>
          </cell>
        </row>
        <row r="89">
          <cell r="B89">
            <v>34697</v>
          </cell>
        </row>
        <row r="90">
          <cell r="B90">
            <v>94263</v>
          </cell>
        </row>
        <row r="91">
          <cell r="B91">
            <v>49146</v>
          </cell>
        </row>
        <row r="92">
          <cell r="B92">
            <v>25020</v>
          </cell>
        </row>
        <row r="93">
          <cell r="B93">
            <v>18400</v>
          </cell>
        </row>
        <row r="94">
          <cell r="B94">
            <v>30095</v>
          </cell>
        </row>
        <row r="95">
          <cell r="B95">
            <v>34697</v>
          </cell>
        </row>
        <row r="96">
          <cell r="B96">
            <v>94263</v>
          </cell>
        </row>
        <row r="97">
          <cell r="B97">
            <v>0</v>
          </cell>
        </row>
        <row r="98">
          <cell r="B98">
            <v>0</v>
          </cell>
        </row>
        <row r="99">
          <cell r="B99">
            <v>0</v>
          </cell>
        </row>
        <row r="100">
          <cell r="B100">
            <v>0</v>
          </cell>
        </row>
        <row r="101">
          <cell r="B101">
            <v>0</v>
          </cell>
        </row>
        <row r="102">
          <cell r="B102">
            <v>0</v>
          </cell>
        </row>
        <row r="103">
          <cell r="B103">
            <v>213544776.06</v>
          </cell>
        </row>
        <row r="104">
          <cell r="B104">
            <v>10500847.087499999</v>
          </cell>
        </row>
        <row r="105">
          <cell r="B105">
            <v>6359661.0000000009</v>
          </cell>
        </row>
        <row r="106">
          <cell r="B106">
            <v>980745.64087499981</v>
          </cell>
        </row>
        <row r="107">
          <cell r="B107">
            <v>1747471.9011750002</v>
          </cell>
        </row>
        <row r="108">
          <cell r="B108">
            <v>4282005.1774500003</v>
          </cell>
        </row>
        <row r="109">
          <cell r="B109">
            <v>1706.5124465486983</v>
          </cell>
        </row>
        <row r="110">
          <cell r="B110">
            <v>267.69842960378497</v>
          </cell>
        </row>
        <row r="111">
          <cell r="B111">
            <v>135.74530824819192</v>
          </cell>
        </row>
        <row r="112">
          <cell r="B112">
            <v>13.594687086967213</v>
          </cell>
        </row>
        <row r="113">
          <cell r="B113">
            <v>15.993749514079074</v>
          </cell>
        </row>
        <row r="114">
          <cell r="B114">
            <v>19.992186892598841</v>
          </cell>
        </row>
        <row r="115">
          <cell r="B115">
            <v>17999960</v>
          </cell>
        </row>
        <row r="116">
          <cell r="B116">
            <v>959998</v>
          </cell>
        </row>
        <row r="117">
          <cell r="B117">
            <v>960001</v>
          </cell>
        </row>
        <row r="118">
          <cell r="B118">
            <v>120000.28</v>
          </cell>
        </row>
        <row r="119">
          <cell r="B119">
            <v>240000</v>
          </cell>
        </row>
        <row r="120">
          <cell r="B120">
            <v>640000</v>
          </cell>
        </row>
        <row r="121">
          <cell r="B121">
            <v>19219029.845399998</v>
          </cell>
        </row>
        <row r="122">
          <cell r="B122">
            <v>724558.44903749984</v>
          </cell>
        </row>
        <row r="123">
          <cell r="B123">
            <v>0</v>
          </cell>
        </row>
        <row r="124">
          <cell r="B124">
            <v>112785.748700625</v>
          </cell>
        </row>
        <row r="125">
          <cell r="B125">
            <v>200959.26863512502</v>
          </cell>
        </row>
        <row r="126">
          <cell r="B126">
            <v>246215.29770337502</v>
          </cell>
        </row>
        <row r="127">
          <cell r="B127">
            <v>52846</v>
          </cell>
        </row>
        <row r="128">
          <cell r="B128">
            <v>33394</v>
          </cell>
        </row>
        <row r="129">
          <cell r="B129">
            <v>20276</v>
          </cell>
        </row>
        <row r="130">
          <cell r="B130">
            <v>34553</v>
          </cell>
        </row>
        <row r="131">
          <cell r="B131">
            <v>47489</v>
          </cell>
        </row>
        <row r="132">
          <cell r="B132">
            <v>122363</v>
          </cell>
        </row>
        <row r="133">
          <cell r="B133">
            <v>52846</v>
          </cell>
        </row>
        <row r="134">
          <cell r="B134">
            <v>33394</v>
          </cell>
        </row>
        <row r="135">
          <cell r="B135">
            <v>20276</v>
          </cell>
        </row>
        <row r="136">
          <cell r="B136">
            <v>34553</v>
          </cell>
        </row>
        <row r="137">
          <cell r="B137">
            <v>47489</v>
          </cell>
        </row>
        <row r="138">
          <cell r="B138">
            <v>122363</v>
          </cell>
        </row>
        <row r="139">
          <cell r="B139">
            <v>0</v>
          </cell>
        </row>
        <row r="140">
          <cell r="B140">
            <v>0</v>
          </cell>
        </row>
        <row r="141">
          <cell r="B141">
            <v>0</v>
          </cell>
        </row>
        <row r="142">
          <cell r="B142">
            <v>0</v>
          </cell>
        </row>
        <row r="143">
          <cell r="B143">
            <v>0</v>
          </cell>
        </row>
        <row r="144">
          <cell r="B144">
            <v>0</v>
          </cell>
        </row>
        <row r="145">
          <cell r="B145">
            <v>349651199.20499998</v>
          </cell>
        </row>
        <row r="146">
          <cell r="B146">
            <v>16488704.924999997</v>
          </cell>
        </row>
        <row r="147">
          <cell r="B147">
            <v>10512104.872500001</v>
          </cell>
        </row>
        <row r="148">
          <cell r="B148">
            <v>1467243.9069749999</v>
          </cell>
        </row>
        <row r="149">
          <cell r="B149">
            <v>2813794.4834999996</v>
          </cell>
        </row>
        <row r="150">
          <cell r="B150">
            <v>6646008.6866249992</v>
          </cell>
        </row>
        <row r="151">
          <cell r="B151">
            <v>2537.6437998223282</v>
          </cell>
        </row>
        <row r="152">
          <cell r="B152">
            <v>367.07919770102581</v>
          </cell>
        </row>
        <row r="153">
          <cell r="B153">
            <v>201.85802953132156</v>
          </cell>
        </row>
        <row r="154">
          <cell r="B154">
            <v>19.40506572589981</v>
          </cell>
        </row>
        <row r="155">
          <cell r="B155">
            <v>22.829489089293894</v>
          </cell>
        </row>
        <row r="156">
          <cell r="B156">
            <v>28.236861361617368</v>
          </cell>
        </row>
        <row r="157">
          <cell r="B157">
            <v>23999976</v>
          </cell>
        </row>
        <row r="158">
          <cell r="B158">
            <v>1200004</v>
          </cell>
        </row>
        <row r="159">
          <cell r="B159">
            <v>1200003</v>
          </cell>
        </row>
        <row r="160">
          <cell r="B160">
            <v>120000.28</v>
          </cell>
        </row>
        <row r="161">
          <cell r="B161">
            <v>240000</v>
          </cell>
        </row>
        <row r="162">
          <cell r="B162">
            <v>660000</v>
          </cell>
        </row>
        <row r="163">
          <cell r="B163">
            <v>31468607.928449996</v>
          </cell>
        </row>
        <row r="164">
          <cell r="B164">
            <v>0</v>
          </cell>
        </row>
        <row r="165">
          <cell r="B165">
            <v>967113.64827000001</v>
          </cell>
        </row>
        <row r="166">
          <cell r="B166">
            <v>168733.049302125</v>
          </cell>
        </row>
        <row r="167">
          <cell r="B167">
            <v>323586.36560249998</v>
          </cell>
        </row>
        <row r="168">
          <cell r="B168">
            <v>0</v>
          </cell>
        </row>
        <row r="169">
          <cell r="B169">
            <v>3</v>
          </cell>
        </row>
        <row r="170">
          <cell r="B170">
            <v>6</v>
          </cell>
        </row>
        <row r="171">
          <cell r="B171">
            <v>273143</v>
          </cell>
        </row>
        <row r="172">
          <cell r="B172">
            <v>8593717.3499999996</v>
          </cell>
        </row>
        <row r="173">
          <cell r="B173">
            <v>26406282.600000001</v>
          </cell>
        </row>
        <row r="174">
          <cell r="B174">
            <v>306284</v>
          </cell>
        </row>
        <row r="175">
          <cell r="B175">
            <v>8593717.3499999996</v>
          </cell>
        </row>
        <row r="176">
          <cell r="B176">
            <v>29571774.899999999</v>
          </cell>
        </row>
        <row r="177">
          <cell r="B177">
            <v>302455</v>
          </cell>
        </row>
        <row r="178">
          <cell r="B178">
            <v>8576066.9699999988</v>
          </cell>
        </row>
        <row r="179">
          <cell r="B179">
            <v>28806039.149999999</v>
          </cell>
        </row>
        <row r="180">
          <cell r="B180">
            <v>299914</v>
          </cell>
        </row>
        <row r="181">
          <cell r="B181">
            <v>1813478</v>
          </cell>
        </row>
        <row r="182">
          <cell r="B182">
            <v>6300784</v>
          </cell>
        </row>
        <row r="183">
          <cell r="B183">
            <v>299914</v>
          </cell>
        </row>
        <row r="184">
          <cell r="B184">
            <v>1813478</v>
          </cell>
        </row>
        <row r="185">
          <cell r="B185">
            <v>6300784</v>
          </cell>
        </row>
        <row r="186">
          <cell r="B186">
            <v>321165</v>
          </cell>
        </row>
        <row r="187">
          <cell r="B187">
            <v>1855980</v>
          </cell>
        </row>
        <row r="188">
          <cell r="B188">
            <v>6679249</v>
          </cell>
        </row>
        <row r="189">
          <cell r="B189">
            <v>0</v>
          </cell>
        </row>
        <row r="190">
          <cell r="B190">
            <v>0</v>
          </cell>
        </row>
        <row r="191">
          <cell r="B191">
            <v>0</v>
          </cell>
        </row>
        <row r="192">
          <cell r="B192">
            <v>190254</v>
          </cell>
        </row>
        <row r="193">
          <cell r="B193">
            <v>24378767</v>
          </cell>
        </row>
        <row r="194">
          <cell r="B194">
            <v>128.13800811296647</v>
          </cell>
        </row>
        <row r="195">
          <cell r="B195">
            <v>0</v>
          </cell>
        </row>
        <row r="196">
          <cell r="B196">
            <v>0</v>
          </cell>
        </row>
        <row r="197">
          <cell r="B197">
            <v>0</v>
          </cell>
        </row>
        <row r="198">
          <cell r="B198">
            <v>0</v>
          </cell>
        </row>
        <row r="199">
          <cell r="B199">
            <v>0</v>
          </cell>
        </row>
        <row r="200">
          <cell r="B200">
            <v>0</v>
          </cell>
        </row>
        <row r="201">
          <cell r="B201">
            <v>63348</v>
          </cell>
        </row>
        <row r="202">
          <cell r="B202">
            <v>1713899</v>
          </cell>
        </row>
        <row r="203">
          <cell r="B203">
            <v>27.055295851477425</v>
          </cell>
        </row>
        <row r="204">
          <cell r="B204">
            <v>0</v>
          </cell>
        </row>
        <row r="205">
          <cell r="B205">
            <v>0</v>
          </cell>
        </row>
        <row r="206">
          <cell r="B206">
            <v>0</v>
          </cell>
        </row>
        <row r="207">
          <cell r="B207">
            <v>108464</v>
          </cell>
        </row>
        <row r="208">
          <cell r="B208">
            <v>202466</v>
          </cell>
        </row>
        <row r="209">
          <cell r="B209">
            <v>0</v>
          </cell>
        </row>
        <row r="210">
          <cell r="B210">
            <v>0</v>
          </cell>
        </row>
        <row r="211">
          <cell r="B211">
            <v>531468</v>
          </cell>
        </row>
        <row r="212">
          <cell r="B212">
            <v>686939</v>
          </cell>
        </row>
        <row r="213">
          <cell r="B213">
            <v>31115907.391561847</v>
          </cell>
        </row>
        <row r="214">
          <cell r="B214">
            <v>413560</v>
          </cell>
        </row>
        <row r="215">
          <cell r="B215">
            <v>0</v>
          </cell>
        </row>
        <row r="216">
          <cell r="B216">
            <v>31529467.391561847</v>
          </cell>
        </row>
        <row r="217">
          <cell r="B217">
            <v>13004718</v>
          </cell>
        </row>
        <row r="218">
          <cell r="B218">
            <v>842398</v>
          </cell>
        </row>
        <row r="219">
          <cell r="B219">
            <v>3204940</v>
          </cell>
        </row>
        <row r="220">
          <cell r="B220">
            <v>734110</v>
          </cell>
        </row>
        <row r="221">
          <cell r="B221">
            <v>2500000</v>
          </cell>
        </row>
        <row r="222">
          <cell r="B222">
            <v>525984</v>
          </cell>
        </row>
        <row r="223">
          <cell r="B223">
            <v>136235</v>
          </cell>
        </row>
        <row r="224">
          <cell r="B224">
            <v>0</v>
          </cell>
        </row>
        <row r="225">
          <cell r="B225">
            <v>0</v>
          </cell>
        </row>
        <row r="226">
          <cell r="B226">
            <v>1600000</v>
          </cell>
        </row>
        <row r="227">
          <cell r="B227">
            <v>160000</v>
          </cell>
        </row>
        <row r="228">
          <cell r="B228">
            <v>0</v>
          </cell>
        </row>
        <row r="229">
          <cell r="B229">
            <v>228598</v>
          </cell>
        </row>
        <row r="230">
          <cell r="B230">
            <v>2085785.8145717182</v>
          </cell>
        </row>
        <row r="231">
          <cell r="B231">
            <v>25022768.81457172</v>
          </cell>
        </row>
        <row r="232">
          <cell r="B232">
            <v>6506698.5769901276</v>
          </cell>
        </row>
        <row r="233">
          <cell r="B233">
            <v>2212278</v>
          </cell>
        </row>
        <row r="234">
          <cell r="B234">
            <v>4294420.5769901276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67104621</v>
          </cell>
        </row>
        <row r="244">
          <cell r="B244">
            <v>43509176</v>
          </cell>
        </row>
        <row r="245">
          <cell r="B245">
            <v>60000</v>
          </cell>
        </row>
        <row r="246">
          <cell r="B246">
            <v>0</v>
          </cell>
        </row>
        <row r="247">
          <cell r="B247">
            <v>3.6</v>
          </cell>
        </row>
        <row r="248">
          <cell r="B248">
            <v>3.6</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13.60582053528624</v>
          </cell>
        </row>
        <row r="261">
          <cell r="B261">
            <v>20.796939267977518</v>
          </cell>
        </row>
        <row r="262">
          <cell r="B262">
            <v>88</v>
          </cell>
        </row>
        <row r="263">
          <cell r="B263">
            <v>87</v>
          </cell>
        </row>
        <row r="264">
          <cell r="B264">
            <v>302455</v>
          </cell>
        </row>
        <row r="265">
          <cell r="B265">
            <v>321165</v>
          </cell>
        </row>
        <row r="266">
          <cell r="B266">
            <v>3</v>
          </cell>
        </row>
        <row r="267">
          <cell r="B267">
            <v>6</v>
          </cell>
        </row>
        <row r="268">
          <cell r="B268">
            <v>725892</v>
          </cell>
        </row>
        <row r="269">
          <cell r="B269">
            <v>963495</v>
          </cell>
        </row>
        <row r="270">
          <cell r="B270">
            <v>3369188.6342171021</v>
          </cell>
        </row>
        <row r="271">
          <cell r="B271">
            <v>0.53711967648280823</v>
          </cell>
        </row>
        <row r="272">
          <cell r="B272">
            <v>0.81105122908373772</v>
          </cell>
        </row>
        <row r="273">
          <cell r="B273">
            <v>0.47550707839290512</v>
          </cell>
        </row>
        <row r="274">
          <cell r="B274">
            <v>0.45701239555758122</v>
          </cell>
        </row>
        <row r="275">
          <cell r="B275">
            <v>0.4993423347000287</v>
          </cell>
        </row>
        <row r="276">
          <cell r="B276">
            <v>0.45538398287141174</v>
          </cell>
        </row>
        <row r="277">
          <cell r="B277">
            <v>4651543.5769901276</v>
          </cell>
        </row>
        <row r="278">
          <cell r="B278">
            <v>0.7032435174550925</v>
          </cell>
        </row>
        <row r="279">
          <cell r="B279">
            <v>0.41288489299865139</v>
          </cell>
        </row>
        <row r="280">
          <cell r="B280">
            <v>0.58711510700134861</v>
          </cell>
        </row>
        <row r="281">
          <cell r="B281">
            <v>6.0191999999999996E-2</v>
          </cell>
        </row>
        <row r="282">
          <cell r="B282">
            <v>0.11054865276182639</v>
          </cell>
        </row>
        <row r="283">
          <cell r="B283">
            <v>23595445</v>
          </cell>
        </row>
        <row r="284">
          <cell r="B284">
            <v>33552310.706521019</v>
          </cell>
        </row>
        <row r="285">
          <cell r="B285">
            <v>1282354.9427730255</v>
          </cell>
        </row>
        <row r="286">
          <cell r="B286">
            <v>3000000</v>
          </cell>
        </row>
        <row r="287">
          <cell r="B287">
            <v>0</v>
          </cell>
        </row>
        <row r="288">
          <cell r="B288">
            <v>0</v>
          </cell>
        </row>
        <row r="289">
          <cell r="B289">
            <v>3369188.6342171021</v>
          </cell>
        </row>
        <row r="290">
          <cell r="B290">
            <v>8.9757151574489449E-2</v>
          </cell>
        </row>
        <row r="291">
          <cell r="B291">
            <v>0.32558014007604147</v>
          </cell>
        </row>
      </sheetData>
      <sheetData sheetId="26">
        <row r="3">
          <cell r="B3">
            <v>286111</v>
          </cell>
          <cell r="C3">
            <v>147156</v>
          </cell>
          <cell r="D3">
            <v>105715</v>
          </cell>
          <cell r="E3">
            <v>201623</v>
          </cell>
          <cell r="F3">
            <v>225010</v>
          </cell>
          <cell r="G3">
            <v>572638</v>
          </cell>
          <cell r="H3">
            <v>1538253</v>
          </cell>
        </row>
        <row r="4">
          <cell r="B4">
            <v>286111</v>
          </cell>
          <cell r="C4">
            <v>147156</v>
          </cell>
          <cell r="D4">
            <v>105715</v>
          </cell>
          <cell r="E4">
            <v>201623</v>
          </cell>
          <cell r="F4">
            <v>225010</v>
          </cell>
          <cell r="G4">
            <v>572638</v>
          </cell>
          <cell r="H4">
            <v>1538253</v>
          </cell>
        </row>
        <row r="5">
          <cell r="B5">
            <v>0</v>
          </cell>
          <cell r="C5">
            <v>0</v>
          </cell>
          <cell r="D5">
            <v>105715</v>
          </cell>
          <cell r="E5">
            <v>0</v>
          </cell>
          <cell r="F5">
            <v>0</v>
          </cell>
          <cell r="G5">
            <v>0</v>
          </cell>
        </row>
        <row r="6">
          <cell r="B6">
            <v>286111</v>
          </cell>
          <cell r="C6">
            <v>147156</v>
          </cell>
          <cell r="D6">
            <v>0</v>
          </cell>
          <cell r="E6">
            <v>201623</v>
          </cell>
          <cell r="F6">
            <v>225010</v>
          </cell>
          <cell r="G6">
            <v>572638</v>
          </cell>
        </row>
        <row r="7">
          <cell r="B7">
            <v>0</v>
          </cell>
          <cell r="C7">
            <v>0</v>
          </cell>
          <cell r="D7">
            <v>1432538</v>
          </cell>
          <cell r="E7">
            <v>0</v>
          </cell>
          <cell r="F7">
            <v>0</v>
          </cell>
          <cell r="G7">
            <v>0</v>
          </cell>
        </row>
        <row r="8">
          <cell r="B8">
            <v>244704</v>
          </cell>
          <cell r="C8">
            <v>144871</v>
          </cell>
          <cell r="D8">
            <v>87550</v>
          </cell>
          <cell r="E8">
            <v>195474</v>
          </cell>
          <cell r="F8">
            <v>244328</v>
          </cell>
          <cell r="G8">
            <v>620103</v>
          </cell>
          <cell r="H8">
            <v>1537030</v>
          </cell>
        </row>
        <row r="9">
          <cell r="B9">
            <v>244704</v>
          </cell>
          <cell r="C9">
            <v>144871</v>
          </cell>
          <cell r="D9">
            <v>87550</v>
          </cell>
          <cell r="E9">
            <v>195474</v>
          </cell>
          <cell r="F9">
            <v>244328</v>
          </cell>
          <cell r="G9">
            <v>620103</v>
          </cell>
          <cell r="H9">
            <v>1537030</v>
          </cell>
        </row>
        <row r="10">
          <cell r="B10">
            <v>0</v>
          </cell>
          <cell r="C10">
            <v>0</v>
          </cell>
          <cell r="D10">
            <v>0</v>
          </cell>
          <cell r="E10">
            <v>0</v>
          </cell>
          <cell r="F10">
            <v>0</v>
          </cell>
          <cell r="G10">
            <v>620103</v>
          </cell>
        </row>
        <row r="11">
          <cell r="B11">
            <v>244704</v>
          </cell>
          <cell r="C11">
            <v>144871</v>
          </cell>
          <cell r="D11">
            <v>87550</v>
          </cell>
          <cell r="E11">
            <v>195474</v>
          </cell>
          <cell r="F11">
            <v>244328</v>
          </cell>
          <cell r="G11">
            <v>0</v>
          </cell>
        </row>
        <row r="12">
          <cell r="B12">
            <v>0</v>
          </cell>
          <cell r="C12">
            <v>0</v>
          </cell>
          <cell r="D12">
            <v>0</v>
          </cell>
          <cell r="E12">
            <v>0</v>
          </cell>
          <cell r="F12">
            <v>0</v>
          </cell>
          <cell r="G12">
            <v>916927</v>
          </cell>
        </row>
        <row r="13">
          <cell r="B13">
            <v>4127.8544999999995</v>
          </cell>
          <cell r="C13">
            <v>398.71321874999995</v>
          </cell>
          <cell r="D13">
            <v>328.35206249999993</v>
          </cell>
          <cell r="E13">
            <v>30.958908750000003</v>
          </cell>
          <cell r="F13">
            <v>47.845586249999997</v>
          </cell>
          <cell r="G13">
            <v>43.154842500000001</v>
          </cell>
        </row>
        <row r="14">
          <cell r="B14">
            <v>3931.29</v>
          </cell>
          <cell r="C14">
            <v>379.72687500000001</v>
          </cell>
          <cell r="D14">
            <v>312.71625</v>
          </cell>
          <cell r="E14">
            <v>29.484675000000003</v>
          </cell>
          <cell r="F14">
            <v>45.567225000000008</v>
          </cell>
          <cell r="G14">
            <v>41.099850000000004</v>
          </cell>
        </row>
        <row r="15">
          <cell r="B15">
            <v>4356</v>
          </cell>
          <cell r="C15">
            <v>420.75</v>
          </cell>
          <cell r="D15">
            <v>346.5</v>
          </cell>
          <cell r="E15">
            <v>32.67</v>
          </cell>
          <cell r="F15">
            <v>50.49</v>
          </cell>
          <cell r="G15">
            <v>45.54</v>
          </cell>
        </row>
        <row r="16">
          <cell r="B16">
            <v>4138.2</v>
          </cell>
          <cell r="C16">
            <v>399.71249999999998</v>
          </cell>
          <cell r="D16">
            <v>329.17500000000001</v>
          </cell>
          <cell r="E16">
            <v>31.0365</v>
          </cell>
          <cell r="F16">
            <v>47.965500000000006</v>
          </cell>
          <cell r="G16">
            <v>43.262999999999998</v>
          </cell>
        </row>
        <row r="17">
          <cell r="B17">
            <v>3931.29</v>
          </cell>
          <cell r="C17">
            <v>379.72687500000001</v>
          </cell>
          <cell r="D17">
            <v>312.71625</v>
          </cell>
          <cell r="E17">
            <v>29.484675000000003</v>
          </cell>
          <cell r="F17">
            <v>45.567225000000008</v>
          </cell>
          <cell r="G17">
            <v>41.099850000000004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6285.5966250000001</v>
          </cell>
          <cell r="C23">
            <v>469.07437500000003</v>
          </cell>
          <cell r="D23">
            <v>492.52809374999987</v>
          </cell>
          <cell r="E23">
            <v>40.340396249999998</v>
          </cell>
          <cell r="F23">
            <v>56.288924999999992</v>
          </cell>
          <cell r="G23">
            <v>51.598181249999996</v>
          </cell>
        </row>
        <row r="24">
          <cell r="B24">
            <v>6964.65</v>
          </cell>
          <cell r="C24">
            <v>519.75</v>
          </cell>
          <cell r="D24">
            <v>545.73749999999995</v>
          </cell>
          <cell r="E24">
            <v>44.698500000000003</v>
          </cell>
          <cell r="F24">
            <v>62.37</v>
          </cell>
          <cell r="G24">
            <v>57.172499999999999</v>
          </cell>
        </row>
        <row r="25">
          <cell r="B25">
            <v>6633</v>
          </cell>
          <cell r="C25">
            <v>495</v>
          </cell>
          <cell r="D25">
            <v>519.75</v>
          </cell>
          <cell r="E25">
            <v>42.57</v>
          </cell>
          <cell r="F25">
            <v>59.4</v>
          </cell>
          <cell r="G25">
            <v>54.45</v>
          </cell>
        </row>
        <row r="26">
          <cell r="B26">
            <v>6616.4174999999996</v>
          </cell>
          <cell r="C26">
            <v>493.76249999999999</v>
          </cell>
          <cell r="D26">
            <v>518.45062499999995</v>
          </cell>
          <cell r="E26">
            <v>42.463574999999999</v>
          </cell>
          <cell r="F26">
            <v>59.251499999999993</v>
          </cell>
          <cell r="G26">
            <v>54.313875000000003</v>
          </cell>
        </row>
        <row r="27">
          <cell r="B27">
            <v>6931.4849999999997</v>
          </cell>
          <cell r="C27">
            <v>517.27499999999998</v>
          </cell>
          <cell r="D27">
            <v>543.13874999999996</v>
          </cell>
          <cell r="E27">
            <v>44.485650000000007</v>
          </cell>
          <cell r="F27">
            <v>62.072999999999993</v>
          </cell>
          <cell r="G27">
            <v>56.90025</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86999880</v>
          </cell>
          <cell r="C33">
            <v>4639986</v>
          </cell>
          <cell r="D33">
            <v>4639987.8</v>
          </cell>
          <cell r="E33">
            <v>700000.59</v>
          </cell>
          <cell r="F33">
            <v>1400000.87</v>
          </cell>
          <cell r="G33">
            <v>3700000</v>
          </cell>
          <cell r="H33">
            <v>8534949</v>
          </cell>
        </row>
        <row r="34">
          <cell r="B34">
            <v>115999928</v>
          </cell>
          <cell r="C34">
            <v>5300009</v>
          </cell>
          <cell r="D34">
            <v>5300000.4000000004</v>
          </cell>
          <cell r="E34">
            <v>829998.68</v>
          </cell>
          <cell r="F34">
            <v>1340000.3700000001</v>
          </cell>
          <cell r="G34">
            <v>4460000</v>
          </cell>
          <cell r="H34">
            <v>9888997</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13</v>
          </cell>
          <cell r="D47">
            <v>7</v>
          </cell>
          <cell r="E47">
            <v>0.68</v>
          </cell>
          <cell r="F47">
            <v>0.8</v>
          </cell>
          <cell r="G47">
            <v>1</v>
          </cell>
        </row>
        <row r="48">
          <cell r="B48">
            <v>87</v>
          </cell>
          <cell r="C48">
            <v>12.8</v>
          </cell>
          <cell r="D48">
            <v>7</v>
          </cell>
          <cell r="E48">
            <v>0.69</v>
          </cell>
          <cell r="F48">
            <v>0.82</v>
          </cell>
          <cell r="G48">
            <v>1</v>
          </cell>
        </row>
        <row r="49">
          <cell r="B49">
            <v>88</v>
          </cell>
          <cell r="C49">
            <v>13</v>
          </cell>
          <cell r="D49">
            <v>6.9</v>
          </cell>
          <cell r="E49">
            <v>0.67</v>
          </cell>
          <cell r="F49">
            <v>0.79</v>
          </cell>
          <cell r="G49">
            <v>1</v>
          </cell>
        </row>
        <row r="50">
          <cell r="B50">
            <v>90</v>
          </cell>
          <cell r="C50">
            <v>13</v>
          </cell>
          <cell r="D50">
            <v>6.8</v>
          </cell>
          <cell r="E50">
            <v>0.68</v>
          </cell>
          <cell r="F50">
            <v>0.81</v>
          </cell>
          <cell r="G50">
            <v>1</v>
          </cell>
        </row>
        <row r="51">
          <cell r="B51">
            <v>10.045454545454557</v>
          </cell>
          <cell r="C51">
            <v>7.6000000000000068</v>
          </cell>
          <cell r="D51">
            <v>6.0405797101449332</v>
          </cell>
          <cell r="E51">
            <v>9.2059701492537513</v>
          </cell>
          <cell r="F51">
            <v>10.324050632911398</v>
          </cell>
          <cell r="G51">
            <v>7.6</v>
          </cell>
        </row>
        <row r="52">
          <cell r="B52">
            <v>24975909.218747988</v>
          </cell>
          <cell r="C52">
            <v>4559999.177830562</v>
          </cell>
          <cell r="D52">
            <v>17652623.992828742</v>
          </cell>
          <cell r="E52">
            <v>6932433.9841966331</v>
          </cell>
          <cell r="F52">
            <v>4824493.5331681222</v>
          </cell>
          <cell r="G52">
            <v>0</v>
          </cell>
          <cell r="H52">
            <v>0</v>
          </cell>
          <cell r="I52">
            <v>0</v>
          </cell>
          <cell r="J52">
            <v>0</v>
          </cell>
          <cell r="K52">
            <v>0</v>
          </cell>
        </row>
        <row r="53">
          <cell r="B53">
            <v>23983065</v>
          </cell>
          <cell r="C53">
            <v>28958150</v>
          </cell>
          <cell r="D53">
            <v>28066783</v>
          </cell>
          <cell r="E53">
            <v>30034660</v>
          </cell>
          <cell r="F53">
            <v>28203860</v>
          </cell>
          <cell r="G53">
            <v>0</v>
          </cell>
          <cell r="H53">
            <v>0</v>
          </cell>
          <cell r="I53">
            <v>0</v>
          </cell>
          <cell r="J53">
            <v>0</v>
          </cell>
          <cell r="K53">
            <v>0</v>
          </cell>
        </row>
        <row r="54">
          <cell r="B54">
            <v>3153946</v>
          </cell>
          <cell r="C54">
            <v>709283</v>
          </cell>
          <cell r="D54">
            <v>3197881</v>
          </cell>
          <cell r="E54">
            <v>2550165</v>
          </cell>
          <cell r="F54">
            <v>841236</v>
          </cell>
          <cell r="G54">
            <v>0</v>
          </cell>
          <cell r="H54">
            <v>0</v>
          </cell>
          <cell r="I54">
            <v>0</v>
          </cell>
          <cell r="J54">
            <v>0</v>
          </cell>
          <cell r="K54">
            <v>0</v>
          </cell>
        </row>
        <row r="55">
          <cell r="B55">
            <v>2366366</v>
          </cell>
          <cell r="C55">
            <v>3512819</v>
          </cell>
          <cell r="D55">
            <v>1984300</v>
          </cell>
          <cell r="E55">
            <v>4672250</v>
          </cell>
          <cell r="F55">
            <v>4203887</v>
          </cell>
          <cell r="G55">
            <v>0</v>
          </cell>
          <cell r="H55">
            <v>0</v>
          </cell>
          <cell r="I55">
            <v>0</v>
          </cell>
          <cell r="J55">
            <v>0</v>
          </cell>
          <cell r="K55">
            <v>0</v>
          </cell>
        </row>
        <row r="56">
          <cell r="B56">
            <v>5520312</v>
          </cell>
          <cell r="C56">
            <v>4222102</v>
          </cell>
          <cell r="D56">
            <v>5182181</v>
          </cell>
          <cell r="E56">
            <v>7222415</v>
          </cell>
          <cell r="F56">
            <v>5045123</v>
          </cell>
          <cell r="G56">
            <v>0</v>
          </cell>
          <cell r="H56">
            <v>0</v>
          </cell>
          <cell r="I56">
            <v>0</v>
          </cell>
          <cell r="J56">
            <v>0</v>
          </cell>
          <cell r="K56">
            <v>0</v>
          </cell>
        </row>
        <row r="57">
          <cell r="B57">
            <v>2194326</v>
          </cell>
          <cell r="C57">
            <v>2320043</v>
          </cell>
          <cell r="D57">
            <v>2242611</v>
          </cell>
          <cell r="E57">
            <v>2382705</v>
          </cell>
          <cell r="F57">
            <v>2295852</v>
          </cell>
          <cell r="G57">
            <v>304240</v>
          </cell>
          <cell r="H57">
            <v>304240</v>
          </cell>
          <cell r="I57">
            <v>304240</v>
          </cell>
          <cell r="J57">
            <v>304240</v>
          </cell>
          <cell r="K57">
            <v>304240</v>
          </cell>
        </row>
        <row r="58">
          <cell r="B58">
            <v>4304790</v>
          </cell>
          <cell r="C58">
            <v>5325893</v>
          </cell>
          <cell r="D58">
            <v>5372539</v>
          </cell>
          <cell r="E58">
            <v>5258890</v>
          </cell>
          <cell r="F58">
            <v>5403574</v>
          </cell>
          <cell r="G58">
            <v>4005202</v>
          </cell>
          <cell r="H58">
            <v>2723537</v>
          </cell>
          <cell r="I58">
            <v>2563329</v>
          </cell>
          <cell r="J58">
            <v>3524576</v>
          </cell>
          <cell r="K58">
            <v>3844993</v>
          </cell>
        </row>
        <row r="59">
          <cell r="B59">
            <v>6543008</v>
          </cell>
          <cell r="C59">
            <v>5898107</v>
          </cell>
          <cell r="D59">
            <v>6443008</v>
          </cell>
          <cell r="E59">
            <v>6482043</v>
          </cell>
          <cell r="F59">
            <v>6907002</v>
          </cell>
          <cell r="G59">
            <v>3204161</v>
          </cell>
          <cell r="H59">
            <v>3844993</v>
          </cell>
          <cell r="I59">
            <v>3524576</v>
          </cell>
          <cell r="J59">
            <v>2563329</v>
          </cell>
          <cell r="K59">
            <v>2723537</v>
          </cell>
        </row>
        <row r="60">
          <cell r="B60">
            <v>10847798</v>
          </cell>
          <cell r="C60">
            <v>11224000</v>
          </cell>
          <cell r="D60">
            <v>11815547</v>
          </cell>
          <cell r="E60">
            <v>11740933</v>
          </cell>
          <cell r="F60">
            <v>12310576</v>
          </cell>
          <cell r="G60">
            <v>7209363</v>
          </cell>
          <cell r="H60">
            <v>6568530</v>
          </cell>
          <cell r="I60">
            <v>6087905</v>
          </cell>
          <cell r="J60">
            <v>6087905</v>
          </cell>
          <cell r="K60">
            <v>6568530</v>
          </cell>
        </row>
        <row r="61">
          <cell r="B61">
            <v>67521410.218747988</v>
          </cell>
          <cell r="C61">
            <v>51284294.177830562</v>
          </cell>
          <cell r="D61">
            <v>64959745.992828742</v>
          </cell>
          <cell r="E61">
            <v>58313146.984196633</v>
          </cell>
          <cell r="F61">
            <v>52679904.533168122</v>
          </cell>
          <cell r="G61">
            <v>0</v>
          </cell>
          <cell r="H61">
            <v>0</v>
          </cell>
          <cell r="I61">
            <v>0</v>
          </cell>
          <cell r="J61">
            <v>0</v>
          </cell>
          <cell r="K61">
            <v>0</v>
          </cell>
        </row>
        <row r="62">
          <cell r="B62">
            <v>6267614.6956521738</v>
          </cell>
          <cell r="C62">
            <v>7163191.0543478262</v>
          </cell>
          <cell r="D62">
            <v>7436563.4347826084</v>
          </cell>
          <cell r="E62">
            <v>7205931.1630434785</v>
          </cell>
          <cell r="F62">
            <v>6926425.3695652168</v>
          </cell>
          <cell r="G62">
            <v>0</v>
          </cell>
          <cell r="H62">
            <v>0</v>
          </cell>
          <cell r="I62">
            <v>0</v>
          </cell>
          <cell r="J62">
            <v>0</v>
          </cell>
          <cell r="K62">
            <v>0</v>
          </cell>
        </row>
        <row r="63">
          <cell r="B63">
            <v>3693245</v>
          </cell>
          <cell r="C63">
            <v>2173254</v>
          </cell>
          <cell r="D63">
            <v>4602649</v>
          </cell>
          <cell r="E63">
            <v>2511166</v>
          </cell>
          <cell r="F63">
            <v>3260374</v>
          </cell>
          <cell r="G63">
            <v>-2864272</v>
          </cell>
          <cell r="H63">
            <v>-2473256</v>
          </cell>
          <cell r="I63">
            <v>-1798362</v>
          </cell>
          <cell r="J63">
            <v>-1644253</v>
          </cell>
          <cell r="K63">
            <v>-2194927</v>
          </cell>
        </row>
        <row r="64">
          <cell r="B64">
            <v>24133421</v>
          </cell>
          <cell r="C64">
            <v>26420365</v>
          </cell>
          <cell r="D64">
            <v>29036247</v>
          </cell>
          <cell r="E64">
            <v>25699994</v>
          </cell>
          <cell r="F64">
            <v>28020090</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32427129.523095816</v>
          </cell>
          <cell r="C66">
            <v>14527484.12348273</v>
          </cell>
          <cell r="D66">
            <v>22884286.558046129</v>
          </cell>
          <cell r="E66">
            <v>21896055.821153156</v>
          </cell>
          <cell r="F66">
            <v>13473015.1636029</v>
          </cell>
          <cell r="G66">
            <v>14961563</v>
          </cell>
          <cell r="H66">
            <v>15720590</v>
          </cell>
          <cell r="I66">
            <v>17030673</v>
          </cell>
          <cell r="J66">
            <v>17330840</v>
          </cell>
          <cell r="K66">
            <v>16260875</v>
          </cell>
        </row>
        <row r="67">
          <cell r="B67">
            <v>67521410.218747988</v>
          </cell>
          <cell r="C67">
            <v>51284294.177830562</v>
          </cell>
          <cell r="D67">
            <v>64959745.992828742</v>
          </cell>
          <cell r="E67">
            <v>58313146.984196633</v>
          </cell>
          <cell r="F67">
            <v>52679904.533168122</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28038339.932215206</v>
          </cell>
          <cell r="C69">
            <v>35078358.238909364</v>
          </cell>
          <cell r="D69">
            <v>32840018.364982698</v>
          </cell>
          <cell r="E69">
            <v>36756321.731313452</v>
          </cell>
          <cell r="F69">
            <v>33201488.104605917</v>
          </cell>
          <cell r="G69">
            <v>0</v>
          </cell>
          <cell r="H69">
            <v>0</v>
          </cell>
          <cell r="I69">
            <v>0</v>
          </cell>
          <cell r="J69">
            <v>0</v>
          </cell>
          <cell r="K69">
            <v>0</v>
          </cell>
        </row>
        <row r="70">
          <cell r="B70">
            <v>2874818.8165747933</v>
          </cell>
          <cell r="C70">
            <v>3104033.467913568</v>
          </cell>
          <cell r="D70">
            <v>3820892.7265193053</v>
          </cell>
          <cell r="E70">
            <v>3369428.1336499974</v>
          </cell>
          <cell r="F70">
            <v>2305865.7647481039</v>
          </cell>
          <cell r="G70">
            <v>-90527</v>
          </cell>
          <cell r="H70">
            <v>-85173</v>
          </cell>
          <cell r="I70">
            <v>-81158</v>
          </cell>
          <cell r="J70">
            <v>-81158</v>
          </cell>
          <cell r="K70">
            <v>-85173</v>
          </cell>
        </row>
        <row r="71">
          <cell r="B71">
            <v>0.78713070719043698</v>
          </cell>
          <cell r="C71">
            <v>1.0935161268720888</v>
          </cell>
          <cell r="D71">
            <v>1.1340509592988772</v>
          </cell>
          <cell r="E71">
            <v>1.1052409253840108</v>
          </cell>
          <cell r="F71">
            <v>0.88006128125458605</v>
          </cell>
          <cell r="G71">
            <v>0</v>
          </cell>
          <cell r="H71">
            <v>0</v>
          </cell>
          <cell r="I71">
            <v>0</v>
          </cell>
          <cell r="J71">
            <v>0</v>
          </cell>
          <cell r="K71">
            <v>0</v>
          </cell>
        </row>
        <row r="72">
          <cell r="B72">
            <v>0.91618445657041592</v>
          </cell>
          <cell r="C72">
            <v>1.0842974835827455</v>
          </cell>
          <cell r="D72">
            <v>0.90713306880873235</v>
          </cell>
          <cell r="E72">
            <v>1.0135615479367084</v>
          </cell>
          <cell r="F72">
            <v>1.0788234431013979</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45406</v>
          </cell>
        </row>
        <row r="86">
          <cell r="B86">
            <v>23943</v>
          </cell>
        </row>
        <row r="87">
          <cell r="B87">
            <v>17200</v>
          </cell>
        </row>
        <row r="88">
          <cell r="B88">
            <v>28640</v>
          </cell>
        </row>
        <row r="89">
          <cell r="B89">
            <v>32616</v>
          </cell>
        </row>
        <row r="90">
          <cell r="B90">
            <v>86168</v>
          </cell>
        </row>
        <row r="91">
          <cell r="B91">
            <v>45406</v>
          </cell>
        </row>
        <row r="92">
          <cell r="B92">
            <v>23943</v>
          </cell>
        </row>
        <row r="93">
          <cell r="B93">
            <v>17200</v>
          </cell>
        </row>
        <row r="94">
          <cell r="B94">
            <v>28640</v>
          </cell>
        </row>
        <row r="95">
          <cell r="B95">
            <v>32616</v>
          </cell>
        </row>
        <row r="96">
          <cell r="B96">
            <v>86168</v>
          </cell>
        </row>
        <row r="97">
          <cell r="B97">
            <v>0</v>
          </cell>
        </row>
        <row r="98">
          <cell r="B98">
            <v>0</v>
          </cell>
        </row>
        <row r="99">
          <cell r="B99">
            <v>0</v>
          </cell>
        </row>
        <row r="100">
          <cell r="B100">
            <v>0</v>
          </cell>
        </row>
        <row r="101">
          <cell r="B101">
            <v>0</v>
          </cell>
        </row>
        <row r="102">
          <cell r="B102">
            <v>0</v>
          </cell>
        </row>
        <row r="103">
          <cell r="B103">
            <v>187429361.42699996</v>
          </cell>
        </row>
        <row r="104">
          <cell r="B104">
            <v>9546390.5965312496</v>
          </cell>
        </row>
        <row r="105">
          <cell r="B105">
            <v>5647655.4749999987</v>
          </cell>
        </row>
        <row r="106">
          <cell r="B106">
            <v>886663.14659999998</v>
          </cell>
        </row>
        <row r="107">
          <cell r="B107">
            <v>1560531.6411299999</v>
          </cell>
        </row>
        <row r="108">
          <cell r="B108">
            <v>3718566.4685400003</v>
          </cell>
        </row>
        <row r="109">
          <cell r="B109">
            <v>1736.9341699510273</v>
          </cell>
        </row>
        <row r="110">
          <cell r="B110">
            <v>272.1925478336745</v>
          </cell>
        </row>
        <row r="111">
          <cell r="B111">
            <v>136.19142923479646</v>
          </cell>
        </row>
        <row r="112">
          <cell r="B112">
            <v>13.626385157581685</v>
          </cell>
        </row>
        <row r="113">
          <cell r="B113">
            <v>16.066931752969449</v>
          </cell>
        </row>
        <row r="114">
          <cell r="B114">
            <v>20.337888294898036</v>
          </cell>
        </row>
        <row r="115">
          <cell r="B115">
            <v>17999960</v>
          </cell>
        </row>
        <row r="116">
          <cell r="B116">
            <v>959998</v>
          </cell>
        </row>
        <row r="117">
          <cell r="B117">
            <v>959997</v>
          </cell>
        </row>
        <row r="118">
          <cell r="B118">
            <v>119999.67999999999</v>
          </cell>
        </row>
        <row r="119">
          <cell r="B119">
            <v>239999.63</v>
          </cell>
        </row>
        <row r="120">
          <cell r="B120">
            <v>640000</v>
          </cell>
        </row>
        <row r="121">
          <cell r="B121">
            <v>16868642.528429996</v>
          </cell>
        </row>
        <row r="122">
          <cell r="B122">
            <v>658700.95116065617</v>
          </cell>
        </row>
        <row r="123">
          <cell r="B123">
            <v>0</v>
          </cell>
        </row>
        <row r="124">
          <cell r="B124">
            <v>101966.26185900001</v>
          </cell>
        </row>
        <row r="125">
          <cell r="B125">
            <v>179461.13872994998</v>
          </cell>
        </row>
        <row r="126">
          <cell r="B126">
            <v>213817.57194105003</v>
          </cell>
        </row>
        <row r="127">
          <cell r="B127">
            <v>50710</v>
          </cell>
        </row>
        <row r="128">
          <cell r="B128">
            <v>32134</v>
          </cell>
        </row>
        <row r="129">
          <cell r="B129">
            <v>19420</v>
          </cell>
        </row>
        <row r="130">
          <cell r="B130">
            <v>33533</v>
          </cell>
        </row>
        <row r="131">
          <cell r="B131">
            <v>46437</v>
          </cell>
        </row>
        <row r="132">
          <cell r="B132">
            <v>113237</v>
          </cell>
        </row>
        <row r="133">
          <cell r="B133">
            <v>50710</v>
          </cell>
        </row>
        <row r="134">
          <cell r="B134">
            <v>32134</v>
          </cell>
        </row>
        <row r="135">
          <cell r="B135">
            <v>19420</v>
          </cell>
        </row>
        <row r="136">
          <cell r="B136">
            <v>33533</v>
          </cell>
        </row>
        <row r="137">
          <cell r="B137">
            <v>46437</v>
          </cell>
        </row>
        <row r="138">
          <cell r="B138">
            <v>113237</v>
          </cell>
        </row>
        <row r="139">
          <cell r="B139">
            <v>0</v>
          </cell>
        </row>
        <row r="140">
          <cell r="B140">
            <v>0</v>
          </cell>
        </row>
        <row r="141">
          <cell r="B141">
            <v>0</v>
          </cell>
        </row>
        <row r="142">
          <cell r="B142">
            <v>0</v>
          </cell>
        </row>
        <row r="143">
          <cell r="B143">
            <v>0</v>
          </cell>
        </row>
        <row r="144">
          <cell r="B144">
            <v>0</v>
          </cell>
        </row>
        <row r="145">
          <cell r="B145">
            <v>318742604.85374999</v>
          </cell>
        </row>
        <row r="146">
          <cell r="B146">
            <v>15073235.966250002</v>
          </cell>
        </row>
        <row r="147">
          <cell r="B147">
            <v>9564895.5806249976</v>
          </cell>
        </row>
        <row r="148">
          <cell r="B148">
            <v>1352734.50745125</v>
          </cell>
        </row>
        <row r="149">
          <cell r="B149">
            <v>2613888.8102249997</v>
          </cell>
        </row>
        <row r="150">
          <cell r="B150">
            <v>5842823.2502062498</v>
          </cell>
        </row>
        <row r="151">
          <cell r="B151">
            <v>2509.3655652027633</v>
          </cell>
        </row>
        <row r="152">
          <cell r="B152">
            <v>362.90173122313553</v>
          </cell>
        </row>
        <row r="153">
          <cell r="B153">
            <v>196.75707272612576</v>
          </cell>
        </row>
        <row r="154">
          <cell r="B154">
            <v>18.904396916884675</v>
          </cell>
        </row>
        <row r="155">
          <cell r="B155">
            <v>22.290259051252079</v>
          </cell>
        </row>
        <row r="156">
          <cell r="B156">
            <v>27.915517786395039</v>
          </cell>
        </row>
        <row r="157">
          <cell r="B157">
            <v>23999976</v>
          </cell>
        </row>
        <row r="158">
          <cell r="B158">
            <v>1200004</v>
          </cell>
        </row>
        <row r="159">
          <cell r="B159">
            <v>1199999.7</v>
          </cell>
        </row>
        <row r="160">
          <cell r="B160">
            <v>119999.67999999999</v>
          </cell>
        </row>
        <row r="161">
          <cell r="B161">
            <v>239999.63</v>
          </cell>
        </row>
        <row r="162">
          <cell r="B162">
            <v>660000</v>
          </cell>
        </row>
        <row r="163">
          <cell r="B163">
            <v>28686834.436837498</v>
          </cell>
        </row>
        <row r="164">
          <cell r="B164">
            <v>0</v>
          </cell>
        </row>
        <row r="165">
          <cell r="B165">
            <v>879970.39341749973</v>
          </cell>
        </row>
        <row r="166">
          <cell r="B166">
            <v>155564.46835689375</v>
          </cell>
        </row>
        <row r="167">
          <cell r="B167">
            <v>300597.21317587496</v>
          </cell>
        </row>
        <row r="168">
          <cell r="B168">
            <v>0</v>
          </cell>
        </row>
        <row r="169">
          <cell r="B169">
            <v>3</v>
          </cell>
        </row>
        <row r="170">
          <cell r="B170">
            <v>6</v>
          </cell>
        </row>
        <row r="171">
          <cell r="B171">
            <v>206696</v>
          </cell>
        </row>
        <row r="172">
          <cell r="B172">
            <v>7880743.7999999998</v>
          </cell>
        </row>
        <row r="173">
          <cell r="B173">
            <v>19719258.899999999</v>
          </cell>
        </row>
        <row r="174">
          <cell r="B174">
            <v>272455</v>
          </cell>
        </row>
        <row r="175">
          <cell r="B175">
            <v>7880743.7999999998</v>
          </cell>
        </row>
        <row r="176">
          <cell r="B176">
            <v>25889101.649999999</v>
          </cell>
        </row>
        <row r="177">
          <cell r="B177">
            <v>269049</v>
          </cell>
        </row>
        <row r="178">
          <cell r="B178">
            <v>7755715.4137681173</v>
          </cell>
        </row>
        <row r="179">
          <cell r="B179">
            <v>24866544.000000004</v>
          </cell>
        </row>
        <row r="180">
          <cell r="B180">
            <v>321165</v>
          </cell>
        </row>
        <row r="181">
          <cell r="B181">
            <v>1855980</v>
          </cell>
        </row>
        <row r="182">
          <cell r="B182">
            <v>6679249</v>
          </cell>
        </row>
        <row r="183">
          <cell r="B183">
            <v>321165</v>
          </cell>
        </row>
        <row r="184">
          <cell r="B184">
            <v>1855980</v>
          </cell>
        </row>
        <row r="185">
          <cell r="B185">
            <v>6679249</v>
          </cell>
        </row>
        <row r="186">
          <cell r="B186">
            <v>327150</v>
          </cell>
        </row>
        <row r="187">
          <cell r="B187">
            <v>1867950</v>
          </cell>
        </row>
        <row r="188">
          <cell r="B188">
            <v>6726056</v>
          </cell>
        </row>
        <row r="189">
          <cell r="B189">
            <v>0</v>
          </cell>
        </row>
        <row r="190">
          <cell r="B190">
            <v>0</v>
          </cell>
        </row>
        <row r="191">
          <cell r="B191">
            <v>0</v>
          </cell>
        </row>
        <row r="192">
          <cell r="B192">
            <v>162977</v>
          </cell>
        </row>
        <row r="193">
          <cell r="B193">
            <v>21762227.400000002</v>
          </cell>
        </row>
        <row r="194">
          <cell r="B194">
            <v>133.52944759453496</v>
          </cell>
        </row>
        <row r="195">
          <cell r="B195">
            <v>0</v>
          </cell>
        </row>
        <row r="196">
          <cell r="B196">
            <v>0</v>
          </cell>
        </row>
        <row r="197">
          <cell r="B197">
            <v>0</v>
          </cell>
        </row>
        <row r="198">
          <cell r="B198">
            <v>0</v>
          </cell>
        </row>
        <row r="199">
          <cell r="B199">
            <v>0</v>
          </cell>
        </row>
        <row r="200">
          <cell r="B200">
            <v>0</v>
          </cell>
        </row>
        <row r="201">
          <cell r="B201">
            <v>89042</v>
          </cell>
        </row>
        <row r="202">
          <cell r="B202">
            <v>2366366</v>
          </cell>
        </row>
        <row r="203">
          <cell r="B203">
            <v>26.575837964909002</v>
          </cell>
        </row>
        <row r="204">
          <cell r="B204">
            <v>0</v>
          </cell>
        </row>
        <row r="205">
          <cell r="B205">
            <v>0</v>
          </cell>
        </row>
        <row r="206">
          <cell r="B206">
            <v>0</v>
          </cell>
        </row>
        <row r="207">
          <cell r="B207">
            <v>115491</v>
          </cell>
        </row>
        <row r="208">
          <cell r="B208">
            <v>215583</v>
          </cell>
        </row>
        <row r="209">
          <cell r="B209">
            <v>0</v>
          </cell>
        </row>
        <row r="210">
          <cell r="B210">
            <v>0</v>
          </cell>
        </row>
        <row r="211">
          <cell r="B211">
            <v>500921.4</v>
          </cell>
        </row>
        <row r="212">
          <cell r="B212">
            <v>731442</v>
          </cell>
        </row>
        <row r="213">
          <cell r="B213">
            <v>28038339.932215206</v>
          </cell>
        </row>
        <row r="214">
          <cell r="B214">
            <v>465640</v>
          </cell>
        </row>
        <row r="215">
          <cell r="B215">
            <v>0</v>
          </cell>
        </row>
        <row r="216">
          <cell r="B216">
            <v>28503979.932215206</v>
          </cell>
        </row>
        <row r="217">
          <cell r="B217">
            <v>12211497</v>
          </cell>
        </row>
        <row r="218">
          <cell r="B218">
            <v>831995.4</v>
          </cell>
        </row>
        <row r="219">
          <cell r="B219">
            <v>3222271</v>
          </cell>
        </row>
        <row r="220">
          <cell r="B220">
            <v>767015</v>
          </cell>
        </row>
        <row r="221">
          <cell r="B221">
            <v>2500000</v>
          </cell>
        </row>
        <row r="222">
          <cell r="B222">
            <v>537976</v>
          </cell>
        </row>
        <row r="223">
          <cell r="B223">
            <v>134782</v>
          </cell>
        </row>
        <row r="224">
          <cell r="B224">
            <v>72000</v>
          </cell>
        </row>
        <row r="225">
          <cell r="B225">
            <v>0</v>
          </cell>
        </row>
        <row r="226">
          <cell r="B226">
            <v>1600000</v>
          </cell>
        </row>
        <row r="227">
          <cell r="B227">
            <v>160000</v>
          </cell>
        </row>
        <row r="228">
          <cell r="B228">
            <v>0</v>
          </cell>
        </row>
        <row r="229">
          <cell r="B229">
            <v>208920</v>
          </cell>
        </row>
        <row r="230">
          <cell r="B230">
            <v>1901737.7156404152</v>
          </cell>
        </row>
        <row r="231">
          <cell r="B231">
            <v>24148194.115640413</v>
          </cell>
        </row>
        <row r="232">
          <cell r="B232">
            <v>4355785.8165747933</v>
          </cell>
        </row>
        <row r="233">
          <cell r="B233">
            <v>1480967</v>
          </cell>
        </row>
        <row r="234">
          <cell r="B234">
            <v>2874818.8165747933</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66854259</v>
          </cell>
        </row>
        <row r="244">
          <cell r="B244">
            <v>42720838</v>
          </cell>
        </row>
        <row r="245">
          <cell r="B245">
            <v>40000</v>
          </cell>
        </row>
        <row r="246">
          <cell r="B246">
            <v>0</v>
          </cell>
        </row>
        <row r="247">
          <cell r="B247">
            <v>3.7</v>
          </cell>
        </row>
        <row r="248">
          <cell r="B248">
            <v>3.7</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13.591742418229963</v>
          </cell>
        </row>
        <row r="261">
          <cell r="B261">
            <v>20.559547608130828</v>
          </cell>
        </row>
        <row r="262">
          <cell r="B262">
            <v>88</v>
          </cell>
        </row>
        <row r="263">
          <cell r="B263">
            <v>90</v>
          </cell>
        </row>
        <row r="264">
          <cell r="B264">
            <v>269049</v>
          </cell>
        </row>
        <row r="265">
          <cell r="B265">
            <v>327150</v>
          </cell>
        </row>
        <row r="266">
          <cell r="B266">
            <v>3</v>
          </cell>
        </row>
        <row r="267">
          <cell r="B267">
            <v>6</v>
          </cell>
        </row>
        <row r="268">
          <cell r="B268">
            <v>645717.6</v>
          </cell>
        </row>
        <row r="269">
          <cell r="B269">
            <v>981450</v>
          </cell>
        </row>
        <row r="270">
          <cell r="B270">
            <v>1980089.5305393978</v>
          </cell>
        </row>
        <row r="271">
          <cell r="B271">
            <v>0.49791824431691706</v>
          </cell>
        </row>
        <row r="272">
          <cell r="B272">
            <v>0.77647144094554588</v>
          </cell>
        </row>
        <row r="273">
          <cell r="B273">
            <v>0.44037670724301298</v>
          </cell>
        </row>
        <row r="274">
          <cell r="B274">
            <v>0.43503016504556435</v>
          </cell>
        </row>
        <row r="275">
          <cell r="B275">
            <v>0.49320666819138931</v>
          </cell>
        </row>
        <row r="276">
          <cell r="B276">
            <v>0.45094563248720365</v>
          </cell>
        </row>
        <row r="277">
          <cell r="B277">
            <v>3269427.8165747933</v>
          </cell>
        </row>
        <row r="278">
          <cell r="B278">
            <v>0.72197108589074299</v>
          </cell>
        </row>
        <row r="279">
          <cell r="B279">
            <v>0.41927015604752793</v>
          </cell>
        </row>
        <row r="280">
          <cell r="B280">
            <v>0.58072984395247207</v>
          </cell>
        </row>
        <row r="281">
          <cell r="B281">
            <v>6.0191999999999996E-2</v>
          </cell>
        </row>
        <row r="282">
          <cell r="B282">
            <v>0.11082956628836114</v>
          </cell>
        </row>
        <row r="283">
          <cell r="B283">
            <v>24133421</v>
          </cell>
        </row>
        <row r="284">
          <cell r="B284">
            <v>33427129.523095816</v>
          </cell>
        </row>
        <row r="285">
          <cell r="B285">
            <v>1289338.2860353955</v>
          </cell>
        </row>
        <row r="286">
          <cell r="B286">
            <v>3000000</v>
          </cell>
        </row>
        <row r="287">
          <cell r="B287">
            <v>0</v>
          </cell>
        </row>
        <row r="288">
          <cell r="B288">
            <v>0</v>
          </cell>
        </row>
        <row r="289">
          <cell r="B289">
            <v>1980089.5305393978</v>
          </cell>
        </row>
        <row r="290">
          <cell r="B290">
            <v>8.959874596877293E-2</v>
          </cell>
        </row>
        <row r="291">
          <cell r="B291">
            <v>0.22719920409815786</v>
          </cell>
        </row>
      </sheetData>
      <sheetData sheetId="27">
        <row r="3">
          <cell r="B3">
            <v>292037</v>
          </cell>
          <cell r="C3">
            <v>145535</v>
          </cell>
          <cell r="D3">
            <v>100698</v>
          </cell>
          <cell r="E3">
            <v>202602</v>
          </cell>
          <cell r="F3">
            <v>226636</v>
          </cell>
          <cell r="G3">
            <v>577694</v>
          </cell>
          <cell r="H3">
            <v>1545202</v>
          </cell>
        </row>
        <row r="4">
          <cell r="B4">
            <v>292037</v>
          </cell>
          <cell r="C4">
            <v>145535</v>
          </cell>
          <cell r="D4">
            <v>100698</v>
          </cell>
          <cell r="E4">
            <v>202602</v>
          </cell>
          <cell r="F4">
            <v>226636</v>
          </cell>
          <cell r="G4">
            <v>577694</v>
          </cell>
          <cell r="H4">
            <v>1545202</v>
          </cell>
        </row>
        <row r="5">
          <cell r="B5">
            <v>0</v>
          </cell>
          <cell r="C5">
            <v>0</v>
          </cell>
          <cell r="D5">
            <v>100698</v>
          </cell>
          <cell r="E5">
            <v>0</v>
          </cell>
          <cell r="F5">
            <v>0</v>
          </cell>
          <cell r="G5">
            <v>0</v>
          </cell>
        </row>
        <row r="6">
          <cell r="B6">
            <v>292037</v>
          </cell>
          <cell r="C6">
            <v>145535</v>
          </cell>
          <cell r="D6">
            <v>0</v>
          </cell>
          <cell r="E6">
            <v>202602</v>
          </cell>
          <cell r="F6">
            <v>226636</v>
          </cell>
          <cell r="G6">
            <v>577694</v>
          </cell>
        </row>
        <row r="7">
          <cell r="B7">
            <v>0</v>
          </cell>
          <cell r="C7">
            <v>0</v>
          </cell>
          <cell r="D7">
            <v>1444504</v>
          </cell>
          <cell r="E7">
            <v>0</v>
          </cell>
          <cell r="F7">
            <v>0</v>
          </cell>
          <cell r="G7">
            <v>0</v>
          </cell>
        </row>
        <row r="8">
          <cell r="B8">
            <v>250265</v>
          </cell>
          <cell r="C8">
            <v>141818</v>
          </cell>
          <cell r="D8">
            <v>83396</v>
          </cell>
          <cell r="E8">
            <v>198501</v>
          </cell>
          <cell r="F8">
            <v>247136</v>
          </cell>
          <cell r="G8">
            <v>629672</v>
          </cell>
          <cell r="H8">
            <v>1550788</v>
          </cell>
        </row>
        <row r="9">
          <cell r="B9">
            <v>250265</v>
          </cell>
          <cell r="C9">
            <v>141818</v>
          </cell>
          <cell r="D9">
            <v>83396</v>
          </cell>
          <cell r="E9">
            <v>198501</v>
          </cell>
          <cell r="F9">
            <v>247136</v>
          </cell>
          <cell r="G9">
            <v>629672</v>
          </cell>
          <cell r="H9">
            <v>1550788</v>
          </cell>
        </row>
        <row r="10">
          <cell r="B10">
            <v>0</v>
          </cell>
          <cell r="C10">
            <v>0</v>
          </cell>
          <cell r="D10">
            <v>0</v>
          </cell>
          <cell r="E10">
            <v>0</v>
          </cell>
          <cell r="F10">
            <v>0</v>
          </cell>
          <cell r="G10">
            <v>629672</v>
          </cell>
        </row>
        <row r="11">
          <cell r="B11">
            <v>250265</v>
          </cell>
          <cell r="C11">
            <v>141818</v>
          </cell>
          <cell r="D11">
            <v>83396</v>
          </cell>
          <cell r="E11">
            <v>198501</v>
          </cell>
          <cell r="F11">
            <v>247136</v>
          </cell>
          <cell r="G11">
            <v>0</v>
          </cell>
        </row>
        <row r="12">
          <cell r="B12">
            <v>0</v>
          </cell>
          <cell r="C12">
            <v>0</v>
          </cell>
          <cell r="D12">
            <v>0</v>
          </cell>
          <cell r="E12">
            <v>0</v>
          </cell>
          <cell r="F12">
            <v>0</v>
          </cell>
          <cell r="G12">
            <v>921116</v>
          </cell>
        </row>
        <row r="13">
          <cell r="B13">
            <v>3921.4617749999993</v>
          </cell>
          <cell r="C13">
            <v>378.77755781249994</v>
          </cell>
          <cell r="D13">
            <v>311.9344593749999</v>
          </cell>
          <cell r="E13">
            <v>29.410963312499995</v>
          </cell>
          <cell r="F13">
            <v>45.453306937499995</v>
          </cell>
          <cell r="G13">
            <v>40.997100374999995</v>
          </cell>
        </row>
        <row r="14">
          <cell r="B14">
            <v>3931.29</v>
          </cell>
          <cell r="C14">
            <v>379.72687500000001</v>
          </cell>
          <cell r="D14">
            <v>312.71625</v>
          </cell>
          <cell r="E14">
            <v>29.484675000000003</v>
          </cell>
          <cell r="F14">
            <v>45.567225000000008</v>
          </cell>
          <cell r="G14">
            <v>41.099850000000004</v>
          </cell>
        </row>
        <row r="15">
          <cell r="B15">
            <v>3920.4</v>
          </cell>
          <cell r="C15">
            <v>378.67500000000001</v>
          </cell>
          <cell r="D15">
            <v>311.85000000000002</v>
          </cell>
          <cell r="E15">
            <v>29.403000000000002</v>
          </cell>
          <cell r="F15">
            <v>45.441000000000003</v>
          </cell>
          <cell r="G15">
            <v>40.985999999999997</v>
          </cell>
        </row>
        <row r="16">
          <cell r="B16">
            <v>3931.29</v>
          </cell>
          <cell r="C16">
            <v>379.72687500000001</v>
          </cell>
          <cell r="D16">
            <v>312.71625</v>
          </cell>
          <cell r="E16">
            <v>29.484674999999992</v>
          </cell>
          <cell r="F16">
            <v>45.567225000000001</v>
          </cell>
          <cell r="G16">
            <v>41.099850000000004</v>
          </cell>
        </row>
        <row r="17">
          <cell r="B17">
            <v>3734.7255</v>
          </cell>
          <cell r="C17">
            <v>360.74053125</v>
          </cell>
          <cell r="D17">
            <v>297.08043750000002</v>
          </cell>
          <cell r="E17">
            <v>28.01044125</v>
          </cell>
          <cell r="F17">
            <v>43.288863749999997</v>
          </cell>
          <cell r="G17">
            <v>39.044857499999999</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5971.3167937499993</v>
          </cell>
          <cell r="C23">
            <v>445.62065624999997</v>
          </cell>
          <cell r="D23">
            <v>467.90168906249988</v>
          </cell>
          <cell r="E23">
            <v>38.323376437499988</v>
          </cell>
          <cell r="F23">
            <v>53.474478749999989</v>
          </cell>
          <cell r="G23">
            <v>49.018272187499996</v>
          </cell>
        </row>
        <row r="24">
          <cell r="B24">
            <v>6964.65</v>
          </cell>
          <cell r="C24">
            <v>519.75</v>
          </cell>
          <cell r="D24">
            <v>545.73749999999995</v>
          </cell>
          <cell r="E24">
            <v>44.698500000000003</v>
          </cell>
          <cell r="F24">
            <v>62.37</v>
          </cell>
          <cell r="G24">
            <v>57.172499999999999</v>
          </cell>
        </row>
        <row r="25">
          <cell r="B25">
            <v>5969.7</v>
          </cell>
          <cell r="C25">
            <v>445.5</v>
          </cell>
          <cell r="D25">
            <v>467.77499999999998</v>
          </cell>
          <cell r="E25">
            <v>38.313000000000002</v>
          </cell>
          <cell r="F25">
            <v>53.46</v>
          </cell>
          <cell r="G25">
            <v>49.005000000000003</v>
          </cell>
        </row>
        <row r="26">
          <cell r="B26">
            <v>6285.5966249999983</v>
          </cell>
          <cell r="C26">
            <v>469.07437499999997</v>
          </cell>
          <cell r="D26">
            <v>492.52809374999993</v>
          </cell>
          <cell r="E26">
            <v>40.340396249999998</v>
          </cell>
          <cell r="F26">
            <v>56.288924999999992</v>
          </cell>
          <cell r="G26">
            <v>51.598181249999996</v>
          </cell>
        </row>
        <row r="27">
          <cell r="B27">
            <v>6584.9107500000009</v>
          </cell>
          <cell r="C27">
            <v>491.41125</v>
          </cell>
          <cell r="D27">
            <v>515.98181249999993</v>
          </cell>
          <cell r="E27">
            <v>42.261367499999999</v>
          </cell>
          <cell r="F27">
            <v>58.969349999999999</v>
          </cell>
          <cell r="G27">
            <v>54.055237500000004</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86999903</v>
          </cell>
          <cell r="C33">
            <v>4640000</v>
          </cell>
          <cell r="D33">
            <v>4639999</v>
          </cell>
          <cell r="E33">
            <v>700000.59</v>
          </cell>
          <cell r="F33">
            <v>1400000.87</v>
          </cell>
          <cell r="G33">
            <v>3700000</v>
          </cell>
          <cell r="H33">
            <v>8570803</v>
          </cell>
        </row>
        <row r="34">
          <cell r="B34">
            <v>116000019</v>
          </cell>
          <cell r="C34">
            <v>5300006.4000000004</v>
          </cell>
          <cell r="D34">
            <v>5299996</v>
          </cell>
          <cell r="E34">
            <v>829998.68</v>
          </cell>
          <cell r="F34">
            <v>1340000.3700000001</v>
          </cell>
          <cell r="G34">
            <v>4460000</v>
          </cell>
          <cell r="H34">
            <v>9927825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13</v>
          </cell>
          <cell r="D47">
            <v>6.9</v>
          </cell>
          <cell r="E47">
            <v>0.67</v>
          </cell>
          <cell r="F47">
            <v>0.79</v>
          </cell>
          <cell r="G47">
            <v>1</v>
          </cell>
        </row>
        <row r="48">
          <cell r="B48">
            <v>90</v>
          </cell>
          <cell r="C48">
            <v>13</v>
          </cell>
          <cell r="D48">
            <v>6.8</v>
          </cell>
          <cell r="E48">
            <v>0.68</v>
          </cell>
          <cell r="F48">
            <v>0.81</v>
          </cell>
          <cell r="G48">
            <v>1</v>
          </cell>
        </row>
        <row r="49">
          <cell r="B49">
            <v>89</v>
          </cell>
          <cell r="C49">
            <v>12.8</v>
          </cell>
          <cell r="D49">
            <v>6.5</v>
          </cell>
          <cell r="E49">
            <v>0.67</v>
          </cell>
          <cell r="F49">
            <v>0.79</v>
          </cell>
          <cell r="G49">
            <v>1</v>
          </cell>
        </row>
        <row r="50">
          <cell r="B50">
            <v>87</v>
          </cell>
          <cell r="C50">
            <v>12.8</v>
          </cell>
          <cell r="D50">
            <v>7</v>
          </cell>
          <cell r="E50">
            <v>0.68</v>
          </cell>
          <cell r="F50">
            <v>0.81</v>
          </cell>
          <cell r="G50">
            <v>1</v>
          </cell>
        </row>
        <row r="51">
          <cell r="B51">
            <v>5.1820224719101082</v>
          </cell>
          <cell r="C51">
            <v>7.6000000000000068</v>
          </cell>
          <cell r="D51">
            <v>15.876923076923077</v>
          </cell>
          <cell r="E51">
            <v>9.2059701492537513</v>
          </cell>
          <cell r="F51">
            <v>10.324050632911398</v>
          </cell>
          <cell r="G51">
            <v>7.6</v>
          </cell>
        </row>
        <row r="52">
          <cell r="B52">
            <v>24216809.269057035</v>
          </cell>
          <cell r="C52">
            <v>6923465.4354387969</v>
          </cell>
          <cell r="D52">
            <v>17695237.7175005</v>
          </cell>
          <cell r="E52">
            <v>10708801.352065027</v>
          </cell>
          <cell r="F52">
            <v>5137396.4235796556</v>
          </cell>
          <cell r="G52">
            <v>0</v>
          </cell>
          <cell r="H52">
            <v>0</v>
          </cell>
          <cell r="I52">
            <v>0</v>
          </cell>
          <cell r="J52">
            <v>0</v>
          </cell>
          <cell r="K52">
            <v>0</v>
          </cell>
        </row>
        <row r="53">
          <cell r="B53">
            <v>21402545</v>
          </cell>
          <cell r="C53">
            <v>29953457</v>
          </cell>
          <cell r="D53">
            <v>26248252</v>
          </cell>
          <cell r="E53">
            <v>31732432</v>
          </cell>
          <cell r="F53">
            <v>25572960</v>
          </cell>
          <cell r="G53">
            <v>0</v>
          </cell>
          <cell r="H53">
            <v>0</v>
          </cell>
          <cell r="I53">
            <v>0</v>
          </cell>
          <cell r="J53">
            <v>0</v>
          </cell>
          <cell r="K53">
            <v>0</v>
          </cell>
        </row>
        <row r="54">
          <cell r="B54">
            <v>4046264</v>
          </cell>
          <cell r="C54">
            <v>698608</v>
          </cell>
          <cell r="D54">
            <v>3694287</v>
          </cell>
          <cell r="E54">
            <v>1222767</v>
          </cell>
          <cell r="F54">
            <v>2110192</v>
          </cell>
          <cell r="G54">
            <v>0</v>
          </cell>
          <cell r="H54">
            <v>0</v>
          </cell>
          <cell r="I54">
            <v>0</v>
          </cell>
          <cell r="J54">
            <v>0</v>
          </cell>
          <cell r="K54">
            <v>0</v>
          </cell>
        </row>
        <row r="55">
          <cell r="B55">
            <v>3592066</v>
          </cell>
          <cell r="C55">
            <v>2725872</v>
          </cell>
          <cell r="D55">
            <v>2535791</v>
          </cell>
          <cell r="E55">
            <v>4073145</v>
          </cell>
          <cell r="F55">
            <v>5234013</v>
          </cell>
          <cell r="G55">
            <v>0</v>
          </cell>
          <cell r="H55">
            <v>0</v>
          </cell>
          <cell r="I55">
            <v>0</v>
          </cell>
          <cell r="J55">
            <v>0</v>
          </cell>
          <cell r="K55">
            <v>0</v>
          </cell>
        </row>
        <row r="56">
          <cell r="B56">
            <v>7638330</v>
          </cell>
          <cell r="C56">
            <v>3424480</v>
          </cell>
          <cell r="D56">
            <v>6230078</v>
          </cell>
          <cell r="E56">
            <v>5295912</v>
          </cell>
          <cell r="F56">
            <v>7344205</v>
          </cell>
          <cell r="G56">
            <v>0</v>
          </cell>
          <cell r="H56">
            <v>0</v>
          </cell>
          <cell r="I56">
            <v>0</v>
          </cell>
          <cell r="J56">
            <v>0</v>
          </cell>
          <cell r="K56">
            <v>0</v>
          </cell>
        </row>
        <row r="57">
          <cell r="B57">
            <v>2321160</v>
          </cell>
          <cell r="C57">
            <v>2440592</v>
          </cell>
          <cell r="D57">
            <v>2367030</v>
          </cell>
          <cell r="E57">
            <v>2500120</v>
          </cell>
          <cell r="F57">
            <v>2417609</v>
          </cell>
          <cell r="G57">
            <v>289027</v>
          </cell>
          <cell r="H57">
            <v>289027</v>
          </cell>
          <cell r="I57">
            <v>289027</v>
          </cell>
          <cell r="J57">
            <v>289027</v>
          </cell>
          <cell r="K57">
            <v>289027</v>
          </cell>
        </row>
        <row r="58">
          <cell r="B58">
            <v>4450980</v>
          </cell>
          <cell r="C58">
            <v>5759319</v>
          </cell>
          <cell r="D58">
            <v>5405382</v>
          </cell>
          <cell r="E58">
            <v>5193154</v>
          </cell>
          <cell r="F58">
            <v>5336029</v>
          </cell>
          <cell r="G58">
            <v>3955137</v>
          </cell>
          <cell r="H58">
            <v>2689493</v>
          </cell>
          <cell r="I58">
            <v>2531287</v>
          </cell>
          <cell r="J58">
            <v>3480519</v>
          </cell>
          <cell r="K58">
            <v>3796931</v>
          </cell>
        </row>
        <row r="59">
          <cell r="B59">
            <v>6661220</v>
          </cell>
          <cell r="C59">
            <v>6709097</v>
          </cell>
          <cell r="D59">
            <v>6462470</v>
          </cell>
          <cell r="E59">
            <v>6401017</v>
          </cell>
          <cell r="F59">
            <v>6820664</v>
          </cell>
          <cell r="G59">
            <v>3164109</v>
          </cell>
          <cell r="H59">
            <v>3796931</v>
          </cell>
          <cell r="I59">
            <v>3480519</v>
          </cell>
          <cell r="J59">
            <v>2531287</v>
          </cell>
          <cell r="K59">
            <v>2689493</v>
          </cell>
        </row>
        <row r="60">
          <cell r="B60">
            <v>11112200</v>
          </cell>
          <cell r="C60">
            <v>12468416</v>
          </cell>
          <cell r="D60">
            <v>11867852</v>
          </cell>
          <cell r="E60">
            <v>11594171</v>
          </cell>
          <cell r="F60">
            <v>12156693</v>
          </cell>
          <cell r="G60">
            <v>7119246</v>
          </cell>
          <cell r="H60">
            <v>6486424</v>
          </cell>
          <cell r="I60">
            <v>6011806</v>
          </cell>
          <cell r="J60">
            <v>6011806</v>
          </cell>
          <cell r="K60">
            <v>6486424</v>
          </cell>
        </row>
        <row r="61">
          <cell r="B61">
            <v>66691044.269057035</v>
          </cell>
          <cell r="C61">
            <v>55210410.435438797</v>
          </cell>
          <cell r="D61">
            <v>64408449.7175005</v>
          </cell>
          <cell r="E61">
            <v>61831436.352065027</v>
          </cell>
          <cell r="F61">
            <v>52628863.423579656</v>
          </cell>
          <cell r="G61">
            <v>0</v>
          </cell>
          <cell r="H61">
            <v>0</v>
          </cell>
          <cell r="I61">
            <v>0</v>
          </cell>
          <cell r="J61">
            <v>0</v>
          </cell>
          <cell r="K61">
            <v>0</v>
          </cell>
        </row>
        <row r="62">
          <cell r="B62">
            <v>6783273.0115384618</v>
          </cell>
          <cell r="C62">
            <v>7491411.9884615382</v>
          </cell>
          <cell r="D62">
            <v>7614564.0423076926</v>
          </cell>
          <cell r="E62">
            <v>7667973.7846153844</v>
          </cell>
          <cell r="F62">
            <v>7947135.3961538458</v>
          </cell>
          <cell r="G62">
            <v>0</v>
          </cell>
          <cell r="H62">
            <v>0</v>
          </cell>
          <cell r="I62">
            <v>0</v>
          </cell>
          <cell r="J62">
            <v>0</v>
          </cell>
          <cell r="K62">
            <v>0</v>
          </cell>
        </row>
        <row r="63">
          <cell r="B63">
            <v>610973</v>
          </cell>
          <cell r="C63">
            <v>1620840</v>
          </cell>
          <cell r="D63">
            <v>1054336</v>
          </cell>
          <cell r="E63">
            <v>1677092</v>
          </cell>
          <cell r="F63">
            <v>382112</v>
          </cell>
          <cell r="G63">
            <v>-2909737</v>
          </cell>
          <cell r="H63">
            <v>-2515998</v>
          </cell>
          <cell r="I63">
            <v>-1839061</v>
          </cell>
          <cell r="J63">
            <v>-1684952</v>
          </cell>
          <cell r="K63">
            <v>-2237669</v>
          </cell>
        </row>
        <row r="64">
          <cell r="B64">
            <v>24683663</v>
          </cell>
          <cell r="C64">
            <v>27424339</v>
          </cell>
          <cell r="D64">
            <v>29808611</v>
          </cell>
          <cell r="E64">
            <v>26334784</v>
          </cell>
          <cell r="F64">
            <v>29084853</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33613135.257518575</v>
          </cell>
          <cell r="C66">
            <v>17673819.446977258</v>
          </cell>
          <cell r="D66">
            <v>24930938.675192811</v>
          </cell>
          <cell r="E66">
            <v>25151586.567449648</v>
          </cell>
          <cell r="F66">
            <v>14214763.027425807</v>
          </cell>
          <cell r="G66">
            <v>14873303</v>
          </cell>
          <cell r="H66">
            <v>15637618</v>
          </cell>
          <cell r="I66">
            <v>16951665</v>
          </cell>
          <cell r="J66">
            <v>17251832</v>
          </cell>
          <cell r="K66">
            <v>16177903</v>
          </cell>
        </row>
        <row r="67">
          <cell r="B67">
            <v>66691044.269057035</v>
          </cell>
          <cell r="C67">
            <v>55210410.435438797</v>
          </cell>
          <cell r="D67">
            <v>64408449.7175005</v>
          </cell>
          <cell r="E67">
            <v>61831436.352065027</v>
          </cell>
          <cell r="F67">
            <v>52628863.423579656</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24967395.112320654</v>
          </cell>
          <cell r="C69">
            <v>35774982.206848472</v>
          </cell>
          <cell r="D69">
            <v>30929499.572862081</v>
          </cell>
          <cell r="E69">
            <v>37980781.701049156</v>
          </cell>
          <cell r="F69">
            <v>29892503.295193601</v>
          </cell>
          <cell r="G69">
            <v>0</v>
          </cell>
          <cell r="H69">
            <v>0</v>
          </cell>
          <cell r="I69">
            <v>0</v>
          </cell>
          <cell r="J69">
            <v>0</v>
          </cell>
          <cell r="K69">
            <v>0</v>
          </cell>
        </row>
        <row r="70">
          <cell r="B70">
            <v>1186005.7344227582</v>
          </cell>
          <cell r="C70">
            <v>3146335.3234945275</v>
          </cell>
          <cell r="D70">
            <v>2046652.117146682</v>
          </cell>
          <cell r="E70">
            <v>3255530.7462964915</v>
          </cell>
          <cell r="F70">
            <v>741747.86382290721</v>
          </cell>
          <cell r="G70">
            <v>-88260</v>
          </cell>
          <cell r="H70">
            <v>-82972</v>
          </cell>
          <cell r="I70">
            <v>-79008</v>
          </cell>
          <cell r="J70">
            <v>-79008</v>
          </cell>
          <cell r="K70">
            <v>-82972</v>
          </cell>
        </row>
        <row r="71">
          <cell r="B71">
            <v>0.76118135395495268</v>
          </cell>
          <cell r="C71">
            <v>1.111718384737534</v>
          </cell>
          <cell r="D71">
            <v>1.165424155971855</v>
          </cell>
          <cell r="E71">
            <v>1.1264131985753452</v>
          </cell>
          <cell r="F71">
            <v>0.83526290676031312</v>
          </cell>
          <cell r="G71">
            <v>0</v>
          </cell>
          <cell r="H71">
            <v>0</v>
          </cell>
          <cell r="I71">
            <v>0</v>
          </cell>
          <cell r="J71">
            <v>0</v>
          </cell>
          <cell r="K71">
            <v>0</v>
          </cell>
        </row>
        <row r="72">
          <cell r="B72">
            <v>0.89348761436630675</v>
          </cell>
          <cell r="C72">
            <v>1.0932534106392224</v>
          </cell>
          <cell r="D72">
            <v>0.88640294548174403</v>
          </cell>
          <cell r="E72">
            <v>1.0378872396733358</v>
          </cell>
          <cell r="F72">
            <v>1.0889687898393918</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40000</v>
          </cell>
        </row>
        <row r="80">
          <cell r="B80">
            <v>40000</v>
          </cell>
        </row>
        <row r="81">
          <cell r="B81">
            <v>0</v>
          </cell>
        </row>
        <row r="82">
          <cell r="B82">
            <v>0</v>
          </cell>
        </row>
        <row r="83">
          <cell r="B83">
            <v>0</v>
          </cell>
        </row>
        <row r="84">
          <cell r="B84">
            <v>0</v>
          </cell>
        </row>
        <row r="85">
          <cell r="B85">
            <v>42122</v>
          </cell>
        </row>
        <row r="86">
          <cell r="B86">
            <v>21676</v>
          </cell>
        </row>
        <row r="87">
          <cell r="B87">
            <v>14998</v>
          </cell>
        </row>
        <row r="88">
          <cell r="B88">
            <v>26561</v>
          </cell>
        </row>
        <row r="89">
          <cell r="B89">
            <v>30129</v>
          </cell>
        </row>
        <row r="90">
          <cell r="B90">
            <v>77609</v>
          </cell>
        </row>
        <row r="91">
          <cell r="B91">
            <v>42122</v>
          </cell>
        </row>
        <row r="92">
          <cell r="B92">
            <v>21676</v>
          </cell>
        </row>
        <row r="93">
          <cell r="B93">
            <v>14998</v>
          </cell>
        </row>
        <row r="94">
          <cell r="B94">
            <v>26561</v>
          </cell>
        </row>
        <row r="95">
          <cell r="B95">
            <v>30129</v>
          </cell>
        </row>
        <row r="96">
          <cell r="B96">
            <v>77609</v>
          </cell>
        </row>
        <row r="97">
          <cell r="B97">
            <v>0</v>
          </cell>
        </row>
        <row r="98">
          <cell r="B98">
            <v>0</v>
          </cell>
        </row>
        <row r="99">
          <cell r="B99">
            <v>0</v>
          </cell>
        </row>
        <row r="100">
          <cell r="B100">
            <v>0</v>
          </cell>
        </row>
        <row r="101">
          <cell r="B101">
            <v>0</v>
          </cell>
        </row>
        <row r="102">
          <cell r="B102">
            <v>0</v>
          </cell>
        </row>
        <row r="103">
          <cell r="B103">
            <v>165179812.88654998</v>
          </cell>
        </row>
        <row r="104">
          <cell r="B104">
            <v>8210382.34314375</v>
          </cell>
        </row>
        <row r="105">
          <cell r="B105">
            <v>4678393.0217062486</v>
          </cell>
        </row>
        <row r="106">
          <cell r="B106">
            <v>781184.59654331231</v>
          </cell>
        </row>
        <row r="107">
          <cell r="B107">
            <v>1369462.6847199374</v>
          </cell>
        </row>
        <row r="108">
          <cell r="B108">
            <v>3181743.9630033746</v>
          </cell>
        </row>
        <row r="109">
          <cell r="B109">
            <v>1821.9908655536415</v>
          </cell>
        </row>
        <row r="110">
          <cell r="B110">
            <v>277.3991357200743</v>
          </cell>
        </row>
        <row r="111">
          <cell r="B111">
            <v>133.06674860785023</v>
          </cell>
        </row>
        <row r="112">
          <cell r="B112">
            <v>14.118111010347636</v>
          </cell>
        </row>
        <row r="113">
          <cell r="B113">
            <v>16.646727907723331</v>
          </cell>
        </row>
        <row r="114">
          <cell r="B114">
            <v>21.0718074781308</v>
          </cell>
        </row>
        <row r="115">
          <cell r="B115">
            <v>17999983</v>
          </cell>
        </row>
        <row r="116">
          <cell r="B116">
            <v>960000</v>
          </cell>
        </row>
        <row r="117">
          <cell r="B117">
            <v>959998</v>
          </cell>
        </row>
        <row r="118">
          <cell r="B118">
            <v>119999.67999999999</v>
          </cell>
        </row>
        <row r="119">
          <cell r="B119">
            <v>239999.63</v>
          </cell>
        </row>
        <row r="120">
          <cell r="B120">
            <v>640000</v>
          </cell>
        </row>
        <row r="121">
          <cell r="B121">
            <v>14866183.159789499</v>
          </cell>
        </row>
        <row r="122">
          <cell r="B122">
            <v>566516.38167691871</v>
          </cell>
        </row>
        <row r="123">
          <cell r="B123">
            <v>0</v>
          </cell>
        </row>
        <row r="124">
          <cell r="B124">
            <v>89836.228602480915</v>
          </cell>
        </row>
        <row r="125">
          <cell r="B125">
            <v>157488.20874279281</v>
          </cell>
        </row>
        <row r="126">
          <cell r="B126">
            <v>182950.27787269405</v>
          </cell>
        </row>
        <row r="127">
          <cell r="B127">
            <v>48670</v>
          </cell>
        </row>
        <row r="128">
          <cell r="B128">
            <v>29608</v>
          </cell>
        </row>
        <row r="129">
          <cell r="B129">
            <v>17411</v>
          </cell>
        </row>
        <row r="130">
          <cell r="B130">
            <v>32342</v>
          </cell>
        </row>
        <row r="131">
          <cell r="B131">
            <v>45375</v>
          </cell>
        </row>
        <row r="132">
          <cell r="B132">
            <v>106046</v>
          </cell>
        </row>
        <row r="133">
          <cell r="B133">
            <v>48670</v>
          </cell>
        </row>
        <row r="134">
          <cell r="B134">
            <v>29608</v>
          </cell>
        </row>
        <row r="135">
          <cell r="B135">
            <v>17411</v>
          </cell>
        </row>
        <row r="136">
          <cell r="B136">
            <v>32342</v>
          </cell>
        </row>
        <row r="137">
          <cell r="B137">
            <v>45375</v>
          </cell>
        </row>
        <row r="138">
          <cell r="B138">
            <v>106046</v>
          </cell>
        </row>
        <row r="139">
          <cell r="B139">
            <v>0</v>
          </cell>
        </row>
        <row r="140">
          <cell r="B140">
            <v>0</v>
          </cell>
        </row>
        <row r="141">
          <cell r="B141">
            <v>0</v>
          </cell>
        </row>
        <row r="142">
          <cell r="B142">
            <v>0</v>
          </cell>
        </row>
        <row r="143">
          <cell r="B143">
            <v>0</v>
          </cell>
        </row>
        <row r="144">
          <cell r="B144">
            <v>0</v>
          </cell>
        </row>
        <row r="145">
          <cell r="B145">
            <v>290623988.35181248</v>
          </cell>
        </row>
        <row r="146">
          <cell r="B146">
            <v>13193936.390249999</v>
          </cell>
        </row>
        <row r="147">
          <cell r="B147">
            <v>8146636.3082671845</v>
          </cell>
        </row>
        <row r="148">
          <cell r="B148">
            <v>1239454.6407416246</v>
          </cell>
        </row>
        <row r="149">
          <cell r="B149">
            <v>2426404.4732812499</v>
          </cell>
        </row>
        <row r="150">
          <cell r="B150">
            <v>5198191.6923956247</v>
          </cell>
        </row>
        <row r="151">
          <cell r="B151">
            <v>2517.9304536460991</v>
          </cell>
        </row>
        <row r="152">
          <cell r="B152">
            <v>354.44932367045027</v>
          </cell>
        </row>
        <row r="153">
          <cell r="B153">
            <v>183.89379717640051</v>
          </cell>
        </row>
        <row r="154">
          <cell r="B154">
            <v>18.75420678587513</v>
          </cell>
        </row>
        <row r="155">
          <cell r="B155">
            <v>22.1131691952856</v>
          </cell>
        </row>
        <row r="156">
          <cell r="B156">
            <v>27.691353411753926</v>
          </cell>
        </row>
        <row r="157">
          <cell r="B157">
            <v>24000007</v>
          </cell>
        </row>
        <row r="158">
          <cell r="B158">
            <v>1200000</v>
          </cell>
        </row>
        <row r="159">
          <cell r="B159">
            <v>1199997.5</v>
          </cell>
        </row>
        <row r="160">
          <cell r="B160">
            <v>119999.67999999999</v>
          </cell>
        </row>
        <row r="161">
          <cell r="B161">
            <v>239999.63</v>
          </cell>
        </row>
        <row r="162">
          <cell r="B162">
            <v>660000</v>
          </cell>
        </row>
        <row r="163">
          <cell r="B163">
            <v>26156158.951663122</v>
          </cell>
        </row>
        <row r="164">
          <cell r="B164">
            <v>0</v>
          </cell>
        </row>
        <row r="165">
          <cell r="B165">
            <v>749490.54036058101</v>
          </cell>
        </row>
        <row r="166">
          <cell r="B166">
            <v>142537.28368528685</v>
          </cell>
        </row>
        <row r="167">
          <cell r="B167">
            <v>279036.51442734373</v>
          </cell>
        </row>
        <row r="168">
          <cell r="B168">
            <v>0</v>
          </cell>
        </row>
        <row r="169">
          <cell r="B169">
            <v>3</v>
          </cell>
        </row>
        <row r="170">
          <cell r="B170">
            <v>6</v>
          </cell>
        </row>
        <row r="171">
          <cell r="B171">
            <v>269049</v>
          </cell>
        </row>
        <row r="172">
          <cell r="B172">
            <v>7699918.8999999994</v>
          </cell>
        </row>
        <row r="173">
          <cell r="B173">
            <v>24621591.25</v>
          </cell>
        </row>
        <row r="174">
          <cell r="B174">
            <v>269049</v>
          </cell>
        </row>
        <row r="175">
          <cell r="B175">
            <v>7699918.8999999994</v>
          </cell>
        </row>
        <row r="176">
          <cell r="B176">
            <v>24621591.25</v>
          </cell>
        </row>
        <row r="177">
          <cell r="B177">
            <v>278186</v>
          </cell>
        </row>
        <row r="178">
          <cell r="B178">
            <v>7842220.844615384</v>
          </cell>
        </row>
        <row r="179">
          <cell r="B179">
            <v>24879806.799999997</v>
          </cell>
        </row>
        <row r="180">
          <cell r="B180">
            <v>327150</v>
          </cell>
        </row>
        <row r="181">
          <cell r="B181">
            <v>1867950</v>
          </cell>
        </row>
        <row r="182">
          <cell r="B182">
            <v>6726056</v>
          </cell>
        </row>
        <row r="183">
          <cell r="B183">
            <v>327150</v>
          </cell>
        </row>
        <row r="184">
          <cell r="B184">
            <v>1867950</v>
          </cell>
        </row>
        <row r="185">
          <cell r="B185">
            <v>6726056</v>
          </cell>
        </row>
        <row r="186">
          <cell r="B186">
            <v>333061</v>
          </cell>
        </row>
        <row r="187">
          <cell r="B187">
            <v>1879772</v>
          </cell>
        </row>
        <row r="188">
          <cell r="B188">
            <v>6766255</v>
          </cell>
        </row>
        <row r="189">
          <cell r="B189">
            <v>0</v>
          </cell>
        </row>
        <row r="190">
          <cell r="B190">
            <v>0</v>
          </cell>
        </row>
        <row r="191">
          <cell r="B191">
            <v>0</v>
          </cell>
        </row>
        <row r="192">
          <cell r="B192">
            <v>218931</v>
          </cell>
        </row>
        <row r="193">
          <cell r="B193">
            <v>26300716</v>
          </cell>
        </row>
        <row r="194">
          <cell r="B194">
            <v>120.13242996628868</v>
          </cell>
        </row>
        <row r="195">
          <cell r="B195">
            <v>0</v>
          </cell>
        </row>
        <row r="196">
          <cell r="B196">
            <v>0</v>
          </cell>
        </row>
        <row r="197">
          <cell r="B197">
            <v>0</v>
          </cell>
        </row>
        <row r="198">
          <cell r="B198">
            <v>0</v>
          </cell>
        </row>
        <row r="199">
          <cell r="B199">
            <v>0</v>
          </cell>
        </row>
        <row r="200">
          <cell r="B200">
            <v>0</v>
          </cell>
        </row>
        <row r="201">
          <cell r="B201">
            <v>136740</v>
          </cell>
        </row>
        <row r="202">
          <cell r="B202">
            <v>3592066</v>
          </cell>
        </row>
        <row r="203">
          <cell r="B203">
            <v>26.269313770441695</v>
          </cell>
        </row>
        <row r="204">
          <cell r="B204">
            <v>0</v>
          </cell>
        </row>
        <row r="205">
          <cell r="B205">
            <v>0</v>
          </cell>
        </row>
        <row r="206">
          <cell r="B206">
            <v>0</v>
          </cell>
        </row>
        <row r="207">
          <cell r="B207">
            <v>122166</v>
          </cell>
        </row>
        <row r="208">
          <cell r="B208">
            <v>228044</v>
          </cell>
        </row>
        <row r="209">
          <cell r="B209">
            <v>0</v>
          </cell>
        </row>
        <row r="210">
          <cell r="B210">
            <v>0</v>
          </cell>
        </row>
        <row r="211">
          <cell r="B211">
            <v>465082.5</v>
          </cell>
        </row>
        <row r="212">
          <cell r="B212">
            <v>773720</v>
          </cell>
        </row>
        <row r="213">
          <cell r="B213">
            <v>24967395.112320654</v>
          </cell>
        </row>
        <row r="214">
          <cell r="B214">
            <v>447860</v>
          </cell>
        </row>
        <row r="215">
          <cell r="B215">
            <v>0</v>
          </cell>
        </row>
        <row r="216">
          <cell r="B216">
            <v>25415255.112320654</v>
          </cell>
        </row>
        <row r="217">
          <cell r="B217">
            <v>11448529</v>
          </cell>
        </row>
        <row r="218">
          <cell r="B218">
            <v>815292.5</v>
          </cell>
        </row>
        <row r="219">
          <cell r="B219">
            <v>3238769</v>
          </cell>
        </row>
        <row r="220">
          <cell r="B220">
            <v>1249204</v>
          </cell>
        </row>
        <row r="221">
          <cell r="B221">
            <v>2500000</v>
          </cell>
        </row>
        <row r="222">
          <cell r="B222">
            <v>550242</v>
          </cell>
        </row>
        <row r="223">
          <cell r="B223">
            <v>135598</v>
          </cell>
        </row>
        <row r="224">
          <cell r="B224">
            <v>0</v>
          </cell>
        </row>
        <row r="225">
          <cell r="B225">
            <v>0</v>
          </cell>
        </row>
        <row r="226">
          <cell r="B226">
            <v>1600000</v>
          </cell>
        </row>
        <row r="227">
          <cell r="B227">
            <v>160000</v>
          </cell>
        </row>
        <row r="228">
          <cell r="B228">
            <v>0</v>
          </cell>
        </row>
        <row r="229">
          <cell r="B229">
            <v>217812</v>
          </cell>
        </row>
        <row r="230">
          <cell r="B230">
            <v>1702829.8778978956</v>
          </cell>
        </row>
        <row r="231">
          <cell r="B231">
            <v>23618276.377897896</v>
          </cell>
        </row>
        <row r="232">
          <cell r="B232">
            <v>1796978.7344227582</v>
          </cell>
        </row>
        <row r="233">
          <cell r="B233">
            <v>610973</v>
          </cell>
        </row>
        <row r="234">
          <cell r="B234">
            <v>1186005.7344227582</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69226270</v>
          </cell>
        </row>
        <row r="244">
          <cell r="B244">
            <v>44542607</v>
          </cell>
        </row>
        <row r="245">
          <cell r="B245">
            <v>30000</v>
          </cell>
        </row>
        <row r="246">
          <cell r="B246">
            <v>0</v>
          </cell>
        </row>
        <row r="247">
          <cell r="B247">
            <v>3.8</v>
          </cell>
        </row>
        <row r="248">
          <cell r="B248">
            <v>3.8</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12.776552789449196</v>
          </cell>
        </row>
        <row r="261">
          <cell r="B261">
            <v>20.315362651286101</v>
          </cell>
        </row>
        <row r="262">
          <cell r="B262">
            <v>89</v>
          </cell>
        </row>
        <row r="263">
          <cell r="B263">
            <v>87</v>
          </cell>
        </row>
        <row r="264">
          <cell r="B264">
            <v>278186</v>
          </cell>
        </row>
        <row r="265">
          <cell r="B265">
            <v>333061</v>
          </cell>
        </row>
        <row r="266">
          <cell r="B266">
            <v>3</v>
          </cell>
        </row>
        <row r="267">
          <cell r="B267">
            <v>6</v>
          </cell>
        </row>
        <row r="268">
          <cell r="B268">
            <v>667646.4</v>
          </cell>
        </row>
        <row r="269">
          <cell r="B269">
            <v>999183</v>
          </cell>
        </row>
        <row r="270">
          <cell r="B270">
            <v>216819.85591079388</v>
          </cell>
        </row>
        <row r="271">
          <cell r="B271">
            <v>0.4760710945554556</v>
          </cell>
        </row>
        <row r="272">
          <cell r="B272">
            <v>0.73941234996783378</v>
          </cell>
        </row>
        <row r="273">
          <cell r="B273">
            <v>0.42076988667445114</v>
          </cell>
        </row>
        <row r="274">
          <cell r="B274">
            <v>0.42188453961204964</v>
          </cell>
        </row>
        <row r="275">
          <cell r="B275">
            <v>0.48639278200747033</v>
          </cell>
        </row>
        <row r="276">
          <cell r="B276">
            <v>0.44629457787398791</v>
          </cell>
        </row>
        <row r="277">
          <cell r="B277">
            <v>1546151.7344227582</v>
          </cell>
        </row>
        <row r="278">
          <cell r="B278">
            <v>0.7131299379948044</v>
          </cell>
        </row>
        <row r="279">
          <cell r="B279">
            <v>0.41627311634604519</v>
          </cell>
        </row>
        <row r="280">
          <cell r="B280">
            <v>0.58372688365395475</v>
          </cell>
        </row>
        <row r="281">
          <cell r="B281">
            <v>6.0191999999999996E-2</v>
          </cell>
        </row>
        <row r="282">
          <cell r="B282">
            <v>0.11069694906992207</v>
          </cell>
        </row>
        <row r="283">
          <cell r="B283">
            <v>24683663</v>
          </cell>
        </row>
        <row r="284">
          <cell r="B284">
            <v>34613135.257518575</v>
          </cell>
        </row>
        <row r="285">
          <cell r="B285">
            <v>1329331.8785119643</v>
          </cell>
        </row>
        <row r="286">
          <cell r="B286">
            <v>0</v>
          </cell>
        </row>
        <row r="287">
          <cell r="B287">
            <v>0</v>
          </cell>
        </row>
        <row r="288">
          <cell r="B288">
            <v>0</v>
          </cell>
        </row>
        <row r="289">
          <cell r="B289">
            <v>216819.85591079388</v>
          </cell>
        </row>
        <row r="290">
          <cell r="B290">
            <v>8.9673096529687316E-2</v>
          </cell>
        </row>
        <row r="291">
          <cell r="B291">
            <v>0.10429917161516983</v>
          </cell>
        </row>
      </sheetData>
      <sheetData sheetId="28">
        <row r="3">
          <cell r="B3">
            <v>293347</v>
          </cell>
          <cell r="C3">
            <v>146449</v>
          </cell>
          <cell r="D3">
            <v>110397</v>
          </cell>
          <cell r="E3">
            <v>207673</v>
          </cell>
          <cell r="F3">
            <v>233029</v>
          </cell>
          <cell r="G3">
            <v>594643</v>
          </cell>
          <cell r="H3">
            <v>1585538</v>
          </cell>
        </row>
        <row r="4">
          <cell r="B4">
            <v>293347</v>
          </cell>
          <cell r="C4">
            <v>146449</v>
          </cell>
          <cell r="D4">
            <v>110397</v>
          </cell>
          <cell r="E4">
            <v>207673</v>
          </cell>
          <cell r="F4">
            <v>233029</v>
          </cell>
          <cell r="G4">
            <v>594643</v>
          </cell>
          <cell r="H4">
            <v>1585538</v>
          </cell>
        </row>
        <row r="5">
          <cell r="B5">
            <v>0</v>
          </cell>
          <cell r="C5">
            <v>0</v>
          </cell>
          <cell r="D5">
            <v>110397</v>
          </cell>
          <cell r="E5">
            <v>0</v>
          </cell>
          <cell r="F5">
            <v>0</v>
          </cell>
          <cell r="G5">
            <v>0</v>
          </cell>
        </row>
        <row r="6">
          <cell r="B6">
            <v>293347</v>
          </cell>
          <cell r="C6">
            <v>146449</v>
          </cell>
          <cell r="D6">
            <v>0</v>
          </cell>
          <cell r="E6">
            <v>207673</v>
          </cell>
          <cell r="F6">
            <v>233029</v>
          </cell>
          <cell r="G6">
            <v>594643</v>
          </cell>
        </row>
        <row r="7">
          <cell r="B7">
            <v>0</v>
          </cell>
          <cell r="C7">
            <v>0</v>
          </cell>
          <cell r="D7">
            <v>1475141</v>
          </cell>
          <cell r="E7">
            <v>0</v>
          </cell>
          <cell r="F7">
            <v>0</v>
          </cell>
          <cell r="G7">
            <v>0</v>
          </cell>
        </row>
        <row r="8">
          <cell r="B8">
            <v>255932</v>
          </cell>
          <cell r="C8">
            <v>112849</v>
          </cell>
          <cell r="D8">
            <v>91447</v>
          </cell>
          <cell r="E8">
            <v>207078</v>
          </cell>
          <cell r="F8">
            <v>258436</v>
          </cell>
          <cell r="G8">
            <v>662470</v>
          </cell>
          <cell r="H8">
            <v>1588212</v>
          </cell>
        </row>
        <row r="9">
          <cell r="B9">
            <v>255932</v>
          </cell>
          <cell r="C9">
            <v>112849</v>
          </cell>
          <cell r="D9">
            <v>91447</v>
          </cell>
          <cell r="E9">
            <v>207078</v>
          </cell>
          <cell r="F9">
            <v>258436</v>
          </cell>
          <cell r="G9">
            <v>662470</v>
          </cell>
          <cell r="H9">
            <v>1588212</v>
          </cell>
        </row>
        <row r="10">
          <cell r="B10">
            <v>0</v>
          </cell>
          <cell r="C10">
            <v>0</v>
          </cell>
          <cell r="D10">
            <v>0</v>
          </cell>
          <cell r="E10">
            <v>0</v>
          </cell>
          <cell r="F10">
            <v>0</v>
          </cell>
          <cell r="G10">
            <v>662470</v>
          </cell>
        </row>
        <row r="11">
          <cell r="B11">
            <v>255932</v>
          </cell>
          <cell r="C11">
            <v>112849</v>
          </cell>
          <cell r="D11">
            <v>91447</v>
          </cell>
          <cell r="E11">
            <v>207078</v>
          </cell>
          <cell r="F11">
            <v>258436</v>
          </cell>
          <cell r="G11">
            <v>0</v>
          </cell>
        </row>
        <row r="12">
          <cell r="B12">
            <v>0</v>
          </cell>
          <cell r="C12">
            <v>0</v>
          </cell>
          <cell r="D12">
            <v>0</v>
          </cell>
          <cell r="E12">
            <v>0</v>
          </cell>
          <cell r="F12">
            <v>0</v>
          </cell>
          <cell r="G12">
            <v>925742</v>
          </cell>
        </row>
        <row r="13">
          <cell r="B13">
            <v>3137.1694200000002</v>
          </cell>
          <cell r="C13">
            <v>303.02204624999996</v>
          </cell>
          <cell r="D13">
            <v>249.54756749999996</v>
          </cell>
          <cell r="E13">
            <v>23.528770649999998</v>
          </cell>
          <cell r="F13">
            <v>36.362645550000003</v>
          </cell>
          <cell r="G13">
            <v>32.797680299999996</v>
          </cell>
        </row>
        <row r="14">
          <cell r="B14">
            <v>3931.29</v>
          </cell>
          <cell r="C14">
            <v>379.72687500000001</v>
          </cell>
          <cell r="D14">
            <v>312.71625</v>
          </cell>
          <cell r="E14">
            <v>29.484675000000003</v>
          </cell>
          <cell r="F14">
            <v>45.567225000000008</v>
          </cell>
          <cell r="G14">
            <v>41.099850000000004</v>
          </cell>
        </row>
        <row r="15">
          <cell r="B15">
            <v>3724.38</v>
          </cell>
          <cell r="C15">
            <v>359.74124999999998</v>
          </cell>
          <cell r="D15">
            <v>296.25749999999999</v>
          </cell>
          <cell r="E15">
            <v>27.932849999999998</v>
          </cell>
          <cell r="F15">
            <v>43.168950000000002</v>
          </cell>
          <cell r="G15">
            <v>38.936700000000002</v>
          </cell>
        </row>
        <row r="16">
          <cell r="B16">
            <v>3931.29</v>
          </cell>
          <cell r="C16">
            <v>379.72687500000001</v>
          </cell>
          <cell r="D16">
            <v>312.71625</v>
          </cell>
          <cell r="E16">
            <v>29.484674999999992</v>
          </cell>
          <cell r="F16">
            <v>45.567225000000001</v>
          </cell>
          <cell r="G16">
            <v>41.099850000000004</v>
          </cell>
        </row>
        <row r="17">
          <cell r="B17">
            <v>3361.2529500000001</v>
          </cell>
          <cell r="C17">
            <v>324.66647812500003</v>
          </cell>
          <cell r="D17">
            <v>267.37239375000001</v>
          </cell>
          <cell r="E17">
            <v>25.209397124999999</v>
          </cell>
          <cell r="F17">
            <v>38.959977375000001</v>
          </cell>
          <cell r="G17">
            <v>35.14037175</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4777.0534349999998</v>
          </cell>
          <cell r="C23">
            <v>356.49652500000002</v>
          </cell>
          <cell r="D23">
            <v>374.32135124999991</v>
          </cell>
          <cell r="E23">
            <v>30.658701149999995</v>
          </cell>
          <cell r="F23">
            <v>42.779582999999995</v>
          </cell>
          <cell r="G23">
            <v>39.214617750000002</v>
          </cell>
        </row>
        <row r="24">
          <cell r="B24">
            <v>6964.65</v>
          </cell>
          <cell r="C24">
            <v>519.75</v>
          </cell>
          <cell r="D24">
            <v>545.73749999999995</v>
          </cell>
          <cell r="E24">
            <v>44.698500000000003</v>
          </cell>
          <cell r="F24">
            <v>62.37</v>
          </cell>
          <cell r="G24">
            <v>57.172499999999999</v>
          </cell>
        </row>
        <row r="25">
          <cell r="B25">
            <v>5671.2150000000001</v>
          </cell>
          <cell r="C25">
            <v>423.22500000000002</v>
          </cell>
          <cell r="D25">
            <v>444.38625000000002</v>
          </cell>
          <cell r="E25">
            <v>36.397349999999996</v>
          </cell>
          <cell r="F25">
            <v>50.786999999999999</v>
          </cell>
          <cell r="G25">
            <v>46.554749999999999</v>
          </cell>
        </row>
        <row r="26">
          <cell r="B26">
            <v>6285.5966249999992</v>
          </cell>
          <cell r="C26">
            <v>469.07437499999997</v>
          </cell>
          <cell r="D26">
            <v>492.52809374999993</v>
          </cell>
          <cell r="E26">
            <v>40.340396249999998</v>
          </cell>
          <cell r="F26">
            <v>56.288924999999992</v>
          </cell>
          <cell r="G26">
            <v>51.598181249999996</v>
          </cell>
        </row>
        <row r="27">
          <cell r="B27">
            <v>5926.4196750000001</v>
          </cell>
          <cell r="C27">
            <v>442.27012500000001</v>
          </cell>
          <cell r="D27">
            <v>464.38363124999989</v>
          </cell>
          <cell r="E27">
            <v>38.035230749999997</v>
          </cell>
          <cell r="F27">
            <v>53.072414999999992</v>
          </cell>
          <cell r="G27">
            <v>48.649713750000004</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87000087</v>
          </cell>
          <cell r="C33">
            <v>4640000</v>
          </cell>
          <cell r="D33">
            <v>4639999</v>
          </cell>
          <cell r="E33">
            <v>700000.59</v>
          </cell>
          <cell r="F33">
            <v>1400000.87</v>
          </cell>
          <cell r="G33">
            <v>3700000</v>
          </cell>
          <cell r="H33">
            <v>8542288</v>
          </cell>
        </row>
        <row r="34">
          <cell r="B34">
            <v>116000058</v>
          </cell>
          <cell r="C34">
            <v>5300006.4000000004</v>
          </cell>
          <cell r="D34">
            <v>5300008</v>
          </cell>
          <cell r="E34">
            <v>829998.68</v>
          </cell>
          <cell r="F34">
            <v>1340000.3700000001</v>
          </cell>
          <cell r="G34">
            <v>4460000</v>
          </cell>
          <cell r="H34">
            <v>9899548</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12.8</v>
          </cell>
          <cell r="D47">
            <v>6.5</v>
          </cell>
          <cell r="E47">
            <v>0.67</v>
          </cell>
          <cell r="F47">
            <v>0.79</v>
          </cell>
          <cell r="G47">
            <v>1</v>
          </cell>
        </row>
        <row r="48">
          <cell r="B48">
            <v>87</v>
          </cell>
          <cell r="C48">
            <v>12.8</v>
          </cell>
          <cell r="D48">
            <v>7</v>
          </cell>
          <cell r="E48">
            <v>0.68</v>
          </cell>
          <cell r="F48">
            <v>0.81</v>
          </cell>
          <cell r="G48">
            <v>1</v>
          </cell>
        </row>
        <row r="49">
          <cell r="B49">
            <v>87</v>
          </cell>
          <cell r="C49">
            <v>12.8</v>
          </cell>
          <cell r="D49">
            <v>7</v>
          </cell>
          <cell r="E49">
            <v>0.67</v>
          </cell>
          <cell r="F49">
            <v>0.79</v>
          </cell>
          <cell r="G49">
            <v>1</v>
          </cell>
        </row>
        <row r="50">
          <cell r="B50">
            <v>88</v>
          </cell>
          <cell r="C50">
            <v>12.6</v>
          </cell>
          <cell r="D50">
            <v>7.1</v>
          </cell>
          <cell r="E50">
            <v>0.68</v>
          </cell>
          <cell r="F50">
            <v>0.81</v>
          </cell>
          <cell r="G50">
            <v>1</v>
          </cell>
        </row>
        <row r="51">
          <cell r="B51">
            <v>8.836781609195409</v>
          </cell>
          <cell r="C51">
            <v>5.9187499999999948</v>
          </cell>
          <cell r="D51">
            <v>9.1371428571428659</v>
          </cell>
          <cell r="E51">
            <v>9.2059701492537513</v>
          </cell>
          <cell r="F51">
            <v>10.324050632911398</v>
          </cell>
          <cell r="G51">
            <v>7.6</v>
          </cell>
        </row>
        <row r="52">
          <cell r="B52">
            <v>25166864.712419651</v>
          </cell>
          <cell r="C52">
            <v>12815105.569748119</v>
          </cell>
          <cell r="D52">
            <v>19913658.032078564</v>
          </cell>
          <cell r="E52">
            <v>16593661.217165232</v>
          </cell>
          <cell r="F52">
            <v>3323535.0381804332</v>
          </cell>
          <cell r="G52">
            <v>0</v>
          </cell>
          <cell r="H52">
            <v>0</v>
          </cell>
          <cell r="I52">
            <v>0</v>
          </cell>
          <cell r="J52">
            <v>0</v>
          </cell>
          <cell r="K52">
            <v>0</v>
          </cell>
        </row>
        <row r="53">
          <cell r="B53">
            <v>20726699</v>
          </cell>
          <cell r="C53">
            <v>28867652</v>
          </cell>
          <cell r="D53">
            <v>24618671</v>
          </cell>
          <cell r="E53">
            <v>30878018</v>
          </cell>
          <cell r="F53">
            <v>24448150</v>
          </cell>
          <cell r="G53">
            <v>0</v>
          </cell>
          <cell r="H53">
            <v>0</v>
          </cell>
          <cell r="I53">
            <v>0</v>
          </cell>
          <cell r="J53">
            <v>0</v>
          </cell>
          <cell r="K53">
            <v>0</v>
          </cell>
        </row>
        <row r="54">
          <cell r="B54">
            <v>1814678</v>
          </cell>
          <cell r="C54">
            <v>1429896</v>
          </cell>
          <cell r="D54">
            <v>3669946</v>
          </cell>
          <cell r="E54">
            <v>812370</v>
          </cell>
          <cell r="F54">
            <v>2777107</v>
          </cell>
          <cell r="G54">
            <v>0</v>
          </cell>
          <cell r="H54">
            <v>0</v>
          </cell>
          <cell r="I54">
            <v>0</v>
          </cell>
          <cell r="J54">
            <v>0</v>
          </cell>
          <cell r="K54">
            <v>0</v>
          </cell>
        </row>
        <row r="55">
          <cell r="B55">
            <v>1049058</v>
          </cell>
          <cell r="C55">
            <v>3062874</v>
          </cell>
          <cell r="D55">
            <v>3480939</v>
          </cell>
          <cell r="E55">
            <v>3714978</v>
          </cell>
          <cell r="F55">
            <v>5613072</v>
          </cell>
          <cell r="G55">
            <v>0</v>
          </cell>
          <cell r="H55">
            <v>0</v>
          </cell>
          <cell r="I55">
            <v>0</v>
          </cell>
          <cell r="J55">
            <v>0</v>
          </cell>
          <cell r="K55">
            <v>0</v>
          </cell>
        </row>
        <row r="56">
          <cell r="B56">
            <v>2863736</v>
          </cell>
          <cell r="C56">
            <v>4492770</v>
          </cell>
          <cell r="D56">
            <v>7150885</v>
          </cell>
          <cell r="E56">
            <v>4527348</v>
          </cell>
          <cell r="F56">
            <v>8390179</v>
          </cell>
          <cell r="G56">
            <v>0</v>
          </cell>
          <cell r="H56">
            <v>0</v>
          </cell>
          <cell r="I56">
            <v>0</v>
          </cell>
          <cell r="J56">
            <v>0</v>
          </cell>
          <cell r="K56">
            <v>0</v>
          </cell>
        </row>
        <row r="57">
          <cell r="B57">
            <v>2441652</v>
          </cell>
          <cell r="C57">
            <v>2555113</v>
          </cell>
          <cell r="D57">
            <v>2485229</v>
          </cell>
          <cell r="E57">
            <v>2611663</v>
          </cell>
          <cell r="F57">
            <v>2533280</v>
          </cell>
          <cell r="G57">
            <v>274575</v>
          </cell>
          <cell r="H57">
            <v>274575</v>
          </cell>
          <cell r="I57">
            <v>274575</v>
          </cell>
          <cell r="J57">
            <v>274575</v>
          </cell>
          <cell r="K57">
            <v>274575</v>
          </cell>
        </row>
        <row r="58">
          <cell r="B58">
            <v>4395343</v>
          </cell>
          <cell r="C58">
            <v>5687328</v>
          </cell>
          <cell r="D58">
            <v>5337815</v>
          </cell>
          <cell r="E58">
            <v>5828240</v>
          </cell>
          <cell r="F58">
            <v>5269329</v>
          </cell>
          <cell r="G58">
            <v>3905698</v>
          </cell>
          <cell r="H58">
            <v>2655874</v>
          </cell>
          <cell r="I58">
            <v>2499646</v>
          </cell>
          <cell r="J58">
            <v>3437013</v>
          </cell>
          <cell r="K58">
            <v>3749469</v>
          </cell>
        </row>
        <row r="59">
          <cell r="B59">
            <v>6577955</v>
          </cell>
          <cell r="C59">
            <v>7625233</v>
          </cell>
          <cell r="D59">
            <v>6381689</v>
          </cell>
          <cell r="E59">
            <v>7021004</v>
          </cell>
          <cell r="F59">
            <v>6735406</v>
          </cell>
          <cell r="G59">
            <v>3124558</v>
          </cell>
          <cell r="H59">
            <v>3749469</v>
          </cell>
          <cell r="I59">
            <v>3437013</v>
          </cell>
          <cell r="J59">
            <v>2499646</v>
          </cell>
          <cell r="K59">
            <v>2655874</v>
          </cell>
        </row>
        <row r="60">
          <cell r="B60">
            <v>10973298</v>
          </cell>
          <cell r="C60">
            <v>13312561</v>
          </cell>
          <cell r="D60">
            <v>11719504</v>
          </cell>
          <cell r="E60">
            <v>12849244</v>
          </cell>
          <cell r="F60">
            <v>12004735</v>
          </cell>
          <cell r="G60">
            <v>7030256</v>
          </cell>
          <cell r="H60">
            <v>6405343</v>
          </cell>
          <cell r="I60">
            <v>5936659</v>
          </cell>
          <cell r="J60">
            <v>5936659</v>
          </cell>
          <cell r="K60">
            <v>6405343</v>
          </cell>
        </row>
        <row r="61">
          <cell r="B61">
            <v>62172249.712419651</v>
          </cell>
          <cell r="C61">
            <v>62043201.569748119</v>
          </cell>
          <cell r="D61">
            <v>65887947.032078564</v>
          </cell>
          <cell r="E61">
            <v>67459934.217165232</v>
          </cell>
          <cell r="F61">
            <v>50699879.038180433</v>
          </cell>
          <cell r="G61">
            <v>0</v>
          </cell>
          <cell r="H61">
            <v>0</v>
          </cell>
          <cell r="I61">
            <v>0</v>
          </cell>
          <cell r="J61">
            <v>0</v>
          </cell>
          <cell r="K61">
            <v>0</v>
          </cell>
        </row>
        <row r="62">
          <cell r="B62">
            <v>4499999.8285714285</v>
          </cell>
          <cell r="C62">
            <v>7856074.9857142847</v>
          </cell>
          <cell r="D62">
            <v>7392434.2357142856</v>
          </cell>
          <cell r="E62">
            <v>7400380.5428571422</v>
          </cell>
          <cell r="F62">
            <v>7589223.6071428563</v>
          </cell>
          <cell r="G62">
            <v>0</v>
          </cell>
          <cell r="H62">
            <v>0</v>
          </cell>
          <cell r="I62">
            <v>0</v>
          </cell>
          <cell r="J62">
            <v>0</v>
          </cell>
          <cell r="K62">
            <v>0</v>
          </cell>
        </row>
        <row r="63">
          <cell r="B63">
            <v>-340451</v>
          </cell>
          <cell r="C63">
            <v>3571978</v>
          </cell>
          <cell r="D63">
            <v>1382556</v>
          </cell>
          <cell r="E63">
            <v>3460604</v>
          </cell>
          <cell r="F63">
            <v>178012</v>
          </cell>
          <cell r="G63">
            <v>-2954078</v>
          </cell>
          <cell r="H63">
            <v>-2557650</v>
          </cell>
          <cell r="I63">
            <v>-1878695</v>
          </cell>
          <cell r="J63">
            <v>-1724586</v>
          </cell>
          <cell r="K63">
            <v>-2279321</v>
          </cell>
        </row>
        <row r="64">
          <cell r="B64">
            <v>25246451</v>
          </cell>
          <cell r="C64">
            <v>28153826</v>
          </cell>
          <cell r="D64">
            <v>30544884</v>
          </cell>
          <cell r="E64">
            <v>26985253</v>
          </cell>
          <cell r="F64">
            <v>28114077</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31766249.88384822</v>
          </cell>
          <cell r="C66">
            <v>21461322.584033828</v>
          </cell>
          <cell r="D66">
            <v>25568072.796364278</v>
          </cell>
          <cell r="E66">
            <v>28613696.674308095</v>
          </cell>
          <cell r="F66">
            <v>13818566.431037575</v>
          </cell>
          <cell r="G66">
            <v>14787227</v>
          </cell>
          <cell r="H66">
            <v>15556762</v>
          </cell>
          <cell r="I66">
            <v>16874725</v>
          </cell>
          <cell r="J66">
            <v>17174892</v>
          </cell>
          <cell r="K66">
            <v>16097047</v>
          </cell>
        </row>
        <row r="67">
          <cell r="B67">
            <v>62172249.712419651</v>
          </cell>
          <cell r="C67">
            <v>62043201.569748119</v>
          </cell>
          <cell r="D67">
            <v>65887947.032078564</v>
          </cell>
          <cell r="E67">
            <v>67459934.217165232</v>
          </cell>
          <cell r="F67">
            <v>50699879.038180433</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24616091.145651001</v>
          </cell>
          <cell r="C69">
            <v>34084505.955621079</v>
          </cell>
          <cell r="D69">
            <v>28983630.465943441</v>
          </cell>
          <cell r="E69">
            <v>36515298.549944669</v>
          </cell>
          <cell r="F69">
            <v>28947426.885270074</v>
          </cell>
          <cell r="G69">
            <v>0</v>
          </cell>
          <cell r="H69">
            <v>0</v>
          </cell>
          <cell r="I69">
            <v>0</v>
          </cell>
          <cell r="J69">
            <v>0</v>
          </cell>
          <cell r="K69">
            <v>0</v>
          </cell>
        </row>
        <row r="70">
          <cell r="B70">
            <v>-1846885.3736703545</v>
          </cell>
          <cell r="C70">
            <v>3787503.1370565705</v>
          </cell>
          <cell r="D70">
            <v>637134.12117146701</v>
          </cell>
          <cell r="E70">
            <v>3462110.1068584472</v>
          </cell>
          <cell r="F70">
            <v>-396196.59638823196</v>
          </cell>
          <cell r="G70">
            <v>-86076</v>
          </cell>
          <cell r="H70">
            <v>-80856</v>
          </cell>
          <cell r="I70">
            <v>-76940</v>
          </cell>
          <cell r="J70">
            <v>-76940</v>
          </cell>
          <cell r="K70">
            <v>-80856</v>
          </cell>
        </row>
        <row r="71">
          <cell r="B71">
            <v>0.86139937673810718</v>
          </cell>
          <cell r="C71">
            <v>1.1012610617071044</v>
          </cell>
          <cell r="D71">
            <v>1.1431314447772167</v>
          </cell>
          <cell r="E71">
            <v>1.1127175117383059</v>
          </cell>
          <cell r="F71">
            <v>0.78149060503926537</v>
          </cell>
          <cell r="G71">
            <v>0</v>
          </cell>
          <cell r="H71">
            <v>0</v>
          </cell>
          <cell r="I71">
            <v>0</v>
          </cell>
          <cell r="J71">
            <v>0</v>
          </cell>
          <cell r="K71">
            <v>0</v>
          </cell>
        </row>
        <row r="72">
          <cell r="B72">
            <v>0.91299403513874378</v>
          </cell>
          <cell r="C72">
            <v>1.0666346347489628</v>
          </cell>
          <cell r="D72">
            <v>0.90754519056288363</v>
          </cell>
          <cell r="E72">
            <v>1.032530481759719</v>
          </cell>
          <cell r="F72">
            <v>1.0802956577896912</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30000</v>
          </cell>
        </row>
        <row r="80">
          <cell r="B80">
            <v>30000</v>
          </cell>
        </row>
        <row r="81">
          <cell r="B81">
            <v>0</v>
          </cell>
        </row>
        <row r="82">
          <cell r="B82">
            <v>0</v>
          </cell>
        </row>
        <row r="83">
          <cell r="B83">
            <v>0</v>
          </cell>
        </row>
        <row r="84">
          <cell r="B84">
            <v>0</v>
          </cell>
        </row>
        <row r="85">
          <cell r="B85">
            <v>52455</v>
          </cell>
        </row>
        <row r="86">
          <cell r="B86">
            <v>28395</v>
          </cell>
        </row>
        <row r="87">
          <cell r="B87">
            <v>21405</v>
          </cell>
        </row>
        <row r="88">
          <cell r="B88">
            <v>34951</v>
          </cell>
        </row>
        <row r="89">
          <cell r="B89">
            <v>39595</v>
          </cell>
        </row>
        <row r="90">
          <cell r="B90">
            <v>100933</v>
          </cell>
        </row>
        <row r="91">
          <cell r="B91">
            <v>52455</v>
          </cell>
        </row>
        <row r="92">
          <cell r="B92">
            <v>28395</v>
          </cell>
        </row>
        <row r="93">
          <cell r="B93">
            <v>21405</v>
          </cell>
        </row>
        <row r="94">
          <cell r="B94">
            <v>34951</v>
          </cell>
        </row>
        <row r="95">
          <cell r="B95">
            <v>39595</v>
          </cell>
        </row>
        <row r="96">
          <cell r="B96">
            <v>100933</v>
          </cell>
        </row>
        <row r="97">
          <cell r="B97">
            <v>0</v>
          </cell>
        </row>
        <row r="98">
          <cell r="B98">
            <v>0</v>
          </cell>
        </row>
        <row r="99">
          <cell r="B99">
            <v>0</v>
          </cell>
        </row>
        <row r="100">
          <cell r="B100">
            <v>0</v>
          </cell>
        </row>
        <row r="101">
          <cell r="B101">
            <v>0</v>
          </cell>
        </row>
        <row r="102">
          <cell r="B102">
            <v>0</v>
          </cell>
        </row>
        <row r="103">
          <cell r="B103">
            <v>164560221.92609999</v>
          </cell>
        </row>
        <row r="104">
          <cell r="B104">
            <v>8604311.0032687485</v>
          </cell>
        </row>
        <row r="105">
          <cell r="B105">
            <v>5341565.6823374992</v>
          </cell>
        </row>
        <row r="106">
          <cell r="B106">
            <v>822354.06298814993</v>
          </cell>
        </row>
        <row r="107">
          <cell r="B107">
            <v>1439778.95055225</v>
          </cell>
        </row>
        <row r="108">
          <cell r="B108">
            <v>3310368.2657198994</v>
          </cell>
        </row>
        <row r="109">
          <cell r="B109">
            <v>1744.6923654805394</v>
          </cell>
        </row>
        <row r="110">
          <cell r="B110">
            <v>272.05037101322881</v>
          </cell>
        </row>
        <row r="111">
          <cell r="B111">
            <v>140.3775466478595</v>
          </cell>
        </row>
        <row r="112">
          <cell r="B112">
            <v>13.838136607723694</v>
          </cell>
        </row>
        <row r="113">
          <cell r="B113">
            <v>16.316608835972712</v>
          </cell>
        </row>
        <row r="114">
          <cell r="B114">
            <v>20.653935235408497</v>
          </cell>
        </row>
        <row r="115">
          <cell r="B115">
            <v>18000039</v>
          </cell>
        </row>
        <row r="116">
          <cell r="B116">
            <v>960000</v>
          </cell>
        </row>
        <row r="117">
          <cell r="B117">
            <v>960001</v>
          </cell>
        </row>
        <row r="118">
          <cell r="B118">
            <v>119999.67999999999</v>
          </cell>
        </row>
        <row r="119">
          <cell r="B119">
            <v>239999.63</v>
          </cell>
        </row>
        <row r="120">
          <cell r="B120">
            <v>640000</v>
          </cell>
        </row>
        <row r="121">
          <cell r="B121">
            <v>14810419.973348999</v>
          </cell>
        </row>
        <row r="122">
          <cell r="B122">
            <v>593697.45922554366</v>
          </cell>
        </row>
        <row r="123">
          <cell r="B123">
            <v>0</v>
          </cell>
        </row>
        <row r="124">
          <cell r="B124">
            <v>94570.717243637249</v>
          </cell>
        </row>
        <row r="125">
          <cell r="B125">
            <v>165574.57931350879</v>
          </cell>
        </row>
        <row r="126">
          <cell r="B126">
            <v>190346.17527889422</v>
          </cell>
        </row>
        <row r="127">
          <cell r="B127">
            <v>56991</v>
          </cell>
        </row>
        <row r="128">
          <cell r="B128">
            <v>27460</v>
          </cell>
        </row>
        <row r="129">
          <cell r="B129">
            <v>22252</v>
          </cell>
        </row>
        <row r="130">
          <cell r="B130">
            <v>39875</v>
          </cell>
        </row>
        <row r="131">
          <cell r="B131">
            <v>55338</v>
          </cell>
        </row>
        <row r="132">
          <cell r="B132">
            <v>128109</v>
          </cell>
        </row>
        <row r="133">
          <cell r="B133">
            <v>56991</v>
          </cell>
        </row>
        <row r="134">
          <cell r="B134">
            <v>27460</v>
          </cell>
        </row>
        <row r="135">
          <cell r="B135">
            <v>22252</v>
          </cell>
        </row>
        <row r="136">
          <cell r="B136">
            <v>39875</v>
          </cell>
        </row>
        <row r="137">
          <cell r="B137">
            <v>55338</v>
          </cell>
        </row>
        <row r="138">
          <cell r="B138">
            <v>128109</v>
          </cell>
        </row>
        <row r="139">
          <cell r="B139">
            <v>0</v>
          </cell>
        </row>
        <row r="140">
          <cell r="B140">
            <v>0</v>
          </cell>
        </row>
        <row r="141">
          <cell r="B141">
            <v>0</v>
          </cell>
        </row>
        <row r="142">
          <cell r="B142">
            <v>0</v>
          </cell>
        </row>
        <row r="143">
          <cell r="B143">
            <v>0</v>
          </cell>
        </row>
        <row r="144">
          <cell r="B144">
            <v>0</v>
          </cell>
        </row>
        <row r="145">
          <cell r="B145">
            <v>272249052.31408495</v>
          </cell>
        </row>
        <row r="146">
          <cell r="B146">
            <v>9789394.5765000004</v>
          </cell>
        </row>
        <row r="147">
          <cell r="B147">
            <v>8329398.7080149986</v>
          </cell>
        </row>
        <row r="148">
          <cell r="B148">
            <v>1222515.7083562498</v>
          </cell>
        </row>
        <row r="149">
          <cell r="B149">
            <v>2367336.5640539997</v>
          </cell>
        </row>
        <row r="150">
          <cell r="B150">
            <v>5023745.4653347507</v>
          </cell>
        </row>
        <row r="151">
          <cell r="B151">
            <v>2614.5865090942884</v>
          </cell>
        </row>
        <row r="152">
          <cell r="B152">
            <v>376.99479674030914</v>
          </cell>
        </row>
        <row r="153">
          <cell r="B153">
            <v>210.36902946735654</v>
          </cell>
        </row>
        <row r="154">
          <cell r="B154">
            <v>19.934321391875557</v>
          </cell>
        </row>
        <row r="155">
          <cell r="B155">
            <v>23.504647611315953</v>
          </cell>
        </row>
        <row r="156">
          <cell r="B156">
            <v>29.452718495336651</v>
          </cell>
        </row>
        <row r="157">
          <cell r="B157">
            <v>23999994</v>
          </cell>
        </row>
        <row r="158">
          <cell r="B158">
            <v>1200000</v>
          </cell>
        </row>
        <row r="159">
          <cell r="B159">
            <v>1200003</v>
          </cell>
        </row>
        <row r="160">
          <cell r="B160">
            <v>119999.67999999999</v>
          </cell>
        </row>
        <row r="161">
          <cell r="B161">
            <v>239999.63</v>
          </cell>
        </row>
        <row r="162">
          <cell r="B162">
            <v>660000</v>
          </cell>
        </row>
        <row r="163">
          <cell r="B163">
            <v>24502414.708267648</v>
          </cell>
        </row>
        <row r="164">
          <cell r="B164">
            <v>0</v>
          </cell>
        </row>
        <row r="165">
          <cell r="B165">
            <v>766304.68113737984</v>
          </cell>
        </row>
        <row r="166">
          <cell r="B166">
            <v>140589.30646096874</v>
          </cell>
        </row>
        <row r="167">
          <cell r="B167">
            <v>272243.70486620994</v>
          </cell>
        </row>
        <row r="168">
          <cell r="B168">
            <v>0</v>
          </cell>
        </row>
        <row r="169">
          <cell r="B169">
            <v>3</v>
          </cell>
        </row>
        <row r="170">
          <cell r="B170">
            <v>6</v>
          </cell>
        </row>
        <row r="171">
          <cell r="B171">
            <v>148828</v>
          </cell>
        </row>
        <row r="172">
          <cell r="B172">
            <v>7608124.7000000002</v>
          </cell>
        </row>
        <row r="173">
          <cell r="B173">
            <v>13391872.9</v>
          </cell>
        </row>
        <row r="174">
          <cell r="B174">
            <v>278186</v>
          </cell>
        </row>
        <row r="175">
          <cell r="B175">
            <v>7608124.7000000002</v>
          </cell>
        </row>
        <row r="176">
          <cell r="B176">
            <v>25169213.300000001</v>
          </cell>
        </row>
        <row r="177">
          <cell r="B177">
            <v>274709</v>
          </cell>
        </row>
        <row r="178">
          <cell r="B178">
            <v>7315410.8571428563</v>
          </cell>
        </row>
        <row r="179">
          <cell r="B179">
            <v>24103521</v>
          </cell>
        </row>
        <row r="180">
          <cell r="B180">
            <v>202522</v>
          </cell>
        </row>
        <row r="181">
          <cell r="B181">
            <v>1879772</v>
          </cell>
        </row>
        <row r="182">
          <cell r="B182">
            <v>4120228</v>
          </cell>
        </row>
        <row r="183">
          <cell r="B183">
            <v>333061</v>
          </cell>
        </row>
        <row r="184">
          <cell r="B184">
            <v>1879772</v>
          </cell>
        </row>
        <row r="185">
          <cell r="B185">
            <v>6766255</v>
          </cell>
        </row>
        <row r="186">
          <cell r="B186">
            <v>328898</v>
          </cell>
        </row>
        <row r="187">
          <cell r="B187">
            <v>1871446</v>
          </cell>
        </row>
        <row r="188">
          <cell r="B188">
            <v>6678811</v>
          </cell>
        </row>
        <row r="189">
          <cell r="B189">
            <v>0</v>
          </cell>
        </row>
        <row r="190">
          <cell r="B190">
            <v>0</v>
          </cell>
        </row>
        <row r="191">
          <cell r="B191">
            <v>0</v>
          </cell>
        </row>
        <row r="192">
          <cell r="B192">
            <v>90025</v>
          </cell>
        </row>
        <row r="193">
          <cell r="B193">
            <v>12702746</v>
          </cell>
        </row>
        <row r="194">
          <cell r="B194">
            <v>141.10246458999652</v>
          </cell>
        </row>
        <row r="195">
          <cell r="B195">
            <v>0</v>
          </cell>
        </row>
        <row r="196">
          <cell r="B196">
            <v>0</v>
          </cell>
        </row>
        <row r="197">
          <cell r="B197">
            <v>0</v>
          </cell>
        </row>
        <row r="198">
          <cell r="B198">
            <v>0</v>
          </cell>
        </row>
        <row r="199">
          <cell r="B199">
            <v>0</v>
          </cell>
        </row>
        <row r="200">
          <cell r="B200">
            <v>0</v>
          </cell>
        </row>
        <row r="201">
          <cell r="B201">
            <v>9237</v>
          </cell>
        </row>
        <row r="202">
          <cell r="B202">
            <v>273659</v>
          </cell>
        </row>
        <row r="203">
          <cell r="B203">
            <v>29.626410957821868</v>
          </cell>
        </row>
        <row r="204">
          <cell r="B204">
            <v>23766</v>
          </cell>
        </row>
        <row r="205">
          <cell r="B205">
            <v>775399</v>
          </cell>
        </row>
        <row r="206">
          <cell r="B206">
            <v>32.626410957821868</v>
          </cell>
        </row>
        <row r="207">
          <cell r="B207">
            <v>128508</v>
          </cell>
        </row>
        <row r="208">
          <cell r="B208">
            <v>239882</v>
          </cell>
        </row>
        <row r="209">
          <cell r="B209">
            <v>0</v>
          </cell>
        </row>
        <row r="210">
          <cell r="B210">
            <v>0</v>
          </cell>
        </row>
        <row r="211">
          <cell r="B211">
            <v>580126.5</v>
          </cell>
        </row>
        <row r="212">
          <cell r="B212">
            <v>813884</v>
          </cell>
        </row>
        <row r="213">
          <cell r="B213">
            <v>24616091.145651001</v>
          </cell>
        </row>
        <row r="214">
          <cell r="B214">
            <v>484260</v>
          </cell>
        </row>
        <row r="215">
          <cell r="B215">
            <v>0</v>
          </cell>
        </row>
        <row r="216">
          <cell r="B216">
            <v>25100351.145651001</v>
          </cell>
        </row>
        <row r="217">
          <cell r="B217">
            <v>14549992</v>
          </cell>
        </row>
        <row r="218">
          <cell r="B218">
            <v>948516.5</v>
          </cell>
        </row>
        <row r="219">
          <cell r="B219">
            <v>3225883</v>
          </cell>
        </row>
        <row r="220">
          <cell r="B220">
            <v>313053</v>
          </cell>
        </row>
        <row r="221">
          <cell r="B221">
            <v>4500000</v>
          </cell>
        </row>
        <row r="222">
          <cell r="B222">
            <v>562788</v>
          </cell>
        </row>
        <row r="223">
          <cell r="B223">
            <v>138902</v>
          </cell>
        </row>
        <row r="224">
          <cell r="B224">
            <v>0</v>
          </cell>
        </row>
        <row r="225">
          <cell r="B225">
            <v>0</v>
          </cell>
        </row>
        <row r="226">
          <cell r="B226">
            <v>1600000</v>
          </cell>
        </row>
        <row r="227">
          <cell r="B227">
            <v>160000</v>
          </cell>
        </row>
        <row r="228">
          <cell r="B228">
            <v>0</v>
          </cell>
        </row>
        <row r="229">
          <cell r="B229">
            <v>196268</v>
          </cell>
        </row>
        <row r="230">
          <cell r="B230">
            <v>1703258.0193213553</v>
          </cell>
        </row>
        <row r="231">
          <cell r="B231">
            <v>27898660.519321356</v>
          </cell>
        </row>
        <row r="232">
          <cell r="B232">
            <v>-2798309.3736703545</v>
          </cell>
        </row>
        <row r="233">
          <cell r="B233">
            <v>-951424</v>
          </cell>
        </row>
        <row r="234">
          <cell r="B234">
            <v>-1846885.3736703545</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65532499</v>
          </cell>
        </row>
        <row r="244">
          <cell r="B244">
            <v>40286048</v>
          </cell>
        </row>
        <row r="245">
          <cell r="B245">
            <v>45000</v>
          </cell>
        </row>
        <row r="246">
          <cell r="B246">
            <v>0</v>
          </cell>
        </row>
        <row r="247">
          <cell r="B247">
            <v>3.9</v>
          </cell>
        </row>
        <row r="248">
          <cell r="B248">
            <v>3.9</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12.358030179848699</v>
          </cell>
        </row>
        <row r="261">
          <cell r="B261">
            <v>20.306633059489567</v>
          </cell>
        </row>
        <row r="262">
          <cell r="B262">
            <v>87</v>
          </cell>
        </row>
        <row r="263">
          <cell r="B263">
            <v>88</v>
          </cell>
        </row>
        <row r="264">
          <cell r="B264">
            <v>274709</v>
          </cell>
        </row>
        <row r="265">
          <cell r="B265">
            <v>328898</v>
          </cell>
        </row>
        <row r="266">
          <cell r="B266">
            <v>3</v>
          </cell>
        </row>
        <row r="267">
          <cell r="B267">
            <v>6</v>
          </cell>
        </row>
        <row r="268">
          <cell r="B268">
            <v>659301.6</v>
          </cell>
        </row>
        <row r="269">
          <cell r="B269">
            <v>986694</v>
          </cell>
        </row>
        <row r="270">
          <cell r="B270">
            <v>-3746110.4066645601</v>
          </cell>
        </row>
        <row r="271">
          <cell r="B271">
            <v>0.54466089261198503</v>
          </cell>
        </row>
        <row r="272">
          <cell r="B272">
            <v>0.75151942142644623</v>
          </cell>
        </row>
        <row r="273">
          <cell r="B273">
            <v>0.40886468384887759</v>
          </cell>
        </row>
        <row r="274">
          <cell r="B274">
            <v>0.41313388708273396</v>
          </cell>
        </row>
        <row r="275">
          <cell r="B275">
            <v>0.47643692212594441</v>
          </cell>
        </row>
        <row r="276">
          <cell r="B276">
            <v>0.44156505061758922</v>
          </cell>
        </row>
        <row r="277">
          <cell r="B277">
            <v>-2452371.3736703545</v>
          </cell>
        </row>
        <row r="278">
          <cell r="B278">
            <v>0.77050169273246538</v>
          </cell>
        </row>
        <row r="279">
          <cell r="B279">
            <v>0.43518834005932427</v>
          </cell>
        </row>
        <row r="280">
          <cell r="B280">
            <v>0.56481165994067573</v>
          </cell>
        </row>
        <row r="281">
          <cell r="B281">
            <v>6.0191999999999996E-2</v>
          </cell>
        </row>
        <row r="282">
          <cell r="B282">
            <v>0.11155752539098698</v>
          </cell>
        </row>
        <row r="283">
          <cell r="B283">
            <v>25246451</v>
          </cell>
        </row>
        <row r="284">
          <cell r="B284">
            <v>32766249.88384822</v>
          </cell>
        </row>
        <row r="285">
          <cell r="B285">
            <v>1293739.0329942056</v>
          </cell>
        </row>
        <row r="286">
          <cell r="B286">
            <v>0</v>
          </cell>
        </row>
        <row r="287">
          <cell r="B287">
            <v>0</v>
          </cell>
        </row>
        <row r="288">
          <cell r="B288">
            <v>0</v>
          </cell>
        </row>
        <row r="289">
          <cell r="B289">
            <v>-3746110.4066645601</v>
          </cell>
        </row>
        <row r="290">
          <cell r="B290">
            <v>8.920384765980828E-2</v>
          </cell>
        </row>
        <row r="291">
          <cell r="B291">
            <v>-0.16909203235204923</v>
          </cell>
        </row>
      </sheetData>
      <sheetData sheetId="29">
        <row r="3">
          <cell r="B3">
            <v>297065</v>
          </cell>
          <cell r="C3">
            <v>148594</v>
          </cell>
          <cell r="D3">
            <v>109187</v>
          </cell>
          <cell r="E3">
            <v>204912</v>
          </cell>
          <cell r="F3">
            <v>230271</v>
          </cell>
          <cell r="G3">
            <v>594859</v>
          </cell>
          <cell r="H3">
            <v>1584888</v>
          </cell>
        </row>
        <row r="4">
          <cell r="B4">
            <v>297065</v>
          </cell>
          <cell r="C4">
            <v>148594</v>
          </cell>
          <cell r="D4">
            <v>109187</v>
          </cell>
          <cell r="E4">
            <v>204912</v>
          </cell>
          <cell r="F4">
            <v>230271</v>
          </cell>
          <cell r="G4">
            <v>594859</v>
          </cell>
          <cell r="H4">
            <v>1584888</v>
          </cell>
        </row>
        <row r="5">
          <cell r="B5">
            <v>0</v>
          </cell>
          <cell r="C5">
            <v>0</v>
          </cell>
          <cell r="D5">
            <v>109187</v>
          </cell>
          <cell r="E5">
            <v>0</v>
          </cell>
          <cell r="F5">
            <v>0</v>
          </cell>
          <cell r="G5">
            <v>0</v>
          </cell>
        </row>
        <row r="6">
          <cell r="B6">
            <v>297065</v>
          </cell>
          <cell r="C6">
            <v>148594</v>
          </cell>
          <cell r="D6">
            <v>0</v>
          </cell>
          <cell r="E6">
            <v>204912</v>
          </cell>
          <cell r="F6">
            <v>230271</v>
          </cell>
          <cell r="G6">
            <v>594859</v>
          </cell>
        </row>
        <row r="7">
          <cell r="B7">
            <v>0</v>
          </cell>
          <cell r="C7">
            <v>0</v>
          </cell>
          <cell r="D7">
            <v>1475701</v>
          </cell>
          <cell r="E7">
            <v>0</v>
          </cell>
          <cell r="F7">
            <v>0</v>
          </cell>
          <cell r="G7">
            <v>0</v>
          </cell>
        </row>
        <row r="8">
          <cell r="B8">
            <v>259876</v>
          </cell>
          <cell r="C8">
            <v>119049</v>
          </cell>
          <cell r="D8">
            <v>90766</v>
          </cell>
          <cell r="E8">
            <v>205118</v>
          </cell>
          <cell r="F8">
            <v>256276</v>
          </cell>
          <cell r="G8">
            <v>665315</v>
          </cell>
          <cell r="H8">
            <v>1596400</v>
          </cell>
        </row>
        <row r="9">
          <cell r="B9">
            <v>259876</v>
          </cell>
          <cell r="C9">
            <v>119049</v>
          </cell>
          <cell r="D9">
            <v>90766</v>
          </cell>
          <cell r="E9">
            <v>205118</v>
          </cell>
          <cell r="F9">
            <v>256276</v>
          </cell>
          <cell r="G9">
            <v>665315</v>
          </cell>
          <cell r="H9">
            <v>1596400</v>
          </cell>
        </row>
        <row r="10">
          <cell r="B10">
            <v>0</v>
          </cell>
          <cell r="C10">
            <v>0</v>
          </cell>
          <cell r="D10">
            <v>0</v>
          </cell>
          <cell r="E10">
            <v>0</v>
          </cell>
          <cell r="F10">
            <v>0</v>
          </cell>
          <cell r="G10">
            <v>665315</v>
          </cell>
        </row>
        <row r="11">
          <cell r="B11">
            <v>259876</v>
          </cell>
          <cell r="C11">
            <v>119049</v>
          </cell>
          <cell r="D11">
            <v>90766</v>
          </cell>
          <cell r="E11">
            <v>205118</v>
          </cell>
          <cell r="F11">
            <v>256276</v>
          </cell>
          <cell r="G11">
            <v>0</v>
          </cell>
        </row>
        <row r="12">
          <cell r="B12">
            <v>0</v>
          </cell>
          <cell r="C12">
            <v>0</v>
          </cell>
          <cell r="D12">
            <v>0</v>
          </cell>
          <cell r="E12">
            <v>0</v>
          </cell>
          <cell r="F12">
            <v>0</v>
          </cell>
          <cell r="G12">
            <v>931085</v>
          </cell>
        </row>
        <row r="13">
          <cell r="B13">
            <v>3294.0278909999997</v>
          </cell>
          <cell r="C13">
            <v>318.17314856249999</v>
          </cell>
          <cell r="D13">
            <v>262.02494587499996</v>
          </cell>
          <cell r="E13">
            <v>24.705209182499999</v>
          </cell>
          <cell r="F13">
            <v>38.180777827500009</v>
          </cell>
          <cell r="G13">
            <v>34.437564314999996</v>
          </cell>
        </row>
        <row r="14">
          <cell r="B14">
            <v>3931.29</v>
          </cell>
          <cell r="C14">
            <v>379.72687500000001</v>
          </cell>
          <cell r="D14">
            <v>312.71625</v>
          </cell>
          <cell r="E14">
            <v>29.484675000000006</v>
          </cell>
          <cell r="F14">
            <v>45.567225000000008</v>
          </cell>
          <cell r="G14">
            <v>41.099850000000004</v>
          </cell>
        </row>
        <row r="15">
          <cell r="B15">
            <v>3724.38</v>
          </cell>
          <cell r="C15">
            <v>359.74124999999998</v>
          </cell>
          <cell r="D15">
            <v>296.25749999999999</v>
          </cell>
          <cell r="E15">
            <v>27.932849999999998</v>
          </cell>
          <cell r="F15">
            <v>43.168950000000002</v>
          </cell>
          <cell r="G15">
            <v>38.936700000000002</v>
          </cell>
        </row>
        <row r="16">
          <cell r="B16">
            <v>3931.29</v>
          </cell>
          <cell r="C16">
            <v>379.72687500000001</v>
          </cell>
          <cell r="D16">
            <v>312.71625</v>
          </cell>
          <cell r="E16">
            <v>29.484674999999996</v>
          </cell>
          <cell r="F16">
            <v>45.567225000000001</v>
          </cell>
          <cell r="G16">
            <v>41.099850000000004</v>
          </cell>
        </row>
        <row r="17">
          <cell r="B17">
            <v>3529.3155975</v>
          </cell>
          <cell r="C17">
            <v>340.89980203124998</v>
          </cell>
          <cell r="D17">
            <v>280.74101343750004</v>
          </cell>
          <cell r="E17">
            <v>26.469866981250004</v>
          </cell>
          <cell r="F17">
            <v>40.907976243750007</v>
          </cell>
          <cell r="G17">
            <v>36.897390337500006</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5015.9061067499997</v>
          </cell>
          <cell r="C23">
            <v>374.32135125000002</v>
          </cell>
          <cell r="D23">
            <v>393.03741881249994</v>
          </cell>
          <cell r="E23">
            <v>32.191636207499997</v>
          </cell>
          <cell r="F23">
            <v>44.91856215</v>
          </cell>
          <cell r="G23">
            <v>41.175348637500001</v>
          </cell>
        </row>
        <row r="24">
          <cell r="B24">
            <v>6964.65</v>
          </cell>
          <cell r="C24">
            <v>519.75</v>
          </cell>
          <cell r="D24">
            <v>545.73749999999995</v>
          </cell>
          <cell r="E24">
            <v>44.698499999999996</v>
          </cell>
          <cell r="F24">
            <v>62.37</v>
          </cell>
          <cell r="G24">
            <v>57.172499999999999</v>
          </cell>
        </row>
        <row r="25">
          <cell r="B25">
            <v>5671.2150000000001</v>
          </cell>
          <cell r="C25">
            <v>423.22500000000002</v>
          </cell>
          <cell r="D25">
            <v>444.38625000000002</v>
          </cell>
          <cell r="E25">
            <v>36.397349999999996</v>
          </cell>
          <cell r="F25">
            <v>50.786999999999999</v>
          </cell>
          <cell r="G25">
            <v>46.554749999999999</v>
          </cell>
        </row>
        <row r="26">
          <cell r="B26">
            <v>6285.5966250000001</v>
          </cell>
          <cell r="C26">
            <v>469.07437499999997</v>
          </cell>
          <cell r="D26">
            <v>492.52809374999987</v>
          </cell>
          <cell r="E26">
            <v>40.340396249999998</v>
          </cell>
          <cell r="F26">
            <v>56.288924999999992</v>
          </cell>
          <cell r="G26">
            <v>51.598181249999996</v>
          </cell>
        </row>
        <row r="27">
          <cell r="B27">
            <v>6222.74065875</v>
          </cell>
          <cell r="C27">
            <v>464.38363125000001</v>
          </cell>
          <cell r="D27">
            <v>487.60281281250002</v>
          </cell>
          <cell r="E27">
            <v>39.936992287500004</v>
          </cell>
          <cell r="F27">
            <v>55.726035750000001</v>
          </cell>
          <cell r="G27">
            <v>51.082199437500002</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86999880</v>
          </cell>
          <cell r="C33">
            <v>4640013.9000000004</v>
          </cell>
          <cell r="D33">
            <v>4639987.8</v>
          </cell>
          <cell r="E33">
            <v>699999.96</v>
          </cell>
          <cell r="F33">
            <v>1399999.38</v>
          </cell>
          <cell r="G33">
            <v>3700000</v>
          </cell>
          <cell r="H33">
            <v>8576265</v>
          </cell>
        </row>
        <row r="34">
          <cell r="B34">
            <v>115999928</v>
          </cell>
          <cell r="C34">
            <v>5299990.8</v>
          </cell>
          <cell r="D34">
            <v>5300000.4000000004</v>
          </cell>
          <cell r="E34">
            <v>829999.5</v>
          </cell>
          <cell r="F34">
            <v>1339999.44</v>
          </cell>
          <cell r="G34">
            <v>4460000</v>
          </cell>
          <cell r="H34">
            <v>9932672</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87</v>
          </cell>
          <cell r="C47">
            <v>12.8</v>
          </cell>
          <cell r="D47">
            <v>7</v>
          </cell>
          <cell r="E47">
            <v>0.67</v>
          </cell>
          <cell r="F47">
            <v>0.79</v>
          </cell>
          <cell r="G47">
            <v>1</v>
          </cell>
        </row>
        <row r="48">
          <cell r="B48">
            <v>88</v>
          </cell>
          <cell r="C48">
            <v>12.6</v>
          </cell>
          <cell r="D48">
            <v>7.1</v>
          </cell>
          <cell r="E48">
            <v>0.68</v>
          </cell>
          <cell r="F48">
            <v>0.81</v>
          </cell>
          <cell r="G48">
            <v>1</v>
          </cell>
        </row>
        <row r="49">
          <cell r="B49">
            <v>88</v>
          </cell>
          <cell r="C49">
            <v>12.9</v>
          </cell>
          <cell r="D49">
            <v>6.9</v>
          </cell>
          <cell r="E49">
            <v>0.66</v>
          </cell>
          <cell r="F49">
            <v>0.78</v>
          </cell>
          <cell r="G49">
            <v>1</v>
          </cell>
        </row>
        <row r="50">
          <cell r="B50">
            <v>88</v>
          </cell>
          <cell r="C50">
            <v>13</v>
          </cell>
          <cell r="D50">
            <v>7</v>
          </cell>
          <cell r="E50">
            <v>0.67</v>
          </cell>
          <cell r="F50">
            <v>0.8</v>
          </cell>
          <cell r="G50">
            <v>1</v>
          </cell>
        </row>
        <row r="51">
          <cell r="B51">
            <v>7.6000000000000068</v>
          </cell>
          <cell r="C51">
            <v>8.4341085271318015</v>
          </cell>
          <cell r="D51">
            <v>9.1594202898550581</v>
          </cell>
          <cell r="E51">
            <v>9.230303030303034</v>
          </cell>
          <cell r="F51">
            <v>10.358974358974372</v>
          </cell>
          <cell r="G51">
            <v>7.6</v>
          </cell>
        </row>
        <row r="52">
          <cell r="B52">
            <v>26794966.765457079</v>
          </cell>
          <cell r="C52">
            <v>14327568.171081543</v>
          </cell>
          <cell r="D52">
            <v>19706284.021142542</v>
          </cell>
          <cell r="E52">
            <v>18587921.253649831</v>
          </cell>
          <cell r="F52">
            <v>5987726.642613396</v>
          </cell>
          <cell r="G52">
            <v>0</v>
          </cell>
          <cell r="H52">
            <v>0</v>
          </cell>
          <cell r="I52">
            <v>0</v>
          </cell>
          <cell r="J52">
            <v>0</v>
          </cell>
          <cell r="K52">
            <v>0</v>
          </cell>
        </row>
        <row r="53">
          <cell r="B53">
            <v>21630485</v>
          </cell>
          <cell r="C53">
            <v>29235499</v>
          </cell>
          <cell r="D53">
            <v>24899560</v>
          </cell>
          <cell r="E53">
            <v>31508162</v>
          </cell>
          <cell r="F53">
            <v>23819418</v>
          </cell>
          <cell r="G53">
            <v>0</v>
          </cell>
          <cell r="H53">
            <v>0</v>
          </cell>
          <cell r="I53">
            <v>0</v>
          </cell>
          <cell r="J53">
            <v>0</v>
          </cell>
          <cell r="K53">
            <v>0</v>
          </cell>
        </row>
        <row r="54">
          <cell r="B54">
            <v>1252778</v>
          </cell>
          <cell r="C54">
            <v>1967590</v>
          </cell>
          <cell r="D54">
            <v>3673389</v>
          </cell>
          <cell r="E54">
            <v>790160</v>
          </cell>
          <cell r="F54">
            <v>2307886</v>
          </cell>
          <cell r="G54">
            <v>0</v>
          </cell>
          <cell r="H54">
            <v>0</v>
          </cell>
          <cell r="I54">
            <v>0</v>
          </cell>
          <cell r="J54">
            <v>0</v>
          </cell>
          <cell r="K54">
            <v>0</v>
          </cell>
        </row>
        <row r="55">
          <cell r="B55">
            <v>1022995</v>
          </cell>
          <cell r="C55">
            <v>3139398</v>
          </cell>
          <cell r="D55">
            <v>4056988</v>
          </cell>
          <cell r="E55">
            <v>3788190</v>
          </cell>
          <cell r="F55">
            <v>2480788</v>
          </cell>
          <cell r="G55">
            <v>0</v>
          </cell>
          <cell r="H55">
            <v>0</v>
          </cell>
          <cell r="I55">
            <v>0</v>
          </cell>
          <cell r="J55">
            <v>0</v>
          </cell>
          <cell r="K55">
            <v>0</v>
          </cell>
        </row>
        <row r="56">
          <cell r="B56">
            <v>2275773</v>
          </cell>
          <cell r="C56">
            <v>5106988</v>
          </cell>
          <cell r="D56">
            <v>7730377</v>
          </cell>
          <cell r="E56">
            <v>4578350</v>
          </cell>
          <cell r="F56">
            <v>4788674</v>
          </cell>
          <cell r="G56">
            <v>0</v>
          </cell>
          <cell r="H56">
            <v>0</v>
          </cell>
          <cell r="I56">
            <v>0</v>
          </cell>
          <cell r="J56">
            <v>0</v>
          </cell>
          <cell r="K56">
            <v>0</v>
          </cell>
        </row>
        <row r="57">
          <cell r="B57">
            <v>2556119</v>
          </cell>
          <cell r="C57">
            <v>2663906</v>
          </cell>
          <cell r="D57">
            <v>2597519</v>
          </cell>
          <cell r="E57">
            <v>2717629</v>
          </cell>
          <cell r="F57">
            <v>2643167</v>
          </cell>
          <cell r="G57">
            <v>260846</v>
          </cell>
          <cell r="H57">
            <v>260846</v>
          </cell>
          <cell r="I57">
            <v>260846</v>
          </cell>
          <cell r="J57">
            <v>260846</v>
          </cell>
          <cell r="K57">
            <v>260846</v>
          </cell>
        </row>
        <row r="58">
          <cell r="B58">
            <v>4340401</v>
          </cell>
          <cell r="C58">
            <v>5616236</v>
          </cell>
          <cell r="D58">
            <v>5271092</v>
          </cell>
          <cell r="E58">
            <v>6455387</v>
          </cell>
          <cell r="F58">
            <v>5203462</v>
          </cell>
          <cell r="G58">
            <v>3856877</v>
          </cell>
          <cell r="H58">
            <v>2622676</v>
          </cell>
          <cell r="I58">
            <v>2468400</v>
          </cell>
          <cell r="J58">
            <v>3394050</v>
          </cell>
          <cell r="K58">
            <v>3702601</v>
          </cell>
        </row>
        <row r="59">
          <cell r="B59">
            <v>6495731</v>
          </cell>
          <cell r="C59">
            <v>8529918</v>
          </cell>
          <cell r="D59">
            <v>6301918</v>
          </cell>
          <cell r="E59">
            <v>7633241</v>
          </cell>
          <cell r="F59">
            <v>6651213</v>
          </cell>
          <cell r="G59">
            <v>3085501</v>
          </cell>
          <cell r="H59">
            <v>3702601</v>
          </cell>
          <cell r="I59">
            <v>3394050</v>
          </cell>
          <cell r="J59">
            <v>2468400</v>
          </cell>
          <cell r="K59">
            <v>2622676</v>
          </cell>
        </row>
        <row r="60">
          <cell r="B60">
            <v>10836132</v>
          </cell>
          <cell r="C60">
            <v>14146154</v>
          </cell>
          <cell r="D60">
            <v>11573010</v>
          </cell>
          <cell r="E60">
            <v>14088628</v>
          </cell>
          <cell r="F60">
            <v>11854675</v>
          </cell>
          <cell r="G60">
            <v>6942378</v>
          </cell>
          <cell r="H60">
            <v>6325277</v>
          </cell>
          <cell r="I60">
            <v>5862450</v>
          </cell>
          <cell r="J60">
            <v>5862450</v>
          </cell>
          <cell r="K60">
            <v>6325277</v>
          </cell>
        </row>
        <row r="61">
          <cell r="B61">
            <v>64093475.765457079</v>
          </cell>
          <cell r="C61">
            <v>65480115.171081543</v>
          </cell>
          <cell r="D61">
            <v>66506750.021142542</v>
          </cell>
          <cell r="E61">
            <v>71480690.253649831</v>
          </cell>
          <cell r="F61">
            <v>49093660.642613396</v>
          </cell>
          <cell r="G61">
            <v>0</v>
          </cell>
          <cell r="H61">
            <v>0</v>
          </cell>
          <cell r="I61">
            <v>0</v>
          </cell>
          <cell r="J61">
            <v>0</v>
          </cell>
          <cell r="K61">
            <v>0</v>
          </cell>
        </row>
        <row r="62">
          <cell r="B62">
            <v>6567653.9891304346</v>
          </cell>
          <cell r="C62">
            <v>7741994.673913043</v>
          </cell>
          <cell r="D62">
            <v>7245042.6086956523</v>
          </cell>
          <cell r="E62">
            <v>8058833.1413043477</v>
          </cell>
          <cell r="F62">
            <v>5000000.0543478262</v>
          </cell>
          <cell r="G62">
            <v>0</v>
          </cell>
          <cell r="H62">
            <v>0</v>
          </cell>
          <cell r="I62">
            <v>0</v>
          </cell>
          <cell r="J62">
            <v>0</v>
          </cell>
          <cell r="K62">
            <v>0</v>
          </cell>
        </row>
        <row r="63">
          <cell r="B63">
            <v>-585946</v>
          </cell>
          <cell r="C63">
            <v>2167187</v>
          </cell>
          <cell r="D63">
            <v>474059</v>
          </cell>
          <cell r="E63">
            <v>2093166</v>
          </cell>
          <cell r="F63">
            <v>31512</v>
          </cell>
          <cell r="G63">
            <v>-2997337</v>
          </cell>
          <cell r="H63">
            <v>-2598252</v>
          </cell>
          <cell r="I63">
            <v>-1917306</v>
          </cell>
          <cell r="J63">
            <v>-1763197</v>
          </cell>
          <cell r="K63">
            <v>-2319923</v>
          </cell>
        </row>
        <row r="64">
          <cell r="B64">
            <v>25822070</v>
          </cell>
          <cell r="C64">
            <v>28902718</v>
          </cell>
          <cell r="D64">
            <v>31299343</v>
          </cell>
          <cell r="E64">
            <v>27651789</v>
          </cell>
          <cell r="F64">
            <v>29182412</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31289697.776326645</v>
          </cell>
          <cell r="C66">
            <v>25668215.497168496</v>
          </cell>
          <cell r="D66">
            <v>26488305.412446886</v>
          </cell>
          <cell r="E66">
            <v>32676902.112345491</v>
          </cell>
          <cell r="F66">
            <v>13879736.588265568</v>
          </cell>
          <cell r="G66">
            <v>14703252</v>
          </cell>
          <cell r="H66">
            <v>15477942</v>
          </cell>
          <cell r="I66">
            <v>16799771</v>
          </cell>
          <cell r="J66">
            <v>17099938</v>
          </cell>
          <cell r="K66">
            <v>16018227</v>
          </cell>
        </row>
        <row r="67">
          <cell r="B67">
            <v>64093475.765457079</v>
          </cell>
          <cell r="C67">
            <v>65480115.171081543</v>
          </cell>
          <cell r="D67">
            <v>66506750.021142542</v>
          </cell>
          <cell r="E67">
            <v>71480690.253649831</v>
          </cell>
          <cell r="F67">
            <v>49093660.642613396</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25977474.371302184</v>
          </cell>
          <cell r="C69">
            <v>34948096.787210554</v>
          </cell>
          <cell r="D69">
            <v>29774073.165379994</v>
          </cell>
          <cell r="E69">
            <v>37708600.311931282</v>
          </cell>
          <cell r="F69">
            <v>28238253.891976602</v>
          </cell>
          <cell r="G69">
            <v>0</v>
          </cell>
          <cell r="H69">
            <v>0</v>
          </cell>
          <cell r="I69">
            <v>0</v>
          </cell>
          <cell r="J69">
            <v>0</v>
          </cell>
          <cell r="K69">
            <v>0</v>
          </cell>
        </row>
        <row r="70">
          <cell r="B70">
            <v>-476552.10752157494</v>
          </cell>
          <cell r="C70">
            <v>4206892.913134668</v>
          </cell>
          <cell r="D70">
            <v>920232.6160826087</v>
          </cell>
          <cell r="E70">
            <v>4063205.4380373955</v>
          </cell>
          <cell r="F70">
            <v>61170.157227993011</v>
          </cell>
          <cell r="G70">
            <v>-83975</v>
          </cell>
          <cell r="H70">
            <v>-78820</v>
          </cell>
          <cell r="I70">
            <v>-74954</v>
          </cell>
          <cell r="J70">
            <v>-74954</v>
          </cell>
          <cell r="K70">
            <v>-78820</v>
          </cell>
        </row>
        <row r="71">
          <cell r="B71">
            <v>0.94023704015805909</v>
          </cell>
          <cell r="C71">
            <v>1.0926613734232378</v>
          </cell>
          <cell r="D71">
            <v>1.1254705263646927</v>
          </cell>
          <cell r="E71">
            <v>1.1016385165415707</v>
          </cell>
          <cell r="F71">
            <v>0.73999254351243959</v>
          </cell>
          <cell r="G71">
            <v>0</v>
          </cell>
          <cell r="H71">
            <v>0</v>
          </cell>
          <cell r="I71">
            <v>0</v>
          </cell>
          <cell r="J71">
            <v>0</v>
          </cell>
          <cell r="K71">
            <v>0</v>
          </cell>
        </row>
        <row r="72">
          <cell r="B72">
            <v>0.92809417069080213</v>
          </cell>
          <cell r="C72">
            <v>1.0464222694978254</v>
          </cell>
          <cell r="D72">
            <v>0.92389767952250279</v>
          </cell>
          <cell r="E72">
            <v>1.02831851055882</v>
          </cell>
          <cell r="F72">
            <v>1.0732673697300485</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45000</v>
          </cell>
        </row>
        <row r="80">
          <cell r="B80">
            <v>45000</v>
          </cell>
        </row>
        <row r="81">
          <cell r="B81">
            <v>0</v>
          </cell>
        </row>
        <row r="82">
          <cell r="B82">
            <v>0</v>
          </cell>
        </row>
        <row r="83">
          <cell r="B83">
            <v>0</v>
          </cell>
        </row>
        <row r="84">
          <cell r="B84">
            <v>0</v>
          </cell>
        </row>
        <row r="85">
          <cell r="B85">
            <v>55940</v>
          </cell>
        </row>
        <row r="86">
          <cell r="B86">
            <v>29624</v>
          </cell>
        </row>
        <row r="87">
          <cell r="B87">
            <v>21768</v>
          </cell>
        </row>
        <row r="88">
          <cell r="B88">
            <v>36104</v>
          </cell>
        </row>
        <row r="89">
          <cell r="B89">
            <v>41152</v>
          </cell>
        </row>
        <row r="90">
          <cell r="B90">
            <v>105087</v>
          </cell>
        </row>
        <row r="91">
          <cell r="B91">
            <v>55940</v>
          </cell>
        </row>
        <row r="92">
          <cell r="B92">
            <v>29624</v>
          </cell>
        </row>
        <row r="93">
          <cell r="B93">
            <v>21768</v>
          </cell>
        </row>
        <row r="94">
          <cell r="B94">
            <v>36104</v>
          </cell>
        </row>
        <row r="95">
          <cell r="B95">
            <v>41152</v>
          </cell>
        </row>
        <row r="96">
          <cell r="B96">
            <v>105087</v>
          </cell>
        </row>
        <row r="97">
          <cell r="B97">
            <v>0</v>
          </cell>
        </row>
        <row r="98">
          <cell r="B98">
            <v>0</v>
          </cell>
        </row>
        <row r="99">
          <cell r="B99">
            <v>0</v>
          </cell>
        </row>
        <row r="100">
          <cell r="B100">
            <v>0</v>
          </cell>
        </row>
        <row r="101">
          <cell r="B101">
            <v>0</v>
          </cell>
        </row>
        <row r="102">
          <cell r="B102">
            <v>0</v>
          </cell>
        </row>
        <row r="103">
          <cell r="B103">
            <v>184267920.22253996</v>
          </cell>
        </row>
        <row r="104">
          <cell r="B104">
            <v>9425561.3530155011</v>
          </cell>
        </row>
        <row r="105">
          <cell r="B105">
            <v>5703759.021807</v>
          </cell>
        </row>
        <row r="106">
          <cell r="B106">
            <v>891956.87232497998</v>
          </cell>
        </row>
        <row r="107">
          <cell r="B107">
            <v>1571215.3691572803</v>
          </cell>
        </row>
        <row r="108">
          <cell r="B108">
            <v>3618940.3211704046</v>
          </cell>
        </row>
        <row r="109">
          <cell r="B109">
            <v>1672.8572126195509</v>
          </cell>
        </row>
        <row r="110">
          <cell r="B110">
            <v>260.70565957718418</v>
          </cell>
        </row>
        <row r="111">
          <cell r="B111">
            <v>131.16721326221477</v>
          </cell>
        </row>
        <row r="112">
          <cell r="B112">
            <v>12.942429094646631</v>
          </cell>
        </row>
        <row r="113">
          <cell r="B113">
            <v>15.295598020946017</v>
          </cell>
        </row>
        <row r="114">
          <cell r="B114">
            <v>19.609741052494893</v>
          </cell>
        </row>
        <row r="115">
          <cell r="B115">
            <v>17999960</v>
          </cell>
        </row>
        <row r="116">
          <cell r="B116">
            <v>960005.1</v>
          </cell>
        </row>
        <row r="117">
          <cell r="B117">
            <v>959997</v>
          </cell>
        </row>
        <row r="118">
          <cell r="B118">
            <v>119999.88</v>
          </cell>
        </row>
        <row r="119">
          <cell r="B119">
            <v>239999.76</v>
          </cell>
        </row>
        <row r="120">
          <cell r="B120">
            <v>640000</v>
          </cell>
        </row>
        <row r="121">
          <cell r="B121">
            <v>16584112.820028596</v>
          </cell>
        </row>
        <row r="122">
          <cell r="B122">
            <v>650363.73335806944</v>
          </cell>
        </row>
        <row r="123">
          <cell r="B123">
            <v>0</v>
          </cell>
        </row>
        <row r="124">
          <cell r="B124">
            <v>102575.0403173727</v>
          </cell>
        </row>
        <row r="125">
          <cell r="B125">
            <v>180689.76745308726</v>
          </cell>
        </row>
        <row r="126">
          <cell r="B126">
            <v>208089.06846729826</v>
          </cell>
        </row>
        <row r="127">
          <cell r="B127">
            <v>56492</v>
          </cell>
        </row>
        <row r="128">
          <cell r="B128">
            <v>28228</v>
          </cell>
        </row>
        <row r="129">
          <cell r="B129">
            <v>21522</v>
          </cell>
        </row>
        <row r="130">
          <cell r="B130">
            <v>38382</v>
          </cell>
        </row>
        <row r="131">
          <cell r="B131">
            <v>53507</v>
          </cell>
        </row>
        <row r="132">
          <cell r="B132">
            <v>124419</v>
          </cell>
        </row>
        <row r="133">
          <cell r="B133">
            <v>56492</v>
          </cell>
        </row>
        <row r="134">
          <cell r="B134">
            <v>28228</v>
          </cell>
        </row>
        <row r="135">
          <cell r="B135">
            <v>21522</v>
          </cell>
        </row>
        <row r="136">
          <cell r="B136">
            <v>38382</v>
          </cell>
        </row>
        <row r="137">
          <cell r="B137">
            <v>53507</v>
          </cell>
        </row>
        <row r="138">
          <cell r="B138">
            <v>124419</v>
          </cell>
        </row>
        <row r="139">
          <cell r="B139">
            <v>0</v>
          </cell>
        </row>
        <row r="140">
          <cell r="B140">
            <v>0</v>
          </cell>
        </row>
        <row r="141">
          <cell r="B141">
            <v>0</v>
          </cell>
        </row>
        <row r="142">
          <cell r="B142">
            <v>0</v>
          </cell>
        </row>
        <row r="143">
          <cell r="B143">
            <v>0</v>
          </cell>
        </row>
        <row r="144">
          <cell r="B144">
            <v>0</v>
          </cell>
        </row>
        <row r="145">
          <cell r="B145">
            <v>283358567.78252101</v>
          </cell>
        </row>
        <row r="146">
          <cell r="B146">
            <v>10566343.103085</v>
          </cell>
        </row>
        <row r="147">
          <cell r="B147">
            <v>8458951.3276826236</v>
          </cell>
        </row>
        <row r="148">
          <cell r="B148">
            <v>1235579.3809162648</v>
          </cell>
        </row>
        <row r="149">
          <cell r="B149">
            <v>2403457.5049600503</v>
          </cell>
        </row>
        <row r="150">
          <cell r="B150">
            <v>5122995.7021291126</v>
          </cell>
        </row>
        <row r="151">
          <cell r="B151">
            <v>2501.9135886401382</v>
          </cell>
        </row>
        <row r="152">
          <cell r="B152">
            <v>359.01778742565671</v>
          </cell>
        </row>
        <row r="153">
          <cell r="B153">
            <v>196.17277001837448</v>
          </cell>
        </row>
        <row r="154">
          <cell r="B154">
            <v>18.566351914801039</v>
          </cell>
        </row>
        <row r="155">
          <cell r="B155">
            <v>21.942052262946682</v>
          </cell>
        </row>
        <row r="156">
          <cell r="B156">
            <v>27.830836234547029</v>
          </cell>
        </row>
        <row r="157">
          <cell r="B157">
            <v>23999976</v>
          </cell>
        </row>
        <row r="158">
          <cell r="B158">
            <v>1199996.7</v>
          </cell>
        </row>
        <row r="159">
          <cell r="B159">
            <v>1199999.7</v>
          </cell>
        </row>
        <row r="160">
          <cell r="B160">
            <v>119999.88</v>
          </cell>
        </row>
        <row r="161">
          <cell r="B161">
            <v>239999.76</v>
          </cell>
        </row>
        <row r="162">
          <cell r="B162">
            <v>660000</v>
          </cell>
        </row>
        <row r="163">
          <cell r="B163">
            <v>25502271.10042689</v>
          </cell>
        </row>
        <row r="164">
          <cell r="B164">
            <v>0</v>
          </cell>
        </row>
        <row r="165">
          <cell r="B165">
            <v>778223.52214680135</v>
          </cell>
        </row>
        <row r="166">
          <cell r="B166">
            <v>142091.62880537048</v>
          </cell>
        </row>
        <row r="167">
          <cell r="B167">
            <v>276397.61307040579</v>
          </cell>
        </row>
        <row r="168">
          <cell r="B168">
            <v>0</v>
          </cell>
        </row>
        <row r="169">
          <cell r="B169">
            <v>3</v>
          </cell>
        </row>
        <row r="170">
          <cell r="B170">
            <v>6</v>
          </cell>
        </row>
        <row r="171">
          <cell r="B171">
            <v>274709</v>
          </cell>
        </row>
        <row r="172">
          <cell r="B172">
            <v>7586351.9999999991</v>
          </cell>
        </row>
        <row r="173">
          <cell r="B173">
            <v>24050499.749999996</v>
          </cell>
        </row>
        <row r="174">
          <cell r="B174">
            <v>274709</v>
          </cell>
        </row>
        <row r="175">
          <cell r="B175">
            <v>7586351.9999999991</v>
          </cell>
        </row>
        <row r="176">
          <cell r="B176">
            <v>24050499.749999996</v>
          </cell>
        </row>
        <row r="177">
          <cell r="B177">
            <v>271275</v>
          </cell>
        </row>
        <row r="178">
          <cell r="B178">
            <v>7788666.1192028997</v>
          </cell>
        </row>
        <row r="179">
          <cell r="B179">
            <v>25494719.750000004</v>
          </cell>
        </row>
        <row r="180">
          <cell r="B180">
            <v>328898</v>
          </cell>
        </row>
        <row r="181">
          <cell r="B181">
            <v>1871446</v>
          </cell>
        </row>
        <row r="182">
          <cell r="B182">
            <v>6678811</v>
          </cell>
        </row>
        <row r="183">
          <cell r="B183">
            <v>328898</v>
          </cell>
        </row>
        <row r="184">
          <cell r="B184">
            <v>1871446</v>
          </cell>
        </row>
        <row r="185">
          <cell r="B185">
            <v>6678811</v>
          </cell>
        </row>
        <row r="186">
          <cell r="B186">
            <v>324787</v>
          </cell>
        </row>
        <row r="187">
          <cell r="B187">
            <v>1863224</v>
          </cell>
        </row>
        <row r="188">
          <cell r="B188">
            <v>6621105</v>
          </cell>
        </row>
        <row r="189">
          <cell r="B189">
            <v>0</v>
          </cell>
        </row>
        <row r="190">
          <cell r="B190">
            <v>0</v>
          </cell>
        </row>
        <row r="191">
          <cell r="B191">
            <v>0</v>
          </cell>
        </row>
        <row r="192">
          <cell r="B192">
            <v>75059</v>
          </cell>
        </row>
        <row r="193">
          <cell r="B193">
            <v>8644168.2000000011</v>
          </cell>
        </row>
        <row r="194">
          <cell r="B194">
            <v>115.16496274239285</v>
          </cell>
        </row>
        <row r="195">
          <cell r="B195">
            <v>0</v>
          </cell>
        </row>
        <row r="196">
          <cell r="B196">
            <v>0</v>
          </cell>
        </row>
        <row r="197">
          <cell r="B197">
            <v>0</v>
          </cell>
        </row>
        <row r="198">
          <cell r="B198">
            <v>0</v>
          </cell>
        </row>
        <row r="199">
          <cell r="B199">
            <v>0</v>
          </cell>
        </row>
        <row r="200">
          <cell r="B200">
            <v>0</v>
          </cell>
        </row>
        <row r="201">
          <cell r="B201">
            <v>39351</v>
          </cell>
        </row>
        <row r="202">
          <cell r="B202">
            <v>1022995</v>
          </cell>
        </row>
        <row r="203">
          <cell r="B203">
            <v>25.996682862163954</v>
          </cell>
        </row>
        <row r="204">
          <cell r="B204">
            <v>0</v>
          </cell>
        </row>
        <row r="205">
          <cell r="B205">
            <v>0</v>
          </cell>
        </row>
        <row r="206">
          <cell r="B206">
            <v>0</v>
          </cell>
        </row>
        <row r="207">
          <cell r="B207">
            <v>134533</v>
          </cell>
        </row>
        <row r="208">
          <cell r="B208">
            <v>251128</v>
          </cell>
        </row>
        <row r="209">
          <cell r="B209">
            <v>0</v>
          </cell>
        </row>
        <row r="210">
          <cell r="B210">
            <v>0</v>
          </cell>
        </row>
        <row r="211">
          <cell r="B211">
            <v>586664.69999999995</v>
          </cell>
        </row>
        <row r="212">
          <cell r="B212">
            <v>852040</v>
          </cell>
        </row>
        <row r="213">
          <cell r="B213">
            <v>25977474.371302184</v>
          </cell>
        </row>
        <row r="214">
          <cell r="B214">
            <v>476140</v>
          </cell>
        </row>
        <row r="215">
          <cell r="B215">
            <v>0</v>
          </cell>
        </row>
        <row r="216">
          <cell r="B216">
            <v>26453614.371302184</v>
          </cell>
        </row>
        <row r="217">
          <cell r="B217">
            <v>13723272</v>
          </cell>
        </row>
        <row r="218">
          <cell r="B218">
            <v>972325.7</v>
          </cell>
        </row>
        <row r="219">
          <cell r="B219">
            <v>3236777</v>
          </cell>
        </row>
        <row r="220">
          <cell r="B220">
            <v>289469</v>
          </cell>
        </row>
        <row r="221">
          <cell r="B221">
            <v>4500000</v>
          </cell>
        </row>
        <row r="222">
          <cell r="B222">
            <v>575619</v>
          </cell>
        </row>
        <row r="223">
          <cell r="B223">
            <v>137166</v>
          </cell>
        </row>
        <row r="224">
          <cell r="B224">
            <v>0</v>
          </cell>
        </row>
        <row r="225">
          <cell r="B225">
            <v>0</v>
          </cell>
        </row>
        <row r="226">
          <cell r="B226">
            <v>1600000</v>
          </cell>
        </row>
        <row r="227">
          <cell r="B227">
            <v>160000</v>
          </cell>
        </row>
        <row r="228">
          <cell r="B228">
            <v>0</v>
          </cell>
        </row>
        <row r="229">
          <cell r="B229">
            <v>174771</v>
          </cell>
        </row>
        <row r="230">
          <cell r="B230">
            <v>1806261.7788237582</v>
          </cell>
        </row>
        <row r="231">
          <cell r="B231">
            <v>27175661.478823759</v>
          </cell>
        </row>
        <row r="232">
          <cell r="B232">
            <v>-722047.10752157494</v>
          </cell>
        </row>
        <row r="233">
          <cell r="B233">
            <v>-245495</v>
          </cell>
        </row>
        <row r="234">
          <cell r="B234">
            <v>-476552.10752157494</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2.2799999999999998</v>
          </cell>
        </row>
        <row r="243">
          <cell r="B243">
            <v>64579395</v>
          </cell>
        </row>
        <row r="244">
          <cell r="B244">
            <v>38757325</v>
          </cell>
        </row>
        <row r="245">
          <cell r="B245">
            <v>55000</v>
          </cell>
        </row>
        <row r="246">
          <cell r="B246">
            <v>0</v>
          </cell>
        </row>
        <row r="247">
          <cell r="B247">
            <v>4</v>
          </cell>
        </row>
        <row r="248">
          <cell r="B248">
            <v>4</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13.425869768421608</v>
          </cell>
        </row>
        <row r="261">
          <cell r="B261">
            <v>20.385991434386227</v>
          </cell>
        </row>
        <row r="262">
          <cell r="B262">
            <v>88</v>
          </cell>
        </row>
        <row r="263">
          <cell r="B263">
            <v>88</v>
          </cell>
        </row>
        <row r="264">
          <cell r="B264">
            <v>271275</v>
          </cell>
        </row>
        <row r="265">
          <cell r="B265">
            <v>324787</v>
          </cell>
        </row>
        <row r="266">
          <cell r="B266">
            <v>3</v>
          </cell>
        </row>
        <row r="267">
          <cell r="B267">
            <v>6</v>
          </cell>
        </row>
        <row r="268">
          <cell r="B268">
            <v>651060</v>
          </cell>
        </row>
        <row r="269">
          <cell r="B269">
            <v>974361</v>
          </cell>
        </row>
        <row r="270">
          <cell r="B270">
            <v>-1643514.8237897411</v>
          </cell>
        </row>
        <row r="271">
          <cell r="B271">
            <v>0.59799128846391036</v>
          </cell>
        </row>
        <row r="272">
          <cell r="B272">
            <v>0.7594815662602743</v>
          </cell>
        </row>
        <row r="273">
          <cell r="B273">
            <v>0.40079242058386166</v>
          </cell>
        </row>
        <row r="274">
          <cell r="B274">
            <v>0.40658128534189325</v>
          </cell>
        </row>
        <row r="275">
          <cell r="B275">
            <v>0.43491871953582545</v>
          </cell>
        </row>
        <row r="276">
          <cell r="B276">
            <v>0.42064219708019945</v>
          </cell>
        </row>
        <row r="277">
          <cell r="B277">
            <v>-350869.10752157494</v>
          </cell>
        </row>
        <row r="278">
          <cell r="B278">
            <v>0.79969995937625593</v>
          </cell>
        </row>
        <row r="279">
          <cell r="B279">
            <v>0.44435182387480732</v>
          </cell>
        </row>
        <row r="280">
          <cell r="B280">
            <v>0.55564817612519268</v>
          </cell>
        </row>
        <row r="281">
          <cell r="B281">
            <v>6.0191999999999996E-2</v>
          </cell>
        </row>
        <row r="282">
          <cell r="B282">
            <v>0.11199549939064385</v>
          </cell>
        </row>
        <row r="283">
          <cell r="B283">
            <v>25822070</v>
          </cell>
        </row>
        <row r="284">
          <cell r="B284">
            <v>32289697.776326645</v>
          </cell>
        </row>
        <row r="285">
          <cell r="B285">
            <v>1292645.7162681662</v>
          </cell>
        </row>
        <row r="286">
          <cell r="B286">
            <v>0</v>
          </cell>
        </row>
        <row r="287">
          <cell r="B287">
            <v>0</v>
          </cell>
        </row>
        <row r="288">
          <cell r="B288">
            <v>0</v>
          </cell>
        </row>
        <row r="289">
          <cell r="B289">
            <v>-1643514.8237897411</v>
          </cell>
        </row>
        <row r="290">
          <cell r="B290">
            <v>8.8976519953313793E-2</v>
          </cell>
        </row>
        <row r="291">
          <cell r="B291">
            <v>-2.4151329133340234E-2</v>
          </cell>
        </row>
      </sheetData>
      <sheetData sheetId="30">
        <row r="3">
          <cell r="B3">
            <v>296411</v>
          </cell>
          <cell r="C3">
            <v>148793</v>
          </cell>
          <cell r="D3">
            <v>111686</v>
          </cell>
          <cell r="E3">
            <v>209922</v>
          </cell>
          <cell r="F3">
            <v>235167</v>
          </cell>
          <cell r="G3">
            <v>599644</v>
          </cell>
          <cell r="H3">
            <v>1601623</v>
          </cell>
        </row>
        <row r="4">
          <cell r="B4">
            <v>296411</v>
          </cell>
          <cell r="C4">
            <v>148793</v>
          </cell>
          <cell r="D4">
            <v>111686</v>
          </cell>
          <cell r="E4">
            <v>209922</v>
          </cell>
          <cell r="F4">
            <v>235167</v>
          </cell>
          <cell r="G4">
            <v>599644</v>
          </cell>
          <cell r="H4">
            <v>1601623</v>
          </cell>
        </row>
        <row r="5">
          <cell r="B5">
            <v>0</v>
          </cell>
          <cell r="C5">
            <v>0</v>
          </cell>
          <cell r="D5">
            <v>111686</v>
          </cell>
          <cell r="E5">
            <v>0</v>
          </cell>
          <cell r="F5">
            <v>0</v>
          </cell>
          <cell r="G5">
            <v>0</v>
          </cell>
        </row>
        <row r="6">
          <cell r="B6">
            <v>296411</v>
          </cell>
          <cell r="C6">
            <v>148793</v>
          </cell>
          <cell r="D6">
            <v>0</v>
          </cell>
          <cell r="E6">
            <v>209922</v>
          </cell>
          <cell r="F6">
            <v>235167</v>
          </cell>
          <cell r="G6">
            <v>599644</v>
          </cell>
        </row>
        <row r="7">
          <cell r="B7">
            <v>0</v>
          </cell>
          <cell r="C7">
            <v>0</v>
          </cell>
          <cell r="D7">
            <v>1489937</v>
          </cell>
          <cell r="E7">
            <v>0</v>
          </cell>
          <cell r="F7">
            <v>0</v>
          </cell>
          <cell r="G7">
            <v>0</v>
          </cell>
        </row>
        <row r="8">
          <cell r="B8">
            <v>257675</v>
          </cell>
          <cell r="C8">
            <v>122685</v>
          </cell>
          <cell r="D8">
            <v>92014</v>
          </cell>
          <cell r="E8">
            <v>208818</v>
          </cell>
          <cell r="F8">
            <v>260163</v>
          </cell>
          <cell r="G8">
            <v>666951</v>
          </cell>
          <cell r="H8">
            <v>1608306</v>
          </cell>
        </row>
        <row r="9">
          <cell r="B9">
            <v>257675</v>
          </cell>
          <cell r="C9">
            <v>122685</v>
          </cell>
          <cell r="D9">
            <v>92014</v>
          </cell>
          <cell r="E9">
            <v>208818</v>
          </cell>
          <cell r="F9">
            <v>260163</v>
          </cell>
          <cell r="G9">
            <v>666951</v>
          </cell>
          <cell r="H9">
            <v>1608306</v>
          </cell>
        </row>
        <row r="10">
          <cell r="B10">
            <v>0</v>
          </cell>
          <cell r="C10">
            <v>0</v>
          </cell>
          <cell r="D10">
            <v>0</v>
          </cell>
          <cell r="E10">
            <v>0</v>
          </cell>
          <cell r="F10">
            <v>0</v>
          </cell>
          <cell r="G10">
            <v>666951</v>
          </cell>
        </row>
        <row r="11">
          <cell r="B11">
            <v>257675</v>
          </cell>
          <cell r="C11">
            <v>122685</v>
          </cell>
          <cell r="D11">
            <v>92014</v>
          </cell>
          <cell r="E11">
            <v>208818</v>
          </cell>
          <cell r="F11">
            <v>260163</v>
          </cell>
          <cell r="G11">
            <v>0</v>
          </cell>
        </row>
        <row r="12">
          <cell r="B12">
            <v>0</v>
          </cell>
          <cell r="C12">
            <v>0</v>
          </cell>
          <cell r="D12">
            <v>0</v>
          </cell>
          <cell r="E12">
            <v>0</v>
          </cell>
          <cell r="F12">
            <v>0</v>
          </cell>
          <cell r="G12">
            <v>941355</v>
          </cell>
        </row>
        <row r="13">
          <cell r="B13">
            <v>3458.72928555</v>
          </cell>
          <cell r="C13">
            <v>334.08180599062501</v>
          </cell>
          <cell r="D13">
            <v>275.12619316874998</v>
          </cell>
          <cell r="E13">
            <v>25.940469641624997</v>
          </cell>
          <cell r="F13">
            <v>40.089816718875014</v>
          </cell>
          <cell r="G13">
            <v>36.159442530749999</v>
          </cell>
        </row>
        <row r="14">
          <cell r="B14">
            <v>3734.7255</v>
          </cell>
          <cell r="C14">
            <v>360.74053125</v>
          </cell>
          <cell r="D14">
            <v>297.08043749999996</v>
          </cell>
          <cell r="E14">
            <v>28.01044125</v>
          </cell>
          <cell r="F14">
            <v>43.288863750000004</v>
          </cell>
          <cell r="G14">
            <v>39.044857499999999</v>
          </cell>
        </row>
        <row r="15">
          <cell r="B15">
            <v>3724.38</v>
          </cell>
          <cell r="C15">
            <v>359.74124999999998</v>
          </cell>
          <cell r="D15">
            <v>296.25749999999999</v>
          </cell>
          <cell r="E15">
            <v>27.932849999999998</v>
          </cell>
          <cell r="F15">
            <v>43.168950000000002</v>
          </cell>
          <cell r="G15">
            <v>38.936700000000002</v>
          </cell>
        </row>
        <row r="16">
          <cell r="B16">
            <v>3931.29</v>
          </cell>
          <cell r="C16">
            <v>379.72687500000001</v>
          </cell>
          <cell r="D16">
            <v>312.71625</v>
          </cell>
          <cell r="E16">
            <v>29.484674999999992</v>
          </cell>
          <cell r="F16">
            <v>45.567225000000001</v>
          </cell>
          <cell r="G16">
            <v>41.099850000000004</v>
          </cell>
        </row>
        <row r="17">
          <cell r="B17">
            <v>3529.3155975000004</v>
          </cell>
          <cell r="C17">
            <v>340.89980203124998</v>
          </cell>
          <cell r="D17">
            <v>280.74101343750004</v>
          </cell>
          <cell r="E17">
            <v>26.469866981250004</v>
          </cell>
          <cell r="F17">
            <v>40.907976243750007</v>
          </cell>
          <cell r="G17">
            <v>36.897390337500006</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5266.7014120875001</v>
          </cell>
          <cell r="C23">
            <v>393.03741881250005</v>
          </cell>
          <cell r="D23">
            <v>412.68928975312497</v>
          </cell>
          <cell r="E23">
            <v>33.801218017874994</v>
          </cell>
          <cell r="F23">
            <v>47.164490257499999</v>
          </cell>
          <cell r="G23">
            <v>43.234116069375006</v>
          </cell>
        </row>
        <row r="24">
          <cell r="B24">
            <v>6616.4174999999996</v>
          </cell>
          <cell r="C24">
            <v>493.76249999999999</v>
          </cell>
          <cell r="D24">
            <v>518.45062499999995</v>
          </cell>
          <cell r="E24">
            <v>42.463574999999999</v>
          </cell>
          <cell r="F24">
            <v>59.251499999999993</v>
          </cell>
          <cell r="G24">
            <v>54.313875000000003</v>
          </cell>
        </row>
        <row r="25">
          <cell r="B25">
            <v>5671.2150000000001</v>
          </cell>
          <cell r="C25">
            <v>423.22500000000002</v>
          </cell>
          <cell r="D25">
            <v>444.38625000000002</v>
          </cell>
          <cell r="E25">
            <v>36.397349999999996</v>
          </cell>
          <cell r="F25">
            <v>50.786999999999999</v>
          </cell>
          <cell r="G25">
            <v>46.554749999999999</v>
          </cell>
        </row>
        <row r="26">
          <cell r="B26">
            <v>6285.5966249999992</v>
          </cell>
          <cell r="C26">
            <v>469.07437500000003</v>
          </cell>
          <cell r="D26">
            <v>492.52809374999993</v>
          </cell>
          <cell r="E26">
            <v>40.340396249999998</v>
          </cell>
          <cell r="F26">
            <v>56.288924999999992</v>
          </cell>
          <cell r="G26">
            <v>51.598181249999996</v>
          </cell>
        </row>
        <row r="27">
          <cell r="B27">
            <v>6222.74065875</v>
          </cell>
          <cell r="C27">
            <v>464.38363125000006</v>
          </cell>
          <cell r="D27">
            <v>487.60281281250002</v>
          </cell>
          <cell r="E27">
            <v>39.936992287500004</v>
          </cell>
          <cell r="F27">
            <v>55.726035750000001</v>
          </cell>
          <cell r="G27">
            <v>51.082199437500002</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87000087</v>
          </cell>
          <cell r="C33">
            <v>4640008.5</v>
          </cell>
          <cell r="D33">
            <v>4639999</v>
          </cell>
          <cell r="E33">
            <v>700000.59</v>
          </cell>
          <cell r="F33">
            <v>1400000.87</v>
          </cell>
          <cell r="G33">
            <v>3700000</v>
          </cell>
          <cell r="H33">
            <v>8545143</v>
          </cell>
        </row>
        <row r="34">
          <cell r="B34">
            <v>116000058</v>
          </cell>
          <cell r="C34">
            <v>5299989.4000000004</v>
          </cell>
          <cell r="D34">
            <v>5300008</v>
          </cell>
          <cell r="E34">
            <v>829998.68</v>
          </cell>
          <cell r="F34">
            <v>1340000.3700000001</v>
          </cell>
          <cell r="G34">
            <v>4460000</v>
          </cell>
          <cell r="H34">
            <v>9902807</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12.9</v>
          </cell>
          <cell r="D47">
            <v>6.9</v>
          </cell>
          <cell r="E47">
            <v>0.66</v>
          </cell>
          <cell r="F47">
            <v>0.78</v>
          </cell>
          <cell r="G47">
            <v>1</v>
          </cell>
        </row>
        <row r="48">
          <cell r="B48">
            <v>88</v>
          </cell>
          <cell r="C48">
            <v>13</v>
          </cell>
          <cell r="D48">
            <v>7</v>
          </cell>
          <cell r="E48">
            <v>0.67</v>
          </cell>
          <cell r="F48">
            <v>0.8</v>
          </cell>
          <cell r="G48">
            <v>1</v>
          </cell>
        </row>
        <row r="49">
          <cell r="B49">
            <v>87</v>
          </cell>
          <cell r="C49">
            <v>12.7</v>
          </cell>
          <cell r="D49">
            <v>7</v>
          </cell>
          <cell r="E49">
            <v>0.67</v>
          </cell>
          <cell r="F49">
            <v>0.79</v>
          </cell>
          <cell r="G49">
            <v>1</v>
          </cell>
        </row>
        <row r="50">
          <cell r="B50">
            <v>88</v>
          </cell>
          <cell r="C50">
            <v>12.7</v>
          </cell>
          <cell r="D50">
            <v>6.9</v>
          </cell>
          <cell r="E50">
            <v>0.68</v>
          </cell>
          <cell r="F50">
            <v>0.81</v>
          </cell>
          <cell r="G50">
            <v>1</v>
          </cell>
        </row>
        <row r="51">
          <cell r="B51">
            <v>8.836781609195409</v>
          </cell>
          <cell r="C51">
            <v>7.6000000000000068</v>
          </cell>
          <cell r="D51">
            <v>6.0628571428571476</v>
          </cell>
          <cell r="E51">
            <v>9.2059701492537513</v>
          </cell>
          <cell r="F51">
            <v>10.324050632911398</v>
          </cell>
          <cell r="G51">
            <v>7.6</v>
          </cell>
        </row>
        <row r="52">
          <cell r="B52">
            <v>27465272.70191282</v>
          </cell>
          <cell r="C52">
            <v>20449990.998298988</v>
          </cell>
          <cell r="D52">
            <v>21540818.596395284</v>
          </cell>
          <cell r="E52">
            <v>23880414.119600534</v>
          </cell>
          <cell r="F52">
            <v>8810300.54914058</v>
          </cell>
          <cell r="G52">
            <v>0</v>
          </cell>
          <cell r="H52">
            <v>0</v>
          </cell>
          <cell r="I52">
            <v>0</v>
          </cell>
          <cell r="J52">
            <v>0</v>
          </cell>
          <cell r="K52">
            <v>0</v>
          </cell>
        </row>
        <row r="53">
          <cell r="B53">
            <v>22897302</v>
          </cell>
          <cell r="C53">
            <v>28332706</v>
          </cell>
          <cell r="D53">
            <v>25921339</v>
          </cell>
          <cell r="E53">
            <v>30638947</v>
          </cell>
          <cell r="F53">
            <v>24118571</v>
          </cell>
          <cell r="G53">
            <v>0</v>
          </cell>
          <cell r="H53">
            <v>0</v>
          </cell>
          <cell r="I53">
            <v>0</v>
          </cell>
          <cell r="J53">
            <v>0</v>
          </cell>
          <cell r="K53">
            <v>0</v>
          </cell>
        </row>
        <row r="54">
          <cell r="B54">
            <v>778927</v>
          </cell>
          <cell r="C54">
            <v>2498364</v>
          </cell>
          <cell r="D54">
            <v>3521046</v>
          </cell>
          <cell r="E54">
            <v>1191422</v>
          </cell>
          <cell r="F54">
            <v>3269003</v>
          </cell>
          <cell r="G54">
            <v>0</v>
          </cell>
          <cell r="H54">
            <v>0</v>
          </cell>
          <cell r="I54">
            <v>0</v>
          </cell>
          <cell r="J54">
            <v>0</v>
          </cell>
          <cell r="K54">
            <v>0</v>
          </cell>
        </row>
        <row r="55">
          <cell r="B55">
            <v>1182995</v>
          </cell>
          <cell r="C55">
            <v>3002178</v>
          </cell>
          <cell r="D55">
            <v>4134477</v>
          </cell>
          <cell r="E55">
            <v>4881511</v>
          </cell>
          <cell r="F55">
            <v>2408474</v>
          </cell>
          <cell r="G55">
            <v>0</v>
          </cell>
          <cell r="H55">
            <v>0</v>
          </cell>
          <cell r="I55">
            <v>0</v>
          </cell>
          <cell r="J55">
            <v>0</v>
          </cell>
          <cell r="K55">
            <v>0</v>
          </cell>
        </row>
        <row r="56">
          <cell r="B56">
            <v>1961922</v>
          </cell>
          <cell r="C56">
            <v>5500542</v>
          </cell>
          <cell r="D56">
            <v>7655523</v>
          </cell>
          <cell r="E56">
            <v>6072933</v>
          </cell>
          <cell r="F56">
            <v>5677477</v>
          </cell>
          <cell r="G56">
            <v>0</v>
          </cell>
          <cell r="H56">
            <v>0</v>
          </cell>
          <cell r="I56">
            <v>0</v>
          </cell>
          <cell r="J56">
            <v>0</v>
          </cell>
          <cell r="K56">
            <v>0</v>
          </cell>
        </row>
        <row r="57">
          <cell r="B57">
            <v>2664864</v>
          </cell>
          <cell r="C57">
            <v>2767262</v>
          </cell>
          <cell r="D57">
            <v>2704194</v>
          </cell>
          <cell r="E57">
            <v>2818297</v>
          </cell>
          <cell r="F57">
            <v>2747560</v>
          </cell>
          <cell r="G57">
            <v>247805</v>
          </cell>
          <cell r="H57">
            <v>247805</v>
          </cell>
          <cell r="I57">
            <v>247805</v>
          </cell>
          <cell r="J57">
            <v>247805</v>
          </cell>
          <cell r="K57">
            <v>247805</v>
          </cell>
        </row>
        <row r="58">
          <cell r="B58">
            <v>4286146</v>
          </cell>
          <cell r="C58">
            <v>5546033</v>
          </cell>
          <cell r="D58">
            <v>5205203</v>
          </cell>
          <cell r="E58">
            <v>7074695</v>
          </cell>
          <cell r="F58">
            <v>5138419</v>
          </cell>
          <cell r="G58">
            <v>3808666</v>
          </cell>
          <cell r="H58">
            <v>2589893</v>
          </cell>
          <cell r="I58">
            <v>2437545</v>
          </cell>
          <cell r="J58">
            <v>3351624</v>
          </cell>
          <cell r="K58">
            <v>3656318</v>
          </cell>
        </row>
        <row r="59">
          <cell r="B59">
            <v>6414534</v>
          </cell>
          <cell r="C59">
            <v>8423294</v>
          </cell>
          <cell r="D59">
            <v>6223144</v>
          </cell>
          <cell r="E59">
            <v>7537825</v>
          </cell>
          <cell r="F59">
            <v>6568073</v>
          </cell>
          <cell r="G59">
            <v>3046932</v>
          </cell>
          <cell r="H59">
            <v>3656318</v>
          </cell>
          <cell r="I59">
            <v>3351624</v>
          </cell>
          <cell r="J59">
            <v>2437545</v>
          </cell>
          <cell r="K59">
            <v>2589893</v>
          </cell>
        </row>
        <row r="60">
          <cell r="B60">
            <v>10700680</v>
          </cell>
          <cell r="C60">
            <v>13969327</v>
          </cell>
          <cell r="D60">
            <v>11428347</v>
          </cell>
          <cell r="E60">
            <v>14612520</v>
          </cell>
          <cell r="F60">
            <v>11706492</v>
          </cell>
          <cell r="G60">
            <v>6855598</v>
          </cell>
          <cell r="H60">
            <v>6246211</v>
          </cell>
          <cell r="I60">
            <v>5789169</v>
          </cell>
          <cell r="J60">
            <v>5789169</v>
          </cell>
          <cell r="K60">
            <v>6246211</v>
          </cell>
        </row>
        <row r="61">
          <cell r="B61">
            <v>65690040.70191282</v>
          </cell>
          <cell r="C61">
            <v>71019827.998298988</v>
          </cell>
          <cell r="D61">
            <v>69250221.596395284</v>
          </cell>
          <cell r="E61">
            <v>78023111.119600534</v>
          </cell>
          <cell r="F61">
            <v>53060400.54914058</v>
          </cell>
          <cell r="G61">
            <v>0</v>
          </cell>
          <cell r="H61">
            <v>0</v>
          </cell>
          <cell r="I61">
            <v>0</v>
          </cell>
          <cell r="J61">
            <v>0</v>
          </cell>
          <cell r="K61">
            <v>0</v>
          </cell>
        </row>
        <row r="62">
          <cell r="B62">
            <v>6619724.75</v>
          </cell>
          <cell r="C62">
            <v>7783079.7214285713</v>
          </cell>
          <cell r="D62">
            <v>7252308.0464285724</v>
          </cell>
          <cell r="E62">
            <v>8763708.4607142862</v>
          </cell>
          <cell r="F62">
            <v>7313513.7071428578</v>
          </cell>
          <cell r="G62">
            <v>0</v>
          </cell>
          <cell r="H62">
            <v>0</v>
          </cell>
          <cell r="I62">
            <v>0</v>
          </cell>
          <cell r="J62">
            <v>0</v>
          </cell>
          <cell r="K62">
            <v>0</v>
          </cell>
        </row>
        <row r="63">
          <cell r="B63">
            <v>-260991</v>
          </cell>
          <cell r="C63">
            <v>3793995</v>
          </cell>
          <cell r="D63">
            <v>1141517</v>
          </cell>
          <cell r="E63">
            <v>3845712</v>
          </cell>
          <cell r="F63">
            <v>216572</v>
          </cell>
          <cell r="G63">
            <v>-3039553</v>
          </cell>
          <cell r="H63">
            <v>-2637845</v>
          </cell>
          <cell r="I63">
            <v>-1954932</v>
          </cell>
          <cell r="J63">
            <v>-1800823</v>
          </cell>
          <cell r="K63">
            <v>-2359516</v>
          </cell>
        </row>
        <row r="64">
          <cell r="B64">
            <v>26410813</v>
          </cell>
          <cell r="C64">
            <v>29616615</v>
          </cell>
          <cell r="D64">
            <v>32072437</v>
          </cell>
          <cell r="E64">
            <v>28334788</v>
          </cell>
          <cell r="F64">
            <v>30291344</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31920493.951912824</v>
          </cell>
          <cell r="C66">
            <v>28826138.276870422</v>
          </cell>
          <cell r="D66">
            <v>27783959.549966708</v>
          </cell>
          <cell r="E66">
            <v>36078902.658886254</v>
          </cell>
          <cell r="F66">
            <v>14238970.84199772</v>
          </cell>
          <cell r="G66">
            <v>14621300</v>
          </cell>
          <cell r="H66">
            <v>15401081</v>
          </cell>
          <cell r="I66">
            <v>16726728</v>
          </cell>
          <cell r="J66">
            <v>17026895</v>
          </cell>
          <cell r="K66">
            <v>15941366</v>
          </cell>
        </row>
        <row r="67">
          <cell r="B67">
            <v>65690040.70191282</v>
          </cell>
          <cell r="C67">
            <v>71019827.998298988</v>
          </cell>
          <cell r="D67">
            <v>69250221.596395284</v>
          </cell>
          <cell r="E67">
            <v>78023111.119600534</v>
          </cell>
          <cell r="F67">
            <v>53060400.54914058</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27514936.770573784</v>
          </cell>
          <cell r="C69">
            <v>33485675.640483256</v>
          </cell>
          <cell r="D69">
            <v>31075669.694182426</v>
          </cell>
          <cell r="E69">
            <v>36228204.801129565</v>
          </cell>
          <cell r="F69">
            <v>28807450.827185325</v>
          </cell>
          <cell r="G69">
            <v>0</v>
          </cell>
          <cell r="H69">
            <v>0</v>
          </cell>
          <cell r="I69">
            <v>0</v>
          </cell>
          <cell r="J69">
            <v>0</v>
          </cell>
          <cell r="K69">
            <v>0</v>
          </cell>
        </row>
        <row r="70">
          <cell r="B70">
            <v>630796.1755861789</v>
          </cell>
          <cell r="C70">
            <v>3157922.7797019258</v>
          </cell>
          <cell r="D70">
            <v>1295654.1375198215</v>
          </cell>
          <cell r="E70">
            <v>3402000.546540767</v>
          </cell>
          <cell r="F70">
            <v>359234.25373215228</v>
          </cell>
          <cell r="G70">
            <v>-81952</v>
          </cell>
          <cell r="H70">
            <v>-76861</v>
          </cell>
          <cell r="I70">
            <v>-73043</v>
          </cell>
          <cell r="J70">
            <v>-73043</v>
          </cell>
          <cell r="K70">
            <v>-76861</v>
          </cell>
        </row>
        <row r="71">
          <cell r="B71">
            <v>0.98106654633000279</v>
          </cell>
          <cell r="C71">
            <v>1.0614354053476358</v>
          </cell>
          <cell r="D71">
            <v>1.086674082114536</v>
          </cell>
          <cell r="E71">
            <v>1.0683411372285567</v>
          </cell>
          <cell r="F71">
            <v>0.80248282897926859</v>
          </cell>
          <cell r="G71">
            <v>0</v>
          </cell>
          <cell r="H71">
            <v>0</v>
          </cell>
          <cell r="I71">
            <v>0</v>
          </cell>
          <cell r="J71">
            <v>0</v>
          </cell>
          <cell r="K71">
            <v>0</v>
          </cell>
        </row>
        <row r="72">
          <cell r="B72">
            <v>0.94252205531305211</v>
          </cell>
          <cell r="C72">
            <v>1.0344976419901806</v>
          </cell>
          <cell r="D72">
            <v>0.93926015267892649</v>
          </cell>
          <cell r="E72">
            <v>1.0283560032147017</v>
          </cell>
          <cell r="F72">
            <v>1.0553641468031396</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55000</v>
          </cell>
        </row>
        <row r="80">
          <cell r="B80">
            <v>55000</v>
          </cell>
        </row>
        <row r="81">
          <cell r="B81">
            <v>0</v>
          </cell>
        </row>
        <row r="82">
          <cell r="B82">
            <v>0</v>
          </cell>
        </row>
        <row r="83">
          <cell r="B83">
            <v>0</v>
          </cell>
        </row>
        <row r="84">
          <cell r="B84">
            <v>0</v>
          </cell>
        </row>
        <row r="85">
          <cell r="B85">
            <v>58201</v>
          </cell>
        </row>
        <row r="86">
          <cell r="B86">
            <v>30141</v>
          </cell>
        </row>
        <row r="87">
          <cell r="B87">
            <v>22624</v>
          </cell>
        </row>
        <row r="88">
          <cell r="B88">
            <v>38223</v>
          </cell>
        </row>
        <row r="89">
          <cell r="B89">
            <v>43581</v>
          </cell>
        </row>
        <row r="90">
          <cell r="B90">
            <v>109127</v>
          </cell>
        </row>
        <row r="91">
          <cell r="B91">
            <v>58201</v>
          </cell>
        </row>
        <row r="92">
          <cell r="B92">
            <v>30141</v>
          </cell>
        </row>
        <row r="93">
          <cell r="B93">
            <v>22624</v>
          </cell>
        </row>
        <row r="94">
          <cell r="B94">
            <v>38223</v>
          </cell>
        </row>
        <row r="95">
          <cell r="B95">
            <v>43581</v>
          </cell>
        </row>
        <row r="96">
          <cell r="B96">
            <v>109127</v>
          </cell>
        </row>
        <row r="97">
          <cell r="B97">
            <v>0</v>
          </cell>
        </row>
        <row r="98">
          <cell r="B98">
            <v>0</v>
          </cell>
        </row>
        <row r="99">
          <cell r="B99">
            <v>0</v>
          </cell>
        </row>
        <row r="100">
          <cell r="B100">
            <v>0</v>
          </cell>
        </row>
        <row r="101">
          <cell r="B101">
            <v>0</v>
          </cell>
        </row>
        <row r="102">
          <cell r="B102">
            <v>0</v>
          </cell>
        </row>
        <row r="103">
          <cell r="B103">
            <v>201301503.14829555</v>
          </cell>
        </row>
        <row r="104">
          <cell r="B104">
            <v>10069559.71436343</v>
          </cell>
        </row>
        <row r="105">
          <cell r="B105">
            <v>6224454.9942497993</v>
          </cell>
        </row>
        <row r="106">
          <cell r="B106">
            <v>991522.5711118324</v>
          </cell>
        </row>
        <row r="107">
          <cell r="B107">
            <v>1747154.3024252921</v>
          </cell>
        </row>
        <row r="108">
          <cell r="B108">
            <v>3945971.4850531551</v>
          </cell>
        </row>
        <row r="109">
          <cell r="B109">
            <v>1616.4735476793405</v>
          </cell>
        </row>
        <row r="110">
          <cell r="B110">
            <v>251.20797764974279</v>
          </cell>
        </row>
        <row r="111">
          <cell r="B111">
            <v>130.06109004316534</v>
          </cell>
        </row>
        <row r="112">
          <cell r="B112">
            <v>12.850704332702966</v>
          </cell>
        </row>
        <row r="113">
          <cell r="B113">
            <v>15.15232301915723</v>
          </cell>
        </row>
        <row r="114">
          <cell r="B114">
            <v>19.180155720452188</v>
          </cell>
        </row>
        <row r="115">
          <cell r="B115">
            <v>18000039</v>
          </cell>
        </row>
        <row r="116">
          <cell r="B116">
            <v>960005.7</v>
          </cell>
        </row>
        <row r="117">
          <cell r="B117">
            <v>960001</v>
          </cell>
        </row>
        <row r="118">
          <cell r="B118">
            <v>119999.67999999999</v>
          </cell>
        </row>
        <row r="119">
          <cell r="B119">
            <v>239999.63</v>
          </cell>
        </row>
        <row r="120">
          <cell r="B120">
            <v>640000</v>
          </cell>
        </row>
        <row r="121">
          <cell r="B121">
            <v>18117135.283346597</v>
          </cell>
        </row>
        <row r="122">
          <cell r="B122">
            <v>694799.6202910766</v>
          </cell>
        </row>
        <row r="123">
          <cell r="B123">
            <v>0</v>
          </cell>
        </row>
        <row r="124">
          <cell r="B124">
            <v>114025.09567786072</v>
          </cell>
        </row>
        <row r="125">
          <cell r="B125">
            <v>200922.74477890859</v>
          </cell>
        </row>
        <row r="126">
          <cell r="B126">
            <v>226893.36039055642</v>
          </cell>
        </row>
        <row r="127">
          <cell r="B127">
            <v>55256</v>
          </cell>
        </row>
        <row r="128">
          <cell r="B128">
            <v>28545</v>
          </cell>
        </row>
        <row r="129">
          <cell r="B129">
            <v>21409</v>
          </cell>
        </row>
        <row r="130">
          <cell r="B130">
            <v>37919</v>
          </cell>
        </row>
        <row r="131">
          <cell r="B131">
            <v>53484</v>
          </cell>
        </row>
        <row r="132">
          <cell r="B132">
            <v>122239</v>
          </cell>
        </row>
        <row r="133">
          <cell r="B133">
            <v>55256</v>
          </cell>
        </row>
        <row r="134">
          <cell r="B134">
            <v>28545</v>
          </cell>
        </row>
        <row r="135">
          <cell r="B135">
            <v>21409</v>
          </cell>
        </row>
        <row r="136">
          <cell r="B136">
            <v>37919</v>
          </cell>
        </row>
        <row r="137">
          <cell r="B137">
            <v>53484</v>
          </cell>
        </row>
        <row r="138">
          <cell r="B138">
            <v>122239</v>
          </cell>
        </row>
        <row r="139">
          <cell r="B139">
            <v>0</v>
          </cell>
        </row>
        <row r="140">
          <cell r="B140">
            <v>0</v>
          </cell>
        </row>
        <row r="141">
          <cell r="B141">
            <v>0</v>
          </cell>
        </row>
        <row r="142">
          <cell r="B142">
            <v>0</v>
          </cell>
        </row>
        <row r="143">
          <cell r="B143">
            <v>0</v>
          </cell>
        </row>
        <row r="144">
          <cell r="B144">
            <v>0</v>
          </cell>
        </row>
        <row r="145">
          <cell r="B145">
            <v>291016853.22630692</v>
          </cell>
        </row>
        <row r="146">
          <cell r="B146">
            <v>11219253.120002814</v>
          </cell>
        </row>
        <row r="147">
          <cell r="B147">
            <v>8835265.0043246523</v>
          </cell>
        </row>
        <row r="148">
          <cell r="B148">
            <v>1281708.3860198017</v>
          </cell>
        </row>
        <row r="149">
          <cell r="B149">
            <v>2522545.5969321299</v>
          </cell>
        </row>
        <row r="150">
          <cell r="B150">
            <v>5284895.1142043313</v>
          </cell>
        </row>
        <row r="151">
          <cell r="B151">
            <v>2433.1257299243794</v>
          </cell>
        </row>
        <row r="152">
          <cell r="B152">
            <v>347.56042264413355</v>
          </cell>
        </row>
        <row r="153">
          <cell r="B153">
            <v>195.76873689046732</v>
          </cell>
        </row>
        <row r="154">
          <cell r="B154">
            <v>18.536864816659016</v>
          </cell>
        </row>
        <row r="155">
          <cell r="B155">
            <v>21.856900306209884</v>
          </cell>
        </row>
        <row r="156">
          <cell r="B156">
            <v>27.366962412923904</v>
          </cell>
        </row>
        <row r="157">
          <cell r="B157">
            <v>23999994</v>
          </cell>
        </row>
        <row r="158">
          <cell r="B158">
            <v>1199997.6000000001</v>
          </cell>
        </row>
        <row r="159">
          <cell r="B159">
            <v>1200003</v>
          </cell>
        </row>
        <row r="160">
          <cell r="B160">
            <v>119999.67999999999</v>
          </cell>
        </row>
        <row r="161">
          <cell r="B161">
            <v>239999.63</v>
          </cell>
        </row>
        <row r="162">
          <cell r="B162">
            <v>660000</v>
          </cell>
        </row>
        <row r="163">
          <cell r="B163">
            <v>26191516.790367622</v>
          </cell>
        </row>
        <row r="164">
          <cell r="B164">
            <v>0</v>
          </cell>
        </row>
        <row r="165">
          <cell r="B165">
            <v>812844.38039786799</v>
          </cell>
        </row>
        <row r="166">
          <cell r="B166">
            <v>147396.46439227721</v>
          </cell>
        </row>
        <row r="167">
          <cell r="B167">
            <v>290092.74364719499</v>
          </cell>
        </row>
        <row r="168">
          <cell r="B168">
            <v>0</v>
          </cell>
        </row>
        <row r="169">
          <cell r="B169">
            <v>3</v>
          </cell>
        </row>
        <row r="170">
          <cell r="B170">
            <v>6</v>
          </cell>
        </row>
        <row r="171">
          <cell r="B171">
            <v>271275</v>
          </cell>
        </row>
        <row r="172">
          <cell r="B172">
            <v>7732632.5500000017</v>
          </cell>
        </row>
        <row r="173">
          <cell r="B173">
            <v>25553210.950000003</v>
          </cell>
        </row>
        <row r="174">
          <cell r="B174">
            <v>271275</v>
          </cell>
        </row>
        <row r="175">
          <cell r="B175">
            <v>7732632.5500000017</v>
          </cell>
        </row>
        <row r="176">
          <cell r="B176">
            <v>25553210.950000003</v>
          </cell>
        </row>
        <row r="177">
          <cell r="B177">
            <v>267884</v>
          </cell>
        </row>
        <row r="178">
          <cell r="B178">
            <v>7601523.1332142847</v>
          </cell>
        </row>
        <row r="179">
          <cell r="B179">
            <v>25667962.399999995</v>
          </cell>
        </row>
        <row r="180">
          <cell r="B180">
            <v>324787</v>
          </cell>
        </row>
        <row r="181">
          <cell r="B181">
            <v>1863224</v>
          </cell>
        </row>
        <row r="182">
          <cell r="B182">
            <v>6621105</v>
          </cell>
        </row>
        <row r="183">
          <cell r="B183">
            <v>324787</v>
          </cell>
        </row>
        <row r="184">
          <cell r="B184">
            <v>1863224</v>
          </cell>
        </row>
        <row r="185">
          <cell r="B185">
            <v>6621105</v>
          </cell>
        </row>
        <row r="186">
          <cell r="B186">
            <v>320727</v>
          </cell>
        </row>
        <row r="187">
          <cell r="B187">
            <v>1855104</v>
          </cell>
        </row>
        <row r="188">
          <cell r="B188">
            <v>6576205</v>
          </cell>
        </row>
        <row r="189">
          <cell r="B189">
            <v>0</v>
          </cell>
        </row>
        <row r="190">
          <cell r="B190">
            <v>0</v>
          </cell>
        </row>
        <row r="191">
          <cell r="B191">
            <v>0</v>
          </cell>
        </row>
        <row r="192">
          <cell r="B192">
            <v>44437</v>
          </cell>
        </row>
        <row r="193">
          <cell r="B193">
            <v>5452489</v>
          </cell>
        </row>
        <row r="194">
          <cell r="B194">
            <v>122.70147820477378</v>
          </cell>
        </row>
        <row r="195">
          <cell r="B195">
            <v>0</v>
          </cell>
        </row>
        <row r="196">
          <cell r="B196">
            <v>0</v>
          </cell>
        </row>
        <row r="197">
          <cell r="B197">
            <v>0</v>
          </cell>
        </row>
        <row r="198">
          <cell r="B198">
            <v>0</v>
          </cell>
        </row>
        <row r="199">
          <cell r="B199">
            <v>0</v>
          </cell>
        </row>
        <row r="200">
          <cell r="B200">
            <v>0</v>
          </cell>
        </row>
        <row r="201">
          <cell r="B201">
            <v>45286</v>
          </cell>
        </row>
        <row r="202">
          <cell r="B202">
            <v>1182995</v>
          </cell>
        </row>
        <row r="203">
          <cell r="B203">
            <v>26.12274813954992</v>
          </cell>
        </row>
        <row r="204">
          <cell r="B204">
            <v>0</v>
          </cell>
        </row>
        <row r="205">
          <cell r="B205">
            <v>0</v>
          </cell>
        </row>
        <row r="206">
          <cell r="B206">
            <v>0</v>
          </cell>
        </row>
        <row r="207">
          <cell r="B207">
            <v>140256</v>
          </cell>
        </row>
        <row r="208">
          <cell r="B208">
            <v>261811</v>
          </cell>
        </row>
        <row r="209">
          <cell r="B209">
            <v>0</v>
          </cell>
        </row>
        <row r="210">
          <cell r="B210">
            <v>0</v>
          </cell>
        </row>
        <row r="211">
          <cell r="B211">
            <v>596597.1</v>
          </cell>
        </row>
        <row r="212">
          <cell r="B212">
            <v>888288</v>
          </cell>
        </row>
        <row r="213">
          <cell r="B213">
            <v>27514936.770573784</v>
          </cell>
        </row>
        <row r="214">
          <cell r="B214">
            <v>484960</v>
          </cell>
        </row>
        <row r="215">
          <cell r="B215">
            <v>0</v>
          </cell>
        </row>
        <row r="216">
          <cell r="B216">
            <v>27999896.770573784</v>
          </cell>
        </row>
        <row r="217">
          <cell r="B217">
            <v>13553302</v>
          </cell>
        </row>
        <row r="218">
          <cell r="B218">
            <v>998664.1</v>
          </cell>
        </row>
        <row r="219">
          <cell r="B219">
            <v>3227212</v>
          </cell>
        </row>
        <row r="220">
          <cell r="B220">
            <v>189723</v>
          </cell>
        </row>
        <row r="221">
          <cell r="B221">
            <v>4500000</v>
          </cell>
        </row>
        <row r="222">
          <cell r="B222">
            <v>588743</v>
          </cell>
        </row>
        <row r="223">
          <cell r="B223">
            <v>135452</v>
          </cell>
        </row>
        <row r="224">
          <cell r="B224">
            <v>0</v>
          </cell>
        </row>
        <row r="225">
          <cell r="B225">
            <v>0</v>
          </cell>
        </row>
        <row r="226">
          <cell r="B226">
            <v>1600000</v>
          </cell>
        </row>
        <row r="227">
          <cell r="B227">
            <v>160000</v>
          </cell>
        </row>
        <row r="228">
          <cell r="B228">
            <v>0</v>
          </cell>
        </row>
        <row r="229">
          <cell r="B229">
            <v>172312</v>
          </cell>
        </row>
        <row r="230">
          <cell r="B230">
            <v>1918737.4949876044</v>
          </cell>
        </row>
        <row r="231">
          <cell r="B231">
            <v>27044145.594987605</v>
          </cell>
        </row>
        <row r="232">
          <cell r="B232">
            <v>955751.1755861789</v>
          </cell>
        </row>
        <row r="233">
          <cell r="B233">
            <v>324955</v>
          </cell>
        </row>
        <row r="234">
          <cell r="B234">
            <v>630796.1755861789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2.4700000000000002</v>
          </cell>
        </row>
        <row r="243">
          <cell r="B243">
            <v>65840987</v>
          </cell>
        </row>
        <row r="244">
          <cell r="B244">
            <v>39430174</v>
          </cell>
        </row>
        <row r="245">
          <cell r="B245">
            <v>60000</v>
          </cell>
        </row>
        <row r="246">
          <cell r="B246">
            <v>0</v>
          </cell>
        </row>
        <row r="247">
          <cell r="B247">
            <v>4.0999999999999996</v>
          </cell>
        </row>
        <row r="248">
          <cell r="B248">
            <v>4.0999999999999996</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13.886587294219277</v>
          </cell>
        </row>
        <row r="261">
          <cell r="B261">
            <v>20.504057968303261</v>
          </cell>
        </row>
        <row r="262">
          <cell r="B262">
            <v>87</v>
          </cell>
        </row>
        <row r="263">
          <cell r="B263">
            <v>88</v>
          </cell>
        </row>
        <row r="264">
          <cell r="B264">
            <v>267884</v>
          </cell>
        </row>
        <row r="265">
          <cell r="B265">
            <v>320727</v>
          </cell>
        </row>
        <row r="266">
          <cell r="B266">
            <v>3</v>
          </cell>
        </row>
        <row r="267">
          <cell r="B267">
            <v>6</v>
          </cell>
        </row>
        <row r="268">
          <cell r="B268">
            <v>642921.6</v>
          </cell>
        </row>
        <row r="269">
          <cell r="B269">
            <v>962181</v>
          </cell>
        </row>
        <row r="270">
          <cell r="B270">
            <v>-342314.79548764182</v>
          </cell>
        </row>
        <row r="271">
          <cell r="B271">
            <v>0.63930536526872905</v>
          </cell>
        </row>
        <row r="272">
          <cell r="B272">
            <v>0.78208864198774586</v>
          </cell>
        </row>
        <row r="273">
          <cell r="B273">
            <v>0.39463954256980094</v>
          </cell>
        </row>
        <row r="274">
          <cell r="B274">
            <v>0.40113995865422403</v>
          </cell>
        </row>
        <row r="275">
          <cell r="B275">
            <v>0.41781763311321163</v>
          </cell>
        </row>
        <row r="276">
          <cell r="B276">
            <v>0.40809392093825281</v>
          </cell>
        </row>
        <row r="277">
          <cell r="B277">
            <v>1010287.1755861789</v>
          </cell>
        </row>
        <row r="278">
          <cell r="B278">
            <v>0.80226053225624272</v>
          </cell>
        </row>
        <row r="279">
          <cell r="B279">
            <v>0.44514126448294133</v>
          </cell>
        </row>
        <row r="280">
          <cell r="B280">
            <v>0.55485873551705878</v>
          </cell>
        </row>
        <row r="281">
          <cell r="B281">
            <v>6.5207999999999988E-2</v>
          </cell>
        </row>
        <row r="282">
          <cell r="B282">
            <v>0.11203390798384365</v>
          </cell>
        </row>
        <row r="283">
          <cell r="B283">
            <v>26410813</v>
          </cell>
        </row>
        <row r="284">
          <cell r="B284">
            <v>32920493.951912824</v>
          </cell>
        </row>
        <row r="285">
          <cell r="B285">
            <v>1352601.9710738207</v>
          </cell>
        </row>
        <row r="286">
          <cell r="B286">
            <v>0</v>
          </cell>
        </row>
        <row r="287">
          <cell r="B287">
            <v>0</v>
          </cell>
        </row>
        <row r="288">
          <cell r="B288">
            <v>0</v>
          </cell>
        </row>
        <row r="289">
          <cell r="B289">
            <v>-342314.79548764182</v>
          </cell>
        </row>
        <row r="290">
          <cell r="B290">
            <v>9.1189764093353637E-2</v>
          </cell>
        </row>
        <row r="291">
          <cell r="B291">
            <v>6.8111573972574196E-2</v>
          </cell>
        </row>
      </sheetData>
      <sheetData sheetId="31">
        <row r="3">
          <cell r="B3">
            <v>302965</v>
          </cell>
          <cell r="C3">
            <v>150207</v>
          </cell>
          <cell r="D3">
            <v>108234</v>
          </cell>
          <cell r="E3">
            <v>209039</v>
          </cell>
          <cell r="F3">
            <v>234720</v>
          </cell>
          <cell r="G3">
            <v>606067</v>
          </cell>
          <cell r="H3">
            <v>1611232</v>
          </cell>
        </row>
        <row r="4">
          <cell r="B4">
            <v>302965</v>
          </cell>
          <cell r="C4">
            <v>150207</v>
          </cell>
          <cell r="D4">
            <v>108234</v>
          </cell>
          <cell r="E4">
            <v>209039</v>
          </cell>
          <cell r="F4">
            <v>234720</v>
          </cell>
          <cell r="G4">
            <v>606067</v>
          </cell>
          <cell r="H4">
            <v>1611232</v>
          </cell>
        </row>
        <row r="5">
          <cell r="B5">
            <v>0</v>
          </cell>
          <cell r="C5">
            <v>0</v>
          </cell>
          <cell r="D5">
            <v>108234</v>
          </cell>
          <cell r="E5">
            <v>0</v>
          </cell>
          <cell r="F5">
            <v>0</v>
          </cell>
          <cell r="G5">
            <v>0</v>
          </cell>
        </row>
        <row r="6">
          <cell r="B6">
            <v>302965</v>
          </cell>
          <cell r="C6">
            <v>150207</v>
          </cell>
          <cell r="D6">
            <v>0</v>
          </cell>
          <cell r="E6">
            <v>209039</v>
          </cell>
          <cell r="F6">
            <v>234720</v>
          </cell>
          <cell r="G6">
            <v>606067</v>
          </cell>
        </row>
        <row r="7">
          <cell r="B7">
            <v>0</v>
          </cell>
          <cell r="C7">
            <v>0</v>
          </cell>
          <cell r="D7">
            <v>1502998</v>
          </cell>
          <cell r="E7">
            <v>0</v>
          </cell>
          <cell r="F7">
            <v>0</v>
          </cell>
          <cell r="G7">
            <v>0</v>
          </cell>
        </row>
        <row r="8">
          <cell r="B8">
            <v>262795</v>
          </cell>
          <cell r="C8">
            <v>119310</v>
          </cell>
          <cell r="D8">
            <v>89007</v>
          </cell>
          <cell r="E8">
            <v>207475</v>
          </cell>
          <cell r="F8">
            <v>259132</v>
          </cell>
          <cell r="G8">
            <v>673051</v>
          </cell>
          <cell r="H8">
            <v>1610770</v>
          </cell>
        </row>
        <row r="9">
          <cell r="B9">
            <v>262795</v>
          </cell>
          <cell r="C9">
            <v>119310</v>
          </cell>
          <cell r="D9">
            <v>89007</v>
          </cell>
          <cell r="E9">
            <v>207475</v>
          </cell>
          <cell r="F9">
            <v>259132</v>
          </cell>
          <cell r="G9">
            <v>673051</v>
          </cell>
          <cell r="H9">
            <v>1610770</v>
          </cell>
        </row>
        <row r="10">
          <cell r="B10">
            <v>0</v>
          </cell>
          <cell r="C10">
            <v>0</v>
          </cell>
          <cell r="D10">
            <v>0</v>
          </cell>
          <cell r="E10">
            <v>0</v>
          </cell>
          <cell r="F10">
            <v>0</v>
          </cell>
          <cell r="G10">
            <v>673051</v>
          </cell>
        </row>
        <row r="11">
          <cell r="B11">
            <v>262795</v>
          </cell>
          <cell r="C11">
            <v>119310</v>
          </cell>
          <cell r="D11">
            <v>89007</v>
          </cell>
          <cell r="E11">
            <v>207475</v>
          </cell>
          <cell r="F11">
            <v>259132</v>
          </cell>
          <cell r="G11">
            <v>0</v>
          </cell>
        </row>
        <row r="12">
          <cell r="B12">
            <v>0</v>
          </cell>
          <cell r="C12">
            <v>0</v>
          </cell>
          <cell r="D12">
            <v>0</v>
          </cell>
          <cell r="E12">
            <v>0</v>
          </cell>
          <cell r="F12">
            <v>0</v>
          </cell>
          <cell r="G12">
            <v>937719</v>
          </cell>
        </row>
        <row r="13">
          <cell r="B13">
            <v>3458.72928555</v>
          </cell>
          <cell r="C13">
            <v>334.08180599062501</v>
          </cell>
          <cell r="D13">
            <v>275.12619316874998</v>
          </cell>
          <cell r="E13">
            <v>25.940469641625</v>
          </cell>
          <cell r="F13">
            <v>40.089816718875014</v>
          </cell>
          <cell r="G13">
            <v>36.159442530749999</v>
          </cell>
        </row>
        <row r="14">
          <cell r="B14">
            <v>3734.7255000000005</v>
          </cell>
          <cell r="C14">
            <v>360.74053125</v>
          </cell>
          <cell r="D14">
            <v>297.08043749999996</v>
          </cell>
          <cell r="E14">
            <v>28.01044125</v>
          </cell>
          <cell r="F14">
            <v>43.288863750000004</v>
          </cell>
          <cell r="G14">
            <v>39.044857499999999</v>
          </cell>
        </row>
        <row r="15">
          <cell r="B15">
            <v>3724.38</v>
          </cell>
          <cell r="C15">
            <v>359.74124999999998</v>
          </cell>
          <cell r="D15">
            <v>296.25749999999999</v>
          </cell>
          <cell r="E15">
            <v>27.932849999999998</v>
          </cell>
          <cell r="F15">
            <v>43.168950000000002</v>
          </cell>
          <cell r="G15">
            <v>38.936700000000002</v>
          </cell>
        </row>
        <row r="16">
          <cell r="B16">
            <v>3931.29</v>
          </cell>
          <cell r="C16">
            <v>379.72687500000001</v>
          </cell>
          <cell r="D16">
            <v>312.71625</v>
          </cell>
          <cell r="E16">
            <v>29.484674999999996</v>
          </cell>
          <cell r="F16">
            <v>45.567225000000001</v>
          </cell>
          <cell r="G16">
            <v>41.099850000000004</v>
          </cell>
        </row>
        <row r="17">
          <cell r="B17">
            <v>3529.3155975</v>
          </cell>
          <cell r="C17">
            <v>340.89980203124998</v>
          </cell>
          <cell r="D17">
            <v>280.74101343750004</v>
          </cell>
          <cell r="E17">
            <v>26.469866981250004</v>
          </cell>
          <cell r="F17">
            <v>40.907976243750007</v>
          </cell>
          <cell r="G17">
            <v>36.897390337500006</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5266.7014120875001</v>
          </cell>
          <cell r="C23">
            <v>393.03741881250005</v>
          </cell>
          <cell r="D23">
            <v>412.68928975312497</v>
          </cell>
          <cell r="E23">
            <v>33.801218017874994</v>
          </cell>
          <cell r="F23">
            <v>47.164490257499999</v>
          </cell>
          <cell r="G23">
            <v>43.234116069375006</v>
          </cell>
        </row>
        <row r="24">
          <cell r="B24">
            <v>6616.4174999999996</v>
          </cell>
          <cell r="C24">
            <v>493.76249999999999</v>
          </cell>
          <cell r="D24">
            <v>518.45062499999995</v>
          </cell>
          <cell r="E24">
            <v>42.463574999999999</v>
          </cell>
          <cell r="F24">
            <v>59.251499999999993</v>
          </cell>
          <cell r="G24">
            <v>54.313875000000003</v>
          </cell>
        </row>
        <row r="25">
          <cell r="B25">
            <v>5671.2150000000001</v>
          </cell>
          <cell r="C25">
            <v>423.22500000000002</v>
          </cell>
          <cell r="D25">
            <v>444.38625000000002</v>
          </cell>
          <cell r="E25">
            <v>36.397349999999996</v>
          </cell>
          <cell r="F25">
            <v>50.786999999999999</v>
          </cell>
          <cell r="G25">
            <v>46.554749999999999</v>
          </cell>
        </row>
        <row r="26">
          <cell r="B26">
            <v>6285.5966250000001</v>
          </cell>
          <cell r="C26">
            <v>469.07437500000003</v>
          </cell>
          <cell r="D26">
            <v>492.52809374999987</v>
          </cell>
          <cell r="E26">
            <v>40.340396249999998</v>
          </cell>
          <cell r="F26">
            <v>56.288924999999992</v>
          </cell>
          <cell r="G26">
            <v>51.598181249999996</v>
          </cell>
        </row>
        <row r="27">
          <cell r="B27">
            <v>6222.74065875</v>
          </cell>
          <cell r="C27">
            <v>464.38363125000006</v>
          </cell>
          <cell r="D27">
            <v>487.60281281250008</v>
          </cell>
          <cell r="E27">
            <v>39.936992287500004</v>
          </cell>
          <cell r="F27">
            <v>55.726035750000001</v>
          </cell>
          <cell r="G27">
            <v>51.082199437500002</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86999880</v>
          </cell>
          <cell r="C33">
            <v>4640008.5</v>
          </cell>
          <cell r="D33">
            <v>4640004.5999999996</v>
          </cell>
          <cell r="E33">
            <v>699999.96</v>
          </cell>
          <cell r="F33">
            <v>1399999.38</v>
          </cell>
          <cell r="G33">
            <v>3700000</v>
          </cell>
          <cell r="H33">
            <v>8602005</v>
          </cell>
        </row>
        <row r="34">
          <cell r="B34">
            <v>115999928</v>
          </cell>
          <cell r="C34">
            <v>5299989.4000000004</v>
          </cell>
          <cell r="D34">
            <v>5299988.0999999996</v>
          </cell>
          <cell r="E34">
            <v>829999.5</v>
          </cell>
          <cell r="F34">
            <v>1339999.44</v>
          </cell>
          <cell r="G34">
            <v>4460000</v>
          </cell>
          <cell r="H34">
            <v>9962069</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87</v>
          </cell>
          <cell r="C47">
            <v>12.7</v>
          </cell>
          <cell r="D47">
            <v>7</v>
          </cell>
          <cell r="E47">
            <v>0.67</v>
          </cell>
          <cell r="F47">
            <v>0.79</v>
          </cell>
          <cell r="G47">
            <v>1</v>
          </cell>
        </row>
        <row r="48">
          <cell r="B48">
            <v>88</v>
          </cell>
          <cell r="C48">
            <v>12.7</v>
          </cell>
          <cell r="D48">
            <v>6.9</v>
          </cell>
          <cell r="E48">
            <v>0.68</v>
          </cell>
          <cell r="F48">
            <v>0.81</v>
          </cell>
          <cell r="G48">
            <v>1</v>
          </cell>
        </row>
        <row r="49">
          <cell r="B49">
            <v>88</v>
          </cell>
          <cell r="C49">
            <v>12.7</v>
          </cell>
          <cell r="D49">
            <v>6.7</v>
          </cell>
          <cell r="E49">
            <v>0.66</v>
          </cell>
          <cell r="F49">
            <v>0.78</v>
          </cell>
          <cell r="G49">
            <v>1</v>
          </cell>
        </row>
        <row r="50">
          <cell r="B50">
            <v>86</v>
          </cell>
          <cell r="C50">
            <v>12.9</v>
          </cell>
          <cell r="D50">
            <v>7.1</v>
          </cell>
          <cell r="E50">
            <v>0.67</v>
          </cell>
          <cell r="F50">
            <v>0.8</v>
          </cell>
          <cell r="G50">
            <v>1</v>
          </cell>
        </row>
        <row r="51">
          <cell r="B51">
            <v>5.1545454545454561</v>
          </cell>
          <cell r="C51">
            <v>9.2944881889764019</v>
          </cell>
          <cell r="D51">
            <v>14.023880597014937</v>
          </cell>
          <cell r="E51">
            <v>9.230303030303034</v>
          </cell>
          <cell r="F51">
            <v>10.358974358974372</v>
          </cell>
          <cell r="G51">
            <v>7.6</v>
          </cell>
        </row>
        <row r="52">
          <cell r="B52">
            <v>28599884.3663681</v>
          </cell>
          <cell r="C52">
            <v>21387195.367927134</v>
          </cell>
          <cell r="D52">
            <v>23585757.80884254</v>
          </cell>
          <cell r="E52">
            <v>23923560.734409899</v>
          </cell>
          <cell r="F52">
            <v>9518278.5052291006</v>
          </cell>
          <cell r="G52">
            <v>0</v>
          </cell>
          <cell r="H52">
            <v>0</v>
          </cell>
          <cell r="I52">
            <v>0</v>
          </cell>
          <cell r="J52">
            <v>0</v>
          </cell>
          <cell r="K52">
            <v>0</v>
          </cell>
        </row>
        <row r="53">
          <cell r="B53">
            <v>23867646</v>
          </cell>
          <cell r="C53">
            <v>27107940</v>
          </cell>
          <cell r="D53">
            <v>26584031</v>
          </cell>
          <cell r="E53">
            <v>29869669</v>
          </cell>
          <cell r="F53">
            <v>25278178</v>
          </cell>
          <cell r="G53">
            <v>0</v>
          </cell>
          <cell r="H53">
            <v>0</v>
          </cell>
          <cell r="I53">
            <v>0</v>
          </cell>
          <cell r="J53">
            <v>0</v>
          </cell>
          <cell r="K53">
            <v>0</v>
          </cell>
        </row>
        <row r="54">
          <cell r="B54">
            <v>690811</v>
          </cell>
          <cell r="C54">
            <v>3423554</v>
          </cell>
          <cell r="D54">
            <v>3299738</v>
          </cell>
          <cell r="E54">
            <v>2100055</v>
          </cell>
          <cell r="F54">
            <v>3959273</v>
          </cell>
          <cell r="G54">
            <v>0</v>
          </cell>
          <cell r="H54">
            <v>0</v>
          </cell>
          <cell r="I54">
            <v>0</v>
          </cell>
          <cell r="J54">
            <v>0</v>
          </cell>
          <cell r="K54">
            <v>0</v>
          </cell>
        </row>
        <row r="55">
          <cell r="B55">
            <v>979522</v>
          </cell>
          <cell r="C55">
            <v>3191789</v>
          </cell>
          <cell r="D55">
            <v>3839775</v>
          </cell>
          <cell r="E55">
            <v>6208199</v>
          </cell>
          <cell r="F55">
            <v>2548931</v>
          </cell>
          <cell r="G55">
            <v>0</v>
          </cell>
          <cell r="H55">
            <v>0</v>
          </cell>
          <cell r="I55">
            <v>0</v>
          </cell>
          <cell r="J55">
            <v>0</v>
          </cell>
          <cell r="K55">
            <v>0</v>
          </cell>
        </row>
        <row r="56">
          <cell r="B56">
            <v>1670333</v>
          </cell>
          <cell r="C56">
            <v>6615343</v>
          </cell>
          <cell r="D56">
            <v>7139513</v>
          </cell>
          <cell r="E56">
            <v>8308254</v>
          </cell>
          <cell r="F56">
            <v>6508204</v>
          </cell>
          <cell r="G56">
            <v>0</v>
          </cell>
          <cell r="H56">
            <v>0</v>
          </cell>
          <cell r="I56">
            <v>0</v>
          </cell>
          <cell r="J56">
            <v>0</v>
          </cell>
          <cell r="K56">
            <v>0</v>
          </cell>
        </row>
        <row r="57">
          <cell r="B57">
            <v>2768171</v>
          </cell>
          <cell r="C57">
            <v>2865450</v>
          </cell>
          <cell r="D57">
            <v>2805534</v>
          </cell>
          <cell r="E57">
            <v>2913931</v>
          </cell>
          <cell r="F57">
            <v>2846731</v>
          </cell>
          <cell r="G57">
            <v>235416</v>
          </cell>
          <cell r="H57">
            <v>235416</v>
          </cell>
          <cell r="I57">
            <v>235416</v>
          </cell>
          <cell r="J57">
            <v>235416</v>
          </cell>
          <cell r="K57">
            <v>235416</v>
          </cell>
        </row>
        <row r="58">
          <cell r="B58">
            <v>4232569</v>
          </cell>
          <cell r="C58">
            <v>5476708</v>
          </cell>
          <cell r="D58">
            <v>5140138</v>
          </cell>
          <cell r="E58">
            <v>6986261</v>
          </cell>
          <cell r="F58">
            <v>5074189</v>
          </cell>
          <cell r="G58">
            <v>3761058</v>
          </cell>
          <cell r="H58">
            <v>2557519</v>
          </cell>
          <cell r="I58">
            <v>2407076</v>
          </cell>
          <cell r="J58">
            <v>3309729</v>
          </cell>
          <cell r="K58">
            <v>3610614</v>
          </cell>
        </row>
        <row r="59">
          <cell r="B59">
            <v>6334352</v>
          </cell>
          <cell r="C59">
            <v>8318003</v>
          </cell>
          <cell r="D59">
            <v>6145355</v>
          </cell>
          <cell r="E59">
            <v>7443602</v>
          </cell>
          <cell r="F59">
            <v>6485972</v>
          </cell>
          <cell r="G59">
            <v>3008845</v>
          </cell>
          <cell r="H59">
            <v>3610614</v>
          </cell>
          <cell r="I59">
            <v>3309729</v>
          </cell>
          <cell r="J59">
            <v>2407076</v>
          </cell>
          <cell r="K59">
            <v>2557519</v>
          </cell>
        </row>
        <row r="60">
          <cell r="B60">
            <v>10566921</v>
          </cell>
          <cell r="C60">
            <v>13794711</v>
          </cell>
          <cell r="D60">
            <v>11285493</v>
          </cell>
          <cell r="E60">
            <v>14429863</v>
          </cell>
          <cell r="F60">
            <v>11560161</v>
          </cell>
          <cell r="G60">
            <v>6769903</v>
          </cell>
          <cell r="H60">
            <v>6168133</v>
          </cell>
          <cell r="I60">
            <v>5716805</v>
          </cell>
          <cell r="J60">
            <v>5716805</v>
          </cell>
          <cell r="K60">
            <v>6168133</v>
          </cell>
        </row>
        <row r="61">
          <cell r="B61">
            <v>67472955.3663681</v>
          </cell>
          <cell r="C61">
            <v>71770639.367927134</v>
          </cell>
          <cell r="D61">
            <v>71400328.80884254</v>
          </cell>
          <cell r="E61">
            <v>79445277.734409899</v>
          </cell>
          <cell r="F61">
            <v>55711552.505229101</v>
          </cell>
          <cell r="G61">
            <v>0</v>
          </cell>
          <cell r="H61">
            <v>0</v>
          </cell>
          <cell r="I61">
            <v>0</v>
          </cell>
          <cell r="J61">
            <v>0</v>
          </cell>
          <cell r="K61">
            <v>0</v>
          </cell>
        </row>
        <row r="62">
          <cell r="B62">
            <v>6688907.4328358211</v>
          </cell>
          <cell r="C62">
            <v>7832760.9888059702</v>
          </cell>
          <cell r="D62">
            <v>7271101.6343283579</v>
          </cell>
          <cell r="E62">
            <v>8999999.8880597018</v>
          </cell>
          <cell r="F62">
            <v>7313835.8619402982</v>
          </cell>
          <cell r="G62">
            <v>0</v>
          </cell>
          <cell r="H62">
            <v>0</v>
          </cell>
          <cell r="I62">
            <v>0</v>
          </cell>
          <cell r="J62">
            <v>0</v>
          </cell>
          <cell r="K62">
            <v>0</v>
          </cell>
        </row>
        <row r="63">
          <cell r="B63">
            <v>99880</v>
          </cell>
          <cell r="C63">
            <v>1279622</v>
          </cell>
          <cell r="D63">
            <v>843418</v>
          </cell>
          <cell r="E63">
            <v>1491088</v>
          </cell>
          <cell r="F63">
            <v>583552</v>
          </cell>
          <cell r="G63">
            <v>-3080765</v>
          </cell>
          <cell r="H63">
            <v>-2676467</v>
          </cell>
          <cell r="I63">
            <v>-1991611</v>
          </cell>
          <cell r="J63">
            <v>-1837502</v>
          </cell>
          <cell r="K63">
            <v>-2398138</v>
          </cell>
        </row>
        <row r="64">
          <cell r="B64">
            <v>27063160</v>
          </cell>
          <cell r="C64">
            <v>30348145</v>
          </cell>
          <cell r="D64">
            <v>32864626</v>
          </cell>
          <cell r="E64">
            <v>28980821</v>
          </cell>
          <cell r="F64">
            <v>31442415</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32621007.933532279</v>
          </cell>
          <cell r="C66">
            <v>31310111.379121166</v>
          </cell>
          <cell r="D66">
            <v>29421183.174514189</v>
          </cell>
          <cell r="E66">
            <v>38973368.846350193</v>
          </cell>
          <cell r="F66">
            <v>15371749.643288802</v>
          </cell>
          <cell r="G66">
            <v>14541298</v>
          </cell>
          <cell r="H66">
            <v>15326106</v>
          </cell>
          <cell r="I66">
            <v>16655524</v>
          </cell>
          <cell r="J66">
            <v>16955691</v>
          </cell>
          <cell r="K66">
            <v>15866391</v>
          </cell>
        </row>
        <row r="67">
          <cell r="B67">
            <v>67472955.3663681</v>
          </cell>
          <cell r="C67">
            <v>71770639.367927134</v>
          </cell>
          <cell r="D67">
            <v>71400328.80884254</v>
          </cell>
          <cell r="E67">
            <v>79445277.734409899</v>
          </cell>
          <cell r="F67">
            <v>55711552.505229101</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28593651.25187657</v>
          </cell>
          <cell r="C69">
            <v>32028492.445301406</v>
          </cell>
          <cell r="D69">
            <v>31762053.604005668</v>
          </cell>
          <cell r="E69">
            <v>35425314.557978109</v>
          </cell>
          <cell r="F69">
            <v>30350193.358723372</v>
          </cell>
          <cell r="G69">
            <v>0</v>
          </cell>
          <cell r="H69">
            <v>0</v>
          </cell>
          <cell r="I69">
            <v>0</v>
          </cell>
          <cell r="J69">
            <v>0</v>
          </cell>
          <cell r="K69">
            <v>0</v>
          </cell>
        </row>
        <row r="70">
          <cell r="B70">
            <v>700513.98161945492</v>
          </cell>
          <cell r="C70">
            <v>2483973.1022507437</v>
          </cell>
          <cell r="D70">
            <v>1637223.6245474815</v>
          </cell>
          <cell r="E70">
            <v>2894466.1874639429</v>
          </cell>
          <cell r="F70">
            <v>1132778.8012910821</v>
          </cell>
          <cell r="G70">
            <v>-80002</v>
          </cell>
          <cell r="H70">
            <v>-74975</v>
          </cell>
          <cell r="I70">
            <v>-71204</v>
          </cell>
          <cell r="J70">
            <v>-71204</v>
          </cell>
          <cell r="K70">
            <v>-74975</v>
          </cell>
        </row>
        <row r="71">
          <cell r="B71">
            <v>1.0131319945644062</v>
          </cell>
          <cell r="C71">
            <v>1.0370194191601363</v>
          </cell>
          <cell r="D71">
            <v>1.056587172441146</v>
          </cell>
          <cell r="E71">
            <v>1.042373489776385</v>
          </cell>
          <cell r="F71">
            <v>0.85088792405792646</v>
          </cell>
          <cell r="G71">
            <v>0</v>
          </cell>
          <cell r="H71">
            <v>0</v>
          </cell>
          <cell r="I71">
            <v>0</v>
          </cell>
          <cell r="J71">
            <v>0</v>
          </cell>
          <cell r="K71">
            <v>0</v>
          </cell>
        </row>
        <row r="72">
          <cell r="B72">
            <v>0.95360583438362312</v>
          </cell>
          <cell r="C72">
            <v>1.0253699379162058</v>
          </cell>
          <cell r="D72">
            <v>0.95106072946170139</v>
          </cell>
          <cell r="E72">
            <v>1.0283124354514099</v>
          </cell>
          <cell r="F72">
            <v>1.041651062787059</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63246</v>
          </cell>
        </row>
        <row r="86">
          <cell r="B86">
            <v>32161</v>
          </cell>
        </row>
        <row r="87">
          <cell r="B87">
            <v>23174</v>
          </cell>
        </row>
        <row r="88">
          <cell r="B88">
            <v>40345</v>
          </cell>
        </row>
        <row r="89">
          <cell r="B89">
            <v>46210</v>
          </cell>
        </row>
        <row r="90">
          <cell r="B90">
            <v>116693</v>
          </cell>
        </row>
        <row r="91">
          <cell r="B91">
            <v>63246</v>
          </cell>
        </row>
        <row r="92">
          <cell r="B92">
            <v>32161</v>
          </cell>
        </row>
        <row r="93">
          <cell r="B93">
            <v>23174</v>
          </cell>
        </row>
        <row r="94">
          <cell r="B94">
            <v>40345</v>
          </cell>
        </row>
        <row r="95">
          <cell r="B95">
            <v>46210</v>
          </cell>
        </row>
        <row r="96">
          <cell r="B96">
            <v>107185</v>
          </cell>
        </row>
        <row r="97">
          <cell r="B97">
            <v>0</v>
          </cell>
        </row>
        <row r="98">
          <cell r="B98">
            <v>0</v>
          </cell>
        </row>
        <row r="99">
          <cell r="B99">
            <v>0</v>
          </cell>
        </row>
        <row r="100">
          <cell r="B100">
            <v>0</v>
          </cell>
        </row>
        <row r="101">
          <cell r="B101">
            <v>0</v>
          </cell>
        </row>
        <row r="102">
          <cell r="B102">
            <v>0</v>
          </cell>
        </row>
        <row r="103">
          <cell r="B103">
            <v>218750792.3938953</v>
          </cell>
        </row>
        <row r="104">
          <cell r="B104">
            <v>10744404.962464491</v>
          </cell>
        </row>
        <row r="105">
          <cell r="B105">
            <v>6375774.4004926123</v>
          </cell>
        </row>
        <row r="106">
          <cell r="B106">
            <v>1046568.2476913605</v>
          </cell>
        </row>
        <row r="107">
          <cell r="B107">
            <v>1852550.4305792144</v>
          </cell>
        </row>
        <row r="108">
          <cell r="B108">
            <v>3875749.8476584386</v>
          </cell>
        </row>
        <row r="109">
          <cell r="B109">
            <v>1724.4427855078816</v>
          </cell>
        </row>
        <row r="110">
          <cell r="B110">
            <v>264.10844745397833</v>
          </cell>
        </row>
        <row r="111">
          <cell r="B111">
            <v>131.2928029875319</v>
          </cell>
        </row>
        <row r="112">
          <cell r="B112">
            <v>13.329320891309111</v>
          </cell>
        </row>
        <row r="113">
          <cell r="B113">
            <v>15.75283378063804</v>
          </cell>
        </row>
        <row r="114">
          <cell r="B114">
            <v>20.195940744407743</v>
          </cell>
        </row>
        <row r="115">
          <cell r="B115">
            <v>17999960</v>
          </cell>
        </row>
        <row r="116">
          <cell r="B116">
            <v>960005.7</v>
          </cell>
        </row>
        <row r="117">
          <cell r="B117">
            <v>960002.8</v>
          </cell>
        </row>
        <row r="118">
          <cell r="B118">
            <v>119999.88</v>
          </cell>
        </row>
        <row r="119">
          <cell r="B119">
            <v>239999.76</v>
          </cell>
        </row>
        <row r="120">
          <cell r="B120">
            <v>640000</v>
          </cell>
        </row>
        <row r="121">
          <cell r="B121">
            <v>19687571.315450575</v>
          </cell>
        </row>
        <row r="122">
          <cell r="B122">
            <v>741363.94241004984</v>
          </cell>
        </row>
        <row r="123">
          <cell r="B123">
            <v>0</v>
          </cell>
        </row>
        <row r="124">
          <cell r="B124">
            <v>120355.34848450648</v>
          </cell>
        </row>
        <row r="125">
          <cell r="B125">
            <v>213043.29951660967</v>
          </cell>
        </row>
        <row r="126">
          <cell r="B126">
            <v>222855.61624036022</v>
          </cell>
        </row>
        <row r="127">
          <cell r="B127">
            <v>58062</v>
          </cell>
        </row>
        <row r="128">
          <cell r="B128">
            <v>28630</v>
          </cell>
        </row>
        <row r="129">
          <cell r="B129">
            <v>21358</v>
          </cell>
        </row>
        <row r="130">
          <cell r="B130">
            <v>38787</v>
          </cell>
        </row>
        <row r="131">
          <cell r="B131">
            <v>54882</v>
          </cell>
        </row>
        <row r="132">
          <cell r="B132">
            <v>127033</v>
          </cell>
        </row>
        <row r="133">
          <cell r="B133">
            <v>58062</v>
          </cell>
        </row>
        <row r="134">
          <cell r="B134">
            <v>28630</v>
          </cell>
        </row>
        <row r="135">
          <cell r="B135">
            <v>21358</v>
          </cell>
        </row>
        <row r="136">
          <cell r="B136">
            <v>38787</v>
          </cell>
        </row>
        <row r="137">
          <cell r="B137">
            <v>54882</v>
          </cell>
        </row>
        <row r="138">
          <cell r="B138">
            <v>127033</v>
          </cell>
        </row>
        <row r="139">
          <cell r="B139">
            <v>0</v>
          </cell>
        </row>
        <row r="140">
          <cell r="B140">
            <v>0</v>
          </cell>
        </row>
        <row r="141">
          <cell r="B141">
            <v>0</v>
          </cell>
        </row>
        <row r="142">
          <cell r="B142">
            <v>0</v>
          </cell>
        </row>
        <row r="143">
          <cell r="B143">
            <v>0</v>
          </cell>
        </row>
        <row r="144">
          <cell r="B144">
            <v>0</v>
          </cell>
        </row>
        <row r="145">
          <cell r="B145">
            <v>305795217.38862443</v>
          </cell>
        </row>
        <row r="146">
          <cell r="B146">
            <v>11252661.300601875</v>
          </cell>
        </row>
        <row r="147">
          <cell r="B147">
            <v>8814217.8505472429</v>
          </cell>
        </row>
        <row r="148">
          <cell r="B148">
            <v>1311047.8432593173</v>
          </cell>
        </row>
        <row r="149">
          <cell r="B149">
            <v>2588481.5543121151</v>
          </cell>
        </row>
        <row r="150">
          <cell r="B150">
            <v>5492159.4666409148</v>
          </cell>
        </row>
        <row r="151">
          <cell r="B151">
            <v>2475.386727502198</v>
          </cell>
        </row>
        <row r="152">
          <cell r="B152">
            <v>349.62331180997631</v>
          </cell>
        </row>
        <row r="153">
          <cell r="B153">
            <v>188.46694402573553</v>
          </cell>
        </row>
        <row r="154">
          <cell r="B154">
            <v>18.367400456266484</v>
          </cell>
        </row>
        <row r="155">
          <cell r="B155">
            <v>21.706927811951299</v>
          </cell>
        </row>
        <row r="156">
          <cell r="B156">
            <v>27.529394630706797</v>
          </cell>
        </row>
        <row r="157">
          <cell r="B157">
            <v>23999976</v>
          </cell>
        </row>
        <row r="158">
          <cell r="B158">
            <v>1199997.6000000001</v>
          </cell>
        </row>
        <row r="159">
          <cell r="B159">
            <v>1199996.8</v>
          </cell>
        </row>
        <row r="160">
          <cell r="B160">
            <v>119999.88</v>
          </cell>
        </row>
        <row r="161">
          <cell r="B161">
            <v>239999.76</v>
          </cell>
        </row>
        <row r="162">
          <cell r="B162">
            <v>660000</v>
          </cell>
        </row>
        <row r="163">
          <cell r="B163">
            <v>27521569.564976197</v>
          </cell>
        </row>
        <row r="164">
          <cell r="B164">
            <v>0</v>
          </cell>
        </row>
        <row r="165">
          <cell r="B165">
            <v>810908.04225034639</v>
          </cell>
        </row>
        <row r="166">
          <cell r="B166">
            <v>150770.5019748215</v>
          </cell>
        </row>
        <row r="167">
          <cell r="B167">
            <v>297675.37874589325</v>
          </cell>
        </row>
        <row r="168">
          <cell r="B168">
            <v>0</v>
          </cell>
        </row>
        <row r="169">
          <cell r="B169">
            <v>3</v>
          </cell>
        </row>
        <row r="170">
          <cell r="B170">
            <v>6</v>
          </cell>
        </row>
        <row r="171">
          <cell r="B171">
            <v>267884</v>
          </cell>
        </row>
        <row r="172">
          <cell r="B172">
            <v>7656210.3499999996</v>
          </cell>
        </row>
        <row r="173">
          <cell r="B173">
            <v>25485378.949999999</v>
          </cell>
        </row>
        <row r="174">
          <cell r="B174">
            <v>267884</v>
          </cell>
        </row>
        <row r="175">
          <cell r="B175">
            <v>7656210.3499999996</v>
          </cell>
        </row>
        <row r="176">
          <cell r="B176">
            <v>25485378.949999999</v>
          </cell>
        </row>
        <row r="177">
          <cell r="B177">
            <v>264536</v>
          </cell>
        </row>
        <row r="178">
          <cell r="B178">
            <v>7639823.4029850736</v>
          </cell>
        </row>
        <row r="179">
          <cell r="B179">
            <v>25997174.799999997</v>
          </cell>
        </row>
        <row r="180">
          <cell r="B180">
            <v>320727</v>
          </cell>
        </row>
        <row r="181">
          <cell r="B181">
            <v>1855104</v>
          </cell>
        </row>
        <row r="182">
          <cell r="B182">
            <v>6576205</v>
          </cell>
        </row>
        <row r="183">
          <cell r="B183">
            <v>320727</v>
          </cell>
        </row>
        <row r="184">
          <cell r="B184">
            <v>1855104</v>
          </cell>
        </row>
        <row r="185">
          <cell r="B185">
            <v>6576205</v>
          </cell>
        </row>
        <row r="186">
          <cell r="B186">
            <v>316718</v>
          </cell>
        </row>
        <row r="187">
          <cell r="B187">
            <v>1847086</v>
          </cell>
        </row>
        <row r="188">
          <cell r="B188">
            <v>6531553</v>
          </cell>
        </row>
        <row r="189">
          <cell r="B189">
            <v>0</v>
          </cell>
        </row>
        <row r="190">
          <cell r="B190">
            <v>0</v>
          </cell>
        </row>
        <row r="191">
          <cell r="B191">
            <v>0</v>
          </cell>
        </row>
        <row r="192">
          <cell r="B192">
            <v>0</v>
          </cell>
        </row>
        <row r="193">
          <cell r="B193">
            <v>0</v>
          </cell>
        </row>
        <row r="194">
          <cell r="B194">
            <v>0</v>
          </cell>
        </row>
        <row r="195">
          <cell r="B195">
            <v>32183</v>
          </cell>
        </row>
        <row r="196">
          <cell r="B196">
            <v>4628433.7</v>
          </cell>
        </row>
        <row r="197">
          <cell r="B197">
            <v>143.81619544280363</v>
          </cell>
        </row>
        <row r="198">
          <cell r="B198">
            <v>0</v>
          </cell>
        </row>
        <row r="199">
          <cell r="B199">
            <v>0</v>
          </cell>
        </row>
        <row r="200">
          <cell r="B200">
            <v>0</v>
          </cell>
        </row>
        <row r="201">
          <cell r="B201">
            <v>37261</v>
          </cell>
        </row>
        <row r="202">
          <cell r="B202">
            <v>979522</v>
          </cell>
        </row>
        <row r="203">
          <cell r="B203">
            <v>26.288117308489774</v>
          </cell>
        </row>
        <row r="204">
          <cell r="B204">
            <v>0</v>
          </cell>
        </row>
        <row r="205">
          <cell r="B205">
            <v>0</v>
          </cell>
        </row>
        <row r="206">
          <cell r="B206">
            <v>0</v>
          </cell>
        </row>
        <row r="207">
          <cell r="B207">
            <v>145693</v>
          </cell>
        </row>
        <row r="208">
          <cell r="B208">
            <v>271961</v>
          </cell>
        </row>
        <row r="209">
          <cell r="B209">
            <v>0</v>
          </cell>
        </row>
        <row r="210">
          <cell r="B210">
            <v>0</v>
          </cell>
        </row>
        <row r="211">
          <cell r="B211">
            <v>615233.69999999995</v>
          </cell>
        </row>
        <row r="212">
          <cell r="B212">
            <v>922724</v>
          </cell>
        </row>
        <row r="213">
          <cell r="B213">
            <v>28593651.25187657</v>
          </cell>
        </row>
        <row r="214">
          <cell r="B214">
            <v>511280</v>
          </cell>
        </row>
        <row r="215">
          <cell r="B215">
            <v>0</v>
          </cell>
        </row>
        <row r="216">
          <cell r="B216">
            <v>29104931.25187657</v>
          </cell>
        </row>
        <row r="217">
          <cell r="B217">
            <v>14360214</v>
          </cell>
        </row>
        <row r="218">
          <cell r="B218">
            <v>1032887.7</v>
          </cell>
        </row>
        <row r="219">
          <cell r="B219">
            <v>3248759</v>
          </cell>
        </row>
        <row r="220">
          <cell r="B220">
            <v>169444</v>
          </cell>
        </row>
        <row r="221">
          <cell r="B221">
            <v>4500000</v>
          </cell>
        </row>
        <row r="222">
          <cell r="B222">
            <v>652347</v>
          </cell>
        </row>
        <row r="223">
          <cell r="B223">
            <v>133759</v>
          </cell>
        </row>
        <row r="224">
          <cell r="B224">
            <v>0</v>
          </cell>
        </row>
        <row r="225">
          <cell r="B225">
            <v>0</v>
          </cell>
        </row>
        <row r="226">
          <cell r="B226">
            <v>1600000</v>
          </cell>
        </row>
        <row r="227">
          <cell r="B227">
            <v>160000</v>
          </cell>
        </row>
        <row r="228">
          <cell r="B228">
            <v>0</v>
          </cell>
        </row>
        <row r="229">
          <cell r="B229">
            <v>181842</v>
          </cell>
        </row>
        <row r="230">
          <cell r="B230">
            <v>2004293.5702571175</v>
          </cell>
        </row>
        <row r="231">
          <cell r="B231">
            <v>28043546.270257115</v>
          </cell>
        </row>
        <row r="232">
          <cell r="B232">
            <v>1061384.9816194549</v>
          </cell>
        </row>
        <row r="233">
          <cell r="B233">
            <v>360871</v>
          </cell>
        </row>
        <row r="234">
          <cell r="B234">
            <v>700513.98161945492</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2.4700000000000002</v>
          </cell>
        </row>
        <row r="243">
          <cell r="B243">
            <v>67242015</v>
          </cell>
        </row>
        <row r="244">
          <cell r="B244">
            <v>40178855</v>
          </cell>
        </row>
        <row r="245">
          <cell r="B245">
            <v>60000</v>
          </cell>
        </row>
        <row r="246">
          <cell r="B246">
            <v>0</v>
          </cell>
        </row>
        <row r="247">
          <cell r="B247">
            <v>4.0596236924992253</v>
          </cell>
        </row>
        <row r="248">
          <cell r="B248">
            <v>4.2</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13.841495734013359</v>
          </cell>
        </row>
        <row r="261">
          <cell r="B261">
            <v>20.622613807866934</v>
          </cell>
        </row>
        <row r="262">
          <cell r="B262">
            <v>88</v>
          </cell>
        </row>
        <row r="263">
          <cell r="B263">
            <v>86</v>
          </cell>
        </row>
        <row r="264">
          <cell r="B264">
            <v>264536</v>
          </cell>
        </row>
        <row r="265">
          <cell r="B265">
            <v>316718</v>
          </cell>
        </row>
        <row r="266">
          <cell r="B266">
            <v>3</v>
          </cell>
        </row>
        <row r="267">
          <cell r="B267">
            <v>6</v>
          </cell>
        </row>
        <row r="268">
          <cell r="B268">
            <v>634886.40000000002</v>
          </cell>
        </row>
        <row r="269">
          <cell r="B269">
            <v>950154</v>
          </cell>
        </row>
        <row r="270">
          <cell r="B270">
            <v>-262162.7010388521</v>
          </cell>
        </row>
        <row r="271">
          <cell r="B271">
            <v>0.67115908813593117</v>
          </cell>
        </row>
        <row r="272">
          <cell r="B272">
            <v>0.79932354185094756</v>
          </cell>
        </row>
        <row r="273">
          <cell r="B273">
            <v>0.3894594240947718</v>
          </cell>
        </row>
        <row r="274">
          <cell r="B274">
            <v>0.39627216799985926</v>
          </cell>
        </row>
        <row r="275">
          <cell r="B275">
            <v>0.40739859536500173</v>
          </cell>
        </row>
        <row r="276">
          <cell r="B276">
            <v>0.39971131848652036</v>
          </cell>
        </row>
        <row r="277">
          <cell r="B277">
            <v>1121032.9816194549</v>
          </cell>
        </row>
        <row r="278">
          <cell r="B278">
            <v>0.80494790797179694</v>
          </cell>
        </row>
        <row r="279">
          <cell r="B279">
            <v>0.44596739020369258</v>
          </cell>
        </row>
        <row r="280">
          <cell r="B280">
            <v>0.55403260979630742</v>
          </cell>
        </row>
        <row r="281">
          <cell r="B281">
            <v>6.5207999999999988E-2</v>
          </cell>
        </row>
        <row r="282">
          <cell r="B282">
            <v>0.11207421861957696</v>
          </cell>
        </row>
        <row r="283">
          <cell r="B283">
            <v>27063160</v>
          </cell>
        </row>
        <row r="284">
          <cell r="B284">
            <v>33621007.933532283</v>
          </cell>
        </row>
        <row r="285">
          <cell r="B285">
            <v>1383195.682658307</v>
          </cell>
        </row>
        <row r="286">
          <cell r="B286">
            <v>0</v>
          </cell>
        </row>
        <row r="287">
          <cell r="B287">
            <v>0</v>
          </cell>
        </row>
        <row r="288">
          <cell r="B288">
            <v>0</v>
          </cell>
        </row>
        <row r="289">
          <cell r="B289">
            <v>-262162.7010388521</v>
          </cell>
        </row>
        <row r="290">
          <cell r="B290">
            <v>9.1173413413088517E-2</v>
          </cell>
        </row>
        <row r="291">
          <cell r="B291">
            <v>7.3892945708497068E-2</v>
          </cell>
        </row>
      </sheetData>
      <sheetData sheetId="32">
        <row r="3">
          <cell r="B3">
            <v>303783</v>
          </cell>
          <cell r="C3">
            <v>148685</v>
          </cell>
          <cell r="D3">
            <v>106880</v>
          </cell>
          <cell r="E3">
            <v>210410</v>
          </cell>
          <cell r="F3">
            <v>235658</v>
          </cell>
          <cell r="G3">
            <v>617355</v>
          </cell>
          <cell r="H3">
            <v>1622771</v>
          </cell>
        </row>
        <row r="4">
          <cell r="B4">
            <v>303783</v>
          </cell>
          <cell r="C4">
            <v>148685</v>
          </cell>
          <cell r="D4">
            <v>106880</v>
          </cell>
          <cell r="E4">
            <v>210410</v>
          </cell>
          <cell r="F4">
            <v>235658</v>
          </cell>
          <cell r="G4">
            <v>617355</v>
          </cell>
          <cell r="H4">
            <v>1622771</v>
          </cell>
        </row>
        <row r="5">
          <cell r="B5">
            <v>0</v>
          </cell>
          <cell r="C5">
            <v>0</v>
          </cell>
          <cell r="D5">
            <v>106880</v>
          </cell>
          <cell r="E5">
            <v>0</v>
          </cell>
          <cell r="F5">
            <v>0</v>
          </cell>
          <cell r="G5">
            <v>0</v>
          </cell>
        </row>
        <row r="6">
          <cell r="B6">
            <v>303783</v>
          </cell>
          <cell r="C6">
            <v>148685</v>
          </cell>
          <cell r="D6">
            <v>0</v>
          </cell>
          <cell r="E6">
            <v>210410</v>
          </cell>
          <cell r="F6">
            <v>235658</v>
          </cell>
          <cell r="G6">
            <v>617355</v>
          </cell>
        </row>
        <row r="7">
          <cell r="B7">
            <v>0</v>
          </cell>
          <cell r="C7">
            <v>0</v>
          </cell>
          <cell r="D7">
            <v>1515891</v>
          </cell>
          <cell r="E7">
            <v>0</v>
          </cell>
          <cell r="F7">
            <v>0</v>
          </cell>
          <cell r="G7">
            <v>0</v>
          </cell>
        </row>
        <row r="8">
          <cell r="B8">
            <v>264528</v>
          </cell>
          <cell r="C8">
            <v>108671</v>
          </cell>
          <cell r="D8">
            <v>87119</v>
          </cell>
          <cell r="E8">
            <v>212334</v>
          </cell>
          <cell r="F8">
            <v>262948</v>
          </cell>
          <cell r="G8">
            <v>689533</v>
          </cell>
          <cell r="H8">
            <v>1625133</v>
          </cell>
        </row>
        <row r="9">
          <cell r="B9">
            <v>264528</v>
          </cell>
          <cell r="C9">
            <v>108671</v>
          </cell>
          <cell r="D9">
            <v>87119</v>
          </cell>
          <cell r="E9">
            <v>212334</v>
          </cell>
          <cell r="F9">
            <v>262948</v>
          </cell>
          <cell r="G9">
            <v>689533</v>
          </cell>
          <cell r="H9">
            <v>1625133</v>
          </cell>
        </row>
        <row r="10">
          <cell r="B10">
            <v>0</v>
          </cell>
          <cell r="C10">
            <v>0</v>
          </cell>
          <cell r="D10">
            <v>0</v>
          </cell>
          <cell r="E10">
            <v>0</v>
          </cell>
          <cell r="F10">
            <v>0</v>
          </cell>
          <cell r="G10">
            <v>689533</v>
          </cell>
        </row>
        <row r="11">
          <cell r="B11">
            <v>264528</v>
          </cell>
          <cell r="C11">
            <v>108671</v>
          </cell>
          <cell r="D11">
            <v>87119</v>
          </cell>
          <cell r="E11">
            <v>212334</v>
          </cell>
          <cell r="F11">
            <v>262948</v>
          </cell>
          <cell r="G11">
            <v>0</v>
          </cell>
        </row>
        <row r="12">
          <cell r="B12">
            <v>0</v>
          </cell>
          <cell r="C12">
            <v>0</v>
          </cell>
          <cell r="D12">
            <v>0</v>
          </cell>
          <cell r="E12">
            <v>0</v>
          </cell>
          <cell r="F12">
            <v>0</v>
          </cell>
          <cell r="G12">
            <v>935600</v>
          </cell>
        </row>
        <row r="13">
          <cell r="B13">
            <v>3458.72928555</v>
          </cell>
          <cell r="C13">
            <v>334.08180599062501</v>
          </cell>
          <cell r="D13">
            <v>275.12619316874998</v>
          </cell>
          <cell r="E13">
            <v>25.940469641625004</v>
          </cell>
          <cell r="F13">
            <v>40.089816718875014</v>
          </cell>
          <cell r="G13">
            <v>36.159442530749999</v>
          </cell>
        </row>
        <row r="14">
          <cell r="B14">
            <v>3547.9892250000003</v>
          </cell>
          <cell r="C14">
            <v>342.70350468750001</v>
          </cell>
          <cell r="D14">
            <v>282.22641562499996</v>
          </cell>
          <cell r="E14">
            <v>26.609919187499994</v>
          </cell>
          <cell r="F14">
            <v>41.124420562499999</v>
          </cell>
          <cell r="G14">
            <v>37.092614624999996</v>
          </cell>
        </row>
        <row r="15">
          <cell r="B15">
            <v>3458.72928555</v>
          </cell>
          <cell r="C15">
            <v>334.08180599062501</v>
          </cell>
          <cell r="D15">
            <v>275.12619316874998</v>
          </cell>
          <cell r="E15">
            <v>25.940469641625004</v>
          </cell>
          <cell r="F15">
            <v>40.089816718875014</v>
          </cell>
          <cell r="G15">
            <v>36.159442530749999</v>
          </cell>
        </row>
        <row r="16">
          <cell r="B16">
            <v>3547.9892250000003</v>
          </cell>
          <cell r="C16">
            <v>342.70350468750001</v>
          </cell>
          <cell r="D16">
            <v>282.22641562499996</v>
          </cell>
          <cell r="E16">
            <v>26.609919187499994</v>
          </cell>
          <cell r="F16">
            <v>41.124420562499999</v>
          </cell>
          <cell r="G16">
            <v>37.092614624999996</v>
          </cell>
        </row>
        <row r="17">
          <cell r="B17">
            <v>3458.72928555</v>
          </cell>
          <cell r="C17">
            <v>334.08180599062501</v>
          </cell>
          <cell r="D17">
            <v>275.12619316874998</v>
          </cell>
          <cell r="E17">
            <v>25.940469641625004</v>
          </cell>
          <cell r="F17">
            <v>40.089816718875014</v>
          </cell>
          <cell r="G17">
            <v>36.159442530749999</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5266.7014120875001</v>
          </cell>
          <cell r="C23">
            <v>393.03741881250005</v>
          </cell>
          <cell r="D23">
            <v>412.68928975312497</v>
          </cell>
          <cell r="E23">
            <v>33.801218017874994</v>
          </cell>
          <cell r="F23">
            <v>47.164490257499999</v>
          </cell>
          <cell r="G23">
            <v>43.234116069375006</v>
          </cell>
        </row>
        <row r="24">
          <cell r="B24">
            <v>6285.5966249999992</v>
          </cell>
          <cell r="C24">
            <v>469.07437499999997</v>
          </cell>
          <cell r="D24">
            <v>492.52809374999993</v>
          </cell>
          <cell r="E24">
            <v>40.340396249999998</v>
          </cell>
          <cell r="F24">
            <v>56.288924999999992</v>
          </cell>
          <cell r="G24">
            <v>51.598181250000003</v>
          </cell>
        </row>
        <row r="25">
          <cell r="B25">
            <v>5266.7014120875001</v>
          </cell>
          <cell r="C25">
            <v>393.03741881250005</v>
          </cell>
          <cell r="D25">
            <v>412.68928975312497</v>
          </cell>
          <cell r="E25">
            <v>33.801218017874994</v>
          </cell>
          <cell r="F25">
            <v>47.164490257499999</v>
          </cell>
          <cell r="G25">
            <v>43.234116069375006</v>
          </cell>
        </row>
        <row r="26">
          <cell r="B26">
            <v>6285.5966249999992</v>
          </cell>
          <cell r="C26">
            <v>469.07437499999997</v>
          </cell>
          <cell r="D26">
            <v>492.52809374999993</v>
          </cell>
          <cell r="E26">
            <v>40.340396249999998</v>
          </cell>
          <cell r="F26">
            <v>56.288924999999992</v>
          </cell>
          <cell r="G26">
            <v>51.598181250000003</v>
          </cell>
        </row>
        <row r="27">
          <cell r="B27">
            <v>5266.7014120875001</v>
          </cell>
          <cell r="C27">
            <v>393.03741881250005</v>
          </cell>
          <cell r="D27">
            <v>412.68928975312497</v>
          </cell>
          <cell r="E27">
            <v>33.801218017874994</v>
          </cell>
          <cell r="F27">
            <v>47.164490257499999</v>
          </cell>
          <cell r="G27">
            <v>43.234116069375006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66000201</v>
          </cell>
          <cell r="C33">
            <v>3420019.2</v>
          </cell>
          <cell r="D33">
            <v>3420014.4</v>
          </cell>
          <cell r="E33">
            <v>799999.2</v>
          </cell>
          <cell r="F33">
            <v>1299998.7</v>
          </cell>
          <cell r="G33">
            <v>4000000</v>
          </cell>
          <cell r="H33">
            <v>8463074</v>
          </cell>
        </row>
        <row r="34">
          <cell r="B34">
            <v>93000042</v>
          </cell>
          <cell r="C34">
            <v>3900019.2</v>
          </cell>
          <cell r="D34">
            <v>3900006</v>
          </cell>
          <cell r="E34">
            <v>1149998.8500000001</v>
          </cell>
          <cell r="F34">
            <v>1549998.45</v>
          </cell>
          <cell r="G34">
            <v>5000000</v>
          </cell>
          <cell r="H34">
            <v>10746779</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12.7</v>
          </cell>
          <cell r="D47">
            <v>6.7</v>
          </cell>
          <cell r="E47">
            <v>0.66</v>
          </cell>
          <cell r="F47">
            <v>0.78</v>
          </cell>
          <cell r="G47">
            <v>1</v>
          </cell>
        </row>
        <row r="48">
          <cell r="B48">
            <v>86</v>
          </cell>
          <cell r="C48">
            <v>12.9</v>
          </cell>
          <cell r="D48">
            <v>7.1</v>
          </cell>
          <cell r="E48">
            <v>0.67</v>
          </cell>
          <cell r="F48">
            <v>0.8</v>
          </cell>
          <cell r="G48">
            <v>1</v>
          </cell>
        </row>
        <row r="49">
          <cell r="B49">
            <v>87</v>
          </cell>
          <cell r="C49">
            <v>12.8</v>
          </cell>
          <cell r="D49">
            <v>6.6</v>
          </cell>
          <cell r="E49">
            <v>0.65</v>
          </cell>
          <cell r="F49">
            <v>0.77</v>
          </cell>
          <cell r="G49">
            <v>1</v>
          </cell>
        </row>
        <row r="50">
          <cell r="B50">
            <v>91</v>
          </cell>
          <cell r="C50">
            <v>12.9</v>
          </cell>
          <cell r="D50">
            <v>6.5</v>
          </cell>
          <cell r="E50">
            <v>0.63</v>
          </cell>
          <cell r="F50">
            <v>0.76</v>
          </cell>
          <cell r="G50">
            <v>1</v>
          </cell>
        </row>
        <row r="51">
          <cell r="B51">
            <v>12.547126436781619</v>
          </cell>
          <cell r="C51">
            <v>8.4406250000000007</v>
          </cell>
          <cell r="D51">
            <v>5.9696969696969804</v>
          </cell>
          <cell r="E51">
            <v>4.2892307692307785</v>
          </cell>
          <cell r="F51">
            <v>6.2025974025974095</v>
          </cell>
          <cell r="G51">
            <v>7.6</v>
          </cell>
        </row>
        <row r="52">
          <cell r="B52">
            <v>12520866.331200577</v>
          </cell>
          <cell r="C52">
            <v>10756823.148911975</v>
          </cell>
          <cell r="D52">
            <v>5101870.7020441741</v>
          </cell>
          <cell r="E52">
            <v>13423250.177649543</v>
          </cell>
          <cell r="F52">
            <v>5217167.0597037598</v>
          </cell>
          <cell r="G52">
            <v>0</v>
          </cell>
          <cell r="H52">
            <v>0</v>
          </cell>
          <cell r="I52">
            <v>0</v>
          </cell>
          <cell r="J52">
            <v>0</v>
          </cell>
          <cell r="K52">
            <v>0</v>
          </cell>
        </row>
        <row r="53">
          <cell r="B53">
            <v>23504517</v>
          </cell>
          <cell r="C53">
            <v>25255124</v>
          </cell>
          <cell r="D53">
            <v>26223842</v>
          </cell>
          <cell r="E53">
            <v>28136788</v>
          </cell>
          <cell r="F53">
            <v>25167740</v>
          </cell>
          <cell r="G53">
            <v>0</v>
          </cell>
          <cell r="H53">
            <v>0</v>
          </cell>
          <cell r="I53">
            <v>0</v>
          </cell>
          <cell r="J53">
            <v>0</v>
          </cell>
          <cell r="K53">
            <v>0</v>
          </cell>
        </row>
        <row r="54">
          <cell r="B54">
            <v>682464</v>
          </cell>
          <cell r="C54">
            <v>1888944</v>
          </cell>
          <cell r="D54">
            <v>2581502</v>
          </cell>
          <cell r="E54">
            <v>1392603</v>
          </cell>
          <cell r="F54">
            <v>3293389</v>
          </cell>
          <cell r="G54">
            <v>0</v>
          </cell>
          <cell r="H54">
            <v>0</v>
          </cell>
          <cell r="I54">
            <v>0</v>
          </cell>
          <cell r="J54">
            <v>0</v>
          </cell>
          <cell r="K54">
            <v>0</v>
          </cell>
        </row>
        <row r="55">
          <cell r="B55">
            <v>887736</v>
          </cell>
          <cell r="C55">
            <v>3761152</v>
          </cell>
          <cell r="D55">
            <v>3078053</v>
          </cell>
          <cell r="E55">
            <v>7169701</v>
          </cell>
          <cell r="F55">
            <v>1309955</v>
          </cell>
          <cell r="G55">
            <v>0</v>
          </cell>
          <cell r="H55">
            <v>0</v>
          </cell>
          <cell r="I55">
            <v>0</v>
          </cell>
          <cell r="J55">
            <v>0</v>
          </cell>
          <cell r="K55">
            <v>0</v>
          </cell>
        </row>
        <row r="56">
          <cell r="B56">
            <v>1570200</v>
          </cell>
          <cell r="C56">
            <v>5650096</v>
          </cell>
          <cell r="D56">
            <v>5659555</v>
          </cell>
          <cell r="E56">
            <v>8562304</v>
          </cell>
          <cell r="F56">
            <v>4603344</v>
          </cell>
          <cell r="G56">
            <v>0</v>
          </cell>
          <cell r="H56">
            <v>0</v>
          </cell>
          <cell r="I56">
            <v>0</v>
          </cell>
          <cell r="J56">
            <v>0</v>
          </cell>
          <cell r="K56">
            <v>0</v>
          </cell>
        </row>
        <row r="57">
          <cell r="B57">
            <v>2866313</v>
          </cell>
          <cell r="C57">
            <v>2958728</v>
          </cell>
          <cell r="D57">
            <v>2901807</v>
          </cell>
          <cell r="E57">
            <v>3004784</v>
          </cell>
          <cell r="F57">
            <v>2940944</v>
          </cell>
          <cell r="G57">
            <v>223645</v>
          </cell>
          <cell r="H57">
            <v>223645</v>
          </cell>
          <cell r="I57">
            <v>223645</v>
          </cell>
          <cell r="J57">
            <v>223645</v>
          </cell>
          <cell r="K57">
            <v>223645</v>
          </cell>
        </row>
        <row r="58">
          <cell r="B58">
            <v>4814547</v>
          </cell>
          <cell r="C58">
            <v>5408249</v>
          </cell>
          <cell r="D58">
            <v>5075886</v>
          </cell>
          <cell r="E58">
            <v>6898933</v>
          </cell>
          <cell r="F58">
            <v>5010762</v>
          </cell>
          <cell r="G58">
            <v>3714045</v>
          </cell>
          <cell r="H58">
            <v>2525550</v>
          </cell>
          <cell r="I58">
            <v>2376988</v>
          </cell>
          <cell r="J58">
            <v>3268357</v>
          </cell>
          <cell r="K58">
            <v>3565481</v>
          </cell>
        </row>
        <row r="59">
          <cell r="B59">
            <v>6255173</v>
          </cell>
          <cell r="C59">
            <v>8214028</v>
          </cell>
          <cell r="D59">
            <v>6068538</v>
          </cell>
          <cell r="E59">
            <v>7350557</v>
          </cell>
          <cell r="F59">
            <v>6404897</v>
          </cell>
          <cell r="G59">
            <v>2971234</v>
          </cell>
          <cell r="H59">
            <v>3565481</v>
          </cell>
          <cell r="I59">
            <v>3268357</v>
          </cell>
          <cell r="J59">
            <v>2376988</v>
          </cell>
          <cell r="K59">
            <v>2525550</v>
          </cell>
        </row>
        <row r="60">
          <cell r="B60">
            <v>11069720</v>
          </cell>
          <cell r="C60">
            <v>13622277</v>
          </cell>
          <cell r="D60">
            <v>11144424</v>
          </cell>
          <cell r="E60">
            <v>14249490</v>
          </cell>
          <cell r="F60">
            <v>11415659</v>
          </cell>
          <cell r="G60">
            <v>6685279</v>
          </cell>
          <cell r="H60">
            <v>6091031</v>
          </cell>
          <cell r="I60">
            <v>5645345</v>
          </cell>
          <cell r="J60">
            <v>5645345</v>
          </cell>
          <cell r="K60">
            <v>6091031</v>
          </cell>
        </row>
        <row r="61">
          <cell r="B61">
            <v>51531616.331200577</v>
          </cell>
          <cell r="C61">
            <v>58243048.148911975</v>
          </cell>
          <cell r="D61">
            <v>51031498.702044174</v>
          </cell>
          <cell r="E61">
            <v>67376616.177649543</v>
          </cell>
          <cell r="F61">
            <v>49344854.05970376</v>
          </cell>
          <cell r="G61">
            <v>0</v>
          </cell>
          <cell r="H61">
            <v>0</v>
          </cell>
          <cell r="I61">
            <v>0</v>
          </cell>
          <cell r="J61">
            <v>0</v>
          </cell>
          <cell r="K61">
            <v>0</v>
          </cell>
        </row>
        <row r="62">
          <cell r="B62">
            <v>6719972.083333334</v>
          </cell>
          <cell r="C62">
            <v>6750000.2992424238</v>
          </cell>
          <cell r="D62">
            <v>7245594.8598484844</v>
          </cell>
          <cell r="E62">
            <v>7999999.7159090908</v>
          </cell>
          <cell r="F62">
            <v>6716304.7992424238</v>
          </cell>
          <cell r="G62">
            <v>0</v>
          </cell>
          <cell r="H62">
            <v>0</v>
          </cell>
          <cell r="I62">
            <v>0</v>
          </cell>
          <cell r="J62">
            <v>0</v>
          </cell>
          <cell r="K62">
            <v>0</v>
          </cell>
        </row>
        <row r="63">
          <cell r="B63">
            <v>-458013</v>
          </cell>
          <cell r="C63">
            <v>1893516</v>
          </cell>
          <cell r="D63">
            <v>492682</v>
          </cell>
          <cell r="E63">
            <v>2603084</v>
          </cell>
          <cell r="F63">
            <v>-19600</v>
          </cell>
          <cell r="G63">
            <v>-3121009</v>
          </cell>
          <cell r="H63">
            <v>-2714153</v>
          </cell>
          <cell r="I63">
            <v>-2027379</v>
          </cell>
          <cell r="J63">
            <v>-1873270</v>
          </cell>
          <cell r="K63">
            <v>-2435824</v>
          </cell>
        </row>
        <row r="64">
          <cell r="B64">
            <v>27731620</v>
          </cell>
          <cell r="C64">
            <v>31097744</v>
          </cell>
          <cell r="D64">
            <v>28552882</v>
          </cell>
          <cell r="E64">
            <v>29641584</v>
          </cell>
          <cell r="F64">
            <v>27447227</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16538037.247867245</v>
          </cell>
          <cell r="C66">
            <v>17501787.849669553</v>
          </cell>
          <cell r="D66">
            <v>13740339.842195693</v>
          </cell>
          <cell r="E66">
            <v>26131948.461740449</v>
          </cell>
          <cell r="F66">
            <v>14200922.260461338</v>
          </cell>
          <cell r="G66">
            <v>14463175</v>
          </cell>
          <cell r="H66">
            <v>15252947</v>
          </cell>
          <cell r="I66">
            <v>16586089</v>
          </cell>
          <cell r="J66">
            <v>16886256</v>
          </cell>
          <cell r="K66">
            <v>15793232</v>
          </cell>
        </row>
        <row r="67">
          <cell r="B67">
            <v>51531616.331200577</v>
          </cell>
          <cell r="C67">
            <v>58243048.148911975</v>
          </cell>
          <cell r="D67">
            <v>51031498.702044174</v>
          </cell>
          <cell r="E67">
            <v>67376616.177649543</v>
          </cell>
          <cell r="F67">
            <v>49344854.05970376</v>
          </cell>
          <cell r="G67">
            <v>0</v>
          </cell>
          <cell r="H67">
            <v>0</v>
          </cell>
          <cell r="I67">
            <v>0</v>
          </cell>
          <cell r="J67">
            <v>0</v>
          </cell>
          <cell r="K67">
            <v>0</v>
          </cell>
        </row>
        <row r="68">
          <cell r="B68">
            <v>15000000</v>
          </cell>
          <cell r="C68">
            <v>15000000</v>
          </cell>
          <cell r="D68">
            <v>15000000</v>
          </cell>
          <cell r="E68">
            <v>15000000</v>
          </cell>
          <cell r="F68">
            <v>0</v>
          </cell>
          <cell r="G68">
            <v>0</v>
          </cell>
          <cell r="H68">
            <v>0</v>
          </cell>
          <cell r="I68">
            <v>0</v>
          </cell>
          <cell r="J68">
            <v>0</v>
          </cell>
          <cell r="K68">
            <v>0</v>
          </cell>
        </row>
        <row r="69">
          <cell r="B69">
            <v>27859151.254969954</v>
          </cell>
          <cell r="C69">
            <v>29673049.101561286</v>
          </cell>
          <cell r="D69">
            <v>31110220.444296844</v>
          </cell>
          <cell r="E69">
            <v>33110349.738670658</v>
          </cell>
          <cell r="F69">
            <v>29883875.146287106</v>
          </cell>
          <cell r="G69">
            <v>0</v>
          </cell>
          <cell r="H69">
            <v>0</v>
          </cell>
          <cell r="I69">
            <v>0</v>
          </cell>
          <cell r="J69">
            <v>0</v>
          </cell>
          <cell r="K69">
            <v>0</v>
          </cell>
        </row>
        <row r="70">
          <cell r="B70">
            <v>-1082970.6856650338</v>
          </cell>
          <cell r="C70">
            <v>1191676.4705483876</v>
          </cell>
          <cell r="D70">
            <v>-680843.33231849596</v>
          </cell>
          <cell r="E70">
            <v>2158579.6153902523</v>
          </cell>
          <cell r="F70">
            <v>-1170827.3828274645</v>
          </cell>
          <cell r="G70">
            <v>-78123</v>
          </cell>
          <cell r="H70">
            <v>-73159</v>
          </cell>
          <cell r="I70">
            <v>-69435</v>
          </cell>
          <cell r="J70">
            <v>-69435</v>
          </cell>
          <cell r="K70">
            <v>-73159</v>
          </cell>
        </row>
        <row r="71">
          <cell r="B71">
            <v>1.0294575418954237</v>
          </cell>
          <cell r="C71">
            <v>0.99925562914139443</v>
          </cell>
          <cell r="D71">
            <v>1.0627414538854165</v>
          </cell>
          <cell r="E71">
            <v>1.0033565078832765</v>
          </cell>
          <cell r="F71">
            <v>0.90518886719448843</v>
          </cell>
          <cell r="G71">
            <v>0</v>
          </cell>
          <cell r="H71">
            <v>0</v>
          </cell>
          <cell r="I71">
            <v>0</v>
          </cell>
          <cell r="J71">
            <v>0</v>
          </cell>
          <cell r="K71">
            <v>0</v>
          </cell>
        </row>
        <row r="72">
          <cell r="B72">
            <v>0.96682183417444911</v>
          </cell>
          <cell r="C72">
            <v>1.0152671605014041</v>
          </cell>
          <cell r="D72">
            <v>0.964836222636276</v>
          </cell>
          <cell r="E72">
            <v>1.017562805371139</v>
          </cell>
          <cell r="F72">
            <v>1.0355119773167323</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57368</v>
          </cell>
        </row>
        <row r="86">
          <cell r="B86">
            <v>27290</v>
          </cell>
        </row>
        <row r="87">
          <cell r="B87">
            <v>19580</v>
          </cell>
        </row>
        <row r="88">
          <cell r="B88">
            <v>41677</v>
          </cell>
        </row>
        <row r="89">
          <cell r="B89">
            <v>45097</v>
          </cell>
        </row>
        <row r="90">
          <cell r="B90">
            <v>117341</v>
          </cell>
        </row>
        <row r="91">
          <cell r="B91">
            <v>57368</v>
          </cell>
        </row>
        <row r="92">
          <cell r="B92">
            <v>27290</v>
          </cell>
        </row>
        <row r="93">
          <cell r="B93">
            <v>19580</v>
          </cell>
        </row>
        <row r="94">
          <cell r="B94">
            <v>41677</v>
          </cell>
        </row>
        <row r="95">
          <cell r="B95">
            <v>45097</v>
          </cell>
        </row>
        <row r="96">
          <cell r="B96">
            <v>105707</v>
          </cell>
        </row>
        <row r="97">
          <cell r="B97">
            <v>0</v>
          </cell>
        </row>
        <row r="98">
          <cell r="B98">
            <v>0</v>
          </cell>
        </row>
        <row r="99">
          <cell r="B99">
            <v>0</v>
          </cell>
        </row>
        <row r="100">
          <cell r="B100">
            <v>0</v>
          </cell>
        </row>
        <row r="101">
          <cell r="B101">
            <v>0</v>
          </cell>
        </row>
        <row r="102">
          <cell r="B102">
            <v>0</v>
          </cell>
        </row>
        <row r="103">
          <cell r="B103">
            <v>198420381.6534324</v>
          </cell>
        </row>
        <row r="104">
          <cell r="B104">
            <v>9117092.4854841568</v>
          </cell>
        </row>
        <row r="105">
          <cell r="B105">
            <v>5386970.8622441255</v>
          </cell>
        </row>
        <row r="106">
          <cell r="B106">
            <v>1081120.9532540052</v>
          </cell>
        </row>
        <row r="107">
          <cell r="B107">
            <v>1807930.4645711065</v>
          </cell>
        </row>
        <row r="108">
          <cell r="B108">
            <v>3822306.1915979902</v>
          </cell>
        </row>
        <row r="109">
          <cell r="B109">
            <v>1800.846901310475</v>
          </cell>
        </row>
        <row r="110">
          <cell r="B110">
            <v>280.31218777901239</v>
          </cell>
        </row>
        <row r="111">
          <cell r="B111">
            <v>136.61597182355328</v>
          </cell>
        </row>
        <row r="112">
          <cell r="B112">
            <v>13.844603285652973</v>
          </cell>
        </row>
        <row r="113">
          <cell r="B113">
            <v>16.400530046081215</v>
          </cell>
        </row>
        <row r="114">
          <cell r="B114">
            <v>21.299389670235342</v>
          </cell>
        </row>
        <row r="115">
          <cell r="B115">
            <v>10000041</v>
          </cell>
        </row>
        <row r="116">
          <cell r="B116">
            <v>500006.40000000002</v>
          </cell>
        </row>
        <row r="117">
          <cell r="B117">
            <v>500002.8</v>
          </cell>
        </row>
        <row r="118">
          <cell r="B118">
            <v>199999.8</v>
          </cell>
        </row>
        <row r="119">
          <cell r="B119">
            <v>299999.7</v>
          </cell>
        </row>
        <row r="120">
          <cell r="B120">
            <v>1000000</v>
          </cell>
        </row>
        <row r="121">
          <cell r="B121">
            <v>17857834.348808914</v>
          </cell>
        </row>
        <row r="122">
          <cell r="B122">
            <v>629079.38149840676</v>
          </cell>
        </row>
        <row r="123">
          <cell r="B123">
            <v>0</v>
          </cell>
        </row>
        <row r="124">
          <cell r="B124">
            <v>124328.90962421059</v>
          </cell>
        </row>
        <row r="125">
          <cell r="B125">
            <v>207912.00342567725</v>
          </cell>
        </row>
        <row r="126">
          <cell r="B126">
            <v>219782.60601688444</v>
          </cell>
        </row>
        <row r="127">
          <cell r="B127">
            <v>54189</v>
          </cell>
        </row>
        <row r="128">
          <cell r="B128">
            <v>22270</v>
          </cell>
        </row>
        <row r="129">
          <cell r="B129">
            <v>17802</v>
          </cell>
        </row>
        <row r="130">
          <cell r="B130">
            <v>41973</v>
          </cell>
        </row>
        <row r="131">
          <cell r="B131">
            <v>55120</v>
          </cell>
        </row>
        <row r="132">
          <cell r="B132">
            <v>129068</v>
          </cell>
        </row>
        <row r="133">
          <cell r="B133">
            <v>54189</v>
          </cell>
        </row>
        <row r="134">
          <cell r="B134">
            <v>22270</v>
          </cell>
        </row>
        <row r="135">
          <cell r="B135">
            <v>17802</v>
          </cell>
        </row>
        <row r="136">
          <cell r="B136">
            <v>41973</v>
          </cell>
        </row>
        <row r="137">
          <cell r="B137">
            <v>55120</v>
          </cell>
        </row>
        <row r="138">
          <cell r="B138">
            <v>129068</v>
          </cell>
        </row>
        <row r="139">
          <cell r="B139">
            <v>0</v>
          </cell>
        </row>
        <row r="140">
          <cell r="B140">
            <v>0</v>
          </cell>
        </row>
        <row r="141">
          <cell r="B141">
            <v>0</v>
          </cell>
        </row>
        <row r="142">
          <cell r="B142">
            <v>0</v>
          </cell>
        </row>
        <row r="143">
          <cell r="B143">
            <v>0</v>
          </cell>
        </row>
        <row r="144">
          <cell r="B144">
            <v>0</v>
          </cell>
        </row>
        <row r="145">
          <cell r="B145">
            <v>285397282.81960952</v>
          </cell>
        </row>
        <row r="146">
          <cell r="B146">
            <v>8752943.3169543762</v>
          </cell>
        </row>
        <row r="147">
          <cell r="B147">
            <v>7346694.7361851307</v>
          </cell>
        </row>
        <row r="148">
          <cell r="B148">
            <v>1418738.5238642669</v>
          </cell>
        </row>
        <row r="149">
          <cell r="B149">
            <v>2599706.7029933999</v>
          </cell>
        </row>
        <row r="150">
          <cell r="B150">
            <v>5580140.8928420935</v>
          </cell>
        </row>
        <row r="151">
          <cell r="B151">
            <v>2466.3512147030633</v>
          </cell>
        </row>
        <row r="152">
          <cell r="B152">
            <v>355.18546607125535</v>
          </cell>
        </row>
        <row r="153">
          <cell r="B153">
            <v>187.102505942991</v>
          </cell>
        </row>
        <row r="154">
          <cell r="B154">
            <v>18.231761948930934</v>
          </cell>
        </row>
        <row r="155">
          <cell r="B155">
            <v>21.597625693348952</v>
          </cell>
        </row>
        <row r="156">
          <cell r="B156">
            <v>27.748864536816821</v>
          </cell>
        </row>
        <row r="157">
          <cell r="B157">
            <v>15000018</v>
          </cell>
        </row>
        <row r="158">
          <cell r="B158">
            <v>500006.40000000002</v>
          </cell>
        </row>
        <row r="159">
          <cell r="B159">
            <v>500002.8</v>
          </cell>
        </row>
        <row r="160">
          <cell r="B160">
            <v>249999.75</v>
          </cell>
        </row>
        <row r="161">
          <cell r="B161">
            <v>349999.65</v>
          </cell>
        </row>
        <row r="162">
          <cell r="B162">
            <v>1000000</v>
          </cell>
        </row>
        <row r="163">
          <cell r="B163">
            <v>25685755.45376486</v>
          </cell>
        </row>
        <row r="164">
          <cell r="B164">
            <v>0</v>
          </cell>
        </row>
        <row r="165">
          <cell r="B165">
            <v>675895.91572903201</v>
          </cell>
        </row>
        <row r="166">
          <cell r="B166">
            <v>163154.93024439071</v>
          </cell>
        </row>
        <row r="167">
          <cell r="B167">
            <v>298966.27084424102</v>
          </cell>
        </row>
        <row r="168">
          <cell r="B168">
            <v>0</v>
          </cell>
        </row>
        <row r="169">
          <cell r="B169">
            <v>3</v>
          </cell>
        </row>
        <row r="170">
          <cell r="B170">
            <v>6</v>
          </cell>
        </row>
        <row r="171">
          <cell r="B171">
            <v>264536</v>
          </cell>
        </row>
        <row r="172">
          <cell r="B172">
            <v>7472528</v>
          </cell>
        </row>
        <row r="173">
          <cell r="B173">
            <v>25932086.099999998</v>
          </cell>
        </row>
        <row r="174">
          <cell r="B174">
            <v>264536</v>
          </cell>
        </row>
        <row r="175">
          <cell r="B175">
            <v>7472528</v>
          </cell>
        </row>
        <row r="176">
          <cell r="B176">
            <v>25932086.099999998</v>
          </cell>
        </row>
        <row r="177">
          <cell r="B177">
            <v>300909</v>
          </cell>
        </row>
        <row r="178">
          <cell r="B178">
            <v>8035858.08560606</v>
          </cell>
        </row>
        <row r="179">
          <cell r="B179">
            <v>29070654.549999997</v>
          </cell>
        </row>
        <row r="180">
          <cell r="B180">
            <v>316718</v>
          </cell>
        </row>
        <row r="181">
          <cell r="B181">
            <v>1847086</v>
          </cell>
        </row>
        <row r="182">
          <cell r="B182">
            <v>6531553</v>
          </cell>
        </row>
        <row r="183">
          <cell r="B183">
            <v>316718</v>
          </cell>
        </row>
        <row r="184">
          <cell r="B184">
            <v>1847086</v>
          </cell>
        </row>
        <row r="185">
          <cell r="B185">
            <v>6531553</v>
          </cell>
        </row>
        <row r="186">
          <cell r="B186">
            <v>312759</v>
          </cell>
        </row>
        <row r="187">
          <cell r="B187">
            <v>1839168</v>
          </cell>
        </row>
        <row r="188">
          <cell r="B188">
            <v>6490588</v>
          </cell>
        </row>
        <row r="189">
          <cell r="B189">
            <v>0</v>
          </cell>
        </row>
        <row r="190">
          <cell r="B190">
            <v>0</v>
          </cell>
        </row>
        <row r="191">
          <cell r="B191">
            <v>0</v>
          </cell>
        </row>
        <row r="192">
          <cell r="B192">
            <v>0</v>
          </cell>
        </row>
        <row r="193">
          <cell r="B193">
            <v>0</v>
          </cell>
        </row>
        <row r="194">
          <cell r="B194">
            <v>0</v>
          </cell>
        </row>
        <row r="195">
          <cell r="B195">
            <v>30835</v>
          </cell>
        </row>
        <row r="196">
          <cell r="B196">
            <v>4504262.4000000004</v>
          </cell>
        </row>
        <row r="197">
          <cell r="B197">
            <v>146.0762501134061</v>
          </cell>
        </row>
        <row r="198">
          <cell r="B198">
            <v>0</v>
          </cell>
        </row>
        <row r="199">
          <cell r="B199">
            <v>0</v>
          </cell>
        </row>
        <row r="200">
          <cell r="B200">
            <v>0</v>
          </cell>
        </row>
        <row r="201">
          <cell r="B201">
            <v>33557</v>
          </cell>
        </row>
        <row r="202">
          <cell r="B202">
            <v>887736</v>
          </cell>
        </row>
        <row r="203">
          <cell r="B203">
            <v>26.454571574713153</v>
          </cell>
        </row>
        <row r="204">
          <cell r="B204">
            <v>0</v>
          </cell>
        </row>
        <row r="205">
          <cell r="B205">
            <v>0</v>
          </cell>
        </row>
        <row r="206">
          <cell r="B206">
            <v>0</v>
          </cell>
        </row>
        <row r="207">
          <cell r="B207">
            <v>150859</v>
          </cell>
        </row>
        <row r="208">
          <cell r="B208">
            <v>281603</v>
          </cell>
        </row>
        <row r="209">
          <cell r="B209">
            <v>0</v>
          </cell>
        </row>
        <row r="210">
          <cell r="B210">
            <v>0</v>
          </cell>
        </row>
        <row r="211">
          <cell r="B211">
            <v>590843.69999999995</v>
          </cell>
        </row>
        <row r="212">
          <cell r="B212">
            <v>955438</v>
          </cell>
        </row>
        <row r="213">
          <cell r="B213">
            <v>27859151.254969954</v>
          </cell>
        </row>
        <row r="214">
          <cell r="B214">
            <v>289240</v>
          </cell>
        </row>
        <row r="215">
          <cell r="B215">
            <v>0</v>
          </cell>
        </row>
        <row r="216">
          <cell r="B216">
            <v>28148391.254969954</v>
          </cell>
        </row>
        <row r="217">
          <cell r="B217">
            <v>14222541</v>
          </cell>
        </row>
        <row r="218">
          <cell r="B218">
            <v>1023305.7</v>
          </cell>
        </row>
        <row r="219">
          <cell r="B219">
            <v>4053461</v>
          </cell>
        </row>
        <row r="220">
          <cell r="B220">
            <v>164392</v>
          </cell>
        </row>
        <row r="221">
          <cell r="B221">
            <v>5200000</v>
          </cell>
        </row>
        <row r="222">
          <cell r="B222">
            <v>668460</v>
          </cell>
        </row>
        <row r="223">
          <cell r="B223">
            <v>132086</v>
          </cell>
        </row>
        <row r="224">
          <cell r="B224">
            <v>0</v>
          </cell>
        </row>
        <row r="225">
          <cell r="B225">
            <v>0</v>
          </cell>
        </row>
        <row r="226">
          <cell r="B226">
            <v>2000000</v>
          </cell>
        </row>
        <row r="227">
          <cell r="B227">
            <v>160000</v>
          </cell>
        </row>
        <row r="228">
          <cell r="B228">
            <v>0</v>
          </cell>
        </row>
        <row r="229">
          <cell r="B229">
            <v>192604</v>
          </cell>
        </row>
        <row r="230">
          <cell r="B230">
            <v>1972405.2406349904</v>
          </cell>
        </row>
        <row r="231">
          <cell r="B231">
            <v>29789254.940634988</v>
          </cell>
        </row>
        <row r="232">
          <cell r="B232">
            <v>-1640863.6856650338</v>
          </cell>
        </row>
        <row r="233">
          <cell r="B233">
            <v>-557893</v>
          </cell>
        </row>
        <row r="234">
          <cell r="B234">
            <v>-1082970.6856650338</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35076074</v>
          </cell>
        </row>
        <row r="244">
          <cell r="B244">
            <v>7344454</v>
          </cell>
        </row>
        <row r="245">
          <cell r="B245">
            <v>60000</v>
          </cell>
        </row>
        <row r="246">
          <cell r="B246">
            <v>0</v>
          </cell>
        </row>
        <row r="247">
          <cell r="B247">
            <v>4.0085678549380148</v>
          </cell>
        </row>
        <row r="248">
          <cell r="B248">
            <v>4.3</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14.862993105250066</v>
          </cell>
        </row>
        <row r="261">
          <cell r="B261">
            <v>20.752681777342939</v>
          </cell>
        </row>
        <row r="262">
          <cell r="B262">
            <v>87</v>
          </cell>
        </row>
        <row r="263">
          <cell r="B263">
            <v>91</v>
          </cell>
        </row>
        <row r="264">
          <cell r="B264">
            <v>300909</v>
          </cell>
        </row>
        <row r="265">
          <cell r="B265">
            <v>312759</v>
          </cell>
        </row>
        <row r="266">
          <cell r="B266">
            <v>3</v>
          </cell>
        </row>
        <row r="267">
          <cell r="B267">
            <v>6</v>
          </cell>
        </row>
        <row r="268">
          <cell r="B268">
            <v>722181.6</v>
          </cell>
        </row>
        <row r="269">
          <cell r="B269">
            <v>938277</v>
          </cell>
        </row>
        <row r="270">
          <cell r="B270">
            <v>-2007999.5125817149</v>
          </cell>
        </row>
        <row r="271">
          <cell r="B271">
            <v>0.70177678284688094</v>
          </cell>
        </row>
        <row r="272">
          <cell r="B272">
            <v>0.81872019309979549</v>
          </cell>
        </row>
        <row r="273">
          <cell r="B273">
            <v>0.51289874976129401</v>
          </cell>
        </row>
        <row r="274">
          <cell r="B274">
            <v>0.47000427195309835</v>
          </cell>
        </row>
        <row r="275">
          <cell r="B275">
            <v>0.47052470208702085</v>
          </cell>
        </row>
        <row r="276">
          <cell r="B276">
            <v>0.44038811238655767</v>
          </cell>
        </row>
        <row r="277">
          <cell r="B277">
            <v>-978698.68566503376</v>
          </cell>
        </row>
        <row r="278">
          <cell r="B278">
            <v>1.5812271127074022</v>
          </cell>
        </row>
        <row r="279">
          <cell r="B279">
            <v>0.61258736394136271</v>
          </cell>
        </row>
        <row r="280">
          <cell r="B280">
            <v>0.38741263605863735</v>
          </cell>
        </row>
        <row r="281">
          <cell r="B281">
            <v>7.0223999999999995E-2</v>
          </cell>
        </row>
        <row r="282">
          <cell r="B282">
            <v>0.12371840669061104</v>
          </cell>
        </row>
        <row r="283">
          <cell r="B283">
            <v>27731620</v>
          </cell>
        </row>
        <row r="284">
          <cell r="B284">
            <v>17538037.247867245</v>
          </cell>
        </row>
        <row r="285">
          <cell r="B285">
            <v>1029300.8269166811</v>
          </cell>
        </row>
        <row r="286">
          <cell r="B286">
            <v>15000000</v>
          </cell>
        </row>
        <row r="287">
          <cell r="B287">
            <v>0</v>
          </cell>
        </row>
        <row r="288">
          <cell r="B288">
            <v>0</v>
          </cell>
        </row>
        <row r="289">
          <cell r="B289">
            <v>-2007999.5125817149</v>
          </cell>
        </row>
        <row r="290">
          <cell r="B290">
            <v>9.0948409110402431E-2</v>
          </cell>
        </row>
        <row r="291">
          <cell r="B291">
            <v>-8.647723399417985E-2</v>
          </cell>
        </row>
      </sheetData>
      <sheetData sheetId="33">
        <row r="3">
          <cell r="B3">
            <v>312587</v>
          </cell>
          <cell r="C3">
            <v>146854</v>
          </cell>
          <cell r="D3">
            <v>108368</v>
          </cell>
          <cell r="E3">
            <v>212183</v>
          </cell>
          <cell r="F3">
            <v>237266</v>
          </cell>
          <cell r="G3">
            <v>630084</v>
          </cell>
          <cell r="H3">
            <v>1647342</v>
          </cell>
        </row>
        <row r="4">
          <cell r="B4">
            <v>312587</v>
          </cell>
          <cell r="C4">
            <v>146854</v>
          </cell>
          <cell r="D4">
            <v>108368</v>
          </cell>
          <cell r="E4">
            <v>212183</v>
          </cell>
          <cell r="F4">
            <v>237266</v>
          </cell>
          <cell r="G4">
            <v>630084</v>
          </cell>
          <cell r="H4">
            <v>1647342</v>
          </cell>
        </row>
        <row r="5">
          <cell r="B5">
            <v>0</v>
          </cell>
          <cell r="C5">
            <v>0</v>
          </cell>
          <cell r="D5">
            <v>108368</v>
          </cell>
          <cell r="E5">
            <v>0</v>
          </cell>
          <cell r="F5">
            <v>0</v>
          </cell>
          <cell r="G5">
            <v>0</v>
          </cell>
        </row>
        <row r="6">
          <cell r="B6">
            <v>312587</v>
          </cell>
          <cell r="C6">
            <v>146854</v>
          </cell>
          <cell r="D6">
            <v>0</v>
          </cell>
          <cell r="E6">
            <v>212183</v>
          </cell>
          <cell r="F6">
            <v>237266</v>
          </cell>
          <cell r="G6">
            <v>630084</v>
          </cell>
        </row>
        <row r="7">
          <cell r="B7">
            <v>0</v>
          </cell>
          <cell r="C7">
            <v>0</v>
          </cell>
          <cell r="D7">
            <v>1538974</v>
          </cell>
          <cell r="E7">
            <v>0</v>
          </cell>
          <cell r="F7">
            <v>0</v>
          </cell>
          <cell r="G7">
            <v>0</v>
          </cell>
        </row>
        <row r="8">
          <cell r="B8">
            <v>268586</v>
          </cell>
          <cell r="C8">
            <v>107325</v>
          </cell>
          <cell r="D8">
            <v>86718</v>
          </cell>
          <cell r="E8">
            <v>212862</v>
          </cell>
          <cell r="F8">
            <v>262500</v>
          </cell>
          <cell r="G8">
            <v>695296</v>
          </cell>
          <cell r="H8">
            <v>1633287</v>
          </cell>
        </row>
        <row r="9">
          <cell r="B9">
            <v>268586</v>
          </cell>
          <cell r="C9">
            <v>107325</v>
          </cell>
          <cell r="D9">
            <v>86718</v>
          </cell>
          <cell r="E9">
            <v>212862</v>
          </cell>
          <cell r="F9">
            <v>262500</v>
          </cell>
          <cell r="G9">
            <v>683643</v>
          </cell>
          <cell r="H9">
            <v>1621634</v>
          </cell>
        </row>
        <row r="10">
          <cell r="B10">
            <v>0</v>
          </cell>
          <cell r="C10">
            <v>0</v>
          </cell>
          <cell r="D10">
            <v>0</v>
          </cell>
          <cell r="E10">
            <v>0</v>
          </cell>
          <cell r="F10">
            <v>0</v>
          </cell>
          <cell r="G10">
            <v>683643</v>
          </cell>
        </row>
        <row r="11">
          <cell r="B11">
            <v>268586</v>
          </cell>
          <cell r="C11">
            <v>107325</v>
          </cell>
          <cell r="D11">
            <v>86718</v>
          </cell>
          <cell r="E11">
            <v>212862</v>
          </cell>
          <cell r="F11">
            <v>262500</v>
          </cell>
          <cell r="G11">
            <v>0</v>
          </cell>
        </row>
        <row r="12">
          <cell r="B12">
            <v>0</v>
          </cell>
          <cell r="C12">
            <v>0</v>
          </cell>
          <cell r="D12">
            <v>0</v>
          </cell>
          <cell r="E12">
            <v>0</v>
          </cell>
          <cell r="F12">
            <v>0</v>
          </cell>
          <cell r="G12">
            <v>937991</v>
          </cell>
        </row>
        <row r="13">
          <cell r="B13">
            <v>3631.6657498275003</v>
          </cell>
          <cell r="C13">
            <v>350.7858962901563</v>
          </cell>
          <cell r="D13">
            <v>288.88250282718747</v>
          </cell>
          <cell r="E13">
            <v>27.237493123706251</v>
          </cell>
          <cell r="F13">
            <v>42.094307554818769</v>
          </cell>
          <cell r="G13">
            <v>37.967414657287499</v>
          </cell>
        </row>
        <row r="14">
          <cell r="B14">
            <v>3725.3886862499994</v>
          </cell>
          <cell r="C14">
            <v>359.83867992187504</v>
          </cell>
          <cell r="D14">
            <v>296.33773640624997</v>
          </cell>
          <cell r="E14">
            <v>27.940415146874997</v>
          </cell>
          <cell r="F14">
            <v>43.180641590625001</v>
          </cell>
          <cell r="G14">
            <v>38.947245356250001</v>
          </cell>
        </row>
        <row r="15">
          <cell r="B15">
            <v>3631.6657498275003</v>
          </cell>
          <cell r="C15">
            <v>350.7858962901563</v>
          </cell>
          <cell r="D15">
            <v>288.88250282718747</v>
          </cell>
          <cell r="E15">
            <v>27.237493123706251</v>
          </cell>
          <cell r="F15">
            <v>42.094307554818769</v>
          </cell>
          <cell r="G15">
            <v>37.967414657287499</v>
          </cell>
        </row>
        <row r="16">
          <cell r="B16">
            <v>3725.3886862499994</v>
          </cell>
          <cell r="C16">
            <v>359.83867992187504</v>
          </cell>
          <cell r="D16">
            <v>296.33773640624997</v>
          </cell>
          <cell r="E16">
            <v>27.940415146874997</v>
          </cell>
          <cell r="F16">
            <v>43.180641590625001</v>
          </cell>
          <cell r="G16">
            <v>38.947245356250001</v>
          </cell>
        </row>
        <row r="17">
          <cell r="B17">
            <v>3631.6657498275003</v>
          </cell>
          <cell r="C17">
            <v>350.7858962901563</v>
          </cell>
          <cell r="D17">
            <v>288.88250282718747</v>
          </cell>
          <cell r="E17">
            <v>27.237493123706251</v>
          </cell>
          <cell r="F17">
            <v>42.094307554818769</v>
          </cell>
          <cell r="G17">
            <v>37.967414657287499</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5530.0364826918758</v>
          </cell>
          <cell r="C23">
            <v>412.68928975312508</v>
          </cell>
          <cell r="D23">
            <v>433.32375424078123</v>
          </cell>
          <cell r="E23">
            <v>35.491278918768742</v>
          </cell>
          <cell r="F23">
            <v>49.522714770375011</v>
          </cell>
          <cell r="G23">
            <v>45.395821872843754</v>
          </cell>
        </row>
        <row r="24">
          <cell r="B24">
            <v>6285.5966250000001</v>
          </cell>
          <cell r="C24">
            <v>469.07437499999997</v>
          </cell>
          <cell r="D24">
            <v>492.52809374999993</v>
          </cell>
          <cell r="E24">
            <v>40.340396249999998</v>
          </cell>
          <cell r="F24">
            <v>56.288924999999992</v>
          </cell>
          <cell r="G24">
            <v>51.598181250000003</v>
          </cell>
        </row>
        <row r="25">
          <cell r="B25">
            <v>5530.0364826918758</v>
          </cell>
          <cell r="C25">
            <v>412.68928975312508</v>
          </cell>
          <cell r="D25">
            <v>433.32375424078123</v>
          </cell>
          <cell r="E25">
            <v>35.491278918768742</v>
          </cell>
          <cell r="F25">
            <v>49.522714770375011</v>
          </cell>
          <cell r="G25">
            <v>45.395821872843754</v>
          </cell>
        </row>
        <row r="26">
          <cell r="B26">
            <v>5971.3167937499984</v>
          </cell>
          <cell r="C26">
            <v>445.62065624999997</v>
          </cell>
          <cell r="D26">
            <v>467.90168906249988</v>
          </cell>
          <cell r="E26">
            <v>38.323376437499995</v>
          </cell>
          <cell r="F26">
            <v>53.474478749999982</v>
          </cell>
          <cell r="G26">
            <v>49.018272187500003</v>
          </cell>
        </row>
        <row r="27">
          <cell r="B27">
            <v>5530.0364826918758</v>
          </cell>
          <cell r="C27">
            <v>412.68928975312508</v>
          </cell>
          <cell r="D27">
            <v>433.32375424078123</v>
          </cell>
          <cell r="E27">
            <v>35.491278918768742</v>
          </cell>
          <cell r="F27">
            <v>49.522714770375011</v>
          </cell>
          <cell r="G27">
            <v>45.395821872843754</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65999824</v>
          </cell>
          <cell r="C33">
            <v>3420005.4</v>
          </cell>
          <cell r="D33">
            <v>3420014.4</v>
          </cell>
          <cell r="E33">
            <v>800000</v>
          </cell>
          <cell r="F33">
            <v>1300000.52</v>
          </cell>
          <cell r="G33">
            <v>4000000</v>
          </cell>
          <cell r="H33">
            <v>8500138</v>
          </cell>
        </row>
        <row r="34">
          <cell r="B34">
            <v>93000072</v>
          </cell>
          <cell r="C34">
            <v>3900015</v>
          </cell>
          <cell r="D34">
            <v>3900006</v>
          </cell>
          <cell r="E34">
            <v>1150000</v>
          </cell>
          <cell r="F34">
            <v>1549998.72</v>
          </cell>
          <cell r="G34">
            <v>5000000</v>
          </cell>
          <cell r="H34">
            <v>10793601</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87</v>
          </cell>
          <cell r="C47">
            <v>12.8</v>
          </cell>
          <cell r="D47">
            <v>6.6</v>
          </cell>
          <cell r="E47">
            <v>0.65</v>
          </cell>
          <cell r="F47">
            <v>0.77</v>
          </cell>
          <cell r="G47">
            <v>1</v>
          </cell>
        </row>
        <row r="48">
          <cell r="B48">
            <v>91</v>
          </cell>
          <cell r="C48">
            <v>12.9</v>
          </cell>
          <cell r="D48">
            <v>6.5</v>
          </cell>
          <cell r="E48">
            <v>0.63</v>
          </cell>
          <cell r="F48">
            <v>0.76</v>
          </cell>
          <cell r="G48">
            <v>1</v>
          </cell>
        </row>
        <row r="49">
          <cell r="B49">
            <v>88</v>
          </cell>
          <cell r="C49">
            <v>12.6</v>
          </cell>
          <cell r="D49">
            <v>6.6</v>
          </cell>
          <cell r="E49">
            <v>0.64</v>
          </cell>
          <cell r="F49">
            <v>0.76</v>
          </cell>
          <cell r="G49">
            <v>1</v>
          </cell>
        </row>
        <row r="50">
          <cell r="B50">
            <v>87</v>
          </cell>
          <cell r="C50">
            <v>12.8</v>
          </cell>
          <cell r="D50">
            <v>6.5</v>
          </cell>
          <cell r="E50">
            <v>0.65</v>
          </cell>
          <cell r="F50">
            <v>0.78</v>
          </cell>
          <cell r="G50">
            <v>1</v>
          </cell>
        </row>
        <row r="51">
          <cell r="B51">
            <v>6.3772727272727314</v>
          </cell>
          <cell r="C51">
            <v>9.3079365079365317</v>
          </cell>
          <cell r="D51">
            <v>5.9696969696969804</v>
          </cell>
          <cell r="E51">
            <v>9.28125</v>
          </cell>
          <cell r="F51">
            <v>10.431578947368436</v>
          </cell>
          <cell r="G51">
            <v>7.6</v>
          </cell>
        </row>
        <row r="52">
          <cell r="B52">
            <v>10666847.772473678</v>
          </cell>
          <cell r="C52">
            <v>9783782.6911022961</v>
          </cell>
          <cell r="D52">
            <v>7181646.6007239223</v>
          </cell>
          <cell r="E52">
            <v>16222367.852675885</v>
          </cell>
          <cell r="F52">
            <v>5054605.2619906813</v>
          </cell>
          <cell r="G52">
            <v>0</v>
          </cell>
          <cell r="H52">
            <v>0</v>
          </cell>
          <cell r="I52">
            <v>0</v>
          </cell>
          <cell r="J52">
            <v>0</v>
          </cell>
          <cell r="K52">
            <v>0</v>
          </cell>
        </row>
        <row r="53">
          <cell r="B53">
            <v>26299997</v>
          </cell>
          <cell r="C53">
            <v>22809531</v>
          </cell>
          <cell r="D53">
            <v>29631504</v>
          </cell>
          <cell r="E53">
            <v>24450506</v>
          </cell>
          <cell r="F53">
            <v>28342308</v>
          </cell>
          <cell r="G53">
            <v>0</v>
          </cell>
          <cell r="H53">
            <v>0</v>
          </cell>
          <cell r="I53">
            <v>0</v>
          </cell>
          <cell r="J53">
            <v>0</v>
          </cell>
          <cell r="K53">
            <v>0</v>
          </cell>
        </row>
        <row r="54">
          <cell r="B54">
            <v>770284</v>
          </cell>
          <cell r="C54">
            <v>3245907</v>
          </cell>
          <cell r="D54">
            <v>822738</v>
          </cell>
          <cell r="E54">
            <v>1617965</v>
          </cell>
          <cell r="F54">
            <v>2116657</v>
          </cell>
          <cell r="G54">
            <v>0</v>
          </cell>
          <cell r="H54">
            <v>0</v>
          </cell>
          <cell r="I54">
            <v>0</v>
          </cell>
          <cell r="J54">
            <v>0</v>
          </cell>
          <cell r="K54">
            <v>0</v>
          </cell>
        </row>
        <row r="55">
          <cell r="B55">
            <v>1000264</v>
          </cell>
          <cell r="C55">
            <v>5211542</v>
          </cell>
          <cell r="D55">
            <v>1790087</v>
          </cell>
          <cell r="E55">
            <v>5124341</v>
          </cell>
          <cell r="F55">
            <v>1157204</v>
          </cell>
          <cell r="G55">
            <v>0</v>
          </cell>
          <cell r="H55">
            <v>0</v>
          </cell>
          <cell r="I55">
            <v>0</v>
          </cell>
          <cell r="J55">
            <v>0</v>
          </cell>
          <cell r="K55">
            <v>0</v>
          </cell>
        </row>
        <row r="56">
          <cell r="B56">
            <v>1770548</v>
          </cell>
          <cell r="C56">
            <v>8457449</v>
          </cell>
          <cell r="D56">
            <v>2612825</v>
          </cell>
          <cell r="E56">
            <v>6742306</v>
          </cell>
          <cell r="F56">
            <v>3273861</v>
          </cell>
          <cell r="G56">
            <v>0</v>
          </cell>
          <cell r="H56">
            <v>0</v>
          </cell>
          <cell r="I56">
            <v>0</v>
          </cell>
          <cell r="J56">
            <v>0</v>
          </cell>
          <cell r="K56">
            <v>0</v>
          </cell>
        </row>
        <row r="57">
          <cell r="B57">
            <v>2959548</v>
          </cell>
          <cell r="C57">
            <v>3047343</v>
          </cell>
          <cell r="D57">
            <v>2993267</v>
          </cell>
          <cell r="E57">
            <v>3091096</v>
          </cell>
          <cell r="F57">
            <v>3030448</v>
          </cell>
          <cell r="G57">
            <v>212462</v>
          </cell>
          <cell r="H57">
            <v>212462</v>
          </cell>
          <cell r="I57">
            <v>212462</v>
          </cell>
          <cell r="J57">
            <v>212462</v>
          </cell>
          <cell r="K57">
            <v>212462</v>
          </cell>
        </row>
        <row r="58">
          <cell r="B58">
            <v>5476547</v>
          </cell>
          <cell r="C58">
            <v>5340646</v>
          </cell>
          <cell r="D58">
            <v>5012437</v>
          </cell>
          <cell r="E58">
            <v>6812696</v>
          </cell>
          <cell r="F58">
            <v>4948127</v>
          </cell>
          <cell r="G58">
            <v>3667619</v>
          </cell>
          <cell r="H58">
            <v>2493981</v>
          </cell>
          <cell r="I58">
            <v>2347276</v>
          </cell>
          <cell r="J58">
            <v>3227503</v>
          </cell>
          <cell r="K58">
            <v>3520912</v>
          </cell>
        </row>
        <row r="59">
          <cell r="B59">
            <v>6176983</v>
          </cell>
          <cell r="C59">
            <v>8111353</v>
          </cell>
          <cell r="D59">
            <v>5992681</v>
          </cell>
          <cell r="E59">
            <v>6271175</v>
          </cell>
          <cell r="F59">
            <v>7285571</v>
          </cell>
          <cell r="G59">
            <v>2934094</v>
          </cell>
          <cell r="H59">
            <v>3520912</v>
          </cell>
          <cell r="I59">
            <v>3227503</v>
          </cell>
          <cell r="J59">
            <v>2347276</v>
          </cell>
          <cell r="K59">
            <v>2493981</v>
          </cell>
        </row>
        <row r="60">
          <cell r="B60">
            <v>11653530</v>
          </cell>
          <cell r="C60">
            <v>13451999</v>
          </cell>
          <cell r="D60">
            <v>11005118</v>
          </cell>
          <cell r="E60">
            <v>13083871</v>
          </cell>
          <cell r="F60">
            <v>12233698</v>
          </cell>
          <cell r="G60">
            <v>6601713</v>
          </cell>
          <cell r="H60">
            <v>6014893</v>
          </cell>
          <cell r="I60">
            <v>5574779</v>
          </cell>
          <cell r="J60">
            <v>5574779</v>
          </cell>
          <cell r="K60">
            <v>6014893</v>
          </cell>
        </row>
        <row r="61">
          <cell r="B61">
            <v>53350470.772473678</v>
          </cell>
          <cell r="C61">
            <v>57550104.691102296</v>
          </cell>
          <cell r="D61">
            <v>53424360.600723922</v>
          </cell>
          <cell r="E61">
            <v>63590146.852675885</v>
          </cell>
          <cell r="F61">
            <v>51934920.261990681</v>
          </cell>
          <cell r="G61">
            <v>0</v>
          </cell>
          <cell r="H61">
            <v>0</v>
          </cell>
          <cell r="I61">
            <v>0</v>
          </cell>
          <cell r="J61">
            <v>0</v>
          </cell>
          <cell r="K61">
            <v>0</v>
          </cell>
        </row>
        <row r="62">
          <cell r="B62">
            <v>6971400.1704545449</v>
          </cell>
          <cell r="C62">
            <v>7672290.8106060605</v>
          </cell>
          <cell r="D62">
            <v>7085326.8787878789</v>
          </cell>
          <cell r="E62">
            <v>5999999.8901515147</v>
          </cell>
          <cell r="F62">
            <v>7170275.5265151514</v>
          </cell>
          <cell r="G62">
            <v>0</v>
          </cell>
          <cell r="H62">
            <v>0</v>
          </cell>
          <cell r="I62">
            <v>0</v>
          </cell>
          <cell r="J62">
            <v>0</v>
          </cell>
          <cell r="K62">
            <v>0</v>
          </cell>
        </row>
        <row r="63">
          <cell r="B63">
            <v>-175893</v>
          </cell>
          <cell r="C63">
            <v>-307166</v>
          </cell>
          <cell r="D63">
            <v>666673</v>
          </cell>
          <cell r="E63">
            <v>28719</v>
          </cell>
          <cell r="F63">
            <v>352054</v>
          </cell>
          <cell r="G63">
            <v>-3160319</v>
          </cell>
          <cell r="H63">
            <v>-2750938</v>
          </cell>
          <cell r="I63">
            <v>-2062269</v>
          </cell>
          <cell r="J63">
            <v>-1908160</v>
          </cell>
          <cell r="K63">
            <v>-2472609</v>
          </cell>
        </row>
        <row r="64">
          <cell r="B64">
            <v>28469281</v>
          </cell>
          <cell r="C64">
            <v>32279458</v>
          </cell>
          <cell r="D64">
            <v>29637892</v>
          </cell>
          <cell r="E64">
            <v>30373731</v>
          </cell>
          <cell r="F64">
            <v>28490222</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17085682.602019131</v>
          </cell>
          <cell r="C66">
            <v>16905521.880496237</v>
          </cell>
          <cell r="D66">
            <v>15034468.721936043</v>
          </cell>
          <cell r="E66">
            <v>26187696.962524373</v>
          </cell>
          <cell r="F66">
            <v>14922368.735475533</v>
          </cell>
          <cell r="G66">
            <v>14386864</v>
          </cell>
          <cell r="H66">
            <v>15181539</v>
          </cell>
          <cell r="I66">
            <v>16518358</v>
          </cell>
          <cell r="J66">
            <v>16818525</v>
          </cell>
          <cell r="K66">
            <v>15721824</v>
          </cell>
        </row>
        <row r="67">
          <cell r="B67">
            <v>53350470.772473678</v>
          </cell>
          <cell r="C67">
            <v>57550104.691102296</v>
          </cell>
          <cell r="D67">
            <v>53424360.600723922</v>
          </cell>
          <cell r="E67">
            <v>63590146.852675885</v>
          </cell>
          <cell r="F67">
            <v>51934920.261990681</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31999594.486569714</v>
          </cell>
          <cell r="C69">
            <v>26650435.077604592</v>
          </cell>
          <cell r="D69">
            <v>36108675.748303272</v>
          </cell>
          <cell r="E69">
            <v>28307223.427314218</v>
          </cell>
          <cell r="F69">
            <v>34512236.249072939</v>
          </cell>
          <cell r="G69">
            <v>0</v>
          </cell>
          <cell r="H69">
            <v>0</v>
          </cell>
          <cell r="I69">
            <v>0</v>
          </cell>
          <cell r="J69">
            <v>0</v>
          </cell>
          <cell r="K69">
            <v>0</v>
          </cell>
        </row>
        <row r="70">
          <cell r="B70">
            <v>547645.35415188596</v>
          </cell>
          <cell r="C70">
            <v>-596265.96917331591</v>
          </cell>
          <cell r="D70">
            <v>1294128.8797403499</v>
          </cell>
          <cell r="E70">
            <v>55748.500783924013</v>
          </cell>
          <cell r="F70">
            <v>721446.47501419485</v>
          </cell>
          <cell r="G70">
            <v>-76311</v>
          </cell>
          <cell r="H70">
            <v>-71408</v>
          </cell>
          <cell r="I70">
            <v>-67731</v>
          </cell>
          <cell r="J70">
            <v>-67731</v>
          </cell>
          <cell r="K70">
            <v>-71408</v>
          </cell>
        </row>
        <row r="71">
          <cell r="B71">
            <v>1.0425062413261119</v>
          </cell>
          <cell r="C71">
            <v>0.96979795167869431</v>
          </cell>
          <cell r="D71">
            <v>1.0682168477980656</v>
          </cell>
          <cell r="E71">
            <v>0.97296573074124659</v>
          </cell>
          <cell r="F71">
            <v>0.94651322845588148</v>
          </cell>
          <cell r="G71">
            <v>0</v>
          </cell>
          <cell r="H71">
            <v>0</v>
          </cell>
          <cell r="I71">
            <v>0</v>
          </cell>
          <cell r="J71">
            <v>0</v>
          </cell>
          <cell r="K71">
            <v>0</v>
          </cell>
        </row>
        <row r="72">
          <cell r="B72">
            <v>0.97698960000441448</v>
          </cell>
          <cell r="C72">
            <v>1.0075197478054507</v>
          </cell>
          <cell r="D72">
            <v>0.97543588584522001</v>
          </cell>
          <cell r="E72">
            <v>1.0093160588512009</v>
          </cell>
          <cell r="F72">
            <v>1.030738707493714</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64972</v>
          </cell>
        </row>
        <row r="86">
          <cell r="B86">
            <v>29204</v>
          </cell>
        </row>
        <row r="87">
          <cell r="B87">
            <v>21539</v>
          </cell>
        </row>
        <row r="88">
          <cell r="B88">
            <v>49005</v>
          </cell>
        </row>
        <row r="89">
          <cell r="B89">
            <v>52283</v>
          </cell>
        </row>
        <row r="90">
          <cell r="B90">
            <v>138729</v>
          </cell>
        </row>
        <row r="91">
          <cell r="B91">
            <v>64972</v>
          </cell>
        </row>
        <row r="92">
          <cell r="B92">
            <v>29204</v>
          </cell>
        </row>
        <row r="93">
          <cell r="B93">
            <v>21539</v>
          </cell>
        </row>
        <row r="94">
          <cell r="B94">
            <v>49005</v>
          </cell>
        </row>
        <row r="95">
          <cell r="B95">
            <v>52283</v>
          </cell>
        </row>
        <row r="96">
          <cell r="B96">
            <v>114741</v>
          </cell>
        </row>
        <row r="97">
          <cell r="B97">
            <v>0</v>
          </cell>
        </row>
        <row r="98">
          <cell r="B98">
            <v>0</v>
          </cell>
        </row>
        <row r="99">
          <cell r="B99">
            <v>0</v>
          </cell>
        </row>
        <row r="100">
          <cell r="B100">
            <v>0</v>
          </cell>
        </row>
        <row r="101">
          <cell r="B101">
            <v>0</v>
          </cell>
        </row>
        <row r="102">
          <cell r="B102">
            <v>0</v>
          </cell>
        </row>
        <row r="103">
          <cell r="B103">
            <v>235956587.09779236</v>
          </cell>
        </row>
        <row r="104">
          <cell r="B104">
            <v>10244351.315257724</v>
          </cell>
        </row>
        <row r="105">
          <cell r="B105">
            <v>6222240.2283947906</v>
          </cell>
        </row>
        <row r="106">
          <cell r="B106">
            <v>1334773.3505272248</v>
          </cell>
        </row>
        <row r="107">
          <cell r="B107">
            <v>2200816.6818885896</v>
          </cell>
        </row>
        <row r="108">
          <cell r="B108">
            <v>4356419.1251918245</v>
          </cell>
        </row>
        <row r="109">
          <cell r="B109">
            <v>1782.1756124435638</v>
          </cell>
        </row>
        <row r="110">
          <cell r="B110">
            <v>270.29514450896477</v>
          </cell>
        </row>
        <row r="111">
          <cell r="B111">
            <v>133.66317093326728</v>
          </cell>
        </row>
        <row r="112">
          <cell r="B112">
            <v>13.345277181407734</v>
          </cell>
        </row>
        <row r="113">
          <cell r="B113">
            <v>15.847516652921685</v>
          </cell>
        </row>
        <row r="114">
          <cell r="B114">
            <v>20.851995595949585</v>
          </cell>
        </row>
        <row r="115">
          <cell r="B115">
            <v>9999968</v>
          </cell>
        </row>
        <row r="116">
          <cell r="B116">
            <v>500005.8</v>
          </cell>
        </row>
        <row r="117">
          <cell r="B117">
            <v>500002.8</v>
          </cell>
        </row>
        <row r="118">
          <cell r="B118">
            <v>200000</v>
          </cell>
        </row>
        <row r="119">
          <cell r="B119">
            <v>300000.12</v>
          </cell>
        </row>
        <row r="120">
          <cell r="B120">
            <v>1000000</v>
          </cell>
        </row>
        <row r="121">
          <cell r="B121">
            <v>21236092.838801309</v>
          </cell>
        </row>
        <row r="122">
          <cell r="B122">
            <v>706860.24075278291</v>
          </cell>
        </row>
        <row r="123">
          <cell r="B123">
            <v>0</v>
          </cell>
        </row>
        <row r="124">
          <cell r="B124">
            <v>153498.93531063086</v>
          </cell>
        </row>
        <row r="125">
          <cell r="B125">
            <v>253093.91841718782</v>
          </cell>
        </row>
        <row r="126">
          <cell r="B126">
            <v>250494.09969852993</v>
          </cell>
        </row>
        <row r="127">
          <cell r="B127">
            <v>56708</v>
          </cell>
        </row>
        <row r="128">
          <cell r="B128">
            <v>21357</v>
          </cell>
        </row>
        <row r="129">
          <cell r="B129">
            <v>17239</v>
          </cell>
        </row>
        <row r="130">
          <cell r="B130">
            <v>46460</v>
          </cell>
        </row>
        <row r="131">
          <cell r="B131">
            <v>58953</v>
          </cell>
        </row>
        <row r="132">
          <cell r="B132">
            <v>141242</v>
          </cell>
        </row>
        <row r="133">
          <cell r="B133">
            <v>56708</v>
          </cell>
        </row>
        <row r="134">
          <cell r="B134">
            <v>21357</v>
          </cell>
        </row>
        <row r="135">
          <cell r="B135">
            <v>17239</v>
          </cell>
        </row>
        <row r="136">
          <cell r="B136">
            <v>46460</v>
          </cell>
        </row>
        <row r="137">
          <cell r="B137">
            <v>58953</v>
          </cell>
        </row>
        <row r="138">
          <cell r="B138">
            <v>141242</v>
          </cell>
        </row>
        <row r="139">
          <cell r="B139">
            <v>0</v>
          </cell>
        </row>
        <row r="140">
          <cell r="B140">
            <v>0</v>
          </cell>
        </row>
        <row r="141">
          <cell r="B141">
            <v>0</v>
          </cell>
        </row>
        <row r="142">
          <cell r="B142">
            <v>0</v>
          </cell>
        </row>
        <row r="143">
          <cell r="B143">
            <v>0</v>
          </cell>
        </row>
        <row r="144">
          <cell r="B144">
            <v>0</v>
          </cell>
        </row>
        <row r="145">
          <cell r="B145">
            <v>313597308.86049092</v>
          </cell>
        </row>
        <row r="146">
          <cell r="B146">
            <v>8813805.1612574942</v>
          </cell>
        </row>
        <row r="147">
          <cell r="B147">
            <v>7470068.199356827</v>
          </cell>
        </row>
        <row r="148">
          <cell r="B148">
            <v>1648924.8185659957</v>
          </cell>
        </row>
        <row r="149">
          <cell r="B149">
            <v>2919512.6038579177</v>
          </cell>
        </row>
        <row r="150">
          <cell r="B150">
            <v>6411796.6729641976</v>
          </cell>
        </row>
        <row r="151">
          <cell r="B151">
            <v>2507.1736637805848</v>
          </cell>
        </row>
        <row r="152">
          <cell r="B152">
            <v>351.42168367767465</v>
          </cell>
        </row>
        <row r="153">
          <cell r="B153">
            <v>188.03802478354385</v>
          </cell>
        </row>
        <row r="154">
          <cell r="B154">
            <v>18.041990282040615</v>
          </cell>
        </row>
        <row r="155">
          <cell r="B155">
            <v>21.42486345992323</v>
          </cell>
        </row>
        <row r="156">
          <cell r="B156">
            <v>27.890609815688464</v>
          </cell>
        </row>
        <row r="157">
          <cell r="B157">
            <v>15000040</v>
          </cell>
        </row>
        <row r="158">
          <cell r="B158">
            <v>500005.8</v>
          </cell>
        </row>
        <row r="159">
          <cell r="B159">
            <v>500002.8</v>
          </cell>
        </row>
        <row r="160">
          <cell r="B160">
            <v>250000</v>
          </cell>
        </row>
        <row r="161">
          <cell r="B161">
            <v>349999.76</v>
          </cell>
        </row>
        <row r="162">
          <cell r="B162">
            <v>1000000</v>
          </cell>
        </row>
        <row r="163">
          <cell r="B163">
            <v>28223757.79744418</v>
          </cell>
        </row>
        <row r="164">
          <cell r="B164">
            <v>0</v>
          </cell>
        </row>
        <row r="165">
          <cell r="B165">
            <v>687246.27434082807</v>
          </cell>
        </row>
        <row r="166">
          <cell r="B166">
            <v>189626.35413508952</v>
          </cell>
        </row>
        <row r="167">
          <cell r="B167">
            <v>335743.94944366056</v>
          </cell>
        </row>
        <row r="168">
          <cell r="B168">
            <v>0</v>
          </cell>
        </row>
        <row r="169">
          <cell r="B169">
            <v>3</v>
          </cell>
        </row>
        <row r="170">
          <cell r="B170">
            <v>6</v>
          </cell>
        </row>
        <row r="171">
          <cell r="B171">
            <v>300909</v>
          </cell>
        </row>
        <row r="172">
          <cell r="B172">
            <v>7975438.0999999996</v>
          </cell>
        </row>
        <row r="173">
          <cell r="B173">
            <v>29070654.550000001</v>
          </cell>
        </row>
        <row r="174">
          <cell r="B174">
            <v>300909</v>
          </cell>
        </row>
        <row r="175">
          <cell r="B175">
            <v>7975438.0999999996</v>
          </cell>
        </row>
        <row r="176">
          <cell r="B176">
            <v>29070654.550000001</v>
          </cell>
        </row>
        <row r="177">
          <cell r="B177">
            <v>342284</v>
          </cell>
        </row>
        <row r="178">
          <cell r="B178">
            <v>8730876</v>
          </cell>
        </row>
        <row r="179">
          <cell r="B179">
            <v>32850787.199999999</v>
          </cell>
        </row>
        <row r="180">
          <cell r="B180">
            <v>312759</v>
          </cell>
        </row>
        <row r="181">
          <cell r="B181">
            <v>1839168</v>
          </cell>
        </row>
        <row r="182">
          <cell r="B182">
            <v>6490588</v>
          </cell>
        </row>
        <row r="183">
          <cell r="B183">
            <v>312759</v>
          </cell>
        </row>
        <row r="184">
          <cell r="B184">
            <v>1839168</v>
          </cell>
        </row>
        <row r="185">
          <cell r="B185">
            <v>6490588</v>
          </cell>
        </row>
        <row r="186">
          <cell r="B186">
            <v>308849</v>
          </cell>
        </row>
        <row r="187">
          <cell r="B187">
            <v>1831348</v>
          </cell>
        </row>
        <row r="188">
          <cell r="B188">
            <v>6446264</v>
          </cell>
        </row>
        <row r="189">
          <cell r="B189">
            <v>0</v>
          </cell>
        </row>
        <row r="190">
          <cell r="B190">
            <v>0</v>
          </cell>
        </row>
        <row r="191">
          <cell r="B191">
            <v>0</v>
          </cell>
        </row>
        <row r="192">
          <cell r="B192">
            <v>0</v>
          </cell>
        </row>
        <row r="193">
          <cell r="B193">
            <v>0</v>
          </cell>
        </row>
        <row r="194">
          <cell r="B194">
            <v>0</v>
          </cell>
        </row>
        <row r="195">
          <cell r="B195">
            <v>35573</v>
          </cell>
        </row>
        <row r="196">
          <cell r="B196">
            <v>5083874.4000000004</v>
          </cell>
        </row>
        <row r="197">
          <cell r="B197">
            <v>142.91394026100912</v>
          </cell>
        </row>
        <row r="198">
          <cell r="B198">
            <v>0</v>
          </cell>
        </row>
        <row r="199">
          <cell r="B199">
            <v>0</v>
          </cell>
        </row>
        <row r="200">
          <cell r="B200">
            <v>0</v>
          </cell>
        </row>
        <row r="201">
          <cell r="B201">
            <v>4357</v>
          </cell>
        </row>
        <row r="202">
          <cell r="B202">
            <v>116041</v>
          </cell>
        </row>
        <row r="203">
          <cell r="B203">
            <v>26.633145648886202</v>
          </cell>
        </row>
        <row r="204">
          <cell r="B204">
            <v>29839</v>
          </cell>
        </row>
        <row r="205">
          <cell r="B205">
            <v>884223</v>
          </cell>
        </row>
        <row r="206">
          <cell r="B206">
            <v>29.633145648886202</v>
          </cell>
        </row>
        <row r="207">
          <cell r="B207">
            <v>155766</v>
          </cell>
        </row>
        <row r="208">
          <cell r="B208">
            <v>290763</v>
          </cell>
        </row>
        <row r="209">
          <cell r="B209">
            <v>0</v>
          </cell>
        </row>
        <row r="210">
          <cell r="B210">
            <v>0</v>
          </cell>
        </row>
        <row r="211">
          <cell r="B211">
            <v>644876.1</v>
          </cell>
        </row>
        <row r="212">
          <cell r="B212">
            <v>986516</v>
          </cell>
        </row>
        <row r="213">
          <cell r="B213">
            <v>31999594.486569714</v>
          </cell>
        </row>
        <row r="214">
          <cell r="B214">
            <v>281540</v>
          </cell>
        </row>
        <row r="215">
          <cell r="B215">
            <v>0</v>
          </cell>
        </row>
        <row r="216">
          <cell r="B216">
            <v>32281134.486569714</v>
          </cell>
        </row>
        <row r="217">
          <cell r="B217">
            <v>15396959</v>
          </cell>
        </row>
        <row r="218">
          <cell r="B218">
            <v>1091405.1000000001</v>
          </cell>
        </row>
        <row r="219">
          <cell r="B219">
            <v>4073361</v>
          </cell>
        </row>
        <row r="220">
          <cell r="B220">
            <v>169769</v>
          </cell>
        </row>
        <row r="221">
          <cell r="B221">
            <v>5200000</v>
          </cell>
        </row>
        <row r="222">
          <cell r="B222">
            <v>737661</v>
          </cell>
        </row>
        <row r="223">
          <cell r="B223">
            <v>138372</v>
          </cell>
        </row>
        <row r="224">
          <cell r="B224">
            <v>0</v>
          </cell>
        </row>
        <row r="225">
          <cell r="B225">
            <v>0</v>
          </cell>
        </row>
        <row r="226">
          <cell r="B226">
            <v>2000000</v>
          </cell>
        </row>
        <row r="227">
          <cell r="B227">
            <v>160000</v>
          </cell>
        </row>
        <row r="228">
          <cell r="B228">
            <v>0</v>
          </cell>
        </row>
        <row r="229">
          <cell r="B229">
            <v>200156</v>
          </cell>
        </row>
        <row r="230">
          <cell r="B230">
            <v>2283686.0324178264</v>
          </cell>
        </row>
        <row r="231">
          <cell r="B231">
            <v>31451369.132417828</v>
          </cell>
        </row>
        <row r="232">
          <cell r="B232">
            <v>829765.35415188596</v>
          </cell>
        </row>
        <row r="233">
          <cell r="B233">
            <v>282120</v>
          </cell>
        </row>
        <row r="234">
          <cell r="B234">
            <v>547645.35415188596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36171365</v>
          </cell>
        </row>
        <row r="244">
          <cell r="B244">
            <v>7702084</v>
          </cell>
        </row>
        <row r="245">
          <cell r="B245">
            <v>30000</v>
          </cell>
        </row>
        <row r="246">
          <cell r="B246">
            <v>0</v>
          </cell>
        </row>
        <row r="247">
          <cell r="B247">
            <v>3.9184648881875277</v>
          </cell>
        </row>
        <row r="248">
          <cell r="B248">
            <v>4.4000000000000004</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14.765420707770335</v>
          </cell>
        </row>
        <row r="261">
          <cell r="B261">
            <v>20.871895327490133</v>
          </cell>
        </row>
        <row r="262">
          <cell r="B262">
            <v>88</v>
          </cell>
        </row>
        <row r="263">
          <cell r="B263">
            <v>87</v>
          </cell>
        </row>
        <row r="264">
          <cell r="B264">
            <v>342284</v>
          </cell>
        </row>
        <row r="265">
          <cell r="B265">
            <v>308849</v>
          </cell>
        </row>
        <row r="266">
          <cell r="B266">
            <v>3</v>
          </cell>
        </row>
        <row r="267">
          <cell r="B267">
            <v>6</v>
          </cell>
        </row>
        <row r="268">
          <cell r="B268">
            <v>821481.6</v>
          </cell>
        </row>
        <row r="269">
          <cell r="B269">
            <v>926547</v>
          </cell>
        </row>
        <row r="270">
          <cell r="B270">
            <v>239195.78811540781</v>
          </cell>
        </row>
        <row r="271">
          <cell r="B271">
            <v>0.72512889102138511</v>
          </cell>
        </row>
        <row r="272">
          <cell r="B272">
            <v>0.83334743314573856</v>
          </cell>
        </row>
        <row r="273">
          <cell r="B273">
            <v>0.57046205093684255</v>
          </cell>
        </row>
        <row r="274">
          <cell r="B274">
            <v>0.50348774207451374</v>
          </cell>
        </row>
        <row r="275">
          <cell r="B275">
            <v>0.57552679119854955</v>
          </cell>
        </row>
        <row r="276">
          <cell r="B276">
            <v>0.53530520809543336</v>
          </cell>
        </row>
        <row r="277">
          <cell r="B277">
            <v>1297904.354151886</v>
          </cell>
        </row>
        <row r="278">
          <cell r="B278">
            <v>1.5741336186460342</v>
          </cell>
        </row>
        <row r="279">
          <cell r="B279">
            <v>0.61151977785598055</v>
          </cell>
        </row>
        <row r="280">
          <cell r="B280">
            <v>0.38848022214401945</v>
          </cell>
        </row>
        <row r="281">
          <cell r="B281">
            <v>7.0223999999999995E-2</v>
          </cell>
        </row>
        <row r="282">
          <cell r="B282">
            <v>0.12361200427969052</v>
          </cell>
        </row>
        <row r="283">
          <cell r="B283">
            <v>28469281</v>
          </cell>
        </row>
        <row r="284">
          <cell r="B284">
            <v>18085682.602019131</v>
          </cell>
        </row>
        <row r="285">
          <cell r="B285">
            <v>1058708.5660364782</v>
          </cell>
        </row>
        <row r="286">
          <cell r="B286">
            <v>0</v>
          </cell>
        </row>
        <row r="287">
          <cell r="B287">
            <v>0</v>
          </cell>
        </row>
        <row r="288">
          <cell r="B288">
            <v>0</v>
          </cell>
        </row>
        <row r="289">
          <cell r="B289">
            <v>239195.78811540781</v>
          </cell>
        </row>
        <row r="290">
          <cell r="B290">
            <v>9.0964183762400036E-2</v>
          </cell>
        </row>
        <row r="291">
          <cell r="B291">
            <v>0.11151587317280984</v>
          </cell>
        </row>
      </sheetData>
      <sheetData sheetId="34">
        <row r="3">
          <cell r="B3">
            <v>316800</v>
          </cell>
          <cell r="C3">
            <v>145016</v>
          </cell>
          <cell r="D3">
            <v>106266</v>
          </cell>
          <cell r="E3">
            <v>214791</v>
          </cell>
          <cell r="F3">
            <v>239417</v>
          </cell>
          <cell r="G3">
            <v>637686</v>
          </cell>
          <cell r="H3">
            <v>1659976</v>
          </cell>
        </row>
        <row r="4">
          <cell r="B4">
            <v>316800</v>
          </cell>
          <cell r="C4">
            <v>145016</v>
          </cell>
          <cell r="D4">
            <v>106266</v>
          </cell>
          <cell r="E4">
            <v>214791</v>
          </cell>
          <cell r="F4">
            <v>239417</v>
          </cell>
          <cell r="G4">
            <v>637685</v>
          </cell>
          <cell r="H4">
            <v>1659975</v>
          </cell>
        </row>
        <row r="5">
          <cell r="B5">
            <v>0</v>
          </cell>
          <cell r="C5">
            <v>0</v>
          </cell>
          <cell r="D5">
            <v>106266</v>
          </cell>
          <cell r="E5">
            <v>0</v>
          </cell>
          <cell r="F5">
            <v>0</v>
          </cell>
          <cell r="G5">
            <v>0</v>
          </cell>
        </row>
        <row r="6">
          <cell r="B6">
            <v>316800</v>
          </cell>
          <cell r="C6">
            <v>145016</v>
          </cell>
          <cell r="D6">
            <v>0</v>
          </cell>
          <cell r="E6">
            <v>214791</v>
          </cell>
          <cell r="F6">
            <v>239417</v>
          </cell>
          <cell r="G6">
            <v>637685</v>
          </cell>
        </row>
        <row r="7">
          <cell r="B7">
            <v>0</v>
          </cell>
          <cell r="C7">
            <v>0</v>
          </cell>
          <cell r="D7">
            <v>1553709</v>
          </cell>
          <cell r="E7">
            <v>0</v>
          </cell>
          <cell r="F7">
            <v>0</v>
          </cell>
          <cell r="G7">
            <v>0</v>
          </cell>
        </row>
        <row r="8">
          <cell r="B8">
            <v>274416</v>
          </cell>
          <cell r="C8">
            <v>100765</v>
          </cell>
          <cell r="D8">
            <v>84998</v>
          </cell>
          <cell r="E8">
            <v>218839</v>
          </cell>
          <cell r="F8">
            <v>268684</v>
          </cell>
          <cell r="G8">
            <v>710246</v>
          </cell>
          <cell r="H8">
            <v>1657948</v>
          </cell>
        </row>
        <row r="9">
          <cell r="B9">
            <v>274416</v>
          </cell>
          <cell r="C9">
            <v>100765</v>
          </cell>
          <cell r="D9">
            <v>84998</v>
          </cell>
          <cell r="E9">
            <v>218839</v>
          </cell>
          <cell r="F9">
            <v>268684</v>
          </cell>
          <cell r="G9">
            <v>710246</v>
          </cell>
          <cell r="H9">
            <v>1657948</v>
          </cell>
        </row>
        <row r="10">
          <cell r="B10">
            <v>0</v>
          </cell>
          <cell r="C10">
            <v>0</v>
          </cell>
          <cell r="D10">
            <v>0</v>
          </cell>
          <cell r="E10">
            <v>0</v>
          </cell>
          <cell r="F10">
            <v>0</v>
          </cell>
          <cell r="G10">
            <v>710246</v>
          </cell>
        </row>
        <row r="11">
          <cell r="B11">
            <v>274416</v>
          </cell>
          <cell r="C11">
            <v>100765</v>
          </cell>
          <cell r="D11">
            <v>84998</v>
          </cell>
          <cell r="E11">
            <v>218839</v>
          </cell>
          <cell r="F11">
            <v>268684</v>
          </cell>
          <cell r="G11">
            <v>0</v>
          </cell>
        </row>
        <row r="12">
          <cell r="B12">
            <v>0</v>
          </cell>
          <cell r="C12">
            <v>0</v>
          </cell>
          <cell r="D12">
            <v>0</v>
          </cell>
          <cell r="E12">
            <v>0</v>
          </cell>
          <cell r="F12">
            <v>0</v>
          </cell>
          <cell r="G12">
            <v>947702</v>
          </cell>
        </row>
        <row r="13">
          <cell r="B13">
            <v>3631.6657498275003</v>
          </cell>
          <cell r="C13">
            <v>350.7858962901563</v>
          </cell>
          <cell r="D13">
            <v>288.88250282718747</v>
          </cell>
          <cell r="E13">
            <v>27.237493123706251</v>
          </cell>
          <cell r="F13">
            <v>42.094307554818769</v>
          </cell>
          <cell r="G13">
            <v>37.967414657287499</v>
          </cell>
        </row>
        <row r="14">
          <cell r="B14">
            <v>3725.3886862500003</v>
          </cell>
          <cell r="C14">
            <v>359.83867992187504</v>
          </cell>
          <cell r="D14">
            <v>296.33773640624997</v>
          </cell>
          <cell r="E14">
            <v>27.940415146874997</v>
          </cell>
          <cell r="F14">
            <v>43.180641590625001</v>
          </cell>
          <cell r="G14">
            <v>38.947245356250001</v>
          </cell>
        </row>
        <row r="15">
          <cell r="B15">
            <v>3631.6657498275003</v>
          </cell>
          <cell r="C15">
            <v>350.7858962901563</v>
          </cell>
          <cell r="D15">
            <v>288.88250282718747</v>
          </cell>
          <cell r="E15">
            <v>27.237493123706251</v>
          </cell>
          <cell r="F15">
            <v>42.094307554818769</v>
          </cell>
          <cell r="G15">
            <v>37.967414657287499</v>
          </cell>
        </row>
        <row r="16">
          <cell r="B16">
            <v>3725.3886862500003</v>
          </cell>
          <cell r="C16">
            <v>359.83867992187504</v>
          </cell>
          <cell r="D16">
            <v>296.33773640624997</v>
          </cell>
          <cell r="E16">
            <v>27.940415146874997</v>
          </cell>
          <cell r="F16">
            <v>43.180641590625001</v>
          </cell>
          <cell r="G16">
            <v>38.947245356250001</v>
          </cell>
        </row>
        <row r="17">
          <cell r="B17">
            <v>3631.6657498275003</v>
          </cell>
          <cell r="C17">
            <v>350.7858962901563</v>
          </cell>
          <cell r="D17">
            <v>288.88250282718747</v>
          </cell>
          <cell r="E17">
            <v>27.237493123706251</v>
          </cell>
          <cell r="F17">
            <v>42.094307554818769</v>
          </cell>
          <cell r="G17">
            <v>37.967414657287499</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5530.0364826918758</v>
          </cell>
          <cell r="C23">
            <v>412.68928975312502</v>
          </cell>
          <cell r="D23">
            <v>433.32375424078128</v>
          </cell>
          <cell r="E23">
            <v>35.491278918768742</v>
          </cell>
          <cell r="F23">
            <v>49.522714770375011</v>
          </cell>
          <cell r="G23">
            <v>45.395821872843754</v>
          </cell>
        </row>
        <row r="24">
          <cell r="B24">
            <v>6285.5966249999983</v>
          </cell>
          <cell r="C24">
            <v>469.07437499999997</v>
          </cell>
          <cell r="D24">
            <v>492.52809374999993</v>
          </cell>
          <cell r="E24">
            <v>40.340396249999998</v>
          </cell>
          <cell r="F24">
            <v>56.288924999999992</v>
          </cell>
          <cell r="G24">
            <v>51.598181250000003</v>
          </cell>
        </row>
        <row r="25">
          <cell r="B25">
            <v>5530.0364826918758</v>
          </cell>
          <cell r="C25">
            <v>412.68928975312502</v>
          </cell>
          <cell r="D25">
            <v>433.32375424078128</v>
          </cell>
          <cell r="E25">
            <v>35.491278918768742</v>
          </cell>
          <cell r="F25">
            <v>49.522714770375011</v>
          </cell>
          <cell r="G25">
            <v>45.395821872843754</v>
          </cell>
        </row>
        <row r="26">
          <cell r="B26">
            <v>6285.5966249999983</v>
          </cell>
          <cell r="C26">
            <v>469.07437499999997</v>
          </cell>
          <cell r="D26">
            <v>492.52809374999993</v>
          </cell>
          <cell r="E26">
            <v>40.340396249999998</v>
          </cell>
          <cell r="F26">
            <v>56.288924999999992</v>
          </cell>
          <cell r="G26">
            <v>51.598181250000003</v>
          </cell>
        </row>
        <row r="27">
          <cell r="B27">
            <v>5530.0364826918758</v>
          </cell>
          <cell r="C27">
            <v>412.68928975312502</v>
          </cell>
          <cell r="D27">
            <v>433.32375424078128</v>
          </cell>
          <cell r="E27">
            <v>35.491278918768742</v>
          </cell>
          <cell r="F27">
            <v>49.522714770375011</v>
          </cell>
          <cell r="G27">
            <v>45.395821872843754</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58000054</v>
          </cell>
          <cell r="C33">
            <v>3420019.2</v>
          </cell>
          <cell r="D33">
            <v>3419994.5</v>
          </cell>
          <cell r="E33">
            <v>800000</v>
          </cell>
          <cell r="F33">
            <v>1300000.52</v>
          </cell>
          <cell r="G33">
            <v>5000000</v>
          </cell>
          <cell r="H33">
            <v>9405555</v>
          </cell>
        </row>
        <row r="34">
          <cell r="B34">
            <v>78999871</v>
          </cell>
          <cell r="C34">
            <v>3900019.2</v>
          </cell>
          <cell r="D34">
            <v>3899993.5</v>
          </cell>
          <cell r="E34">
            <v>1150000</v>
          </cell>
          <cell r="F34">
            <v>1549998.72</v>
          </cell>
          <cell r="G34">
            <v>5000000</v>
          </cell>
          <cell r="H34">
            <v>10628674</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12.6</v>
          </cell>
          <cell r="D47">
            <v>6.6</v>
          </cell>
          <cell r="E47">
            <v>0.64</v>
          </cell>
          <cell r="F47">
            <v>0.76</v>
          </cell>
          <cell r="G47">
            <v>1</v>
          </cell>
        </row>
        <row r="48">
          <cell r="B48">
            <v>87</v>
          </cell>
          <cell r="C48">
            <v>12.8</v>
          </cell>
          <cell r="D48">
            <v>6.5</v>
          </cell>
          <cell r="E48">
            <v>0.65</v>
          </cell>
          <cell r="F48">
            <v>0.78</v>
          </cell>
          <cell r="G48">
            <v>1</v>
          </cell>
        </row>
        <row r="49">
          <cell r="B49">
            <v>89</v>
          </cell>
          <cell r="C49">
            <v>12.8</v>
          </cell>
          <cell r="D49">
            <v>6.5</v>
          </cell>
          <cell r="E49">
            <v>0.64</v>
          </cell>
          <cell r="F49">
            <v>0.76</v>
          </cell>
          <cell r="G49">
            <v>1</v>
          </cell>
        </row>
        <row r="50">
          <cell r="B50">
            <v>87</v>
          </cell>
          <cell r="C50">
            <v>13</v>
          </cell>
          <cell r="D50">
            <v>6.6</v>
          </cell>
          <cell r="E50">
            <v>0.65</v>
          </cell>
          <cell r="F50">
            <v>0.78</v>
          </cell>
          <cell r="G50">
            <v>1</v>
          </cell>
        </row>
        <row r="51">
          <cell r="B51">
            <v>5.1820224719101082</v>
          </cell>
          <cell r="C51">
            <v>9.28125</v>
          </cell>
          <cell r="D51">
            <v>9.2553846153846209</v>
          </cell>
          <cell r="E51">
            <v>9.28125</v>
          </cell>
          <cell r="F51">
            <v>10.431578947368436</v>
          </cell>
          <cell r="G51">
            <v>7.6</v>
          </cell>
        </row>
        <row r="52">
          <cell r="B52">
            <v>10973147.074951731</v>
          </cell>
          <cell r="C52">
            <v>8751719.6017271876</v>
          </cell>
          <cell r="D52">
            <v>9423071.1749743298</v>
          </cell>
          <cell r="E52">
            <v>18908599.396660358</v>
          </cell>
          <cell r="F52">
            <v>8256614.199726969</v>
          </cell>
          <cell r="G52">
            <v>0</v>
          </cell>
          <cell r="H52">
            <v>0</v>
          </cell>
          <cell r="I52">
            <v>0</v>
          </cell>
          <cell r="J52">
            <v>0</v>
          </cell>
          <cell r="K52">
            <v>0</v>
          </cell>
        </row>
        <row r="53">
          <cell r="B53">
            <v>26194222</v>
          </cell>
          <cell r="C53">
            <v>26765311</v>
          </cell>
          <cell r="D53">
            <v>27556934</v>
          </cell>
          <cell r="E53">
            <v>27392779</v>
          </cell>
          <cell r="F53">
            <v>27262921</v>
          </cell>
          <cell r="G53">
            <v>0</v>
          </cell>
          <cell r="H53">
            <v>0</v>
          </cell>
          <cell r="I53">
            <v>0</v>
          </cell>
          <cell r="J53">
            <v>0</v>
          </cell>
          <cell r="K53">
            <v>0</v>
          </cell>
        </row>
        <row r="54">
          <cell r="B54">
            <v>818946</v>
          </cell>
          <cell r="C54">
            <v>3730927</v>
          </cell>
          <cell r="D54">
            <v>829633</v>
          </cell>
          <cell r="E54">
            <v>2438470</v>
          </cell>
          <cell r="F54">
            <v>1474289</v>
          </cell>
          <cell r="G54">
            <v>0</v>
          </cell>
          <cell r="H54">
            <v>0</v>
          </cell>
          <cell r="I54">
            <v>0</v>
          </cell>
          <cell r="J54">
            <v>0</v>
          </cell>
          <cell r="K54">
            <v>0</v>
          </cell>
        </row>
        <row r="55">
          <cell r="B55">
            <v>905563</v>
          </cell>
          <cell r="C55">
            <v>4880928</v>
          </cell>
          <cell r="D55">
            <v>1052130</v>
          </cell>
          <cell r="E55">
            <v>3861816</v>
          </cell>
          <cell r="F55">
            <v>928301</v>
          </cell>
          <cell r="G55">
            <v>0</v>
          </cell>
          <cell r="H55">
            <v>0</v>
          </cell>
          <cell r="I55">
            <v>0</v>
          </cell>
          <cell r="J55">
            <v>0</v>
          </cell>
          <cell r="K55">
            <v>0</v>
          </cell>
        </row>
        <row r="56">
          <cell r="B56">
            <v>1724509</v>
          </cell>
          <cell r="C56">
            <v>8611855</v>
          </cell>
          <cell r="D56">
            <v>1881763</v>
          </cell>
          <cell r="E56">
            <v>6300286</v>
          </cell>
          <cell r="F56">
            <v>2402590</v>
          </cell>
          <cell r="G56">
            <v>0</v>
          </cell>
          <cell r="H56">
            <v>0</v>
          </cell>
          <cell r="I56">
            <v>0</v>
          </cell>
          <cell r="J56">
            <v>0</v>
          </cell>
          <cell r="K56">
            <v>0</v>
          </cell>
        </row>
        <row r="57">
          <cell r="B57">
            <v>3048121</v>
          </cell>
          <cell r="C57">
            <v>3131526</v>
          </cell>
          <cell r="D57">
            <v>3080155</v>
          </cell>
          <cell r="E57">
            <v>3173090</v>
          </cell>
          <cell r="F57">
            <v>3115475</v>
          </cell>
          <cell r="G57">
            <v>201840</v>
          </cell>
          <cell r="H57">
            <v>201840</v>
          </cell>
          <cell r="I57">
            <v>201840</v>
          </cell>
          <cell r="J57">
            <v>201840</v>
          </cell>
          <cell r="K57">
            <v>201840</v>
          </cell>
        </row>
        <row r="58">
          <cell r="B58">
            <v>5408090</v>
          </cell>
          <cell r="C58">
            <v>5273888</v>
          </cell>
          <cell r="D58">
            <v>5701648</v>
          </cell>
          <cell r="E58">
            <v>6727537</v>
          </cell>
          <cell r="F58">
            <v>4886275</v>
          </cell>
          <cell r="G58">
            <v>3621774</v>
          </cell>
          <cell r="H58">
            <v>2462806</v>
          </cell>
          <cell r="I58">
            <v>2317935</v>
          </cell>
          <cell r="J58">
            <v>3187159</v>
          </cell>
          <cell r="K58">
            <v>3476901</v>
          </cell>
        </row>
        <row r="59">
          <cell r="B59">
            <v>7026318</v>
          </cell>
          <cell r="C59">
            <v>8009961</v>
          </cell>
          <cell r="D59">
            <v>6816674</v>
          </cell>
          <cell r="E59">
            <v>6192785</v>
          </cell>
          <cell r="F59">
            <v>7194501</v>
          </cell>
          <cell r="G59">
            <v>2897418</v>
          </cell>
          <cell r="H59">
            <v>3476901</v>
          </cell>
          <cell r="I59">
            <v>3187159</v>
          </cell>
          <cell r="J59">
            <v>2317935</v>
          </cell>
          <cell r="K59">
            <v>2462806</v>
          </cell>
        </row>
        <row r="60">
          <cell r="B60">
            <v>12434408</v>
          </cell>
          <cell r="C60">
            <v>13283849</v>
          </cell>
          <cell r="D60">
            <v>12518322</v>
          </cell>
          <cell r="E60">
            <v>12920322</v>
          </cell>
          <cell r="F60">
            <v>12080776</v>
          </cell>
          <cell r="G60">
            <v>6519192</v>
          </cell>
          <cell r="H60">
            <v>5939707</v>
          </cell>
          <cell r="I60">
            <v>5505094</v>
          </cell>
          <cell r="J60">
            <v>5505094</v>
          </cell>
          <cell r="K60">
            <v>5939707</v>
          </cell>
        </row>
        <row r="61">
          <cell r="B61">
            <v>54374407.074951731</v>
          </cell>
          <cell r="C61">
            <v>60544260.601727188</v>
          </cell>
          <cell r="D61">
            <v>54460245.17497433</v>
          </cell>
          <cell r="E61">
            <v>68695076.396660358</v>
          </cell>
          <cell r="F61">
            <v>53118376.199726969</v>
          </cell>
          <cell r="G61">
            <v>0</v>
          </cell>
          <cell r="H61">
            <v>0</v>
          </cell>
          <cell r="I61">
            <v>0</v>
          </cell>
          <cell r="J61">
            <v>0</v>
          </cell>
          <cell r="K61">
            <v>0</v>
          </cell>
        </row>
        <row r="62">
          <cell r="B62">
            <v>7331499.1384615377</v>
          </cell>
          <cell r="C62">
            <v>7598631.461538462</v>
          </cell>
          <cell r="D62">
            <v>7018434.1461538468</v>
          </cell>
          <cell r="E62">
            <v>7776012.7999999998</v>
          </cell>
          <cell r="F62">
            <v>7276608.3230769224</v>
          </cell>
          <cell r="G62">
            <v>0</v>
          </cell>
          <cell r="H62">
            <v>0</v>
          </cell>
          <cell r="I62">
            <v>0</v>
          </cell>
          <cell r="J62">
            <v>0</v>
          </cell>
          <cell r="K62">
            <v>0</v>
          </cell>
        </row>
        <row r="63">
          <cell r="B63">
            <v>-207664</v>
          </cell>
          <cell r="C63">
            <v>318841</v>
          </cell>
          <cell r="D63">
            <v>658697</v>
          </cell>
          <cell r="E63">
            <v>905472</v>
          </cell>
          <cell r="F63">
            <v>350183</v>
          </cell>
          <cell r="G63">
            <v>-3198729</v>
          </cell>
          <cell r="H63">
            <v>-2786854</v>
          </cell>
          <cell r="I63">
            <v>-2096315</v>
          </cell>
          <cell r="J63">
            <v>-1942206</v>
          </cell>
          <cell r="K63">
            <v>-2508525</v>
          </cell>
        </row>
        <row r="64">
          <cell r="B64">
            <v>29226564</v>
          </cell>
          <cell r="C64">
            <v>33506077</v>
          </cell>
          <cell r="D64">
            <v>30764132</v>
          </cell>
          <cell r="E64">
            <v>31123962</v>
          </cell>
          <cell r="F64">
            <v>29572850</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17024007.936490197</v>
          </cell>
          <cell r="C66">
            <v>18120711.14018872</v>
          </cell>
          <cell r="D66">
            <v>15018982.028820489</v>
          </cell>
          <cell r="E66">
            <v>27889629.596660364</v>
          </cell>
          <cell r="F66">
            <v>14918734.876650043</v>
          </cell>
          <cell r="G66">
            <v>14312300</v>
          </cell>
          <cell r="H66">
            <v>15111816</v>
          </cell>
          <cell r="I66">
            <v>16452266</v>
          </cell>
          <cell r="J66">
            <v>16752433</v>
          </cell>
          <cell r="K66">
            <v>15652101</v>
          </cell>
        </row>
        <row r="67">
          <cell r="B67">
            <v>54374407.074951731</v>
          </cell>
          <cell r="C67">
            <v>60544260.601727188</v>
          </cell>
          <cell r="D67">
            <v>54460245.17497433</v>
          </cell>
          <cell r="E67">
            <v>68695076.396660358</v>
          </cell>
          <cell r="F67">
            <v>53118376.199726969</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31020397.994527813</v>
          </cell>
          <cell r="C69">
            <v>32906071.284780778</v>
          </cell>
          <cell r="D69">
            <v>32145312.580695301</v>
          </cell>
          <cell r="E69">
            <v>33471096.459217649</v>
          </cell>
          <cell r="F69">
            <v>32044582.782334425</v>
          </cell>
          <cell r="G69">
            <v>0</v>
          </cell>
          <cell r="H69">
            <v>0</v>
          </cell>
          <cell r="I69">
            <v>0</v>
          </cell>
          <cell r="J69">
            <v>0</v>
          </cell>
          <cell r="K69">
            <v>0</v>
          </cell>
        </row>
        <row r="70">
          <cell r="B70">
            <v>-61674.665528934449</v>
          </cell>
          <cell r="C70">
            <v>1215189.2596924827</v>
          </cell>
          <cell r="D70">
            <v>-15486.69311555475</v>
          </cell>
          <cell r="E70">
            <v>1701932.6341359913</v>
          </cell>
          <cell r="F70">
            <v>-3633.8588254898787</v>
          </cell>
          <cell r="G70">
            <v>-74564</v>
          </cell>
          <cell r="H70">
            <v>-69723</v>
          </cell>
          <cell r="I70">
            <v>-66092</v>
          </cell>
          <cell r="J70">
            <v>-66092</v>
          </cell>
          <cell r="K70">
            <v>-69723</v>
          </cell>
        </row>
        <row r="71">
          <cell r="B71">
            <v>1.0532427029363793</v>
          </cell>
          <cell r="C71">
            <v>0.94622294605683432</v>
          </cell>
          <cell r="D71">
            <v>1.0732297796593637</v>
          </cell>
          <cell r="E71">
            <v>0.9486855345311187</v>
          </cell>
          <cell r="F71">
            <v>0.97861903681630424</v>
          </cell>
          <cell r="G71">
            <v>0</v>
          </cell>
          <cell r="H71">
            <v>0</v>
          </cell>
          <cell r="I71">
            <v>0</v>
          </cell>
          <cell r="J71">
            <v>0</v>
          </cell>
          <cell r="K71">
            <v>0</v>
          </cell>
        </row>
        <row r="72">
          <cell r="B72">
            <v>0.98484651032175208</v>
          </cell>
          <cell r="C72">
            <v>1.0015579687516065</v>
          </cell>
          <cell r="D72">
            <v>0.9836279657515159</v>
          </cell>
          <cell r="E72">
            <v>1.0029667768378949</v>
          </cell>
          <cell r="F72">
            <v>1.0270007783372315</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30000</v>
          </cell>
        </row>
        <row r="80">
          <cell r="B80">
            <v>30000</v>
          </cell>
        </row>
        <row r="81">
          <cell r="B81">
            <v>0</v>
          </cell>
        </row>
        <row r="82">
          <cell r="B82">
            <v>0</v>
          </cell>
        </row>
        <row r="83">
          <cell r="B83">
            <v>0</v>
          </cell>
        </row>
        <row r="84">
          <cell r="B84">
            <v>0</v>
          </cell>
        </row>
        <row r="85">
          <cell r="B85">
            <v>56896</v>
          </cell>
        </row>
        <row r="86">
          <cell r="B86">
            <v>23873</v>
          </cell>
        </row>
        <row r="87">
          <cell r="B87">
            <v>17492</v>
          </cell>
        </row>
        <row r="88">
          <cell r="B88">
            <v>47496</v>
          </cell>
        </row>
        <row r="89">
          <cell r="B89">
            <v>49210</v>
          </cell>
        </row>
        <row r="90">
          <cell r="B90">
            <v>128188</v>
          </cell>
        </row>
        <row r="91">
          <cell r="B91">
            <v>56896</v>
          </cell>
        </row>
        <row r="92">
          <cell r="B92">
            <v>23873</v>
          </cell>
        </row>
        <row r="93">
          <cell r="B93">
            <v>17492</v>
          </cell>
        </row>
        <row r="94">
          <cell r="B94">
            <v>47496</v>
          </cell>
        </row>
        <row r="95">
          <cell r="B95">
            <v>49210</v>
          </cell>
        </row>
        <row r="96">
          <cell r="B96">
            <v>128188</v>
          </cell>
        </row>
        <row r="97">
          <cell r="B97">
            <v>0</v>
          </cell>
        </row>
        <row r="98">
          <cell r="B98">
            <v>0</v>
          </cell>
        </row>
        <row r="99">
          <cell r="B99">
            <v>0</v>
          </cell>
        </row>
        <row r="100">
          <cell r="B100">
            <v>0</v>
          </cell>
        </row>
        <row r="101">
          <cell r="B101">
            <v>0</v>
          </cell>
        </row>
        <row r="102">
          <cell r="B102">
            <v>10803</v>
          </cell>
        </row>
        <row r="103">
          <cell r="B103">
            <v>206627254.50218546</v>
          </cell>
        </row>
        <row r="104">
          <cell r="B104">
            <v>8374311.7021349017</v>
          </cell>
        </row>
        <row r="105">
          <cell r="B105">
            <v>5053132.739453163</v>
          </cell>
        </row>
        <row r="106">
          <cell r="B106">
            <v>1293671.9734035521</v>
          </cell>
        </row>
        <row r="107">
          <cell r="B107">
            <v>2071460.8747726316</v>
          </cell>
        </row>
        <row r="108">
          <cell r="B108">
            <v>5277128.9306310471</v>
          </cell>
        </row>
        <row r="109">
          <cell r="B109">
            <v>1805.4426540886413</v>
          </cell>
        </row>
        <row r="110">
          <cell r="B110">
            <v>275.01916822847875</v>
          </cell>
        </row>
        <row r="111">
          <cell r="B111">
            <v>131.85817136602438</v>
          </cell>
        </row>
        <row r="112">
          <cell r="B112">
            <v>13.366958411423937</v>
          </cell>
        </row>
        <row r="113">
          <cell r="B113">
            <v>15.873263113565924</v>
          </cell>
        </row>
        <row r="114">
          <cell r="B114">
            <v>20.885872517849901</v>
          </cell>
        </row>
        <row r="115">
          <cell r="B115">
            <v>10000040</v>
          </cell>
        </row>
        <row r="116">
          <cell r="B116">
            <v>500006.40000000002</v>
          </cell>
        </row>
        <row r="117">
          <cell r="B117">
            <v>499999.5</v>
          </cell>
        </row>
        <row r="118">
          <cell r="B118">
            <v>200000</v>
          </cell>
        </row>
        <row r="119">
          <cell r="B119">
            <v>300000.12</v>
          </cell>
        </row>
        <row r="120">
          <cell r="B120">
            <v>1000000</v>
          </cell>
        </row>
        <row r="121">
          <cell r="B121">
            <v>18596452.905196693</v>
          </cell>
        </row>
        <row r="122">
          <cell r="B122">
            <v>577827.50744730816</v>
          </cell>
        </row>
        <row r="123">
          <cell r="B123">
            <v>0</v>
          </cell>
        </row>
        <row r="124">
          <cell r="B124">
            <v>148772.27694140849</v>
          </cell>
        </row>
        <row r="125">
          <cell r="B125">
            <v>238218.00059885264</v>
          </cell>
        </row>
        <row r="126">
          <cell r="B126">
            <v>303434.91351128521</v>
          </cell>
        </row>
        <row r="127">
          <cell r="B127">
            <v>52011</v>
          </cell>
        </row>
        <row r="128">
          <cell r="B128">
            <v>16020</v>
          </cell>
        </row>
        <row r="129">
          <cell r="B129">
            <v>13510</v>
          </cell>
        </row>
        <row r="130">
          <cell r="B130">
            <v>47116</v>
          </cell>
        </row>
        <row r="131">
          <cell r="B131">
            <v>57440</v>
          </cell>
        </row>
        <row r="132">
          <cell r="B132">
            <v>137423</v>
          </cell>
        </row>
        <row r="133">
          <cell r="B133">
            <v>52011</v>
          </cell>
        </row>
        <row r="134">
          <cell r="B134">
            <v>16020</v>
          </cell>
        </row>
        <row r="135">
          <cell r="B135">
            <v>13510</v>
          </cell>
        </row>
        <row r="136">
          <cell r="B136">
            <v>47116</v>
          </cell>
        </row>
        <row r="137">
          <cell r="B137">
            <v>57440</v>
          </cell>
        </row>
        <row r="138">
          <cell r="B138">
            <v>137423</v>
          </cell>
        </row>
        <row r="139">
          <cell r="B139">
            <v>0</v>
          </cell>
        </row>
        <row r="140">
          <cell r="B140">
            <v>0</v>
          </cell>
        </row>
        <row r="141">
          <cell r="B141">
            <v>0</v>
          </cell>
        </row>
        <row r="142">
          <cell r="B142">
            <v>0</v>
          </cell>
        </row>
        <row r="143">
          <cell r="B143">
            <v>0</v>
          </cell>
        </row>
        <row r="144">
          <cell r="B144">
            <v>0</v>
          </cell>
        </row>
        <row r="145">
          <cell r="B145">
            <v>287622727.50128716</v>
          </cell>
        </row>
        <row r="146">
          <cell r="B146">
            <v>6611282.4218450636</v>
          </cell>
        </row>
        <row r="147">
          <cell r="B147">
            <v>5854203.9197929548</v>
          </cell>
        </row>
        <row r="148">
          <cell r="B148">
            <v>1672207.0975367078</v>
          </cell>
        </row>
        <row r="149">
          <cell r="B149">
            <v>2844584.7364103408</v>
          </cell>
        </row>
        <row r="150">
          <cell r="B150">
            <v>6238430.0292318072</v>
          </cell>
        </row>
        <row r="151">
          <cell r="B151">
            <v>2578.4766534313471</v>
          </cell>
        </row>
        <row r="152">
          <cell r="B152">
            <v>363.15709172945219</v>
          </cell>
        </row>
        <row r="153">
          <cell r="B153">
            <v>188.31571064386242</v>
          </cell>
        </row>
        <row r="154">
          <cell r="B154">
            <v>18.349854586472606</v>
          </cell>
        </row>
        <row r="155">
          <cell r="B155">
            <v>21.79045232143622</v>
          </cell>
        </row>
        <row r="156">
          <cell r="B156">
            <v>28.371647791363451</v>
          </cell>
        </row>
        <row r="157">
          <cell r="B157">
            <v>14999971</v>
          </cell>
        </row>
        <row r="158">
          <cell r="B158">
            <v>500006.40000000002</v>
          </cell>
        </row>
        <row r="159">
          <cell r="B159">
            <v>499999.5</v>
          </cell>
        </row>
        <row r="160">
          <cell r="B160">
            <v>250000</v>
          </cell>
        </row>
        <row r="161">
          <cell r="B161">
            <v>349999.76</v>
          </cell>
        </row>
        <row r="162">
          <cell r="B162">
            <v>1000000</v>
          </cell>
        </row>
        <row r="163">
          <cell r="B163">
            <v>25886045.475115839</v>
          </cell>
        </row>
        <row r="164">
          <cell r="B164">
            <v>0</v>
          </cell>
        </row>
        <row r="165">
          <cell r="B165">
            <v>538586.76062095189</v>
          </cell>
        </row>
        <row r="166">
          <cell r="B166">
            <v>192303.81621672143</v>
          </cell>
        </row>
        <row r="167">
          <cell r="B167">
            <v>327127.24468718917</v>
          </cell>
        </row>
        <row r="168">
          <cell r="B168">
            <v>0</v>
          </cell>
        </row>
        <row r="169">
          <cell r="B169">
            <v>3</v>
          </cell>
        </row>
        <row r="170">
          <cell r="B170">
            <v>6</v>
          </cell>
        </row>
        <row r="171">
          <cell r="B171">
            <v>342284</v>
          </cell>
        </row>
        <row r="172">
          <cell r="B172">
            <v>8730876</v>
          </cell>
        </row>
        <row r="173">
          <cell r="B173">
            <v>32774134.799999997</v>
          </cell>
        </row>
        <row r="174">
          <cell r="B174">
            <v>342284</v>
          </cell>
        </row>
        <row r="175">
          <cell r="B175">
            <v>8730876</v>
          </cell>
        </row>
        <row r="176">
          <cell r="B176">
            <v>32774134.799999997</v>
          </cell>
        </row>
        <row r="177">
          <cell r="B177">
            <v>338006</v>
          </cell>
        </row>
        <row r="178">
          <cell r="B178">
            <v>8643408.2657692302</v>
          </cell>
        </row>
        <row r="179">
          <cell r="B179">
            <v>32459592.649999999</v>
          </cell>
        </row>
        <row r="180">
          <cell r="B180">
            <v>308849</v>
          </cell>
        </row>
        <row r="181">
          <cell r="B181">
            <v>1831348</v>
          </cell>
        </row>
        <row r="182">
          <cell r="B182">
            <v>6446264</v>
          </cell>
        </row>
        <row r="183">
          <cell r="B183">
            <v>308849</v>
          </cell>
        </row>
        <row r="184">
          <cell r="B184">
            <v>1831348</v>
          </cell>
        </row>
        <row r="185">
          <cell r="B185">
            <v>6446264</v>
          </cell>
        </row>
        <row r="186">
          <cell r="B186">
            <v>351316</v>
          </cell>
        </row>
        <row r="187">
          <cell r="B187">
            <v>1916282</v>
          </cell>
        </row>
        <row r="188">
          <cell r="B188">
            <v>7366735</v>
          </cell>
        </row>
        <row r="189">
          <cell r="B189">
            <v>0</v>
          </cell>
        </row>
        <row r="190">
          <cell r="B190">
            <v>0</v>
          </cell>
        </row>
        <row r="191">
          <cell r="B191">
            <v>0</v>
          </cell>
        </row>
        <row r="192">
          <cell r="B192">
            <v>43899</v>
          </cell>
        </row>
        <row r="193">
          <cell r="B193">
            <v>5323149</v>
          </cell>
        </row>
        <row r="194">
          <cell r="B194">
            <v>121.25898610510569</v>
          </cell>
        </row>
        <row r="195">
          <cell r="B195">
            <v>0</v>
          </cell>
        </row>
        <row r="196">
          <cell r="B196">
            <v>0</v>
          </cell>
        </row>
        <row r="197">
          <cell r="B197">
            <v>0</v>
          </cell>
        </row>
        <row r="198">
          <cell r="B198">
            <v>0</v>
          </cell>
        </row>
        <row r="199">
          <cell r="B199">
            <v>0</v>
          </cell>
        </row>
        <row r="200">
          <cell r="B200">
            <v>0</v>
          </cell>
        </row>
        <row r="201">
          <cell r="B201">
            <v>19525</v>
          </cell>
        </row>
        <row r="202">
          <cell r="B202">
            <v>523299</v>
          </cell>
        </row>
        <row r="203">
          <cell r="B203">
            <v>26.801485515575571</v>
          </cell>
        </row>
        <row r="204">
          <cell r="B204">
            <v>12827</v>
          </cell>
        </row>
        <row r="205">
          <cell r="B205">
            <v>382264</v>
          </cell>
        </row>
        <row r="206">
          <cell r="B206">
            <v>29.801485515575571</v>
          </cell>
        </row>
        <row r="207">
          <cell r="B207">
            <v>160427</v>
          </cell>
        </row>
        <row r="208">
          <cell r="B208">
            <v>299464</v>
          </cell>
        </row>
        <row r="209">
          <cell r="B209">
            <v>0</v>
          </cell>
        </row>
        <row r="210">
          <cell r="B210">
            <v>0</v>
          </cell>
        </row>
        <row r="211">
          <cell r="B211">
            <v>622268.4</v>
          </cell>
        </row>
        <row r="212">
          <cell r="B212">
            <v>1016040</v>
          </cell>
        </row>
        <row r="213">
          <cell r="B213">
            <v>31020397.994527813</v>
          </cell>
        </row>
        <row r="214">
          <cell r="B214">
            <v>273140</v>
          </cell>
        </row>
        <row r="215">
          <cell r="B215">
            <v>0</v>
          </cell>
        </row>
        <row r="216">
          <cell r="B216">
            <v>31293537.994527813</v>
          </cell>
        </row>
        <row r="217">
          <cell r="B217">
            <v>15091301</v>
          </cell>
        </row>
        <row r="218">
          <cell r="B218">
            <v>1082159.3999999999</v>
          </cell>
        </row>
        <row r="219">
          <cell r="B219">
            <v>4071259</v>
          </cell>
        </row>
        <row r="220">
          <cell r="B220">
            <v>176251</v>
          </cell>
        </row>
        <row r="221">
          <cell r="B221">
            <v>5200000</v>
          </cell>
        </row>
        <row r="222">
          <cell r="B222">
            <v>757283</v>
          </cell>
        </row>
        <row r="223">
          <cell r="B223">
            <v>145669</v>
          </cell>
        </row>
        <row r="224">
          <cell r="B224">
            <v>0</v>
          </cell>
        </row>
        <row r="225">
          <cell r="B225">
            <v>0</v>
          </cell>
        </row>
        <row r="226">
          <cell r="B226">
            <v>2300000</v>
          </cell>
        </row>
        <row r="227">
          <cell r="B227">
            <v>160000</v>
          </cell>
        </row>
        <row r="228">
          <cell r="B228">
            <v>0</v>
          </cell>
        </row>
        <row r="229">
          <cell r="B229">
            <v>195014</v>
          </cell>
        </row>
        <row r="230">
          <cell r="B230">
            <v>2208047.2600567499</v>
          </cell>
        </row>
        <row r="231">
          <cell r="B231">
            <v>31386983.660056747</v>
          </cell>
        </row>
        <row r="232">
          <cell r="B232">
            <v>-93445.665528934449</v>
          </cell>
        </row>
        <row r="233">
          <cell r="B233">
            <v>-31771</v>
          </cell>
        </row>
        <row r="234">
          <cell r="B234">
            <v>-61674.665528934449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36048015</v>
          </cell>
        </row>
        <row r="244">
          <cell r="B244">
            <v>6821451</v>
          </cell>
        </row>
        <row r="245">
          <cell r="B245">
            <v>45000</v>
          </cell>
        </row>
        <row r="246">
          <cell r="B246">
            <v>0</v>
          </cell>
        </row>
        <row r="247">
          <cell r="B247">
            <v>4.0184648881875278</v>
          </cell>
        </row>
        <row r="248">
          <cell r="B248">
            <v>4.5</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14.550392887951244</v>
          </cell>
        </row>
        <row r="261">
          <cell r="B261">
            <v>20.968970954923773</v>
          </cell>
        </row>
        <row r="262">
          <cell r="B262">
            <v>89</v>
          </cell>
        </row>
        <row r="263">
          <cell r="B263">
            <v>87</v>
          </cell>
        </row>
        <row r="264">
          <cell r="B264">
            <v>338006</v>
          </cell>
        </row>
        <row r="265">
          <cell r="B265">
            <v>351316</v>
          </cell>
        </row>
        <row r="266">
          <cell r="B266">
            <v>3</v>
          </cell>
        </row>
        <row r="267">
          <cell r="B267">
            <v>6</v>
          </cell>
        </row>
        <row r="268">
          <cell r="B268">
            <v>811214.4</v>
          </cell>
        </row>
        <row r="269">
          <cell r="B269">
            <v>1053948</v>
          </cell>
        </row>
        <row r="270">
          <cell r="B270">
            <v>-596408.70406118943</v>
          </cell>
        </row>
        <row r="271">
          <cell r="B271">
            <v>0.74276595658090794</v>
          </cell>
        </row>
        <row r="272">
          <cell r="B272">
            <v>0.84422529629685539</v>
          </cell>
        </row>
        <row r="273">
          <cell r="B273">
            <v>0.72082603606781903</v>
          </cell>
        </row>
        <row r="274">
          <cell r="B274">
            <v>0.55539736145537988</v>
          </cell>
        </row>
        <row r="275">
          <cell r="B275">
            <v>0.73586509362260244</v>
          </cell>
        </row>
        <row r="276">
          <cell r="B276">
            <v>0.57879281600069465</v>
          </cell>
        </row>
        <row r="277">
          <cell r="B277">
            <v>696793.33447106555</v>
          </cell>
        </row>
        <row r="278">
          <cell r="B278">
            <v>1.621535238054898</v>
          </cell>
        </row>
        <row r="279">
          <cell r="B279">
            <v>0.6185441318950301</v>
          </cell>
        </row>
        <row r="280">
          <cell r="B280">
            <v>0.38145586810496995</v>
          </cell>
        </row>
        <row r="281">
          <cell r="B281">
            <v>0.10032000000000001</v>
          </cell>
        </row>
        <row r="282">
          <cell r="B282">
            <v>0.12432302857082347</v>
          </cell>
        </row>
        <row r="283">
          <cell r="B283">
            <v>29226564</v>
          </cell>
        </row>
        <row r="284">
          <cell r="B284">
            <v>18024007.936490197</v>
          </cell>
        </row>
        <row r="285">
          <cell r="B285">
            <v>1293202.038532255</v>
          </cell>
        </row>
        <row r="286">
          <cell r="B286">
            <v>0</v>
          </cell>
        </row>
        <row r="287">
          <cell r="B287">
            <v>0</v>
          </cell>
        </row>
        <row r="288">
          <cell r="B288">
            <v>0</v>
          </cell>
        </row>
        <row r="289">
          <cell r="B289">
            <v>-596408.70406118943</v>
          </cell>
        </row>
        <row r="290">
          <cell r="B290">
            <v>0.10947609610063187</v>
          </cell>
        </row>
        <row r="291">
          <cell r="B291">
            <v>5.8987081503066682E-2</v>
          </cell>
        </row>
      </sheetData>
      <sheetData sheetId="35">
        <row r="3">
          <cell r="B3">
            <v>313868</v>
          </cell>
          <cell r="C3">
            <v>146240</v>
          </cell>
          <cell r="D3">
            <v>111369</v>
          </cell>
          <cell r="E3">
            <v>219527</v>
          </cell>
          <cell r="F3">
            <v>244029</v>
          </cell>
          <cell r="G3">
            <v>642554</v>
          </cell>
          <cell r="H3">
            <v>1677587</v>
          </cell>
        </row>
        <row r="4">
          <cell r="B4">
            <v>313868</v>
          </cell>
          <cell r="C4">
            <v>146240</v>
          </cell>
          <cell r="D4">
            <v>111369</v>
          </cell>
          <cell r="E4">
            <v>219527</v>
          </cell>
          <cell r="F4">
            <v>244029</v>
          </cell>
          <cell r="G4">
            <v>642554</v>
          </cell>
          <cell r="H4">
            <v>1677587</v>
          </cell>
        </row>
        <row r="5">
          <cell r="B5">
            <v>0</v>
          </cell>
          <cell r="C5">
            <v>0</v>
          </cell>
          <cell r="D5">
            <v>111369</v>
          </cell>
          <cell r="E5">
            <v>0</v>
          </cell>
          <cell r="F5">
            <v>0</v>
          </cell>
          <cell r="G5">
            <v>0</v>
          </cell>
        </row>
        <row r="6">
          <cell r="B6">
            <v>313868</v>
          </cell>
          <cell r="C6">
            <v>146240</v>
          </cell>
          <cell r="D6">
            <v>0</v>
          </cell>
          <cell r="E6">
            <v>219527</v>
          </cell>
          <cell r="F6">
            <v>244029</v>
          </cell>
          <cell r="G6">
            <v>642554</v>
          </cell>
        </row>
        <row r="7">
          <cell r="B7">
            <v>0</v>
          </cell>
          <cell r="C7">
            <v>0</v>
          </cell>
          <cell r="D7">
            <v>1566218</v>
          </cell>
          <cell r="E7">
            <v>0</v>
          </cell>
          <cell r="F7">
            <v>0</v>
          </cell>
          <cell r="G7">
            <v>0</v>
          </cell>
        </row>
        <row r="8">
          <cell r="B8">
            <v>269939</v>
          </cell>
          <cell r="C8">
            <v>97368</v>
          </cell>
          <cell r="D8">
            <v>88130</v>
          </cell>
          <cell r="E8">
            <v>222640</v>
          </cell>
          <cell r="F8">
            <v>272617</v>
          </cell>
          <cell r="G8">
            <v>711543</v>
          </cell>
          <cell r="H8">
            <v>1662237</v>
          </cell>
        </row>
        <row r="9">
          <cell r="B9">
            <v>269939</v>
          </cell>
          <cell r="C9">
            <v>97368</v>
          </cell>
          <cell r="D9">
            <v>88130</v>
          </cell>
          <cell r="E9">
            <v>222640</v>
          </cell>
          <cell r="F9">
            <v>272617</v>
          </cell>
          <cell r="G9">
            <v>711543</v>
          </cell>
          <cell r="H9">
            <v>1662237</v>
          </cell>
        </row>
        <row r="10">
          <cell r="B10">
            <v>0</v>
          </cell>
          <cell r="C10">
            <v>0</v>
          </cell>
          <cell r="D10">
            <v>0</v>
          </cell>
          <cell r="E10">
            <v>0</v>
          </cell>
          <cell r="F10">
            <v>0</v>
          </cell>
          <cell r="G10">
            <v>711543</v>
          </cell>
        </row>
        <row r="11">
          <cell r="B11">
            <v>269939</v>
          </cell>
          <cell r="C11">
            <v>97368</v>
          </cell>
          <cell r="D11">
            <v>88130</v>
          </cell>
          <cell r="E11">
            <v>222640</v>
          </cell>
          <cell r="F11">
            <v>272617</v>
          </cell>
          <cell r="G11">
            <v>0</v>
          </cell>
        </row>
        <row r="12">
          <cell r="B12">
            <v>0</v>
          </cell>
          <cell r="C12">
            <v>0</v>
          </cell>
          <cell r="D12">
            <v>0</v>
          </cell>
          <cell r="E12">
            <v>0</v>
          </cell>
          <cell r="F12">
            <v>0</v>
          </cell>
          <cell r="G12">
            <v>950694</v>
          </cell>
        </row>
        <row r="13">
          <cell r="B13">
            <v>3631.6657498275003</v>
          </cell>
          <cell r="C13">
            <v>350.7858962901563</v>
          </cell>
          <cell r="D13">
            <v>288.88250282718747</v>
          </cell>
          <cell r="E13">
            <v>27.237493123706251</v>
          </cell>
          <cell r="F13">
            <v>42.094307554818769</v>
          </cell>
          <cell r="G13">
            <v>37.967414657287499</v>
          </cell>
        </row>
        <row r="14">
          <cell r="B14">
            <v>3725.3886862499994</v>
          </cell>
          <cell r="C14">
            <v>359.83867992187504</v>
          </cell>
          <cell r="D14">
            <v>296.33773640624997</v>
          </cell>
          <cell r="E14">
            <v>27.940415146874997</v>
          </cell>
          <cell r="F14">
            <v>43.180641590625001</v>
          </cell>
          <cell r="G14">
            <v>38.947245356250001</v>
          </cell>
        </row>
        <row r="15">
          <cell r="B15">
            <v>3631.6657498275003</v>
          </cell>
          <cell r="C15">
            <v>350.7858962901563</v>
          </cell>
          <cell r="D15">
            <v>288.88250282718747</v>
          </cell>
          <cell r="E15">
            <v>27.237493123706251</v>
          </cell>
          <cell r="F15">
            <v>42.094307554818769</v>
          </cell>
          <cell r="G15">
            <v>37.967414657287499</v>
          </cell>
        </row>
        <row r="16">
          <cell r="B16">
            <v>3725.3886862499994</v>
          </cell>
          <cell r="C16">
            <v>359.83867992187504</v>
          </cell>
          <cell r="D16">
            <v>296.33773640624997</v>
          </cell>
          <cell r="E16">
            <v>27.940415146874997</v>
          </cell>
          <cell r="F16">
            <v>43.180641590625001</v>
          </cell>
          <cell r="G16">
            <v>38.947245356250001</v>
          </cell>
        </row>
        <row r="17">
          <cell r="B17">
            <v>3631.6657498275003</v>
          </cell>
          <cell r="C17">
            <v>350.7858962901563</v>
          </cell>
          <cell r="D17">
            <v>288.88250282718747</v>
          </cell>
          <cell r="E17">
            <v>27.237493123706251</v>
          </cell>
          <cell r="F17">
            <v>42.094307554818769</v>
          </cell>
          <cell r="G17">
            <v>37.967414657287499</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5530.0364826918758</v>
          </cell>
          <cell r="C23">
            <v>412.68928975312508</v>
          </cell>
          <cell r="D23">
            <v>433.32375424078123</v>
          </cell>
          <cell r="E23">
            <v>35.491278918768742</v>
          </cell>
          <cell r="F23">
            <v>49.522714770375003</v>
          </cell>
          <cell r="G23">
            <v>45.395821872843754</v>
          </cell>
        </row>
        <row r="24">
          <cell r="B24">
            <v>6285.5966250000001</v>
          </cell>
          <cell r="C24">
            <v>469.07437499999997</v>
          </cell>
          <cell r="D24">
            <v>492.52809374999998</v>
          </cell>
          <cell r="E24">
            <v>40.340396249999998</v>
          </cell>
          <cell r="F24">
            <v>56.288924999999992</v>
          </cell>
          <cell r="G24">
            <v>51.598181250000003</v>
          </cell>
        </row>
        <row r="25">
          <cell r="B25">
            <v>5530.0364826918758</v>
          </cell>
          <cell r="C25">
            <v>412.68928975312508</v>
          </cell>
          <cell r="D25">
            <v>433.32375424078123</v>
          </cell>
          <cell r="E25">
            <v>35.491278918768742</v>
          </cell>
          <cell r="F25">
            <v>49.522714770375003</v>
          </cell>
          <cell r="G25">
            <v>45.395821872843754</v>
          </cell>
        </row>
        <row r="26">
          <cell r="B26">
            <v>6285.5966250000001</v>
          </cell>
          <cell r="C26">
            <v>469.07437499999997</v>
          </cell>
          <cell r="D26">
            <v>492.52809374999998</v>
          </cell>
          <cell r="E26">
            <v>40.340396249999998</v>
          </cell>
          <cell r="F26">
            <v>56.288924999999992</v>
          </cell>
          <cell r="G26">
            <v>51.598181250000003</v>
          </cell>
        </row>
        <row r="27">
          <cell r="B27">
            <v>5530.0364826918758</v>
          </cell>
          <cell r="C27">
            <v>412.68928975312508</v>
          </cell>
          <cell r="D27">
            <v>433.32375424078123</v>
          </cell>
          <cell r="E27">
            <v>35.491278918768742</v>
          </cell>
          <cell r="F27">
            <v>49.522714770375003</v>
          </cell>
          <cell r="G27">
            <v>45.395821872843754</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57999920</v>
          </cell>
          <cell r="C33">
            <v>3420022.2</v>
          </cell>
          <cell r="D33">
            <v>3419985.2</v>
          </cell>
          <cell r="E33">
            <v>799999.2</v>
          </cell>
          <cell r="F33">
            <v>1299998.7</v>
          </cell>
          <cell r="G33">
            <v>5000000</v>
          </cell>
          <cell r="H33">
            <v>9346225</v>
          </cell>
        </row>
        <row r="34">
          <cell r="B34">
            <v>79000152</v>
          </cell>
          <cell r="C34">
            <v>3900005.4</v>
          </cell>
          <cell r="D34">
            <v>3899997.2</v>
          </cell>
          <cell r="E34">
            <v>1149998.8500000001</v>
          </cell>
          <cell r="F34">
            <v>1549998.45</v>
          </cell>
          <cell r="G34">
            <v>5000000</v>
          </cell>
          <cell r="H34">
            <v>10555798</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12.8</v>
          </cell>
          <cell r="D47">
            <v>6.5</v>
          </cell>
          <cell r="E47">
            <v>0.64</v>
          </cell>
          <cell r="F47">
            <v>0.76</v>
          </cell>
          <cell r="G47">
            <v>1</v>
          </cell>
        </row>
        <row r="48">
          <cell r="B48">
            <v>87</v>
          </cell>
          <cell r="C48">
            <v>13</v>
          </cell>
          <cell r="D48">
            <v>6.6</v>
          </cell>
          <cell r="E48">
            <v>0.65</v>
          </cell>
          <cell r="F48">
            <v>0.78</v>
          </cell>
          <cell r="G48">
            <v>1</v>
          </cell>
        </row>
        <row r="49">
          <cell r="B49">
            <v>88</v>
          </cell>
          <cell r="C49">
            <v>12.9</v>
          </cell>
          <cell r="D49">
            <v>6.8</v>
          </cell>
          <cell r="E49">
            <v>0.65</v>
          </cell>
          <cell r="F49">
            <v>0.77</v>
          </cell>
          <cell r="G49">
            <v>1</v>
          </cell>
        </row>
        <row r="50">
          <cell r="B50">
            <v>90</v>
          </cell>
          <cell r="C50">
            <v>13</v>
          </cell>
          <cell r="D50">
            <v>7.3</v>
          </cell>
          <cell r="E50">
            <v>0.63</v>
          </cell>
          <cell r="F50">
            <v>0.76</v>
          </cell>
          <cell r="G50">
            <v>1</v>
          </cell>
        </row>
        <row r="51">
          <cell r="B51">
            <v>10.045454545454557</v>
          </cell>
          <cell r="C51">
            <v>8.4341085271318015</v>
          </cell>
          <cell r="D51">
            <v>15.511764705882358</v>
          </cell>
          <cell r="E51">
            <v>4.2892307692307785</v>
          </cell>
          <cell r="F51">
            <v>6.2025974025974095</v>
          </cell>
          <cell r="G51">
            <v>7.6</v>
          </cell>
        </row>
        <row r="52">
          <cell r="B52">
            <v>12089981.914668888</v>
          </cell>
          <cell r="C52">
            <v>12795858.852325656</v>
          </cell>
          <cell r="D52">
            <v>11402211.408737704</v>
          </cell>
          <cell r="E52">
            <v>23693782.981413379</v>
          </cell>
          <cell r="F52">
            <v>10131607.700601399</v>
          </cell>
          <cell r="G52">
            <v>0</v>
          </cell>
          <cell r="H52">
            <v>0</v>
          </cell>
          <cell r="I52">
            <v>0</v>
          </cell>
          <cell r="J52">
            <v>0</v>
          </cell>
          <cell r="K52">
            <v>0</v>
          </cell>
        </row>
        <row r="53">
          <cell r="B53">
            <v>26244630</v>
          </cell>
          <cell r="C53">
            <v>27370244</v>
          </cell>
          <cell r="D53">
            <v>27410133</v>
          </cell>
          <cell r="E53">
            <v>27643317</v>
          </cell>
          <cell r="F53">
            <v>27072746</v>
          </cell>
          <cell r="G53">
            <v>0</v>
          </cell>
          <cell r="H53">
            <v>0</v>
          </cell>
          <cell r="I53">
            <v>0</v>
          </cell>
          <cell r="J53">
            <v>0</v>
          </cell>
          <cell r="K53">
            <v>0</v>
          </cell>
        </row>
        <row r="54">
          <cell r="B54">
            <v>966968</v>
          </cell>
          <cell r="C54">
            <v>2856382</v>
          </cell>
          <cell r="D54">
            <v>662932</v>
          </cell>
          <cell r="E54">
            <v>1220570</v>
          </cell>
          <cell r="F54">
            <v>724269</v>
          </cell>
          <cell r="G54">
            <v>0</v>
          </cell>
          <cell r="H54">
            <v>0</v>
          </cell>
          <cell r="I54">
            <v>0</v>
          </cell>
          <cell r="J54">
            <v>0</v>
          </cell>
          <cell r="K54">
            <v>0</v>
          </cell>
        </row>
        <row r="55">
          <cell r="B55">
            <v>928935</v>
          </cell>
          <cell r="C55">
            <v>2567956</v>
          </cell>
          <cell r="D55">
            <v>1081332</v>
          </cell>
          <cell r="E55">
            <v>1704224</v>
          </cell>
          <cell r="F55">
            <v>975731</v>
          </cell>
          <cell r="G55">
            <v>0</v>
          </cell>
          <cell r="H55">
            <v>0</v>
          </cell>
          <cell r="I55">
            <v>0</v>
          </cell>
          <cell r="J55">
            <v>0</v>
          </cell>
          <cell r="K55">
            <v>0</v>
          </cell>
        </row>
        <row r="56">
          <cell r="B56">
            <v>1895903</v>
          </cell>
          <cell r="C56">
            <v>5424338</v>
          </cell>
          <cell r="D56">
            <v>1744264</v>
          </cell>
          <cell r="E56">
            <v>2924794</v>
          </cell>
          <cell r="F56">
            <v>1700000</v>
          </cell>
          <cell r="G56">
            <v>0</v>
          </cell>
          <cell r="H56">
            <v>0</v>
          </cell>
          <cell r="I56">
            <v>0</v>
          </cell>
          <cell r="J56">
            <v>0</v>
          </cell>
          <cell r="K56">
            <v>0</v>
          </cell>
        </row>
        <row r="57">
          <cell r="B57">
            <v>3132264</v>
          </cell>
          <cell r="C57">
            <v>3211500</v>
          </cell>
          <cell r="D57">
            <v>3162696</v>
          </cell>
          <cell r="E57">
            <v>3250986</v>
          </cell>
          <cell r="F57">
            <v>3196252</v>
          </cell>
          <cell r="G57">
            <v>191748</v>
          </cell>
          <cell r="H57">
            <v>191748</v>
          </cell>
          <cell r="I57">
            <v>191748</v>
          </cell>
          <cell r="J57">
            <v>191748</v>
          </cell>
          <cell r="K57">
            <v>191748</v>
          </cell>
        </row>
        <row r="58">
          <cell r="B58">
            <v>5340489</v>
          </cell>
          <cell r="C58">
            <v>5207964</v>
          </cell>
          <cell r="D58">
            <v>5630377</v>
          </cell>
          <cell r="E58">
            <v>6169443</v>
          </cell>
          <cell r="F58">
            <v>4825197</v>
          </cell>
          <cell r="G58">
            <v>3576502</v>
          </cell>
          <cell r="H58">
            <v>2432021</v>
          </cell>
          <cell r="I58">
            <v>2288961</v>
          </cell>
          <cell r="J58">
            <v>3147320</v>
          </cell>
          <cell r="K58">
            <v>3433440</v>
          </cell>
        </row>
        <row r="59">
          <cell r="B59">
            <v>6938489</v>
          </cell>
          <cell r="C59">
            <v>7909836</v>
          </cell>
          <cell r="D59">
            <v>6731466</v>
          </cell>
          <cell r="E59">
            <v>6115375</v>
          </cell>
          <cell r="F59">
            <v>7104570</v>
          </cell>
          <cell r="G59">
            <v>2861200</v>
          </cell>
          <cell r="H59">
            <v>3433440</v>
          </cell>
          <cell r="I59">
            <v>3147320</v>
          </cell>
          <cell r="J59">
            <v>2288961</v>
          </cell>
          <cell r="K59">
            <v>2432021</v>
          </cell>
        </row>
        <row r="60">
          <cell r="B60">
            <v>12278978</v>
          </cell>
          <cell r="C60">
            <v>13117800</v>
          </cell>
          <cell r="D60">
            <v>12361843</v>
          </cell>
          <cell r="E60">
            <v>12284818</v>
          </cell>
          <cell r="F60">
            <v>11929767</v>
          </cell>
          <cell r="G60">
            <v>6437702</v>
          </cell>
          <cell r="H60">
            <v>5865461</v>
          </cell>
          <cell r="I60">
            <v>5436281</v>
          </cell>
          <cell r="J60">
            <v>5436281</v>
          </cell>
          <cell r="K60">
            <v>5865461</v>
          </cell>
        </row>
        <row r="61">
          <cell r="B61">
            <v>55641756.914668888</v>
          </cell>
          <cell r="C61">
            <v>61919740.852325656</v>
          </cell>
          <cell r="D61">
            <v>56081147.408737704</v>
          </cell>
          <cell r="E61">
            <v>69797697.981413379</v>
          </cell>
          <cell r="F61">
            <v>54030372.700601399</v>
          </cell>
          <cell r="G61">
            <v>0</v>
          </cell>
          <cell r="H61">
            <v>0</v>
          </cell>
          <cell r="I61">
            <v>0</v>
          </cell>
          <cell r="J61">
            <v>0</v>
          </cell>
          <cell r="K61">
            <v>0</v>
          </cell>
        </row>
        <row r="62">
          <cell r="B62">
            <v>7533609.863970588</v>
          </cell>
          <cell r="C62">
            <v>5999999.6654411759</v>
          </cell>
          <cell r="D62">
            <v>7731153.0477941176</v>
          </cell>
          <cell r="E62">
            <v>6000000.1470588241</v>
          </cell>
          <cell r="F62">
            <v>7160531.0147058824</v>
          </cell>
          <cell r="G62">
            <v>0</v>
          </cell>
          <cell r="H62">
            <v>0</v>
          </cell>
          <cell r="I62">
            <v>0</v>
          </cell>
          <cell r="J62">
            <v>0</v>
          </cell>
          <cell r="K62">
            <v>0</v>
          </cell>
        </row>
        <row r="63">
          <cell r="B63">
            <v>-223089</v>
          </cell>
          <cell r="C63">
            <v>686705</v>
          </cell>
          <cell r="D63">
            <v>135267</v>
          </cell>
          <cell r="E63">
            <v>1025217</v>
          </cell>
          <cell r="F63">
            <v>86526</v>
          </cell>
          <cell r="G63">
            <v>-3236271</v>
          </cell>
          <cell r="H63">
            <v>-2821933</v>
          </cell>
          <cell r="I63">
            <v>-2129547</v>
          </cell>
          <cell r="J63">
            <v>-1975438</v>
          </cell>
          <cell r="K63">
            <v>-2543604</v>
          </cell>
        </row>
        <row r="64">
          <cell r="B64">
            <v>30337173</v>
          </cell>
          <cell r="C64">
            <v>34779308</v>
          </cell>
          <cell r="D64">
            <v>31933169</v>
          </cell>
          <cell r="E64">
            <v>31892724</v>
          </cell>
          <cell r="F64">
            <v>30696618</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16994063.050698303</v>
          </cell>
          <cell r="C66">
            <v>19453728.186884481</v>
          </cell>
          <cell r="D66">
            <v>15281558.360943589</v>
          </cell>
          <cell r="E66">
            <v>29879756.83435455</v>
          </cell>
          <cell r="F66">
            <v>15086697.685895521</v>
          </cell>
          <cell r="G66">
            <v>14239422</v>
          </cell>
          <cell r="H66">
            <v>15043719</v>
          </cell>
          <cell r="I66">
            <v>16387755</v>
          </cell>
          <cell r="J66">
            <v>16687922</v>
          </cell>
          <cell r="K66">
            <v>15584004</v>
          </cell>
        </row>
        <row r="67">
          <cell r="B67">
            <v>55641756.914668888</v>
          </cell>
          <cell r="C67">
            <v>61919740.852325656</v>
          </cell>
          <cell r="D67">
            <v>56081147.408737704</v>
          </cell>
          <cell r="E67">
            <v>69797697.981413379</v>
          </cell>
          <cell r="F67">
            <v>54030372.700601399</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31288248.897269908</v>
          </cell>
          <cell r="C69">
            <v>32519133.465497609</v>
          </cell>
          <cell r="D69">
            <v>32728270.852039184</v>
          </cell>
          <cell r="E69">
            <v>32796233.556144238</v>
          </cell>
          <cell r="F69">
            <v>32266434.487410996</v>
          </cell>
          <cell r="G69">
            <v>0</v>
          </cell>
          <cell r="H69">
            <v>0</v>
          </cell>
          <cell r="I69">
            <v>0</v>
          </cell>
          <cell r="J69">
            <v>0</v>
          </cell>
          <cell r="K69">
            <v>0</v>
          </cell>
        </row>
        <row r="70">
          <cell r="B70">
            <v>-29944.885791894048</v>
          </cell>
          <cell r="C70">
            <v>1333017.0466957614</v>
          </cell>
          <cell r="D70">
            <v>262576.33212310076</v>
          </cell>
          <cell r="E70">
            <v>1990127.2376941852</v>
          </cell>
          <cell r="F70">
            <v>167962.80924547836</v>
          </cell>
          <cell r="G70">
            <v>-72878</v>
          </cell>
          <cell r="H70">
            <v>-68097</v>
          </cell>
          <cell r="I70">
            <v>-64511</v>
          </cell>
          <cell r="J70">
            <v>-64511</v>
          </cell>
          <cell r="K70">
            <v>-68097</v>
          </cell>
        </row>
        <row r="71">
          <cell r="B71">
            <v>1.062309585149716</v>
          </cell>
          <cell r="C71">
            <v>0.92691320578448488</v>
          </cell>
          <cell r="D71">
            <v>1.0779222779783602</v>
          </cell>
          <cell r="E71">
            <v>0.92883683063194178</v>
          </cell>
          <cell r="F71">
            <v>1.0040181004554971</v>
          </cell>
          <cell r="G71">
            <v>0</v>
          </cell>
          <cell r="H71">
            <v>0</v>
          </cell>
          <cell r="I71">
            <v>0</v>
          </cell>
          <cell r="J71">
            <v>0</v>
          </cell>
          <cell r="K71">
            <v>0</v>
          </cell>
        </row>
        <row r="72">
          <cell r="B72">
            <v>0.99093562606552832</v>
          </cell>
          <cell r="C72">
            <v>0.99696218122134528</v>
          </cell>
          <cell r="D72">
            <v>0.98997825413079987</v>
          </cell>
          <cell r="E72">
            <v>0.99806903718392159</v>
          </cell>
          <cell r="F72">
            <v>1.0240549013984059</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45000</v>
          </cell>
        </row>
        <row r="80">
          <cell r="B80">
            <v>45000</v>
          </cell>
        </row>
        <row r="81">
          <cell r="B81">
            <v>0</v>
          </cell>
        </row>
        <row r="82">
          <cell r="B82">
            <v>0</v>
          </cell>
        </row>
        <row r="83">
          <cell r="B83">
            <v>0</v>
          </cell>
        </row>
        <row r="84">
          <cell r="B84">
            <v>0</v>
          </cell>
        </row>
        <row r="85">
          <cell r="B85">
            <v>56791</v>
          </cell>
        </row>
        <row r="86">
          <cell r="B86">
            <v>24190</v>
          </cell>
        </row>
        <row r="87">
          <cell r="B87">
            <v>18422</v>
          </cell>
        </row>
        <row r="88">
          <cell r="B88">
            <v>49342</v>
          </cell>
        </row>
        <row r="89">
          <cell r="B89">
            <v>50885</v>
          </cell>
        </row>
        <row r="90">
          <cell r="B90">
            <v>128405</v>
          </cell>
        </row>
        <row r="91">
          <cell r="B91">
            <v>56791</v>
          </cell>
        </row>
        <row r="92">
          <cell r="B92">
            <v>24190</v>
          </cell>
        </row>
        <row r="93">
          <cell r="B93">
            <v>18422</v>
          </cell>
        </row>
        <row r="94">
          <cell r="B94">
            <v>49342</v>
          </cell>
        </row>
        <row r="95">
          <cell r="B95">
            <v>50885</v>
          </cell>
        </row>
        <row r="96">
          <cell r="B96">
            <v>128405</v>
          </cell>
        </row>
        <row r="97">
          <cell r="B97">
            <v>0</v>
          </cell>
        </row>
        <row r="98">
          <cell r="B98">
            <v>0</v>
          </cell>
        </row>
        <row r="99">
          <cell r="B99">
            <v>0</v>
          </cell>
        </row>
        <row r="100">
          <cell r="B100">
            <v>0</v>
          </cell>
        </row>
        <row r="101">
          <cell r="B101">
            <v>0</v>
          </cell>
        </row>
        <row r="102">
          <cell r="B102">
            <v>0</v>
          </cell>
        </row>
        <row r="103">
          <cell r="B103">
            <v>206245929.59845358</v>
          </cell>
        </row>
        <row r="104">
          <cell r="B104">
            <v>8485510.8312588818</v>
          </cell>
        </row>
        <row r="105">
          <cell r="B105">
            <v>5321793.4670824483</v>
          </cell>
        </row>
        <row r="106">
          <cell r="B106">
            <v>1343952.3857099139</v>
          </cell>
        </row>
        <row r="107">
          <cell r="B107">
            <v>2141968.839926953</v>
          </cell>
        </row>
        <row r="108">
          <cell r="B108">
            <v>4875205.8790690014</v>
          </cell>
        </row>
        <row r="109">
          <cell r="B109">
            <v>1704.458162947818</v>
          </cell>
        </row>
        <row r="110">
          <cell r="B110">
            <v>265.33807161394151</v>
          </cell>
        </row>
        <row r="111">
          <cell r="B111">
            <v>131.70813077324047</v>
          </cell>
        </row>
        <row r="112">
          <cell r="B112">
            <v>12.979747794500927</v>
          </cell>
        </row>
        <row r="113">
          <cell r="B113">
            <v>15.376008925793405</v>
          </cell>
        </row>
        <row r="114">
          <cell r="B114">
            <v>19.968842760770656</v>
          </cell>
        </row>
        <row r="115">
          <cell r="B115">
            <v>9999968</v>
          </cell>
        </row>
        <row r="116">
          <cell r="B116">
            <v>500004</v>
          </cell>
        </row>
        <row r="117">
          <cell r="B117">
            <v>499997.2</v>
          </cell>
        </row>
        <row r="118">
          <cell r="B118">
            <v>199999.8</v>
          </cell>
        </row>
        <row r="119">
          <cell r="B119">
            <v>299999.7</v>
          </cell>
        </row>
        <row r="120">
          <cell r="B120">
            <v>1000000</v>
          </cell>
        </row>
        <row r="121">
          <cell r="B121">
            <v>18562133.66386082</v>
          </cell>
        </row>
        <row r="122">
          <cell r="B122">
            <v>585500.24735686276</v>
          </cell>
        </row>
        <row r="123">
          <cell r="B123">
            <v>0</v>
          </cell>
        </row>
        <row r="124">
          <cell r="B124">
            <v>154554.52435664009</v>
          </cell>
        </row>
        <row r="125">
          <cell r="B125">
            <v>246326.41659159961</v>
          </cell>
        </row>
        <row r="126">
          <cell r="B126">
            <v>280324.33804646757</v>
          </cell>
        </row>
        <row r="127">
          <cell r="B127">
            <v>52812</v>
          </cell>
        </row>
        <row r="128">
          <cell r="B128">
            <v>15909</v>
          </cell>
        </row>
        <row r="129">
          <cell r="B129">
            <v>14399</v>
          </cell>
        </row>
        <row r="130">
          <cell r="B130">
            <v>49418</v>
          </cell>
        </row>
        <row r="131">
          <cell r="B131">
            <v>59855</v>
          </cell>
        </row>
        <row r="132">
          <cell r="B132">
            <v>142884</v>
          </cell>
        </row>
        <row r="133">
          <cell r="B133">
            <v>52812</v>
          </cell>
        </row>
        <row r="134">
          <cell r="B134">
            <v>15909</v>
          </cell>
        </row>
        <row r="135">
          <cell r="B135">
            <v>14399</v>
          </cell>
        </row>
        <row r="136">
          <cell r="B136">
            <v>49418</v>
          </cell>
        </row>
        <row r="137">
          <cell r="B137">
            <v>59855</v>
          </cell>
        </row>
        <row r="138">
          <cell r="B138">
            <v>142884</v>
          </cell>
        </row>
        <row r="139">
          <cell r="B139">
            <v>0</v>
          </cell>
        </row>
        <row r="140">
          <cell r="B140">
            <v>0</v>
          </cell>
        </row>
        <row r="141">
          <cell r="B141">
            <v>0</v>
          </cell>
        </row>
        <row r="142">
          <cell r="B142">
            <v>0</v>
          </cell>
        </row>
        <row r="143">
          <cell r="B143">
            <v>0</v>
          </cell>
        </row>
        <row r="144">
          <cell r="B144">
            <v>0</v>
          </cell>
        </row>
        <row r="145">
          <cell r="B145">
            <v>292052286.72392339</v>
          </cell>
        </row>
        <row r="146">
          <cell r="B146">
            <v>6565473.9106824677</v>
          </cell>
        </row>
        <row r="147">
          <cell r="B147">
            <v>6239428.7373130089</v>
          </cell>
        </row>
        <row r="148">
          <cell r="B148">
            <v>1753908.0216077138</v>
          </cell>
        </row>
        <row r="149">
          <cell r="B149">
            <v>2964182.0925807958</v>
          </cell>
        </row>
        <row r="150">
          <cell r="B150">
            <v>6486336.6124794073</v>
          </cell>
        </row>
        <row r="151">
          <cell r="B151">
            <v>2525.4417833397392</v>
          </cell>
        </row>
        <row r="152">
          <cell r="B152">
            <v>362.46680687593914</v>
          </cell>
        </row>
        <row r="153">
          <cell r="B153">
            <v>195.14777416716169</v>
          </cell>
        </row>
        <row r="154">
          <cell r="B154">
            <v>18.458831354213984</v>
          </cell>
        </row>
        <row r="155">
          <cell r="B155">
            <v>21.866615604222719</v>
          </cell>
        </row>
        <row r="156">
          <cell r="B156">
            <v>28.098202083406132</v>
          </cell>
        </row>
        <row r="157">
          <cell r="B157">
            <v>15000040</v>
          </cell>
        </row>
        <row r="158">
          <cell r="B158">
            <v>500004</v>
          </cell>
        </row>
        <row r="159">
          <cell r="B159">
            <v>499997.2</v>
          </cell>
        </row>
        <row r="160">
          <cell r="B160">
            <v>249999.75</v>
          </cell>
        </row>
        <row r="161">
          <cell r="B161">
            <v>349999.65</v>
          </cell>
        </row>
        <row r="162">
          <cell r="B162">
            <v>1000000</v>
          </cell>
        </row>
        <row r="163">
          <cell r="B163">
            <v>26284705.805153105</v>
          </cell>
        </row>
        <row r="164">
          <cell r="B164">
            <v>0</v>
          </cell>
        </row>
        <row r="165">
          <cell r="B165">
            <v>574027.44383279688</v>
          </cell>
        </row>
        <row r="166">
          <cell r="B166">
            <v>201699.42248488709</v>
          </cell>
        </row>
        <row r="167">
          <cell r="B167">
            <v>340880.94064679154</v>
          </cell>
        </row>
        <row r="168">
          <cell r="B168">
            <v>0</v>
          </cell>
        </row>
        <row r="169">
          <cell r="B169">
            <v>3</v>
          </cell>
        </row>
        <row r="170">
          <cell r="B170">
            <v>6</v>
          </cell>
        </row>
        <row r="171">
          <cell r="B171">
            <v>338006</v>
          </cell>
        </row>
        <row r="172">
          <cell r="B172">
            <v>8577428.0499999989</v>
          </cell>
        </row>
        <row r="173">
          <cell r="B173">
            <v>32679666.099999998</v>
          </cell>
        </row>
        <row r="174">
          <cell r="B174">
            <v>338006</v>
          </cell>
        </row>
        <row r="175">
          <cell r="B175">
            <v>8577428.0499999989</v>
          </cell>
        </row>
        <row r="176">
          <cell r="B176">
            <v>32679666.099999998</v>
          </cell>
        </row>
        <row r="177">
          <cell r="B177">
            <v>333781</v>
          </cell>
        </row>
        <row r="178">
          <cell r="B178">
            <v>8431084.6580882352</v>
          </cell>
        </row>
        <row r="179">
          <cell r="B179">
            <v>31924083.099999994</v>
          </cell>
        </row>
        <row r="180">
          <cell r="B180">
            <v>337790</v>
          </cell>
        </row>
        <row r="181">
          <cell r="B181">
            <v>1916282</v>
          </cell>
        </row>
        <row r="182">
          <cell r="B182">
            <v>7083718</v>
          </cell>
        </row>
        <row r="183">
          <cell r="B183">
            <v>351316</v>
          </cell>
        </row>
        <row r="184">
          <cell r="B184">
            <v>1916282</v>
          </cell>
        </row>
        <row r="185">
          <cell r="B185">
            <v>7366735</v>
          </cell>
        </row>
        <row r="186">
          <cell r="B186">
            <v>346924</v>
          </cell>
        </row>
        <row r="187">
          <cell r="B187">
            <v>1907498</v>
          </cell>
        </row>
        <row r="188">
          <cell r="B188">
            <v>7303463</v>
          </cell>
        </row>
        <row r="189">
          <cell r="B189">
            <v>0</v>
          </cell>
        </row>
        <row r="190">
          <cell r="B190">
            <v>0</v>
          </cell>
        </row>
        <row r="191">
          <cell r="B191">
            <v>0</v>
          </cell>
        </row>
        <row r="192">
          <cell r="B192">
            <v>53870</v>
          </cell>
        </row>
        <row r="193">
          <cell r="B193">
            <v>6575382.3999999994</v>
          </cell>
        </row>
        <row r="194">
          <cell r="B194">
            <v>122.06024197795304</v>
          </cell>
        </row>
        <row r="195">
          <cell r="B195">
            <v>0</v>
          </cell>
        </row>
        <row r="196">
          <cell r="B196">
            <v>0</v>
          </cell>
        </row>
        <row r="197">
          <cell r="B197">
            <v>0</v>
          </cell>
        </row>
        <row r="198">
          <cell r="B198">
            <v>0</v>
          </cell>
        </row>
        <row r="199">
          <cell r="B199">
            <v>0</v>
          </cell>
        </row>
        <row r="200">
          <cell r="B200">
            <v>0</v>
          </cell>
        </row>
        <row r="201">
          <cell r="B201">
            <v>34865</v>
          </cell>
        </row>
        <row r="202">
          <cell r="B202">
            <v>928935</v>
          </cell>
        </row>
        <row r="203">
          <cell r="B203">
            <v>26.643772758222564</v>
          </cell>
        </row>
        <row r="204">
          <cell r="B204">
            <v>0</v>
          </cell>
        </row>
        <row r="205">
          <cell r="B205">
            <v>0</v>
          </cell>
        </row>
        <row r="206">
          <cell r="B206">
            <v>0</v>
          </cell>
        </row>
        <row r="207">
          <cell r="B207">
            <v>164856</v>
          </cell>
        </row>
        <row r="208">
          <cell r="B208">
            <v>307731</v>
          </cell>
        </row>
        <row r="209">
          <cell r="B209">
            <v>0</v>
          </cell>
        </row>
        <row r="210">
          <cell r="B210">
            <v>0</v>
          </cell>
        </row>
        <row r="211">
          <cell r="B211">
            <v>637302.9</v>
          </cell>
        </row>
        <row r="212">
          <cell r="B212">
            <v>1044088</v>
          </cell>
        </row>
        <row r="213">
          <cell r="B213">
            <v>31288248.897269908</v>
          </cell>
        </row>
        <row r="214">
          <cell r="B214">
            <v>286440</v>
          </cell>
        </row>
        <row r="215">
          <cell r="B215">
            <v>0</v>
          </cell>
        </row>
        <row r="216">
          <cell r="B216">
            <v>31574688.897269908</v>
          </cell>
        </row>
        <row r="217">
          <cell r="B217">
            <v>14895825</v>
          </cell>
        </row>
        <row r="218">
          <cell r="B218">
            <v>1109889.8999999999</v>
          </cell>
        </row>
        <row r="219">
          <cell r="B219">
            <v>4045131</v>
          </cell>
        </row>
        <row r="220">
          <cell r="B220">
            <v>188735</v>
          </cell>
        </row>
        <row r="221">
          <cell r="B221">
            <v>5200000</v>
          </cell>
        </row>
        <row r="222">
          <cell r="B222">
            <v>1110609</v>
          </cell>
        </row>
        <row r="223">
          <cell r="B223">
            <v>155430</v>
          </cell>
        </row>
        <row r="224">
          <cell r="B224">
            <v>0</v>
          </cell>
        </row>
        <row r="225">
          <cell r="B225">
            <v>0</v>
          </cell>
        </row>
        <row r="226">
          <cell r="B226">
            <v>2300000</v>
          </cell>
        </row>
        <row r="227">
          <cell r="B227">
            <v>160000</v>
          </cell>
        </row>
        <row r="228">
          <cell r="B228">
            <v>0</v>
          </cell>
        </row>
        <row r="229">
          <cell r="B229">
            <v>223998</v>
          </cell>
        </row>
        <row r="230">
          <cell r="B230">
            <v>2230440.8830618057</v>
          </cell>
        </row>
        <row r="231">
          <cell r="B231">
            <v>31620058.783061802</v>
          </cell>
        </row>
        <row r="232">
          <cell r="B232">
            <v>-45369.885791894048</v>
          </cell>
        </row>
        <row r="233">
          <cell r="B233">
            <v>-15425</v>
          </cell>
        </row>
        <row r="234">
          <cell r="B234">
            <v>-29944.885791894048</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35988126</v>
          </cell>
        </row>
        <row r="244">
          <cell r="B244">
            <v>5650953</v>
          </cell>
        </row>
        <row r="245">
          <cell r="B245">
            <v>55000</v>
          </cell>
        </row>
        <row r="246">
          <cell r="B246">
            <v>0</v>
          </cell>
        </row>
        <row r="247">
          <cell r="B247">
            <v>4.5999999999999996</v>
          </cell>
        </row>
        <row r="248">
          <cell r="B248">
            <v>4.5999999999999996</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13.101890366716949</v>
          </cell>
        </row>
        <row r="261">
          <cell r="B261">
            <v>21.052054628679482</v>
          </cell>
        </row>
        <row r="262">
          <cell r="B262">
            <v>88</v>
          </cell>
        </row>
        <row r="263">
          <cell r="B263">
            <v>90</v>
          </cell>
        </row>
        <row r="264">
          <cell r="B264">
            <v>333781</v>
          </cell>
        </row>
        <row r="265">
          <cell r="B265">
            <v>346924</v>
          </cell>
        </row>
        <row r="266">
          <cell r="B266">
            <v>3</v>
          </cell>
        </row>
        <row r="267">
          <cell r="B267">
            <v>6</v>
          </cell>
        </row>
        <row r="268">
          <cell r="B268">
            <v>801074.4</v>
          </cell>
        </row>
        <row r="269">
          <cell r="B269">
            <v>1040772</v>
          </cell>
        </row>
        <row r="270">
          <cell r="B270">
            <v>-225387.15964935161</v>
          </cell>
        </row>
        <row r="271">
          <cell r="B271">
            <v>0.75590991274353725</v>
          </cell>
        </row>
        <row r="272">
          <cell r="B272">
            <v>0.85215760617123826</v>
          </cell>
        </row>
        <row r="273">
          <cell r="B273">
            <v>0.79041684715256433</v>
          </cell>
        </row>
        <row r="274">
          <cell r="B274">
            <v>0.57773612674999031</v>
          </cell>
        </row>
        <row r="275">
          <cell r="B275">
            <v>0.81025242498628036</v>
          </cell>
        </row>
        <row r="276">
          <cell r="B276">
            <v>0.59688305143650955</v>
          </cell>
        </row>
        <row r="277">
          <cell r="B277">
            <v>1099085.114208106</v>
          </cell>
        </row>
        <row r="278">
          <cell r="B278">
            <v>1.6859545792701163</v>
          </cell>
        </row>
        <row r="279">
          <cell r="B279">
            <v>0.62769288515975541</v>
          </cell>
        </row>
        <row r="280">
          <cell r="B280">
            <v>0.37230711484024459</v>
          </cell>
        </row>
        <row r="281">
          <cell r="B281">
            <v>0.10032000000000001</v>
          </cell>
        </row>
        <row r="282">
          <cell r="B282">
            <v>0.12528931868905174</v>
          </cell>
        </row>
        <row r="283">
          <cell r="B283">
            <v>30337173</v>
          </cell>
        </row>
        <row r="284">
          <cell r="B284">
            <v>17994063.050698303</v>
          </cell>
        </row>
        <row r="285">
          <cell r="B285">
            <v>1324472.2738574576</v>
          </cell>
        </row>
        <row r="286">
          <cell r="B286">
            <v>0</v>
          </cell>
        </row>
        <row r="287">
          <cell r="B287">
            <v>0</v>
          </cell>
        </row>
        <row r="288">
          <cell r="B288">
            <v>0</v>
          </cell>
        </row>
        <row r="289">
          <cell r="B289">
            <v>-225387.15964935161</v>
          </cell>
        </row>
        <row r="290">
          <cell r="B290">
            <v>0.10961625500064745</v>
          </cell>
        </row>
        <row r="291">
          <cell r="B291">
            <v>9.0962715131489055E-2</v>
          </cell>
        </row>
      </sheetData>
      <sheetData sheetId="36">
        <row r="3">
          <cell r="B3">
            <v>312586</v>
          </cell>
          <cell r="C3">
            <v>144285</v>
          </cell>
          <cell r="D3">
            <v>114287</v>
          </cell>
          <cell r="E3">
            <v>212847</v>
          </cell>
          <cell r="F3">
            <v>237660</v>
          </cell>
          <cell r="G3">
            <v>643139</v>
          </cell>
          <cell r="H3">
            <v>1664804</v>
          </cell>
        </row>
        <row r="4">
          <cell r="B4">
            <v>312586</v>
          </cell>
          <cell r="C4">
            <v>144285</v>
          </cell>
          <cell r="D4">
            <v>114287</v>
          </cell>
          <cell r="E4">
            <v>212847</v>
          </cell>
          <cell r="F4">
            <v>237660</v>
          </cell>
          <cell r="G4">
            <v>643139</v>
          </cell>
          <cell r="H4">
            <v>1664804</v>
          </cell>
        </row>
        <row r="5">
          <cell r="B5">
            <v>0</v>
          </cell>
          <cell r="C5">
            <v>0</v>
          </cell>
          <cell r="D5">
            <v>114287</v>
          </cell>
          <cell r="E5">
            <v>0</v>
          </cell>
          <cell r="F5">
            <v>0</v>
          </cell>
          <cell r="G5">
            <v>0</v>
          </cell>
        </row>
        <row r="6">
          <cell r="B6">
            <v>312586</v>
          </cell>
          <cell r="C6">
            <v>144285</v>
          </cell>
          <cell r="D6">
            <v>0</v>
          </cell>
          <cell r="E6">
            <v>212847</v>
          </cell>
          <cell r="F6">
            <v>237660</v>
          </cell>
          <cell r="G6">
            <v>643139</v>
          </cell>
        </row>
        <row r="7">
          <cell r="B7">
            <v>0</v>
          </cell>
          <cell r="C7">
            <v>0</v>
          </cell>
          <cell r="D7">
            <v>1550517</v>
          </cell>
          <cell r="E7">
            <v>0</v>
          </cell>
          <cell r="F7">
            <v>0</v>
          </cell>
          <cell r="G7">
            <v>0</v>
          </cell>
        </row>
        <row r="8">
          <cell r="B8">
            <v>275296</v>
          </cell>
          <cell r="C8">
            <v>111885</v>
          </cell>
          <cell r="D8">
            <v>93622</v>
          </cell>
          <cell r="E8">
            <v>221301</v>
          </cell>
          <cell r="F8">
            <v>272080</v>
          </cell>
          <cell r="G8">
            <v>686605</v>
          </cell>
          <cell r="H8">
            <v>1660789</v>
          </cell>
        </row>
        <row r="9">
          <cell r="B9">
            <v>275296</v>
          </cell>
          <cell r="C9">
            <v>111885</v>
          </cell>
          <cell r="D9">
            <v>93622</v>
          </cell>
          <cell r="E9">
            <v>221301</v>
          </cell>
          <cell r="F9">
            <v>272080</v>
          </cell>
          <cell r="G9">
            <v>686605</v>
          </cell>
          <cell r="H9">
            <v>1660789</v>
          </cell>
        </row>
        <row r="10">
          <cell r="B10">
            <v>0</v>
          </cell>
          <cell r="C10">
            <v>0</v>
          </cell>
          <cell r="D10">
            <v>0</v>
          </cell>
          <cell r="E10">
            <v>0</v>
          </cell>
          <cell r="F10">
            <v>0</v>
          </cell>
          <cell r="G10">
            <v>686605</v>
          </cell>
        </row>
        <row r="11">
          <cell r="B11">
            <v>275296</v>
          </cell>
          <cell r="C11">
            <v>111885</v>
          </cell>
          <cell r="D11">
            <v>93622</v>
          </cell>
          <cell r="E11">
            <v>221301</v>
          </cell>
          <cell r="F11">
            <v>272080</v>
          </cell>
          <cell r="G11">
            <v>0</v>
          </cell>
        </row>
        <row r="12">
          <cell r="B12">
            <v>0</v>
          </cell>
          <cell r="C12">
            <v>0</v>
          </cell>
          <cell r="D12">
            <v>0</v>
          </cell>
          <cell r="E12">
            <v>0</v>
          </cell>
          <cell r="F12">
            <v>0</v>
          </cell>
          <cell r="G12">
            <v>974184</v>
          </cell>
        </row>
        <row r="13">
          <cell r="B13">
            <v>3813.2490373188753</v>
          </cell>
          <cell r="C13">
            <v>368.32519110466416</v>
          </cell>
          <cell r="D13">
            <v>303.32662796854686</v>
          </cell>
          <cell r="E13">
            <v>28.599367779891566</v>
          </cell>
          <cell r="F13">
            <v>44.199022932559707</v>
          </cell>
          <cell r="G13">
            <v>39.865785390151878</v>
          </cell>
        </row>
        <row r="14">
          <cell r="B14">
            <v>3725.3886862499994</v>
          </cell>
          <cell r="C14">
            <v>359.83867992187504</v>
          </cell>
          <cell r="D14">
            <v>296.33773640624997</v>
          </cell>
          <cell r="E14">
            <v>27.940415146874997</v>
          </cell>
          <cell r="F14">
            <v>43.180641590625001</v>
          </cell>
          <cell r="G14">
            <v>38.947245356250001</v>
          </cell>
        </row>
        <row r="15">
          <cell r="B15">
            <v>3813.2490373188753</v>
          </cell>
          <cell r="C15">
            <v>368.32519110466416</v>
          </cell>
          <cell r="D15">
            <v>303.32662796854686</v>
          </cell>
          <cell r="E15">
            <v>28.599367779891566</v>
          </cell>
          <cell r="F15">
            <v>44.199022932559707</v>
          </cell>
          <cell r="G15">
            <v>39.865785390151878</v>
          </cell>
        </row>
        <row r="16">
          <cell r="B16">
            <v>3725.3886862499994</v>
          </cell>
          <cell r="C16">
            <v>359.83867992187504</v>
          </cell>
          <cell r="D16">
            <v>296.33773640624997</v>
          </cell>
          <cell r="E16">
            <v>27.940415146874997</v>
          </cell>
          <cell r="F16">
            <v>43.180641590625001</v>
          </cell>
          <cell r="G16">
            <v>38.947245356250001</v>
          </cell>
        </row>
        <row r="17">
          <cell r="B17">
            <v>3813.2490373188753</v>
          </cell>
          <cell r="C17">
            <v>368.32519110466416</v>
          </cell>
          <cell r="D17">
            <v>303.32662796854686</v>
          </cell>
          <cell r="E17">
            <v>28.599367779891566</v>
          </cell>
          <cell r="F17">
            <v>44.199022932559707</v>
          </cell>
          <cell r="G17">
            <v>39.865785390151878</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5861.8386716533887</v>
          </cell>
          <cell r="C23">
            <v>437.4506471383126</v>
          </cell>
          <cell r="D23">
            <v>459.32317949522815</v>
          </cell>
          <cell r="E23">
            <v>37.620755653894868</v>
          </cell>
          <cell r="F23">
            <v>52.494077656597511</v>
          </cell>
          <cell r="G23">
            <v>51.006745456327252</v>
          </cell>
        </row>
        <row r="24">
          <cell r="B24">
            <v>6285.5966250000001</v>
          </cell>
          <cell r="C24">
            <v>469.07437499999997</v>
          </cell>
          <cell r="D24">
            <v>492.52809374999993</v>
          </cell>
          <cell r="E24">
            <v>40.340396250000005</v>
          </cell>
          <cell r="F24">
            <v>56.288924999999992</v>
          </cell>
          <cell r="G24">
            <v>51.598181250000003</v>
          </cell>
        </row>
        <row r="25">
          <cell r="B25">
            <v>5861.8386716533887</v>
          </cell>
          <cell r="C25">
            <v>437.4506471383126</v>
          </cell>
          <cell r="D25">
            <v>459.32317949522815</v>
          </cell>
          <cell r="E25">
            <v>37.620755653894868</v>
          </cell>
          <cell r="F25">
            <v>52.494077656597511</v>
          </cell>
          <cell r="G25">
            <v>51.006745456327252</v>
          </cell>
        </row>
        <row r="26">
          <cell r="B26">
            <v>6285.5966250000001</v>
          </cell>
          <cell r="C26">
            <v>469.07437499999997</v>
          </cell>
          <cell r="D26">
            <v>492.52809374999993</v>
          </cell>
          <cell r="E26">
            <v>40.340396250000005</v>
          </cell>
          <cell r="F26">
            <v>56.288924999999992</v>
          </cell>
          <cell r="G26">
            <v>51.598181250000003</v>
          </cell>
        </row>
        <row r="27">
          <cell r="B27">
            <v>5861.8386716533887</v>
          </cell>
          <cell r="C27">
            <v>437.4506471383126</v>
          </cell>
          <cell r="D27">
            <v>459.32317949522815</v>
          </cell>
          <cell r="E27">
            <v>37.620755653894868</v>
          </cell>
          <cell r="F27">
            <v>52.494077656597511</v>
          </cell>
          <cell r="G27">
            <v>51.006745456327252</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57999920</v>
          </cell>
          <cell r="C33">
            <v>3420008.4</v>
          </cell>
          <cell r="D33">
            <v>3420011</v>
          </cell>
          <cell r="E33">
            <v>799999.2</v>
          </cell>
          <cell r="F33">
            <v>1300000.5</v>
          </cell>
          <cell r="G33">
            <v>5000000</v>
          </cell>
          <cell r="H33">
            <v>9420129</v>
          </cell>
        </row>
        <row r="34">
          <cell r="B34">
            <v>79000152</v>
          </cell>
          <cell r="C34">
            <v>3899992.2</v>
          </cell>
          <cell r="D34">
            <v>3900015</v>
          </cell>
          <cell r="E34">
            <v>1149998.8500000001</v>
          </cell>
          <cell r="F34">
            <v>1550000.25</v>
          </cell>
          <cell r="G34">
            <v>5000000</v>
          </cell>
          <cell r="H34">
            <v>10654022</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12.9</v>
          </cell>
          <cell r="D47">
            <v>6.8</v>
          </cell>
          <cell r="E47">
            <v>0.65</v>
          </cell>
          <cell r="F47">
            <v>0.77</v>
          </cell>
          <cell r="G47">
            <v>1</v>
          </cell>
        </row>
        <row r="48">
          <cell r="B48">
            <v>90</v>
          </cell>
          <cell r="C48">
            <v>13</v>
          </cell>
          <cell r="D48">
            <v>7.3</v>
          </cell>
          <cell r="E48">
            <v>0.63</v>
          </cell>
          <cell r="F48">
            <v>0.76</v>
          </cell>
          <cell r="G48">
            <v>1</v>
          </cell>
        </row>
        <row r="49">
          <cell r="B49">
            <v>88</v>
          </cell>
          <cell r="C49">
            <v>12.7</v>
          </cell>
          <cell r="D49">
            <v>7</v>
          </cell>
          <cell r="E49">
            <v>0.63</v>
          </cell>
          <cell r="F49">
            <v>0.75</v>
          </cell>
          <cell r="G49">
            <v>1</v>
          </cell>
        </row>
        <row r="50">
          <cell r="B50">
            <v>90</v>
          </cell>
          <cell r="C50">
            <v>12.9</v>
          </cell>
          <cell r="D50">
            <v>7.2</v>
          </cell>
          <cell r="E50">
            <v>0.66</v>
          </cell>
          <cell r="F50">
            <v>0.79</v>
          </cell>
          <cell r="G50">
            <v>1</v>
          </cell>
        </row>
        <row r="51">
          <cell r="B51">
            <v>10.045454545454557</v>
          </cell>
          <cell r="C51">
            <v>9.2944881889764019</v>
          </cell>
          <cell r="D51">
            <v>10.674285714285725</v>
          </cell>
          <cell r="E51">
            <v>12.723809523809537</v>
          </cell>
          <cell r="F51">
            <v>13.338666666666676</v>
          </cell>
          <cell r="G51">
            <v>7.6</v>
          </cell>
        </row>
        <row r="52">
          <cell r="B52">
            <v>13528068.656918563</v>
          </cell>
          <cell r="C52">
            <v>17903076.962352335</v>
          </cell>
          <cell r="D52">
            <v>13483032.984437265</v>
          </cell>
          <cell r="E52">
            <v>29621375.747058526</v>
          </cell>
          <cell r="F52">
            <v>12482845.27624549</v>
          </cell>
          <cell r="G52">
            <v>0</v>
          </cell>
          <cell r="H52">
            <v>0</v>
          </cell>
          <cell r="I52">
            <v>0</v>
          </cell>
          <cell r="J52">
            <v>0</v>
          </cell>
          <cell r="K52">
            <v>0</v>
          </cell>
        </row>
        <row r="53">
          <cell r="B53">
            <v>27995202</v>
          </cell>
          <cell r="C53">
            <v>28290387</v>
          </cell>
          <cell r="D53">
            <v>27979173</v>
          </cell>
          <cell r="E53">
            <v>28438026</v>
          </cell>
          <cell r="F53">
            <v>28117626</v>
          </cell>
          <cell r="G53">
            <v>0</v>
          </cell>
          <cell r="H53">
            <v>0</v>
          </cell>
          <cell r="I53">
            <v>0</v>
          </cell>
          <cell r="J53">
            <v>0</v>
          </cell>
          <cell r="K53">
            <v>0</v>
          </cell>
        </row>
        <row r="54">
          <cell r="B54">
            <v>790324</v>
          </cell>
          <cell r="C54">
            <v>2568901</v>
          </cell>
          <cell r="D54">
            <v>944489</v>
          </cell>
          <cell r="E54">
            <v>1945108</v>
          </cell>
          <cell r="F54">
            <v>603936</v>
          </cell>
          <cell r="G54">
            <v>0</v>
          </cell>
          <cell r="H54">
            <v>0</v>
          </cell>
          <cell r="I54">
            <v>0</v>
          </cell>
          <cell r="J54">
            <v>0</v>
          </cell>
          <cell r="K54">
            <v>0</v>
          </cell>
        </row>
        <row r="55">
          <cell r="B55">
            <v>1541727</v>
          </cell>
          <cell r="C55">
            <v>3280795</v>
          </cell>
          <cell r="D55">
            <v>1400879</v>
          </cell>
          <cell r="E55">
            <v>945366</v>
          </cell>
          <cell r="F55">
            <v>1449272</v>
          </cell>
          <cell r="G55">
            <v>0</v>
          </cell>
          <cell r="H55">
            <v>0</v>
          </cell>
          <cell r="I55">
            <v>0</v>
          </cell>
          <cell r="J55">
            <v>0</v>
          </cell>
          <cell r="K55">
            <v>0</v>
          </cell>
        </row>
        <row r="56">
          <cell r="B56">
            <v>2332051</v>
          </cell>
          <cell r="C56">
            <v>5849696</v>
          </cell>
          <cell r="D56">
            <v>2345368</v>
          </cell>
          <cell r="E56">
            <v>2890474</v>
          </cell>
          <cell r="F56">
            <v>2053208</v>
          </cell>
          <cell r="G56">
            <v>0</v>
          </cell>
          <cell r="H56">
            <v>0</v>
          </cell>
          <cell r="I56">
            <v>0</v>
          </cell>
          <cell r="J56">
            <v>0</v>
          </cell>
          <cell r="K56">
            <v>0</v>
          </cell>
        </row>
        <row r="57">
          <cell r="B57">
            <v>3212201</v>
          </cell>
          <cell r="C57">
            <v>3287475</v>
          </cell>
          <cell r="D57">
            <v>3241111</v>
          </cell>
          <cell r="E57">
            <v>3324987</v>
          </cell>
          <cell r="F57">
            <v>3272988</v>
          </cell>
          <cell r="G57">
            <v>182161</v>
          </cell>
          <cell r="H57">
            <v>182161</v>
          </cell>
          <cell r="I57">
            <v>182161</v>
          </cell>
          <cell r="J57">
            <v>182161</v>
          </cell>
          <cell r="K57">
            <v>182161</v>
          </cell>
        </row>
        <row r="58">
          <cell r="B58">
            <v>5273733</v>
          </cell>
          <cell r="C58">
            <v>5142864</v>
          </cell>
          <cell r="D58">
            <v>5559997</v>
          </cell>
          <cell r="E58">
            <v>6092325</v>
          </cell>
          <cell r="F58">
            <v>4764882</v>
          </cell>
          <cell r="G58">
            <v>3531796</v>
          </cell>
          <cell r="H58">
            <v>2401621</v>
          </cell>
          <cell r="I58">
            <v>2260349</v>
          </cell>
          <cell r="J58">
            <v>3107979</v>
          </cell>
          <cell r="K58">
            <v>3390522</v>
          </cell>
        </row>
        <row r="59">
          <cell r="B59">
            <v>6851758</v>
          </cell>
          <cell r="C59">
            <v>7810963</v>
          </cell>
          <cell r="D59">
            <v>6647323</v>
          </cell>
          <cell r="E59">
            <v>6038933</v>
          </cell>
          <cell r="F59">
            <v>7015763</v>
          </cell>
          <cell r="G59">
            <v>2825435</v>
          </cell>
          <cell r="H59">
            <v>3390522</v>
          </cell>
          <cell r="I59">
            <v>3107979</v>
          </cell>
          <cell r="J59">
            <v>2260349</v>
          </cell>
          <cell r="K59">
            <v>2401621</v>
          </cell>
        </row>
        <row r="60">
          <cell r="B60">
            <v>12125491</v>
          </cell>
          <cell r="C60">
            <v>12953827</v>
          </cell>
          <cell r="D60">
            <v>12207320</v>
          </cell>
          <cell r="E60">
            <v>12131258</v>
          </cell>
          <cell r="F60">
            <v>11780645</v>
          </cell>
          <cell r="G60">
            <v>6357231</v>
          </cell>
          <cell r="H60">
            <v>5792143</v>
          </cell>
          <cell r="I60">
            <v>5368328</v>
          </cell>
          <cell r="J60">
            <v>5368328</v>
          </cell>
          <cell r="K60">
            <v>5792143</v>
          </cell>
        </row>
        <row r="61">
          <cell r="B61">
            <v>59193013.656918563</v>
          </cell>
          <cell r="C61">
            <v>68284461.962352335</v>
          </cell>
          <cell r="D61">
            <v>59256004.984437265</v>
          </cell>
          <cell r="E61">
            <v>76406120.747058526</v>
          </cell>
          <cell r="F61">
            <v>57707312.27624549</v>
          </cell>
          <cell r="G61">
            <v>0</v>
          </cell>
          <cell r="H61">
            <v>0</v>
          </cell>
          <cell r="I61">
            <v>0</v>
          </cell>
          <cell r="J61">
            <v>0</v>
          </cell>
          <cell r="K61">
            <v>0</v>
          </cell>
        </row>
        <row r="62">
          <cell r="B62">
            <v>7511289.2000000002</v>
          </cell>
          <cell r="C62">
            <v>7742033.4500000002</v>
          </cell>
          <cell r="D62">
            <v>7567586.7750000004</v>
          </cell>
          <cell r="E62">
            <v>7389842.3000000007</v>
          </cell>
          <cell r="F62">
            <v>7353536.25</v>
          </cell>
          <cell r="G62">
            <v>0</v>
          </cell>
          <cell r="H62">
            <v>0</v>
          </cell>
          <cell r="I62">
            <v>0</v>
          </cell>
          <cell r="J62">
            <v>0</v>
          </cell>
          <cell r="K62">
            <v>0</v>
          </cell>
        </row>
        <row r="63">
          <cell r="B63">
            <v>599971</v>
          </cell>
          <cell r="C63">
            <v>1809070</v>
          </cell>
          <cell r="D63">
            <v>857755</v>
          </cell>
          <cell r="E63">
            <v>2531699</v>
          </cell>
          <cell r="F63">
            <v>874464</v>
          </cell>
          <cell r="G63">
            <v>-3272974</v>
          </cell>
          <cell r="H63">
            <v>-2856204</v>
          </cell>
          <cell r="I63">
            <v>-2161994</v>
          </cell>
          <cell r="J63">
            <v>-2007885</v>
          </cell>
          <cell r="K63">
            <v>-2577875</v>
          </cell>
        </row>
        <row r="64">
          <cell r="B64">
            <v>31489986</v>
          </cell>
          <cell r="C64">
            <v>36100922</v>
          </cell>
          <cell r="D64">
            <v>33146629</v>
          </cell>
          <cell r="E64">
            <v>32680474</v>
          </cell>
          <cell r="F64">
            <v>31863089</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18591767.45691856</v>
          </cell>
          <cell r="C66">
            <v>21632436.512352329</v>
          </cell>
          <cell r="D66">
            <v>16684034.209437266</v>
          </cell>
          <cell r="E66">
            <v>32804105.447058536</v>
          </cell>
          <cell r="F66">
            <v>16616223.026245493</v>
          </cell>
          <cell r="G66">
            <v>14168171</v>
          </cell>
          <cell r="H66">
            <v>14977189</v>
          </cell>
          <cell r="I66">
            <v>16324766</v>
          </cell>
          <cell r="J66">
            <v>16624933</v>
          </cell>
          <cell r="K66">
            <v>15517474</v>
          </cell>
        </row>
        <row r="67">
          <cell r="B67">
            <v>59193013.656918563</v>
          </cell>
          <cell r="C67">
            <v>68284461.962352335</v>
          </cell>
          <cell r="D67">
            <v>59256004.984437265</v>
          </cell>
          <cell r="E67">
            <v>76406120.747058526</v>
          </cell>
          <cell r="F67">
            <v>57707312.27624549</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33735496.176817141</v>
          </cell>
          <cell r="C69">
            <v>33911010.993603021</v>
          </cell>
          <cell r="D69">
            <v>33424593.342927702</v>
          </cell>
          <cell r="E69">
            <v>34066505.909768842</v>
          </cell>
          <cell r="F69">
            <v>33714750.201300487</v>
          </cell>
          <cell r="G69">
            <v>0</v>
          </cell>
          <cell r="H69">
            <v>0</v>
          </cell>
          <cell r="I69">
            <v>0</v>
          </cell>
          <cell r="J69">
            <v>0</v>
          </cell>
          <cell r="K69">
            <v>0</v>
          </cell>
        </row>
        <row r="70">
          <cell r="B70">
            <v>1597704.4062202573</v>
          </cell>
          <cell r="C70">
            <v>2178708.3254678473</v>
          </cell>
          <cell r="D70">
            <v>1402475.8484936766</v>
          </cell>
          <cell r="E70">
            <v>2924348.6127039865</v>
          </cell>
          <cell r="F70">
            <v>1529525.3403499722</v>
          </cell>
          <cell r="G70">
            <v>-71251</v>
          </cell>
          <cell r="H70">
            <v>-66530</v>
          </cell>
          <cell r="I70">
            <v>-62989</v>
          </cell>
          <cell r="J70">
            <v>-62989</v>
          </cell>
          <cell r="K70">
            <v>-66530</v>
          </cell>
        </row>
        <row r="71">
          <cell r="B71">
            <v>1.0701495899685325</v>
          </cell>
          <cell r="C71">
            <v>0.91075210682564878</v>
          </cell>
          <cell r="D71">
            <v>1.0823902984168809</v>
          </cell>
          <cell r="E71">
            <v>0.91226027272503274</v>
          </cell>
          <cell r="F71">
            <v>1.0244477320639056</v>
          </cell>
          <cell r="G71">
            <v>0</v>
          </cell>
          <cell r="H71">
            <v>0</v>
          </cell>
          <cell r="I71">
            <v>0</v>
          </cell>
          <cell r="J71">
            <v>0</v>
          </cell>
          <cell r="K71">
            <v>0</v>
          </cell>
        </row>
        <row r="72">
          <cell r="B72">
            <v>0.99566279774574595</v>
          </cell>
          <cell r="C72">
            <v>0.99341873030743122</v>
          </cell>
          <cell r="D72">
            <v>0.99490958682297659</v>
          </cell>
          <cell r="E72">
            <v>0.99428954756319421</v>
          </cell>
          <cell r="F72">
            <v>1.0217193375606524</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5</v>
          </cell>
          <cell r="C74">
            <v>5</v>
          </cell>
          <cell r="D74">
            <v>5</v>
          </cell>
          <cell r="E74">
            <v>5</v>
          </cell>
          <cell r="F74">
            <v>5</v>
          </cell>
          <cell r="G74">
            <v>0</v>
          </cell>
          <cell r="H74">
            <v>0</v>
          </cell>
          <cell r="I74">
            <v>0</v>
          </cell>
          <cell r="J74">
            <v>0</v>
          </cell>
          <cell r="K74">
            <v>0</v>
          </cell>
        </row>
        <row r="75">
          <cell r="B75">
            <v>1</v>
          </cell>
          <cell r="C75">
            <v>1</v>
          </cell>
          <cell r="D75">
            <v>1</v>
          </cell>
          <cell r="E75">
            <v>1</v>
          </cell>
          <cell r="F75">
            <v>1</v>
          </cell>
          <cell r="G75">
            <v>0</v>
          </cell>
          <cell r="H75">
            <v>0</v>
          </cell>
          <cell r="I75">
            <v>0</v>
          </cell>
          <cell r="J75">
            <v>0</v>
          </cell>
          <cell r="K75">
            <v>0</v>
          </cell>
        </row>
        <row r="76">
          <cell r="B76">
            <v>325000</v>
          </cell>
          <cell r="C76">
            <v>325000</v>
          </cell>
          <cell r="D76">
            <v>325000</v>
          </cell>
          <cell r="E76">
            <v>325000</v>
          </cell>
          <cell r="F76">
            <v>325000</v>
          </cell>
          <cell r="G76">
            <v>0</v>
          </cell>
          <cell r="H76">
            <v>0</v>
          </cell>
          <cell r="I76">
            <v>0</v>
          </cell>
          <cell r="J76">
            <v>0</v>
          </cell>
          <cell r="K76">
            <v>0</v>
          </cell>
        </row>
        <row r="77">
          <cell r="B77">
            <v>325000</v>
          </cell>
          <cell r="C77">
            <v>325000</v>
          </cell>
          <cell r="D77">
            <v>325000</v>
          </cell>
          <cell r="E77">
            <v>325000</v>
          </cell>
          <cell r="F77">
            <v>325000</v>
          </cell>
          <cell r="G77">
            <v>0</v>
          </cell>
          <cell r="H77">
            <v>0</v>
          </cell>
          <cell r="I77">
            <v>0</v>
          </cell>
          <cell r="J77">
            <v>0</v>
          </cell>
          <cell r="K77">
            <v>0</v>
          </cell>
        </row>
        <row r="78">
          <cell r="B78">
            <v>1</v>
          </cell>
        </row>
        <row r="79">
          <cell r="B79">
            <v>55000</v>
          </cell>
        </row>
        <row r="80">
          <cell r="B80">
            <v>55000</v>
          </cell>
        </row>
        <row r="81">
          <cell r="B81">
            <v>0</v>
          </cell>
        </row>
        <row r="82">
          <cell r="B82">
            <v>0</v>
          </cell>
        </row>
        <row r="83">
          <cell r="B83">
            <v>0</v>
          </cell>
        </row>
        <row r="84">
          <cell r="B84">
            <v>0</v>
          </cell>
        </row>
        <row r="85">
          <cell r="B85">
            <v>60513</v>
          </cell>
        </row>
        <row r="86">
          <cell r="B86">
            <v>25113</v>
          </cell>
        </row>
        <row r="87">
          <cell r="B87">
            <v>19892</v>
          </cell>
        </row>
        <row r="88">
          <cell r="B88">
            <v>51042</v>
          </cell>
        </row>
        <row r="89">
          <cell r="B89">
            <v>52764</v>
          </cell>
        </row>
        <row r="90">
          <cell r="B90">
            <v>132936</v>
          </cell>
        </row>
        <row r="91">
          <cell r="B91">
            <v>60513</v>
          </cell>
        </row>
        <row r="92">
          <cell r="B92">
            <v>25113</v>
          </cell>
        </row>
        <row r="93">
          <cell r="B93">
            <v>19892</v>
          </cell>
        </row>
        <row r="94">
          <cell r="B94">
            <v>51042</v>
          </cell>
        </row>
        <row r="95">
          <cell r="B95">
            <v>52764</v>
          </cell>
        </row>
        <row r="96">
          <cell r="B96">
            <v>132936</v>
          </cell>
        </row>
        <row r="97">
          <cell r="B97">
            <v>0</v>
          </cell>
        </row>
        <row r="98">
          <cell r="B98">
            <v>0</v>
          </cell>
        </row>
        <row r="99">
          <cell r="B99">
            <v>0</v>
          </cell>
        </row>
        <row r="100">
          <cell r="B100">
            <v>0</v>
          </cell>
        </row>
        <row r="101">
          <cell r="B101">
            <v>0</v>
          </cell>
        </row>
        <row r="102">
          <cell r="B102">
            <v>0</v>
          </cell>
        </row>
        <row r="103">
          <cell r="B103">
            <v>230751138.99527711</v>
          </cell>
        </row>
        <row r="104">
          <cell r="B104">
            <v>9249750.5242114309</v>
          </cell>
        </row>
        <row r="105">
          <cell r="B105">
            <v>6033773.2835503342</v>
          </cell>
        </row>
        <row r="106">
          <cell r="B106">
            <v>1459768.9302212254</v>
          </cell>
        </row>
        <row r="107">
          <cell r="B107">
            <v>2332117.2460135804</v>
          </cell>
        </row>
        <row r="108">
          <cell r="B108">
            <v>5299598.0466252305</v>
          </cell>
        </row>
        <row r="109">
          <cell r="B109">
            <v>1657.6218472831301</v>
          </cell>
        </row>
        <row r="110">
          <cell r="B110">
            <v>254.46497114199715</v>
          </cell>
        </row>
        <row r="111">
          <cell r="B111">
            <v>131.85628330661262</v>
          </cell>
        </row>
        <row r="112">
          <cell r="B112">
            <v>12.245065497595135</v>
          </cell>
        </row>
        <row r="113">
          <cell r="B113">
            <v>14.577458925708495</v>
          </cell>
        </row>
        <row r="114">
          <cell r="B114">
            <v>19.436611900944659</v>
          </cell>
        </row>
        <row r="115">
          <cell r="B115">
            <v>9999968</v>
          </cell>
        </row>
        <row r="116">
          <cell r="B116">
            <v>499999</v>
          </cell>
        </row>
        <row r="117">
          <cell r="B117">
            <v>500003</v>
          </cell>
        </row>
        <row r="118">
          <cell r="B118">
            <v>199999.8</v>
          </cell>
        </row>
        <row r="119">
          <cell r="B119">
            <v>300000</v>
          </cell>
        </row>
        <row r="120">
          <cell r="B120">
            <v>1000000</v>
          </cell>
        </row>
        <row r="121">
          <cell r="B121">
            <v>20767602.509574939</v>
          </cell>
        </row>
        <row r="122">
          <cell r="B122">
            <v>638232.78617058869</v>
          </cell>
        </row>
        <row r="123">
          <cell r="B123">
            <v>0</v>
          </cell>
        </row>
        <row r="124">
          <cell r="B124">
            <v>167873.4269754409</v>
          </cell>
        </row>
        <row r="125">
          <cell r="B125">
            <v>268193.48329156172</v>
          </cell>
        </row>
        <row r="126">
          <cell r="B126">
            <v>304726.88768095075</v>
          </cell>
        </row>
        <row r="127">
          <cell r="B127">
            <v>53318</v>
          </cell>
        </row>
        <row r="128">
          <cell r="B128">
            <v>17700</v>
          </cell>
        </row>
        <row r="129">
          <cell r="B129">
            <v>14811</v>
          </cell>
        </row>
        <row r="130">
          <cell r="B130">
            <v>48032</v>
          </cell>
        </row>
        <row r="131">
          <cell r="B131">
            <v>58535</v>
          </cell>
        </row>
        <row r="132">
          <cell r="B132">
            <v>131325</v>
          </cell>
        </row>
        <row r="133">
          <cell r="B133">
            <v>53318</v>
          </cell>
        </row>
        <row r="134">
          <cell r="B134">
            <v>17700</v>
          </cell>
        </row>
        <row r="135">
          <cell r="B135">
            <v>14811</v>
          </cell>
        </row>
        <row r="136">
          <cell r="B136">
            <v>48032</v>
          </cell>
        </row>
        <row r="137">
          <cell r="B137">
            <v>58535</v>
          </cell>
        </row>
        <row r="138">
          <cell r="B138">
            <v>131325</v>
          </cell>
        </row>
        <row r="139">
          <cell r="B139">
            <v>0</v>
          </cell>
        </row>
        <row r="140">
          <cell r="B140">
            <v>0</v>
          </cell>
        </row>
        <row r="141">
          <cell r="B141">
            <v>0</v>
          </cell>
        </row>
        <row r="142">
          <cell r="B142">
            <v>0</v>
          </cell>
        </row>
        <row r="143">
          <cell r="B143">
            <v>0</v>
          </cell>
        </row>
        <row r="144">
          <cell r="B144">
            <v>0</v>
          </cell>
        </row>
        <row r="145">
          <cell r="B145">
            <v>312541514.29521537</v>
          </cell>
        </row>
        <row r="146">
          <cell r="B146">
            <v>7742876.4543481329</v>
          </cell>
        </row>
        <row r="147">
          <cell r="B147">
            <v>6803035.6115038246</v>
          </cell>
        </row>
        <row r="148">
          <cell r="B148">
            <v>1807000.1355678781</v>
          </cell>
        </row>
        <row r="149">
          <cell r="B149">
            <v>3072740.8356289351</v>
          </cell>
        </row>
        <row r="150">
          <cell r="B150">
            <v>6698460.8470521765</v>
          </cell>
        </row>
        <row r="151">
          <cell r="B151">
            <v>2508.0708615915328</v>
          </cell>
        </row>
        <row r="152">
          <cell r="B152">
            <v>354.34022661605076</v>
          </cell>
        </row>
        <row r="153">
          <cell r="B153">
            <v>199.50563671750828</v>
          </cell>
        </row>
        <row r="154">
          <cell r="B154">
            <v>17.766507304575743</v>
          </cell>
        </row>
        <row r="155">
          <cell r="B155">
            <v>21.150603934018744</v>
          </cell>
        </row>
        <row r="156">
          <cell r="B156">
            <v>27.900805245358328</v>
          </cell>
        </row>
        <row r="157">
          <cell r="B157">
            <v>15000040</v>
          </cell>
        </row>
        <row r="158">
          <cell r="B158">
            <v>499999</v>
          </cell>
        </row>
        <row r="159">
          <cell r="B159">
            <v>500003</v>
          </cell>
        </row>
        <row r="160">
          <cell r="B160">
            <v>249999.75</v>
          </cell>
        </row>
        <row r="161">
          <cell r="B161">
            <v>350000.25</v>
          </cell>
        </row>
        <row r="162">
          <cell r="B162">
            <v>1000000</v>
          </cell>
        </row>
        <row r="163">
          <cell r="B163">
            <v>28128736.286569383</v>
          </cell>
        </row>
        <row r="164">
          <cell r="B164">
            <v>0</v>
          </cell>
        </row>
        <row r="165">
          <cell r="B165">
            <v>625879.27625835186</v>
          </cell>
        </row>
        <row r="166">
          <cell r="B166">
            <v>207805.01559030599</v>
          </cell>
        </row>
        <row r="167">
          <cell r="B167">
            <v>353365.19609732757</v>
          </cell>
        </row>
        <row r="168">
          <cell r="B168">
            <v>0</v>
          </cell>
        </row>
        <row r="169">
          <cell r="B169">
            <v>3</v>
          </cell>
        </row>
        <row r="170">
          <cell r="B170">
            <v>6</v>
          </cell>
        </row>
        <row r="171">
          <cell r="B171">
            <v>333781</v>
          </cell>
        </row>
        <row r="172">
          <cell r="B172">
            <v>8621259.5</v>
          </cell>
        </row>
        <row r="173">
          <cell r="B173">
            <v>32060062.300000004</v>
          </cell>
        </row>
        <row r="174">
          <cell r="B174">
            <v>333781</v>
          </cell>
        </row>
        <row r="175">
          <cell r="B175">
            <v>8621259.5</v>
          </cell>
        </row>
        <row r="176">
          <cell r="B176">
            <v>32060062.300000004</v>
          </cell>
        </row>
        <row r="177">
          <cell r="B177">
            <v>329608</v>
          </cell>
        </row>
        <row r="178">
          <cell r="B178">
            <v>8729892.0257142857</v>
          </cell>
        </row>
        <row r="179">
          <cell r="B179">
            <v>32579316</v>
          </cell>
        </row>
        <row r="180">
          <cell r="B180">
            <v>346924</v>
          </cell>
        </row>
        <row r="181">
          <cell r="B181">
            <v>1907498</v>
          </cell>
        </row>
        <row r="182">
          <cell r="B182">
            <v>7303463</v>
          </cell>
        </row>
        <row r="183">
          <cell r="B183">
            <v>346924</v>
          </cell>
        </row>
        <row r="184">
          <cell r="B184">
            <v>1907498</v>
          </cell>
        </row>
        <row r="185">
          <cell r="B185">
            <v>7303463</v>
          </cell>
        </row>
        <row r="186">
          <cell r="B186">
            <v>342588</v>
          </cell>
        </row>
        <row r="187">
          <cell r="B187">
            <v>1898826</v>
          </cell>
        </row>
        <row r="188">
          <cell r="B188">
            <v>7235049</v>
          </cell>
        </row>
        <row r="189">
          <cell r="B189">
            <v>0</v>
          </cell>
        </row>
        <row r="190">
          <cell r="B190">
            <v>0</v>
          </cell>
        </row>
        <row r="191">
          <cell r="B191">
            <v>0</v>
          </cell>
        </row>
        <row r="192">
          <cell r="B192">
            <v>45391</v>
          </cell>
        </row>
        <row r="193">
          <cell r="B193">
            <v>5532268</v>
          </cell>
        </row>
        <row r="194">
          <cell r="B194">
            <v>121.8802801837133</v>
          </cell>
        </row>
        <row r="195">
          <cell r="B195">
            <v>0</v>
          </cell>
        </row>
        <row r="196">
          <cell r="B196">
            <v>0</v>
          </cell>
        </row>
        <row r="197">
          <cell r="B197">
            <v>0</v>
          </cell>
        </row>
        <row r="198">
          <cell r="B198">
            <v>0</v>
          </cell>
        </row>
        <row r="199">
          <cell r="B199">
            <v>0</v>
          </cell>
        </row>
        <row r="200">
          <cell r="B200">
            <v>0</v>
          </cell>
        </row>
        <row r="201">
          <cell r="B201">
            <v>58068</v>
          </cell>
        </row>
        <row r="202">
          <cell r="B202">
            <v>1541727</v>
          </cell>
        </row>
        <row r="203">
          <cell r="B203">
            <v>26.550371262870254</v>
          </cell>
        </row>
        <row r="204">
          <cell r="B204">
            <v>0</v>
          </cell>
        </row>
        <row r="205">
          <cell r="B205">
            <v>0</v>
          </cell>
        </row>
        <row r="206">
          <cell r="B206">
            <v>0</v>
          </cell>
        </row>
        <row r="207">
          <cell r="B207">
            <v>169063</v>
          </cell>
        </row>
        <row r="208">
          <cell r="B208">
            <v>315585</v>
          </cell>
        </row>
        <row r="209">
          <cell r="B209">
            <v>0</v>
          </cell>
        </row>
        <row r="210">
          <cell r="B210">
            <v>0</v>
          </cell>
        </row>
        <row r="211">
          <cell r="B211">
            <v>644616.9</v>
          </cell>
        </row>
        <row r="212">
          <cell r="B212">
            <v>1070734</v>
          </cell>
        </row>
        <row r="213">
          <cell r="B213">
            <v>33735496.176817141</v>
          </cell>
        </row>
        <row r="214">
          <cell r="B214">
            <v>299600</v>
          </cell>
        </row>
        <row r="215">
          <cell r="B215">
            <v>0</v>
          </cell>
        </row>
        <row r="216">
          <cell r="B216">
            <v>34035096.176817141</v>
          </cell>
        </row>
        <row r="217">
          <cell r="B217">
            <v>14586431</v>
          </cell>
        </row>
        <row r="218">
          <cell r="B218">
            <v>1129264.8999999999</v>
          </cell>
        </row>
        <row r="219">
          <cell r="B219">
            <v>4086641</v>
          </cell>
        </row>
        <row r="220">
          <cell r="B220">
            <v>203459</v>
          </cell>
        </row>
        <row r="221">
          <cell r="B221">
            <v>5200000</v>
          </cell>
        </row>
        <row r="222">
          <cell r="B222">
            <v>1152813</v>
          </cell>
        </row>
        <row r="223">
          <cell r="B223">
            <v>153487</v>
          </cell>
        </row>
        <row r="224">
          <cell r="B224">
            <v>0</v>
          </cell>
        </row>
        <row r="225">
          <cell r="B225">
            <v>0</v>
          </cell>
        </row>
        <row r="226">
          <cell r="B226">
            <v>2300000</v>
          </cell>
        </row>
        <row r="227">
          <cell r="B227">
            <v>160000</v>
          </cell>
        </row>
        <row r="228">
          <cell r="B228">
            <v>0</v>
          </cell>
        </row>
        <row r="229">
          <cell r="B229">
            <v>217143</v>
          </cell>
        </row>
        <row r="230">
          <cell r="B230">
            <v>2425092.8705968875</v>
          </cell>
        </row>
        <row r="231">
          <cell r="B231">
            <v>31614331.770596884</v>
          </cell>
        </row>
        <row r="232">
          <cell r="B232">
            <v>2420764.4062202573</v>
          </cell>
        </row>
        <row r="233">
          <cell r="B233">
            <v>823060</v>
          </cell>
        </row>
        <row r="234">
          <cell r="B234">
            <v>1597704.4062202573</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39183534</v>
          </cell>
        </row>
        <row r="244">
          <cell r="B244">
            <v>7693548</v>
          </cell>
        </row>
        <row r="245">
          <cell r="B245">
            <v>45000</v>
          </cell>
        </row>
        <row r="246">
          <cell r="B246">
            <v>0</v>
          </cell>
        </row>
        <row r="247">
          <cell r="B247">
            <v>4.7</v>
          </cell>
        </row>
        <row r="248">
          <cell r="B248">
            <v>4.7</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13.728140700468435</v>
          </cell>
        </row>
        <row r="261">
          <cell r="B261">
            <v>21.118804511541558</v>
          </cell>
        </row>
        <row r="262">
          <cell r="B262">
            <v>88</v>
          </cell>
        </row>
        <row r="263">
          <cell r="B263">
            <v>90</v>
          </cell>
        </row>
        <row r="264">
          <cell r="B264">
            <v>329608</v>
          </cell>
        </row>
        <row r="265">
          <cell r="B265">
            <v>342588</v>
          </cell>
        </row>
        <row r="266">
          <cell r="B266">
            <v>3</v>
          </cell>
        </row>
        <row r="267">
          <cell r="B267">
            <v>6</v>
          </cell>
        </row>
        <row r="268">
          <cell r="B268">
            <v>791059.2</v>
          </cell>
        </row>
        <row r="269">
          <cell r="B269">
            <v>1027764</v>
          </cell>
        </row>
        <row r="270">
          <cell r="B270">
            <v>1375816.9234172932</v>
          </cell>
        </row>
        <row r="271">
          <cell r="B271">
            <v>0.7655236917350251</v>
          </cell>
        </row>
        <row r="272">
          <cell r="B272">
            <v>0.85777777615313944</v>
          </cell>
        </row>
        <row r="273">
          <cell r="B273">
            <v>0.82011242374724169</v>
          </cell>
        </row>
        <row r="274">
          <cell r="B274">
            <v>0.58548660627134208</v>
          </cell>
        </row>
        <row r="275">
          <cell r="B275">
            <v>0.84218527520752751</v>
          </cell>
        </row>
        <row r="276">
          <cell r="B276">
            <v>0.60244994428557841</v>
          </cell>
        </row>
        <row r="277">
          <cell r="B277">
            <v>2773467.4062202573</v>
          </cell>
        </row>
        <row r="278">
          <cell r="B278">
            <v>1.6073070522731092</v>
          </cell>
        </row>
        <row r="279">
          <cell r="B279">
            <v>0.61646251095429005</v>
          </cell>
        </row>
        <row r="280">
          <cell r="B280">
            <v>0.38353748904571</v>
          </cell>
        </row>
        <row r="281">
          <cell r="B281">
            <v>0.10032000000000001</v>
          </cell>
        </row>
        <row r="282">
          <cell r="B282">
            <v>0.12410960578409665</v>
          </cell>
        </row>
        <row r="283">
          <cell r="B283">
            <v>31489986</v>
          </cell>
        </row>
        <row r="284">
          <cell r="B284">
            <v>19591767.45691856</v>
          </cell>
        </row>
        <row r="285">
          <cell r="B285">
            <v>1397650.482802964</v>
          </cell>
        </row>
        <row r="286">
          <cell r="B286">
            <v>0</v>
          </cell>
        </row>
        <row r="287">
          <cell r="B287">
            <v>0</v>
          </cell>
        </row>
        <row r="288">
          <cell r="B288">
            <v>0</v>
          </cell>
        </row>
        <row r="289">
          <cell r="B289">
            <v>1375816.9234172932</v>
          </cell>
        </row>
        <row r="290">
          <cell r="B290">
            <v>0.10944420566781973</v>
          </cell>
        </row>
        <row r="291">
          <cell r="B291">
            <v>0.21717871596239155</v>
          </cell>
        </row>
      </sheetData>
      <sheetData sheetId="37">
        <row r="3">
          <cell r="B3">
            <v>315942</v>
          </cell>
          <cell r="C3">
            <v>145134</v>
          </cell>
          <cell r="D3">
            <v>113905</v>
          </cell>
          <cell r="E3">
            <v>219799</v>
          </cell>
          <cell r="F3">
            <v>244266</v>
          </cell>
          <cell r="G3">
            <v>644375</v>
          </cell>
          <cell r="H3">
            <v>1683421</v>
          </cell>
        </row>
        <row r="4">
          <cell r="B4">
            <v>315942</v>
          </cell>
          <cell r="C4">
            <v>145134</v>
          </cell>
          <cell r="D4">
            <v>113905</v>
          </cell>
          <cell r="E4">
            <v>219799</v>
          </cell>
          <cell r="F4">
            <v>244266</v>
          </cell>
          <cell r="G4">
            <v>644375</v>
          </cell>
          <cell r="H4">
            <v>1683421</v>
          </cell>
        </row>
        <row r="5">
          <cell r="B5">
            <v>0</v>
          </cell>
          <cell r="C5">
            <v>0</v>
          </cell>
          <cell r="D5">
            <v>0</v>
          </cell>
          <cell r="E5">
            <v>0</v>
          </cell>
          <cell r="F5">
            <v>244266</v>
          </cell>
          <cell r="G5">
            <v>0</v>
          </cell>
        </row>
        <row r="6">
          <cell r="B6">
            <v>315942</v>
          </cell>
          <cell r="C6">
            <v>145134</v>
          </cell>
          <cell r="D6">
            <v>113905</v>
          </cell>
          <cell r="E6">
            <v>219799</v>
          </cell>
          <cell r="F6">
            <v>0</v>
          </cell>
          <cell r="G6">
            <v>644375</v>
          </cell>
        </row>
        <row r="7">
          <cell r="B7">
            <v>0</v>
          </cell>
          <cell r="C7">
            <v>0</v>
          </cell>
          <cell r="D7">
            <v>0</v>
          </cell>
          <cell r="E7">
            <v>0</v>
          </cell>
          <cell r="F7">
            <v>1439155</v>
          </cell>
          <cell r="G7">
            <v>0</v>
          </cell>
        </row>
        <row r="8">
          <cell r="B8">
            <v>277281</v>
          </cell>
          <cell r="C8">
            <v>109151</v>
          </cell>
          <cell r="D8">
            <v>92569</v>
          </cell>
          <cell r="E8">
            <v>227952</v>
          </cell>
          <cell r="F8">
            <v>278947</v>
          </cell>
          <cell r="G8">
            <v>686203</v>
          </cell>
          <cell r="H8">
            <v>1672103</v>
          </cell>
        </row>
        <row r="9">
          <cell r="B9">
            <v>277281</v>
          </cell>
          <cell r="C9">
            <v>109151</v>
          </cell>
          <cell r="D9">
            <v>92569</v>
          </cell>
          <cell r="E9">
            <v>227952</v>
          </cell>
          <cell r="F9">
            <v>278947</v>
          </cell>
          <cell r="G9">
            <v>686203</v>
          </cell>
          <cell r="H9">
            <v>1672103</v>
          </cell>
        </row>
        <row r="10">
          <cell r="B10">
            <v>277281</v>
          </cell>
          <cell r="C10">
            <v>0</v>
          </cell>
          <cell r="D10">
            <v>0</v>
          </cell>
          <cell r="E10">
            <v>0</v>
          </cell>
          <cell r="F10">
            <v>0</v>
          </cell>
          <cell r="G10">
            <v>0</v>
          </cell>
        </row>
        <row r="11">
          <cell r="B11">
            <v>0</v>
          </cell>
          <cell r="C11">
            <v>109151</v>
          </cell>
          <cell r="D11">
            <v>92569</v>
          </cell>
          <cell r="E11">
            <v>227952</v>
          </cell>
          <cell r="F11">
            <v>278947</v>
          </cell>
          <cell r="G11">
            <v>686203</v>
          </cell>
        </row>
        <row r="12">
          <cell r="B12">
            <v>1394822</v>
          </cell>
          <cell r="C12">
            <v>0</v>
          </cell>
          <cell r="D12">
            <v>0</v>
          </cell>
          <cell r="E12">
            <v>0</v>
          </cell>
          <cell r="F12">
            <v>0</v>
          </cell>
          <cell r="G12">
            <v>0</v>
          </cell>
        </row>
        <row r="13">
          <cell r="B13">
            <v>3813.2490373188757</v>
          </cell>
          <cell r="C13">
            <v>368.32519110466416</v>
          </cell>
          <cell r="D13">
            <v>303.32662796854686</v>
          </cell>
          <cell r="E13">
            <v>28.599367779891566</v>
          </cell>
          <cell r="F13">
            <v>44.199022932559707</v>
          </cell>
          <cell r="G13">
            <v>39.865785390151878</v>
          </cell>
        </row>
        <row r="14">
          <cell r="B14">
            <v>3725.3886862500003</v>
          </cell>
          <cell r="C14">
            <v>359.83867992187504</v>
          </cell>
          <cell r="D14">
            <v>296.33773640624997</v>
          </cell>
          <cell r="E14">
            <v>27.940415146874997</v>
          </cell>
          <cell r="F14">
            <v>43.180641590625001</v>
          </cell>
          <cell r="G14">
            <v>38.947245356250001</v>
          </cell>
        </row>
        <row r="15">
          <cell r="B15">
            <v>3813.2490373188757</v>
          </cell>
          <cell r="C15">
            <v>368.32519110466416</v>
          </cell>
          <cell r="D15">
            <v>303.32662796854686</v>
          </cell>
          <cell r="E15">
            <v>28.599367779891566</v>
          </cell>
          <cell r="F15">
            <v>44.199022932559707</v>
          </cell>
          <cell r="G15">
            <v>39.865785390151878</v>
          </cell>
        </row>
        <row r="16">
          <cell r="B16">
            <v>3725.3886862500003</v>
          </cell>
          <cell r="C16">
            <v>359.83867992187504</v>
          </cell>
          <cell r="D16">
            <v>296.33773640624997</v>
          </cell>
          <cell r="E16">
            <v>27.940415146874997</v>
          </cell>
          <cell r="F16">
            <v>43.180641590625001</v>
          </cell>
          <cell r="G16">
            <v>38.947245356250001</v>
          </cell>
        </row>
        <row r="17">
          <cell r="B17">
            <v>3813.2490373188757</v>
          </cell>
          <cell r="C17">
            <v>368.32519110466416</v>
          </cell>
          <cell r="D17">
            <v>303.32662796854686</v>
          </cell>
          <cell r="E17">
            <v>28.599367779891566</v>
          </cell>
          <cell r="F17">
            <v>44.199022932559707</v>
          </cell>
          <cell r="G17">
            <v>39.865785390151878</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5861.8386716533887</v>
          </cell>
          <cell r="C23">
            <v>437.45064713831266</v>
          </cell>
          <cell r="D23">
            <v>459.32317949522815</v>
          </cell>
          <cell r="E23">
            <v>37.620755653894868</v>
          </cell>
          <cell r="F23">
            <v>52.494077656597497</v>
          </cell>
          <cell r="G23">
            <v>51.006745456327252</v>
          </cell>
        </row>
        <row r="24">
          <cell r="B24">
            <v>6285.5966249999983</v>
          </cell>
          <cell r="C24">
            <v>469.07437499999997</v>
          </cell>
          <cell r="D24">
            <v>492.52809374999993</v>
          </cell>
          <cell r="E24">
            <v>40.340396249999998</v>
          </cell>
          <cell r="F24">
            <v>56.288924999999992</v>
          </cell>
          <cell r="G24">
            <v>51.598181250000003</v>
          </cell>
        </row>
        <row r="25">
          <cell r="B25">
            <v>5861.8386716533887</v>
          </cell>
          <cell r="C25">
            <v>437.45064713831266</v>
          </cell>
          <cell r="D25">
            <v>459.32317949522815</v>
          </cell>
          <cell r="E25">
            <v>37.620755653894868</v>
          </cell>
          <cell r="F25">
            <v>52.494077656597497</v>
          </cell>
          <cell r="G25">
            <v>51.006745456327252</v>
          </cell>
        </row>
        <row r="26">
          <cell r="B26">
            <v>6285.5966249999983</v>
          </cell>
          <cell r="C26">
            <v>469.07437499999997</v>
          </cell>
          <cell r="D26">
            <v>492.52809374999993</v>
          </cell>
          <cell r="E26">
            <v>40.340396249999998</v>
          </cell>
          <cell r="F26">
            <v>56.288924999999992</v>
          </cell>
          <cell r="G26">
            <v>51.598181250000003</v>
          </cell>
        </row>
        <row r="27">
          <cell r="B27">
            <v>5861.8386716533887</v>
          </cell>
          <cell r="C27">
            <v>437.45064713831266</v>
          </cell>
          <cell r="D27">
            <v>459.32317949522815</v>
          </cell>
          <cell r="E27">
            <v>37.620755653894868</v>
          </cell>
          <cell r="F27">
            <v>52.494077656597497</v>
          </cell>
          <cell r="G27">
            <v>51.006745456327252</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58000054</v>
          </cell>
          <cell r="C33">
            <v>3420019.2</v>
          </cell>
          <cell r="D33">
            <v>3420011</v>
          </cell>
          <cell r="E33">
            <v>799999.2</v>
          </cell>
          <cell r="F33">
            <v>1299998.7</v>
          </cell>
          <cell r="G33">
            <v>5000000</v>
          </cell>
          <cell r="H33">
            <v>9326526</v>
          </cell>
        </row>
        <row r="34">
          <cell r="B34">
            <v>78999871</v>
          </cell>
          <cell r="C34">
            <v>3900019.2</v>
          </cell>
          <cell r="D34">
            <v>3900015</v>
          </cell>
          <cell r="E34">
            <v>1149998.8500000001</v>
          </cell>
          <cell r="F34">
            <v>1549998.45</v>
          </cell>
          <cell r="G34">
            <v>5000000</v>
          </cell>
          <cell r="H34">
            <v>10531687</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12.7</v>
          </cell>
          <cell r="D47">
            <v>7</v>
          </cell>
          <cell r="E47">
            <v>0.63</v>
          </cell>
          <cell r="F47">
            <v>0.75</v>
          </cell>
          <cell r="G47">
            <v>1</v>
          </cell>
        </row>
        <row r="48">
          <cell r="B48">
            <v>90</v>
          </cell>
          <cell r="C48">
            <v>12.9</v>
          </cell>
          <cell r="D48">
            <v>7.2</v>
          </cell>
          <cell r="E48">
            <v>0.66</v>
          </cell>
          <cell r="F48">
            <v>0.79</v>
          </cell>
          <cell r="G48">
            <v>1</v>
          </cell>
        </row>
        <row r="49">
          <cell r="B49">
            <v>89</v>
          </cell>
          <cell r="C49">
            <v>12.8</v>
          </cell>
          <cell r="D49">
            <v>7</v>
          </cell>
          <cell r="E49">
            <v>0.65</v>
          </cell>
          <cell r="F49">
            <v>0.77</v>
          </cell>
          <cell r="G49">
            <v>1</v>
          </cell>
        </row>
        <row r="50">
          <cell r="B50">
            <v>89</v>
          </cell>
          <cell r="C50">
            <v>12.8</v>
          </cell>
          <cell r="D50">
            <v>6.3</v>
          </cell>
          <cell r="E50">
            <v>0.66</v>
          </cell>
          <cell r="F50">
            <v>0.79</v>
          </cell>
          <cell r="G50">
            <v>1</v>
          </cell>
        </row>
        <row r="51">
          <cell r="B51">
            <v>7.6000000000000068</v>
          </cell>
          <cell r="C51">
            <v>7.6000000000000068</v>
          </cell>
          <cell r="D51">
            <v>-3.16</v>
          </cell>
          <cell r="E51">
            <v>9.2553846153846209</v>
          </cell>
          <cell r="F51">
            <v>10.394805194805201</v>
          </cell>
          <cell r="G51">
            <v>7.6</v>
          </cell>
        </row>
        <row r="52">
          <cell r="B52">
            <v>10397410.511825211</v>
          </cell>
          <cell r="C52">
            <v>15656170.502168804</v>
          </cell>
          <cell r="D52">
            <v>10237668.336657412</v>
          </cell>
          <cell r="E52">
            <v>26527117.908690035</v>
          </cell>
          <cell r="F52">
            <v>9072021.9942092896</v>
          </cell>
          <cell r="G52">
            <v>0</v>
          </cell>
          <cell r="H52">
            <v>0</v>
          </cell>
          <cell r="I52">
            <v>0</v>
          </cell>
          <cell r="J52">
            <v>0</v>
          </cell>
          <cell r="K52">
            <v>0</v>
          </cell>
        </row>
        <row r="53">
          <cell r="B53">
            <v>28392520</v>
          </cell>
          <cell r="C53">
            <v>28136015</v>
          </cell>
          <cell r="D53">
            <v>28492508</v>
          </cell>
          <cell r="E53">
            <v>28222342</v>
          </cell>
          <cell r="F53">
            <v>28370561</v>
          </cell>
          <cell r="G53">
            <v>0</v>
          </cell>
          <cell r="H53">
            <v>0</v>
          </cell>
          <cell r="I53">
            <v>0</v>
          </cell>
          <cell r="J53">
            <v>0</v>
          </cell>
          <cell r="K53">
            <v>0</v>
          </cell>
        </row>
        <row r="54">
          <cell r="B54">
            <v>698842</v>
          </cell>
          <cell r="C54">
            <v>2793670</v>
          </cell>
          <cell r="D54">
            <v>700064</v>
          </cell>
          <cell r="E54">
            <v>2081747</v>
          </cell>
          <cell r="F54">
            <v>657357</v>
          </cell>
          <cell r="G54">
            <v>0</v>
          </cell>
          <cell r="H54">
            <v>0</v>
          </cell>
          <cell r="I54">
            <v>0</v>
          </cell>
          <cell r="J54">
            <v>0</v>
          </cell>
          <cell r="K54">
            <v>0</v>
          </cell>
        </row>
        <row r="55">
          <cell r="B55">
            <v>1440780</v>
          </cell>
          <cell r="C55">
            <v>3043485</v>
          </cell>
          <cell r="D55">
            <v>1277455</v>
          </cell>
          <cell r="E55">
            <v>948638</v>
          </cell>
          <cell r="F55">
            <v>1092666</v>
          </cell>
          <cell r="G55">
            <v>0</v>
          </cell>
          <cell r="H55">
            <v>0</v>
          </cell>
          <cell r="I55">
            <v>0</v>
          </cell>
          <cell r="J55">
            <v>0</v>
          </cell>
          <cell r="K55">
            <v>0</v>
          </cell>
        </row>
        <row r="56">
          <cell r="B56">
            <v>2139622</v>
          </cell>
          <cell r="C56">
            <v>5837155</v>
          </cell>
          <cell r="D56">
            <v>1977519</v>
          </cell>
          <cell r="E56">
            <v>3030385</v>
          </cell>
          <cell r="F56">
            <v>1750023</v>
          </cell>
          <cell r="G56">
            <v>0</v>
          </cell>
          <cell r="H56">
            <v>0</v>
          </cell>
          <cell r="I56">
            <v>0</v>
          </cell>
          <cell r="J56">
            <v>0</v>
          </cell>
          <cell r="K56">
            <v>0</v>
          </cell>
        </row>
        <row r="57">
          <cell r="B57">
            <v>3288142</v>
          </cell>
          <cell r="C57">
            <v>3359651</v>
          </cell>
          <cell r="D57">
            <v>3315605</v>
          </cell>
          <cell r="E57">
            <v>3395288</v>
          </cell>
          <cell r="F57">
            <v>3345889</v>
          </cell>
          <cell r="G57">
            <v>173052</v>
          </cell>
          <cell r="H57">
            <v>173052</v>
          </cell>
          <cell r="I57">
            <v>173052</v>
          </cell>
          <cell r="J57">
            <v>173052</v>
          </cell>
          <cell r="K57">
            <v>173052</v>
          </cell>
        </row>
        <row r="58">
          <cell r="B58">
            <v>7702500</v>
          </cell>
          <cell r="C58">
            <v>7702500</v>
          </cell>
          <cell r="D58">
            <v>7702500</v>
          </cell>
          <cell r="E58">
            <v>7702500</v>
          </cell>
          <cell r="F58">
            <v>7702500</v>
          </cell>
          <cell r="G58">
            <v>3487649</v>
          </cell>
          <cell r="H58">
            <v>2371601</v>
          </cell>
          <cell r="I58">
            <v>2232095</v>
          </cell>
          <cell r="J58">
            <v>3069129</v>
          </cell>
          <cell r="K58">
            <v>3348140</v>
          </cell>
        </row>
        <row r="59">
          <cell r="B59">
            <v>8023438</v>
          </cell>
          <cell r="C59">
            <v>8023438</v>
          </cell>
          <cell r="D59">
            <v>8023438</v>
          </cell>
          <cell r="E59">
            <v>8023438</v>
          </cell>
          <cell r="F59">
            <v>8023438</v>
          </cell>
          <cell r="G59">
            <v>2790117</v>
          </cell>
          <cell r="H59">
            <v>3348140</v>
          </cell>
          <cell r="I59">
            <v>3069129</v>
          </cell>
          <cell r="J59">
            <v>2232095</v>
          </cell>
          <cell r="K59">
            <v>2371601</v>
          </cell>
        </row>
        <row r="60">
          <cell r="B60">
            <v>15725938</v>
          </cell>
          <cell r="C60">
            <v>15725938</v>
          </cell>
          <cell r="D60">
            <v>15725938</v>
          </cell>
          <cell r="E60">
            <v>15725938</v>
          </cell>
          <cell r="F60">
            <v>15725938</v>
          </cell>
          <cell r="G60">
            <v>6277766</v>
          </cell>
          <cell r="H60">
            <v>5719741</v>
          </cell>
          <cell r="I60">
            <v>5301224</v>
          </cell>
          <cell r="J60">
            <v>5301224</v>
          </cell>
          <cell r="K60">
            <v>5719741</v>
          </cell>
        </row>
        <row r="61">
          <cell r="B61">
            <v>59943632.511825211</v>
          </cell>
          <cell r="C61">
            <v>68714929.502168804</v>
          </cell>
          <cell r="D61">
            <v>59749238.336657412</v>
          </cell>
          <cell r="E61">
            <v>76901070.908690035</v>
          </cell>
          <cell r="F61">
            <v>58264432.99420929</v>
          </cell>
          <cell r="G61">
            <v>0</v>
          </cell>
          <cell r="H61">
            <v>0</v>
          </cell>
          <cell r="I61">
            <v>0</v>
          </cell>
          <cell r="J61">
            <v>0</v>
          </cell>
          <cell r="K61">
            <v>0</v>
          </cell>
        </row>
        <row r="62">
          <cell r="B62">
            <v>7570037.0421713116</v>
          </cell>
          <cell r="C62">
            <v>7446895.9874455398</v>
          </cell>
          <cell r="D62">
            <v>7589333.6586896246</v>
          </cell>
          <cell r="E62">
            <v>7450608.133445207</v>
          </cell>
          <cell r="F62">
            <v>7561093.3212774377</v>
          </cell>
          <cell r="G62">
            <v>0</v>
          </cell>
          <cell r="H62">
            <v>0</v>
          </cell>
          <cell r="I62">
            <v>0</v>
          </cell>
          <cell r="J62">
            <v>0</v>
          </cell>
          <cell r="K62">
            <v>0</v>
          </cell>
        </row>
        <row r="63">
          <cell r="B63">
            <v>32376</v>
          </cell>
          <cell r="C63">
            <v>535293</v>
          </cell>
          <cell r="D63">
            <v>23688</v>
          </cell>
          <cell r="E63">
            <v>733950</v>
          </cell>
          <cell r="F63">
            <v>4498</v>
          </cell>
          <cell r="G63">
            <v>-3308868</v>
          </cell>
          <cell r="H63">
            <v>-2889697</v>
          </cell>
          <cell r="I63">
            <v>-2193686</v>
          </cell>
          <cell r="J63">
            <v>-2039577</v>
          </cell>
          <cell r="K63">
            <v>-2611368</v>
          </cell>
        </row>
        <row r="64">
          <cell r="B64">
            <v>32686605</v>
          </cell>
          <cell r="C64">
            <v>37061207</v>
          </cell>
          <cell r="D64">
            <v>34406201</v>
          </cell>
          <cell r="E64">
            <v>33487682</v>
          </cell>
          <cell r="F64">
            <v>33073886</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18654614.469653897</v>
          </cell>
          <cell r="C66">
            <v>22671533.514723271</v>
          </cell>
          <cell r="D66">
            <v>16730015.677967787</v>
          </cell>
          <cell r="E66">
            <v>34228830.775244832</v>
          </cell>
          <cell r="F66">
            <v>16624955.672931846</v>
          </cell>
          <cell r="G66">
            <v>14098490</v>
          </cell>
          <cell r="H66">
            <v>14912170</v>
          </cell>
          <cell r="I66">
            <v>16263244</v>
          </cell>
          <cell r="J66">
            <v>16563411</v>
          </cell>
          <cell r="K66">
            <v>15452455</v>
          </cell>
        </row>
        <row r="67">
          <cell r="B67">
            <v>59943632.511825211</v>
          </cell>
          <cell r="C67">
            <v>68714929.502168804</v>
          </cell>
          <cell r="D67">
            <v>59749238.336657412</v>
          </cell>
          <cell r="E67">
            <v>76901070.908690035</v>
          </cell>
          <cell r="F67">
            <v>58264432.99420929</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33813644.034741722</v>
          </cell>
          <cell r="C69">
            <v>33412105.51734845</v>
          </cell>
          <cell r="D69">
            <v>34018664.05661203</v>
          </cell>
          <cell r="E69">
            <v>33504330.956394907</v>
          </cell>
          <cell r="F69">
            <v>33786423.123232923</v>
          </cell>
          <cell r="G69">
            <v>0</v>
          </cell>
          <cell r="H69">
            <v>0</v>
          </cell>
          <cell r="I69">
            <v>0</v>
          </cell>
          <cell r="J69">
            <v>0</v>
          </cell>
          <cell r="K69">
            <v>0</v>
          </cell>
        </row>
        <row r="70">
          <cell r="B70">
            <v>62847.012735337019</v>
          </cell>
          <cell r="C70">
            <v>1039097.0023709424</v>
          </cell>
          <cell r="D70">
            <v>45981.468530520797</v>
          </cell>
          <cell r="E70">
            <v>1424725.3281862959</v>
          </cell>
          <cell r="F70">
            <v>8732.6466863527894</v>
          </cell>
          <cell r="G70">
            <v>-69681</v>
          </cell>
          <cell r="H70">
            <v>-65019</v>
          </cell>
          <cell r="I70">
            <v>-61522</v>
          </cell>
          <cell r="J70">
            <v>-61522</v>
          </cell>
          <cell r="K70">
            <v>-65019</v>
          </cell>
        </row>
        <row r="71">
          <cell r="B71">
            <v>1.079386661203168</v>
          </cell>
          <cell r="C71">
            <v>0.8923421826128437</v>
          </cell>
          <cell r="D71">
            <v>1.0881379883925693</v>
          </cell>
          <cell r="E71">
            <v>0.89342042520779652</v>
          </cell>
          <cell r="F71">
            <v>1.0467127425836225</v>
          </cell>
          <cell r="G71">
            <v>0</v>
          </cell>
          <cell r="H71">
            <v>0</v>
          </cell>
          <cell r="I71">
            <v>0</v>
          </cell>
          <cell r="J71">
            <v>0</v>
          </cell>
          <cell r="K71">
            <v>0</v>
          </cell>
        </row>
        <row r="72">
          <cell r="B72">
            <v>1.0030900231086499</v>
          </cell>
          <cell r="C72">
            <v>0.98554610189737113</v>
          </cell>
          <cell r="D72">
            <v>1.0025249101036153</v>
          </cell>
          <cell r="E72">
            <v>0.98619945163164058</v>
          </cell>
          <cell r="F72">
            <v>1.0226395132587225</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45000</v>
          </cell>
        </row>
        <row r="80">
          <cell r="B80">
            <v>45000</v>
          </cell>
        </row>
        <row r="81">
          <cell r="B81">
            <v>0</v>
          </cell>
        </row>
        <row r="82">
          <cell r="B82">
            <v>0</v>
          </cell>
        </row>
        <row r="83">
          <cell r="B83">
            <v>0</v>
          </cell>
        </row>
        <row r="84">
          <cell r="B84">
            <v>0</v>
          </cell>
        </row>
        <row r="85">
          <cell r="B85">
            <v>61045</v>
          </cell>
        </row>
        <row r="86">
          <cell r="B86">
            <v>25245</v>
          </cell>
        </row>
        <row r="87">
          <cell r="B87">
            <v>19813</v>
          </cell>
        </row>
        <row r="88">
          <cell r="B88">
            <v>52428</v>
          </cell>
        </row>
        <row r="89">
          <cell r="B89">
            <v>54034</v>
          </cell>
        </row>
        <row r="90">
          <cell r="B90">
            <v>132162</v>
          </cell>
        </row>
        <row r="91">
          <cell r="B91">
            <v>61045</v>
          </cell>
        </row>
        <row r="92">
          <cell r="B92">
            <v>25245</v>
          </cell>
        </row>
        <row r="93">
          <cell r="B93">
            <v>19813</v>
          </cell>
        </row>
        <row r="94">
          <cell r="B94">
            <v>52428</v>
          </cell>
        </row>
        <row r="95">
          <cell r="B95">
            <v>54034</v>
          </cell>
        </row>
        <row r="96">
          <cell r="B96">
            <v>132162</v>
          </cell>
        </row>
        <row r="97">
          <cell r="B97">
            <v>0</v>
          </cell>
        </row>
        <row r="98">
          <cell r="B98">
            <v>0</v>
          </cell>
        </row>
        <row r="99">
          <cell r="B99">
            <v>0</v>
          </cell>
        </row>
        <row r="100">
          <cell r="B100">
            <v>0</v>
          </cell>
        </row>
        <row r="101">
          <cell r="B101">
            <v>0</v>
          </cell>
        </row>
        <row r="102">
          <cell r="B102">
            <v>0</v>
          </cell>
        </row>
        <row r="103">
          <cell r="B103">
            <v>232779787.48313078</v>
          </cell>
        </row>
        <row r="104">
          <cell r="B104">
            <v>9298369.4494372457</v>
          </cell>
        </row>
        <row r="105">
          <cell r="B105">
            <v>6009810.4799408196</v>
          </cell>
        </row>
        <row r="106">
          <cell r="B106">
            <v>1499407.6539641549</v>
          </cell>
        </row>
        <row r="107">
          <cell r="B107">
            <v>2388250.0051379316</v>
          </cell>
        </row>
        <row r="108">
          <cell r="B108">
            <v>5268741.9287332529</v>
          </cell>
        </row>
        <row r="109">
          <cell r="B109">
            <v>1911.5454599915624</v>
          </cell>
        </row>
        <row r="110">
          <cell r="B110">
            <v>271.07889761676404</v>
          </cell>
        </row>
        <row r="111">
          <cell r="B111">
            <v>148.24627213416781</v>
          </cell>
        </row>
        <row r="112">
          <cell r="B112">
            <v>13.375725269601299</v>
          </cell>
        </row>
        <row r="113">
          <cell r="B113">
            <v>15.845089934758462</v>
          </cell>
        </row>
        <row r="114">
          <cell r="B114">
            <v>20.878038876309688</v>
          </cell>
        </row>
        <row r="115">
          <cell r="B115">
            <v>10000040</v>
          </cell>
        </row>
        <row r="116">
          <cell r="B116">
            <v>500006.40000000002</v>
          </cell>
        </row>
        <row r="117">
          <cell r="B117">
            <v>500003</v>
          </cell>
        </row>
        <row r="118">
          <cell r="B118">
            <v>199999.8</v>
          </cell>
        </row>
        <row r="119">
          <cell r="B119">
            <v>299999.7</v>
          </cell>
        </row>
        <row r="120">
          <cell r="B120">
            <v>1000000</v>
          </cell>
        </row>
        <row r="121">
          <cell r="B121">
            <v>20950180.873481769</v>
          </cell>
        </row>
        <row r="122">
          <cell r="B122">
            <v>641587.4920111699</v>
          </cell>
        </row>
        <row r="123">
          <cell r="B123">
            <v>552902.56415455532</v>
          </cell>
        </row>
        <row r="124">
          <cell r="B124">
            <v>0</v>
          </cell>
        </row>
        <row r="125">
          <cell r="B125">
            <v>0</v>
          </cell>
        </row>
        <row r="126">
          <cell r="B126">
            <v>302952.66090216208</v>
          </cell>
        </row>
        <row r="127">
          <cell r="B127">
            <v>54279</v>
          </cell>
        </row>
        <row r="128">
          <cell r="B128">
            <v>17442</v>
          </cell>
        </row>
        <row r="129">
          <cell r="B129">
            <v>14792</v>
          </cell>
        </row>
        <row r="130">
          <cell r="B130">
            <v>49925</v>
          </cell>
        </row>
        <row r="131">
          <cell r="B131">
            <v>60511</v>
          </cell>
        </row>
        <row r="132">
          <cell r="B132">
            <v>132913</v>
          </cell>
        </row>
        <row r="133">
          <cell r="B133">
            <v>54279</v>
          </cell>
        </row>
        <row r="134">
          <cell r="B134">
            <v>17442</v>
          </cell>
        </row>
        <row r="135">
          <cell r="B135">
            <v>14792</v>
          </cell>
        </row>
        <row r="136">
          <cell r="B136">
            <v>49925</v>
          </cell>
        </row>
        <row r="137">
          <cell r="B137">
            <v>60511</v>
          </cell>
        </row>
        <row r="138">
          <cell r="B138">
            <v>132913</v>
          </cell>
        </row>
        <row r="139">
          <cell r="B139">
            <v>0</v>
          </cell>
        </row>
        <row r="140">
          <cell r="B140">
            <v>0</v>
          </cell>
        </row>
        <row r="141">
          <cell r="B141">
            <v>0</v>
          </cell>
        </row>
        <row r="142">
          <cell r="B142">
            <v>0</v>
          </cell>
        </row>
        <row r="143">
          <cell r="B143">
            <v>0</v>
          </cell>
        </row>
        <row r="144">
          <cell r="B144">
            <v>0</v>
          </cell>
        </row>
        <row r="145">
          <cell r="B145">
            <v>318174741.25867432</v>
          </cell>
        </row>
        <row r="146">
          <cell r="B146">
            <v>7630014.1873864494</v>
          </cell>
        </row>
        <row r="147">
          <cell r="B147">
            <v>6794308.4710934153</v>
          </cell>
        </row>
        <row r="148">
          <cell r="B148">
            <v>1878216.2260207012</v>
          </cell>
        </row>
        <row r="149">
          <cell r="B149">
            <v>3176469.1330783712</v>
          </cell>
        </row>
        <row r="150">
          <cell r="B150">
            <v>6779459.5588368243</v>
          </cell>
        </row>
        <row r="151">
          <cell r="B151">
            <v>2521.7601440572757</v>
          </cell>
        </row>
        <row r="152">
          <cell r="B152">
            <v>370.3601106059902</v>
          </cell>
        </row>
        <row r="153">
          <cell r="B153">
            <v>198.34068548765089</v>
          </cell>
        </row>
        <row r="154">
          <cell r="B154">
            <v>19.00234936671044</v>
          </cell>
        </row>
        <row r="155">
          <cell r="B155">
            <v>22.510475403641596</v>
          </cell>
        </row>
        <row r="156">
          <cell r="B156">
            <v>28.934383641092982</v>
          </cell>
        </row>
        <row r="157">
          <cell r="B157">
            <v>14999971</v>
          </cell>
        </row>
        <row r="158">
          <cell r="B158">
            <v>500006.40000000002</v>
          </cell>
        </row>
        <row r="159">
          <cell r="B159">
            <v>500003</v>
          </cell>
        </row>
        <row r="160">
          <cell r="B160">
            <v>249999.75</v>
          </cell>
        </row>
        <row r="161">
          <cell r="B161">
            <v>349999.65</v>
          </cell>
        </row>
        <row r="162">
          <cell r="B162">
            <v>1000000</v>
          </cell>
        </row>
        <row r="163">
          <cell r="B163">
            <v>0</v>
          </cell>
        </row>
        <row r="164">
          <cell r="B164">
            <v>526470.97892966494</v>
          </cell>
        </row>
        <row r="165">
          <cell r="B165">
            <v>625076.37934059417</v>
          </cell>
        </row>
        <row r="166">
          <cell r="B166">
            <v>215994.86599238063</v>
          </cell>
        </row>
        <row r="167">
          <cell r="B167">
            <v>365293.95030401275</v>
          </cell>
        </row>
        <row r="168">
          <cell r="B168">
            <v>389818.92463311739</v>
          </cell>
        </row>
        <row r="169">
          <cell r="B169">
            <v>5</v>
          </cell>
        </row>
        <row r="170">
          <cell r="B170">
            <v>1</v>
          </cell>
        </row>
        <row r="171">
          <cell r="B171">
            <v>325000</v>
          </cell>
        </row>
        <row r="172">
          <cell r="B172">
            <v>1034784.8678571429</v>
          </cell>
        </row>
        <row r="173">
          <cell r="B173">
            <v>3846482.1321428572</v>
          </cell>
        </row>
        <row r="174">
          <cell r="B174">
            <v>325000</v>
          </cell>
        </row>
        <row r="175">
          <cell r="B175">
            <v>1034784.8678571429</v>
          </cell>
        </row>
        <row r="176">
          <cell r="B176">
            <v>3846482.1321428572</v>
          </cell>
        </row>
        <row r="177">
          <cell r="B177">
            <v>320938</v>
          </cell>
        </row>
        <row r="178">
          <cell r="B178">
            <v>1041287.5283116886</v>
          </cell>
        </row>
        <row r="179">
          <cell r="B179">
            <v>3979346.32</v>
          </cell>
        </row>
        <row r="180">
          <cell r="B180">
            <v>325000</v>
          </cell>
        </row>
        <row r="181">
          <cell r="B181">
            <v>197467600</v>
          </cell>
        </row>
        <row r="182">
          <cell r="B182">
            <v>585800600</v>
          </cell>
        </row>
        <row r="183">
          <cell r="B183">
            <v>325000</v>
          </cell>
        </row>
        <row r="184">
          <cell r="B184">
            <v>197467600</v>
          </cell>
        </row>
        <row r="185">
          <cell r="B185">
            <v>585800600</v>
          </cell>
        </row>
        <row r="186">
          <cell r="B186">
            <v>320938</v>
          </cell>
        </row>
        <row r="187">
          <cell r="B187">
            <v>196044033.58988765</v>
          </cell>
        </row>
        <row r="188">
          <cell r="B188">
            <v>578874075</v>
          </cell>
        </row>
        <row r="189">
          <cell r="B189">
            <v>0</v>
          </cell>
        </row>
        <row r="190">
          <cell r="B190">
            <v>0</v>
          </cell>
        </row>
        <row r="191">
          <cell r="B191">
            <v>0</v>
          </cell>
        </row>
        <row r="192">
          <cell r="B192">
            <v>25664</v>
          </cell>
        </row>
        <row r="193">
          <cell r="B193">
            <v>385455.07</v>
          </cell>
        </row>
        <row r="194">
          <cell r="B194">
            <v>15.019283076923079</v>
          </cell>
        </row>
        <row r="195">
          <cell r="B195">
            <v>8809</v>
          </cell>
        </row>
        <row r="196">
          <cell r="B196">
            <v>152653.26999999999</v>
          </cell>
        </row>
        <row r="197">
          <cell r="B197">
            <v>17.32928307692308</v>
          </cell>
        </row>
        <row r="198">
          <cell r="B198">
            <v>0</v>
          </cell>
        </row>
        <row r="199">
          <cell r="B199">
            <v>0</v>
          </cell>
        </row>
        <row r="200">
          <cell r="B200">
            <v>0</v>
          </cell>
        </row>
        <row r="201">
          <cell r="B201">
            <v>53206</v>
          </cell>
        </row>
        <row r="202">
          <cell r="B202">
            <v>128229420</v>
          </cell>
        </row>
        <row r="203">
          <cell r="B203">
            <v>2410.0559999999996</v>
          </cell>
        </row>
        <row r="204">
          <cell r="B204">
            <v>0</v>
          </cell>
        </row>
        <row r="205">
          <cell r="B205">
            <v>0</v>
          </cell>
        </row>
        <row r="206">
          <cell r="B206">
            <v>0</v>
          </cell>
        </row>
        <row r="207">
          <cell r="B207">
            <v>173060</v>
          </cell>
        </row>
        <row r="208">
          <cell r="B208">
            <v>323046</v>
          </cell>
        </row>
        <row r="209">
          <cell r="B209">
            <v>0</v>
          </cell>
        </row>
        <row r="210">
          <cell r="B210">
            <v>0</v>
          </cell>
        </row>
        <row r="211">
          <cell r="B211">
            <v>715982.7</v>
          </cell>
        </row>
        <row r="212">
          <cell r="B212">
            <v>1096047</v>
          </cell>
        </row>
        <row r="213">
          <cell r="B213">
            <v>33813644.034741722</v>
          </cell>
        </row>
        <row r="214">
          <cell r="B214">
            <v>338380</v>
          </cell>
        </row>
        <row r="215">
          <cell r="B215">
            <v>0</v>
          </cell>
        </row>
        <row r="216">
          <cell r="B216">
            <v>34152024.034741722</v>
          </cell>
        </row>
        <row r="217">
          <cell r="B217">
            <v>15530754</v>
          </cell>
        </row>
        <row r="218">
          <cell r="B218">
            <v>1212088.7</v>
          </cell>
        </row>
        <row r="219">
          <cell r="B219">
            <v>4038345</v>
          </cell>
        </row>
        <row r="220">
          <cell r="B220">
            <v>187679</v>
          </cell>
        </row>
        <row r="221">
          <cell r="B221">
            <v>5200000</v>
          </cell>
        </row>
        <row r="222">
          <cell r="B222">
            <v>1196619</v>
          </cell>
        </row>
        <row r="223">
          <cell r="B223">
            <v>199062</v>
          </cell>
        </row>
        <row r="224">
          <cell r="B224">
            <v>1818823.65</v>
          </cell>
        </row>
        <row r="225">
          <cell r="B225">
            <v>0</v>
          </cell>
        </row>
        <row r="226">
          <cell r="B226">
            <v>2300000</v>
          </cell>
        </row>
        <row r="227">
          <cell r="B227">
            <v>160000</v>
          </cell>
        </row>
        <row r="228">
          <cell r="B228">
            <v>0</v>
          </cell>
        </row>
        <row r="229">
          <cell r="B229">
            <v>219018</v>
          </cell>
        </row>
        <row r="230">
          <cell r="B230">
            <v>1994411.672006384</v>
          </cell>
        </row>
        <row r="231">
          <cell r="B231">
            <v>34056801.022006385</v>
          </cell>
        </row>
        <row r="232">
          <cell r="B232">
            <v>95223.012735337019</v>
          </cell>
        </row>
        <row r="233">
          <cell r="B233">
            <v>32376</v>
          </cell>
        </row>
        <row r="234">
          <cell r="B234">
            <v>62847.012735337019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39309228</v>
          </cell>
        </row>
        <row r="244">
          <cell r="B244">
            <v>6622623</v>
          </cell>
        </row>
        <row r="245">
          <cell r="B245">
            <v>60000</v>
          </cell>
        </row>
        <row r="246">
          <cell r="B246">
            <v>0</v>
          </cell>
        </row>
        <row r="247">
          <cell r="B247">
            <v>4.8</v>
          </cell>
        </row>
        <row r="248">
          <cell r="B248">
            <v>4.8</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15.695078926479036</v>
          </cell>
        </row>
        <row r="261">
          <cell r="B261">
            <v>20.266229271347239</v>
          </cell>
        </row>
        <row r="262">
          <cell r="B262">
            <v>89</v>
          </cell>
        </row>
        <row r="263">
          <cell r="B263">
            <v>89</v>
          </cell>
        </row>
        <row r="264">
          <cell r="B264">
            <v>320938</v>
          </cell>
        </row>
        <row r="265">
          <cell r="B265">
            <v>320938</v>
          </cell>
        </row>
        <row r="266">
          <cell r="B266">
            <v>5</v>
          </cell>
        </row>
        <row r="267">
          <cell r="B267">
            <v>1</v>
          </cell>
        </row>
        <row r="268">
          <cell r="B268">
            <v>1155376.8</v>
          </cell>
        </row>
        <row r="269">
          <cell r="B269">
            <v>1203517.5</v>
          </cell>
        </row>
        <row r="270">
          <cell r="B270">
            <v>1678311.4788439893</v>
          </cell>
        </row>
        <row r="271">
          <cell r="B271">
            <v>0.85123166541221318</v>
          </cell>
        </row>
        <row r="272">
          <cell r="B272">
            <v>0.88261888662087074</v>
          </cell>
        </row>
        <row r="273">
          <cell r="B273">
            <v>0.73361923277039476</v>
          </cell>
        </row>
        <row r="274">
          <cell r="B274">
            <v>0.56500790981829097</v>
          </cell>
        </row>
        <row r="275">
          <cell r="B275">
            <v>0.75398584329422558</v>
          </cell>
        </row>
        <row r="276">
          <cell r="B276">
            <v>0.58024221757878847</v>
          </cell>
        </row>
        <row r="277">
          <cell r="B277">
            <v>3112031.6627353369</v>
          </cell>
        </row>
        <row r="278">
          <cell r="B278">
            <v>1.6630499189117693</v>
          </cell>
        </row>
        <row r="279">
          <cell r="B279">
            <v>0.62449070409891494</v>
          </cell>
        </row>
        <row r="280">
          <cell r="B280">
            <v>0.37550929590108501</v>
          </cell>
        </row>
        <row r="281">
          <cell r="B281">
            <v>0.10032000000000001</v>
          </cell>
        </row>
        <row r="282">
          <cell r="B282">
            <v>0.12494574878367655</v>
          </cell>
        </row>
        <row r="283">
          <cell r="B283">
            <v>32686605</v>
          </cell>
        </row>
        <row r="284">
          <cell r="B284">
            <v>19654614.469653897</v>
          </cell>
        </row>
        <row r="285">
          <cell r="B285">
            <v>1433720.1838913476</v>
          </cell>
        </row>
        <row r="286">
          <cell r="B286">
            <v>0</v>
          </cell>
        </row>
        <row r="287">
          <cell r="B287">
            <v>0</v>
          </cell>
        </row>
        <row r="288">
          <cell r="B288">
            <v>0</v>
          </cell>
        </row>
        <row r="289">
          <cell r="B289">
            <v>1678311.4788439893</v>
          </cell>
        </row>
        <row r="290">
          <cell r="B290">
            <v>0.10956719758679538</v>
          </cell>
        </row>
        <row r="291">
          <cell r="B291">
            <v>0.23782645450510478</v>
          </cell>
        </row>
      </sheetData>
      <sheetData sheetId="38">
        <row r="3">
          <cell r="B3">
            <v>320067</v>
          </cell>
          <cell r="C3">
            <v>143638</v>
          </cell>
          <cell r="D3">
            <v>107348</v>
          </cell>
          <cell r="E3">
            <v>223151</v>
          </cell>
          <cell r="F3">
            <v>248129</v>
          </cell>
          <cell r="G3">
            <v>655189</v>
          </cell>
          <cell r="H3">
            <v>1697522</v>
          </cell>
        </row>
        <row r="4">
          <cell r="B4">
            <v>320067</v>
          </cell>
          <cell r="C4">
            <v>143638</v>
          </cell>
          <cell r="D4">
            <v>107348</v>
          </cell>
          <cell r="E4">
            <v>223151</v>
          </cell>
          <cell r="F4">
            <v>248129</v>
          </cell>
          <cell r="G4">
            <v>655189</v>
          </cell>
          <cell r="H4">
            <v>1697522</v>
          </cell>
        </row>
        <row r="5">
          <cell r="B5">
            <v>0</v>
          </cell>
          <cell r="C5">
            <v>0</v>
          </cell>
          <cell r="D5">
            <v>0</v>
          </cell>
          <cell r="E5">
            <v>0</v>
          </cell>
          <cell r="F5">
            <v>248129</v>
          </cell>
          <cell r="G5">
            <v>0</v>
          </cell>
        </row>
        <row r="6">
          <cell r="B6">
            <v>320067</v>
          </cell>
          <cell r="C6">
            <v>143638</v>
          </cell>
          <cell r="D6">
            <v>107348</v>
          </cell>
          <cell r="E6">
            <v>223151</v>
          </cell>
          <cell r="F6">
            <v>0</v>
          </cell>
          <cell r="G6">
            <v>655189</v>
          </cell>
        </row>
        <row r="7">
          <cell r="B7">
            <v>0</v>
          </cell>
          <cell r="C7">
            <v>0</v>
          </cell>
          <cell r="D7">
            <v>0</v>
          </cell>
          <cell r="E7">
            <v>0</v>
          </cell>
          <cell r="F7">
            <v>1449393</v>
          </cell>
          <cell r="G7">
            <v>0</v>
          </cell>
        </row>
        <row r="8">
          <cell r="B8">
            <v>283533</v>
          </cell>
          <cell r="C8">
            <v>104177</v>
          </cell>
          <cell r="D8">
            <v>88232</v>
          </cell>
          <cell r="E8">
            <v>233760</v>
          </cell>
          <cell r="F8">
            <v>286124</v>
          </cell>
          <cell r="G8">
            <v>704352</v>
          </cell>
          <cell r="H8">
            <v>1700178</v>
          </cell>
        </row>
        <row r="9">
          <cell r="B9">
            <v>283533</v>
          </cell>
          <cell r="C9">
            <v>104177</v>
          </cell>
          <cell r="D9">
            <v>88232</v>
          </cell>
          <cell r="E9">
            <v>233760</v>
          </cell>
          <cell r="F9">
            <v>286124</v>
          </cell>
          <cell r="G9">
            <v>704352</v>
          </cell>
          <cell r="H9">
            <v>1700178</v>
          </cell>
        </row>
        <row r="10">
          <cell r="B10">
            <v>283533</v>
          </cell>
          <cell r="C10">
            <v>0</v>
          </cell>
          <cell r="D10">
            <v>0</v>
          </cell>
          <cell r="E10">
            <v>0</v>
          </cell>
          <cell r="F10">
            <v>0</v>
          </cell>
          <cell r="G10">
            <v>0</v>
          </cell>
        </row>
        <row r="11">
          <cell r="B11">
            <v>0</v>
          </cell>
          <cell r="C11">
            <v>104177</v>
          </cell>
          <cell r="D11">
            <v>88232</v>
          </cell>
          <cell r="E11">
            <v>233760</v>
          </cell>
          <cell r="F11">
            <v>286124</v>
          </cell>
          <cell r="G11">
            <v>704352</v>
          </cell>
        </row>
        <row r="12">
          <cell r="B12">
            <v>1416645</v>
          </cell>
          <cell r="C12">
            <v>0</v>
          </cell>
          <cell r="D12">
            <v>0</v>
          </cell>
          <cell r="E12">
            <v>0</v>
          </cell>
          <cell r="F12">
            <v>0</v>
          </cell>
          <cell r="G12">
            <v>0</v>
          </cell>
        </row>
        <row r="13">
          <cell r="B13">
            <v>3813.2490373188757</v>
          </cell>
          <cell r="C13">
            <v>368.32519110466416</v>
          </cell>
          <cell r="D13">
            <v>303.32662796854686</v>
          </cell>
          <cell r="E13">
            <v>28.599367779891566</v>
          </cell>
          <cell r="F13">
            <v>44.199022932559707</v>
          </cell>
          <cell r="G13">
            <v>39.865785390151878</v>
          </cell>
        </row>
        <row r="14">
          <cell r="B14">
            <v>3725.3886862500003</v>
          </cell>
          <cell r="C14">
            <v>359.83867992187504</v>
          </cell>
          <cell r="D14">
            <v>296.33773640624997</v>
          </cell>
          <cell r="E14">
            <v>27.940415146874997</v>
          </cell>
          <cell r="F14">
            <v>43.180641590625001</v>
          </cell>
          <cell r="G14">
            <v>38.947245356250001</v>
          </cell>
        </row>
        <row r="15">
          <cell r="B15">
            <v>3813.2490373188757</v>
          </cell>
          <cell r="C15">
            <v>368.32519110466416</v>
          </cell>
          <cell r="D15">
            <v>303.32662796854686</v>
          </cell>
          <cell r="E15">
            <v>28.599367779891566</v>
          </cell>
          <cell r="F15">
            <v>44.199022932559707</v>
          </cell>
          <cell r="G15">
            <v>39.865785390151878</v>
          </cell>
        </row>
        <row r="16">
          <cell r="B16">
            <v>3725.3886862500003</v>
          </cell>
          <cell r="C16">
            <v>359.83867992187504</v>
          </cell>
          <cell r="D16">
            <v>296.33773640624997</v>
          </cell>
          <cell r="E16">
            <v>27.940415146874997</v>
          </cell>
          <cell r="F16">
            <v>43.180641590625001</v>
          </cell>
          <cell r="G16">
            <v>38.947245356250001</v>
          </cell>
        </row>
        <row r="17">
          <cell r="B17">
            <v>3813.2490373188757</v>
          </cell>
          <cell r="C17">
            <v>368.32519110466416</v>
          </cell>
          <cell r="D17">
            <v>303.32662796854686</v>
          </cell>
          <cell r="E17">
            <v>28.599367779891566</v>
          </cell>
          <cell r="F17">
            <v>44.199022932559707</v>
          </cell>
          <cell r="G17">
            <v>39.865785390151878</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5861.8386716533887</v>
          </cell>
          <cell r="C23">
            <v>437.4506471383126</v>
          </cell>
          <cell r="D23">
            <v>459.32317949522809</v>
          </cell>
          <cell r="E23">
            <v>37.620755653894868</v>
          </cell>
          <cell r="F23">
            <v>52.494077656597497</v>
          </cell>
          <cell r="G23">
            <v>51.006745456327252</v>
          </cell>
        </row>
        <row r="24">
          <cell r="B24">
            <v>6285.5966249999983</v>
          </cell>
          <cell r="C24">
            <v>469.07437499999997</v>
          </cell>
          <cell r="D24">
            <v>492.52809374999993</v>
          </cell>
          <cell r="E24">
            <v>40.340396249999998</v>
          </cell>
          <cell r="F24">
            <v>56.288924999999992</v>
          </cell>
          <cell r="G24">
            <v>51.598181250000003</v>
          </cell>
        </row>
        <row r="25">
          <cell r="B25">
            <v>5861.8386716533887</v>
          </cell>
          <cell r="C25">
            <v>437.4506471383126</v>
          </cell>
          <cell r="D25">
            <v>459.32317949522809</v>
          </cell>
          <cell r="E25">
            <v>37.620755653894868</v>
          </cell>
          <cell r="F25">
            <v>52.494077656597497</v>
          </cell>
          <cell r="G25">
            <v>51.006745456327252</v>
          </cell>
        </row>
        <row r="26">
          <cell r="B26">
            <v>6285.5966249999983</v>
          </cell>
          <cell r="C26">
            <v>469.07437499999997</v>
          </cell>
          <cell r="D26">
            <v>492.52809374999993</v>
          </cell>
          <cell r="E26">
            <v>40.340396249999998</v>
          </cell>
          <cell r="F26">
            <v>56.288924999999992</v>
          </cell>
          <cell r="G26">
            <v>51.598181250000003</v>
          </cell>
        </row>
        <row r="27">
          <cell r="B27">
            <v>5861.8386716533887</v>
          </cell>
          <cell r="C27">
            <v>437.4506471383126</v>
          </cell>
          <cell r="D27">
            <v>459.32317949522809</v>
          </cell>
          <cell r="E27">
            <v>37.620755653894868</v>
          </cell>
          <cell r="F27">
            <v>52.494077656597497</v>
          </cell>
          <cell r="G27">
            <v>51.006745456327252</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58000054</v>
          </cell>
          <cell r="C33">
            <v>3420005.4</v>
          </cell>
          <cell r="D33">
            <v>3419994.5</v>
          </cell>
          <cell r="E33">
            <v>799999.2</v>
          </cell>
          <cell r="F33">
            <v>1299998.7</v>
          </cell>
          <cell r="G33">
            <v>5000000</v>
          </cell>
          <cell r="H33">
            <v>9368346</v>
          </cell>
        </row>
        <row r="34">
          <cell r="B34">
            <v>78999871</v>
          </cell>
          <cell r="C34">
            <v>3900015</v>
          </cell>
          <cell r="D34">
            <v>3899993.5</v>
          </cell>
          <cell r="E34">
            <v>1149998.8500000001</v>
          </cell>
          <cell r="F34">
            <v>1549998.45</v>
          </cell>
          <cell r="G34">
            <v>5000000</v>
          </cell>
          <cell r="H34">
            <v>10579377</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12.8</v>
          </cell>
          <cell r="D47">
            <v>7</v>
          </cell>
          <cell r="E47">
            <v>0.65</v>
          </cell>
          <cell r="F47">
            <v>0.77</v>
          </cell>
          <cell r="G47">
            <v>1</v>
          </cell>
        </row>
        <row r="48">
          <cell r="B48">
            <v>89</v>
          </cell>
          <cell r="C48">
            <v>12.8</v>
          </cell>
          <cell r="D48">
            <v>6.3</v>
          </cell>
          <cell r="E48">
            <v>0.66</v>
          </cell>
          <cell r="F48">
            <v>0.79</v>
          </cell>
          <cell r="G48">
            <v>1</v>
          </cell>
        </row>
        <row r="49">
          <cell r="B49">
            <v>89</v>
          </cell>
          <cell r="C49">
            <v>12.6</v>
          </cell>
          <cell r="D49">
            <v>6.5</v>
          </cell>
          <cell r="E49">
            <v>0.65</v>
          </cell>
          <cell r="F49">
            <v>0.77</v>
          </cell>
          <cell r="G49">
            <v>1</v>
          </cell>
        </row>
        <row r="50">
          <cell r="B50">
            <v>89</v>
          </cell>
          <cell r="C50">
            <v>12.4</v>
          </cell>
          <cell r="D50">
            <v>6.1</v>
          </cell>
          <cell r="E50">
            <v>0.68</v>
          </cell>
          <cell r="F50">
            <v>0.81</v>
          </cell>
          <cell r="G50">
            <v>1</v>
          </cell>
        </row>
        <row r="51">
          <cell r="B51">
            <v>7.6000000000000068</v>
          </cell>
          <cell r="C51">
            <v>5.892063492063504</v>
          </cell>
          <cell r="D51">
            <v>0.97846153846155026</v>
          </cell>
          <cell r="E51">
            <v>12.566153846153849</v>
          </cell>
          <cell r="F51">
            <v>13.189610389610396</v>
          </cell>
          <cell r="G51">
            <v>7.6</v>
          </cell>
        </row>
        <row r="52">
          <cell r="B52">
            <v>12809348.726629518</v>
          </cell>
          <cell r="C52">
            <v>19473473.609524131</v>
          </cell>
          <cell r="D52">
            <v>12482648.07779061</v>
          </cell>
          <cell r="E52">
            <v>30307584.883946195</v>
          </cell>
          <cell r="F52">
            <v>11047848.034961984</v>
          </cell>
          <cell r="G52">
            <v>0</v>
          </cell>
          <cell r="H52">
            <v>0</v>
          </cell>
          <cell r="I52">
            <v>0</v>
          </cell>
          <cell r="J52">
            <v>0</v>
          </cell>
          <cell r="K52">
            <v>0</v>
          </cell>
        </row>
        <row r="53">
          <cell r="B53">
            <v>29086324</v>
          </cell>
          <cell r="C53">
            <v>28225455</v>
          </cell>
          <cell r="D53">
            <v>29212950</v>
          </cell>
          <cell r="E53">
            <v>28278742</v>
          </cell>
          <cell r="F53">
            <v>29076532</v>
          </cell>
          <cell r="G53">
            <v>0</v>
          </cell>
          <cell r="H53">
            <v>0</v>
          </cell>
          <cell r="I53">
            <v>0</v>
          </cell>
          <cell r="J53">
            <v>0</v>
          </cell>
          <cell r="K53">
            <v>0</v>
          </cell>
        </row>
        <row r="54">
          <cell r="B54">
            <v>804302</v>
          </cell>
          <cell r="C54">
            <v>2803558</v>
          </cell>
          <cell r="D54">
            <v>822304</v>
          </cell>
          <cell r="E54">
            <v>2042218</v>
          </cell>
          <cell r="F54">
            <v>747952</v>
          </cell>
          <cell r="G54">
            <v>0</v>
          </cell>
          <cell r="H54">
            <v>0</v>
          </cell>
          <cell r="I54">
            <v>0</v>
          </cell>
          <cell r="J54">
            <v>0</v>
          </cell>
          <cell r="K54">
            <v>0</v>
          </cell>
        </row>
        <row r="55">
          <cell r="B55">
            <v>943751</v>
          </cell>
          <cell r="C55">
            <v>2593851</v>
          </cell>
          <cell r="D55">
            <v>939134</v>
          </cell>
          <cell r="E55">
            <v>965583</v>
          </cell>
          <cell r="F55">
            <v>1010907</v>
          </cell>
          <cell r="G55">
            <v>0</v>
          </cell>
          <cell r="H55">
            <v>0</v>
          </cell>
          <cell r="I55">
            <v>0</v>
          </cell>
          <cell r="J55">
            <v>0</v>
          </cell>
          <cell r="K55">
            <v>0</v>
          </cell>
        </row>
        <row r="56">
          <cell r="B56">
            <v>1748053</v>
          </cell>
          <cell r="C56">
            <v>5397409</v>
          </cell>
          <cell r="D56">
            <v>1761438</v>
          </cell>
          <cell r="E56">
            <v>3007801</v>
          </cell>
          <cell r="F56">
            <v>1758859</v>
          </cell>
          <cell r="G56">
            <v>0</v>
          </cell>
          <cell r="H56">
            <v>0</v>
          </cell>
          <cell r="I56">
            <v>0</v>
          </cell>
          <cell r="J56">
            <v>0</v>
          </cell>
          <cell r="K56">
            <v>0</v>
          </cell>
        </row>
        <row r="57">
          <cell r="B57">
            <v>3360284</v>
          </cell>
          <cell r="C57">
            <v>3428219</v>
          </cell>
          <cell r="D57">
            <v>3386376</v>
          </cell>
          <cell r="E57">
            <v>3462075</v>
          </cell>
          <cell r="F57">
            <v>3415144</v>
          </cell>
          <cell r="G57">
            <v>164399</v>
          </cell>
          <cell r="H57">
            <v>164399</v>
          </cell>
          <cell r="I57">
            <v>164399</v>
          </cell>
          <cell r="J57">
            <v>164399</v>
          </cell>
          <cell r="K57">
            <v>164399</v>
          </cell>
        </row>
        <row r="58">
          <cell r="B58">
            <v>8506219</v>
          </cell>
          <cell r="C58">
            <v>7606219</v>
          </cell>
          <cell r="D58">
            <v>8506219</v>
          </cell>
          <cell r="E58">
            <v>7606219</v>
          </cell>
          <cell r="F58">
            <v>8506219</v>
          </cell>
          <cell r="G58">
            <v>3444053</v>
          </cell>
          <cell r="H58">
            <v>2341956</v>
          </cell>
          <cell r="I58">
            <v>2204194</v>
          </cell>
          <cell r="J58">
            <v>3030765</v>
          </cell>
          <cell r="K58">
            <v>3306288</v>
          </cell>
        </row>
        <row r="59">
          <cell r="B59">
            <v>8823145</v>
          </cell>
          <cell r="C59">
            <v>8823145</v>
          </cell>
          <cell r="D59">
            <v>8823145</v>
          </cell>
          <cell r="E59">
            <v>8823145</v>
          </cell>
          <cell r="F59">
            <v>8823145</v>
          </cell>
          <cell r="G59">
            <v>2755241</v>
          </cell>
          <cell r="H59">
            <v>3306288</v>
          </cell>
          <cell r="I59">
            <v>3030765</v>
          </cell>
          <cell r="J59">
            <v>2204194</v>
          </cell>
          <cell r="K59">
            <v>2341956</v>
          </cell>
        </row>
        <row r="60">
          <cell r="B60">
            <v>17329364</v>
          </cell>
          <cell r="C60">
            <v>16429364</v>
          </cell>
          <cell r="D60">
            <v>17329364</v>
          </cell>
          <cell r="E60">
            <v>16429364</v>
          </cell>
          <cell r="F60">
            <v>17329364</v>
          </cell>
          <cell r="G60">
            <v>6199294</v>
          </cell>
          <cell r="H60">
            <v>5648244</v>
          </cell>
          <cell r="I60">
            <v>5234959</v>
          </cell>
          <cell r="J60">
            <v>5234959</v>
          </cell>
          <cell r="K60">
            <v>5648244</v>
          </cell>
        </row>
        <row r="61">
          <cell r="B61">
            <v>64333373.726629518</v>
          </cell>
          <cell r="C61">
            <v>72953920.609524131</v>
          </cell>
          <cell r="D61">
            <v>64172776.07779061</v>
          </cell>
          <cell r="E61">
            <v>81485566.883946195</v>
          </cell>
          <cell r="F61">
            <v>62627747.034961984</v>
          </cell>
          <cell r="G61">
            <v>0</v>
          </cell>
          <cell r="H61">
            <v>0</v>
          </cell>
          <cell r="I61">
            <v>0</v>
          </cell>
          <cell r="J61">
            <v>0</v>
          </cell>
          <cell r="K61">
            <v>0</v>
          </cell>
        </row>
        <row r="62">
          <cell r="B62">
            <v>7628743.65635488</v>
          </cell>
          <cell r="C62">
            <v>7452701.7200496132</v>
          </cell>
          <cell r="D62">
            <v>7642764.3925288189</v>
          </cell>
          <cell r="E62">
            <v>7455707.0864220057</v>
          </cell>
          <cell r="F62">
            <v>7621882.2183350362</v>
          </cell>
          <cell r="G62">
            <v>0</v>
          </cell>
          <cell r="H62">
            <v>0</v>
          </cell>
          <cell r="I62">
            <v>0</v>
          </cell>
          <cell r="J62">
            <v>0</v>
          </cell>
          <cell r="K62">
            <v>0</v>
          </cell>
        </row>
        <row r="63">
          <cell r="B63">
            <v>1082617</v>
          </cell>
          <cell r="C63">
            <v>1639395</v>
          </cell>
          <cell r="D63">
            <v>1064996</v>
          </cell>
          <cell r="E63">
            <v>2009715</v>
          </cell>
          <cell r="F63">
            <v>1040042</v>
          </cell>
          <cell r="G63">
            <v>-3343981</v>
          </cell>
          <cell r="H63">
            <v>-2922439</v>
          </cell>
          <cell r="I63">
            <v>-2224649</v>
          </cell>
          <cell r="J63">
            <v>-2070540</v>
          </cell>
          <cell r="K63">
            <v>-2644110</v>
          </cell>
        </row>
        <row r="64">
          <cell r="B64">
            <v>33928696</v>
          </cell>
          <cell r="C64">
            <v>38047035</v>
          </cell>
          <cell r="D64">
            <v>35713637</v>
          </cell>
          <cell r="E64">
            <v>34314828</v>
          </cell>
          <cell r="F64">
            <v>34330694</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20693317.07027464</v>
          </cell>
          <cell r="C66">
            <v>24814788.889474519</v>
          </cell>
          <cell r="D66">
            <v>18751378.685261793</v>
          </cell>
          <cell r="E66">
            <v>36705316.797524191</v>
          </cell>
          <cell r="F66">
            <v>18635128.816626951</v>
          </cell>
          <cell r="G66">
            <v>14030326</v>
          </cell>
          <cell r="H66">
            <v>14848610</v>
          </cell>
          <cell r="I66">
            <v>16203137</v>
          </cell>
          <cell r="J66">
            <v>16503304</v>
          </cell>
          <cell r="K66">
            <v>15388895</v>
          </cell>
        </row>
        <row r="67">
          <cell r="B67">
            <v>64333373.726629518</v>
          </cell>
          <cell r="C67">
            <v>72953920.609524131</v>
          </cell>
          <cell r="D67">
            <v>64172776.07779061</v>
          </cell>
          <cell r="E67">
            <v>81485566.883946195</v>
          </cell>
          <cell r="F67">
            <v>62627747.034961984</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34789163.09694761</v>
          </cell>
          <cell r="C69">
            <v>33639657.115558185</v>
          </cell>
          <cell r="D69">
            <v>34929053.325670198</v>
          </cell>
          <cell r="E69">
            <v>33697335.7568928</v>
          </cell>
          <cell r="F69">
            <v>34780618.865715168</v>
          </cell>
          <cell r="G69">
            <v>0</v>
          </cell>
          <cell r="H69">
            <v>0</v>
          </cell>
          <cell r="I69">
            <v>0</v>
          </cell>
          <cell r="J69">
            <v>0</v>
          </cell>
          <cell r="K69">
            <v>0</v>
          </cell>
        </row>
        <row r="70">
          <cell r="B70">
            <v>2038702.6006207429</v>
          </cell>
          <cell r="C70">
            <v>2143255.3747512475</v>
          </cell>
          <cell r="D70">
            <v>2021363.0072940066</v>
          </cell>
          <cell r="E70">
            <v>2476486.0222793594</v>
          </cell>
          <cell r="F70">
            <v>2010173.1436951049</v>
          </cell>
          <cell r="G70">
            <v>-68164</v>
          </cell>
          <cell r="H70">
            <v>-63560</v>
          </cell>
          <cell r="I70">
            <v>-60107</v>
          </cell>
          <cell r="J70">
            <v>-60107</v>
          </cell>
          <cell r="K70">
            <v>-63560</v>
          </cell>
        </row>
        <row r="71">
          <cell r="B71">
            <v>1.0504826902190973</v>
          </cell>
          <cell r="C71">
            <v>0.93275925328576892</v>
          </cell>
          <cell r="D71">
            <v>1.0569823313200513</v>
          </cell>
          <cell r="E71">
            <v>0.93356006780627288</v>
          </cell>
          <cell r="F71">
            <v>1.0262156573688102</v>
          </cell>
          <cell r="G71">
            <v>0</v>
          </cell>
          <cell r="H71">
            <v>0</v>
          </cell>
          <cell r="I71">
            <v>0</v>
          </cell>
          <cell r="J71">
            <v>0</v>
          </cell>
          <cell r="K71">
            <v>0</v>
          </cell>
        </row>
        <row r="72">
          <cell r="B72">
            <v>1.002376456595045</v>
          </cell>
          <cell r="C72">
            <v>0.98888388200918576</v>
          </cell>
          <cell r="D72">
            <v>1.0019418428460407</v>
          </cell>
          <cell r="E72">
            <v>0.9893863563371379</v>
          </cell>
          <cell r="F72">
            <v>1.0174114622125914</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62405</v>
          </cell>
        </row>
        <row r="86">
          <cell r="B86">
            <v>25245</v>
          </cell>
        </row>
        <row r="87">
          <cell r="B87">
            <v>18867</v>
          </cell>
        </row>
        <row r="88">
          <cell r="B88">
            <v>53537</v>
          </cell>
        </row>
        <row r="89">
          <cell r="B89">
            <v>55288</v>
          </cell>
        </row>
        <row r="90">
          <cell r="B90">
            <v>135132</v>
          </cell>
        </row>
        <row r="91">
          <cell r="B91">
            <v>62405</v>
          </cell>
        </row>
        <row r="92">
          <cell r="B92">
            <v>25245</v>
          </cell>
        </row>
        <row r="93">
          <cell r="B93">
            <v>18867</v>
          </cell>
        </row>
        <row r="94">
          <cell r="B94">
            <v>53537</v>
          </cell>
        </row>
        <row r="95">
          <cell r="B95">
            <v>55288</v>
          </cell>
        </row>
        <row r="96">
          <cell r="B96">
            <v>135132</v>
          </cell>
        </row>
        <row r="97">
          <cell r="B97">
            <v>0</v>
          </cell>
        </row>
        <row r="98">
          <cell r="B98">
            <v>0</v>
          </cell>
        </row>
        <row r="99">
          <cell r="B99">
            <v>0</v>
          </cell>
        </row>
        <row r="100">
          <cell r="B100">
            <v>0</v>
          </cell>
        </row>
        <row r="101">
          <cell r="B101">
            <v>0</v>
          </cell>
        </row>
        <row r="102">
          <cell r="B102">
            <v>0</v>
          </cell>
        </row>
        <row r="103">
          <cell r="B103">
            <v>237965806.17388445</v>
          </cell>
        </row>
        <row r="104">
          <cell r="B104">
            <v>9298369.4494372476</v>
          </cell>
        </row>
        <row r="105">
          <cell r="B105">
            <v>5722863.4898825735</v>
          </cell>
        </row>
        <row r="106">
          <cell r="B106">
            <v>1531124.3528320547</v>
          </cell>
        </row>
        <row r="107">
          <cell r="B107">
            <v>2443675.5798953613</v>
          </cell>
        </row>
        <row r="108">
          <cell r="B108">
            <v>5387143.3113420038</v>
          </cell>
        </row>
        <row r="109">
          <cell r="B109">
            <v>2012.2698250924338</v>
          </cell>
        </row>
        <row r="110">
          <cell r="B110">
            <v>281.10314377713104</v>
          </cell>
        </row>
        <row r="111">
          <cell r="B111">
            <v>145.01352655169461</v>
          </cell>
        </row>
        <row r="112">
          <cell r="B112">
            <v>14.111352655169462</v>
          </cell>
        </row>
        <row r="113">
          <cell r="B113">
            <v>16.716525453046902</v>
          </cell>
        </row>
        <row r="114">
          <cell r="B114">
            <v>22.009773315645322</v>
          </cell>
        </row>
        <row r="115">
          <cell r="B115">
            <v>10000040</v>
          </cell>
        </row>
        <row r="116">
          <cell r="B116">
            <v>500005.8</v>
          </cell>
        </row>
        <row r="117">
          <cell r="B117">
            <v>499999.5</v>
          </cell>
        </row>
        <row r="118">
          <cell r="B118">
            <v>199999.8</v>
          </cell>
        </row>
        <row r="119">
          <cell r="B119">
            <v>299999.7</v>
          </cell>
        </row>
        <row r="120">
          <cell r="B120">
            <v>1000000</v>
          </cell>
        </row>
        <row r="121">
          <cell r="B121">
            <v>21416922.555649601</v>
          </cell>
        </row>
        <row r="122">
          <cell r="B122">
            <v>641587.4920111699</v>
          </cell>
        </row>
        <row r="123">
          <cell r="B123">
            <v>526503.44106919679</v>
          </cell>
        </row>
        <row r="124">
          <cell r="B124">
            <v>0</v>
          </cell>
        </row>
        <row r="125">
          <cell r="B125">
            <v>0</v>
          </cell>
        </row>
        <row r="126">
          <cell r="B126">
            <v>309760.74040216522</v>
          </cell>
        </row>
        <row r="127">
          <cell r="B127">
            <v>56088</v>
          </cell>
        </row>
        <row r="128">
          <cell r="B128">
            <v>16831</v>
          </cell>
        </row>
        <row r="129">
          <cell r="B129">
            <v>14255</v>
          </cell>
        </row>
        <row r="130">
          <cell r="B130">
            <v>51635</v>
          </cell>
        </row>
        <row r="131">
          <cell r="B131">
            <v>62587</v>
          </cell>
        </row>
        <row r="132">
          <cell r="B132">
            <v>138011</v>
          </cell>
        </row>
        <row r="133">
          <cell r="B133">
            <v>56088</v>
          </cell>
        </row>
        <row r="134">
          <cell r="B134">
            <v>16831</v>
          </cell>
        </row>
        <row r="135">
          <cell r="B135">
            <v>14255</v>
          </cell>
        </row>
        <row r="136">
          <cell r="B136">
            <v>51635</v>
          </cell>
        </row>
        <row r="137">
          <cell r="B137">
            <v>62587</v>
          </cell>
        </row>
        <row r="138">
          <cell r="B138">
            <v>138011</v>
          </cell>
        </row>
        <row r="139">
          <cell r="B139">
            <v>0</v>
          </cell>
        </row>
        <row r="140">
          <cell r="B140">
            <v>0</v>
          </cell>
        </row>
        <row r="141">
          <cell r="B141">
            <v>0</v>
          </cell>
        </row>
        <row r="142">
          <cell r="B142">
            <v>0</v>
          </cell>
        </row>
        <row r="143">
          <cell r="B143">
            <v>0</v>
          </cell>
        </row>
        <row r="144">
          <cell r="B144">
            <v>0</v>
          </cell>
        </row>
        <row r="145">
          <cell r="B145">
            <v>328778807.41569531</v>
          </cell>
        </row>
        <row r="146">
          <cell r="B146">
            <v>7362731.8419849388</v>
          </cell>
        </row>
        <row r="147">
          <cell r="B147">
            <v>6547651.923704477</v>
          </cell>
        </row>
        <row r="148">
          <cell r="B148">
            <v>1942547.7181888616</v>
          </cell>
        </row>
        <row r="149">
          <cell r="B149">
            <v>3285446.8382934676</v>
          </cell>
        </row>
        <row r="150">
          <cell r="B150">
            <v>7039491.9471731801</v>
          </cell>
        </row>
        <row r="151">
          <cell r="B151">
            <v>2536.6969753526273</v>
          </cell>
        </row>
        <row r="152">
          <cell r="B152">
            <v>366.68788639823714</v>
          </cell>
        </row>
        <row r="153">
          <cell r="B153">
            <v>185.26438584036043</v>
          </cell>
        </row>
        <row r="154">
          <cell r="B154">
            <v>19.111438584036044</v>
          </cell>
        </row>
        <row r="155">
          <cell r="B155">
            <v>22.639704168781158</v>
          </cell>
        </row>
        <row r="156">
          <cell r="B156">
            <v>29.102213206209296</v>
          </cell>
        </row>
        <row r="157">
          <cell r="B157">
            <v>14999971</v>
          </cell>
        </row>
        <row r="158">
          <cell r="B158">
            <v>500005.8</v>
          </cell>
        </row>
        <row r="159">
          <cell r="B159">
            <v>499999.5</v>
          </cell>
        </row>
        <row r="160">
          <cell r="B160">
            <v>249999.75</v>
          </cell>
        </row>
        <row r="161">
          <cell r="B161">
            <v>349999.65</v>
          </cell>
        </row>
        <row r="162">
          <cell r="B162">
            <v>1000000</v>
          </cell>
        </row>
        <row r="163">
          <cell r="B163">
            <v>0</v>
          </cell>
        </row>
        <row r="164">
          <cell r="B164">
            <v>508028.49709696078</v>
          </cell>
        </row>
        <row r="165">
          <cell r="B165">
            <v>602383.97698081192</v>
          </cell>
        </row>
        <row r="166">
          <cell r="B166">
            <v>223392.98759171908</v>
          </cell>
        </row>
        <row r="167">
          <cell r="B167">
            <v>377826.38640374882</v>
          </cell>
        </row>
        <row r="168">
          <cell r="B168">
            <v>404770.78696245787</v>
          </cell>
        </row>
        <row r="169">
          <cell r="B169">
            <v>5</v>
          </cell>
        </row>
        <row r="170">
          <cell r="B170">
            <v>1</v>
          </cell>
        </row>
        <row r="171">
          <cell r="B171">
            <v>320938</v>
          </cell>
        </row>
        <row r="172">
          <cell r="B172">
            <v>1054988.68</v>
          </cell>
        </row>
        <row r="173">
          <cell r="B173">
            <v>3979346.32</v>
          </cell>
        </row>
        <row r="174">
          <cell r="B174">
            <v>320938</v>
          </cell>
        </row>
        <row r="175">
          <cell r="B175">
            <v>1054988.68</v>
          </cell>
        </row>
        <row r="176">
          <cell r="B176">
            <v>3979346.32</v>
          </cell>
        </row>
        <row r="177">
          <cell r="B177">
            <v>354426</v>
          </cell>
        </row>
        <row r="178">
          <cell r="B178">
            <v>1105763.1200000001</v>
          </cell>
        </row>
        <row r="179">
          <cell r="B179">
            <v>4523763.8600000003</v>
          </cell>
        </row>
        <row r="180">
          <cell r="B180">
            <v>320938</v>
          </cell>
        </row>
        <row r="181">
          <cell r="B181">
            <v>197151627</v>
          </cell>
        </row>
        <row r="182">
          <cell r="B182">
            <v>578874075</v>
          </cell>
        </row>
        <row r="183">
          <cell r="B183">
            <v>320938</v>
          </cell>
        </row>
        <row r="184">
          <cell r="B184">
            <v>197151627</v>
          </cell>
        </row>
        <row r="185">
          <cell r="B185">
            <v>578874075</v>
          </cell>
        </row>
        <row r="186">
          <cell r="B186">
            <v>352926</v>
          </cell>
        </row>
        <row r="187">
          <cell r="B187">
            <v>209653206</v>
          </cell>
        </row>
        <row r="188">
          <cell r="B188">
            <v>641447831</v>
          </cell>
        </row>
        <row r="189">
          <cell r="B189">
            <v>0</v>
          </cell>
        </row>
        <row r="190">
          <cell r="B190">
            <v>0</v>
          </cell>
        </row>
        <row r="191">
          <cell r="B191">
            <v>0</v>
          </cell>
        </row>
        <row r="192">
          <cell r="B192">
            <v>4937</v>
          </cell>
        </row>
        <row r="193">
          <cell r="B193">
            <v>77443.520000000004</v>
          </cell>
        </row>
        <row r="194">
          <cell r="B194">
            <v>15.686316360169252</v>
          </cell>
        </row>
        <row r="195">
          <cell r="B195">
            <v>30110</v>
          </cell>
        </row>
        <row r="196">
          <cell r="B196">
            <v>541869.02</v>
          </cell>
        </row>
        <row r="197">
          <cell r="B197">
            <v>17.996316360169253</v>
          </cell>
        </row>
        <row r="198">
          <cell r="B198">
            <v>0</v>
          </cell>
        </row>
        <row r="199">
          <cell r="B199">
            <v>0</v>
          </cell>
        </row>
        <row r="200">
          <cell r="B200">
            <v>0</v>
          </cell>
        </row>
        <row r="201">
          <cell r="B201">
            <v>34737</v>
          </cell>
        </row>
        <row r="202">
          <cell r="B202">
            <v>83993839</v>
          </cell>
        </row>
        <row r="203">
          <cell r="B203">
            <v>2417.9925780057206</v>
          </cell>
        </row>
        <row r="204">
          <cell r="B204">
            <v>0</v>
          </cell>
        </row>
        <row r="205">
          <cell r="B205">
            <v>0</v>
          </cell>
        </row>
        <row r="206">
          <cell r="B206">
            <v>0</v>
          </cell>
        </row>
        <row r="207">
          <cell r="B207">
            <v>176857</v>
          </cell>
        </row>
        <row r="208">
          <cell r="B208">
            <v>330133</v>
          </cell>
        </row>
        <row r="209">
          <cell r="B209">
            <v>0</v>
          </cell>
        </row>
        <row r="210">
          <cell r="B210">
            <v>0</v>
          </cell>
        </row>
        <row r="211">
          <cell r="B211">
            <v>732804.9</v>
          </cell>
        </row>
        <row r="212">
          <cell r="B212">
            <v>1120095</v>
          </cell>
        </row>
        <row r="213">
          <cell r="B213">
            <v>34789163.09694761</v>
          </cell>
        </row>
        <row r="214">
          <cell r="B214">
            <v>301980</v>
          </cell>
        </row>
        <row r="215">
          <cell r="B215">
            <v>0</v>
          </cell>
        </row>
        <row r="216">
          <cell r="B216">
            <v>35091143.09694761</v>
          </cell>
        </row>
        <row r="217">
          <cell r="B217">
            <v>16352783</v>
          </cell>
        </row>
        <row r="218">
          <cell r="B218">
            <v>1239794.8999999999</v>
          </cell>
        </row>
        <row r="219">
          <cell r="B219">
            <v>4050573</v>
          </cell>
        </row>
        <row r="220">
          <cell r="B220">
            <v>169784</v>
          </cell>
        </row>
        <row r="221">
          <cell r="B221">
            <v>4000000</v>
          </cell>
        </row>
        <row r="222">
          <cell r="B222">
            <v>1242091</v>
          </cell>
        </row>
        <row r="223">
          <cell r="B223">
            <v>196574</v>
          </cell>
        </row>
        <row r="224">
          <cell r="B224">
            <v>0</v>
          </cell>
        </row>
        <row r="225">
          <cell r="B225">
            <v>0</v>
          </cell>
        </row>
        <row r="226">
          <cell r="B226">
            <v>2300000</v>
          </cell>
        </row>
        <row r="227">
          <cell r="B227">
            <v>160000</v>
          </cell>
        </row>
        <row r="228">
          <cell r="B228">
            <v>0</v>
          </cell>
        </row>
        <row r="229">
          <cell r="B229">
            <v>236149</v>
          </cell>
        </row>
        <row r="230">
          <cell r="B230">
            <v>2054450.5963268676</v>
          </cell>
        </row>
        <row r="231">
          <cell r="B231">
            <v>32002199.496326867</v>
          </cell>
        </row>
        <row r="232">
          <cell r="B232">
            <v>3088943.6006207429</v>
          </cell>
        </row>
        <row r="233">
          <cell r="B233">
            <v>1050241</v>
          </cell>
        </row>
        <row r="234">
          <cell r="B234">
            <v>2038702.6006207429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43386634</v>
          </cell>
        </row>
        <row r="244">
          <cell r="B244">
            <v>9457938</v>
          </cell>
        </row>
        <row r="245">
          <cell r="B245">
            <v>45000</v>
          </cell>
        </row>
        <row r="246">
          <cell r="B246">
            <v>0</v>
          </cell>
        </row>
        <row r="247">
          <cell r="B247">
            <v>4.9000000000000004</v>
          </cell>
        </row>
        <row r="248">
          <cell r="B248">
            <v>4.9000000000000004</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15.757573243275006</v>
          </cell>
        </row>
        <row r="261">
          <cell r="B261">
            <v>20.421501957917524</v>
          </cell>
        </row>
        <row r="262">
          <cell r="B262">
            <v>89</v>
          </cell>
        </row>
        <row r="263">
          <cell r="B263">
            <v>89</v>
          </cell>
        </row>
        <row r="264">
          <cell r="B264">
            <v>354426</v>
          </cell>
        </row>
        <row r="265">
          <cell r="B265">
            <v>352926</v>
          </cell>
        </row>
        <row r="266">
          <cell r="B266">
            <v>5</v>
          </cell>
        </row>
        <row r="267">
          <cell r="B267">
            <v>1</v>
          </cell>
        </row>
        <row r="268">
          <cell r="B268">
            <v>1275933.6000000001</v>
          </cell>
        </row>
        <row r="269">
          <cell r="B269">
            <v>1323472.5</v>
          </cell>
        </row>
        <row r="270">
          <cell r="B270">
            <v>2087026.876887877</v>
          </cell>
        </row>
        <row r="271">
          <cell r="B271">
            <v>0.87916039241108124</v>
          </cell>
        </row>
        <row r="272">
          <cell r="B272">
            <v>0.90389908893022053</v>
          </cell>
        </row>
        <row r="273">
          <cell r="B273">
            <v>0.73318974323904773</v>
          </cell>
        </row>
        <row r="274">
          <cell r="B274">
            <v>0.56161478982945412</v>
          </cell>
        </row>
        <row r="275">
          <cell r="B275">
            <v>0.73266002218863324</v>
          </cell>
        </row>
        <row r="276">
          <cell r="B276">
            <v>0.5479570704128327</v>
          </cell>
        </row>
        <row r="277">
          <cell r="B277">
            <v>3352244.6006207429</v>
          </cell>
        </row>
        <row r="278">
          <cell r="B278">
            <v>1.5640160465128194</v>
          </cell>
        </row>
        <row r="279">
          <cell r="B279">
            <v>0.60998684023056482</v>
          </cell>
        </row>
        <row r="280">
          <cell r="B280">
            <v>0.39001315976943529</v>
          </cell>
        </row>
        <row r="281">
          <cell r="B281">
            <v>7.0223999999999995E-2</v>
          </cell>
        </row>
        <row r="282">
          <cell r="B282">
            <v>0.12346024069769229</v>
          </cell>
        </row>
        <row r="283">
          <cell r="B283">
            <v>33928696</v>
          </cell>
        </row>
        <row r="284">
          <cell r="B284">
            <v>21693317.07027464</v>
          </cell>
        </row>
        <row r="285">
          <cell r="B285">
            <v>1265217.7237328659</v>
          </cell>
        </row>
        <row r="286">
          <cell r="B286">
            <v>0</v>
          </cell>
        </row>
        <row r="287">
          <cell r="B287">
            <v>0</v>
          </cell>
        </row>
        <row r="288">
          <cell r="B288">
            <v>0</v>
          </cell>
        </row>
        <row r="289">
          <cell r="B289">
            <v>2087026.876887877</v>
          </cell>
        </row>
        <row r="290">
          <cell r="B290">
            <v>9.098683444875319E-2</v>
          </cell>
        </row>
        <row r="291">
          <cell r="B291">
            <v>0.24107323094440394</v>
          </cell>
        </row>
      </sheetData>
      <sheetData sheetId="39">
        <row r="3">
          <cell r="B3">
            <v>320750</v>
          </cell>
          <cell r="C3">
            <v>143581</v>
          </cell>
          <cell r="D3">
            <v>106195</v>
          </cell>
          <cell r="E3">
            <v>227267</v>
          </cell>
          <cell r="F3">
            <v>252321</v>
          </cell>
          <cell r="G3">
            <v>658563</v>
          </cell>
          <cell r="H3">
            <v>1708677</v>
          </cell>
        </row>
        <row r="4">
          <cell r="B4">
            <v>320750</v>
          </cell>
          <cell r="C4">
            <v>143581</v>
          </cell>
          <cell r="D4">
            <v>106195</v>
          </cell>
          <cell r="E4">
            <v>227267</v>
          </cell>
          <cell r="F4">
            <v>252321</v>
          </cell>
          <cell r="G4">
            <v>658563</v>
          </cell>
          <cell r="H4">
            <v>1708677</v>
          </cell>
        </row>
        <row r="5">
          <cell r="B5">
            <v>0</v>
          </cell>
          <cell r="C5">
            <v>0</v>
          </cell>
          <cell r="D5">
            <v>0</v>
          </cell>
          <cell r="E5">
            <v>0</v>
          </cell>
          <cell r="F5">
            <v>252321</v>
          </cell>
          <cell r="G5">
            <v>0</v>
          </cell>
        </row>
        <row r="6">
          <cell r="B6">
            <v>320750</v>
          </cell>
          <cell r="C6">
            <v>143581</v>
          </cell>
          <cell r="D6">
            <v>106195</v>
          </cell>
          <cell r="E6">
            <v>227267</v>
          </cell>
          <cell r="F6">
            <v>0</v>
          </cell>
          <cell r="G6">
            <v>658563</v>
          </cell>
        </row>
        <row r="7">
          <cell r="B7">
            <v>0</v>
          </cell>
          <cell r="C7">
            <v>0</v>
          </cell>
          <cell r="D7">
            <v>0</v>
          </cell>
          <cell r="E7">
            <v>0</v>
          </cell>
          <cell r="F7">
            <v>1456356</v>
          </cell>
          <cell r="G7">
            <v>0</v>
          </cell>
        </row>
        <row r="8">
          <cell r="B8">
            <v>283445</v>
          </cell>
          <cell r="C8">
            <v>97577</v>
          </cell>
          <cell r="D8">
            <v>87176</v>
          </cell>
          <cell r="E8">
            <v>237603</v>
          </cell>
          <cell r="F8">
            <v>290311</v>
          </cell>
          <cell r="G8">
            <v>706600</v>
          </cell>
          <cell r="H8">
            <v>1702712</v>
          </cell>
        </row>
        <row r="9">
          <cell r="B9">
            <v>283445</v>
          </cell>
          <cell r="C9">
            <v>97577</v>
          </cell>
          <cell r="D9">
            <v>87176</v>
          </cell>
          <cell r="E9">
            <v>237603</v>
          </cell>
          <cell r="F9">
            <v>290311</v>
          </cell>
          <cell r="G9">
            <v>706600</v>
          </cell>
          <cell r="H9">
            <v>1702712</v>
          </cell>
        </row>
        <row r="10">
          <cell r="B10">
            <v>283445</v>
          </cell>
          <cell r="C10">
            <v>0</v>
          </cell>
          <cell r="D10">
            <v>0</v>
          </cell>
          <cell r="E10">
            <v>0</v>
          </cell>
          <cell r="F10">
            <v>0</v>
          </cell>
          <cell r="G10">
            <v>0</v>
          </cell>
        </row>
        <row r="11">
          <cell r="B11">
            <v>0</v>
          </cell>
          <cell r="C11">
            <v>97577</v>
          </cell>
          <cell r="D11">
            <v>87176</v>
          </cell>
          <cell r="E11">
            <v>237603</v>
          </cell>
          <cell r="F11">
            <v>290311</v>
          </cell>
          <cell r="G11">
            <v>706600</v>
          </cell>
        </row>
        <row r="12">
          <cell r="B12">
            <v>1419267</v>
          </cell>
          <cell r="C12">
            <v>0</v>
          </cell>
          <cell r="D12">
            <v>0</v>
          </cell>
          <cell r="E12">
            <v>0</v>
          </cell>
          <cell r="F12">
            <v>0</v>
          </cell>
          <cell r="G12">
            <v>0</v>
          </cell>
        </row>
        <row r="13">
          <cell r="B13">
            <v>3813.2490373188757</v>
          </cell>
          <cell r="C13">
            <v>368.32519110466416</v>
          </cell>
          <cell r="D13">
            <v>303.32662796854686</v>
          </cell>
          <cell r="E13">
            <v>28.599367779891566</v>
          </cell>
          <cell r="F13">
            <v>44.199022932559707</v>
          </cell>
          <cell r="G13">
            <v>39.865785390151878</v>
          </cell>
        </row>
        <row r="14">
          <cell r="B14">
            <v>3725.3886862500003</v>
          </cell>
          <cell r="C14">
            <v>359.83867992187504</v>
          </cell>
          <cell r="D14">
            <v>296.33773640624997</v>
          </cell>
          <cell r="E14">
            <v>27.940415146874997</v>
          </cell>
          <cell r="F14">
            <v>43.180641590625001</v>
          </cell>
          <cell r="G14">
            <v>38.947245356250001</v>
          </cell>
        </row>
        <row r="15">
          <cell r="B15">
            <v>3813.2490373188757</v>
          </cell>
          <cell r="C15">
            <v>368.32519110466416</v>
          </cell>
          <cell r="D15">
            <v>303.32662796854686</v>
          </cell>
          <cell r="E15">
            <v>28.599367779891566</v>
          </cell>
          <cell r="F15">
            <v>44.199022932559707</v>
          </cell>
          <cell r="G15">
            <v>39.865785390151878</v>
          </cell>
        </row>
        <row r="16">
          <cell r="B16">
            <v>3725.3886862500003</v>
          </cell>
          <cell r="C16">
            <v>359.83867992187504</v>
          </cell>
          <cell r="D16">
            <v>296.33773640624997</v>
          </cell>
          <cell r="E16">
            <v>27.940415146874997</v>
          </cell>
          <cell r="F16">
            <v>43.180641590625001</v>
          </cell>
          <cell r="G16">
            <v>38.947245356250001</v>
          </cell>
        </row>
        <row r="17">
          <cell r="B17">
            <v>3813.2490373188757</v>
          </cell>
          <cell r="C17">
            <v>368.32519110466416</v>
          </cell>
          <cell r="D17">
            <v>303.32662796854686</v>
          </cell>
          <cell r="E17">
            <v>28.599367779891566</v>
          </cell>
          <cell r="F17">
            <v>44.199022932559707</v>
          </cell>
          <cell r="G17">
            <v>39.865785390151878</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5861.8386716533887</v>
          </cell>
          <cell r="C23">
            <v>437.4506471383126</v>
          </cell>
          <cell r="D23">
            <v>459.32317949522815</v>
          </cell>
          <cell r="E23">
            <v>37.620755653894868</v>
          </cell>
          <cell r="F23">
            <v>52.494077656597504</v>
          </cell>
          <cell r="G23">
            <v>51.006745456327252</v>
          </cell>
        </row>
        <row r="24">
          <cell r="B24">
            <v>6285.5966249999983</v>
          </cell>
          <cell r="C24">
            <v>469.07437499999997</v>
          </cell>
          <cell r="D24">
            <v>492.52809374999993</v>
          </cell>
          <cell r="E24">
            <v>40.340396249999998</v>
          </cell>
          <cell r="F24">
            <v>56.288924999999992</v>
          </cell>
          <cell r="G24">
            <v>51.598181250000003</v>
          </cell>
        </row>
        <row r="25">
          <cell r="B25">
            <v>5861.8386716533887</v>
          </cell>
          <cell r="C25">
            <v>437.4506471383126</v>
          </cell>
          <cell r="D25">
            <v>459.32317949522815</v>
          </cell>
          <cell r="E25">
            <v>37.620755653894868</v>
          </cell>
          <cell r="F25">
            <v>52.494077656597504</v>
          </cell>
          <cell r="G25">
            <v>51.006745456327252</v>
          </cell>
        </row>
        <row r="26">
          <cell r="B26">
            <v>6285.5966249999983</v>
          </cell>
          <cell r="C26">
            <v>469.07437499999997</v>
          </cell>
          <cell r="D26">
            <v>492.52809374999993</v>
          </cell>
          <cell r="E26">
            <v>40.340396249999998</v>
          </cell>
          <cell r="F26">
            <v>56.288924999999992</v>
          </cell>
          <cell r="G26">
            <v>51.598181250000003</v>
          </cell>
        </row>
        <row r="27">
          <cell r="B27">
            <v>5861.8386716533887</v>
          </cell>
          <cell r="C27">
            <v>437.4506471383126</v>
          </cell>
          <cell r="D27">
            <v>459.32317949522815</v>
          </cell>
          <cell r="E27">
            <v>37.620755653894868</v>
          </cell>
          <cell r="F27">
            <v>52.494077656597504</v>
          </cell>
          <cell r="G27">
            <v>51.006745456327252</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58000054</v>
          </cell>
          <cell r="C33">
            <v>3420008.4</v>
          </cell>
          <cell r="D33">
            <v>3420000</v>
          </cell>
          <cell r="E33">
            <v>799999.2</v>
          </cell>
          <cell r="F33">
            <v>1299998.7</v>
          </cell>
          <cell r="G33">
            <v>5000000</v>
          </cell>
          <cell r="H33">
            <v>9334138</v>
          </cell>
        </row>
        <row r="34">
          <cell r="B34">
            <v>78999871</v>
          </cell>
          <cell r="C34">
            <v>3899992.2</v>
          </cell>
          <cell r="D34">
            <v>3900000</v>
          </cell>
          <cell r="E34">
            <v>1149999.8400000001</v>
          </cell>
          <cell r="F34">
            <v>1550000.4</v>
          </cell>
          <cell r="G34">
            <v>5000000</v>
          </cell>
          <cell r="H34">
            <v>10533704</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12.6</v>
          </cell>
          <cell r="D47">
            <v>6.5</v>
          </cell>
          <cell r="E47">
            <v>0.65</v>
          </cell>
          <cell r="F47">
            <v>0.77</v>
          </cell>
          <cell r="G47">
            <v>1</v>
          </cell>
        </row>
        <row r="48">
          <cell r="B48">
            <v>89</v>
          </cell>
          <cell r="C48">
            <v>12.4</v>
          </cell>
          <cell r="D48">
            <v>6.1</v>
          </cell>
          <cell r="E48">
            <v>0.68</v>
          </cell>
          <cell r="F48">
            <v>0.81</v>
          </cell>
          <cell r="G48">
            <v>1</v>
          </cell>
        </row>
        <row r="49">
          <cell r="B49">
            <v>89</v>
          </cell>
          <cell r="C49">
            <v>12.7</v>
          </cell>
          <cell r="D49">
            <v>6.4</v>
          </cell>
          <cell r="E49">
            <v>0.66</v>
          </cell>
          <cell r="F49">
            <v>0.78</v>
          </cell>
          <cell r="G49">
            <v>1</v>
          </cell>
        </row>
        <row r="50">
          <cell r="B50">
            <v>89</v>
          </cell>
          <cell r="C50">
            <v>12.5</v>
          </cell>
          <cell r="D50">
            <v>6.5</v>
          </cell>
          <cell r="E50">
            <v>0.68</v>
          </cell>
          <cell r="F50">
            <v>0.81</v>
          </cell>
          <cell r="G50">
            <v>1</v>
          </cell>
        </row>
        <row r="51">
          <cell r="B51">
            <v>7.6000000000000068</v>
          </cell>
          <cell r="C51">
            <v>5.9055118110236338</v>
          </cell>
          <cell r="D51">
            <v>9.28125</v>
          </cell>
          <cell r="E51">
            <v>10.860606060606059</v>
          </cell>
          <cell r="F51">
            <v>11.738461538461564</v>
          </cell>
          <cell r="G51">
            <v>7.6</v>
          </cell>
        </row>
        <row r="52">
          <cell r="B52">
            <v>13443910.401104033</v>
          </cell>
          <cell r="C52">
            <v>18778429.318589985</v>
          </cell>
          <cell r="D52">
            <v>13176212.213442534</v>
          </cell>
          <cell r="E52">
            <v>29711712.717376798</v>
          </cell>
          <cell r="F52">
            <v>11499285.9355058</v>
          </cell>
          <cell r="G52">
            <v>0</v>
          </cell>
          <cell r="H52">
            <v>0</v>
          </cell>
          <cell r="I52">
            <v>0</v>
          </cell>
          <cell r="J52">
            <v>0</v>
          </cell>
          <cell r="K52">
            <v>0</v>
          </cell>
        </row>
        <row r="53">
          <cell r="B53">
            <v>29936240</v>
          </cell>
          <cell r="C53">
            <v>27208814</v>
          </cell>
          <cell r="D53">
            <v>30025851</v>
          </cell>
          <cell r="E53">
            <v>27242693</v>
          </cell>
          <cell r="F53">
            <v>29937208</v>
          </cell>
          <cell r="G53">
            <v>0</v>
          </cell>
          <cell r="H53">
            <v>0</v>
          </cell>
          <cell r="I53">
            <v>0</v>
          </cell>
          <cell r="J53">
            <v>0</v>
          </cell>
          <cell r="K53">
            <v>0</v>
          </cell>
        </row>
        <row r="54">
          <cell r="B54">
            <v>738089</v>
          </cell>
          <cell r="C54">
            <v>2675288</v>
          </cell>
          <cell r="D54">
            <v>731374</v>
          </cell>
          <cell r="E54">
            <v>1882180</v>
          </cell>
          <cell r="F54">
            <v>854219</v>
          </cell>
          <cell r="G54">
            <v>0</v>
          </cell>
          <cell r="H54">
            <v>0</v>
          </cell>
          <cell r="I54">
            <v>0</v>
          </cell>
          <cell r="J54">
            <v>0</v>
          </cell>
          <cell r="K54">
            <v>0</v>
          </cell>
        </row>
        <row r="55">
          <cell r="B55">
            <v>984018</v>
          </cell>
          <cell r="C55">
            <v>3671509</v>
          </cell>
          <cell r="D55">
            <v>986920</v>
          </cell>
          <cell r="E55">
            <v>1997654</v>
          </cell>
          <cell r="F55">
            <v>1025124</v>
          </cell>
          <cell r="G55">
            <v>0</v>
          </cell>
          <cell r="H55">
            <v>0</v>
          </cell>
          <cell r="I55">
            <v>0</v>
          </cell>
          <cell r="J55">
            <v>0</v>
          </cell>
          <cell r="K55">
            <v>0</v>
          </cell>
        </row>
        <row r="56">
          <cell r="B56">
            <v>1722107</v>
          </cell>
          <cell r="C56">
            <v>6346797</v>
          </cell>
          <cell r="D56">
            <v>1718294</v>
          </cell>
          <cell r="E56">
            <v>3879834</v>
          </cell>
          <cell r="F56">
            <v>1879343</v>
          </cell>
          <cell r="G56">
            <v>0</v>
          </cell>
          <cell r="H56">
            <v>0</v>
          </cell>
          <cell r="I56">
            <v>0</v>
          </cell>
          <cell r="J56">
            <v>0</v>
          </cell>
          <cell r="K56">
            <v>0</v>
          </cell>
        </row>
        <row r="57">
          <cell r="B57">
            <v>3428821</v>
          </cell>
          <cell r="C57">
            <v>3493359</v>
          </cell>
          <cell r="D57">
            <v>3453607</v>
          </cell>
          <cell r="E57">
            <v>3525521</v>
          </cell>
          <cell r="F57">
            <v>3480936</v>
          </cell>
          <cell r="G57">
            <v>156180</v>
          </cell>
          <cell r="H57">
            <v>156180</v>
          </cell>
          <cell r="I57">
            <v>156180</v>
          </cell>
          <cell r="J57">
            <v>156180</v>
          </cell>
          <cell r="K57">
            <v>156180</v>
          </cell>
        </row>
        <row r="58">
          <cell r="B58">
            <v>8399891</v>
          </cell>
          <cell r="C58">
            <v>7511141</v>
          </cell>
          <cell r="D58">
            <v>8399891</v>
          </cell>
          <cell r="E58">
            <v>7511141</v>
          </cell>
          <cell r="F58">
            <v>8399891</v>
          </cell>
          <cell r="G58">
            <v>3401002</v>
          </cell>
          <cell r="H58">
            <v>2312682</v>
          </cell>
          <cell r="I58">
            <v>2176642</v>
          </cell>
          <cell r="J58">
            <v>2992880</v>
          </cell>
          <cell r="K58">
            <v>3264959</v>
          </cell>
        </row>
        <row r="59">
          <cell r="B59">
            <v>8712856</v>
          </cell>
          <cell r="C59">
            <v>8712856</v>
          </cell>
          <cell r="D59">
            <v>8712856</v>
          </cell>
          <cell r="E59">
            <v>8712856</v>
          </cell>
          <cell r="F59">
            <v>8712856</v>
          </cell>
          <cell r="G59">
            <v>2720800</v>
          </cell>
          <cell r="H59">
            <v>3264959</v>
          </cell>
          <cell r="I59">
            <v>2992880</v>
          </cell>
          <cell r="J59">
            <v>2176642</v>
          </cell>
          <cell r="K59">
            <v>2312682</v>
          </cell>
        </row>
        <row r="60">
          <cell r="B60">
            <v>17112747</v>
          </cell>
          <cell r="C60">
            <v>16223997</v>
          </cell>
          <cell r="D60">
            <v>17112747</v>
          </cell>
          <cell r="E60">
            <v>16223997</v>
          </cell>
          <cell r="F60">
            <v>17112747</v>
          </cell>
          <cell r="G60">
            <v>6121802</v>
          </cell>
          <cell r="H60">
            <v>5577641</v>
          </cell>
          <cell r="I60">
            <v>5169522</v>
          </cell>
          <cell r="J60">
            <v>5169522</v>
          </cell>
          <cell r="K60">
            <v>5577641</v>
          </cell>
        </row>
        <row r="61">
          <cell r="B61">
            <v>65643825.401104033</v>
          </cell>
          <cell r="C61">
            <v>72051396.318589985</v>
          </cell>
          <cell r="D61">
            <v>65486711.213442534</v>
          </cell>
          <cell r="E61">
            <v>80583757.717376798</v>
          </cell>
          <cell r="F61">
            <v>63909519.9355058</v>
          </cell>
          <cell r="G61">
            <v>0</v>
          </cell>
          <cell r="H61">
            <v>0</v>
          </cell>
          <cell r="I61">
            <v>0</v>
          </cell>
          <cell r="J61">
            <v>0</v>
          </cell>
          <cell r="K61">
            <v>0</v>
          </cell>
        </row>
        <row r="62">
          <cell r="B62">
            <v>8395793.685897436</v>
          </cell>
          <cell r="C62">
            <v>7892916.07051282</v>
          </cell>
          <cell r="D62">
            <v>8407273.185897436</v>
          </cell>
          <cell r="E62">
            <v>7895375.038461538</v>
          </cell>
          <cell r="F62">
            <v>8390191.378205128</v>
          </cell>
          <cell r="G62">
            <v>0</v>
          </cell>
          <cell r="H62">
            <v>0</v>
          </cell>
          <cell r="I62">
            <v>0</v>
          </cell>
          <cell r="J62">
            <v>0</v>
          </cell>
          <cell r="K62">
            <v>0</v>
          </cell>
        </row>
        <row r="63">
          <cell r="B63">
            <v>1265995</v>
          </cell>
          <cell r="C63">
            <v>776766</v>
          </cell>
          <cell r="D63">
            <v>1107483</v>
          </cell>
          <cell r="E63">
            <v>959025</v>
          </cell>
          <cell r="F63">
            <v>1104640</v>
          </cell>
          <cell r="G63">
            <v>-3378339</v>
          </cell>
          <cell r="H63">
            <v>-2954455</v>
          </cell>
          <cell r="I63">
            <v>-2254908</v>
          </cell>
          <cell r="J63">
            <v>-2100799</v>
          </cell>
          <cell r="K63">
            <v>-2676126</v>
          </cell>
        </row>
        <row r="64">
          <cell r="B64">
            <v>34831199</v>
          </cell>
          <cell r="C64">
            <v>39059086</v>
          </cell>
          <cell r="D64">
            <v>37070755</v>
          </cell>
          <cell r="E64">
            <v>35162404</v>
          </cell>
          <cell r="F64">
            <v>35635260</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20150837.715206597</v>
          </cell>
          <cell r="C66">
            <v>23322628.248077162</v>
          </cell>
          <cell r="D66">
            <v>17901200.027545094</v>
          </cell>
          <cell r="E66">
            <v>35566953.678915255</v>
          </cell>
          <cell r="F66">
            <v>17779428.557300672</v>
          </cell>
          <cell r="G66">
            <v>13963628</v>
          </cell>
          <cell r="H66">
            <v>14786459</v>
          </cell>
          <cell r="I66">
            <v>16144395</v>
          </cell>
          <cell r="J66">
            <v>16444562</v>
          </cell>
          <cell r="K66">
            <v>15326744</v>
          </cell>
        </row>
        <row r="67">
          <cell r="B67">
            <v>65643825.401104033</v>
          </cell>
          <cell r="C67">
            <v>72051396.318589985</v>
          </cell>
          <cell r="D67">
            <v>65486711.213442534</v>
          </cell>
          <cell r="E67">
            <v>80583757.717376798</v>
          </cell>
          <cell r="F67">
            <v>63909519.9355058</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35808225.390606493</v>
          </cell>
          <cell r="C69">
            <v>32141802.606832523</v>
          </cell>
          <cell r="D69">
            <v>35908262.290685587</v>
          </cell>
          <cell r="E69">
            <v>32178666.894882016</v>
          </cell>
          <cell r="F69">
            <v>35811316.624494612</v>
          </cell>
          <cell r="G69">
            <v>0</v>
          </cell>
          <cell r="H69">
            <v>0</v>
          </cell>
          <cell r="I69">
            <v>0</v>
          </cell>
          <cell r="J69">
            <v>0</v>
          </cell>
          <cell r="K69">
            <v>0</v>
          </cell>
        </row>
        <row r="70">
          <cell r="B70">
            <v>2457520.6449319571</v>
          </cell>
          <cell r="C70">
            <v>1507839.358602643</v>
          </cell>
          <cell r="D70">
            <v>2149821.3422833011</v>
          </cell>
          <cell r="E70">
            <v>1861636.8813910633</v>
          </cell>
          <cell r="F70">
            <v>2144299.7406737208</v>
          </cell>
          <cell r="G70">
            <v>-66698</v>
          </cell>
          <cell r="H70">
            <v>-62151</v>
          </cell>
          <cell r="I70">
            <v>-58742</v>
          </cell>
          <cell r="J70">
            <v>-58742</v>
          </cell>
          <cell r="K70">
            <v>-62151</v>
          </cell>
        </row>
        <row r="71">
          <cell r="B71">
            <v>1.0257119144101592</v>
          </cell>
          <cell r="C71">
            <v>0.96782314806727809</v>
          </cell>
          <cell r="D71">
            <v>1.0306085218572889</v>
          </cell>
          <cell r="E71">
            <v>0.96842645435511199</v>
          </cell>
          <cell r="F71">
            <v>1.0074299613101618</v>
          </cell>
          <cell r="G71">
            <v>0</v>
          </cell>
          <cell r="H71">
            <v>0</v>
          </cell>
          <cell r="I71">
            <v>0</v>
          </cell>
          <cell r="J71">
            <v>0</v>
          </cell>
          <cell r="K71">
            <v>0</v>
          </cell>
        </row>
        <row r="72">
          <cell r="B72">
            <v>1.0018441336945474</v>
          </cell>
          <cell r="C72">
            <v>0.99137387664383581</v>
          </cell>
          <cell r="D72">
            <v>1.0015068728077618</v>
          </cell>
          <cell r="E72">
            <v>0.9917637974363106</v>
          </cell>
          <cell r="F72">
            <v>1.013511319417544</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45000</v>
          </cell>
        </row>
        <row r="80">
          <cell r="B80">
            <v>45000</v>
          </cell>
        </row>
        <row r="81">
          <cell r="B81">
            <v>0</v>
          </cell>
        </row>
        <row r="82">
          <cell r="B82">
            <v>0</v>
          </cell>
        </row>
        <row r="83">
          <cell r="B83">
            <v>0</v>
          </cell>
        </row>
        <row r="84">
          <cell r="B84">
            <v>0</v>
          </cell>
        </row>
        <row r="85">
          <cell r="B85">
            <v>62561</v>
          </cell>
        </row>
        <row r="86">
          <cell r="B86">
            <v>25346</v>
          </cell>
        </row>
        <row r="87">
          <cell r="B87">
            <v>18747</v>
          </cell>
        </row>
        <row r="88">
          <cell r="B88">
            <v>54574</v>
          </cell>
        </row>
        <row r="89">
          <cell r="B89">
            <v>56240</v>
          </cell>
        </row>
        <row r="90">
          <cell r="B90">
            <v>135816</v>
          </cell>
        </row>
        <row r="91">
          <cell r="B91">
            <v>62561</v>
          </cell>
        </row>
        <row r="92">
          <cell r="B92">
            <v>25346</v>
          </cell>
        </row>
        <row r="93">
          <cell r="B93">
            <v>18747</v>
          </cell>
        </row>
        <row r="94">
          <cell r="B94">
            <v>54574</v>
          </cell>
        </row>
        <row r="95">
          <cell r="B95">
            <v>56240</v>
          </cell>
        </row>
        <row r="96">
          <cell r="B96">
            <v>135816</v>
          </cell>
        </row>
        <row r="97">
          <cell r="B97">
            <v>0</v>
          </cell>
        </row>
        <row r="98">
          <cell r="B98">
            <v>0</v>
          </cell>
        </row>
        <row r="99">
          <cell r="B99">
            <v>0</v>
          </cell>
        </row>
        <row r="100">
          <cell r="B100">
            <v>0</v>
          </cell>
        </row>
        <row r="101">
          <cell r="B101">
            <v>0</v>
          </cell>
        </row>
        <row r="102">
          <cell r="B102">
            <v>0</v>
          </cell>
        </row>
        <row r="103">
          <cell r="B103">
            <v>238560673.02370617</v>
          </cell>
        </row>
        <row r="104">
          <cell r="B104">
            <v>9335570.2937388178</v>
          </cell>
        </row>
        <row r="105">
          <cell r="B105">
            <v>5686464.2945263479</v>
          </cell>
        </row>
        <row r="106">
          <cell r="B106">
            <v>1560781.8972198023</v>
          </cell>
        </row>
        <row r="107">
          <cell r="B107">
            <v>2485753.0497271582</v>
          </cell>
        </row>
        <row r="108">
          <cell r="B108">
            <v>5414411.5085488679</v>
          </cell>
        </row>
        <row r="109">
          <cell r="B109">
            <v>2037.1632240643044</v>
          </cell>
        </row>
        <row r="110">
          <cell r="B110">
            <v>286.8863252316479</v>
          </cell>
        </row>
        <row r="111">
          <cell r="B111">
            <v>144.57263633720842</v>
          </cell>
        </row>
        <row r="112">
          <cell r="B112">
            <v>14.513053122274618</v>
          </cell>
        </row>
        <row r="113">
          <cell r="B113">
            <v>17.151790053597278</v>
          </cell>
        </row>
        <row r="114">
          <cell r="B114">
            <v>22.289474427688813</v>
          </cell>
        </row>
        <row r="115">
          <cell r="B115">
            <v>10000040</v>
          </cell>
        </row>
        <row r="116">
          <cell r="B116">
            <v>499999</v>
          </cell>
        </row>
        <row r="117">
          <cell r="B117">
            <v>500000</v>
          </cell>
        </row>
        <row r="118">
          <cell r="B118">
            <v>199999.8</v>
          </cell>
        </row>
        <row r="119">
          <cell r="B119">
            <v>299999.7</v>
          </cell>
        </row>
        <row r="120">
          <cell r="B120">
            <v>1000000</v>
          </cell>
        </row>
        <row r="121">
          <cell r="B121">
            <v>21470460.572133556</v>
          </cell>
        </row>
        <row r="122">
          <cell r="B122">
            <v>644154.35026797839</v>
          </cell>
        </row>
        <row r="123">
          <cell r="B123">
            <v>523154.71509642398</v>
          </cell>
        </row>
        <row r="124">
          <cell r="B124">
            <v>0</v>
          </cell>
        </row>
        <row r="125">
          <cell r="B125">
            <v>0</v>
          </cell>
        </row>
        <row r="126">
          <cell r="B126">
            <v>311328.66174155992</v>
          </cell>
        </row>
        <row r="127">
          <cell r="B127">
            <v>58930</v>
          </cell>
        </row>
        <row r="128">
          <cell r="B128">
            <v>16780</v>
          </cell>
        </row>
        <row r="129">
          <cell r="B129">
            <v>14991</v>
          </cell>
        </row>
        <row r="130">
          <cell r="B130">
            <v>54680</v>
          </cell>
        </row>
        <row r="131">
          <cell r="B131">
            <v>66198</v>
          </cell>
        </row>
        <row r="132">
          <cell r="B132">
            <v>145685</v>
          </cell>
        </row>
        <row r="133">
          <cell r="B133">
            <v>58930</v>
          </cell>
        </row>
        <row r="134">
          <cell r="B134">
            <v>16780</v>
          </cell>
        </row>
        <row r="135">
          <cell r="B135">
            <v>14991</v>
          </cell>
        </row>
        <row r="136">
          <cell r="B136">
            <v>54680</v>
          </cell>
        </row>
        <row r="137">
          <cell r="B137">
            <v>66198</v>
          </cell>
        </row>
        <row r="138">
          <cell r="B138">
            <v>145685</v>
          </cell>
        </row>
        <row r="139">
          <cell r="B139">
            <v>0</v>
          </cell>
        </row>
        <row r="140">
          <cell r="B140">
            <v>0</v>
          </cell>
        </row>
        <row r="141">
          <cell r="B141">
            <v>0</v>
          </cell>
        </row>
        <row r="142">
          <cell r="B142">
            <v>0</v>
          </cell>
        </row>
        <row r="143">
          <cell r="B143">
            <v>0</v>
          </cell>
        </row>
        <row r="144">
          <cell r="B144">
            <v>0</v>
          </cell>
        </row>
        <row r="145">
          <cell r="B145">
            <v>345438152.92053419</v>
          </cell>
        </row>
        <row r="146">
          <cell r="B146">
            <v>7340421.8589808857</v>
          </cell>
        </row>
        <row r="147">
          <cell r="B147">
            <v>6885713.7838129662</v>
          </cell>
        </row>
        <row r="148">
          <cell r="B148">
            <v>2057102.9191549714</v>
          </cell>
        </row>
        <row r="149">
          <cell r="B149">
            <v>3475002.9527114416</v>
          </cell>
        </row>
        <row r="150">
          <cell r="B150">
            <v>7430917.7118050354</v>
          </cell>
        </row>
        <row r="151">
          <cell r="B151">
            <v>2531.5081297453526</v>
          </cell>
        </row>
        <row r="152">
          <cell r="B152">
            <v>368.85767694119068</v>
          </cell>
        </row>
        <row r="153">
          <cell r="B153">
            <v>182.04103404910401</v>
          </cell>
        </row>
        <row r="154">
          <cell r="B154">
            <v>19.366981636313849</v>
          </cell>
        </row>
        <row r="155">
          <cell r="B155">
            <v>22.888251024734551</v>
          </cell>
        </row>
        <row r="156">
          <cell r="B156">
            <v>29.043911570172497</v>
          </cell>
        </row>
        <row r="157">
          <cell r="B157">
            <v>14999971</v>
          </cell>
        </row>
        <row r="158">
          <cell r="B158">
            <v>499999</v>
          </cell>
        </row>
        <row r="159">
          <cell r="B159">
            <v>500000</v>
          </cell>
        </row>
        <row r="160">
          <cell r="B160">
            <v>250000.08</v>
          </cell>
        </row>
        <row r="161">
          <cell r="B161">
            <v>350000.04</v>
          </cell>
        </row>
        <row r="162">
          <cell r="B162">
            <v>1000000</v>
          </cell>
        </row>
        <row r="163">
          <cell r="B163">
            <v>0</v>
          </cell>
        </row>
        <row r="164">
          <cell r="B164">
            <v>506489.10826968105</v>
          </cell>
        </row>
        <row r="165">
          <cell r="B165">
            <v>633485.66811079287</v>
          </cell>
        </row>
        <row r="166">
          <cell r="B166">
            <v>236566.8357028217</v>
          </cell>
        </row>
        <row r="167">
          <cell r="B167">
            <v>399625.33956181578</v>
          </cell>
        </row>
        <row r="168">
          <cell r="B168">
            <v>427277.76842878957</v>
          </cell>
        </row>
        <row r="169">
          <cell r="B169">
            <v>5</v>
          </cell>
        </row>
        <row r="170">
          <cell r="B170">
            <v>1</v>
          </cell>
        </row>
        <row r="171">
          <cell r="B171">
            <v>354426</v>
          </cell>
        </row>
        <row r="172">
          <cell r="B172">
            <v>1105763.1200000001</v>
          </cell>
        </row>
        <row r="173">
          <cell r="B173">
            <v>4532587.29</v>
          </cell>
        </row>
        <row r="174">
          <cell r="B174">
            <v>354426</v>
          </cell>
        </row>
        <row r="175">
          <cell r="B175">
            <v>1105763.1200000001</v>
          </cell>
        </row>
        <row r="176">
          <cell r="B176">
            <v>4532587.29</v>
          </cell>
        </row>
        <row r="177">
          <cell r="B177">
            <v>349995</v>
          </cell>
        </row>
        <row r="178">
          <cell r="B178">
            <v>1099262.3349358975</v>
          </cell>
        </row>
        <row r="179">
          <cell r="B179">
            <v>4481852.125</v>
          </cell>
        </row>
        <row r="180">
          <cell r="B180">
            <v>352926</v>
          </cell>
        </row>
        <row r="181">
          <cell r="B181">
            <v>209653206</v>
          </cell>
        </row>
        <row r="182">
          <cell r="B182">
            <v>641447831</v>
          </cell>
        </row>
        <row r="183">
          <cell r="B183">
            <v>352926</v>
          </cell>
        </row>
        <row r="184">
          <cell r="B184">
            <v>209653206</v>
          </cell>
        </row>
        <row r="185">
          <cell r="B185">
            <v>641447831</v>
          </cell>
        </row>
        <row r="186">
          <cell r="B186">
            <v>348514</v>
          </cell>
        </row>
        <row r="187">
          <cell r="B187">
            <v>208082534</v>
          </cell>
        </row>
        <row r="188">
          <cell r="B188">
            <v>634551933</v>
          </cell>
        </row>
        <row r="189">
          <cell r="B189">
            <v>0</v>
          </cell>
        </row>
        <row r="190">
          <cell r="B190">
            <v>0</v>
          </cell>
        </row>
        <row r="191">
          <cell r="B191">
            <v>0</v>
          </cell>
        </row>
        <row r="192">
          <cell r="B192">
            <v>36189</v>
          </cell>
        </row>
        <row r="193">
          <cell r="B193">
            <v>575709.42000000004</v>
          </cell>
        </row>
        <row r="194">
          <cell r="B194">
            <v>15.908399524865558</v>
          </cell>
        </row>
        <row r="195">
          <cell r="B195">
            <v>0</v>
          </cell>
        </row>
        <row r="196">
          <cell r="B196">
            <v>0</v>
          </cell>
        </row>
        <row r="197">
          <cell r="B197">
            <v>0</v>
          </cell>
        </row>
        <row r="198">
          <cell r="B198">
            <v>0</v>
          </cell>
        </row>
        <row r="199">
          <cell r="B199">
            <v>0</v>
          </cell>
        </row>
        <row r="200">
          <cell r="B200">
            <v>0</v>
          </cell>
        </row>
        <row r="201">
          <cell r="B201">
            <v>30399</v>
          </cell>
        </row>
        <row r="202">
          <cell r="B202">
            <v>73308944</v>
          </cell>
        </row>
        <row r="203">
          <cell r="B203">
            <v>2411.5566351019761</v>
          </cell>
        </row>
        <row r="204">
          <cell r="B204">
            <v>5327</v>
          </cell>
        </row>
        <row r="205">
          <cell r="B205">
            <v>14268658</v>
          </cell>
        </row>
        <row r="206">
          <cell r="B206">
            <v>2678.5566351019761</v>
          </cell>
        </row>
        <row r="207">
          <cell r="B207">
            <v>180464</v>
          </cell>
        </row>
        <row r="208">
          <cell r="B208">
            <v>336867</v>
          </cell>
        </row>
        <row r="209">
          <cell r="B209">
            <v>0</v>
          </cell>
        </row>
        <row r="210">
          <cell r="B210">
            <v>0</v>
          </cell>
        </row>
        <row r="211">
          <cell r="B211">
            <v>756103.5</v>
          </cell>
        </row>
        <row r="212">
          <cell r="B212">
            <v>1142940</v>
          </cell>
        </row>
        <row r="213">
          <cell r="B213">
            <v>35808225.390606493</v>
          </cell>
        </row>
        <row r="214">
          <cell r="B214">
            <v>307300</v>
          </cell>
        </row>
        <row r="215">
          <cell r="B215">
            <v>0</v>
          </cell>
        </row>
        <row r="216">
          <cell r="B216">
            <v>36115525.390606493</v>
          </cell>
        </row>
        <row r="217">
          <cell r="B217">
            <v>16977856</v>
          </cell>
        </row>
        <row r="218">
          <cell r="B218">
            <v>1273434.5</v>
          </cell>
        </row>
        <row r="219">
          <cell r="B219">
            <v>4031040</v>
          </cell>
        </row>
        <row r="220">
          <cell r="B220">
            <v>171915</v>
          </cell>
        </row>
        <row r="221">
          <cell r="B221">
            <v>4000000</v>
          </cell>
        </row>
        <row r="222">
          <cell r="B222">
            <v>902503</v>
          </cell>
        </row>
        <row r="223">
          <cell r="B223">
            <v>216617</v>
          </cell>
        </row>
        <row r="224">
          <cell r="B224">
            <v>0</v>
          </cell>
        </row>
        <row r="225">
          <cell r="B225">
            <v>0</v>
          </cell>
        </row>
        <row r="226">
          <cell r="B226">
            <v>2300000</v>
          </cell>
        </row>
        <row r="227">
          <cell r="B227">
            <v>160000</v>
          </cell>
        </row>
        <row r="228">
          <cell r="B228">
            <v>0</v>
          </cell>
        </row>
        <row r="229">
          <cell r="B229">
            <v>236695</v>
          </cell>
        </row>
        <row r="230">
          <cell r="B230">
            <v>2121949.2456745338</v>
          </cell>
        </row>
        <row r="231">
          <cell r="B231">
            <v>32392009.745674536</v>
          </cell>
        </row>
        <row r="232">
          <cell r="B232">
            <v>3723515.6449319571</v>
          </cell>
        </row>
        <row r="233">
          <cell r="B233">
            <v>1265995</v>
          </cell>
        </row>
        <row r="234">
          <cell r="B234">
            <v>2457520.6449319571</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42301675</v>
          </cell>
        </row>
        <row r="244">
          <cell r="B244">
            <v>7470476</v>
          </cell>
        </row>
        <row r="245">
          <cell r="B245">
            <v>50000</v>
          </cell>
        </row>
        <row r="246">
          <cell r="B246">
            <v>0</v>
          </cell>
        </row>
        <row r="247">
          <cell r="B247">
            <v>5</v>
          </cell>
        </row>
        <row r="248">
          <cell r="B248">
            <v>5</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15.809228050700547</v>
          </cell>
        </row>
        <row r="261">
          <cell r="B261">
            <v>20.457706146668428</v>
          </cell>
        </row>
        <row r="262">
          <cell r="B262">
            <v>89</v>
          </cell>
        </row>
        <row r="263">
          <cell r="B263">
            <v>89</v>
          </cell>
        </row>
        <row r="264">
          <cell r="B264">
            <v>349995</v>
          </cell>
        </row>
        <row r="265">
          <cell r="B265">
            <v>348514</v>
          </cell>
        </row>
        <row r="266">
          <cell r="B266">
            <v>5</v>
          </cell>
        </row>
        <row r="267">
          <cell r="B267">
            <v>1</v>
          </cell>
        </row>
        <row r="268">
          <cell r="B268">
            <v>1259982</v>
          </cell>
        </row>
        <row r="269">
          <cell r="B269">
            <v>1306927.5</v>
          </cell>
        </row>
        <row r="270">
          <cell r="B270">
            <v>1916850.2348817922</v>
          </cell>
        </row>
        <row r="271">
          <cell r="B271">
            <v>0.86425854853553596</v>
          </cell>
        </row>
        <row r="272">
          <cell r="B272">
            <v>0.88302239174949815</v>
          </cell>
        </row>
        <row r="273">
          <cell r="B273">
            <v>0.72858154112280804</v>
          </cell>
        </row>
        <row r="274">
          <cell r="B274">
            <v>0.55658901097108027</v>
          </cell>
        </row>
        <row r="275">
          <cell r="B275">
            <v>0.71785314568579472</v>
          </cell>
        </row>
        <row r="276">
          <cell r="B276">
            <v>0.52890777478292694</v>
          </cell>
        </row>
        <row r="277">
          <cell r="B277">
            <v>3449804.6449319571</v>
          </cell>
        </row>
        <row r="278">
          <cell r="B278">
            <v>1.6467999740245645</v>
          </cell>
        </row>
        <row r="279">
          <cell r="B279">
            <v>0.62218527663068535</v>
          </cell>
        </row>
        <row r="280">
          <cell r="B280">
            <v>0.37781472336931471</v>
          </cell>
        </row>
        <row r="281">
          <cell r="B281">
            <v>0.10032000000000001</v>
          </cell>
        </row>
        <row r="282">
          <cell r="B282">
            <v>0.12470199961036847</v>
          </cell>
        </row>
        <row r="283">
          <cell r="B283">
            <v>34831199</v>
          </cell>
        </row>
        <row r="284">
          <cell r="B284">
            <v>21150837.715206597</v>
          </cell>
        </row>
        <row r="285">
          <cell r="B285">
            <v>1532954.4100501649</v>
          </cell>
        </row>
        <row r="286">
          <cell r="B286">
            <v>3000000</v>
          </cell>
        </row>
        <row r="287">
          <cell r="B287">
            <v>0</v>
          </cell>
        </row>
        <row r="288">
          <cell r="B288">
            <v>0</v>
          </cell>
        </row>
        <row r="289">
          <cell r="B289">
            <v>1916850.2348817922</v>
          </cell>
        </row>
        <row r="290">
          <cell r="B290">
            <v>0.10953187843798212</v>
          </cell>
        </row>
        <row r="291">
          <cell r="B291">
            <v>0.24649368600016475</v>
          </cell>
        </row>
      </sheetData>
      <sheetData sheetId="40">
        <row r="3">
          <cell r="B3">
            <v>326827</v>
          </cell>
          <cell r="C3">
            <v>140099</v>
          </cell>
          <cell r="D3">
            <v>107827</v>
          </cell>
          <cell r="E3">
            <v>232720</v>
          </cell>
          <cell r="F3">
            <v>257555</v>
          </cell>
          <cell r="G3">
            <v>663529</v>
          </cell>
          <cell r="H3">
            <v>1728557</v>
          </cell>
        </row>
        <row r="4">
          <cell r="B4">
            <v>326827</v>
          </cell>
          <cell r="C4">
            <v>140099</v>
          </cell>
          <cell r="D4">
            <v>107827</v>
          </cell>
          <cell r="E4">
            <v>232720</v>
          </cell>
          <cell r="F4">
            <v>257555</v>
          </cell>
          <cell r="G4">
            <v>663529</v>
          </cell>
          <cell r="H4">
            <v>1728557</v>
          </cell>
        </row>
        <row r="5">
          <cell r="B5">
            <v>0</v>
          </cell>
          <cell r="C5">
            <v>0</v>
          </cell>
          <cell r="D5">
            <v>0</v>
          </cell>
          <cell r="E5">
            <v>0</v>
          </cell>
          <cell r="F5">
            <v>257555</v>
          </cell>
          <cell r="G5">
            <v>0</v>
          </cell>
        </row>
        <row r="6">
          <cell r="B6">
            <v>326827</v>
          </cell>
          <cell r="C6">
            <v>140099</v>
          </cell>
          <cell r="D6">
            <v>107827</v>
          </cell>
          <cell r="E6">
            <v>232720</v>
          </cell>
          <cell r="F6">
            <v>0</v>
          </cell>
          <cell r="G6">
            <v>663529</v>
          </cell>
        </row>
        <row r="7">
          <cell r="B7">
            <v>0</v>
          </cell>
          <cell r="C7">
            <v>0</v>
          </cell>
          <cell r="D7">
            <v>0</v>
          </cell>
          <cell r="E7">
            <v>0</v>
          </cell>
          <cell r="F7">
            <v>1471002</v>
          </cell>
          <cell r="G7">
            <v>0</v>
          </cell>
        </row>
        <row r="8">
          <cell r="B8">
            <v>283797</v>
          </cell>
          <cell r="C8">
            <v>90763</v>
          </cell>
          <cell r="D8">
            <v>86295</v>
          </cell>
          <cell r="E8">
            <v>238834</v>
          </cell>
          <cell r="F8">
            <v>292136</v>
          </cell>
          <cell r="G8">
            <v>719930</v>
          </cell>
          <cell r="H8">
            <v>1711755</v>
          </cell>
        </row>
        <row r="9">
          <cell r="B9">
            <v>283797</v>
          </cell>
          <cell r="C9">
            <v>90763</v>
          </cell>
          <cell r="D9">
            <v>86295</v>
          </cell>
          <cell r="E9">
            <v>238834</v>
          </cell>
          <cell r="F9">
            <v>292136</v>
          </cell>
          <cell r="G9">
            <v>719930</v>
          </cell>
          <cell r="H9">
            <v>1711755</v>
          </cell>
        </row>
        <row r="10">
          <cell r="B10">
            <v>283797</v>
          </cell>
          <cell r="C10">
            <v>0</v>
          </cell>
          <cell r="D10">
            <v>0</v>
          </cell>
          <cell r="E10">
            <v>0</v>
          </cell>
          <cell r="F10">
            <v>0</v>
          </cell>
          <cell r="G10">
            <v>0</v>
          </cell>
        </row>
        <row r="11">
          <cell r="B11">
            <v>0</v>
          </cell>
          <cell r="C11">
            <v>90763</v>
          </cell>
          <cell r="D11">
            <v>86295</v>
          </cell>
          <cell r="E11">
            <v>238834</v>
          </cell>
          <cell r="F11">
            <v>292136</v>
          </cell>
          <cell r="G11">
            <v>719930</v>
          </cell>
        </row>
        <row r="12">
          <cell r="B12">
            <v>1427958</v>
          </cell>
          <cell r="C12">
            <v>0</v>
          </cell>
          <cell r="D12">
            <v>0</v>
          </cell>
          <cell r="E12">
            <v>0</v>
          </cell>
          <cell r="F12">
            <v>0</v>
          </cell>
          <cell r="G12">
            <v>0</v>
          </cell>
        </row>
        <row r="13">
          <cell r="B13">
            <v>3965.778998811631</v>
          </cell>
          <cell r="C13">
            <v>383.05819874885071</v>
          </cell>
          <cell r="D13">
            <v>315.45969308728877</v>
          </cell>
          <cell r="E13">
            <v>29.74334249108723</v>
          </cell>
          <cell r="F13">
            <v>45.966983849862096</v>
          </cell>
          <cell r="G13">
            <v>41.460416805757951</v>
          </cell>
        </row>
        <row r="14">
          <cell r="B14">
            <v>3725.3886862499994</v>
          </cell>
          <cell r="C14">
            <v>359.83867992187504</v>
          </cell>
          <cell r="D14">
            <v>296.33773640624997</v>
          </cell>
          <cell r="E14">
            <v>27.940415146874997</v>
          </cell>
          <cell r="F14">
            <v>43.180641590625001</v>
          </cell>
          <cell r="G14">
            <v>38.947245356250001</v>
          </cell>
        </row>
        <row r="15">
          <cell r="B15">
            <v>3965.778998811631</v>
          </cell>
          <cell r="C15">
            <v>383.05819874885071</v>
          </cell>
          <cell r="D15">
            <v>315.45969308728877</v>
          </cell>
          <cell r="E15">
            <v>29.74334249108723</v>
          </cell>
          <cell r="F15">
            <v>45.966983849862096</v>
          </cell>
          <cell r="G15">
            <v>41.460416805757951</v>
          </cell>
        </row>
        <row r="16">
          <cell r="B16">
            <v>3725.3886862499994</v>
          </cell>
          <cell r="C16">
            <v>359.83867992187504</v>
          </cell>
          <cell r="D16">
            <v>296.33773640624997</v>
          </cell>
          <cell r="E16">
            <v>27.940415146874997</v>
          </cell>
          <cell r="F16">
            <v>43.180641590625001</v>
          </cell>
          <cell r="G16">
            <v>38.947245356250001</v>
          </cell>
        </row>
        <row r="17">
          <cell r="B17">
            <v>3965.778998811631</v>
          </cell>
          <cell r="C17">
            <v>383.05819874885071</v>
          </cell>
          <cell r="D17">
            <v>315.45969308728877</v>
          </cell>
          <cell r="E17">
            <v>29.74334249108723</v>
          </cell>
          <cell r="F17">
            <v>45.966983849862096</v>
          </cell>
          <cell r="G17">
            <v>41.460416805757951</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6096.3122185195243</v>
          </cell>
          <cell r="C23">
            <v>454.94867302384512</v>
          </cell>
          <cell r="D23">
            <v>477.69610667503736</v>
          </cell>
          <cell r="E23">
            <v>39.125585880050664</v>
          </cell>
          <cell r="F23">
            <v>54.593840762861404</v>
          </cell>
          <cell r="G23">
            <v>53.047015274580346</v>
          </cell>
        </row>
        <row r="24">
          <cell r="B24">
            <v>6285.5966249999983</v>
          </cell>
          <cell r="C24">
            <v>469.07437499999997</v>
          </cell>
          <cell r="D24">
            <v>492.52809374999993</v>
          </cell>
          <cell r="E24">
            <v>40.340396249999998</v>
          </cell>
          <cell r="F24">
            <v>56.288924999999992</v>
          </cell>
          <cell r="G24">
            <v>51.598181250000003</v>
          </cell>
        </row>
        <row r="25">
          <cell r="B25">
            <v>6096.3122185195243</v>
          </cell>
          <cell r="C25">
            <v>454.94867302384512</v>
          </cell>
          <cell r="D25">
            <v>477.69610667503736</v>
          </cell>
          <cell r="E25">
            <v>39.125585880050664</v>
          </cell>
          <cell r="F25">
            <v>54.593840762861404</v>
          </cell>
          <cell r="G25">
            <v>53.047015274580346</v>
          </cell>
        </row>
        <row r="26">
          <cell r="B26">
            <v>6285.5966249999983</v>
          </cell>
          <cell r="C26">
            <v>469.07437499999997</v>
          </cell>
          <cell r="D26">
            <v>492.52809374999993</v>
          </cell>
          <cell r="E26">
            <v>40.340396249999998</v>
          </cell>
          <cell r="F26">
            <v>56.288924999999992</v>
          </cell>
          <cell r="G26">
            <v>51.598181250000003</v>
          </cell>
        </row>
        <row r="27">
          <cell r="B27">
            <v>6096.3122185195243</v>
          </cell>
          <cell r="C27">
            <v>454.94867302384512</v>
          </cell>
          <cell r="D27">
            <v>477.69610667503736</v>
          </cell>
          <cell r="E27">
            <v>39.125585880050664</v>
          </cell>
          <cell r="F27">
            <v>54.593840762861404</v>
          </cell>
          <cell r="G27">
            <v>53.047015274580346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63999990</v>
          </cell>
          <cell r="C33">
            <v>3149987.4</v>
          </cell>
          <cell r="D33">
            <v>3150004</v>
          </cell>
          <cell r="E33">
            <v>899999.61</v>
          </cell>
          <cell r="F33">
            <v>1400000.87</v>
          </cell>
          <cell r="G33">
            <v>5000000</v>
          </cell>
          <cell r="H33">
            <v>9561162</v>
          </cell>
        </row>
        <row r="34">
          <cell r="B34">
            <v>85000050</v>
          </cell>
          <cell r="C34">
            <v>3399996.6</v>
          </cell>
          <cell r="D34">
            <v>3400007</v>
          </cell>
          <cell r="E34">
            <v>1239998.48</v>
          </cell>
          <cell r="F34">
            <v>1899999.77</v>
          </cell>
          <cell r="G34">
            <v>6000000</v>
          </cell>
          <cell r="H34">
            <v>11993171</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12.7</v>
          </cell>
          <cell r="D47">
            <v>6.4</v>
          </cell>
          <cell r="E47">
            <v>0.66</v>
          </cell>
          <cell r="F47">
            <v>0.78</v>
          </cell>
          <cell r="G47">
            <v>1</v>
          </cell>
        </row>
        <row r="48">
          <cell r="B48">
            <v>89</v>
          </cell>
          <cell r="C48">
            <v>12.5</v>
          </cell>
          <cell r="D48">
            <v>6.5</v>
          </cell>
          <cell r="E48">
            <v>0.68</v>
          </cell>
          <cell r="F48">
            <v>0.81</v>
          </cell>
          <cell r="G48">
            <v>1</v>
          </cell>
        </row>
        <row r="49">
          <cell r="B49">
            <v>90</v>
          </cell>
          <cell r="C49">
            <v>12.6</v>
          </cell>
          <cell r="D49">
            <v>6.5</v>
          </cell>
          <cell r="E49">
            <v>0.67</v>
          </cell>
          <cell r="F49">
            <v>0.79</v>
          </cell>
          <cell r="G49">
            <v>1</v>
          </cell>
        </row>
        <row r="50">
          <cell r="B50">
            <v>91</v>
          </cell>
          <cell r="C50">
            <v>13</v>
          </cell>
          <cell r="D50">
            <v>6.5</v>
          </cell>
          <cell r="E50">
            <v>0.68</v>
          </cell>
          <cell r="F50">
            <v>0.81</v>
          </cell>
          <cell r="G50">
            <v>1</v>
          </cell>
        </row>
        <row r="51">
          <cell r="B51">
            <v>8.7955555555555556</v>
          </cell>
          <cell r="C51">
            <v>11.015873015873034</v>
          </cell>
          <cell r="D51">
            <v>7.6000000000000068</v>
          </cell>
          <cell r="E51">
            <v>9.2059701492537513</v>
          </cell>
          <cell r="F51">
            <v>10.324050632911398</v>
          </cell>
          <cell r="G51">
            <v>7.6</v>
          </cell>
        </row>
        <row r="52">
          <cell r="B52">
            <v>11303218.09090583</v>
          </cell>
          <cell r="C52">
            <v>14684463.228110641</v>
          </cell>
          <cell r="D52">
            <v>11103757.459926292</v>
          </cell>
          <cell r="E52">
            <v>26241427.782256573</v>
          </cell>
          <cell r="F52">
            <v>9193402.2794556469</v>
          </cell>
          <cell r="G52">
            <v>0</v>
          </cell>
          <cell r="H52">
            <v>0</v>
          </cell>
          <cell r="I52">
            <v>0</v>
          </cell>
          <cell r="J52">
            <v>0</v>
          </cell>
          <cell r="K52">
            <v>0</v>
          </cell>
        </row>
        <row r="53">
          <cell r="B53">
            <v>30932072</v>
          </cell>
          <cell r="C53">
            <v>27299622</v>
          </cell>
          <cell r="D53">
            <v>30997583</v>
          </cell>
          <cell r="E53">
            <v>27322713</v>
          </cell>
          <cell r="F53">
            <v>30938160</v>
          </cell>
          <cell r="G53">
            <v>0</v>
          </cell>
          <cell r="H53">
            <v>0</v>
          </cell>
          <cell r="I53">
            <v>0</v>
          </cell>
          <cell r="J53">
            <v>0</v>
          </cell>
          <cell r="K53">
            <v>0</v>
          </cell>
        </row>
        <row r="54">
          <cell r="B54">
            <v>799946</v>
          </cell>
          <cell r="C54">
            <v>2035894</v>
          </cell>
          <cell r="D54">
            <v>755936</v>
          </cell>
          <cell r="E54">
            <v>1227944</v>
          </cell>
          <cell r="F54">
            <v>1026106</v>
          </cell>
          <cell r="G54">
            <v>0</v>
          </cell>
          <cell r="H54">
            <v>0</v>
          </cell>
          <cell r="I54">
            <v>0</v>
          </cell>
          <cell r="J54">
            <v>0</v>
          </cell>
          <cell r="K54">
            <v>0</v>
          </cell>
        </row>
        <row r="55">
          <cell r="B55">
            <v>1026244</v>
          </cell>
          <cell r="C55">
            <v>4727004</v>
          </cell>
          <cell r="D55">
            <v>1026276</v>
          </cell>
          <cell r="E55">
            <v>3061453</v>
          </cell>
          <cell r="F55">
            <v>1056266</v>
          </cell>
          <cell r="G55">
            <v>0</v>
          </cell>
          <cell r="H55">
            <v>0</v>
          </cell>
          <cell r="I55">
            <v>0</v>
          </cell>
          <cell r="J55">
            <v>0</v>
          </cell>
          <cell r="K55">
            <v>0</v>
          </cell>
        </row>
        <row r="56">
          <cell r="B56">
            <v>1826190</v>
          </cell>
          <cell r="C56">
            <v>6762898</v>
          </cell>
          <cell r="D56">
            <v>1782212</v>
          </cell>
          <cell r="E56">
            <v>4289397</v>
          </cell>
          <cell r="F56">
            <v>2082372</v>
          </cell>
          <cell r="G56">
            <v>0</v>
          </cell>
          <cell r="H56">
            <v>0</v>
          </cell>
          <cell r="I56">
            <v>0</v>
          </cell>
          <cell r="J56">
            <v>0</v>
          </cell>
          <cell r="K56">
            <v>0</v>
          </cell>
        </row>
        <row r="57">
          <cell r="B57">
            <v>3493929</v>
          </cell>
          <cell r="C57">
            <v>3555241</v>
          </cell>
          <cell r="D57">
            <v>3517476</v>
          </cell>
          <cell r="E57">
            <v>3585796</v>
          </cell>
          <cell r="F57">
            <v>3543439</v>
          </cell>
          <cell r="G57">
            <v>148371</v>
          </cell>
          <cell r="H57">
            <v>148371</v>
          </cell>
          <cell r="I57">
            <v>148371</v>
          </cell>
          <cell r="J57">
            <v>148371</v>
          </cell>
          <cell r="K57">
            <v>148371</v>
          </cell>
        </row>
        <row r="58">
          <cell r="B58">
            <v>8294892</v>
          </cell>
          <cell r="C58">
            <v>7417252</v>
          </cell>
          <cell r="D58">
            <v>8294892</v>
          </cell>
          <cell r="E58">
            <v>7417252</v>
          </cell>
          <cell r="F58">
            <v>8294892</v>
          </cell>
          <cell r="G58">
            <v>3358489</v>
          </cell>
          <cell r="H58">
            <v>2283773</v>
          </cell>
          <cell r="I58">
            <v>2149434</v>
          </cell>
          <cell r="J58">
            <v>2955469</v>
          </cell>
          <cell r="K58">
            <v>3224147</v>
          </cell>
        </row>
        <row r="59">
          <cell r="B59">
            <v>8603945</v>
          </cell>
          <cell r="C59">
            <v>8603945</v>
          </cell>
          <cell r="D59">
            <v>8603945</v>
          </cell>
          <cell r="E59">
            <v>8603945</v>
          </cell>
          <cell r="F59">
            <v>8603945</v>
          </cell>
          <cell r="G59">
            <v>2686790</v>
          </cell>
          <cell r="H59">
            <v>3224147</v>
          </cell>
          <cell r="I59">
            <v>2955469</v>
          </cell>
          <cell r="J59">
            <v>2149434</v>
          </cell>
          <cell r="K59">
            <v>2283773</v>
          </cell>
        </row>
        <row r="60">
          <cell r="B60">
            <v>16898837</v>
          </cell>
          <cell r="C60">
            <v>16021197</v>
          </cell>
          <cell r="D60">
            <v>16898837</v>
          </cell>
          <cell r="E60">
            <v>16021197</v>
          </cell>
          <cell r="F60">
            <v>16898837</v>
          </cell>
          <cell r="G60">
            <v>6045279</v>
          </cell>
          <cell r="H60">
            <v>5507920</v>
          </cell>
          <cell r="I60">
            <v>5104903</v>
          </cell>
          <cell r="J60">
            <v>5104903</v>
          </cell>
          <cell r="K60">
            <v>5507920</v>
          </cell>
        </row>
        <row r="61">
          <cell r="B61">
            <v>64454246.09090583</v>
          </cell>
          <cell r="C61">
            <v>68323421.228110641</v>
          </cell>
          <cell r="D61">
            <v>64299865.459926292</v>
          </cell>
          <cell r="E61">
            <v>77460530.782256573</v>
          </cell>
          <cell r="F61">
            <v>62656210.279455647</v>
          </cell>
          <cell r="G61">
            <v>0</v>
          </cell>
          <cell r="H61">
            <v>0</v>
          </cell>
          <cell r="I61">
            <v>0</v>
          </cell>
          <cell r="J61">
            <v>0</v>
          </cell>
          <cell r="K61">
            <v>0</v>
          </cell>
        </row>
        <row r="62">
          <cell r="B62">
            <v>8234906.358227849</v>
          </cell>
          <cell r="C62">
            <v>7781175.9082981721</v>
          </cell>
          <cell r="D62">
            <v>8243270.1460618852</v>
          </cell>
          <cell r="E62">
            <v>7783052.3007735591</v>
          </cell>
          <cell r="F62">
            <v>8231151.1115330532</v>
          </cell>
          <cell r="G62">
            <v>0</v>
          </cell>
          <cell r="H62">
            <v>0</v>
          </cell>
          <cell r="I62">
            <v>0</v>
          </cell>
          <cell r="J62">
            <v>0</v>
          </cell>
          <cell r="K62">
            <v>0</v>
          </cell>
        </row>
        <row r="63">
          <cell r="B63">
            <v>2544980</v>
          </cell>
          <cell r="C63">
            <v>1121363</v>
          </cell>
          <cell r="D63">
            <v>2359522</v>
          </cell>
          <cell r="E63">
            <v>1705218</v>
          </cell>
          <cell r="F63">
            <v>2350941</v>
          </cell>
          <cell r="G63">
            <v>-3411967</v>
          </cell>
          <cell r="H63">
            <v>-2985770</v>
          </cell>
          <cell r="I63">
            <v>-2284489</v>
          </cell>
          <cell r="J63">
            <v>-2130380</v>
          </cell>
          <cell r="K63">
            <v>-2707441</v>
          </cell>
        </row>
        <row r="64">
          <cell r="B64">
            <v>33040785</v>
          </cell>
          <cell r="C64">
            <v>37429331</v>
          </cell>
          <cell r="D64">
            <v>35365444</v>
          </cell>
          <cell r="E64">
            <v>32956815</v>
          </cell>
          <cell r="F64">
            <v>33875400</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19633574.732677981</v>
          </cell>
          <cell r="C66">
            <v>20991551.31981248</v>
          </cell>
          <cell r="D66">
            <v>17331629.31386441</v>
          </cell>
          <cell r="E66">
            <v>34015445.481483012</v>
          </cell>
          <cell r="F66">
            <v>17198718.167922594</v>
          </cell>
          <cell r="G66">
            <v>13898347</v>
          </cell>
          <cell r="H66">
            <v>14725667</v>
          </cell>
          <cell r="I66">
            <v>16086971</v>
          </cell>
          <cell r="J66">
            <v>16387138</v>
          </cell>
          <cell r="K66">
            <v>15265952</v>
          </cell>
        </row>
        <row r="67">
          <cell r="B67">
            <v>64454246.09090583</v>
          </cell>
          <cell r="C67">
            <v>68323421.228110641</v>
          </cell>
          <cell r="D67">
            <v>64299865.459926292</v>
          </cell>
          <cell r="E67">
            <v>77460530.782256573</v>
          </cell>
          <cell r="F67">
            <v>62656210.279455647</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37027029.634233996</v>
          </cell>
          <cell r="C69">
            <v>32571099.343189463</v>
          </cell>
          <cell r="D69">
            <v>37100608.776729889</v>
          </cell>
          <cell r="E69">
            <v>32596714.70561906</v>
          </cell>
          <cell r="F69">
            <v>37035107.784497879</v>
          </cell>
          <cell r="G69">
            <v>0</v>
          </cell>
          <cell r="H69">
            <v>0</v>
          </cell>
          <cell r="I69">
            <v>0</v>
          </cell>
          <cell r="J69">
            <v>0</v>
          </cell>
          <cell r="K69">
            <v>0</v>
          </cell>
        </row>
        <row r="70">
          <cell r="B70">
            <v>2482737.0174713843</v>
          </cell>
          <cell r="C70">
            <v>668923.07173531875</v>
          </cell>
          <cell r="D70">
            <v>2430429.2863193154</v>
          </cell>
          <cell r="E70">
            <v>1448491.8025677614</v>
          </cell>
          <cell r="F70">
            <v>2419289.6106219217</v>
          </cell>
          <cell r="G70">
            <v>-65281</v>
          </cell>
          <cell r="H70">
            <v>-60792</v>
          </cell>
          <cell r="I70">
            <v>-57424</v>
          </cell>
          <cell r="J70">
            <v>-57424</v>
          </cell>
          <cell r="K70">
            <v>-60792</v>
          </cell>
        </row>
        <row r="71">
          <cell r="B71">
            <v>1.0065962590742255</v>
          </cell>
          <cell r="C71">
            <v>0.99498438735115002</v>
          </cell>
          <cell r="D71">
            <v>1.0103342307747587</v>
          </cell>
          <cell r="E71">
            <v>0.99544493924448174</v>
          </cell>
          <cell r="F71">
            <v>0.99264018355538353</v>
          </cell>
          <cell r="G71">
            <v>0</v>
          </cell>
          <cell r="H71">
            <v>0</v>
          </cell>
          <cell r="I71">
            <v>0</v>
          </cell>
          <cell r="J71">
            <v>0</v>
          </cell>
          <cell r="K71">
            <v>0</v>
          </cell>
        </row>
        <row r="72">
          <cell r="B72">
            <v>1.0014407314480713</v>
          </cell>
          <cell r="C72">
            <v>0.99326083177650593</v>
          </cell>
          <cell r="D72">
            <v>1.0011772460146491</v>
          </cell>
          <cell r="E72">
            <v>0.99356545781833583</v>
          </cell>
          <cell r="F72">
            <v>1.0105557329424377</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50000</v>
          </cell>
        </row>
        <row r="80">
          <cell r="B80">
            <v>50000</v>
          </cell>
        </row>
        <row r="81">
          <cell r="B81">
            <v>0</v>
          </cell>
        </row>
        <row r="82">
          <cell r="B82">
            <v>0</v>
          </cell>
        </row>
        <row r="83">
          <cell r="B83">
            <v>0</v>
          </cell>
        </row>
        <row r="84">
          <cell r="B84">
            <v>0</v>
          </cell>
        </row>
        <row r="85">
          <cell r="B85">
            <v>62040</v>
          </cell>
        </row>
        <row r="86">
          <cell r="B86">
            <v>25542</v>
          </cell>
        </row>
        <row r="87">
          <cell r="B87">
            <v>19650</v>
          </cell>
        </row>
        <row r="88">
          <cell r="B88">
            <v>52714</v>
          </cell>
        </row>
        <row r="89">
          <cell r="B89">
            <v>54797</v>
          </cell>
        </row>
        <row r="90">
          <cell r="B90">
            <v>131922</v>
          </cell>
        </row>
        <row r="91">
          <cell r="B91">
            <v>62040</v>
          </cell>
        </row>
        <row r="92">
          <cell r="B92">
            <v>25542</v>
          </cell>
        </row>
        <row r="93">
          <cell r="B93">
            <v>19650</v>
          </cell>
        </row>
        <row r="94">
          <cell r="B94">
            <v>52714</v>
          </cell>
        </row>
        <row r="95">
          <cell r="B95">
            <v>54797</v>
          </cell>
        </row>
        <row r="96">
          <cell r="B96">
            <v>131922</v>
          </cell>
        </row>
        <row r="97">
          <cell r="B97">
            <v>0</v>
          </cell>
        </row>
        <row r="98">
          <cell r="B98">
            <v>0</v>
          </cell>
        </row>
        <row r="99">
          <cell r="B99">
            <v>0</v>
          </cell>
        </row>
        <row r="100">
          <cell r="B100">
            <v>0</v>
          </cell>
        </row>
        <row r="101">
          <cell r="B101">
            <v>0</v>
          </cell>
        </row>
        <row r="102">
          <cell r="B102">
            <v>0</v>
          </cell>
        </row>
        <row r="103">
          <cell r="B103">
            <v>246036929.08627358</v>
          </cell>
        </row>
        <row r="104">
          <cell r="B104">
            <v>9784072.5124431439</v>
          </cell>
        </row>
        <row r="105">
          <cell r="B105">
            <v>6198782.9691652246</v>
          </cell>
        </row>
        <row r="106">
          <cell r="B106">
            <v>1567890.5560751723</v>
          </cell>
        </row>
        <row r="107">
          <cell r="B107">
            <v>2518852.8140208935</v>
          </cell>
        </row>
        <row r="108">
          <cell r="B108">
            <v>5469541.1058492009</v>
          </cell>
        </row>
        <row r="109">
          <cell r="B109">
            <v>2026.1903448903008</v>
          </cell>
        </row>
        <row r="110">
          <cell r="B110">
            <v>279.88664828464209</v>
          </cell>
        </row>
        <row r="111">
          <cell r="B111">
            <v>144.38596935318839</v>
          </cell>
        </row>
        <row r="112">
          <cell r="B112">
            <v>14.480861456405576</v>
          </cell>
        </row>
        <row r="113">
          <cell r="B113">
            <v>17.074448582925978</v>
          </cell>
        </row>
        <row r="114">
          <cell r="B114">
            <v>21.913226054336675</v>
          </cell>
        </row>
        <row r="115">
          <cell r="B115">
            <v>11999970</v>
          </cell>
        </row>
        <row r="116">
          <cell r="B116">
            <v>649996.19999999995</v>
          </cell>
        </row>
        <row r="117">
          <cell r="B117">
            <v>650000</v>
          </cell>
        </row>
        <row r="118">
          <cell r="B118">
            <v>199999.69</v>
          </cell>
        </row>
        <row r="119">
          <cell r="B119">
            <v>300000.13</v>
          </cell>
        </row>
        <row r="120">
          <cell r="B120">
            <v>1000000</v>
          </cell>
        </row>
        <row r="121">
          <cell r="B121">
            <v>22143323.617764622</v>
          </cell>
        </row>
        <row r="122">
          <cell r="B122">
            <v>675101.0033585768</v>
          </cell>
        </row>
        <row r="123">
          <cell r="B123">
            <v>570288.0331632006</v>
          </cell>
        </row>
        <row r="124">
          <cell r="B124">
            <v>0</v>
          </cell>
        </row>
        <row r="125">
          <cell r="B125">
            <v>0</v>
          </cell>
        </row>
        <row r="126">
          <cell r="B126">
            <v>314498.61358632904</v>
          </cell>
        </row>
        <row r="127">
          <cell r="B127">
            <v>59803</v>
          </cell>
        </row>
        <row r="128">
          <cell r="B128">
            <v>16750</v>
          </cell>
        </row>
        <row r="129">
          <cell r="B129">
            <v>15920</v>
          </cell>
        </row>
        <row r="130">
          <cell r="B130">
            <v>55621</v>
          </cell>
        </row>
        <row r="131">
          <cell r="B131">
            <v>65999</v>
          </cell>
        </row>
        <row r="132">
          <cell r="B132">
            <v>149497</v>
          </cell>
        </row>
        <row r="133">
          <cell r="B133">
            <v>59803</v>
          </cell>
        </row>
        <row r="134">
          <cell r="B134">
            <v>16750</v>
          </cell>
        </row>
        <row r="135">
          <cell r="B135">
            <v>15920</v>
          </cell>
        </row>
        <row r="136">
          <cell r="B136">
            <v>55621</v>
          </cell>
        </row>
        <row r="137">
          <cell r="B137">
            <v>65999</v>
          </cell>
        </row>
        <row r="138">
          <cell r="B138">
            <v>149497</v>
          </cell>
        </row>
        <row r="139">
          <cell r="B139">
            <v>0</v>
          </cell>
        </row>
        <row r="140">
          <cell r="B140">
            <v>0</v>
          </cell>
        </row>
        <row r="141">
          <cell r="B141">
            <v>0</v>
          </cell>
        </row>
        <row r="142">
          <cell r="B142">
            <v>0</v>
          </cell>
        </row>
        <row r="143">
          <cell r="B143">
            <v>0</v>
          </cell>
        </row>
        <row r="144">
          <cell r="B144">
            <v>0</v>
          </cell>
        </row>
        <row r="145">
          <cell r="B145">
            <v>364577759.60412312</v>
          </cell>
        </row>
        <row r="146">
          <cell r="B146">
            <v>7620390.2731494065</v>
          </cell>
        </row>
        <row r="147">
          <cell r="B147">
            <v>7604922.018266595</v>
          </cell>
        </row>
        <row r="148">
          <cell r="B148">
            <v>2176204.2122342982</v>
          </cell>
        </row>
        <row r="149">
          <cell r="B149">
            <v>3603138.8965080893</v>
          </cell>
        </row>
        <row r="150">
          <cell r="B150">
            <v>7930369.6425039377</v>
          </cell>
        </row>
        <row r="151">
          <cell r="B151">
            <v>2551.0219094226322</v>
          </cell>
        </row>
        <row r="152">
          <cell r="B152">
            <v>364.7030673191685</v>
          </cell>
        </row>
        <row r="153">
          <cell r="B153">
            <v>184.240471236079</v>
          </cell>
        </row>
        <row r="154">
          <cell r="B154">
            <v>19.593940881257375</v>
          </cell>
        </row>
        <row r="155">
          <cell r="B155">
            <v>23.103303427154216</v>
          </cell>
        </row>
        <row r="156">
          <cell r="B156">
            <v>28.944687882473691</v>
          </cell>
        </row>
        <row r="157">
          <cell r="B157">
            <v>17000010</v>
          </cell>
        </row>
        <row r="158">
          <cell r="B158">
            <v>599999.4</v>
          </cell>
        </row>
        <row r="159">
          <cell r="B159">
            <v>600002</v>
          </cell>
        </row>
        <row r="160">
          <cell r="B160">
            <v>279999.7</v>
          </cell>
        </row>
        <row r="161">
          <cell r="B161">
            <v>399999.91</v>
          </cell>
        </row>
        <row r="162">
          <cell r="B162">
            <v>1200000</v>
          </cell>
        </row>
        <row r="163">
          <cell r="B163">
            <v>0</v>
          </cell>
        </row>
        <row r="164">
          <cell r="B164">
            <v>525806.92884730897</v>
          </cell>
        </row>
        <row r="165">
          <cell r="B165">
            <v>699652.82568052679</v>
          </cell>
        </row>
        <row r="166">
          <cell r="B166">
            <v>250263.48440694431</v>
          </cell>
        </row>
        <row r="167">
          <cell r="B167">
            <v>414360.97309843032</v>
          </cell>
        </row>
        <row r="168">
          <cell r="B168">
            <v>455996.25444397645</v>
          </cell>
        </row>
        <row r="169">
          <cell r="B169">
            <v>5</v>
          </cell>
        </row>
        <row r="170">
          <cell r="B170">
            <v>1</v>
          </cell>
        </row>
        <row r="171">
          <cell r="B171">
            <v>349995</v>
          </cell>
        </row>
        <row r="172">
          <cell r="B172">
            <v>1106354.3500000001</v>
          </cell>
        </row>
        <row r="173">
          <cell r="B173">
            <v>4490495.7</v>
          </cell>
        </row>
        <row r="174">
          <cell r="B174">
            <v>349995</v>
          </cell>
        </row>
        <row r="175">
          <cell r="B175">
            <v>1106354.3500000001</v>
          </cell>
        </row>
        <row r="176">
          <cell r="B176">
            <v>4490495.7</v>
          </cell>
        </row>
        <row r="177">
          <cell r="B177">
            <v>345621</v>
          </cell>
        </row>
        <row r="178">
          <cell r="B178">
            <v>1107261.1611392405</v>
          </cell>
        </row>
        <row r="179">
          <cell r="B179">
            <v>4450047.25</v>
          </cell>
        </row>
        <row r="180">
          <cell r="B180">
            <v>348514</v>
          </cell>
        </row>
        <row r="181">
          <cell r="B181">
            <v>208082534</v>
          </cell>
        </row>
        <row r="182">
          <cell r="B182">
            <v>636584782</v>
          </cell>
        </row>
        <row r="183">
          <cell r="B183">
            <v>348514</v>
          </cell>
        </row>
        <row r="184">
          <cell r="B184">
            <v>208082534</v>
          </cell>
        </row>
        <row r="185">
          <cell r="B185">
            <v>636584782</v>
          </cell>
        </row>
        <row r="186">
          <cell r="B186">
            <v>344158</v>
          </cell>
        </row>
        <row r="187">
          <cell r="B187">
            <v>206538244.06111109</v>
          </cell>
        </row>
        <row r="188">
          <cell r="B188">
            <v>628146263</v>
          </cell>
        </row>
        <row r="189">
          <cell r="B189">
            <v>0</v>
          </cell>
        </row>
        <row r="190">
          <cell r="B190">
            <v>0</v>
          </cell>
        </row>
        <row r="191">
          <cell r="B191">
            <v>0</v>
          </cell>
        </row>
        <row r="192">
          <cell r="B192">
            <v>39519</v>
          </cell>
        </row>
        <row r="193">
          <cell r="B193">
            <v>631957.34</v>
          </cell>
        </row>
        <row r="194">
          <cell r="B194">
            <v>15.991228588979846</v>
          </cell>
        </row>
        <row r="195">
          <cell r="B195">
            <v>0</v>
          </cell>
        </row>
        <row r="196">
          <cell r="B196">
            <v>0</v>
          </cell>
        </row>
        <row r="197">
          <cell r="B197">
            <v>0</v>
          </cell>
        </row>
        <row r="198">
          <cell r="B198">
            <v>0</v>
          </cell>
        </row>
        <row r="199">
          <cell r="B199">
            <v>0</v>
          </cell>
        </row>
        <row r="200">
          <cell r="B200">
            <v>0</v>
          </cell>
        </row>
        <row r="201">
          <cell r="B201">
            <v>20650</v>
          </cell>
        </row>
        <row r="202">
          <cell r="B202">
            <v>50047830</v>
          </cell>
        </row>
        <row r="203">
          <cell r="B203">
            <v>2423.6252087434077</v>
          </cell>
        </row>
        <row r="204">
          <cell r="B204">
            <v>15709</v>
          </cell>
        </row>
        <row r="205">
          <cell r="B205">
            <v>42314130</v>
          </cell>
        </row>
        <row r="206">
          <cell r="B206">
            <v>2693.6252087434077</v>
          </cell>
        </row>
        <row r="207">
          <cell r="B207">
            <v>183891</v>
          </cell>
        </row>
        <row r="208">
          <cell r="B208">
            <v>343263</v>
          </cell>
        </row>
        <row r="209">
          <cell r="B209">
            <v>0</v>
          </cell>
        </row>
        <row r="210">
          <cell r="B210">
            <v>0</v>
          </cell>
        </row>
        <row r="211">
          <cell r="B211">
            <v>757887</v>
          </cell>
        </row>
        <row r="212">
          <cell r="B212">
            <v>1164643</v>
          </cell>
        </row>
        <row r="213">
          <cell r="B213">
            <v>37027029.634233996</v>
          </cell>
        </row>
        <row r="214">
          <cell r="B214">
            <v>280000</v>
          </cell>
        </row>
        <row r="215">
          <cell r="B215">
            <v>0</v>
          </cell>
        </row>
        <row r="216">
          <cell r="B216">
            <v>37307029.634233996</v>
          </cell>
        </row>
        <row r="217">
          <cell r="B217">
            <v>16835886</v>
          </cell>
        </row>
        <row r="218">
          <cell r="B218">
            <v>1285041</v>
          </cell>
        </row>
        <row r="219">
          <cell r="B219">
            <v>4416229</v>
          </cell>
        </row>
        <row r="220">
          <cell r="B220">
            <v>175878</v>
          </cell>
        </row>
        <row r="221">
          <cell r="B221">
            <v>4000000</v>
          </cell>
        </row>
        <row r="222">
          <cell r="B222">
            <v>1209586</v>
          </cell>
        </row>
        <row r="223">
          <cell r="B223">
            <v>213910</v>
          </cell>
        </row>
        <row r="224">
          <cell r="B224">
            <v>0</v>
          </cell>
        </row>
        <row r="225">
          <cell r="B225">
            <v>0</v>
          </cell>
        </row>
        <row r="226">
          <cell r="B226">
            <v>2800000</v>
          </cell>
        </row>
        <row r="227">
          <cell r="B227">
            <v>160000</v>
          </cell>
        </row>
        <row r="228">
          <cell r="B228">
            <v>0</v>
          </cell>
        </row>
        <row r="229">
          <cell r="B229">
            <v>243525</v>
          </cell>
        </row>
        <row r="230">
          <cell r="B230">
            <v>2205252.6167626111</v>
          </cell>
        </row>
        <row r="231">
          <cell r="B231">
            <v>33545307.616762612</v>
          </cell>
        </row>
        <row r="232">
          <cell r="B232">
            <v>3761722.0174713843</v>
          </cell>
        </row>
        <row r="233">
          <cell r="B233">
            <v>1278985</v>
          </cell>
        </row>
        <row r="234">
          <cell r="B234">
            <v>2482737.0174713843</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41267149</v>
          </cell>
        </row>
        <row r="244">
          <cell r="B244">
            <v>8226364</v>
          </cell>
        </row>
        <row r="245">
          <cell r="B245">
            <v>60000</v>
          </cell>
        </row>
        <row r="246">
          <cell r="B246">
            <v>0</v>
          </cell>
        </row>
        <row r="247">
          <cell r="B247">
            <v>5.0999999999999996</v>
          </cell>
        </row>
        <row r="248">
          <cell r="B248">
            <v>5.0999999999999996</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15.895693530853624</v>
          </cell>
        </row>
        <row r="261">
          <cell r="B261">
            <v>20.056794224783925</v>
          </cell>
        </row>
        <row r="262">
          <cell r="B262">
            <v>90</v>
          </cell>
        </row>
        <row r="263">
          <cell r="B263">
            <v>91</v>
          </cell>
        </row>
        <row r="264">
          <cell r="B264">
            <v>345621</v>
          </cell>
        </row>
        <row r="265">
          <cell r="B265">
            <v>344158</v>
          </cell>
        </row>
        <row r="266">
          <cell r="B266">
            <v>5</v>
          </cell>
        </row>
        <row r="267">
          <cell r="B267">
            <v>1</v>
          </cell>
        </row>
        <row r="268">
          <cell r="B268">
            <v>1244235.6000000001</v>
          </cell>
        </row>
        <row r="269">
          <cell r="B269">
            <v>1290592.5</v>
          </cell>
        </row>
        <row r="270">
          <cell r="B270">
            <v>2341718.8176044347</v>
          </cell>
        </row>
        <row r="271">
          <cell r="B271">
            <v>0.87484105262384582</v>
          </cell>
        </row>
        <row r="272">
          <cell r="B272">
            <v>0.88961573231987923</v>
          </cell>
        </row>
        <row r="273">
          <cell r="B273">
            <v>0.82538653194804723</v>
          </cell>
        </row>
        <row r="274">
          <cell r="B274">
            <v>0.65422194565400471</v>
          </cell>
        </row>
        <row r="275">
          <cell r="B275">
            <v>0.79940081177077815</v>
          </cell>
        </row>
        <row r="276">
          <cell r="B276">
            <v>0.62675535919682102</v>
          </cell>
        </row>
        <row r="277">
          <cell r="B277">
            <v>3810124.0174713843</v>
          </cell>
        </row>
        <row r="278">
          <cell r="B278">
            <v>1.6013117178223299</v>
          </cell>
        </row>
        <row r="279">
          <cell r="B279">
            <v>0.61557855863689293</v>
          </cell>
        </row>
        <row r="280">
          <cell r="B280">
            <v>0.38442144136310702</v>
          </cell>
        </row>
        <row r="281">
          <cell r="B281">
            <v>0.10032000000000001</v>
          </cell>
        </row>
        <row r="282">
          <cell r="B282">
            <v>0.12401967576733496</v>
          </cell>
        </row>
        <row r="283">
          <cell r="B283">
            <v>33040785</v>
          </cell>
        </row>
        <row r="284">
          <cell r="B284">
            <v>20633574.732677981</v>
          </cell>
        </row>
        <row r="285">
          <cell r="B285">
            <v>1468405.1998669496</v>
          </cell>
        </row>
        <row r="286">
          <cell r="B286">
            <v>3000000</v>
          </cell>
        </row>
        <row r="287">
          <cell r="B287">
            <v>0</v>
          </cell>
        </row>
        <row r="288">
          <cell r="B288">
            <v>0</v>
          </cell>
        </row>
        <row r="289">
          <cell r="B289">
            <v>2341718.8176044347</v>
          </cell>
        </row>
        <row r="290">
          <cell r="B290">
            <v>0.10943066351831721</v>
          </cell>
        </row>
        <row r="291">
          <cell r="B291">
            <v>0.28394369575696737</v>
          </cell>
        </row>
      </sheetData>
      <sheetData sheetId="41">
        <row r="3">
          <cell r="B3">
            <v>328764</v>
          </cell>
          <cell r="C3">
            <v>141465</v>
          </cell>
          <cell r="D3">
            <v>107962</v>
          </cell>
          <cell r="E3">
            <v>234004</v>
          </cell>
          <cell r="F3">
            <v>258752</v>
          </cell>
          <cell r="G3">
            <v>666213</v>
          </cell>
          <cell r="H3">
            <v>1737160</v>
          </cell>
        </row>
        <row r="4">
          <cell r="B4">
            <v>328764</v>
          </cell>
          <cell r="C4">
            <v>141465</v>
          </cell>
          <cell r="D4">
            <v>107962</v>
          </cell>
          <cell r="E4">
            <v>234004</v>
          </cell>
          <cell r="F4">
            <v>258752</v>
          </cell>
          <cell r="G4">
            <v>666213</v>
          </cell>
          <cell r="H4">
            <v>1737160</v>
          </cell>
        </row>
        <row r="5">
          <cell r="B5">
            <v>0</v>
          </cell>
          <cell r="C5">
            <v>0</v>
          </cell>
          <cell r="D5">
            <v>0</v>
          </cell>
          <cell r="E5">
            <v>0</v>
          </cell>
          <cell r="F5">
            <v>258752</v>
          </cell>
          <cell r="G5">
            <v>0</v>
          </cell>
        </row>
        <row r="6">
          <cell r="B6">
            <v>328764</v>
          </cell>
          <cell r="C6">
            <v>141465</v>
          </cell>
          <cell r="D6">
            <v>107962</v>
          </cell>
          <cell r="E6">
            <v>234004</v>
          </cell>
          <cell r="F6">
            <v>0</v>
          </cell>
          <cell r="G6">
            <v>666213</v>
          </cell>
        </row>
        <row r="7">
          <cell r="B7">
            <v>0</v>
          </cell>
          <cell r="C7">
            <v>0</v>
          </cell>
          <cell r="D7">
            <v>0</v>
          </cell>
          <cell r="E7">
            <v>0</v>
          </cell>
          <cell r="F7">
            <v>1478408</v>
          </cell>
          <cell r="G7">
            <v>0</v>
          </cell>
        </row>
        <row r="8">
          <cell r="B8">
            <v>287843</v>
          </cell>
          <cell r="C8">
            <v>87650</v>
          </cell>
          <cell r="D8">
            <v>83302</v>
          </cell>
          <cell r="E8">
            <v>242229</v>
          </cell>
          <cell r="F8">
            <v>296888</v>
          </cell>
          <cell r="G8">
            <v>730937</v>
          </cell>
          <cell r="H8">
            <v>1728849</v>
          </cell>
        </row>
        <row r="9">
          <cell r="B9">
            <v>287843</v>
          </cell>
          <cell r="C9">
            <v>87650</v>
          </cell>
          <cell r="D9">
            <v>83302</v>
          </cell>
          <cell r="E9">
            <v>242229</v>
          </cell>
          <cell r="F9">
            <v>296888</v>
          </cell>
          <cell r="G9">
            <v>730937</v>
          </cell>
          <cell r="H9">
            <v>1728849</v>
          </cell>
        </row>
        <row r="10">
          <cell r="B10">
            <v>287843</v>
          </cell>
          <cell r="C10">
            <v>0</v>
          </cell>
          <cell r="D10">
            <v>0</v>
          </cell>
          <cell r="E10">
            <v>0</v>
          </cell>
          <cell r="F10">
            <v>0</v>
          </cell>
          <cell r="G10">
            <v>0</v>
          </cell>
        </row>
        <row r="11">
          <cell r="B11">
            <v>0</v>
          </cell>
          <cell r="C11">
            <v>87650</v>
          </cell>
          <cell r="D11">
            <v>83302</v>
          </cell>
          <cell r="E11">
            <v>242229</v>
          </cell>
          <cell r="F11">
            <v>296888</v>
          </cell>
          <cell r="G11">
            <v>730937</v>
          </cell>
        </row>
        <row r="12">
          <cell r="B12">
            <v>1441006</v>
          </cell>
          <cell r="C12">
            <v>0</v>
          </cell>
          <cell r="D12">
            <v>0</v>
          </cell>
          <cell r="E12">
            <v>0</v>
          </cell>
          <cell r="F12">
            <v>0</v>
          </cell>
          <cell r="G12">
            <v>0</v>
          </cell>
        </row>
        <row r="13">
          <cell r="B13">
            <v>3965.778998811631</v>
          </cell>
          <cell r="C13">
            <v>383.05819874885071</v>
          </cell>
          <cell r="D13">
            <v>315.45969308728877</v>
          </cell>
          <cell r="E13">
            <v>29.74334249108723</v>
          </cell>
          <cell r="F13">
            <v>45.966983849862096</v>
          </cell>
          <cell r="G13">
            <v>41.460416805757951</v>
          </cell>
        </row>
        <row r="14">
          <cell r="B14">
            <v>3874.4042337000001</v>
          </cell>
          <cell r="C14">
            <v>374.23222711875007</v>
          </cell>
          <cell r="D14">
            <v>308.19124586250001</v>
          </cell>
          <cell r="E14">
            <v>29.058031752750001</v>
          </cell>
          <cell r="F14">
            <v>44.90786725425</v>
          </cell>
          <cell r="G14">
            <v>40.505135170500004</v>
          </cell>
        </row>
        <row r="15">
          <cell r="B15">
            <v>3965.778998811631</v>
          </cell>
          <cell r="C15">
            <v>383.05819874885071</v>
          </cell>
          <cell r="D15">
            <v>315.45969308728877</v>
          </cell>
          <cell r="E15">
            <v>29.74334249108723</v>
          </cell>
          <cell r="F15">
            <v>45.966983849862096</v>
          </cell>
          <cell r="G15">
            <v>41.460416805757951</v>
          </cell>
        </row>
        <row r="16">
          <cell r="B16">
            <v>3874.4042337000001</v>
          </cell>
          <cell r="C16">
            <v>374.23222711875007</v>
          </cell>
          <cell r="D16">
            <v>308.19124586250001</v>
          </cell>
          <cell r="E16">
            <v>29.058031752750001</v>
          </cell>
          <cell r="F16">
            <v>44.90786725425</v>
          </cell>
          <cell r="G16">
            <v>40.505135170500004</v>
          </cell>
        </row>
        <row r="17">
          <cell r="B17">
            <v>3965.778998811631</v>
          </cell>
          <cell r="C17">
            <v>383.05819874885071</v>
          </cell>
          <cell r="D17">
            <v>315.45969308728877</v>
          </cell>
          <cell r="E17">
            <v>29.74334249108723</v>
          </cell>
          <cell r="F17">
            <v>45.966983849862096</v>
          </cell>
          <cell r="G17">
            <v>41.460416805757951</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6096.3122185195243</v>
          </cell>
          <cell r="C23">
            <v>454.94867302384512</v>
          </cell>
          <cell r="D23">
            <v>477.69610667503736</v>
          </cell>
          <cell r="E23">
            <v>39.125585880050664</v>
          </cell>
          <cell r="F23">
            <v>54.593840762861404</v>
          </cell>
          <cell r="G23">
            <v>53.047015274580346</v>
          </cell>
        </row>
        <row r="24">
          <cell r="B24">
            <v>6285.5966249999983</v>
          </cell>
          <cell r="C24">
            <v>469.07437499999997</v>
          </cell>
          <cell r="D24">
            <v>492.52809374999993</v>
          </cell>
          <cell r="E24">
            <v>40.340396249999998</v>
          </cell>
          <cell r="F24">
            <v>56.288924999999992</v>
          </cell>
          <cell r="G24">
            <v>51.598181250000003</v>
          </cell>
        </row>
        <row r="25">
          <cell r="B25">
            <v>6096.3122185195243</v>
          </cell>
          <cell r="C25">
            <v>454.94867302384512</v>
          </cell>
          <cell r="D25">
            <v>477.69610667503736</v>
          </cell>
          <cell r="E25">
            <v>39.125585880050664</v>
          </cell>
          <cell r="F25">
            <v>54.593840762861404</v>
          </cell>
          <cell r="G25">
            <v>53.047015274580346</v>
          </cell>
        </row>
        <row r="26">
          <cell r="B26">
            <v>6285.5966249999983</v>
          </cell>
          <cell r="C26">
            <v>469.07437499999997</v>
          </cell>
          <cell r="D26">
            <v>492.52809374999993</v>
          </cell>
          <cell r="E26">
            <v>40.340396249999998</v>
          </cell>
          <cell r="F26">
            <v>56.288924999999992</v>
          </cell>
          <cell r="G26">
            <v>51.598181250000003</v>
          </cell>
        </row>
        <row r="27">
          <cell r="B27">
            <v>6096.3122185195243</v>
          </cell>
          <cell r="C27">
            <v>454.94867302384512</v>
          </cell>
          <cell r="D27">
            <v>477.69610667503736</v>
          </cell>
          <cell r="E27">
            <v>39.125585880050664</v>
          </cell>
          <cell r="F27">
            <v>54.593840762861404</v>
          </cell>
          <cell r="G27">
            <v>53.047015274580346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63999990</v>
          </cell>
          <cell r="C33">
            <v>3149990.4</v>
          </cell>
          <cell r="D33">
            <v>3150004</v>
          </cell>
          <cell r="E33">
            <v>899999.61</v>
          </cell>
          <cell r="F33">
            <v>1400000.87</v>
          </cell>
          <cell r="G33">
            <v>5000000</v>
          </cell>
          <cell r="H33">
            <v>9557256</v>
          </cell>
        </row>
        <row r="34">
          <cell r="B34">
            <v>85000050</v>
          </cell>
          <cell r="C34">
            <v>3400000</v>
          </cell>
          <cell r="D34">
            <v>3400007</v>
          </cell>
          <cell r="E34">
            <v>1239998.48</v>
          </cell>
          <cell r="F34">
            <v>1899999.77</v>
          </cell>
          <cell r="G34">
            <v>6000000</v>
          </cell>
          <cell r="H34">
            <v>11988955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12.6</v>
          </cell>
          <cell r="D47">
            <v>6.5</v>
          </cell>
          <cell r="E47">
            <v>0.67</v>
          </cell>
          <cell r="F47">
            <v>0.79</v>
          </cell>
          <cell r="G47">
            <v>1</v>
          </cell>
        </row>
        <row r="48">
          <cell r="B48">
            <v>91</v>
          </cell>
          <cell r="C48">
            <v>13</v>
          </cell>
          <cell r="D48">
            <v>6.5</v>
          </cell>
          <cell r="E48">
            <v>0.68</v>
          </cell>
          <cell r="F48">
            <v>0.81</v>
          </cell>
          <cell r="G48">
            <v>1</v>
          </cell>
        </row>
        <row r="49">
          <cell r="B49">
            <v>90</v>
          </cell>
          <cell r="C49">
            <v>12.8</v>
          </cell>
          <cell r="D49">
            <v>6.5</v>
          </cell>
          <cell r="E49">
            <v>0.67</v>
          </cell>
          <cell r="F49">
            <v>0.79</v>
          </cell>
          <cell r="G49">
            <v>1</v>
          </cell>
        </row>
        <row r="50">
          <cell r="B50">
            <v>90</v>
          </cell>
          <cell r="C50">
            <v>13</v>
          </cell>
          <cell r="D50">
            <v>6.8</v>
          </cell>
          <cell r="E50">
            <v>0.68</v>
          </cell>
          <cell r="F50">
            <v>0.81</v>
          </cell>
          <cell r="G50">
            <v>1</v>
          </cell>
        </row>
        <row r="51">
          <cell r="B51">
            <v>7.6000000000000068</v>
          </cell>
          <cell r="C51">
            <v>9.28125</v>
          </cell>
          <cell r="D51">
            <v>12.566153846153849</v>
          </cell>
          <cell r="E51">
            <v>9.2059701492537513</v>
          </cell>
          <cell r="F51">
            <v>10.324050632911398</v>
          </cell>
          <cell r="G51">
            <v>7.6</v>
          </cell>
        </row>
        <row r="52">
          <cell r="B52">
            <v>10269815.862334922</v>
          </cell>
          <cell r="C52">
            <v>13233183.696583927</v>
          </cell>
          <cell r="D52">
            <v>10220658.92286966</v>
          </cell>
          <cell r="E52">
            <v>24748920.569117516</v>
          </cell>
          <cell r="F52">
            <v>8459798.5433006063</v>
          </cell>
          <cell r="G52">
            <v>0</v>
          </cell>
          <cell r="H52">
            <v>0</v>
          </cell>
          <cell r="I52">
            <v>0</v>
          </cell>
          <cell r="J52">
            <v>0</v>
          </cell>
          <cell r="K52">
            <v>0</v>
          </cell>
        </row>
        <row r="53">
          <cell r="B53">
            <v>31559038</v>
          </cell>
          <cell r="C53">
            <v>27554833</v>
          </cell>
          <cell r="D53">
            <v>31608624</v>
          </cell>
          <cell r="E53">
            <v>27570610</v>
          </cell>
          <cell r="F53">
            <v>31559494</v>
          </cell>
          <cell r="G53">
            <v>0</v>
          </cell>
          <cell r="H53">
            <v>0</v>
          </cell>
          <cell r="I53">
            <v>0</v>
          </cell>
          <cell r="J53">
            <v>0</v>
          </cell>
          <cell r="K53">
            <v>0</v>
          </cell>
        </row>
        <row r="54">
          <cell r="B54">
            <v>762603</v>
          </cell>
          <cell r="C54">
            <v>1634498</v>
          </cell>
          <cell r="D54">
            <v>777728</v>
          </cell>
          <cell r="E54">
            <v>802760</v>
          </cell>
          <cell r="F54">
            <v>847350</v>
          </cell>
          <cell r="G54">
            <v>0</v>
          </cell>
          <cell r="H54">
            <v>0</v>
          </cell>
          <cell r="I54">
            <v>0</v>
          </cell>
          <cell r="J54">
            <v>0</v>
          </cell>
          <cell r="K54">
            <v>0</v>
          </cell>
        </row>
        <row r="55">
          <cell r="B55">
            <v>1053416</v>
          </cell>
          <cell r="C55">
            <v>5553333</v>
          </cell>
          <cell r="D55">
            <v>1053261</v>
          </cell>
          <cell r="E55">
            <v>3881686</v>
          </cell>
          <cell r="F55">
            <v>1076787</v>
          </cell>
          <cell r="G55">
            <v>0</v>
          </cell>
          <cell r="H55">
            <v>0</v>
          </cell>
          <cell r="I55">
            <v>0</v>
          </cell>
          <cell r="J55">
            <v>0</v>
          </cell>
          <cell r="K55">
            <v>0</v>
          </cell>
        </row>
        <row r="56">
          <cell r="B56">
            <v>1816019</v>
          </cell>
          <cell r="C56">
            <v>7187831</v>
          </cell>
          <cell r="D56">
            <v>1830989</v>
          </cell>
          <cell r="E56">
            <v>4684446</v>
          </cell>
          <cell r="F56">
            <v>1924137</v>
          </cell>
          <cell r="G56">
            <v>0</v>
          </cell>
          <cell r="H56">
            <v>0</v>
          </cell>
          <cell r="I56">
            <v>0</v>
          </cell>
          <cell r="J56">
            <v>0</v>
          </cell>
          <cell r="K56">
            <v>0</v>
          </cell>
        </row>
        <row r="57">
          <cell r="B57">
            <v>3555783</v>
          </cell>
          <cell r="C57">
            <v>3614028</v>
          </cell>
          <cell r="D57">
            <v>3578152</v>
          </cell>
          <cell r="E57">
            <v>3643055</v>
          </cell>
          <cell r="F57">
            <v>3602816</v>
          </cell>
          <cell r="G57">
            <v>140952</v>
          </cell>
          <cell r="H57">
            <v>140952</v>
          </cell>
          <cell r="I57">
            <v>140952</v>
          </cell>
          <cell r="J57">
            <v>140952</v>
          </cell>
          <cell r="K57">
            <v>140952</v>
          </cell>
        </row>
        <row r="58">
          <cell r="B58">
            <v>8691206</v>
          </cell>
          <cell r="C58">
            <v>7824536</v>
          </cell>
          <cell r="D58">
            <v>8691206</v>
          </cell>
          <cell r="E58">
            <v>7824536</v>
          </cell>
          <cell r="F58">
            <v>8691206</v>
          </cell>
          <cell r="G58">
            <v>3316508</v>
          </cell>
          <cell r="H58">
            <v>2255226</v>
          </cell>
          <cell r="I58">
            <v>2122566</v>
          </cell>
          <cell r="J58">
            <v>2918526</v>
          </cell>
          <cell r="K58">
            <v>3183845</v>
          </cell>
        </row>
        <row r="59">
          <cell r="B59">
            <v>9096396</v>
          </cell>
          <cell r="C59">
            <v>8496396</v>
          </cell>
          <cell r="D59">
            <v>9096396</v>
          </cell>
          <cell r="E59">
            <v>8496396</v>
          </cell>
          <cell r="F59">
            <v>9096396</v>
          </cell>
          <cell r="G59">
            <v>2653205</v>
          </cell>
          <cell r="H59">
            <v>3183845</v>
          </cell>
          <cell r="I59">
            <v>2918526</v>
          </cell>
          <cell r="J59">
            <v>2122566</v>
          </cell>
          <cell r="K59">
            <v>2255226</v>
          </cell>
        </row>
        <row r="60">
          <cell r="B60">
            <v>17787602</v>
          </cell>
          <cell r="C60">
            <v>16320932</v>
          </cell>
          <cell r="D60">
            <v>17787602</v>
          </cell>
          <cell r="E60">
            <v>16320932</v>
          </cell>
          <cell r="F60">
            <v>17787602</v>
          </cell>
          <cell r="G60">
            <v>5969713</v>
          </cell>
          <cell r="H60">
            <v>5439071</v>
          </cell>
          <cell r="I60">
            <v>5041092</v>
          </cell>
          <cell r="J60">
            <v>5041092</v>
          </cell>
          <cell r="K60">
            <v>5439071</v>
          </cell>
        </row>
        <row r="61">
          <cell r="B61">
            <v>64988257.862334922</v>
          </cell>
          <cell r="C61">
            <v>67910807.696583927</v>
          </cell>
          <cell r="D61">
            <v>65026025.92286966</v>
          </cell>
          <cell r="E61">
            <v>76967963.569117516</v>
          </cell>
          <cell r="F61">
            <v>63333847.543300606</v>
          </cell>
          <cell r="G61">
            <v>0</v>
          </cell>
          <cell r="H61">
            <v>0</v>
          </cell>
          <cell r="I61">
            <v>0</v>
          </cell>
          <cell r="J61">
            <v>0</v>
          </cell>
          <cell r="K61">
            <v>0</v>
          </cell>
        </row>
        <row r="62">
          <cell r="B62">
            <v>8165293.8873417722</v>
          </cell>
          <cell r="C62">
            <v>7760749.8932489455</v>
          </cell>
          <cell r="D62">
            <v>8171544.5696202526</v>
          </cell>
          <cell r="E62">
            <v>7762192.2569971876</v>
          </cell>
          <cell r="F62">
            <v>8162608.4383614631</v>
          </cell>
          <cell r="G62">
            <v>0</v>
          </cell>
          <cell r="H62">
            <v>0</v>
          </cell>
          <cell r="I62">
            <v>0</v>
          </cell>
          <cell r="J62">
            <v>0</v>
          </cell>
          <cell r="K62">
            <v>0</v>
          </cell>
        </row>
        <row r="63">
          <cell r="B63">
            <v>1323638</v>
          </cell>
          <cell r="C63">
            <v>444333</v>
          </cell>
          <cell r="D63">
            <v>1296597</v>
          </cell>
          <cell r="E63">
            <v>822622</v>
          </cell>
          <cell r="F63">
            <v>1295351</v>
          </cell>
          <cell r="G63">
            <v>-3444889</v>
          </cell>
          <cell r="H63">
            <v>-3016408</v>
          </cell>
          <cell r="I63">
            <v>-2313415</v>
          </cell>
          <cell r="J63">
            <v>-2159306</v>
          </cell>
          <cell r="K63">
            <v>-2738079</v>
          </cell>
        </row>
        <row r="64">
          <cell r="B64">
            <v>34296335</v>
          </cell>
          <cell r="C64">
            <v>38851646</v>
          </cell>
          <cell r="D64">
            <v>36709331</v>
          </cell>
          <cell r="E64">
            <v>33770848</v>
          </cell>
          <cell r="F64">
            <v>35162665</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20202990.974993147</v>
          </cell>
          <cell r="C66">
            <v>19854078.803334974</v>
          </cell>
          <cell r="D66">
            <v>17848553.353249408</v>
          </cell>
          <cell r="E66">
            <v>33612301.312120333</v>
          </cell>
          <cell r="F66">
            <v>17713223.10493914</v>
          </cell>
          <cell r="G66">
            <v>13834436</v>
          </cell>
          <cell r="H66">
            <v>14666189</v>
          </cell>
          <cell r="I66">
            <v>16030819</v>
          </cell>
          <cell r="J66">
            <v>16330986</v>
          </cell>
          <cell r="K66">
            <v>15206474</v>
          </cell>
        </row>
        <row r="67">
          <cell r="B67">
            <v>64988257.862334922</v>
          </cell>
          <cell r="C67">
            <v>67910807.696583927</v>
          </cell>
          <cell r="D67">
            <v>65026025.92286966</v>
          </cell>
          <cell r="E67">
            <v>76967963.569117516</v>
          </cell>
          <cell r="F67">
            <v>63333847.543300606</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37678933.970707834</v>
          </cell>
          <cell r="C69">
            <v>32849827.3645445</v>
          </cell>
          <cell r="D69">
            <v>37735054.649111673</v>
          </cell>
          <cell r="E69">
            <v>32867242.821817033</v>
          </cell>
          <cell r="F69">
            <v>37677969.587270752</v>
          </cell>
          <cell r="G69">
            <v>0</v>
          </cell>
          <cell r="H69">
            <v>0</v>
          </cell>
          <cell r="I69">
            <v>0</v>
          </cell>
          <cell r="J69">
            <v>0</v>
          </cell>
          <cell r="K69">
            <v>0</v>
          </cell>
        </row>
        <row r="70">
          <cell r="B70">
            <v>2569416.2423151657</v>
          </cell>
          <cell r="C70">
            <v>862527.48352249339</v>
          </cell>
          <cell r="D70">
            <v>2516924.0393849984</v>
          </cell>
          <cell r="E70">
            <v>1596855.8306373209</v>
          </cell>
          <cell r="F70">
            <v>2514504.9370165467</v>
          </cell>
          <cell r="G70">
            <v>-63911</v>
          </cell>
          <cell r="H70">
            <v>-59478</v>
          </cell>
          <cell r="I70">
            <v>-56152</v>
          </cell>
          <cell r="J70">
            <v>-56152</v>
          </cell>
          <cell r="K70">
            <v>-59478</v>
          </cell>
        </row>
        <row r="71">
          <cell r="B71">
            <v>0.99127989910319481</v>
          </cell>
          <cell r="C71">
            <v>1.0168405907612701</v>
          </cell>
          <cell r="D71">
            <v>0.99416103490998053</v>
          </cell>
          <cell r="E71">
            <v>1.0171955727293174</v>
          </cell>
          <cell r="F71">
            <v>0.98052290249623719</v>
          </cell>
          <cell r="G71">
            <v>0</v>
          </cell>
          <cell r="H71">
            <v>0</v>
          </cell>
          <cell r="I71">
            <v>0</v>
          </cell>
          <cell r="J71">
            <v>0</v>
          </cell>
          <cell r="K71">
            <v>0</v>
          </cell>
        </row>
        <row r="72">
          <cell r="B72">
            <v>1.0011313731386178</v>
          </cell>
          <cell r="C72">
            <v>0.9947078868064585</v>
          </cell>
          <cell r="D72">
            <v>1.0009244641118245</v>
          </cell>
          <cell r="E72">
            <v>0.9949471026030674</v>
          </cell>
          <cell r="F72">
            <v>1.0082891733400312</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64636</v>
          </cell>
        </row>
        <row r="86">
          <cell r="B86">
            <v>27954</v>
          </cell>
        </row>
        <row r="87">
          <cell r="B87">
            <v>21325</v>
          </cell>
        </row>
        <row r="88">
          <cell r="B88">
            <v>53196</v>
          </cell>
        </row>
        <row r="89">
          <cell r="B89">
            <v>55959</v>
          </cell>
        </row>
        <row r="90">
          <cell r="B90">
            <v>136250</v>
          </cell>
        </row>
        <row r="91">
          <cell r="B91">
            <v>64636</v>
          </cell>
        </row>
        <row r="92">
          <cell r="B92">
            <v>27954</v>
          </cell>
        </row>
        <row r="93">
          <cell r="B93">
            <v>21325</v>
          </cell>
        </row>
        <row r="94">
          <cell r="B94">
            <v>53196</v>
          </cell>
        </row>
        <row r="95">
          <cell r="B95">
            <v>55959</v>
          </cell>
        </row>
        <row r="96">
          <cell r="B96">
            <v>136250</v>
          </cell>
        </row>
        <row r="97">
          <cell r="B97">
            <v>0</v>
          </cell>
        </row>
        <row r="98">
          <cell r="B98">
            <v>0</v>
          </cell>
        </row>
        <row r="99">
          <cell r="B99">
            <v>0</v>
          </cell>
        </row>
        <row r="100">
          <cell r="B100">
            <v>0</v>
          </cell>
        </row>
        <row r="101">
          <cell r="B101">
            <v>0</v>
          </cell>
        </row>
        <row r="102">
          <cell r="B102">
            <v>0</v>
          </cell>
        </row>
        <row r="103">
          <cell r="B103">
            <v>256332091.36718857</v>
          </cell>
        </row>
        <row r="104">
          <cell r="B104">
            <v>10708008.887825374</v>
          </cell>
        </row>
        <row r="105">
          <cell r="B105">
            <v>6727177.9550864333</v>
          </cell>
        </row>
        <row r="106">
          <cell r="B106">
            <v>1582226.8471558762</v>
          </cell>
        </row>
        <row r="107">
          <cell r="B107">
            <v>2572266.4492544332</v>
          </cell>
        </row>
        <row r="108">
          <cell r="B108">
            <v>5648981.7897845209</v>
          </cell>
        </row>
        <row r="109">
          <cell r="B109">
            <v>2035.5187602863875</v>
          </cell>
        </row>
        <row r="110">
          <cell r="B110">
            <v>285.65600146295287</v>
          </cell>
        </row>
        <row r="111">
          <cell r="B111">
            <v>145.05968824290576</v>
          </cell>
        </row>
        <row r="112">
          <cell r="B112">
            <v>14.550306326576441</v>
          </cell>
        </row>
        <row r="113">
          <cell r="B113">
            <v>17.156331340291626</v>
          </cell>
        </row>
        <row r="114">
          <cell r="B114">
            <v>22.016875114293192</v>
          </cell>
        </row>
        <row r="115">
          <cell r="B115">
            <v>11999970</v>
          </cell>
        </row>
        <row r="116">
          <cell r="B116">
            <v>649996.80000000005</v>
          </cell>
        </row>
        <row r="117">
          <cell r="B117">
            <v>650000</v>
          </cell>
        </row>
        <row r="118">
          <cell r="B118">
            <v>199999.69</v>
          </cell>
        </row>
        <row r="119">
          <cell r="B119">
            <v>300000.13</v>
          </cell>
        </row>
        <row r="120">
          <cell r="B120">
            <v>1000000</v>
          </cell>
        </row>
        <row r="121">
          <cell r="B121">
            <v>23069888.223046973</v>
          </cell>
        </row>
        <row r="122">
          <cell r="B122">
            <v>738852.61325995065</v>
          </cell>
        </row>
        <row r="123">
          <cell r="B123">
            <v>618900.37186795182</v>
          </cell>
        </row>
        <row r="124">
          <cell r="B124">
            <v>0</v>
          </cell>
        </row>
        <row r="125">
          <cell r="B125">
            <v>0</v>
          </cell>
        </row>
        <row r="126">
          <cell r="B126">
            <v>324816.45291260997</v>
          </cell>
        </row>
        <row r="127">
          <cell r="B127">
            <v>60435</v>
          </cell>
        </row>
        <row r="128">
          <cell r="B128">
            <v>16670</v>
          </cell>
        </row>
        <row r="129">
          <cell r="B129">
            <v>15837</v>
          </cell>
        </row>
        <row r="130">
          <cell r="B130">
            <v>56383</v>
          </cell>
        </row>
        <row r="131">
          <cell r="B131">
            <v>66034</v>
          </cell>
        </row>
        <row r="132">
          <cell r="B132">
            <v>150560</v>
          </cell>
        </row>
        <row r="133">
          <cell r="B133">
            <v>60435</v>
          </cell>
        </row>
        <row r="134">
          <cell r="B134">
            <v>16670</v>
          </cell>
        </row>
        <row r="135">
          <cell r="B135">
            <v>15837</v>
          </cell>
        </row>
        <row r="136">
          <cell r="B136">
            <v>56383</v>
          </cell>
        </row>
        <row r="137">
          <cell r="B137">
            <v>66034</v>
          </cell>
        </row>
        <row r="138">
          <cell r="B138">
            <v>150560</v>
          </cell>
        </row>
        <row r="139">
          <cell r="B139">
            <v>0</v>
          </cell>
        </row>
        <row r="140">
          <cell r="B140">
            <v>0</v>
          </cell>
        </row>
        <row r="141">
          <cell r="B141">
            <v>0</v>
          </cell>
        </row>
        <row r="142">
          <cell r="B142">
            <v>0</v>
          </cell>
        </row>
        <row r="143">
          <cell r="B143">
            <v>0</v>
          </cell>
        </row>
        <row r="144">
          <cell r="B144">
            <v>0</v>
          </cell>
        </row>
        <row r="145">
          <cell r="B145">
            <v>368430628.92622745</v>
          </cell>
        </row>
        <row r="146">
          <cell r="B146">
            <v>7583994.3793074982</v>
          </cell>
        </row>
        <row r="147">
          <cell r="B147">
            <v>7565273.2414125651</v>
          </cell>
        </row>
        <row r="148">
          <cell r="B148">
            <v>2206017.9086748967</v>
          </cell>
        </row>
        <row r="149">
          <cell r="B149">
            <v>3605049.6809347896</v>
          </cell>
        </row>
        <row r="150">
          <cell r="B150">
            <v>7986758.6197408168</v>
          </cell>
        </row>
        <row r="151">
          <cell r="B151">
            <v>2561.4839720946547</v>
          </cell>
        </row>
        <row r="152">
          <cell r="B152">
            <v>371.97994269790644</v>
          </cell>
        </row>
        <row r="153">
          <cell r="B153">
            <v>184.99606465128062</v>
          </cell>
        </row>
        <row r="154">
          <cell r="B154">
            <v>19.671825125593543</v>
          </cell>
        </row>
        <row r="155">
          <cell r="B155">
            <v>23.195137088386414</v>
          </cell>
        </row>
        <row r="156">
          <cell r="B156">
            <v>29.06093302327394</v>
          </cell>
        </row>
        <row r="157">
          <cell r="B157">
            <v>17000010</v>
          </cell>
        </row>
        <row r="158">
          <cell r="B158">
            <v>600000</v>
          </cell>
        </row>
        <row r="159">
          <cell r="B159">
            <v>600002</v>
          </cell>
        </row>
        <row r="160">
          <cell r="B160">
            <v>279999.7</v>
          </cell>
        </row>
        <row r="161">
          <cell r="B161">
            <v>399999.91</v>
          </cell>
        </row>
        <row r="162">
          <cell r="B162">
            <v>1200000</v>
          </cell>
        </row>
        <row r="163">
          <cell r="B163">
            <v>0</v>
          </cell>
        </row>
        <row r="164">
          <cell r="B164">
            <v>523295.61217221734</v>
          </cell>
        </row>
        <row r="165">
          <cell r="B165">
            <v>696005.138209956</v>
          </cell>
        </row>
        <row r="166">
          <cell r="B166">
            <v>253692.05949761311</v>
          </cell>
        </row>
        <row r="167">
          <cell r="B167">
            <v>414580.71330750082</v>
          </cell>
        </row>
        <row r="168">
          <cell r="B168">
            <v>459238.62063509697</v>
          </cell>
        </row>
        <row r="169">
          <cell r="B169">
            <v>5</v>
          </cell>
        </row>
        <row r="170">
          <cell r="B170">
            <v>1</v>
          </cell>
        </row>
        <row r="171">
          <cell r="B171">
            <v>345621</v>
          </cell>
        </row>
        <row r="172">
          <cell r="B172">
            <v>1114313.78</v>
          </cell>
        </row>
        <row r="173">
          <cell r="B173">
            <v>4450047.25</v>
          </cell>
        </row>
        <row r="174">
          <cell r="B174">
            <v>345621</v>
          </cell>
        </row>
        <row r="175">
          <cell r="B175">
            <v>1114313.78</v>
          </cell>
        </row>
        <row r="176">
          <cell r="B176">
            <v>4450047.25</v>
          </cell>
        </row>
        <row r="177">
          <cell r="B177">
            <v>362134</v>
          </cell>
        </row>
        <row r="178">
          <cell r="B178">
            <v>1140041.1000000001</v>
          </cell>
        </row>
        <row r="179">
          <cell r="B179">
            <v>4679621.88</v>
          </cell>
        </row>
        <row r="180">
          <cell r="B180">
            <v>344158</v>
          </cell>
        </row>
        <row r="181">
          <cell r="B181">
            <v>207692089</v>
          </cell>
        </row>
        <row r="182">
          <cell r="B182">
            <v>628146263</v>
          </cell>
        </row>
        <row r="183">
          <cell r="B183">
            <v>344158</v>
          </cell>
        </row>
        <row r="184">
          <cell r="B184">
            <v>207692089</v>
          </cell>
        </row>
        <row r="185">
          <cell r="B185">
            <v>628146263</v>
          </cell>
        </row>
        <row r="186">
          <cell r="B186">
            <v>363856</v>
          </cell>
        </row>
        <row r="187">
          <cell r="B187">
            <v>215943660</v>
          </cell>
        </row>
        <row r="188">
          <cell r="B188">
            <v>668762910</v>
          </cell>
        </row>
        <row r="189">
          <cell r="B189">
            <v>0</v>
          </cell>
        </row>
        <row r="190">
          <cell r="B190">
            <v>0</v>
          </cell>
        </row>
        <row r="191">
          <cell r="B191">
            <v>0</v>
          </cell>
        </row>
        <row r="192">
          <cell r="B192">
            <v>25820</v>
          </cell>
        </row>
        <row r="193">
          <cell r="B193">
            <v>415691.68</v>
          </cell>
        </row>
        <row r="194">
          <cell r="B194">
            <v>16.099603409515044</v>
          </cell>
        </row>
        <row r="195">
          <cell r="B195">
            <v>10112</v>
          </cell>
        </row>
        <row r="196">
          <cell r="B196">
            <v>186764.69</v>
          </cell>
        </row>
        <row r="197">
          <cell r="B197">
            <v>18.469603409515045</v>
          </cell>
        </row>
        <row r="198">
          <cell r="B198">
            <v>0</v>
          </cell>
        </row>
        <row r="199">
          <cell r="B199">
            <v>0</v>
          </cell>
        </row>
        <row r="200">
          <cell r="B200">
            <v>0</v>
          </cell>
        </row>
        <row r="201">
          <cell r="B201">
            <v>14598</v>
          </cell>
        </row>
        <row r="202">
          <cell r="B202">
            <v>35453430</v>
          </cell>
        </row>
        <row r="203">
          <cell r="B203">
            <v>2428.6471678705716</v>
          </cell>
        </row>
        <row r="204">
          <cell r="B204">
            <v>21994</v>
          </cell>
        </row>
        <row r="205">
          <cell r="B205">
            <v>59354010</v>
          </cell>
        </row>
        <row r="206">
          <cell r="B206">
            <v>2698.6471678705716</v>
          </cell>
        </row>
        <row r="207">
          <cell r="B207">
            <v>187146</v>
          </cell>
        </row>
        <row r="208">
          <cell r="B208">
            <v>349340</v>
          </cell>
        </row>
        <row r="209">
          <cell r="B209">
            <v>0</v>
          </cell>
        </row>
        <row r="210">
          <cell r="B210">
            <v>0</v>
          </cell>
        </row>
        <row r="211">
          <cell r="B211">
            <v>774271.5</v>
          </cell>
        </row>
        <row r="212">
          <cell r="B212">
            <v>1185261</v>
          </cell>
        </row>
        <row r="213">
          <cell r="B213">
            <v>37678933.970707834</v>
          </cell>
        </row>
        <row r="214">
          <cell r="B214">
            <v>270900</v>
          </cell>
        </row>
        <row r="215">
          <cell r="B215">
            <v>0</v>
          </cell>
        </row>
        <row r="216">
          <cell r="B216">
            <v>37949833.970707834</v>
          </cell>
        </row>
        <row r="217">
          <cell r="B217">
            <v>17236660</v>
          </cell>
        </row>
        <row r="218">
          <cell r="B218">
            <v>1310757.5</v>
          </cell>
        </row>
        <row r="219">
          <cell r="B219">
            <v>4414679</v>
          </cell>
        </row>
        <row r="220">
          <cell r="B220">
            <v>172524</v>
          </cell>
        </row>
        <row r="221">
          <cell r="B221">
            <v>4000000</v>
          </cell>
        </row>
        <row r="222">
          <cell r="B222">
            <v>1255550</v>
          </cell>
        </row>
        <row r="223">
          <cell r="B223">
            <v>211235</v>
          </cell>
        </row>
        <row r="224">
          <cell r="B224">
            <v>0</v>
          </cell>
        </row>
        <row r="225">
          <cell r="B225">
            <v>0</v>
          </cell>
        </row>
        <row r="226">
          <cell r="B226">
            <v>2800000</v>
          </cell>
        </row>
        <row r="227">
          <cell r="B227">
            <v>160000</v>
          </cell>
        </row>
        <row r="228">
          <cell r="B228">
            <v>0</v>
          </cell>
        </row>
        <row r="229">
          <cell r="B229">
            <v>250658</v>
          </cell>
        </row>
        <row r="230">
          <cell r="B230">
            <v>2244716.2283926648</v>
          </cell>
        </row>
        <row r="231">
          <cell r="B231">
            <v>34056779.728392668</v>
          </cell>
        </row>
        <row r="232">
          <cell r="B232">
            <v>3893054.2423151657</v>
          </cell>
        </row>
        <row r="233">
          <cell r="B233">
            <v>1323638</v>
          </cell>
        </row>
        <row r="234">
          <cell r="B234">
            <v>2569416.2423151657</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42405981</v>
          </cell>
        </row>
        <row r="244">
          <cell r="B244">
            <v>8109646</v>
          </cell>
        </row>
        <row r="245">
          <cell r="B245">
            <v>75000</v>
          </cell>
        </row>
        <row r="246">
          <cell r="B246">
            <v>0</v>
          </cell>
        </row>
        <row r="247">
          <cell r="B247">
            <v>5.2</v>
          </cell>
        </row>
        <row r="248">
          <cell r="B248">
            <v>5.2</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15.953517104063584</v>
          </cell>
        </row>
        <row r="261">
          <cell r="B261">
            <v>20.422087309265201</v>
          </cell>
        </row>
        <row r="262">
          <cell r="B262">
            <v>90</v>
          </cell>
        </row>
        <row r="263">
          <cell r="B263">
            <v>90</v>
          </cell>
        </row>
        <row r="264">
          <cell r="B264">
            <v>362134</v>
          </cell>
        </row>
        <row r="265">
          <cell r="B265">
            <v>363856</v>
          </cell>
        </row>
        <row r="266">
          <cell r="B266">
            <v>5</v>
          </cell>
        </row>
        <row r="267">
          <cell r="B267">
            <v>1</v>
          </cell>
        </row>
        <row r="268">
          <cell r="B268">
            <v>1303682.3999999999</v>
          </cell>
        </row>
        <row r="269">
          <cell r="B269">
            <v>1364460</v>
          </cell>
        </row>
        <row r="270">
          <cell r="B270">
            <v>2433609.1298903371</v>
          </cell>
        </row>
        <row r="271">
          <cell r="B271">
            <v>0.88011353599306807</v>
          </cell>
        </row>
        <row r="272">
          <cell r="B272">
            <v>0.89174714205293693</v>
          </cell>
        </row>
        <row r="273">
          <cell r="B273">
            <v>0.86769632486811599</v>
          </cell>
        </row>
        <row r="274">
          <cell r="B274">
            <v>0.69796279431138497</v>
          </cell>
        </row>
        <row r="275">
          <cell r="B275">
            <v>0.83441767898375974</v>
          </cell>
        </row>
        <row r="276">
          <cell r="B276">
            <v>0.67076577890346578</v>
          </cell>
        </row>
        <row r="277">
          <cell r="B277">
            <v>3952447.2423151657</v>
          </cell>
        </row>
        <row r="278">
          <cell r="B278">
            <v>1.6175234447087758</v>
          </cell>
        </row>
        <row r="279">
          <cell r="B279">
            <v>0.61795948684950197</v>
          </cell>
        </row>
        <row r="280">
          <cell r="B280">
            <v>0.38204051315049803</v>
          </cell>
        </row>
        <row r="281">
          <cell r="B281">
            <v>0.10032000000000001</v>
          </cell>
        </row>
        <row r="282">
          <cell r="B282">
            <v>0.12426285167063164</v>
          </cell>
        </row>
        <row r="283">
          <cell r="B283">
            <v>34296335</v>
          </cell>
        </row>
        <row r="284">
          <cell r="B284">
            <v>21202990.974993147</v>
          </cell>
        </row>
        <row r="285">
          <cell r="B285">
            <v>1518838.1124248286</v>
          </cell>
        </row>
        <row r="286">
          <cell r="B286">
            <v>2000000</v>
          </cell>
        </row>
        <row r="287">
          <cell r="B287">
            <v>0</v>
          </cell>
        </row>
        <row r="288">
          <cell r="B288">
            <v>0</v>
          </cell>
        </row>
        <row r="289">
          <cell r="B289">
            <v>2433609.1298903371</v>
          </cell>
        </row>
        <row r="290">
          <cell r="B290">
            <v>0.10946713933853439</v>
          </cell>
        </row>
        <row r="291">
          <cell r="B291">
            <v>0.28486452207337126</v>
          </cell>
        </row>
      </sheetData>
      <sheetData sheetId="42">
        <row r="3">
          <cell r="B3">
            <v>328670</v>
          </cell>
          <cell r="C3">
            <v>141889</v>
          </cell>
          <cell r="D3">
            <v>109649</v>
          </cell>
          <cell r="E3">
            <v>236491</v>
          </cell>
          <cell r="F3">
            <v>261334</v>
          </cell>
          <cell r="G3">
            <v>672599</v>
          </cell>
          <cell r="H3">
            <v>1750632</v>
          </cell>
        </row>
        <row r="4">
          <cell r="B4">
            <v>328670</v>
          </cell>
          <cell r="C4">
            <v>141889</v>
          </cell>
          <cell r="D4">
            <v>109649</v>
          </cell>
          <cell r="E4">
            <v>236491</v>
          </cell>
          <cell r="F4">
            <v>261334</v>
          </cell>
          <cell r="G4">
            <v>672599</v>
          </cell>
          <cell r="H4">
            <v>1750632</v>
          </cell>
        </row>
        <row r="5">
          <cell r="B5">
            <v>0</v>
          </cell>
          <cell r="C5">
            <v>0</v>
          </cell>
          <cell r="D5">
            <v>0</v>
          </cell>
          <cell r="E5">
            <v>0</v>
          </cell>
          <cell r="F5">
            <v>261334</v>
          </cell>
          <cell r="G5">
            <v>0</v>
          </cell>
        </row>
        <row r="6">
          <cell r="B6">
            <v>328670</v>
          </cell>
          <cell r="C6">
            <v>141889</v>
          </cell>
          <cell r="D6">
            <v>109649</v>
          </cell>
          <cell r="E6">
            <v>236491</v>
          </cell>
          <cell r="F6">
            <v>0</v>
          </cell>
          <cell r="G6">
            <v>672599</v>
          </cell>
        </row>
        <row r="7">
          <cell r="B7">
            <v>0</v>
          </cell>
          <cell r="C7">
            <v>0</v>
          </cell>
          <cell r="D7">
            <v>0</v>
          </cell>
          <cell r="E7">
            <v>0</v>
          </cell>
          <cell r="F7">
            <v>1489298</v>
          </cell>
          <cell r="G7">
            <v>0</v>
          </cell>
        </row>
        <row r="8">
          <cell r="B8">
            <v>290161</v>
          </cell>
          <cell r="C8">
            <v>86259</v>
          </cell>
          <cell r="D8">
            <v>81782</v>
          </cell>
          <cell r="E8">
            <v>246729</v>
          </cell>
          <cell r="F8">
            <v>302907</v>
          </cell>
          <cell r="G8">
            <v>744936</v>
          </cell>
          <cell r="H8">
            <v>1752774</v>
          </cell>
        </row>
        <row r="9">
          <cell r="B9">
            <v>290161</v>
          </cell>
          <cell r="C9">
            <v>86259</v>
          </cell>
          <cell r="D9">
            <v>81782</v>
          </cell>
          <cell r="E9">
            <v>246729</v>
          </cell>
          <cell r="F9">
            <v>302907</v>
          </cell>
          <cell r="G9">
            <v>744936</v>
          </cell>
          <cell r="H9">
            <v>1752774</v>
          </cell>
        </row>
        <row r="10">
          <cell r="B10">
            <v>290161</v>
          </cell>
          <cell r="C10">
            <v>0</v>
          </cell>
          <cell r="D10">
            <v>0</v>
          </cell>
          <cell r="E10">
            <v>0</v>
          </cell>
          <cell r="F10">
            <v>0</v>
          </cell>
          <cell r="G10">
            <v>0</v>
          </cell>
        </row>
        <row r="11">
          <cell r="B11">
            <v>0</v>
          </cell>
          <cell r="C11">
            <v>86259</v>
          </cell>
          <cell r="D11">
            <v>81782</v>
          </cell>
          <cell r="E11">
            <v>246729</v>
          </cell>
          <cell r="F11">
            <v>302907</v>
          </cell>
          <cell r="G11">
            <v>744936</v>
          </cell>
        </row>
        <row r="12">
          <cell r="B12">
            <v>1462613</v>
          </cell>
          <cell r="C12">
            <v>0</v>
          </cell>
          <cell r="D12">
            <v>0</v>
          </cell>
          <cell r="E12">
            <v>0</v>
          </cell>
          <cell r="F12">
            <v>0</v>
          </cell>
          <cell r="G12">
            <v>0</v>
          </cell>
        </row>
        <row r="13">
          <cell r="B13">
            <v>3965.778998811631</v>
          </cell>
          <cell r="C13">
            <v>383.05819874885071</v>
          </cell>
          <cell r="D13">
            <v>315.45969308728877</v>
          </cell>
          <cell r="E13">
            <v>29.74334249108723</v>
          </cell>
          <cell r="F13">
            <v>45.966983849862096</v>
          </cell>
          <cell r="G13">
            <v>41.460416805757951</v>
          </cell>
        </row>
        <row r="14">
          <cell r="B14">
            <v>3874.4042337000001</v>
          </cell>
          <cell r="C14">
            <v>374.23222711875007</v>
          </cell>
          <cell r="D14">
            <v>308.19124586250001</v>
          </cell>
          <cell r="E14">
            <v>29.058031752750001</v>
          </cell>
          <cell r="F14">
            <v>44.90786725425</v>
          </cell>
          <cell r="G14">
            <v>40.505135170500004</v>
          </cell>
        </row>
        <row r="15">
          <cell r="B15">
            <v>3965.778998811631</v>
          </cell>
          <cell r="C15">
            <v>383.05819874885071</v>
          </cell>
          <cell r="D15">
            <v>315.45969308728877</v>
          </cell>
          <cell r="E15">
            <v>29.74334249108723</v>
          </cell>
          <cell r="F15">
            <v>45.966983849862096</v>
          </cell>
          <cell r="G15">
            <v>41.460416805757951</v>
          </cell>
        </row>
        <row r="16">
          <cell r="B16">
            <v>3874.4042337000001</v>
          </cell>
          <cell r="C16">
            <v>374.23222711875007</v>
          </cell>
          <cell r="D16">
            <v>308.19124586250001</v>
          </cell>
          <cell r="E16">
            <v>29.058031752750001</v>
          </cell>
          <cell r="F16">
            <v>44.90786725425</v>
          </cell>
          <cell r="G16">
            <v>40.505135170500004</v>
          </cell>
        </row>
        <row r="17">
          <cell r="B17">
            <v>3965.778998811631</v>
          </cell>
          <cell r="C17">
            <v>383.05819874885071</v>
          </cell>
          <cell r="D17">
            <v>315.45969308728877</v>
          </cell>
          <cell r="E17">
            <v>29.74334249108723</v>
          </cell>
          <cell r="F17">
            <v>45.966983849862096</v>
          </cell>
          <cell r="G17">
            <v>41.460416805757951</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6096.3122185195252</v>
          </cell>
          <cell r="C23">
            <v>454.94867302384517</v>
          </cell>
          <cell r="D23">
            <v>477.6961066750373</v>
          </cell>
          <cell r="E23">
            <v>39.125585880050664</v>
          </cell>
          <cell r="F23">
            <v>54.593840762861404</v>
          </cell>
          <cell r="G23">
            <v>53.047015274580346</v>
          </cell>
        </row>
        <row r="24">
          <cell r="B24">
            <v>6285.5966249999983</v>
          </cell>
          <cell r="C24">
            <v>469.07437499999992</v>
          </cell>
          <cell r="D24">
            <v>492.52809374999993</v>
          </cell>
          <cell r="E24">
            <v>40.340396249999998</v>
          </cell>
          <cell r="F24">
            <v>56.288924999999992</v>
          </cell>
          <cell r="G24">
            <v>51.598181250000003</v>
          </cell>
        </row>
        <row r="25">
          <cell r="B25">
            <v>6096.3122185195252</v>
          </cell>
          <cell r="C25">
            <v>454.94867302384517</v>
          </cell>
          <cell r="D25">
            <v>477.6961066750373</v>
          </cell>
          <cell r="E25">
            <v>39.125585880050664</v>
          </cell>
          <cell r="F25">
            <v>54.593840762861404</v>
          </cell>
          <cell r="G25">
            <v>53.047015274580346</v>
          </cell>
        </row>
        <row r="26">
          <cell r="B26">
            <v>6285.5966249999983</v>
          </cell>
          <cell r="C26">
            <v>469.07437499999992</v>
          </cell>
          <cell r="D26">
            <v>492.52809374999993</v>
          </cell>
          <cell r="E26">
            <v>40.340396249999998</v>
          </cell>
          <cell r="F26">
            <v>56.288924999999992</v>
          </cell>
          <cell r="G26">
            <v>51.598181250000003</v>
          </cell>
        </row>
        <row r="27">
          <cell r="B27">
            <v>6096.3122185195252</v>
          </cell>
          <cell r="C27">
            <v>454.94867302384517</v>
          </cell>
          <cell r="D27">
            <v>477.6961066750373</v>
          </cell>
          <cell r="E27">
            <v>39.125585880050664</v>
          </cell>
          <cell r="F27">
            <v>54.593840762861404</v>
          </cell>
          <cell r="G27">
            <v>53.047015274580346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63999811</v>
          </cell>
          <cell r="C33">
            <v>3150004</v>
          </cell>
          <cell r="D33">
            <v>3150001.8</v>
          </cell>
          <cell r="E33">
            <v>899999.61</v>
          </cell>
          <cell r="F33">
            <v>1400000.87</v>
          </cell>
          <cell r="G33">
            <v>5000000</v>
          </cell>
          <cell r="H33">
            <v>9554116</v>
          </cell>
        </row>
        <row r="34">
          <cell r="B34">
            <v>84999895</v>
          </cell>
          <cell r="C34">
            <v>3399994</v>
          </cell>
          <cell r="D34">
            <v>3399996.6</v>
          </cell>
          <cell r="E34">
            <v>1239998.48</v>
          </cell>
          <cell r="F34">
            <v>1899999.77</v>
          </cell>
          <cell r="G34">
            <v>6000000</v>
          </cell>
          <cell r="H34">
            <v>11987551</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12.8</v>
          </cell>
          <cell r="D47">
            <v>6.5</v>
          </cell>
          <cell r="E47">
            <v>0.67</v>
          </cell>
          <cell r="F47">
            <v>0.79</v>
          </cell>
          <cell r="G47">
            <v>1</v>
          </cell>
        </row>
        <row r="48">
          <cell r="B48">
            <v>90</v>
          </cell>
          <cell r="C48">
            <v>13</v>
          </cell>
          <cell r="D48">
            <v>6.8</v>
          </cell>
          <cell r="E48">
            <v>0.68</v>
          </cell>
          <cell r="F48">
            <v>0.81</v>
          </cell>
          <cell r="G48">
            <v>1</v>
          </cell>
        </row>
        <row r="49">
          <cell r="B49">
            <v>89</v>
          </cell>
          <cell r="C49">
            <v>13</v>
          </cell>
          <cell r="D49">
            <v>6.6</v>
          </cell>
          <cell r="E49">
            <v>0.67</v>
          </cell>
          <cell r="F49">
            <v>0.79</v>
          </cell>
          <cell r="G49">
            <v>1</v>
          </cell>
        </row>
        <row r="50">
          <cell r="B50">
            <v>91</v>
          </cell>
          <cell r="C50">
            <v>13.1</v>
          </cell>
          <cell r="D50">
            <v>6.9</v>
          </cell>
          <cell r="E50">
            <v>0.69</v>
          </cell>
          <cell r="F50">
            <v>0.82</v>
          </cell>
          <cell r="G50">
            <v>1</v>
          </cell>
        </row>
        <row r="51">
          <cell r="B51">
            <v>10.017977528089904</v>
          </cell>
          <cell r="C51">
            <v>8.4276923076923147</v>
          </cell>
          <cell r="D51">
            <v>12.490909090909108</v>
          </cell>
          <cell r="E51">
            <v>10.81194029850745</v>
          </cell>
          <cell r="F51">
            <v>11.686075949367103</v>
          </cell>
          <cell r="G51">
            <v>7.6</v>
          </cell>
        </row>
        <row r="52">
          <cell r="B52">
            <v>14277488.441680282</v>
          </cell>
          <cell r="C52">
            <v>11440144.742201284</v>
          </cell>
          <cell r="D52">
            <v>14260502.985171333</v>
          </cell>
          <cell r="E52">
            <v>25319735.241071433</v>
          </cell>
          <cell r="F52">
            <v>12351180.668645695</v>
          </cell>
          <cell r="G52">
            <v>0</v>
          </cell>
          <cell r="H52">
            <v>0</v>
          </cell>
          <cell r="I52">
            <v>0</v>
          </cell>
          <cell r="J52">
            <v>0</v>
          </cell>
          <cell r="K52">
            <v>0</v>
          </cell>
        </row>
        <row r="53">
          <cell r="B53">
            <v>31940257</v>
          </cell>
          <cell r="C53">
            <v>27906220</v>
          </cell>
          <cell r="D53">
            <v>31977728</v>
          </cell>
          <cell r="E53">
            <v>27917359</v>
          </cell>
          <cell r="F53">
            <v>31939951</v>
          </cell>
          <cell r="G53">
            <v>0</v>
          </cell>
          <cell r="H53">
            <v>0</v>
          </cell>
          <cell r="I53">
            <v>0</v>
          </cell>
          <cell r="J53">
            <v>0</v>
          </cell>
          <cell r="K53">
            <v>0</v>
          </cell>
        </row>
        <row r="54">
          <cell r="B54">
            <v>748518</v>
          </cell>
          <cell r="C54">
            <v>1476199</v>
          </cell>
          <cell r="D54">
            <v>738944</v>
          </cell>
          <cell r="E54">
            <v>693463</v>
          </cell>
          <cell r="F54">
            <v>935115</v>
          </cell>
          <cell r="G54">
            <v>0</v>
          </cell>
          <cell r="H54">
            <v>0</v>
          </cell>
          <cell r="I54">
            <v>0</v>
          </cell>
          <cell r="J54">
            <v>0</v>
          </cell>
          <cell r="K54">
            <v>0</v>
          </cell>
        </row>
        <row r="55">
          <cell r="B55">
            <v>1037451</v>
          </cell>
          <cell r="C55">
            <v>6255176</v>
          </cell>
          <cell r="D55">
            <v>1037178</v>
          </cell>
          <cell r="E55">
            <v>4552735</v>
          </cell>
          <cell r="F55">
            <v>1056074</v>
          </cell>
          <cell r="G55">
            <v>0</v>
          </cell>
          <cell r="H55">
            <v>0</v>
          </cell>
          <cell r="I55">
            <v>0</v>
          </cell>
          <cell r="J55">
            <v>0</v>
          </cell>
          <cell r="K55">
            <v>0</v>
          </cell>
        </row>
        <row r="56">
          <cell r="B56">
            <v>1785969</v>
          </cell>
          <cell r="C56">
            <v>7731375</v>
          </cell>
          <cell r="D56">
            <v>1776122</v>
          </cell>
          <cell r="E56">
            <v>5246198</v>
          </cell>
          <cell r="F56">
            <v>1991189</v>
          </cell>
          <cell r="G56">
            <v>0</v>
          </cell>
          <cell r="H56">
            <v>0</v>
          </cell>
          <cell r="I56">
            <v>0</v>
          </cell>
          <cell r="J56">
            <v>0</v>
          </cell>
          <cell r="K56">
            <v>0</v>
          </cell>
        </row>
        <row r="57">
          <cell r="B57">
            <v>3614544</v>
          </cell>
          <cell r="C57">
            <v>3669877</v>
          </cell>
          <cell r="D57">
            <v>3635793</v>
          </cell>
          <cell r="E57">
            <v>3697453</v>
          </cell>
          <cell r="F57">
            <v>3659226</v>
          </cell>
          <cell r="G57">
            <v>133904</v>
          </cell>
          <cell r="H57">
            <v>133904</v>
          </cell>
          <cell r="I57">
            <v>133904</v>
          </cell>
          <cell r="J57">
            <v>133904</v>
          </cell>
          <cell r="K57">
            <v>133904</v>
          </cell>
        </row>
        <row r="58">
          <cell r="B58">
            <v>8582566</v>
          </cell>
          <cell r="C58">
            <v>7726729</v>
          </cell>
          <cell r="D58">
            <v>8582566</v>
          </cell>
          <cell r="E58">
            <v>7726729</v>
          </cell>
          <cell r="F58">
            <v>8582566</v>
          </cell>
          <cell r="G58">
            <v>3275052</v>
          </cell>
          <cell r="H58">
            <v>2227036</v>
          </cell>
          <cell r="I58">
            <v>2096034</v>
          </cell>
          <cell r="J58">
            <v>2882044</v>
          </cell>
          <cell r="K58">
            <v>3144047</v>
          </cell>
        </row>
        <row r="59">
          <cell r="B59">
            <v>8982691</v>
          </cell>
          <cell r="C59">
            <v>8390191</v>
          </cell>
          <cell r="D59">
            <v>8982691</v>
          </cell>
          <cell r="E59">
            <v>8390191</v>
          </cell>
          <cell r="F59">
            <v>8982691</v>
          </cell>
          <cell r="G59">
            <v>2620040</v>
          </cell>
          <cell r="H59">
            <v>3144047</v>
          </cell>
          <cell r="I59">
            <v>2882044</v>
          </cell>
          <cell r="J59">
            <v>2096034</v>
          </cell>
          <cell r="K59">
            <v>2227036</v>
          </cell>
        </row>
        <row r="60">
          <cell r="B60">
            <v>17565257</v>
          </cell>
          <cell r="C60">
            <v>16116920</v>
          </cell>
          <cell r="D60">
            <v>17565257</v>
          </cell>
          <cell r="E60">
            <v>16116920</v>
          </cell>
          <cell r="F60">
            <v>17565257</v>
          </cell>
          <cell r="G60">
            <v>5895092</v>
          </cell>
          <cell r="H60">
            <v>5371083</v>
          </cell>
          <cell r="I60">
            <v>4978078</v>
          </cell>
          <cell r="J60">
            <v>4978078</v>
          </cell>
          <cell r="K60">
            <v>5371083</v>
          </cell>
        </row>
        <row r="61">
          <cell r="B61">
            <v>69183515.441680282</v>
          </cell>
          <cell r="C61">
            <v>66864536.742201284</v>
          </cell>
          <cell r="D61">
            <v>69215402.985171333</v>
          </cell>
          <cell r="E61">
            <v>78297665.241071433</v>
          </cell>
          <cell r="F61">
            <v>67506803.668645695</v>
          </cell>
          <cell r="G61">
            <v>0</v>
          </cell>
          <cell r="H61">
            <v>0</v>
          </cell>
          <cell r="I61">
            <v>0</v>
          </cell>
          <cell r="J61">
            <v>0</v>
          </cell>
          <cell r="K61">
            <v>0</v>
          </cell>
        </row>
        <row r="62">
          <cell r="B62">
            <v>8641627.6853932589</v>
          </cell>
          <cell r="C62">
            <v>7987152.752808989</v>
          </cell>
          <cell r="D62">
            <v>8646623.2022471912</v>
          </cell>
          <cell r="E62">
            <v>7988308.9831460677</v>
          </cell>
          <cell r="F62">
            <v>8639998.6011235956</v>
          </cell>
          <cell r="G62">
            <v>0</v>
          </cell>
          <cell r="H62">
            <v>0</v>
          </cell>
          <cell r="I62">
            <v>0</v>
          </cell>
          <cell r="J62">
            <v>0</v>
          </cell>
          <cell r="K62">
            <v>0</v>
          </cell>
        </row>
        <row r="63">
          <cell r="B63">
            <v>2824963</v>
          </cell>
          <cell r="C63">
            <v>895500</v>
          </cell>
          <cell r="D63">
            <v>2765174</v>
          </cell>
          <cell r="E63">
            <v>1594233</v>
          </cell>
          <cell r="F63">
            <v>2777542</v>
          </cell>
          <cell r="G63">
            <v>-3477128</v>
          </cell>
          <cell r="H63">
            <v>-3046392</v>
          </cell>
          <cell r="I63">
            <v>-2341708</v>
          </cell>
          <cell r="J63">
            <v>-2187599</v>
          </cell>
          <cell r="K63">
            <v>-2768063</v>
          </cell>
        </row>
        <row r="64">
          <cell r="B64">
            <v>35599596</v>
          </cell>
          <cell r="C64">
            <v>38252009</v>
          </cell>
          <cell r="D64">
            <v>38104286</v>
          </cell>
          <cell r="E64">
            <v>34604988</v>
          </cell>
          <cell r="F64">
            <v>36498846</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21117328.756287031</v>
          </cell>
          <cell r="C66">
            <v>18729874.989392292</v>
          </cell>
          <cell r="D66">
            <v>18699319.782924138</v>
          </cell>
          <cell r="E66">
            <v>33110135.257925361</v>
          </cell>
          <cell r="F66">
            <v>18590417.067522094</v>
          </cell>
          <cell r="G66">
            <v>13771850</v>
          </cell>
          <cell r="H66">
            <v>14607981</v>
          </cell>
          <cell r="I66">
            <v>15975894</v>
          </cell>
          <cell r="J66">
            <v>16276061</v>
          </cell>
          <cell r="K66">
            <v>15148266</v>
          </cell>
        </row>
        <row r="67">
          <cell r="B67">
            <v>69183515.441680282</v>
          </cell>
          <cell r="C67">
            <v>66864536.742201284</v>
          </cell>
          <cell r="D67">
            <v>69215402.985171333</v>
          </cell>
          <cell r="E67">
            <v>78297665.241071433</v>
          </cell>
          <cell r="F67">
            <v>67506803.668645695</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38093152.059264928</v>
          </cell>
          <cell r="C69">
            <v>33296063.804841585</v>
          </cell>
          <cell r="D69">
            <v>38135458.045411877</v>
          </cell>
          <cell r="E69">
            <v>33308492.883469731</v>
          </cell>
          <cell r="F69">
            <v>38092908.149666011</v>
          </cell>
          <cell r="G69">
            <v>0</v>
          </cell>
          <cell r="H69">
            <v>0</v>
          </cell>
          <cell r="I69">
            <v>0</v>
          </cell>
          <cell r="J69">
            <v>0</v>
          </cell>
          <cell r="K69">
            <v>0</v>
          </cell>
        </row>
        <row r="70">
          <cell r="B70">
            <v>2914337.7812938839</v>
          </cell>
          <cell r="C70">
            <v>875796.186057318</v>
          </cell>
          <cell r="D70">
            <v>2850766.4296747297</v>
          </cell>
          <cell r="E70">
            <v>1497833.9458050318</v>
          </cell>
          <cell r="F70">
            <v>2877193.9625829533</v>
          </cell>
          <cell r="G70">
            <v>-62586</v>
          </cell>
          <cell r="H70">
            <v>-58208</v>
          </cell>
          <cell r="I70">
            <v>-54925</v>
          </cell>
          <cell r="J70">
            <v>-54925</v>
          </cell>
          <cell r="K70">
            <v>-58208</v>
          </cell>
        </row>
        <row r="71">
          <cell r="B71">
            <v>1.0016296511685139</v>
          </cell>
          <cell r="C71">
            <v>1.00054354527089</v>
          </cell>
          <cell r="D71">
            <v>1.0039189839542151</v>
          </cell>
          <cell r="E71">
            <v>1.0008256117586514</v>
          </cell>
          <cell r="F71">
            <v>0.99308220784772905</v>
          </cell>
          <cell r="G71">
            <v>0</v>
          </cell>
          <cell r="H71">
            <v>0</v>
          </cell>
          <cell r="I71">
            <v>0</v>
          </cell>
          <cell r="J71">
            <v>0</v>
          </cell>
          <cell r="K71">
            <v>0</v>
          </cell>
        </row>
        <row r="72">
          <cell r="B72">
            <v>0.98649910530902374</v>
          </cell>
          <cell r="C72">
            <v>1.0173557563076792</v>
          </cell>
          <cell r="D72">
            <v>0.98633245331690822</v>
          </cell>
          <cell r="E72">
            <v>1.0175484293373107</v>
          </cell>
          <cell r="F72">
            <v>0.99226425572907773</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75000</v>
          </cell>
        </row>
        <row r="80">
          <cell r="B80">
            <v>75000</v>
          </cell>
        </row>
        <row r="81">
          <cell r="B81">
            <v>0</v>
          </cell>
        </row>
        <row r="82">
          <cell r="B82">
            <v>0</v>
          </cell>
        </row>
        <row r="83">
          <cell r="B83">
            <v>0</v>
          </cell>
        </row>
        <row r="84">
          <cell r="B84">
            <v>0</v>
          </cell>
        </row>
        <row r="85">
          <cell r="B85">
            <v>64736</v>
          </cell>
        </row>
        <row r="86">
          <cell r="B86">
            <v>29194</v>
          </cell>
        </row>
        <row r="87">
          <cell r="B87">
            <v>22560</v>
          </cell>
        </row>
        <row r="88">
          <cell r="B88">
            <v>52434</v>
          </cell>
        </row>
        <row r="89">
          <cell r="B89">
            <v>55659</v>
          </cell>
        </row>
        <row r="90">
          <cell r="B90">
            <v>136687</v>
          </cell>
        </row>
        <row r="91">
          <cell r="B91">
            <v>64736</v>
          </cell>
        </row>
        <row r="92">
          <cell r="B92">
            <v>29194</v>
          </cell>
        </row>
        <row r="93">
          <cell r="B93">
            <v>22560</v>
          </cell>
        </row>
        <row r="94">
          <cell r="B94">
            <v>52434</v>
          </cell>
        </row>
        <row r="95">
          <cell r="B95">
            <v>55659</v>
          </cell>
        </row>
        <row r="96">
          <cell r="B96">
            <v>136687</v>
          </cell>
        </row>
        <row r="97">
          <cell r="B97">
            <v>0</v>
          </cell>
        </row>
        <row r="98">
          <cell r="B98">
            <v>0</v>
          </cell>
        </row>
        <row r="99">
          <cell r="B99">
            <v>0</v>
          </cell>
        </row>
        <row r="100">
          <cell r="B100">
            <v>0</v>
          </cell>
        </row>
        <row r="101">
          <cell r="B101">
            <v>0</v>
          </cell>
        </row>
        <row r="102">
          <cell r="B102">
            <v>0</v>
          </cell>
        </row>
        <row r="103">
          <cell r="B103">
            <v>256728669.26706973</v>
          </cell>
        </row>
        <row r="104">
          <cell r="B104">
            <v>11183001.054273948</v>
          </cell>
        </row>
        <row r="105">
          <cell r="B105">
            <v>7116770.6760492343</v>
          </cell>
        </row>
        <row r="106">
          <cell r="B106">
            <v>1559562.4201776679</v>
          </cell>
        </row>
        <row r="107">
          <cell r="B107">
            <v>2558476.3540994744</v>
          </cell>
        </row>
        <row r="108">
          <cell r="B108">
            <v>5667099.991928637</v>
          </cell>
        </row>
        <row r="109">
          <cell r="B109">
            <v>2019.1585674836838</v>
          </cell>
        </row>
        <row r="110">
          <cell r="B110">
            <v>291.03327390211109</v>
          </cell>
        </row>
        <row r="111">
          <cell r="B111">
            <v>147.75535444261024</v>
          </cell>
        </row>
        <row r="112">
          <cell r="B112">
            <v>14.597407193416498</v>
          </cell>
        </row>
        <row r="113">
          <cell r="B113">
            <v>17.211868183282139</v>
          </cell>
        </row>
        <row r="114">
          <cell r="B114">
            <v>22.087174915547006</v>
          </cell>
        </row>
        <row r="115">
          <cell r="B115">
            <v>11999959</v>
          </cell>
        </row>
        <row r="116">
          <cell r="B116">
            <v>650000</v>
          </cell>
        </row>
        <row r="117">
          <cell r="B117">
            <v>650001</v>
          </cell>
        </row>
        <row r="118">
          <cell r="B118">
            <v>199999.69</v>
          </cell>
        </row>
        <row r="119">
          <cell r="B119">
            <v>300000.13</v>
          </cell>
        </row>
        <row r="120">
          <cell r="B120">
            <v>1000000</v>
          </cell>
        </row>
        <row r="121">
          <cell r="B121">
            <v>23105580.234036274</v>
          </cell>
        </row>
        <row r="122">
          <cell r="B122">
            <v>771627.07274490234</v>
          </cell>
        </row>
        <row r="123">
          <cell r="B123">
            <v>654742.90219652955</v>
          </cell>
        </row>
        <row r="124">
          <cell r="B124">
            <v>0</v>
          </cell>
        </row>
        <row r="125">
          <cell r="B125">
            <v>0</v>
          </cell>
        </row>
        <row r="126">
          <cell r="B126">
            <v>325858.24953589664</v>
          </cell>
        </row>
        <row r="127">
          <cell r="B127">
            <v>61053</v>
          </cell>
        </row>
        <row r="128">
          <cell r="B128">
            <v>17067</v>
          </cell>
        </row>
        <row r="129">
          <cell r="B129">
            <v>16181</v>
          </cell>
        </row>
        <row r="130">
          <cell r="B130">
            <v>57658</v>
          </cell>
        </row>
        <row r="131">
          <cell r="B131">
            <v>66640</v>
          </cell>
        </row>
        <row r="132">
          <cell r="B132">
            <v>152958</v>
          </cell>
        </row>
        <row r="133">
          <cell r="B133">
            <v>61053</v>
          </cell>
        </row>
        <row r="134">
          <cell r="B134">
            <v>17067</v>
          </cell>
        </row>
        <row r="135">
          <cell r="B135">
            <v>16181</v>
          </cell>
        </row>
        <row r="136">
          <cell r="B136">
            <v>57658</v>
          </cell>
        </row>
        <row r="137">
          <cell r="B137">
            <v>66640</v>
          </cell>
        </row>
        <row r="138">
          <cell r="B138">
            <v>152958</v>
          </cell>
        </row>
        <row r="139">
          <cell r="B139">
            <v>0</v>
          </cell>
        </row>
        <row r="140">
          <cell r="B140">
            <v>0</v>
          </cell>
        </row>
        <row r="141">
          <cell r="B141">
            <v>0</v>
          </cell>
        </row>
        <row r="142">
          <cell r="B142">
            <v>0</v>
          </cell>
        </row>
        <row r="143">
          <cell r="B143">
            <v>0</v>
          </cell>
        </row>
        <row r="144">
          <cell r="B144">
            <v>0</v>
          </cell>
        </row>
        <row r="145">
          <cell r="B145">
            <v>372198149.87727255</v>
          </cell>
        </row>
        <row r="146">
          <cell r="B146">
            <v>7764609.0024979655</v>
          </cell>
        </row>
        <row r="147">
          <cell r="B147">
            <v>7729600.702108779</v>
          </cell>
        </row>
        <row r="148">
          <cell r="B148">
            <v>2255903.0306719611</v>
          </cell>
        </row>
        <row r="149">
          <cell r="B149">
            <v>3638133.5484370841</v>
          </cell>
        </row>
        <row r="150">
          <cell r="B150">
            <v>8113965.3623692608</v>
          </cell>
        </row>
        <row r="151">
          <cell r="B151">
            <v>2559.8547635698528</v>
          </cell>
        </row>
        <row r="152">
          <cell r="B152">
            <v>381.71136995964139</v>
          </cell>
        </row>
        <row r="153">
          <cell r="B153">
            <v>189.83192628720255</v>
          </cell>
        </row>
        <row r="154">
          <cell r="B154">
            <v>19.873816759458443</v>
          </cell>
        </row>
        <row r="155">
          <cell r="B155">
            <v>23.433306328316672</v>
          </cell>
        </row>
        <row r="156">
          <cell r="B156">
            <v>29.362413073818569</v>
          </cell>
        </row>
        <row r="157">
          <cell r="B157">
            <v>16999979</v>
          </cell>
        </row>
        <row r="158">
          <cell r="B158">
            <v>600002</v>
          </cell>
        </row>
        <row r="159">
          <cell r="B159">
            <v>599999.4</v>
          </cell>
        </row>
        <row r="160">
          <cell r="B160">
            <v>279999.7</v>
          </cell>
        </row>
        <row r="161">
          <cell r="B161">
            <v>399999.91</v>
          </cell>
        </row>
        <row r="162">
          <cell r="B162">
            <v>1200000</v>
          </cell>
        </row>
        <row r="163">
          <cell r="B163">
            <v>0</v>
          </cell>
        </row>
        <row r="164">
          <cell r="B164">
            <v>535758.02117235947</v>
          </cell>
        </row>
        <row r="165">
          <cell r="B165">
            <v>711123.26459400763</v>
          </cell>
        </row>
        <row r="166">
          <cell r="B166">
            <v>259428.84852727555</v>
          </cell>
        </row>
        <row r="167">
          <cell r="B167">
            <v>418385.35807026475</v>
          </cell>
        </row>
        <row r="168">
          <cell r="B168">
            <v>466553.00833623251</v>
          </cell>
        </row>
        <row r="169">
          <cell r="B169">
            <v>5</v>
          </cell>
        </row>
        <row r="170">
          <cell r="B170">
            <v>1</v>
          </cell>
        </row>
        <row r="171">
          <cell r="B171">
            <v>362134</v>
          </cell>
        </row>
        <row r="172">
          <cell r="B172">
            <v>1140041.1000000001</v>
          </cell>
        </row>
        <row r="173">
          <cell r="B173">
            <v>4679621.88</v>
          </cell>
        </row>
        <row r="174">
          <cell r="B174">
            <v>362134</v>
          </cell>
        </row>
        <row r="175">
          <cell r="B175">
            <v>1140041.1000000001</v>
          </cell>
        </row>
        <row r="176">
          <cell r="B176">
            <v>4679621.88</v>
          </cell>
        </row>
        <row r="177">
          <cell r="B177">
            <v>357607</v>
          </cell>
        </row>
        <row r="178">
          <cell r="B178">
            <v>1133926.5</v>
          </cell>
        </row>
        <row r="179">
          <cell r="B179">
            <v>4627330.2</v>
          </cell>
        </row>
        <row r="180">
          <cell r="B180">
            <v>363856</v>
          </cell>
        </row>
        <row r="181">
          <cell r="B181">
            <v>215943660</v>
          </cell>
        </row>
        <row r="182">
          <cell r="B182">
            <v>666633150</v>
          </cell>
        </row>
        <row r="183">
          <cell r="B183">
            <v>363856</v>
          </cell>
        </row>
        <row r="184">
          <cell r="B184">
            <v>215943660</v>
          </cell>
        </row>
        <row r="185">
          <cell r="B185">
            <v>666633150</v>
          </cell>
        </row>
        <row r="186">
          <cell r="B186">
            <v>359308</v>
          </cell>
        </row>
        <row r="187">
          <cell r="B187">
            <v>214313068.71348315</v>
          </cell>
        </row>
        <row r="188">
          <cell r="B188">
            <v>657971422</v>
          </cell>
        </row>
        <row r="189">
          <cell r="B189">
            <v>0</v>
          </cell>
        </row>
        <row r="190">
          <cell r="B190">
            <v>0</v>
          </cell>
        </row>
        <row r="191">
          <cell r="B191">
            <v>0</v>
          </cell>
        </row>
        <row r="192">
          <cell r="B192">
            <v>36796</v>
          </cell>
        </row>
        <row r="193">
          <cell r="B193">
            <v>591329.22</v>
          </cell>
        </row>
        <row r="194">
          <cell r="B194">
            <v>16.070468334925749</v>
          </cell>
        </row>
        <row r="195">
          <cell r="B195">
            <v>0</v>
          </cell>
        </row>
        <row r="196">
          <cell r="B196">
            <v>0</v>
          </cell>
        </row>
        <row r="197">
          <cell r="B197">
            <v>0</v>
          </cell>
        </row>
        <row r="198">
          <cell r="B198">
            <v>0</v>
          </cell>
        </row>
        <row r="199">
          <cell r="B199">
            <v>0</v>
          </cell>
        </row>
        <row r="200">
          <cell r="B200">
            <v>0</v>
          </cell>
        </row>
        <row r="201">
          <cell r="B201">
            <v>28891</v>
          </cell>
        </row>
        <row r="202">
          <cell r="B202">
            <v>70078600</v>
          </cell>
        </row>
        <row r="203">
          <cell r="B203">
            <v>2425.6211523239967</v>
          </cell>
        </row>
        <row r="204">
          <cell r="B204">
            <v>8265</v>
          </cell>
        </row>
        <row r="205">
          <cell r="B205">
            <v>22254539</v>
          </cell>
        </row>
        <row r="206">
          <cell r="B206">
            <v>2692.6211523239967</v>
          </cell>
        </row>
        <row r="207">
          <cell r="B207">
            <v>190239</v>
          </cell>
        </row>
        <row r="208">
          <cell r="B208">
            <v>355113</v>
          </cell>
        </row>
        <row r="209">
          <cell r="B209">
            <v>0</v>
          </cell>
        </row>
        <row r="210">
          <cell r="B210">
            <v>0</v>
          </cell>
        </row>
        <row r="211">
          <cell r="B211">
            <v>783900.3</v>
          </cell>
        </row>
        <row r="212">
          <cell r="B212">
            <v>1204848</v>
          </cell>
        </row>
        <row r="213">
          <cell r="B213">
            <v>38093152.059264928</v>
          </cell>
        </row>
        <row r="214">
          <cell r="B214">
            <v>324100</v>
          </cell>
        </row>
        <row r="215">
          <cell r="B215">
            <v>0</v>
          </cell>
        </row>
        <row r="216">
          <cell r="B216">
            <v>38417252.059264928</v>
          </cell>
        </row>
        <row r="217">
          <cell r="B217">
            <v>17563356</v>
          </cell>
        </row>
        <row r="218">
          <cell r="B218">
            <v>1329252.3</v>
          </cell>
        </row>
        <row r="219">
          <cell r="B219">
            <v>4413883</v>
          </cell>
        </row>
        <row r="220">
          <cell r="B220">
            <v>173952</v>
          </cell>
        </row>
        <row r="221">
          <cell r="B221">
            <v>3500000</v>
          </cell>
        </row>
        <row r="222">
          <cell r="B222">
            <v>1303261</v>
          </cell>
        </row>
        <row r="223">
          <cell r="B223">
            <v>222345</v>
          </cell>
        </row>
        <row r="224">
          <cell r="B224">
            <v>0</v>
          </cell>
        </row>
        <row r="225">
          <cell r="B225">
            <v>0</v>
          </cell>
        </row>
        <row r="226">
          <cell r="B226">
            <v>2800000</v>
          </cell>
        </row>
        <row r="227">
          <cell r="B227">
            <v>160000</v>
          </cell>
        </row>
        <row r="228">
          <cell r="B228">
            <v>0</v>
          </cell>
        </row>
        <row r="229">
          <cell r="B229">
            <v>259189</v>
          </cell>
        </row>
        <row r="230">
          <cell r="B230">
            <v>2276350.9779710444</v>
          </cell>
        </row>
        <row r="231">
          <cell r="B231">
            <v>34001589.277971044</v>
          </cell>
        </row>
        <row r="232">
          <cell r="B232">
            <v>4415662.7812938839</v>
          </cell>
        </row>
        <row r="233">
          <cell r="B233">
            <v>1501325</v>
          </cell>
        </row>
        <row r="234">
          <cell r="B234">
            <v>2914337.7812938839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44234657</v>
          </cell>
        </row>
        <row r="244">
          <cell r="B244">
            <v>8635061</v>
          </cell>
        </row>
        <row r="245">
          <cell r="B245">
            <v>40000</v>
          </cell>
        </row>
        <row r="246">
          <cell r="B246">
            <v>0</v>
          </cell>
        </row>
        <row r="247">
          <cell r="B247">
            <v>5.3</v>
          </cell>
        </row>
        <row r="248">
          <cell r="B248">
            <v>5.3</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15.780131847967457</v>
          </cell>
        </row>
        <row r="261">
          <cell r="B261">
            <v>20.123279155524472</v>
          </cell>
        </row>
        <row r="262">
          <cell r="B262">
            <v>89</v>
          </cell>
        </row>
        <row r="263">
          <cell r="B263">
            <v>91</v>
          </cell>
        </row>
        <row r="264">
          <cell r="B264">
            <v>357607</v>
          </cell>
        </row>
        <row r="265">
          <cell r="B265">
            <v>359308</v>
          </cell>
        </row>
        <row r="266">
          <cell r="B266">
            <v>5</v>
          </cell>
        </row>
        <row r="267">
          <cell r="B267">
            <v>1</v>
          </cell>
        </row>
        <row r="268">
          <cell r="B268">
            <v>1287385.2</v>
          </cell>
        </row>
        <row r="269">
          <cell r="B269">
            <v>1347405</v>
          </cell>
        </row>
        <row r="270">
          <cell r="B270">
            <v>2726813.2097067079</v>
          </cell>
        </row>
        <row r="271">
          <cell r="B271">
            <v>0.881253092764824</v>
          </cell>
        </row>
        <row r="272">
          <cell r="B272">
            <v>0.85903836107728537</v>
          </cell>
        </row>
        <row r="273">
          <cell r="B273">
            <v>0.8831470527345533</v>
          </cell>
        </row>
        <row r="274">
          <cell r="B274">
            <v>0.71513043960388389</v>
          </cell>
        </row>
        <row r="275">
          <cell r="B275">
            <v>0.8768037747928602</v>
          </cell>
        </row>
        <row r="276">
          <cell r="B276">
            <v>0.70842567287743163</v>
          </cell>
        </row>
        <row r="277">
          <cell r="B277">
            <v>4306082.7812938839</v>
          </cell>
        </row>
        <row r="278">
          <cell r="B278">
            <v>1.6095793661284943</v>
          </cell>
        </row>
        <row r="279">
          <cell r="B279">
            <v>0.61679647954774619</v>
          </cell>
        </row>
        <row r="280">
          <cell r="B280">
            <v>0.38320352045225381</v>
          </cell>
        </row>
        <row r="281">
          <cell r="B281">
            <v>0.10032000000000001</v>
          </cell>
        </row>
        <row r="282">
          <cell r="B282">
            <v>0.12414369049192742</v>
          </cell>
        </row>
        <row r="283">
          <cell r="B283">
            <v>35599596</v>
          </cell>
        </row>
        <row r="284">
          <cell r="B284">
            <v>22117328.756287031</v>
          </cell>
        </row>
        <row r="285">
          <cell r="B285">
            <v>1579269.5715871758</v>
          </cell>
        </row>
        <row r="286">
          <cell r="B286">
            <v>2000000</v>
          </cell>
        </row>
        <row r="287">
          <cell r="B287">
            <v>0</v>
          </cell>
        </row>
        <row r="288">
          <cell r="B288">
            <v>0</v>
          </cell>
        </row>
        <row r="289">
          <cell r="B289">
            <v>2726813.2097067079</v>
          </cell>
        </row>
        <row r="290">
          <cell r="B290">
            <v>0.10944932206667149</v>
          </cell>
        </row>
        <row r="291">
          <cell r="B291">
            <v>0.29842773498252456</v>
          </cell>
        </row>
      </sheetData>
      <sheetData sheetId="43">
        <row r="3">
          <cell r="B3">
            <v>332181</v>
          </cell>
          <cell r="C3">
            <v>140800</v>
          </cell>
          <cell r="D3">
            <v>106361</v>
          </cell>
          <cell r="E3">
            <v>239758</v>
          </cell>
          <cell r="F3">
            <v>264385</v>
          </cell>
          <cell r="G3">
            <v>672125</v>
          </cell>
          <cell r="H3">
            <v>1755610</v>
          </cell>
        </row>
        <row r="4">
          <cell r="B4">
            <v>332181</v>
          </cell>
          <cell r="C4">
            <v>140800</v>
          </cell>
          <cell r="D4">
            <v>106361</v>
          </cell>
          <cell r="E4">
            <v>239758</v>
          </cell>
          <cell r="F4">
            <v>264385</v>
          </cell>
          <cell r="G4">
            <v>672125</v>
          </cell>
          <cell r="H4">
            <v>1755610</v>
          </cell>
        </row>
        <row r="5">
          <cell r="B5">
            <v>0</v>
          </cell>
          <cell r="C5">
            <v>0</v>
          </cell>
          <cell r="D5">
            <v>0</v>
          </cell>
          <cell r="E5">
            <v>0</v>
          </cell>
          <cell r="F5">
            <v>264385</v>
          </cell>
          <cell r="G5">
            <v>0</v>
          </cell>
        </row>
        <row r="6">
          <cell r="B6">
            <v>332181</v>
          </cell>
          <cell r="C6">
            <v>140800</v>
          </cell>
          <cell r="D6">
            <v>106361</v>
          </cell>
          <cell r="E6">
            <v>239758</v>
          </cell>
          <cell r="F6">
            <v>0</v>
          </cell>
          <cell r="G6">
            <v>672125</v>
          </cell>
        </row>
        <row r="7">
          <cell r="B7">
            <v>0</v>
          </cell>
          <cell r="C7">
            <v>0</v>
          </cell>
          <cell r="D7">
            <v>0</v>
          </cell>
          <cell r="E7">
            <v>0</v>
          </cell>
          <cell r="F7">
            <v>1491225</v>
          </cell>
          <cell r="G7">
            <v>0</v>
          </cell>
        </row>
        <row r="8">
          <cell r="B8">
            <v>285422</v>
          </cell>
          <cell r="C8">
            <v>84713</v>
          </cell>
          <cell r="D8">
            <v>79298</v>
          </cell>
          <cell r="E8">
            <v>243372</v>
          </cell>
          <cell r="F8">
            <v>298160</v>
          </cell>
          <cell r="G8">
            <v>746830</v>
          </cell>
          <cell r="H8">
            <v>1737795</v>
          </cell>
        </row>
        <row r="9">
          <cell r="B9">
            <v>285422</v>
          </cell>
          <cell r="C9">
            <v>84713</v>
          </cell>
          <cell r="D9">
            <v>79298</v>
          </cell>
          <cell r="E9">
            <v>243372</v>
          </cell>
          <cell r="F9">
            <v>298160</v>
          </cell>
          <cell r="G9">
            <v>746830</v>
          </cell>
          <cell r="H9">
            <v>1737795</v>
          </cell>
        </row>
        <row r="10">
          <cell r="B10">
            <v>285422</v>
          </cell>
          <cell r="C10">
            <v>0</v>
          </cell>
          <cell r="D10">
            <v>0</v>
          </cell>
          <cell r="E10">
            <v>0</v>
          </cell>
          <cell r="F10">
            <v>0</v>
          </cell>
          <cell r="G10">
            <v>0</v>
          </cell>
        </row>
        <row r="11">
          <cell r="B11">
            <v>0</v>
          </cell>
          <cell r="C11">
            <v>84713</v>
          </cell>
          <cell r="D11">
            <v>79298</v>
          </cell>
          <cell r="E11">
            <v>243372</v>
          </cell>
          <cell r="F11">
            <v>298160</v>
          </cell>
          <cell r="G11">
            <v>746830</v>
          </cell>
        </row>
        <row r="12">
          <cell r="B12">
            <v>1452373</v>
          </cell>
          <cell r="C12">
            <v>0</v>
          </cell>
          <cell r="D12">
            <v>0</v>
          </cell>
          <cell r="E12">
            <v>0</v>
          </cell>
          <cell r="F12">
            <v>0</v>
          </cell>
          <cell r="G12">
            <v>0</v>
          </cell>
        </row>
        <row r="13">
          <cell r="B13">
            <v>4164.0679487522129</v>
          </cell>
          <cell r="C13">
            <v>402.21110868629324</v>
          </cell>
          <cell r="D13">
            <v>331.23267774165322</v>
          </cell>
          <cell r="E13">
            <v>31.230509615641594</v>
          </cell>
          <cell r="F13">
            <v>48.265333042355202</v>
          </cell>
          <cell r="G13">
            <v>43.533437646045854</v>
          </cell>
        </row>
        <row r="14">
          <cell r="B14">
            <v>3874.4042337000001</v>
          </cell>
          <cell r="C14">
            <v>374.23222711875007</v>
          </cell>
          <cell r="D14">
            <v>308.19124586250001</v>
          </cell>
          <cell r="E14">
            <v>29.058031752750001</v>
          </cell>
          <cell r="F14">
            <v>44.90786725425</v>
          </cell>
          <cell r="G14">
            <v>40.505135170500004</v>
          </cell>
        </row>
        <row r="15">
          <cell r="B15">
            <v>4164.0679487522129</v>
          </cell>
          <cell r="C15">
            <v>402.21110868629324</v>
          </cell>
          <cell r="D15">
            <v>331.23267774165322</v>
          </cell>
          <cell r="E15">
            <v>31.230509615641594</v>
          </cell>
          <cell r="F15">
            <v>48.265333042355202</v>
          </cell>
          <cell r="G15">
            <v>43.533437646045854</v>
          </cell>
        </row>
        <row r="16">
          <cell r="B16">
            <v>3874.4042337000001</v>
          </cell>
          <cell r="C16">
            <v>374.23222711875007</v>
          </cell>
          <cell r="D16">
            <v>308.19124586250001</v>
          </cell>
          <cell r="E16">
            <v>29.058031752750001</v>
          </cell>
          <cell r="F16">
            <v>44.90786725425</v>
          </cell>
          <cell r="G16">
            <v>40.505135170500004</v>
          </cell>
        </row>
        <row r="17">
          <cell r="B17">
            <v>4164.0679487522129</v>
          </cell>
          <cell r="C17">
            <v>402.21110868629324</v>
          </cell>
          <cell r="D17">
            <v>331.23267774165322</v>
          </cell>
          <cell r="E17">
            <v>31.230509615641594</v>
          </cell>
          <cell r="F17">
            <v>48.265333042355202</v>
          </cell>
          <cell r="G17">
            <v>43.533437646045854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6401.1278294455005</v>
          </cell>
          <cell r="C23">
            <v>477.69610667503741</v>
          </cell>
          <cell r="D23">
            <v>501.5809120087892</v>
          </cell>
          <cell r="E23">
            <v>41.081865174053199</v>
          </cell>
          <cell r="F23">
            <v>57.323532801004468</v>
          </cell>
          <cell r="G23">
            <v>55.699366038309364</v>
          </cell>
        </row>
        <row r="24">
          <cell r="B24">
            <v>6285.5966249999983</v>
          </cell>
          <cell r="C24">
            <v>469.07437499999992</v>
          </cell>
          <cell r="D24">
            <v>492.52809374999993</v>
          </cell>
          <cell r="E24">
            <v>40.340396249999998</v>
          </cell>
          <cell r="F24">
            <v>56.288924999999985</v>
          </cell>
          <cell r="G24">
            <v>51.598181250000003</v>
          </cell>
        </row>
        <row r="25">
          <cell r="B25">
            <v>6401.1278294455005</v>
          </cell>
          <cell r="C25">
            <v>477.69610667503741</v>
          </cell>
          <cell r="D25">
            <v>501.5809120087892</v>
          </cell>
          <cell r="E25">
            <v>41.081865174053199</v>
          </cell>
          <cell r="F25">
            <v>57.323532801004468</v>
          </cell>
          <cell r="G25">
            <v>55.699366038309364</v>
          </cell>
        </row>
        <row r="26">
          <cell r="B26">
            <v>6285.5966249999983</v>
          </cell>
          <cell r="C26">
            <v>469.07437499999992</v>
          </cell>
          <cell r="D26">
            <v>492.52809374999993</v>
          </cell>
          <cell r="E26">
            <v>40.340396249999998</v>
          </cell>
          <cell r="F26">
            <v>56.288924999999985</v>
          </cell>
          <cell r="G26">
            <v>51.598181250000003</v>
          </cell>
        </row>
        <row r="27">
          <cell r="B27">
            <v>6401.1278294455005</v>
          </cell>
          <cell r="C27">
            <v>477.69610667503741</v>
          </cell>
          <cell r="D27">
            <v>501.5809120087892</v>
          </cell>
          <cell r="E27">
            <v>41.081865174053199</v>
          </cell>
          <cell r="F27">
            <v>57.323532801004468</v>
          </cell>
          <cell r="G27">
            <v>55.699366038309364</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63999990</v>
          </cell>
          <cell r="C33">
            <v>3150004</v>
          </cell>
          <cell r="D33">
            <v>3150009.6</v>
          </cell>
          <cell r="E33">
            <v>900000.4</v>
          </cell>
          <cell r="F33">
            <v>1400000</v>
          </cell>
          <cell r="G33">
            <v>5000000</v>
          </cell>
          <cell r="H33">
            <v>9519138</v>
          </cell>
        </row>
        <row r="34">
          <cell r="B34">
            <v>85000050</v>
          </cell>
          <cell r="C34">
            <v>3399994</v>
          </cell>
          <cell r="D34">
            <v>3400000</v>
          </cell>
          <cell r="E34">
            <v>1240001.08</v>
          </cell>
          <cell r="F34">
            <v>1900000</v>
          </cell>
          <cell r="G34">
            <v>6000000</v>
          </cell>
          <cell r="H34">
            <v>11935764</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13</v>
          </cell>
          <cell r="D47">
            <v>6.6</v>
          </cell>
          <cell r="E47">
            <v>0.67</v>
          </cell>
          <cell r="F47">
            <v>0.79</v>
          </cell>
          <cell r="G47">
            <v>1</v>
          </cell>
        </row>
        <row r="48">
          <cell r="B48">
            <v>91</v>
          </cell>
          <cell r="C48">
            <v>13.1</v>
          </cell>
          <cell r="D48">
            <v>6.9</v>
          </cell>
          <cell r="E48">
            <v>0.69</v>
          </cell>
          <cell r="F48">
            <v>0.82</v>
          </cell>
          <cell r="G48">
            <v>1</v>
          </cell>
        </row>
        <row r="49">
          <cell r="B49">
            <v>90</v>
          </cell>
          <cell r="C49">
            <v>13</v>
          </cell>
          <cell r="D49">
            <v>6.4</v>
          </cell>
          <cell r="E49">
            <v>0.68</v>
          </cell>
          <cell r="F49">
            <v>0.8</v>
          </cell>
          <cell r="G49">
            <v>1</v>
          </cell>
        </row>
        <row r="50">
          <cell r="B50">
            <v>89</v>
          </cell>
          <cell r="C50">
            <v>12.5</v>
          </cell>
          <cell r="D50">
            <v>6.1</v>
          </cell>
          <cell r="E50">
            <v>0.69</v>
          </cell>
          <cell r="F50">
            <v>0.82</v>
          </cell>
          <cell r="G50">
            <v>1</v>
          </cell>
        </row>
        <row r="51">
          <cell r="B51">
            <v>6.404444444444457</v>
          </cell>
          <cell r="C51">
            <v>3.4615384615384714</v>
          </cell>
          <cell r="D51">
            <v>2.5562499999999932</v>
          </cell>
          <cell r="E51">
            <v>9.1823529411764646</v>
          </cell>
          <cell r="F51">
            <v>10.29</v>
          </cell>
          <cell r="G51">
            <v>7.6</v>
          </cell>
        </row>
        <row r="52">
          <cell r="B52">
            <v>15571421.606676161</v>
          </cell>
          <cell r="C52">
            <v>8649156.5099193156</v>
          </cell>
          <cell r="D52">
            <v>15644441.636330426</v>
          </cell>
          <cell r="E52">
            <v>23777884.796834856</v>
          </cell>
          <cell r="F52">
            <v>13651453.262443244</v>
          </cell>
          <cell r="G52">
            <v>0</v>
          </cell>
          <cell r="H52">
            <v>0</v>
          </cell>
          <cell r="I52">
            <v>0</v>
          </cell>
          <cell r="J52">
            <v>0</v>
          </cell>
          <cell r="K52">
            <v>0</v>
          </cell>
        </row>
        <row r="53">
          <cell r="B53">
            <v>31364269</v>
          </cell>
          <cell r="C53">
            <v>30523071</v>
          </cell>
          <cell r="D53">
            <v>31392722</v>
          </cell>
          <cell r="E53">
            <v>29921691</v>
          </cell>
          <cell r="F53">
            <v>31364659</v>
          </cell>
          <cell r="G53">
            <v>0</v>
          </cell>
          <cell r="H53">
            <v>0</v>
          </cell>
          <cell r="I53">
            <v>0</v>
          </cell>
          <cell r="J53">
            <v>0</v>
          </cell>
          <cell r="K53">
            <v>0</v>
          </cell>
        </row>
        <row r="54">
          <cell r="B54">
            <v>1061832</v>
          </cell>
          <cell r="C54">
            <v>804357</v>
          </cell>
          <cell r="D54">
            <v>1036769</v>
          </cell>
          <cell r="E54">
            <v>856577</v>
          </cell>
          <cell r="F54">
            <v>1298825</v>
          </cell>
          <cell r="G54">
            <v>0</v>
          </cell>
          <cell r="H54">
            <v>0</v>
          </cell>
          <cell r="I54">
            <v>0</v>
          </cell>
          <cell r="J54">
            <v>0</v>
          </cell>
          <cell r="K54">
            <v>0</v>
          </cell>
        </row>
        <row r="55">
          <cell r="B55">
            <v>1414907</v>
          </cell>
          <cell r="C55">
            <v>5800931</v>
          </cell>
          <cell r="D55">
            <v>1415406</v>
          </cell>
          <cell r="E55">
            <v>4100013</v>
          </cell>
          <cell r="F55">
            <v>1372869</v>
          </cell>
          <cell r="G55">
            <v>0</v>
          </cell>
          <cell r="H55">
            <v>0</v>
          </cell>
          <cell r="I55">
            <v>0</v>
          </cell>
          <cell r="J55">
            <v>0</v>
          </cell>
          <cell r="K55">
            <v>0</v>
          </cell>
        </row>
        <row r="56">
          <cell r="B56">
            <v>2476739</v>
          </cell>
          <cell r="C56">
            <v>6605288</v>
          </cell>
          <cell r="D56">
            <v>2452175</v>
          </cell>
          <cell r="E56">
            <v>4956590</v>
          </cell>
          <cell r="F56">
            <v>2671694</v>
          </cell>
          <cell r="G56">
            <v>0</v>
          </cell>
          <cell r="H56">
            <v>0</v>
          </cell>
          <cell r="I56">
            <v>0</v>
          </cell>
          <cell r="J56">
            <v>0</v>
          </cell>
          <cell r="K56">
            <v>0</v>
          </cell>
        </row>
        <row r="57">
          <cell r="B57">
            <v>3670367</v>
          </cell>
          <cell r="C57">
            <v>3722932</v>
          </cell>
          <cell r="D57">
            <v>3690553</v>
          </cell>
          <cell r="E57">
            <v>3749129</v>
          </cell>
          <cell r="F57">
            <v>3712815</v>
          </cell>
          <cell r="G57">
            <v>127210</v>
          </cell>
          <cell r="H57">
            <v>127210</v>
          </cell>
          <cell r="I57">
            <v>127210</v>
          </cell>
          <cell r="J57">
            <v>127210</v>
          </cell>
          <cell r="K57">
            <v>127210</v>
          </cell>
        </row>
        <row r="58">
          <cell r="B58">
            <v>8475284</v>
          </cell>
          <cell r="C58">
            <v>8330145</v>
          </cell>
          <cell r="D58">
            <v>8475284</v>
          </cell>
          <cell r="E58">
            <v>8330145</v>
          </cell>
          <cell r="F58">
            <v>8475284</v>
          </cell>
          <cell r="G58">
            <v>3234114</v>
          </cell>
          <cell r="H58">
            <v>2199198</v>
          </cell>
          <cell r="I58">
            <v>2069834</v>
          </cell>
          <cell r="J58">
            <v>2846018</v>
          </cell>
          <cell r="K58">
            <v>3104746</v>
          </cell>
        </row>
        <row r="59">
          <cell r="B59">
            <v>8870407</v>
          </cell>
          <cell r="C59">
            <v>8285314</v>
          </cell>
          <cell r="D59">
            <v>8870407</v>
          </cell>
          <cell r="E59">
            <v>8285314</v>
          </cell>
          <cell r="F59">
            <v>8870407</v>
          </cell>
          <cell r="G59">
            <v>2587290</v>
          </cell>
          <cell r="H59">
            <v>3104746</v>
          </cell>
          <cell r="I59">
            <v>2846018</v>
          </cell>
          <cell r="J59">
            <v>2069834</v>
          </cell>
          <cell r="K59">
            <v>2199198</v>
          </cell>
        </row>
        <row r="60">
          <cell r="B60">
            <v>17345691</v>
          </cell>
          <cell r="C60">
            <v>16615459</v>
          </cell>
          <cell r="D60">
            <v>17345691</v>
          </cell>
          <cell r="E60">
            <v>16615459</v>
          </cell>
          <cell r="F60">
            <v>17345691</v>
          </cell>
          <cell r="G60">
            <v>5821404</v>
          </cell>
          <cell r="H60">
            <v>5303944</v>
          </cell>
          <cell r="I60">
            <v>4915852</v>
          </cell>
          <cell r="J60">
            <v>4915852</v>
          </cell>
          <cell r="K60">
            <v>5303944</v>
          </cell>
        </row>
        <row r="61">
          <cell r="B61">
            <v>70428487.606676161</v>
          </cell>
          <cell r="C61">
            <v>66115906.509919316</v>
          </cell>
          <cell r="D61">
            <v>70525582.636330426</v>
          </cell>
          <cell r="E61">
            <v>79020753.796834856</v>
          </cell>
          <cell r="F61">
            <v>68746312.262443244</v>
          </cell>
          <cell r="G61">
            <v>0</v>
          </cell>
          <cell r="H61">
            <v>0</v>
          </cell>
          <cell r="I61">
            <v>0</v>
          </cell>
          <cell r="J61">
            <v>0</v>
          </cell>
          <cell r="K61">
            <v>0</v>
          </cell>
        </row>
        <row r="62">
          <cell r="B62">
            <v>8457294.8222222235</v>
          </cell>
          <cell r="C62">
            <v>7864462.7409722228</v>
          </cell>
          <cell r="D62">
            <v>8461046.3770833351</v>
          </cell>
          <cell r="E62">
            <v>7865356.0416666679</v>
          </cell>
          <cell r="F62">
            <v>8456394.0138888899</v>
          </cell>
          <cell r="G62">
            <v>0</v>
          </cell>
          <cell r="H62">
            <v>0</v>
          </cell>
          <cell r="I62">
            <v>0</v>
          </cell>
          <cell r="J62">
            <v>0</v>
          </cell>
          <cell r="K62">
            <v>0</v>
          </cell>
        </row>
        <row r="63">
          <cell r="B63">
            <v>1666504</v>
          </cell>
          <cell r="C63">
            <v>983274</v>
          </cell>
          <cell r="D63">
            <v>1636409</v>
          </cell>
          <cell r="E63">
            <v>1219081</v>
          </cell>
          <cell r="F63">
            <v>1636658</v>
          </cell>
          <cell r="G63">
            <v>-3508707</v>
          </cell>
          <cell r="H63">
            <v>-3075744</v>
          </cell>
          <cell r="I63">
            <v>-2369389</v>
          </cell>
          <cell r="J63">
            <v>-2215280</v>
          </cell>
          <cell r="K63">
            <v>-2797415</v>
          </cell>
        </row>
        <row r="64">
          <cell r="B64">
            <v>36952381</v>
          </cell>
          <cell r="C64">
            <v>37629585</v>
          </cell>
          <cell r="D64">
            <v>39552249</v>
          </cell>
          <cell r="E64">
            <v>35459731</v>
          </cell>
          <cell r="F64">
            <v>37885802</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22352307.784453947</v>
          </cell>
          <cell r="C66">
            <v>18638584.768947091</v>
          </cell>
          <cell r="D66">
            <v>19875878.259247098</v>
          </cell>
          <cell r="E66">
            <v>33476585.755168185</v>
          </cell>
          <cell r="F66">
            <v>19767458.248554356</v>
          </cell>
          <cell r="G66">
            <v>13710548</v>
          </cell>
          <cell r="H66">
            <v>14551001</v>
          </cell>
          <cell r="I66">
            <v>15922156</v>
          </cell>
          <cell r="J66">
            <v>16222323</v>
          </cell>
          <cell r="K66">
            <v>15091286</v>
          </cell>
        </row>
        <row r="67">
          <cell r="B67">
            <v>70428487.606676161</v>
          </cell>
          <cell r="C67">
            <v>66115906.509919316</v>
          </cell>
          <cell r="D67">
            <v>70525582.636330426</v>
          </cell>
          <cell r="E67">
            <v>79020753.796834856</v>
          </cell>
          <cell r="F67">
            <v>68746312.262443244</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37187467.941492379</v>
          </cell>
          <cell r="C69">
            <v>36945173.815312833</v>
          </cell>
          <cell r="D69">
            <v>37219654.173541605</v>
          </cell>
          <cell r="E69">
            <v>36083575.170055419</v>
          </cell>
          <cell r="F69">
            <v>37188074.799164072</v>
          </cell>
          <cell r="G69">
            <v>0</v>
          </cell>
          <cell r="H69">
            <v>0</v>
          </cell>
          <cell r="I69">
            <v>0</v>
          </cell>
          <cell r="J69">
            <v>0</v>
          </cell>
          <cell r="K69">
            <v>0</v>
          </cell>
        </row>
        <row r="70">
          <cell r="B70">
            <v>3234979.0281669162</v>
          </cell>
          <cell r="C70">
            <v>1908709.7795547992</v>
          </cell>
          <cell r="D70">
            <v>3176558.4763229601</v>
          </cell>
          <cell r="E70">
            <v>2366450.4972428232</v>
          </cell>
          <cell r="F70">
            <v>3177041.1810322627</v>
          </cell>
          <cell r="G70">
            <v>-61302</v>
          </cell>
          <cell r="H70">
            <v>-56980</v>
          </cell>
          <cell r="I70">
            <v>-53738</v>
          </cell>
          <cell r="J70">
            <v>-53738</v>
          </cell>
          <cell r="K70">
            <v>-56980</v>
          </cell>
        </row>
        <row r="71">
          <cell r="B71">
            <v>1.0098092801598715</v>
          </cell>
          <cell r="C71">
            <v>0.98766364390462758</v>
          </cell>
          <cell r="D71">
            <v>1.0116308984420868</v>
          </cell>
          <cell r="E71">
            <v>0.98788808373885162</v>
          </cell>
          <cell r="F71">
            <v>1.0030080937545629</v>
          </cell>
          <cell r="G71">
            <v>0</v>
          </cell>
          <cell r="H71">
            <v>0</v>
          </cell>
          <cell r="I71">
            <v>0</v>
          </cell>
          <cell r="J71">
            <v>0</v>
          </cell>
          <cell r="K71">
            <v>0</v>
          </cell>
        </row>
        <row r="72">
          <cell r="B72">
            <v>0.97464933298418077</v>
          </cell>
          <cell r="C72">
            <v>1.0356968706419476</v>
          </cell>
          <cell r="D72">
            <v>0.97451528268450005</v>
          </cell>
          <cell r="E72">
            <v>1.0358518515517741</v>
          </cell>
          <cell r="F72">
            <v>0.97928666213759719</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40000</v>
          </cell>
        </row>
        <row r="80">
          <cell r="B80">
            <v>40000</v>
          </cell>
        </row>
        <row r="81">
          <cell r="B81">
            <v>0</v>
          </cell>
        </row>
        <row r="82">
          <cell r="B82">
            <v>0</v>
          </cell>
        </row>
        <row r="83">
          <cell r="B83">
            <v>0</v>
          </cell>
        </row>
        <row r="84">
          <cell r="B84">
            <v>0</v>
          </cell>
        </row>
        <row r="85">
          <cell r="B85">
            <v>61804</v>
          </cell>
        </row>
        <row r="86">
          <cell r="B86">
            <v>27240</v>
          </cell>
        </row>
        <row r="87">
          <cell r="B87">
            <v>20577</v>
          </cell>
        </row>
        <row r="88">
          <cell r="B88">
            <v>50367</v>
          </cell>
        </row>
        <row r="89">
          <cell r="B89">
            <v>53211</v>
          </cell>
        </row>
        <row r="90">
          <cell r="B90">
            <v>128557</v>
          </cell>
        </row>
        <row r="91">
          <cell r="B91">
            <v>61804</v>
          </cell>
        </row>
        <row r="92">
          <cell r="B92">
            <v>27240</v>
          </cell>
        </row>
        <row r="93">
          <cell r="B93">
            <v>20577</v>
          </cell>
        </row>
        <row r="94">
          <cell r="B94">
            <v>50367</v>
          </cell>
        </row>
        <row r="95">
          <cell r="B95">
            <v>53211</v>
          </cell>
        </row>
        <row r="96">
          <cell r="B96">
            <v>128557</v>
          </cell>
        </row>
        <row r="97">
          <cell r="B97">
            <v>0</v>
          </cell>
        </row>
        <row r="98">
          <cell r="B98">
            <v>0</v>
          </cell>
        </row>
        <row r="99">
          <cell r="B99">
            <v>0</v>
          </cell>
        </row>
        <row r="100">
          <cell r="B100">
            <v>0</v>
          </cell>
        </row>
        <row r="101">
          <cell r="B101">
            <v>0</v>
          </cell>
        </row>
        <row r="102">
          <cell r="B102">
            <v>0</v>
          </cell>
        </row>
        <row r="103">
          <cell r="B103">
            <v>257356055.5046818</v>
          </cell>
        </row>
        <row r="104">
          <cell r="B104">
            <v>10956230.60061463</v>
          </cell>
        </row>
        <row r="105">
          <cell r="B105">
            <v>6815774.8098899983</v>
          </cell>
        </row>
        <row r="106">
          <cell r="B106">
            <v>1572987.0778110204</v>
          </cell>
        </row>
        <row r="107">
          <cell r="B107">
            <v>2568246.6365167629</v>
          </cell>
        </row>
        <row r="108">
          <cell r="B108">
            <v>5596528.1434627166</v>
          </cell>
        </row>
        <row r="109">
          <cell r="B109">
            <v>2025.8255054487331</v>
          </cell>
        </row>
        <row r="110">
          <cell r="B110">
            <v>288.71923967592807</v>
          </cell>
        </row>
        <row r="111">
          <cell r="B111">
            <v>142.13870260968767</v>
          </cell>
        </row>
        <row r="112">
          <cell r="B112">
            <v>14.694237152279317</v>
          </cell>
        </row>
        <row r="113">
          <cell r="B113">
            <v>17.287337826210962</v>
          </cell>
        </row>
        <row r="114">
          <cell r="B114">
            <v>21.909172282763699</v>
          </cell>
        </row>
        <row r="115">
          <cell r="B115">
            <v>11999970</v>
          </cell>
        </row>
        <row r="116">
          <cell r="B116">
            <v>650000</v>
          </cell>
        </row>
        <row r="117">
          <cell r="B117">
            <v>650003.19999999995</v>
          </cell>
        </row>
        <row r="118">
          <cell r="B118">
            <v>200000.24</v>
          </cell>
        </row>
        <row r="119">
          <cell r="B119">
            <v>300000</v>
          </cell>
        </row>
        <row r="120">
          <cell r="B120">
            <v>1000000</v>
          </cell>
        </row>
        <row r="121">
          <cell r="B121">
            <v>23162044.995421361</v>
          </cell>
        </row>
        <row r="122">
          <cell r="B122">
            <v>755979.91144240927</v>
          </cell>
        </row>
        <row r="123">
          <cell r="B123">
            <v>627051.28250987979</v>
          </cell>
        </row>
        <row r="124">
          <cell r="B124">
            <v>0</v>
          </cell>
        </row>
        <row r="125">
          <cell r="B125">
            <v>0</v>
          </cell>
        </row>
        <row r="126">
          <cell r="B126">
            <v>321800.36824910622</v>
          </cell>
        </row>
        <row r="127">
          <cell r="B127">
            <v>56205</v>
          </cell>
        </row>
        <row r="128">
          <cell r="B128">
            <v>15525</v>
          </cell>
        </row>
        <row r="129">
          <cell r="B129">
            <v>14533</v>
          </cell>
        </row>
        <row r="130">
          <cell r="B130">
            <v>53616</v>
          </cell>
        </row>
        <row r="131">
          <cell r="B131">
            <v>61487</v>
          </cell>
        </row>
        <row r="132">
          <cell r="B132">
            <v>142698</v>
          </cell>
        </row>
        <row r="133">
          <cell r="B133">
            <v>56205</v>
          </cell>
        </row>
        <row r="134">
          <cell r="B134">
            <v>15525</v>
          </cell>
        </row>
        <row r="135">
          <cell r="B135">
            <v>14533</v>
          </cell>
        </row>
        <row r="136">
          <cell r="B136">
            <v>53616</v>
          </cell>
        </row>
        <row r="137">
          <cell r="B137">
            <v>61487</v>
          </cell>
        </row>
        <row r="138">
          <cell r="B138">
            <v>142698</v>
          </cell>
        </row>
        <row r="139">
          <cell r="B139">
            <v>0</v>
          </cell>
        </row>
        <row r="140">
          <cell r="B140">
            <v>0</v>
          </cell>
        </row>
        <row r="141">
          <cell r="B141">
            <v>0</v>
          </cell>
        </row>
        <row r="142">
          <cell r="B142">
            <v>0</v>
          </cell>
        </row>
        <row r="143">
          <cell r="B143">
            <v>0</v>
          </cell>
        </row>
        <row r="144">
          <cell r="B144">
            <v>0</v>
          </cell>
        </row>
        <row r="145">
          <cell r="B145">
            <v>359775389.65398431</v>
          </cell>
        </row>
        <row r="146">
          <cell r="B146">
            <v>7416232.0561299557</v>
          </cell>
        </row>
        <row r="147">
          <cell r="B147">
            <v>7289475.3942237338</v>
          </cell>
        </row>
        <row r="148">
          <cell r="B148">
            <v>2202645.2831720365</v>
          </cell>
        </row>
        <row r="149">
          <cell r="B149">
            <v>3524652.061335362</v>
          </cell>
        </row>
        <row r="150">
          <cell r="B150">
            <v>7948188.1349346694</v>
          </cell>
        </row>
        <row r="151">
          <cell r="B151">
            <v>2567.0644710391439</v>
          </cell>
        </row>
        <row r="152">
          <cell r="B152">
            <v>378.59820137232072</v>
          </cell>
        </row>
        <row r="153">
          <cell r="B153">
            <v>182.54680682945025</v>
          </cell>
        </row>
        <row r="154">
          <cell r="B154">
            <v>20.007598225629089</v>
          </cell>
        </row>
        <row r="155">
          <cell r="B155">
            <v>23.53835085368128</v>
          </cell>
        </row>
        <row r="156">
          <cell r="B156">
            <v>29.122938567101595</v>
          </cell>
        </row>
        <row r="157">
          <cell r="B157">
            <v>17000010</v>
          </cell>
        </row>
        <row r="158">
          <cell r="B158">
            <v>600002</v>
          </cell>
        </row>
        <row r="159">
          <cell r="B159">
            <v>600000</v>
          </cell>
        </row>
        <row r="160">
          <cell r="B160">
            <v>280000.2</v>
          </cell>
        </row>
        <row r="161">
          <cell r="B161">
            <v>400000</v>
          </cell>
        </row>
        <row r="162">
          <cell r="B162">
            <v>1200000</v>
          </cell>
        </row>
        <row r="163">
          <cell r="B163">
            <v>0</v>
          </cell>
        </row>
        <row r="164">
          <cell r="B164">
            <v>511720.01187296683</v>
          </cell>
        </row>
        <row r="165">
          <cell r="B165">
            <v>670631.73626858345</v>
          </cell>
        </row>
        <row r="166">
          <cell r="B166">
            <v>253304.20756478421</v>
          </cell>
        </row>
        <row r="167">
          <cell r="B167">
            <v>405334.98705356661</v>
          </cell>
        </row>
        <row r="168">
          <cell r="B168">
            <v>457020.81775874353</v>
          </cell>
        </row>
        <row r="169">
          <cell r="B169">
            <v>5</v>
          </cell>
        </row>
        <row r="170">
          <cell r="B170">
            <v>1</v>
          </cell>
        </row>
        <row r="171">
          <cell r="B171">
            <v>357607</v>
          </cell>
        </row>
        <row r="172">
          <cell r="B172">
            <v>1133926.5</v>
          </cell>
        </row>
        <row r="173">
          <cell r="B173">
            <v>4636103.9400000004</v>
          </cell>
        </row>
        <row r="174">
          <cell r="B174">
            <v>357607</v>
          </cell>
        </row>
        <row r="175">
          <cell r="B175">
            <v>1133926.5</v>
          </cell>
        </row>
        <row r="176">
          <cell r="B176">
            <v>4636103.9400000004</v>
          </cell>
        </row>
        <row r="177">
          <cell r="B177">
            <v>353137</v>
          </cell>
        </row>
        <row r="178">
          <cell r="B178">
            <v>1128073.7714062501</v>
          </cell>
        </row>
        <row r="179">
          <cell r="B179">
            <v>4584906.51</v>
          </cell>
        </row>
        <row r="180">
          <cell r="B180">
            <v>359308</v>
          </cell>
        </row>
        <row r="181">
          <cell r="B181">
            <v>213115789.00000003</v>
          </cell>
        </row>
        <row r="182">
          <cell r="B182">
            <v>660068854.50000012</v>
          </cell>
        </row>
        <row r="183">
          <cell r="B183">
            <v>359308</v>
          </cell>
        </row>
        <row r="184">
          <cell r="B184">
            <v>213115789.00000003</v>
          </cell>
        </row>
        <row r="185">
          <cell r="B185">
            <v>660068854.50000012</v>
          </cell>
        </row>
        <row r="186">
          <cell r="B186">
            <v>354816</v>
          </cell>
        </row>
        <row r="187">
          <cell r="B187">
            <v>210332610.48333335</v>
          </cell>
        </row>
        <row r="188">
          <cell r="B188">
            <v>643759269.50000012</v>
          </cell>
        </row>
        <row r="189">
          <cell r="B189">
            <v>0</v>
          </cell>
        </row>
        <row r="190">
          <cell r="B190">
            <v>0</v>
          </cell>
        </row>
        <row r="191">
          <cell r="B191">
            <v>0</v>
          </cell>
        </row>
        <row r="192">
          <cell r="B192">
            <v>52647</v>
          </cell>
        </row>
        <row r="193">
          <cell r="B193">
            <v>849465.6</v>
          </cell>
        </row>
        <row r="194">
          <cell r="B194">
            <v>16.135116035200653</v>
          </cell>
        </row>
        <row r="195">
          <cell r="B195">
            <v>0</v>
          </cell>
        </row>
        <row r="196">
          <cell r="B196">
            <v>0</v>
          </cell>
        </row>
        <row r="197">
          <cell r="B197">
            <v>0</v>
          </cell>
        </row>
        <row r="198">
          <cell r="B198">
            <v>0</v>
          </cell>
        </row>
        <row r="199">
          <cell r="B199">
            <v>0</v>
          </cell>
        </row>
        <row r="200">
          <cell r="B200">
            <v>0</v>
          </cell>
        </row>
        <row r="201">
          <cell r="B201">
            <v>52400</v>
          </cell>
        </row>
        <row r="202">
          <cell r="B202">
            <v>127341630</v>
          </cell>
        </row>
        <row r="203">
          <cell r="B203">
            <v>2430.1842527859112</v>
          </cell>
        </row>
        <row r="204">
          <cell r="B204">
            <v>0</v>
          </cell>
        </row>
        <row r="205">
          <cell r="B205">
            <v>0</v>
          </cell>
        </row>
        <row r="206">
          <cell r="B206">
            <v>0</v>
          </cell>
        </row>
        <row r="207">
          <cell r="B207">
            <v>193177</v>
          </cell>
        </row>
        <row r="208">
          <cell r="B208">
            <v>360597</v>
          </cell>
        </row>
        <row r="209">
          <cell r="B209">
            <v>0</v>
          </cell>
        </row>
        <row r="210">
          <cell r="B210">
            <v>0</v>
          </cell>
        </row>
        <row r="211">
          <cell r="B211">
            <v>732899.4</v>
          </cell>
        </row>
        <row r="212">
          <cell r="B212">
            <v>1223456</v>
          </cell>
        </row>
        <row r="213">
          <cell r="B213">
            <v>37187467.941492379</v>
          </cell>
        </row>
        <row r="214">
          <cell r="B214">
            <v>335860</v>
          </cell>
        </row>
        <row r="215">
          <cell r="B215">
            <v>0</v>
          </cell>
        </row>
        <row r="216">
          <cell r="B216">
            <v>37523327.941492379</v>
          </cell>
        </row>
        <row r="217">
          <cell r="B217">
            <v>16223819</v>
          </cell>
        </row>
        <row r="218">
          <cell r="B218">
            <v>1286673.3999999999</v>
          </cell>
        </row>
        <row r="219">
          <cell r="B219">
            <v>4394572</v>
          </cell>
        </row>
        <row r="220">
          <cell r="B220">
            <v>205047</v>
          </cell>
        </row>
        <row r="221">
          <cell r="B221">
            <v>3500000</v>
          </cell>
        </row>
        <row r="222">
          <cell r="B222">
            <v>1352785</v>
          </cell>
        </row>
        <row r="223">
          <cell r="B223">
            <v>219566</v>
          </cell>
        </row>
        <row r="224">
          <cell r="B224">
            <v>0</v>
          </cell>
        </row>
        <row r="225">
          <cell r="B225">
            <v>0</v>
          </cell>
        </row>
        <row r="226">
          <cell r="B226">
            <v>2800000</v>
          </cell>
        </row>
        <row r="227">
          <cell r="B227">
            <v>160000</v>
          </cell>
        </row>
        <row r="228">
          <cell r="B228">
            <v>0</v>
          </cell>
        </row>
        <row r="229">
          <cell r="B229">
            <v>263752</v>
          </cell>
        </row>
        <row r="230">
          <cell r="B230">
            <v>2215630.513325463</v>
          </cell>
        </row>
        <row r="231">
          <cell r="B231">
            <v>32621844.913325462</v>
          </cell>
        </row>
        <row r="232">
          <cell r="B232">
            <v>4901483.0281669162</v>
          </cell>
        </row>
        <row r="233">
          <cell r="B233">
            <v>1666504</v>
          </cell>
        </row>
        <row r="234">
          <cell r="B234">
            <v>3234979.0281669162</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46704615</v>
          </cell>
        </row>
        <row r="244">
          <cell r="B244">
            <v>9752234</v>
          </cell>
        </row>
        <row r="245">
          <cell r="B245">
            <v>55000</v>
          </cell>
        </row>
        <row r="246">
          <cell r="B246">
            <v>0</v>
          </cell>
        </row>
        <row r="247">
          <cell r="B247">
            <v>5.4</v>
          </cell>
        </row>
        <row r="248">
          <cell r="B248">
            <v>5.4</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15.833371757813612</v>
          </cell>
        </row>
        <row r="261">
          <cell r="B261">
            <v>20.385918952643411</v>
          </cell>
        </row>
        <row r="262">
          <cell r="B262">
            <v>90</v>
          </cell>
        </row>
        <row r="263">
          <cell r="B263">
            <v>89</v>
          </cell>
        </row>
        <row r="264">
          <cell r="B264">
            <v>353137</v>
          </cell>
        </row>
        <row r="265">
          <cell r="B265">
            <v>354816</v>
          </cell>
        </row>
        <row r="266">
          <cell r="B266">
            <v>5</v>
          </cell>
        </row>
        <row r="267">
          <cell r="B267">
            <v>1</v>
          </cell>
        </row>
        <row r="268">
          <cell r="B268">
            <v>1271293.2</v>
          </cell>
        </row>
        <row r="269">
          <cell r="B269">
            <v>1330560</v>
          </cell>
        </row>
        <row r="270">
          <cell r="B270">
            <v>3293531.9039695673</v>
          </cell>
        </row>
        <row r="271">
          <cell r="B271">
            <v>0.87918580977379224</v>
          </cell>
        </row>
        <row r="272">
          <cell r="B272">
            <v>0.83081293893742436</v>
          </cell>
        </row>
        <row r="273">
          <cell r="B273">
            <v>0.8853921554166152</v>
          </cell>
        </row>
        <row r="274">
          <cell r="B274">
            <v>0.71922172093280168</v>
          </cell>
        </row>
        <row r="275">
          <cell r="B275">
            <v>0.89223711767454761</v>
          </cell>
        </row>
        <row r="276">
          <cell r="B276">
            <v>0.72256175105864828</v>
          </cell>
        </row>
        <row r="277">
          <cell r="B277">
            <v>4664647.0281669162</v>
          </cell>
        </row>
        <row r="278">
          <cell r="B278">
            <v>1.5823866891905163</v>
          </cell>
        </row>
        <row r="279">
          <cell r="B279">
            <v>0.61276132494569846</v>
          </cell>
        </row>
        <row r="280">
          <cell r="B280">
            <v>0.3872386750543016</v>
          </cell>
        </row>
        <row r="281">
          <cell r="B281">
            <v>7.0223999999999995E-2</v>
          </cell>
        </row>
        <row r="282">
          <cell r="B282">
            <v>0.12373580033785775</v>
          </cell>
        </row>
        <row r="283">
          <cell r="B283">
            <v>36952381</v>
          </cell>
        </row>
        <row r="284">
          <cell r="B284">
            <v>23352307.784453947</v>
          </cell>
        </row>
        <row r="285">
          <cell r="B285">
            <v>1371115.1241973487</v>
          </cell>
        </row>
        <row r="286">
          <cell r="B286">
            <v>2000000</v>
          </cell>
        </row>
        <row r="287">
          <cell r="B287">
            <v>0</v>
          </cell>
        </row>
        <row r="288">
          <cell r="B288">
            <v>0</v>
          </cell>
        </row>
        <row r="289">
          <cell r="B289">
            <v>3293531.9039695673</v>
          </cell>
        </row>
        <row r="290">
          <cell r="B290">
            <v>9.0945838662602363E-2</v>
          </cell>
        </row>
        <row r="291">
          <cell r="B291">
            <v>0.30940526331806056</v>
          </cell>
        </row>
      </sheetData>
      <sheetData sheetId="44">
        <row r="3">
          <cell r="B3">
            <v>333557</v>
          </cell>
          <cell r="C3">
            <v>140160</v>
          </cell>
          <cell r="D3">
            <v>105336</v>
          </cell>
          <cell r="E3">
            <v>237164</v>
          </cell>
          <cell r="F3">
            <v>262094</v>
          </cell>
          <cell r="G3">
            <v>674693</v>
          </cell>
          <cell r="H3">
            <v>1753004</v>
          </cell>
        </row>
        <row r="4">
          <cell r="B4">
            <v>333557</v>
          </cell>
          <cell r="C4">
            <v>140160</v>
          </cell>
          <cell r="D4">
            <v>105336</v>
          </cell>
          <cell r="E4">
            <v>237164</v>
          </cell>
          <cell r="F4">
            <v>262094</v>
          </cell>
          <cell r="G4">
            <v>674693</v>
          </cell>
          <cell r="H4">
            <v>1753004</v>
          </cell>
        </row>
        <row r="5">
          <cell r="B5">
            <v>0</v>
          </cell>
          <cell r="C5">
            <v>0</v>
          </cell>
          <cell r="D5">
            <v>0</v>
          </cell>
          <cell r="E5">
            <v>0</v>
          </cell>
          <cell r="F5">
            <v>262094</v>
          </cell>
          <cell r="G5">
            <v>0</v>
          </cell>
        </row>
        <row r="6">
          <cell r="B6">
            <v>333557</v>
          </cell>
          <cell r="C6">
            <v>140160</v>
          </cell>
          <cell r="D6">
            <v>105336</v>
          </cell>
          <cell r="E6">
            <v>237164</v>
          </cell>
          <cell r="F6">
            <v>0</v>
          </cell>
          <cell r="G6">
            <v>674693</v>
          </cell>
        </row>
        <row r="7">
          <cell r="B7">
            <v>0</v>
          </cell>
          <cell r="C7">
            <v>0</v>
          </cell>
          <cell r="D7">
            <v>0</v>
          </cell>
          <cell r="E7">
            <v>0</v>
          </cell>
          <cell r="F7">
            <v>1490910</v>
          </cell>
          <cell r="G7">
            <v>0</v>
          </cell>
        </row>
        <row r="8">
          <cell r="B8">
            <v>286583</v>
          </cell>
          <cell r="C8">
            <v>85904</v>
          </cell>
          <cell r="D8">
            <v>80738</v>
          </cell>
          <cell r="E8">
            <v>240676</v>
          </cell>
          <cell r="F8">
            <v>295474</v>
          </cell>
          <cell r="G8">
            <v>749436</v>
          </cell>
          <cell r="H8">
            <v>1738811</v>
          </cell>
        </row>
        <row r="9">
          <cell r="B9">
            <v>286583</v>
          </cell>
          <cell r="C9">
            <v>85904</v>
          </cell>
          <cell r="D9">
            <v>80738</v>
          </cell>
          <cell r="E9">
            <v>240676</v>
          </cell>
          <cell r="F9">
            <v>295474</v>
          </cell>
          <cell r="G9">
            <v>749436</v>
          </cell>
          <cell r="H9">
            <v>1738811</v>
          </cell>
        </row>
        <row r="10">
          <cell r="B10">
            <v>286583</v>
          </cell>
          <cell r="C10">
            <v>0</v>
          </cell>
          <cell r="D10">
            <v>0</v>
          </cell>
          <cell r="E10">
            <v>0</v>
          </cell>
          <cell r="F10">
            <v>0</v>
          </cell>
          <cell r="G10">
            <v>0</v>
          </cell>
        </row>
        <row r="11">
          <cell r="B11">
            <v>0</v>
          </cell>
          <cell r="C11">
            <v>85904</v>
          </cell>
          <cell r="D11">
            <v>80738</v>
          </cell>
          <cell r="E11">
            <v>240676</v>
          </cell>
          <cell r="F11">
            <v>295474</v>
          </cell>
          <cell r="G11">
            <v>749436</v>
          </cell>
        </row>
        <row r="12">
          <cell r="B12">
            <v>1452228</v>
          </cell>
          <cell r="C12">
            <v>0</v>
          </cell>
          <cell r="D12">
            <v>0</v>
          </cell>
          <cell r="E12">
            <v>0</v>
          </cell>
          <cell r="F12">
            <v>0</v>
          </cell>
          <cell r="G12">
            <v>0</v>
          </cell>
        </row>
        <row r="13">
          <cell r="B13">
            <v>4164.0679487522129</v>
          </cell>
          <cell r="C13">
            <v>402.21110868629324</v>
          </cell>
          <cell r="D13">
            <v>331.23267774165322</v>
          </cell>
          <cell r="E13">
            <v>31.230509615641594</v>
          </cell>
          <cell r="F13">
            <v>48.265333042355202</v>
          </cell>
          <cell r="G13">
            <v>43.533437646045854</v>
          </cell>
        </row>
        <row r="14">
          <cell r="B14">
            <v>3874.4042337000001</v>
          </cell>
          <cell r="C14">
            <v>374.23222711875007</v>
          </cell>
          <cell r="D14">
            <v>308.19124586250001</v>
          </cell>
          <cell r="E14">
            <v>29.058031752750001</v>
          </cell>
          <cell r="F14">
            <v>44.90786725425</v>
          </cell>
          <cell r="G14">
            <v>40.505135170500004</v>
          </cell>
        </row>
        <row r="15">
          <cell r="B15">
            <v>4164.0679487522129</v>
          </cell>
          <cell r="C15">
            <v>402.21110868629324</v>
          </cell>
          <cell r="D15">
            <v>331.23267774165322</v>
          </cell>
          <cell r="E15">
            <v>31.230509615641594</v>
          </cell>
          <cell r="F15">
            <v>48.265333042355202</v>
          </cell>
          <cell r="G15">
            <v>43.533437646045854</v>
          </cell>
        </row>
        <row r="16">
          <cell r="B16">
            <v>3874.4042337000001</v>
          </cell>
          <cell r="C16">
            <v>374.23222711875007</v>
          </cell>
          <cell r="D16">
            <v>308.19124586250001</v>
          </cell>
          <cell r="E16">
            <v>29.058031752750001</v>
          </cell>
          <cell r="F16">
            <v>44.90786725425</v>
          </cell>
          <cell r="G16">
            <v>40.505135170500004</v>
          </cell>
        </row>
        <row r="17">
          <cell r="B17">
            <v>4164.0679487522129</v>
          </cell>
          <cell r="C17">
            <v>402.21110868629324</v>
          </cell>
          <cell r="D17">
            <v>331.23267774165322</v>
          </cell>
          <cell r="E17">
            <v>31.230509615641594</v>
          </cell>
          <cell r="F17">
            <v>48.265333042355202</v>
          </cell>
          <cell r="G17">
            <v>43.533437646045854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6401.1278294455005</v>
          </cell>
          <cell r="C23">
            <v>477.69610667503747</v>
          </cell>
          <cell r="D23">
            <v>501.5809120087892</v>
          </cell>
          <cell r="E23">
            <v>41.081865174053199</v>
          </cell>
          <cell r="F23">
            <v>57.323532801004475</v>
          </cell>
          <cell r="G23">
            <v>55.699366038309364</v>
          </cell>
        </row>
        <row r="24">
          <cell r="B24">
            <v>6285.5966249999983</v>
          </cell>
          <cell r="C24">
            <v>469.07437499999997</v>
          </cell>
          <cell r="D24">
            <v>492.52809374999993</v>
          </cell>
          <cell r="E24">
            <v>40.340396249999998</v>
          </cell>
          <cell r="F24">
            <v>56.288924999999992</v>
          </cell>
          <cell r="G24">
            <v>51.598181250000003</v>
          </cell>
        </row>
        <row r="25">
          <cell r="B25">
            <v>6401.1278294455005</v>
          </cell>
          <cell r="C25">
            <v>477.69610667503747</v>
          </cell>
          <cell r="D25">
            <v>501.5809120087892</v>
          </cell>
          <cell r="E25">
            <v>41.081865174053199</v>
          </cell>
          <cell r="F25">
            <v>57.323532801004475</v>
          </cell>
          <cell r="G25">
            <v>55.699366038309364</v>
          </cell>
        </row>
        <row r="26">
          <cell r="B26">
            <v>6285.5966249999983</v>
          </cell>
          <cell r="C26">
            <v>469.07437499999997</v>
          </cell>
          <cell r="D26">
            <v>492.52809374999993</v>
          </cell>
          <cell r="E26">
            <v>40.340396249999998</v>
          </cell>
          <cell r="F26">
            <v>56.288924999999992</v>
          </cell>
          <cell r="G26">
            <v>51.598181250000003</v>
          </cell>
        </row>
        <row r="27">
          <cell r="B27">
            <v>6401.1278294455005</v>
          </cell>
          <cell r="C27">
            <v>477.69610667503747</v>
          </cell>
          <cell r="D27">
            <v>501.5809120087892</v>
          </cell>
          <cell r="E27">
            <v>41.081865174053199</v>
          </cell>
          <cell r="F27">
            <v>57.323532801004475</v>
          </cell>
          <cell r="G27">
            <v>55.699366038309364</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63999990</v>
          </cell>
          <cell r="C33">
            <v>3150025.2</v>
          </cell>
          <cell r="D33">
            <v>3150006.3</v>
          </cell>
          <cell r="E33">
            <v>899999.61</v>
          </cell>
          <cell r="F33">
            <v>1400000.87</v>
          </cell>
          <cell r="G33">
            <v>5000000</v>
          </cell>
          <cell r="H33">
            <v>9570736</v>
          </cell>
        </row>
        <row r="34">
          <cell r="B34">
            <v>85000050</v>
          </cell>
          <cell r="C34">
            <v>3400027.2</v>
          </cell>
          <cell r="D34">
            <v>3399996.6</v>
          </cell>
          <cell r="E34">
            <v>1239998.48</v>
          </cell>
          <cell r="F34">
            <v>1899999.77</v>
          </cell>
          <cell r="G34">
            <v>6000000</v>
          </cell>
          <cell r="H34">
            <v>12003502</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13</v>
          </cell>
          <cell r="D47">
            <v>6.4</v>
          </cell>
          <cell r="E47">
            <v>0.68</v>
          </cell>
          <cell r="F47">
            <v>0.8</v>
          </cell>
          <cell r="G47">
            <v>1</v>
          </cell>
        </row>
        <row r="48">
          <cell r="B48">
            <v>89</v>
          </cell>
          <cell r="C48">
            <v>12.5</v>
          </cell>
          <cell r="D48">
            <v>6.1</v>
          </cell>
          <cell r="E48">
            <v>0.69</v>
          </cell>
          <cell r="F48">
            <v>0.82</v>
          </cell>
          <cell r="G48">
            <v>1</v>
          </cell>
        </row>
        <row r="49">
          <cell r="B49">
            <v>90</v>
          </cell>
          <cell r="C49">
            <v>12.9</v>
          </cell>
          <cell r="D49">
            <v>6.3</v>
          </cell>
          <cell r="E49">
            <v>0.67</v>
          </cell>
          <cell r="F49">
            <v>0.79</v>
          </cell>
          <cell r="G49">
            <v>1</v>
          </cell>
        </row>
        <row r="50">
          <cell r="B50">
            <v>89</v>
          </cell>
          <cell r="C50">
            <v>13.1</v>
          </cell>
          <cell r="D50">
            <v>6.3</v>
          </cell>
          <cell r="E50">
            <v>0.67</v>
          </cell>
          <cell r="F50">
            <v>0.8</v>
          </cell>
          <cell r="G50">
            <v>1</v>
          </cell>
        </row>
        <row r="51">
          <cell r="B51">
            <v>6.404444444444457</v>
          </cell>
          <cell r="C51">
            <v>9.2682170542635731</v>
          </cell>
          <cell r="D51">
            <v>7.6000000000000068</v>
          </cell>
          <cell r="E51">
            <v>7.6000000000000068</v>
          </cell>
          <cell r="F51">
            <v>8.962025316455712</v>
          </cell>
          <cell r="G51">
            <v>7.6</v>
          </cell>
        </row>
        <row r="52">
          <cell r="B52">
            <v>19424684.199351534</v>
          </cell>
          <cell r="C52">
            <v>11091690.54322435</v>
          </cell>
          <cell r="D52">
            <v>19521867.462369993</v>
          </cell>
          <cell r="E52">
            <v>26230045.511615336</v>
          </cell>
          <cell r="F52">
            <v>17462954.169364914</v>
          </cell>
          <cell r="G52">
            <v>0</v>
          </cell>
          <cell r="H52">
            <v>0</v>
          </cell>
          <cell r="I52">
            <v>0</v>
          </cell>
          <cell r="J52">
            <v>0</v>
          </cell>
          <cell r="K52">
            <v>0</v>
          </cell>
        </row>
        <row r="53">
          <cell r="B53">
            <v>30967321</v>
          </cell>
          <cell r="C53">
            <v>31603204</v>
          </cell>
          <cell r="D53">
            <v>30989198</v>
          </cell>
          <cell r="E53">
            <v>31171260</v>
          </cell>
          <cell r="F53">
            <v>30967780</v>
          </cell>
          <cell r="G53">
            <v>0</v>
          </cell>
          <cell r="H53">
            <v>0</v>
          </cell>
          <cell r="I53">
            <v>0</v>
          </cell>
          <cell r="J53">
            <v>0</v>
          </cell>
          <cell r="K53">
            <v>0</v>
          </cell>
        </row>
        <row r="54">
          <cell r="B54">
            <v>1335373</v>
          </cell>
          <cell r="C54">
            <v>834034</v>
          </cell>
          <cell r="D54">
            <v>1298190</v>
          </cell>
          <cell r="E54">
            <v>778819</v>
          </cell>
          <cell r="F54">
            <v>1618114</v>
          </cell>
          <cell r="G54">
            <v>0</v>
          </cell>
          <cell r="H54">
            <v>0</v>
          </cell>
          <cell r="I54">
            <v>0</v>
          </cell>
          <cell r="J54">
            <v>0</v>
          </cell>
          <cell r="K54">
            <v>0</v>
          </cell>
        </row>
        <row r="55">
          <cell r="B55">
            <v>1924826</v>
          </cell>
          <cell r="C55">
            <v>4873292</v>
          </cell>
          <cell r="D55">
            <v>1926060</v>
          </cell>
          <cell r="E55">
            <v>3168796</v>
          </cell>
          <cell r="F55">
            <v>1841889</v>
          </cell>
          <cell r="G55">
            <v>0</v>
          </cell>
          <cell r="H55">
            <v>0</v>
          </cell>
          <cell r="I55">
            <v>0</v>
          </cell>
          <cell r="J55">
            <v>0</v>
          </cell>
          <cell r="K55">
            <v>0</v>
          </cell>
        </row>
        <row r="56">
          <cell r="B56">
            <v>3260199</v>
          </cell>
          <cell r="C56">
            <v>5707326</v>
          </cell>
          <cell r="D56">
            <v>3224250</v>
          </cell>
          <cell r="E56">
            <v>3947615</v>
          </cell>
          <cell r="F56">
            <v>3460003</v>
          </cell>
          <cell r="G56">
            <v>0</v>
          </cell>
          <cell r="H56">
            <v>0</v>
          </cell>
          <cell r="I56">
            <v>0</v>
          </cell>
          <cell r="J56">
            <v>0</v>
          </cell>
          <cell r="K56">
            <v>0</v>
          </cell>
        </row>
        <row r="57">
          <cell r="B57">
            <v>3723400</v>
          </cell>
          <cell r="C57">
            <v>3773334</v>
          </cell>
          <cell r="D57">
            <v>3742574</v>
          </cell>
          <cell r="E57">
            <v>3798224</v>
          </cell>
          <cell r="F57">
            <v>3763724</v>
          </cell>
          <cell r="G57">
            <v>120849</v>
          </cell>
          <cell r="H57">
            <v>120849</v>
          </cell>
          <cell r="I57">
            <v>120849</v>
          </cell>
          <cell r="J57">
            <v>120849</v>
          </cell>
          <cell r="K57">
            <v>120849</v>
          </cell>
        </row>
        <row r="58">
          <cell r="B58">
            <v>8369343</v>
          </cell>
          <cell r="C58">
            <v>8926018</v>
          </cell>
          <cell r="D58">
            <v>8369343</v>
          </cell>
          <cell r="E58">
            <v>8926018</v>
          </cell>
          <cell r="F58">
            <v>8369343</v>
          </cell>
          <cell r="G58">
            <v>3193688</v>
          </cell>
          <cell r="H58">
            <v>2171708</v>
          </cell>
          <cell r="I58">
            <v>2043961</v>
          </cell>
          <cell r="J58">
            <v>2810443</v>
          </cell>
          <cell r="K58">
            <v>3065937</v>
          </cell>
        </row>
        <row r="59">
          <cell r="B59">
            <v>8759527</v>
          </cell>
          <cell r="C59">
            <v>8181748</v>
          </cell>
          <cell r="D59">
            <v>8759527</v>
          </cell>
          <cell r="E59">
            <v>8181748</v>
          </cell>
          <cell r="F59">
            <v>8759527</v>
          </cell>
          <cell r="G59">
            <v>2554949</v>
          </cell>
          <cell r="H59">
            <v>3065937</v>
          </cell>
          <cell r="I59">
            <v>2810443</v>
          </cell>
          <cell r="J59">
            <v>2043961</v>
          </cell>
          <cell r="K59">
            <v>2171708</v>
          </cell>
        </row>
        <row r="60">
          <cell r="B60">
            <v>17128870</v>
          </cell>
          <cell r="C60">
            <v>17107766</v>
          </cell>
          <cell r="D60">
            <v>17128870</v>
          </cell>
          <cell r="E60">
            <v>17107766</v>
          </cell>
          <cell r="F60">
            <v>17128870</v>
          </cell>
          <cell r="G60">
            <v>5748637</v>
          </cell>
          <cell r="H60">
            <v>5237645</v>
          </cell>
          <cell r="I60">
            <v>4854404</v>
          </cell>
          <cell r="J60">
            <v>4854404</v>
          </cell>
          <cell r="K60">
            <v>5237645</v>
          </cell>
        </row>
        <row r="61">
          <cell r="B61">
            <v>74504474.199351534</v>
          </cell>
          <cell r="C61">
            <v>69283320.54322435</v>
          </cell>
          <cell r="D61">
            <v>74606759.462369993</v>
          </cell>
          <cell r="E61">
            <v>82254910.511615336</v>
          </cell>
          <cell r="F61">
            <v>72783331.169364914</v>
          </cell>
          <cell r="G61">
            <v>0</v>
          </cell>
          <cell r="H61">
            <v>0</v>
          </cell>
          <cell r="I61">
            <v>0</v>
          </cell>
          <cell r="J61">
            <v>0</v>
          </cell>
          <cell r="K61">
            <v>0</v>
          </cell>
        </row>
        <row r="62">
          <cell r="B62">
            <v>8366206.5135372719</v>
          </cell>
          <cell r="C62">
            <v>8074820.5543952184</v>
          </cell>
          <cell r="D62">
            <v>8369116.1989099868</v>
          </cell>
          <cell r="E62">
            <v>8075554.5728199724</v>
          </cell>
          <cell r="F62">
            <v>8365532.9393459922</v>
          </cell>
          <cell r="G62">
            <v>0</v>
          </cell>
          <cell r="H62">
            <v>0</v>
          </cell>
          <cell r="I62">
            <v>0</v>
          </cell>
          <cell r="J62">
            <v>0</v>
          </cell>
          <cell r="K62">
            <v>0</v>
          </cell>
        </row>
        <row r="63">
          <cell r="B63">
            <v>3429112</v>
          </cell>
          <cell r="C63">
            <v>2182499</v>
          </cell>
          <cell r="D63">
            <v>3224250</v>
          </cell>
          <cell r="E63">
            <v>2629436</v>
          </cell>
          <cell r="F63">
            <v>3230653</v>
          </cell>
          <cell r="G63">
            <v>-3539646</v>
          </cell>
          <cell r="H63">
            <v>-3104484</v>
          </cell>
          <cell r="I63">
            <v>-2396480</v>
          </cell>
          <cell r="J63">
            <v>-2242371</v>
          </cell>
          <cell r="K63">
            <v>-2826155</v>
          </cell>
        </row>
        <row r="64">
          <cell r="B64">
            <v>37935314</v>
          </cell>
          <cell r="C64">
            <v>39059509</v>
          </cell>
          <cell r="D64">
            <v>41055234</v>
          </cell>
          <cell r="E64">
            <v>36335586</v>
          </cell>
          <cell r="F64">
            <v>39325462</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23773841.685814258</v>
          </cell>
          <cell r="C66">
            <v>18966491.988829132</v>
          </cell>
          <cell r="D66">
            <v>20958159.263460014</v>
          </cell>
          <cell r="E66">
            <v>34214333.938795365</v>
          </cell>
          <cell r="F66">
            <v>20861683.230018929</v>
          </cell>
          <cell r="G66">
            <v>13650487</v>
          </cell>
          <cell r="H66">
            <v>14495209</v>
          </cell>
          <cell r="I66">
            <v>15869566</v>
          </cell>
          <cell r="J66">
            <v>16169733</v>
          </cell>
          <cell r="K66">
            <v>15035494</v>
          </cell>
        </row>
        <row r="67">
          <cell r="B67">
            <v>74504474.199351534</v>
          </cell>
          <cell r="C67">
            <v>69283320.54322435</v>
          </cell>
          <cell r="D67">
            <v>74606759.462369993</v>
          </cell>
          <cell r="E67">
            <v>82254910.511615336</v>
          </cell>
          <cell r="F67">
            <v>72783331.169364914</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36801536.329470277</v>
          </cell>
          <cell r="C69">
            <v>37758400.210253656</v>
          </cell>
          <cell r="D69">
            <v>36826351.950224802</v>
          </cell>
          <cell r="E69">
            <v>37313656.3552192</v>
          </cell>
          <cell r="F69">
            <v>36802069.720658302</v>
          </cell>
          <cell r="G69">
            <v>0</v>
          </cell>
          <cell r="H69">
            <v>0</v>
          </cell>
          <cell r="I69">
            <v>0</v>
          </cell>
          <cell r="J69">
            <v>0</v>
          </cell>
          <cell r="K69">
            <v>0</v>
          </cell>
        </row>
        <row r="70">
          <cell r="B70">
            <v>3421533.9013603106</v>
          </cell>
          <cell r="C70">
            <v>2327907.2198820412</v>
          </cell>
          <cell r="D70">
            <v>3082281.0042129159</v>
          </cell>
          <cell r="E70">
            <v>2737748.1836271808</v>
          </cell>
          <cell r="F70">
            <v>3094224.9814645723</v>
          </cell>
          <cell r="G70">
            <v>-60061</v>
          </cell>
          <cell r="H70">
            <v>-55792</v>
          </cell>
          <cell r="I70">
            <v>-52590</v>
          </cell>
          <cell r="J70">
            <v>-52590</v>
          </cell>
          <cell r="K70">
            <v>-55792</v>
          </cell>
        </row>
        <row r="71">
          <cell r="B71">
            <v>1.0162899197654087</v>
          </cell>
          <cell r="C71">
            <v>0.97745902472228952</v>
          </cell>
          <cell r="D71">
            <v>1.0177409724463504</v>
          </cell>
          <cell r="E71">
            <v>0.97763780752565754</v>
          </cell>
          <cell r="F71">
            <v>1.0108722755402939</v>
          </cell>
          <cell r="G71">
            <v>0</v>
          </cell>
          <cell r="H71">
            <v>0</v>
          </cell>
          <cell r="I71">
            <v>0</v>
          </cell>
          <cell r="J71">
            <v>0</v>
          </cell>
          <cell r="K71">
            <v>0</v>
          </cell>
        </row>
        <row r="72">
          <cell r="B72">
            <v>0.96507583930304708</v>
          </cell>
          <cell r="C72">
            <v>1.0505147538358675</v>
          </cell>
          <cell r="D72">
            <v>0.9649681280829675</v>
          </cell>
          <cell r="E72">
            <v>1.0506392830829203</v>
          </cell>
          <cell r="F72">
            <v>0.96880199569519732</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55000</v>
          </cell>
        </row>
        <row r="80">
          <cell r="B80">
            <v>55000</v>
          </cell>
        </row>
        <row r="81">
          <cell r="B81">
            <v>0</v>
          </cell>
        </row>
        <row r="82">
          <cell r="B82">
            <v>0</v>
          </cell>
        </row>
        <row r="83">
          <cell r="B83">
            <v>0</v>
          </cell>
        </row>
        <row r="84">
          <cell r="B84">
            <v>0</v>
          </cell>
        </row>
        <row r="85">
          <cell r="B85">
            <v>62048</v>
          </cell>
        </row>
        <row r="86">
          <cell r="B86">
            <v>27059</v>
          </cell>
        </row>
        <row r="87">
          <cell r="B87">
            <v>20336</v>
          </cell>
        </row>
        <row r="88">
          <cell r="B88">
            <v>49697</v>
          </cell>
        </row>
        <row r="89">
          <cell r="B89">
            <v>52644</v>
          </cell>
        </row>
        <row r="90">
          <cell r="B90">
            <v>128771</v>
          </cell>
        </row>
        <row r="91">
          <cell r="B91">
            <v>62048</v>
          </cell>
        </row>
        <row r="92">
          <cell r="B92">
            <v>27059</v>
          </cell>
        </row>
        <row r="93">
          <cell r="B93">
            <v>20336</v>
          </cell>
        </row>
        <row r="94">
          <cell r="B94">
            <v>49697</v>
          </cell>
        </row>
        <row r="95">
          <cell r="B95">
            <v>52644</v>
          </cell>
        </row>
        <row r="96">
          <cell r="B96">
            <v>128771</v>
          </cell>
        </row>
        <row r="97">
          <cell r="B97">
            <v>0</v>
          </cell>
        </row>
        <row r="98">
          <cell r="B98">
            <v>0</v>
          </cell>
        </row>
        <row r="99">
          <cell r="B99">
            <v>0</v>
          </cell>
        </row>
        <row r="100">
          <cell r="B100">
            <v>0</v>
          </cell>
        </row>
        <row r="101">
          <cell r="B101">
            <v>0</v>
          </cell>
        </row>
        <row r="102">
          <cell r="B102">
            <v>0</v>
          </cell>
        </row>
        <row r="103">
          <cell r="B103">
            <v>258372088.08417732</v>
          </cell>
        </row>
        <row r="104">
          <cell r="B104">
            <v>10883430.389942408</v>
          </cell>
        </row>
        <row r="105">
          <cell r="B105">
            <v>6735947.7345542591</v>
          </cell>
        </row>
        <row r="106">
          <cell r="B106">
            <v>1552062.6363685403</v>
          </cell>
        </row>
        <row r="107">
          <cell r="B107">
            <v>2540880.192681747</v>
          </cell>
        </row>
        <row r="108">
          <cell r="B108">
            <v>5605844.2991189705</v>
          </cell>
        </row>
        <row r="109">
          <cell r="B109">
            <v>2049.3903196651172</v>
          </cell>
        </row>
        <row r="110">
          <cell r="B110">
            <v>289.87594581866682</v>
          </cell>
        </row>
        <row r="111">
          <cell r="B111">
            <v>141.5673223765582</v>
          </cell>
        </row>
        <row r="112">
          <cell r="B112">
            <v>14.653572379729207</v>
          </cell>
        </row>
        <row r="113">
          <cell r="B113">
            <v>17.278092805949363</v>
          </cell>
        </row>
        <row r="114">
          <cell r="B114">
            <v>22.171003551834634</v>
          </cell>
        </row>
        <row r="115">
          <cell r="B115">
            <v>11999970</v>
          </cell>
        </row>
        <row r="116">
          <cell r="B116">
            <v>650005.19999999995</v>
          </cell>
        </row>
        <row r="117">
          <cell r="B117">
            <v>650002.5</v>
          </cell>
        </row>
        <row r="118">
          <cell r="B118">
            <v>199999.69</v>
          </cell>
        </row>
        <row r="119">
          <cell r="B119">
            <v>300000.13</v>
          </cell>
        </row>
        <row r="120">
          <cell r="B120">
            <v>1000000</v>
          </cell>
        </row>
        <row r="121">
          <cell r="B121">
            <v>23253487.927575957</v>
          </cell>
        </row>
        <row r="122">
          <cell r="B122">
            <v>750956.69690602599</v>
          </cell>
        </row>
        <row r="123">
          <cell r="B123">
            <v>619707.19157899183</v>
          </cell>
        </row>
        <row r="124">
          <cell r="B124">
            <v>0</v>
          </cell>
        </row>
        <row r="125">
          <cell r="B125">
            <v>0</v>
          </cell>
        </row>
        <row r="126">
          <cell r="B126">
            <v>322336.04719934083</v>
          </cell>
        </row>
        <row r="127">
          <cell r="B127">
            <v>55015</v>
          </cell>
        </row>
        <row r="128">
          <cell r="B128">
            <v>15300</v>
          </cell>
        </row>
        <row r="129">
          <cell r="B129">
            <v>14380</v>
          </cell>
        </row>
        <row r="130">
          <cell r="B130">
            <v>51887</v>
          </cell>
        </row>
        <row r="131">
          <cell r="B131">
            <v>59437</v>
          </cell>
        </row>
        <row r="132">
          <cell r="B132">
            <v>139329</v>
          </cell>
        </row>
        <row r="133">
          <cell r="B133">
            <v>55015</v>
          </cell>
        </row>
        <row r="134">
          <cell r="B134">
            <v>15300</v>
          </cell>
        </row>
        <row r="135">
          <cell r="B135">
            <v>14380</v>
          </cell>
        </row>
        <row r="136">
          <cell r="B136">
            <v>51887</v>
          </cell>
        </row>
        <row r="137">
          <cell r="B137">
            <v>59437</v>
          </cell>
        </row>
        <row r="138">
          <cell r="B138">
            <v>139329</v>
          </cell>
        </row>
        <row r="139">
          <cell r="B139">
            <v>0</v>
          </cell>
        </row>
        <row r="140">
          <cell r="B140">
            <v>0</v>
          </cell>
        </row>
        <row r="141">
          <cell r="B141">
            <v>0</v>
          </cell>
        </row>
        <row r="142">
          <cell r="B142">
            <v>0</v>
          </cell>
        </row>
        <row r="143">
          <cell r="B143">
            <v>0</v>
          </cell>
        </row>
        <row r="144">
          <cell r="B144">
            <v>0</v>
          </cell>
        </row>
        <row r="145">
          <cell r="B145">
            <v>352158047.53694421</v>
          </cell>
        </row>
        <row r="146">
          <cell r="B146">
            <v>7308750.4321280727</v>
          </cell>
        </row>
        <row r="147">
          <cell r="B147">
            <v>7212733.5146863898</v>
          </cell>
        </row>
        <row r="148">
          <cell r="B148">
            <v>2131614.7382860985</v>
          </cell>
        </row>
        <row r="149">
          <cell r="B149">
            <v>3407138.8190933033</v>
          </cell>
        </row>
        <row r="150">
          <cell r="B150">
            <v>7760536.970751605</v>
          </cell>
        </row>
        <row r="151">
          <cell r="B151">
            <v>2543.6570701673409</v>
          </cell>
        </row>
        <row r="152">
          <cell r="B152">
            <v>372.33084672398553</v>
          </cell>
        </row>
        <row r="153">
          <cell r="B153">
            <v>178.05599491171387</v>
          </cell>
        </row>
        <row r="154">
          <cell r="B154">
            <v>19.539113744579094</v>
          </cell>
        </row>
        <row r="155">
          <cell r="B155">
            <v>23.038656504802216</v>
          </cell>
        </row>
        <row r="156">
          <cell r="B156">
            <v>28.862856335192674</v>
          </cell>
        </row>
        <row r="157">
          <cell r="B157">
            <v>17000010</v>
          </cell>
        </row>
        <row r="158">
          <cell r="B158">
            <v>600004.80000000005</v>
          </cell>
        </row>
        <row r="159">
          <cell r="B159">
            <v>599999.4</v>
          </cell>
        </row>
        <row r="160">
          <cell r="B160">
            <v>279999.7</v>
          </cell>
        </row>
        <row r="161">
          <cell r="B161">
            <v>399999.91</v>
          </cell>
        </row>
        <row r="162">
          <cell r="B162">
            <v>1200000</v>
          </cell>
        </row>
        <row r="163">
          <cell r="B163">
            <v>0</v>
          </cell>
        </row>
        <row r="164">
          <cell r="B164">
            <v>504303.77981683693</v>
          </cell>
        </row>
        <row r="165">
          <cell r="B165">
            <v>663571.48335114773</v>
          </cell>
        </row>
        <row r="166">
          <cell r="B166">
            <v>245135.6949029013</v>
          </cell>
        </row>
        <row r="167">
          <cell r="B167">
            <v>391820.96419572987</v>
          </cell>
        </row>
        <row r="168">
          <cell r="B168">
            <v>446230.87581821729</v>
          </cell>
        </row>
        <row r="169">
          <cell r="B169">
            <v>5</v>
          </cell>
        </row>
        <row r="170">
          <cell r="B170">
            <v>1</v>
          </cell>
        </row>
        <row r="171">
          <cell r="B171">
            <v>353137</v>
          </cell>
        </row>
        <row r="172">
          <cell r="B172">
            <v>1135168.5750000002</v>
          </cell>
        </row>
        <row r="173">
          <cell r="B173">
            <v>4576094.7300000004</v>
          </cell>
        </row>
        <row r="174">
          <cell r="B174">
            <v>353137</v>
          </cell>
        </row>
        <row r="175">
          <cell r="B175">
            <v>1135168.5750000002</v>
          </cell>
        </row>
        <row r="176">
          <cell r="B176">
            <v>4576094.7300000004</v>
          </cell>
        </row>
        <row r="177">
          <cell r="B177">
            <v>348723</v>
          </cell>
        </row>
        <row r="178">
          <cell r="B178">
            <v>1136569.7574683549</v>
          </cell>
        </row>
        <row r="179">
          <cell r="B179">
            <v>4573274.07</v>
          </cell>
        </row>
        <row r="180">
          <cell r="B180">
            <v>354816</v>
          </cell>
        </row>
        <row r="181">
          <cell r="B181">
            <v>211507653</v>
          </cell>
        </row>
        <row r="182">
          <cell r="B182">
            <v>643759269.5</v>
          </cell>
        </row>
        <row r="183">
          <cell r="B183">
            <v>354816</v>
          </cell>
        </row>
        <row r="184">
          <cell r="B184">
            <v>211507653</v>
          </cell>
        </row>
        <row r="185">
          <cell r="B185">
            <v>643759269.5</v>
          </cell>
        </row>
        <row r="186">
          <cell r="B186">
            <v>350381</v>
          </cell>
        </row>
        <row r="187">
          <cell r="B187">
            <v>211092660</v>
          </cell>
        </row>
        <row r="188">
          <cell r="B188">
            <v>636275970</v>
          </cell>
        </row>
        <row r="189">
          <cell r="B189">
            <v>0</v>
          </cell>
        </row>
        <row r="190">
          <cell r="B190">
            <v>0</v>
          </cell>
        </row>
        <row r="191">
          <cell r="B191">
            <v>0</v>
          </cell>
        </row>
        <row r="192">
          <cell r="B192">
            <v>65229</v>
          </cell>
        </row>
        <row r="193">
          <cell r="B193">
            <v>1054944.67</v>
          </cell>
        </row>
        <row r="194">
          <cell r="B194">
            <v>16.172939411616454</v>
          </cell>
        </row>
        <row r="195">
          <cell r="B195">
            <v>0</v>
          </cell>
        </row>
        <row r="196">
          <cell r="B196">
            <v>0</v>
          </cell>
        </row>
        <row r="197">
          <cell r="B197">
            <v>0</v>
          </cell>
        </row>
        <row r="198">
          <cell r="B198">
            <v>0</v>
          </cell>
        </row>
        <row r="199">
          <cell r="B199">
            <v>0</v>
          </cell>
        </row>
        <row r="200">
          <cell r="B200">
            <v>0</v>
          </cell>
        </row>
        <row r="201">
          <cell r="B201">
            <v>71868</v>
          </cell>
        </row>
        <row r="202">
          <cell r="B202">
            <v>173234340</v>
          </cell>
        </row>
        <row r="203">
          <cell r="B203">
            <v>2410.4519596072332</v>
          </cell>
        </row>
        <row r="204">
          <cell r="B204">
            <v>0</v>
          </cell>
        </row>
        <row r="205">
          <cell r="B205">
            <v>0</v>
          </cell>
        </row>
        <row r="206">
          <cell r="B206">
            <v>0</v>
          </cell>
        </row>
        <row r="207">
          <cell r="B207">
            <v>195968</v>
          </cell>
        </row>
        <row r="208">
          <cell r="B208">
            <v>365808</v>
          </cell>
        </row>
        <row r="209">
          <cell r="B209">
            <v>0</v>
          </cell>
        </row>
        <row r="210">
          <cell r="B210">
            <v>0</v>
          </cell>
        </row>
        <row r="211">
          <cell r="B211">
            <v>721422.3</v>
          </cell>
        </row>
        <row r="212">
          <cell r="B212">
            <v>1241133</v>
          </cell>
        </row>
        <row r="213">
          <cell r="B213">
            <v>36801536.329470277</v>
          </cell>
        </row>
        <row r="214">
          <cell r="B214">
            <v>388080</v>
          </cell>
        </row>
        <row r="215">
          <cell r="B215">
            <v>0</v>
          </cell>
        </row>
        <row r="216">
          <cell r="B216">
            <v>37189616.329470277</v>
          </cell>
        </row>
        <row r="217">
          <cell r="B217">
            <v>15948953</v>
          </cell>
        </row>
        <row r="218">
          <cell r="B218">
            <v>1283198.3</v>
          </cell>
        </row>
        <row r="219">
          <cell r="B219">
            <v>4420028</v>
          </cell>
        </row>
        <row r="220">
          <cell r="B220">
            <v>237097</v>
          </cell>
        </row>
        <row r="221">
          <cell r="B221">
            <v>3500000</v>
          </cell>
        </row>
        <row r="222">
          <cell r="B222">
            <v>982933</v>
          </cell>
        </row>
        <row r="223">
          <cell r="B223">
            <v>216821</v>
          </cell>
        </row>
        <row r="224">
          <cell r="B224">
            <v>0</v>
          </cell>
        </row>
        <row r="225">
          <cell r="B225">
            <v>0</v>
          </cell>
        </row>
        <row r="226">
          <cell r="B226">
            <v>2800000</v>
          </cell>
        </row>
        <row r="227">
          <cell r="B227">
            <v>160000</v>
          </cell>
        </row>
        <row r="228">
          <cell r="B228">
            <v>0</v>
          </cell>
        </row>
        <row r="229">
          <cell r="B229">
            <v>266653</v>
          </cell>
        </row>
        <row r="230">
          <cell r="B230">
            <v>2189791.1281099664</v>
          </cell>
        </row>
        <row r="231">
          <cell r="B231">
            <v>32005474.428109966</v>
          </cell>
        </row>
        <row r="232">
          <cell r="B232">
            <v>5184141.9013603106</v>
          </cell>
        </row>
        <row r="233">
          <cell r="B233">
            <v>1762608</v>
          </cell>
        </row>
        <row r="234">
          <cell r="B234">
            <v>3421533.9013603106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49547683</v>
          </cell>
        </row>
        <row r="244">
          <cell r="B244">
            <v>11612369</v>
          </cell>
        </row>
        <row r="245">
          <cell r="B245">
            <v>35000</v>
          </cell>
        </row>
        <row r="246">
          <cell r="B246">
            <v>0</v>
          </cell>
        </row>
        <row r="247">
          <cell r="B247">
            <v>5.5</v>
          </cell>
        </row>
        <row r="248">
          <cell r="B248">
            <v>5.5</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16.392932463588579</v>
          </cell>
        </row>
        <row r="261">
          <cell r="B261">
            <v>20.403983669911298</v>
          </cell>
        </row>
        <row r="262">
          <cell r="B262">
            <v>90</v>
          </cell>
        </row>
        <row r="263">
          <cell r="B263">
            <v>89</v>
          </cell>
        </row>
        <row r="264">
          <cell r="B264">
            <v>348723</v>
          </cell>
        </row>
        <row r="265">
          <cell r="B265">
            <v>350381</v>
          </cell>
        </row>
        <row r="266">
          <cell r="B266">
            <v>5</v>
          </cell>
        </row>
        <row r="267">
          <cell r="B267">
            <v>1</v>
          </cell>
        </row>
        <row r="268">
          <cell r="B268">
            <v>1255402.8</v>
          </cell>
        </row>
        <row r="269">
          <cell r="B269">
            <v>1313928.75</v>
          </cell>
        </row>
        <row r="270">
          <cell r="B270">
            <v>3001580.0591309541</v>
          </cell>
        </row>
        <row r="271">
          <cell r="B271">
            <v>0.87464014227328502</v>
          </cell>
        </row>
        <row r="272">
          <cell r="B272">
            <v>0.80615662574684321</v>
          </cell>
        </row>
        <row r="273">
          <cell r="B273">
            <v>0.88117663683539149</v>
          </cell>
        </row>
        <row r="274">
          <cell r="B274">
            <v>0.71690441244009728</v>
          </cell>
        </row>
        <row r="275">
          <cell r="B275">
            <v>0.89441920006711284</v>
          </cell>
        </row>
        <row r="276">
          <cell r="B276">
            <v>0.72512840154149438</v>
          </cell>
        </row>
        <row r="277">
          <cell r="B277">
            <v>4429175.9013603106</v>
          </cell>
        </row>
        <row r="278">
          <cell r="B278">
            <v>1.5312648914569487</v>
          </cell>
        </row>
        <row r="279">
          <cell r="B279">
            <v>0.60494059575708059</v>
          </cell>
        </row>
        <row r="280">
          <cell r="B280">
            <v>0.3950594042429193</v>
          </cell>
        </row>
        <row r="281">
          <cell r="B281">
            <v>7.0223999999999995E-2</v>
          </cell>
        </row>
        <row r="282">
          <cell r="B282">
            <v>0.12296897337185424</v>
          </cell>
        </row>
        <row r="283">
          <cell r="B283">
            <v>37935314</v>
          </cell>
        </row>
        <row r="284">
          <cell r="B284">
            <v>24773841.685814258</v>
          </cell>
        </row>
        <row r="285">
          <cell r="B285">
            <v>1427595.8422293565</v>
          </cell>
        </row>
        <row r="286">
          <cell r="B286">
            <v>2000000</v>
          </cell>
        </row>
        <row r="287">
          <cell r="B287">
            <v>0</v>
          </cell>
        </row>
        <row r="288">
          <cell r="B288">
            <v>0</v>
          </cell>
        </row>
        <row r="289">
          <cell r="B289">
            <v>3001580.0591309541</v>
          </cell>
        </row>
        <row r="290">
          <cell r="B290">
            <v>9.1061397757093376E-2</v>
          </cell>
        </row>
        <row r="291">
          <cell r="B291">
            <v>0.28252180103022856</v>
          </cell>
        </row>
      </sheetData>
      <sheetData sheetId="45">
        <row r="3">
          <cell r="B3">
            <v>331636</v>
          </cell>
          <cell r="C3">
            <v>137688</v>
          </cell>
          <cell r="D3">
            <v>99630</v>
          </cell>
          <cell r="E3">
            <v>234763</v>
          </cell>
          <cell r="F3">
            <v>261971</v>
          </cell>
          <cell r="G3">
            <v>690725</v>
          </cell>
          <cell r="H3">
            <v>1756413</v>
          </cell>
        </row>
        <row r="4">
          <cell r="B4">
            <v>331636</v>
          </cell>
          <cell r="C4">
            <v>137688</v>
          </cell>
          <cell r="D4">
            <v>99630</v>
          </cell>
          <cell r="E4">
            <v>234763</v>
          </cell>
          <cell r="F4">
            <v>261971</v>
          </cell>
          <cell r="G4">
            <v>690725</v>
          </cell>
          <cell r="H4">
            <v>1756413</v>
          </cell>
        </row>
        <row r="5">
          <cell r="B5">
            <v>0</v>
          </cell>
          <cell r="C5">
            <v>0</v>
          </cell>
          <cell r="D5">
            <v>0</v>
          </cell>
          <cell r="E5">
            <v>0</v>
          </cell>
          <cell r="F5">
            <v>261971</v>
          </cell>
          <cell r="G5">
            <v>0</v>
          </cell>
        </row>
        <row r="6">
          <cell r="B6">
            <v>331636</v>
          </cell>
          <cell r="C6">
            <v>137688</v>
          </cell>
          <cell r="D6">
            <v>99630</v>
          </cell>
          <cell r="E6">
            <v>234763</v>
          </cell>
          <cell r="F6">
            <v>0</v>
          </cell>
          <cell r="G6">
            <v>690725</v>
          </cell>
        </row>
        <row r="7">
          <cell r="B7">
            <v>0</v>
          </cell>
          <cell r="C7">
            <v>0</v>
          </cell>
          <cell r="D7">
            <v>0</v>
          </cell>
          <cell r="E7">
            <v>0</v>
          </cell>
          <cell r="F7">
            <v>1494442</v>
          </cell>
          <cell r="G7">
            <v>0</v>
          </cell>
        </row>
        <row r="8">
          <cell r="B8">
            <v>289064</v>
          </cell>
          <cell r="C8">
            <v>91670</v>
          </cell>
          <cell r="D8">
            <v>83617</v>
          </cell>
          <cell r="E8">
            <v>238332</v>
          </cell>
          <cell r="F8">
            <v>294194</v>
          </cell>
          <cell r="G8">
            <v>744634</v>
          </cell>
          <cell r="H8">
            <v>1741511</v>
          </cell>
        </row>
        <row r="9">
          <cell r="B9">
            <v>289064</v>
          </cell>
          <cell r="C9">
            <v>91670</v>
          </cell>
          <cell r="D9">
            <v>83617</v>
          </cell>
          <cell r="E9">
            <v>238332</v>
          </cell>
          <cell r="F9">
            <v>294194</v>
          </cell>
          <cell r="G9">
            <v>744634</v>
          </cell>
          <cell r="H9">
            <v>1741511</v>
          </cell>
        </row>
        <row r="10">
          <cell r="B10">
            <v>289064</v>
          </cell>
          <cell r="C10">
            <v>0</v>
          </cell>
          <cell r="D10">
            <v>0</v>
          </cell>
          <cell r="E10">
            <v>0</v>
          </cell>
          <cell r="F10">
            <v>0</v>
          </cell>
          <cell r="G10">
            <v>0</v>
          </cell>
        </row>
        <row r="11">
          <cell r="B11">
            <v>0</v>
          </cell>
          <cell r="C11">
            <v>91670</v>
          </cell>
          <cell r="D11">
            <v>83617</v>
          </cell>
          <cell r="E11">
            <v>238332</v>
          </cell>
          <cell r="F11">
            <v>294194</v>
          </cell>
          <cell r="G11">
            <v>744634</v>
          </cell>
        </row>
        <row r="12">
          <cell r="B12">
            <v>1452447</v>
          </cell>
          <cell r="C12">
            <v>0</v>
          </cell>
          <cell r="D12">
            <v>0</v>
          </cell>
          <cell r="E12">
            <v>0</v>
          </cell>
          <cell r="F12">
            <v>0</v>
          </cell>
          <cell r="G12">
            <v>0</v>
          </cell>
        </row>
        <row r="13">
          <cell r="B13">
            <v>4150</v>
          </cell>
          <cell r="C13">
            <v>400</v>
          </cell>
          <cell r="D13">
            <v>340</v>
          </cell>
          <cell r="E13">
            <v>31</v>
          </cell>
          <cell r="F13">
            <v>48</v>
          </cell>
          <cell r="G13">
            <v>44</v>
          </cell>
        </row>
        <row r="14">
          <cell r="B14">
            <v>4000</v>
          </cell>
          <cell r="C14">
            <v>400</v>
          </cell>
          <cell r="D14">
            <v>350</v>
          </cell>
          <cell r="E14">
            <v>30</v>
          </cell>
          <cell r="F14">
            <v>46</v>
          </cell>
          <cell r="G14">
            <v>41</v>
          </cell>
        </row>
        <row r="15">
          <cell r="B15">
            <v>4150</v>
          </cell>
          <cell r="C15">
            <v>400</v>
          </cell>
          <cell r="D15">
            <v>340</v>
          </cell>
          <cell r="E15">
            <v>31</v>
          </cell>
          <cell r="F15">
            <v>48</v>
          </cell>
          <cell r="G15">
            <v>44</v>
          </cell>
        </row>
        <row r="16">
          <cell r="B16">
            <v>4000</v>
          </cell>
          <cell r="C16">
            <v>400</v>
          </cell>
          <cell r="D16">
            <v>350</v>
          </cell>
          <cell r="E16">
            <v>30</v>
          </cell>
          <cell r="F16">
            <v>46</v>
          </cell>
          <cell r="G16">
            <v>41</v>
          </cell>
        </row>
        <row r="17">
          <cell r="B17">
            <v>4150</v>
          </cell>
          <cell r="C17">
            <v>400</v>
          </cell>
          <cell r="D17">
            <v>340</v>
          </cell>
          <cell r="E17">
            <v>31</v>
          </cell>
          <cell r="F17">
            <v>48</v>
          </cell>
          <cell r="G17">
            <v>44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6400</v>
          </cell>
          <cell r="C23">
            <v>475</v>
          </cell>
          <cell r="D23">
            <v>500</v>
          </cell>
          <cell r="E23">
            <v>41</v>
          </cell>
          <cell r="F23">
            <v>57</v>
          </cell>
          <cell r="G23">
            <v>56</v>
          </cell>
        </row>
        <row r="24">
          <cell r="B24">
            <v>6300</v>
          </cell>
          <cell r="C24">
            <v>475</v>
          </cell>
          <cell r="D24">
            <v>500</v>
          </cell>
          <cell r="E24">
            <v>41</v>
          </cell>
          <cell r="F24">
            <v>57</v>
          </cell>
          <cell r="G24">
            <v>53</v>
          </cell>
        </row>
        <row r="25">
          <cell r="B25">
            <v>6400</v>
          </cell>
          <cell r="C25">
            <v>475</v>
          </cell>
          <cell r="D25">
            <v>500</v>
          </cell>
          <cell r="E25">
            <v>41</v>
          </cell>
          <cell r="F25">
            <v>57</v>
          </cell>
          <cell r="G25">
            <v>56</v>
          </cell>
        </row>
        <row r="26">
          <cell r="B26">
            <v>6300</v>
          </cell>
          <cell r="C26">
            <v>475</v>
          </cell>
          <cell r="D26">
            <v>500</v>
          </cell>
          <cell r="E26">
            <v>41</v>
          </cell>
          <cell r="F26">
            <v>57</v>
          </cell>
          <cell r="G26">
            <v>53</v>
          </cell>
        </row>
        <row r="27">
          <cell r="B27">
            <v>6400</v>
          </cell>
          <cell r="C27">
            <v>475</v>
          </cell>
          <cell r="D27">
            <v>500</v>
          </cell>
          <cell r="E27">
            <v>41</v>
          </cell>
          <cell r="F27">
            <v>57</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63999811</v>
          </cell>
          <cell r="C33">
            <v>3150025.2</v>
          </cell>
          <cell r="D33">
            <v>3150006.3</v>
          </cell>
          <cell r="E33">
            <v>899999.76</v>
          </cell>
          <cell r="F33">
            <v>1399999.38</v>
          </cell>
          <cell r="G33">
            <v>5000000</v>
          </cell>
          <cell r="H33">
            <v>9621795</v>
          </cell>
        </row>
        <row r="34">
          <cell r="B34">
            <v>84999895</v>
          </cell>
          <cell r="C34">
            <v>3400027.2</v>
          </cell>
          <cell r="D34">
            <v>3399996.6</v>
          </cell>
          <cell r="E34">
            <v>1239998.76</v>
          </cell>
          <cell r="F34">
            <v>1900001.22</v>
          </cell>
          <cell r="G34">
            <v>6000000</v>
          </cell>
          <cell r="H34">
            <v>12072990</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12.9</v>
          </cell>
          <cell r="D47">
            <v>6.3</v>
          </cell>
          <cell r="E47">
            <v>0.67</v>
          </cell>
          <cell r="F47">
            <v>0.79</v>
          </cell>
          <cell r="G47">
            <v>1</v>
          </cell>
        </row>
        <row r="48">
          <cell r="B48">
            <v>89</v>
          </cell>
          <cell r="C48">
            <v>13.1</v>
          </cell>
          <cell r="D48">
            <v>6.3</v>
          </cell>
          <cell r="E48">
            <v>0.67</v>
          </cell>
          <cell r="F48">
            <v>0.8</v>
          </cell>
          <cell r="G48">
            <v>1</v>
          </cell>
        </row>
        <row r="49">
          <cell r="B49">
            <v>89</v>
          </cell>
          <cell r="C49">
            <v>12.9</v>
          </cell>
          <cell r="D49">
            <v>6.3</v>
          </cell>
          <cell r="E49">
            <v>0.66</v>
          </cell>
          <cell r="F49">
            <v>0.78</v>
          </cell>
          <cell r="G49">
            <v>1</v>
          </cell>
        </row>
        <row r="50">
          <cell r="B50">
            <v>90</v>
          </cell>
          <cell r="C50">
            <v>13.2</v>
          </cell>
          <cell r="D50">
            <v>6.5</v>
          </cell>
          <cell r="E50">
            <v>0.67</v>
          </cell>
          <cell r="F50">
            <v>0.8</v>
          </cell>
          <cell r="G50">
            <v>1</v>
          </cell>
        </row>
        <row r="51">
          <cell r="B51">
            <v>8.808988764044944</v>
          </cell>
          <cell r="C51">
            <v>10.102325581395345</v>
          </cell>
          <cell r="D51">
            <v>11.015873015873034</v>
          </cell>
          <cell r="E51">
            <v>9.230303030303034</v>
          </cell>
          <cell r="F51">
            <v>10.358974358974372</v>
          </cell>
          <cell r="G51">
            <v>7.6</v>
          </cell>
        </row>
        <row r="52">
          <cell r="B52">
            <v>19559364.585101798</v>
          </cell>
          <cell r="C52">
            <v>13855653.423499078</v>
          </cell>
          <cell r="D52">
            <v>19883930.446817517</v>
          </cell>
          <cell r="E52">
            <v>28466490.697156802</v>
          </cell>
          <cell r="F52">
            <v>17760738.468690857</v>
          </cell>
          <cell r="G52">
            <v>0</v>
          </cell>
          <cell r="H52">
            <v>0</v>
          </cell>
          <cell r="I52">
            <v>0</v>
          </cell>
          <cell r="J52">
            <v>0</v>
          </cell>
          <cell r="K52">
            <v>0</v>
          </cell>
        </row>
        <row r="53">
          <cell r="B53">
            <v>31267387</v>
          </cell>
          <cell r="C53">
            <v>32364218</v>
          </cell>
          <cell r="D53">
            <v>31284793</v>
          </cell>
          <cell r="E53">
            <v>31992324</v>
          </cell>
          <cell r="F53">
            <v>31267379</v>
          </cell>
          <cell r="G53">
            <v>0</v>
          </cell>
          <cell r="H53">
            <v>0</v>
          </cell>
          <cell r="I53">
            <v>0</v>
          </cell>
          <cell r="J53">
            <v>0</v>
          </cell>
          <cell r="K53">
            <v>0</v>
          </cell>
        </row>
        <row r="54">
          <cell r="B54">
            <v>1380194</v>
          </cell>
          <cell r="C54">
            <v>974855</v>
          </cell>
          <cell r="D54">
            <v>1332333</v>
          </cell>
          <cell r="E54">
            <v>1157773</v>
          </cell>
          <cell r="F54">
            <v>1705034</v>
          </cell>
          <cell r="G54">
            <v>0</v>
          </cell>
          <cell r="H54">
            <v>0</v>
          </cell>
          <cell r="I54">
            <v>0</v>
          </cell>
          <cell r="J54">
            <v>0</v>
          </cell>
          <cell r="K54">
            <v>0</v>
          </cell>
        </row>
        <row r="55">
          <cell r="B55">
            <v>2406857</v>
          </cell>
          <cell r="C55">
            <v>3785974</v>
          </cell>
          <cell r="D55">
            <v>2408812</v>
          </cell>
          <cell r="E55">
            <v>2043816</v>
          </cell>
          <cell r="F55">
            <v>2288981</v>
          </cell>
          <cell r="G55">
            <v>0</v>
          </cell>
          <cell r="H55">
            <v>0</v>
          </cell>
          <cell r="I55">
            <v>0</v>
          </cell>
          <cell r="J55">
            <v>0</v>
          </cell>
          <cell r="K55">
            <v>0</v>
          </cell>
        </row>
        <row r="56">
          <cell r="B56">
            <v>3787051</v>
          </cell>
          <cell r="C56">
            <v>4760829</v>
          </cell>
          <cell r="D56">
            <v>3741145</v>
          </cell>
          <cell r="E56">
            <v>3201589</v>
          </cell>
          <cell r="F56">
            <v>3994015</v>
          </cell>
          <cell r="G56">
            <v>0</v>
          </cell>
          <cell r="H56">
            <v>0</v>
          </cell>
          <cell r="I56">
            <v>0</v>
          </cell>
          <cell r="J56">
            <v>0</v>
          </cell>
          <cell r="K56">
            <v>0</v>
          </cell>
        </row>
        <row r="57">
          <cell r="B57">
            <v>3773779</v>
          </cell>
          <cell r="C57">
            <v>3821217</v>
          </cell>
          <cell r="D57">
            <v>3791996</v>
          </cell>
          <cell r="E57">
            <v>3844864</v>
          </cell>
          <cell r="F57">
            <v>3812089</v>
          </cell>
          <cell r="G57">
            <v>114807</v>
          </cell>
          <cell r="H57">
            <v>114807</v>
          </cell>
          <cell r="I57">
            <v>114807</v>
          </cell>
          <cell r="J57">
            <v>114807</v>
          </cell>
          <cell r="K57">
            <v>114807</v>
          </cell>
        </row>
        <row r="58">
          <cell r="B58">
            <v>8264726</v>
          </cell>
          <cell r="C58">
            <v>8814443</v>
          </cell>
          <cell r="D58">
            <v>8264726</v>
          </cell>
          <cell r="E58">
            <v>8814443</v>
          </cell>
          <cell r="F58">
            <v>8264726</v>
          </cell>
          <cell r="G58">
            <v>3153767</v>
          </cell>
          <cell r="H58">
            <v>2144562</v>
          </cell>
          <cell r="I58">
            <v>2018411</v>
          </cell>
          <cell r="J58">
            <v>2775312</v>
          </cell>
          <cell r="K58">
            <v>3027613</v>
          </cell>
        </row>
        <row r="59">
          <cell r="B59">
            <v>8650033</v>
          </cell>
          <cell r="C59">
            <v>8079476</v>
          </cell>
          <cell r="D59">
            <v>8650033</v>
          </cell>
          <cell r="E59">
            <v>8079476</v>
          </cell>
          <cell r="F59">
            <v>8650033</v>
          </cell>
          <cell r="G59">
            <v>2523012</v>
          </cell>
          <cell r="H59">
            <v>3027613</v>
          </cell>
          <cell r="I59">
            <v>2775312</v>
          </cell>
          <cell r="J59">
            <v>2018411</v>
          </cell>
          <cell r="K59">
            <v>2144562</v>
          </cell>
        </row>
        <row r="60">
          <cell r="B60">
            <v>16914759</v>
          </cell>
          <cell r="C60">
            <v>16893919</v>
          </cell>
          <cell r="D60">
            <v>16914759</v>
          </cell>
          <cell r="E60">
            <v>16893919</v>
          </cell>
          <cell r="F60">
            <v>16914759</v>
          </cell>
          <cell r="G60">
            <v>5676779</v>
          </cell>
          <cell r="H60">
            <v>5172175</v>
          </cell>
          <cell r="I60">
            <v>4793723</v>
          </cell>
          <cell r="J60">
            <v>4793723</v>
          </cell>
          <cell r="K60">
            <v>5172175</v>
          </cell>
        </row>
        <row r="61">
          <cell r="B61">
            <v>75302340.585101798</v>
          </cell>
          <cell r="C61">
            <v>71695836.423499078</v>
          </cell>
          <cell r="D61">
            <v>75616623.446817517</v>
          </cell>
          <cell r="E61">
            <v>84399186.697156802</v>
          </cell>
          <cell r="F61">
            <v>73748980.468690857</v>
          </cell>
          <cell r="G61">
            <v>0</v>
          </cell>
          <cell r="H61">
            <v>0</v>
          </cell>
          <cell r="I61">
            <v>0</v>
          </cell>
          <cell r="J61">
            <v>0</v>
          </cell>
          <cell r="K61">
            <v>0</v>
          </cell>
        </row>
        <row r="62">
          <cell r="B62">
            <v>8398677.9647796024</v>
          </cell>
          <cell r="C62">
            <v>8399019.6894987039</v>
          </cell>
          <cell r="D62">
            <v>8400971.25821089</v>
          </cell>
          <cell r="E62">
            <v>8399632.103068281</v>
          </cell>
          <cell r="F62">
            <v>8398237.5176101997</v>
          </cell>
          <cell r="G62">
            <v>0</v>
          </cell>
          <cell r="H62">
            <v>0</v>
          </cell>
          <cell r="I62">
            <v>0</v>
          </cell>
          <cell r="J62">
            <v>0</v>
          </cell>
          <cell r="K62">
            <v>0</v>
          </cell>
        </row>
        <row r="63">
          <cell r="B63">
            <v>1763045</v>
          </cell>
          <cell r="C63">
            <v>1627429</v>
          </cell>
          <cell r="D63">
            <v>1578334</v>
          </cell>
          <cell r="E63">
            <v>1887730</v>
          </cell>
          <cell r="F63">
            <v>1587538</v>
          </cell>
          <cell r="G63">
            <v>-3569966</v>
          </cell>
          <cell r="H63">
            <v>-3132632</v>
          </cell>
          <cell r="I63">
            <v>-2423000</v>
          </cell>
          <cell r="J63">
            <v>-2268891</v>
          </cell>
          <cell r="K63">
            <v>-2854303</v>
          </cell>
        </row>
        <row r="64">
          <cell r="B64">
            <v>38944393</v>
          </cell>
          <cell r="C64">
            <v>40543770</v>
          </cell>
          <cell r="D64">
            <v>42615333</v>
          </cell>
          <cell r="E64">
            <v>37233075</v>
          </cell>
          <cell r="F64">
            <v>40819830</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25196224.620322194</v>
          </cell>
          <cell r="C66">
            <v>20125617.734000374</v>
          </cell>
          <cell r="D66">
            <v>22021985.188606635</v>
          </cell>
          <cell r="E66">
            <v>35878749.594088517</v>
          </cell>
          <cell r="F66">
            <v>21943374.951080658</v>
          </cell>
          <cell r="G66">
            <v>13591628</v>
          </cell>
          <cell r="H66">
            <v>14440566</v>
          </cell>
          <cell r="I66">
            <v>15818084</v>
          </cell>
          <cell r="J66">
            <v>16118251</v>
          </cell>
          <cell r="K66">
            <v>14980851</v>
          </cell>
        </row>
        <row r="67">
          <cell r="B67">
            <v>75302340.585101798</v>
          </cell>
          <cell r="C67">
            <v>71695836.423499078</v>
          </cell>
          <cell r="D67">
            <v>75616623.446817517</v>
          </cell>
          <cell r="E67">
            <v>84399186.697156802</v>
          </cell>
          <cell r="F67">
            <v>73748980.468690857</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37307387.97139962</v>
          </cell>
          <cell r="C69">
            <v>38682917.76808466</v>
          </cell>
          <cell r="D69">
            <v>37327291.190478832</v>
          </cell>
          <cell r="E69">
            <v>38240588.278210044</v>
          </cell>
          <cell r="F69">
            <v>37307270.576415077</v>
          </cell>
          <cell r="G69">
            <v>0</v>
          </cell>
          <cell r="H69">
            <v>0</v>
          </cell>
          <cell r="I69">
            <v>0</v>
          </cell>
          <cell r="J69">
            <v>0</v>
          </cell>
          <cell r="K69">
            <v>0</v>
          </cell>
        </row>
        <row r="70">
          <cell r="B70">
            <v>3422382.9345079362</v>
          </cell>
          <cell r="C70">
            <v>3159125.7451712415</v>
          </cell>
          <cell r="D70">
            <v>3063825.9251466207</v>
          </cell>
          <cell r="E70">
            <v>3664415.6552931517</v>
          </cell>
          <cell r="F70">
            <v>3081691.7210617289</v>
          </cell>
          <cell r="G70">
            <v>-58859</v>
          </cell>
          <cell r="H70">
            <v>-54643</v>
          </cell>
          <cell r="I70">
            <v>-51482</v>
          </cell>
          <cell r="J70">
            <v>-51482</v>
          </cell>
          <cell r="K70">
            <v>-54643</v>
          </cell>
        </row>
        <row r="71">
          <cell r="B71">
            <v>1.0214345962208018</v>
          </cell>
          <cell r="C71">
            <v>0.96935805518237406</v>
          </cell>
          <cell r="D71">
            <v>1.0225914742152784</v>
          </cell>
          <cell r="E71">
            <v>0.96950059300593061</v>
          </cell>
          <cell r="F71">
            <v>1.0171152813756148</v>
          </cell>
          <cell r="G71">
            <v>0</v>
          </cell>
          <cell r="H71">
            <v>0</v>
          </cell>
          <cell r="I71">
            <v>0</v>
          </cell>
          <cell r="J71">
            <v>0</v>
          </cell>
          <cell r="K71">
            <v>0</v>
          </cell>
        </row>
        <row r="72">
          <cell r="B72">
            <v>0.95735628593303912</v>
          </cell>
          <cell r="C72">
            <v>1.0624631024697033</v>
          </cell>
          <cell r="D72">
            <v>0.95726981313829007</v>
          </cell>
          <cell r="E72">
            <v>1.0625630771242722</v>
          </cell>
          <cell r="F72">
            <v>0.96034772133469537</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35000</v>
          </cell>
        </row>
        <row r="80">
          <cell r="B80">
            <v>35000</v>
          </cell>
        </row>
        <row r="81">
          <cell r="B81">
            <v>0</v>
          </cell>
        </row>
        <row r="82">
          <cell r="B82">
            <v>0</v>
          </cell>
        </row>
        <row r="83">
          <cell r="B83">
            <v>0</v>
          </cell>
        </row>
        <row r="84">
          <cell r="B84">
            <v>0</v>
          </cell>
        </row>
        <row r="85">
          <cell r="B85">
            <v>63260</v>
          </cell>
        </row>
        <row r="86">
          <cell r="B86">
            <v>28119</v>
          </cell>
        </row>
        <row r="87">
          <cell r="B87">
            <v>20803</v>
          </cell>
        </row>
        <row r="88">
          <cell r="B88">
            <v>50398</v>
          </cell>
        </row>
        <row r="89">
          <cell r="B89">
            <v>53657</v>
          </cell>
        </row>
        <row r="90">
          <cell r="B90">
            <v>131778</v>
          </cell>
        </row>
        <row r="91">
          <cell r="B91">
            <v>63260</v>
          </cell>
        </row>
        <row r="92">
          <cell r="B92">
            <v>28119</v>
          </cell>
        </row>
        <row r="93">
          <cell r="B93">
            <v>20803</v>
          </cell>
        </row>
        <row r="94">
          <cell r="B94">
            <v>50398</v>
          </cell>
        </row>
        <row r="95">
          <cell r="B95">
            <v>53657</v>
          </cell>
        </row>
        <row r="96">
          <cell r="B96">
            <v>131778</v>
          </cell>
        </row>
        <row r="97">
          <cell r="B97">
            <v>0</v>
          </cell>
        </row>
        <row r="98">
          <cell r="B98">
            <v>0</v>
          </cell>
        </row>
        <row r="99">
          <cell r="B99">
            <v>0</v>
          </cell>
        </row>
        <row r="100">
          <cell r="B100">
            <v>0</v>
          </cell>
        </row>
        <row r="101">
          <cell r="B101">
            <v>0</v>
          </cell>
        </row>
        <row r="102">
          <cell r="B102">
            <v>0</v>
          </cell>
        </row>
        <row r="103">
          <cell r="B103">
            <v>262529000</v>
          </cell>
        </row>
        <row r="104">
          <cell r="B104">
            <v>11247600</v>
          </cell>
        </row>
        <row r="105">
          <cell r="B105">
            <v>7073019.9999999991</v>
          </cell>
        </row>
        <row r="106">
          <cell r="B106">
            <v>1562338</v>
          </cell>
        </row>
        <row r="107">
          <cell r="B107">
            <v>2575536</v>
          </cell>
        </row>
        <row r="108">
          <cell r="B108">
            <v>5798232</v>
          </cell>
        </row>
        <row r="109">
          <cell r="B109">
            <v>2064.4458215547143</v>
          </cell>
        </row>
        <row r="110">
          <cell r="B110">
            <v>295.35866402309904</v>
          </cell>
        </row>
        <row r="111">
          <cell r="B111">
            <v>144.24492894151348</v>
          </cell>
        </row>
        <row r="112">
          <cell r="B112">
            <v>14.715373508158557</v>
          </cell>
        </row>
        <row r="113">
          <cell r="B113">
            <v>17.390895964187386</v>
          </cell>
        </row>
        <row r="114">
          <cell r="B114">
            <v>22.5960204669069</v>
          </cell>
        </row>
        <row r="115">
          <cell r="B115">
            <v>11999959</v>
          </cell>
        </row>
        <row r="116">
          <cell r="B116">
            <v>650005.19999999995</v>
          </cell>
        </row>
        <row r="117">
          <cell r="B117">
            <v>650002.5</v>
          </cell>
        </row>
        <row r="118">
          <cell r="B118">
            <v>199999.8</v>
          </cell>
        </row>
        <row r="119">
          <cell r="B119">
            <v>299999.7</v>
          </cell>
        </row>
        <row r="120">
          <cell r="B120">
            <v>1000000</v>
          </cell>
        </row>
        <row r="121">
          <cell r="B121">
            <v>23627609.999999996</v>
          </cell>
        </row>
        <row r="122">
          <cell r="B122">
            <v>776084.4</v>
          </cell>
        </row>
        <row r="123">
          <cell r="B123">
            <v>650717.84</v>
          </cell>
        </row>
        <row r="124">
          <cell r="B124">
            <v>0</v>
          </cell>
        </row>
        <row r="125">
          <cell r="B125">
            <v>0</v>
          </cell>
        </row>
        <row r="126">
          <cell r="B126">
            <v>333398.34000000003</v>
          </cell>
        </row>
        <row r="127">
          <cell r="B127">
            <v>54666</v>
          </cell>
        </row>
        <row r="128">
          <cell r="B128">
            <v>16227</v>
          </cell>
        </row>
        <row r="129">
          <cell r="B129">
            <v>14801</v>
          </cell>
        </row>
        <row r="130">
          <cell r="B130">
            <v>51173</v>
          </cell>
        </row>
        <row r="131">
          <cell r="B131">
            <v>58812</v>
          </cell>
        </row>
        <row r="132">
          <cell r="B132">
            <v>137780</v>
          </cell>
        </row>
        <row r="133">
          <cell r="B133">
            <v>54666</v>
          </cell>
        </row>
        <row r="134">
          <cell r="B134">
            <v>16227</v>
          </cell>
        </row>
        <row r="135">
          <cell r="B135">
            <v>14801</v>
          </cell>
        </row>
        <row r="136">
          <cell r="B136">
            <v>51173</v>
          </cell>
        </row>
        <row r="137">
          <cell r="B137">
            <v>58812</v>
          </cell>
        </row>
        <row r="138">
          <cell r="B138">
            <v>137780</v>
          </cell>
        </row>
        <row r="139">
          <cell r="B139">
            <v>0</v>
          </cell>
        </row>
        <row r="140">
          <cell r="B140">
            <v>0</v>
          </cell>
        </row>
        <row r="141">
          <cell r="B141">
            <v>0</v>
          </cell>
        </row>
        <row r="142">
          <cell r="B142">
            <v>0</v>
          </cell>
        </row>
        <row r="143">
          <cell r="B143">
            <v>0</v>
          </cell>
        </row>
        <row r="144">
          <cell r="B144">
            <v>0</v>
          </cell>
        </row>
        <row r="145">
          <cell r="B145">
            <v>349862400</v>
          </cell>
        </row>
        <row r="146">
          <cell r="B146">
            <v>7707825</v>
          </cell>
        </row>
        <row r="147">
          <cell r="B147">
            <v>7400500</v>
          </cell>
        </row>
        <row r="148">
          <cell r="B148">
            <v>2098093</v>
          </cell>
        </row>
        <row r="149">
          <cell r="B149">
            <v>3352284</v>
          </cell>
        </row>
        <row r="150">
          <cell r="B150">
            <v>7715680</v>
          </cell>
        </row>
        <row r="151">
          <cell r="B151">
            <v>2535.3952100652746</v>
          </cell>
        </row>
        <row r="152">
          <cell r="B152">
            <v>375.2298675263151</v>
          </cell>
        </row>
        <row r="153">
          <cell r="B153">
            <v>179.47179576866552</v>
          </cell>
        </row>
        <row r="154">
          <cell r="B154">
            <v>19.395807175764958</v>
          </cell>
        </row>
        <row r="155">
          <cell r="B155">
            <v>22.922317571358587</v>
          </cell>
        </row>
        <row r="156">
          <cell r="B156">
            <v>29.087586629946905</v>
          </cell>
        </row>
        <row r="157">
          <cell r="B157">
            <v>16999979</v>
          </cell>
        </row>
        <row r="158">
          <cell r="B158">
            <v>600004.80000000005</v>
          </cell>
        </row>
        <row r="159">
          <cell r="B159">
            <v>599999.4</v>
          </cell>
        </row>
        <row r="160">
          <cell r="B160">
            <v>279999.71999999997</v>
          </cell>
        </row>
        <row r="161">
          <cell r="B161">
            <v>400000.38</v>
          </cell>
        </row>
        <row r="162">
          <cell r="B162">
            <v>1200000</v>
          </cell>
        </row>
        <row r="163">
          <cell r="B163">
            <v>0</v>
          </cell>
        </row>
        <row r="164">
          <cell r="B164">
            <v>531839.92499999993</v>
          </cell>
        </row>
        <row r="165">
          <cell r="B165">
            <v>680846</v>
          </cell>
        </row>
        <row r="166">
          <cell r="B166">
            <v>241280.69500000001</v>
          </cell>
        </row>
        <row r="167">
          <cell r="B167">
            <v>385512.66</v>
          </cell>
        </row>
        <row r="168">
          <cell r="B168">
            <v>443651.6</v>
          </cell>
        </row>
        <row r="169">
          <cell r="B169">
            <v>5</v>
          </cell>
        </row>
        <row r="170">
          <cell r="B170">
            <v>1</v>
          </cell>
        </row>
        <row r="171">
          <cell r="B171">
            <v>348723</v>
          </cell>
        </row>
        <row r="172">
          <cell r="B172">
            <v>1129421.52</v>
          </cell>
        </row>
        <row r="173">
          <cell r="B173">
            <v>4564166.55</v>
          </cell>
        </row>
        <row r="174">
          <cell r="B174">
            <v>348723</v>
          </cell>
        </row>
        <row r="175">
          <cell r="B175">
            <v>1129421.52</v>
          </cell>
        </row>
        <row r="176">
          <cell r="B176">
            <v>4564166.55</v>
          </cell>
        </row>
        <row r="177">
          <cell r="B177">
            <v>344364</v>
          </cell>
        </row>
        <row r="178">
          <cell r="B178">
            <v>1116813.7986858974</v>
          </cell>
        </row>
        <row r="179">
          <cell r="B179">
            <v>4491092.5449999999</v>
          </cell>
        </row>
        <row r="180">
          <cell r="B180">
            <v>350381</v>
          </cell>
        </row>
        <row r="181">
          <cell r="B181">
            <v>211092660</v>
          </cell>
        </row>
        <row r="182">
          <cell r="B182">
            <v>634219020</v>
          </cell>
        </row>
        <row r="183">
          <cell r="B183">
            <v>350381</v>
          </cell>
        </row>
        <row r="184">
          <cell r="B184">
            <v>211092660</v>
          </cell>
        </row>
        <row r="185">
          <cell r="B185">
            <v>634219020</v>
          </cell>
        </row>
        <row r="186">
          <cell r="B186">
            <v>346001</v>
          </cell>
        </row>
        <row r="187">
          <cell r="B187">
            <v>209522399.19662926</v>
          </cell>
        </row>
        <row r="188">
          <cell r="B188">
            <v>625105142.50000012</v>
          </cell>
        </row>
        <row r="189">
          <cell r="B189">
            <v>0</v>
          </cell>
        </row>
        <row r="190">
          <cell r="B190">
            <v>0</v>
          </cell>
        </row>
        <row r="191">
          <cell r="B191">
            <v>0</v>
          </cell>
        </row>
        <row r="192">
          <cell r="B192">
            <v>65937</v>
          </cell>
        </row>
        <row r="193">
          <cell r="B193">
            <v>1076551.32</v>
          </cell>
        </row>
        <row r="194">
          <cell r="B194">
            <v>16.326964582204212</v>
          </cell>
        </row>
        <row r="195">
          <cell r="B195">
            <v>0</v>
          </cell>
        </row>
        <row r="196">
          <cell r="B196">
            <v>0</v>
          </cell>
        </row>
        <row r="197">
          <cell r="B197">
            <v>0</v>
          </cell>
        </row>
        <row r="198">
          <cell r="B198">
            <v>0</v>
          </cell>
        </row>
        <row r="199">
          <cell r="B199">
            <v>0</v>
          </cell>
        </row>
        <row r="200">
          <cell r="B200">
            <v>0</v>
          </cell>
        </row>
        <row r="201">
          <cell r="B201">
            <v>88790</v>
          </cell>
        </row>
        <row r="202">
          <cell r="B202">
            <v>214210273</v>
          </cell>
        </row>
        <row r="203">
          <cell r="B203">
            <v>2412.5499955762443</v>
          </cell>
        </row>
        <row r="204">
          <cell r="B204">
            <v>0</v>
          </cell>
        </row>
        <row r="205">
          <cell r="B205">
            <v>0</v>
          </cell>
        </row>
        <row r="206">
          <cell r="B206">
            <v>0</v>
          </cell>
        </row>
        <row r="207">
          <cell r="B207">
            <v>198620</v>
          </cell>
        </row>
        <row r="208">
          <cell r="B208">
            <v>370757</v>
          </cell>
        </row>
        <row r="209">
          <cell r="B209">
            <v>0</v>
          </cell>
        </row>
        <row r="210">
          <cell r="B210">
            <v>0</v>
          </cell>
        </row>
        <row r="211">
          <cell r="B211">
            <v>726095.7</v>
          </cell>
        </row>
        <row r="212">
          <cell r="B212">
            <v>1257926</v>
          </cell>
        </row>
        <row r="213">
          <cell r="B213">
            <v>37307387.97139962</v>
          </cell>
        </row>
        <row r="214">
          <cell r="B214">
            <v>392000</v>
          </cell>
        </row>
        <row r="215">
          <cell r="B215">
            <v>0</v>
          </cell>
        </row>
        <row r="216">
          <cell r="B216">
            <v>37699387.97139962</v>
          </cell>
        </row>
        <row r="217">
          <cell r="B217">
            <v>16270504</v>
          </cell>
        </row>
        <row r="218">
          <cell r="B218">
            <v>1295472.7</v>
          </cell>
        </row>
        <row r="219">
          <cell r="B219">
            <v>4445863</v>
          </cell>
        </row>
        <row r="220">
          <cell r="B220">
            <v>343517</v>
          </cell>
        </row>
        <row r="221">
          <cell r="B221">
            <v>3500000</v>
          </cell>
        </row>
        <row r="222">
          <cell r="B222">
            <v>1009079</v>
          </cell>
        </row>
        <row r="223">
          <cell r="B223">
            <v>214111</v>
          </cell>
        </row>
        <row r="224">
          <cell r="B224">
            <v>0</v>
          </cell>
        </row>
        <row r="225">
          <cell r="B225">
            <v>0</v>
          </cell>
        </row>
        <row r="226">
          <cell r="B226">
            <v>2800000</v>
          </cell>
        </row>
        <row r="227">
          <cell r="B227">
            <v>160000</v>
          </cell>
        </row>
        <row r="228">
          <cell r="B228">
            <v>0</v>
          </cell>
        </row>
        <row r="229">
          <cell r="B229">
            <v>260312</v>
          </cell>
        </row>
        <row r="230">
          <cell r="B230">
            <v>2215101.3368916837</v>
          </cell>
        </row>
        <row r="231">
          <cell r="B231">
            <v>32513960.036891684</v>
          </cell>
        </row>
        <row r="232">
          <cell r="B232">
            <v>5185427.9345079362</v>
          </cell>
        </row>
        <row r="233">
          <cell r="B233">
            <v>1763045</v>
          </cell>
        </row>
        <row r="234">
          <cell r="B234">
            <v>3422382.9345079362</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52392449</v>
          </cell>
        </row>
        <row r="244">
          <cell r="B244">
            <v>13448056</v>
          </cell>
        </row>
        <row r="245">
          <cell r="B245">
            <v>49000</v>
          </cell>
        </row>
        <row r="246">
          <cell r="B246">
            <v>0</v>
          </cell>
        </row>
        <row r="247">
          <cell r="B247">
            <v>5.6</v>
          </cell>
        </row>
        <row r="248">
          <cell r="B248">
            <v>5.6</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16.30212705523806</v>
          </cell>
        </row>
        <row r="261">
          <cell r="B261">
            <v>20.073967111206169</v>
          </cell>
        </row>
        <row r="262">
          <cell r="B262">
            <v>89</v>
          </cell>
        </row>
        <row r="263">
          <cell r="B263">
            <v>90</v>
          </cell>
        </row>
        <row r="264">
          <cell r="B264">
            <v>344364</v>
          </cell>
        </row>
        <row r="265">
          <cell r="B265">
            <v>346001</v>
          </cell>
        </row>
        <row r="266">
          <cell r="B266">
            <v>5</v>
          </cell>
        </row>
        <row r="267">
          <cell r="B267">
            <v>1</v>
          </cell>
        </row>
        <row r="268">
          <cell r="B268">
            <v>1239710.3999999999</v>
          </cell>
        </row>
        <row r="269">
          <cell r="B269">
            <v>1297503.75</v>
          </cell>
        </row>
        <row r="270">
          <cell r="B270">
            <v>2967538.0817418816</v>
          </cell>
        </row>
        <row r="271">
          <cell r="B271">
            <v>0.86818894186166018</v>
          </cell>
        </row>
        <row r="272">
          <cell r="B272">
            <v>0.78434892702574499</v>
          </cell>
        </row>
        <row r="273">
          <cell r="B273">
            <v>0.87383225113637997</v>
          </cell>
        </row>
        <row r="274">
          <cell r="B274">
            <v>0.71147225157562488</v>
          </cell>
        </row>
        <row r="275">
          <cell r="B275">
            <v>0.84140005951987684</v>
          </cell>
        </row>
        <row r="276">
          <cell r="B276">
            <v>0.68955218062324419</v>
          </cell>
        </row>
        <row r="277">
          <cell r="B277">
            <v>4452192.9345079362</v>
          </cell>
        </row>
        <row r="278">
          <cell r="B278">
            <v>1.4866414364834917</v>
          </cell>
        </row>
        <row r="279">
          <cell r="B279">
            <v>0.59785114760487545</v>
          </cell>
        </row>
        <row r="280">
          <cell r="B280">
            <v>0.40214885239512443</v>
          </cell>
        </row>
        <row r="281">
          <cell r="B281">
            <v>7.0223999999999995E-2</v>
          </cell>
        </row>
        <row r="282">
          <cell r="B282">
            <v>0.12229962154725238</v>
          </cell>
        </row>
        <row r="283">
          <cell r="B283">
            <v>38944393</v>
          </cell>
        </row>
        <row r="284">
          <cell r="B284">
            <v>26196224.620322194</v>
          </cell>
        </row>
        <row r="285">
          <cell r="B285">
            <v>1484654.8527660547</v>
          </cell>
        </row>
        <row r="286">
          <cell r="B286">
            <v>2000000</v>
          </cell>
        </row>
        <row r="287">
          <cell r="B287">
            <v>0</v>
          </cell>
        </row>
        <row r="288">
          <cell r="B288">
            <v>0</v>
          </cell>
        </row>
        <row r="289">
          <cell r="B289">
            <v>2967538.0817418816</v>
          </cell>
        </row>
        <row r="290">
          <cell r="B290">
            <v>9.116615144299034E-2</v>
          </cell>
        </row>
        <row r="291">
          <cell r="B291">
            <v>0.273389666672056</v>
          </cell>
        </row>
      </sheetData>
      <sheetData sheetId="46">
        <row r="3">
          <cell r="B3">
            <v>336173</v>
          </cell>
          <cell r="C3">
            <v>138993</v>
          </cell>
          <cell r="D3">
            <v>101406</v>
          </cell>
          <cell r="E3">
            <v>235428</v>
          </cell>
          <cell r="F3">
            <v>262672</v>
          </cell>
          <cell r="G3">
            <v>692389</v>
          </cell>
          <cell r="H3">
            <v>1767061</v>
          </cell>
        </row>
        <row r="4">
          <cell r="B4">
            <v>336173</v>
          </cell>
          <cell r="C4">
            <v>138993</v>
          </cell>
          <cell r="D4">
            <v>101406</v>
          </cell>
          <cell r="E4">
            <v>235428</v>
          </cell>
          <cell r="F4">
            <v>262672</v>
          </cell>
          <cell r="G4">
            <v>692389</v>
          </cell>
          <cell r="H4">
            <v>1767061</v>
          </cell>
        </row>
        <row r="5">
          <cell r="B5">
            <v>0</v>
          </cell>
          <cell r="C5">
            <v>0</v>
          </cell>
          <cell r="D5">
            <v>0</v>
          </cell>
          <cell r="E5">
            <v>0</v>
          </cell>
          <cell r="F5">
            <v>262672</v>
          </cell>
          <cell r="G5">
            <v>0</v>
          </cell>
        </row>
        <row r="6">
          <cell r="B6">
            <v>336173</v>
          </cell>
          <cell r="C6">
            <v>138993</v>
          </cell>
          <cell r="D6">
            <v>101406</v>
          </cell>
          <cell r="E6">
            <v>235428</v>
          </cell>
          <cell r="F6">
            <v>0</v>
          </cell>
          <cell r="G6">
            <v>692389</v>
          </cell>
        </row>
        <row r="7">
          <cell r="B7">
            <v>0</v>
          </cell>
          <cell r="C7">
            <v>0</v>
          </cell>
          <cell r="D7">
            <v>0</v>
          </cell>
          <cell r="E7">
            <v>0</v>
          </cell>
          <cell r="F7">
            <v>1504389</v>
          </cell>
          <cell r="G7">
            <v>0</v>
          </cell>
        </row>
        <row r="8">
          <cell r="B8">
            <v>291364</v>
          </cell>
          <cell r="C8">
            <v>91959</v>
          </cell>
          <cell r="D8">
            <v>84596</v>
          </cell>
          <cell r="E8">
            <v>237698</v>
          </cell>
          <cell r="F8">
            <v>293356</v>
          </cell>
          <cell r="G8">
            <v>742315</v>
          </cell>
          <cell r="H8">
            <v>1741288</v>
          </cell>
        </row>
        <row r="9">
          <cell r="B9">
            <v>291364</v>
          </cell>
          <cell r="C9">
            <v>91959</v>
          </cell>
          <cell r="D9">
            <v>84596</v>
          </cell>
          <cell r="E9">
            <v>237698</v>
          </cell>
          <cell r="F9">
            <v>293356</v>
          </cell>
          <cell r="G9">
            <v>742315</v>
          </cell>
          <cell r="H9">
            <v>1741288</v>
          </cell>
        </row>
        <row r="10">
          <cell r="B10">
            <v>291364</v>
          </cell>
          <cell r="C10">
            <v>0</v>
          </cell>
          <cell r="D10">
            <v>0</v>
          </cell>
          <cell r="E10">
            <v>0</v>
          </cell>
          <cell r="F10">
            <v>0</v>
          </cell>
          <cell r="G10">
            <v>0</v>
          </cell>
        </row>
        <row r="11">
          <cell r="B11">
            <v>0</v>
          </cell>
          <cell r="C11">
            <v>91959</v>
          </cell>
          <cell r="D11">
            <v>84596</v>
          </cell>
          <cell r="E11">
            <v>237698</v>
          </cell>
          <cell r="F11">
            <v>293356</v>
          </cell>
          <cell r="G11">
            <v>742315</v>
          </cell>
        </row>
        <row r="12">
          <cell r="B12">
            <v>1449924</v>
          </cell>
          <cell r="C12">
            <v>0</v>
          </cell>
          <cell r="D12">
            <v>0</v>
          </cell>
          <cell r="E12">
            <v>0</v>
          </cell>
          <cell r="F12">
            <v>0</v>
          </cell>
          <cell r="G12">
            <v>0</v>
          </cell>
        </row>
        <row r="13">
          <cell r="B13">
            <v>4150</v>
          </cell>
          <cell r="C13">
            <v>400</v>
          </cell>
          <cell r="D13">
            <v>340</v>
          </cell>
          <cell r="E13">
            <v>31</v>
          </cell>
          <cell r="F13">
            <v>48</v>
          </cell>
          <cell r="G13">
            <v>44</v>
          </cell>
        </row>
        <row r="14">
          <cell r="B14">
            <v>4000</v>
          </cell>
          <cell r="C14">
            <v>400</v>
          </cell>
          <cell r="D14">
            <v>350</v>
          </cell>
          <cell r="E14">
            <v>30</v>
          </cell>
          <cell r="F14">
            <v>46</v>
          </cell>
          <cell r="G14">
            <v>41</v>
          </cell>
        </row>
        <row r="15">
          <cell r="B15">
            <v>4150</v>
          </cell>
          <cell r="C15">
            <v>400</v>
          </cell>
          <cell r="D15">
            <v>340</v>
          </cell>
          <cell r="E15">
            <v>31</v>
          </cell>
          <cell r="F15">
            <v>48</v>
          </cell>
          <cell r="G15">
            <v>44</v>
          </cell>
        </row>
        <row r="16">
          <cell r="B16">
            <v>4000</v>
          </cell>
          <cell r="C16">
            <v>400</v>
          </cell>
          <cell r="D16">
            <v>350</v>
          </cell>
          <cell r="E16">
            <v>30</v>
          </cell>
          <cell r="F16">
            <v>46</v>
          </cell>
          <cell r="G16">
            <v>41</v>
          </cell>
        </row>
        <row r="17">
          <cell r="B17">
            <v>4150</v>
          </cell>
          <cell r="C17">
            <v>400</v>
          </cell>
          <cell r="D17">
            <v>340</v>
          </cell>
          <cell r="E17">
            <v>31</v>
          </cell>
          <cell r="F17">
            <v>48</v>
          </cell>
          <cell r="G17">
            <v>44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6400</v>
          </cell>
          <cell r="C23">
            <v>475</v>
          </cell>
          <cell r="D23">
            <v>500</v>
          </cell>
          <cell r="E23">
            <v>41</v>
          </cell>
          <cell r="F23">
            <v>57</v>
          </cell>
          <cell r="G23">
            <v>56</v>
          </cell>
        </row>
        <row r="24">
          <cell r="B24">
            <v>6300</v>
          </cell>
          <cell r="C24">
            <v>475</v>
          </cell>
          <cell r="D24">
            <v>500</v>
          </cell>
          <cell r="E24">
            <v>41</v>
          </cell>
          <cell r="F24">
            <v>57</v>
          </cell>
          <cell r="G24">
            <v>53</v>
          </cell>
        </row>
        <row r="25">
          <cell r="B25">
            <v>6400</v>
          </cell>
          <cell r="C25">
            <v>475</v>
          </cell>
          <cell r="D25">
            <v>500</v>
          </cell>
          <cell r="E25">
            <v>41</v>
          </cell>
          <cell r="F25">
            <v>57</v>
          </cell>
          <cell r="G25">
            <v>56</v>
          </cell>
        </row>
        <row r="26">
          <cell r="B26">
            <v>6300</v>
          </cell>
          <cell r="C26">
            <v>475</v>
          </cell>
          <cell r="D26">
            <v>500</v>
          </cell>
          <cell r="E26">
            <v>41</v>
          </cell>
          <cell r="F26">
            <v>57</v>
          </cell>
          <cell r="G26">
            <v>53</v>
          </cell>
        </row>
        <row r="27">
          <cell r="B27">
            <v>6400</v>
          </cell>
          <cell r="C27">
            <v>475</v>
          </cell>
          <cell r="D27">
            <v>500</v>
          </cell>
          <cell r="E27">
            <v>41</v>
          </cell>
          <cell r="F27">
            <v>57</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63999990</v>
          </cell>
          <cell r="C33">
            <v>3150004</v>
          </cell>
          <cell r="D33">
            <v>3150009.6</v>
          </cell>
          <cell r="E33">
            <v>899999.76</v>
          </cell>
          <cell r="F33">
            <v>1399999.38</v>
          </cell>
          <cell r="G33">
            <v>5000000</v>
          </cell>
          <cell r="H33">
            <v>9604115</v>
          </cell>
        </row>
        <row r="34">
          <cell r="B34">
            <v>85000050</v>
          </cell>
          <cell r="C34">
            <v>3399994</v>
          </cell>
          <cell r="D34">
            <v>3400000</v>
          </cell>
          <cell r="E34">
            <v>1239998.76</v>
          </cell>
          <cell r="F34">
            <v>1900001.22</v>
          </cell>
          <cell r="G34">
            <v>6000000</v>
          </cell>
          <cell r="H34">
            <v>12051918</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12.9</v>
          </cell>
          <cell r="D47">
            <v>6.3</v>
          </cell>
          <cell r="E47">
            <v>0.66</v>
          </cell>
          <cell r="F47">
            <v>0.78</v>
          </cell>
          <cell r="G47">
            <v>1</v>
          </cell>
        </row>
        <row r="48">
          <cell r="B48">
            <v>90</v>
          </cell>
          <cell r="C48">
            <v>13.2</v>
          </cell>
          <cell r="D48">
            <v>6.5</v>
          </cell>
          <cell r="E48">
            <v>0.67</v>
          </cell>
          <cell r="F48">
            <v>0.8</v>
          </cell>
          <cell r="G48">
            <v>1</v>
          </cell>
        </row>
        <row r="49">
          <cell r="B49">
            <v>90</v>
          </cell>
          <cell r="C49">
            <v>13</v>
          </cell>
          <cell r="D49">
            <v>6.4</v>
          </cell>
          <cell r="E49">
            <v>0.66</v>
          </cell>
          <cell r="F49">
            <v>0.78</v>
          </cell>
          <cell r="G49">
            <v>1</v>
          </cell>
        </row>
        <row r="50">
          <cell r="B50">
            <v>90</v>
          </cell>
          <cell r="C50">
            <v>12.8</v>
          </cell>
          <cell r="D50">
            <v>6.5</v>
          </cell>
          <cell r="E50">
            <v>0.66</v>
          </cell>
          <cell r="F50">
            <v>0.79</v>
          </cell>
          <cell r="G50">
            <v>1</v>
          </cell>
        </row>
        <row r="51">
          <cell r="B51">
            <v>7.6000000000000068</v>
          </cell>
          <cell r="C51">
            <v>5.9446153846153926</v>
          </cell>
          <cell r="D51">
            <v>9.28125</v>
          </cell>
          <cell r="E51">
            <v>7.6000000000000068</v>
          </cell>
          <cell r="F51">
            <v>8.9794871794871778</v>
          </cell>
          <cell r="G51">
            <v>7.6</v>
          </cell>
        </row>
        <row r="52">
          <cell r="B52">
            <v>24342203.398053348</v>
          </cell>
          <cell r="C52">
            <v>18661863.823448703</v>
          </cell>
          <cell r="D52">
            <v>24686609.339259312</v>
          </cell>
          <cell r="E52">
            <v>33316205.981986731</v>
          </cell>
          <cell r="F52">
            <v>22591207.075183213</v>
          </cell>
          <cell r="G52">
            <v>0</v>
          </cell>
          <cell r="H52">
            <v>0</v>
          </cell>
          <cell r="I52">
            <v>0</v>
          </cell>
          <cell r="J52">
            <v>0</v>
          </cell>
          <cell r="K52">
            <v>0</v>
          </cell>
        </row>
        <row r="53">
          <cell r="B53">
            <v>32477769</v>
          </cell>
          <cell r="C53">
            <v>30639627</v>
          </cell>
          <cell r="D53">
            <v>32492138</v>
          </cell>
          <cell r="E53">
            <v>30580731</v>
          </cell>
          <cell r="F53">
            <v>32477526</v>
          </cell>
          <cell r="G53">
            <v>0</v>
          </cell>
          <cell r="H53">
            <v>0</v>
          </cell>
          <cell r="I53">
            <v>0</v>
          </cell>
          <cell r="J53">
            <v>0</v>
          </cell>
          <cell r="K53">
            <v>0</v>
          </cell>
        </row>
        <row r="54">
          <cell r="B54">
            <v>869716</v>
          </cell>
          <cell r="C54">
            <v>1705122</v>
          </cell>
          <cell r="D54">
            <v>813574</v>
          </cell>
          <cell r="E54">
            <v>1885421</v>
          </cell>
          <cell r="F54">
            <v>1224257</v>
          </cell>
          <cell r="G54">
            <v>0</v>
          </cell>
          <cell r="H54">
            <v>0</v>
          </cell>
          <cell r="I54">
            <v>0</v>
          </cell>
          <cell r="J54">
            <v>0</v>
          </cell>
          <cell r="K54">
            <v>0</v>
          </cell>
        </row>
        <row r="55">
          <cell r="B55">
            <v>2381031</v>
          </cell>
          <cell r="C55">
            <v>3001942</v>
          </cell>
          <cell r="D55">
            <v>2383608</v>
          </cell>
          <cell r="E55">
            <v>1262197</v>
          </cell>
          <cell r="F55">
            <v>2235438</v>
          </cell>
          <cell r="G55">
            <v>0</v>
          </cell>
          <cell r="H55">
            <v>0</v>
          </cell>
          <cell r="I55">
            <v>0</v>
          </cell>
          <cell r="J55">
            <v>0</v>
          </cell>
          <cell r="K55">
            <v>0</v>
          </cell>
        </row>
        <row r="56">
          <cell r="B56">
            <v>3250747</v>
          </cell>
          <cell r="C56">
            <v>4707064</v>
          </cell>
          <cell r="D56">
            <v>3197182</v>
          </cell>
          <cell r="E56">
            <v>3147618</v>
          </cell>
          <cell r="F56">
            <v>3459695</v>
          </cell>
          <cell r="G56">
            <v>0</v>
          </cell>
          <cell r="H56">
            <v>0</v>
          </cell>
          <cell r="I56">
            <v>0</v>
          </cell>
          <cell r="J56">
            <v>0</v>
          </cell>
          <cell r="K56">
            <v>0</v>
          </cell>
        </row>
        <row r="57">
          <cell r="B57">
            <v>3821639</v>
          </cell>
          <cell r="C57">
            <v>3866706</v>
          </cell>
          <cell r="D57">
            <v>3838947</v>
          </cell>
          <cell r="E57">
            <v>3889170</v>
          </cell>
          <cell r="F57">
            <v>3858034</v>
          </cell>
          <cell r="G57">
            <v>109067</v>
          </cell>
          <cell r="H57">
            <v>109067</v>
          </cell>
          <cell r="I57">
            <v>109067</v>
          </cell>
          <cell r="J57">
            <v>109067</v>
          </cell>
          <cell r="K57">
            <v>109067</v>
          </cell>
        </row>
        <row r="58">
          <cell r="B58">
            <v>8161417</v>
          </cell>
          <cell r="C58">
            <v>8704262</v>
          </cell>
          <cell r="D58">
            <v>8161417</v>
          </cell>
          <cell r="E58">
            <v>8704262</v>
          </cell>
          <cell r="F58">
            <v>8161417</v>
          </cell>
          <cell r="G58">
            <v>3114345</v>
          </cell>
          <cell r="H58">
            <v>2117755</v>
          </cell>
          <cell r="I58">
            <v>1993181</v>
          </cell>
          <cell r="J58">
            <v>2740621</v>
          </cell>
          <cell r="K58">
            <v>2989768</v>
          </cell>
        </row>
        <row r="59">
          <cell r="B59">
            <v>8541908</v>
          </cell>
          <cell r="C59">
            <v>7978483</v>
          </cell>
          <cell r="D59">
            <v>8541908</v>
          </cell>
          <cell r="E59">
            <v>7978483</v>
          </cell>
          <cell r="F59">
            <v>8541908</v>
          </cell>
          <cell r="G59">
            <v>2491474</v>
          </cell>
          <cell r="H59">
            <v>2989768</v>
          </cell>
          <cell r="I59">
            <v>2740621</v>
          </cell>
          <cell r="J59">
            <v>1993181</v>
          </cell>
          <cell r="K59">
            <v>2117755</v>
          </cell>
        </row>
        <row r="60">
          <cell r="B60">
            <v>16703325</v>
          </cell>
          <cell r="C60">
            <v>16682745</v>
          </cell>
          <cell r="D60">
            <v>16703325</v>
          </cell>
          <cell r="E60">
            <v>16682745</v>
          </cell>
          <cell r="F60">
            <v>16703325</v>
          </cell>
          <cell r="G60">
            <v>5605819</v>
          </cell>
          <cell r="H60">
            <v>5107523</v>
          </cell>
          <cell r="I60">
            <v>4733802</v>
          </cell>
          <cell r="J60">
            <v>4733802</v>
          </cell>
          <cell r="K60">
            <v>5107523</v>
          </cell>
        </row>
        <row r="61">
          <cell r="B61">
            <v>80595683.398053348</v>
          </cell>
          <cell r="C61">
            <v>74558005.823448703</v>
          </cell>
          <cell r="D61">
            <v>80918201.339259312</v>
          </cell>
          <cell r="E61">
            <v>87616469.981986731</v>
          </cell>
          <cell r="F61">
            <v>79089787.075183213</v>
          </cell>
          <cell r="G61">
            <v>0</v>
          </cell>
          <cell r="H61">
            <v>0</v>
          </cell>
          <cell r="I61">
            <v>0</v>
          </cell>
          <cell r="J61">
            <v>0</v>
          </cell>
          <cell r="K61">
            <v>0</v>
          </cell>
        </row>
        <row r="62">
          <cell r="B62">
            <v>8231807.8655982912</v>
          </cell>
          <cell r="C62">
            <v>8254238.1829059832</v>
          </cell>
          <cell r="D62">
            <v>8233584.637820513</v>
          </cell>
          <cell r="E62">
            <v>8254718.1420940179</v>
          </cell>
          <cell r="F62">
            <v>8231545.1818376072</v>
          </cell>
          <cell r="G62">
            <v>0</v>
          </cell>
          <cell r="H62">
            <v>0</v>
          </cell>
          <cell r="I62">
            <v>0</v>
          </cell>
          <cell r="J62">
            <v>0</v>
          </cell>
          <cell r="K62">
            <v>0</v>
          </cell>
        </row>
        <row r="63">
          <cell r="B63">
            <v>3947304</v>
          </cell>
          <cell r="C63">
            <v>2805967</v>
          </cell>
          <cell r="D63">
            <v>3567192</v>
          </cell>
          <cell r="E63">
            <v>3398194</v>
          </cell>
          <cell r="F63">
            <v>3612695</v>
          </cell>
          <cell r="G63">
            <v>-3599686</v>
          </cell>
          <cell r="H63">
            <v>-3160207</v>
          </cell>
          <cell r="I63">
            <v>-2448967</v>
          </cell>
          <cell r="J63">
            <v>-2294858</v>
          </cell>
          <cell r="K63">
            <v>-2881878</v>
          </cell>
        </row>
        <row r="64">
          <cell r="B64">
            <v>39980314</v>
          </cell>
          <cell r="C64">
            <v>42084433</v>
          </cell>
          <cell r="D64">
            <v>44234716</v>
          </cell>
          <cell r="E64">
            <v>38152732</v>
          </cell>
          <cell r="F64">
            <v>42370984</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27436257.532455061</v>
          </cell>
          <cell r="C66">
            <v>20413367.640542723</v>
          </cell>
          <cell r="D66">
            <v>23882708.7014388</v>
          </cell>
          <cell r="E66">
            <v>36810825.839892715</v>
          </cell>
          <cell r="F66">
            <v>23874562.893345609</v>
          </cell>
          <cell r="G66">
            <v>13533933</v>
          </cell>
          <cell r="H66">
            <v>14387034</v>
          </cell>
          <cell r="I66">
            <v>15767675</v>
          </cell>
          <cell r="J66">
            <v>16067842</v>
          </cell>
          <cell r="K66">
            <v>14927319</v>
          </cell>
        </row>
        <row r="67">
          <cell r="B67">
            <v>80595683.398053348</v>
          </cell>
          <cell r="C67">
            <v>74558005.823448703</v>
          </cell>
          <cell r="D67">
            <v>80918201.339259312</v>
          </cell>
          <cell r="E67">
            <v>87616469.981986731</v>
          </cell>
          <cell r="F67">
            <v>79089787.075183213</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38935334.699300699</v>
          </cell>
          <cell r="C69">
            <v>36034311.982031859</v>
          </cell>
          <cell r="D69">
            <v>38951881.231934726</v>
          </cell>
          <cell r="E69">
            <v>36038639.868881121</v>
          </cell>
          <cell r="F69">
            <v>38935011.118104115</v>
          </cell>
          <cell r="G69">
            <v>0</v>
          </cell>
          <cell r="H69">
            <v>0</v>
          </cell>
          <cell r="I69">
            <v>0</v>
          </cell>
          <cell r="J69">
            <v>0</v>
          </cell>
          <cell r="K69">
            <v>0</v>
          </cell>
        </row>
        <row r="70">
          <cell r="B70">
            <v>4240032.9121328667</v>
          </cell>
          <cell r="C70">
            <v>2287749.9065423496</v>
          </cell>
          <cell r="D70">
            <v>3860723.5128321648</v>
          </cell>
          <cell r="E70">
            <v>2932076.2458041981</v>
          </cell>
          <cell r="F70">
            <v>3931187.9422649518</v>
          </cell>
          <cell r="G70">
            <v>-57695</v>
          </cell>
          <cell r="H70">
            <v>-53532</v>
          </cell>
          <cell r="I70">
            <v>-50409</v>
          </cell>
          <cell r="J70">
            <v>-50409</v>
          </cell>
          <cell r="K70">
            <v>-53532</v>
          </cell>
        </row>
        <row r="71">
          <cell r="B71">
            <v>1.0255251076514937</v>
          </cell>
          <cell r="C71">
            <v>0.96291700708342642</v>
          </cell>
          <cell r="D71">
            <v>1.0264480885432008</v>
          </cell>
          <cell r="E71">
            <v>0.96303072667020773</v>
          </cell>
          <cell r="F71">
            <v>1.022079070051672</v>
          </cell>
          <cell r="G71">
            <v>0</v>
          </cell>
          <cell r="H71">
            <v>0</v>
          </cell>
          <cell r="I71">
            <v>0</v>
          </cell>
          <cell r="J71">
            <v>0</v>
          </cell>
          <cell r="K71">
            <v>0</v>
          </cell>
        </row>
        <row r="72">
          <cell r="B72">
            <v>0.9511413384950087</v>
          </cell>
          <cell r="C72">
            <v>1.0720826173783067</v>
          </cell>
          <cell r="D72">
            <v>0.95107196457771637</v>
          </cell>
          <cell r="E72">
            <v>1.0721628233371581</v>
          </cell>
          <cell r="F72">
            <v>0.95354125621181018</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49000</v>
          </cell>
        </row>
        <row r="80">
          <cell r="B80">
            <v>49000</v>
          </cell>
        </row>
        <row r="81">
          <cell r="B81">
            <v>0</v>
          </cell>
        </row>
        <row r="82">
          <cell r="B82">
            <v>0</v>
          </cell>
        </row>
        <row r="83">
          <cell r="B83">
            <v>0</v>
          </cell>
        </row>
        <row r="84">
          <cell r="B84">
            <v>0</v>
          </cell>
        </row>
        <row r="85">
          <cell r="B85">
            <v>67756</v>
          </cell>
        </row>
        <row r="86">
          <cell r="B86">
            <v>29806</v>
          </cell>
        </row>
        <row r="87">
          <cell r="B87">
            <v>22194</v>
          </cell>
        </row>
        <row r="88">
          <cell r="B88">
            <v>52864</v>
          </cell>
        </row>
        <row r="89">
          <cell r="B89">
            <v>56501</v>
          </cell>
        </row>
        <row r="90">
          <cell r="B90">
            <v>139470</v>
          </cell>
        </row>
        <row r="91">
          <cell r="B91">
            <v>67756</v>
          </cell>
        </row>
        <row r="92">
          <cell r="B92">
            <v>29806</v>
          </cell>
        </row>
        <row r="93">
          <cell r="B93">
            <v>22194</v>
          </cell>
        </row>
        <row r="94">
          <cell r="B94">
            <v>52864</v>
          </cell>
        </row>
        <row r="95">
          <cell r="B95">
            <v>56501</v>
          </cell>
        </row>
        <row r="96">
          <cell r="B96">
            <v>139470</v>
          </cell>
        </row>
        <row r="97">
          <cell r="B97">
            <v>0</v>
          </cell>
        </row>
        <row r="98">
          <cell r="B98">
            <v>0</v>
          </cell>
        </row>
        <row r="99">
          <cell r="B99">
            <v>0</v>
          </cell>
        </row>
        <row r="100">
          <cell r="B100">
            <v>0</v>
          </cell>
        </row>
        <row r="101">
          <cell r="B101">
            <v>0</v>
          </cell>
        </row>
        <row r="102">
          <cell r="B102">
            <v>0</v>
          </cell>
        </row>
        <row r="103">
          <cell r="B103">
            <v>281187400</v>
          </cell>
        </row>
        <row r="104">
          <cell r="B104">
            <v>11922400</v>
          </cell>
        </row>
        <row r="105">
          <cell r="B105">
            <v>7545960</v>
          </cell>
        </row>
        <row r="106">
          <cell r="B106">
            <v>1638784</v>
          </cell>
        </row>
        <row r="107">
          <cell r="B107">
            <v>2712048</v>
          </cell>
        </row>
        <row r="108">
          <cell r="B108">
            <v>6136680</v>
          </cell>
        </row>
        <row r="109">
          <cell r="B109">
            <v>2086.8393445328265</v>
          </cell>
        </row>
        <row r="110">
          <cell r="B110">
            <v>297.5323497658527</v>
          </cell>
        </row>
        <row r="111">
          <cell r="B111">
            <v>146.47746450011209</v>
          </cell>
        </row>
        <row r="112">
          <cell r="B112">
            <v>14.709488526574061</v>
          </cell>
        </row>
        <row r="113">
          <cell r="B113">
            <v>17.383940985951163</v>
          </cell>
        </row>
        <row r="114">
          <cell r="B114">
            <v>22.587103828142514</v>
          </cell>
        </row>
        <row r="115">
          <cell r="B115">
            <v>11999970</v>
          </cell>
        </row>
        <row r="116">
          <cell r="B116">
            <v>650000</v>
          </cell>
        </row>
        <row r="117">
          <cell r="B117">
            <v>650003.19999999995</v>
          </cell>
        </row>
        <row r="118">
          <cell r="B118">
            <v>199999.8</v>
          </cell>
        </row>
        <row r="119">
          <cell r="B119">
            <v>299999.7</v>
          </cell>
        </row>
        <row r="120">
          <cell r="B120">
            <v>1000000</v>
          </cell>
        </row>
        <row r="121">
          <cell r="B121">
            <v>25306866.000000004</v>
          </cell>
        </row>
        <row r="122">
          <cell r="B122">
            <v>822645.6</v>
          </cell>
        </row>
        <row r="123">
          <cell r="B123">
            <v>694228.32</v>
          </cell>
        </row>
        <row r="124">
          <cell r="B124">
            <v>0</v>
          </cell>
        </row>
        <row r="125">
          <cell r="B125">
            <v>0</v>
          </cell>
        </row>
        <row r="126">
          <cell r="B126">
            <v>352859.1</v>
          </cell>
        </row>
        <row r="127">
          <cell r="B127">
            <v>57251</v>
          </cell>
        </row>
        <row r="128">
          <cell r="B128">
            <v>16965</v>
          </cell>
        </row>
        <row r="129">
          <cell r="B129">
            <v>15606</v>
          </cell>
        </row>
        <row r="130">
          <cell r="B130">
            <v>52650</v>
          </cell>
        </row>
        <row r="131">
          <cell r="B131">
            <v>60734</v>
          </cell>
        </row>
        <row r="132">
          <cell r="B132">
            <v>142839</v>
          </cell>
        </row>
        <row r="133">
          <cell r="B133">
            <v>57251</v>
          </cell>
        </row>
        <row r="134">
          <cell r="B134">
            <v>16965</v>
          </cell>
        </row>
        <row r="135">
          <cell r="B135">
            <v>15606</v>
          </cell>
        </row>
        <row r="136">
          <cell r="B136">
            <v>52650</v>
          </cell>
        </row>
        <row r="137">
          <cell r="B137">
            <v>60734</v>
          </cell>
        </row>
        <row r="138">
          <cell r="B138">
            <v>142839</v>
          </cell>
        </row>
        <row r="139">
          <cell r="B139">
            <v>0</v>
          </cell>
        </row>
        <row r="140">
          <cell r="B140">
            <v>0</v>
          </cell>
        </row>
        <row r="141">
          <cell r="B141">
            <v>0</v>
          </cell>
        </row>
        <row r="142">
          <cell r="B142">
            <v>0</v>
          </cell>
        </row>
        <row r="143">
          <cell r="B143">
            <v>0</v>
          </cell>
        </row>
        <row r="144">
          <cell r="B144">
            <v>0</v>
          </cell>
        </row>
        <row r="145">
          <cell r="B145">
            <v>366406400</v>
          </cell>
        </row>
        <row r="146">
          <cell r="B146">
            <v>8058375</v>
          </cell>
        </row>
        <row r="147">
          <cell r="B147">
            <v>7803000</v>
          </cell>
        </row>
        <row r="148">
          <cell r="B148">
            <v>2158650</v>
          </cell>
        </row>
        <row r="149">
          <cell r="B149">
            <v>3461838</v>
          </cell>
        </row>
        <row r="150">
          <cell r="B150">
            <v>7998984</v>
          </cell>
        </row>
        <row r="151">
          <cell r="B151">
            <v>2548.9940126054644</v>
          </cell>
        </row>
        <row r="152">
          <cell r="B152">
            <v>375.98802404301148</v>
          </cell>
        </row>
        <row r="153">
          <cell r="B153">
            <v>181.26179645194415</v>
          </cell>
        </row>
        <row r="154">
          <cell r="B154">
            <v>19.286622759106738</v>
          </cell>
        </row>
        <row r="155">
          <cell r="B155">
            <v>22.793281442580692</v>
          </cell>
        </row>
        <row r="156">
          <cell r="B156">
            <v>28.922155695616269</v>
          </cell>
        </row>
        <row r="157">
          <cell r="B157">
            <v>17000010</v>
          </cell>
        </row>
        <row r="158">
          <cell r="B158">
            <v>600002</v>
          </cell>
        </row>
        <row r="159">
          <cell r="B159">
            <v>600000</v>
          </cell>
        </row>
        <row r="160">
          <cell r="B160">
            <v>279999.71999999997</v>
          </cell>
        </row>
        <row r="161">
          <cell r="B161">
            <v>400000.38</v>
          </cell>
        </row>
        <row r="162">
          <cell r="B162">
            <v>1200000</v>
          </cell>
        </row>
        <row r="163">
          <cell r="B163">
            <v>0</v>
          </cell>
        </row>
        <row r="164">
          <cell r="B164">
            <v>556027.87499999988</v>
          </cell>
        </row>
        <row r="165">
          <cell r="B165">
            <v>717876</v>
          </cell>
        </row>
        <row r="166">
          <cell r="B166">
            <v>248244.75</v>
          </cell>
        </row>
        <row r="167">
          <cell r="B167">
            <v>398111.37</v>
          </cell>
        </row>
        <row r="168">
          <cell r="B168">
            <v>459941.58</v>
          </cell>
        </row>
        <row r="169">
          <cell r="B169">
            <v>5</v>
          </cell>
        </row>
        <row r="170">
          <cell r="B170">
            <v>1</v>
          </cell>
        </row>
        <row r="171">
          <cell r="B171">
            <v>344364</v>
          </cell>
        </row>
        <row r="172">
          <cell r="B172">
            <v>1109700.3350000002</v>
          </cell>
        </row>
        <row r="173">
          <cell r="B173">
            <v>4491092.5449999999</v>
          </cell>
        </row>
        <row r="174">
          <cell r="B174">
            <v>344364</v>
          </cell>
        </row>
        <row r="175">
          <cell r="B175">
            <v>1109700.3350000002</v>
          </cell>
        </row>
        <row r="176">
          <cell r="B176">
            <v>4491092.5449999999</v>
          </cell>
        </row>
        <row r="177">
          <cell r="B177">
            <v>340059</v>
          </cell>
        </row>
        <row r="178">
          <cell r="B178">
            <v>1097291.52</v>
          </cell>
        </row>
        <row r="179">
          <cell r="B179">
            <v>4402408.92</v>
          </cell>
        </row>
        <row r="180">
          <cell r="B180">
            <v>346001</v>
          </cell>
        </row>
        <row r="181">
          <cell r="B181">
            <v>208351883.00000003</v>
          </cell>
        </row>
        <row r="182">
          <cell r="B182">
            <v>627128200.5</v>
          </cell>
        </row>
        <row r="183">
          <cell r="B183">
            <v>346001</v>
          </cell>
        </row>
        <row r="184">
          <cell r="B184">
            <v>208351883.00000003</v>
          </cell>
        </row>
        <row r="185">
          <cell r="B185">
            <v>627128200.5</v>
          </cell>
        </row>
        <row r="186">
          <cell r="B186">
            <v>341676</v>
          </cell>
        </row>
        <row r="187">
          <cell r="B187">
            <v>205654624.48333335</v>
          </cell>
        </row>
        <row r="188">
          <cell r="B188">
            <v>612048435</v>
          </cell>
        </row>
        <row r="189">
          <cell r="B189">
            <v>0</v>
          </cell>
        </row>
        <row r="190">
          <cell r="B190">
            <v>0</v>
          </cell>
        </row>
        <row r="191">
          <cell r="B191">
            <v>0</v>
          </cell>
        </row>
        <row r="192">
          <cell r="B192">
            <v>41710</v>
          </cell>
        </row>
        <row r="193">
          <cell r="B193">
            <v>678378.48</v>
          </cell>
        </row>
        <row r="194">
          <cell r="B194">
            <v>16.264164895285223</v>
          </cell>
        </row>
        <row r="195">
          <cell r="B195">
            <v>0</v>
          </cell>
        </row>
        <row r="196">
          <cell r="B196">
            <v>0</v>
          </cell>
        </row>
        <row r="197">
          <cell r="B197">
            <v>0</v>
          </cell>
        </row>
        <row r="198">
          <cell r="B198">
            <v>0</v>
          </cell>
        </row>
        <row r="199">
          <cell r="B199">
            <v>0</v>
          </cell>
        </row>
        <row r="200">
          <cell r="B200">
            <v>0</v>
          </cell>
        </row>
        <row r="201">
          <cell r="B201">
            <v>88746</v>
          </cell>
        </row>
        <row r="202">
          <cell r="B202">
            <v>214292790</v>
          </cell>
        </row>
        <row r="203">
          <cell r="B203">
            <v>2414.6753434238631</v>
          </cell>
        </row>
        <row r="204">
          <cell r="B204">
            <v>0</v>
          </cell>
        </row>
        <row r="205">
          <cell r="B205">
            <v>0</v>
          </cell>
        </row>
        <row r="206">
          <cell r="B206">
            <v>0</v>
          </cell>
        </row>
        <row r="207">
          <cell r="B207">
            <v>201139</v>
          </cell>
        </row>
        <row r="208">
          <cell r="B208">
            <v>375459</v>
          </cell>
        </row>
        <row r="209">
          <cell r="B209">
            <v>0</v>
          </cell>
        </row>
        <row r="210">
          <cell r="B210">
            <v>0</v>
          </cell>
        </row>
        <row r="211">
          <cell r="B211">
            <v>760731</v>
          </cell>
        </row>
        <row r="212">
          <cell r="B212">
            <v>1273880</v>
          </cell>
        </row>
        <row r="213">
          <cell r="B213">
            <v>38935334.699300699</v>
          </cell>
        </row>
        <row r="214">
          <cell r="B214">
            <v>455980</v>
          </cell>
        </row>
        <row r="215">
          <cell r="B215">
            <v>0</v>
          </cell>
        </row>
        <row r="216">
          <cell r="B216">
            <v>39391314.699300699</v>
          </cell>
        </row>
        <row r="217">
          <cell r="B217">
            <v>16999921</v>
          </cell>
        </row>
        <row r="218">
          <cell r="B218">
            <v>1337329</v>
          </cell>
        </row>
        <row r="219">
          <cell r="B219">
            <v>4438397</v>
          </cell>
        </row>
        <row r="220">
          <cell r="B220">
            <v>319202</v>
          </cell>
        </row>
        <row r="221">
          <cell r="B221">
            <v>3500000</v>
          </cell>
        </row>
        <row r="222">
          <cell r="B222">
            <v>1035921</v>
          </cell>
        </row>
        <row r="223">
          <cell r="B223">
            <v>211434</v>
          </cell>
        </row>
        <row r="224">
          <cell r="B224">
            <v>0</v>
          </cell>
        </row>
        <row r="225">
          <cell r="B225">
            <v>0</v>
          </cell>
        </row>
        <row r="226">
          <cell r="B226">
            <v>2400000</v>
          </cell>
        </row>
        <row r="227">
          <cell r="B227">
            <v>160000</v>
          </cell>
        </row>
        <row r="228">
          <cell r="B228">
            <v>0</v>
          </cell>
        </row>
        <row r="229">
          <cell r="B229">
            <v>257610</v>
          </cell>
        </row>
        <row r="230">
          <cell r="B230">
            <v>2307208.7871678318</v>
          </cell>
        </row>
        <row r="231">
          <cell r="B231">
            <v>32967022.787167832</v>
          </cell>
        </row>
        <row r="232">
          <cell r="B232">
            <v>6424291.9121328667</v>
          </cell>
        </row>
        <row r="233">
          <cell r="B233">
            <v>2184259</v>
          </cell>
        </row>
        <row r="234">
          <cell r="B234">
            <v>4240032.9121328667</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56872515</v>
          </cell>
        </row>
        <row r="244">
          <cell r="B244">
            <v>16892201</v>
          </cell>
        </row>
        <row r="245">
          <cell r="B245">
            <v>57000</v>
          </cell>
        </row>
        <row r="246">
          <cell r="B246">
            <v>0</v>
          </cell>
        </row>
        <row r="247">
          <cell r="B247">
            <v>5.7</v>
          </cell>
        </row>
        <row r="248">
          <cell r="B248">
            <v>5.7</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16.387360778533555</v>
          </cell>
        </row>
        <row r="261">
          <cell r="B261">
            <v>19.903470441783053</v>
          </cell>
        </row>
        <row r="262">
          <cell r="B262">
            <v>90</v>
          </cell>
        </row>
        <row r="263">
          <cell r="B263">
            <v>90</v>
          </cell>
        </row>
        <row r="264">
          <cell r="B264">
            <v>340059</v>
          </cell>
        </row>
        <row r="265">
          <cell r="B265">
            <v>341676</v>
          </cell>
        </row>
        <row r="266">
          <cell r="B266">
            <v>5</v>
          </cell>
        </row>
        <row r="267">
          <cell r="B267">
            <v>1</v>
          </cell>
        </row>
        <row r="268">
          <cell r="B268">
            <v>1224212.3999999999</v>
          </cell>
        </row>
        <row r="269">
          <cell r="B269">
            <v>1281285</v>
          </cell>
        </row>
        <row r="270">
          <cell r="B270">
            <v>3669819.9037374901</v>
          </cell>
        </row>
        <row r="271">
          <cell r="B271">
            <v>0.86028254915251257</v>
          </cell>
        </row>
        <row r="272">
          <cell r="B272">
            <v>0.7648219212552001</v>
          </cell>
        </row>
        <row r="273">
          <cell r="B273">
            <v>0.76872235738131023</v>
          </cell>
        </row>
        <row r="274">
          <cell r="B274">
            <v>0.64036395837448656</v>
          </cell>
        </row>
        <row r="275">
          <cell r="B275">
            <v>0.75269854729410501</v>
          </cell>
        </row>
        <row r="276">
          <cell r="B276">
            <v>0.6295338837932708</v>
          </cell>
        </row>
        <row r="277">
          <cell r="B277">
            <v>5232546.9121328667</v>
          </cell>
        </row>
        <row r="278">
          <cell r="B278">
            <v>1.4059625797933992</v>
          </cell>
        </row>
        <row r="279">
          <cell r="B279">
            <v>0.58436593802474257</v>
          </cell>
        </row>
        <row r="280">
          <cell r="B280">
            <v>0.41563406197525748</v>
          </cell>
        </row>
        <row r="281">
          <cell r="B281">
            <v>7.0223999999999995E-2</v>
          </cell>
        </row>
        <row r="282">
          <cell r="B282">
            <v>0.12108943869690099</v>
          </cell>
        </row>
        <row r="283">
          <cell r="B283">
            <v>39980314</v>
          </cell>
        </row>
        <row r="284">
          <cell r="B284">
            <v>28436257.532455061</v>
          </cell>
        </row>
        <row r="285">
          <cell r="B285">
            <v>1562727.0083953764</v>
          </cell>
        </row>
        <row r="286">
          <cell r="B286">
            <v>2000000</v>
          </cell>
        </row>
        <row r="287">
          <cell r="B287">
            <v>0</v>
          </cell>
        </row>
        <row r="288">
          <cell r="B288">
            <v>0</v>
          </cell>
        </row>
        <row r="289">
          <cell r="B289">
            <v>3669819.9037374901</v>
          </cell>
        </row>
        <row r="290">
          <cell r="B290">
            <v>9.1365408899746411E-2</v>
          </cell>
        </row>
        <row r="291">
          <cell r="B291">
            <v>0.30592277835206527</v>
          </cell>
        </row>
      </sheetData>
      <sheetData sheetId="47">
        <row r="3">
          <cell r="B3">
            <v>333189</v>
          </cell>
          <cell r="C3">
            <v>137459</v>
          </cell>
          <cell r="D3">
            <v>102966</v>
          </cell>
          <cell r="E3">
            <v>239439</v>
          </cell>
          <cell r="F3">
            <v>266539</v>
          </cell>
          <cell r="G3">
            <v>693716</v>
          </cell>
          <cell r="H3">
            <v>1773308</v>
          </cell>
        </row>
        <row r="4">
          <cell r="B4">
            <v>333189</v>
          </cell>
          <cell r="C4">
            <v>137459</v>
          </cell>
          <cell r="D4">
            <v>102966</v>
          </cell>
          <cell r="E4">
            <v>239439</v>
          </cell>
          <cell r="F4">
            <v>266539</v>
          </cell>
          <cell r="G4">
            <v>693716</v>
          </cell>
          <cell r="H4">
            <v>1773308</v>
          </cell>
        </row>
        <row r="5">
          <cell r="B5">
            <v>0</v>
          </cell>
          <cell r="C5">
            <v>0</v>
          </cell>
          <cell r="D5">
            <v>0</v>
          </cell>
          <cell r="E5">
            <v>0</v>
          </cell>
          <cell r="F5">
            <v>266539</v>
          </cell>
          <cell r="G5">
            <v>0</v>
          </cell>
        </row>
        <row r="6">
          <cell r="B6">
            <v>333189</v>
          </cell>
          <cell r="C6">
            <v>137459</v>
          </cell>
          <cell r="D6">
            <v>102966</v>
          </cell>
          <cell r="E6">
            <v>239439</v>
          </cell>
          <cell r="F6">
            <v>0</v>
          </cell>
          <cell r="G6">
            <v>693716</v>
          </cell>
        </row>
        <row r="7">
          <cell r="B7">
            <v>0</v>
          </cell>
          <cell r="C7">
            <v>0</v>
          </cell>
          <cell r="D7">
            <v>0</v>
          </cell>
          <cell r="E7">
            <v>0</v>
          </cell>
          <cell r="F7">
            <v>1506769</v>
          </cell>
          <cell r="G7">
            <v>0</v>
          </cell>
        </row>
        <row r="8">
          <cell r="B8">
            <v>287508</v>
          </cell>
          <cell r="C8">
            <v>90756</v>
          </cell>
          <cell r="D8">
            <v>85353</v>
          </cell>
          <cell r="E8">
            <v>240660</v>
          </cell>
          <cell r="F8">
            <v>296336</v>
          </cell>
          <cell r="G8">
            <v>740444</v>
          </cell>
          <cell r="H8">
            <v>1741057</v>
          </cell>
        </row>
        <row r="9">
          <cell r="B9">
            <v>287508</v>
          </cell>
          <cell r="C9">
            <v>90756</v>
          </cell>
          <cell r="D9">
            <v>85353</v>
          </cell>
          <cell r="E9">
            <v>240660</v>
          </cell>
          <cell r="F9">
            <v>296336</v>
          </cell>
          <cell r="G9">
            <v>740444</v>
          </cell>
          <cell r="H9">
            <v>1741057</v>
          </cell>
        </row>
        <row r="10">
          <cell r="B10">
            <v>287508</v>
          </cell>
          <cell r="C10">
            <v>0</v>
          </cell>
          <cell r="D10">
            <v>0</v>
          </cell>
          <cell r="E10">
            <v>0</v>
          </cell>
          <cell r="F10">
            <v>0</v>
          </cell>
          <cell r="G10">
            <v>0</v>
          </cell>
        </row>
        <row r="11">
          <cell r="B11">
            <v>0</v>
          </cell>
          <cell r="C11">
            <v>90756</v>
          </cell>
          <cell r="D11">
            <v>85353</v>
          </cell>
          <cell r="E11">
            <v>240660</v>
          </cell>
          <cell r="F11">
            <v>296336</v>
          </cell>
          <cell r="G11">
            <v>740444</v>
          </cell>
        </row>
        <row r="12">
          <cell r="B12">
            <v>1453549</v>
          </cell>
          <cell r="C12">
            <v>0</v>
          </cell>
          <cell r="D12">
            <v>0</v>
          </cell>
          <cell r="E12">
            <v>0</v>
          </cell>
          <cell r="F12">
            <v>0</v>
          </cell>
          <cell r="G12">
            <v>0</v>
          </cell>
        </row>
        <row r="13">
          <cell r="B13">
            <v>4150</v>
          </cell>
          <cell r="C13">
            <v>400</v>
          </cell>
          <cell r="D13">
            <v>340</v>
          </cell>
          <cell r="E13">
            <v>31</v>
          </cell>
          <cell r="F13">
            <v>48</v>
          </cell>
          <cell r="G13">
            <v>44</v>
          </cell>
        </row>
        <row r="14">
          <cell r="B14">
            <v>4000</v>
          </cell>
          <cell r="C14">
            <v>400</v>
          </cell>
          <cell r="D14">
            <v>350</v>
          </cell>
          <cell r="E14">
            <v>30</v>
          </cell>
          <cell r="F14">
            <v>46</v>
          </cell>
          <cell r="G14">
            <v>41</v>
          </cell>
        </row>
        <row r="15">
          <cell r="B15">
            <v>4150</v>
          </cell>
          <cell r="C15">
            <v>400</v>
          </cell>
          <cell r="D15">
            <v>340</v>
          </cell>
          <cell r="E15">
            <v>31</v>
          </cell>
          <cell r="F15">
            <v>48</v>
          </cell>
          <cell r="G15">
            <v>44</v>
          </cell>
        </row>
        <row r="16">
          <cell r="B16">
            <v>4000</v>
          </cell>
          <cell r="C16">
            <v>400</v>
          </cell>
          <cell r="D16">
            <v>350</v>
          </cell>
          <cell r="E16">
            <v>30</v>
          </cell>
          <cell r="F16">
            <v>46</v>
          </cell>
          <cell r="G16">
            <v>41</v>
          </cell>
        </row>
        <row r="17">
          <cell r="B17">
            <v>4150</v>
          </cell>
          <cell r="C17">
            <v>400</v>
          </cell>
          <cell r="D17">
            <v>340</v>
          </cell>
          <cell r="E17">
            <v>31</v>
          </cell>
          <cell r="F17">
            <v>48</v>
          </cell>
          <cell r="G17">
            <v>44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6400</v>
          </cell>
          <cell r="C23">
            <v>475</v>
          </cell>
          <cell r="D23">
            <v>500</v>
          </cell>
          <cell r="E23">
            <v>41</v>
          </cell>
          <cell r="F23">
            <v>57</v>
          </cell>
          <cell r="G23">
            <v>56</v>
          </cell>
        </row>
        <row r="24">
          <cell r="B24">
            <v>6300</v>
          </cell>
          <cell r="C24">
            <v>475</v>
          </cell>
          <cell r="D24">
            <v>500</v>
          </cell>
          <cell r="E24">
            <v>41</v>
          </cell>
          <cell r="F24">
            <v>57</v>
          </cell>
          <cell r="G24">
            <v>53</v>
          </cell>
        </row>
        <row r="25">
          <cell r="B25">
            <v>6400</v>
          </cell>
          <cell r="C25">
            <v>475</v>
          </cell>
          <cell r="D25">
            <v>500</v>
          </cell>
          <cell r="E25">
            <v>41</v>
          </cell>
          <cell r="F25">
            <v>57</v>
          </cell>
          <cell r="G25">
            <v>56</v>
          </cell>
        </row>
        <row r="26">
          <cell r="B26">
            <v>6300</v>
          </cell>
          <cell r="C26">
            <v>475</v>
          </cell>
          <cell r="D26">
            <v>500</v>
          </cell>
          <cell r="E26">
            <v>41</v>
          </cell>
          <cell r="F26">
            <v>57</v>
          </cell>
          <cell r="G26">
            <v>53</v>
          </cell>
        </row>
        <row r="27">
          <cell r="B27">
            <v>6400</v>
          </cell>
          <cell r="C27">
            <v>475</v>
          </cell>
          <cell r="D27">
            <v>500</v>
          </cell>
          <cell r="E27">
            <v>41</v>
          </cell>
          <cell r="F27">
            <v>57</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63999811</v>
          </cell>
          <cell r="C33">
            <v>3149990.4</v>
          </cell>
          <cell r="D33">
            <v>3150004</v>
          </cell>
          <cell r="E33">
            <v>899999.61</v>
          </cell>
          <cell r="F33">
            <v>1400000.87</v>
          </cell>
          <cell r="G33">
            <v>5000000</v>
          </cell>
          <cell r="H33">
            <v>9565244</v>
          </cell>
        </row>
        <row r="34">
          <cell r="B34">
            <v>84999895</v>
          </cell>
          <cell r="C34">
            <v>3400000</v>
          </cell>
          <cell r="D34">
            <v>3400007</v>
          </cell>
          <cell r="E34">
            <v>1239998.48</v>
          </cell>
          <cell r="F34">
            <v>1899999.77</v>
          </cell>
          <cell r="G34">
            <v>6000000</v>
          </cell>
          <cell r="H34">
            <v>11999565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13</v>
          </cell>
          <cell r="D47">
            <v>6.4</v>
          </cell>
          <cell r="E47">
            <v>0.66</v>
          </cell>
          <cell r="F47">
            <v>0.78</v>
          </cell>
          <cell r="G47">
            <v>1</v>
          </cell>
        </row>
        <row r="48">
          <cell r="B48">
            <v>90</v>
          </cell>
          <cell r="C48">
            <v>12.8</v>
          </cell>
          <cell r="D48">
            <v>6.5</v>
          </cell>
          <cell r="E48">
            <v>0.66</v>
          </cell>
          <cell r="F48">
            <v>0.79</v>
          </cell>
          <cell r="G48">
            <v>1</v>
          </cell>
        </row>
        <row r="49">
          <cell r="B49">
            <v>89</v>
          </cell>
          <cell r="C49">
            <v>12.8</v>
          </cell>
          <cell r="D49">
            <v>6.5</v>
          </cell>
          <cell r="E49">
            <v>0.67</v>
          </cell>
          <cell r="F49">
            <v>0.79</v>
          </cell>
          <cell r="G49">
            <v>1</v>
          </cell>
        </row>
        <row r="50">
          <cell r="B50">
            <v>88</v>
          </cell>
          <cell r="C50">
            <v>12.8</v>
          </cell>
          <cell r="D50">
            <v>6.5</v>
          </cell>
          <cell r="E50">
            <v>0.69</v>
          </cell>
          <cell r="F50">
            <v>0.82</v>
          </cell>
          <cell r="G50">
            <v>1</v>
          </cell>
        </row>
        <row r="51">
          <cell r="B51">
            <v>6.3910112359550686</v>
          </cell>
          <cell r="C51">
            <v>7.6000000000000068</v>
          </cell>
          <cell r="D51">
            <v>7.6000000000000068</v>
          </cell>
          <cell r="E51">
            <v>10.81194029850745</v>
          </cell>
          <cell r="F51">
            <v>11.686075949367103</v>
          </cell>
          <cell r="G51">
            <v>7.6</v>
          </cell>
        </row>
        <row r="52">
          <cell r="B52">
            <v>20829756.620836914</v>
          </cell>
          <cell r="C52">
            <v>13943130.408378303</v>
          </cell>
          <cell r="D52">
            <v>21502666.001305416</v>
          </cell>
          <cell r="E52">
            <v>27114262.335701361</v>
          </cell>
          <cell r="F52">
            <v>19832827.073368698</v>
          </cell>
          <cell r="G52">
            <v>0</v>
          </cell>
          <cell r="H52">
            <v>0</v>
          </cell>
          <cell r="I52">
            <v>0</v>
          </cell>
          <cell r="J52">
            <v>0</v>
          </cell>
          <cell r="K52">
            <v>0</v>
          </cell>
        </row>
        <row r="53">
          <cell r="B53">
            <v>32223156</v>
          </cell>
          <cell r="C53">
            <v>30931609</v>
          </cell>
          <cell r="D53">
            <v>32234370</v>
          </cell>
          <cell r="E53">
            <v>30934627</v>
          </cell>
          <cell r="F53">
            <v>32222886</v>
          </cell>
          <cell r="G53">
            <v>0</v>
          </cell>
          <cell r="H53">
            <v>0</v>
          </cell>
          <cell r="I53">
            <v>0</v>
          </cell>
          <cell r="J53">
            <v>0</v>
          </cell>
          <cell r="K53">
            <v>0</v>
          </cell>
        </row>
        <row r="54">
          <cell r="B54">
            <v>808778</v>
          </cell>
          <cell r="C54">
            <v>2139140</v>
          </cell>
          <cell r="D54">
            <v>818846</v>
          </cell>
          <cell r="E54">
            <v>2314810</v>
          </cell>
          <cell r="F54">
            <v>750308</v>
          </cell>
          <cell r="G54">
            <v>0</v>
          </cell>
          <cell r="H54">
            <v>0</v>
          </cell>
          <cell r="I54">
            <v>0</v>
          </cell>
          <cell r="J54">
            <v>0</v>
          </cell>
          <cell r="K54">
            <v>0</v>
          </cell>
        </row>
        <row r="55">
          <cell r="B55">
            <v>2456741</v>
          </cell>
          <cell r="C55">
            <v>1831733</v>
          </cell>
          <cell r="D55">
            <v>2459877</v>
          </cell>
          <cell r="E55">
            <v>1116709</v>
          </cell>
          <cell r="F55">
            <v>2288219</v>
          </cell>
          <cell r="G55">
            <v>0</v>
          </cell>
          <cell r="H55">
            <v>0</v>
          </cell>
          <cell r="I55">
            <v>0</v>
          </cell>
          <cell r="J55">
            <v>0</v>
          </cell>
          <cell r="K55">
            <v>0</v>
          </cell>
        </row>
        <row r="56">
          <cell r="B56">
            <v>3265519</v>
          </cell>
          <cell r="C56">
            <v>3970873</v>
          </cell>
          <cell r="D56">
            <v>3278723</v>
          </cell>
          <cell r="E56">
            <v>3431519</v>
          </cell>
          <cell r="F56">
            <v>3038527</v>
          </cell>
          <cell r="G56">
            <v>0</v>
          </cell>
          <cell r="H56">
            <v>0</v>
          </cell>
          <cell r="I56">
            <v>0</v>
          </cell>
          <cell r="J56">
            <v>0</v>
          </cell>
          <cell r="K56">
            <v>0</v>
          </cell>
        </row>
        <row r="57">
          <cell r="B57">
            <v>3867108</v>
          </cell>
          <cell r="C57">
            <v>3909921</v>
          </cell>
          <cell r="D57">
            <v>3883550</v>
          </cell>
          <cell r="E57">
            <v>3931262</v>
          </cell>
          <cell r="F57">
            <v>3901681</v>
          </cell>
          <cell r="G57">
            <v>103615</v>
          </cell>
          <cell r="H57">
            <v>103615</v>
          </cell>
          <cell r="I57">
            <v>103615</v>
          </cell>
          <cell r="J57">
            <v>103615</v>
          </cell>
          <cell r="K57">
            <v>103615</v>
          </cell>
        </row>
        <row r="58">
          <cell r="B58">
            <v>8059399</v>
          </cell>
          <cell r="C58">
            <v>8595459</v>
          </cell>
          <cell r="D58">
            <v>8059399</v>
          </cell>
          <cell r="E58">
            <v>8595459</v>
          </cell>
          <cell r="F58">
            <v>8059399</v>
          </cell>
          <cell r="G58">
            <v>3075416</v>
          </cell>
          <cell r="H58">
            <v>2091283</v>
          </cell>
          <cell r="I58">
            <v>1968266</v>
          </cell>
          <cell r="J58">
            <v>2706363</v>
          </cell>
          <cell r="K58">
            <v>2952396</v>
          </cell>
        </row>
        <row r="59">
          <cell r="B59">
            <v>8435134</v>
          </cell>
          <cell r="C59">
            <v>7878752</v>
          </cell>
          <cell r="D59">
            <v>8435134</v>
          </cell>
          <cell r="E59">
            <v>7878752</v>
          </cell>
          <cell r="F59">
            <v>8435134</v>
          </cell>
          <cell r="G59">
            <v>2460331</v>
          </cell>
          <cell r="H59">
            <v>2952396</v>
          </cell>
          <cell r="I59">
            <v>2706363</v>
          </cell>
          <cell r="J59">
            <v>1968266</v>
          </cell>
          <cell r="K59">
            <v>2091283</v>
          </cell>
        </row>
        <row r="60">
          <cell r="B60">
            <v>16494533</v>
          </cell>
          <cell r="C60">
            <v>16474211</v>
          </cell>
          <cell r="D60">
            <v>16494533</v>
          </cell>
          <cell r="E60">
            <v>16474211</v>
          </cell>
          <cell r="F60">
            <v>16494533</v>
          </cell>
          <cell r="G60">
            <v>5535747</v>
          </cell>
          <cell r="H60">
            <v>5043679</v>
          </cell>
          <cell r="I60">
            <v>4674629</v>
          </cell>
          <cell r="J60">
            <v>4674629</v>
          </cell>
          <cell r="K60">
            <v>5043679</v>
          </cell>
        </row>
        <row r="61">
          <cell r="B61">
            <v>76680072.620836914</v>
          </cell>
          <cell r="C61">
            <v>69229744.408378303</v>
          </cell>
          <cell r="D61">
            <v>77393842.001305416</v>
          </cell>
          <cell r="E61">
            <v>81885881.335701361</v>
          </cell>
          <cell r="F61">
            <v>75490454.073368698</v>
          </cell>
          <cell r="G61">
            <v>0</v>
          </cell>
          <cell r="H61">
            <v>0</v>
          </cell>
          <cell r="I61">
            <v>0</v>
          </cell>
          <cell r="J61">
            <v>0</v>
          </cell>
          <cell r="K61">
            <v>0</v>
          </cell>
        </row>
        <row r="62">
          <cell r="B62">
            <v>8075494.3612217326</v>
          </cell>
          <cell r="C62">
            <v>8110769.0236097295</v>
          </cell>
          <cell r="D62">
            <v>8076854.919463804</v>
          </cell>
          <cell r="E62">
            <v>8111143.8830180634</v>
          </cell>
          <cell r="F62">
            <v>8075457.1087683123</v>
          </cell>
          <cell r="G62">
            <v>0</v>
          </cell>
          <cell r="H62">
            <v>0</v>
          </cell>
          <cell r="I62">
            <v>0</v>
          </cell>
          <cell r="J62">
            <v>0</v>
          </cell>
          <cell r="K62">
            <v>0</v>
          </cell>
        </row>
        <row r="63">
          <cell r="B63">
            <v>2127560</v>
          </cell>
          <cell r="C63">
            <v>1092069</v>
          </cell>
          <cell r="D63">
            <v>1940939</v>
          </cell>
          <cell r="E63">
            <v>1357385</v>
          </cell>
          <cell r="F63">
            <v>1954780</v>
          </cell>
          <cell r="G63">
            <v>-3628825</v>
          </cell>
          <cell r="H63">
            <v>-3187228</v>
          </cell>
          <cell r="I63">
            <v>-2474400</v>
          </cell>
          <cell r="J63">
            <v>-2320291</v>
          </cell>
          <cell r="K63">
            <v>-2908899</v>
          </cell>
        </row>
        <row r="64">
          <cell r="B64">
            <v>35910790</v>
          </cell>
          <cell r="C64">
            <v>38493641</v>
          </cell>
          <cell r="D64">
            <v>40725635</v>
          </cell>
          <cell r="E64">
            <v>33971604</v>
          </cell>
          <cell r="F64">
            <v>38791081</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29566228.259615187</v>
          </cell>
          <cell r="C66">
            <v>20533265.384768575</v>
          </cell>
          <cell r="D66">
            <v>25650413.08184161</v>
          </cell>
          <cell r="E66">
            <v>37445748.452683292</v>
          </cell>
          <cell r="F66">
            <v>25669135.964600388</v>
          </cell>
          <cell r="G66">
            <v>13477367</v>
          </cell>
          <cell r="H66">
            <v>14334578</v>
          </cell>
          <cell r="I66">
            <v>15718302</v>
          </cell>
          <cell r="J66">
            <v>16018469</v>
          </cell>
          <cell r="K66">
            <v>14874863</v>
          </cell>
        </row>
        <row r="67">
          <cell r="B67">
            <v>76680072.620836914</v>
          </cell>
          <cell r="C67">
            <v>69229744.408378303</v>
          </cell>
          <cell r="D67">
            <v>77393842.001305416</v>
          </cell>
          <cell r="E67">
            <v>81885881.335701361</v>
          </cell>
          <cell r="F67">
            <v>75490454.073368698</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38246012.500487983</v>
          </cell>
          <cell r="C69">
            <v>36981151.132911444</v>
          </cell>
          <cell r="D69">
            <v>38258723.221841864</v>
          </cell>
          <cell r="E69">
            <v>36984596.881105758</v>
          </cell>
          <cell r="F69">
            <v>38245692.668362916</v>
          </cell>
          <cell r="G69">
            <v>0</v>
          </cell>
          <cell r="H69">
            <v>0</v>
          </cell>
          <cell r="I69">
            <v>0</v>
          </cell>
          <cell r="J69">
            <v>0</v>
          </cell>
          <cell r="K69">
            <v>0</v>
          </cell>
        </row>
        <row r="70">
          <cell r="B70">
            <v>4129970.727160126</v>
          </cell>
          <cell r="C70">
            <v>2119897.7442258522</v>
          </cell>
          <cell r="D70">
            <v>3767704.3804028109</v>
          </cell>
          <cell r="E70">
            <v>2634922.6127905771</v>
          </cell>
          <cell r="F70">
            <v>3794573.0712547787</v>
          </cell>
          <cell r="G70">
            <v>-56566</v>
          </cell>
          <cell r="H70">
            <v>-52456</v>
          </cell>
          <cell r="I70">
            <v>-49373</v>
          </cell>
          <cell r="J70">
            <v>-49373</v>
          </cell>
          <cell r="K70">
            <v>-52456</v>
          </cell>
        </row>
        <row r="71">
          <cell r="B71">
            <v>1.0034763551133079</v>
          </cell>
          <cell r="C71">
            <v>0.9957234525854356</v>
          </cell>
          <cell r="D71">
            <v>1.0041950112613158</v>
          </cell>
          <cell r="E71">
            <v>0.99581199751732263</v>
          </cell>
          <cell r="F71">
            <v>1.0007931835226178</v>
          </cell>
          <cell r="G71">
            <v>0</v>
          </cell>
          <cell r="H71">
            <v>0</v>
          </cell>
          <cell r="I71">
            <v>0</v>
          </cell>
          <cell r="J71">
            <v>0</v>
          </cell>
          <cell r="K71">
            <v>0</v>
          </cell>
        </row>
        <row r="72">
          <cell r="B72">
            <v>0.94614400799483289</v>
          </cell>
          <cell r="C72">
            <v>1.0798175010163402</v>
          </cell>
          <cell r="D72">
            <v>0.94608838298574705</v>
          </cell>
          <cell r="E72">
            <v>1.0798818113128317</v>
          </cell>
          <cell r="F72">
            <v>0.94806829669024806</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3</v>
          </cell>
          <cell r="C74">
            <v>3</v>
          </cell>
          <cell r="D74">
            <v>3</v>
          </cell>
          <cell r="E74">
            <v>3</v>
          </cell>
          <cell r="F74">
            <v>3</v>
          </cell>
          <cell r="G74">
            <v>0</v>
          </cell>
          <cell r="H74">
            <v>0</v>
          </cell>
          <cell r="I74">
            <v>0</v>
          </cell>
          <cell r="J74">
            <v>0</v>
          </cell>
          <cell r="K74">
            <v>0</v>
          </cell>
        </row>
        <row r="75">
          <cell r="B75">
            <v>6</v>
          </cell>
          <cell r="C75">
            <v>6</v>
          </cell>
          <cell r="D75">
            <v>6</v>
          </cell>
          <cell r="E75">
            <v>6</v>
          </cell>
          <cell r="F75">
            <v>6</v>
          </cell>
          <cell r="G75">
            <v>0</v>
          </cell>
          <cell r="H75">
            <v>0</v>
          </cell>
          <cell r="I75">
            <v>0</v>
          </cell>
          <cell r="J75">
            <v>0</v>
          </cell>
          <cell r="K75">
            <v>0</v>
          </cell>
        </row>
        <row r="76">
          <cell r="B76">
            <v>350000</v>
          </cell>
          <cell r="C76">
            <v>350000</v>
          </cell>
          <cell r="D76">
            <v>350000</v>
          </cell>
          <cell r="E76">
            <v>350000</v>
          </cell>
          <cell r="F76">
            <v>350000</v>
          </cell>
          <cell r="G76">
            <v>0</v>
          </cell>
          <cell r="H76">
            <v>0</v>
          </cell>
          <cell r="I76">
            <v>0</v>
          </cell>
          <cell r="J76">
            <v>0</v>
          </cell>
          <cell r="K76">
            <v>0</v>
          </cell>
        </row>
        <row r="77">
          <cell r="B77">
            <v>350000</v>
          </cell>
          <cell r="C77">
            <v>350000</v>
          </cell>
          <cell r="D77">
            <v>350000</v>
          </cell>
          <cell r="E77">
            <v>350000</v>
          </cell>
          <cell r="F77">
            <v>350000</v>
          </cell>
          <cell r="G77">
            <v>0</v>
          </cell>
          <cell r="H77">
            <v>0</v>
          </cell>
          <cell r="I77">
            <v>0</v>
          </cell>
          <cell r="J77">
            <v>0</v>
          </cell>
          <cell r="K77">
            <v>0</v>
          </cell>
        </row>
        <row r="78">
          <cell r="B78">
            <v>1</v>
          </cell>
        </row>
        <row r="79">
          <cell r="B79">
            <v>57000</v>
          </cell>
        </row>
        <row r="80">
          <cell r="B80">
            <v>57000</v>
          </cell>
        </row>
        <row r="81">
          <cell r="B81">
            <v>0</v>
          </cell>
        </row>
        <row r="82">
          <cell r="B82">
            <v>0</v>
          </cell>
        </row>
        <row r="83">
          <cell r="B83">
            <v>0</v>
          </cell>
        </row>
        <row r="84">
          <cell r="B84">
            <v>0</v>
          </cell>
        </row>
        <row r="85">
          <cell r="B85">
            <v>66259</v>
          </cell>
        </row>
        <row r="86">
          <cell r="B86">
            <v>29103</v>
          </cell>
        </row>
        <row r="87">
          <cell r="B87">
            <v>22259</v>
          </cell>
        </row>
        <row r="88">
          <cell r="B88">
            <v>53157</v>
          </cell>
        </row>
        <row r="89">
          <cell r="B89">
            <v>56635</v>
          </cell>
        </row>
        <row r="90">
          <cell r="B90">
            <v>137806</v>
          </cell>
        </row>
        <row r="91">
          <cell r="B91">
            <v>66259</v>
          </cell>
        </row>
        <row r="92">
          <cell r="B92">
            <v>29103</v>
          </cell>
        </row>
        <row r="93">
          <cell r="B93">
            <v>22259</v>
          </cell>
        </row>
        <row r="94">
          <cell r="B94">
            <v>53157</v>
          </cell>
        </row>
        <row r="95">
          <cell r="B95">
            <v>56635</v>
          </cell>
        </row>
        <row r="96">
          <cell r="B96">
            <v>137806</v>
          </cell>
        </row>
        <row r="97">
          <cell r="B97">
            <v>0</v>
          </cell>
        </row>
        <row r="98">
          <cell r="B98">
            <v>0</v>
          </cell>
        </row>
        <row r="99">
          <cell r="B99">
            <v>0</v>
          </cell>
        </row>
        <row r="100">
          <cell r="B100">
            <v>0</v>
          </cell>
        </row>
        <row r="101">
          <cell r="B101">
            <v>0</v>
          </cell>
        </row>
        <row r="102">
          <cell r="B102">
            <v>0</v>
          </cell>
        </row>
        <row r="103">
          <cell r="B103">
            <v>274974850</v>
          </cell>
        </row>
        <row r="104">
          <cell r="B104">
            <v>11641200</v>
          </cell>
        </row>
        <row r="105">
          <cell r="B105">
            <v>7568060</v>
          </cell>
        </row>
        <row r="106">
          <cell r="B106">
            <v>1647867</v>
          </cell>
        </row>
        <row r="107">
          <cell r="B107">
            <v>2718480</v>
          </cell>
        </row>
        <row r="108">
          <cell r="B108">
            <v>6063464</v>
          </cell>
        </row>
        <row r="109">
          <cell r="B109">
            <v>2036.955897544248</v>
          </cell>
        </row>
        <row r="110">
          <cell r="B110">
            <v>289.11545492771205</v>
          </cell>
        </row>
        <row r="111">
          <cell r="B111">
            <v>146.81644195547878</v>
          </cell>
        </row>
        <row r="112">
          <cell r="B112">
            <v>14.731387093872431</v>
          </cell>
        </row>
        <row r="113">
          <cell r="B113">
            <v>17.36984448381973</v>
          </cell>
        </row>
        <row r="114">
          <cell r="B114">
            <v>22.287144916227504</v>
          </cell>
        </row>
        <row r="115">
          <cell r="B115">
            <v>11999959</v>
          </cell>
        </row>
        <row r="116">
          <cell r="B116">
            <v>649996.80000000005</v>
          </cell>
        </row>
        <row r="117">
          <cell r="B117">
            <v>650000</v>
          </cell>
        </row>
        <row r="118">
          <cell r="B118">
            <v>199999.69</v>
          </cell>
        </row>
        <row r="119">
          <cell r="B119">
            <v>300000.13</v>
          </cell>
        </row>
        <row r="120">
          <cell r="B120">
            <v>1000000</v>
          </cell>
        </row>
        <row r="121">
          <cell r="B121">
            <v>24747736.5</v>
          </cell>
        </row>
        <row r="122">
          <cell r="B122">
            <v>803242.8</v>
          </cell>
        </row>
        <row r="123">
          <cell r="B123">
            <v>696261.52</v>
          </cell>
        </row>
        <row r="124">
          <cell r="B124">
            <v>0</v>
          </cell>
        </row>
        <row r="125">
          <cell r="B125">
            <v>0</v>
          </cell>
        </row>
        <row r="126">
          <cell r="B126">
            <v>348649.18</v>
          </cell>
        </row>
        <row r="127">
          <cell r="B127">
            <v>55304</v>
          </cell>
        </row>
        <row r="128">
          <cell r="B128">
            <v>16358</v>
          </cell>
        </row>
        <row r="129">
          <cell r="B129">
            <v>15384</v>
          </cell>
        </row>
        <row r="130">
          <cell r="B130">
            <v>52390</v>
          </cell>
        </row>
        <row r="131">
          <cell r="B131">
            <v>60152</v>
          </cell>
        </row>
        <row r="132">
          <cell r="B132">
            <v>139378</v>
          </cell>
        </row>
        <row r="133">
          <cell r="B133">
            <v>55304</v>
          </cell>
        </row>
        <row r="134">
          <cell r="B134">
            <v>16358</v>
          </cell>
        </row>
        <row r="135">
          <cell r="B135">
            <v>15384</v>
          </cell>
        </row>
        <row r="136">
          <cell r="B136">
            <v>52390</v>
          </cell>
        </row>
        <row r="137">
          <cell r="B137">
            <v>60152</v>
          </cell>
        </row>
        <row r="138">
          <cell r="B138">
            <v>139378</v>
          </cell>
        </row>
        <row r="139">
          <cell r="B139">
            <v>0</v>
          </cell>
        </row>
        <row r="140">
          <cell r="B140">
            <v>0</v>
          </cell>
        </row>
        <row r="141">
          <cell r="B141">
            <v>0</v>
          </cell>
        </row>
        <row r="142">
          <cell r="B142">
            <v>0</v>
          </cell>
        </row>
        <row r="143">
          <cell r="B143">
            <v>0</v>
          </cell>
        </row>
        <row r="144">
          <cell r="B144">
            <v>0</v>
          </cell>
        </row>
        <row r="145">
          <cell r="B145">
            <v>353945600.00000006</v>
          </cell>
        </row>
        <row r="146">
          <cell r="B146">
            <v>7770050</v>
          </cell>
        </row>
        <row r="147">
          <cell r="B147">
            <v>7691999.9999999991</v>
          </cell>
        </row>
        <row r="148">
          <cell r="B148">
            <v>2147990</v>
          </cell>
        </row>
        <row r="149">
          <cell r="B149">
            <v>3428664</v>
          </cell>
        </row>
        <row r="150">
          <cell r="B150">
            <v>7805168</v>
          </cell>
        </row>
        <row r="151">
          <cell r="B151">
            <v>2518.4385522909311</v>
          </cell>
        </row>
        <row r="152">
          <cell r="B152">
            <v>369.88239853172939</v>
          </cell>
        </row>
        <row r="153">
          <cell r="B153">
            <v>183.93090550439382</v>
          </cell>
        </row>
        <row r="154">
          <cell r="B154">
            <v>19.56203179814521</v>
          </cell>
        </row>
        <row r="155">
          <cell r="B155">
            <v>23.065679284380174</v>
          </cell>
        </row>
        <row r="156">
          <cell r="B156">
            <v>28.897062385291356</v>
          </cell>
        </row>
        <row r="157">
          <cell r="B157">
            <v>16999979</v>
          </cell>
        </row>
        <row r="158">
          <cell r="B158">
            <v>600000</v>
          </cell>
        </row>
        <row r="159">
          <cell r="B159">
            <v>600002</v>
          </cell>
        </row>
        <row r="160">
          <cell r="B160">
            <v>279999.7</v>
          </cell>
        </row>
        <row r="161">
          <cell r="B161">
            <v>399999.91</v>
          </cell>
        </row>
        <row r="162">
          <cell r="B162">
            <v>1200000</v>
          </cell>
        </row>
        <row r="163">
          <cell r="B163">
            <v>0</v>
          </cell>
        </row>
        <row r="164">
          <cell r="B164">
            <v>536133.44999999995</v>
          </cell>
        </row>
        <row r="165">
          <cell r="B165">
            <v>707664</v>
          </cell>
        </row>
        <row r="166">
          <cell r="B166">
            <v>247018.85</v>
          </cell>
        </row>
        <row r="167">
          <cell r="B167">
            <v>394296.36</v>
          </cell>
        </row>
        <row r="168">
          <cell r="B168">
            <v>448797.16</v>
          </cell>
        </row>
        <row r="169">
          <cell r="B169">
            <v>5</v>
          </cell>
        </row>
        <row r="170">
          <cell r="B170">
            <v>1</v>
          </cell>
        </row>
        <row r="171">
          <cell r="B171">
            <v>340059</v>
          </cell>
        </row>
        <row r="172">
          <cell r="B172">
            <v>1097291.52</v>
          </cell>
        </row>
        <row r="173">
          <cell r="B173">
            <v>4411143.3600000003</v>
          </cell>
        </row>
        <row r="174">
          <cell r="B174">
            <v>340059</v>
          </cell>
        </row>
        <row r="175">
          <cell r="B175">
            <v>1097291.52</v>
          </cell>
        </row>
        <row r="176">
          <cell r="B176">
            <v>4411143.3600000003</v>
          </cell>
        </row>
        <row r="177">
          <cell r="B177">
            <v>335808</v>
          </cell>
        </row>
        <row r="178">
          <cell r="B178">
            <v>1092119.9668670886</v>
          </cell>
        </row>
        <row r="179">
          <cell r="B179">
            <v>4323460.5049999999</v>
          </cell>
        </row>
        <row r="180">
          <cell r="B180">
            <v>341676</v>
          </cell>
        </row>
        <row r="181">
          <cell r="B181">
            <v>206803533.00000003</v>
          </cell>
        </row>
        <row r="182">
          <cell r="B182">
            <v>610063951.50000012</v>
          </cell>
        </row>
        <row r="183">
          <cell r="B183">
            <v>341676</v>
          </cell>
        </row>
        <row r="184">
          <cell r="B184">
            <v>206803533.00000003</v>
          </cell>
        </row>
        <row r="185">
          <cell r="B185">
            <v>610063951.50000012</v>
          </cell>
        </row>
        <row r="186">
          <cell r="B186">
            <v>337405</v>
          </cell>
        </row>
        <row r="187">
          <cell r="B187">
            <v>206427742.61235967</v>
          </cell>
        </row>
        <row r="188">
          <cell r="B188">
            <v>604868029.00000012</v>
          </cell>
        </row>
        <row r="189">
          <cell r="B189">
            <v>0</v>
          </cell>
        </row>
        <row r="190">
          <cell r="B190">
            <v>0</v>
          </cell>
        </row>
        <row r="191">
          <cell r="B191">
            <v>0</v>
          </cell>
        </row>
        <row r="192">
          <cell r="B192">
            <v>16550</v>
          </cell>
        </row>
        <row r="193">
          <cell r="B193">
            <v>268084.92</v>
          </cell>
        </row>
        <row r="194">
          <cell r="B194">
            <v>16.198468148174289</v>
          </cell>
        </row>
        <row r="195">
          <cell r="B195">
            <v>19972</v>
          </cell>
        </row>
        <row r="196">
          <cell r="B196">
            <v>370849.7</v>
          </cell>
        </row>
        <row r="197">
          <cell r="B197">
            <v>18.56846814817429</v>
          </cell>
        </row>
        <row r="198">
          <cell r="B198">
            <v>0</v>
          </cell>
        </row>
        <row r="199">
          <cell r="B199">
            <v>0</v>
          </cell>
        </row>
        <row r="200">
          <cell r="B200">
            <v>0</v>
          </cell>
        </row>
        <row r="201">
          <cell r="B201">
            <v>91456</v>
          </cell>
        </row>
        <row r="202">
          <cell r="B202">
            <v>218649949</v>
          </cell>
        </row>
        <row r="203">
          <cell r="B203">
            <v>2390.7663532118149</v>
          </cell>
        </row>
        <row r="204">
          <cell r="B204">
            <v>0</v>
          </cell>
        </row>
        <row r="205">
          <cell r="B205">
            <v>0</v>
          </cell>
        </row>
        <row r="206">
          <cell r="B206">
            <v>0</v>
          </cell>
        </row>
        <row r="207">
          <cell r="B207">
            <v>203532</v>
          </cell>
        </row>
        <row r="208">
          <cell r="B208">
            <v>379926</v>
          </cell>
        </row>
        <row r="209">
          <cell r="B209">
            <v>0</v>
          </cell>
        </row>
        <row r="210">
          <cell r="B210">
            <v>0</v>
          </cell>
        </row>
        <row r="211">
          <cell r="B211">
            <v>749032.5</v>
          </cell>
        </row>
        <row r="212">
          <cell r="B212">
            <v>1289036</v>
          </cell>
        </row>
        <row r="213">
          <cell r="B213">
            <v>38246012.500487983</v>
          </cell>
        </row>
        <row r="214">
          <cell r="B214">
            <v>411740</v>
          </cell>
        </row>
        <row r="215">
          <cell r="B215">
            <v>0</v>
          </cell>
        </row>
        <row r="216">
          <cell r="B216">
            <v>38657752.500487983</v>
          </cell>
        </row>
        <row r="217">
          <cell r="B217">
            <v>16605647</v>
          </cell>
        </row>
        <row r="218">
          <cell r="B218">
            <v>1332490.5</v>
          </cell>
        </row>
        <row r="219">
          <cell r="B219">
            <v>4418299</v>
          </cell>
        </row>
        <row r="220">
          <cell r="B220">
            <v>319434</v>
          </cell>
        </row>
        <row r="221">
          <cell r="B221">
            <v>3500000</v>
          </cell>
        </row>
        <row r="222">
          <cell r="B222">
            <v>930476</v>
          </cell>
        </row>
        <row r="223">
          <cell r="B223">
            <v>208792</v>
          </cell>
        </row>
        <row r="224">
          <cell r="B224">
            <v>0</v>
          </cell>
        </row>
        <row r="225">
          <cell r="B225">
            <v>0</v>
          </cell>
        </row>
        <row r="226">
          <cell r="B226">
            <v>2400000</v>
          </cell>
        </row>
        <row r="227">
          <cell r="B227">
            <v>160000</v>
          </cell>
        </row>
        <row r="228">
          <cell r="B228">
            <v>0</v>
          </cell>
        </row>
        <row r="229">
          <cell r="B229">
            <v>261151</v>
          </cell>
        </row>
        <row r="230">
          <cell r="B230">
            <v>2263932.2733278563</v>
          </cell>
        </row>
        <row r="231">
          <cell r="B231">
            <v>32400221.773327857</v>
          </cell>
        </row>
        <row r="232">
          <cell r="B232">
            <v>6257530.727160126</v>
          </cell>
        </row>
        <row r="233">
          <cell r="B233">
            <v>2127560</v>
          </cell>
        </row>
        <row r="234">
          <cell r="B234">
            <v>4129970.727160126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2.4700000000000002</v>
          </cell>
        </row>
        <row r="243">
          <cell r="B243">
            <v>61132456</v>
          </cell>
        </row>
        <row r="244">
          <cell r="B244">
            <v>25221666</v>
          </cell>
        </row>
        <row r="245">
          <cell r="B245">
            <v>29000</v>
          </cell>
        </row>
        <row r="246">
          <cell r="B246">
            <v>0</v>
          </cell>
        </row>
        <row r="247">
          <cell r="B247">
            <v>5.8</v>
          </cell>
        </row>
        <row r="248">
          <cell r="B248">
            <v>5.8</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15.700974398988738</v>
          </cell>
        </row>
        <row r="261">
          <cell r="B261">
            <v>20.371661147717006</v>
          </cell>
        </row>
        <row r="262">
          <cell r="B262">
            <v>89</v>
          </cell>
        </row>
        <row r="263">
          <cell r="B263">
            <v>88</v>
          </cell>
        </row>
        <row r="264">
          <cell r="B264">
            <v>335808</v>
          </cell>
        </row>
        <row r="265">
          <cell r="B265">
            <v>337405</v>
          </cell>
        </row>
        <row r="266">
          <cell r="B266">
            <v>5</v>
          </cell>
        </row>
        <row r="267">
          <cell r="B267">
            <v>1</v>
          </cell>
        </row>
        <row r="268">
          <cell r="B268">
            <v>1208908.8</v>
          </cell>
        </row>
        <row r="269">
          <cell r="B269">
            <v>1265268.75</v>
          </cell>
        </row>
        <row r="270">
          <cell r="B270">
            <v>3576791.8595897462</v>
          </cell>
        </row>
        <row r="271">
          <cell r="B271">
            <v>0.85127485081296395</v>
          </cell>
        </row>
        <row r="272">
          <cell r="B272">
            <v>0.74712783260248816</v>
          </cell>
        </row>
        <row r="273">
          <cell r="B273">
            <v>0.71279469775406468</v>
          </cell>
        </row>
        <row r="274">
          <cell r="B274">
            <v>0.60180635049822895</v>
          </cell>
        </row>
        <row r="275">
          <cell r="B275">
            <v>0.7619619946510906</v>
          </cell>
        </row>
        <row r="276">
          <cell r="B276">
            <v>0.63451165587865133</v>
          </cell>
        </row>
        <row r="277">
          <cell r="B277">
            <v>5061030.727160126</v>
          </cell>
        </row>
        <row r="278">
          <cell r="B278">
            <v>1.1748518559434489</v>
          </cell>
        </row>
        <row r="279">
          <cell r="B279">
            <v>0.54019856696574819</v>
          </cell>
        </row>
        <row r="280">
          <cell r="B280">
            <v>0.45980143303425181</v>
          </cell>
        </row>
        <row r="281">
          <cell r="B281">
            <v>6.5207999999999988E-2</v>
          </cell>
        </row>
        <row r="282">
          <cell r="B282">
            <v>0.11762277783915173</v>
          </cell>
        </row>
        <row r="283">
          <cell r="B283">
            <v>35910790</v>
          </cell>
        </row>
        <row r="284">
          <cell r="B284">
            <v>30566228.259615187</v>
          </cell>
        </row>
        <row r="285">
          <cell r="B285">
            <v>1484238.8675703795</v>
          </cell>
        </row>
        <row r="286">
          <cell r="B286">
            <v>2000000</v>
          </cell>
        </row>
        <row r="287">
          <cell r="B287">
            <v>0</v>
          </cell>
        </row>
        <row r="288">
          <cell r="B288">
            <v>0</v>
          </cell>
        </row>
        <row r="289">
          <cell r="B289">
            <v>3576791.8595897462</v>
          </cell>
        </row>
        <row r="290">
          <cell r="B290">
            <v>8.9308389962613907E-2</v>
          </cell>
        </row>
        <row r="291">
          <cell r="B291">
            <v>0.30452814278733703</v>
          </cell>
        </row>
      </sheetData>
      <sheetData sheetId="48">
        <row r="3">
          <cell r="B3">
            <v>335730</v>
          </cell>
          <cell r="C3">
            <v>136172</v>
          </cell>
          <cell r="D3">
            <v>103662</v>
          </cell>
          <cell r="E3">
            <v>242164</v>
          </cell>
          <cell r="F3">
            <v>269084</v>
          </cell>
          <cell r="G3">
            <v>692025</v>
          </cell>
          <cell r="H3">
            <v>1778837</v>
          </cell>
        </row>
        <row r="4">
          <cell r="B4">
            <v>335730</v>
          </cell>
          <cell r="C4">
            <v>136172</v>
          </cell>
          <cell r="D4">
            <v>103662</v>
          </cell>
          <cell r="E4">
            <v>242164</v>
          </cell>
          <cell r="F4">
            <v>269084</v>
          </cell>
          <cell r="G4">
            <v>692025</v>
          </cell>
          <cell r="H4">
            <v>1778837</v>
          </cell>
        </row>
        <row r="5">
          <cell r="B5">
            <v>0</v>
          </cell>
          <cell r="C5">
            <v>0</v>
          </cell>
          <cell r="D5">
            <v>103662</v>
          </cell>
          <cell r="E5">
            <v>0</v>
          </cell>
          <cell r="F5">
            <v>0</v>
          </cell>
          <cell r="G5">
            <v>0</v>
          </cell>
        </row>
        <row r="6">
          <cell r="B6">
            <v>335730</v>
          </cell>
          <cell r="C6">
            <v>136172</v>
          </cell>
          <cell r="D6">
            <v>0</v>
          </cell>
          <cell r="E6">
            <v>242164</v>
          </cell>
          <cell r="F6">
            <v>269084</v>
          </cell>
          <cell r="G6">
            <v>692025</v>
          </cell>
        </row>
        <row r="7">
          <cell r="B7">
            <v>0</v>
          </cell>
          <cell r="C7">
            <v>0</v>
          </cell>
          <cell r="D7">
            <v>1675175</v>
          </cell>
          <cell r="E7">
            <v>0</v>
          </cell>
          <cell r="F7">
            <v>0</v>
          </cell>
          <cell r="G7">
            <v>0</v>
          </cell>
        </row>
        <row r="8">
          <cell r="B8">
            <v>290051</v>
          </cell>
          <cell r="C8">
            <v>90750</v>
          </cell>
          <cell r="D8">
            <v>85990</v>
          </cell>
          <cell r="E8">
            <v>243587</v>
          </cell>
          <cell r="F8">
            <v>299339</v>
          </cell>
          <cell r="G8">
            <v>738938</v>
          </cell>
          <cell r="H8">
            <v>1748655</v>
          </cell>
        </row>
        <row r="9">
          <cell r="B9">
            <v>290051</v>
          </cell>
          <cell r="C9">
            <v>90750</v>
          </cell>
          <cell r="D9">
            <v>85990</v>
          </cell>
          <cell r="E9">
            <v>243587</v>
          </cell>
          <cell r="F9">
            <v>299339</v>
          </cell>
          <cell r="G9">
            <v>722937</v>
          </cell>
          <cell r="H9">
            <v>1732654</v>
          </cell>
        </row>
        <row r="10">
          <cell r="B10">
            <v>0</v>
          </cell>
          <cell r="C10">
            <v>0</v>
          </cell>
          <cell r="D10">
            <v>0</v>
          </cell>
          <cell r="E10">
            <v>0</v>
          </cell>
          <cell r="F10">
            <v>0</v>
          </cell>
          <cell r="G10">
            <v>722937</v>
          </cell>
        </row>
        <row r="11">
          <cell r="B11">
            <v>290051</v>
          </cell>
          <cell r="C11">
            <v>90750</v>
          </cell>
          <cell r="D11">
            <v>85990</v>
          </cell>
          <cell r="E11">
            <v>243587</v>
          </cell>
          <cell r="F11">
            <v>299339</v>
          </cell>
          <cell r="G11">
            <v>0</v>
          </cell>
        </row>
        <row r="12">
          <cell r="B12">
            <v>0</v>
          </cell>
          <cell r="C12">
            <v>0</v>
          </cell>
          <cell r="D12">
            <v>0</v>
          </cell>
          <cell r="E12">
            <v>0</v>
          </cell>
          <cell r="F12">
            <v>0</v>
          </cell>
          <cell r="G12">
            <v>1009717</v>
          </cell>
        </row>
        <row r="13">
          <cell r="B13">
            <v>4150</v>
          </cell>
          <cell r="C13">
            <v>400</v>
          </cell>
          <cell r="D13">
            <v>340</v>
          </cell>
          <cell r="E13">
            <v>31</v>
          </cell>
          <cell r="F13">
            <v>48</v>
          </cell>
          <cell r="G13">
            <v>44</v>
          </cell>
        </row>
        <row r="14">
          <cell r="B14">
            <v>4000</v>
          </cell>
          <cell r="C14">
            <v>400</v>
          </cell>
          <cell r="D14">
            <v>350</v>
          </cell>
          <cell r="E14">
            <v>30</v>
          </cell>
          <cell r="F14">
            <v>46</v>
          </cell>
          <cell r="G14">
            <v>41</v>
          </cell>
        </row>
        <row r="15">
          <cell r="B15">
            <v>4150</v>
          </cell>
          <cell r="C15">
            <v>400</v>
          </cell>
          <cell r="D15">
            <v>340</v>
          </cell>
          <cell r="E15">
            <v>31</v>
          </cell>
          <cell r="F15">
            <v>48</v>
          </cell>
          <cell r="G15">
            <v>44</v>
          </cell>
        </row>
        <row r="16">
          <cell r="B16">
            <v>4000</v>
          </cell>
          <cell r="C16">
            <v>400</v>
          </cell>
          <cell r="D16">
            <v>350</v>
          </cell>
          <cell r="E16">
            <v>30</v>
          </cell>
          <cell r="F16">
            <v>46</v>
          </cell>
          <cell r="G16">
            <v>41</v>
          </cell>
        </row>
        <row r="17">
          <cell r="B17">
            <v>4150</v>
          </cell>
          <cell r="C17">
            <v>400</v>
          </cell>
          <cell r="D17">
            <v>340</v>
          </cell>
          <cell r="E17">
            <v>31</v>
          </cell>
          <cell r="F17">
            <v>48</v>
          </cell>
          <cell r="G17">
            <v>44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6400</v>
          </cell>
          <cell r="C23">
            <v>475</v>
          </cell>
          <cell r="D23">
            <v>500</v>
          </cell>
          <cell r="E23">
            <v>41</v>
          </cell>
          <cell r="F23">
            <v>57</v>
          </cell>
          <cell r="G23">
            <v>56</v>
          </cell>
        </row>
        <row r="24">
          <cell r="B24">
            <v>6300</v>
          </cell>
          <cell r="C24">
            <v>475</v>
          </cell>
          <cell r="D24">
            <v>500</v>
          </cell>
          <cell r="E24">
            <v>41</v>
          </cell>
          <cell r="F24">
            <v>57</v>
          </cell>
          <cell r="G24">
            <v>53</v>
          </cell>
        </row>
        <row r="25">
          <cell r="B25">
            <v>6400</v>
          </cell>
          <cell r="C25">
            <v>475</v>
          </cell>
          <cell r="D25">
            <v>500</v>
          </cell>
          <cell r="E25">
            <v>41</v>
          </cell>
          <cell r="F25">
            <v>57</v>
          </cell>
          <cell r="G25">
            <v>56</v>
          </cell>
        </row>
        <row r="26">
          <cell r="B26">
            <v>6300</v>
          </cell>
          <cell r="C26">
            <v>475</v>
          </cell>
          <cell r="D26">
            <v>500</v>
          </cell>
          <cell r="E26">
            <v>41</v>
          </cell>
          <cell r="F26">
            <v>57</v>
          </cell>
          <cell r="G26">
            <v>53</v>
          </cell>
        </row>
        <row r="27">
          <cell r="B27">
            <v>6400</v>
          </cell>
          <cell r="C27">
            <v>475</v>
          </cell>
          <cell r="D27">
            <v>500</v>
          </cell>
          <cell r="E27">
            <v>41</v>
          </cell>
          <cell r="F27">
            <v>57</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63999990</v>
          </cell>
          <cell r="C33">
            <v>3149990.4</v>
          </cell>
          <cell r="D33">
            <v>3150001.8</v>
          </cell>
          <cell r="E33">
            <v>900000.4</v>
          </cell>
          <cell r="F33">
            <v>1400000</v>
          </cell>
          <cell r="G33">
            <v>5000000</v>
          </cell>
          <cell r="H33">
            <v>9508007</v>
          </cell>
        </row>
        <row r="34">
          <cell r="B34">
            <v>85000050</v>
          </cell>
          <cell r="C34">
            <v>3400000</v>
          </cell>
          <cell r="D34">
            <v>3399996.6</v>
          </cell>
          <cell r="E34">
            <v>1240001.08</v>
          </cell>
          <cell r="F34">
            <v>1900000</v>
          </cell>
          <cell r="G34">
            <v>6000000</v>
          </cell>
          <cell r="H34">
            <v>11923752</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12.8</v>
          </cell>
          <cell r="D47">
            <v>6.5</v>
          </cell>
          <cell r="E47">
            <v>0.67</v>
          </cell>
          <cell r="F47">
            <v>0.79</v>
          </cell>
          <cell r="G47">
            <v>1</v>
          </cell>
        </row>
        <row r="48">
          <cell r="B48">
            <v>88</v>
          </cell>
          <cell r="C48">
            <v>12.8</v>
          </cell>
          <cell r="D48">
            <v>6.5</v>
          </cell>
          <cell r="E48">
            <v>0.69</v>
          </cell>
          <cell r="F48">
            <v>0.82</v>
          </cell>
          <cell r="G48">
            <v>1</v>
          </cell>
        </row>
        <row r="49">
          <cell r="B49">
            <v>90</v>
          </cell>
          <cell r="C49">
            <v>12.8</v>
          </cell>
          <cell r="D49">
            <v>6.6</v>
          </cell>
          <cell r="E49">
            <v>0.68</v>
          </cell>
          <cell r="F49">
            <v>0.8</v>
          </cell>
          <cell r="G49">
            <v>1</v>
          </cell>
        </row>
        <row r="50">
          <cell r="B50">
            <v>88</v>
          </cell>
          <cell r="C50">
            <v>12.8</v>
          </cell>
          <cell r="D50">
            <v>7.2</v>
          </cell>
          <cell r="E50">
            <v>0.68</v>
          </cell>
          <cell r="F50">
            <v>0.81</v>
          </cell>
          <cell r="G50">
            <v>1</v>
          </cell>
        </row>
        <row r="51">
          <cell r="B51">
            <v>5.2088888888888851</v>
          </cell>
          <cell r="C51">
            <v>7.6000000000000068</v>
          </cell>
          <cell r="D51">
            <v>17.381818181818211</v>
          </cell>
          <cell r="E51">
            <v>7.6000000000000068</v>
          </cell>
          <cell r="F51">
            <v>8.9450000000000003</v>
          </cell>
          <cell r="G51">
            <v>7.6</v>
          </cell>
        </row>
        <row r="52">
          <cell r="B52">
            <v>25247755.614988804</v>
          </cell>
          <cell r="C52">
            <v>17573713.331396013</v>
          </cell>
          <cell r="D52">
            <v>25937191.363648653</v>
          </cell>
          <cell r="E52">
            <v>30244075.216331303</v>
          </cell>
          <cell r="F52">
            <v>24247228.470959529</v>
          </cell>
          <cell r="G52">
            <v>0</v>
          </cell>
          <cell r="H52">
            <v>0</v>
          </cell>
          <cell r="I52">
            <v>0</v>
          </cell>
          <cell r="J52">
            <v>0</v>
          </cell>
          <cell r="K52">
            <v>0</v>
          </cell>
        </row>
        <row r="53">
          <cell r="B53">
            <v>29702365</v>
          </cell>
          <cell r="C53">
            <v>34381266</v>
          </cell>
          <cell r="D53">
            <v>29710398</v>
          </cell>
          <cell r="E53">
            <v>33790101</v>
          </cell>
          <cell r="F53">
            <v>29703271</v>
          </cell>
          <cell r="G53">
            <v>0</v>
          </cell>
          <cell r="H53">
            <v>0</v>
          </cell>
          <cell r="I53">
            <v>0</v>
          </cell>
          <cell r="J53">
            <v>0</v>
          </cell>
          <cell r="K53">
            <v>0</v>
          </cell>
        </row>
        <row r="54">
          <cell r="B54">
            <v>1133757</v>
          </cell>
          <cell r="C54">
            <v>1177546</v>
          </cell>
          <cell r="D54">
            <v>1130556</v>
          </cell>
          <cell r="E54">
            <v>1347534</v>
          </cell>
          <cell r="F54">
            <v>1145544</v>
          </cell>
          <cell r="G54">
            <v>0</v>
          </cell>
          <cell r="H54">
            <v>0</v>
          </cell>
          <cell r="I54">
            <v>0</v>
          </cell>
          <cell r="J54">
            <v>0</v>
          </cell>
          <cell r="K54">
            <v>0</v>
          </cell>
        </row>
        <row r="55">
          <cell r="B55">
            <v>3613717</v>
          </cell>
          <cell r="C55">
            <v>1282474</v>
          </cell>
          <cell r="D55">
            <v>3617479</v>
          </cell>
          <cell r="E55">
            <v>1321688</v>
          </cell>
          <cell r="F55">
            <v>3418181</v>
          </cell>
          <cell r="G55">
            <v>0</v>
          </cell>
          <cell r="H55">
            <v>0</v>
          </cell>
          <cell r="I55">
            <v>0</v>
          </cell>
          <cell r="J55">
            <v>0</v>
          </cell>
          <cell r="K55">
            <v>0</v>
          </cell>
        </row>
        <row r="56">
          <cell r="B56">
            <v>4747474</v>
          </cell>
          <cell r="C56">
            <v>2460020</v>
          </cell>
          <cell r="D56">
            <v>4748035</v>
          </cell>
          <cell r="E56">
            <v>2669222</v>
          </cell>
          <cell r="F56">
            <v>4563725</v>
          </cell>
          <cell r="G56">
            <v>0</v>
          </cell>
          <cell r="H56">
            <v>0</v>
          </cell>
          <cell r="I56">
            <v>0</v>
          </cell>
          <cell r="J56">
            <v>0</v>
          </cell>
          <cell r="K56">
            <v>0</v>
          </cell>
        </row>
        <row r="57">
          <cell r="B57">
            <v>3910303</v>
          </cell>
          <cell r="C57">
            <v>3950975</v>
          </cell>
          <cell r="D57">
            <v>3925923</v>
          </cell>
          <cell r="E57">
            <v>3971250</v>
          </cell>
          <cell r="F57">
            <v>3943146</v>
          </cell>
          <cell r="G57">
            <v>98433</v>
          </cell>
          <cell r="H57">
            <v>98433</v>
          </cell>
          <cell r="I57">
            <v>98433</v>
          </cell>
          <cell r="J57">
            <v>98433</v>
          </cell>
          <cell r="K57">
            <v>98433</v>
          </cell>
        </row>
        <row r="58">
          <cell r="B58">
            <v>6230000</v>
          </cell>
          <cell r="C58">
            <v>6230000</v>
          </cell>
          <cell r="D58">
            <v>6230000</v>
          </cell>
          <cell r="E58">
            <v>6230000</v>
          </cell>
          <cell r="F58">
            <v>6230000</v>
          </cell>
          <cell r="G58">
            <v>3036973</v>
          </cell>
          <cell r="H58">
            <v>2065142</v>
          </cell>
          <cell r="I58">
            <v>1943663</v>
          </cell>
          <cell r="J58">
            <v>2672533</v>
          </cell>
          <cell r="K58">
            <v>2915491</v>
          </cell>
        </row>
        <row r="59">
          <cell r="B59">
            <v>7612500</v>
          </cell>
          <cell r="C59">
            <v>7612500</v>
          </cell>
          <cell r="D59">
            <v>7612500</v>
          </cell>
          <cell r="E59">
            <v>7612500</v>
          </cell>
          <cell r="F59">
            <v>7612500</v>
          </cell>
          <cell r="G59">
            <v>2429577</v>
          </cell>
          <cell r="H59">
            <v>2915491</v>
          </cell>
          <cell r="I59">
            <v>2672533</v>
          </cell>
          <cell r="J59">
            <v>1943663</v>
          </cell>
          <cell r="K59">
            <v>2065142</v>
          </cell>
        </row>
        <row r="60">
          <cell r="B60">
            <v>13842500</v>
          </cell>
          <cell r="C60">
            <v>13842500</v>
          </cell>
          <cell r="D60">
            <v>13842500</v>
          </cell>
          <cell r="E60">
            <v>13842500</v>
          </cell>
          <cell r="F60">
            <v>13842500</v>
          </cell>
          <cell r="G60">
            <v>5466550</v>
          </cell>
          <cell r="H60">
            <v>4980633</v>
          </cell>
          <cell r="I60">
            <v>4616196</v>
          </cell>
          <cell r="J60">
            <v>4616196</v>
          </cell>
          <cell r="K60">
            <v>4980633</v>
          </cell>
        </row>
        <row r="61">
          <cell r="B61">
            <v>77450397.614988804</v>
          </cell>
          <cell r="C61">
            <v>72208474.331396013</v>
          </cell>
          <cell r="D61">
            <v>78164047.363648653</v>
          </cell>
          <cell r="E61">
            <v>84517148.216331303</v>
          </cell>
          <cell r="F61">
            <v>76299870.470959529</v>
          </cell>
          <cell r="G61">
            <v>0</v>
          </cell>
          <cell r="H61">
            <v>0</v>
          </cell>
          <cell r="I61">
            <v>0</v>
          </cell>
          <cell r="J61">
            <v>0</v>
          </cell>
          <cell r="K61">
            <v>0</v>
          </cell>
        </row>
        <row r="62">
          <cell r="B62">
            <v>8425705.1585327759</v>
          </cell>
          <cell r="C62">
            <v>8628086.3042343874</v>
          </cell>
          <cell r="D62">
            <v>8426763.8167988732</v>
          </cell>
          <cell r="E62">
            <v>8628409.5149726532</v>
          </cell>
          <cell r="F62">
            <v>8426500.0609298442</v>
          </cell>
          <cell r="G62">
            <v>0</v>
          </cell>
          <cell r="H62">
            <v>0</v>
          </cell>
          <cell r="I62">
            <v>0</v>
          </cell>
          <cell r="J62">
            <v>0</v>
          </cell>
          <cell r="K62">
            <v>0</v>
          </cell>
        </row>
        <row r="63">
          <cell r="B63">
            <v>2648820</v>
          </cell>
          <cell r="C63">
            <v>2111612</v>
          </cell>
          <cell r="D63">
            <v>2395517</v>
          </cell>
          <cell r="E63">
            <v>2470852</v>
          </cell>
          <cell r="F63">
            <v>2439800</v>
          </cell>
          <cell r="G63">
            <v>-3657401</v>
          </cell>
          <cell r="H63">
            <v>-3213712</v>
          </cell>
          <cell r="I63">
            <v>-2499316</v>
          </cell>
          <cell r="J63">
            <v>-2345207</v>
          </cell>
          <cell r="K63">
            <v>-2935383</v>
          </cell>
        </row>
        <row r="64">
          <cell r="B64">
            <v>36797787</v>
          </cell>
          <cell r="C64">
            <v>39956399</v>
          </cell>
          <cell r="D64">
            <v>41808937</v>
          </cell>
          <cell r="E64">
            <v>34810703</v>
          </cell>
          <cell r="F64">
            <v>39822924</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28578085.456456024</v>
          </cell>
          <cell r="C66">
            <v>20512377.027161628</v>
          </cell>
          <cell r="D66">
            <v>24532829.54684978</v>
          </cell>
          <cell r="E66">
            <v>37607183.701358646</v>
          </cell>
          <cell r="F66">
            <v>24610646.410029676</v>
          </cell>
          <cell r="G66">
            <v>13421894</v>
          </cell>
          <cell r="H66">
            <v>14283164</v>
          </cell>
          <cell r="I66">
            <v>15669933</v>
          </cell>
          <cell r="J66">
            <v>15970100</v>
          </cell>
          <cell r="K66">
            <v>14823449</v>
          </cell>
        </row>
        <row r="67">
          <cell r="B67">
            <v>77450397.614988804</v>
          </cell>
          <cell r="C67">
            <v>72208474.331396013</v>
          </cell>
          <cell r="D67">
            <v>78164047.363648653</v>
          </cell>
          <cell r="E67">
            <v>84517148.216331303</v>
          </cell>
          <cell r="F67">
            <v>76299870.470959529</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34782747.314793155</v>
          </cell>
          <cell r="C69">
            <v>41719863.920510247</v>
          </cell>
          <cell r="D69">
            <v>34791680.232601754</v>
          </cell>
          <cell r="E69">
            <v>40874653.543254234</v>
          </cell>
          <cell r="F69">
            <v>34784105.200126261</v>
          </cell>
          <cell r="G69">
            <v>0</v>
          </cell>
          <cell r="H69">
            <v>0</v>
          </cell>
          <cell r="I69">
            <v>0</v>
          </cell>
          <cell r="J69">
            <v>0</v>
          </cell>
          <cell r="K69">
            <v>0</v>
          </cell>
        </row>
        <row r="70">
          <cell r="B70">
            <v>1011857.1968408376</v>
          </cell>
          <cell r="C70">
            <v>1979111.6423930526</v>
          </cell>
          <cell r="D70">
            <v>882416.46500816941</v>
          </cell>
          <cell r="E70">
            <v>2161435.2486753538</v>
          </cell>
          <cell r="F70">
            <v>941510.44542928785</v>
          </cell>
          <cell r="G70">
            <v>-55473</v>
          </cell>
          <cell r="H70">
            <v>-51414</v>
          </cell>
          <cell r="I70">
            <v>-48369</v>
          </cell>
          <cell r="J70">
            <v>-48369</v>
          </cell>
          <cell r="K70">
            <v>-51414</v>
          </cell>
        </row>
        <row r="71">
          <cell r="B71">
            <v>0.99116717536350196</v>
          </cell>
          <cell r="C71">
            <v>1.0140383406471107</v>
          </cell>
          <cell r="D71">
            <v>0.99177176292676039</v>
          </cell>
          <cell r="E71">
            <v>1.0141128312985257</v>
          </cell>
          <cell r="F71">
            <v>0.9889098897641011</v>
          </cell>
          <cell r="G71">
            <v>0</v>
          </cell>
          <cell r="H71">
            <v>0</v>
          </cell>
          <cell r="I71">
            <v>0</v>
          </cell>
          <cell r="J71">
            <v>0</v>
          </cell>
          <cell r="K71">
            <v>0</v>
          </cell>
        </row>
        <row r="72">
          <cell r="B72">
            <v>0.94273664682866853</v>
          </cell>
          <cell r="C72">
            <v>1.0850914251908785</v>
          </cell>
          <cell r="D72">
            <v>0.94269039632381024</v>
          </cell>
          <cell r="E72">
            <v>1.0851448972483073</v>
          </cell>
          <cell r="F72">
            <v>0.94433663440833493</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29000</v>
          </cell>
        </row>
        <row r="80">
          <cell r="B80">
            <v>29000</v>
          </cell>
        </row>
        <row r="81">
          <cell r="B81">
            <v>0</v>
          </cell>
        </row>
        <row r="82">
          <cell r="B82">
            <v>0</v>
          </cell>
        </row>
        <row r="83">
          <cell r="B83">
            <v>0</v>
          </cell>
        </row>
        <row r="84">
          <cell r="B84">
            <v>0</v>
          </cell>
        </row>
        <row r="85">
          <cell r="B85">
            <v>59520</v>
          </cell>
        </row>
        <row r="86">
          <cell r="B86">
            <v>26024</v>
          </cell>
        </row>
        <row r="87">
          <cell r="B87">
            <v>20301</v>
          </cell>
        </row>
        <row r="88">
          <cell r="B88">
            <v>48876</v>
          </cell>
        </row>
        <row r="89">
          <cell r="B89">
            <v>51534</v>
          </cell>
        </row>
        <row r="90">
          <cell r="B90">
            <v>122613</v>
          </cell>
        </row>
        <row r="91">
          <cell r="B91">
            <v>59520</v>
          </cell>
        </row>
        <row r="92">
          <cell r="B92">
            <v>26024</v>
          </cell>
        </row>
        <row r="93">
          <cell r="B93">
            <v>20301</v>
          </cell>
        </row>
        <row r="94">
          <cell r="B94">
            <v>48876</v>
          </cell>
        </row>
        <row r="95">
          <cell r="B95">
            <v>51534</v>
          </cell>
        </row>
        <row r="96">
          <cell r="B96">
            <v>122613</v>
          </cell>
        </row>
        <row r="97">
          <cell r="B97">
            <v>0</v>
          </cell>
        </row>
        <row r="98">
          <cell r="B98">
            <v>0</v>
          </cell>
        </row>
        <row r="99">
          <cell r="B99">
            <v>0</v>
          </cell>
        </row>
        <row r="100">
          <cell r="B100">
            <v>0</v>
          </cell>
        </row>
        <row r="101">
          <cell r="B101">
            <v>0</v>
          </cell>
        </row>
        <row r="102">
          <cell r="B102">
            <v>0</v>
          </cell>
        </row>
        <row r="103">
          <cell r="B103">
            <v>247008000</v>
          </cell>
        </row>
        <row r="104">
          <cell r="B104">
            <v>10409600</v>
          </cell>
        </row>
        <row r="105">
          <cell r="B105">
            <v>6902340</v>
          </cell>
        </row>
        <row r="106">
          <cell r="B106">
            <v>1515156</v>
          </cell>
        </row>
        <row r="107">
          <cell r="B107">
            <v>2473632</v>
          </cell>
        </row>
        <row r="108">
          <cell r="B108">
            <v>5394972</v>
          </cell>
        </row>
        <row r="109">
          <cell r="B109">
            <v>1932.5924958876076</v>
          </cell>
        </row>
        <row r="110">
          <cell r="B110">
            <v>290.21759941512641</v>
          </cell>
        </row>
        <row r="111">
          <cell r="B111">
            <v>141.72344969842456</v>
          </cell>
        </row>
        <row r="112">
          <cell r="B112">
            <v>15.009809968928591</v>
          </cell>
        </row>
        <row r="113">
          <cell r="B113">
            <v>17.658599963445401</v>
          </cell>
        </row>
        <row r="114">
          <cell r="B114">
            <v>22.07324995430675</v>
          </cell>
        </row>
        <row r="115">
          <cell r="B115">
            <v>11999970</v>
          </cell>
        </row>
        <row r="116">
          <cell r="B116">
            <v>649996.80000000005</v>
          </cell>
        </row>
        <row r="117">
          <cell r="B117">
            <v>650001</v>
          </cell>
        </row>
        <row r="118">
          <cell r="B118">
            <v>200000.24</v>
          </cell>
        </row>
        <row r="119">
          <cell r="B119">
            <v>300000</v>
          </cell>
        </row>
        <row r="120">
          <cell r="B120">
            <v>1000000</v>
          </cell>
        </row>
        <row r="121">
          <cell r="B121">
            <v>22230720</v>
          </cell>
        </row>
        <row r="122">
          <cell r="B122">
            <v>718262.4</v>
          </cell>
        </row>
        <row r="123">
          <cell r="B123">
            <v>0</v>
          </cell>
        </row>
        <row r="124">
          <cell r="B124">
            <v>174242.94</v>
          </cell>
        </row>
        <row r="125">
          <cell r="B125">
            <v>284467.68</v>
          </cell>
        </row>
        <row r="126">
          <cell r="B126">
            <v>310210.89</v>
          </cell>
        </row>
        <row r="127">
          <cell r="B127">
            <v>51451</v>
          </cell>
        </row>
        <row r="128">
          <cell r="B128">
            <v>14983</v>
          </cell>
        </row>
        <row r="129">
          <cell r="B129">
            <v>14197</v>
          </cell>
        </row>
        <row r="130">
          <cell r="B130">
            <v>49605</v>
          </cell>
        </row>
        <row r="131">
          <cell r="B131">
            <v>56367</v>
          </cell>
        </row>
        <row r="132">
          <cell r="B132">
            <v>127976</v>
          </cell>
        </row>
        <row r="133">
          <cell r="B133">
            <v>51451</v>
          </cell>
        </row>
        <row r="134">
          <cell r="B134">
            <v>14983</v>
          </cell>
        </row>
        <row r="135">
          <cell r="B135">
            <v>14197</v>
          </cell>
        </row>
        <row r="136">
          <cell r="B136">
            <v>49605</v>
          </cell>
        </row>
        <row r="137">
          <cell r="B137">
            <v>56367</v>
          </cell>
        </row>
        <row r="138">
          <cell r="B138">
            <v>127976</v>
          </cell>
        </row>
        <row r="139">
          <cell r="B139">
            <v>0</v>
          </cell>
        </row>
        <row r="140">
          <cell r="B140">
            <v>0</v>
          </cell>
        </row>
        <row r="141">
          <cell r="B141">
            <v>0</v>
          </cell>
        </row>
        <row r="142">
          <cell r="B142">
            <v>0</v>
          </cell>
        </row>
        <row r="143">
          <cell r="B143">
            <v>0</v>
          </cell>
        </row>
        <row r="144">
          <cell r="B144">
            <v>0</v>
          </cell>
        </row>
        <row r="145">
          <cell r="B145">
            <v>329286400</v>
          </cell>
        </row>
        <row r="146">
          <cell r="B146">
            <v>7116925</v>
          </cell>
        </row>
        <row r="147">
          <cell r="B147">
            <v>7098500.0000000009</v>
          </cell>
        </row>
        <row r="148">
          <cell r="B148">
            <v>2033805</v>
          </cell>
        </row>
        <row r="149">
          <cell r="B149">
            <v>3212919</v>
          </cell>
        </row>
        <row r="150">
          <cell r="B150">
            <v>7166656</v>
          </cell>
        </row>
        <row r="151">
          <cell r="B151">
            <v>2712.9785738153423</v>
          </cell>
        </row>
        <row r="152">
          <cell r="B152">
            <v>378.16584160929318</v>
          </cell>
        </row>
        <row r="153">
          <cell r="B153">
            <v>198.95176207979176</v>
          </cell>
        </row>
        <row r="154">
          <cell r="B154">
            <v>20.294060335493697</v>
          </cell>
        </row>
        <row r="155">
          <cell r="B155">
            <v>23.875365100580822</v>
          </cell>
        </row>
        <row r="156">
          <cell r="B156">
            <v>29.544206375726027</v>
          </cell>
        </row>
        <row r="157">
          <cell r="B157">
            <v>17000010</v>
          </cell>
        </row>
        <row r="158">
          <cell r="B158">
            <v>600000</v>
          </cell>
        </row>
        <row r="159">
          <cell r="B159">
            <v>599999.4</v>
          </cell>
        </row>
        <row r="160">
          <cell r="B160">
            <v>280000.2</v>
          </cell>
        </row>
        <row r="161">
          <cell r="B161">
            <v>400000</v>
          </cell>
        </row>
        <row r="162">
          <cell r="B162">
            <v>1200000</v>
          </cell>
        </row>
        <row r="163">
          <cell r="B163">
            <v>29635776.000000004</v>
          </cell>
        </row>
        <row r="164">
          <cell r="B164">
            <v>0</v>
          </cell>
        </row>
        <row r="165">
          <cell r="B165">
            <v>653062</v>
          </cell>
        </row>
        <row r="166">
          <cell r="B166">
            <v>233887.57500000001</v>
          </cell>
        </row>
        <row r="167">
          <cell r="B167">
            <v>369485.68500000006</v>
          </cell>
        </row>
        <row r="168">
          <cell r="B168">
            <v>0</v>
          </cell>
        </row>
        <row r="169">
          <cell r="B169">
            <v>3</v>
          </cell>
        </row>
        <row r="170">
          <cell r="B170">
            <v>6</v>
          </cell>
        </row>
        <row r="171">
          <cell r="B171">
            <v>350000</v>
          </cell>
        </row>
        <row r="172">
          <cell r="B172">
            <v>8652296.3322784808</v>
          </cell>
        </row>
        <row r="173">
          <cell r="B173">
            <v>36773478.522151895</v>
          </cell>
        </row>
        <row r="174">
          <cell r="B174">
            <v>350000</v>
          </cell>
        </row>
        <row r="175">
          <cell r="B175">
            <v>8652296.3322784808</v>
          </cell>
        </row>
        <row r="176">
          <cell r="B176">
            <v>36773478.522151895</v>
          </cell>
        </row>
        <row r="177">
          <cell r="B177">
            <v>389375</v>
          </cell>
        </row>
        <row r="178">
          <cell r="B178">
            <v>9483214.1026515141</v>
          </cell>
        </row>
        <row r="179">
          <cell r="B179">
            <v>38267516.950000003</v>
          </cell>
        </row>
        <row r="180">
          <cell r="B180">
            <v>350000</v>
          </cell>
        </row>
        <row r="181">
          <cell r="B181">
            <v>1924400.8426966295</v>
          </cell>
        </row>
        <row r="182">
          <cell r="B182">
            <v>8044316.3146067429</v>
          </cell>
        </row>
        <row r="183">
          <cell r="B183">
            <v>350000</v>
          </cell>
        </row>
        <row r="184">
          <cell r="B184">
            <v>1924400.8426966295</v>
          </cell>
        </row>
        <row r="185">
          <cell r="B185">
            <v>8044316.3146067429</v>
          </cell>
        </row>
        <row r="186">
          <cell r="B186">
            <v>380625</v>
          </cell>
        </row>
        <row r="187">
          <cell r="B187">
            <v>1974900</v>
          </cell>
        </row>
        <row r="188">
          <cell r="B188">
            <v>8271607</v>
          </cell>
        </row>
        <row r="189">
          <cell r="B189">
            <v>0</v>
          </cell>
        </row>
        <row r="190">
          <cell r="B190">
            <v>0</v>
          </cell>
        </row>
        <row r="191">
          <cell r="B191">
            <v>0</v>
          </cell>
        </row>
        <row r="192">
          <cell r="B192">
            <v>57654</v>
          </cell>
        </row>
        <row r="193">
          <cell r="B193">
            <v>7482796.1999999993</v>
          </cell>
        </row>
        <row r="194">
          <cell r="B194">
            <v>129.78792815551535</v>
          </cell>
        </row>
        <row r="195">
          <cell r="B195">
            <v>0</v>
          </cell>
        </row>
        <row r="196">
          <cell r="B196">
            <v>0</v>
          </cell>
        </row>
        <row r="197">
          <cell r="B197">
            <v>0</v>
          </cell>
        </row>
        <row r="198">
          <cell r="B198">
            <v>0</v>
          </cell>
        </row>
        <row r="199">
          <cell r="B199">
            <v>0</v>
          </cell>
        </row>
        <row r="200">
          <cell r="B200">
            <v>0</v>
          </cell>
        </row>
        <row r="201">
          <cell r="B201">
            <v>126877</v>
          </cell>
        </row>
        <row r="202">
          <cell r="B202">
            <v>3613717</v>
          </cell>
        </row>
        <row r="203">
          <cell r="B203">
            <v>28.482049020866778</v>
          </cell>
        </row>
        <row r="204">
          <cell r="B204">
            <v>0</v>
          </cell>
        </row>
        <row r="205">
          <cell r="B205">
            <v>0</v>
          </cell>
        </row>
        <row r="206">
          <cell r="B206">
            <v>0</v>
          </cell>
        </row>
        <row r="207">
          <cell r="B207">
            <v>205805</v>
          </cell>
        </row>
        <row r="208">
          <cell r="B208">
            <v>384170</v>
          </cell>
        </row>
        <row r="209">
          <cell r="B209">
            <v>0</v>
          </cell>
        </row>
        <row r="210">
          <cell r="B210">
            <v>0</v>
          </cell>
        </row>
        <row r="211">
          <cell r="B211">
            <v>622291.19999999995</v>
          </cell>
        </row>
        <row r="212">
          <cell r="B212">
            <v>1303434</v>
          </cell>
        </row>
        <row r="213">
          <cell r="B213">
            <v>34782747.314793155</v>
          </cell>
        </row>
        <row r="214">
          <cell r="B214">
            <v>444080</v>
          </cell>
        </row>
        <row r="215">
          <cell r="B215">
            <v>0</v>
          </cell>
        </row>
        <row r="216">
          <cell r="B216">
            <v>35226827.314793155</v>
          </cell>
        </row>
        <row r="217">
          <cell r="B217">
            <v>15369455</v>
          </cell>
        </row>
        <row r="218">
          <cell r="B218">
            <v>1212266.2</v>
          </cell>
        </row>
        <row r="219">
          <cell r="B219">
            <v>4390155</v>
          </cell>
        </row>
        <row r="220">
          <cell r="B220">
            <v>411408</v>
          </cell>
        </row>
        <row r="221">
          <cell r="B221">
            <v>3500000</v>
          </cell>
        </row>
        <row r="222">
          <cell r="B222">
            <v>886997</v>
          </cell>
        </row>
        <row r="223">
          <cell r="B223">
            <v>157500</v>
          </cell>
        </row>
        <row r="224">
          <cell r="B224">
            <v>2474179.9500000002</v>
          </cell>
        </row>
        <row r="225">
          <cell r="B225">
            <v>0</v>
          </cell>
        </row>
        <row r="226">
          <cell r="B226">
            <v>2400000</v>
          </cell>
        </row>
        <row r="227">
          <cell r="B227">
            <v>160000</v>
          </cell>
        </row>
        <row r="228">
          <cell r="B228">
            <v>0</v>
          </cell>
        </row>
        <row r="229">
          <cell r="B229">
            <v>272547</v>
          </cell>
        </row>
        <row r="230">
          <cell r="B230">
            <v>2459201.9679523176</v>
          </cell>
        </row>
        <row r="231">
          <cell r="B231">
            <v>33693710.117952317</v>
          </cell>
        </row>
        <row r="232">
          <cell r="B232">
            <v>1533117.1968408376</v>
          </cell>
        </row>
        <row r="233">
          <cell r="B233">
            <v>521260</v>
          </cell>
        </row>
        <row r="234">
          <cell r="B234">
            <v>1011857.1968408376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59156170</v>
          </cell>
        </row>
        <row r="244">
          <cell r="B244">
            <v>22358383</v>
          </cell>
        </row>
        <row r="245">
          <cell r="B245">
            <v>75000</v>
          </cell>
        </row>
        <row r="246">
          <cell r="B246">
            <v>0</v>
          </cell>
        </row>
        <row r="247">
          <cell r="B247">
            <v>5.9</v>
          </cell>
        </row>
        <row r="248">
          <cell r="B248">
            <v>5.9</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13.649907954342787</v>
          </cell>
        </row>
        <row r="261">
          <cell r="B261">
            <v>21.731644006568146</v>
          </cell>
        </row>
        <row r="262">
          <cell r="B262">
            <v>90</v>
          </cell>
        </row>
        <row r="263">
          <cell r="B263">
            <v>88</v>
          </cell>
        </row>
        <row r="264">
          <cell r="B264">
            <v>389375</v>
          </cell>
        </row>
        <row r="265">
          <cell r="B265">
            <v>380625</v>
          </cell>
        </row>
        <row r="266">
          <cell r="B266">
            <v>3</v>
          </cell>
        </row>
        <row r="267">
          <cell r="B267">
            <v>6</v>
          </cell>
        </row>
        <row r="268">
          <cell r="B268">
            <v>934500</v>
          </cell>
        </row>
        <row r="269">
          <cell r="B269">
            <v>1141875</v>
          </cell>
        </row>
        <row r="270">
          <cell r="B270">
            <v>2768793.3606074373</v>
          </cell>
        </row>
        <row r="271">
          <cell r="B271">
            <v>0.78698741172276654</v>
          </cell>
        </row>
        <row r="272">
          <cell r="B272">
            <v>0.70498188557278574</v>
          </cell>
        </row>
        <row r="273">
          <cell r="B273">
            <v>0.68121394305880334</v>
          </cell>
        </row>
        <row r="274">
          <cell r="B274">
            <v>0.57937171029568924</v>
          </cell>
        </row>
        <row r="275">
          <cell r="B275">
            <v>0.70550608579448815</v>
          </cell>
        </row>
        <row r="276">
          <cell r="B276">
            <v>0.59553045801328908</v>
          </cell>
        </row>
        <row r="277">
          <cell r="B277">
            <v>4292259.1468408378</v>
          </cell>
        </row>
        <row r="278">
          <cell r="B278">
            <v>1.2440895491417998</v>
          </cell>
        </row>
        <row r="279">
          <cell r="B279">
            <v>0.55438498415429682</v>
          </cell>
        </row>
        <row r="280">
          <cell r="B280">
            <v>0.44561501584570318</v>
          </cell>
        </row>
        <row r="281">
          <cell r="B281">
            <v>7.0223999999999995E-2</v>
          </cell>
        </row>
        <row r="282">
          <cell r="B282">
            <v>0.118661343237127</v>
          </cell>
        </row>
        <row r="283">
          <cell r="B283">
            <v>36797787</v>
          </cell>
        </row>
        <row r="284">
          <cell r="B284">
            <v>29578085.456456024</v>
          </cell>
        </row>
        <row r="285">
          <cell r="B285">
            <v>1523465.7862334005</v>
          </cell>
        </row>
        <row r="286">
          <cell r="B286">
            <v>2000000</v>
          </cell>
        </row>
        <row r="287">
          <cell r="B287">
            <v>0</v>
          </cell>
        </row>
        <row r="288">
          <cell r="B288">
            <v>0</v>
          </cell>
        </row>
        <row r="289">
          <cell r="B289">
            <v>2768793.3606074373</v>
          </cell>
        </row>
        <row r="290">
          <cell r="B290">
            <v>9.18084074741361E-2</v>
          </cell>
        </row>
        <row r="291">
          <cell r="B291">
            <v>0.25866381792008236</v>
          </cell>
        </row>
      </sheetData>
      <sheetData sheetId="49">
        <row r="3">
          <cell r="B3">
            <v>331536</v>
          </cell>
          <cell r="C3">
            <v>139332</v>
          </cell>
          <cell r="D3">
            <v>102196</v>
          </cell>
          <cell r="E3">
            <v>238034</v>
          </cell>
          <cell r="F3">
            <v>265006</v>
          </cell>
          <cell r="G3">
            <v>689906</v>
          </cell>
          <cell r="H3">
            <v>1766010</v>
          </cell>
        </row>
        <row r="4">
          <cell r="B4">
            <v>331536</v>
          </cell>
          <cell r="C4">
            <v>139332</v>
          </cell>
          <cell r="D4">
            <v>102196</v>
          </cell>
          <cell r="E4">
            <v>238034</v>
          </cell>
          <cell r="F4">
            <v>265006</v>
          </cell>
          <cell r="G4">
            <v>689906</v>
          </cell>
          <cell r="H4">
            <v>1766010</v>
          </cell>
        </row>
        <row r="5">
          <cell r="B5">
            <v>0</v>
          </cell>
          <cell r="C5">
            <v>0</v>
          </cell>
          <cell r="D5">
            <v>102196</v>
          </cell>
          <cell r="E5">
            <v>0</v>
          </cell>
          <cell r="F5">
            <v>0</v>
          </cell>
          <cell r="G5">
            <v>0</v>
          </cell>
        </row>
        <row r="6">
          <cell r="B6">
            <v>331536</v>
          </cell>
          <cell r="C6">
            <v>139332</v>
          </cell>
          <cell r="D6">
            <v>0</v>
          </cell>
          <cell r="E6">
            <v>238034</v>
          </cell>
          <cell r="F6">
            <v>265006</v>
          </cell>
          <cell r="G6">
            <v>689906</v>
          </cell>
        </row>
        <row r="7">
          <cell r="B7">
            <v>0</v>
          </cell>
          <cell r="C7">
            <v>0</v>
          </cell>
          <cell r="D7">
            <v>1663814</v>
          </cell>
          <cell r="E7">
            <v>0</v>
          </cell>
          <cell r="F7">
            <v>0</v>
          </cell>
          <cell r="G7">
            <v>0</v>
          </cell>
        </row>
        <row r="8">
          <cell r="B8">
            <v>286482</v>
          </cell>
          <cell r="C8">
            <v>97855</v>
          </cell>
          <cell r="D8">
            <v>85138</v>
          </cell>
          <cell r="E8">
            <v>239350</v>
          </cell>
          <cell r="F8">
            <v>294667</v>
          </cell>
          <cell r="G8">
            <v>736278</v>
          </cell>
          <cell r="H8">
            <v>1739770</v>
          </cell>
        </row>
        <row r="9">
          <cell r="B9">
            <v>286482</v>
          </cell>
          <cell r="C9">
            <v>97855</v>
          </cell>
          <cell r="D9">
            <v>85138</v>
          </cell>
          <cell r="E9">
            <v>239350</v>
          </cell>
          <cell r="F9">
            <v>294667</v>
          </cell>
          <cell r="G9">
            <v>736278</v>
          </cell>
          <cell r="H9">
            <v>1739770</v>
          </cell>
        </row>
        <row r="10">
          <cell r="B10">
            <v>0</v>
          </cell>
          <cell r="C10">
            <v>0</v>
          </cell>
          <cell r="D10">
            <v>0</v>
          </cell>
          <cell r="E10">
            <v>0</v>
          </cell>
          <cell r="F10">
            <v>0</v>
          </cell>
          <cell r="G10">
            <v>736278</v>
          </cell>
        </row>
        <row r="11">
          <cell r="B11">
            <v>286482</v>
          </cell>
          <cell r="C11">
            <v>97855</v>
          </cell>
          <cell r="D11">
            <v>85138</v>
          </cell>
          <cell r="E11">
            <v>239350</v>
          </cell>
          <cell r="F11">
            <v>294667</v>
          </cell>
          <cell r="G11">
            <v>0</v>
          </cell>
        </row>
        <row r="12">
          <cell r="B12">
            <v>0</v>
          </cell>
          <cell r="C12">
            <v>0</v>
          </cell>
          <cell r="D12">
            <v>0</v>
          </cell>
          <cell r="E12">
            <v>0</v>
          </cell>
          <cell r="F12">
            <v>0</v>
          </cell>
          <cell r="G12">
            <v>1003492</v>
          </cell>
        </row>
        <row r="13">
          <cell r="B13">
            <v>4150</v>
          </cell>
          <cell r="C13">
            <v>400</v>
          </cell>
          <cell r="D13">
            <v>340</v>
          </cell>
          <cell r="E13">
            <v>31</v>
          </cell>
          <cell r="F13">
            <v>48</v>
          </cell>
          <cell r="G13">
            <v>44</v>
          </cell>
        </row>
        <row r="14">
          <cell r="B14">
            <v>4000</v>
          </cell>
          <cell r="C14">
            <v>400</v>
          </cell>
          <cell r="D14">
            <v>350</v>
          </cell>
          <cell r="E14">
            <v>30</v>
          </cell>
          <cell r="F14">
            <v>46</v>
          </cell>
          <cell r="G14">
            <v>41</v>
          </cell>
        </row>
        <row r="15">
          <cell r="B15">
            <v>4150</v>
          </cell>
          <cell r="C15">
            <v>400</v>
          </cell>
          <cell r="D15">
            <v>340</v>
          </cell>
          <cell r="E15">
            <v>31</v>
          </cell>
          <cell r="F15">
            <v>48</v>
          </cell>
          <cell r="G15">
            <v>44</v>
          </cell>
        </row>
        <row r="16">
          <cell r="B16">
            <v>4000</v>
          </cell>
          <cell r="C16">
            <v>400</v>
          </cell>
          <cell r="D16">
            <v>350</v>
          </cell>
          <cell r="E16">
            <v>30</v>
          </cell>
          <cell r="F16">
            <v>46</v>
          </cell>
          <cell r="G16">
            <v>41</v>
          </cell>
        </row>
        <row r="17">
          <cell r="B17">
            <v>4150</v>
          </cell>
          <cell r="C17">
            <v>400</v>
          </cell>
          <cell r="D17">
            <v>340</v>
          </cell>
          <cell r="E17">
            <v>31</v>
          </cell>
          <cell r="F17">
            <v>48</v>
          </cell>
          <cell r="G17">
            <v>44</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6400</v>
          </cell>
          <cell r="C23">
            <v>475</v>
          </cell>
          <cell r="D23">
            <v>500</v>
          </cell>
          <cell r="E23">
            <v>41</v>
          </cell>
          <cell r="F23">
            <v>57</v>
          </cell>
          <cell r="G23">
            <v>56</v>
          </cell>
        </row>
        <row r="24">
          <cell r="B24">
            <v>6300</v>
          </cell>
          <cell r="C24">
            <v>475</v>
          </cell>
          <cell r="D24">
            <v>500</v>
          </cell>
          <cell r="E24">
            <v>41</v>
          </cell>
          <cell r="F24">
            <v>57</v>
          </cell>
          <cell r="G24">
            <v>53</v>
          </cell>
        </row>
        <row r="25">
          <cell r="B25">
            <v>6400</v>
          </cell>
          <cell r="C25">
            <v>475</v>
          </cell>
          <cell r="D25">
            <v>500</v>
          </cell>
          <cell r="E25">
            <v>41</v>
          </cell>
          <cell r="F25">
            <v>57</v>
          </cell>
          <cell r="G25">
            <v>56</v>
          </cell>
        </row>
        <row r="26">
          <cell r="B26">
            <v>6300</v>
          </cell>
          <cell r="C26">
            <v>475</v>
          </cell>
          <cell r="D26">
            <v>500</v>
          </cell>
          <cell r="E26">
            <v>41</v>
          </cell>
          <cell r="F26">
            <v>57</v>
          </cell>
          <cell r="G26">
            <v>53</v>
          </cell>
        </row>
        <row r="27">
          <cell r="B27">
            <v>6400</v>
          </cell>
          <cell r="C27">
            <v>475</v>
          </cell>
          <cell r="D27">
            <v>500</v>
          </cell>
          <cell r="E27">
            <v>41</v>
          </cell>
          <cell r="F27">
            <v>57</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63999811</v>
          </cell>
          <cell r="C33">
            <v>3150004</v>
          </cell>
          <cell r="D33">
            <v>3150004</v>
          </cell>
          <cell r="E33">
            <v>899999.61</v>
          </cell>
          <cell r="F33">
            <v>1400000.87</v>
          </cell>
          <cell r="G33">
            <v>5000000</v>
          </cell>
          <cell r="H33">
            <v>9561459</v>
          </cell>
        </row>
        <row r="34">
          <cell r="B34">
            <v>84999895</v>
          </cell>
          <cell r="C34">
            <v>3399994</v>
          </cell>
          <cell r="D34">
            <v>3400007</v>
          </cell>
          <cell r="E34">
            <v>1239998.48</v>
          </cell>
          <cell r="F34">
            <v>1899999.77</v>
          </cell>
          <cell r="G34">
            <v>6000000</v>
          </cell>
          <cell r="H34">
            <v>11995478</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12.8</v>
          </cell>
          <cell r="D47">
            <v>6.6</v>
          </cell>
          <cell r="E47">
            <v>0.68</v>
          </cell>
          <cell r="F47">
            <v>0.8</v>
          </cell>
          <cell r="G47">
            <v>1</v>
          </cell>
        </row>
        <row r="48">
          <cell r="B48">
            <v>88</v>
          </cell>
          <cell r="C48">
            <v>12.8</v>
          </cell>
          <cell r="D48">
            <v>7.2</v>
          </cell>
          <cell r="E48">
            <v>0.68</v>
          </cell>
          <cell r="F48">
            <v>0.81</v>
          </cell>
          <cell r="G48">
            <v>1</v>
          </cell>
        </row>
        <row r="49">
          <cell r="B49">
            <v>89</v>
          </cell>
          <cell r="C49">
            <v>13</v>
          </cell>
          <cell r="D49">
            <v>6.5</v>
          </cell>
          <cell r="E49">
            <v>0.67</v>
          </cell>
          <cell r="F49">
            <v>0.79</v>
          </cell>
          <cell r="G49">
            <v>1</v>
          </cell>
        </row>
        <row r="50">
          <cell r="B50">
            <v>90</v>
          </cell>
          <cell r="C50">
            <v>13.3</v>
          </cell>
          <cell r="D50">
            <v>7.2</v>
          </cell>
          <cell r="E50">
            <v>0.68</v>
          </cell>
          <cell r="F50">
            <v>0.81</v>
          </cell>
          <cell r="G50">
            <v>1</v>
          </cell>
        </row>
        <row r="51">
          <cell r="B51">
            <v>8.808988764044944</v>
          </cell>
          <cell r="C51">
            <v>10.08307692307695</v>
          </cell>
          <cell r="D51">
            <v>19.187692307692327</v>
          </cell>
          <cell r="E51">
            <v>9.2059701492537513</v>
          </cell>
          <cell r="F51">
            <v>10.324050632911398</v>
          </cell>
          <cell r="G51">
            <v>7.6</v>
          </cell>
        </row>
        <row r="52">
          <cell r="B52">
            <v>23951183.284061924</v>
          </cell>
          <cell r="C52">
            <v>22029438.889727622</v>
          </cell>
          <cell r="D52">
            <v>24912177.750500947</v>
          </cell>
          <cell r="E52">
            <v>34179736.079339921</v>
          </cell>
          <cell r="F52">
            <v>23165904.456363887</v>
          </cell>
          <cell r="G52">
            <v>0</v>
          </cell>
          <cell r="H52">
            <v>0</v>
          </cell>
          <cell r="I52">
            <v>0</v>
          </cell>
          <cell r="J52">
            <v>0</v>
          </cell>
          <cell r="K52">
            <v>0</v>
          </cell>
        </row>
        <row r="53">
          <cell r="B53">
            <v>29827239</v>
          </cell>
          <cell r="C53">
            <v>34345420</v>
          </cell>
          <cell r="D53">
            <v>29833767</v>
          </cell>
          <cell r="E53">
            <v>33733073</v>
          </cell>
          <cell r="F53">
            <v>29828120</v>
          </cell>
          <cell r="G53">
            <v>0</v>
          </cell>
          <cell r="H53">
            <v>0</v>
          </cell>
          <cell r="I53">
            <v>0</v>
          </cell>
          <cell r="J53">
            <v>0</v>
          </cell>
          <cell r="K53">
            <v>0</v>
          </cell>
        </row>
        <row r="54">
          <cell r="B54">
            <v>2147814</v>
          </cell>
          <cell r="C54">
            <v>1249203</v>
          </cell>
          <cell r="D54">
            <v>2141586</v>
          </cell>
          <cell r="E54">
            <v>1413081</v>
          </cell>
          <cell r="F54">
            <v>2170843</v>
          </cell>
          <cell r="G54">
            <v>0</v>
          </cell>
          <cell r="H54">
            <v>0</v>
          </cell>
          <cell r="I54">
            <v>0</v>
          </cell>
          <cell r="J54">
            <v>0</v>
          </cell>
          <cell r="K54">
            <v>0</v>
          </cell>
        </row>
        <row r="55">
          <cell r="B55">
            <v>4982959</v>
          </cell>
          <cell r="C55">
            <v>1143709</v>
          </cell>
          <cell r="D55">
            <v>4986895</v>
          </cell>
          <cell r="E55">
            <v>1155318</v>
          </cell>
          <cell r="F55">
            <v>4784882</v>
          </cell>
          <cell r="G55">
            <v>0</v>
          </cell>
          <cell r="H55">
            <v>0</v>
          </cell>
          <cell r="I55">
            <v>0</v>
          </cell>
          <cell r="J55">
            <v>0</v>
          </cell>
          <cell r="K55">
            <v>0</v>
          </cell>
        </row>
        <row r="56">
          <cell r="B56">
            <v>7130773</v>
          </cell>
          <cell r="C56">
            <v>2392912</v>
          </cell>
          <cell r="D56">
            <v>7128481</v>
          </cell>
          <cell r="E56">
            <v>2568399</v>
          </cell>
          <cell r="F56">
            <v>6955725</v>
          </cell>
          <cell r="G56">
            <v>0</v>
          </cell>
          <cell r="H56">
            <v>0</v>
          </cell>
          <cell r="I56">
            <v>0</v>
          </cell>
          <cell r="J56">
            <v>0</v>
          </cell>
          <cell r="K56">
            <v>0</v>
          </cell>
        </row>
        <row r="57">
          <cell r="B57">
            <v>3951337</v>
          </cell>
          <cell r="C57">
            <v>3989977</v>
          </cell>
          <cell r="D57">
            <v>3966177</v>
          </cell>
          <cell r="E57">
            <v>4009238</v>
          </cell>
          <cell r="F57">
            <v>3982539</v>
          </cell>
          <cell r="G57">
            <v>93511</v>
          </cell>
          <cell r="H57">
            <v>93511</v>
          </cell>
          <cell r="I57">
            <v>93511</v>
          </cell>
          <cell r="J57">
            <v>93511</v>
          </cell>
          <cell r="K57">
            <v>93511</v>
          </cell>
        </row>
        <row r="58">
          <cell r="B58">
            <v>6152125</v>
          </cell>
          <cell r="C58">
            <v>6152125</v>
          </cell>
          <cell r="D58">
            <v>6152125</v>
          </cell>
          <cell r="E58">
            <v>6152125</v>
          </cell>
          <cell r="F58">
            <v>6152125</v>
          </cell>
          <cell r="G58">
            <v>2999011</v>
          </cell>
          <cell r="H58">
            <v>2039328</v>
          </cell>
          <cell r="I58">
            <v>1919367</v>
          </cell>
          <cell r="J58">
            <v>2639126</v>
          </cell>
          <cell r="K58">
            <v>2879047</v>
          </cell>
        </row>
        <row r="59">
          <cell r="B59">
            <v>7517344</v>
          </cell>
          <cell r="C59">
            <v>7517344</v>
          </cell>
          <cell r="D59">
            <v>7517344</v>
          </cell>
          <cell r="E59">
            <v>7517344</v>
          </cell>
          <cell r="F59">
            <v>7517344</v>
          </cell>
          <cell r="G59">
            <v>2399207</v>
          </cell>
          <cell r="H59">
            <v>2879047</v>
          </cell>
          <cell r="I59">
            <v>2639126</v>
          </cell>
          <cell r="J59">
            <v>1919367</v>
          </cell>
          <cell r="K59">
            <v>2039328</v>
          </cell>
        </row>
        <row r="60">
          <cell r="B60">
            <v>13669469</v>
          </cell>
          <cell r="C60">
            <v>13669469</v>
          </cell>
          <cell r="D60">
            <v>13669469</v>
          </cell>
          <cell r="E60">
            <v>13669469</v>
          </cell>
          <cell r="F60">
            <v>13669469</v>
          </cell>
          <cell r="G60">
            <v>5398218</v>
          </cell>
          <cell r="H60">
            <v>4918375</v>
          </cell>
          <cell r="I60">
            <v>4558493</v>
          </cell>
          <cell r="J60">
            <v>4558493</v>
          </cell>
          <cell r="K60">
            <v>4918375</v>
          </cell>
        </row>
        <row r="61">
          <cell r="B61">
            <v>78530001.284061924</v>
          </cell>
          <cell r="C61">
            <v>76427216.889727622</v>
          </cell>
          <cell r="D61">
            <v>79510071.750500947</v>
          </cell>
          <cell r="E61">
            <v>88159915.079339921</v>
          </cell>
          <cell r="F61">
            <v>77601757.456363887</v>
          </cell>
          <cell r="G61">
            <v>0</v>
          </cell>
          <cell r="H61">
            <v>0</v>
          </cell>
          <cell r="I61">
            <v>0</v>
          </cell>
          <cell r="J61">
            <v>0</v>
          </cell>
          <cell r="K61">
            <v>0</v>
          </cell>
        </row>
        <row r="62">
          <cell r="B62">
            <v>8795220.2807692308</v>
          </cell>
          <cell r="C62">
            <v>9065372.6576923076</v>
          </cell>
          <cell r="D62">
            <v>8796181.1269230768</v>
          </cell>
          <cell r="E62">
            <v>9065656.6769230776</v>
          </cell>
          <cell r="F62">
            <v>8795730.6461538449</v>
          </cell>
          <cell r="G62">
            <v>0</v>
          </cell>
          <cell r="H62">
            <v>0</v>
          </cell>
          <cell r="I62">
            <v>0</v>
          </cell>
          <cell r="J62">
            <v>0</v>
          </cell>
          <cell r="K62">
            <v>0</v>
          </cell>
        </row>
        <row r="63">
          <cell r="B63">
            <v>1489230</v>
          </cell>
          <cell r="C63">
            <v>2167407</v>
          </cell>
          <cell r="D63">
            <v>1286351</v>
          </cell>
          <cell r="E63">
            <v>2317626</v>
          </cell>
          <cell r="F63">
            <v>1466477</v>
          </cell>
          <cell r="G63">
            <v>-3685430</v>
          </cell>
          <cell r="H63">
            <v>-3239676</v>
          </cell>
          <cell r="I63">
            <v>-2523731</v>
          </cell>
          <cell r="J63">
            <v>-2369622</v>
          </cell>
          <cell r="K63">
            <v>-2961347</v>
          </cell>
        </row>
        <row r="64">
          <cell r="B64">
            <v>37776608</v>
          </cell>
          <cell r="C64">
            <v>41474742</v>
          </cell>
          <cell r="D64">
            <v>43397677</v>
          </cell>
          <cell r="E64">
            <v>35670527</v>
          </cell>
          <cell r="F64">
            <v>40882214</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29468943.003292691</v>
          </cell>
          <cell r="C66">
            <v>22719695.232035302</v>
          </cell>
          <cell r="D66">
            <v>25029862.623577863</v>
          </cell>
          <cell r="E66">
            <v>40106105.40241684</v>
          </cell>
          <cell r="F66">
            <v>25457335.810210057</v>
          </cell>
          <cell r="G66">
            <v>13367482</v>
          </cell>
          <cell r="H66">
            <v>14232761</v>
          </cell>
          <cell r="I66">
            <v>15622536</v>
          </cell>
          <cell r="J66">
            <v>15922703</v>
          </cell>
          <cell r="K66">
            <v>14773046</v>
          </cell>
        </row>
        <row r="67">
          <cell r="B67">
            <v>78530001.284061924</v>
          </cell>
          <cell r="C67">
            <v>76427216.889727622</v>
          </cell>
          <cell r="D67">
            <v>79510071.750500947</v>
          </cell>
          <cell r="E67">
            <v>88159915.079339921</v>
          </cell>
          <cell r="F67">
            <v>77601757.456363887</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35653790.794964597</v>
          </cell>
          <cell r="C69">
            <v>40720912.529514611</v>
          </cell>
          <cell r="D69">
            <v>35661331.185893178</v>
          </cell>
          <cell r="E69">
            <v>40015173.331538156</v>
          </cell>
          <cell r="F69">
            <v>35654779.002450034</v>
          </cell>
          <cell r="G69">
            <v>0</v>
          </cell>
          <cell r="H69">
            <v>0</v>
          </cell>
          <cell r="I69">
            <v>0</v>
          </cell>
          <cell r="J69">
            <v>0</v>
          </cell>
          <cell r="K69">
            <v>0</v>
          </cell>
        </row>
        <row r="70">
          <cell r="B70">
            <v>2890857.5468366668</v>
          </cell>
          <cell r="C70">
            <v>4207318.2048736736</v>
          </cell>
          <cell r="D70">
            <v>2497033.0767280832</v>
          </cell>
          <cell r="E70">
            <v>4498921.701058194</v>
          </cell>
          <cell r="F70">
            <v>2846689.4001803808</v>
          </cell>
          <cell r="G70">
            <v>-54412</v>
          </cell>
          <cell r="H70">
            <v>-50403</v>
          </cell>
          <cell r="I70">
            <v>-47397</v>
          </cell>
          <cell r="J70">
            <v>-47397</v>
          </cell>
          <cell r="K70">
            <v>-50403</v>
          </cell>
        </row>
        <row r="71">
          <cell r="B71">
            <v>0.99253801202432801</v>
          </cell>
          <cell r="C71">
            <v>1.0118596183461259</v>
          </cell>
          <cell r="D71">
            <v>0.99304876881085291</v>
          </cell>
          <cell r="E71">
            <v>1.0119225481979044</v>
          </cell>
          <cell r="F71">
            <v>0.99063105262078832</v>
          </cell>
          <cell r="G71">
            <v>0</v>
          </cell>
          <cell r="H71">
            <v>0</v>
          </cell>
          <cell r="I71">
            <v>0</v>
          </cell>
          <cell r="J71">
            <v>0</v>
          </cell>
          <cell r="K71">
            <v>0</v>
          </cell>
        </row>
        <row r="72">
          <cell r="B72">
            <v>0.95208321437082655</v>
          </cell>
          <cell r="C72">
            <v>1.0712027388188901</v>
          </cell>
          <cell r="D72">
            <v>0.95204451290813186</v>
          </cell>
          <cell r="E72">
            <v>1.0712474831269172</v>
          </cell>
          <cell r="F72">
            <v>0.9534220507752339</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75000</v>
          </cell>
        </row>
        <row r="80">
          <cell r="B80">
            <v>75000</v>
          </cell>
        </row>
        <row r="81">
          <cell r="B81">
            <v>0</v>
          </cell>
        </row>
        <row r="82">
          <cell r="B82">
            <v>0</v>
          </cell>
        </row>
        <row r="83">
          <cell r="B83">
            <v>0</v>
          </cell>
        </row>
        <row r="84">
          <cell r="B84">
            <v>0</v>
          </cell>
        </row>
        <row r="85">
          <cell r="B85">
            <v>60032</v>
          </cell>
        </row>
        <row r="86">
          <cell r="B86">
            <v>27175</v>
          </cell>
        </row>
        <row r="87">
          <cell r="B87">
            <v>20411</v>
          </cell>
        </row>
        <row r="88">
          <cell r="B88">
            <v>48914</v>
          </cell>
        </row>
        <row r="89">
          <cell r="B89">
            <v>51727</v>
          </cell>
        </row>
        <row r="90">
          <cell r="B90">
            <v>124893</v>
          </cell>
        </row>
        <row r="91">
          <cell r="B91">
            <v>60032</v>
          </cell>
        </row>
        <row r="92">
          <cell r="B92">
            <v>27175</v>
          </cell>
        </row>
        <row r="93">
          <cell r="B93">
            <v>20411</v>
          </cell>
        </row>
        <row r="94">
          <cell r="B94">
            <v>48914</v>
          </cell>
        </row>
        <row r="95">
          <cell r="B95">
            <v>51727</v>
          </cell>
        </row>
        <row r="96">
          <cell r="B96">
            <v>124893</v>
          </cell>
        </row>
        <row r="97">
          <cell r="B97">
            <v>0</v>
          </cell>
        </row>
        <row r="98">
          <cell r="B98">
            <v>0</v>
          </cell>
        </row>
        <row r="99">
          <cell r="B99">
            <v>0</v>
          </cell>
        </row>
        <row r="100">
          <cell r="B100">
            <v>0</v>
          </cell>
        </row>
        <row r="101">
          <cell r="B101">
            <v>0</v>
          </cell>
        </row>
        <row r="102">
          <cell r="B102">
            <v>0</v>
          </cell>
        </row>
        <row r="103">
          <cell r="B103">
            <v>249132800</v>
          </cell>
        </row>
        <row r="104">
          <cell r="B104">
            <v>10870000</v>
          </cell>
        </row>
        <row r="105">
          <cell r="B105">
            <v>6939740</v>
          </cell>
        </row>
        <row r="106">
          <cell r="B106">
            <v>1516334</v>
          </cell>
        </row>
        <row r="107">
          <cell r="B107">
            <v>2482896</v>
          </cell>
        </row>
        <row r="108">
          <cell r="B108">
            <v>5495292</v>
          </cell>
        </row>
        <row r="109">
          <cell r="B109">
            <v>1826.7469226573592</v>
          </cell>
        </row>
        <row r="110">
          <cell r="B110">
            <v>282.4282021859064</v>
          </cell>
        </row>
        <row r="111">
          <cell r="B111">
            <v>133.41410109295319</v>
          </cell>
        </row>
        <row r="112">
          <cell r="B112">
            <v>14.153915035735174</v>
          </cell>
        </row>
        <row r="113">
          <cell r="B113">
            <v>16.688944594374309</v>
          </cell>
        </row>
        <row r="114">
          <cell r="B114">
            <v>21.125246321992798</v>
          </cell>
        </row>
        <row r="115">
          <cell r="B115">
            <v>11999959</v>
          </cell>
        </row>
        <row r="116">
          <cell r="B116">
            <v>650000</v>
          </cell>
        </row>
        <row r="117">
          <cell r="B117">
            <v>650000</v>
          </cell>
        </row>
        <row r="118">
          <cell r="B118">
            <v>199999.69</v>
          </cell>
        </row>
        <row r="119">
          <cell r="B119">
            <v>300000.13</v>
          </cell>
        </row>
        <row r="120">
          <cell r="B120">
            <v>1000000</v>
          </cell>
        </row>
        <row r="121">
          <cell r="B121">
            <v>22421952</v>
          </cell>
        </row>
        <row r="122">
          <cell r="B122">
            <v>750030</v>
          </cell>
        </row>
        <row r="123">
          <cell r="B123">
            <v>0</v>
          </cell>
        </row>
        <row r="124">
          <cell r="B124">
            <v>174378.41</v>
          </cell>
        </row>
        <row r="125">
          <cell r="B125">
            <v>285533.03999999998</v>
          </cell>
        </row>
        <row r="126">
          <cell r="B126">
            <v>315979.28999999998</v>
          </cell>
        </row>
        <row r="127">
          <cell r="B127">
            <v>52416</v>
          </cell>
        </row>
        <row r="128">
          <cell r="B128">
            <v>16706</v>
          </cell>
        </row>
        <row r="129">
          <cell r="B129">
            <v>14535</v>
          </cell>
        </row>
        <row r="130">
          <cell r="B130">
            <v>50004</v>
          </cell>
        </row>
        <row r="131">
          <cell r="B131">
            <v>57098</v>
          </cell>
        </row>
        <row r="132">
          <cell r="B132">
            <v>131642</v>
          </cell>
        </row>
        <row r="133">
          <cell r="B133">
            <v>52416</v>
          </cell>
        </row>
        <row r="134">
          <cell r="B134">
            <v>16706</v>
          </cell>
        </row>
        <row r="135">
          <cell r="B135">
            <v>14535</v>
          </cell>
        </row>
        <row r="136">
          <cell r="B136">
            <v>50004</v>
          </cell>
        </row>
        <row r="137">
          <cell r="B137">
            <v>57098</v>
          </cell>
        </row>
        <row r="138">
          <cell r="B138">
            <v>131642</v>
          </cell>
        </row>
        <row r="139">
          <cell r="B139">
            <v>0</v>
          </cell>
        </row>
        <row r="140">
          <cell r="B140">
            <v>0</v>
          </cell>
        </row>
        <row r="141">
          <cell r="B141">
            <v>0</v>
          </cell>
        </row>
        <row r="142">
          <cell r="B142">
            <v>0</v>
          </cell>
        </row>
        <row r="143">
          <cell r="B143">
            <v>0</v>
          </cell>
        </row>
        <row r="144">
          <cell r="B144">
            <v>0</v>
          </cell>
        </row>
        <row r="145">
          <cell r="B145">
            <v>335462400</v>
          </cell>
        </row>
        <row r="146">
          <cell r="B146">
            <v>7935350</v>
          </cell>
        </row>
        <row r="147">
          <cell r="B147">
            <v>7267500</v>
          </cell>
        </row>
        <row r="148">
          <cell r="B148">
            <v>2050164</v>
          </cell>
        </row>
        <row r="149">
          <cell r="B149">
            <v>3254586</v>
          </cell>
        </row>
        <row r="150">
          <cell r="B150">
            <v>7371952</v>
          </cell>
        </row>
        <row r="151">
          <cell r="B151">
            <v>2639.7522822407568</v>
          </cell>
        </row>
        <row r="152">
          <cell r="B152">
            <v>377.78179403516674</v>
          </cell>
        </row>
        <row r="153">
          <cell r="B153">
            <v>192.79089701758335</v>
          </cell>
        </row>
        <row r="154">
          <cell r="B154">
            <v>19.671292461812438</v>
          </cell>
        </row>
        <row r="155">
          <cell r="B155">
            <v>23.194509022137055</v>
          </cell>
        </row>
        <row r="156">
          <cell r="B156">
            <v>29.060138002705134</v>
          </cell>
        </row>
        <row r="157">
          <cell r="B157">
            <v>16999979</v>
          </cell>
        </row>
        <row r="158">
          <cell r="B158">
            <v>600002</v>
          </cell>
        </row>
        <row r="159">
          <cell r="B159">
            <v>600002</v>
          </cell>
        </row>
        <row r="160">
          <cell r="B160">
            <v>279999.7</v>
          </cell>
        </row>
        <row r="161">
          <cell r="B161">
            <v>399999.91</v>
          </cell>
        </row>
        <row r="162">
          <cell r="B162">
            <v>1200000</v>
          </cell>
        </row>
        <row r="163">
          <cell r="B163">
            <v>30191616</v>
          </cell>
        </row>
        <row r="164">
          <cell r="B164">
            <v>0</v>
          </cell>
        </row>
        <row r="165">
          <cell r="B165">
            <v>668610</v>
          </cell>
        </row>
        <row r="166">
          <cell r="B166">
            <v>235768.86</v>
          </cell>
        </row>
        <row r="167">
          <cell r="B167">
            <v>374277.39</v>
          </cell>
        </row>
        <row r="168">
          <cell r="B168">
            <v>0</v>
          </cell>
        </row>
        <row r="169">
          <cell r="B169">
            <v>3</v>
          </cell>
        </row>
        <row r="170">
          <cell r="B170">
            <v>6</v>
          </cell>
        </row>
        <row r="171">
          <cell r="B171">
            <v>389375</v>
          </cell>
        </row>
        <row r="172">
          <cell r="B172">
            <v>9555605.0499999989</v>
          </cell>
        </row>
        <row r="173">
          <cell r="B173">
            <v>38179963.099999994</v>
          </cell>
        </row>
        <row r="174">
          <cell r="B174">
            <v>389375</v>
          </cell>
        </row>
        <row r="175">
          <cell r="B175">
            <v>9555605.0499999989</v>
          </cell>
        </row>
        <row r="176">
          <cell r="B176">
            <v>38179963.099999994</v>
          </cell>
        </row>
        <row r="177">
          <cell r="B177">
            <v>384508</v>
          </cell>
        </row>
        <row r="178">
          <cell r="B178">
            <v>9538783.4407692309</v>
          </cell>
        </row>
        <row r="179">
          <cell r="B179">
            <v>36783896.100000001</v>
          </cell>
        </row>
        <row r="180">
          <cell r="B180">
            <v>380625</v>
          </cell>
        </row>
        <row r="181">
          <cell r="B181">
            <v>1974900</v>
          </cell>
        </row>
        <row r="182">
          <cell r="B182">
            <v>8271607</v>
          </cell>
        </row>
        <row r="183">
          <cell r="B183">
            <v>380625</v>
          </cell>
        </row>
        <row r="184">
          <cell r="B184">
            <v>1974900</v>
          </cell>
        </row>
        <row r="185">
          <cell r="B185">
            <v>8271607</v>
          </cell>
        </row>
        <row r="186">
          <cell r="B186">
            <v>375867</v>
          </cell>
        </row>
        <row r="187">
          <cell r="B187">
            <v>1965384</v>
          </cell>
        </row>
        <row r="188">
          <cell r="B188">
            <v>7975206</v>
          </cell>
        </row>
        <row r="189">
          <cell r="B189">
            <v>0</v>
          </cell>
        </row>
        <row r="190">
          <cell r="B190">
            <v>0</v>
          </cell>
        </row>
        <row r="191">
          <cell r="B191">
            <v>0</v>
          </cell>
        </row>
        <row r="192">
          <cell r="B192">
            <v>113877</v>
          </cell>
        </row>
        <row r="193">
          <cell r="B193">
            <v>13960791</v>
          </cell>
        </row>
        <row r="194">
          <cell r="B194">
            <v>122.59535961476723</v>
          </cell>
        </row>
        <row r="195">
          <cell r="B195">
            <v>0</v>
          </cell>
        </row>
        <row r="196">
          <cell r="B196">
            <v>0</v>
          </cell>
        </row>
        <row r="197">
          <cell r="B197">
            <v>0</v>
          </cell>
        </row>
        <row r="198">
          <cell r="B198">
            <v>0</v>
          </cell>
        </row>
        <row r="199">
          <cell r="B199">
            <v>0</v>
          </cell>
        </row>
        <row r="200">
          <cell r="B200">
            <v>0</v>
          </cell>
        </row>
        <row r="201">
          <cell r="B201">
            <v>185101</v>
          </cell>
        </row>
        <row r="202">
          <cell r="B202">
            <v>4982959</v>
          </cell>
        </row>
        <row r="203">
          <cell r="B203">
            <v>26.920215435139575</v>
          </cell>
        </row>
        <row r="204">
          <cell r="B204">
            <v>0</v>
          </cell>
        </row>
        <row r="205">
          <cell r="B205">
            <v>0</v>
          </cell>
        </row>
        <row r="206">
          <cell r="B206">
            <v>0</v>
          </cell>
        </row>
        <row r="207">
          <cell r="B207">
            <v>207965</v>
          </cell>
        </row>
        <row r="208">
          <cell r="B208">
            <v>388202</v>
          </cell>
        </row>
        <row r="209">
          <cell r="B209">
            <v>0</v>
          </cell>
        </row>
        <row r="210">
          <cell r="B210">
            <v>0</v>
          </cell>
        </row>
        <row r="211">
          <cell r="B211">
            <v>633563.4</v>
          </cell>
        </row>
        <row r="212">
          <cell r="B212">
            <v>1317112</v>
          </cell>
        </row>
        <row r="213">
          <cell r="B213">
            <v>35653790.794964597</v>
          </cell>
        </row>
        <row r="214">
          <cell r="B214">
            <v>457660</v>
          </cell>
        </row>
        <row r="215">
          <cell r="B215">
            <v>0</v>
          </cell>
        </row>
        <row r="216">
          <cell r="B216">
            <v>36111450.794964597</v>
          </cell>
        </row>
        <row r="217">
          <cell r="B217">
            <v>15207141</v>
          </cell>
        </row>
        <row r="218">
          <cell r="B218">
            <v>1229730.3999999999</v>
          </cell>
        </row>
        <row r="219">
          <cell r="B219">
            <v>4416797</v>
          </cell>
        </row>
        <row r="220">
          <cell r="B220">
            <v>883057</v>
          </cell>
        </row>
        <row r="221">
          <cell r="B221">
            <v>3500000</v>
          </cell>
        </row>
        <row r="222">
          <cell r="B222">
            <v>978821</v>
          </cell>
        </row>
        <row r="223">
          <cell r="B223">
            <v>173031</v>
          </cell>
        </row>
        <row r="224">
          <cell r="B224">
            <v>0</v>
          </cell>
        </row>
        <row r="225">
          <cell r="B225">
            <v>0</v>
          </cell>
        </row>
        <row r="226">
          <cell r="B226">
            <v>2400000</v>
          </cell>
        </row>
        <row r="227">
          <cell r="B227">
            <v>160000</v>
          </cell>
        </row>
        <row r="228">
          <cell r="B228">
            <v>0</v>
          </cell>
        </row>
        <row r="229">
          <cell r="B229">
            <v>267722</v>
          </cell>
        </row>
        <row r="230">
          <cell r="B230">
            <v>2515063.84812793</v>
          </cell>
        </row>
        <row r="231">
          <cell r="B231">
            <v>31731363.24812793</v>
          </cell>
        </row>
        <row r="232">
          <cell r="B232">
            <v>4380087.5468366668</v>
          </cell>
        </row>
        <row r="233">
          <cell r="B233">
            <v>1489230</v>
          </cell>
        </row>
        <row r="234">
          <cell r="B234">
            <v>2890857.5468366668</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60937886</v>
          </cell>
        </row>
        <row r="244">
          <cell r="B244">
            <v>23161278</v>
          </cell>
        </row>
        <row r="245">
          <cell r="B245">
            <v>60000</v>
          </cell>
        </row>
        <row r="246">
          <cell r="B246">
            <v>0</v>
          </cell>
        </row>
        <row r="247">
          <cell r="B247">
            <v>6</v>
          </cell>
        </row>
        <row r="248">
          <cell r="B248">
            <v>6</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13.286783261553293</v>
          </cell>
        </row>
        <row r="261">
          <cell r="B261">
            <v>21.21815961497019</v>
          </cell>
        </row>
        <row r="262">
          <cell r="B262">
            <v>89</v>
          </cell>
        </row>
        <row r="263">
          <cell r="B263">
            <v>90</v>
          </cell>
        </row>
        <row r="264">
          <cell r="B264">
            <v>384508</v>
          </cell>
        </row>
        <row r="265">
          <cell r="B265">
            <v>375867</v>
          </cell>
        </row>
        <row r="266">
          <cell r="B266">
            <v>3</v>
          </cell>
        </row>
        <row r="267">
          <cell r="B267">
            <v>6</v>
          </cell>
        </row>
        <row r="268">
          <cell r="B268">
            <v>922819.2</v>
          </cell>
        </row>
        <row r="269">
          <cell r="B269">
            <v>1127601</v>
          </cell>
        </row>
        <row r="270">
          <cell r="B270">
            <v>2226422.5617063497</v>
          </cell>
        </row>
        <row r="271">
          <cell r="B271">
            <v>0.73452970765800762</v>
          </cell>
        </row>
        <row r="272">
          <cell r="B272">
            <v>0.66995842722495191</v>
          </cell>
        </row>
        <row r="273">
          <cell r="B273">
            <v>0.66170911188878812</v>
          </cell>
        </row>
        <row r="274">
          <cell r="B274">
            <v>0.56494309489655925</v>
          </cell>
        </row>
        <row r="275">
          <cell r="B275">
            <v>0.67371115869495657</v>
          </cell>
        </row>
        <row r="276">
          <cell r="B276">
            <v>0.57292666590327856</v>
          </cell>
        </row>
        <row r="277">
          <cell r="B277">
            <v>3793014.5468366668</v>
          </cell>
        </row>
        <row r="278">
          <cell r="B278">
            <v>1.2398397934551779</v>
          </cell>
        </row>
        <row r="279">
          <cell r="B279">
            <v>0.55353949736851515</v>
          </cell>
        </row>
        <row r="280">
          <cell r="B280">
            <v>0.44646050263148485</v>
          </cell>
        </row>
        <row r="281">
          <cell r="B281">
            <v>7.0223999999999995E-2</v>
          </cell>
        </row>
        <row r="282">
          <cell r="B282">
            <v>0.11859759690182767</v>
          </cell>
        </row>
        <row r="283">
          <cell r="B283">
            <v>37776608</v>
          </cell>
        </row>
        <row r="284">
          <cell r="B284">
            <v>30468943.003292691</v>
          </cell>
        </row>
        <row r="285">
          <cell r="B285">
            <v>1566591.985130317</v>
          </cell>
        </row>
        <row r="286">
          <cell r="B286">
            <v>2000000</v>
          </cell>
        </row>
        <row r="287">
          <cell r="B287">
            <v>0</v>
          </cell>
        </row>
        <row r="288">
          <cell r="B288">
            <v>0</v>
          </cell>
        </row>
        <row r="289">
          <cell r="B289">
            <v>2226422.5617063497</v>
          </cell>
        </row>
        <row r="290">
          <cell r="B290">
            <v>9.1820900386882814E-2</v>
          </cell>
        </row>
        <row r="291">
          <cell r="B291">
            <v>0.2223157109042119</v>
          </cell>
        </row>
      </sheetData>
      <sheetData sheetId="50">
        <row r="3">
          <cell r="B3">
            <v>326522</v>
          </cell>
          <cell r="C3">
            <v>156332</v>
          </cell>
          <cell r="D3">
            <v>109195</v>
          </cell>
          <cell r="E3">
            <v>236894</v>
          </cell>
          <cell r="F3">
            <v>263654</v>
          </cell>
          <cell r="G3">
            <v>686101</v>
          </cell>
          <cell r="H3">
            <v>1778698</v>
          </cell>
        </row>
        <row r="4">
          <cell r="B4">
            <v>326522</v>
          </cell>
          <cell r="C4">
            <v>156332</v>
          </cell>
          <cell r="D4">
            <v>109195</v>
          </cell>
          <cell r="E4">
            <v>236894</v>
          </cell>
          <cell r="F4">
            <v>263654</v>
          </cell>
          <cell r="G4">
            <v>686101</v>
          </cell>
          <cell r="H4">
            <v>1778698</v>
          </cell>
        </row>
        <row r="5">
          <cell r="B5">
            <v>0</v>
          </cell>
          <cell r="C5">
            <v>0</v>
          </cell>
          <cell r="D5">
            <v>109195</v>
          </cell>
          <cell r="E5">
            <v>0</v>
          </cell>
          <cell r="F5">
            <v>0</v>
          </cell>
          <cell r="G5">
            <v>0</v>
          </cell>
        </row>
        <row r="6">
          <cell r="B6">
            <v>326522</v>
          </cell>
          <cell r="C6">
            <v>156332</v>
          </cell>
          <cell r="D6">
            <v>0</v>
          </cell>
          <cell r="E6">
            <v>236894</v>
          </cell>
          <cell r="F6">
            <v>263654</v>
          </cell>
          <cell r="G6">
            <v>686101</v>
          </cell>
        </row>
        <row r="7">
          <cell r="B7">
            <v>0</v>
          </cell>
          <cell r="C7">
            <v>0</v>
          </cell>
          <cell r="D7">
            <v>1669503</v>
          </cell>
          <cell r="E7">
            <v>0</v>
          </cell>
          <cell r="F7">
            <v>0</v>
          </cell>
          <cell r="G7">
            <v>0</v>
          </cell>
        </row>
        <row r="8">
          <cell r="B8">
            <v>285632</v>
          </cell>
          <cell r="C8">
            <v>103832</v>
          </cell>
          <cell r="D8">
            <v>98589</v>
          </cell>
          <cell r="E8">
            <v>239320</v>
          </cell>
          <cell r="F8">
            <v>297834</v>
          </cell>
          <cell r="G8">
            <v>717914</v>
          </cell>
          <cell r="H8">
            <v>1743121</v>
          </cell>
        </row>
        <row r="9">
          <cell r="B9">
            <v>285632</v>
          </cell>
          <cell r="C9">
            <v>103832</v>
          </cell>
          <cell r="D9">
            <v>98589</v>
          </cell>
          <cell r="E9">
            <v>239320</v>
          </cell>
          <cell r="F9">
            <v>297834</v>
          </cell>
          <cell r="G9">
            <v>717914</v>
          </cell>
          <cell r="H9">
            <v>1743121</v>
          </cell>
        </row>
        <row r="10">
          <cell r="B10">
            <v>0</v>
          </cell>
          <cell r="C10">
            <v>0</v>
          </cell>
          <cell r="D10">
            <v>0</v>
          </cell>
          <cell r="E10">
            <v>0</v>
          </cell>
          <cell r="F10">
            <v>0</v>
          </cell>
          <cell r="G10">
            <v>717914</v>
          </cell>
        </row>
        <row r="11">
          <cell r="B11">
            <v>285632</v>
          </cell>
          <cell r="C11">
            <v>103832</v>
          </cell>
          <cell r="D11">
            <v>98589</v>
          </cell>
          <cell r="E11">
            <v>239320</v>
          </cell>
          <cell r="F11">
            <v>297834</v>
          </cell>
          <cell r="G11">
            <v>0</v>
          </cell>
        </row>
        <row r="12">
          <cell r="B12">
            <v>0</v>
          </cell>
          <cell r="C12">
            <v>0</v>
          </cell>
          <cell r="D12">
            <v>0</v>
          </cell>
          <cell r="E12">
            <v>0</v>
          </cell>
          <cell r="F12">
            <v>0</v>
          </cell>
          <cell r="G12">
            <v>1025207</v>
          </cell>
        </row>
        <row r="13">
          <cell r="B13">
            <v>4000</v>
          </cell>
          <cell r="C13">
            <v>360</v>
          </cell>
          <cell r="D13">
            <v>340</v>
          </cell>
          <cell r="E13">
            <v>30</v>
          </cell>
          <cell r="F13">
            <v>47</v>
          </cell>
          <cell r="G13">
            <v>43</v>
          </cell>
        </row>
        <row r="14">
          <cell r="B14">
            <v>4000</v>
          </cell>
          <cell r="C14">
            <v>400</v>
          </cell>
          <cell r="D14">
            <v>350</v>
          </cell>
          <cell r="E14">
            <v>30</v>
          </cell>
          <cell r="F14">
            <v>46</v>
          </cell>
          <cell r="G14">
            <v>41</v>
          </cell>
        </row>
        <row r="15">
          <cell r="B15">
            <v>4000</v>
          </cell>
          <cell r="C15">
            <v>360</v>
          </cell>
          <cell r="D15">
            <v>340</v>
          </cell>
          <cell r="E15">
            <v>30</v>
          </cell>
          <cell r="F15">
            <v>47</v>
          </cell>
          <cell r="G15">
            <v>43</v>
          </cell>
        </row>
        <row r="16">
          <cell r="B16">
            <v>4000</v>
          </cell>
          <cell r="C16">
            <v>400</v>
          </cell>
          <cell r="D16">
            <v>350</v>
          </cell>
          <cell r="E16">
            <v>30</v>
          </cell>
          <cell r="F16">
            <v>46</v>
          </cell>
          <cell r="G16">
            <v>41</v>
          </cell>
        </row>
        <row r="17">
          <cell r="B17">
            <v>4000</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6300</v>
          </cell>
          <cell r="C24">
            <v>475</v>
          </cell>
          <cell r="D24">
            <v>500</v>
          </cell>
          <cell r="E24">
            <v>41</v>
          </cell>
          <cell r="F24">
            <v>57</v>
          </cell>
          <cell r="G24">
            <v>53</v>
          </cell>
        </row>
        <row r="25">
          <cell r="B25">
            <v>6100</v>
          </cell>
          <cell r="C25">
            <v>450</v>
          </cell>
          <cell r="D25">
            <v>450</v>
          </cell>
          <cell r="E25">
            <v>40</v>
          </cell>
          <cell r="F25">
            <v>55</v>
          </cell>
          <cell r="G25">
            <v>56</v>
          </cell>
        </row>
        <row r="26">
          <cell r="B26">
            <v>6300</v>
          </cell>
          <cell r="C26">
            <v>475</v>
          </cell>
          <cell r="D26">
            <v>500</v>
          </cell>
          <cell r="E26">
            <v>41</v>
          </cell>
          <cell r="F26">
            <v>57</v>
          </cell>
          <cell r="G26">
            <v>53</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64000112</v>
          </cell>
          <cell r="C33">
            <v>3149999.8</v>
          </cell>
          <cell r="D33">
            <v>3149993</v>
          </cell>
          <cell r="E33">
            <v>899999.61</v>
          </cell>
          <cell r="F33">
            <v>1400000.87</v>
          </cell>
          <cell r="G33">
            <v>5000000</v>
          </cell>
          <cell r="H33">
            <v>9533167</v>
          </cell>
        </row>
        <row r="34">
          <cell r="B34">
            <v>85000080</v>
          </cell>
          <cell r="C34">
            <v>3400026.4</v>
          </cell>
          <cell r="D34">
            <v>3399998</v>
          </cell>
          <cell r="E34">
            <v>1239998.48</v>
          </cell>
          <cell r="F34">
            <v>1899999.77</v>
          </cell>
          <cell r="G34">
            <v>6000000</v>
          </cell>
          <cell r="H34">
            <v>11966975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13</v>
          </cell>
          <cell r="D47">
            <v>6.5</v>
          </cell>
          <cell r="E47">
            <v>0.67</v>
          </cell>
          <cell r="F47">
            <v>0.79</v>
          </cell>
          <cell r="G47">
            <v>1</v>
          </cell>
        </row>
        <row r="48">
          <cell r="B48">
            <v>90</v>
          </cell>
          <cell r="C48">
            <v>13.3</v>
          </cell>
          <cell r="D48">
            <v>7.2</v>
          </cell>
          <cell r="E48">
            <v>0.68</v>
          </cell>
          <cell r="F48">
            <v>0.81</v>
          </cell>
          <cell r="G48">
            <v>1</v>
          </cell>
        </row>
        <row r="49">
          <cell r="B49">
            <v>88</v>
          </cell>
          <cell r="C49">
            <v>13.1</v>
          </cell>
          <cell r="D49">
            <v>7</v>
          </cell>
          <cell r="E49">
            <v>0.67</v>
          </cell>
          <cell r="F49">
            <v>0.79</v>
          </cell>
          <cell r="G49">
            <v>1</v>
          </cell>
        </row>
        <row r="50">
          <cell r="B50">
            <v>90</v>
          </cell>
          <cell r="C50">
            <v>13.4</v>
          </cell>
          <cell r="D50">
            <v>6.8</v>
          </cell>
          <cell r="E50">
            <v>0.68</v>
          </cell>
          <cell r="F50">
            <v>0.81</v>
          </cell>
          <cell r="G50">
            <v>1</v>
          </cell>
        </row>
        <row r="51">
          <cell r="B51">
            <v>10.045454545454557</v>
          </cell>
          <cell r="C51">
            <v>10.064122137404595</v>
          </cell>
          <cell r="D51">
            <v>4.5257142857142885</v>
          </cell>
          <cell r="E51">
            <v>9.2059701492537513</v>
          </cell>
          <cell r="F51">
            <v>10.324050632911398</v>
          </cell>
          <cell r="G51">
            <v>7.6</v>
          </cell>
        </row>
        <row r="52">
          <cell r="B52">
            <v>25185077.150674939</v>
          </cell>
          <cell r="C52">
            <v>28658676.380815163</v>
          </cell>
          <cell r="D52">
            <v>26164716.374318659</v>
          </cell>
          <cell r="E52">
            <v>40192947.942653894</v>
          </cell>
          <cell r="F52">
            <v>24407203.605343103</v>
          </cell>
          <cell r="G52">
            <v>0</v>
          </cell>
          <cell r="H52">
            <v>0</v>
          </cell>
          <cell r="I52">
            <v>0</v>
          </cell>
          <cell r="J52">
            <v>0</v>
          </cell>
          <cell r="K52">
            <v>0</v>
          </cell>
        </row>
        <row r="53">
          <cell r="B53">
            <v>30254554</v>
          </cell>
          <cell r="C53">
            <v>32712081</v>
          </cell>
          <cell r="D53">
            <v>30260175</v>
          </cell>
          <cell r="E53">
            <v>32151977</v>
          </cell>
          <cell r="F53">
            <v>30255090</v>
          </cell>
          <cell r="G53">
            <v>0</v>
          </cell>
          <cell r="H53">
            <v>0</v>
          </cell>
          <cell r="I53">
            <v>0</v>
          </cell>
          <cell r="J53">
            <v>0</v>
          </cell>
          <cell r="K53">
            <v>0</v>
          </cell>
        </row>
        <row r="54">
          <cell r="B54">
            <v>1817465</v>
          </cell>
          <cell r="C54">
            <v>1517035</v>
          </cell>
          <cell r="D54">
            <v>1806913</v>
          </cell>
          <cell r="E54">
            <v>1668011</v>
          </cell>
          <cell r="F54">
            <v>1856534</v>
          </cell>
          <cell r="G54">
            <v>0</v>
          </cell>
          <cell r="H54">
            <v>0</v>
          </cell>
          <cell r="I54">
            <v>0</v>
          </cell>
          <cell r="J54">
            <v>0</v>
          </cell>
          <cell r="K54">
            <v>0</v>
          </cell>
        </row>
        <row r="55">
          <cell r="B55">
            <v>4908528</v>
          </cell>
          <cell r="C55">
            <v>1165972</v>
          </cell>
          <cell r="D55">
            <v>4913053</v>
          </cell>
          <cell r="E55">
            <v>1513377</v>
          </cell>
          <cell r="F55">
            <v>4688198</v>
          </cell>
          <cell r="G55">
            <v>0</v>
          </cell>
          <cell r="H55">
            <v>0</v>
          </cell>
          <cell r="I55">
            <v>0</v>
          </cell>
          <cell r="J55">
            <v>0</v>
          </cell>
          <cell r="K55">
            <v>0</v>
          </cell>
        </row>
        <row r="56">
          <cell r="B56">
            <v>6725993</v>
          </cell>
          <cell r="C56">
            <v>2683007</v>
          </cell>
          <cell r="D56">
            <v>6719966</v>
          </cell>
          <cell r="E56">
            <v>3181388</v>
          </cell>
          <cell r="F56">
            <v>6544732</v>
          </cell>
          <cell r="G56">
            <v>0</v>
          </cell>
          <cell r="H56">
            <v>0</v>
          </cell>
          <cell r="I56">
            <v>0</v>
          </cell>
          <cell r="J56">
            <v>0</v>
          </cell>
          <cell r="K56">
            <v>0</v>
          </cell>
        </row>
        <row r="57">
          <cell r="B57">
            <v>3990319</v>
          </cell>
          <cell r="C57">
            <v>4027027</v>
          </cell>
          <cell r="D57">
            <v>4004418</v>
          </cell>
          <cell r="E57">
            <v>4045327</v>
          </cell>
          <cell r="F57">
            <v>4019962</v>
          </cell>
          <cell r="G57">
            <v>88835</v>
          </cell>
          <cell r="H57">
            <v>88835</v>
          </cell>
          <cell r="I57">
            <v>88835</v>
          </cell>
          <cell r="J57">
            <v>88835</v>
          </cell>
          <cell r="K57">
            <v>88835</v>
          </cell>
        </row>
        <row r="58">
          <cell r="B58">
            <v>6075223</v>
          </cell>
          <cell r="C58">
            <v>6075223</v>
          </cell>
          <cell r="D58">
            <v>6075223</v>
          </cell>
          <cell r="E58">
            <v>6075223</v>
          </cell>
          <cell r="F58">
            <v>6075223</v>
          </cell>
          <cell r="G58">
            <v>2961523</v>
          </cell>
          <cell r="H58">
            <v>2013836</v>
          </cell>
          <cell r="I58">
            <v>1895375</v>
          </cell>
          <cell r="J58">
            <v>2606137</v>
          </cell>
          <cell r="K58">
            <v>2843059</v>
          </cell>
        </row>
        <row r="59">
          <cell r="B59">
            <v>7423377</v>
          </cell>
          <cell r="C59">
            <v>7423377</v>
          </cell>
          <cell r="D59">
            <v>7423377</v>
          </cell>
          <cell r="E59">
            <v>7423377</v>
          </cell>
          <cell r="F59">
            <v>7423377</v>
          </cell>
          <cell r="G59">
            <v>2369217</v>
          </cell>
          <cell r="H59">
            <v>2843059</v>
          </cell>
          <cell r="I59">
            <v>2606137</v>
          </cell>
          <cell r="J59">
            <v>1895375</v>
          </cell>
          <cell r="K59">
            <v>2013836</v>
          </cell>
        </row>
        <row r="60">
          <cell r="B60">
            <v>13498600</v>
          </cell>
          <cell r="C60">
            <v>13498600</v>
          </cell>
          <cell r="D60">
            <v>13498600</v>
          </cell>
          <cell r="E60">
            <v>13498600</v>
          </cell>
          <cell r="F60">
            <v>13498600</v>
          </cell>
          <cell r="G60">
            <v>5330740</v>
          </cell>
          <cell r="H60">
            <v>4856895</v>
          </cell>
          <cell r="I60">
            <v>4501512</v>
          </cell>
          <cell r="J60">
            <v>4501512</v>
          </cell>
          <cell r="K60">
            <v>4856895</v>
          </cell>
        </row>
        <row r="61">
          <cell r="B61">
            <v>79654543.150674939</v>
          </cell>
          <cell r="C61">
            <v>81579391.380815163</v>
          </cell>
          <cell r="D61">
            <v>80647875.374318659</v>
          </cell>
          <cell r="E61">
            <v>93070239.942653894</v>
          </cell>
          <cell r="F61">
            <v>78725587.605343103</v>
          </cell>
          <cell r="G61">
            <v>0</v>
          </cell>
          <cell r="H61">
            <v>0</v>
          </cell>
          <cell r="I61">
            <v>0</v>
          </cell>
          <cell r="J61">
            <v>0</v>
          </cell>
          <cell r="K61">
            <v>0</v>
          </cell>
        </row>
        <row r="62">
          <cell r="B62">
            <v>7500000.1214285716</v>
          </cell>
          <cell r="C62">
            <v>8569215.6714285724</v>
          </cell>
          <cell r="D62">
            <v>7500000.1214285716</v>
          </cell>
          <cell r="E62">
            <v>8569435.792857144</v>
          </cell>
          <cell r="F62">
            <v>7500000.1214285716</v>
          </cell>
          <cell r="G62">
            <v>0</v>
          </cell>
          <cell r="H62">
            <v>0</v>
          </cell>
          <cell r="I62">
            <v>0</v>
          </cell>
          <cell r="J62">
            <v>0</v>
          </cell>
          <cell r="K62">
            <v>0</v>
          </cell>
        </row>
        <row r="63">
          <cell r="B63">
            <v>2650297</v>
          </cell>
          <cell r="C63">
            <v>4231986</v>
          </cell>
          <cell r="D63">
            <v>2233208</v>
          </cell>
          <cell r="E63">
            <v>4536290</v>
          </cell>
          <cell r="F63">
            <v>2599389</v>
          </cell>
          <cell r="G63">
            <v>-3712929</v>
          </cell>
          <cell r="H63">
            <v>-3265136</v>
          </cell>
          <cell r="I63">
            <v>-2547661</v>
          </cell>
          <cell r="J63">
            <v>-2393552</v>
          </cell>
          <cell r="K63">
            <v>-2986807</v>
          </cell>
        </row>
        <row r="64">
          <cell r="B64">
            <v>38781466</v>
          </cell>
          <cell r="C64">
            <v>43050782</v>
          </cell>
          <cell r="D64">
            <v>45046789</v>
          </cell>
          <cell r="E64">
            <v>36551589</v>
          </cell>
          <cell r="F64">
            <v>41969681</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29722780.029246375</v>
          </cell>
          <cell r="C66">
            <v>24727407.709386595</v>
          </cell>
          <cell r="D66">
            <v>24867878.252890073</v>
          </cell>
          <cell r="E66">
            <v>42412925.149796754</v>
          </cell>
          <cell r="F66">
            <v>25656517.483914539</v>
          </cell>
          <cell r="G66">
            <v>13314099</v>
          </cell>
          <cell r="H66">
            <v>14183337</v>
          </cell>
          <cell r="I66">
            <v>15576081</v>
          </cell>
          <cell r="J66">
            <v>15876248</v>
          </cell>
          <cell r="K66">
            <v>14723622</v>
          </cell>
        </row>
        <row r="67">
          <cell r="B67">
            <v>79654543.150674939</v>
          </cell>
          <cell r="C67">
            <v>81579391.380815163</v>
          </cell>
          <cell r="D67">
            <v>80647875.374318659</v>
          </cell>
          <cell r="E67">
            <v>93070239.942653894</v>
          </cell>
          <cell r="F67">
            <v>78725587.605343103</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36090034.318467446</v>
          </cell>
          <cell r="C69">
            <v>38587361.595963702</v>
          </cell>
          <cell r="D69">
            <v>36096555.447080426</v>
          </cell>
          <cell r="E69">
            <v>37928361.267718717</v>
          </cell>
          <cell r="F69">
            <v>36090601.662873074</v>
          </cell>
          <cell r="G69">
            <v>0</v>
          </cell>
          <cell r="H69">
            <v>0</v>
          </cell>
          <cell r="I69">
            <v>0</v>
          </cell>
          <cell r="J69">
            <v>0</v>
          </cell>
          <cell r="K69">
            <v>0</v>
          </cell>
        </row>
        <row r="70">
          <cell r="B70">
            <v>2253837.025953684</v>
          </cell>
          <cell r="C70">
            <v>4007712.477351293</v>
          </cell>
          <cell r="D70">
            <v>1838015.6293122098</v>
          </cell>
          <cell r="E70">
            <v>4306819.7473799102</v>
          </cell>
          <cell r="F70">
            <v>2199181.6737044826</v>
          </cell>
          <cell r="G70">
            <v>-53383</v>
          </cell>
          <cell r="H70">
            <v>-49424</v>
          </cell>
          <cell r="I70">
            <v>-46455</v>
          </cell>
          <cell r="J70">
            <v>-46455</v>
          </cell>
          <cell r="K70">
            <v>-49424</v>
          </cell>
        </row>
        <row r="71">
          <cell r="B71">
            <v>1.0002470989333299</v>
          </cell>
          <cell r="C71">
            <v>1.0001822843598898</v>
          </cell>
          <cell r="D71">
            <v>1.0006707394170575</v>
          </cell>
          <cell r="E71">
            <v>1.0002344806958987</v>
          </cell>
          <cell r="F71">
            <v>0.99866539659382447</v>
          </cell>
          <cell r="G71">
            <v>0</v>
          </cell>
          <cell r="H71">
            <v>0</v>
          </cell>
          <cell r="I71">
            <v>0</v>
          </cell>
          <cell r="J71">
            <v>0</v>
          </cell>
          <cell r="K71">
            <v>0</v>
          </cell>
        </row>
        <row r="72">
          <cell r="B72">
            <v>0.9878110687822661</v>
          </cell>
          <cell r="C72">
            <v>1.0177467297637994</v>
          </cell>
          <cell r="D72">
            <v>0.98778018154787006</v>
          </cell>
          <cell r="E72">
            <v>1.0177824397301338</v>
          </cell>
          <cell r="F72">
            <v>0.98887958017593069</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61964</v>
          </cell>
        </row>
        <row r="86">
          <cell r="B86">
            <v>33658</v>
          </cell>
        </row>
        <row r="87">
          <cell r="B87">
            <v>22192</v>
          </cell>
        </row>
        <row r="88">
          <cell r="B88">
            <v>50588</v>
          </cell>
        </row>
        <row r="89">
          <cell r="B89">
            <v>53205</v>
          </cell>
        </row>
        <row r="90">
          <cell r="B90">
            <v>129044</v>
          </cell>
        </row>
        <row r="91">
          <cell r="B91">
            <v>61964</v>
          </cell>
        </row>
        <row r="92">
          <cell r="B92">
            <v>33658</v>
          </cell>
        </row>
        <row r="93">
          <cell r="B93">
            <v>22192</v>
          </cell>
        </row>
        <row r="94">
          <cell r="B94">
            <v>50588</v>
          </cell>
        </row>
        <row r="95">
          <cell r="B95">
            <v>53205</v>
          </cell>
        </row>
        <row r="96">
          <cell r="B96">
            <v>129044</v>
          </cell>
        </row>
        <row r="97">
          <cell r="B97">
            <v>0</v>
          </cell>
        </row>
        <row r="98">
          <cell r="B98">
            <v>0</v>
          </cell>
        </row>
        <row r="99">
          <cell r="B99">
            <v>0</v>
          </cell>
        </row>
        <row r="100">
          <cell r="B100">
            <v>0</v>
          </cell>
        </row>
        <row r="101">
          <cell r="B101">
            <v>0</v>
          </cell>
        </row>
        <row r="102">
          <cell r="B102">
            <v>0</v>
          </cell>
        </row>
        <row r="103">
          <cell r="B103">
            <v>247856000</v>
          </cell>
        </row>
        <row r="104">
          <cell r="B104">
            <v>12116880</v>
          </cell>
        </row>
        <row r="105">
          <cell r="B105">
            <v>7545279.9999999991</v>
          </cell>
        </row>
        <row r="106">
          <cell r="B106">
            <v>1517640</v>
          </cell>
        </row>
        <row r="107">
          <cell r="B107">
            <v>2500635</v>
          </cell>
        </row>
        <row r="108">
          <cell r="B108">
            <v>5548892</v>
          </cell>
        </row>
        <row r="109">
          <cell r="B109">
            <v>1719.9953088008399</v>
          </cell>
        </row>
        <row r="110">
          <cell r="B110">
            <v>271.76475619648863</v>
          </cell>
        </row>
        <row r="111">
          <cell r="B111">
            <v>136.81780865461226</v>
          </cell>
        </row>
        <row r="112">
          <cell r="B112">
            <v>13.49741882837003</v>
          </cell>
        </row>
        <row r="113">
          <cell r="B113">
            <v>15.914866976734812</v>
          </cell>
        </row>
        <row r="114">
          <cell r="B114">
            <v>20.145401236373178</v>
          </cell>
        </row>
        <row r="115">
          <cell r="B115">
            <v>12000032</v>
          </cell>
        </row>
        <row r="116">
          <cell r="B116">
            <v>649995.80000000005</v>
          </cell>
        </row>
        <row r="117">
          <cell r="B117">
            <v>649999</v>
          </cell>
        </row>
        <row r="118">
          <cell r="B118">
            <v>199999.69</v>
          </cell>
        </row>
        <row r="119">
          <cell r="B119">
            <v>300000.13</v>
          </cell>
        </row>
        <row r="120">
          <cell r="B120">
            <v>1000000</v>
          </cell>
        </row>
        <row r="121">
          <cell r="B121">
            <v>22307040</v>
          </cell>
        </row>
        <row r="122">
          <cell r="B122">
            <v>836064.72</v>
          </cell>
        </row>
        <row r="123">
          <cell r="B123">
            <v>0</v>
          </cell>
        </row>
        <row r="124">
          <cell r="B124">
            <v>174528.6</v>
          </cell>
        </row>
        <row r="125">
          <cell r="B125">
            <v>287573.02500000002</v>
          </cell>
        </row>
        <row r="126">
          <cell r="B126">
            <v>319061.28999999998</v>
          </cell>
        </row>
        <row r="127">
          <cell r="B127">
            <v>54951</v>
          </cell>
        </row>
        <row r="128">
          <cell r="B128">
            <v>18863</v>
          </cell>
        </row>
        <row r="129">
          <cell r="B129">
            <v>18509</v>
          </cell>
        </row>
        <row r="130">
          <cell r="B130">
            <v>51702</v>
          </cell>
        </row>
        <row r="131">
          <cell r="B131">
            <v>60161</v>
          </cell>
        </row>
        <row r="132">
          <cell r="B132">
            <v>131593</v>
          </cell>
        </row>
        <row r="133">
          <cell r="B133">
            <v>54951</v>
          </cell>
        </row>
        <row r="134">
          <cell r="B134">
            <v>18863</v>
          </cell>
        </row>
        <row r="135">
          <cell r="B135">
            <v>18509</v>
          </cell>
        </row>
        <row r="136">
          <cell r="B136">
            <v>51702</v>
          </cell>
        </row>
        <row r="137">
          <cell r="B137">
            <v>60161</v>
          </cell>
        </row>
        <row r="138">
          <cell r="B138">
            <v>131593</v>
          </cell>
        </row>
        <row r="139">
          <cell r="B139">
            <v>0</v>
          </cell>
        </row>
        <row r="140">
          <cell r="B140">
            <v>0</v>
          </cell>
        </row>
        <row r="141">
          <cell r="B141">
            <v>0</v>
          </cell>
        </row>
        <row r="142">
          <cell r="B142">
            <v>0</v>
          </cell>
        </row>
        <row r="143">
          <cell r="B143">
            <v>0</v>
          </cell>
        </row>
        <row r="144">
          <cell r="B144">
            <v>0</v>
          </cell>
        </row>
        <row r="145">
          <cell r="B145">
            <v>335201099.99999994</v>
          </cell>
        </row>
        <row r="146">
          <cell r="B146">
            <v>8488350</v>
          </cell>
        </row>
        <row r="147">
          <cell r="B147">
            <v>8329050.0000000019</v>
          </cell>
        </row>
        <row r="148">
          <cell r="B148">
            <v>2068080</v>
          </cell>
        </row>
        <row r="149">
          <cell r="B149">
            <v>3308855</v>
          </cell>
        </row>
        <row r="150">
          <cell r="B150">
            <v>7369208</v>
          </cell>
        </row>
        <row r="151">
          <cell r="B151">
            <v>2562.3205636527568</v>
          </cell>
        </row>
        <row r="152">
          <cell r="B152">
            <v>373.57635663467175</v>
          </cell>
        </row>
        <row r="153">
          <cell r="B153">
            <v>203.82095392692383</v>
          </cell>
        </row>
        <row r="154">
          <cell r="B154">
            <v>19.307577018719851</v>
          </cell>
        </row>
        <row r="155">
          <cell r="B155">
            <v>22.765650514609973</v>
          </cell>
        </row>
        <row r="156">
          <cell r="B156">
            <v>28.517279132417691</v>
          </cell>
        </row>
        <row r="157">
          <cell r="B157">
            <v>17000016</v>
          </cell>
        </row>
        <row r="158">
          <cell r="B158">
            <v>600006.19999999995</v>
          </cell>
        </row>
        <row r="159">
          <cell r="B159">
            <v>599998</v>
          </cell>
        </row>
        <row r="160">
          <cell r="B160">
            <v>279999.7</v>
          </cell>
        </row>
        <row r="161">
          <cell r="B161">
            <v>399999.91</v>
          </cell>
        </row>
        <row r="162">
          <cell r="B162">
            <v>1200000</v>
          </cell>
        </row>
        <row r="163">
          <cell r="B163">
            <v>30168098.999999996</v>
          </cell>
        </row>
        <row r="164">
          <cell r="B164">
            <v>0</v>
          </cell>
        </row>
        <row r="165">
          <cell r="B165">
            <v>766272.6</v>
          </cell>
        </row>
        <row r="166">
          <cell r="B166">
            <v>237829.2</v>
          </cell>
        </row>
        <row r="167">
          <cell r="B167">
            <v>380518.32500000001</v>
          </cell>
        </row>
        <row r="168">
          <cell r="B168">
            <v>0</v>
          </cell>
        </row>
        <row r="169">
          <cell r="B169">
            <v>3</v>
          </cell>
        </row>
        <row r="170">
          <cell r="B170">
            <v>6</v>
          </cell>
        </row>
        <row r="171">
          <cell r="B171">
            <v>339661</v>
          </cell>
        </row>
        <row r="172">
          <cell r="B172">
            <v>9465968.3000000007</v>
          </cell>
        </row>
        <row r="173">
          <cell r="B173">
            <v>32534033.400000002</v>
          </cell>
        </row>
        <row r="174">
          <cell r="B174">
            <v>384508</v>
          </cell>
        </row>
        <row r="175">
          <cell r="B175">
            <v>9465968.3000000007</v>
          </cell>
        </row>
        <row r="176">
          <cell r="B176">
            <v>37181409.049999997</v>
          </cell>
        </row>
        <row r="177">
          <cell r="B177">
            <v>379701</v>
          </cell>
        </row>
        <row r="178">
          <cell r="B178">
            <v>9315812.8928571437</v>
          </cell>
        </row>
        <row r="179">
          <cell r="B179">
            <v>35668998</v>
          </cell>
        </row>
        <row r="180">
          <cell r="B180">
            <v>331446</v>
          </cell>
        </row>
        <row r="181">
          <cell r="B181">
            <v>1965384</v>
          </cell>
        </row>
        <row r="182">
          <cell r="B182">
            <v>7034616</v>
          </cell>
        </row>
        <row r="183">
          <cell r="B183">
            <v>375867</v>
          </cell>
        </row>
        <row r="184">
          <cell r="B184">
            <v>1965384</v>
          </cell>
        </row>
        <row r="185">
          <cell r="B185">
            <v>7975206</v>
          </cell>
        </row>
        <row r="186">
          <cell r="B186">
            <v>371169</v>
          </cell>
        </row>
        <row r="187">
          <cell r="B187">
            <v>1955988</v>
          </cell>
        </row>
        <row r="188">
          <cell r="B188">
            <v>7853449</v>
          </cell>
        </row>
        <row r="189">
          <cell r="B189">
            <v>0</v>
          </cell>
        </row>
        <row r="190">
          <cell r="B190">
            <v>0</v>
          </cell>
        </row>
        <row r="191">
          <cell r="B191">
            <v>0</v>
          </cell>
        </row>
        <row r="192">
          <cell r="B192">
            <v>102887</v>
          </cell>
        </row>
        <row r="193">
          <cell r="B193">
            <v>12722255</v>
          </cell>
        </row>
        <row r="194">
          <cell r="B194">
            <v>123.65270578606317</v>
          </cell>
        </row>
        <row r="195">
          <cell r="B195">
            <v>0</v>
          </cell>
        </row>
        <row r="196">
          <cell r="B196">
            <v>0</v>
          </cell>
        </row>
        <row r="197">
          <cell r="B197">
            <v>0</v>
          </cell>
        </row>
        <row r="198">
          <cell r="B198">
            <v>0</v>
          </cell>
        </row>
        <row r="199">
          <cell r="B199">
            <v>0</v>
          </cell>
        </row>
        <row r="200">
          <cell r="B200">
            <v>0</v>
          </cell>
        </row>
        <row r="201">
          <cell r="B201">
            <v>180768</v>
          </cell>
        </row>
        <row r="202">
          <cell r="B202">
            <v>4908528</v>
          </cell>
        </row>
        <row r="203">
          <cell r="B203">
            <v>27.153744501366738</v>
          </cell>
        </row>
        <row r="204">
          <cell r="B204">
            <v>0</v>
          </cell>
        </row>
        <row r="205">
          <cell r="B205">
            <v>0</v>
          </cell>
        </row>
        <row r="206">
          <cell r="B206">
            <v>0</v>
          </cell>
        </row>
        <row r="207">
          <cell r="B207">
            <v>210017</v>
          </cell>
        </row>
        <row r="208">
          <cell r="B208">
            <v>392031</v>
          </cell>
        </row>
        <row r="209">
          <cell r="B209">
            <v>0</v>
          </cell>
        </row>
        <row r="210">
          <cell r="B210">
            <v>0</v>
          </cell>
        </row>
        <row r="211">
          <cell r="B211">
            <v>669584.69999999995</v>
          </cell>
        </row>
        <row r="212">
          <cell r="B212">
            <v>1330106</v>
          </cell>
        </row>
        <row r="213">
          <cell r="B213">
            <v>36090034.318467446</v>
          </cell>
        </row>
        <row r="214">
          <cell r="B214">
            <v>484400</v>
          </cell>
        </row>
        <row r="215">
          <cell r="B215">
            <v>0</v>
          </cell>
        </row>
        <row r="216">
          <cell r="B216">
            <v>36574434.318467446</v>
          </cell>
        </row>
        <row r="217">
          <cell r="B217">
            <v>15404780</v>
          </cell>
        </row>
        <row r="218">
          <cell r="B218">
            <v>1271632.7</v>
          </cell>
        </row>
        <row r="219">
          <cell r="B219">
            <v>4406030</v>
          </cell>
        </row>
        <row r="220">
          <cell r="B220">
            <v>848078</v>
          </cell>
        </row>
        <row r="221">
          <cell r="B221">
            <v>4600000</v>
          </cell>
        </row>
        <row r="222">
          <cell r="B222">
            <v>1004858</v>
          </cell>
        </row>
        <row r="223">
          <cell r="B223">
            <v>170869</v>
          </cell>
        </row>
        <row r="224">
          <cell r="B224">
            <v>0</v>
          </cell>
        </row>
        <row r="225">
          <cell r="B225">
            <v>0</v>
          </cell>
        </row>
        <row r="226">
          <cell r="B226">
            <v>2500000</v>
          </cell>
        </row>
        <row r="227">
          <cell r="B227">
            <v>160000</v>
          </cell>
        </row>
        <row r="228">
          <cell r="B228">
            <v>0</v>
          </cell>
        </row>
        <row r="229">
          <cell r="B229">
            <v>243479</v>
          </cell>
        </row>
        <row r="230">
          <cell r="B230">
            <v>2549803.5925137638</v>
          </cell>
        </row>
        <row r="231">
          <cell r="B231">
            <v>33159530.292513762</v>
          </cell>
        </row>
        <row r="232">
          <cell r="B232">
            <v>3414904.025953684</v>
          </cell>
        </row>
        <row r="233">
          <cell r="B233">
            <v>1161067</v>
          </cell>
        </row>
        <row r="234">
          <cell r="B234">
            <v>2253837.025953684</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61445560</v>
          </cell>
        </row>
        <row r="244">
          <cell r="B244">
            <v>22664094</v>
          </cell>
        </row>
        <row r="245">
          <cell r="B245">
            <v>90000</v>
          </cell>
        </row>
        <row r="246">
          <cell r="B246">
            <v>0</v>
          </cell>
        </row>
        <row r="247">
          <cell r="B247">
            <v>6.1</v>
          </cell>
        </row>
        <row r="248">
          <cell r="B248">
            <v>6.1</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13.814661753203024</v>
          </cell>
        </row>
        <row r="261">
          <cell r="B261">
            <v>21.158687821450606</v>
          </cell>
        </row>
        <row r="262">
          <cell r="B262">
            <v>88</v>
          </cell>
        </row>
        <row r="263">
          <cell r="B263">
            <v>90</v>
          </cell>
        </row>
        <row r="264">
          <cell r="B264">
            <v>379701</v>
          </cell>
        </row>
        <row r="265">
          <cell r="B265">
            <v>371169</v>
          </cell>
        </row>
        <row r="266">
          <cell r="B266">
            <v>3</v>
          </cell>
        </row>
        <row r="267">
          <cell r="B267">
            <v>6</v>
          </cell>
        </row>
        <row r="268">
          <cell r="B268">
            <v>911282.4</v>
          </cell>
        </row>
        <row r="269">
          <cell r="B269">
            <v>1113507</v>
          </cell>
        </row>
        <row r="270">
          <cell r="B270">
            <v>1560833.6106265248</v>
          </cell>
        </row>
        <row r="271">
          <cell r="B271">
            <v>0.70272027999545028</v>
          </cell>
        </row>
        <row r="272">
          <cell r="B272">
            <v>0.68579050612608949</v>
          </cell>
        </row>
        <row r="273">
          <cell r="B273">
            <v>0.67116587777213776</v>
          </cell>
        </row>
        <row r="274">
          <cell r="B274">
            <v>0.56980899220226056</v>
          </cell>
        </row>
        <row r="275">
          <cell r="B275">
            <v>0.66791615617146971</v>
          </cell>
        </row>
        <row r="276">
          <cell r="B276">
            <v>0.56763371986502686</v>
          </cell>
        </row>
        <row r="277">
          <cell r="B277">
            <v>3155181.025953684</v>
          </cell>
        </row>
        <row r="278">
          <cell r="B278">
            <v>1.2623032799467433</v>
          </cell>
        </row>
        <row r="279">
          <cell r="B279">
            <v>0.55797261628708728</v>
          </cell>
        </row>
        <row r="280">
          <cell r="B280">
            <v>0.44202738371291267</v>
          </cell>
        </row>
        <row r="281">
          <cell r="B281">
            <v>7.0223999999999995E-2</v>
          </cell>
        </row>
        <row r="282">
          <cell r="B282">
            <v>0.11893454919920116</v>
          </cell>
        </row>
        <row r="283">
          <cell r="B283">
            <v>38781466</v>
          </cell>
        </row>
        <row r="284">
          <cell r="B284">
            <v>30722780.029246375</v>
          </cell>
        </row>
        <row r="285">
          <cell r="B285">
            <v>1594347.4153271592</v>
          </cell>
        </row>
        <row r="286">
          <cell r="B286">
            <v>2000000</v>
          </cell>
        </row>
        <row r="287">
          <cell r="B287">
            <v>0</v>
          </cell>
        </row>
        <row r="288">
          <cell r="B288">
            <v>0</v>
          </cell>
        </row>
        <row r="289">
          <cell r="B289">
            <v>1560833.6106265248</v>
          </cell>
        </row>
        <row r="290">
          <cell r="B290">
            <v>9.1755396621741994E-2</v>
          </cell>
        </row>
        <row r="291">
          <cell r="B291">
            <v>0.18158205900836791</v>
          </cell>
        </row>
      </sheetData>
      <sheetData sheetId="51">
        <row r="3">
          <cell r="B3">
            <v>333092</v>
          </cell>
          <cell r="C3">
            <v>157722</v>
          </cell>
          <cell r="D3">
            <v>110100</v>
          </cell>
          <cell r="E3">
            <v>238832</v>
          </cell>
          <cell r="F3">
            <v>265711</v>
          </cell>
          <cell r="G3">
            <v>691074</v>
          </cell>
          <cell r="H3">
            <v>1796531</v>
          </cell>
        </row>
        <row r="4">
          <cell r="B4">
            <v>333092</v>
          </cell>
          <cell r="C4">
            <v>157722</v>
          </cell>
          <cell r="D4">
            <v>110100</v>
          </cell>
          <cell r="E4">
            <v>238832</v>
          </cell>
          <cell r="F4">
            <v>265711</v>
          </cell>
          <cell r="G4">
            <v>691074</v>
          </cell>
          <cell r="H4">
            <v>1796531</v>
          </cell>
        </row>
        <row r="5">
          <cell r="B5">
            <v>0</v>
          </cell>
          <cell r="C5">
            <v>0</v>
          </cell>
          <cell r="D5">
            <v>110100</v>
          </cell>
          <cell r="E5">
            <v>0</v>
          </cell>
          <cell r="F5">
            <v>0</v>
          </cell>
          <cell r="G5">
            <v>0</v>
          </cell>
        </row>
        <row r="6">
          <cell r="B6">
            <v>333092</v>
          </cell>
          <cell r="C6">
            <v>157722</v>
          </cell>
          <cell r="D6">
            <v>0</v>
          </cell>
          <cell r="E6">
            <v>238832</v>
          </cell>
          <cell r="F6">
            <v>265711</v>
          </cell>
          <cell r="G6">
            <v>691074</v>
          </cell>
        </row>
        <row r="7">
          <cell r="B7">
            <v>0</v>
          </cell>
          <cell r="C7">
            <v>0</v>
          </cell>
          <cell r="D7">
            <v>1686431</v>
          </cell>
          <cell r="E7">
            <v>0</v>
          </cell>
          <cell r="F7">
            <v>0</v>
          </cell>
          <cell r="G7">
            <v>0</v>
          </cell>
        </row>
        <row r="8">
          <cell r="B8">
            <v>289562</v>
          </cell>
          <cell r="C8">
            <v>102962</v>
          </cell>
          <cell r="D8">
            <v>98209</v>
          </cell>
          <cell r="E8">
            <v>239899</v>
          </cell>
          <cell r="F8">
            <v>298527</v>
          </cell>
          <cell r="G8">
            <v>719476</v>
          </cell>
          <cell r="H8">
            <v>1748635</v>
          </cell>
        </row>
        <row r="9">
          <cell r="B9">
            <v>289562</v>
          </cell>
          <cell r="C9">
            <v>102962</v>
          </cell>
          <cell r="D9">
            <v>98209</v>
          </cell>
          <cell r="E9">
            <v>239899</v>
          </cell>
          <cell r="F9">
            <v>298527</v>
          </cell>
          <cell r="G9">
            <v>719476</v>
          </cell>
          <cell r="H9">
            <v>1748635</v>
          </cell>
        </row>
        <row r="10">
          <cell r="B10">
            <v>0</v>
          </cell>
          <cell r="C10">
            <v>0</v>
          </cell>
          <cell r="D10">
            <v>0</v>
          </cell>
          <cell r="E10">
            <v>0</v>
          </cell>
          <cell r="F10">
            <v>0</v>
          </cell>
          <cell r="G10">
            <v>719476</v>
          </cell>
        </row>
        <row r="11">
          <cell r="B11">
            <v>289562</v>
          </cell>
          <cell r="C11">
            <v>102962</v>
          </cell>
          <cell r="D11">
            <v>98209</v>
          </cell>
          <cell r="E11">
            <v>239899</v>
          </cell>
          <cell r="F11">
            <v>298527</v>
          </cell>
          <cell r="G11">
            <v>0</v>
          </cell>
        </row>
        <row r="12">
          <cell r="B12">
            <v>0</v>
          </cell>
          <cell r="C12">
            <v>0</v>
          </cell>
          <cell r="D12">
            <v>0</v>
          </cell>
          <cell r="E12">
            <v>0</v>
          </cell>
          <cell r="F12">
            <v>0</v>
          </cell>
          <cell r="G12">
            <v>1029159</v>
          </cell>
        </row>
        <row r="13">
          <cell r="B13">
            <v>4000</v>
          </cell>
          <cell r="C13">
            <v>360</v>
          </cell>
          <cell r="D13">
            <v>340</v>
          </cell>
          <cell r="E13">
            <v>30</v>
          </cell>
          <cell r="F13">
            <v>47</v>
          </cell>
          <cell r="G13">
            <v>43</v>
          </cell>
        </row>
        <row r="14">
          <cell r="B14">
            <v>4000</v>
          </cell>
          <cell r="C14">
            <v>400</v>
          </cell>
          <cell r="D14">
            <v>350</v>
          </cell>
          <cell r="E14">
            <v>30</v>
          </cell>
          <cell r="F14">
            <v>46</v>
          </cell>
          <cell r="G14">
            <v>41</v>
          </cell>
        </row>
        <row r="15">
          <cell r="B15">
            <v>4000</v>
          </cell>
          <cell r="C15">
            <v>360</v>
          </cell>
          <cell r="D15">
            <v>340</v>
          </cell>
          <cell r="E15">
            <v>30</v>
          </cell>
          <cell r="F15">
            <v>47</v>
          </cell>
          <cell r="G15">
            <v>43</v>
          </cell>
        </row>
        <row r="16">
          <cell r="B16">
            <v>4000</v>
          </cell>
          <cell r="C16">
            <v>400</v>
          </cell>
          <cell r="D16">
            <v>350</v>
          </cell>
          <cell r="E16">
            <v>30</v>
          </cell>
          <cell r="F16">
            <v>46</v>
          </cell>
          <cell r="G16">
            <v>41</v>
          </cell>
        </row>
        <row r="17">
          <cell r="B17">
            <v>4000</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6300</v>
          </cell>
          <cell r="C24">
            <v>475</v>
          </cell>
          <cell r="D24">
            <v>500</v>
          </cell>
          <cell r="E24">
            <v>41</v>
          </cell>
          <cell r="F24">
            <v>57</v>
          </cell>
          <cell r="G24">
            <v>53</v>
          </cell>
        </row>
        <row r="25">
          <cell r="B25">
            <v>6100</v>
          </cell>
          <cell r="C25">
            <v>450</v>
          </cell>
          <cell r="D25">
            <v>450</v>
          </cell>
          <cell r="E25">
            <v>40</v>
          </cell>
          <cell r="F25">
            <v>55</v>
          </cell>
          <cell r="G25">
            <v>56</v>
          </cell>
        </row>
        <row r="26">
          <cell r="B26">
            <v>6300</v>
          </cell>
          <cell r="C26">
            <v>475</v>
          </cell>
          <cell r="D26">
            <v>500</v>
          </cell>
          <cell r="E26">
            <v>41</v>
          </cell>
          <cell r="F26">
            <v>57</v>
          </cell>
          <cell r="G26">
            <v>53</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63999811</v>
          </cell>
          <cell r="C33">
            <v>3150004</v>
          </cell>
          <cell r="D33">
            <v>3149993</v>
          </cell>
          <cell r="E33">
            <v>899999.61</v>
          </cell>
          <cell r="F33">
            <v>1400000.87</v>
          </cell>
          <cell r="G33">
            <v>5000000</v>
          </cell>
          <cell r="H33">
            <v>9526842</v>
          </cell>
        </row>
        <row r="34">
          <cell r="B34">
            <v>84999895</v>
          </cell>
          <cell r="C34">
            <v>3399994</v>
          </cell>
          <cell r="D34">
            <v>3399998</v>
          </cell>
          <cell r="E34">
            <v>1239998.48</v>
          </cell>
          <cell r="F34">
            <v>1899999.77</v>
          </cell>
          <cell r="G34">
            <v>6000000</v>
          </cell>
          <cell r="H34">
            <v>11958114</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88</v>
          </cell>
          <cell r="C47">
            <v>13.1</v>
          </cell>
          <cell r="D47">
            <v>7</v>
          </cell>
          <cell r="E47">
            <v>0.67</v>
          </cell>
          <cell r="F47">
            <v>0.79</v>
          </cell>
          <cell r="G47">
            <v>1</v>
          </cell>
        </row>
        <row r="48">
          <cell r="B48">
            <v>90</v>
          </cell>
          <cell r="C48">
            <v>13.4</v>
          </cell>
          <cell r="D48">
            <v>6.8</v>
          </cell>
          <cell r="E48">
            <v>0.68</v>
          </cell>
          <cell r="F48">
            <v>0.81</v>
          </cell>
          <cell r="G48">
            <v>1</v>
          </cell>
        </row>
        <row r="49">
          <cell r="B49">
            <v>89</v>
          </cell>
          <cell r="C49">
            <v>13</v>
          </cell>
          <cell r="D49">
            <v>7</v>
          </cell>
          <cell r="E49">
            <v>0.67</v>
          </cell>
          <cell r="F49">
            <v>0.79</v>
          </cell>
          <cell r="G49">
            <v>1</v>
          </cell>
        </row>
        <row r="50">
          <cell r="B50">
            <v>88</v>
          </cell>
          <cell r="C50">
            <v>13</v>
          </cell>
          <cell r="D50">
            <v>6.2</v>
          </cell>
          <cell r="E50">
            <v>0.67</v>
          </cell>
          <cell r="F50">
            <v>0.8</v>
          </cell>
          <cell r="G50">
            <v>1</v>
          </cell>
        </row>
        <row r="51">
          <cell r="B51">
            <v>6.3910112359550686</v>
          </cell>
          <cell r="C51">
            <v>7.6000000000000068</v>
          </cell>
          <cell r="D51">
            <v>-4.6971428571428442</v>
          </cell>
          <cell r="E51">
            <v>7.6000000000000068</v>
          </cell>
          <cell r="F51">
            <v>8.962025316455712</v>
          </cell>
          <cell r="G51">
            <v>7.6</v>
          </cell>
        </row>
        <row r="52">
          <cell r="B52">
            <v>21778052.019719049</v>
          </cell>
          <cell r="C52">
            <v>24760505.320544988</v>
          </cell>
          <cell r="D52">
            <v>21657088.54675065</v>
          </cell>
          <cell r="E52">
            <v>24562234.556477085</v>
          </cell>
          <cell r="F52">
            <v>21797796.40088895</v>
          </cell>
          <cell r="G52">
            <v>0</v>
          </cell>
          <cell r="H52">
            <v>0</v>
          </cell>
          <cell r="I52">
            <v>0</v>
          </cell>
          <cell r="J52">
            <v>0</v>
          </cell>
          <cell r="K52">
            <v>0</v>
          </cell>
        </row>
        <row r="53">
          <cell r="B53">
            <v>31435694</v>
          </cell>
          <cell r="C53">
            <v>30804265</v>
          </cell>
          <cell r="D53">
            <v>31440464</v>
          </cell>
          <cell r="E53">
            <v>30713075</v>
          </cell>
          <cell r="F53">
            <v>31435232</v>
          </cell>
          <cell r="G53">
            <v>0</v>
          </cell>
          <cell r="H53">
            <v>0</v>
          </cell>
          <cell r="I53">
            <v>0</v>
          </cell>
          <cell r="J53">
            <v>0</v>
          </cell>
          <cell r="K53">
            <v>0</v>
          </cell>
        </row>
        <row r="54">
          <cell r="B54">
            <v>1461433</v>
          </cell>
          <cell r="C54">
            <v>1974827</v>
          </cell>
          <cell r="D54">
            <v>1447012</v>
          </cell>
          <cell r="E54">
            <v>2123028</v>
          </cell>
          <cell r="F54">
            <v>1514887</v>
          </cell>
          <cell r="G54">
            <v>0</v>
          </cell>
          <cell r="H54">
            <v>0</v>
          </cell>
          <cell r="I54">
            <v>0</v>
          </cell>
          <cell r="J54">
            <v>0</v>
          </cell>
          <cell r="K54">
            <v>0</v>
          </cell>
        </row>
        <row r="55">
          <cell r="B55">
            <v>4348871</v>
          </cell>
          <cell r="C55">
            <v>1857631</v>
          </cell>
          <cell r="D55">
            <v>4353863</v>
          </cell>
          <cell r="E55">
            <v>2197844</v>
          </cell>
          <cell r="F55">
            <v>4111753</v>
          </cell>
          <cell r="G55">
            <v>0</v>
          </cell>
          <cell r="H55">
            <v>0</v>
          </cell>
          <cell r="I55">
            <v>0</v>
          </cell>
          <cell r="J55">
            <v>0</v>
          </cell>
          <cell r="K55">
            <v>0</v>
          </cell>
        </row>
        <row r="56">
          <cell r="B56">
            <v>5810304</v>
          </cell>
          <cell r="C56">
            <v>3832458</v>
          </cell>
          <cell r="D56">
            <v>5800875</v>
          </cell>
          <cell r="E56">
            <v>4320872</v>
          </cell>
          <cell r="F56">
            <v>5626640</v>
          </cell>
          <cell r="G56">
            <v>0</v>
          </cell>
          <cell r="H56">
            <v>0</v>
          </cell>
          <cell r="I56">
            <v>0</v>
          </cell>
          <cell r="J56">
            <v>0</v>
          </cell>
          <cell r="K56">
            <v>0</v>
          </cell>
        </row>
        <row r="57">
          <cell r="B57">
            <v>4027352</v>
          </cell>
          <cell r="C57">
            <v>4062225</v>
          </cell>
          <cell r="D57">
            <v>4040747</v>
          </cell>
          <cell r="E57">
            <v>4079610</v>
          </cell>
          <cell r="F57">
            <v>4055513</v>
          </cell>
          <cell r="G57">
            <v>84394</v>
          </cell>
          <cell r="H57">
            <v>84394</v>
          </cell>
          <cell r="I57">
            <v>84394</v>
          </cell>
          <cell r="J57">
            <v>84394</v>
          </cell>
          <cell r="K57">
            <v>84394</v>
          </cell>
        </row>
        <row r="58">
          <cell r="B58">
            <v>5999283</v>
          </cell>
          <cell r="C58">
            <v>5999283</v>
          </cell>
          <cell r="D58">
            <v>5999283</v>
          </cell>
          <cell r="E58">
            <v>5999283</v>
          </cell>
          <cell r="F58">
            <v>5999283</v>
          </cell>
          <cell r="G58">
            <v>2924504</v>
          </cell>
          <cell r="H58">
            <v>1988663</v>
          </cell>
          <cell r="I58">
            <v>1871683</v>
          </cell>
          <cell r="J58">
            <v>2573560</v>
          </cell>
          <cell r="K58">
            <v>2807521</v>
          </cell>
        </row>
        <row r="59">
          <cell r="B59">
            <v>7330585</v>
          </cell>
          <cell r="C59">
            <v>7330585</v>
          </cell>
          <cell r="D59">
            <v>7330585</v>
          </cell>
          <cell r="E59">
            <v>7330585</v>
          </cell>
          <cell r="F59">
            <v>7330585</v>
          </cell>
          <cell r="G59">
            <v>2339602</v>
          </cell>
          <cell r="H59">
            <v>2807521</v>
          </cell>
          <cell r="I59">
            <v>2573560</v>
          </cell>
          <cell r="J59">
            <v>1871683</v>
          </cell>
          <cell r="K59">
            <v>1988663</v>
          </cell>
        </row>
        <row r="60">
          <cell r="B60">
            <v>13329868</v>
          </cell>
          <cell r="C60">
            <v>13329868</v>
          </cell>
          <cell r="D60">
            <v>13329868</v>
          </cell>
          <cell r="E60">
            <v>13329868</v>
          </cell>
          <cell r="F60">
            <v>13329868</v>
          </cell>
          <cell r="G60">
            <v>5264106</v>
          </cell>
          <cell r="H60">
            <v>4796184</v>
          </cell>
          <cell r="I60">
            <v>4445243</v>
          </cell>
          <cell r="J60">
            <v>4445243</v>
          </cell>
          <cell r="K60">
            <v>4796184</v>
          </cell>
        </row>
        <row r="61">
          <cell r="B61">
            <v>76381270.019719049</v>
          </cell>
          <cell r="C61">
            <v>76789321.320544988</v>
          </cell>
          <cell r="D61">
            <v>76269042.54675065</v>
          </cell>
          <cell r="E61">
            <v>77005659.556477085</v>
          </cell>
          <cell r="F61">
            <v>76245049.40088895</v>
          </cell>
          <cell r="G61">
            <v>0</v>
          </cell>
          <cell r="H61">
            <v>0</v>
          </cell>
          <cell r="I61">
            <v>0</v>
          </cell>
          <cell r="J61">
            <v>0</v>
          </cell>
          <cell r="K61">
            <v>0</v>
          </cell>
        </row>
        <row r="62">
          <cell r="B62">
            <v>7499999.8928571427</v>
          </cell>
          <cell r="C62">
            <v>8306008.3571428573</v>
          </cell>
          <cell r="D62">
            <v>7499999.8928571427</v>
          </cell>
          <cell r="E62">
            <v>8306182.4285714291</v>
          </cell>
          <cell r="F62">
            <v>7499999.8928571427</v>
          </cell>
          <cell r="G62">
            <v>0</v>
          </cell>
          <cell r="H62">
            <v>0</v>
          </cell>
          <cell r="I62">
            <v>0</v>
          </cell>
          <cell r="J62">
            <v>0</v>
          </cell>
          <cell r="K62">
            <v>0</v>
          </cell>
        </row>
        <row r="63">
          <cell r="B63">
            <v>1987449</v>
          </cell>
          <cell r="C63">
            <v>1788126</v>
          </cell>
          <cell r="D63">
            <v>1838923</v>
          </cell>
          <cell r="E63">
            <v>1966131</v>
          </cell>
          <cell r="F63">
            <v>1987489</v>
          </cell>
          <cell r="G63">
            <v>-3739913</v>
          </cell>
          <cell r="H63">
            <v>-3290106</v>
          </cell>
          <cell r="I63">
            <v>-2571121</v>
          </cell>
          <cell r="J63">
            <v>-2417012</v>
          </cell>
          <cell r="K63">
            <v>-3011777</v>
          </cell>
        </row>
        <row r="64">
          <cell r="B64">
            <v>39813053</v>
          </cell>
          <cell r="C64">
            <v>39496712</v>
          </cell>
          <cell r="D64">
            <v>39492567</v>
          </cell>
          <cell r="E64">
            <v>39503813</v>
          </cell>
          <cell r="F64">
            <v>39492975</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26080768.126861908</v>
          </cell>
          <cell r="C66">
            <v>26198474.963402137</v>
          </cell>
          <cell r="D66">
            <v>26437552.653893501</v>
          </cell>
          <cell r="E66">
            <v>26229533.127905652</v>
          </cell>
          <cell r="F66">
            <v>26264585.508031797</v>
          </cell>
          <cell r="G66">
            <v>13261716</v>
          </cell>
          <cell r="H66">
            <v>14134863</v>
          </cell>
          <cell r="I66">
            <v>15530539</v>
          </cell>
          <cell r="J66">
            <v>15830706</v>
          </cell>
          <cell r="K66">
            <v>14675148</v>
          </cell>
        </row>
        <row r="67">
          <cell r="B67">
            <v>76381270.019719049</v>
          </cell>
          <cell r="C67">
            <v>76789321.320544988</v>
          </cell>
          <cell r="D67">
            <v>76269042.54675065</v>
          </cell>
          <cell r="E67">
            <v>77005659.556477085</v>
          </cell>
          <cell r="F67">
            <v>76245049.40088895</v>
          </cell>
          <cell r="G67">
            <v>0</v>
          </cell>
          <cell r="H67">
            <v>0</v>
          </cell>
          <cell r="I67">
            <v>0</v>
          </cell>
          <cell r="J67">
            <v>0</v>
          </cell>
          <cell r="K67">
            <v>0</v>
          </cell>
        </row>
        <row r="68">
          <cell r="B68">
            <v>2000000</v>
          </cell>
          <cell r="C68">
            <v>2000000</v>
          </cell>
          <cell r="D68">
            <v>2000000</v>
          </cell>
          <cell r="E68">
            <v>2000000</v>
          </cell>
          <cell r="F68">
            <v>2000000</v>
          </cell>
          <cell r="G68">
            <v>0</v>
          </cell>
          <cell r="H68">
            <v>0</v>
          </cell>
          <cell r="I68">
            <v>0</v>
          </cell>
          <cell r="J68">
            <v>0</v>
          </cell>
          <cell r="K68">
            <v>0</v>
          </cell>
        </row>
        <row r="69">
          <cell r="B69">
            <v>37690127.488935396</v>
          </cell>
          <cell r="C69">
            <v>36288621.467663147</v>
          </cell>
          <cell r="D69">
            <v>37695636.975245148</v>
          </cell>
          <cell r="E69">
            <v>36290149.342031695</v>
          </cell>
          <cell r="F69">
            <v>37689353.240008451</v>
          </cell>
          <cell r="G69">
            <v>0</v>
          </cell>
          <cell r="H69">
            <v>0</v>
          </cell>
          <cell r="I69">
            <v>0</v>
          </cell>
          <cell r="J69">
            <v>0</v>
          </cell>
          <cell r="K69">
            <v>0</v>
          </cell>
        </row>
        <row r="70">
          <cell r="B70">
            <v>3857988.0976155326</v>
          </cell>
          <cell r="C70">
            <v>3471067.2540155426</v>
          </cell>
          <cell r="D70">
            <v>3569674.4010034278</v>
          </cell>
          <cell r="E70">
            <v>3816607.9781089015</v>
          </cell>
          <cell r="F70">
            <v>3858068.0241172574</v>
          </cell>
          <cell r="G70">
            <v>-52383</v>
          </cell>
          <cell r="H70">
            <v>-48474</v>
          </cell>
          <cell r="I70">
            <v>-45542</v>
          </cell>
          <cell r="J70">
            <v>-45542</v>
          </cell>
          <cell r="K70">
            <v>-48474</v>
          </cell>
        </row>
        <row r="71">
          <cell r="B71">
            <v>1.0002057210579989</v>
          </cell>
          <cell r="C71">
            <v>1.0001517599888752</v>
          </cell>
          <cell r="D71">
            <v>1.0005584209557654</v>
          </cell>
          <cell r="E71">
            <v>1.0001952158036076</v>
          </cell>
          <cell r="F71">
            <v>0.99888888219375338</v>
          </cell>
          <cell r="G71">
            <v>0</v>
          </cell>
          <cell r="H71">
            <v>0</v>
          </cell>
          <cell r="I71">
            <v>0</v>
          </cell>
          <cell r="J71">
            <v>0</v>
          </cell>
          <cell r="K71">
            <v>0</v>
          </cell>
        </row>
        <row r="72">
          <cell r="B72">
            <v>0.98987242288788779</v>
          </cell>
          <cell r="C72">
            <v>1.0147454580684814</v>
          </cell>
          <cell r="D72">
            <v>0.98984675920642651</v>
          </cell>
          <cell r="E72">
            <v>1.0147751288764679</v>
          </cell>
          <cell r="F72">
            <v>0.99076023096073706</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90000</v>
          </cell>
        </row>
        <row r="80">
          <cell r="B80">
            <v>90000</v>
          </cell>
        </row>
        <row r="81">
          <cell r="B81">
            <v>0</v>
          </cell>
        </row>
        <row r="82">
          <cell r="B82">
            <v>0</v>
          </cell>
        </row>
        <row r="83">
          <cell r="B83">
            <v>0</v>
          </cell>
        </row>
        <row r="84">
          <cell r="B84">
            <v>0</v>
          </cell>
        </row>
        <row r="85">
          <cell r="B85">
            <v>65222</v>
          </cell>
        </row>
        <row r="86">
          <cell r="B86">
            <v>34816</v>
          </cell>
        </row>
        <row r="87">
          <cell r="B87">
            <v>23002</v>
          </cell>
        </row>
        <row r="88">
          <cell r="B88">
            <v>52330</v>
          </cell>
        </row>
        <row r="89">
          <cell r="B89">
            <v>55175</v>
          </cell>
        </row>
        <row r="90">
          <cell r="B90">
            <v>134119</v>
          </cell>
        </row>
        <row r="91">
          <cell r="B91">
            <v>65222</v>
          </cell>
        </row>
        <row r="92">
          <cell r="B92">
            <v>34816</v>
          </cell>
        </row>
        <row r="93">
          <cell r="B93">
            <v>23002</v>
          </cell>
        </row>
        <row r="94">
          <cell r="B94">
            <v>52330</v>
          </cell>
        </row>
        <row r="95">
          <cell r="B95">
            <v>55175</v>
          </cell>
        </row>
        <row r="96">
          <cell r="B96">
            <v>134119</v>
          </cell>
        </row>
        <row r="97">
          <cell r="B97">
            <v>0</v>
          </cell>
        </row>
        <row r="98">
          <cell r="B98">
            <v>0</v>
          </cell>
        </row>
        <row r="99">
          <cell r="B99">
            <v>0</v>
          </cell>
        </row>
        <row r="100">
          <cell r="B100">
            <v>0</v>
          </cell>
        </row>
        <row r="101">
          <cell r="B101">
            <v>0</v>
          </cell>
        </row>
        <row r="102">
          <cell r="B102">
            <v>0</v>
          </cell>
        </row>
        <row r="103">
          <cell r="B103">
            <v>260888000.00000003</v>
          </cell>
        </row>
        <row r="104">
          <cell r="B104">
            <v>12533760</v>
          </cell>
        </row>
        <row r="105">
          <cell r="B105">
            <v>7820680</v>
          </cell>
        </row>
        <row r="106">
          <cell r="B106">
            <v>1569900</v>
          </cell>
        </row>
        <row r="107">
          <cell r="B107">
            <v>2593225</v>
          </cell>
        </row>
        <row r="108">
          <cell r="B108">
            <v>5767117</v>
          </cell>
        </row>
        <row r="109">
          <cell r="B109">
            <v>1681.3552337386102</v>
          </cell>
        </row>
        <row r="110">
          <cell r="B110">
            <v>261.19121391687565</v>
          </cell>
        </row>
        <row r="111">
          <cell r="B111">
            <v>132.24142287831765</v>
          </cell>
        </row>
        <row r="112">
          <cell r="B112">
            <v>13.059393332638974</v>
          </cell>
        </row>
        <row r="113">
          <cell r="B113">
            <v>15.398389153410134</v>
          </cell>
        </row>
        <row r="114">
          <cell r="B114">
            <v>19.491631839759663</v>
          </cell>
        </row>
        <row r="115">
          <cell r="B115">
            <v>11999959</v>
          </cell>
        </row>
        <row r="116">
          <cell r="B116">
            <v>650000</v>
          </cell>
        </row>
        <row r="117">
          <cell r="B117">
            <v>649999</v>
          </cell>
        </row>
        <row r="118">
          <cell r="B118">
            <v>199999.69</v>
          </cell>
        </row>
        <row r="119">
          <cell r="B119">
            <v>300000.13</v>
          </cell>
        </row>
        <row r="120">
          <cell r="B120">
            <v>1000000</v>
          </cell>
        </row>
        <row r="121">
          <cell r="B121">
            <v>23479920</v>
          </cell>
        </row>
        <row r="122">
          <cell r="B122">
            <v>864829.43999999994</v>
          </cell>
        </row>
        <row r="123">
          <cell r="B123">
            <v>0</v>
          </cell>
        </row>
        <row r="124">
          <cell r="B124">
            <v>180538.5</v>
          </cell>
        </row>
        <row r="125">
          <cell r="B125">
            <v>298220.875</v>
          </cell>
        </row>
        <row r="126">
          <cell r="B126">
            <v>331609.22750000004</v>
          </cell>
        </row>
        <row r="127">
          <cell r="B127">
            <v>58385</v>
          </cell>
        </row>
        <row r="128">
          <cell r="B128">
            <v>19659</v>
          </cell>
        </row>
        <row r="129">
          <cell r="B129">
            <v>19339</v>
          </cell>
        </row>
        <row r="130">
          <cell r="B130">
            <v>53869</v>
          </cell>
        </row>
        <row r="131">
          <cell r="B131">
            <v>62989</v>
          </cell>
        </row>
        <row r="132">
          <cell r="B132">
            <v>138533</v>
          </cell>
        </row>
        <row r="133">
          <cell r="B133">
            <v>58385</v>
          </cell>
        </row>
        <row r="134">
          <cell r="B134">
            <v>19659</v>
          </cell>
        </row>
        <row r="135">
          <cell r="B135">
            <v>19339</v>
          </cell>
        </row>
        <row r="136">
          <cell r="B136">
            <v>53869</v>
          </cell>
        </row>
        <row r="137">
          <cell r="B137">
            <v>62989</v>
          </cell>
        </row>
        <row r="138">
          <cell r="B138">
            <v>138533</v>
          </cell>
        </row>
        <row r="139">
          <cell r="B139">
            <v>0</v>
          </cell>
        </row>
        <row r="140">
          <cell r="B140">
            <v>0</v>
          </cell>
        </row>
        <row r="141">
          <cell r="B141">
            <v>0</v>
          </cell>
        </row>
        <row r="142">
          <cell r="B142">
            <v>0</v>
          </cell>
        </row>
        <row r="143">
          <cell r="B143">
            <v>0</v>
          </cell>
        </row>
        <row r="144">
          <cell r="B144">
            <v>0</v>
          </cell>
        </row>
        <row r="145">
          <cell r="B145">
            <v>356148500</v>
          </cell>
        </row>
        <row r="146">
          <cell r="B146">
            <v>8846550</v>
          </cell>
        </row>
        <row r="147">
          <cell r="B147">
            <v>8702550</v>
          </cell>
        </row>
        <row r="148">
          <cell r="B148">
            <v>2154760</v>
          </cell>
        </row>
        <row r="149">
          <cell r="B149">
            <v>3464395</v>
          </cell>
        </row>
        <row r="150">
          <cell r="B150">
            <v>7757848</v>
          </cell>
        </row>
        <row r="151">
          <cell r="B151">
            <v>2595.2694631788167</v>
          </cell>
        </row>
        <row r="152">
          <cell r="B152">
            <v>371.28430361038897</v>
          </cell>
        </row>
        <row r="153">
          <cell r="B153">
            <v>204.12231732867099</v>
          </cell>
        </row>
        <row r="154">
          <cell r="B154">
            <v>19.33642180145851</v>
          </cell>
        </row>
        <row r="155">
          <cell r="B155">
            <v>22.799661527092869</v>
          </cell>
        </row>
        <row r="156">
          <cell r="B156">
            <v>28.560331046952999</v>
          </cell>
        </row>
        <row r="157">
          <cell r="B157">
            <v>16999979</v>
          </cell>
        </row>
        <row r="158">
          <cell r="B158">
            <v>600002</v>
          </cell>
        </row>
        <row r="159">
          <cell r="B159">
            <v>599998</v>
          </cell>
        </row>
        <row r="160">
          <cell r="B160">
            <v>279999.7</v>
          </cell>
        </row>
        <row r="161">
          <cell r="B161">
            <v>399999.91</v>
          </cell>
        </row>
        <row r="162">
          <cell r="B162">
            <v>1200000</v>
          </cell>
        </row>
        <row r="163">
          <cell r="B163">
            <v>32053365</v>
          </cell>
        </row>
        <row r="164">
          <cell r="B164">
            <v>0</v>
          </cell>
        </row>
        <row r="165">
          <cell r="B165">
            <v>800634.6</v>
          </cell>
        </row>
        <row r="166">
          <cell r="B166">
            <v>247797.4</v>
          </cell>
        </row>
        <row r="167">
          <cell r="B167">
            <v>398405.42499999999</v>
          </cell>
        </row>
        <row r="168">
          <cell r="B168">
            <v>0</v>
          </cell>
        </row>
        <row r="169">
          <cell r="B169">
            <v>3</v>
          </cell>
        </row>
        <row r="170">
          <cell r="B170">
            <v>6</v>
          </cell>
        </row>
        <row r="171">
          <cell r="B171">
            <v>346070</v>
          </cell>
        </row>
        <row r="172">
          <cell r="B172">
            <v>9660843</v>
          </cell>
        </row>
        <row r="173">
          <cell r="B173">
            <v>32339155.5</v>
          </cell>
        </row>
        <row r="174">
          <cell r="B174">
            <v>379701</v>
          </cell>
        </row>
        <row r="175">
          <cell r="B175">
            <v>9660843</v>
          </cell>
        </row>
        <row r="176">
          <cell r="B176">
            <v>35668998</v>
          </cell>
        </row>
        <row r="177">
          <cell r="B177">
            <v>374955</v>
          </cell>
        </row>
        <row r="178">
          <cell r="B178">
            <v>9923459</v>
          </cell>
        </row>
        <row r="179">
          <cell r="B179">
            <v>36710359</v>
          </cell>
        </row>
        <row r="180">
          <cell r="B180">
            <v>332834</v>
          </cell>
        </row>
        <row r="181">
          <cell r="B181">
            <v>1955988</v>
          </cell>
        </row>
        <row r="182">
          <cell r="B182">
            <v>7044012</v>
          </cell>
        </row>
        <row r="183">
          <cell r="B183">
            <v>371169</v>
          </cell>
        </row>
        <row r="184">
          <cell r="B184">
            <v>1955988</v>
          </cell>
        </row>
        <row r="185">
          <cell r="B185">
            <v>7853449</v>
          </cell>
        </row>
        <row r="186">
          <cell r="B186">
            <v>366529</v>
          </cell>
        </row>
        <row r="187">
          <cell r="B187">
            <v>1946708</v>
          </cell>
        </row>
        <row r="188">
          <cell r="B188">
            <v>7748508</v>
          </cell>
        </row>
        <row r="189">
          <cell r="B189">
            <v>0</v>
          </cell>
        </row>
        <row r="190">
          <cell r="B190">
            <v>0</v>
          </cell>
        </row>
        <row r="191">
          <cell r="B191">
            <v>0</v>
          </cell>
        </row>
        <row r="192">
          <cell r="B192">
            <v>84293</v>
          </cell>
        </row>
        <row r="193">
          <cell r="B193">
            <v>10230031</v>
          </cell>
        </row>
        <row r="194">
          <cell r="B194">
            <v>121.3627257491259</v>
          </cell>
        </row>
        <row r="195">
          <cell r="B195">
            <v>0</v>
          </cell>
        </row>
        <row r="196">
          <cell r="B196">
            <v>0</v>
          </cell>
        </row>
        <row r="197">
          <cell r="B197">
            <v>0</v>
          </cell>
        </row>
        <row r="198">
          <cell r="B198">
            <v>0</v>
          </cell>
        </row>
        <row r="199">
          <cell r="B199">
            <v>0</v>
          </cell>
        </row>
        <row r="200">
          <cell r="B200">
            <v>0</v>
          </cell>
        </row>
        <row r="201">
          <cell r="B201">
            <v>160828</v>
          </cell>
        </row>
        <row r="202">
          <cell r="B202">
            <v>4348871</v>
          </cell>
        </row>
        <row r="203">
          <cell r="B203">
            <v>27.040506679005151</v>
          </cell>
        </row>
        <row r="204">
          <cell r="B204">
            <v>0</v>
          </cell>
        </row>
        <row r="205">
          <cell r="B205">
            <v>0</v>
          </cell>
        </row>
        <row r="206">
          <cell r="B206">
            <v>0</v>
          </cell>
        </row>
        <row r="207">
          <cell r="B207">
            <v>211966</v>
          </cell>
        </row>
        <row r="208">
          <cell r="B208">
            <v>395670</v>
          </cell>
        </row>
        <row r="209">
          <cell r="B209">
            <v>0</v>
          </cell>
        </row>
        <row r="210">
          <cell r="B210">
            <v>0</v>
          </cell>
        </row>
        <row r="211">
          <cell r="B211">
            <v>698908.2</v>
          </cell>
        </row>
        <row r="212">
          <cell r="B212">
            <v>1342451</v>
          </cell>
        </row>
        <row r="213">
          <cell r="B213">
            <v>37690127.488935396</v>
          </cell>
        </row>
        <row r="214">
          <cell r="B214">
            <v>509040</v>
          </cell>
        </row>
        <row r="215">
          <cell r="B215">
            <v>0</v>
          </cell>
        </row>
        <row r="216">
          <cell r="B216">
            <v>38199167.488935396</v>
          </cell>
        </row>
        <row r="217">
          <cell r="B217">
            <v>15915689</v>
          </cell>
        </row>
        <row r="218">
          <cell r="B218">
            <v>1306544.2</v>
          </cell>
        </row>
        <row r="219">
          <cell r="B219">
            <v>4403060</v>
          </cell>
        </row>
        <row r="220">
          <cell r="B220">
            <v>505949</v>
          </cell>
        </row>
        <row r="221">
          <cell r="B221">
            <v>3500000</v>
          </cell>
        </row>
        <row r="222">
          <cell r="B222">
            <v>1031587</v>
          </cell>
        </row>
        <row r="223">
          <cell r="B223">
            <v>168732</v>
          </cell>
        </row>
        <row r="224">
          <cell r="B224">
            <v>0</v>
          </cell>
        </row>
        <row r="225">
          <cell r="B225">
            <v>0</v>
          </cell>
        </row>
        <row r="226">
          <cell r="B226">
            <v>2400000</v>
          </cell>
        </row>
        <row r="227">
          <cell r="B227">
            <v>160000</v>
          </cell>
        </row>
        <row r="228">
          <cell r="B228">
            <v>55000</v>
          </cell>
        </row>
        <row r="229">
          <cell r="B229">
            <v>249576</v>
          </cell>
        </row>
        <row r="230">
          <cell r="B230">
            <v>2657593.1913198661</v>
          </cell>
        </row>
        <row r="231">
          <cell r="B231">
            <v>32353730.391319863</v>
          </cell>
        </row>
        <row r="232">
          <cell r="B232">
            <v>5845437.0976155326</v>
          </cell>
        </row>
        <row r="233">
          <cell r="B233">
            <v>1987449</v>
          </cell>
        </row>
        <row r="234">
          <cell r="B234">
            <v>3857988.0976155326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54161536</v>
          </cell>
        </row>
        <row r="244">
          <cell r="B244">
            <v>14348483</v>
          </cell>
        </row>
        <row r="245">
          <cell r="B245">
            <v>55000</v>
          </cell>
        </row>
        <row r="246">
          <cell r="B246">
            <v>0</v>
          </cell>
        </row>
        <row r="247">
          <cell r="B247">
            <v>6.2</v>
          </cell>
        </row>
        <row r="248">
          <cell r="B248">
            <v>6.2</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15.79129667603123</v>
          </cell>
        </row>
        <row r="261">
          <cell r="B261">
            <v>21.140231741553876</v>
          </cell>
        </row>
        <row r="262">
          <cell r="B262">
            <v>89</v>
          </cell>
        </row>
        <row r="263">
          <cell r="B263">
            <v>88</v>
          </cell>
        </row>
        <row r="264">
          <cell r="B264">
            <v>374955</v>
          </cell>
        </row>
        <row r="265">
          <cell r="B265">
            <v>366529</v>
          </cell>
        </row>
        <row r="266">
          <cell r="B266">
            <v>3</v>
          </cell>
        </row>
        <row r="267">
          <cell r="B267">
            <v>6</v>
          </cell>
        </row>
        <row r="268">
          <cell r="B268">
            <v>899892</v>
          </cell>
        </row>
        <row r="269">
          <cell r="B269">
            <v>1099587</v>
          </cell>
        </row>
        <row r="270">
          <cell r="B270">
            <v>3235956.9872259852</v>
          </cell>
        </row>
        <row r="271">
          <cell r="B271">
            <v>0.66458865232805486</v>
          </cell>
        </row>
        <row r="272">
          <cell r="B272">
            <v>0.65125812172225905</v>
          </cell>
        </row>
        <row r="273">
          <cell r="B273">
            <v>0.6490795165097003</v>
          </cell>
        </row>
        <row r="274">
          <cell r="B274">
            <v>0.55364831502518341</v>
          </cell>
        </row>
        <row r="275">
          <cell r="B275">
            <v>0.64747392283348082</v>
          </cell>
        </row>
        <row r="276">
          <cell r="B276">
            <v>0.55257357572813126</v>
          </cell>
        </row>
        <row r="277">
          <cell r="B277">
            <v>4761233.0976155326</v>
          </cell>
        </row>
        <row r="278">
          <cell r="B278">
            <v>1.4701596650985946</v>
          </cell>
        </row>
        <row r="279">
          <cell r="B279">
            <v>0.59516786945831468</v>
          </cell>
        </row>
        <row r="280">
          <cell r="B280">
            <v>0.40483213054168532</v>
          </cell>
        </row>
        <row r="281">
          <cell r="B281">
            <v>7.0223999999999995E-2</v>
          </cell>
        </row>
        <row r="282">
          <cell r="B282">
            <v>0.12205239497647892</v>
          </cell>
        </row>
        <row r="283">
          <cell r="B283">
            <v>39813053</v>
          </cell>
        </row>
        <row r="284">
          <cell r="B284">
            <v>27080768.126861908</v>
          </cell>
        </row>
        <row r="285">
          <cell r="B285">
            <v>1525276.1103895477</v>
          </cell>
        </row>
        <row r="286">
          <cell r="B286">
            <v>2000000</v>
          </cell>
        </row>
        <row r="287">
          <cell r="B287">
            <v>5500000</v>
          </cell>
        </row>
        <row r="288">
          <cell r="B288">
            <v>0</v>
          </cell>
        </row>
        <row r="289">
          <cell r="B289">
            <v>3235956.9872259852</v>
          </cell>
        </row>
        <row r="290">
          <cell r="B290">
            <v>9.1205799560883927E-2</v>
          </cell>
        </row>
        <row r="291">
          <cell r="B291">
            <v>0.2847039094140556</v>
          </cell>
        </row>
      </sheetData>
      <sheetData sheetId="52">
        <row r="3">
          <cell r="B3">
            <v>331556</v>
          </cell>
          <cell r="C3">
            <v>159837</v>
          </cell>
          <cell r="D3">
            <v>109334</v>
          </cell>
          <cell r="E3">
            <v>234160</v>
          </cell>
          <cell r="F3">
            <v>261031</v>
          </cell>
          <cell r="G3">
            <v>687280</v>
          </cell>
          <cell r="H3">
            <v>1783198</v>
          </cell>
        </row>
        <row r="4">
          <cell r="B4">
            <v>331556</v>
          </cell>
          <cell r="C4">
            <v>159837</v>
          </cell>
          <cell r="D4">
            <v>109334</v>
          </cell>
          <cell r="E4">
            <v>234160</v>
          </cell>
          <cell r="F4">
            <v>261031</v>
          </cell>
          <cell r="G4">
            <v>687280</v>
          </cell>
          <cell r="H4">
            <v>1783198</v>
          </cell>
        </row>
        <row r="5">
          <cell r="B5">
            <v>0</v>
          </cell>
          <cell r="C5">
            <v>0</v>
          </cell>
          <cell r="D5">
            <v>109334</v>
          </cell>
          <cell r="E5">
            <v>0</v>
          </cell>
          <cell r="F5">
            <v>0</v>
          </cell>
          <cell r="G5">
            <v>0</v>
          </cell>
        </row>
        <row r="6">
          <cell r="B6">
            <v>331556</v>
          </cell>
          <cell r="C6">
            <v>159837</v>
          </cell>
          <cell r="D6">
            <v>0</v>
          </cell>
          <cell r="E6">
            <v>234160</v>
          </cell>
          <cell r="F6">
            <v>261031</v>
          </cell>
          <cell r="G6">
            <v>687280</v>
          </cell>
        </row>
        <row r="7">
          <cell r="B7">
            <v>0</v>
          </cell>
          <cell r="C7">
            <v>0</v>
          </cell>
          <cell r="D7">
            <v>1673864</v>
          </cell>
          <cell r="E7">
            <v>0</v>
          </cell>
          <cell r="F7">
            <v>0</v>
          </cell>
          <cell r="G7">
            <v>0</v>
          </cell>
        </row>
        <row r="8">
          <cell r="B8">
            <v>289081</v>
          </cell>
          <cell r="C8">
            <v>109340</v>
          </cell>
          <cell r="D8">
            <v>98000</v>
          </cell>
          <cell r="E8">
            <v>235786</v>
          </cell>
          <cell r="F8">
            <v>293912</v>
          </cell>
          <cell r="G8">
            <v>716865</v>
          </cell>
          <cell r="H8">
            <v>1742984</v>
          </cell>
        </row>
        <row r="9">
          <cell r="B9">
            <v>289081</v>
          </cell>
          <cell r="C9">
            <v>109340</v>
          </cell>
          <cell r="D9">
            <v>98000</v>
          </cell>
          <cell r="E9">
            <v>235786</v>
          </cell>
          <cell r="F9">
            <v>293912</v>
          </cell>
          <cell r="G9">
            <v>716865</v>
          </cell>
          <cell r="H9">
            <v>1742984</v>
          </cell>
        </row>
        <row r="10">
          <cell r="B10">
            <v>0</v>
          </cell>
          <cell r="C10">
            <v>0</v>
          </cell>
          <cell r="D10">
            <v>0</v>
          </cell>
          <cell r="E10">
            <v>0</v>
          </cell>
          <cell r="F10">
            <v>0</v>
          </cell>
          <cell r="G10">
            <v>716865</v>
          </cell>
        </row>
        <row r="11">
          <cell r="B11">
            <v>289081</v>
          </cell>
          <cell r="C11">
            <v>109340</v>
          </cell>
          <cell r="D11">
            <v>98000</v>
          </cell>
          <cell r="E11">
            <v>235786</v>
          </cell>
          <cell r="F11">
            <v>293912</v>
          </cell>
          <cell r="G11">
            <v>0</v>
          </cell>
        </row>
        <row r="12">
          <cell r="B12">
            <v>0</v>
          </cell>
          <cell r="C12">
            <v>0</v>
          </cell>
          <cell r="D12">
            <v>0</v>
          </cell>
          <cell r="E12">
            <v>0</v>
          </cell>
          <cell r="F12">
            <v>0</v>
          </cell>
          <cell r="G12">
            <v>1026119</v>
          </cell>
        </row>
        <row r="13">
          <cell r="B13">
            <v>4000</v>
          </cell>
          <cell r="C13">
            <v>360</v>
          </cell>
          <cell r="D13">
            <v>340</v>
          </cell>
          <cell r="E13">
            <v>30</v>
          </cell>
          <cell r="F13">
            <v>47</v>
          </cell>
          <cell r="G13">
            <v>43</v>
          </cell>
        </row>
        <row r="14">
          <cell r="B14">
            <v>4000</v>
          </cell>
          <cell r="C14">
            <v>400</v>
          </cell>
          <cell r="D14">
            <v>350</v>
          </cell>
          <cell r="E14">
            <v>30</v>
          </cell>
          <cell r="F14">
            <v>46</v>
          </cell>
          <cell r="G14">
            <v>41</v>
          </cell>
        </row>
        <row r="15">
          <cell r="B15">
            <v>4000</v>
          </cell>
          <cell r="C15">
            <v>360</v>
          </cell>
          <cell r="D15">
            <v>340</v>
          </cell>
          <cell r="E15">
            <v>30</v>
          </cell>
          <cell r="F15">
            <v>47</v>
          </cell>
          <cell r="G15">
            <v>43</v>
          </cell>
        </row>
        <row r="16">
          <cell r="B16">
            <v>4000</v>
          </cell>
          <cell r="C16">
            <v>400</v>
          </cell>
          <cell r="D16">
            <v>350</v>
          </cell>
          <cell r="E16">
            <v>30</v>
          </cell>
          <cell r="F16">
            <v>46</v>
          </cell>
          <cell r="G16">
            <v>41</v>
          </cell>
        </row>
        <row r="17">
          <cell r="B17">
            <v>4000</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6300</v>
          </cell>
          <cell r="C24">
            <v>475</v>
          </cell>
          <cell r="D24">
            <v>500</v>
          </cell>
          <cell r="E24">
            <v>41</v>
          </cell>
          <cell r="F24">
            <v>57</v>
          </cell>
          <cell r="G24">
            <v>53</v>
          </cell>
        </row>
        <row r="25">
          <cell r="B25">
            <v>6100</v>
          </cell>
          <cell r="C25">
            <v>450</v>
          </cell>
          <cell r="D25">
            <v>450</v>
          </cell>
          <cell r="E25">
            <v>40</v>
          </cell>
          <cell r="F25">
            <v>55</v>
          </cell>
          <cell r="G25">
            <v>56</v>
          </cell>
        </row>
        <row r="26">
          <cell r="B26">
            <v>6300</v>
          </cell>
          <cell r="C26">
            <v>475</v>
          </cell>
          <cell r="D26">
            <v>500</v>
          </cell>
          <cell r="E26">
            <v>41</v>
          </cell>
          <cell r="F26">
            <v>57</v>
          </cell>
          <cell r="G26">
            <v>53</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63999811</v>
          </cell>
          <cell r="C33">
            <v>3149995.2</v>
          </cell>
          <cell r="D33">
            <v>3149993</v>
          </cell>
          <cell r="E33">
            <v>899999.76</v>
          </cell>
          <cell r="F33">
            <v>1399999.38</v>
          </cell>
          <cell r="G33">
            <v>5000000</v>
          </cell>
          <cell r="H33">
            <v>9566241</v>
          </cell>
        </row>
        <row r="34">
          <cell r="B34">
            <v>84999895</v>
          </cell>
          <cell r="C34">
            <v>3400016.4</v>
          </cell>
          <cell r="D34">
            <v>3399998</v>
          </cell>
          <cell r="E34">
            <v>1239998.76</v>
          </cell>
          <cell r="F34">
            <v>1900001.22</v>
          </cell>
          <cell r="G34">
            <v>6000000</v>
          </cell>
          <cell r="H34">
            <v>12013031</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13</v>
          </cell>
          <cell r="D47">
            <v>7</v>
          </cell>
          <cell r="E47">
            <v>0.67</v>
          </cell>
          <cell r="F47">
            <v>0.79</v>
          </cell>
          <cell r="G47">
            <v>1</v>
          </cell>
        </row>
        <row r="48">
          <cell r="B48">
            <v>88</v>
          </cell>
          <cell r="C48">
            <v>13</v>
          </cell>
          <cell r="D48">
            <v>6.2</v>
          </cell>
          <cell r="E48">
            <v>0.67</v>
          </cell>
          <cell r="F48">
            <v>0.8</v>
          </cell>
          <cell r="G48">
            <v>1</v>
          </cell>
        </row>
        <row r="49">
          <cell r="B49">
            <v>89</v>
          </cell>
          <cell r="C49">
            <v>13.2</v>
          </cell>
          <cell r="D49">
            <v>7</v>
          </cell>
          <cell r="E49">
            <v>0.66</v>
          </cell>
          <cell r="F49">
            <v>0.78</v>
          </cell>
          <cell r="G49">
            <v>1</v>
          </cell>
        </row>
        <row r="50">
          <cell r="B50">
            <v>90</v>
          </cell>
          <cell r="C50">
            <v>13</v>
          </cell>
          <cell r="D50">
            <v>6.5</v>
          </cell>
          <cell r="E50">
            <v>0.66</v>
          </cell>
          <cell r="F50">
            <v>0.79</v>
          </cell>
          <cell r="G50">
            <v>1</v>
          </cell>
        </row>
        <row r="51">
          <cell r="B51">
            <v>8.808988764044944</v>
          </cell>
          <cell r="C51">
            <v>5.9696969696969804</v>
          </cell>
          <cell r="D51">
            <v>-8.571428571427786E-2</v>
          </cell>
          <cell r="E51">
            <v>7.6000000000000068</v>
          </cell>
          <cell r="F51">
            <v>8.9794871794871778</v>
          </cell>
          <cell r="G51">
            <v>7.6</v>
          </cell>
        </row>
        <row r="52">
          <cell r="B52">
            <v>24611459.222494781</v>
          </cell>
          <cell r="C52">
            <v>26483416.279321194</v>
          </cell>
          <cell r="D52">
            <v>24493172.683243752</v>
          </cell>
          <cell r="E52">
            <v>26150591.432616949</v>
          </cell>
          <cell r="F52">
            <v>24643814.742921263</v>
          </cell>
          <cell r="G52">
            <v>0</v>
          </cell>
          <cell r="H52">
            <v>0</v>
          </cell>
          <cell r="I52">
            <v>0</v>
          </cell>
          <cell r="J52">
            <v>0</v>
          </cell>
          <cell r="K52">
            <v>0</v>
          </cell>
        </row>
        <row r="53">
          <cell r="B53">
            <v>31557481</v>
          </cell>
          <cell r="C53">
            <v>30453641</v>
          </cell>
          <cell r="D53">
            <v>31561486</v>
          </cell>
          <cell r="E53">
            <v>30454705</v>
          </cell>
          <cell r="F53">
            <v>31556998</v>
          </cell>
          <cell r="G53">
            <v>0</v>
          </cell>
          <cell r="H53">
            <v>0</v>
          </cell>
          <cell r="I53">
            <v>0</v>
          </cell>
          <cell r="J53">
            <v>0</v>
          </cell>
          <cell r="K53">
            <v>0</v>
          </cell>
        </row>
        <row r="54">
          <cell r="B54">
            <v>930054</v>
          </cell>
          <cell r="C54">
            <v>1700435</v>
          </cell>
          <cell r="D54">
            <v>911340</v>
          </cell>
          <cell r="E54">
            <v>1859146</v>
          </cell>
          <cell r="F54">
            <v>999445</v>
          </cell>
          <cell r="G54">
            <v>0</v>
          </cell>
          <cell r="H54">
            <v>0</v>
          </cell>
          <cell r="I54">
            <v>0</v>
          </cell>
          <cell r="J54">
            <v>0</v>
          </cell>
          <cell r="K54">
            <v>0</v>
          </cell>
        </row>
        <row r="55">
          <cell r="B55">
            <v>3856218</v>
          </cell>
          <cell r="C55">
            <v>2444300</v>
          </cell>
          <cell r="D55">
            <v>3861571</v>
          </cell>
          <cell r="E55">
            <v>2780833</v>
          </cell>
          <cell r="F55">
            <v>3605367</v>
          </cell>
          <cell r="G55">
            <v>0</v>
          </cell>
          <cell r="H55">
            <v>0</v>
          </cell>
          <cell r="I55">
            <v>0</v>
          </cell>
          <cell r="J55">
            <v>0</v>
          </cell>
          <cell r="K55">
            <v>0</v>
          </cell>
        </row>
        <row r="56">
          <cell r="B56">
            <v>4786272</v>
          </cell>
          <cell r="C56">
            <v>4144735</v>
          </cell>
          <cell r="D56">
            <v>4772911</v>
          </cell>
          <cell r="E56">
            <v>4639979</v>
          </cell>
          <cell r="F56">
            <v>4604812</v>
          </cell>
          <cell r="G56">
            <v>0</v>
          </cell>
          <cell r="H56">
            <v>0</v>
          </cell>
          <cell r="I56">
            <v>0</v>
          </cell>
          <cell r="J56">
            <v>0</v>
          </cell>
          <cell r="K56">
            <v>0</v>
          </cell>
        </row>
        <row r="57">
          <cell r="B57">
            <v>4062535</v>
          </cell>
          <cell r="C57">
            <v>4095664</v>
          </cell>
          <cell r="D57">
            <v>4075261</v>
          </cell>
          <cell r="E57">
            <v>4112180</v>
          </cell>
          <cell r="F57">
            <v>4089288</v>
          </cell>
          <cell r="G57">
            <v>80173</v>
          </cell>
          <cell r="H57">
            <v>80173</v>
          </cell>
          <cell r="I57">
            <v>80173</v>
          </cell>
          <cell r="J57">
            <v>80173</v>
          </cell>
          <cell r="K57">
            <v>80173</v>
          </cell>
        </row>
        <row r="58">
          <cell r="B58">
            <v>5924292</v>
          </cell>
          <cell r="C58">
            <v>5924292</v>
          </cell>
          <cell r="D58">
            <v>5924292</v>
          </cell>
          <cell r="E58">
            <v>5924292</v>
          </cell>
          <cell r="F58">
            <v>5924292</v>
          </cell>
          <cell r="G58">
            <v>2887948</v>
          </cell>
          <cell r="H58">
            <v>1963805</v>
          </cell>
          <cell r="I58">
            <v>1848287</v>
          </cell>
          <cell r="J58">
            <v>2541391</v>
          </cell>
          <cell r="K58">
            <v>2772427</v>
          </cell>
        </row>
        <row r="59">
          <cell r="B59">
            <v>7238953</v>
          </cell>
          <cell r="C59">
            <v>7238953</v>
          </cell>
          <cell r="D59">
            <v>7238953</v>
          </cell>
          <cell r="E59">
            <v>7238953</v>
          </cell>
          <cell r="F59">
            <v>7238953</v>
          </cell>
          <cell r="G59">
            <v>2310357</v>
          </cell>
          <cell r="H59">
            <v>2772427</v>
          </cell>
          <cell r="I59">
            <v>2541391</v>
          </cell>
          <cell r="J59">
            <v>1848287</v>
          </cell>
          <cell r="K59">
            <v>1963805</v>
          </cell>
        </row>
        <row r="60">
          <cell r="B60">
            <v>13163245</v>
          </cell>
          <cell r="C60">
            <v>13163245</v>
          </cell>
          <cell r="D60">
            <v>13163245</v>
          </cell>
          <cell r="E60">
            <v>13163245</v>
          </cell>
          <cell r="F60">
            <v>13163245</v>
          </cell>
          <cell r="G60">
            <v>5198305</v>
          </cell>
          <cell r="H60">
            <v>4736232</v>
          </cell>
          <cell r="I60">
            <v>4389678</v>
          </cell>
          <cell r="J60">
            <v>4389678</v>
          </cell>
          <cell r="K60">
            <v>4736232</v>
          </cell>
        </row>
        <row r="61">
          <cell r="B61">
            <v>78180992.222494781</v>
          </cell>
          <cell r="C61">
            <v>78340701.279321194</v>
          </cell>
          <cell r="D61">
            <v>78066075.683243752</v>
          </cell>
          <cell r="E61">
            <v>78520700.432616949</v>
          </cell>
          <cell r="F61">
            <v>78058157.742921263</v>
          </cell>
          <cell r="G61">
            <v>0</v>
          </cell>
          <cell r="H61">
            <v>0</v>
          </cell>
          <cell r="I61">
            <v>0</v>
          </cell>
          <cell r="J61">
            <v>0</v>
          </cell>
          <cell r="K61">
            <v>0</v>
          </cell>
        </row>
        <row r="62">
          <cell r="B62">
            <v>7500000</v>
          </cell>
          <cell r="C62">
            <v>7950363.5</v>
          </cell>
          <cell r="D62">
            <v>7500000</v>
          </cell>
          <cell r="E62">
            <v>7950439.5</v>
          </cell>
          <cell r="F62">
            <v>7500000</v>
          </cell>
          <cell r="G62">
            <v>0</v>
          </cell>
          <cell r="H62">
            <v>0</v>
          </cell>
          <cell r="I62">
            <v>0</v>
          </cell>
          <cell r="J62">
            <v>0</v>
          </cell>
          <cell r="K62">
            <v>0</v>
          </cell>
        </row>
        <row r="63">
          <cell r="B63">
            <v>3259285</v>
          </cell>
          <cell r="C63">
            <v>3099306</v>
          </cell>
          <cell r="D63">
            <v>3112744</v>
          </cell>
          <cell r="E63">
            <v>3264925</v>
          </cell>
          <cell r="F63">
            <v>3266771</v>
          </cell>
          <cell r="G63">
            <v>-3766397</v>
          </cell>
          <cell r="H63">
            <v>-3314602</v>
          </cell>
          <cell r="I63">
            <v>-2594125</v>
          </cell>
          <cell r="J63">
            <v>-2440016</v>
          </cell>
          <cell r="K63">
            <v>-3036273</v>
          </cell>
        </row>
        <row r="64">
          <cell r="B64">
            <v>40872080</v>
          </cell>
          <cell r="C64">
            <v>40547325</v>
          </cell>
          <cell r="D64">
            <v>40543069</v>
          </cell>
          <cell r="E64">
            <v>40554614</v>
          </cell>
          <cell r="F64">
            <v>40543488</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25549627.222494788</v>
          </cell>
          <cell r="C66">
            <v>25743706.779321186</v>
          </cell>
          <cell r="D66">
            <v>25910262.683243752</v>
          </cell>
          <cell r="E66">
            <v>25750721.932616942</v>
          </cell>
          <cell r="F66">
            <v>25747898.742921259</v>
          </cell>
          <cell r="G66">
            <v>13210302</v>
          </cell>
          <cell r="H66">
            <v>14087310</v>
          </cell>
          <cell r="I66">
            <v>15485881</v>
          </cell>
          <cell r="J66">
            <v>15786048</v>
          </cell>
          <cell r="K66">
            <v>14627595</v>
          </cell>
        </row>
        <row r="67">
          <cell r="B67">
            <v>78180992.222494781</v>
          </cell>
          <cell r="C67">
            <v>78340701.279321194</v>
          </cell>
          <cell r="D67">
            <v>78066075.683243752</v>
          </cell>
          <cell r="E67">
            <v>78520700.432616949</v>
          </cell>
          <cell r="F67">
            <v>78058157.742921263</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37544089.326224342</v>
          </cell>
          <cell r="C69">
            <v>36247477.247376218</v>
          </cell>
          <cell r="D69">
            <v>37548710.184878789</v>
          </cell>
          <cell r="E69">
            <v>36248691.254337423</v>
          </cell>
          <cell r="F69">
            <v>37543555.404105261</v>
          </cell>
          <cell r="G69">
            <v>0</v>
          </cell>
          <cell r="H69">
            <v>0</v>
          </cell>
          <cell r="I69">
            <v>0</v>
          </cell>
          <cell r="J69">
            <v>0</v>
          </cell>
          <cell r="K69">
            <v>0</v>
          </cell>
        </row>
        <row r="70">
          <cell r="B70">
            <v>2468859.0956328809</v>
          </cell>
          <cell r="C70">
            <v>2545231.8159190491</v>
          </cell>
          <cell r="D70">
            <v>2472710.029350251</v>
          </cell>
          <cell r="E70">
            <v>2521188.8047112897</v>
          </cell>
          <cell r="F70">
            <v>2483313.2348894626</v>
          </cell>
          <cell r="G70">
            <v>-51414</v>
          </cell>
          <cell r="H70">
            <v>-47553</v>
          </cell>
          <cell r="I70">
            <v>-44658</v>
          </cell>
          <cell r="J70">
            <v>-44658</v>
          </cell>
          <cell r="K70">
            <v>-47553</v>
          </cell>
        </row>
        <row r="71">
          <cell r="B71">
            <v>1.0001617159144269</v>
          </cell>
          <cell r="C71">
            <v>1.0001192974876423</v>
          </cell>
          <cell r="D71">
            <v>1.000438970887936</v>
          </cell>
          <cell r="E71">
            <v>1.0001534578059148</v>
          </cell>
          <cell r="F71">
            <v>0.99912655790407912</v>
          </cell>
          <cell r="G71">
            <v>0</v>
          </cell>
          <cell r="H71">
            <v>0</v>
          </cell>
          <cell r="I71">
            <v>0</v>
          </cell>
          <cell r="J71">
            <v>0</v>
          </cell>
          <cell r="K71">
            <v>0</v>
          </cell>
        </row>
        <row r="72">
          <cell r="B72">
            <v>1.0000148234352766</v>
          </cell>
          <cell r="C72">
            <v>0.99963768242097117</v>
          </cell>
          <cell r="D72">
            <v>0.99999525039579384</v>
          </cell>
          <cell r="E72">
            <v>0.99966031159430635</v>
          </cell>
          <cell r="F72">
            <v>1.0006919321536523</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55000</v>
          </cell>
        </row>
        <row r="80">
          <cell r="B80">
            <v>55000</v>
          </cell>
        </row>
        <row r="81">
          <cell r="B81">
            <v>0</v>
          </cell>
        </row>
        <row r="82">
          <cell r="B82">
            <v>0</v>
          </cell>
        </row>
        <row r="83">
          <cell r="B83">
            <v>0</v>
          </cell>
        </row>
        <row r="84">
          <cell r="B84">
            <v>0</v>
          </cell>
        </row>
        <row r="85">
          <cell r="B85">
            <v>64760</v>
          </cell>
        </row>
        <row r="86">
          <cell r="B86">
            <v>35210</v>
          </cell>
        </row>
        <row r="87">
          <cell r="B87">
            <v>22790</v>
          </cell>
        </row>
        <row r="88">
          <cell r="B88">
            <v>51194</v>
          </cell>
        </row>
        <row r="89">
          <cell r="B89">
            <v>54075</v>
          </cell>
        </row>
        <row r="90">
          <cell r="B90">
            <v>133045</v>
          </cell>
        </row>
        <row r="91">
          <cell r="B91">
            <v>64760</v>
          </cell>
        </row>
        <row r="92">
          <cell r="B92">
            <v>35210</v>
          </cell>
        </row>
        <row r="93">
          <cell r="B93">
            <v>22790</v>
          </cell>
        </row>
        <row r="94">
          <cell r="B94">
            <v>51194</v>
          </cell>
        </row>
        <row r="95">
          <cell r="B95">
            <v>54075</v>
          </cell>
        </row>
        <row r="96">
          <cell r="B96">
            <v>133045</v>
          </cell>
        </row>
        <row r="97">
          <cell r="B97">
            <v>0</v>
          </cell>
        </row>
        <row r="98">
          <cell r="B98">
            <v>0</v>
          </cell>
        </row>
        <row r="99">
          <cell r="B99">
            <v>0</v>
          </cell>
        </row>
        <row r="100">
          <cell r="B100">
            <v>0</v>
          </cell>
        </row>
        <row r="101">
          <cell r="B101">
            <v>0</v>
          </cell>
        </row>
        <row r="102">
          <cell r="B102">
            <v>0</v>
          </cell>
        </row>
        <row r="103">
          <cell r="B103">
            <v>259040000.00000003</v>
          </cell>
        </row>
        <row r="104">
          <cell r="B104">
            <v>12675600</v>
          </cell>
        </row>
        <row r="105">
          <cell r="B105">
            <v>7748599.9999999991</v>
          </cell>
        </row>
        <row r="106">
          <cell r="B106">
            <v>1535820</v>
          </cell>
        </row>
        <row r="107">
          <cell r="B107">
            <v>2541525</v>
          </cell>
        </row>
        <row r="108">
          <cell r="B108">
            <v>5720935</v>
          </cell>
        </row>
        <row r="109">
          <cell r="B109">
            <v>1741.2031588175398</v>
          </cell>
        </row>
        <row r="110">
          <cell r="B110">
            <v>274.08586175720814</v>
          </cell>
        </row>
        <row r="111">
          <cell r="B111">
            <v>136.94856305306493</v>
          </cell>
        </row>
        <row r="112">
          <cell r="B112">
            <v>13.308293087860406</v>
          </cell>
        </row>
        <row r="113">
          <cell r="B113">
            <v>15.727982740198662</v>
          </cell>
        </row>
        <row r="114">
          <cell r="B114">
            <v>20.16408043615213</v>
          </cell>
        </row>
        <row r="115">
          <cell r="B115">
            <v>11999959</v>
          </cell>
        </row>
        <row r="116">
          <cell r="B116">
            <v>649994.4</v>
          </cell>
        </row>
        <row r="117">
          <cell r="B117">
            <v>649999</v>
          </cell>
        </row>
        <row r="118">
          <cell r="B118">
            <v>199999.8</v>
          </cell>
        </row>
        <row r="119">
          <cell r="B119">
            <v>299999.7</v>
          </cell>
        </row>
        <row r="120">
          <cell r="B120">
            <v>1000000</v>
          </cell>
        </row>
        <row r="121">
          <cell r="B121">
            <v>23313600.000000004</v>
          </cell>
        </row>
        <row r="122">
          <cell r="B122">
            <v>874616.4</v>
          </cell>
        </row>
        <row r="123">
          <cell r="B123">
            <v>0</v>
          </cell>
        </row>
        <row r="124">
          <cell r="B124">
            <v>176619.3</v>
          </cell>
        </row>
        <row r="125">
          <cell r="B125">
            <v>292275.375</v>
          </cell>
        </row>
        <row r="126">
          <cell r="B126">
            <v>328953.76250000001</v>
          </cell>
        </row>
        <row r="127">
          <cell r="B127">
            <v>58295</v>
          </cell>
        </row>
        <row r="128">
          <cell r="B128">
            <v>20879</v>
          </cell>
        </row>
        <row r="129">
          <cell r="B129">
            <v>19299</v>
          </cell>
        </row>
        <row r="130">
          <cell r="B130">
            <v>52945</v>
          </cell>
        </row>
        <row r="131">
          <cell r="B131">
            <v>62017</v>
          </cell>
        </row>
        <row r="132">
          <cell r="B132">
            <v>138041</v>
          </cell>
        </row>
        <row r="133">
          <cell r="B133">
            <v>58295</v>
          </cell>
        </row>
        <row r="134">
          <cell r="B134">
            <v>20879</v>
          </cell>
        </row>
        <row r="135">
          <cell r="B135">
            <v>19299</v>
          </cell>
        </row>
        <row r="136">
          <cell r="B136">
            <v>52945</v>
          </cell>
        </row>
        <row r="137">
          <cell r="B137">
            <v>62017</v>
          </cell>
        </row>
        <row r="138">
          <cell r="B138">
            <v>138041</v>
          </cell>
        </row>
        <row r="139">
          <cell r="B139">
            <v>0</v>
          </cell>
        </row>
        <row r="140">
          <cell r="B140">
            <v>0</v>
          </cell>
        </row>
        <row r="141">
          <cell r="B141">
            <v>0</v>
          </cell>
        </row>
        <row r="142">
          <cell r="B142">
            <v>0</v>
          </cell>
        </row>
        <row r="143">
          <cell r="B143">
            <v>0</v>
          </cell>
        </row>
        <row r="144">
          <cell r="B144">
            <v>0</v>
          </cell>
        </row>
        <row r="145">
          <cell r="B145">
            <v>355599500</v>
          </cell>
        </row>
        <row r="146">
          <cell r="B146">
            <v>9395550</v>
          </cell>
        </row>
        <row r="147">
          <cell r="B147">
            <v>8684550.0000000019</v>
          </cell>
        </row>
        <row r="148">
          <cell r="B148">
            <v>2117800</v>
          </cell>
        </row>
        <row r="149">
          <cell r="B149">
            <v>3410935</v>
          </cell>
        </row>
        <row r="150">
          <cell r="B150">
            <v>7730296</v>
          </cell>
        </row>
        <row r="151">
          <cell r="B151">
            <v>2588.4135038116374</v>
          </cell>
        </row>
        <row r="152">
          <cell r="B152">
            <v>375.9795309024002</v>
          </cell>
        </row>
        <row r="153">
          <cell r="B153">
            <v>203.58308456945463</v>
          </cell>
        </row>
        <row r="154">
          <cell r="B154">
            <v>18.99697654512001</v>
          </cell>
        </row>
        <row r="155">
          <cell r="B155">
            <v>22.450972280596375</v>
          </cell>
        </row>
        <row r="156">
          <cell r="B156">
            <v>28.483297795636378</v>
          </cell>
        </row>
        <row r="157">
          <cell r="B157">
            <v>16999979</v>
          </cell>
        </row>
        <row r="158">
          <cell r="B158">
            <v>600006</v>
          </cell>
        </row>
        <row r="159">
          <cell r="B159">
            <v>599998</v>
          </cell>
        </row>
        <row r="160">
          <cell r="B160">
            <v>279999.71999999997</v>
          </cell>
        </row>
        <row r="161">
          <cell r="B161">
            <v>400000.38</v>
          </cell>
        </row>
        <row r="162">
          <cell r="B162">
            <v>1200000</v>
          </cell>
        </row>
        <row r="163">
          <cell r="B163">
            <v>32003955</v>
          </cell>
        </row>
        <row r="164">
          <cell r="B164">
            <v>0</v>
          </cell>
        </row>
        <row r="165">
          <cell r="B165">
            <v>798978.6</v>
          </cell>
        </row>
        <row r="166">
          <cell r="B166">
            <v>243547</v>
          </cell>
        </row>
        <row r="167">
          <cell r="B167">
            <v>392257.52500000008</v>
          </cell>
        </row>
        <row r="168">
          <cell r="B168">
            <v>0</v>
          </cell>
        </row>
        <row r="169">
          <cell r="B169">
            <v>3</v>
          </cell>
        </row>
        <row r="170">
          <cell r="B170">
            <v>6</v>
          </cell>
        </row>
        <row r="171">
          <cell r="B171">
            <v>327555</v>
          </cell>
        </row>
        <row r="172">
          <cell r="B172">
            <v>9923459</v>
          </cell>
        </row>
        <row r="173">
          <cell r="B173">
            <v>32076541</v>
          </cell>
        </row>
        <row r="174">
          <cell r="B174">
            <v>374955</v>
          </cell>
        </row>
        <row r="175">
          <cell r="B175">
            <v>9923459</v>
          </cell>
        </row>
        <row r="176">
          <cell r="B176">
            <v>36710359</v>
          </cell>
        </row>
        <row r="177">
          <cell r="B177">
            <v>370268</v>
          </cell>
        </row>
        <row r="178">
          <cell r="B178">
            <v>9823093</v>
          </cell>
        </row>
        <row r="179">
          <cell r="B179">
            <v>36355088</v>
          </cell>
        </row>
        <row r="180">
          <cell r="B180">
            <v>333574</v>
          </cell>
        </row>
        <row r="181">
          <cell r="B181">
            <v>1946708</v>
          </cell>
        </row>
        <row r="182">
          <cell r="B182">
            <v>7053292</v>
          </cell>
        </row>
        <row r="183">
          <cell r="B183">
            <v>366529</v>
          </cell>
        </row>
        <row r="184">
          <cell r="B184">
            <v>1946708</v>
          </cell>
        </row>
        <row r="185">
          <cell r="B185">
            <v>7748508</v>
          </cell>
        </row>
        <row r="186">
          <cell r="B186">
            <v>361948</v>
          </cell>
        </row>
        <row r="187">
          <cell r="B187">
            <v>1937546</v>
          </cell>
        </row>
        <row r="188">
          <cell r="B188">
            <v>7667914</v>
          </cell>
        </row>
        <row r="189">
          <cell r="B189">
            <v>0</v>
          </cell>
        </row>
        <row r="190">
          <cell r="B190">
            <v>0</v>
          </cell>
        </row>
        <row r="191">
          <cell r="B191">
            <v>0</v>
          </cell>
        </row>
        <row r="192">
          <cell r="B192">
            <v>50774</v>
          </cell>
        </row>
        <row r="193">
          <cell r="B193">
            <v>6510378</v>
          </cell>
        </row>
        <row r="194">
          <cell r="B194">
            <v>128.22274121903192</v>
          </cell>
        </row>
        <row r="195">
          <cell r="B195">
            <v>0</v>
          </cell>
        </row>
        <row r="196">
          <cell r="B196">
            <v>0</v>
          </cell>
        </row>
        <row r="197">
          <cell r="B197">
            <v>0</v>
          </cell>
        </row>
        <row r="198">
          <cell r="B198">
            <v>0</v>
          </cell>
        </row>
        <row r="199">
          <cell r="B199">
            <v>0</v>
          </cell>
        </row>
        <row r="200">
          <cell r="B200">
            <v>0</v>
          </cell>
        </row>
        <row r="201">
          <cell r="B201">
            <v>142926</v>
          </cell>
        </row>
        <row r="202">
          <cell r="B202">
            <v>3856218</v>
          </cell>
        </row>
        <row r="203">
          <cell r="B203">
            <v>26.980520064513421</v>
          </cell>
        </row>
        <row r="204">
          <cell r="B204">
            <v>0</v>
          </cell>
        </row>
        <row r="205">
          <cell r="B205">
            <v>0</v>
          </cell>
        </row>
        <row r="206">
          <cell r="B206">
            <v>0</v>
          </cell>
        </row>
        <row r="207">
          <cell r="B207">
            <v>213818</v>
          </cell>
        </row>
        <row r="208">
          <cell r="B208">
            <v>399126</v>
          </cell>
        </row>
        <row r="209">
          <cell r="B209">
            <v>0</v>
          </cell>
        </row>
        <row r="210">
          <cell r="B210">
            <v>0</v>
          </cell>
        </row>
        <row r="211">
          <cell r="B211">
            <v>693815.4</v>
          </cell>
        </row>
        <row r="212">
          <cell r="B212">
            <v>1354178</v>
          </cell>
        </row>
        <row r="213">
          <cell r="B213">
            <v>37544089.326224342</v>
          </cell>
        </row>
        <row r="214">
          <cell r="B214">
            <v>471240</v>
          </cell>
        </row>
        <row r="215">
          <cell r="B215">
            <v>0</v>
          </cell>
        </row>
        <row r="216">
          <cell r="B216">
            <v>38015329.326224342</v>
          </cell>
        </row>
        <row r="217">
          <cell r="B217">
            <v>16024031</v>
          </cell>
        </row>
        <row r="218">
          <cell r="B218">
            <v>1306759.3999999999</v>
          </cell>
        </row>
        <row r="219">
          <cell r="B219">
            <v>4423818</v>
          </cell>
        </row>
        <row r="220">
          <cell r="B220">
            <v>436626</v>
          </cell>
        </row>
        <row r="221">
          <cell r="B221">
            <v>5100000</v>
          </cell>
        </row>
        <row r="222">
          <cell r="B222">
            <v>1059027</v>
          </cell>
        </row>
        <row r="223">
          <cell r="B223">
            <v>166623</v>
          </cell>
        </row>
        <row r="224">
          <cell r="B224">
            <v>0</v>
          </cell>
        </row>
        <row r="225">
          <cell r="B225">
            <v>0</v>
          </cell>
        </row>
        <row r="226">
          <cell r="B226">
            <v>2700000</v>
          </cell>
        </row>
        <row r="227">
          <cell r="B227">
            <v>160000</v>
          </cell>
        </row>
        <row r="228">
          <cell r="B228">
            <v>0</v>
          </cell>
        </row>
        <row r="229">
          <cell r="B229">
            <v>252630</v>
          </cell>
        </row>
        <row r="230">
          <cell r="B230">
            <v>2645119.8305914593</v>
          </cell>
        </row>
        <row r="231">
          <cell r="B231">
            <v>34274634.230591461</v>
          </cell>
        </row>
        <row r="232">
          <cell r="B232">
            <v>3740695.0956328809</v>
          </cell>
        </row>
        <row r="233">
          <cell r="B233">
            <v>1271836</v>
          </cell>
        </row>
        <row r="234">
          <cell r="B234">
            <v>2468859.0956328809</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53099254</v>
          </cell>
        </row>
        <row r="244">
          <cell r="B244">
            <v>12227174</v>
          </cell>
        </row>
        <row r="245">
          <cell r="B245">
            <v>70000</v>
          </cell>
        </row>
        <row r="246">
          <cell r="B246">
            <v>0</v>
          </cell>
        </row>
        <row r="247">
          <cell r="B247">
            <v>6.3</v>
          </cell>
        </row>
        <row r="248">
          <cell r="B248">
            <v>6.3</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15.105519411719246</v>
          </cell>
        </row>
        <row r="261">
          <cell r="B261">
            <v>21.185126040204672</v>
          </cell>
        </row>
        <row r="262">
          <cell r="B262">
            <v>89</v>
          </cell>
        </row>
        <row r="263">
          <cell r="B263">
            <v>90</v>
          </cell>
        </row>
        <row r="264">
          <cell r="B264">
            <v>370268</v>
          </cell>
        </row>
        <row r="265">
          <cell r="B265">
            <v>361948</v>
          </cell>
        </row>
        <row r="266">
          <cell r="B266">
            <v>3</v>
          </cell>
        </row>
        <row r="267">
          <cell r="B267">
            <v>6</v>
          </cell>
        </row>
        <row r="268">
          <cell r="B268">
            <v>888643.2</v>
          </cell>
        </row>
        <row r="269">
          <cell r="B269">
            <v>1085844</v>
          </cell>
        </row>
        <row r="270">
          <cell r="B270">
            <v>1902525.8785905112</v>
          </cell>
        </row>
        <row r="271">
          <cell r="B271">
            <v>0.66566554944884759</v>
          </cell>
        </row>
        <row r="272">
          <cell r="B272">
            <v>0.67926201293540212</v>
          </cell>
        </row>
        <row r="273">
          <cell r="B273">
            <v>0.67921864532043219</v>
          </cell>
        </row>
        <row r="274">
          <cell r="B274">
            <v>0.60219157683257585</v>
          </cell>
        </row>
        <row r="275">
          <cell r="B275">
            <v>0.67842536781241858</v>
          </cell>
        </row>
        <row r="276">
          <cell r="B276">
            <v>0.60166057915616655</v>
          </cell>
        </row>
        <row r="277">
          <cell r="B277">
            <v>3437087.0956328809</v>
          </cell>
        </row>
        <row r="278">
          <cell r="B278">
            <v>1.539459656343882</v>
          </cell>
        </row>
        <row r="279">
          <cell r="B279">
            <v>0.60621544134324912</v>
          </cell>
        </row>
        <row r="280">
          <cell r="B280">
            <v>0.39378455865675099</v>
          </cell>
        </row>
        <row r="281">
          <cell r="B281">
            <v>7.0223999999999995E-2</v>
          </cell>
        </row>
        <row r="282">
          <cell r="B282">
            <v>0.12309189484515823</v>
          </cell>
        </row>
        <row r="283">
          <cell r="B283">
            <v>40872080</v>
          </cell>
        </row>
        <row r="284">
          <cell r="B284">
            <v>26549627.222494788</v>
          </cell>
        </row>
        <row r="285">
          <cell r="B285">
            <v>1534561.2170423698</v>
          </cell>
        </row>
        <row r="286">
          <cell r="B286">
            <v>3000000</v>
          </cell>
        </row>
        <row r="287">
          <cell r="B287">
            <v>0</v>
          </cell>
        </row>
        <row r="288">
          <cell r="B288">
            <v>0</v>
          </cell>
        </row>
        <row r="289">
          <cell r="B289">
            <v>1902525.8785905112</v>
          </cell>
        </row>
        <row r="290">
          <cell r="B290">
            <v>9.1042560638712161E-2</v>
          </cell>
        </row>
        <row r="291">
          <cell r="B291">
            <v>0.20391575575446841</v>
          </cell>
        </row>
      </sheetData>
      <sheetData sheetId="53">
        <row r="3">
          <cell r="B3">
            <v>339033</v>
          </cell>
          <cell r="C3">
            <v>159585</v>
          </cell>
          <cell r="D3">
            <v>103377</v>
          </cell>
          <cell r="E3">
            <v>240435</v>
          </cell>
          <cell r="F3">
            <v>267418</v>
          </cell>
          <cell r="G3">
            <v>695224</v>
          </cell>
          <cell r="H3">
            <v>1805072</v>
          </cell>
        </row>
        <row r="4">
          <cell r="B4">
            <v>339033</v>
          </cell>
          <cell r="C4">
            <v>159585</v>
          </cell>
          <cell r="D4">
            <v>103377</v>
          </cell>
          <cell r="E4">
            <v>240435</v>
          </cell>
          <cell r="F4">
            <v>267418</v>
          </cell>
          <cell r="G4">
            <v>695224</v>
          </cell>
          <cell r="H4">
            <v>1805072</v>
          </cell>
        </row>
        <row r="5">
          <cell r="B5">
            <v>0</v>
          </cell>
          <cell r="C5">
            <v>0</v>
          </cell>
          <cell r="D5">
            <v>103377</v>
          </cell>
          <cell r="E5">
            <v>0</v>
          </cell>
          <cell r="F5">
            <v>0</v>
          </cell>
          <cell r="G5">
            <v>0</v>
          </cell>
        </row>
        <row r="6">
          <cell r="B6">
            <v>339033</v>
          </cell>
          <cell r="C6">
            <v>159585</v>
          </cell>
          <cell r="D6">
            <v>0</v>
          </cell>
          <cell r="E6">
            <v>240435</v>
          </cell>
          <cell r="F6">
            <v>267418</v>
          </cell>
          <cell r="G6">
            <v>695224</v>
          </cell>
        </row>
        <row r="7">
          <cell r="B7">
            <v>0</v>
          </cell>
          <cell r="C7">
            <v>0</v>
          </cell>
          <cell r="D7">
            <v>1701695</v>
          </cell>
          <cell r="E7">
            <v>0</v>
          </cell>
          <cell r="F7">
            <v>0</v>
          </cell>
          <cell r="G7">
            <v>0</v>
          </cell>
        </row>
        <row r="8">
          <cell r="B8">
            <v>300184</v>
          </cell>
          <cell r="C8">
            <v>108298</v>
          </cell>
          <cell r="D8">
            <v>94308</v>
          </cell>
          <cell r="E8">
            <v>245996</v>
          </cell>
          <cell r="F8">
            <v>306013</v>
          </cell>
          <cell r="G8">
            <v>737182</v>
          </cell>
          <cell r="H8">
            <v>1791981</v>
          </cell>
        </row>
        <row r="9">
          <cell r="B9">
            <v>300184</v>
          </cell>
          <cell r="C9">
            <v>108298</v>
          </cell>
          <cell r="D9">
            <v>94308</v>
          </cell>
          <cell r="E9">
            <v>245996</v>
          </cell>
          <cell r="F9">
            <v>306013</v>
          </cell>
          <cell r="G9">
            <v>737182</v>
          </cell>
          <cell r="H9">
            <v>1791981</v>
          </cell>
        </row>
        <row r="10">
          <cell r="B10">
            <v>0</v>
          </cell>
          <cell r="C10">
            <v>0</v>
          </cell>
          <cell r="D10">
            <v>0</v>
          </cell>
          <cell r="E10">
            <v>0</v>
          </cell>
          <cell r="F10">
            <v>0</v>
          </cell>
          <cell r="G10">
            <v>737182</v>
          </cell>
        </row>
        <row r="11">
          <cell r="B11">
            <v>300184</v>
          </cell>
          <cell r="C11">
            <v>108298</v>
          </cell>
          <cell r="D11">
            <v>94308</v>
          </cell>
          <cell r="E11">
            <v>245996</v>
          </cell>
          <cell r="F11">
            <v>306013</v>
          </cell>
          <cell r="G11">
            <v>0</v>
          </cell>
        </row>
        <row r="12">
          <cell r="B12">
            <v>0</v>
          </cell>
          <cell r="C12">
            <v>0</v>
          </cell>
          <cell r="D12">
            <v>0</v>
          </cell>
          <cell r="E12">
            <v>0</v>
          </cell>
          <cell r="F12">
            <v>0</v>
          </cell>
          <cell r="G12">
            <v>1054799</v>
          </cell>
        </row>
        <row r="13">
          <cell r="B13">
            <v>4000</v>
          </cell>
          <cell r="C13">
            <v>360</v>
          </cell>
          <cell r="D13">
            <v>340</v>
          </cell>
          <cell r="E13">
            <v>30</v>
          </cell>
          <cell r="F13">
            <v>47</v>
          </cell>
          <cell r="G13">
            <v>43</v>
          </cell>
        </row>
        <row r="14">
          <cell r="B14">
            <v>4000</v>
          </cell>
          <cell r="C14">
            <v>400</v>
          </cell>
          <cell r="D14">
            <v>350</v>
          </cell>
          <cell r="E14">
            <v>30</v>
          </cell>
          <cell r="F14">
            <v>46</v>
          </cell>
          <cell r="G14">
            <v>41</v>
          </cell>
        </row>
        <row r="15">
          <cell r="B15">
            <v>4000</v>
          </cell>
          <cell r="C15">
            <v>360</v>
          </cell>
          <cell r="D15">
            <v>340</v>
          </cell>
          <cell r="E15">
            <v>30</v>
          </cell>
          <cell r="F15">
            <v>47</v>
          </cell>
          <cell r="G15">
            <v>43</v>
          </cell>
        </row>
        <row r="16">
          <cell r="B16">
            <v>4000</v>
          </cell>
          <cell r="C16">
            <v>400</v>
          </cell>
          <cell r="D16">
            <v>350</v>
          </cell>
          <cell r="E16">
            <v>30</v>
          </cell>
          <cell r="F16">
            <v>46</v>
          </cell>
          <cell r="G16">
            <v>41</v>
          </cell>
        </row>
        <row r="17">
          <cell r="B17">
            <v>4000</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6300</v>
          </cell>
          <cell r="C24">
            <v>475</v>
          </cell>
          <cell r="D24">
            <v>500</v>
          </cell>
          <cell r="E24">
            <v>41</v>
          </cell>
          <cell r="F24">
            <v>57</v>
          </cell>
          <cell r="G24">
            <v>53</v>
          </cell>
        </row>
        <row r="25">
          <cell r="B25">
            <v>6100</v>
          </cell>
          <cell r="C25">
            <v>450</v>
          </cell>
          <cell r="D25">
            <v>450</v>
          </cell>
          <cell r="E25">
            <v>40</v>
          </cell>
          <cell r="F25">
            <v>55</v>
          </cell>
          <cell r="G25">
            <v>56</v>
          </cell>
        </row>
        <row r="26">
          <cell r="B26">
            <v>6300</v>
          </cell>
          <cell r="C26">
            <v>475</v>
          </cell>
          <cell r="D26">
            <v>500</v>
          </cell>
          <cell r="E26">
            <v>41</v>
          </cell>
          <cell r="F26">
            <v>57</v>
          </cell>
          <cell r="G26">
            <v>53</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63999990</v>
          </cell>
          <cell r="C33">
            <v>3150004</v>
          </cell>
          <cell r="D33">
            <v>3150004</v>
          </cell>
          <cell r="E33">
            <v>899999.61</v>
          </cell>
          <cell r="F33">
            <v>1400000.87</v>
          </cell>
          <cell r="G33">
            <v>5000000</v>
          </cell>
          <cell r="H33">
            <v>9553471</v>
          </cell>
        </row>
        <row r="34">
          <cell r="B34">
            <v>85000050</v>
          </cell>
          <cell r="C34">
            <v>3399994</v>
          </cell>
          <cell r="D34">
            <v>3400007</v>
          </cell>
          <cell r="E34">
            <v>1239998.48</v>
          </cell>
          <cell r="F34">
            <v>1899999.77</v>
          </cell>
          <cell r="G34">
            <v>6000000</v>
          </cell>
          <cell r="H34">
            <v>11984868</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13.2</v>
          </cell>
          <cell r="D47">
            <v>7</v>
          </cell>
          <cell r="E47">
            <v>0.66</v>
          </cell>
          <cell r="F47">
            <v>0.78</v>
          </cell>
          <cell r="G47">
            <v>1</v>
          </cell>
        </row>
        <row r="48">
          <cell r="B48">
            <v>90</v>
          </cell>
          <cell r="C48">
            <v>13</v>
          </cell>
          <cell r="D48">
            <v>6.5</v>
          </cell>
          <cell r="E48">
            <v>0.66</v>
          </cell>
          <cell r="F48">
            <v>0.79</v>
          </cell>
          <cell r="G48">
            <v>1</v>
          </cell>
        </row>
        <row r="49">
          <cell r="B49">
            <v>90</v>
          </cell>
          <cell r="C49">
            <v>13</v>
          </cell>
          <cell r="D49">
            <v>6.5</v>
          </cell>
          <cell r="E49">
            <v>0.67</v>
          </cell>
          <cell r="F49">
            <v>0.79</v>
          </cell>
          <cell r="G49">
            <v>1</v>
          </cell>
        </row>
        <row r="50">
          <cell r="B50">
            <v>90</v>
          </cell>
          <cell r="C50">
            <v>13</v>
          </cell>
          <cell r="D50">
            <v>6.9</v>
          </cell>
          <cell r="E50">
            <v>0.69</v>
          </cell>
          <cell r="F50">
            <v>0.82</v>
          </cell>
          <cell r="G50">
            <v>1</v>
          </cell>
        </row>
        <row r="51">
          <cell r="B51">
            <v>7.6000000000000068</v>
          </cell>
          <cell r="C51">
            <v>7.6000000000000068</v>
          </cell>
          <cell r="D51">
            <v>14.221538461538463</v>
          </cell>
          <cell r="E51">
            <v>10.81194029850745</v>
          </cell>
          <cell r="F51">
            <v>11.686075949367103</v>
          </cell>
          <cell r="G51">
            <v>7.6</v>
          </cell>
        </row>
        <row r="52">
          <cell r="B52">
            <v>24390180.346476883</v>
          </cell>
          <cell r="C52">
            <v>25163704.019164264</v>
          </cell>
          <cell r="D52">
            <v>24422459.64782545</v>
          </cell>
          <cell r="E52">
            <v>24624268.734105229</v>
          </cell>
          <cell r="F52">
            <v>24428011.900093824</v>
          </cell>
          <cell r="G52">
            <v>0</v>
          </cell>
          <cell r="H52">
            <v>0</v>
          </cell>
          <cell r="I52">
            <v>0</v>
          </cell>
          <cell r="J52">
            <v>0</v>
          </cell>
          <cell r="K52">
            <v>0</v>
          </cell>
        </row>
        <row r="53">
          <cell r="B53">
            <v>32198870</v>
          </cell>
          <cell r="C53">
            <v>30806567</v>
          </cell>
          <cell r="D53">
            <v>32202103</v>
          </cell>
          <cell r="E53">
            <v>30807375</v>
          </cell>
          <cell r="F53">
            <v>32198419</v>
          </cell>
          <cell r="G53">
            <v>0</v>
          </cell>
          <cell r="H53">
            <v>0</v>
          </cell>
          <cell r="I53">
            <v>0</v>
          </cell>
          <cell r="J53">
            <v>0</v>
          </cell>
          <cell r="K53">
            <v>0</v>
          </cell>
        </row>
        <row r="54">
          <cell r="B54">
            <v>945724</v>
          </cell>
          <cell r="C54">
            <v>1331514</v>
          </cell>
          <cell r="D54">
            <v>923119</v>
          </cell>
          <cell r="E54">
            <v>1501644</v>
          </cell>
          <cell r="F54">
            <v>1029535</v>
          </cell>
          <cell r="G54">
            <v>0</v>
          </cell>
          <cell r="H54">
            <v>0</v>
          </cell>
          <cell r="I54">
            <v>0</v>
          </cell>
          <cell r="J54">
            <v>0</v>
          </cell>
          <cell r="K54">
            <v>0</v>
          </cell>
        </row>
        <row r="55">
          <cell r="B55">
            <v>3014482</v>
          </cell>
          <cell r="C55">
            <v>2774388</v>
          </cell>
          <cell r="D55">
            <v>3020143</v>
          </cell>
          <cell r="E55">
            <v>3108292</v>
          </cell>
          <cell r="F55">
            <v>2752025</v>
          </cell>
          <cell r="G55">
            <v>0</v>
          </cell>
          <cell r="H55">
            <v>0</v>
          </cell>
          <cell r="I55">
            <v>0</v>
          </cell>
          <cell r="J55">
            <v>0</v>
          </cell>
          <cell r="K55">
            <v>0</v>
          </cell>
        </row>
        <row r="56">
          <cell r="B56">
            <v>3960206</v>
          </cell>
          <cell r="C56">
            <v>4105902</v>
          </cell>
          <cell r="D56">
            <v>3943262</v>
          </cell>
          <cell r="E56">
            <v>4609936</v>
          </cell>
          <cell r="F56">
            <v>3781560</v>
          </cell>
          <cell r="G56">
            <v>0</v>
          </cell>
          <cell r="H56">
            <v>0</v>
          </cell>
          <cell r="I56">
            <v>0</v>
          </cell>
          <cell r="J56">
            <v>0</v>
          </cell>
          <cell r="K56">
            <v>0</v>
          </cell>
        </row>
        <row r="57">
          <cell r="B57">
            <v>4095957</v>
          </cell>
          <cell r="C57">
            <v>4127430</v>
          </cell>
          <cell r="D57">
            <v>4108047</v>
          </cell>
          <cell r="E57">
            <v>4143122</v>
          </cell>
          <cell r="F57">
            <v>4121374</v>
          </cell>
          <cell r="G57">
            <v>76163</v>
          </cell>
          <cell r="H57">
            <v>76163</v>
          </cell>
          <cell r="I57">
            <v>76163</v>
          </cell>
          <cell r="J57">
            <v>76163</v>
          </cell>
          <cell r="K57">
            <v>76163</v>
          </cell>
        </row>
        <row r="58">
          <cell r="B58">
            <v>5850238</v>
          </cell>
          <cell r="C58">
            <v>5850238</v>
          </cell>
          <cell r="D58">
            <v>5850238</v>
          </cell>
          <cell r="E58">
            <v>5850238</v>
          </cell>
          <cell r="F58">
            <v>5850238</v>
          </cell>
          <cell r="G58">
            <v>2851849</v>
          </cell>
          <cell r="H58">
            <v>1939257</v>
          </cell>
          <cell r="I58">
            <v>1825183</v>
          </cell>
          <cell r="J58">
            <v>2509624</v>
          </cell>
          <cell r="K58">
            <v>2737772</v>
          </cell>
        </row>
        <row r="59">
          <cell r="B59">
            <v>7148466</v>
          </cell>
          <cell r="C59">
            <v>7148466</v>
          </cell>
          <cell r="D59">
            <v>7148466</v>
          </cell>
          <cell r="E59">
            <v>7148466</v>
          </cell>
          <cell r="F59">
            <v>7148466</v>
          </cell>
          <cell r="G59">
            <v>2281478</v>
          </cell>
          <cell r="H59">
            <v>2737772</v>
          </cell>
          <cell r="I59">
            <v>2509624</v>
          </cell>
          <cell r="J59">
            <v>1825183</v>
          </cell>
          <cell r="K59">
            <v>1939257</v>
          </cell>
        </row>
        <row r="60">
          <cell r="B60">
            <v>12998704</v>
          </cell>
          <cell r="C60">
            <v>12998704</v>
          </cell>
          <cell r="D60">
            <v>12998704</v>
          </cell>
          <cell r="E60">
            <v>12998704</v>
          </cell>
          <cell r="F60">
            <v>12998704</v>
          </cell>
          <cell r="G60">
            <v>5133327</v>
          </cell>
          <cell r="H60">
            <v>4677029</v>
          </cell>
          <cell r="I60">
            <v>4334807</v>
          </cell>
          <cell r="J60">
            <v>4334807</v>
          </cell>
          <cell r="K60">
            <v>4677029</v>
          </cell>
        </row>
        <row r="61">
          <cell r="B61">
            <v>77643917.346476883</v>
          </cell>
          <cell r="C61">
            <v>77202307.019164264</v>
          </cell>
          <cell r="D61">
            <v>77674575.64782545</v>
          </cell>
          <cell r="E61">
            <v>77183405.734105229</v>
          </cell>
          <cell r="F61">
            <v>77528068.900093824</v>
          </cell>
          <cell r="G61">
            <v>0</v>
          </cell>
          <cell r="H61">
            <v>0</v>
          </cell>
          <cell r="I61">
            <v>0</v>
          </cell>
          <cell r="J61">
            <v>0</v>
          </cell>
          <cell r="K61">
            <v>0</v>
          </cell>
        </row>
        <row r="62">
          <cell r="B62">
            <v>8000000</v>
          </cell>
          <cell r="C62">
            <v>8103099.846153846</v>
          </cell>
          <cell r="D62">
            <v>8000000</v>
          </cell>
          <cell r="E62">
            <v>8103159.346153846</v>
          </cell>
          <cell r="F62">
            <v>8000000</v>
          </cell>
          <cell r="G62">
            <v>0</v>
          </cell>
          <cell r="H62">
            <v>0</v>
          </cell>
          <cell r="I62">
            <v>0</v>
          </cell>
          <cell r="J62">
            <v>0</v>
          </cell>
          <cell r="K62">
            <v>0</v>
          </cell>
        </row>
        <row r="63">
          <cell r="B63">
            <v>1405904</v>
          </cell>
          <cell r="C63">
            <v>1268070</v>
          </cell>
          <cell r="D63">
            <v>1408551</v>
          </cell>
          <cell r="E63">
            <v>1256694</v>
          </cell>
          <cell r="F63">
            <v>1413797</v>
          </cell>
          <cell r="G63">
            <v>-3792396</v>
          </cell>
          <cell r="H63">
            <v>-3338637</v>
          </cell>
          <cell r="I63">
            <v>-2616687</v>
          </cell>
          <cell r="J63">
            <v>-2462578</v>
          </cell>
          <cell r="K63">
            <v>-3060308</v>
          </cell>
        </row>
        <row r="64">
          <cell r="B64">
            <v>41959277</v>
          </cell>
          <cell r="C64">
            <v>41625884</v>
          </cell>
          <cell r="D64">
            <v>41621515</v>
          </cell>
          <cell r="E64">
            <v>41633367</v>
          </cell>
          <cell r="F64">
            <v>41621945</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25278736.346476883</v>
          </cell>
          <cell r="C66">
            <v>25205253.17301042</v>
          </cell>
          <cell r="D66">
            <v>25644509.647825457</v>
          </cell>
          <cell r="E66">
            <v>25190185.387951393</v>
          </cell>
          <cell r="F66">
            <v>25492326.90009382</v>
          </cell>
          <cell r="G66">
            <v>13159831</v>
          </cell>
          <cell r="H66">
            <v>14040650</v>
          </cell>
          <cell r="I66">
            <v>15442080</v>
          </cell>
          <cell r="J66">
            <v>15742247</v>
          </cell>
          <cell r="K66">
            <v>14580935</v>
          </cell>
        </row>
        <row r="67">
          <cell r="B67">
            <v>77643917.346476883</v>
          </cell>
          <cell r="C67">
            <v>77202307.019164264</v>
          </cell>
          <cell r="D67">
            <v>77674575.64782545</v>
          </cell>
          <cell r="E67">
            <v>77183405.734105229</v>
          </cell>
          <cell r="F67">
            <v>77528068.900093824</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38489567.309922308</v>
          </cell>
          <cell r="C69">
            <v>36759886.76362104</v>
          </cell>
          <cell r="D69">
            <v>38493261.613052875</v>
          </cell>
          <cell r="E69">
            <v>36760797.293004304</v>
          </cell>
          <cell r="F69">
            <v>38489030.410828039</v>
          </cell>
          <cell r="G69">
            <v>0</v>
          </cell>
          <cell r="H69">
            <v>0</v>
          </cell>
          <cell r="I69">
            <v>0</v>
          </cell>
          <cell r="J69">
            <v>0</v>
          </cell>
          <cell r="K69">
            <v>0</v>
          </cell>
        </row>
        <row r="70">
          <cell r="B70">
            <v>2729109.1239820942</v>
          </cell>
          <cell r="C70">
            <v>2461546.3936892338</v>
          </cell>
          <cell r="D70">
            <v>2734246.9645817056</v>
          </cell>
          <cell r="E70">
            <v>2439463.455334451</v>
          </cell>
          <cell r="F70">
            <v>2744428.1571725607</v>
          </cell>
          <cell r="G70">
            <v>-50471</v>
          </cell>
          <cell r="H70">
            <v>-46660</v>
          </cell>
          <cell r="I70">
            <v>-43801</v>
          </cell>
          <cell r="J70">
            <v>-43801</v>
          </cell>
          <cell r="K70">
            <v>-46660</v>
          </cell>
        </row>
        <row r="71">
          <cell r="B71">
            <v>1.0001275982418842</v>
          </cell>
          <cell r="C71">
            <v>1.0000941289528513</v>
          </cell>
          <cell r="D71">
            <v>1.0003463599345643</v>
          </cell>
          <cell r="E71">
            <v>1.0001210823703255</v>
          </cell>
          <cell r="F71">
            <v>0.9993108305003755</v>
          </cell>
          <cell r="G71">
            <v>0</v>
          </cell>
          <cell r="H71">
            <v>0</v>
          </cell>
          <cell r="I71">
            <v>0</v>
          </cell>
          <cell r="J71">
            <v>0</v>
          </cell>
          <cell r="K71">
            <v>0</v>
          </cell>
        </row>
        <row r="72">
          <cell r="B72">
            <v>1.0000115614226841</v>
          </cell>
          <cell r="C72">
            <v>0.99971741323121599</v>
          </cell>
          <cell r="D72">
            <v>0.99999629558325809</v>
          </cell>
          <cell r="E72">
            <v>0.99973506267839485</v>
          </cell>
          <cell r="F72">
            <v>1.0005396670844464</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70000</v>
          </cell>
        </row>
        <row r="80">
          <cell r="B80">
            <v>70000</v>
          </cell>
        </row>
        <row r="81">
          <cell r="B81">
            <v>0</v>
          </cell>
        </row>
        <row r="82">
          <cell r="B82">
            <v>0</v>
          </cell>
        </row>
        <row r="83">
          <cell r="B83">
            <v>0</v>
          </cell>
        </row>
        <row r="84">
          <cell r="B84">
            <v>0</v>
          </cell>
        </row>
        <row r="85">
          <cell r="B85">
            <v>66129</v>
          </cell>
        </row>
        <row r="86">
          <cell r="B86">
            <v>35114</v>
          </cell>
        </row>
        <row r="87">
          <cell r="B87">
            <v>21521</v>
          </cell>
        </row>
        <row r="88">
          <cell r="B88">
            <v>52510</v>
          </cell>
        </row>
        <row r="89">
          <cell r="B89">
            <v>55331</v>
          </cell>
        </row>
        <row r="90">
          <cell r="B90">
            <v>134392</v>
          </cell>
        </row>
        <row r="91">
          <cell r="B91">
            <v>66129</v>
          </cell>
        </row>
        <row r="92">
          <cell r="B92">
            <v>35114</v>
          </cell>
        </row>
        <row r="93">
          <cell r="B93">
            <v>21521</v>
          </cell>
        </row>
        <row r="94">
          <cell r="B94">
            <v>52510</v>
          </cell>
        </row>
        <row r="95">
          <cell r="B95">
            <v>55331</v>
          </cell>
        </row>
        <row r="96">
          <cell r="B96">
            <v>134392</v>
          </cell>
        </row>
        <row r="97">
          <cell r="B97">
            <v>0</v>
          </cell>
        </row>
        <row r="98">
          <cell r="B98">
            <v>0</v>
          </cell>
        </row>
        <row r="99">
          <cell r="B99">
            <v>0</v>
          </cell>
        </row>
        <row r="100">
          <cell r="B100">
            <v>0</v>
          </cell>
        </row>
        <row r="101">
          <cell r="B101">
            <v>0</v>
          </cell>
        </row>
        <row r="102">
          <cell r="B102">
            <v>0</v>
          </cell>
        </row>
        <row r="103">
          <cell r="B103">
            <v>264516000</v>
          </cell>
        </row>
        <row r="104">
          <cell r="B104">
            <v>12641040</v>
          </cell>
        </row>
        <row r="105">
          <cell r="B105">
            <v>7317140.0000000009</v>
          </cell>
        </row>
        <row r="106">
          <cell r="B106">
            <v>1575300</v>
          </cell>
        </row>
        <row r="107">
          <cell r="B107">
            <v>2600557</v>
          </cell>
        </row>
        <row r="108">
          <cell r="B108">
            <v>5778856</v>
          </cell>
        </row>
        <row r="109">
          <cell r="B109">
            <v>1853.7632197563578</v>
          </cell>
        </row>
        <row r="110">
          <cell r="B110">
            <v>283.36579840925168</v>
          </cell>
        </row>
        <row r="111">
          <cell r="B111">
            <v>133.88289920462583</v>
          </cell>
        </row>
        <row r="112">
          <cell r="B112">
            <v>14.202237302630662</v>
          </cell>
        </row>
        <row r="113">
          <cell r="B113">
            <v>16.745921595639139</v>
          </cell>
        </row>
        <row r="114">
          <cell r="B114">
            <v>21.197369108403972</v>
          </cell>
        </row>
        <row r="115">
          <cell r="B115">
            <v>11999970</v>
          </cell>
        </row>
        <row r="116">
          <cell r="B116">
            <v>650000</v>
          </cell>
        </row>
        <row r="117">
          <cell r="B117">
            <v>650000</v>
          </cell>
        </row>
        <row r="118">
          <cell r="B118">
            <v>199999.69</v>
          </cell>
        </row>
        <row r="119">
          <cell r="B119">
            <v>300000.13</v>
          </cell>
        </row>
        <row r="120">
          <cell r="B120">
            <v>1000000</v>
          </cell>
        </row>
        <row r="121">
          <cell r="B121">
            <v>23806440</v>
          </cell>
        </row>
        <row r="122">
          <cell r="B122">
            <v>872231.76</v>
          </cell>
        </row>
        <row r="123">
          <cell r="B123">
            <v>0</v>
          </cell>
        </row>
        <row r="124">
          <cell r="B124">
            <v>181159.5</v>
          </cell>
        </row>
        <row r="125">
          <cell r="B125">
            <v>299064.05499999999</v>
          </cell>
        </row>
        <row r="126">
          <cell r="B126">
            <v>332284.21999999997</v>
          </cell>
        </row>
        <row r="127">
          <cell r="B127">
            <v>61054</v>
          </cell>
        </row>
        <row r="128">
          <cell r="B128">
            <v>20866</v>
          </cell>
        </row>
        <row r="129">
          <cell r="B129">
            <v>18733</v>
          </cell>
        </row>
        <row r="130">
          <cell r="B130">
            <v>55632</v>
          </cell>
        </row>
        <row r="131">
          <cell r="B131">
            <v>65090</v>
          </cell>
        </row>
        <row r="132">
          <cell r="B132">
            <v>143220</v>
          </cell>
        </row>
        <row r="133">
          <cell r="B133">
            <v>61054</v>
          </cell>
        </row>
        <row r="134">
          <cell r="B134">
            <v>20866</v>
          </cell>
        </row>
        <row r="135">
          <cell r="B135">
            <v>18733</v>
          </cell>
        </row>
        <row r="136">
          <cell r="B136">
            <v>55632</v>
          </cell>
        </row>
        <row r="137">
          <cell r="B137">
            <v>65090</v>
          </cell>
        </row>
        <row r="138">
          <cell r="B138">
            <v>143220</v>
          </cell>
        </row>
        <row r="139">
          <cell r="B139">
            <v>0</v>
          </cell>
        </row>
        <row r="140">
          <cell r="B140">
            <v>0</v>
          </cell>
        </row>
        <row r="141">
          <cell r="B141">
            <v>0</v>
          </cell>
        </row>
        <row r="142">
          <cell r="B142">
            <v>0</v>
          </cell>
        </row>
        <row r="143">
          <cell r="B143">
            <v>0</v>
          </cell>
        </row>
        <row r="144">
          <cell r="B144">
            <v>0</v>
          </cell>
        </row>
        <row r="145">
          <cell r="B145">
            <v>372429399.99999994</v>
          </cell>
        </row>
        <row r="146">
          <cell r="B146">
            <v>9389700</v>
          </cell>
        </row>
        <row r="147">
          <cell r="B147">
            <v>8429850</v>
          </cell>
        </row>
        <row r="148">
          <cell r="B148">
            <v>2225280</v>
          </cell>
        </row>
        <row r="149">
          <cell r="B149">
            <v>3579950</v>
          </cell>
        </row>
        <row r="150">
          <cell r="B150">
            <v>8020320</v>
          </cell>
        </row>
        <row r="151">
          <cell r="B151">
            <v>2615.0103447612778</v>
          </cell>
        </row>
        <row r="152">
          <cell r="B152">
            <v>369.92371646551794</v>
          </cell>
        </row>
        <row r="153">
          <cell r="B153">
            <v>188.86185823275895</v>
          </cell>
        </row>
        <row r="154">
          <cell r="B154">
            <v>19.266299233222846</v>
          </cell>
        </row>
        <row r="155">
          <cell r="B155">
            <v>22.716979692904552</v>
          </cell>
        </row>
        <row r="156">
          <cell r="B156">
            <v>28.455670497347533</v>
          </cell>
        </row>
        <row r="157">
          <cell r="B157">
            <v>17000010</v>
          </cell>
        </row>
        <row r="158">
          <cell r="B158">
            <v>600002</v>
          </cell>
        </row>
        <row r="159">
          <cell r="B159">
            <v>600002</v>
          </cell>
        </row>
        <row r="160">
          <cell r="B160">
            <v>279999.7</v>
          </cell>
        </row>
        <row r="161">
          <cell r="B161">
            <v>399999.91</v>
          </cell>
        </row>
        <row r="162">
          <cell r="B162">
            <v>1200000</v>
          </cell>
        </row>
        <row r="163">
          <cell r="B163">
            <v>33518645.999999996</v>
          </cell>
        </row>
        <row r="164">
          <cell r="B164">
            <v>0</v>
          </cell>
        </row>
        <row r="165">
          <cell r="B165">
            <v>775546.2</v>
          </cell>
        </row>
        <row r="166">
          <cell r="B166">
            <v>255907.20000000001</v>
          </cell>
        </row>
        <row r="167">
          <cell r="B167">
            <v>411694.25</v>
          </cell>
        </row>
        <row r="168">
          <cell r="B168">
            <v>0</v>
          </cell>
        </row>
        <row r="169">
          <cell r="B169">
            <v>3</v>
          </cell>
        </row>
        <row r="170">
          <cell r="B170">
            <v>6</v>
          </cell>
        </row>
        <row r="171">
          <cell r="B171">
            <v>363307</v>
          </cell>
        </row>
        <row r="172">
          <cell r="B172">
            <v>9823092.9999999981</v>
          </cell>
        </row>
        <row r="173">
          <cell r="B173">
            <v>35676907</v>
          </cell>
        </row>
        <row r="174">
          <cell r="B174">
            <v>370268</v>
          </cell>
        </row>
        <row r="175">
          <cell r="B175">
            <v>9823092.9999999981</v>
          </cell>
        </row>
        <row r="176">
          <cell r="B176">
            <v>35933548</v>
          </cell>
        </row>
        <row r="177">
          <cell r="B177">
            <v>365640</v>
          </cell>
        </row>
        <row r="178">
          <cell r="B178">
            <v>9737708.6249999963</v>
          </cell>
        </row>
        <row r="179">
          <cell r="B179">
            <v>35780096.249999993</v>
          </cell>
        </row>
        <row r="180">
          <cell r="B180">
            <v>333308</v>
          </cell>
        </row>
        <row r="181">
          <cell r="B181">
            <v>1937546</v>
          </cell>
        </row>
        <row r="182">
          <cell r="B182">
            <v>7062454</v>
          </cell>
        </row>
        <row r="183">
          <cell r="B183">
            <v>361948</v>
          </cell>
        </row>
        <row r="184">
          <cell r="B184">
            <v>1937546</v>
          </cell>
        </row>
        <row r="185">
          <cell r="B185">
            <v>7667914</v>
          </cell>
        </row>
        <row r="186">
          <cell r="B186">
            <v>357423</v>
          </cell>
        </row>
        <row r="187">
          <cell r="B187">
            <v>1928496</v>
          </cell>
        </row>
        <row r="188">
          <cell r="B188">
            <v>7580133</v>
          </cell>
        </row>
        <row r="189">
          <cell r="B189">
            <v>0</v>
          </cell>
        </row>
        <row r="190">
          <cell r="B190">
            <v>0</v>
          </cell>
        </row>
        <row r="191">
          <cell r="B191">
            <v>0</v>
          </cell>
        </row>
        <row r="192">
          <cell r="B192">
            <v>49084</v>
          </cell>
        </row>
        <row r="193">
          <cell r="B193">
            <v>6147206</v>
          </cell>
        </row>
        <row r="194">
          <cell r="B194">
            <v>125.2384347122406</v>
          </cell>
        </row>
        <row r="195">
          <cell r="B195">
            <v>0</v>
          </cell>
        </row>
        <row r="196">
          <cell r="B196">
            <v>0</v>
          </cell>
        </row>
        <row r="197">
          <cell r="B197">
            <v>0</v>
          </cell>
        </row>
        <row r="198">
          <cell r="B198">
            <v>0</v>
          </cell>
        </row>
        <row r="199">
          <cell r="B199">
            <v>0</v>
          </cell>
        </row>
        <row r="200">
          <cell r="B200">
            <v>0</v>
          </cell>
        </row>
        <row r="201">
          <cell r="B201">
            <v>111639</v>
          </cell>
        </row>
        <row r="202">
          <cell r="B202">
            <v>3014482</v>
          </cell>
        </row>
        <row r="203">
          <cell r="B203">
            <v>27.002052155963852</v>
          </cell>
        </row>
        <row r="204">
          <cell r="B204">
            <v>0</v>
          </cell>
        </row>
        <row r="205">
          <cell r="B205">
            <v>0</v>
          </cell>
        </row>
        <row r="206">
          <cell r="B206">
            <v>0</v>
          </cell>
        </row>
        <row r="207">
          <cell r="B207">
            <v>215577</v>
          </cell>
        </row>
        <row r="208">
          <cell r="B208">
            <v>402410</v>
          </cell>
        </row>
        <row r="209">
          <cell r="B209">
            <v>0</v>
          </cell>
        </row>
        <row r="210">
          <cell r="B210">
            <v>0</v>
          </cell>
        </row>
        <row r="211">
          <cell r="B211">
            <v>709320.6</v>
          </cell>
        </row>
        <row r="212">
          <cell r="B212">
            <v>1365319</v>
          </cell>
        </row>
        <row r="213">
          <cell r="B213">
            <v>38489567.309922308</v>
          </cell>
        </row>
        <row r="214">
          <cell r="B214">
            <v>467600</v>
          </cell>
        </row>
        <row r="215">
          <cell r="B215">
            <v>0</v>
          </cell>
        </row>
        <row r="216">
          <cell r="B216">
            <v>38957167.309922308</v>
          </cell>
        </row>
        <row r="217">
          <cell r="B217">
            <v>16826067</v>
          </cell>
        </row>
        <row r="218">
          <cell r="B218">
            <v>1327307.6000000001</v>
          </cell>
        </row>
        <row r="219">
          <cell r="B219">
            <v>4413177</v>
          </cell>
        </row>
        <row r="220">
          <cell r="B220">
            <v>372362</v>
          </cell>
        </row>
        <row r="221">
          <cell r="B221">
            <v>4800000</v>
          </cell>
        </row>
        <row r="222">
          <cell r="B222">
            <v>1087197</v>
          </cell>
        </row>
        <row r="223">
          <cell r="B223">
            <v>164541</v>
          </cell>
        </row>
        <row r="224">
          <cell r="B224">
            <v>0</v>
          </cell>
        </row>
        <row r="225">
          <cell r="B225">
            <v>0</v>
          </cell>
        </row>
        <row r="226">
          <cell r="B226">
            <v>2700000</v>
          </cell>
        </row>
        <row r="227">
          <cell r="B227">
            <v>160000</v>
          </cell>
        </row>
        <row r="228">
          <cell r="B228">
            <v>0</v>
          </cell>
        </row>
        <row r="229">
          <cell r="B229">
            <v>263831</v>
          </cell>
        </row>
        <row r="230">
          <cell r="B230">
            <v>2707671.5859402111</v>
          </cell>
        </row>
        <row r="231">
          <cell r="B231">
            <v>34822154.185940214</v>
          </cell>
        </row>
        <row r="232">
          <cell r="B232">
            <v>4135013.1239820942</v>
          </cell>
        </row>
        <row r="233">
          <cell r="B233">
            <v>1405904</v>
          </cell>
        </row>
        <row r="234">
          <cell r="B234">
            <v>2729109.1239820942</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2.66</v>
          </cell>
        </row>
        <row r="243">
          <cell r="B243">
            <v>52557472</v>
          </cell>
        </row>
        <row r="244">
          <cell r="B244">
            <v>10598195</v>
          </cell>
        </row>
        <row r="245">
          <cell r="B245">
            <v>50000</v>
          </cell>
        </row>
        <row r="246">
          <cell r="B246">
            <v>0</v>
          </cell>
        </row>
        <row r="247">
          <cell r="B247">
            <v>6.4</v>
          </cell>
        </row>
        <row r="248">
          <cell r="B248">
            <v>6.4</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14.182040246286435</v>
          </cell>
        </row>
        <row r="261">
          <cell r="B261">
            <v>21.207737051057151</v>
          </cell>
        </row>
        <row r="262">
          <cell r="B262">
            <v>90</v>
          </cell>
        </row>
        <row r="263">
          <cell r="B263">
            <v>90</v>
          </cell>
        </row>
        <row r="264">
          <cell r="B264">
            <v>365640</v>
          </cell>
        </row>
        <row r="265">
          <cell r="B265">
            <v>357423</v>
          </cell>
        </row>
        <row r="266">
          <cell r="B266">
            <v>3</v>
          </cell>
        </row>
        <row r="267">
          <cell r="B267">
            <v>6</v>
          </cell>
        </row>
        <row r="268">
          <cell r="B268">
            <v>877536</v>
          </cell>
        </row>
        <row r="269">
          <cell r="B269">
            <v>1072269</v>
          </cell>
        </row>
        <row r="270">
          <cell r="B270">
            <v>2177871.3595581725</v>
          </cell>
        </row>
        <row r="271">
          <cell r="B271">
            <v>0.66427149366979543</v>
          </cell>
        </row>
        <row r="272">
          <cell r="B272">
            <v>0.68575624671867519</v>
          </cell>
        </row>
        <row r="273">
          <cell r="B273">
            <v>0.68985820874951764</v>
          </cell>
        </row>
        <row r="274">
          <cell r="B274">
            <v>0.62227836722107277</v>
          </cell>
        </row>
        <row r="275">
          <cell r="B275">
            <v>0.68946627322184284</v>
          </cell>
        </row>
        <row r="276">
          <cell r="B276">
            <v>0.62201601659043571</v>
          </cell>
        </row>
        <row r="277">
          <cell r="B277">
            <v>3728824.1239820942</v>
          </cell>
        </row>
        <row r="278">
          <cell r="B278">
            <v>1.5967007106726943</v>
          </cell>
        </row>
        <row r="279">
          <cell r="B279">
            <v>0.61489593471827464</v>
          </cell>
        </row>
        <row r="280">
          <cell r="B280">
            <v>0.38510406528172542</v>
          </cell>
        </row>
        <row r="281">
          <cell r="B281">
            <v>7.0223999999999995E-2</v>
          </cell>
        </row>
        <row r="282">
          <cell r="B282">
            <v>0.12395051066009041</v>
          </cell>
        </row>
        <row r="283">
          <cell r="B283">
            <v>41959277</v>
          </cell>
        </row>
        <row r="284">
          <cell r="B284">
            <v>26278736.346476883</v>
          </cell>
        </row>
        <row r="285">
          <cell r="B285">
            <v>1550952.7644239219</v>
          </cell>
        </row>
        <row r="286">
          <cell r="B286">
            <v>3000000</v>
          </cell>
        </row>
        <row r="287">
          <cell r="B287">
            <v>0</v>
          </cell>
        </row>
        <row r="288">
          <cell r="B288">
            <v>0</v>
          </cell>
        </row>
        <row r="289">
          <cell r="B289">
            <v>2177871.3595581725</v>
          </cell>
        </row>
        <row r="290">
          <cell r="B290">
            <v>9.0914297668602775E-2</v>
          </cell>
        </row>
        <row r="291">
          <cell r="B291">
            <v>0.21857753126833154</v>
          </cell>
        </row>
      </sheetData>
      <sheetData sheetId="54">
        <row r="3">
          <cell r="B3">
            <v>339062</v>
          </cell>
          <cell r="C3">
            <v>157222</v>
          </cell>
          <cell r="D3">
            <v>104506</v>
          </cell>
          <cell r="E3">
            <v>242726</v>
          </cell>
          <cell r="F3">
            <v>269926</v>
          </cell>
          <cell r="G3">
            <v>694359</v>
          </cell>
          <cell r="H3">
            <v>1807801</v>
          </cell>
        </row>
        <row r="4">
          <cell r="B4">
            <v>339062</v>
          </cell>
          <cell r="C4">
            <v>157222</v>
          </cell>
          <cell r="D4">
            <v>104506</v>
          </cell>
          <cell r="E4">
            <v>242726</v>
          </cell>
          <cell r="F4">
            <v>269926</v>
          </cell>
          <cell r="G4">
            <v>694359</v>
          </cell>
          <cell r="H4">
            <v>1807801</v>
          </cell>
        </row>
        <row r="5">
          <cell r="B5">
            <v>0</v>
          </cell>
          <cell r="C5">
            <v>0</v>
          </cell>
          <cell r="D5">
            <v>104506</v>
          </cell>
          <cell r="E5">
            <v>0</v>
          </cell>
          <cell r="F5">
            <v>0</v>
          </cell>
          <cell r="G5">
            <v>0</v>
          </cell>
        </row>
        <row r="6">
          <cell r="B6">
            <v>339062</v>
          </cell>
          <cell r="C6">
            <v>157222</v>
          </cell>
          <cell r="D6">
            <v>0</v>
          </cell>
          <cell r="E6">
            <v>242726</v>
          </cell>
          <cell r="F6">
            <v>269926</v>
          </cell>
          <cell r="G6">
            <v>694359</v>
          </cell>
        </row>
        <row r="7">
          <cell r="B7">
            <v>0</v>
          </cell>
          <cell r="C7">
            <v>0</v>
          </cell>
          <cell r="D7">
            <v>1703295</v>
          </cell>
          <cell r="E7">
            <v>0</v>
          </cell>
          <cell r="F7">
            <v>0</v>
          </cell>
          <cell r="G7">
            <v>0</v>
          </cell>
        </row>
        <row r="8">
          <cell r="B8">
            <v>299664</v>
          </cell>
          <cell r="C8">
            <v>111854</v>
          </cell>
          <cell r="D8">
            <v>98188</v>
          </cell>
          <cell r="E8">
            <v>247993</v>
          </cell>
          <cell r="F8">
            <v>309165</v>
          </cell>
          <cell r="G8">
            <v>737163</v>
          </cell>
          <cell r="H8">
            <v>1804027</v>
          </cell>
        </row>
        <row r="9">
          <cell r="B9">
            <v>299664</v>
          </cell>
          <cell r="C9">
            <v>111854</v>
          </cell>
          <cell r="D9">
            <v>98188</v>
          </cell>
          <cell r="E9">
            <v>247993</v>
          </cell>
          <cell r="F9">
            <v>309165</v>
          </cell>
          <cell r="G9">
            <v>737163</v>
          </cell>
          <cell r="H9">
            <v>1804027</v>
          </cell>
        </row>
        <row r="10">
          <cell r="B10">
            <v>0</v>
          </cell>
          <cell r="C10">
            <v>0</v>
          </cell>
          <cell r="D10">
            <v>0</v>
          </cell>
          <cell r="E10">
            <v>0</v>
          </cell>
          <cell r="F10">
            <v>0</v>
          </cell>
          <cell r="G10">
            <v>737163</v>
          </cell>
        </row>
        <row r="11">
          <cell r="B11">
            <v>299664</v>
          </cell>
          <cell r="C11">
            <v>111854</v>
          </cell>
          <cell r="D11">
            <v>98188</v>
          </cell>
          <cell r="E11">
            <v>247993</v>
          </cell>
          <cell r="F11">
            <v>309165</v>
          </cell>
          <cell r="G11">
            <v>0</v>
          </cell>
        </row>
        <row r="12">
          <cell r="B12">
            <v>0</v>
          </cell>
          <cell r="C12">
            <v>0</v>
          </cell>
          <cell r="D12">
            <v>0</v>
          </cell>
          <cell r="E12">
            <v>0</v>
          </cell>
          <cell r="F12">
            <v>0</v>
          </cell>
          <cell r="G12">
            <v>1066864</v>
          </cell>
        </row>
        <row r="13">
          <cell r="B13">
            <v>4000</v>
          </cell>
          <cell r="C13">
            <v>360</v>
          </cell>
          <cell r="D13">
            <v>340</v>
          </cell>
          <cell r="E13">
            <v>30</v>
          </cell>
          <cell r="F13">
            <v>47</v>
          </cell>
          <cell r="G13">
            <v>43</v>
          </cell>
        </row>
        <row r="14">
          <cell r="B14">
            <v>4000</v>
          </cell>
          <cell r="C14">
            <v>400</v>
          </cell>
          <cell r="D14">
            <v>350</v>
          </cell>
          <cell r="E14">
            <v>30</v>
          </cell>
          <cell r="F14">
            <v>46</v>
          </cell>
          <cell r="G14">
            <v>41</v>
          </cell>
        </row>
        <row r="15">
          <cell r="B15">
            <v>4000</v>
          </cell>
          <cell r="C15">
            <v>360</v>
          </cell>
          <cell r="D15">
            <v>340</v>
          </cell>
          <cell r="E15">
            <v>30</v>
          </cell>
          <cell r="F15">
            <v>47</v>
          </cell>
          <cell r="G15">
            <v>43</v>
          </cell>
        </row>
        <row r="16">
          <cell r="B16">
            <v>4000</v>
          </cell>
          <cell r="C16">
            <v>400</v>
          </cell>
          <cell r="D16">
            <v>350</v>
          </cell>
          <cell r="E16">
            <v>30</v>
          </cell>
          <cell r="F16">
            <v>46</v>
          </cell>
          <cell r="G16">
            <v>41</v>
          </cell>
        </row>
        <row r="17">
          <cell r="B17">
            <v>4000</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6300</v>
          </cell>
          <cell r="C24">
            <v>475</v>
          </cell>
          <cell r="D24">
            <v>500</v>
          </cell>
          <cell r="E24">
            <v>41</v>
          </cell>
          <cell r="F24">
            <v>57</v>
          </cell>
          <cell r="G24">
            <v>53</v>
          </cell>
        </row>
        <row r="25">
          <cell r="B25">
            <v>6100</v>
          </cell>
          <cell r="C25">
            <v>450</v>
          </cell>
          <cell r="D25">
            <v>450</v>
          </cell>
          <cell r="E25">
            <v>40</v>
          </cell>
          <cell r="F25">
            <v>55</v>
          </cell>
          <cell r="G25">
            <v>56</v>
          </cell>
        </row>
        <row r="26">
          <cell r="B26">
            <v>6300</v>
          </cell>
          <cell r="C26">
            <v>475</v>
          </cell>
          <cell r="D26">
            <v>500</v>
          </cell>
          <cell r="E26">
            <v>41</v>
          </cell>
          <cell r="F26">
            <v>57</v>
          </cell>
          <cell r="G26">
            <v>53</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70000200</v>
          </cell>
          <cell r="C33">
            <v>3000010</v>
          </cell>
          <cell r="D33">
            <v>2999997</v>
          </cell>
          <cell r="E33">
            <v>749999.2</v>
          </cell>
          <cell r="F33">
            <v>1250000</v>
          </cell>
          <cell r="G33">
            <v>5000000</v>
          </cell>
          <cell r="H33">
            <v>9128535</v>
          </cell>
        </row>
        <row r="34">
          <cell r="B34">
            <v>85000050</v>
          </cell>
          <cell r="C34">
            <v>3999970</v>
          </cell>
          <cell r="D34">
            <v>3999996</v>
          </cell>
          <cell r="E34">
            <v>1000001.2</v>
          </cell>
          <cell r="F34">
            <v>1750000</v>
          </cell>
          <cell r="G34">
            <v>6000000</v>
          </cell>
          <cell r="H34">
            <v>11516285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13</v>
          </cell>
          <cell r="D47">
            <v>6.5</v>
          </cell>
          <cell r="E47">
            <v>0.67</v>
          </cell>
          <cell r="F47">
            <v>0.79</v>
          </cell>
          <cell r="G47">
            <v>1</v>
          </cell>
        </row>
        <row r="48">
          <cell r="B48">
            <v>90</v>
          </cell>
          <cell r="C48">
            <v>13</v>
          </cell>
          <cell r="D48">
            <v>6.9</v>
          </cell>
          <cell r="E48">
            <v>0.69</v>
          </cell>
          <cell r="F48">
            <v>0.82</v>
          </cell>
          <cell r="G48">
            <v>1</v>
          </cell>
        </row>
        <row r="49">
          <cell r="B49">
            <v>90</v>
          </cell>
          <cell r="C49">
            <v>13</v>
          </cell>
          <cell r="D49">
            <v>6.6</v>
          </cell>
          <cell r="E49">
            <v>0.68</v>
          </cell>
          <cell r="F49">
            <v>0.8</v>
          </cell>
          <cell r="G49">
            <v>1</v>
          </cell>
        </row>
        <row r="50">
          <cell r="B50">
            <v>90</v>
          </cell>
          <cell r="C50">
            <v>13</v>
          </cell>
          <cell r="D50">
            <v>6.5</v>
          </cell>
          <cell r="E50">
            <v>0.68</v>
          </cell>
          <cell r="F50">
            <v>0.81</v>
          </cell>
          <cell r="G50">
            <v>1</v>
          </cell>
        </row>
        <row r="51">
          <cell r="B51">
            <v>7.6000000000000068</v>
          </cell>
          <cell r="C51">
            <v>7.6000000000000068</v>
          </cell>
          <cell r="D51">
            <v>5.9696969696969804</v>
          </cell>
          <cell r="E51">
            <v>7.6000000000000068</v>
          </cell>
          <cell r="F51">
            <v>8.9450000000000003</v>
          </cell>
          <cell r="G51">
            <v>7.6</v>
          </cell>
        </row>
        <row r="52">
          <cell r="B52">
            <v>27953452.690169632</v>
          </cell>
          <cell r="C52">
            <v>27451289.372958034</v>
          </cell>
          <cell r="D52">
            <v>27989061.936635777</v>
          </cell>
          <cell r="E52">
            <v>26787794.357324541</v>
          </cell>
          <cell r="F52">
            <v>27996047.148424461</v>
          </cell>
          <cell r="G52">
            <v>0</v>
          </cell>
          <cell r="H52">
            <v>0</v>
          </cell>
          <cell r="I52">
            <v>0</v>
          </cell>
          <cell r="J52">
            <v>0</v>
          </cell>
          <cell r="K52">
            <v>0</v>
          </cell>
        </row>
        <row r="53">
          <cell r="B53">
            <v>32209626</v>
          </cell>
          <cell r="C53">
            <v>31015155</v>
          </cell>
          <cell r="D53">
            <v>32212106</v>
          </cell>
          <cell r="E53">
            <v>31015817</v>
          </cell>
          <cell r="F53">
            <v>32209094</v>
          </cell>
          <cell r="G53">
            <v>0</v>
          </cell>
          <cell r="H53">
            <v>0</v>
          </cell>
          <cell r="I53">
            <v>0</v>
          </cell>
          <cell r="J53">
            <v>0</v>
          </cell>
          <cell r="K53">
            <v>0</v>
          </cell>
        </row>
        <row r="54">
          <cell r="B54">
            <v>953572</v>
          </cell>
          <cell r="C54">
            <v>951924</v>
          </cell>
          <cell r="D54">
            <v>930235</v>
          </cell>
          <cell r="E54">
            <v>1116535</v>
          </cell>
          <cell r="F54">
            <v>1040214</v>
          </cell>
          <cell r="G54">
            <v>0</v>
          </cell>
          <cell r="H54">
            <v>0</v>
          </cell>
          <cell r="I54">
            <v>0</v>
          </cell>
          <cell r="J54">
            <v>0</v>
          </cell>
          <cell r="K54">
            <v>0</v>
          </cell>
        </row>
        <row r="55">
          <cell r="B55">
            <v>2123789</v>
          </cell>
          <cell r="C55">
            <v>2236319</v>
          </cell>
          <cell r="D55">
            <v>2129682</v>
          </cell>
          <cell r="E55">
            <v>2574359</v>
          </cell>
          <cell r="F55">
            <v>1852542</v>
          </cell>
          <cell r="G55">
            <v>0</v>
          </cell>
          <cell r="H55">
            <v>0</v>
          </cell>
          <cell r="I55">
            <v>0</v>
          </cell>
          <cell r="J55">
            <v>0</v>
          </cell>
          <cell r="K55">
            <v>0</v>
          </cell>
        </row>
        <row r="56">
          <cell r="B56">
            <v>3077361</v>
          </cell>
          <cell r="C56">
            <v>3188243</v>
          </cell>
          <cell r="D56">
            <v>3059917</v>
          </cell>
          <cell r="E56">
            <v>3690894</v>
          </cell>
          <cell r="F56">
            <v>2892756</v>
          </cell>
          <cell r="G56">
            <v>0</v>
          </cell>
          <cell r="H56">
            <v>0</v>
          </cell>
          <cell r="I56">
            <v>0</v>
          </cell>
          <cell r="J56">
            <v>0</v>
          </cell>
          <cell r="K56">
            <v>0</v>
          </cell>
        </row>
        <row r="57">
          <cell r="B57">
            <v>4127709</v>
          </cell>
          <cell r="C57">
            <v>4157609</v>
          </cell>
          <cell r="D57">
            <v>4139195</v>
          </cell>
          <cell r="E57">
            <v>4172517</v>
          </cell>
          <cell r="F57">
            <v>4151854</v>
          </cell>
          <cell r="G57">
            <v>72356</v>
          </cell>
          <cell r="H57">
            <v>72356</v>
          </cell>
          <cell r="I57">
            <v>72356</v>
          </cell>
          <cell r="J57">
            <v>72356</v>
          </cell>
          <cell r="K57">
            <v>72356</v>
          </cell>
        </row>
        <row r="58">
          <cell r="B58">
            <v>5777110</v>
          </cell>
          <cell r="C58">
            <v>5777110</v>
          </cell>
          <cell r="D58">
            <v>5777110</v>
          </cell>
          <cell r="E58">
            <v>5777110</v>
          </cell>
          <cell r="F58">
            <v>5777110</v>
          </cell>
          <cell r="G58">
            <v>2816201</v>
          </cell>
          <cell r="H58">
            <v>1915016</v>
          </cell>
          <cell r="I58">
            <v>1802368</v>
          </cell>
          <cell r="J58">
            <v>2478254</v>
          </cell>
          <cell r="K58">
            <v>2703550</v>
          </cell>
        </row>
        <row r="59">
          <cell r="B59">
            <v>7059110</v>
          </cell>
          <cell r="C59">
            <v>7059110</v>
          </cell>
          <cell r="D59">
            <v>7059110</v>
          </cell>
          <cell r="E59">
            <v>7059110</v>
          </cell>
          <cell r="F59">
            <v>7059110</v>
          </cell>
          <cell r="G59">
            <v>2252960</v>
          </cell>
          <cell r="H59">
            <v>2703550</v>
          </cell>
          <cell r="I59">
            <v>2478254</v>
          </cell>
          <cell r="J59">
            <v>1802368</v>
          </cell>
          <cell r="K59">
            <v>1915016</v>
          </cell>
        </row>
        <row r="60">
          <cell r="B60">
            <v>12836220</v>
          </cell>
          <cell r="C60">
            <v>12836220</v>
          </cell>
          <cell r="D60">
            <v>12836220</v>
          </cell>
          <cell r="E60">
            <v>12836220</v>
          </cell>
          <cell r="F60">
            <v>12836220</v>
          </cell>
          <cell r="G60">
            <v>5069161</v>
          </cell>
          <cell r="H60">
            <v>4618566</v>
          </cell>
          <cell r="I60">
            <v>4280622</v>
          </cell>
          <cell r="J60">
            <v>4280622</v>
          </cell>
          <cell r="K60">
            <v>4618566</v>
          </cell>
        </row>
        <row r="61">
          <cell r="B61">
            <v>80204368.690169632</v>
          </cell>
          <cell r="C61">
            <v>78648516.372958034</v>
          </cell>
          <cell r="D61">
            <v>80236499.936635777</v>
          </cell>
          <cell r="E61">
            <v>78503242.357324541</v>
          </cell>
          <cell r="F61">
            <v>80085971.148424461</v>
          </cell>
          <cell r="G61">
            <v>0</v>
          </cell>
          <cell r="H61">
            <v>0</v>
          </cell>
          <cell r="I61">
            <v>0</v>
          </cell>
          <cell r="J61">
            <v>0</v>
          </cell>
          <cell r="K61">
            <v>0</v>
          </cell>
        </row>
        <row r="62">
          <cell r="B62">
            <v>7927483.8068181816</v>
          </cell>
          <cell r="C62">
            <v>7750000.2272727266</v>
          </cell>
          <cell r="D62">
            <v>7927841.7613636367</v>
          </cell>
          <cell r="E62">
            <v>7749999.7159090908</v>
          </cell>
          <cell r="F62">
            <v>7926149.1477272725</v>
          </cell>
          <cell r="G62">
            <v>0</v>
          </cell>
          <cell r="H62">
            <v>0</v>
          </cell>
          <cell r="I62">
            <v>0</v>
          </cell>
          <cell r="J62">
            <v>0</v>
          </cell>
          <cell r="K62">
            <v>0</v>
          </cell>
        </row>
        <row r="63">
          <cell r="B63">
            <v>2941633</v>
          </cell>
          <cell r="C63">
            <v>2523370</v>
          </cell>
          <cell r="D63">
            <v>2947714</v>
          </cell>
          <cell r="E63">
            <v>2468980</v>
          </cell>
          <cell r="F63">
            <v>2952164</v>
          </cell>
          <cell r="G63">
            <v>-3817923</v>
          </cell>
          <cell r="H63">
            <v>-3362225</v>
          </cell>
          <cell r="I63">
            <v>-2638821</v>
          </cell>
          <cell r="J63">
            <v>-2484712</v>
          </cell>
          <cell r="K63">
            <v>-3083896</v>
          </cell>
        </row>
        <row r="64">
          <cell r="B64">
            <v>43075394</v>
          </cell>
          <cell r="C64">
            <v>42733133</v>
          </cell>
          <cell r="D64">
            <v>42728647</v>
          </cell>
          <cell r="E64">
            <v>42740815</v>
          </cell>
          <cell r="F64">
            <v>42729089</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25259857.883351453</v>
          </cell>
          <cell r="C66">
            <v>24642013.145685304</v>
          </cell>
          <cell r="D66">
            <v>25632297.175272144</v>
          </cell>
          <cell r="E66">
            <v>24543447.641415443</v>
          </cell>
          <cell r="F66">
            <v>25478569.000697192</v>
          </cell>
          <cell r="G66">
            <v>13110275</v>
          </cell>
          <cell r="H66">
            <v>13994858</v>
          </cell>
          <cell r="I66">
            <v>15399112</v>
          </cell>
          <cell r="J66">
            <v>15699279</v>
          </cell>
          <cell r="K66">
            <v>14535143</v>
          </cell>
        </row>
        <row r="67">
          <cell r="B67">
            <v>80204368.690169632</v>
          </cell>
          <cell r="C67">
            <v>78648516.372958034</v>
          </cell>
          <cell r="D67">
            <v>80236499.936635777</v>
          </cell>
          <cell r="E67">
            <v>78503242.357324541</v>
          </cell>
          <cell r="F67">
            <v>80085971.148424461</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38315837.53890717</v>
          </cell>
          <cell r="C69">
            <v>36955388.134089768</v>
          </cell>
          <cell r="D69">
            <v>38318641.488653496</v>
          </cell>
          <cell r="E69">
            <v>36956149.417432241</v>
          </cell>
          <cell r="F69">
            <v>38315186.585892864</v>
          </cell>
          <cell r="G69">
            <v>0</v>
          </cell>
          <cell r="H69">
            <v>0</v>
          </cell>
          <cell r="I69">
            <v>0</v>
          </cell>
          <cell r="J69">
            <v>0</v>
          </cell>
          <cell r="K69">
            <v>0</v>
          </cell>
        </row>
        <row r="70">
          <cell r="B70">
            <v>2981121.53687457</v>
          </cell>
          <cell r="C70">
            <v>2436759.9726748839</v>
          </cell>
          <cell r="D70">
            <v>2987787.5274466872</v>
          </cell>
          <cell r="E70">
            <v>2353262.2534640506</v>
          </cell>
          <cell r="F70">
            <v>2986242.1006033719</v>
          </cell>
          <cell r="G70">
            <v>-49556</v>
          </cell>
          <cell r="H70">
            <v>-45792</v>
          </cell>
          <cell r="I70">
            <v>-42968</v>
          </cell>
          <cell r="J70">
            <v>-42968</v>
          </cell>
          <cell r="K70">
            <v>-45792</v>
          </cell>
        </row>
        <row r="71">
          <cell r="B71">
            <v>1.0001009706544239</v>
          </cell>
          <cell r="C71">
            <v>1.0000744858379651</v>
          </cell>
          <cell r="D71">
            <v>1.0002740804947059</v>
          </cell>
          <cell r="E71">
            <v>1.000095814534671</v>
          </cell>
          <cell r="F71">
            <v>0.99945464847823429</v>
          </cell>
          <cell r="G71">
            <v>0</v>
          </cell>
          <cell r="H71">
            <v>0</v>
          </cell>
          <cell r="I71">
            <v>0</v>
          </cell>
          <cell r="J71">
            <v>0</v>
          </cell>
          <cell r="K71">
            <v>0</v>
          </cell>
        </row>
        <row r="72">
          <cell r="B72">
            <v>1.0000090672686635</v>
          </cell>
          <cell r="C72">
            <v>0.99977837587784246</v>
          </cell>
          <cell r="D72">
            <v>0.99999709473974296</v>
          </cell>
          <cell r="E72">
            <v>0.99979221779710281</v>
          </cell>
          <cell r="F72">
            <v>1.0004232443166483</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50000</v>
          </cell>
        </row>
        <row r="80">
          <cell r="B80">
            <v>50000</v>
          </cell>
        </row>
        <row r="81">
          <cell r="B81">
            <v>0</v>
          </cell>
        </row>
        <row r="82">
          <cell r="B82">
            <v>0</v>
          </cell>
        </row>
        <row r="83">
          <cell r="B83">
            <v>0</v>
          </cell>
        </row>
        <row r="84">
          <cell r="B84">
            <v>0</v>
          </cell>
        </row>
        <row r="85">
          <cell r="B85">
            <v>66627</v>
          </cell>
        </row>
        <row r="86">
          <cell r="B86">
            <v>34360</v>
          </cell>
        </row>
        <row r="87">
          <cell r="B87">
            <v>21592</v>
          </cell>
        </row>
        <row r="88">
          <cell r="B88">
            <v>51917</v>
          </cell>
        </row>
        <row r="89">
          <cell r="B89">
            <v>55229</v>
          </cell>
        </row>
        <row r="90">
          <cell r="B90">
            <v>134136</v>
          </cell>
        </row>
        <row r="91">
          <cell r="B91">
            <v>66627</v>
          </cell>
        </row>
        <row r="92">
          <cell r="B92">
            <v>34360</v>
          </cell>
        </row>
        <row r="93">
          <cell r="B93">
            <v>21592</v>
          </cell>
        </row>
        <row r="94">
          <cell r="B94">
            <v>51917</v>
          </cell>
        </row>
        <row r="95">
          <cell r="B95">
            <v>55229</v>
          </cell>
        </row>
        <row r="96">
          <cell r="B96">
            <v>134136</v>
          </cell>
        </row>
        <row r="97">
          <cell r="B97">
            <v>0</v>
          </cell>
        </row>
        <row r="98">
          <cell r="B98">
            <v>0</v>
          </cell>
        </row>
        <row r="99">
          <cell r="B99">
            <v>0</v>
          </cell>
        </row>
        <row r="100">
          <cell r="B100">
            <v>0</v>
          </cell>
        </row>
        <row r="101">
          <cell r="B101">
            <v>0</v>
          </cell>
        </row>
        <row r="102">
          <cell r="B102">
            <v>0</v>
          </cell>
        </row>
        <row r="103">
          <cell r="B103">
            <v>266508000</v>
          </cell>
        </row>
        <row r="104">
          <cell r="B104">
            <v>12369600</v>
          </cell>
        </row>
        <row r="105">
          <cell r="B105">
            <v>7341280</v>
          </cell>
        </row>
        <row r="106">
          <cell r="B106">
            <v>1557510</v>
          </cell>
        </row>
        <row r="107">
          <cell r="B107">
            <v>2595763</v>
          </cell>
        </row>
        <row r="108">
          <cell r="B108">
            <v>5767848</v>
          </cell>
        </row>
        <row r="109">
          <cell r="B109">
            <v>1825.7382064472561</v>
          </cell>
        </row>
        <row r="110">
          <cell r="B110">
            <v>279.31774093127029</v>
          </cell>
        </row>
        <row r="111">
          <cell r="B111">
            <v>133.88746847279876</v>
          </cell>
        </row>
        <row r="112">
          <cell r="B112">
            <v>14.202466448712601</v>
          </cell>
        </row>
        <row r="113">
          <cell r="B113">
            <v>16.708784057308943</v>
          </cell>
        </row>
        <row r="114">
          <cell r="B114">
            <v>20.885980071636176</v>
          </cell>
        </row>
        <row r="115">
          <cell r="B115">
            <v>14000040</v>
          </cell>
        </row>
        <row r="116">
          <cell r="B116">
            <v>600002</v>
          </cell>
        </row>
        <row r="117">
          <cell r="B117">
            <v>599999.4</v>
          </cell>
        </row>
        <row r="118">
          <cell r="B118">
            <v>149999.84</v>
          </cell>
        </row>
        <row r="119">
          <cell r="B119">
            <v>250000</v>
          </cell>
        </row>
        <row r="120">
          <cell r="B120">
            <v>1000000</v>
          </cell>
        </row>
        <row r="121">
          <cell r="B121">
            <v>23985720</v>
          </cell>
        </row>
        <row r="122">
          <cell r="B122">
            <v>853502.4</v>
          </cell>
        </row>
        <row r="123">
          <cell r="B123">
            <v>0</v>
          </cell>
        </row>
        <row r="124">
          <cell r="B124">
            <v>179113.65</v>
          </cell>
        </row>
        <row r="125">
          <cell r="B125">
            <v>298512.74500000005</v>
          </cell>
        </row>
        <row r="126">
          <cell r="B126">
            <v>331651.26</v>
          </cell>
        </row>
        <row r="127">
          <cell r="B127">
            <v>60921</v>
          </cell>
        </row>
        <row r="128">
          <cell r="B128">
            <v>22285</v>
          </cell>
        </row>
        <row r="129">
          <cell r="B129">
            <v>20143</v>
          </cell>
        </row>
        <row r="130">
          <cell r="B130">
            <v>54670</v>
          </cell>
        </row>
        <row r="131">
          <cell r="B131">
            <v>65190</v>
          </cell>
        </row>
        <row r="132">
          <cell r="B132">
            <v>143147</v>
          </cell>
        </row>
        <row r="133">
          <cell r="B133">
            <v>60921</v>
          </cell>
        </row>
        <row r="134">
          <cell r="B134">
            <v>22285</v>
          </cell>
        </row>
        <row r="135">
          <cell r="B135">
            <v>20143</v>
          </cell>
        </row>
        <row r="136">
          <cell r="B136">
            <v>54670</v>
          </cell>
        </row>
        <row r="137">
          <cell r="B137">
            <v>65190</v>
          </cell>
        </row>
        <row r="138">
          <cell r="B138">
            <v>143147</v>
          </cell>
        </row>
        <row r="139">
          <cell r="B139">
            <v>0</v>
          </cell>
        </row>
        <row r="140">
          <cell r="B140">
            <v>0</v>
          </cell>
        </row>
        <row r="141">
          <cell r="B141">
            <v>0</v>
          </cell>
        </row>
        <row r="142">
          <cell r="B142">
            <v>0</v>
          </cell>
        </row>
        <row r="143">
          <cell r="B143">
            <v>0</v>
          </cell>
        </row>
        <row r="144">
          <cell r="B144">
            <v>0</v>
          </cell>
        </row>
        <row r="145">
          <cell r="B145">
            <v>371618099.99999994</v>
          </cell>
        </row>
        <row r="146">
          <cell r="B146">
            <v>10028250</v>
          </cell>
        </row>
        <row r="147">
          <cell r="B147">
            <v>9064350</v>
          </cell>
        </row>
        <row r="148">
          <cell r="B148">
            <v>2186800</v>
          </cell>
        </row>
        <row r="149">
          <cell r="B149">
            <v>3585450</v>
          </cell>
        </row>
        <row r="150">
          <cell r="B150">
            <v>8016232</v>
          </cell>
        </row>
        <row r="151">
          <cell r="B151">
            <v>2615.896721048181</v>
          </cell>
        </row>
        <row r="152">
          <cell r="B152">
            <v>370.05174859584838</v>
          </cell>
        </row>
        <row r="153">
          <cell r="B153">
            <v>191.83242621019994</v>
          </cell>
        </row>
        <row r="154">
          <cell r="B154">
            <v>19.560553003475146</v>
          </cell>
        </row>
        <row r="155">
          <cell r="B155">
            <v>23.012415298206054</v>
          </cell>
        </row>
        <row r="156">
          <cell r="B156">
            <v>28.46551912275757</v>
          </cell>
        </row>
        <row r="157">
          <cell r="B157">
            <v>17000010</v>
          </cell>
        </row>
        <row r="158">
          <cell r="B158">
            <v>799994</v>
          </cell>
        </row>
        <row r="159">
          <cell r="B159">
            <v>799999.2</v>
          </cell>
        </row>
        <row r="160">
          <cell r="B160">
            <v>200000.24</v>
          </cell>
        </row>
        <row r="161">
          <cell r="B161">
            <v>350000</v>
          </cell>
        </row>
        <row r="162">
          <cell r="B162">
            <v>1200000</v>
          </cell>
        </row>
        <row r="163">
          <cell r="B163">
            <v>33445628.999999993</v>
          </cell>
        </row>
        <row r="164">
          <cell r="B164">
            <v>0</v>
          </cell>
        </row>
        <row r="165">
          <cell r="B165">
            <v>833920.2</v>
          </cell>
        </row>
        <row r="166">
          <cell r="B166">
            <v>251482</v>
          </cell>
        </row>
        <row r="167">
          <cell r="B167">
            <v>412326.75</v>
          </cell>
        </row>
        <row r="168">
          <cell r="B168">
            <v>0</v>
          </cell>
        </row>
        <row r="169">
          <cell r="B169">
            <v>3</v>
          </cell>
        </row>
        <row r="170">
          <cell r="B170">
            <v>6</v>
          </cell>
        </row>
        <row r="171">
          <cell r="B171">
            <v>365640</v>
          </cell>
        </row>
        <row r="172">
          <cell r="B172">
            <v>9377052.75</v>
          </cell>
        </row>
        <row r="173">
          <cell r="B173">
            <v>35865733.499999993</v>
          </cell>
        </row>
        <row r="174">
          <cell r="B174">
            <v>365640</v>
          </cell>
        </row>
        <row r="175">
          <cell r="B175">
            <v>9377052.75</v>
          </cell>
        </row>
        <row r="176">
          <cell r="B176">
            <v>35865733.499999993</v>
          </cell>
        </row>
        <row r="177">
          <cell r="B177">
            <v>361069</v>
          </cell>
        </row>
        <row r="178">
          <cell r="B178">
            <v>8939990.4481060598</v>
          </cell>
        </row>
        <row r="179">
          <cell r="B179">
            <v>33639116.649999999</v>
          </cell>
        </row>
        <row r="180">
          <cell r="B180">
            <v>333389</v>
          </cell>
        </row>
        <row r="181">
          <cell r="B181">
            <v>1928496</v>
          </cell>
        </row>
        <row r="182">
          <cell r="B182">
            <v>7071504</v>
          </cell>
        </row>
        <row r="183">
          <cell r="B183">
            <v>357423</v>
          </cell>
        </row>
        <row r="184">
          <cell r="B184">
            <v>1928496</v>
          </cell>
        </row>
        <row r="185">
          <cell r="B185">
            <v>7580133</v>
          </cell>
        </row>
        <row r="186">
          <cell r="B186">
            <v>352956</v>
          </cell>
        </row>
        <row r="187">
          <cell r="B187">
            <v>1919562</v>
          </cell>
        </row>
        <row r="188">
          <cell r="B188">
            <v>7489449</v>
          </cell>
        </row>
        <row r="189">
          <cell r="B189">
            <v>0</v>
          </cell>
        </row>
        <row r="190">
          <cell r="B190">
            <v>0</v>
          </cell>
        </row>
        <row r="191">
          <cell r="B191">
            <v>0</v>
          </cell>
        </row>
        <row r="192">
          <cell r="B192">
            <v>50863</v>
          </cell>
        </row>
        <row r="193">
          <cell r="B193">
            <v>6293575.1999999993</v>
          </cell>
        </row>
        <row r="194">
          <cell r="B194">
            <v>123.73587750246142</v>
          </cell>
        </row>
        <row r="195">
          <cell r="B195">
            <v>0</v>
          </cell>
        </row>
        <row r="196">
          <cell r="B196">
            <v>0</v>
          </cell>
        </row>
        <row r="197">
          <cell r="B197">
            <v>0</v>
          </cell>
        </row>
        <row r="198">
          <cell r="B198">
            <v>0</v>
          </cell>
        </row>
        <row r="199">
          <cell r="B199">
            <v>0</v>
          </cell>
        </row>
        <row r="200">
          <cell r="B200">
            <v>0</v>
          </cell>
        </row>
        <row r="201">
          <cell r="B201">
            <v>78672</v>
          </cell>
        </row>
        <row r="202">
          <cell r="B202">
            <v>2123789</v>
          </cell>
        </row>
        <row r="203">
          <cell r="B203">
            <v>26.995491752877271</v>
          </cell>
        </row>
        <row r="204">
          <cell r="B204">
            <v>0</v>
          </cell>
        </row>
        <row r="205">
          <cell r="B205">
            <v>0</v>
          </cell>
        </row>
        <row r="206">
          <cell r="B206">
            <v>0</v>
          </cell>
        </row>
        <row r="207">
          <cell r="B207">
            <v>217248</v>
          </cell>
        </row>
        <row r="208">
          <cell r="B208">
            <v>405529</v>
          </cell>
        </row>
        <row r="209">
          <cell r="B209">
            <v>0</v>
          </cell>
        </row>
        <row r="210">
          <cell r="B210">
            <v>0</v>
          </cell>
        </row>
        <row r="211">
          <cell r="B211">
            <v>708727.8</v>
          </cell>
        </row>
        <row r="212">
          <cell r="B212">
            <v>1375903</v>
          </cell>
        </row>
        <row r="213">
          <cell r="B213">
            <v>38315837.53890717</v>
          </cell>
        </row>
        <row r="214">
          <cell r="B214">
            <v>513800</v>
          </cell>
        </row>
        <row r="215">
          <cell r="B215">
            <v>0</v>
          </cell>
        </row>
        <row r="216">
          <cell r="B216">
            <v>38829637.53890717</v>
          </cell>
        </row>
        <row r="217">
          <cell r="B217">
            <v>16737812</v>
          </cell>
        </row>
        <row r="218">
          <cell r="B218">
            <v>1331504.8</v>
          </cell>
        </row>
        <row r="219">
          <cell r="B219">
            <v>4128964</v>
          </cell>
        </row>
        <row r="220">
          <cell r="B220">
            <v>229535</v>
          </cell>
        </row>
        <row r="221">
          <cell r="B221">
            <v>4800000</v>
          </cell>
        </row>
        <row r="222">
          <cell r="B222">
            <v>1116117</v>
          </cell>
        </row>
        <row r="223">
          <cell r="B223">
            <v>162484</v>
          </cell>
        </row>
        <row r="224">
          <cell r="B224">
            <v>0</v>
          </cell>
        </row>
        <row r="225">
          <cell r="B225">
            <v>0</v>
          </cell>
        </row>
        <row r="226">
          <cell r="B226">
            <v>2700000</v>
          </cell>
        </row>
        <row r="227">
          <cell r="B227">
            <v>160000</v>
          </cell>
        </row>
        <row r="228">
          <cell r="B228">
            <v>0</v>
          </cell>
        </row>
        <row r="229">
          <cell r="B229">
            <v>262809</v>
          </cell>
        </row>
        <row r="230">
          <cell r="B230">
            <v>2683561.2020325996</v>
          </cell>
        </row>
        <row r="231">
          <cell r="B231">
            <v>34312787.0020326</v>
          </cell>
        </row>
        <row r="232">
          <cell r="B232">
            <v>4516850.53687457</v>
          </cell>
        </row>
        <row r="233">
          <cell r="B233">
            <v>1535729</v>
          </cell>
        </row>
        <row r="234">
          <cell r="B234">
            <v>2981121.53687457</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52519715</v>
          </cell>
        </row>
        <row r="244">
          <cell r="B244">
            <v>9444321</v>
          </cell>
        </row>
        <row r="245">
          <cell r="B245">
            <v>45000</v>
          </cell>
        </row>
        <row r="246">
          <cell r="B246">
            <v>0</v>
          </cell>
        </row>
        <row r="247">
          <cell r="B247">
            <v>6.5</v>
          </cell>
        </row>
        <row r="248">
          <cell r="B248">
            <v>6.5</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14.333129444467998</v>
          </cell>
        </row>
        <row r="261">
          <cell r="B261">
            <v>21.219214292999695</v>
          </cell>
        </row>
        <row r="262">
          <cell r="B262">
            <v>90</v>
          </cell>
        </row>
        <row r="263">
          <cell r="B263">
            <v>90</v>
          </cell>
        </row>
        <row r="264">
          <cell r="B264">
            <v>361069</v>
          </cell>
        </row>
        <row r="265">
          <cell r="B265">
            <v>352956</v>
          </cell>
        </row>
        <row r="266">
          <cell r="B266">
            <v>3</v>
          </cell>
        </row>
        <row r="267">
          <cell r="B267">
            <v>6</v>
          </cell>
        </row>
        <row r="268">
          <cell r="B268">
            <v>866565.6</v>
          </cell>
        </row>
        <row r="269">
          <cell r="B269">
            <v>1058868</v>
          </cell>
        </row>
        <row r="270">
          <cell r="B270">
            <v>2064810.4807707835</v>
          </cell>
        </row>
        <row r="271">
          <cell r="B271">
            <v>0.66096711287146215</v>
          </cell>
        </row>
        <row r="272">
          <cell r="B272">
            <v>0.68849337146094725</v>
          </cell>
        </row>
        <row r="273">
          <cell r="B273">
            <v>0.6909140103555278</v>
          </cell>
        </row>
        <row r="274">
          <cell r="B274">
            <v>0.62835184605416861</v>
          </cell>
        </row>
        <row r="275">
          <cell r="B275">
            <v>0.69072036632011535</v>
          </cell>
        </row>
        <row r="276">
          <cell r="B276">
            <v>0.62822222617737178</v>
          </cell>
        </row>
        <row r="277">
          <cell r="B277">
            <v>3963170.53687457</v>
          </cell>
        </row>
        <row r="278">
          <cell r="B278">
            <v>1.6403513755232266</v>
          </cell>
        </row>
        <row r="279">
          <cell r="B279">
            <v>0.62126252995329667</v>
          </cell>
        </row>
        <row r="280">
          <cell r="B280">
            <v>0.37873747004670338</v>
          </cell>
        </row>
        <row r="281">
          <cell r="B281">
            <v>0.10032000000000001</v>
          </cell>
        </row>
        <row r="282">
          <cell r="B282">
            <v>0.1246052706328484</v>
          </cell>
        </row>
        <row r="283">
          <cell r="B283">
            <v>43075394</v>
          </cell>
        </row>
        <row r="284">
          <cell r="B284">
            <v>26259857.883351453</v>
          </cell>
        </row>
        <row r="285">
          <cell r="B285">
            <v>1898360.0561037865</v>
          </cell>
        </row>
        <row r="286">
          <cell r="B286">
            <v>3000000</v>
          </cell>
        </row>
        <row r="287">
          <cell r="B287">
            <v>0</v>
          </cell>
        </row>
        <row r="288">
          <cell r="B288">
            <v>0</v>
          </cell>
        </row>
        <row r="289">
          <cell r="B289">
            <v>2064810.4807707835</v>
          </cell>
        </row>
        <row r="290">
          <cell r="B290">
            <v>0.10951774195888452</v>
          </cell>
        </row>
        <row r="291">
          <cell r="B291">
            <v>0.22863812731463912</v>
          </cell>
        </row>
      </sheetData>
      <sheetData sheetId="55">
        <row r="3">
          <cell r="B3">
            <v>349392</v>
          </cell>
          <cell r="C3">
            <v>158910</v>
          </cell>
          <cell r="D3">
            <v>103618</v>
          </cell>
          <cell r="E3">
            <v>243022</v>
          </cell>
          <cell r="F3">
            <v>265413</v>
          </cell>
          <cell r="G3">
            <v>673796</v>
          </cell>
          <cell r="H3">
            <v>1794151</v>
          </cell>
        </row>
        <row r="4">
          <cell r="B4">
            <v>349392</v>
          </cell>
          <cell r="C4">
            <v>158910</v>
          </cell>
          <cell r="D4">
            <v>103618</v>
          </cell>
          <cell r="E4">
            <v>243022</v>
          </cell>
          <cell r="F4">
            <v>265413</v>
          </cell>
          <cell r="G4">
            <v>673796</v>
          </cell>
          <cell r="H4">
            <v>1794151</v>
          </cell>
        </row>
        <row r="5">
          <cell r="B5">
            <v>0</v>
          </cell>
          <cell r="C5">
            <v>0</v>
          </cell>
          <cell r="D5">
            <v>103618</v>
          </cell>
          <cell r="E5">
            <v>0</v>
          </cell>
          <cell r="F5">
            <v>0</v>
          </cell>
          <cell r="G5">
            <v>0</v>
          </cell>
        </row>
        <row r="6">
          <cell r="B6">
            <v>349392</v>
          </cell>
          <cell r="C6">
            <v>158910</v>
          </cell>
          <cell r="D6">
            <v>0</v>
          </cell>
          <cell r="E6">
            <v>243022</v>
          </cell>
          <cell r="F6">
            <v>265413</v>
          </cell>
          <cell r="G6">
            <v>673796</v>
          </cell>
        </row>
        <row r="7">
          <cell r="B7">
            <v>0</v>
          </cell>
          <cell r="C7">
            <v>0</v>
          </cell>
          <cell r="D7">
            <v>1690533</v>
          </cell>
          <cell r="E7">
            <v>0</v>
          </cell>
          <cell r="F7">
            <v>0</v>
          </cell>
          <cell r="G7">
            <v>0</v>
          </cell>
        </row>
        <row r="8">
          <cell r="B8">
            <v>308313</v>
          </cell>
          <cell r="C8">
            <v>118819</v>
          </cell>
          <cell r="D8">
            <v>99227</v>
          </cell>
          <cell r="E8">
            <v>248014</v>
          </cell>
          <cell r="F8">
            <v>310815</v>
          </cell>
          <cell r="G8">
            <v>710390</v>
          </cell>
          <cell r="H8">
            <v>1795578</v>
          </cell>
        </row>
        <row r="9">
          <cell r="B9">
            <v>308313</v>
          </cell>
          <cell r="C9">
            <v>118819</v>
          </cell>
          <cell r="D9">
            <v>99227</v>
          </cell>
          <cell r="E9">
            <v>248014</v>
          </cell>
          <cell r="F9">
            <v>310815</v>
          </cell>
          <cell r="G9">
            <v>710390</v>
          </cell>
          <cell r="H9">
            <v>1795578</v>
          </cell>
        </row>
        <row r="10">
          <cell r="B10">
            <v>0</v>
          </cell>
          <cell r="C10">
            <v>0</v>
          </cell>
          <cell r="D10">
            <v>0</v>
          </cell>
          <cell r="E10">
            <v>0</v>
          </cell>
          <cell r="F10">
            <v>0</v>
          </cell>
          <cell r="G10">
            <v>710390</v>
          </cell>
        </row>
        <row r="11">
          <cell r="B11">
            <v>308313</v>
          </cell>
          <cell r="C11">
            <v>118819</v>
          </cell>
          <cell r="D11">
            <v>99227</v>
          </cell>
          <cell r="E11">
            <v>248014</v>
          </cell>
          <cell r="F11">
            <v>310815</v>
          </cell>
          <cell r="G11">
            <v>0</v>
          </cell>
        </row>
        <row r="12">
          <cell r="B12">
            <v>0</v>
          </cell>
          <cell r="C12">
            <v>0</v>
          </cell>
          <cell r="D12">
            <v>0</v>
          </cell>
          <cell r="E12">
            <v>0</v>
          </cell>
          <cell r="F12">
            <v>0</v>
          </cell>
          <cell r="G12">
            <v>1085188</v>
          </cell>
        </row>
        <row r="13">
          <cell r="B13">
            <v>4000</v>
          </cell>
          <cell r="C13">
            <v>360</v>
          </cell>
          <cell r="D13">
            <v>340</v>
          </cell>
          <cell r="E13">
            <v>30</v>
          </cell>
          <cell r="F13">
            <v>47</v>
          </cell>
          <cell r="G13">
            <v>43</v>
          </cell>
        </row>
        <row r="14">
          <cell r="B14">
            <v>4000</v>
          </cell>
          <cell r="C14">
            <v>360</v>
          </cell>
          <cell r="D14">
            <v>340</v>
          </cell>
          <cell r="E14">
            <v>30</v>
          </cell>
          <cell r="F14">
            <v>47</v>
          </cell>
          <cell r="G14">
            <v>43</v>
          </cell>
        </row>
        <row r="15">
          <cell r="B15">
            <v>4000</v>
          </cell>
          <cell r="C15">
            <v>360</v>
          </cell>
          <cell r="D15">
            <v>340</v>
          </cell>
          <cell r="E15">
            <v>30</v>
          </cell>
          <cell r="F15">
            <v>47</v>
          </cell>
          <cell r="G15">
            <v>43</v>
          </cell>
        </row>
        <row r="16">
          <cell r="B16">
            <v>4000</v>
          </cell>
          <cell r="C16">
            <v>360</v>
          </cell>
          <cell r="D16">
            <v>340</v>
          </cell>
          <cell r="E16">
            <v>30</v>
          </cell>
          <cell r="F16">
            <v>47</v>
          </cell>
          <cell r="G16">
            <v>43</v>
          </cell>
        </row>
        <row r="17">
          <cell r="B17">
            <v>4000</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6100</v>
          </cell>
          <cell r="C24">
            <v>450</v>
          </cell>
          <cell r="D24">
            <v>450</v>
          </cell>
          <cell r="E24">
            <v>40</v>
          </cell>
          <cell r="F24">
            <v>55</v>
          </cell>
          <cell r="G24">
            <v>56</v>
          </cell>
        </row>
        <row r="25">
          <cell r="B25">
            <v>6100</v>
          </cell>
          <cell r="C25">
            <v>450</v>
          </cell>
          <cell r="D25">
            <v>450</v>
          </cell>
          <cell r="E25">
            <v>40</v>
          </cell>
          <cell r="F25">
            <v>55</v>
          </cell>
          <cell r="G25">
            <v>56</v>
          </cell>
        </row>
        <row r="26">
          <cell r="B26">
            <v>6100</v>
          </cell>
          <cell r="C26">
            <v>450</v>
          </cell>
          <cell r="D26">
            <v>450</v>
          </cell>
          <cell r="E26">
            <v>40</v>
          </cell>
          <cell r="F26">
            <v>55</v>
          </cell>
          <cell r="G26">
            <v>56</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69999930</v>
          </cell>
          <cell r="C33">
            <v>3000024</v>
          </cell>
          <cell r="D33">
            <v>3000000</v>
          </cell>
          <cell r="E33">
            <v>750001.35</v>
          </cell>
          <cell r="F33">
            <v>1250001.2</v>
          </cell>
          <cell r="G33">
            <v>5000000</v>
          </cell>
          <cell r="H33">
            <v>9172225</v>
          </cell>
        </row>
        <row r="34">
          <cell r="B34">
            <v>84999915</v>
          </cell>
          <cell r="C34">
            <v>4000032</v>
          </cell>
          <cell r="D34">
            <v>4000000</v>
          </cell>
          <cell r="E34">
            <v>999998.45</v>
          </cell>
          <cell r="F34">
            <v>1750000.1</v>
          </cell>
          <cell r="G34">
            <v>6000000</v>
          </cell>
          <cell r="H34">
            <v>11576870</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13</v>
          </cell>
          <cell r="D47">
            <v>6.6</v>
          </cell>
          <cell r="E47">
            <v>0.68</v>
          </cell>
          <cell r="F47">
            <v>0.8</v>
          </cell>
          <cell r="G47">
            <v>1</v>
          </cell>
        </row>
        <row r="48">
          <cell r="B48">
            <v>90</v>
          </cell>
          <cell r="C48">
            <v>13</v>
          </cell>
          <cell r="D48">
            <v>6.5</v>
          </cell>
          <cell r="E48">
            <v>0.68</v>
          </cell>
          <cell r="F48">
            <v>0.81</v>
          </cell>
          <cell r="G48">
            <v>1</v>
          </cell>
        </row>
        <row r="49">
          <cell r="B49">
            <v>91</v>
          </cell>
          <cell r="C49">
            <v>12.9</v>
          </cell>
          <cell r="D49">
            <v>6.4</v>
          </cell>
          <cell r="E49">
            <v>0.67</v>
          </cell>
          <cell r="F49">
            <v>0.79</v>
          </cell>
          <cell r="G49">
            <v>1</v>
          </cell>
        </row>
        <row r="50">
          <cell r="B50">
            <v>92</v>
          </cell>
          <cell r="C50">
            <v>12.8</v>
          </cell>
          <cell r="D50">
            <v>6.7</v>
          </cell>
          <cell r="E50">
            <v>0.68</v>
          </cell>
          <cell r="F50">
            <v>0.81</v>
          </cell>
          <cell r="G50">
            <v>1</v>
          </cell>
        </row>
        <row r="51">
          <cell r="B51">
            <v>8.7824175824175796</v>
          </cell>
          <cell r="C51">
            <v>6.7658914728682129</v>
          </cell>
          <cell r="D51">
            <v>12.643750000000001</v>
          </cell>
          <cell r="E51">
            <v>9.2059701492537513</v>
          </cell>
          <cell r="F51">
            <v>10.324050632911398</v>
          </cell>
          <cell r="G51">
            <v>7.6</v>
          </cell>
        </row>
        <row r="52">
          <cell r="B52">
            <v>6159741.1348139793</v>
          </cell>
          <cell r="C52">
            <v>5399414.2121022791</v>
          </cell>
          <cell r="D52">
            <v>6495901.9505609944</v>
          </cell>
          <cell r="E52">
            <v>4667111.6853933781</v>
          </cell>
          <cell r="F52">
            <v>6500667.1274176538</v>
          </cell>
          <cell r="G52">
            <v>0</v>
          </cell>
          <cell r="H52">
            <v>0</v>
          </cell>
          <cell r="I52">
            <v>0</v>
          </cell>
          <cell r="J52">
            <v>0</v>
          </cell>
          <cell r="K52">
            <v>0</v>
          </cell>
        </row>
        <row r="53">
          <cell r="B53">
            <v>32031026</v>
          </cell>
          <cell r="C53">
            <v>31308452</v>
          </cell>
          <cell r="D53">
            <v>32032919</v>
          </cell>
          <cell r="E53">
            <v>31308988</v>
          </cell>
          <cell r="F53">
            <v>32030515</v>
          </cell>
          <cell r="G53">
            <v>0</v>
          </cell>
          <cell r="H53">
            <v>0</v>
          </cell>
          <cell r="I53">
            <v>0</v>
          </cell>
          <cell r="J53">
            <v>0</v>
          </cell>
          <cell r="K53">
            <v>0</v>
          </cell>
        </row>
        <row r="54">
          <cell r="B54">
            <v>932750</v>
          </cell>
          <cell r="C54">
            <v>1022138</v>
          </cell>
          <cell r="D54">
            <v>908868</v>
          </cell>
          <cell r="E54">
            <v>1180548</v>
          </cell>
          <cell r="F54">
            <v>1021552</v>
          </cell>
          <cell r="G54">
            <v>0</v>
          </cell>
          <cell r="H54">
            <v>0</v>
          </cell>
          <cell r="I54">
            <v>0</v>
          </cell>
          <cell r="J54">
            <v>0</v>
          </cell>
          <cell r="K54">
            <v>0</v>
          </cell>
        </row>
        <row r="55">
          <cell r="B55">
            <v>1858871</v>
          </cell>
          <cell r="C55">
            <v>2148421</v>
          </cell>
          <cell r="D55">
            <v>1864830</v>
          </cell>
          <cell r="E55">
            <v>2480770</v>
          </cell>
          <cell r="F55">
            <v>1586895</v>
          </cell>
          <cell r="G55">
            <v>0</v>
          </cell>
          <cell r="H55">
            <v>0</v>
          </cell>
          <cell r="I55">
            <v>0</v>
          </cell>
          <cell r="J55">
            <v>0</v>
          </cell>
          <cell r="K55">
            <v>0</v>
          </cell>
        </row>
        <row r="56">
          <cell r="B56">
            <v>2791621</v>
          </cell>
          <cell r="C56">
            <v>3170559</v>
          </cell>
          <cell r="D56">
            <v>2773698</v>
          </cell>
          <cell r="E56">
            <v>3661318</v>
          </cell>
          <cell r="F56">
            <v>2608447</v>
          </cell>
          <cell r="G56">
            <v>0</v>
          </cell>
          <cell r="H56">
            <v>0</v>
          </cell>
          <cell r="I56">
            <v>0</v>
          </cell>
          <cell r="J56">
            <v>0</v>
          </cell>
          <cell r="K56">
            <v>0</v>
          </cell>
        </row>
        <row r="57">
          <cell r="B57">
            <v>4157874</v>
          </cell>
          <cell r="C57">
            <v>4186280</v>
          </cell>
          <cell r="D57">
            <v>4168786</v>
          </cell>
          <cell r="E57">
            <v>4200441</v>
          </cell>
          <cell r="F57">
            <v>4180810</v>
          </cell>
          <cell r="G57">
            <v>68739</v>
          </cell>
          <cell r="H57">
            <v>68739</v>
          </cell>
          <cell r="I57">
            <v>68739</v>
          </cell>
          <cell r="J57">
            <v>68739</v>
          </cell>
          <cell r="K57">
            <v>68739</v>
          </cell>
        </row>
        <row r="58">
          <cell r="B58">
            <v>6504896</v>
          </cell>
          <cell r="C58">
            <v>6504896</v>
          </cell>
          <cell r="D58">
            <v>6504896</v>
          </cell>
          <cell r="E58">
            <v>6504896</v>
          </cell>
          <cell r="F58">
            <v>6504896</v>
          </cell>
          <cell r="G58">
            <v>2780998</v>
          </cell>
          <cell r="H58">
            <v>1891078</v>
          </cell>
          <cell r="I58">
            <v>1779838</v>
          </cell>
          <cell r="J58">
            <v>2447276</v>
          </cell>
          <cell r="K58">
            <v>2669756</v>
          </cell>
        </row>
        <row r="59">
          <cell r="B59">
            <v>6970871</v>
          </cell>
          <cell r="C59">
            <v>6970871</v>
          </cell>
          <cell r="D59">
            <v>6970871</v>
          </cell>
          <cell r="E59">
            <v>6970871</v>
          </cell>
          <cell r="F59">
            <v>6970871</v>
          </cell>
          <cell r="G59">
            <v>2224798</v>
          </cell>
          <cell r="H59">
            <v>2669756</v>
          </cell>
          <cell r="I59">
            <v>2447276</v>
          </cell>
          <cell r="J59">
            <v>1779838</v>
          </cell>
          <cell r="K59">
            <v>1891078</v>
          </cell>
        </row>
        <row r="60">
          <cell r="B60">
            <v>13475767</v>
          </cell>
          <cell r="C60">
            <v>13475767</v>
          </cell>
          <cell r="D60">
            <v>13475767</v>
          </cell>
          <cell r="E60">
            <v>13475767</v>
          </cell>
          <cell r="F60">
            <v>13475767</v>
          </cell>
          <cell r="G60">
            <v>5005796</v>
          </cell>
          <cell r="H60">
            <v>4560834</v>
          </cell>
          <cell r="I60">
            <v>4227114</v>
          </cell>
          <cell r="J60">
            <v>4227114</v>
          </cell>
          <cell r="K60">
            <v>4560834</v>
          </cell>
        </row>
        <row r="61">
          <cell r="B61">
            <v>58616029.134813979</v>
          </cell>
          <cell r="C61">
            <v>57540472.212102279</v>
          </cell>
          <cell r="D61">
            <v>58947071.950560994</v>
          </cell>
          <cell r="E61">
            <v>57313625.685393378</v>
          </cell>
          <cell r="F61">
            <v>58796206.127417654</v>
          </cell>
          <cell r="G61">
            <v>0</v>
          </cell>
          <cell r="H61">
            <v>0</v>
          </cell>
          <cell r="I61">
            <v>0</v>
          </cell>
          <cell r="J61">
            <v>0</v>
          </cell>
          <cell r="K61">
            <v>0</v>
          </cell>
        </row>
        <row r="62">
          <cell r="B62">
            <v>8023977.953125</v>
          </cell>
          <cell r="C62">
            <v>8036172.12890625</v>
          </cell>
          <cell r="D62">
            <v>8024224.3046875</v>
          </cell>
          <cell r="E62">
            <v>8036242.4140625</v>
          </cell>
          <cell r="F62">
            <v>8024008.734375</v>
          </cell>
          <cell r="G62">
            <v>0</v>
          </cell>
          <cell r="H62">
            <v>0</v>
          </cell>
          <cell r="I62">
            <v>0</v>
          </cell>
          <cell r="J62">
            <v>0</v>
          </cell>
          <cell r="K62">
            <v>0</v>
          </cell>
        </row>
        <row r="63">
          <cell r="B63">
            <v>1491694</v>
          </cell>
          <cell r="C63">
            <v>1346840</v>
          </cell>
          <cell r="D63">
            <v>1494033</v>
          </cell>
          <cell r="E63">
            <v>1300490</v>
          </cell>
          <cell r="F63">
            <v>1494924</v>
          </cell>
          <cell r="G63">
            <v>-3842992</v>
          </cell>
          <cell r="H63">
            <v>-3385379</v>
          </cell>
          <cell r="I63">
            <v>-2660539</v>
          </cell>
          <cell r="J63">
            <v>-2506430</v>
          </cell>
          <cell r="K63">
            <v>-3107050</v>
          </cell>
        </row>
        <row r="64">
          <cell r="B64">
            <v>31944859</v>
          </cell>
          <cell r="C64">
            <v>31900992</v>
          </cell>
          <cell r="D64">
            <v>31896336</v>
          </cell>
          <cell r="E64">
            <v>31908966</v>
          </cell>
          <cell r="F64">
            <v>31896794</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16155498.181688979</v>
          </cell>
          <cell r="C66">
            <v>15256468.083196025</v>
          </cell>
          <cell r="D66">
            <v>16532478.645873494</v>
          </cell>
          <cell r="E66">
            <v>15067927.271330874</v>
          </cell>
          <cell r="F66">
            <v>16380479.393042658</v>
          </cell>
          <cell r="G66">
            <v>13061608</v>
          </cell>
          <cell r="H66">
            <v>13949909</v>
          </cell>
          <cell r="I66">
            <v>15356951</v>
          </cell>
          <cell r="J66">
            <v>15657118</v>
          </cell>
          <cell r="K66">
            <v>14490194</v>
          </cell>
        </row>
        <row r="67">
          <cell r="B67">
            <v>58616029.134813979</v>
          </cell>
          <cell r="C67">
            <v>57540472.212102279</v>
          </cell>
          <cell r="D67">
            <v>58947071.950560994</v>
          </cell>
          <cell r="E67">
            <v>57313625.685393378</v>
          </cell>
          <cell r="F67">
            <v>58796206.127417654</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38095441.36331363</v>
          </cell>
          <cell r="C69">
            <v>37335282.44588761</v>
          </cell>
          <cell r="D69">
            <v>38097584.597067326</v>
          </cell>
          <cell r="E69">
            <v>37335895.933411337</v>
          </cell>
          <cell r="F69">
            <v>38094840.852102615</v>
          </cell>
          <cell r="G69">
            <v>0</v>
          </cell>
          <cell r="H69">
            <v>0</v>
          </cell>
          <cell r="I69">
            <v>0</v>
          </cell>
          <cell r="J69">
            <v>0</v>
          </cell>
          <cell r="K69">
            <v>0</v>
          </cell>
        </row>
        <row r="70">
          <cell r="B70">
            <v>2895640.2983375266</v>
          </cell>
          <cell r="C70">
            <v>2614454.9375107214</v>
          </cell>
          <cell r="D70">
            <v>2900181.4706013501</v>
          </cell>
          <cell r="E70">
            <v>2524479.6299154311</v>
          </cell>
          <cell r="F70">
            <v>2901910.3923454657</v>
          </cell>
          <cell r="G70">
            <v>-48667</v>
          </cell>
          <cell r="H70">
            <v>-44949</v>
          </cell>
          <cell r="I70">
            <v>-42161</v>
          </cell>
          <cell r="J70">
            <v>-42161</v>
          </cell>
          <cell r="K70">
            <v>-44949</v>
          </cell>
        </row>
        <row r="71">
          <cell r="B71">
            <v>1.0000800811764565</v>
          </cell>
          <cell r="C71">
            <v>1.0000590757143017</v>
          </cell>
          <cell r="D71">
            <v>1.0002173769060436</v>
          </cell>
          <cell r="E71">
            <v>1.0000759917889201</v>
          </cell>
          <cell r="F71">
            <v>0.99956747441427873</v>
          </cell>
          <cell r="G71">
            <v>0</v>
          </cell>
          <cell r="H71">
            <v>0</v>
          </cell>
          <cell r="I71">
            <v>0</v>
          </cell>
          <cell r="J71">
            <v>0</v>
          </cell>
          <cell r="K71">
            <v>0</v>
          </cell>
        </row>
        <row r="72">
          <cell r="B72">
            <v>1.0000071414744083</v>
          </cell>
          <cell r="C72">
            <v>0.99982544655338002</v>
          </cell>
          <cell r="D72">
            <v>0.99999771178702834</v>
          </cell>
          <cell r="E72">
            <v>0.99983634859189097</v>
          </cell>
          <cell r="F72">
            <v>1.0003333515932928</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45000</v>
          </cell>
        </row>
        <row r="80">
          <cell r="B80">
            <v>45000</v>
          </cell>
        </row>
        <row r="81">
          <cell r="B81">
            <v>0</v>
          </cell>
        </row>
        <row r="82">
          <cell r="B82">
            <v>0</v>
          </cell>
        </row>
        <row r="83">
          <cell r="B83">
            <v>0</v>
          </cell>
        </row>
        <row r="84">
          <cell r="B84">
            <v>0</v>
          </cell>
        </row>
        <row r="85">
          <cell r="B85">
            <v>69056</v>
          </cell>
        </row>
        <row r="86">
          <cell r="B86">
            <v>31952</v>
          </cell>
        </row>
        <row r="87">
          <cell r="B87">
            <v>20834</v>
          </cell>
        </row>
        <row r="88">
          <cell r="B88">
            <v>50430</v>
          </cell>
        </row>
        <row r="89">
          <cell r="B89">
            <v>54122</v>
          </cell>
        </row>
        <row r="90">
          <cell r="B90">
            <v>134809</v>
          </cell>
        </row>
        <row r="91">
          <cell r="B91">
            <v>69056</v>
          </cell>
        </row>
        <row r="92">
          <cell r="B92">
            <v>31952</v>
          </cell>
        </row>
        <row r="93">
          <cell r="B93">
            <v>20834</v>
          </cell>
        </row>
        <row r="94">
          <cell r="B94">
            <v>50430</v>
          </cell>
        </row>
        <row r="95">
          <cell r="B95">
            <v>54122</v>
          </cell>
        </row>
        <row r="96">
          <cell r="B96">
            <v>134809</v>
          </cell>
        </row>
        <row r="97">
          <cell r="B97">
            <v>0</v>
          </cell>
        </row>
        <row r="98">
          <cell r="B98">
            <v>0</v>
          </cell>
        </row>
        <row r="99">
          <cell r="B99">
            <v>0</v>
          </cell>
        </row>
        <row r="100">
          <cell r="B100">
            <v>0</v>
          </cell>
        </row>
        <row r="101">
          <cell r="B101">
            <v>0</v>
          </cell>
        </row>
        <row r="102">
          <cell r="B102">
            <v>0</v>
          </cell>
        </row>
        <row r="103">
          <cell r="B103">
            <v>276224000</v>
          </cell>
        </row>
        <row r="104">
          <cell r="B104">
            <v>11502720</v>
          </cell>
        </row>
        <row r="105">
          <cell r="B105">
            <v>7083560</v>
          </cell>
        </row>
        <row r="106">
          <cell r="B106">
            <v>1512900</v>
          </cell>
        </row>
        <row r="107">
          <cell r="B107">
            <v>2543734</v>
          </cell>
        </row>
        <row r="108">
          <cell r="B108">
            <v>5796787</v>
          </cell>
        </row>
        <row r="109">
          <cell r="B109">
            <v>1812.8355567187261</v>
          </cell>
        </row>
        <row r="110">
          <cell r="B110">
            <v>272.46438111726997</v>
          </cell>
        </row>
        <row r="111">
          <cell r="B111">
            <v>127.4961270659324</v>
          </cell>
        </row>
        <row r="112">
          <cell r="B112">
            <v>13.749250802214796</v>
          </cell>
        </row>
        <row r="113">
          <cell r="B113">
            <v>16.211803184701029</v>
          </cell>
        </row>
        <row r="114">
          <cell r="B114">
            <v>20.521269854051933</v>
          </cell>
        </row>
        <row r="115">
          <cell r="B115">
            <v>13999986</v>
          </cell>
        </row>
        <row r="116">
          <cell r="B116">
            <v>600004.80000000005</v>
          </cell>
        </row>
        <row r="117">
          <cell r="B117">
            <v>600000</v>
          </cell>
        </row>
        <row r="118">
          <cell r="B118">
            <v>150000.26999999999</v>
          </cell>
        </row>
        <row r="119">
          <cell r="B119">
            <v>250000.24</v>
          </cell>
        </row>
        <row r="120">
          <cell r="B120">
            <v>1000000</v>
          </cell>
        </row>
        <row r="121">
          <cell r="B121">
            <v>24860160</v>
          </cell>
        </row>
        <row r="122">
          <cell r="B122">
            <v>793687.68</v>
          </cell>
        </row>
        <row r="123">
          <cell r="B123">
            <v>0</v>
          </cell>
        </row>
        <row r="124">
          <cell r="B124">
            <v>173983.5</v>
          </cell>
        </row>
        <row r="125">
          <cell r="B125">
            <v>292529.40999999997</v>
          </cell>
        </row>
        <row r="126">
          <cell r="B126">
            <v>333315.2525</v>
          </cell>
        </row>
        <row r="127">
          <cell r="B127">
            <v>61675</v>
          </cell>
        </row>
        <row r="128">
          <cell r="B128">
            <v>23349</v>
          </cell>
        </row>
        <row r="129">
          <cell r="B129">
            <v>19499</v>
          </cell>
        </row>
        <row r="130">
          <cell r="B130">
            <v>52013</v>
          </cell>
        </row>
        <row r="131">
          <cell r="B131">
            <v>63252</v>
          </cell>
        </row>
        <row r="132">
          <cell r="B132">
            <v>142109</v>
          </cell>
        </row>
        <row r="133">
          <cell r="B133">
            <v>61675</v>
          </cell>
        </row>
        <row r="134">
          <cell r="B134">
            <v>23349</v>
          </cell>
        </row>
        <row r="135">
          <cell r="B135">
            <v>19499</v>
          </cell>
        </row>
        <row r="136">
          <cell r="B136">
            <v>52013</v>
          </cell>
        </row>
        <row r="137">
          <cell r="B137">
            <v>63252</v>
          </cell>
        </row>
        <row r="138">
          <cell r="B138">
            <v>142109</v>
          </cell>
        </row>
        <row r="139">
          <cell r="B139">
            <v>0</v>
          </cell>
        </row>
        <row r="140">
          <cell r="B140">
            <v>0</v>
          </cell>
        </row>
        <row r="141">
          <cell r="B141">
            <v>0</v>
          </cell>
        </row>
        <row r="142">
          <cell r="B142">
            <v>0</v>
          </cell>
        </row>
        <row r="143">
          <cell r="B143">
            <v>0</v>
          </cell>
        </row>
        <row r="144">
          <cell r="B144">
            <v>0</v>
          </cell>
        </row>
        <row r="145">
          <cell r="B145">
            <v>376217500</v>
          </cell>
        </row>
        <row r="146">
          <cell r="B146">
            <v>10507050</v>
          </cell>
        </row>
        <row r="147">
          <cell r="B147">
            <v>8774550</v>
          </cell>
        </row>
        <row r="148">
          <cell r="B148">
            <v>2080520</v>
          </cell>
        </row>
        <row r="149">
          <cell r="B149">
            <v>3478860</v>
          </cell>
        </row>
        <row r="150">
          <cell r="B150">
            <v>7958104</v>
          </cell>
        </row>
        <row r="151">
          <cell r="B151">
            <v>2622.1371259315401</v>
          </cell>
        </row>
        <row r="152">
          <cell r="B152">
            <v>363.96954862106446</v>
          </cell>
        </row>
        <row r="153">
          <cell r="B153">
            <v>184.41403962595447</v>
          </cell>
        </row>
        <row r="154">
          <cell r="B154">
            <v>19.104844773342109</v>
          </cell>
        </row>
        <row r="155">
          <cell r="B155">
            <v>22.526608016328755</v>
          </cell>
        </row>
        <row r="156">
          <cell r="B156">
            <v>28.214693691555386</v>
          </cell>
        </row>
        <row r="157">
          <cell r="B157">
            <v>16999983</v>
          </cell>
        </row>
        <row r="158">
          <cell r="B158">
            <v>800006.4</v>
          </cell>
        </row>
        <row r="159">
          <cell r="B159">
            <v>800000</v>
          </cell>
        </row>
        <row r="160">
          <cell r="B160">
            <v>199999.69</v>
          </cell>
        </row>
        <row r="161">
          <cell r="B161">
            <v>350000.02</v>
          </cell>
        </row>
        <row r="162">
          <cell r="B162">
            <v>1200000</v>
          </cell>
        </row>
        <row r="163">
          <cell r="B163">
            <v>33859575</v>
          </cell>
        </row>
        <row r="164">
          <cell r="B164">
            <v>0</v>
          </cell>
        </row>
        <row r="165">
          <cell r="B165">
            <v>807258.6</v>
          </cell>
        </row>
        <row r="166">
          <cell r="B166">
            <v>239259.8</v>
          </cell>
        </row>
        <row r="167">
          <cell r="B167">
            <v>400068.9</v>
          </cell>
        </row>
        <row r="168">
          <cell r="B168">
            <v>0</v>
          </cell>
        </row>
        <row r="169">
          <cell r="B169">
            <v>3</v>
          </cell>
        </row>
        <row r="170">
          <cell r="B170">
            <v>6</v>
          </cell>
        </row>
        <row r="171">
          <cell r="B171">
            <v>361069</v>
          </cell>
        </row>
        <row r="172">
          <cell r="B172">
            <v>9008234.6499999985</v>
          </cell>
        </row>
        <row r="173">
          <cell r="B173">
            <v>33481012.749999996</v>
          </cell>
        </row>
        <row r="174">
          <cell r="B174">
            <v>361069</v>
          </cell>
        </row>
        <row r="175">
          <cell r="B175">
            <v>9008234.6499999985</v>
          </cell>
        </row>
        <row r="176">
          <cell r="B176">
            <v>33481012.749999996</v>
          </cell>
        </row>
        <row r="177">
          <cell r="B177">
            <v>406556</v>
          </cell>
        </row>
        <row r="178">
          <cell r="B178">
            <v>9979067.109375</v>
          </cell>
        </row>
        <row r="179">
          <cell r="B179">
            <v>37822850</v>
          </cell>
        </row>
        <row r="180">
          <cell r="B180">
            <v>352956</v>
          </cell>
        </row>
        <row r="181">
          <cell r="B181">
            <v>1919562</v>
          </cell>
        </row>
        <row r="182">
          <cell r="B182">
            <v>7489449</v>
          </cell>
        </row>
        <row r="183">
          <cell r="B183">
            <v>352956</v>
          </cell>
        </row>
        <row r="184">
          <cell r="B184">
            <v>1919562</v>
          </cell>
        </row>
        <row r="185">
          <cell r="B185">
            <v>7489449</v>
          </cell>
        </row>
        <row r="186">
          <cell r="B186">
            <v>348544</v>
          </cell>
        </row>
        <row r="187">
          <cell r="B187">
            <v>1910738</v>
          </cell>
        </row>
        <row r="188">
          <cell r="B188">
            <v>7397890</v>
          </cell>
        </row>
        <row r="189">
          <cell r="B189">
            <v>0</v>
          </cell>
        </row>
        <row r="190">
          <cell r="B190">
            <v>0</v>
          </cell>
        </row>
        <row r="191">
          <cell r="B191">
            <v>0</v>
          </cell>
        </row>
        <row r="192">
          <cell r="B192">
            <v>50729</v>
          </cell>
        </row>
        <row r="193">
          <cell r="B193">
            <v>5969600</v>
          </cell>
        </row>
        <row r="194">
          <cell r="B194">
            <v>117.67625412317312</v>
          </cell>
        </row>
        <row r="195">
          <cell r="B195">
            <v>0</v>
          </cell>
        </row>
        <row r="196">
          <cell r="B196">
            <v>0</v>
          </cell>
        </row>
        <row r="197">
          <cell r="B197">
            <v>0</v>
          </cell>
        </row>
        <row r="198">
          <cell r="B198">
            <v>0</v>
          </cell>
        </row>
        <row r="199">
          <cell r="B199">
            <v>0</v>
          </cell>
        </row>
        <row r="200">
          <cell r="B200">
            <v>0</v>
          </cell>
        </row>
        <row r="201">
          <cell r="B201">
            <v>69731</v>
          </cell>
        </row>
        <row r="202">
          <cell r="B202">
            <v>1858871</v>
          </cell>
        </row>
        <row r="203">
          <cell r="B203">
            <v>26.657744874715263</v>
          </cell>
        </row>
        <row r="204">
          <cell r="B204">
            <v>0</v>
          </cell>
        </row>
        <row r="205">
          <cell r="B205">
            <v>0</v>
          </cell>
        </row>
        <row r="206">
          <cell r="B206">
            <v>0</v>
          </cell>
        </row>
        <row r="207">
          <cell r="B207">
            <v>218835</v>
          </cell>
        </row>
        <row r="208">
          <cell r="B208">
            <v>408493</v>
          </cell>
        </row>
        <row r="209">
          <cell r="B209">
            <v>0</v>
          </cell>
        </row>
        <row r="210">
          <cell r="B210">
            <v>0</v>
          </cell>
        </row>
        <row r="211">
          <cell r="B211">
            <v>699102.9</v>
          </cell>
        </row>
        <row r="212">
          <cell r="B212">
            <v>1385958</v>
          </cell>
        </row>
        <row r="213">
          <cell r="B213">
            <v>38095441.36331363</v>
          </cell>
        </row>
        <row r="214">
          <cell r="B214">
            <v>331380</v>
          </cell>
        </row>
        <row r="215">
          <cell r="B215">
            <v>0</v>
          </cell>
        </row>
        <row r="216">
          <cell r="B216">
            <v>38426821.36331363</v>
          </cell>
        </row>
        <row r="217">
          <cell r="B217">
            <v>16333697</v>
          </cell>
        </row>
        <row r="218">
          <cell r="B218">
            <v>1326430.8999999999</v>
          </cell>
        </row>
        <row r="219">
          <cell r="B219">
            <v>4149819</v>
          </cell>
        </row>
        <row r="220">
          <cell r="B220">
            <v>220460</v>
          </cell>
        </row>
        <row r="221">
          <cell r="B221">
            <v>4800000</v>
          </cell>
        </row>
        <row r="222">
          <cell r="B222">
            <v>1169465</v>
          </cell>
        </row>
        <row r="223">
          <cell r="B223">
            <v>160453</v>
          </cell>
        </row>
        <row r="224">
          <cell r="B224">
            <v>0</v>
          </cell>
        </row>
        <row r="225">
          <cell r="B225">
            <v>0</v>
          </cell>
        </row>
        <row r="226">
          <cell r="B226">
            <v>2700000</v>
          </cell>
        </row>
        <row r="227">
          <cell r="B227">
            <v>160000</v>
          </cell>
        </row>
        <row r="228">
          <cell r="B228">
            <v>90000</v>
          </cell>
        </row>
        <row r="229">
          <cell r="B229">
            <v>269427</v>
          </cell>
        </row>
        <row r="230">
          <cell r="B230">
            <v>2659735.1649761056</v>
          </cell>
        </row>
        <row r="231">
          <cell r="B231">
            <v>34039487.064976104</v>
          </cell>
        </row>
        <row r="232">
          <cell r="B232">
            <v>4387334.2983375266</v>
          </cell>
        </row>
        <row r="233">
          <cell r="B233">
            <v>1491694</v>
          </cell>
        </row>
        <row r="234">
          <cell r="B234">
            <v>2895640.2983375266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34310996</v>
          </cell>
        </row>
        <row r="244">
          <cell r="B244">
            <v>2366137</v>
          </cell>
        </row>
        <row r="245">
          <cell r="B245">
            <v>35000</v>
          </cell>
        </row>
        <row r="246">
          <cell r="B246">
            <v>0</v>
          </cell>
        </row>
        <row r="247">
          <cell r="B247">
            <v>6.6</v>
          </cell>
        </row>
        <row r="248">
          <cell r="B248">
            <v>6.6</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13.88542167016921</v>
          </cell>
        </row>
        <row r="261">
          <cell r="B261">
            <v>21.225125091810504</v>
          </cell>
        </row>
        <row r="262">
          <cell r="B262">
            <v>91</v>
          </cell>
        </row>
        <row r="263">
          <cell r="B263">
            <v>92</v>
          </cell>
        </row>
        <row r="264">
          <cell r="B264">
            <v>406556</v>
          </cell>
        </row>
        <row r="265">
          <cell r="B265">
            <v>348544</v>
          </cell>
        </row>
        <row r="266">
          <cell r="B266">
            <v>3</v>
          </cell>
        </row>
        <row r="267">
          <cell r="B267">
            <v>6</v>
          </cell>
        </row>
        <row r="268">
          <cell r="B268">
            <v>975734.4</v>
          </cell>
        </row>
        <row r="269">
          <cell r="B269">
            <v>1045632</v>
          </cell>
        </row>
        <row r="270">
          <cell r="B270">
            <v>2763155.5588253019</v>
          </cell>
        </row>
        <row r="271">
          <cell r="B271">
            <v>0.65619329031121498</v>
          </cell>
        </row>
        <row r="272">
          <cell r="B272">
            <v>0.68830956696094792</v>
          </cell>
        </row>
        <row r="273">
          <cell r="B273">
            <v>0.68728456481210864</v>
          </cell>
        </row>
        <row r="274">
          <cell r="B274">
            <v>0.62754741393758273</v>
          </cell>
        </row>
        <row r="275">
          <cell r="B275">
            <v>0.68718889088156898</v>
          </cell>
        </row>
        <row r="276">
          <cell r="B276">
            <v>0.62748337249647756</v>
          </cell>
        </row>
        <row r="277">
          <cell r="B277">
            <v>4113013.2983375266</v>
          </cell>
        </row>
        <row r="278">
          <cell r="B278">
            <v>1.8620770240351592</v>
          </cell>
        </row>
        <row r="279">
          <cell r="B279">
            <v>0.65060339340898343</v>
          </cell>
        </row>
        <row r="280">
          <cell r="B280">
            <v>0.34939660659101657</v>
          </cell>
        </row>
        <row r="281">
          <cell r="B281">
            <v>0.10032000000000001</v>
          </cell>
        </row>
        <row r="282">
          <cell r="B282">
            <v>0.1279311553605274</v>
          </cell>
        </row>
        <row r="283">
          <cell r="B283">
            <v>31944859</v>
          </cell>
        </row>
        <row r="284">
          <cell r="B284">
            <v>17155498.181688979</v>
          </cell>
        </row>
        <row r="285">
          <cell r="B285">
            <v>1349857.7395122247</v>
          </cell>
        </row>
        <row r="286">
          <cell r="B286">
            <v>3000000</v>
          </cell>
        </row>
        <row r="287">
          <cell r="B287">
            <v>9000000</v>
          </cell>
        </row>
        <row r="288">
          <cell r="B288">
            <v>0</v>
          </cell>
        </row>
        <row r="289">
          <cell r="B289">
            <v>2763155.5588253019</v>
          </cell>
        </row>
        <row r="290">
          <cell r="B290">
            <v>0.10996724398702563</v>
          </cell>
        </row>
        <row r="291">
          <cell r="B291">
            <v>0.33506992897162829</v>
          </cell>
        </row>
      </sheetData>
      <sheetData sheetId="56">
        <row r="3">
          <cell r="B3">
            <v>351847</v>
          </cell>
          <cell r="C3">
            <v>162117</v>
          </cell>
          <cell r="D3">
            <v>108242</v>
          </cell>
          <cell r="E3">
            <v>246288</v>
          </cell>
          <cell r="F3">
            <v>269428</v>
          </cell>
          <cell r="G3">
            <v>684654</v>
          </cell>
          <cell r="H3">
            <v>1822576</v>
          </cell>
        </row>
        <row r="4">
          <cell r="B4">
            <v>351847</v>
          </cell>
          <cell r="C4">
            <v>162117</v>
          </cell>
          <cell r="D4">
            <v>108242</v>
          </cell>
          <cell r="E4">
            <v>246288</v>
          </cell>
          <cell r="F4">
            <v>269428</v>
          </cell>
          <cell r="G4">
            <v>684654</v>
          </cell>
          <cell r="H4">
            <v>1822576</v>
          </cell>
        </row>
        <row r="5">
          <cell r="B5">
            <v>0</v>
          </cell>
          <cell r="C5">
            <v>0</v>
          </cell>
          <cell r="D5">
            <v>108242</v>
          </cell>
          <cell r="E5">
            <v>0</v>
          </cell>
          <cell r="F5">
            <v>0</v>
          </cell>
          <cell r="G5">
            <v>0</v>
          </cell>
        </row>
        <row r="6">
          <cell r="B6">
            <v>351847</v>
          </cell>
          <cell r="C6">
            <v>162117</v>
          </cell>
          <cell r="D6">
            <v>0</v>
          </cell>
          <cell r="E6">
            <v>246288</v>
          </cell>
          <cell r="F6">
            <v>269428</v>
          </cell>
          <cell r="G6">
            <v>684654</v>
          </cell>
        </row>
        <row r="7">
          <cell r="B7">
            <v>0</v>
          </cell>
          <cell r="C7">
            <v>0</v>
          </cell>
          <cell r="D7">
            <v>1714334</v>
          </cell>
          <cell r="E7">
            <v>0</v>
          </cell>
          <cell r="F7">
            <v>0</v>
          </cell>
          <cell r="G7">
            <v>0</v>
          </cell>
        </row>
        <row r="8">
          <cell r="B8">
            <v>306737</v>
          </cell>
          <cell r="C8">
            <v>123636</v>
          </cell>
          <cell r="D8">
            <v>103841</v>
          </cell>
          <cell r="E8">
            <v>248301</v>
          </cell>
          <cell r="F8">
            <v>312481</v>
          </cell>
          <cell r="G8">
            <v>714997</v>
          </cell>
          <cell r="H8">
            <v>1809993</v>
          </cell>
        </row>
        <row r="9">
          <cell r="B9">
            <v>306737</v>
          </cell>
          <cell r="C9">
            <v>123636</v>
          </cell>
          <cell r="D9">
            <v>103841</v>
          </cell>
          <cell r="E9">
            <v>248301</v>
          </cell>
          <cell r="F9">
            <v>312481</v>
          </cell>
          <cell r="G9">
            <v>714997</v>
          </cell>
          <cell r="H9">
            <v>1809993</v>
          </cell>
        </row>
        <row r="10">
          <cell r="B10">
            <v>0</v>
          </cell>
          <cell r="C10">
            <v>0</v>
          </cell>
          <cell r="D10">
            <v>0</v>
          </cell>
          <cell r="E10">
            <v>0</v>
          </cell>
          <cell r="F10">
            <v>0</v>
          </cell>
          <cell r="G10">
            <v>714997</v>
          </cell>
        </row>
        <row r="11">
          <cell r="B11">
            <v>306737</v>
          </cell>
          <cell r="C11">
            <v>123636</v>
          </cell>
          <cell r="D11">
            <v>103841</v>
          </cell>
          <cell r="E11">
            <v>248301</v>
          </cell>
          <cell r="F11">
            <v>312481</v>
          </cell>
          <cell r="G11">
            <v>0</v>
          </cell>
        </row>
        <row r="12">
          <cell r="B12">
            <v>0</v>
          </cell>
          <cell r="C12">
            <v>0</v>
          </cell>
          <cell r="D12">
            <v>0</v>
          </cell>
          <cell r="E12">
            <v>0</v>
          </cell>
          <cell r="F12">
            <v>0</v>
          </cell>
          <cell r="G12">
            <v>1094996</v>
          </cell>
        </row>
        <row r="13">
          <cell r="B13">
            <v>4000</v>
          </cell>
          <cell r="C13">
            <v>360</v>
          </cell>
          <cell r="D13">
            <v>340</v>
          </cell>
          <cell r="E13">
            <v>30</v>
          </cell>
          <cell r="F13">
            <v>47</v>
          </cell>
          <cell r="G13">
            <v>43</v>
          </cell>
        </row>
        <row r="14">
          <cell r="B14">
            <v>4000</v>
          </cell>
          <cell r="C14">
            <v>360</v>
          </cell>
          <cell r="D14">
            <v>340</v>
          </cell>
          <cell r="E14">
            <v>30</v>
          </cell>
          <cell r="F14">
            <v>47</v>
          </cell>
          <cell r="G14">
            <v>43</v>
          </cell>
        </row>
        <row r="15">
          <cell r="B15">
            <v>4000</v>
          </cell>
          <cell r="C15">
            <v>360</v>
          </cell>
          <cell r="D15">
            <v>340</v>
          </cell>
          <cell r="E15">
            <v>30</v>
          </cell>
          <cell r="F15">
            <v>47</v>
          </cell>
          <cell r="G15">
            <v>43</v>
          </cell>
        </row>
        <row r="16">
          <cell r="B16">
            <v>4000</v>
          </cell>
          <cell r="C16">
            <v>360</v>
          </cell>
          <cell r="D16">
            <v>340</v>
          </cell>
          <cell r="E16">
            <v>30</v>
          </cell>
          <cell r="F16">
            <v>47</v>
          </cell>
          <cell r="G16">
            <v>43</v>
          </cell>
        </row>
        <row r="17">
          <cell r="B17">
            <v>4000</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6100</v>
          </cell>
          <cell r="C24">
            <v>450</v>
          </cell>
          <cell r="D24">
            <v>450</v>
          </cell>
          <cell r="E24">
            <v>40</v>
          </cell>
          <cell r="F24">
            <v>55</v>
          </cell>
          <cell r="G24">
            <v>56</v>
          </cell>
        </row>
        <row r="25">
          <cell r="B25">
            <v>6100</v>
          </cell>
          <cell r="C25">
            <v>450</v>
          </cell>
          <cell r="D25">
            <v>450</v>
          </cell>
          <cell r="E25">
            <v>40</v>
          </cell>
          <cell r="F25">
            <v>55</v>
          </cell>
          <cell r="G25">
            <v>56</v>
          </cell>
        </row>
        <row r="26">
          <cell r="B26">
            <v>6100</v>
          </cell>
          <cell r="C26">
            <v>450</v>
          </cell>
          <cell r="D26">
            <v>450</v>
          </cell>
          <cell r="E26">
            <v>40</v>
          </cell>
          <cell r="F26">
            <v>55</v>
          </cell>
          <cell r="G26">
            <v>56</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70000200</v>
          </cell>
          <cell r="C33">
            <v>3000010</v>
          </cell>
          <cell r="D33">
            <v>2999997</v>
          </cell>
          <cell r="E33">
            <v>750001.35</v>
          </cell>
          <cell r="F33">
            <v>1250001.2</v>
          </cell>
          <cell r="G33">
            <v>5000000</v>
          </cell>
          <cell r="H33">
            <v>9164780</v>
          </cell>
        </row>
        <row r="34">
          <cell r="B34">
            <v>85000050</v>
          </cell>
          <cell r="C34">
            <v>3999970</v>
          </cell>
          <cell r="D34">
            <v>3999996</v>
          </cell>
          <cell r="E34">
            <v>999998.45</v>
          </cell>
          <cell r="F34">
            <v>1750000.1</v>
          </cell>
          <cell r="G34">
            <v>6000000</v>
          </cell>
          <cell r="H34">
            <v>11565920</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91</v>
          </cell>
          <cell r="C47">
            <v>12.9</v>
          </cell>
          <cell r="D47">
            <v>6.4</v>
          </cell>
          <cell r="E47">
            <v>0.67</v>
          </cell>
          <cell r="F47">
            <v>0.79</v>
          </cell>
          <cell r="G47">
            <v>1</v>
          </cell>
        </row>
        <row r="48">
          <cell r="B48">
            <v>92</v>
          </cell>
          <cell r="C48">
            <v>12.8</v>
          </cell>
          <cell r="D48">
            <v>6.7</v>
          </cell>
          <cell r="E48">
            <v>0.68</v>
          </cell>
          <cell r="F48">
            <v>0.81</v>
          </cell>
          <cell r="G48">
            <v>1</v>
          </cell>
        </row>
        <row r="49">
          <cell r="B49">
            <v>90</v>
          </cell>
          <cell r="C49">
            <v>13</v>
          </cell>
          <cell r="D49">
            <v>6.6</v>
          </cell>
          <cell r="E49">
            <v>0.67</v>
          </cell>
          <cell r="F49">
            <v>0.79</v>
          </cell>
          <cell r="G49">
            <v>1</v>
          </cell>
        </row>
        <row r="50">
          <cell r="B50">
            <v>90</v>
          </cell>
          <cell r="C50">
            <v>12.9</v>
          </cell>
          <cell r="D50">
            <v>6.6</v>
          </cell>
          <cell r="E50">
            <v>0.68</v>
          </cell>
          <cell r="F50">
            <v>0.81</v>
          </cell>
          <cell r="G50">
            <v>1</v>
          </cell>
        </row>
        <row r="51">
          <cell r="B51">
            <v>7.6000000000000068</v>
          </cell>
          <cell r="C51">
            <v>6.7723076923076997</v>
          </cell>
          <cell r="D51">
            <v>7.6000000000000068</v>
          </cell>
          <cell r="E51">
            <v>9.2059701492537513</v>
          </cell>
          <cell r="F51">
            <v>10.324050632911398</v>
          </cell>
          <cell r="G51">
            <v>7.6</v>
          </cell>
        </row>
        <row r="52">
          <cell r="B52">
            <v>6040707.2908138335</v>
          </cell>
          <cell r="C52">
            <v>4580176.5237190723</v>
          </cell>
          <cell r="D52">
            <v>6383440.3714188412</v>
          </cell>
          <cell r="E52">
            <v>4113495.6483389884</v>
          </cell>
          <cell r="F52">
            <v>6388233.5069311559</v>
          </cell>
          <cell r="G52">
            <v>0</v>
          </cell>
          <cell r="H52">
            <v>0</v>
          </cell>
          <cell r="I52">
            <v>0</v>
          </cell>
          <cell r="J52">
            <v>0</v>
          </cell>
          <cell r="K52">
            <v>0</v>
          </cell>
        </row>
        <row r="53">
          <cell r="B53">
            <v>32127142</v>
          </cell>
          <cell r="C53">
            <v>31874798</v>
          </cell>
          <cell r="D53">
            <v>32128642</v>
          </cell>
          <cell r="E53">
            <v>31875268</v>
          </cell>
          <cell r="F53">
            <v>32126613</v>
          </cell>
          <cell r="G53">
            <v>0</v>
          </cell>
          <cell r="H53">
            <v>0</v>
          </cell>
          <cell r="I53">
            <v>0</v>
          </cell>
          <cell r="J53">
            <v>0</v>
          </cell>
          <cell r="K53">
            <v>0</v>
          </cell>
        </row>
        <row r="54">
          <cell r="B54">
            <v>1360369</v>
          </cell>
          <cell r="C54">
            <v>1467612</v>
          </cell>
          <cell r="D54">
            <v>1335717</v>
          </cell>
          <cell r="E54">
            <v>1378641</v>
          </cell>
          <cell r="F54">
            <v>1452008</v>
          </cell>
          <cell r="G54">
            <v>0</v>
          </cell>
          <cell r="H54">
            <v>0</v>
          </cell>
          <cell r="I54">
            <v>0</v>
          </cell>
          <cell r="J54">
            <v>0</v>
          </cell>
          <cell r="K54">
            <v>0</v>
          </cell>
        </row>
        <row r="55">
          <cell r="B55">
            <v>1478723</v>
          </cell>
          <cell r="C55">
            <v>1827733</v>
          </cell>
          <cell r="D55">
            <v>1484832</v>
          </cell>
          <cell r="E55">
            <v>1773026</v>
          </cell>
          <cell r="F55">
            <v>1203132</v>
          </cell>
          <cell r="G55">
            <v>0</v>
          </cell>
          <cell r="H55">
            <v>0</v>
          </cell>
          <cell r="I55">
            <v>0</v>
          </cell>
          <cell r="J55">
            <v>0</v>
          </cell>
          <cell r="K55">
            <v>0</v>
          </cell>
        </row>
        <row r="56">
          <cell r="B56">
            <v>2839092</v>
          </cell>
          <cell r="C56">
            <v>3295345</v>
          </cell>
          <cell r="D56">
            <v>2820549</v>
          </cell>
          <cell r="E56">
            <v>3151667</v>
          </cell>
          <cell r="F56">
            <v>2655140</v>
          </cell>
          <cell r="G56">
            <v>0</v>
          </cell>
          <cell r="H56">
            <v>0</v>
          </cell>
          <cell r="I56">
            <v>0</v>
          </cell>
          <cell r="J56">
            <v>0</v>
          </cell>
          <cell r="K56">
            <v>0</v>
          </cell>
        </row>
        <row r="57">
          <cell r="B57">
            <v>4186530</v>
          </cell>
          <cell r="C57">
            <v>4213517</v>
          </cell>
          <cell r="D57">
            <v>4196896</v>
          </cell>
          <cell r="E57">
            <v>4226969</v>
          </cell>
          <cell r="F57">
            <v>4208319</v>
          </cell>
          <cell r="G57">
            <v>65302</v>
          </cell>
          <cell r="H57">
            <v>65302</v>
          </cell>
          <cell r="I57">
            <v>65302</v>
          </cell>
          <cell r="J57">
            <v>65302</v>
          </cell>
          <cell r="K57">
            <v>65302</v>
          </cell>
        </row>
        <row r="58">
          <cell r="B58">
            <v>6423585</v>
          </cell>
          <cell r="C58">
            <v>6423585</v>
          </cell>
          <cell r="D58">
            <v>6423585</v>
          </cell>
          <cell r="E58">
            <v>6423585</v>
          </cell>
          <cell r="F58">
            <v>6423585</v>
          </cell>
          <cell r="G58">
            <v>2746236</v>
          </cell>
          <cell r="H58">
            <v>1867440</v>
          </cell>
          <cell r="I58">
            <v>1757590</v>
          </cell>
          <cell r="J58">
            <v>2416685</v>
          </cell>
          <cell r="K58">
            <v>2636384</v>
          </cell>
        </row>
        <row r="59">
          <cell r="B59">
            <v>6883735</v>
          </cell>
          <cell r="C59">
            <v>6883735</v>
          </cell>
          <cell r="D59">
            <v>6883735</v>
          </cell>
          <cell r="E59">
            <v>6883735</v>
          </cell>
          <cell r="F59">
            <v>6883735</v>
          </cell>
          <cell r="G59">
            <v>2196988</v>
          </cell>
          <cell r="H59">
            <v>2636384</v>
          </cell>
          <cell r="I59">
            <v>2416685</v>
          </cell>
          <cell r="J59">
            <v>1757590</v>
          </cell>
          <cell r="K59">
            <v>1867440</v>
          </cell>
        </row>
        <row r="60">
          <cell r="B60">
            <v>13307320</v>
          </cell>
          <cell r="C60">
            <v>13307320</v>
          </cell>
          <cell r="D60">
            <v>13307320</v>
          </cell>
          <cell r="E60">
            <v>13307320</v>
          </cell>
          <cell r="F60">
            <v>13307320</v>
          </cell>
          <cell r="G60">
            <v>4943224</v>
          </cell>
          <cell r="H60">
            <v>4503824</v>
          </cell>
          <cell r="I60">
            <v>4174275</v>
          </cell>
          <cell r="J60">
            <v>4174275</v>
          </cell>
          <cell r="K60">
            <v>4503824</v>
          </cell>
        </row>
        <row r="61">
          <cell r="B61">
            <v>58500791.290813833</v>
          </cell>
          <cell r="C61">
            <v>57271156.523719072</v>
          </cell>
          <cell r="D61">
            <v>58836847.371418841</v>
          </cell>
          <cell r="E61">
            <v>56674719.648338988</v>
          </cell>
          <cell r="F61">
            <v>58685625.506931156</v>
          </cell>
          <cell r="G61">
            <v>0</v>
          </cell>
          <cell r="H61">
            <v>0</v>
          </cell>
          <cell r="I61">
            <v>0</v>
          </cell>
          <cell r="J61">
            <v>0</v>
          </cell>
          <cell r="K61">
            <v>0</v>
          </cell>
        </row>
        <row r="62">
          <cell r="B62">
            <v>8154313.8484848496</v>
          </cell>
          <cell r="C62">
            <v>8160033.8409090918</v>
          </cell>
          <cell r="D62">
            <v>8154290.3409090918</v>
          </cell>
          <cell r="E62">
            <v>7899999.8106060605</v>
          </cell>
          <cell r="F62">
            <v>8155142.8409090918</v>
          </cell>
          <cell r="G62">
            <v>0</v>
          </cell>
          <cell r="H62">
            <v>0</v>
          </cell>
          <cell r="I62">
            <v>0</v>
          </cell>
          <cell r="J62">
            <v>0</v>
          </cell>
          <cell r="K62">
            <v>0</v>
          </cell>
        </row>
        <row r="63">
          <cell r="B63">
            <v>3074231</v>
          </cell>
          <cell r="C63">
            <v>2879759</v>
          </cell>
          <cell r="D63">
            <v>3078993</v>
          </cell>
          <cell r="E63">
            <v>2796080</v>
          </cell>
          <cell r="F63">
            <v>3079394</v>
          </cell>
          <cell r="G63">
            <v>-3867615</v>
          </cell>
          <cell r="H63">
            <v>-3408111</v>
          </cell>
          <cell r="I63">
            <v>-2681853</v>
          </cell>
          <cell r="J63">
            <v>-2527744</v>
          </cell>
          <cell r="K63">
            <v>-3129782</v>
          </cell>
        </row>
        <row r="64">
          <cell r="B64">
            <v>30044764</v>
          </cell>
          <cell r="C64">
            <v>29999230</v>
          </cell>
          <cell r="D64">
            <v>29994397</v>
          </cell>
          <cell r="E64">
            <v>30007507</v>
          </cell>
          <cell r="F64">
            <v>29994872</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16227482.442328982</v>
          </cell>
          <cell r="C66">
            <v>15232133.682809975</v>
          </cell>
          <cell r="D66">
            <v>16609167.030509748</v>
          </cell>
          <cell r="E66">
            <v>14971132.837732922</v>
          </cell>
          <cell r="F66">
            <v>16456216.666022059</v>
          </cell>
          <cell r="G66">
            <v>13013806</v>
          </cell>
          <cell r="H66">
            <v>13905778</v>
          </cell>
          <cell r="I66">
            <v>15315573</v>
          </cell>
          <cell r="J66">
            <v>15615740</v>
          </cell>
          <cell r="K66">
            <v>14446063</v>
          </cell>
        </row>
        <row r="67">
          <cell r="B67">
            <v>58500791.290813833</v>
          </cell>
          <cell r="C67">
            <v>57271156.523719072</v>
          </cell>
          <cell r="D67">
            <v>58836847.371418841</v>
          </cell>
          <cell r="E67">
            <v>56674719.648338988</v>
          </cell>
          <cell r="F67">
            <v>58685625.506931156</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38276828.790627867</v>
          </cell>
          <cell r="C69">
            <v>38068369.178342007</v>
          </cell>
          <cell r="D69">
            <v>38278543.295358501</v>
          </cell>
          <cell r="E69">
            <v>38068917.946827628</v>
          </cell>
          <cell r="F69">
            <v>38276192.488730848</v>
          </cell>
          <cell r="G69">
            <v>0</v>
          </cell>
          <cell r="H69">
            <v>0</v>
          </cell>
          <cell r="I69">
            <v>0</v>
          </cell>
          <cell r="J69">
            <v>0</v>
          </cell>
          <cell r="K69">
            <v>0</v>
          </cell>
        </row>
        <row r="70">
          <cell r="B70">
            <v>3071984.2606400028</v>
          </cell>
          <cell r="C70">
            <v>2975665.5996139497</v>
          </cell>
          <cell r="D70">
            <v>3076688.3846362531</v>
          </cell>
          <cell r="E70">
            <v>2903205.5664020479</v>
          </cell>
          <cell r="F70">
            <v>3075737.2729794011</v>
          </cell>
          <cell r="G70">
            <v>-47802</v>
          </cell>
          <cell r="H70">
            <v>-44131</v>
          </cell>
          <cell r="I70">
            <v>-41378</v>
          </cell>
          <cell r="J70">
            <v>-41378</v>
          </cell>
          <cell r="K70">
            <v>-44131</v>
          </cell>
        </row>
        <row r="71">
          <cell r="B71">
            <v>1.0000636267674463</v>
          </cell>
          <cell r="C71">
            <v>1.0000469373316168</v>
          </cell>
          <cell r="D71">
            <v>1.0001727121211386</v>
          </cell>
          <cell r="E71">
            <v>1.0000603776329893</v>
          </cell>
          <cell r="F71">
            <v>0.99965634614680821</v>
          </cell>
          <cell r="G71">
            <v>0</v>
          </cell>
          <cell r="H71">
            <v>0</v>
          </cell>
          <cell r="I71">
            <v>0</v>
          </cell>
          <cell r="J71">
            <v>0</v>
          </cell>
          <cell r="K71">
            <v>0</v>
          </cell>
        </row>
        <row r="72">
          <cell r="B72">
            <v>1.000005643261346</v>
          </cell>
          <cell r="C72">
            <v>0.99986206619784612</v>
          </cell>
          <cell r="D72">
            <v>0.99999819183223548</v>
          </cell>
          <cell r="E72">
            <v>0.99987068109289501</v>
          </cell>
          <cell r="F72">
            <v>1.0002634176156773</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35000</v>
          </cell>
        </row>
        <row r="80">
          <cell r="B80">
            <v>35000</v>
          </cell>
        </row>
        <row r="81">
          <cell r="B81">
            <v>0</v>
          </cell>
        </row>
        <row r="82">
          <cell r="B82">
            <v>0</v>
          </cell>
        </row>
        <row r="83">
          <cell r="B83">
            <v>0</v>
          </cell>
        </row>
        <row r="84">
          <cell r="B84">
            <v>0</v>
          </cell>
        </row>
        <row r="85">
          <cell r="B85">
            <v>70030</v>
          </cell>
        </row>
        <row r="86">
          <cell r="B86">
            <v>32438</v>
          </cell>
        </row>
        <row r="87">
          <cell r="B87">
            <v>21658</v>
          </cell>
        </row>
        <row r="88">
          <cell r="B88">
            <v>49731</v>
          </cell>
        </row>
        <row r="89">
          <cell r="B89">
            <v>54175</v>
          </cell>
        </row>
        <row r="90">
          <cell r="B90">
            <v>136959</v>
          </cell>
        </row>
        <row r="91">
          <cell r="B91">
            <v>70030</v>
          </cell>
        </row>
        <row r="92">
          <cell r="B92">
            <v>32438</v>
          </cell>
        </row>
        <row r="93">
          <cell r="B93">
            <v>21658</v>
          </cell>
        </row>
        <row r="94">
          <cell r="B94">
            <v>49731</v>
          </cell>
        </row>
        <row r="95">
          <cell r="B95">
            <v>54175</v>
          </cell>
        </row>
        <row r="96">
          <cell r="B96">
            <v>136959</v>
          </cell>
        </row>
        <row r="97">
          <cell r="B97">
            <v>0</v>
          </cell>
        </row>
        <row r="98">
          <cell r="B98">
            <v>0</v>
          </cell>
        </row>
        <row r="99">
          <cell r="B99">
            <v>0</v>
          </cell>
        </row>
        <row r="100">
          <cell r="B100">
            <v>0</v>
          </cell>
        </row>
        <row r="101">
          <cell r="B101">
            <v>0</v>
          </cell>
        </row>
        <row r="102">
          <cell r="B102">
            <v>0</v>
          </cell>
        </row>
        <row r="103">
          <cell r="B103">
            <v>280120000</v>
          </cell>
        </row>
        <row r="104">
          <cell r="B104">
            <v>11677680</v>
          </cell>
        </row>
        <row r="105">
          <cell r="B105">
            <v>7363720</v>
          </cell>
        </row>
        <row r="106">
          <cell r="B106">
            <v>1491930</v>
          </cell>
        </row>
        <row r="107">
          <cell r="B107">
            <v>2546225</v>
          </cell>
        </row>
        <row r="108">
          <cell r="B108">
            <v>5889237</v>
          </cell>
        </row>
        <row r="109">
          <cell r="B109">
            <v>1754.1624416017055</v>
          </cell>
        </row>
        <row r="110">
          <cell r="B110">
            <v>268.97901934246852</v>
          </cell>
        </row>
        <row r="111">
          <cell r="B111">
            <v>128.63857905079172</v>
          </cell>
        </row>
        <row r="112">
          <cell r="B112">
            <v>13.460764843034918</v>
          </cell>
        </row>
        <row r="113">
          <cell r="B113">
            <v>15.871648098503858</v>
          </cell>
        </row>
        <row r="114">
          <cell r="B114">
            <v>20.090693795574502</v>
          </cell>
        </row>
        <row r="115">
          <cell r="B115">
            <v>14000040</v>
          </cell>
        </row>
        <row r="116">
          <cell r="B116">
            <v>600002</v>
          </cell>
        </row>
        <row r="117">
          <cell r="B117">
            <v>599999.4</v>
          </cell>
        </row>
        <row r="118">
          <cell r="B118">
            <v>150000.26999999999</v>
          </cell>
        </row>
        <row r="119">
          <cell r="B119">
            <v>250000.24</v>
          </cell>
        </row>
        <row r="120">
          <cell r="B120">
            <v>1000000</v>
          </cell>
        </row>
        <row r="121">
          <cell r="B121">
            <v>25210800</v>
          </cell>
        </row>
        <row r="122">
          <cell r="B122">
            <v>805759.92</v>
          </cell>
        </row>
        <row r="123">
          <cell r="B123">
            <v>0</v>
          </cell>
        </row>
        <row r="124">
          <cell r="B124">
            <v>171571.95</v>
          </cell>
        </row>
        <row r="125">
          <cell r="B125">
            <v>292815.875</v>
          </cell>
        </row>
        <row r="126">
          <cell r="B126">
            <v>338631.1275</v>
          </cell>
        </row>
        <row r="127">
          <cell r="B127">
            <v>61354</v>
          </cell>
        </row>
        <row r="128">
          <cell r="B128">
            <v>24711</v>
          </cell>
        </row>
        <row r="129">
          <cell r="B129">
            <v>20754</v>
          </cell>
        </row>
        <row r="130">
          <cell r="B130">
            <v>50264</v>
          </cell>
        </row>
        <row r="131">
          <cell r="B131">
            <v>62809</v>
          </cell>
        </row>
        <row r="132">
          <cell r="B132">
            <v>143015</v>
          </cell>
        </row>
        <row r="133">
          <cell r="B133">
            <v>61354</v>
          </cell>
        </row>
        <row r="134">
          <cell r="B134">
            <v>24711</v>
          </cell>
        </row>
        <row r="135">
          <cell r="B135">
            <v>20754</v>
          </cell>
        </row>
        <row r="136">
          <cell r="B136">
            <v>50264</v>
          </cell>
        </row>
        <row r="137">
          <cell r="B137">
            <v>62809</v>
          </cell>
        </row>
        <row r="138">
          <cell r="B138">
            <v>143015</v>
          </cell>
        </row>
        <row r="139">
          <cell r="B139">
            <v>0</v>
          </cell>
        </row>
        <row r="140">
          <cell r="B140">
            <v>0</v>
          </cell>
        </row>
        <row r="141">
          <cell r="B141">
            <v>0</v>
          </cell>
        </row>
        <row r="142">
          <cell r="B142">
            <v>0</v>
          </cell>
        </row>
        <row r="143">
          <cell r="B143">
            <v>0</v>
          </cell>
        </row>
        <row r="144">
          <cell r="B144">
            <v>0</v>
          </cell>
        </row>
        <row r="145">
          <cell r="B145">
            <v>374259400</v>
          </cell>
        </row>
        <row r="146">
          <cell r="B146">
            <v>11119949.999999998</v>
          </cell>
        </row>
        <row r="147">
          <cell r="B147">
            <v>9339300</v>
          </cell>
        </row>
        <row r="148">
          <cell r="B148">
            <v>2010560</v>
          </cell>
        </row>
        <row r="149">
          <cell r="B149">
            <v>3454495</v>
          </cell>
        </row>
        <row r="150">
          <cell r="B150">
            <v>8008840</v>
          </cell>
        </row>
        <row r="151">
          <cell r="B151">
            <v>2590.3268440129727</v>
          </cell>
        </row>
        <row r="152">
          <cell r="B152">
            <v>366.35832191298499</v>
          </cell>
        </row>
        <row r="153">
          <cell r="B153">
            <v>189.95730189428468</v>
          </cell>
        </row>
        <row r="154">
          <cell r="B154">
            <v>19.082544283207689</v>
          </cell>
        </row>
        <row r="155">
          <cell r="B155">
            <v>22.50031340855832</v>
          </cell>
        </row>
        <row r="156">
          <cell r="B156">
            <v>28.181409377921923</v>
          </cell>
        </row>
        <row r="157">
          <cell r="B157">
            <v>17000010</v>
          </cell>
        </row>
        <row r="158">
          <cell r="B158">
            <v>799994</v>
          </cell>
        </row>
        <row r="159">
          <cell r="B159">
            <v>799999.2</v>
          </cell>
        </row>
        <row r="160">
          <cell r="B160">
            <v>199999.69</v>
          </cell>
        </row>
        <row r="161">
          <cell r="B161">
            <v>350000.02</v>
          </cell>
        </row>
        <row r="162">
          <cell r="B162">
            <v>1200000</v>
          </cell>
        </row>
        <row r="163">
          <cell r="B163">
            <v>33683346</v>
          </cell>
        </row>
        <row r="164">
          <cell r="B164">
            <v>0</v>
          </cell>
        </row>
        <row r="165">
          <cell r="B165">
            <v>859215.6</v>
          </cell>
        </row>
        <row r="166">
          <cell r="B166">
            <v>231214.4</v>
          </cell>
        </row>
        <row r="167">
          <cell r="B167">
            <v>397266.92499999999</v>
          </cell>
        </row>
        <row r="168">
          <cell r="B168">
            <v>0</v>
          </cell>
        </row>
        <row r="169">
          <cell r="B169">
            <v>3</v>
          </cell>
        </row>
        <row r="170">
          <cell r="B170">
            <v>6</v>
          </cell>
        </row>
        <row r="171">
          <cell r="B171">
            <v>390067</v>
          </cell>
        </row>
        <row r="172">
          <cell r="B172">
            <v>9825543</v>
          </cell>
        </row>
        <row r="173">
          <cell r="B173">
            <v>36374455.000000007</v>
          </cell>
        </row>
        <row r="174">
          <cell r="B174">
            <v>406556</v>
          </cell>
        </row>
        <row r="175">
          <cell r="B175">
            <v>9825543</v>
          </cell>
        </row>
        <row r="176">
          <cell r="B176">
            <v>37995750.000000007</v>
          </cell>
        </row>
        <row r="177">
          <cell r="B177">
            <v>401474</v>
          </cell>
        </row>
        <row r="178">
          <cell r="B178">
            <v>9578350.2651515137</v>
          </cell>
        </row>
        <row r="179">
          <cell r="B179">
            <v>36557085.499999993</v>
          </cell>
        </row>
        <row r="180">
          <cell r="B180">
            <v>348544</v>
          </cell>
        </row>
        <row r="181">
          <cell r="B181">
            <v>1910738</v>
          </cell>
        </row>
        <row r="182">
          <cell r="B182">
            <v>7397890</v>
          </cell>
        </row>
        <row r="183">
          <cell r="B183">
            <v>348544</v>
          </cell>
        </row>
        <row r="184">
          <cell r="B184">
            <v>1910738</v>
          </cell>
        </row>
        <row r="185">
          <cell r="B185">
            <v>7397890</v>
          </cell>
        </row>
        <row r="186">
          <cell r="B186">
            <v>344187</v>
          </cell>
        </row>
        <row r="187">
          <cell r="B187">
            <v>1902024</v>
          </cell>
        </row>
        <row r="188">
          <cell r="B188">
            <v>7306492</v>
          </cell>
        </row>
        <row r="189">
          <cell r="B189">
            <v>0</v>
          </cell>
        </row>
        <row r="190">
          <cell r="B190">
            <v>0</v>
          </cell>
        </row>
        <row r="191">
          <cell r="B191">
            <v>0</v>
          </cell>
        </row>
        <row r="192">
          <cell r="B192">
            <v>75805</v>
          </cell>
        </row>
        <row r="193">
          <cell r="B193">
            <v>8978435.4000000004</v>
          </cell>
        </row>
        <row r="194">
          <cell r="B194">
            <v>118.44118574501306</v>
          </cell>
        </row>
        <row r="195">
          <cell r="B195">
            <v>0</v>
          </cell>
        </row>
        <row r="196">
          <cell r="B196">
            <v>0</v>
          </cell>
        </row>
        <row r="197">
          <cell r="B197">
            <v>0</v>
          </cell>
        </row>
        <row r="198">
          <cell r="B198">
            <v>0</v>
          </cell>
        </row>
        <row r="199">
          <cell r="B199">
            <v>0</v>
          </cell>
        </row>
        <row r="200">
          <cell r="B200">
            <v>0</v>
          </cell>
        </row>
        <row r="201">
          <cell r="B201">
            <v>55368</v>
          </cell>
        </row>
        <row r="202">
          <cell r="B202">
            <v>1478723</v>
          </cell>
        </row>
        <row r="203">
          <cell r="B203">
            <v>26.707181876606683</v>
          </cell>
        </row>
        <row r="204">
          <cell r="B204">
            <v>0</v>
          </cell>
        </row>
        <row r="205">
          <cell r="B205">
            <v>0</v>
          </cell>
        </row>
        <row r="206">
          <cell r="B206">
            <v>0</v>
          </cell>
        </row>
        <row r="207">
          <cell r="B207">
            <v>220344</v>
          </cell>
        </row>
        <row r="208">
          <cell r="B208">
            <v>411308</v>
          </cell>
        </row>
        <row r="209">
          <cell r="B209">
            <v>0</v>
          </cell>
        </row>
        <row r="210">
          <cell r="B210">
            <v>0</v>
          </cell>
        </row>
        <row r="211">
          <cell r="B211">
            <v>703370.1</v>
          </cell>
        </row>
        <row r="212">
          <cell r="B212">
            <v>1395510</v>
          </cell>
        </row>
        <row r="213">
          <cell r="B213">
            <v>38276828.790627867</v>
          </cell>
        </row>
        <row r="214">
          <cell r="B214">
            <v>207620</v>
          </cell>
        </row>
        <row r="215">
          <cell r="B215">
            <v>0</v>
          </cell>
        </row>
        <row r="216">
          <cell r="B216">
            <v>38484448.790627867</v>
          </cell>
        </row>
        <row r="217">
          <cell r="B217">
            <v>16261157</v>
          </cell>
        </row>
        <row r="218">
          <cell r="B218">
            <v>1335022.1000000001</v>
          </cell>
        </row>
        <row r="219">
          <cell r="B219">
            <v>4146140</v>
          </cell>
        </row>
        <row r="220">
          <cell r="B220">
            <v>231173</v>
          </cell>
        </row>
        <row r="221">
          <cell r="B221">
            <v>4800000</v>
          </cell>
        </row>
        <row r="222">
          <cell r="B222">
            <v>1099905</v>
          </cell>
        </row>
        <row r="223">
          <cell r="B223">
            <v>168447</v>
          </cell>
        </row>
        <row r="224">
          <cell r="B224">
            <v>0</v>
          </cell>
        </row>
        <row r="225">
          <cell r="B225">
            <v>0</v>
          </cell>
        </row>
        <row r="226">
          <cell r="B226">
            <v>2700000</v>
          </cell>
        </row>
        <row r="227">
          <cell r="B227">
            <v>160000</v>
          </cell>
        </row>
        <row r="228">
          <cell r="B228">
            <v>0</v>
          </cell>
        </row>
        <row r="229">
          <cell r="B229">
            <v>268211</v>
          </cell>
        </row>
        <row r="230">
          <cell r="B230">
            <v>2659872.4299878618</v>
          </cell>
        </row>
        <row r="231">
          <cell r="B231">
            <v>33829927.529987864</v>
          </cell>
        </row>
        <row r="232">
          <cell r="B232">
            <v>4654521.2606400028</v>
          </cell>
        </row>
        <row r="233">
          <cell r="B233">
            <v>1582537</v>
          </cell>
        </row>
        <row r="234">
          <cell r="B234">
            <v>3071984.2606400028</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34454964</v>
          </cell>
        </row>
        <row r="244">
          <cell r="B244">
            <v>4410200</v>
          </cell>
        </row>
        <row r="245">
          <cell r="B245">
            <v>55000</v>
          </cell>
        </row>
        <row r="246">
          <cell r="B246">
            <v>0</v>
          </cell>
        </row>
        <row r="247">
          <cell r="B247">
            <v>6.7</v>
          </cell>
        </row>
        <row r="248">
          <cell r="B248">
            <v>6.7</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13.79654061903099</v>
          </cell>
        </row>
        <row r="261">
          <cell r="B261">
            <v>21.228262543326739</v>
          </cell>
        </row>
        <row r="262">
          <cell r="B262">
            <v>90</v>
          </cell>
        </row>
        <row r="263">
          <cell r="B263">
            <v>90</v>
          </cell>
        </row>
        <row r="264">
          <cell r="B264">
            <v>401474</v>
          </cell>
        </row>
        <row r="265">
          <cell r="B265">
            <v>344187</v>
          </cell>
        </row>
        <row r="266">
          <cell r="B266">
            <v>3</v>
          </cell>
        </row>
        <row r="267">
          <cell r="B267">
            <v>6</v>
          </cell>
        </row>
        <row r="268">
          <cell r="B268">
            <v>963537.6</v>
          </cell>
        </row>
        <row r="269">
          <cell r="B269">
            <v>1032561</v>
          </cell>
        </row>
        <row r="270">
          <cell r="B270">
            <v>3056182.6534617781</v>
          </cell>
        </row>
        <row r="271">
          <cell r="B271">
            <v>0.6502966308977427</v>
          </cell>
        </row>
        <row r="272">
          <cell r="B272">
            <v>0.68586265314943551</v>
          </cell>
        </row>
        <row r="273">
          <cell r="B273">
            <v>0.68138949621051059</v>
          </cell>
        </row>
        <row r="274">
          <cell r="B274">
            <v>0.62338992498141488</v>
          </cell>
        </row>
        <row r="275">
          <cell r="B275">
            <v>0.68134222648198295</v>
          </cell>
        </row>
        <row r="276">
          <cell r="B276">
            <v>0.62335828395320092</v>
          </cell>
        </row>
        <row r="277">
          <cell r="B277">
            <v>4353060.2606400028</v>
          </cell>
        </row>
        <row r="278">
          <cell r="B278">
            <v>1.744002009613324</v>
          </cell>
        </row>
        <row r="279">
          <cell r="B279">
            <v>0.6355687800167038</v>
          </cell>
        </row>
        <row r="280">
          <cell r="B280">
            <v>0.36443121998329614</v>
          </cell>
        </row>
        <row r="281">
          <cell r="B281">
            <v>0.10032000000000001</v>
          </cell>
        </row>
        <row r="282">
          <cell r="B282">
            <v>0.12616003014419985</v>
          </cell>
        </row>
        <row r="283">
          <cell r="B283">
            <v>30044764</v>
          </cell>
        </row>
        <row r="284">
          <cell r="B284">
            <v>17227482.442328982</v>
          </cell>
        </row>
        <row r="285">
          <cell r="B285">
            <v>1296877.6071782247</v>
          </cell>
        </row>
        <row r="286">
          <cell r="B286">
            <v>3000000</v>
          </cell>
        </row>
        <row r="287">
          <cell r="B287">
            <v>0</v>
          </cell>
        </row>
        <row r="288">
          <cell r="B288">
            <v>0</v>
          </cell>
        </row>
        <row r="289">
          <cell r="B289">
            <v>3056182.6534617781</v>
          </cell>
        </row>
        <row r="290">
          <cell r="B290">
            <v>0.1097369137098559</v>
          </cell>
        </row>
        <row r="291">
          <cell r="B291">
            <v>0.36833961474207771</v>
          </cell>
        </row>
      </sheetData>
      <sheetData sheetId="57">
        <row r="3">
          <cell r="B3">
            <v>353524</v>
          </cell>
          <cell r="C3">
            <v>160608</v>
          </cell>
          <cell r="D3">
            <v>108967</v>
          </cell>
          <cell r="E3">
            <v>244902</v>
          </cell>
          <cell r="F3">
            <v>267940</v>
          </cell>
          <cell r="G3">
            <v>680807</v>
          </cell>
          <cell r="H3">
            <v>1816748</v>
          </cell>
        </row>
        <row r="4">
          <cell r="B4">
            <v>353524</v>
          </cell>
          <cell r="C4">
            <v>160608</v>
          </cell>
          <cell r="D4">
            <v>108967</v>
          </cell>
          <cell r="E4">
            <v>244902</v>
          </cell>
          <cell r="F4">
            <v>267940</v>
          </cell>
          <cell r="G4">
            <v>680807</v>
          </cell>
          <cell r="H4">
            <v>1816748</v>
          </cell>
        </row>
        <row r="5">
          <cell r="B5">
            <v>0</v>
          </cell>
          <cell r="C5">
            <v>0</v>
          </cell>
          <cell r="D5">
            <v>108967</v>
          </cell>
          <cell r="E5">
            <v>0</v>
          </cell>
          <cell r="F5">
            <v>0</v>
          </cell>
          <cell r="G5">
            <v>0</v>
          </cell>
        </row>
        <row r="6">
          <cell r="B6">
            <v>353524</v>
          </cell>
          <cell r="C6">
            <v>160608</v>
          </cell>
          <cell r="D6">
            <v>0</v>
          </cell>
          <cell r="E6">
            <v>244902</v>
          </cell>
          <cell r="F6">
            <v>267940</v>
          </cell>
          <cell r="G6">
            <v>680807</v>
          </cell>
        </row>
        <row r="7">
          <cell r="B7">
            <v>0</v>
          </cell>
          <cell r="C7">
            <v>0</v>
          </cell>
          <cell r="D7">
            <v>1707781</v>
          </cell>
          <cell r="E7">
            <v>0</v>
          </cell>
          <cell r="F7">
            <v>0</v>
          </cell>
          <cell r="G7">
            <v>0</v>
          </cell>
        </row>
        <row r="8">
          <cell r="B8">
            <v>310914</v>
          </cell>
          <cell r="C8">
            <v>122294</v>
          </cell>
          <cell r="D8">
            <v>105421</v>
          </cell>
          <cell r="E8">
            <v>249143</v>
          </cell>
          <cell r="F8">
            <v>313629</v>
          </cell>
          <cell r="G8">
            <v>717459</v>
          </cell>
          <cell r="H8">
            <v>1818860</v>
          </cell>
        </row>
        <row r="9">
          <cell r="B9">
            <v>310914</v>
          </cell>
          <cell r="C9">
            <v>122294</v>
          </cell>
          <cell r="D9">
            <v>105421</v>
          </cell>
          <cell r="E9">
            <v>249143</v>
          </cell>
          <cell r="F9">
            <v>313629</v>
          </cell>
          <cell r="G9">
            <v>717459</v>
          </cell>
          <cell r="H9">
            <v>1818860</v>
          </cell>
        </row>
        <row r="10">
          <cell r="B10">
            <v>0</v>
          </cell>
          <cell r="C10">
            <v>0</v>
          </cell>
          <cell r="D10">
            <v>0</v>
          </cell>
          <cell r="E10">
            <v>0</v>
          </cell>
          <cell r="F10">
            <v>0</v>
          </cell>
          <cell r="G10">
            <v>717459</v>
          </cell>
        </row>
        <row r="11">
          <cell r="B11">
            <v>310914</v>
          </cell>
          <cell r="C11">
            <v>122294</v>
          </cell>
          <cell r="D11">
            <v>105421</v>
          </cell>
          <cell r="E11">
            <v>249143</v>
          </cell>
          <cell r="F11">
            <v>313629</v>
          </cell>
          <cell r="G11">
            <v>0</v>
          </cell>
        </row>
        <row r="12">
          <cell r="B12">
            <v>0</v>
          </cell>
          <cell r="C12">
            <v>0</v>
          </cell>
          <cell r="D12">
            <v>0</v>
          </cell>
          <cell r="E12">
            <v>0</v>
          </cell>
          <cell r="F12">
            <v>0</v>
          </cell>
          <cell r="G12">
            <v>1101401</v>
          </cell>
        </row>
        <row r="13">
          <cell r="B13">
            <v>4000</v>
          </cell>
          <cell r="C13">
            <v>360</v>
          </cell>
          <cell r="D13">
            <v>340</v>
          </cell>
          <cell r="E13">
            <v>30</v>
          </cell>
          <cell r="F13">
            <v>47</v>
          </cell>
          <cell r="G13">
            <v>43</v>
          </cell>
        </row>
        <row r="14">
          <cell r="B14">
            <v>4000</v>
          </cell>
          <cell r="C14">
            <v>360</v>
          </cell>
          <cell r="D14">
            <v>340</v>
          </cell>
          <cell r="E14">
            <v>30</v>
          </cell>
          <cell r="F14">
            <v>47</v>
          </cell>
          <cell r="G14">
            <v>43</v>
          </cell>
        </row>
        <row r="15">
          <cell r="B15">
            <v>4000</v>
          </cell>
          <cell r="C15">
            <v>360</v>
          </cell>
          <cell r="D15">
            <v>340</v>
          </cell>
          <cell r="E15">
            <v>30</v>
          </cell>
          <cell r="F15">
            <v>47</v>
          </cell>
          <cell r="G15">
            <v>43</v>
          </cell>
        </row>
        <row r="16">
          <cell r="B16">
            <v>4000</v>
          </cell>
          <cell r="C16">
            <v>360</v>
          </cell>
          <cell r="D16">
            <v>340</v>
          </cell>
          <cell r="E16">
            <v>30</v>
          </cell>
          <cell r="F16">
            <v>47</v>
          </cell>
          <cell r="G16">
            <v>43</v>
          </cell>
        </row>
        <row r="17">
          <cell r="B17">
            <v>4000</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6100</v>
          </cell>
          <cell r="C24">
            <v>450</v>
          </cell>
          <cell r="D24">
            <v>450</v>
          </cell>
          <cell r="E24">
            <v>40</v>
          </cell>
          <cell r="F24">
            <v>55</v>
          </cell>
          <cell r="G24">
            <v>56</v>
          </cell>
        </row>
        <row r="25">
          <cell r="B25">
            <v>6100</v>
          </cell>
          <cell r="C25">
            <v>450</v>
          </cell>
          <cell r="D25">
            <v>450</v>
          </cell>
          <cell r="E25">
            <v>40</v>
          </cell>
          <cell r="F25">
            <v>55</v>
          </cell>
          <cell r="G25">
            <v>56</v>
          </cell>
        </row>
        <row r="26">
          <cell r="B26">
            <v>6100</v>
          </cell>
          <cell r="C26">
            <v>450</v>
          </cell>
          <cell r="D26">
            <v>450</v>
          </cell>
          <cell r="E26">
            <v>40</v>
          </cell>
          <cell r="F26">
            <v>55</v>
          </cell>
          <cell r="G26">
            <v>56</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69999930</v>
          </cell>
          <cell r="C33">
            <v>3000010</v>
          </cell>
          <cell r="D33">
            <v>2999992</v>
          </cell>
          <cell r="E33">
            <v>750001.35</v>
          </cell>
          <cell r="F33">
            <v>1250001.2</v>
          </cell>
          <cell r="G33">
            <v>5000000</v>
          </cell>
          <cell r="H33">
            <v>9149445</v>
          </cell>
        </row>
        <row r="34">
          <cell r="B34">
            <v>84999915</v>
          </cell>
          <cell r="C34">
            <v>3999970</v>
          </cell>
          <cell r="D34">
            <v>4000000.5</v>
          </cell>
          <cell r="E34">
            <v>999998.45</v>
          </cell>
          <cell r="F34">
            <v>1750000.1</v>
          </cell>
          <cell r="G34">
            <v>6000000</v>
          </cell>
          <cell r="H34">
            <v>11546495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13</v>
          </cell>
          <cell r="D47">
            <v>6.6</v>
          </cell>
          <cell r="E47">
            <v>0.67</v>
          </cell>
          <cell r="F47">
            <v>0.79</v>
          </cell>
          <cell r="G47">
            <v>1</v>
          </cell>
        </row>
        <row r="48">
          <cell r="B48">
            <v>90</v>
          </cell>
          <cell r="C48">
            <v>12.9</v>
          </cell>
          <cell r="D48">
            <v>6.6</v>
          </cell>
          <cell r="E48">
            <v>0.68</v>
          </cell>
          <cell r="F48">
            <v>0.81</v>
          </cell>
          <cell r="G48">
            <v>1</v>
          </cell>
        </row>
        <row r="49">
          <cell r="B49">
            <v>91</v>
          </cell>
          <cell r="C49">
            <v>13</v>
          </cell>
          <cell r="D49">
            <v>6.7</v>
          </cell>
          <cell r="E49">
            <v>0.67</v>
          </cell>
          <cell r="F49">
            <v>0.79</v>
          </cell>
          <cell r="G49">
            <v>1</v>
          </cell>
        </row>
        <row r="50">
          <cell r="B50">
            <v>91</v>
          </cell>
          <cell r="C50">
            <v>12.9</v>
          </cell>
          <cell r="D50">
            <v>6.7</v>
          </cell>
          <cell r="E50">
            <v>0.67</v>
          </cell>
          <cell r="F50">
            <v>0.8</v>
          </cell>
          <cell r="G50">
            <v>1</v>
          </cell>
        </row>
        <row r="51">
          <cell r="B51">
            <v>7.6000000000000068</v>
          </cell>
          <cell r="C51">
            <v>6.7723076923076997</v>
          </cell>
          <cell r="D51">
            <v>7.6000000000000068</v>
          </cell>
          <cell r="E51">
            <v>7.6000000000000068</v>
          </cell>
          <cell r="F51">
            <v>8.962025316455712</v>
          </cell>
          <cell r="G51">
            <v>7.6</v>
          </cell>
        </row>
        <row r="52">
          <cell r="B52">
            <v>5271653.6659282595</v>
          </cell>
          <cell r="C52">
            <v>3751247.4687046036</v>
          </cell>
          <cell r="D52">
            <v>5624260.254109025</v>
          </cell>
          <cell r="E52">
            <v>3639398.6236275509</v>
          </cell>
          <cell r="F52">
            <v>5297939.8896213397</v>
          </cell>
          <cell r="G52">
            <v>0</v>
          </cell>
          <cell r="H52">
            <v>0</v>
          </cell>
          <cell r="I52">
            <v>0</v>
          </cell>
          <cell r="J52">
            <v>0</v>
          </cell>
          <cell r="K52">
            <v>0</v>
          </cell>
        </row>
        <row r="53">
          <cell r="B53">
            <v>32063955</v>
          </cell>
          <cell r="C53">
            <v>32030803</v>
          </cell>
          <cell r="D53">
            <v>32064196</v>
          </cell>
          <cell r="E53">
            <v>32030880</v>
          </cell>
          <cell r="F53">
            <v>32063867</v>
          </cell>
          <cell r="G53">
            <v>0</v>
          </cell>
          <cell r="H53">
            <v>0</v>
          </cell>
          <cell r="I53">
            <v>0</v>
          </cell>
          <cell r="J53">
            <v>0</v>
          </cell>
          <cell r="K53">
            <v>0</v>
          </cell>
        </row>
        <row r="54">
          <cell r="B54">
            <v>1963222</v>
          </cell>
          <cell r="C54">
            <v>2067293</v>
          </cell>
          <cell r="D54">
            <v>1939437</v>
          </cell>
          <cell r="E54">
            <v>1971237</v>
          </cell>
          <cell r="F54">
            <v>2051677</v>
          </cell>
          <cell r="G54">
            <v>0</v>
          </cell>
          <cell r="H54">
            <v>0</v>
          </cell>
          <cell r="I54">
            <v>0</v>
          </cell>
          <cell r="J54">
            <v>0</v>
          </cell>
          <cell r="K54">
            <v>0</v>
          </cell>
        </row>
        <row r="55">
          <cell r="B55">
            <v>975140</v>
          </cell>
          <cell r="C55">
            <v>1305454</v>
          </cell>
          <cell r="D55">
            <v>974453</v>
          </cell>
          <cell r="E55">
            <v>1234261</v>
          </cell>
          <cell r="F55">
            <v>1006121</v>
          </cell>
          <cell r="G55">
            <v>0</v>
          </cell>
          <cell r="H55">
            <v>0</v>
          </cell>
          <cell r="I55">
            <v>0</v>
          </cell>
          <cell r="J55">
            <v>0</v>
          </cell>
          <cell r="K55">
            <v>0</v>
          </cell>
        </row>
        <row r="56">
          <cell r="B56">
            <v>2938362</v>
          </cell>
          <cell r="C56">
            <v>3372747</v>
          </cell>
          <cell r="D56">
            <v>2913890</v>
          </cell>
          <cell r="E56">
            <v>3205498</v>
          </cell>
          <cell r="F56">
            <v>3057798</v>
          </cell>
          <cell r="G56">
            <v>0</v>
          </cell>
          <cell r="H56">
            <v>0</v>
          </cell>
          <cell r="I56">
            <v>0</v>
          </cell>
          <cell r="J56">
            <v>0</v>
          </cell>
          <cell r="K56">
            <v>0</v>
          </cell>
        </row>
        <row r="57">
          <cell r="B57">
            <v>3977204</v>
          </cell>
          <cell r="C57">
            <v>4002842</v>
          </cell>
          <cell r="D57">
            <v>3987050</v>
          </cell>
          <cell r="E57">
            <v>4015622</v>
          </cell>
          <cell r="F57">
            <v>3997903</v>
          </cell>
          <cell r="G57">
            <v>62036</v>
          </cell>
          <cell r="H57">
            <v>62036</v>
          </cell>
          <cell r="I57">
            <v>62036</v>
          </cell>
          <cell r="J57">
            <v>62036</v>
          </cell>
          <cell r="K57">
            <v>62036</v>
          </cell>
        </row>
        <row r="58">
          <cell r="B58">
            <v>6343290</v>
          </cell>
          <cell r="C58">
            <v>6343290</v>
          </cell>
          <cell r="D58">
            <v>6343290</v>
          </cell>
          <cell r="E58">
            <v>6343290</v>
          </cell>
          <cell r="F58">
            <v>6343290</v>
          </cell>
          <cell r="G58">
            <v>2711908</v>
          </cell>
          <cell r="H58">
            <v>1844097</v>
          </cell>
          <cell r="I58">
            <v>1735620</v>
          </cell>
          <cell r="J58">
            <v>2386476</v>
          </cell>
          <cell r="K58">
            <v>2603429</v>
          </cell>
        </row>
        <row r="59">
          <cell r="B59">
            <v>7497688</v>
          </cell>
          <cell r="C59">
            <v>7497688</v>
          </cell>
          <cell r="D59">
            <v>7497688</v>
          </cell>
          <cell r="E59">
            <v>7497688</v>
          </cell>
          <cell r="F59">
            <v>7497688</v>
          </cell>
          <cell r="G59">
            <v>2169526</v>
          </cell>
          <cell r="H59">
            <v>2603429</v>
          </cell>
          <cell r="I59">
            <v>2386476</v>
          </cell>
          <cell r="J59">
            <v>1735620</v>
          </cell>
          <cell r="K59">
            <v>1844097</v>
          </cell>
        </row>
        <row r="60">
          <cell r="B60">
            <v>13840978</v>
          </cell>
          <cell r="C60">
            <v>13840978</v>
          </cell>
          <cell r="D60">
            <v>13840978</v>
          </cell>
          <cell r="E60">
            <v>13840978</v>
          </cell>
          <cell r="F60">
            <v>13840978</v>
          </cell>
          <cell r="G60">
            <v>4881434</v>
          </cell>
          <cell r="H60">
            <v>4447526</v>
          </cell>
          <cell r="I60">
            <v>4122096</v>
          </cell>
          <cell r="J60">
            <v>4122096</v>
          </cell>
          <cell r="K60">
            <v>4447526</v>
          </cell>
        </row>
        <row r="61">
          <cell r="B61">
            <v>58092152.665928259</v>
          </cell>
          <cell r="C61">
            <v>56998617.468704604</v>
          </cell>
          <cell r="D61">
            <v>58430374.254109025</v>
          </cell>
          <cell r="E61">
            <v>56732376.623627551</v>
          </cell>
          <cell r="F61">
            <v>58258485.88962134</v>
          </cell>
          <cell r="G61">
            <v>0</v>
          </cell>
          <cell r="H61">
            <v>0</v>
          </cell>
          <cell r="I61">
            <v>0</v>
          </cell>
          <cell r="J61">
            <v>0</v>
          </cell>
          <cell r="K61">
            <v>0</v>
          </cell>
        </row>
        <row r="62">
          <cell r="B62">
            <v>8064143.9701492544</v>
          </cell>
          <cell r="C62">
            <v>8064143.9701492544</v>
          </cell>
          <cell r="D62">
            <v>8064143.9701492544</v>
          </cell>
          <cell r="E62">
            <v>8064143.9701492544</v>
          </cell>
          <cell r="F62">
            <v>8064143.9701492544</v>
          </cell>
          <cell r="G62">
            <v>0</v>
          </cell>
          <cell r="H62">
            <v>0</v>
          </cell>
          <cell r="I62">
            <v>0</v>
          </cell>
          <cell r="J62">
            <v>0</v>
          </cell>
          <cell r="K62">
            <v>0</v>
          </cell>
        </row>
        <row r="63">
          <cell r="B63">
            <v>1568781</v>
          </cell>
          <cell r="C63">
            <v>1551467</v>
          </cell>
          <cell r="D63">
            <v>1571779</v>
          </cell>
          <cell r="E63">
            <v>1546765</v>
          </cell>
          <cell r="F63">
            <v>1565172</v>
          </cell>
          <cell r="G63">
            <v>-3891805</v>
          </cell>
          <cell r="H63">
            <v>-3430434</v>
          </cell>
          <cell r="I63">
            <v>-2702775</v>
          </cell>
          <cell r="J63">
            <v>-2548666</v>
          </cell>
          <cell r="K63">
            <v>-3152105</v>
          </cell>
        </row>
        <row r="64">
          <cell r="B64">
            <v>31186465</v>
          </cell>
          <cell r="C64">
            <v>31139201</v>
          </cell>
          <cell r="D64">
            <v>31134184</v>
          </cell>
          <cell r="E64">
            <v>31147792</v>
          </cell>
          <cell r="F64">
            <v>31134677</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16272762.695779003</v>
          </cell>
          <cell r="C66">
            <v>15243805.498555344</v>
          </cell>
          <cell r="D66">
            <v>16660267.283959769</v>
          </cell>
          <cell r="E66">
            <v>14973675.653478291</v>
          </cell>
          <cell r="F66">
            <v>16494492.91947208</v>
          </cell>
          <cell r="G66">
            <v>12966846</v>
          </cell>
          <cell r="H66">
            <v>13862443</v>
          </cell>
          <cell r="I66">
            <v>15274956</v>
          </cell>
          <cell r="J66">
            <v>15575123</v>
          </cell>
          <cell r="K66">
            <v>14402728</v>
          </cell>
        </row>
        <row r="67">
          <cell r="B67">
            <v>58092152.665928259</v>
          </cell>
          <cell r="C67">
            <v>56998617.468704604</v>
          </cell>
          <cell r="D67">
            <v>58430374.254109025</v>
          </cell>
          <cell r="E67">
            <v>56732376.623627551</v>
          </cell>
          <cell r="F67">
            <v>58258485.88962134</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38150284.776183762</v>
          </cell>
          <cell r="C69">
            <v>38144616.677679211</v>
          </cell>
          <cell r="D69">
            <v>38150284.776183762</v>
          </cell>
          <cell r="E69">
            <v>38144616.677679211</v>
          </cell>
          <cell r="F69">
            <v>38150284.776183762</v>
          </cell>
          <cell r="G69">
            <v>0</v>
          </cell>
          <cell r="H69">
            <v>0</v>
          </cell>
          <cell r="I69">
            <v>0</v>
          </cell>
          <cell r="J69">
            <v>0</v>
          </cell>
          <cell r="K69">
            <v>0</v>
          </cell>
        </row>
        <row r="70">
          <cell r="B70">
            <v>3045280.2534500211</v>
          </cell>
          <cell r="C70">
            <v>3011671.8157453686</v>
          </cell>
          <cell r="D70">
            <v>3051100.2534500211</v>
          </cell>
          <cell r="E70">
            <v>3002542.8157453686</v>
          </cell>
          <cell r="F70">
            <v>3038276.2534500211</v>
          </cell>
          <cell r="G70">
            <v>-46960</v>
          </cell>
          <cell r="H70">
            <v>-43335</v>
          </cell>
          <cell r="I70">
            <v>-40617</v>
          </cell>
          <cell r="J70">
            <v>-40617</v>
          </cell>
          <cell r="K70">
            <v>-43335</v>
          </cell>
        </row>
        <row r="71">
          <cell r="B71">
            <v>1</v>
          </cell>
          <cell r="C71">
            <v>1</v>
          </cell>
          <cell r="D71">
            <v>1</v>
          </cell>
          <cell r="E71">
            <v>1</v>
          </cell>
          <cell r="F71">
            <v>1</v>
          </cell>
          <cell r="G71">
            <v>0</v>
          </cell>
          <cell r="H71">
            <v>0</v>
          </cell>
          <cell r="I71">
            <v>0</v>
          </cell>
          <cell r="J71">
            <v>0</v>
          </cell>
          <cell r="K71">
            <v>0</v>
          </cell>
        </row>
        <row r="72">
          <cell r="B72">
            <v>1</v>
          </cell>
          <cell r="C72">
            <v>1</v>
          </cell>
          <cell r="D72">
            <v>1</v>
          </cell>
          <cell r="E72">
            <v>1</v>
          </cell>
          <cell r="F72">
            <v>1</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55000</v>
          </cell>
        </row>
        <row r="80">
          <cell r="B80">
            <v>55000</v>
          </cell>
        </row>
        <row r="81">
          <cell r="B81">
            <v>0</v>
          </cell>
        </row>
        <row r="82">
          <cell r="B82">
            <v>0</v>
          </cell>
        </row>
        <row r="83">
          <cell r="B83">
            <v>0</v>
          </cell>
        </row>
        <row r="84">
          <cell r="B84">
            <v>0</v>
          </cell>
        </row>
        <row r="85">
          <cell r="B85">
            <v>70710</v>
          </cell>
        </row>
        <row r="86">
          <cell r="B86">
            <v>32124</v>
          </cell>
        </row>
        <row r="87">
          <cell r="B87">
            <v>21795</v>
          </cell>
        </row>
        <row r="88">
          <cell r="B88">
            <v>48984</v>
          </cell>
        </row>
        <row r="89">
          <cell r="B89">
            <v>53592</v>
          </cell>
        </row>
        <row r="90">
          <cell r="B90">
            <v>136171</v>
          </cell>
        </row>
        <row r="91">
          <cell r="B91">
            <v>70710</v>
          </cell>
        </row>
        <row r="92">
          <cell r="B92">
            <v>32124</v>
          </cell>
        </row>
        <row r="93">
          <cell r="B93">
            <v>21795</v>
          </cell>
        </row>
        <row r="94">
          <cell r="B94">
            <v>48984</v>
          </cell>
        </row>
        <row r="95">
          <cell r="B95">
            <v>53592</v>
          </cell>
        </row>
        <row r="96">
          <cell r="B96">
            <v>136171</v>
          </cell>
        </row>
        <row r="97">
          <cell r="B97">
            <v>0</v>
          </cell>
        </row>
        <row r="98">
          <cell r="B98">
            <v>0</v>
          </cell>
        </row>
        <row r="99">
          <cell r="B99">
            <v>0</v>
          </cell>
        </row>
        <row r="100">
          <cell r="B100">
            <v>0</v>
          </cell>
        </row>
        <row r="101">
          <cell r="B101">
            <v>0</v>
          </cell>
        </row>
        <row r="102">
          <cell r="B102">
            <v>0</v>
          </cell>
        </row>
        <row r="103">
          <cell r="B103">
            <v>282840000</v>
          </cell>
        </row>
        <row r="104">
          <cell r="B104">
            <v>11564640</v>
          </cell>
        </row>
        <row r="105">
          <cell r="B105">
            <v>7410299.9999999991</v>
          </cell>
        </row>
        <row r="106">
          <cell r="B106">
            <v>1469520</v>
          </cell>
        </row>
        <row r="107">
          <cell r="B107">
            <v>2518824</v>
          </cell>
        </row>
        <row r="108">
          <cell r="B108">
            <v>5855353</v>
          </cell>
        </row>
        <row r="109">
          <cell r="B109">
            <v>1713.034150948338</v>
          </cell>
        </row>
        <row r="110">
          <cell r="B110">
            <v>260.31916442119115</v>
          </cell>
        </row>
        <row r="111">
          <cell r="B111">
            <v>126.12449243246006</v>
          </cell>
        </row>
        <row r="112">
          <cell r="B112">
            <v>13.014449243246005</v>
          </cell>
        </row>
        <row r="113">
          <cell r="B113">
            <v>15.345395376364692</v>
          </cell>
        </row>
        <row r="114">
          <cell r="B114">
            <v>19.424551109322394</v>
          </cell>
        </row>
        <row r="115">
          <cell r="B115">
            <v>13999986</v>
          </cell>
        </row>
        <row r="116">
          <cell r="B116">
            <v>600002</v>
          </cell>
        </row>
        <row r="117">
          <cell r="B117">
            <v>599998.4</v>
          </cell>
        </row>
        <row r="118">
          <cell r="B118">
            <v>150000.26999999999</v>
          </cell>
        </row>
        <row r="119">
          <cell r="B119">
            <v>250000.24</v>
          </cell>
        </row>
        <row r="120">
          <cell r="B120">
            <v>1000000</v>
          </cell>
        </row>
        <row r="121">
          <cell r="B121">
            <v>25455600</v>
          </cell>
        </row>
        <row r="122">
          <cell r="B122">
            <v>797960.16</v>
          </cell>
        </row>
        <row r="123">
          <cell r="B123">
            <v>0</v>
          </cell>
        </row>
        <row r="124">
          <cell r="B124">
            <v>168994.8</v>
          </cell>
        </row>
        <row r="125">
          <cell r="B125">
            <v>289664.76</v>
          </cell>
        </row>
        <row r="126">
          <cell r="B126">
            <v>336682.79749999999</v>
          </cell>
        </row>
        <row r="127">
          <cell r="B127">
            <v>62186</v>
          </cell>
        </row>
        <row r="128">
          <cell r="B128">
            <v>24460</v>
          </cell>
        </row>
        <row r="129">
          <cell r="B129">
            <v>21085</v>
          </cell>
        </row>
        <row r="130">
          <cell r="B130">
            <v>49831</v>
          </cell>
        </row>
        <row r="131">
          <cell r="B131">
            <v>62729</v>
          </cell>
        </row>
        <row r="132">
          <cell r="B132">
            <v>143499</v>
          </cell>
        </row>
        <row r="133">
          <cell r="B133">
            <v>62186</v>
          </cell>
        </row>
        <row r="134">
          <cell r="B134">
            <v>24460</v>
          </cell>
        </row>
        <row r="135">
          <cell r="B135">
            <v>21085</v>
          </cell>
        </row>
        <row r="136">
          <cell r="B136">
            <v>49831</v>
          </cell>
        </row>
        <row r="137">
          <cell r="B137">
            <v>62729</v>
          </cell>
        </row>
        <row r="138">
          <cell r="B138">
            <v>143499</v>
          </cell>
        </row>
        <row r="139">
          <cell r="B139">
            <v>0</v>
          </cell>
        </row>
        <row r="140">
          <cell r="B140">
            <v>0</v>
          </cell>
        </row>
        <row r="141">
          <cell r="B141">
            <v>0</v>
          </cell>
        </row>
        <row r="142">
          <cell r="B142">
            <v>0</v>
          </cell>
        </row>
        <row r="143">
          <cell r="B143">
            <v>0</v>
          </cell>
        </row>
        <row r="144">
          <cell r="B144">
            <v>0</v>
          </cell>
        </row>
        <row r="145">
          <cell r="B145">
            <v>379334600.00000006</v>
          </cell>
        </row>
        <row r="146">
          <cell r="B146">
            <v>11007000</v>
          </cell>
        </row>
        <row r="147">
          <cell r="B147">
            <v>9488250</v>
          </cell>
        </row>
        <row r="148">
          <cell r="B148">
            <v>1993240</v>
          </cell>
        </row>
        <row r="149">
          <cell r="B149">
            <v>3450095</v>
          </cell>
        </row>
        <row r="150">
          <cell r="B150">
            <v>8035944</v>
          </cell>
        </row>
        <row r="151">
          <cell r="B151">
            <v>2619.6889799996848</v>
          </cell>
        </row>
        <row r="152">
          <cell r="B152">
            <v>366.44128285709786</v>
          </cell>
        </row>
        <row r="153">
          <cell r="B153">
            <v>192.87819962635044</v>
          </cell>
        </row>
        <row r="154">
          <cell r="B154">
            <v>19.086819962635044</v>
          </cell>
        </row>
        <row r="155">
          <cell r="B155">
            <v>22.505354881315945</v>
          </cell>
        </row>
        <row r="156">
          <cell r="B156">
            <v>28.187790989007528</v>
          </cell>
        </row>
        <row r="157">
          <cell r="B157">
            <v>16999983</v>
          </cell>
        </row>
        <row r="158">
          <cell r="B158">
            <v>799994</v>
          </cell>
        </row>
        <row r="159">
          <cell r="B159">
            <v>800000.1</v>
          </cell>
        </row>
        <row r="160">
          <cell r="B160">
            <v>199999.69</v>
          </cell>
        </row>
        <row r="161">
          <cell r="B161">
            <v>350000.02</v>
          </cell>
        </row>
        <row r="162">
          <cell r="B162">
            <v>1200000</v>
          </cell>
        </row>
        <row r="163">
          <cell r="B163">
            <v>34140114</v>
          </cell>
        </row>
        <row r="164">
          <cell r="B164">
            <v>0</v>
          </cell>
        </row>
        <row r="165">
          <cell r="B165">
            <v>872919</v>
          </cell>
        </row>
        <row r="166">
          <cell r="B166">
            <v>229222.6</v>
          </cell>
        </row>
        <row r="167">
          <cell r="B167">
            <v>396760.92499999999</v>
          </cell>
        </row>
        <row r="168">
          <cell r="B168">
            <v>0</v>
          </cell>
        </row>
        <row r="169">
          <cell r="B169">
            <v>3</v>
          </cell>
        </row>
        <row r="170">
          <cell r="B170">
            <v>6</v>
          </cell>
        </row>
        <row r="171">
          <cell r="B171">
            <v>401474</v>
          </cell>
        </row>
        <row r="172">
          <cell r="B172">
            <v>9725709.5</v>
          </cell>
        </row>
        <row r="173">
          <cell r="B173">
            <v>36636762.5</v>
          </cell>
        </row>
        <row r="174">
          <cell r="B174">
            <v>401474</v>
          </cell>
        </row>
        <row r="175">
          <cell r="B175">
            <v>9725709.5</v>
          </cell>
        </row>
        <row r="176">
          <cell r="B176">
            <v>36636762.5</v>
          </cell>
        </row>
        <row r="177">
          <cell r="B177">
            <v>396456</v>
          </cell>
        </row>
        <row r="178">
          <cell r="B178">
            <v>9775931.4559701476</v>
          </cell>
        </row>
        <row r="179">
          <cell r="B179">
            <v>36691388.299999997</v>
          </cell>
        </row>
        <row r="180">
          <cell r="B180">
            <v>344187</v>
          </cell>
        </row>
        <row r="181">
          <cell r="B181">
            <v>1902024</v>
          </cell>
        </row>
        <row r="182">
          <cell r="B182">
            <v>7306492</v>
          </cell>
        </row>
        <row r="183">
          <cell r="B183">
            <v>344187</v>
          </cell>
        </row>
        <row r="184">
          <cell r="B184">
            <v>1902024</v>
          </cell>
        </row>
        <row r="185">
          <cell r="B185">
            <v>7306492</v>
          </cell>
        </row>
        <row r="186">
          <cell r="B186">
            <v>374884</v>
          </cell>
        </row>
        <row r="187">
          <cell r="B187">
            <v>1963418</v>
          </cell>
        </row>
        <row r="188">
          <cell r="B188">
            <v>7957734</v>
          </cell>
        </row>
        <row r="189">
          <cell r="B189">
            <v>0</v>
          </cell>
        </row>
        <row r="190">
          <cell r="B190">
            <v>0</v>
          </cell>
        </row>
        <row r="191">
          <cell r="B191">
            <v>0</v>
          </cell>
        </row>
        <row r="192">
          <cell r="B192">
            <v>113903</v>
          </cell>
        </row>
        <row r="193">
          <cell r="B193">
            <v>13153587.4</v>
          </cell>
        </row>
        <row r="194">
          <cell r="B194">
            <v>115.48063386421039</v>
          </cell>
        </row>
        <row r="195">
          <cell r="B195">
            <v>0</v>
          </cell>
        </row>
        <row r="196">
          <cell r="B196">
            <v>0</v>
          </cell>
        </row>
        <row r="197">
          <cell r="B197">
            <v>0</v>
          </cell>
        </row>
        <row r="198">
          <cell r="B198">
            <v>0</v>
          </cell>
        </row>
        <row r="199">
          <cell r="B199">
            <v>0</v>
          </cell>
        </row>
        <row r="200">
          <cell r="B200">
            <v>0</v>
          </cell>
        </row>
        <row r="201">
          <cell r="B201">
            <v>35765</v>
          </cell>
        </row>
        <row r="202">
          <cell r="B202">
            <v>956871</v>
          </cell>
        </row>
        <row r="203">
          <cell r="B203">
            <v>26.75439804524866</v>
          </cell>
        </row>
        <row r="204">
          <cell r="B204">
            <v>614</v>
          </cell>
        </row>
        <row r="205">
          <cell r="B205">
            <v>18269</v>
          </cell>
        </row>
        <row r="206">
          <cell r="B206">
            <v>29.75439804524866</v>
          </cell>
        </row>
        <row r="207">
          <cell r="B207">
            <v>209327</v>
          </cell>
        </row>
        <row r="208">
          <cell r="B208">
            <v>390743</v>
          </cell>
        </row>
        <row r="209">
          <cell r="B209">
            <v>0</v>
          </cell>
        </row>
        <row r="210">
          <cell r="B210">
            <v>0</v>
          </cell>
        </row>
        <row r="211">
          <cell r="B211">
            <v>701827.2</v>
          </cell>
        </row>
        <row r="212">
          <cell r="B212">
            <v>1325735</v>
          </cell>
        </row>
        <row r="213">
          <cell r="B213">
            <v>38150284.776183762</v>
          </cell>
        </row>
        <row r="214">
          <cell r="B214">
            <v>197540</v>
          </cell>
        </row>
        <row r="215">
          <cell r="B215">
            <v>0</v>
          </cell>
        </row>
        <row r="216">
          <cell r="B216">
            <v>38347824.776183762</v>
          </cell>
        </row>
        <row r="217">
          <cell r="B217">
            <v>16047286</v>
          </cell>
        </row>
        <row r="218">
          <cell r="B218">
            <v>1301897.2</v>
          </cell>
        </row>
        <row r="219">
          <cell r="B219">
            <v>4139188</v>
          </cell>
        </row>
        <row r="220">
          <cell r="B220">
            <v>364185</v>
          </cell>
        </row>
        <row r="221">
          <cell r="B221">
            <v>4800000</v>
          </cell>
        </row>
        <row r="222">
          <cell r="B222">
            <v>1141701</v>
          </cell>
        </row>
        <row r="223">
          <cell r="B223">
            <v>166342</v>
          </cell>
        </row>
        <row r="224">
          <cell r="B224">
            <v>0</v>
          </cell>
        </row>
        <row r="225">
          <cell r="B225">
            <v>0</v>
          </cell>
        </row>
        <row r="226">
          <cell r="B226">
            <v>2700000</v>
          </cell>
        </row>
        <row r="227">
          <cell r="B227">
            <v>160000</v>
          </cell>
        </row>
        <row r="228">
          <cell r="B228">
            <v>0</v>
          </cell>
        </row>
        <row r="229">
          <cell r="B229">
            <v>266668</v>
          </cell>
        </row>
        <row r="230">
          <cell r="B230">
            <v>2646496.3227337422</v>
          </cell>
        </row>
        <row r="231">
          <cell r="B231">
            <v>33733763.522733741</v>
          </cell>
        </row>
        <row r="232">
          <cell r="B232">
            <v>4614061.2534500211</v>
          </cell>
        </row>
        <row r="233">
          <cell r="B233">
            <v>1568781</v>
          </cell>
        </row>
        <row r="234">
          <cell r="B234">
            <v>3045280.2534500211</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34545525</v>
          </cell>
        </row>
        <row r="244">
          <cell r="B244">
            <v>3359060</v>
          </cell>
        </row>
        <row r="245">
          <cell r="B245">
            <v>50000</v>
          </cell>
        </row>
        <row r="246">
          <cell r="B246">
            <v>0</v>
          </cell>
        </row>
        <row r="247">
          <cell r="B247">
            <v>6.8</v>
          </cell>
        </row>
        <row r="248">
          <cell r="B248">
            <v>6.8</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13.813201495097308</v>
          </cell>
        </row>
        <row r="261">
          <cell r="B261">
            <v>21.22719027752585</v>
          </cell>
        </row>
        <row r="262">
          <cell r="B262">
            <v>91</v>
          </cell>
        </row>
        <row r="263">
          <cell r="B263">
            <v>91</v>
          </cell>
        </row>
        <row r="264">
          <cell r="B264">
            <v>396456</v>
          </cell>
        </row>
        <row r="265">
          <cell r="B265">
            <v>374884</v>
          </cell>
        </row>
        <row r="266">
          <cell r="B266">
            <v>3</v>
          </cell>
        </row>
        <row r="267">
          <cell r="B267">
            <v>6</v>
          </cell>
        </row>
        <row r="268">
          <cell r="B268">
            <v>951494.4</v>
          </cell>
        </row>
        <row r="269">
          <cell r="B269">
            <v>1124652</v>
          </cell>
        </row>
        <row r="270">
          <cell r="B270">
            <v>3034185.4001055462</v>
          </cell>
        </row>
        <row r="271">
          <cell r="B271">
            <v>0.64354951323782073</v>
          </cell>
        </row>
        <row r="272">
          <cell r="B272">
            <v>0.68167001839749963</v>
          </cell>
        </row>
        <row r="273">
          <cell r="B273">
            <v>0.67442368733449654</v>
          </cell>
        </row>
        <row r="274">
          <cell r="B274">
            <v>0.61762037287041327</v>
          </cell>
        </row>
        <row r="275">
          <cell r="B275">
            <v>0.67440033272554045</v>
          </cell>
        </row>
        <row r="276">
          <cell r="B276">
            <v>0.61760473995133525</v>
          </cell>
        </row>
        <row r="277">
          <cell r="B277">
            <v>4365110.2534500211</v>
          </cell>
        </row>
        <row r="278">
          <cell r="B278">
            <v>1.8055284814178065</v>
          </cell>
        </row>
        <row r="279">
          <cell r="B279">
            <v>0.64356091673158189</v>
          </cell>
        </row>
        <row r="280">
          <cell r="B280">
            <v>0.35643908326841806</v>
          </cell>
        </row>
        <row r="281">
          <cell r="B281">
            <v>0.10032000000000001</v>
          </cell>
        </row>
        <row r="282">
          <cell r="B282">
            <v>0.1270829272212671</v>
          </cell>
        </row>
        <row r="283">
          <cell r="B283">
            <v>31186465</v>
          </cell>
        </row>
        <row r="284">
          <cell r="B284">
            <v>17272762.695779003</v>
          </cell>
        </row>
        <row r="285">
          <cell r="B285">
            <v>1330924.8533444752</v>
          </cell>
        </row>
        <row r="286">
          <cell r="B286">
            <v>3000000</v>
          </cell>
        </row>
        <row r="287">
          <cell r="B287">
            <v>0</v>
          </cell>
        </row>
        <row r="288">
          <cell r="B288">
            <v>0</v>
          </cell>
        </row>
        <row r="289">
          <cell r="B289">
            <v>3034185.4001055462</v>
          </cell>
        </row>
        <row r="290">
          <cell r="B290">
            <v>0.10985935324432783</v>
          </cell>
        </row>
        <row r="291">
          <cell r="B291">
            <v>0.36031199513567486</v>
          </cell>
        </row>
      </sheetData>
      <sheetData sheetId="58">
        <row r="3">
          <cell r="B3">
            <v>354970</v>
          </cell>
          <cell r="C3">
            <v>160050</v>
          </cell>
          <cell r="D3">
            <v>107605</v>
          </cell>
          <cell r="E3">
            <v>242130</v>
          </cell>
          <cell r="F3">
            <v>265530</v>
          </cell>
          <cell r="G3">
            <v>683285</v>
          </cell>
          <cell r="H3">
            <v>1813570</v>
          </cell>
        </row>
        <row r="4">
          <cell r="B4">
            <v>354970</v>
          </cell>
          <cell r="C4">
            <v>160050</v>
          </cell>
          <cell r="D4">
            <v>107605</v>
          </cell>
          <cell r="E4">
            <v>242130</v>
          </cell>
          <cell r="F4">
            <v>265530</v>
          </cell>
          <cell r="G4">
            <v>683285</v>
          </cell>
          <cell r="H4">
            <v>1813570</v>
          </cell>
        </row>
        <row r="5">
          <cell r="B5">
            <v>0</v>
          </cell>
          <cell r="C5">
            <v>0</v>
          </cell>
          <cell r="D5">
            <v>107605</v>
          </cell>
          <cell r="E5">
            <v>0</v>
          </cell>
          <cell r="F5">
            <v>0</v>
          </cell>
          <cell r="G5">
            <v>0</v>
          </cell>
        </row>
        <row r="6">
          <cell r="B6">
            <v>354970</v>
          </cell>
          <cell r="C6">
            <v>160050</v>
          </cell>
          <cell r="D6">
            <v>0</v>
          </cell>
          <cell r="E6">
            <v>242130</v>
          </cell>
          <cell r="F6">
            <v>265530</v>
          </cell>
          <cell r="G6">
            <v>683285</v>
          </cell>
        </row>
        <row r="7">
          <cell r="B7">
            <v>0</v>
          </cell>
          <cell r="C7">
            <v>0</v>
          </cell>
          <cell r="D7">
            <v>1705965</v>
          </cell>
          <cell r="E7">
            <v>0</v>
          </cell>
          <cell r="F7">
            <v>0</v>
          </cell>
          <cell r="G7">
            <v>0</v>
          </cell>
        </row>
        <row r="8">
          <cell r="B8">
            <v>311060</v>
          </cell>
          <cell r="C8">
            <v>119750</v>
          </cell>
          <cell r="D8">
            <v>103595</v>
          </cell>
          <cell r="E8">
            <v>245580</v>
          </cell>
          <cell r="F8">
            <v>309980</v>
          </cell>
          <cell r="G8">
            <v>718220</v>
          </cell>
          <cell r="H8">
            <v>1808185</v>
          </cell>
        </row>
        <row r="9">
          <cell r="B9">
            <v>311060</v>
          </cell>
          <cell r="C9">
            <v>119750</v>
          </cell>
          <cell r="D9">
            <v>103595</v>
          </cell>
          <cell r="E9">
            <v>245580</v>
          </cell>
          <cell r="F9">
            <v>309980</v>
          </cell>
          <cell r="G9">
            <v>718220</v>
          </cell>
          <cell r="H9">
            <v>1808185</v>
          </cell>
        </row>
        <row r="10">
          <cell r="B10">
            <v>0</v>
          </cell>
          <cell r="C10">
            <v>0</v>
          </cell>
          <cell r="D10">
            <v>0</v>
          </cell>
          <cell r="E10">
            <v>0</v>
          </cell>
          <cell r="F10">
            <v>0</v>
          </cell>
          <cell r="G10">
            <v>718220</v>
          </cell>
        </row>
        <row r="11">
          <cell r="B11">
            <v>311060</v>
          </cell>
          <cell r="C11">
            <v>119750</v>
          </cell>
          <cell r="D11">
            <v>103595</v>
          </cell>
          <cell r="E11">
            <v>245580</v>
          </cell>
          <cell r="F11">
            <v>309980</v>
          </cell>
          <cell r="G11">
            <v>0</v>
          </cell>
        </row>
        <row r="12">
          <cell r="B12">
            <v>0</v>
          </cell>
          <cell r="C12">
            <v>0</v>
          </cell>
          <cell r="D12">
            <v>0</v>
          </cell>
          <cell r="E12">
            <v>0</v>
          </cell>
          <cell r="F12">
            <v>0</v>
          </cell>
          <cell r="G12">
            <v>1089965</v>
          </cell>
        </row>
        <row r="13">
          <cell r="B13">
            <v>4000</v>
          </cell>
          <cell r="C13">
            <v>360</v>
          </cell>
          <cell r="D13">
            <v>340</v>
          </cell>
          <cell r="E13">
            <v>30</v>
          </cell>
          <cell r="F13">
            <v>47</v>
          </cell>
          <cell r="G13">
            <v>43</v>
          </cell>
        </row>
        <row r="14">
          <cell r="B14">
            <v>4000</v>
          </cell>
          <cell r="C14">
            <v>360</v>
          </cell>
          <cell r="D14">
            <v>340</v>
          </cell>
          <cell r="E14">
            <v>30</v>
          </cell>
          <cell r="F14">
            <v>47</v>
          </cell>
          <cell r="G14">
            <v>43</v>
          </cell>
        </row>
        <row r="15">
          <cell r="B15">
            <v>4000</v>
          </cell>
          <cell r="C15">
            <v>360</v>
          </cell>
          <cell r="D15">
            <v>340</v>
          </cell>
          <cell r="E15">
            <v>30</v>
          </cell>
          <cell r="F15">
            <v>47</v>
          </cell>
          <cell r="G15">
            <v>43</v>
          </cell>
        </row>
        <row r="16">
          <cell r="B16">
            <v>4000</v>
          </cell>
          <cell r="C16">
            <v>360</v>
          </cell>
          <cell r="D16">
            <v>340</v>
          </cell>
          <cell r="E16">
            <v>30</v>
          </cell>
          <cell r="F16">
            <v>47</v>
          </cell>
          <cell r="G16">
            <v>43</v>
          </cell>
        </row>
        <row r="17">
          <cell r="B17">
            <v>4000</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6100</v>
          </cell>
          <cell r="C24">
            <v>450</v>
          </cell>
          <cell r="D24">
            <v>450</v>
          </cell>
          <cell r="E24">
            <v>40</v>
          </cell>
          <cell r="F24">
            <v>55</v>
          </cell>
          <cell r="G24">
            <v>56</v>
          </cell>
        </row>
        <row r="25">
          <cell r="B25">
            <v>6100</v>
          </cell>
          <cell r="C25">
            <v>450</v>
          </cell>
          <cell r="D25">
            <v>450</v>
          </cell>
          <cell r="E25">
            <v>40</v>
          </cell>
          <cell r="F25">
            <v>55</v>
          </cell>
          <cell r="G25">
            <v>56</v>
          </cell>
        </row>
        <row r="26">
          <cell r="B26">
            <v>6100</v>
          </cell>
          <cell r="C26">
            <v>450</v>
          </cell>
          <cell r="D26">
            <v>450</v>
          </cell>
          <cell r="E26">
            <v>40</v>
          </cell>
          <cell r="F26">
            <v>55</v>
          </cell>
          <cell r="G26">
            <v>56</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69999930</v>
          </cell>
          <cell r="C33">
            <v>3000024</v>
          </cell>
          <cell r="D33">
            <v>2999997</v>
          </cell>
          <cell r="E33">
            <v>750000.9</v>
          </cell>
          <cell r="F33">
            <v>1250000.7</v>
          </cell>
          <cell r="G33">
            <v>5000000</v>
          </cell>
          <cell r="H33">
            <v>9195265</v>
          </cell>
        </row>
        <row r="34">
          <cell r="B34">
            <v>84999915</v>
          </cell>
          <cell r="C34">
            <v>4000032</v>
          </cell>
          <cell r="D34">
            <v>3999996</v>
          </cell>
          <cell r="E34">
            <v>999999</v>
          </cell>
          <cell r="F34">
            <v>1750000.2</v>
          </cell>
          <cell r="G34">
            <v>6000000</v>
          </cell>
          <cell r="H34">
            <v>11608945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91</v>
          </cell>
          <cell r="C47">
            <v>13</v>
          </cell>
          <cell r="D47">
            <v>6.7</v>
          </cell>
          <cell r="E47">
            <v>0.67</v>
          </cell>
          <cell r="F47">
            <v>0.79</v>
          </cell>
          <cell r="G47">
            <v>1</v>
          </cell>
        </row>
        <row r="48">
          <cell r="B48">
            <v>91</v>
          </cell>
          <cell r="C48">
            <v>12.9</v>
          </cell>
          <cell r="D48">
            <v>6.7</v>
          </cell>
          <cell r="E48">
            <v>0.67</v>
          </cell>
          <cell r="F48">
            <v>0.8</v>
          </cell>
          <cell r="G48">
            <v>1</v>
          </cell>
        </row>
        <row r="49">
          <cell r="B49">
            <v>91</v>
          </cell>
          <cell r="C49">
            <v>12.9</v>
          </cell>
          <cell r="D49">
            <v>6.6</v>
          </cell>
          <cell r="E49">
            <v>0.66</v>
          </cell>
          <cell r="F49">
            <v>0.78</v>
          </cell>
          <cell r="G49">
            <v>1</v>
          </cell>
        </row>
        <row r="50">
          <cell r="B50">
            <v>91</v>
          </cell>
          <cell r="C50">
            <v>13</v>
          </cell>
          <cell r="D50">
            <v>6.9</v>
          </cell>
          <cell r="E50">
            <v>0.68</v>
          </cell>
          <cell r="F50">
            <v>0.81</v>
          </cell>
          <cell r="G50">
            <v>1</v>
          </cell>
        </row>
        <row r="51">
          <cell r="B51">
            <v>7.6000000000000068</v>
          </cell>
          <cell r="C51">
            <v>8.4341085271318015</v>
          </cell>
          <cell r="D51">
            <v>12.490909090909108</v>
          </cell>
          <cell r="E51">
            <v>10.860606060606059</v>
          </cell>
          <cell r="F51">
            <v>11.738461538461564</v>
          </cell>
          <cell r="G51">
            <v>7.6</v>
          </cell>
        </row>
        <row r="52">
          <cell r="B52">
            <v>3480714.4275997579</v>
          </cell>
          <cell r="C52">
            <v>3213573.4387094304</v>
          </cell>
          <cell r="D52">
            <v>3477170.8718411326</v>
          </cell>
          <cell r="E52">
            <v>3273388.4496929869</v>
          </cell>
          <cell r="F52">
            <v>3390366.6020504087</v>
          </cell>
          <cell r="G52">
            <v>0</v>
          </cell>
          <cell r="H52">
            <v>0</v>
          </cell>
          <cell r="I52">
            <v>0</v>
          </cell>
          <cell r="J52">
            <v>0</v>
          </cell>
          <cell r="K52">
            <v>0</v>
          </cell>
        </row>
        <row r="53">
          <cell r="B53">
            <v>32088508</v>
          </cell>
          <cell r="C53">
            <v>32087714</v>
          </cell>
          <cell r="D53">
            <v>32088508</v>
          </cell>
          <cell r="E53">
            <v>32087714</v>
          </cell>
          <cell r="F53">
            <v>32088508</v>
          </cell>
          <cell r="G53">
            <v>0</v>
          </cell>
          <cell r="H53">
            <v>0</v>
          </cell>
          <cell r="I53">
            <v>0</v>
          </cell>
          <cell r="J53">
            <v>0</v>
          </cell>
          <cell r="K53">
            <v>0</v>
          </cell>
        </row>
        <row r="54">
          <cell r="B54">
            <v>2601217</v>
          </cell>
          <cell r="C54">
            <v>2609902</v>
          </cell>
          <cell r="D54">
            <v>2596979</v>
          </cell>
          <cell r="E54">
            <v>2601873</v>
          </cell>
          <cell r="F54">
            <v>2608624</v>
          </cell>
          <cell r="G54">
            <v>0</v>
          </cell>
          <cell r="H54">
            <v>0</v>
          </cell>
          <cell r="I54">
            <v>0</v>
          </cell>
          <cell r="J54">
            <v>0</v>
          </cell>
          <cell r="K54">
            <v>0</v>
          </cell>
        </row>
        <row r="55">
          <cell r="B55">
            <v>1313332</v>
          </cell>
          <cell r="C55">
            <v>1322103</v>
          </cell>
          <cell r="D55">
            <v>1313332</v>
          </cell>
          <cell r="E55">
            <v>1320306</v>
          </cell>
          <cell r="F55">
            <v>1313332</v>
          </cell>
          <cell r="G55">
            <v>0</v>
          </cell>
          <cell r="H55">
            <v>0</v>
          </cell>
          <cell r="I55">
            <v>0</v>
          </cell>
          <cell r="J55">
            <v>0</v>
          </cell>
          <cell r="K55">
            <v>0</v>
          </cell>
        </row>
        <row r="56">
          <cell r="B56">
            <v>3914549</v>
          </cell>
          <cell r="C56">
            <v>3932005</v>
          </cell>
          <cell r="D56">
            <v>3910311</v>
          </cell>
          <cell r="E56">
            <v>3922179</v>
          </cell>
          <cell r="F56">
            <v>3921956</v>
          </cell>
          <cell r="G56">
            <v>0</v>
          </cell>
          <cell r="H56">
            <v>0</v>
          </cell>
          <cell r="I56">
            <v>0</v>
          </cell>
          <cell r="J56">
            <v>0</v>
          </cell>
          <cell r="K56">
            <v>0</v>
          </cell>
        </row>
        <row r="57">
          <cell r="B57">
            <v>3778345</v>
          </cell>
          <cell r="C57">
            <v>3802701</v>
          </cell>
          <cell r="D57">
            <v>3787698</v>
          </cell>
          <cell r="E57">
            <v>3814842</v>
          </cell>
          <cell r="F57">
            <v>3798007</v>
          </cell>
          <cell r="G57">
            <v>58935</v>
          </cell>
          <cell r="H57">
            <v>58935</v>
          </cell>
          <cell r="I57">
            <v>58935</v>
          </cell>
          <cell r="J57">
            <v>58935</v>
          </cell>
          <cell r="K57">
            <v>58935</v>
          </cell>
        </row>
        <row r="58">
          <cell r="B58">
            <v>6263999</v>
          </cell>
          <cell r="C58">
            <v>6263999</v>
          </cell>
          <cell r="D58">
            <v>6263999</v>
          </cell>
          <cell r="E58">
            <v>6263999</v>
          </cell>
          <cell r="F58">
            <v>6263999</v>
          </cell>
          <cell r="G58">
            <v>2678009</v>
          </cell>
          <cell r="H58">
            <v>1821046</v>
          </cell>
          <cell r="I58">
            <v>1713925</v>
          </cell>
          <cell r="J58">
            <v>2356645</v>
          </cell>
          <cell r="K58">
            <v>2570886</v>
          </cell>
        </row>
        <row r="59">
          <cell r="B59">
            <v>7403967</v>
          </cell>
          <cell r="C59">
            <v>7403967</v>
          </cell>
          <cell r="D59">
            <v>7403967</v>
          </cell>
          <cell r="E59">
            <v>7403967</v>
          </cell>
          <cell r="F59">
            <v>7403967</v>
          </cell>
          <cell r="G59">
            <v>2142407</v>
          </cell>
          <cell r="H59">
            <v>2570886</v>
          </cell>
          <cell r="I59">
            <v>2356645</v>
          </cell>
          <cell r="J59">
            <v>1713925</v>
          </cell>
          <cell r="K59">
            <v>1821046</v>
          </cell>
        </row>
        <row r="60">
          <cell r="B60">
            <v>13667966</v>
          </cell>
          <cell r="C60">
            <v>13667966</v>
          </cell>
          <cell r="D60">
            <v>13667966</v>
          </cell>
          <cell r="E60">
            <v>13667966</v>
          </cell>
          <cell r="F60">
            <v>13667966</v>
          </cell>
          <cell r="G60">
            <v>4820416</v>
          </cell>
          <cell r="H60">
            <v>4391932</v>
          </cell>
          <cell r="I60">
            <v>4070570</v>
          </cell>
          <cell r="J60">
            <v>4070570</v>
          </cell>
          <cell r="K60">
            <v>4391932</v>
          </cell>
        </row>
        <row r="61">
          <cell r="B61">
            <v>56930082.427599758</v>
          </cell>
          <cell r="C61">
            <v>56703959.43870943</v>
          </cell>
          <cell r="D61">
            <v>56931653.871841133</v>
          </cell>
          <cell r="E61">
            <v>56766089.449692987</v>
          </cell>
          <cell r="F61">
            <v>56866803.602050409</v>
          </cell>
          <cell r="G61">
            <v>0</v>
          </cell>
          <cell r="H61">
            <v>0</v>
          </cell>
          <cell r="I61">
            <v>0</v>
          </cell>
          <cell r="J61">
            <v>0</v>
          </cell>
          <cell r="K61">
            <v>0</v>
          </cell>
        </row>
        <row r="62">
          <cell r="B62">
            <v>8473675.7840909101</v>
          </cell>
          <cell r="C62">
            <v>8299899.9924242422</v>
          </cell>
          <cell r="D62">
            <v>8480173.6401515156</v>
          </cell>
          <cell r="E62">
            <v>8367099.8484848486</v>
          </cell>
          <cell r="F62">
            <v>8437825.7348484844</v>
          </cell>
          <cell r="G62">
            <v>0</v>
          </cell>
          <cell r="H62">
            <v>0</v>
          </cell>
          <cell r="I62">
            <v>0</v>
          </cell>
          <cell r="J62">
            <v>0</v>
          </cell>
          <cell r="K62">
            <v>0</v>
          </cell>
        </row>
        <row r="63">
          <cell r="B63">
            <v>3176713</v>
          </cell>
          <cell r="C63">
            <v>3132568</v>
          </cell>
          <cell r="D63">
            <v>3182070</v>
          </cell>
          <cell r="E63">
            <v>3135082</v>
          </cell>
          <cell r="F63">
            <v>3158248</v>
          </cell>
          <cell r="G63">
            <v>-3915573</v>
          </cell>
          <cell r="H63">
            <v>-3452358</v>
          </cell>
          <cell r="I63">
            <v>-2723316</v>
          </cell>
          <cell r="J63">
            <v>-2569207</v>
          </cell>
          <cell r="K63">
            <v>-3174029</v>
          </cell>
        </row>
        <row r="64">
          <cell r="B64">
            <v>29205651</v>
          </cell>
          <cell r="C64">
            <v>29208491</v>
          </cell>
          <cell r="D64">
            <v>29203283</v>
          </cell>
          <cell r="E64">
            <v>29207028</v>
          </cell>
          <cell r="F64">
            <v>29203795</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15074042.643508852</v>
          </cell>
          <cell r="C66">
            <v>15063000.446285192</v>
          </cell>
          <cell r="D66">
            <v>15066127.231689617</v>
          </cell>
          <cell r="E66">
            <v>15056879.601208139</v>
          </cell>
          <cell r="F66">
            <v>15066934.867201928</v>
          </cell>
          <cell r="G66">
            <v>12920704</v>
          </cell>
          <cell r="H66">
            <v>13819881</v>
          </cell>
          <cell r="I66">
            <v>15235079</v>
          </cell>
          <cell r="J66">
            <v>15535246</v>
          </cell>
          <cell r="K66">
            <v>14360166</v>
          </cell>
        </row>
        <row r="67">
          <cell r="B67">
            <v>56930082.427599758</v>
          </cell>
          <cell r="C67">
            <v>56703959.43870943</v>
          </cell>
          <cell r="D67">
            <v>56931653.871841133</v>
          </cell>
          <cell r="E67">
            <v>56766089.449692987</v>
          </cell>
          <cell r="F67">
            <v>56866803.602050409</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38210668.272696294</v>
          </cell>
          <cell r="C69">
            <v>38210668.272696294</v>
          </cell>
          <cell r="D69">
            <v>38210668.272696294</v>
          </cell>
          <cell r="E69">
            <v>38210668.272696294</v>
          </cell>
          <cell r="F69">
            <v>38210668.272696294</v>
          </cell>
          <cell r="G69">
            <v>0</v>
          </cell>
          <cell r="H69">
            <v>0</v>
          </cell>
          <cell r="I69">
            <v>0</v>
          </cell>
          <cell r="J69">
            <v>0</v>
          </cell>
          <cell r="K69">
            <v>0</v>
          </cell>
        </row>
        <row r="70">
          <cell r="B70">
            <v>3121279.9477298483</v>
          </cell>
          <cell r="C70">
            <v>3069194.9477298483</v>
          </cell>
          <cell r="D70">
            <v>3125859.9477298483</v>
          </cell>
          <cell r="E70">
            <v>3083203.9477298483</v>
          </cell>
          <cell r="F70">
            <v>3092441.9477298483</v>
          </cell>
          <cell r="G70">
            <v>-46142</v>
          </cell>
          <cell r="H70">
            <v>-42562</v>
          </cell>
          <cell r="I70">
            <v>-39877</v>
          </cell>
          <cell r="J70">
            <v>-39877</v>
          </cell>
          <cell r="K70">
            <v>-42562</v>
          </cell>
        </row>
        <row r="71">
          <cell r="B71">
            <v>1</v>
          </cell>
          <cell r="C71">
            <v>1</v>
          </cell>
          <cell r="D71">
            <v>1</v>
          </cell>
          <cell r="E71">
            <v>1</v>
          </cell>
          <cell r="F71">
            <v>1</v>
          </cell>
          <cell r="G71">
            <v>0</v>
          </cell>
          <cell r="H71">
            <v>0</v>
          </cell>
          <cell r="I71">
            <v>0</v>
          </cell>
          <cell r="J71">
            <v>0</v>
          </cell>
          <cell r="K71">
            <v>0</v>
          </cell>
        </row>
        <row r="72">
          <cell r="B72">
            <v>1</v>
          </cell>
          <cell r="C72">
            <v>1</v>
          </cell>
          <cell r="D72">
            <v>1</v>
          </cell>
          <cell r="E72">
            <v>1</v>
          </cell>
          <cell r="F72">
            <v>1</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50000</v>
          </cell>
        </row>
        <row r="80">
          <cell r="B80">
            <v>50000</v>
          </cell>
        </row>
        <row r="81">
          <cell r="B81">
            <v>0</v>
          </cell>
        </row>
        <row r="82">
          <cell r="B82">
            <v>0</v>
          </cell>
        </row>
        <row r="83">
          <cell r="B83">
            <v>0</v>
          </cell>
        </row>
        <row r="84">
          <cell r="B84">
            <v>0</v>
          </cell>
        </row>
        <row r="85">
          <cell r="B85">
            <v>70994</v>
          </cell>
        </row>
        <row r="86">
          <cell r="B86">
            <v>32010</v>
          </cell>
        </row>
        <row r="87">
          <cell r="B87">
            <v>21521</v>
          </cell>
        </row>
        <row r="88">
          <cell r="B88">
            <v>48426</v>
          </cell>
        </row>
        <row r="89">
          <cell r="B89">
            <v>53106</v>
          </cell>
        </row>
        <row r="90">
          <cell r="B90">
            <v>136657</v>
          </cell>
        </row>
        <row r="91">
          <cell r="B91">
            <v>70994</v>
          </cell>
        </row>
        <row r="92">
          <cell r="B92">
            <v>32010</v>
          </cell>
        </row>
        <row r="93">
          <cell r="B93">
            <v>21521</v>
          </cell>
        </row>
        <row r="94">
          <cell r="B94">
            <v>48426</v>
          </cell>
        </row>
        <row r="95">
          <cell r="B95">
            <v>53106</v>
          </cell>
        </row>
        <row r="96">
          <cell r="B96">
            <v>136657</v>
          </cell>
        </row>
        <row r="97">
          <cell r="B97">
            <v>0</v>
          </cell>
        </row>
        <row r="98">
          <cell r="B98">
            <v>0</v>
          </cell>
        </row>
        <row r="99">
          <cell r="B99">
            <v>0</v>
          </cell>
        </row>
        <row r="100">
          <cell r="B100">
            <v>0</v>
          </cell>
        </row>
        <row r="101">
          <cell r="B101">
            <v>0</v>
          </cell>
        </row>
        <row r="102">
          <cell r="B102">
            <v>0</v>
          </cell>
        </row>
        <row r="103">
          <cell r="B103">
            <v>283976000</v>
          </cell>
        </row>
        <row r="104">
          <cell r="B104">
            <v>11523600</v>
          </cell>
        </row>
        <row r="105">
          <cell r="B105">
            <v>7317139.9999999991</v>
          </cell>
        </row>
        <row r="106">
          <cell r="B106">
            <v>1452780</v>
          </cell>
        </row>
        <row r="107">
          <cell r="B107">
            <v>2495982</v>
          </cell>
        </row>
        <row r="108">
          <cell r="B108">
            <v>5876251</v>
          </cell>
        </row>
        <row r="109">
          <cell r="B109">
            <v>1730.2727494171099</v>
          </cell>
        </row>
        <row r="110">
          <cell r="B110">
            <v>260.76042271956834</v>
          </cell>
        </row>
        <row r="111">
          <cell r="B111">
            <v>125.49230929838379</v>
          </cell>
        </row>
        <row r="112">
          <cell r="B112">
            <v>12.945230929838379</v>
          </cell>
        </row>
        <row r="113">
          <cell r="B113">
            <v>15.298909280718084</v>
          </cell>
        </row>
        <row r="114">
          <cell r="B114">
            <v>19.613986257330875</v>
          </cell>
        </row>
        <row r="115">
          <cell r="B115">
            <v>13999986</v>
          </cell>
        </row>
        <row r="116">
          <cell r="B116">
            <v>600004.80000000005</v>
          </cell>
        </row>
        <row r="117">
          <cell r="B117">
            <v>599999.4</v>
          </cell>
        </row>
        <row r="118">
          <cell r="B118">
            <v>150000.18</v>
          </cell>
        </row>
        <row r="119">
          <cell r="B119">
            <v>250000.14</v>
          </cell>
        </row>
        <row r="120">
          <cell r="B120">
            <v>1000000</v>
          </cell>
        </row>
        <row r="121">
          <cell r="B121">
            <v>25557840</v>
          </cell>
        </row>
        <row r="122">
          <cell r="B122">
            <v>795128.4</v>
          </cell>
        </row>
        <row r="123">
          <cell r="B123">
            <v>0</v>
          </cell>
        </row>
        <row r="124">
          <cell r="B124">
            <v>167069.70000000001</v>
          </cell>
        </row>
        <row r="125">
          <cell r="B125">
            <v>287037.93</v>
          </cell>
        </row>
        <row r="126">
          <cell r="B126">
            <v>337884.4325</v>
          </cell>
        </row>
        <row r="127">
          <cell r="B127">
            <v>62212</v>
          </cell>
        </row>
        <row r="128">
          <cell r="B128">
            <v>23950</v>
          </cell>
        </row>
        <row r="129">
          <cell r="B129">
            <v>20719</v>
          </cell>
        </row>
        <row r="130">
          <cell r="B130">
            <v>49116</v>
          </cell>
        </row>
        <row r="131">
          <cell r="B131">
            <v>61996</v>
          </cell>
        </row>
        <row r="132">
          <cell r="B132">
            <v>143644</v>
          </cell>
        </row>
        <row r="133">
          <cell r="B133">
            <v>62212</v>
          </cell>
        </row>
        <row r="134">
          <cell r="B134">
            <v>23950</v>
          </cell>
        </row>
        <row r="135">
          <cell r="B135">
            <v>20719</v>
          </cell>
        </row>
        <row r="136">
          <cell r="B136">
            <v>49116</v>
          </cell>
        </row>
        <row r="137">
          <cell r="B137">
            <v>61996</v>
          </cell>
        </row>
        <row r="138">
          <cell r="B138">
            <v>143644</v>
          </cell>
        </row>
        <row r="139">
          <cell r="B139">
            <v>0</v>
          </cell>
        </row>
        <row r="140">
          <cell r="B140">
            <v>0</v>
          </cell>
        </row>
        <row r="141">
          <cell r="B141">
            <v>0</v>
          </cell>
        </row>
        <row r="142">
          <cell r="B142">
            <v>0</v>
          </cell>
        </row>
        <row r="143">
          <cell r="B143">
            <v>0</v>
          </cell>
        </row>
        <row r="144">
          <cell r="B144">
            <v>0</v>
          </cell>
        </row>
        <row r="145">
          <cell r="B145">
            <v>379493200</v>
          </cell>
        </row>
        <row r="146">
          <cell r="B146">
            <v>10777500</v>
          </cell>
        </row>
        <row r="147">
          <cell r="B147">
            <v>9323550</v>
          </cell>
        </row>
        <row r="148">
          <cell r="B148">
            <v>1964640</v>
          </cell>
        </row>
        <row r="149">
          <cell r="B149">
            <v>3409780</v>
          </cell>
        </row>
        <row r="150">
          <cell r="B150">
            <v>8044064</v>
          </cell>
        </row>
        <row r="151">
          <cell r="B151">
            <v>2593.5531023689614</v>
          </cell>
        </row>
        <row r="152">
          <cell r="B152">
            <v>359.91752769845721</v>
          </cell>
        </row>
        <row r="153">
          <cell r="B153">
            <v>188.10385138060599</v>
          </cell>
        </row>
        <row r="154">
          <cell r="B154">
            <v>18.612385138060599</v>
          </cell>
        </row>
        <row r="155">
          <cell r="B155">
            <v>21.996455163162526</v>
          </cell>
        </row>
        <row r="156">
          <cell r="B156">
            <v>27.900583542516063</v>
          </cell>
        </row>
        <row r="157">
          <cell r="B157">
            <v>16999983</v>
          </cell>
        </row>
        <row r="158">
          <cell r="B158">
            <v>800006.4</v>
          </cell>
        </row>
        <row r="159">
          <cell r="B159">
            <v>799999.2</v>
          </cell>
        </row>
        <row r="160">
          <cell r="B160">
            <v>199999.8</v>
          </cell>
        </row>
        <row r="161">
          <cell r="B161">
            <v>350000.04</v>
          </cell>
        </row>
        <row r="162">
          <cell r="B162">
            <v>1200000</v>
          </cell>
        </row>
        <row r="163">
          <cell r="B163">
            <v>34154388</v>
          </cell>
        </row>
        <row r="164">
          <cell r="B164">
            <v>0</v>
          </cell>
        </row>
        <row r="165">
          <cell r="B165">
            <v>857766.6</v>
          </cell>
        </row>
        <row r="166">
          <cell r="B166">
            <v>225933.6</v>
          </cell>
        </row>
        <row r="167">
          <cell r="B167">
            <v>392124.7</v>
          </cell>
        </row>
        <row r="168">
          <cell r="B168">
            <v>0</v>
          </cell>
        </row>
        <row r="169">
          <cell r="B169">
            <v>3</v>
          </cell>
        </row>
        <row r="170">
          <cell r="B170">
            <v>6</v>
          </cell>
        </row>
        <row r="171">
          <cell r="B171">
            <v>395074</v>
          </cell>
        </row>
        <row r="172">
          <cell r="B172">
            <v>9849434.6999999993</v>
          </cell>
        </row>
        <row r="173">
          <cell r="B173">
            <v>36523482.450000003</v>
          </cell>
        </row>
        <row r="174">
          <cell r="B174">
            <v>396456</v>
          </cell>
        </row>
        <row r="175">
          <cell r="B175">
            <v>9849434.6999999993</v>
          </cell>
        </row>
        <row r="176">
          <cell r="B176">
            <v>36609254.149999999</v>
          </cell>
        </row>
        <row r="177">
          <cell r="B177">
            <v>391500</v>
          </cell>
        </row>
        <row r="178">
          <cell r="B178">
            <v>9823947.9704545457</v>
          </cell>
        </row>
        <row r="179">
          <cell r="B179">
            <v>36596293.300000004</v>
          </cell>
        </row>
        <row r="180">
          <cell r="B180">
            <v>374884</v>
          </cell>
        </row>
        <row r="181">
          <cell r="B181">
            <v>1963418</v>
          </cell>
        </row>
        <row r="182">
          <cell r="B182">
            <v>7957734</v>
          </cell>
        </row>
        <row r="183">
          <cell r="B183">
            <v>374884</v>
          </cell>
        </row>
        <row r="184">
          <cell r="B184">
            <v>1963418</v>
          </cell>
        </row>
        <row r="185">
          <cell r="B185">
            <v>7957734</v>
          </cell>
        </row>
        <row r="186">
          <cell r="B186">
            <v>370198</v>
          </cell>
        </row>
        <row r="187">
          <cell r="B187">
            <v>1954046</v>
          </cell>
        </row>
        <row r="188">
          <cell r="B188">
            <v>7858641</v>
          </cell>
        </row>
        <row r="189">
          <cell r="B189">
            <v>0</v>
          </cell>
        </row>
        <row r="190">
          <cell r="B190">
            <v>0</v>
          </cell>
        </row>
        <row r="191">
          <cell r="B191">
            <v>0</v>
          </cell>
        </row>
        <row r="192">
          <cell r="B192">
            <v>146263</v>
          </cell>
        </row>
        <row r="193">
          <cell r="B193">
            <v>17168032.199999999</v>
          </cell>
        </row>
        <row r="194">
          <cell r="B194">
            <v>117.37780048800984</v>
          </cell>
        </row>
        <row r="195">
          <cell r="B195">
            <v>0</v>
          </cell>
        </row>
        <row r="196">
          <cell r="B196">
            <v>0</v>
          </cell>
        </row>
        <row r="197">
          <cell r="B197">
            <v>0</v>
          </cell>
        </row>
        <row r="198">
          <cell r="B198">
            <v>0</v>
          </cell>
        </row>
        <row r="199">
          <cell r="B199">
            <v>0</v>
          </cell>
        </row>
        <row r="200">
          <cell r="B200">
            <v>0</v>
          </cell>
        </row>
        <row r="201">
          <cell r="B201">
            <v>49626</v>
          </cell>
        </row>
        <row r="202">
          <cell r="B202">
            <v>1313332</v>
          </cell>
        </row>
        <row r="203">
          <cell r="B203">
            <v>26.464591713703438</v>
          </cell>
        </row>
        <row r="204">
          <cell r="B204">
            <v>0</v>
          </cell>
        </row>
        <row r="205">
          <cell r="B205">
            <v>0</v>
          </cell>
        </row>
        <row r="206">
          <cell r="B206">
            <v>0</v>
          </cell>
        </row>
        <row r="207">
          <cell r="B207">
            <v>198860</v>
          </cell>
        </row>
        <row r="208">
          <cell r="B208">
            <v>371206</v>
          </cell>
        </row>
        <row r="209">
          <cell r="B209">
            <v>0</v>
          </cell>
        </row>
        <row r="210">
          <cell r="B210">
            <v>0</v>
          </cell>
        </row>
        <row r="211">
          <cell r="B211">
            <v>699028.2</v>
          </cell>
        </row>
        <row r="212">
          <cell r="B212">
            <v>1259448</v>
          </cell>
        </row>
        <row r="213">
          <cell r="B213">
            <v>38210668.272696294</v>
          </cell>
        </row>
        <row r="214">
          <cell r="B214">
            <v>196980</v>
          </cell>
        </row>
        <row r="215">
          <cell r="B215">
            <v>0</v>
          </cell>
        </row>
        <row r="216">
          <cell r="B216">
            <v>38407648.272696294</v>
          </cell>
        </row>
        <row r="217">
          <cell r="B217">
            <v>15971166</v>
          </cell>
        </row>
        <row r="218">
          <cell r="B218">
            <v>1269094.2</v>
          </cell>
        </row>
        <row r="219">
          <cell r="B219">
            <v>4160842</v>
          </cell>
        </row>
        <row r="220">
          <cell r="B220">
            <v>442152</v>
          </cell>
        </row>
        <row r="221">
          <cell r="B221">
            <v>4800000</v>
          </cell>
        </row>
        <row r="222">
          <cell r="B222">
            <v>1069186</v>
          </cell>
        </row>
        <row r="223">
          <cell r="B223">
            <v>173012</v>
          </cell>
        </row>
        <row r="224">
          <cell r="B224">
            <v>0</v>
          </cell>
        </row>
        <row r="225">
          <cell r="B225">
            <v>0</v>
          </cell>
        </row>
        <row r="226">
          <cell r="B226">
            <v>2700000</v>
          </cell>
        </row>
        <row r="227">
          <cell r="B227">
            <v>160000</v>
          </cell>
        </row>
        <row r="228">
          <cell r="B228">
            <v>13200</v>
          </cell>
        </row>
        <row r="229">
          <cell r="B229">
            <v>267938</v>
          </cell>
        </row>
        <row r="230">
          <cell r="B230">
            <v>2651846.1249664486</v>
          </cell>
        </row>
        <row r="231">
          <cell r="B231">
            <v>33678436.324966446</v>
          </cell>
        </row>
        <row r="232">
          <cell r="B232">
            <v>4729211.9477298483</v>
          </cell>
        </row>
        <row r="233">
          <cell r="B233">
            <v>1607932</v>
          </cell>
        </row>
        <row r="234">
          <cell r="B234">
            <v>3121279.9477298483</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32148085</v>
          </cell>
        </row>
        <row r="244">
          <cell r="B244">
            <v>2942434</v>
          </cell>
        </row>
        <row r="245">
          <cell r="B245">
            <v>60000</v>
          </cell>
        </row>
        <row r="246">
          <cell r="B246">
            <v>0</v>
          </cell>
        </row>
        <row r="247">
          <cell r="B247">
            <v>6.9</v>
          </cell>
        </row>
        <row r="248">
          <cell r="B248">
            <v>6.9</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13.547408999204103</v>
          </cell>
        </row>
        <row r="261">
          <cell r="B261">
            <v>21.228210309077845</v>
          </cell>
        </row>
        <row r="262">
          <cell r="B262">
            <v>91</v>
          </cell>
        </row>
        <row r="263">
          <cell r="B263">
            <v>91</v>
          </cell>
        </row>
        <row r="264">
          <cell r="B264">
            <v>391500</v>
          </cell>
        </row>
        <row r="265">
          <cell r="B265">
            <v>370198</v>
          </cell>
        </row>
        <row r="266">
          <cell r="B266">
            <v>3</v>
          </cell>
        </row>
        <row r="267">
          <cell r="B267">
            <v>6</v>
          </cell>
        </row>
        <row r="268">
          <cell r="B268">
            <v>939600</v>
          </cell>
        </row>
        <row r="269">
          <cell r="B269">
            <v>1110594</v>
          </cell>
        </row>
        <row r="270">
          <cell r="B270">
            <v>3121507.9633121267</v>
          </cell>
        </row>
        <row r="271">
          <cell r="B271">
            <v>0.63616587851379147</v>
          </cell>
        </row>
        <row r="272">
          <cell r="B272">
            <v>0.67613848418008582</v>
          </cell>
        </row>
        <row r="273">
          <cell r="B273">
            <v>0.66697691854710917</v>
          </cell>
        </row>
        <row r="274">
          <cell r="B274">
            <v>0.61109840366840984</v>
          </cell>
        </row>
        <row r="275">
          <cell r="B275">
            <v>0.66697691854710917</v>
          </cell>
        </row>
        <row r="276">
          <cell r="B276">
            <v>0.61109840366840984</v>
          </cell>
        </row>
        <row r="277">
          <cell r="B277">
            <v>4365357.9477298483</v>
          </cell>
        </row>
        <row r="278">
          <cell r="B278">
            <v>1.8169449744364128</v>
          </cell>
        </row>
        <row r="279">
          <cell r="B279">
            <v>0.64500549031843613</v>
          </cell>
        </row>
        <row r="280">
          <cell r="B280">
            <v>0.35499450968156393</v>
          </cell>
        </row>
        <row r="281">
          <cell r="B281">
            <v>0.10032000000000001</v>
          </cell>
        </row>
        <row r="282">
          <cell r="B282">
            <v>0.1272541746165462</v>
          </cell>
        </row>
        <row r="283">
          <cell r="B283">
            <v>29205651</v>
          </cell>
        </row>
        <row r="284">
          <cell r="B284">
            <v>16074042.643508852</v>
          </cell>
        </row>
        <row r="285">
          <cell r="B285">
            <v>1243849.9844177214</v>
          </cell>
        </row>
        <row r="286">
          <cell r="B286">
            <v>3000000</v>
          </cell>
        </row>
        <row r="287">
          <cell r="B287">
            <v>1320000</v>
          </cell>
        </row>
        <row r="288">
          <cell r="B288">
            <v>0</v>
          </cell>
        </row>
        <row r="289">
          <cell r="B289">
            <v>3121507.9633121267</v>
          </cell>
        </row>
        <row r="290">
          <cell r="B290">
            <v>0.10988148411167845</v>
          </cell>
        </row>
        <row r="291">
          <cell r="B291">
            <v>0.38563493667591559</v>
          </cell>
        </row>
      </sheetData>
      <sheetData sheetId="59">
        <row r="3">
          <cell r="B3">
            <v>352195</v>
          </cell>
          <cell r="C3">
            <v>159695</v>
          </cell>
          <cell r="D3">
            <v>106420</v>
          </cell>
          <cell r="E3">
            <v>246455</v>
          </cell>
          <cell r="F3">
            <v>269680</v>
          </cell>
          <cell r="G3">
            <v>685265</v>
          </cell>
          <cell r="H3">
            <v>1819710</v>
          </cell>
        </row>
        <row r="4">
          <cell r="B4">
            <v>352195</v>
          </cell>
          <cell r="C4">
            <v>159695</v>
          </cell>
          <cell r="D4">
            <v>106420</v>
          </cell>
          <cell r="E4">
            <v>246455</v>
          </cell>
          <cell r="F4">
            <v>269680</v>
          </cell>
          <cell r="G4">
            <v>685265</v>
          </cell>
          <cell r="H4">
            <v>1819710</v>
          </cell>
        </row>
        <row r="5">
          <cell r="B5">
            <v>0</v>
          </cell>
          <cell r="C5">
            <v>0</v>
          </cell>
          <cell r="D5">
            <v>106420</v>
          </cell>
          <cell r="E5">
            <v>0</v>
          </cell>
          <cell r="F5">
            <v>0</v>
          </cell>
          <cell r="G5">
            <v>0</v>
          </cell>
        </row>
        <row r="6">
          <cell r="B6">
            <v>352195</v>
          </cell>
          <cell r="C6">
            <v>159695</v>
          </cell>
          <cell r="D6">
            <v>0</v>
          </cell>
          <cell r="E6">
            <v>246455</v>
          </cell>
          <cell r="F6">
            <v>269680</v>
          </cell>
          <cell r="G6">
            <v>685265</v>
          </cell>
        </row>
        <row r="7">
          <cell r="B7">
            <v>0</v>
          </cell>
          <cell r="C7">
            <v>0</v>
          </cell>
          <cell r="D7">
            <v>1713290</v>
          </cell>
          <cell r="E7">
            <v>0</v>
          </cell>
          <cell r="F7">
            <v>0</v>
          </cell>
          <cell r="G7">
            <v>0</v>
          </cell>
        </row>
        <row r="8">
          <cell r="B8">
            <v>309830</v>
          </cell>
          <cell r="C8">
            <v>120335</v>
          </cell>
          <cell r="D8">
            <v>102960</v>
          </cell>
          <cell r="E8">
            <v>250975</v>
          </cell>
          <cell r="F8">
            <v>316140</v>
          </cell>
          <cell r="G8">
            <v>723315</v>
          </cell>
          <cell r="H8">
            <v>1823555</v>
          </cell>
        </row>
        <row r="9">
          <cell r="B9">
            <v>309830</v>
          </cell>
          <cell r="C9">
            <v>120335</v>
          </cell>
          <cell r="D9">
            <v>102960</v>
          </cell>
          <cell r="E9">
            <v>250975</v>
          </cell>
          <cell r="F9">
            <v>316140</v>
          </cell>
          <cell r="G9">
            <v>723315</v>
          </cell>
          <cell r="H9">
            <v>1823555</v>
          </cell>
        </row>
        <row r="10">
          <cell r="B10">
            <v>0</v>
          </cell>
          <cell r="C10">
            <v>0</v>
          </cell>
          <cell r="D10">
            <v>0</v>
          </cell>
          <cell r="E10">
            <v>0</v>
          </cell>
          <cell r="F10">
            <v>0</v>
          </cell>
          <cell r="G10">
            <v>723315</v>
          </cell>
        </row>
        <row r="11">
          <cell r="B11">
            <v>309830</v>
          </cell>
          <cell r="C11">
            <v>120335</v>
          </cell>
          <cell r="D11">
            <v>102960</v>
          </cell>
          <cell r="E11">
            <v>250975</v>
          </cell>
          <cell r="F11">
            <v>316140</v>
          </cell>
          <cell r="G11">
            <v>0</v>
          </cell>
        </row>
        <row r="12">
          <cell r="B12">
            <v>0</v>
          </cell>
          <cell r="C12">
            <v>0</v>
          </cell>
          <cell r="D12">
            <v>0</v>
          </cell>
          <cell r="E12">
            <v>0</v>
          </cell>
          <cell r="F12">
            <v>0</v>
          </cell>
          <cell r="G12">
            <v>1100240</v>
          </cell>
        </row>
        <row r="13">
          <cell r="B13">
            <v>4000</v>
          </cell>
          <cell r="C13">
            <v>360</v>
          </cell>
          <cell r="D13">
            <v>340</v>
          </cell>
          <cell r="E13">
            <v>30</v>
          </cell>
          <cell r="F13">
            <v>47</v>
          </cell>
          <cell r="G13">
            <v>43</v>
          </cell>
        </row>
        <row r="14">
          <cell r="B14">
            <v>4000</v>
          </cell>
          <cell r="C14">
            <v>360</v>
          </cell>
          <cell r="D14">
            <v>340</v>
          </cell>
          <cell r="E14">
            <v>30</v>
          </cell>
          <cell r="F14">
            <v>47</v>
          </cell>
          <cell r="G14">
            <v>43</v>
          </cell>
        </row>
        <row r="15">
          <cell r="B15">
            <v>4000</v>
          </cell>
          <cell r="C15">
            <v>360</v>
          </cell>
          <cell r="D15">
            <v>340</v>
          </cell>
          <cell r="E15">
            <v>30</v>
          </cell>
          <cell r="F15">
            <v>47</v>
          </cell>
          <cell r="G15">
            <v>43</v>
          </cell>
        </row>
        <row r="16">
          <cell r="B16">
            <v>4000</v>
          </cell>
          <cell r="C16">
            <v>360</v>
          </cell>
          <cell r="D16">
            <v>340</v>
          </cell>
          <cell r="E16">
            <v>30</v>
          </cell>
          <cell r="F16">
            <v>47</v>
          </cell>
          <cell r="G16">
            <v>43</v>
          </cell>
        </row>
        <row r="17">
          <cell r="B17">
            <v>4000</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6100</v>
          </cell>
          <cell r="C24">
            <v>450</v>
          </cell>
          <cell r="D24">
            <v>450</v>
          </cell>
          <cell r="E24">
            <v>40</v>
          </cell>
          <cell r="F24">
            <v>55</v>
          </cell>
          <cell r="G24">
            <v>56</v>
          </cell>
        </row>
        <row r="25">
          <cell r="B25">
            <v>6100</v>
          </cell>
          <cell r="C25">
            <v>450</v>
          </cell>
          <cell r="D25">
            <v>450</v>
          </cell>
          <cell r="E25">
            <v>40</v>
          </cell>
          <cell r="F25">
            <v>55</v>
          </cell>
          <cell r="G25">
            <v>56</v>
          </cell>
        </row>
        <row r="26">
          <cell r="B26">
            <v>6100</v>
          </cell>
          <cell r="C26">
            <v>450</v>
          </cell>
          <cell r="D26">
            <v>450</v>
          </cell>
          <cell r="E26">
            <v>40</v>
          </cell>
          <cell r="F26">
            <v>55</v>
          </cell>
          <cell r="G26">
            <v>56</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70000200</v>
          </cell>
          <cell r="C33">
            <v>3000000</v>
          </cell>
          <cell r="D33">
            <v>3000010</v>
          </cell>
          <cell r="E33">
            <v>750001.35</v>
          </cell>
          <cell r="F33">
            <v>1250001.2</v>
          </cell>
          <cell r="G33">
            <v>5000000</v>
          </cell>
          <cell r="H33">
            <v>9175380</v>
          </cell>
        </row>
        <row r="34">
          <cell r="B34">
            <v>85000050</v>
          </cell>
          <cell r="C34">
            <v>4000000</v>
          </cell>
          <cell r="D34">
            <v>4000002.5</v>
          </cell>
          <cell r="E34">
            <v>999998.45</v>
          </cell>
          <cell r="F34">
            <v>1750000.1</v>
          </cell>
          <cell r="G34">
            <v>6000000</v>
          </cell>
          <cell r="H34">
            <v>11580055</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91</v>
          </cell>
          <cell r="C47">
            <v>12.9</v>
          </cell>
          <cell r="D47">
            <v>6.6</v>
          </cell>
          <cell r="E47">
            <v>0.66</v>
          </cell>
          <cell r="F47">
            <v>0.78</v>
          </cell>
          <cell r="G47">
            <v>1</v>
          </cell>
        </row>
        <row r="48">
          <cell r="B48">
            <v>91</v>
          </cell>
          <cell r="C48">
            <v>13</v>
          </cell>
          <cell r="D48">
            <v>6.9</v>
          </cell>
          <cell r="E48">
            <v>0.68</v>
          </cell>
          <cell r="F48">
            <v>0.81</v>
          </cell>
          <cell r="G48">
            <v>1</v>
          </cell>
        </row>
        <row r="49">
          <cell r="B49">
            <v>90</v>
          </cell>
          <cell r="C49">
            <v>12.8</v>
          </cell>
          <cell r="D49">
            <v>6.5</v>
          </cell>
          <cell r="E49">
            <v>0.67</v>
          </cell>
          <cell r="F49">
            <v>0.79</v>
          </cell>
          <cell r="G49">
            <v>1</v>
          </cell>
        </row>
        <row r="50">
          <cell r="B50">
            <v>91</v>
          </cell>
          <cell r="C50">
            <v>13</v>
          </cell>
          <cell r="D50">
            <v>6.5</v>
          </cell>
          <cell r="E50">
            <v>0.67</v>
          </cell>
          <cell r="F50">
            <v>0.8</v>
          </cell>
          <cell r="G50">
            <v>1</v>
          </cell>
        </row>
        <row r="51">
          <cell r="B51">
            <v>8.7955555555555556</v>
          </cell>
          <cell r="C51">
            <v>9.28125</v>
          </cell>
          <cell r="D51">
            <v>7.6000000000000068</v>
          </cell>
          <cell r="E51">
            <v>7.6000000000000068</v>
          </cell>
          <cell r="F51">
            <v>8.962025316455712</v>
          </cell>
          <cell r="G51">
            <v>7.6</v>
          </cell>
        </row>
        <row r="52">
          <cell r="B52">
            <v>2487955.6924016476</v>
          </cell>
          <cell r="C52">
            <v>2435005.4951779991</v>
          </cell>
          <cell r="D52">
            <v>2471399.2805824131</v>
          </cell>
          <cell r="E52">
            <v>2423834.6501009464</v>
          </cell>
          <cell r="F52">
            <v>2449513.9160947353</v>
          </cell>
          <cell r="G52">
            <v>0</v>
          </cell>
          <cell r="H52">
            <v>0</v>
          </cell>
          <cell r="I52">
            <v>0</v>
          </cell>
          <cell r="J52">
            <v>0</v>
          </cell>
          <cell r="K52">
            <v>0</v>
          </cell>
        </row>
        <row r="53">
          <cell r="B53">
            <v>32245475</v>
          </cell>
          <cell r="C53">
            <v>32245475</v>
          </cell>
          <cell r="D53">
            <v>32245475</v>
          </cell>
          <cell r="E53">
            <v>32245475</v>
          </cell>
          <cell r="F53">
            <v>32245475</v>
          </cell>
          <cell r="G53">
            <v>0</v>
          </cell>
          <cell r="H53">
            <v>0</v>
          </cell>
          <cell r="I53">
            <v>0</v>
          </cell>
          <cell r="J53">
            <v>0</v>
          </cell>
          <cell r="K53">
            <v>0</v>
          </cell>
        </row>
        <row r="54">
          <cell r="B54">
            <v>3159927</v>
          </cell>
          <cell r="C54">
            <v>3159999</v>
          </cell>
          <cell r="D54">
            <v>3159963</v>
          </cell>
          <cell r="E54">
            <v>3159927</v>
          </cell>
          <cell r="F54">
            <v>3160036</v>
          </cell>
          <cell r="G54">
            <v>0</v>
          </cell>
          <cell r="H54">
            <v>0</v>
          </cell>
          <cell r="I54">
            <v>0</v>
          </cell>
          <cell r="J54">
            <v>0</v>
          </cell>
          <cell r="K54">
            <v>0</v>
          </cell>
        </row>
        <row r="55">
          <cell r="B55">
            <v>1460858</v>
          </cell>
          <cell r="C55">
            <v>1460646</v>
          </cell>
          <cell r="D55">
            <v>1460858</v>
          </cell>
          <cell r="E55">
            <v>1460831</v>
          </cell>
          <cell r="F55">
            <v>1460858</v>
          </cell>
          <cell r="G55">
            <v>0</v>
          </cell>
          <cell r="H55">
            <v>0</v>
          </cell>
          <cell r="I55">
            <v>0</v>
          </cell>
          <cell r="J55">
            <v>0</v>
          </cell>
          <cell r="K55">
            <v>0</v>
          </cell>
        </row>
        <row r="56">
          <cell r="B56">
            <v>4620785</v>
          </cell>
          <cell r="C56">
            <v>4620645</v>
          </cell>
          <cell r="D56">
            <v>4620821</v>
          </cell>
          <cell r="E56">
            <v>4620758</v>
          </cell>
          <cell r="F56">
            <v>4620894</v>
          </cell>
          <cell r="G56">
            <v>0</v>
          </cell>
          <cell r="H56">
            <v>0</v>
          </cell>
          <cell r="I56">
            <v>0</v>
          </cell>
          <cell r="J56">
            <v>0</v>
          </cell>
          <cell r="K56">
            <v>0</v>
          </cell>
        </row>
        <row r="57">
          <cell r="B57">
            <v>3589427</v>
          </cell>
          <cell r="C57">
            <v>3612566</v>
          </cell>
          <cell r="D57">
            <v>3598313</v>
          </cell>
          <cell r="E57">
            <v>3624100</v>
          </cell>
          <cell r="F57">
            <v>3608106</v>
          </cell>
          <cell r="G57">
            <v>55988</v>
          </cell>
          <cell r="H57">
            <v>55988</v>
          </cell>
          <cell r="I57">
            <v>55988</v>
          </cell>
          <cell r="J57">
            <v>55988</v>
          </cell>
          <cell r="K57">
            <v>55988</v>
          </cell>
        </row>
        <row r="58">
          <cell r="B58">
            <v>6185699</v>
          </cell>
          <cell r="C58">
            <v>6185699</v>
          </cell>
          <cell r="D58">
            <v>6185699</v>
          </cell>
          <cell r="E58">
            <v>6185699</v>
          </cell>
          <cell r="F58">
            <v>6185699</v>
          </cell>
          <cell r="G58">
            <v>2644534</v>
          </cell>
          <cell r="H58">
            <v>1798283</v>
          </cell>
          <cell r="I58">
            <v>1692501</v>
          </cell>
          <cell r="J58">
            <v>2327187</v>
          </cell>
          <cell r="K58">
            <v>2538750</v>
          </cell>
        </row>
        <row r="59">
          <cell r="B59">
            <v>7311417</v>
          </cell>
          <cell r="C59">
            <v>7311417</v>
          </cell>
          <cell r="D59">
            <v>7311417</v>
          </cell>
          <cell r="E59">
            <v>7311417</v>
          </cell>
          <cell r="F59">
            <v>7311417</v>
          </cell>
          <cell r="G59">
            <v>2115627</v>
          </cell>
          <cell r="H59">
            <v>2538750</v>
          </cell>
          <cell r="I59">
            <v>2327187</v>
          </cell>
          <cell r="J59">
            <v>1692501</v>
          </cell>
          <cell r="K59">
            <v>1798283</v>
          </cell>
        </row>
        <row r="60">
          <cell r="B60">
            <v>13497116</v>
          </cell>
          <cell r="C60">
            <v>13497116</v>
          </cell>
          <cell r="D60">
            <v>13497116</v>
          </cell>
          <cell r="E60">
            <v>13497116</v>
          </cell>
          <cell r="F60">
            <v>13497116</v>
          </cell>
          <cell r="G60">
            <v>4760161</v>
          </cell>
          <cell r="H60">
            <v>4337033</v>
          </cell>
          <cell r="I60">
            <v>4019688</v>
          </cell>
          <cell r="J60">
            <v>4019688</v>
          </cell>
          <cell r="K60">
            <v>4337033</v>
          </cell>
        </row>
        <row r="61">
          <cell r="B61">
            <v>56440758.692401648</v>
          </cell>
          <cell r="C61">
            <v>56410807.495177999</v>
          </cell>
          <cell r="D61">
            <v>56433124.280582413</v>
          </cell>
          <cell r="E61">
            <v>56411283.650100946</v>
          </cell>
          <cell r="F61">
            <v>56421104.916094735</v>
          </cell>
          <cell r="G61">
            <v>0</v>
          </cell>
          <cell r="H61">
            <v>0</v>
          </cell>
          <cell r="I61">
            <v>0</v>
          </cell>
          <cell r="J61">
            <v>0</v>
          </cell>
          <cell r="K61">
            <v>0</v>
          </cell>
        </row>
        <row r="62">
          <cell r="B62">
            <v>8464921.6807692312</v>
          </cell>
          <cell r="C62">
            <v>8464921.6807692312</v>
          </cell>
          <cell r="D62">
            <v>8464921.6807692312</v>
          </cell>
          <cell r="E62">
            <v>8464921.6807692312</v>
          </cell>
          <cell r="F62">
            <v>8464921.6807692312</v>
          </cell>
          <cell r="G62">
            <v>0</v>
          </cell>
          <cell r="H62">
            <v>0</v>
          </cell>
          <cell r="I62">
            <v>0</v>
          </cell>
          <cell r="J62">
            <v>0</v>
          </cell>
          <cell r="K62">
            <v>0</v>
          </cell>
        </row>
        <row r="63">
          <cell r="B63">
            <v>1559352</v>
          </cell>
          <cell r="C63">
            <v>1551920</v>
          </cell>
          <cell r="D63">
            <v>1560283</v>
          </cell>
          <cell r="E63">
            <v>1554680</v>
          </cell>
          <cell r="F63">
            <v>1555741</v>
          </cell>
          <cell r="G63">
            <v>-3938931</v>
          </cell>
          <cell r="H63">
            <v>-3473895</v>
          </cell>
          <cell r="I63">
            <v>-2743487</v>
          </cell>
          <cell r="J63">
            <v>-2589378</v>
          </cell>
          <cell r="K63">
            <v>-3195566</v>
          </cell>
        </row>
        <row r="64">
          <cell r="B64">
            <v>30315466</v>
          </cell>
          <cell r="C64">
            <v>30318414</v>
          </cell>
          <cell r="D64">
            <v>30313008</v>
          </cell>
          <cell r="E64">
            <v>30316895</v>
          </cell>
          <cell r="F64">
            <v>30313539</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15101019.01163242</v>
          </cell>
          <cell r="C66">
            <v>15075551.814408761</v>
          </cell>
          <cell r="D66">
            <v>15094911.599813186</v>
          </cell>
          <cell r="E66">
            <v>15074786.969331708</v>
          </cell>
          <cell r="F66">
            <v>15086903.235325497</v>
          </cell>
          <cell r="G66">
            <v>12875359</v>
          </cell>
          <cell r="H66">
            <v>13778071</v>
          </cell>
          <cell r="I66">
            <v>15195920</v>
          </cell>
          <cell r="J66">
            <v>15496087</v>
          </cell>
          <cell r="K66">
            <v>14318356</v>
          </cell>
        </row>
        <row r="67">
          <cell r="B67">
            <v>56440758.692401648</v>
          </cell>
          <cell r="C67">
            <v>56410807.495177999</v>
          </cell>
          <cell r="D67">
            <v>56433124.280582413</v>
          </cell>
          <cell r="E67">
            <v>56411283.650100946</v>
          </cell>
          <cell r="F67">
            <v>56421104.916094735</v>
          </cell>
          <cell r="G67">
            <v>0</v>
          </cell>
          <cell r="H67">
            <v>0</v>
          </cell>
          <cell r="I67">
            <v>0</v>
          </cell>
          <cell r="J67">
            <v>0</v>
          </cell>
          <cell r="K67">
            <v>0</v>
          </cell>
        </row>
        <row r="68">
          <cell r="B68">
            <v>3000000</v>
          </cell>
          <cell r="C68">
            <v>3000000</v>
          </cell>
          <cell r="D68">
            <v>3000000</v>
          </cell>
          <cell r="E68">
            <v>3000000</v>
          </cell>
          <cell r="F68">
            <v>3000000</v>
          </cell>
          <cell r="G68">
            <v>0</v>
          </cell>
          <cell r="H68">
            <v>0</v>
          </cell>
          <cell r="I68">
            <v>0</v>
          </cell>
          <cell r="J68">
            <v>0</v>
          </cell>
          <cell r="K68">
            <v>0</v>
          </cell>
        </row>
        <row r="69">
          <cell r="B69">
            <v>38422829.88622991</v>
          </cell>
          <cell r="C69">
            <v>38422829.88622991</v>
          </cell>
          <cell r="D69">
            <v>38422829.88622991</v>
          </cell>
          <cell r="E69">
            <v>38422829.88622991</v>
          </cell>
          <cell r="F69">
            <v>38422829.88622991</v>
          </cell>
          <cell r="G69">
            <v>0</v>
          </cell>
          <cell r="H69">
            <v>0</v>
          </cell>
          <cell r="I69">
            <v>0</v>
          </cell>
          <cell r="J69">
            <v>0</v>
          </cell>
          <cell r="K69">
            <v>0</v>
          </cell>
        </row>
        <row r="70">
          <cell r="B70">
            <v>3026976.3681235686</v>
          </cell>
          <cell r="C70">
            <v>3012551.3681235686</v>
          </cell>
          <cell r="D70">
            <v>3028784.3681235686</v>
          </cell>
          <cell r="E70">
            <v>3017907.3681235686</v>
          </cell>
          <cell r="F70">
            <v>3019968.3681235686</v>
          </cell>
          <cell r="G70">
            <v>-45345</v>
          </cell>
          <cell r="H70">
            <v>-41810</v>
          </cell>
          <cell r="I70">
            <v>-39159</v>
          </cell>
          <cell r="J70">
            <v>-39159</v>
          </cell>
          <cell r="K70">
            <v>-41810</v>
          </cell>
        </row>
        <row r="71">
          <cell r="B71">
            <v>1</v>
          </cell>
          <cell r="C71">
            <v>1</v>
          </cell>
          <cell r="D71">
            <v>1</v>
          </cell>
          <cell r="E71">
            <v>1</v>
          </cell>
          <cell r="F71">
            <v>1</v>
          </cell>
          <cell r="G71">
            <v>0</v>
          </cell>
          <cell r="H71">
            <v>0</v>
          </cell>
          <cell r="I71">
            <v>0</v>
          </cell>
          <cell r="J71">
            <v>0</v>
          </cell>
          <cell r="K71">
            <v>0</v>
          </cell>
        </row>
        <row r="72">
          <cell r="B72">
            <v>1</v>
          </cell>
          <cell r="C72">
            <v>1</v>
          </cell>
          <cell r="D72">
            <v>1</v>
          </cell>
          <cell r="E72">
            <v>1</v>
          </cell>
          <cell r="F72">
            <v>1</v>
          </cell>
          <cell r="G72">
            <v>0</v>
          </cell>
          <cell r="H72">
            <v>0</v>
          </cell>
          <cell r="I72">
            <v>0</v>
          </cell>
          <cell r="J72">
            <v>0</v>
          </cell>
          <cell r="K72">
            <v>0</v>
          </cell>
        </row>
        <row r="73">
          <cell r="B73">
            <v>0</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60000</v>
          </cell>
        </row>
        <row r="80">
          <cell r="B80">
            <v>60000</v>
          </cell>
        </row>
        <row r="81">
          <cell r="B81">
            <v>0</v>
          </cell>
        </row>
        <row r="82">
          <cell r="B82">
            <v>0</v>
          </cell>
        </row>
        <row r="83">
          <cell r="B83">
            <v>0</v>
          </cell>
        </row>
        <row r="84">
          <cell r="B84">
            <v>0</v>
          </cell>
        </row>
        <row r="85">
          <cell r="B85">
            <v>70439</v>
          </cell>
        </row>
        <row r="86">
          <cell r="B86">
            <v>31939</v>
          </cell>
        </row>
        <row r="87">
          <cell r="B87">
            <v>21284</v>
          </cell>
        </row>
        <row r="88">
          <cell r="B88">
            <v>49291</v>
          </cell>
        </row>
        <row r="89">
          <cell r="B89">
            <v>53936</v>
          </cell>
        </row>
        <row r="90">
          <cell r="B90">
            <v>137053</v>
          </cell>
        </row>
        <row r="91">
          <cell r="B91">
            <v>70439</v>
          </cell>
        </row>
        <row r="92">
          <cell r="B92">
            <v>31939</v>
          </cell>
        </row>
        <row r="93">
          <cell r="B93">
            <v>21284</v>
          </cell>
        </row>
        <row r="94">
          <cell r="B94">
            <v>49291</v>
          </cell>
        </row>
        <row r="95">
          <cell r="B95">
            <v>53936</v>
          </cell>
        </row>
        <row r="96">
          <cell r="B96">
            <v>137053</v>
          </cell>
        </row>
        <row r="97">
          <cell r="B97">
            <v>0</v>
          </cell>
        </row>
        <row r="98">
          <cell r="B98">
            <v>0</v>
          </cell>
        </row>
        <row r="99">
          <cell r="B99">
            <v>0</v>
          </cell>
        </row>
        <row r="100">
          <cell r="B100">
            <v>0</v>
          </cell>
        </row>
        <row r="101">
          <cell r="B101">
            <v>0</v>
          </cell>
        </row>
        <row r="102">
          <cell r="B102">
            <v>0</v>
          </cell>
        </row>
        <row r="103">
          <cell r="B103">
            <v>281756000</v>
          </cell>
        </row>
        <row r="104">
          <cell r="B104">
            <v>11498040</v>
          </cell>
        </row>
        <row r="105">
          <cell r="B105">
            <v>7236560</v>
          </cell>
        </row>
        <row r="106">
          <cell r="B106">
            <v>1478730</v>
          </cell>
        </row>
        <row r="107">
          <cell r="B107">
            <v>2534992</v>
          </cell>
        </row>
        <row r="108">
          <cell r="B108">
            <v>5893279</v>
          </cell>
        </row>
        <row r="109">
          <cell r="B109">
            <v>1743.9815561799476</v>
          </cell>
        </row>
        <row r="110">
          <cell r="B110">
            <v>263.39293243448145</v>
          </cell>
        </row>
        <row r="111">
          <cell r="B111">
            <v>125.9542235018851</v>
          </cell>
        </row>
        <row r="112">
          <cell r="B112">
            <v>13.384973807117387</v>
          </cell>
        </row>
        <row r="113">
          <cell r="B113">
            <v>15.782282548690649</v>
          </cell>
        </row>
        <row r="114">
          <cell r="B114">
            <v>19.977572846443859</v>
          </cell>
        </row>
        <row r="115">
          <cell r="B115">
            <v>14000040</v>
          </cell>
        </row>
        <row r="116">
          <cell r="B116">
            <v>600000</v>
          </cell>
        </row>
        <row r="117">
          <cell r="B117">
            <v>600002</v>
          </cell>
        </row>
        <row r="118">
          <cell r="B118">
            <v>150000.26999999999</v>
          </cell>
        </row>
        <row r="119">
          <cell r="B119">
            <v>250000.24</v>
          </cell>
        </row>
        <row r="120">
          <cell r="B120">
            <v>1000000</v>
          </cell>
        </row>
        <row r="121">
          <cell r="B121">
            <v>25358040</v>
          </cell>
        </row>
        <row r="122">
          <cell r="B122">
            <v>793364.76</v>
          </cell>
        </row>
        <row r="123">
          <cell r="B123">
            <v>0</v>
          </cell>
        </row>
        <row r="124">
          <cell r="B124">
            <v>170053.95</v>
          </cell>
        </row>
        <row r="125">
          <cell r="B125">
            <v>291524.08</v>
          </cell>
        </row>
        <row r="126">
          <cell r="B126">
            <v>338863.54250000004</v>
          </cell>
        </row>
        <row r="127">
          <cell r="B127">
            <v>61966</v>
          </cell>
        </row>
        <row r="128">
          <cell r="B128">
            <v>24067</v>
          </cell>
        </row>
        <row r="129">
          <cell r="B129">
            <v>20592</v>
          </cell>
        </row>
        <row r="130">
          <cell r="B130">
            <v>50195</v>
          </cell>
        </row>
        <row r="131">
          <cell r="B131">
            <v>63228</v>
          </cell>
        </row>
        <row r="132">
          <cell r="B132">
            <v>144663</v>
          </cell>
        </row>
        <row r="133">
          <cell r="B133">
            <v>61966</v>
          </cell>
        </row>
        <row r="134">
          <cell r="B134">
            <v>24067</v>
          </cell>
        </row>
        <row r="135">
          <cell r="B135">
            <v>20592</v>
          </cell>
        </row>
        <row r="136">
          <cell r="B136">
            <v>50195</v>
          </cell>
        </row>
        <row r="137">
          <cell r="B137">
            <v>63228</v>
          </cell>
        </row>
        <row r="138">
          <cell r="B138">
            <v>144663</v>
          </cell>
        </row>
        <row r="139">
          <cell r="B139">
            <v>0</v>
          </cell>
        </row>
        <row r="140">
          <cell r="B140">
            <v>0</v>
          </cell>
        </row>
        <row r="141">
          <cell r="B141">
            <v>0</v>
          </cell>
        </row>
        <row r="142">
          <cell r="B142">
            <v>0</v>
          </cell>
        </row>
        <row r="143">
          <cell r="B143">
            <v>0</v>
          </cell>
        </row>
        <row r="144">
          <cell r="B144">
            <v>0</v>
          </cell>
        </row>
        <row r="145">
          <cell r="B145">
            <v>377992599.99999994</v>
          </cell>
        </row>
        <row r="146">
          <cell r="B146">
            <v>10830150</v>
          </cell>
        </row>
        <row r="147">
          <cell r="B147">
            <v>9266400</v>
          </cell>
        </row>
        <row r="148">
          <cell r="B148">
            <v>2007800</v>
          </cell>
        </row>
        <row r="149">
          <cell r="B149">
            <v>3477540</v>
          </cell>
        </row>
        <row r="150">
          <cell r="B150">
            <v>8101128</v>
          </cell>
        </row>
        <row r="151">
          <cell r="B151">
            <v>2561.208181217843</v>
          </cell>
        </row>
        <row r="152">
          <cell r="B152">
            <v>356.58071910653774</v>
          </cell>
        </row>
        <row r="153">
          <cell r="B153">
            <v>184.97614642128866</v>
          </cell>
        </row>
        <row r="154">
          <cell r="B154">
            <v>18.865772015732833</v>
          </cell>
        </row>
        <row r="155">
          <cell r="B155">
            <v>22.244716257356622</v>
          </cell>
        </row>
        <row r="156">
          <cell r="B156">
            <v>27.857868680198258</v>
          </cell>
        </row>
        <row r="157">
          <cell r="B157">
            <v>17000010</v>
          </cell>
        </row>
        <row r="158">
          <cell r="B158">
            <v>800000</v>
          </cell>
        </row>
        <row r="159">
          <cell r="B159">
            <v>800000.5</v>
          </cell>
        </row>
        <row r="160">
          <cell r="B160">
            <v>199999.69</v>
          </cell>
        </row>
        <row r="161">
          <cell r="B161">
            <v>350000.02</v>
          </cell>
        </row>
        <row r="162">
          <cell r="B162">
            <v>1200000</v>
          </cell>
        </row>
        <row r="163">
          <cell r="B163">
            <v>34019333.999999993</v>
          </cell>
        </row>
        <row r="164">
          <cell r="B164">
            <v>0</v>
          </cell>
        </row>
        <row r="165">
          <cell r="B165">
            <v>852508.8</v>
          </cell>
        </row>
        <row r="166">
          <cell r="B166">
            <v>230897</v>
          </cell>
        </row>
        <row r="167">
          <cell r="B167">
            <v>399917.1</v>
          </cell>
        </row>
        <row r="168">
          <cell r="B168">
            <v>0</v>
          </cell>
        </row>
        <row r="169">
          <cell r="B169">
            <v>3</v>
          </cell>
        </row>
        <row r="170">
          <cell r="B170">
            <v>6</v>
          </cell>
        </row>
        <row r="171">
          <cell r="B171">
            <v>391500</v>
          </cell>
        </row>
        <row r="172">
          <cell r="B172">
            <v>9750083.6999999993</v>
          </cell>
        </row>
        <row r="173">
          <cell r="B173">
            <v>36511432.649999999</v>
          </cell>
        </row>
        <row r="174">
          <cell r="B174">
            <v>391500</v>
          </cell>
        </row>
        <row r="175">
          <cell r="B175">
            <v>9750083.6999999993</v>
          </cell>
        </row>
        <row r="176">
          <cell r="B176">
            <v>36511432.649999999</v>
          </cell>
        </row>
        <row r="177">
          <cell r="B177">
            <v>386606</v>
          </cell>
        </row>
        <row r="178">
          <cell r="B178">
            <v>9580049.0453846138</v>
          </cell>
        </row>
        <row r="179">
          <cell r="B179">
            <v>35813755.949999996</v>
          </cell>
        </row>
        <row r="180">
          <cell r="B180">
            <v>370198</v>
          </cell>
        </row>
        <row r="181">
          <cell r="B181">
            <v>1954046</v>
          </cell>
        </row>
        <row r="182">
          <cell r="B182">
            <v>7858641</v>
          </cell>
        </row>
        <row r="183">
          <cell r="B183">
            <v>370198</v>
          </cell>
        </row>
        <row r="184">
          <cell r="B184">
            <v>1954046</v>
          </cell>
        </row>
        <row r="185">
          <cell r="B185">
            <v>7858641</v>
          </cell>
        </row>
        <row r="186">
          <cell r="B186">
            <v>365571</v>
          </cell>
        </row>
        <row r="187">
          <cell r="B187">
            <v>1944792</v>
          </cell>
        </row>
        <row r="188">
          <cell r="B188">
            <v>7760669</v>
          </cell>
        </row>
        <row r="189">
          <cell r="B189">
            <v>0</v>
          </cell>
        </row>
        <row r="190">
          <cell r="B190">
            <v>0</v>
          </cell>
        </row>
        <row r="191">
          <cell r="B191">
            <v>0</v>
          </cell>
        </row>
        <row r="192">
          <cell r="B192">
            <v>173821</v>
          </cell>
        </row>
        <row r="193">
          <cell r="B193">
            <v>20539525.5</v>
          </cell>
        </row>
        <row r="194">
          <cell r="B194">
            <v>118.16479272030652</v>
          </cell>
        </row>
        <row r="195">
          <cell r="B195">
            <v>0</v>
          </cell>
        </row>
        <row r="196">
          <cell r="B196">
            <v>0</v>
          </cell>
        </row>
        <row r="197">
          <cell r="B197">
            <v>0</v>
          </cell>
        </row>
        <row r="198">
          <cell r="B198">
            <v>0</v>
          </cell>
        </row>
        <row r="199">
          <cell r="B199">
            <v>0</v>
          </cell>
        </row>
        <row r="200">
          <cell r="B200">
            <v>0</v>
          </cell>
        </row>
        <row r="201">
          <cell r="B201">
            <v>55113</v>
          </cell>
        </row>
        <row r="202">
          <cell r="B202">
            <v>1460858</v>
          </cell>
        </row>
        <row r="203">
          <cell r="B203">
            <v>26.506591067482805</v>
          </cell>
        </row>
        <row r="204">
          <cell r="B204">
            <v>0</v>
          </cell>
        </row>
        <row r="205">
          <cell r="B205">
            <v>0</v>
          </cell>
        </row>
        <row r="206">
          <cell r="B206">
            <v>0</v>
          </cell>
        </row>
        <row r="207">
          <cell r="B207">
            <v>188917</v>
          </cell>
        </row>
        <row r="208">
          <cell r="B208">
            <v>352645</v>
          </cell>
        </row>
        <row r="209">
          <cell r="B209">
            <v>0</v>
          </cell>
        </row>
        <row r="210">
          <cell r="B210">
            <v>0</v>
          </cell>
        </row>
        <row r="211">
          <cell r="B211">
            <v>703248.3</v>
          </cell>
        </row>
        <row r="212">
          <cell r="B212">
            <v>1196476</v>
          </cell>
        </row>
        <row r="213">
          <cell r="B213">
            <v>38422829.88622991</v>
          </cell>
        </row>
        <row r="214">
          <cell r="B214">
            <v>158900</v>
          </cell>
        </row>
        <row r="215">
          <cell r="B215">
            <v>0</v>
          </cell>
        </row>
        <row r="216">
          <cell r="B216">
            <v>38581729.88622991</v>
          </cell>
        </row>
        <row r="217">
          <cell r="B217">
            <v>16223607</v>
          </cell>
        </row>
        <row r="218">
          <cell r="B218">
            <v>1244810.3</v>
          </cell>
        </row>
        <row r="219">
          <cell r="B219">
            <v>4151087</v>
          </cell>
        </row>
        <row r="220">
          <cell r="B220">
            <v>502755</v>
          </cell>
        </row>
        <row r="221">
          <cell r="B221">
            <v>4800000</v>
          </cell>
        </row>
        <row r="222">
          <cell r="B222">
            <v>1109815</v>
          </cell>
        </row>
        <row r="223">
          <cell r="B223">
            <v>170850</v>
          </cell>
        </row>
        <row r="224">
          <cell r="B224">
            <v>0</v>
          </cell>
        </row>
        <row r="225">
          <cell r="B225">
            <v>0</v>
          </cell>
        </row>
        <row r="226">
          <cell r="B226">
            <v>2700000</v>
          </cell>
        </row>
        <row r="227">
          <cell r="B227">
            <v>160000</v>
          </cell>
        </row>
        <row r="228">
          <cell r="B228">
            <v>0</v>
          </cell>
        </row>
        <row r="229">
          <cell r="B229">
            <v>267052</v>
          </cell>
        </row>
        <row r="230">
          <cell r="B230">
            <v>2665425.2181063434</v>
          </cell>
        </row>
        <row r="231">
          <cell r="B231">
            <v>33995401.518106341</v>
          </cell>
        </row>
        <row r="232">
          <cell r="B232">
            <v>4586328.3681235686</v>
          </cell>
        </row>
        <row r="233">
          <cell r="B233">
            <v>1559352</v>
          </cell>
        </row>
        <row r="234">
          <cell r="B234">
            <v>3026976.3681235686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32202038</v>
          </cell>
        </row>
        <row r="244">
          <cell r="B244">
            <v>1886572</v>
          </cell>
        </row>
        <row r="245">
          <cell r="B245">
            <v>40000</v>
          </cell>
        </row>
        <row r="246">
          <cell r="B246">
            <v>0</v>
          </cell>
        </row>
        <row r="247">
          <cell r="B247">
            <v>7</v>
          </cell>
        </row>
        <row r="248">
          <cell r="B248">
            <v>7</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14.251741068923677</v>
          </cell>
        </row>
        <row r="261">
          <cell r="B261">
            <v>21.228896712266565</v>
          </cell>
        </row>
        <row r="262">
          <cell r="B262">
            <v>90</v>
          </cell>
        </row>
        <row r="263">
          <cell r="B263">
            <v>91</v>
          </cell>
        </row>
        <row r="264">
          <cell r="B264">
            <v>386606</v>
          </cell>
        </row>
        <row r="265">
          <cell r="B265">
            <v>365571</v>
          </cell>
        </row>
        <row r="266">
          <cell r="B266">
            <v>3</v>
          </cell>
        </row>
        <row r="267">
          <cell r="B267">
            <v>6</v>
          </cell>
        </row>
        <row r="268">
          <cell r="B268">
            <v>927854.4</v>
          </cell>
        </row>
        <row r="269">
          <cell r="B269">
            <v>1096713</v>
          </cell>
        </row>
        <row r="270">
          <cell r="B270">
            <v>3061138.0080527579</v>
          </cell>
        </row>
        <row r="271">
          <cell r="B271">
            <v>0.62831366253697274</v>
          </cell>
        </row>
        <row r="272">
          <cell r="B272">
            <v>0.6695878204152278</v>
          </cell>
        </row>
        <row r="273">
          <cell r="B273">
            <v>0.65934001340364568</v>
          </cell>
        </row>
        <row r="274">
          <cell r="B274">
            <v>0.60424822127888211</v>
          </cell>
        </row>
        <row r="275">
          <cell r="B275">
            <v>0.65934001340364568</v>
          </cell>
        </row>
        <row r="276">
          <cell r="B276">
            <v>0.60424822127888211</v>
          </cell>
        </row>
        <row r="277">
          <cell r="B277">
            <v>4337658.3681235686</v>
          </cell>
        </row>
        <row r="278">
          <cell r="B278">
            <v>1.8828290295227987</v>
          </cell>
        </row>
        <row r="279">
          <cell r="B279">
            <v>0.65311852012065652</v>
          </cell>
        </row>
        <row r="280">
          <cell r="B280">
            <v>0.34688147987934348</v>
          </cell>
        </row>
        <row r="281">
          <cell r="B281">
            <v>0.10032000000000001</v>
          </cell>
        </row>
        <row r="282">
          <cell r="B282">
            <v>0.12824243544284197</v>
          </cell>
        </row>
        <row r="283">
          <cell r="B283">
            <v>30315466</v>
          </cell>
        </row>
        <row r="284">
          <cell r="B284">
            <v>16101019.01163242</v>
          </cell>
        </row>
        <row r="285">
          <cell r="B285">
            <v>1276520.3600708104</v>
          </cell>
        </row>
        <row r="286">
          <cell r="B286">
            <v>3000000</v>
          </cell>
        </row>
        <row r="287">
          <cell r="B287">
            <v>0</v>
          </cell>
        </row>
        <row r="288">
          <cell r="B288">
            <v>0</v>
          </cell>
        </row>
        <row r="289">
          <cell r="B289">
            <v>3061138.0080527579</v>
          </cell>
        </row>
        <row r="290">
          <cell r="B290">
            <v>0.11000577572824846</v>
          </cell>
        </row>
        <row r="291">
          <cell r="B291">
            <v>0.37380326123673602</v>
          </cell>
        </row>
      </sheetData>
      <sheetData sheetId="60">
        <row r="3">
          <cell r="B3">
            <v>352975</v>
          </cell>
          <cell r="C3">
            <v>162600</v>
          </cell>
          <cell r="D3">
            <v>106560</v>
          </cell>
          <cell r="E3">
            <v>245985</v>
          </cell>
          <cell r="F3">
            <v>269718</v>
          </cell>
          <cell r="G3">
            <v>693899</v>
          </cell>
          <cell r="H3">
            <v>1831737</v>
          </cell>
        </row>
        <row r="4">
          <cell r="B4">
            <v>352975</v>
          </cell>
          <cell r="C4">
            <v>162600</v>
          </cell>
          <cell r="D4">
            <v>106560</v>
          </cell>
          <cell r="E4">
            <v>245985</v>
          </cell>
          <cell r="F4">
            <v>269718</v>
          </cell>
          <cell r="G4">
            <v>693899</v>
          </cell>
          <cell r="H4">
            <v>1831737</v>
          </cell>
        </row>
        <row r="5">
          <cell r="B5">
            <v>0</v>
          </cell>
          <cell r="C5">
            <v>0</v>
          </cell>
          <cell r="D5">
            <v>106560</v>
          </cell>
          <cell r="E5">
            <v>0</v>
          </cell>
          <cell r="F5">
            <v>0</v>
          </cell>
          <cell r="G5">
            <v>0</v>
          </cell>
        </row>
        <row r="6">
          <cell r="B6">
            <v>352975</v>
          </cell>
          <cell r="C6">
            <v>162600</v>
          </cell>
          <cell r="D6">
            <v>0</v>
          </cell>
          <cell r="E6">
            <v>245985</v>
          </cell>
          <cell r="F6">
            <v>269718</v>
          </cell>
          <cell r="G6">
            <v>693899</v>
          </cell>
        </row>
        <row r="7">
          <cell r="B7">
            <v>0</v>
          </cell>
          <cell r="C7">
            <v>0</v>
          </cell>
          <cell r="D7">
            <v>1725177</v>
          </cell>
          <cell r="E7">
            <v>0</v>
          </cell>
          <cell r="F7">
            <v>0</v>
          </cell>
          <cell r="G7">
            <v>0</v>
          </cell>
        </row>
        <row r="8">
          <cell r="B8">
            <v>308279</v>
          </cell>
          <cell r="C8">
            <v>124227</v>
          </cell>
          <cell r="D8">
            <v>102443</v>
          </cell>
          <cell r="E8">
            <v>248735</v>
          </cell>
          <cell r="F8">
            <v>313985</v>
          </cell>
          <cell r="G8">
            <v>727395</v>
          </cell>
          <cell r="H8">
            <v>1825064</v>
          </cell>
        </row>
        <row r="9">
          <cell r="B9">
            <v>308279</v>
          </cell>
          <cell r="C9">
            <v>124227</v>
          </cell>
          <cell r="D9">
            <v>102443</v>
          </cell>
          <cell r="E9">
            <v>248735</v>
          </cell>
          <cell r="F9">
            <v>313985</v>
          </cell>
          <cell r="G9">
            <v>727395</v>
          </cell>
          <cell r="H9">
            <v>1825064</v>
          </cell>
        </row>
        <row r="10">
          <cell r="B10">
            <v>0</v>
          </cell>
          <cell r="C10">
            <v>0</v>
          </cell>
          <cell r="D10">
            <v>0</v>
          </cell>
          <cell r="E10">
            <v>0</v>
          </cell>
          <cell r="F10">
            <v>0</v>
          </cell>
          <cell r="G10">
            <v>727395</v>
          </cell>
        </row>
        <row r="11">
          <cell r="B11">
            <v>308279</v>
          </cell>
          <cell r="C11">
            <v>124227</v>
          </cell>
          <cell r="D11">
            <v>102443</v>
          </cell>
          <cell r="E11">
            <v>248735</v>
          </cell>
          <cell r="F11">
            <v>313985</v>
          </cell>
          <cell r="G11">
            <v>0</v>
          </cell>
        </row>
        <row r="12">
          <cell r="B12">
            <v>0</v>
          </cell>
          <cell r="C12">
            <v>0</v>
          </cell>
          <cell r="D12">
            <v>0</v>
          </cell>
          <cell r="E12">
            <v>0</v>
          </cell>
          <cell r="F12">
            <v>0</v>
          </cell>
          <cell r="G12">
            <v>1097669</v>
          </cell>
        </row>
        <row r="13">
          <cell r="B13">
            <v>4000.0000000000005</v>
          </cell>
          <cell r="C13">
            <v>360</v>
          </cell>
          <cell r="D13">
            <v>340</v>
          </cell>
          <cell r="E13">
            <v>30</v>
          </cell>
          <cell r="F13">
            <v>47</v>
          </cell>
          <cell r="G13">
            <v>43</v>
          </cell>
        </row>
        <row r="14">
          <cell r="B14">
            <v>4000.0000000000005</v>
          </cell>
          <cell r="C14">
            <v>360</v>
          </cell>
          <cell r="D14">
            <v>340</v>
          </cell>
          <cell r="E14">
            <v>30</v>
          </cell>
          <cell r="F14">
            <v>48</v>
          </cell>
          <cell r="G14">
            <v>44</v>
          </cell>
        </row>
        <row r="15">
          <cell r="B15">
            <v>4000.0000000000005</v>
          </cell>
          <cell r="C15">
            <v>360</v>
          </cell>
          <cell r="D15">
            <v>340</v>
          </cell>
          <cell r="E15">
            <v>30</v>
          </cell>
          <cell r="F15">
            <v>47</v>
          </cell>
          <cell r="G15">
            <v>43</v>
          </cell>
        </row>
        <row r="16">
          <cell r="B16">
            <v>4000.0000000000005</v>
          </cell>
          <cell r="C16">
            <v>360</v>
          </cell>
          <cell r="D16">
            <v>340</v>
          </cell>
          <cell r="E16">
            <v>30</v>
          </cell>
          <cell r="F16">
            <v>47</v>
          </cell>
          <cell r="G16">
            <v>43</v>
          </cell>
        </row>
        <row r="17">
          <cell r="B17">
            <v>4000.0000000000005</v>
          </cell>
          <cell r="C17">
            <v>360</v>
          </cell>
          <cell r="D17">
            <v>340</v>
          </cell>
          <cell r="E17">
            <v>30</v>
          </cell>
          <cell r="F17">
            <v>47</v>
          </cell>
          <cell r="G17">
            <v>43</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6100</v>
          </cell>
          <cell r="C23">
            <v>450</v>
          </cell>
          <cell r="D23">
            <v>450</v>
          </cell>
          <cell r="E23">
            <v>40</v>
          </cell>
          <cell r="F23">
            <v>55</v>
          </cell>
          <cell r="G23">
            <v>56</v>
          </cell>
        </row>
        <row r="24">
          <cell r="B24">
            <v>6400</v>
          </cell>
          <cell r="C24">
            <v>450</v>
          </cell>
          <cell r="D24">
            <v>450</v>
          </cell>
          <cell r="E24">
            <v>40</v>
          </cell>
          <cell r="F24">
            <v>56</v>
          </cell>
          <cell r="G24">
            <v>57</v>
          </cell>
        </row>
        <row r="25">
          <cell r="B25">
            <v>6100</v>
          </cell>
          <cell r="C25">
            <v>450</v>
          </cell>
          <cell r="D25">
            <v>450</v>
          </cell>
          <cell r="E25">
            <v>40</v>
          </cell>
          <cell r="F25">
            <v>55</v>
          </cell>
          <cell r="G25">
            <v>56</v>
          </cell>
        </row>
        <row r="26">
          <cell r="B26">
            <v>6100</v>
          </cell>
          <cell r="C26">
            <v>450</v>
          </cell>
          <cell r="D26">
            <v>450</v>
          </cell>
          <cell r="E26">
            <v>40</v>
          </cell>
          <cell r="F26">
            <v>55</v>
          </cell>
          <cell r="G26">
            <v>56</v>
          </cell>
        </row>
        <row r="27">
          <cell r="B27">
            <v>6100</v>
          </cell>
          <cell r="C27">
            <v>450</v>
          </cell>
          <cell r="D27">
            <v>450</v>
          </cell>
          <cell r="E27">
            <v>40</v>
          </cell>
          <cell r="F27">
            <v>55</v>
          </cell>
          <cell r="G27">
            <v>56</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69999835</v>
          </cell>
          <cell r="C33">
            <v>3000000</v>
          </cell>
          <cell r="D33">
            <v>3000000</v>
          </cell>
          <cell r="E33">
            <v>750000.9</v>
          </cell>
          <cell r="F33">
            <v>1250000.7</v>
          </cell>
          <cell r="G33">
            <v>5000000</v>
          </cell>
          <cell r="H33">
            <v>9228570</v>
          </cell>
        </row>
        <row r="34">
          <cell r="B34">
            <v>85009952</v>
          </cell>
          <cell r="C34">
            <v>4200000</v>
          </cell>
          <cell r="D34">
            <v>4010003.2</v>
          </cell>
          <cell r="E34">
            <v>999999</v>
          </cell>
          <cell r="F34">
            <v>1750000.2</v>
          </cell>
          <cell r="G34">
            <v>6000000</v>
          </cell>
          <cell r="H34">
            <v>11668596</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90</v>
          </cell>
          <cell r="C47">
            <v>12.8</v>
          </cell>
          <cell r="D47">
            <v>6.5</v>
          </cell>
          <cell r="E47">
            <v>0.67</v>
          </cell>
          <cell r="F47">
            <v>0.79</v>
          </cell>
          <cell r="G47">
            <v>1</v>
          </cell>
        </row>
        <row r="48">
          <cell r="B48">
            <v>91</v>
          </cell>
          <cell r="C48">
            <v>13</v>
          </cell>
          <cell r="D48">
            <v>6.5</v>
          </cell>
          <cell r="E48">
            <v>0.67</v>
          </cell>
          <cell r="F48">
            <v>0.8</v>
          </cell>
          <cell r="G48">
            <v>1</v>
          </cell>
        </row>
        <row r="49">
          <cell r="B49">
            <v>89</v>
          </cell>
          <cell r="C49">
            <v>12.8</v>
          </cell>
          <cell r="D49">
            <v>6.4</v>
          </cell>
          <cell r="E49">
            <v>0.66</v>
          </cell>
          <cell r="F49">
            <v>0.78</v>
          </cell>
          <cell r="G49">
            <v>1</v>
          </cell>
        </row>
        <row r="50">
          <cell r="B50">
            <v>91</v>
          </cell>
          <cell r="C50">
            <v>13</v>
          </cell>
          <cell r="D50">
            <v>6.5</v>
          </cell>
          <cell r="E50">
            <v>0.67</v>
          </cell>
          <cell r="F50">
            <v>0.8</v>
          </cell>
          <cell r="G50">
            <v>1</v>
          </cell>
        </row>
        <row r="51">
          <cell r="B51">
            <v>10.017977528089904</v>
          </cell>
          <cell r="C51">
            <v>9.2812499999999964</v>
          </cell>
          <cell r="D51">
            <v>9.2812499999999964</v>
          </cell>
          <cell r="E51">
            <v>9.230303030303034</v>
          </cell>
          <cell r="F51">
            <v>10.358974358974372</v>
          </cell>
          <cell r="G51">
            <v>7.6</v>
          </cell>
        </row>
        <row r="52">
          <cell r="B52">
            <v>23756031.127956182</v>
          </cell>
          <cell r="C52">
            <v>4325789.4043988585</v>
          </cell>
          <cell r="D52">
            <v>2937113.2299675047</v>
          </cell>
          <cell r="E52">
            <v>24855510.000902072</v>
          </cell>
          <cell r="F52">
            <v>4554186.6597970277</v>
          </cell>
          <cell r="G52">
            <v>0</v>
          </cell>
          <cell r="H52">
            <v>0</v>
          </cell>
          <cell r="I52">
            <v>0</v>
          </cell>
          <cell r="J52">
            <v>0</v>
          </cell>
          <cell r="K52">
            <v>0</v>
          </cell>
        </row>
        <row r="53">
          <cell r="B53">
            <v>16292193</v>
          </cell>
          <cell r="C53">
            <v>32453551</v>
          </cell>
          <cell r="D53">
            <v>32661687</v>
          </cell>
          <cell r="E53">
            <v>13563944</v>
          </cell>
          <cell r="F53">
            <v>32704452</v>
          </cell>
          <cell r="G53">
            <v>0</v>
          </cell>
          <cell r="H53">
            <v>0</v>
          </cell>
          <cell r="I53">
            <v>0</v>
          </cell>
          <cell r="J53">
            <v>0</v>
          </cell>
          <cell r="K53">
            <v>0</v>
          </cell>
        </row>
        <row r="54">
          <cell r="B54">
            <v>2788398</v>
          </cell>
          <cell r="C54">
            <v>3662614</v>
          </cell>
          <cell r="D54">
            <v>3519736</v>
          </cell>
          <cell r="E54">
            <v>2605573</v>
          </cell>
          <cell r="F54">
            <v>3519810</v>
          </cell>
          <cell r="G54">
            <v>0</v>
          </cell>
          <cell r="H54">
            <v>0</v>
          </cell>
          <cell r="I54">
            <v>0</v>
          </cell>
          <cell r="J54">
            <v>0</v>
          </cell>
          <cell r="K54">
            <v>0</v>
          </cell>
        </row>
        <row r="55">
          <cell r="B55">
            <v>1441386</v>
          </cell>
          <cell r="C55">
            <v>1668458</v>
          </cell>
          <cell r="D55">
            <v>1441386</v>
          </cell>
          <cell r="E55">
            <v>1441359</v>
          </cell>
          <cell r="F55">
            <v>1397182</v>
          </cell>
          <cell r="G55">
            <v>0</v>
          </cell>
          <cell r="H55">
            <v>0</v>
          </cell>
          <cell r="I55">
            <v>0</v>
          </cell>
          <cell r="J55">
            <v>0</v>
          </cell>
          <cell r="K55">
            <v>0</v>
          </cell>
        </row>
        <row r="56">
          <cell r="B56">
            <v>4229784</v>
          </cell>
          <cell r="C56">
            <v>5331072</v>
          </cell>
          <cell r="D56">
            <v>4961122</v>
          </cell>
          <cell r="E56">
            <v>4046932</v>
          </cell>
          <cell r="F56">
            <v>4916992</v>
          </cell>
          <cell r="G56">
            <v>0</v>
          </cell>
          <cell r="H56">
            <v>0</v>
          </cell>
          <cell r="I56">
            <v>0</v>
          </cell>
          <cell r="J56">
            <v>0</v>
          </cell>
          <cell r="K56">
            <v>0</v>
          </cell>
        </row>
        <row r="57">
          <cell r="B57">
            <v>3409957</v>
          </cell>
          <cell r="C57">
            <v>3620039</v>
          </cell>
          <cell r="D57">
            <v>3418398</v>
          </cell>
          <cell r="E57">
            <v>3536944</v>
          </cell>
          <cell r="F57">
            <v>3427701</v>
          </cell>
          <cell r="G57">
            <v>53190</v>
          </cell>
          <cell r="H57">
            <v>53190</v>
          </cell>
          <cell r="I57">
            <v>53190</v>
          </cell>
          <cell r="J57">
            <v>53190</v>
          </cell>
          <cell r="K57">
            <v>53190</v>
          </cell>
        </row>
        <row r="58">
          <cell r="B58">
            <v>6108378</v>
          </cell>
          <cell r="C58">
            <v>6108378</v>
          </cell>
          <cell r="D58">
            <v>6108378</v>
          </cell>
          <cell r="E58">
            <v>7036233</v>
          </cell>
          <cell r="F58">
            <v>6108378</v>
          </cell>
          <cell r="G58">
            <v>2611477</v>
          </cell>
          <cell r="H58">
            <v>1775804</v>
          </cell>
          <cell r="I58">
            <v>1671345</v>
          </cell>
          <cell r="J58">
            <v>2298097</v>
          </cell>
          <cell r="K58">
            <v>2507016</v>
          </cell>
        </row>
        <row r="59">
          <cell r="B59">
            <v>7220024</v>
          </cell>
          <cell r="C59">
            <v>7220024</v>
          </cell>
          <cell r="D59">
            <v>7220024</v>
          </cell>
          <cell r="E59">
            <v>8316737</v>
          </cell>
          <cell r="F59">
            <v>8316737</v>
          </cell>
          <cell r="G59">
            <v>2089182</v>
          </cell>
          <cell r="H59">
            <v>2507016</v>
          </cell>
          <cell r="I59">
            <v>2298097</v>
          </cell>
          <cell r="J59">
            <v>1671345</v>
          </cell>
          <cell r="K59">
            <v>1775804</v>
          </cell>
        </row>
        <row r="60">
          <cell r="B60">
            <v>13328402</v>
          </cell>
          <cell r="C60">
            <v>13328402</v>
          </cell>
          <cell r="D60">
            <v>13328402</v>
          </cell>
          <cell r="E60">
            <v>15352970</v>
          </cell>
          <cell r="F60">
            <v>14425115</v>
          </cell>
          <cell r="G60">
            <v>4700659</v>
          </cell>
          <cell r="H60">
            <v>4282820</v>
          </cell>
          <cell r="I60">
            <v>3969442</v>
          </cell>
          <cell r="J60">
            <v>3969442</v>
          </cell>
          <cell r="K60">
            <v>4282820</v>
          </cell>
        </row>
        <row r="61">
          <cell r="B61">
            <v>61016367.127956182</v>
          </cell>
          <cell r="C61">
            <v>59058853.404398859</v>
          </cell>
          <cell r="D61">
            <v>57306722.229967505</v>
          </cell>
          <cell r="E61">
            <v>61356300.000902072</v>
          </cell>
          <cell r="F61">
            <v>60028446.659797028</v>
          </cell>
          <cell r="G61">
            <v>0</v>
          </cell>
          <cell r="H61">
            <v>0</v>
          </cell>
          <cell r="I61">
            <v>0</v>
          </cell>
          <cell r="J61">
            <v>0</v>
          </cell>
          <cell r="K61">
            <v>0</v>
          </cell>
        </row>
        <row r="62">
          <cell r="B62">
            <v>8386800.3984375</v>
          </cell>
          <cell r="C62">
            <v>8386800.3984375</v>
          </cell>
          <cell r="D62">
            <v>8386800.3984375</v>
          </cell>
          <cell r="E62">
            <v>8386800.3984375</v>
          </cell>
          <cell r="F62">
            <v>8386800.3984375</v>
          </cell>
          <cell r="G62">
            <v>0</v>
          </cell>
          <cell r="H62">
            <v>0</v>
          </cell>
          <cell r="I62">
            <v>0</v>
          </cell>
          <cell r="J62">
            <v>0</v>
          </cell>
          <cell r="K62">
            <v>0</v>
          </cell>
        </row>
        <row r="63">
          <cell r="B63">
            <v>2749944</v>
          </cell>
          <cell r="C63">
            <v>3107103</v>
          </cell>
          <cell r="D63">
            <v>3097024</v>
          </cell>
          <cell r="E63">
            <v>2871363</v>
          </cell>
          <cell r="F63">
            <v>2593608</v>
          </cell>
          <cell r="G63">
            <v>-3961889</v>
          </cell>
          <cell r="H63">
            <v>-3495055</v>
          </cell>
          <cell r="I63">
            <v>-2763298</v>
          </cell>
          <cell r="J63">
            <v>-2609189</v>
          </cell>
          <cell r="K63">
            <v>-3216726</v>
          </cell>
        </row>
        <row r="64">
          <cell r="B64">
            <v>31467454</v>
          </cell>
          <cell r="C64">
            <v>31470514</v>
          </cell>
          <cell r="D64">
            <v>31464902</v>
          </cell>
          <cell r="E64">
            <v>31468937</v>
          </cell>
          <cell r="F64">
            <v>30946453</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17412168.729518682</v>
          </cell>
          <cell r="C66">
            <v>15094436.005961362</v>
          </cell>
          <cell r="D66">
            <v>13357995.831530005</v>
          </cell>
          <cell r="E66">
            <v>17629199.602464575</v>
          </cell>
          <cell r="F66">
            <v>17101585.261359524</v>
          </cell>
          <cell r="G66">
            <v>12830790</v>
          </cell>
          <cell r="H66">
            <v>13736993</v>
          </cell>
          <cell r="I66">
            <v>15157460</v>
          </cell>
          <cell r="J66">
            <v>15457627</v>
          </cell>
          <cell r="K66">
            <v>14277278</v>
          </cell>
        </row>
        <row r="67">
          <cell r="B67">
            <v>61016367.127956182</v>
          </cell>
          <cell r="C67">
            <v>59058853.404398859</v>
          </cell>
          <cell r="D67">
            <v>57306722.229967505</v>
          </cell>
          <cell r="E67">
            <v>61356300.000902072</v>
          </cell>
          <cell r="F67">
            <v>60028446.659797028</v>
          </cell>
          <cell r="G67">
            <v>0</v>
          </cell>
          <cell r="H67">
            <v>0</v>
          </cell>
          <cell r="I67">
            <v>0</v>
          </cell>
          <cell r="J67">
            <v>0</v>
          </cell>
          <cell r="K67">
            <v>0</v>
          </cell>
        </row>
        <row r="68">
          <cell r="B68">
            <v>0</v>
          </cell>
          <cell r="C68">
            <v>3000000</v>
          </cell>
          <cell r="D68">
            <v>3000000</v>
          </cell>
          <cell r="E68">
            <v>1500</v>
          </cell>
          <cell r="F68">
            <v>0</v>
          </cell>
          <cell r="G68">
            <v>0</v>
          </cell>
          <cell r="H68">
            <v>0</v>
          </cell>
          <cell r="I68">
            <v>0</v>
          </cell>
          <cell r="J68">
            <v>0</v>
          </cell>
          <cell r="K68">
            <v>0</v>
          </cell>
        </row>
        <row r="69">
          <cell r="B69">
            <v>40124986.402056158</v>
          </cell>
          <cell r="C69">
            <v>38677649.252819628</v>
          </cell>
          <cell r="D69">
            <v>38974986.402056158</v>
          </cell>
          <cell r="E69">
            <v>39692486.402056158</v>
          </cell>
          <cell r="F69">
            <v>39036079.098685376</v>
          </cell>
          <cell r="G69">
            <v>0</v>
          </cell>
          <cell r="H69">
            <v>0</v>
          </cell>
          <cell r="I69">
            <v>0</v>
          </cell>
          <cell r="J69">
            <v>0</v>
          </cell>
          <cell r="K69">
            <v>0</v>
          </cell>
        </row>
        <row r="70">
          <cell r="B70">
            <v>2311149.7178862616</v>
          </cell>
          <cell r="C70">
            <v>3018884.1915526018</v>
          </cell>
          <cell r="D70">
            <v>2983084.2317168191</v>
          </cell>
          <cell r="E70">
            <v>2555912.6331328675</v>
          </cell>
          <cell r="F70">
            <v>2014682.0260340273</v>
          </cell>
          <cell r="G70">
            <v>-44569</v>
          </cell>
          <cell r="H70">
            <v>-41078</v>
          </cell>
          <cell r="I70">
            <v>-38460</v>
          </cell>
          <cell r="J70">
            <v>-38460</v>
          </cell>
          <cell r="K70">
            <v>-41078</v>
          </cell>
        </row>
        <row r="71">
          <cell r="B71">
            <v>1.0180879081176524</v>
          </cell>
          <cell r="C71">
            <v>0.96909982363234337</v>
          </cell>
          <cell r="D71">
            <v>0.96909982363234337</v>
          </cell>
          <cell r="E71">
            <v>0.96909982363234337</v>
          </cell>
          <cell r="F71">
            <v>1.0746126209853168</v>
          </cell>
          <cell r="G71">
            <v>0</v>
          </cell>
          <cell r="H71">
            <v>0</v>
          </cell>
          <cell r="I71">
            <v>0</v>
          </cell>
          <cell r="J71">
            <v>0</v>
          </cell>
          <cell r="K71">
            <v>0</v>
          </cell>
        </row>
        <row r="72">
          <cell r="B72">
            <v>1.0302675116119495</v>
          </cell>
          <cell r="C72">
            <v>0.98029756319599504</v>
          </cell>
          <cell r="D72">
            <v>0.98029756319599504</v>
          </cell>
          <cell r="E72">
            <v>1.0002855425623769</v>
          </cell>
          <cell r="F72">
            <v>1.0088518194336833</v>
          </cell>
          <cell r="G72">
            <v>0</v>
          </cell>
          <cell r="H72">
            <v>0</v>
          </cell>
          <cell r="I72">
            <v>0</v>
          </cell>
          <cell r="J72">
            <v>0</v>
          </cell>
          <cell r="K72">
            <v>0</v>
          </cell>
        </row>
        <row r="73">
          <cell r="B73">
            <v>1</v>
          </cell>
          <cell r="C73">
            <v>0</v>
          </cell>
          <cell r="D73">
            <v>0</v>
          </cell>
          <cell r="E73">
            <v>0</v>
          </cell>
          <cell r="F73">
            <v>0</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1</v>
          </cell>
          <cell r="C75">
            <v>0</v>
          </cell>
          <cell r="D75">
            <v>0</v>
          </cell>
          <cell r="E75">
            <v>5</v>
          </cell>
          <cell r="F75">
            <v>5</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365570</v>
          </cell>
          <cell r="C77">
            <v>0</v>
          </cell>
          <cell r="D77">
            <v>0</v>
          </cell>
          <cell r="E77">
            <v>400000</v>
          </cell>
          <cell r="F77">
            <v>420400</v>
          </cell>
          <cell r="G77">
            <v>0</v>
          </cell>
          <cell r="H77">
            <v>0</v>
          </cell>
          <cell r="I77">
            <v>0</v>
          </cell>
          <cell r="J77">
            <v>0</v>
          </cell>
          <cell r="K77">
            <v>0</v>
          </cell>
        </row>
        <row r="78">
          <cell r="B78">
            <v>1</v>
          </cell>
        </row>
        <row r="79">
          <cell r="B79">
            <v>40000</v>
          </cell>
        </row>
        <row r="80">
          <cell r="B80">
            <v>40000</v>
          </cell>
        </row>
        <row r="81">
          <cell r="B81">
            <v>28.75</v>
          </cell>
        </row>
        <row r="82">
          <cell r="B82">
            <v>40000</v>
          </cell>
        </row>
        <row r="83">
          <cell r="B83">
            <v>1150000</v>
          </cell>
        </row>
        <row r="84">
          <cell r="B84">
            <v>18.179198880047156</v>
          </cell>
        </row>
        <row r="85">
          <cell r="B85">
            <v>70595</v>
          </cell>
        </row>
        <row r="86">
          <cell r="B86">
            <v>32520</v>
          </cell>
        </row>
        <row r="87">
          <cell r="B87">
            <v>21312</v>
          </cell>
        </row>
        <row r="88">
          <cell r="B88">
            <v>49197</v>
          </cell>
        </row>
        <row r="89">
          <cell r="B89">
            <v>54354</v>
          </cell>
        </row>
        <row r="90">
          <cell r="B90">
            <v>139932</v>
          </cell>
        </row>
        <row r="91">
          <cell r="B91">
            <v>70595</v>
          </cell>
        </row>
        <row r="92">
          <cell r="B92">
            <v>32520</v>
          </cell>
        </row>
        <row r="93">
          <cell r="B93">
            <v>21312</v>
          </cell>
        </row>
        <row r="94">
          <cell r="B94">
            <v>49197</v>
          </cell>
        </row>
        <row r="95">
          <cell r="B95">
            <v>54354</v>
          </cell>
        </row>
        <row r="96">
          <cell r="B96">
            <v>139932</v>
          </cell>
        </row>
        <row r="97">
          <cell r="B97">
            <v>0</v>
          </cell>
        </row>
        <row r="98">
          <cell r="B98">
            <v>0</v>
          </cell>
        </row>
        <row r="99">
          <cell r="B99">
            <v>0</v>
          </cell>
        </row>
        <row r="100">
          <cell r="B100">
            <v>0</v>
          </cell>
        </row>
        <row r="101">
          <cell r="B101">
            <v>0</v>
          </cell>
        </row>
        <row r="102">
          <cell r="B102">
            <v>0</v>
          </cell>
        </row>
        <row r="103">
          <cell r="B103">
            <v>282380000.00000006</v>
          </cell>
        </row>
        <row r="104">
          <cell r="B104">
            <v>11707200</v>
          </cell>
        </row>
        <row r="105">
          <cell r="B105">
            <v>7246080</v>
          </cell>
        </row>
        <row r="106">
          <cell r="B106">
            <v>1475910</v>
          </cell>
        </row>
        <row r="107">
          <cell r="B107">
            <v>2554638</v>
          </cell>
        </row>
        <row r="108">
          <cell r="B108">
            <v>6017076</v>
          </cell>
        </row>
        <row r="109">
          <cell r="B109">
            <v>1740.7080303351286</v>
          </cell>
        </row>
        <row r="110">
          <cell r="B110">
            <v>265.7090200931421</v>
          </cell>
        </row>
        <row r="111">
          <cell r="B111">
            <v>125.17451004657106</v>
          </cell>
        </row>
        <row r="112">
          <cell r="B112">
            <v>13.304621348552638</v>
          </cell>
        </row>
        <row r="113">
          <cell r="B113">
            <v>15.723643411925845</v>
          </cell>
        </row>
        <row r="114">
          <cell r="B114">
            <v>20.158517194776724</v>
          </cell>
        </row>
        <row r="115">
          <cell r="B115">
            <v>13999967</v>
          </cell>
        </row>
        <row r="116">
          <cell r="B116">
            <v>600000</v>
          </cell>
        </row>
        <row r="117">
          <cell r="B117">
            <v>600000</v>
          </cell>
        </row>
        <row r="118">
          <cell r="B118">
            <v>150000.18</v>
          </cell>
        </row>
        <row r="119">
          <cell r="B119">
            <v>250000.14</v>
          </cell>
        </row>
        <row r="120">
          <cell r="B120">
            <v>1000000</v>
          </cell>
        </row>
        <row r="121">
          <cell r="B121">
            <v>25414200.000000004</v>
          </cell>
        </row>
        <row r="122">
          <cell r="B122">
            <v>807796.79999999993</v>
          </cell>
        </row>
        <row r="123">
          <cell r="B123">
            <v>0</v>
          </cell>
        </row>
        <row r="124">
          <cell r="B124">
            <v>169729.65</v>
          </cell>
        </row>
        <row r="125">
          <cell r="B125">
            <v>293783.37000000005</v>
          </cell>
        </row>
        <row r="126">
          <cell r="B126">
            <v>345981.87</v>
          </cell>
        </row>
        <row r="127">
          <cell r="B127">
            <v>62384</v>
          </cell>
        </row>
        <row r="128">
          <cell r="B128">
            <v>24527</v>
          </cell>
        </row>
        <row r="129">
          <cell r="B129">
            <v>20475</v>
          </cell>
        </row>
        <row r="130">
          <cell r="B130">
            <v>49747</v>
          </cell>
        </row>
        <row r="131">
          <cell r="B131">
            <v>63097</v>
          </cell>
        </row>
        <row r="132">
          <cell r="B132">
            <v>146162</v>
          </cell>
        </row>
        <row r="133">
          <cell r="B133">
            <v>62384</v>
          </cell>
        </row>
        <row r="134">
          <cell r="B134">
            <v>24527</v>
          </cell>
        </row>
        <row r="135">
          <cell r="B135">
            <v>20475</v>
          </cell>
        </row>
        <row r="136">
          <cell r="B136">
            <v>49747</v>
          </cell>
        </row>
        <row r="137">
          <cell r="B137">
            <v>63097</v>
          </cell>
        </row>
        <row r="138">
          <cell r="B138">
            <v>146162</v>
          </cell>
        </row>
        <row r="139">
          <cell r="B139">
            <v>0</v>
          </cell>
        </row>
        <row r="140">
          <cell r="B140">
            <v>0</v>
          </cell>
        </row>
        <row r="141">
          <cell r="B141">
            <v>0</v>
          </cell>
        </row>
        <row r="142">
          <cell r="B142">
            <v>0</v>
          </cell>
        </row>
        <row r="143">
          <cell r="B143">
            <v>0</v>
          </cell>
        </row>
        <row r="144">
          <cell r="B144">
            <v>0</v>
          </cell>
        </row>
        <row r="145">
          <cell r="B145">
            <v>380542400</v>
          </cell>
        </row>
        <row r="146">
          <cell r="B146">
            <v>11037150</v>
          </cell>
        </row>
        <row r="147">
          <cell r="B147">
            <v>9213750</v>
          </cell>
        </row>
        <row r="148">
          <cell r="B148">
            <v>1989880</v>
          </cell>
        </row>
        <row r="149">
          <cell r="B149">
            <v>3470335</v>
          </cell>
        </row>
        <row r="150">
          <cell r="B150">
            <v>8185072</v>
          </cell>
        </row>
        <row r="151">
          <cell r="B151">
            <v>2532.5833966053915</v>
          </cell>
        </row>
        <row r="152">
          <cell r="B152">
            <v>356.55671321965184</v>
          </cell>
        </row>
        <row r="153">
          <cell r="B153">
            <v>182.11835660982592</v>
          </cell>
        </row>
        <row r="154">
          <cell r="B154">
            <v>18.582955525388297</v>
          </cell>
        </row>
        <row r="155">
          <cell r="B155">
            <v>21.961674711822532</v>
          </cell>
        </row>
        <row r="156">
          <cell r="B156">
            <v>27.855993220285299</v>
          </cell>
        </row>
        <row r="157">
          <cell r="B157">
            <v>16999979</v>
          </cell>
        </row>
        <row r="158">
          <cell r="B158">
            <v>800000</v>
          </cell>
        </row>
        <row r="159">
          <cell r="B159">
            <v>800000</v>
          </cell>
        </row>
        <row r="160">
          <cell r="B160">
            <v>199999.80000000002</v>
          </cell>
        </row>
        <row r="161">
          <cell r="B161">
            <v>350000.04000000004</v>
          </cell>
        </row>
        <row r="162">
          <cell r="B162">
            <v>1200000</v>
          </cell>
        </row>
        <row r="163">
          <cell r="B163">
            <v>34248816</v>
          </cell>
        </row>
        <row r="164">
          <cell r="B164">
            <v>0</v>
          </cell>
        </row>
        <row r="165">
          <cell r="B165">
            <v>847665</v>
          </cell>
        </row>
        <row r="166">
          <cell r="B166">
            <v>228836.2</v>
          </cell>
        </row>
        <row r="167">
          <cell r="B167">
            <v>399088.52500000008</v>
          </cell>
        </row>
        <row r="168">
          <cell r="B168">
            <v>0</v>
          </cell>
        </row>
        <row r="169">
          <cell r="B169">
            <v>3</v>
          </cell>
        </row>
        <row r="170">
          <cell r="B170">
            <v>6</v>
          </cell>
        </row>
        <row r="171">
          <cell r="B171">
            <v>386606</v>
          </cell>
        </row>
        <row r="172">
          <cell r="B172">
            <v>9506918.9000000004</v>
          </cell>
        </row>
        <row r="173">
          <cell r="B173">
            <v>35729175.800000004</v>
          </cell>
        </row>
        <row r="174">
          <cell r="B174">
            <v>386606</v>
          </cell>
        </row>
        <row r="175">
          <cell r="B175">
            <v>9506918.9000000004</v>
          </cell>
        </row>
        <row r="176">
          <cell r="B176">
            <v>35729175.800000004</v>
          </cell>
        </row>
        <row r="177">
          <cell r="B177">
            <v>381774</v>
          </cell>
        </row>
        <row r="178">
          <cell r="B178">
            <v>9334833.9539062511</v>
          </cell>
        </row>
        <row r="179">
          <cell r="B179">
            <v>34976473.050000004</v>
          </cell>
        </row>
        <row r="180">
          <cell r="B180">
            <v>365571</v>
          </cell>
        </row>
        <row r="181">
          <cell r="B181">
            <v>1944792</v>
          </cell>
        </row>
        <row r="182">
          <cell r="B182">
            <v>7760669</v>
          </cell>
        </row>
        <row r="183">
          <cell r="B183">
            <v>365571</v>
          </cell>
        </row>
        <row r="184">
          <cell r="B184">
            <v>1944792</v>
          </cell>
        </row>
        <row r="185">
          <cell r="B185">
            <v>7760669</v>
          </cell>
        </row>
        <row r="186">
          <cell r="B186">
            <v>361001</v>
          </cell>
        </row>
        <row r="187">
          <cell r="B187">
            <v>1935652</v>
          </cell>
        </row>
        <row r="188">
          <cell r="B188">
            <v>7445427</v>
          </cell>
        </row>
        <row r="189">
          <cell r="B189">
            <v>0</v>
          </cell>
        </row>
        <row r="190">
          <cell r="B190">
            <v>0</v>
          </cell>
        </row>
        <row r="191">
          <cell r="B191">
            <v>0</v>
          </cell>
        </row>
        <row r="192">
          <cell r="B192">
            <v>152517</v>
          </cell>
        </row>
        <row r="193">
          <cell r="B193">
            <v>17845747.199999999</v>
          </cell>
        </row>
        <row r="194">
          <cell r="B194">
            <v>117.00825827845404</v>
          </cell>
        </row>
        <row r="195">
          <cell r="B195">
            <v>0</v>
          </cell>
        </row>
        <row r="196">
          <cell r="B196">
            <v>0</v>
          </cell>
        </row>
        <row r="197">
          <cell r="B197">
            <v>0</v>
          </cell>
        </row>
        <row r="198">
          <cell r="B198">
            <v>0</v>
          </cell>
        </row>
        <row r="199">
          <cell r="B199">
            <v>0</v>
          </cell>
        </row>
        <row r="200">
          <cell r="B200">
            <v>0</v>
          </cell>
        </row>
        <row r="201">
          <cell r="B201">
            <v>54292</v>
          </cell>
        </row>
        <row r="202">
          <cell r="B202">
            <v>1441386</v>
          </cell>
        </row>
        <row r="203">
          <cell r="B203">
            <v>26.548771647641633</v>
          </cell>
        </row>
        <row r="204">
          <cell r="B204">
            <v>0</v>
          </cell>
        </row>
        <row r="205">
          <cell r="B205">
            <v>0</v>
          </cell>
        </row>
        <row r="206">
          <cell r="B206">
            <v>0</v>
          </cell>
        </row>
        <row r="207">
          <cell r="B207">
            <v>179471</v>
          </cell>
        </row>
        <row r="208">
          <cell r="B208">
            <v>335013</v>
          </cell>
        </row>
        <row r="209">
          <cell r="B209">
            <v>0</v>
          </cell>
        </row>
        <row r="210">
          <cell r="B210">
            <v>0</v>
          </cell>
        </row>
        <row r="211">
          <cell r="B211">
            <v>709263.59999999986</v>
          </cell>
        </row>
        <row r="212">
          <cell r="B212">
            <v>1136652</v>
          </cell>
        </row>
        <row r="213">
          <cell r="B213">
            <v>40124986.402056158</v>
          </cell>
        </row>
        <row r="214">
          <cell r="B214">
            <v>103040</v>
          </cell>
        </row>
        <row r="215">
          <cell r="B215">
            <v>0</v>
          </cell>
        </row>
        <row r="216">
          <cell r="B216">
            <v>40228026.402056158</v>
          </cell>
        </row>
        <row r="217">
          <cell r="B217">
            <v>17164600</v>
          </cell>
        </row>
        <row r="218">
          <cell r="B218">
            <v>1223747.5999999999</v>
          </cell>
        </row>
        <row r="219">
          <cell r="B219">
            <v>4175973</v>
          </cell>
        </row>
        <row r="220">
          <cell r="B220">
            <v>459326</v>
          </cell>
        </row>
        <row r="221">
          <cell r="B221">
            <v>6000000</v>
          </cell>
        </row>
        <row r="222">
          <cell r="B222">
            <v>1151988</v>
          </cell>
        </row>
        <row r="223">
          <cell r="B223">
            <v>168714</v>
          </cell>
        </row>
        <row r="224">
          <cell r="B224">
            <v>0</v>
          </cell>
        </row>
        <row r="225">
          <cell r="B225">
            <v>0</v>
          </cell>
        </row>
        <row r="226">
          <cell r="B226">
            <v>3175000</v>
          </cell>
        </row>
        <row r="227">
          <cell r="B227">
            <v>160000</v>
          </cell>
        </row>
        <row r="228">
          <cell r="B228">
            <v>75366.513830557087</v>
          </cell>
        </row>
        <row r="229">
          <cell r="B229">
            <v>267475</v>
          </cell>
        </row>
        <row r="230">
          <cell r="B230">
            <v>2704094.5703393379</v>
          </cell>
        </row>
        <row r="231">
          <cell r="B231">
            <v>36726284.684169896</v>
          </cell>
        </row>
        <row r="232">
          <cell r="B232">
            <v>3501741.7178862616</v>
          </cell>
        </row>
        <row r="233">
          <cell r="B233">
            <v>1190592</v>
          </cell>
        </row>
        <row r="234">
          <cell r="B234">
            <v>2311149.7178862616</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3.8</v>
          </cell>
        </row>
        <row r="243">
          <cell r="B243">
            <v>36824337</v>
          </cell>
        </row>
        <row r="244">
          <cell r="B244">
            <v>5356883</v>
          </cell>
        </row>
        <row r="245">
          <cell r="B245">
            <v>30000</v>
          </cell>
        </row>
        <row r="246">
          <cell r="B246">
            <v>1</v>
          </cell>
        </row>
        <row r="247">
          <cell r="B247">
            <v>7.1</v>
          </cell>
        </row>
        <row r="248">
          <cell r="B248">
            <v>7.1</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14.094715339038684</v>
          </cell>
        </row>
        <row r="261">
          <cell r="B261">
            <v>20.624394392259301</v>
          </cell>
        </row>
        <row r="262">
          <cell r="B262">
            <v>89</v>
          </cell>
        </row>
        <row r="263">
          <cell r="B263">
            <v>91</v>
          </cell>
        </row>
        <row r="264">
          <cell r="B264">
            <v>381774</v>
          </cell>
        </row>
        <row r="265">
          <cell r="B265">
            <v>361001</v>
          </cell>
        </row>
        <row r="266">
          <cell r="B266">
            <v>3</v>
          </cell>
        </row>
        <row r="267">
          <cell r="B267">
            <v>6</v>
          </cell>
        </row>
        <row r="268">
          <cell r="B268">
            <v>916257.6</v>
          </cell>
        </row>
        <row r="269">
          <cell r="B269">
            <v>1083003</v>
          </cell>
        </row>
        <row r="270">
          <cell r="B270">
            <v>2340771.8008282948</v>
          </cell>
        </row>
        <row r="271">
          <cell r="B271">
            <v>0.65147193895527411</v>
          </cell>
        </row>
        <row r="272">
          <cell r="B272">
            <v>0.69602795060600331</v>
          </cell>
        </row>
        <row r="273">
          <cell r="B273">
            <v>0.67306793873116577</v>
          </cell>
        </row>
        <row r="274">
          <cell r="B274">
            <v>0.6168813828857862</v>
          </cell>
        </row>
        <row r="275">
          <cell r="B275">
            <v>0.63783981126455447</v>
          </cell>
        </row>
        <row r="276">
          <cell r="B276">
            <v>0.58869888091249722</v>
          </cell>
        </row>
        <row r="277">
          <cell r="B277">
            <v>3708282.7178862616</v>
          </cell>
        </row>
        <row r="278">
          <cell r="B278">
            <v>1.7090574425135958</v>
          </cell>
        </row>
        <row r="279">
          <cell r="B279">
            <v>0.6308679231725145</v>
          </cell>
        </row>
        <row r="280">
          <cell r="B280">
            <v>0.3691320768274855</v>
          </cell>
        </row>
        <row r="281">
          <cell r="B281">
            <v>0.10032000000000001</v>
          </cell>
        </row>
        <row r="282">
          <cell r="B282">
            <v>0.12563586163770393</v>
          </cell>
        </row>
        <row r="283">
          <cell r="B283">
            <v>31467454</v>
          </cell>
        </row>
        <row r="284">
          <cell r="B284">
            <v>18412168.729518682</v>
          </cell>
        </row>
        <row r="285">
          <cell r="B285">
            <v>1367510.917057967</v>
          </cell>
        </row>
        <row r="286">
          <cell r="B286">
            <v>0</v>
          </cell>
        </row>
        <row r="287">
          <cell r="B287">
            <v>0</v>
          </cell>
        </row>
        <row r="288">
          <cell r="B288">
            <v>0</v>
          </cell>
        </row>
        <row r="289">
          <cell r="B289">
            <v>2340771.8008282948</v>
          </cell>
        </row>
        <row r="290">
          <cell r="B290">
            <v>0.10966489658300292</v>
          </cell>
        </row>
        <row r="291">
          <cell r="B291">
            <v>0.29737856984164446</v>
          </cell>
        </row>
      </sheetData>
      <sheetData sheetId="61">
        <row r="3">
          <cell r="B3">
            <v>373964</v>
          </cell>
          <cell r="C3">
            <v>170225</v>
          </cell>
          <cell r="D3">
            <v>117041</v>
          </cell>
          <cell r="E3">
            <v>249421</v>
          </cell>
          <cell r="F3">
            <v>272291</v>
          </cell>
          <cell r="G3">
            <v>719634</v>
          </cell>
          <cell r="H3">
            <v>1902576</v>
          </cell>
        </row>
        <row r="4">
          <cell r="B4">
            <v>373964</v>
          </cell>
          <cell r="C4">
            <v>170225</v>
          </cell>
          <cell r="D4">
            <v>117041</v>
          </cell>
          <cell r="E4">
            <v>249421</v>
          </cell>
          <cell r="F4">
            <v>272291</v>
          </cell>
          <cell r="G4">
            <v>719634</v>
          </cell>
          <cell r="H4">
            <v>1902576</v>
          </cell>
        </row>
        <row r="5">
          <cell r="B5">
            <v>0</v>
          </cell>
          <cell r="C5">
            <v>0</v>
          </cell>
          <cell r="D5">
            <v>117041</v>
          </cell>
          <cell r="E5">
            <v>0</v>
          </cell>
          <cell r="F5">
            <v>0</v>
          </cell>
          <cell r="G5">
            <v>0</v>
          </cell>
        </row>
        <row r="6">
          <cell r="B6">
            <v>373964</v>
          </cell>
          <cell r="C6">
            <v>170225</v>
          </cell>
          <cell r="D6">
            <v>0</v>
          </cell>
          <cell r="E6">
            <v>249421</v>
          </cell>
          <cell r="F6">
            <v>272291</v>
          </cell>
          <cell r="G6">
            <v>719634</v>
          </cell>
        </row>
        <row r="7">
          <cell r="B7">
            <v>0</v>
          </cell>
          <cell r="C7">
            <v>0</v>
          </cell>
          <cell r="D7">
            <v>1785535</v>
          </cell>
          <cell r="E7">
            <v>0</v>
          </cell>
          <cell r="F7">
            <v>0</v>
          </cell>
          <cell r="G7">
            <v>0</v>
          </cell>
        </row>
        <row r="8">
          <cell r="B8">
            <v>309515</v>
          </cell>
          <cell r="C8">
            <v>107891</v>
          </cell>
          <cell r="D8">
            <v>107891</v>
          </cell>
          <cell r="E8">
            <v>256574</v>
          </cell>
          <cell r="F8">
            <v>321427</v>
          </cell>
          <cell r="G8">
            <v>768566</v>
          </cell>
          <cell r="H8">
            <v>1871864</v>
          </cell>
        </row>
        <row r="9">
          <cell r="B9">
            <v>309515</v>
          </cell>
          <cell r="C9">
            <v>107891</v>
          </cell>
          <cell r="D9">
            <v>107891</v>
          </cell>
          <cell r="E9">
            <v>256574</v>
          </cell>
          <cell r="F9">
            <v>321427</v>
          </cell>
          <cell r="G9">
            <v>768566</v>
          </cell>
          <cell r="H9">
            <v>1871864</v>
          </cell>
        </row>
        <row r="10">
          <cell r="B10">
            <v>66044</v>
          </cell>
          <cell r="C10">
            <v>0</v>
          </cell>
          <cell r="D10">
            <v>0</v>
          </cell>
          <cell r="E10">
            <v>0</v>
          </cell>
          <cell r="F10">
            <v>127684</v>
          </cell>
          <cell r="G10">
            <v>296141</v>
          </cell>
        </row>
        <row r="11">
          <cell r="B11">
            <v>243471</v>
          </cell>
          <cell r="C11">
            <v>107891</v>
          </cell>
          <cell r="D11">
            <v>107891</v>
          </cell>
          <cell r="E11">
            <v>256574</v>
          </cell>
          <cell r="F11">
            <v>193743</v>
          </cell>
          <cell r="G11">
            <v>472425</v>
          </cell>
        </row>
        <row r="12">
          <cell r="B12">
            <v>323469</v>
          </cell>
          <cell r="C12">
            <v>0</v>
          </cell>
          <cell r="D12">
            <v>0</v>
          </cell>
          <cell r="E12">
            <v>0</v>
          </cell>
          <cell r="F12">
            <v>621378</v>
          </cell>
          <cell r="G12">
            <v>437148</v>
          </cell>
        </row>
        <row r="13">
          <cell r="B13">
            <v>4000</v>
          </cell>
          <cell r="C13">
            <v>360</v>
          </cell>
          <cell r="D13">
            <v>340</v>
          </cell>
          <cell r="E13">
            <v>30</v>
          </cell>
          <cell r="F13">
            <v>47</v>
          </cell>
          <cell r="G13">
            <v>43</v>
          </cell>
        </row>
        <row r="14">
          <cell r="B14">
            <v>3400</v>
          </cell>
          <cell r="C14">
            <v>306</v>
          </cell>
          <cell r="D14">
            <v>289</v>
          </cell>
          <cell r="E14">
            <v>26</v>
          </cell>
          <cell r="F14">
            <v>41</v>
          </cell>
          <cell r="G14">
            <v>37</v>
          </cell>
        </row>
        <row r="15">
          <cell r="B15">
            <v>4100</v>
          </cell>
          <cell r="C15">
            <v>400</v>
          </cell>
          <cell r="D15">
            <v>350</v>
          </cell>
          <cell r="E15">
            <v>30</v>
          </cell>
          <cell r="F15">
            <v>46</v>
          </cell>
          <cell r="G15">
            <v>45</v>
          </cell>
        </row>
        <row r="16">
          <cell r="B16">
            <v>4000</v>
          </cell>
          <cell r="C16">
            <v>300</v>
          </cell>
          <cell r="D16">
            <v>280</v>
          </cell>
          <cell r="E16">
            <v>28.5</v>
          </cell>
          <cell r="F16">
            <v>44.65</v>
          </cell>
          <cell r="G16">
            <v>50</v>
          </cell>
        </row>
        <row r="17">
          <cell r="B17">
            <v>3800</v>
          </cell>
          <cell r="C17">
            <v>342</v>
          </cell>
          <cell r="D17">
            <v>357</v>
          </cell>
          <cell r="E17">
            <v>31.5</v>
          </cell>
          <cell r="F17">
            <v>44.65</v>
          </cell>
          <cell r="G17">
            <v>45.15</v>
          </cell>
        </row>
        <row r="18">
          <cell r="B18">
            <v>0</v>
          </cell>
          <cell r="C18">
            <v>0</v>
          </cell>
          <cell r="D18">
            <v>0</v>
          </cell>
          <cell r="E18">
            <v>0</v>
          </cell>
          <cell r="F18">
            <v>0</v>
          </cell>
          <cell r="G18">
            <v>0</v>
          </cell>
        </row>
        <row r="19">
          <cell r="B19">
            <v>0</v>
          </cell>
          <cell r="C19">
            <v>0</v>
          </cell>
          <cell r="D19">
            <v>0</v>
          </cell>
          <cell r="E19">
            <v>0</v>
          </cell>
          <cell r="F19">
            <v>0</v>
          </cell>
          <cell r="G19">
            <v>0</v>
          </cell>
        </row>
        <row r="20">
          <cell r="B20">
            <v>0</v>
          </cell>
          <cell r="C20">
            <v>0</v>
          </cell>
          <cell r="D20">
            <v>0</v>
          </cell>
          <cell r="E20">
            <v>0</v>
          </cell>
          <cell r="F20">
            <v>0</v>
          </cell>
          <cell r="G20">
            <v>0</v>
          </cell>
        </row>
        <row r="21">
          <cell r="B21">
            <v>0</v>
          </cell>
          <cell r="C21">
            <v>0</v>
          </cell>
          <cell r="D21">
            <v>0</v>
          </cell>
          <cell r="E21">
            <v>0</v>
          </cell>
          <cell r="F21">
            <v>0</v>
          </cell>
          <cell r="G21">
            <v>0</v>
          </cell>
        </row>
        <row r="22">
          <cell r="B22">
            <v>0</v>
          </cell>
          <cell r="C22">
            <v>0</v>
          </cell>
          <cell r="D22">
            <v>0</v>
          </cell>
          <cell r="E22">
            <v>0</v>
          </cell>
          <cell r="F22">
            <v>0</v>
          </cell>
          <cell r="G22">
            <v>0</v>
          </cell>
        </row>
        <row r="23">
          <cell r="B23">
            <v>6099.9999999999991</v>
          </cell>
          <cell r="C23">
            <v>450</v>
          </cell>
          <cell r="D23">
            <v>450</v>
          </cell>
          <cell r="E23">
            <v>40</v>
          </cell>
          <cell r="F23">
            <v>55</v>
          </cell>
          <cell r="G23">
            <v>56</v>
          </cell>
        </row>
        <row r="24">
          <cell r="B24">
            <v>5760</v>
          </cell>
          <cell r="C24">
            <v>405</v>
          </cell>
          <cell r="D24">
            <v>405</v>
          </cell>
          <cell r="E24">
            <v>36</v>
          </cell>
          <cell r="F24">
            <v>50</v>
          </cell>
          <cell r="G24">
            <v>51</v>
          </cell>
        </row>
        <row r="25">
          <cell r="B25">
            <v>6500.0000000000009</v>
          </cell>
          <cell r="C25">
            <v>500</v>
          </cell>
          <cell r="D25">
            <v>430.00000000000006</v>
          </cell>
          <cell r="E25">
            <v>40</v>
          </cell>
          <cell r="F25">
            <v>52.999999999999993</v>
          </cell>
          <cell r="G25">
            <v>55</v>
          </cell>
        </row>
        <row r="26">
          <cell r="B26">
            <v>6099.9999999999991</v>
          </cell>
          <cell r="C26">
            <v>450</v>
          </cell>
          <cell r="D26">
            <v>450</v>
          </cell>
          <cell r="E26">
            <v>45</v>
          </cell>
          <cell r="F26">
            <v>55</v>
          </cell>
          <cell r="G26">
            <v>50</v>
          </cell>
        </row>
        <row r="27">
          <cell r="B27">
            <v>5795</v>
          </cell>
          <cell r="C27">
            <v>427.5</v>
          </cell>
          <cell r="D27">
            <v>472.5</v>
          </cell>
          <cell r="E27">
            <v>42</v>
          </cell>
          <cell r="F27">
            <v>52.250000000000007</v>
          </cell>
          <cell r="G27">
            <v>58.8</v>
          </cell>
        </row>
        <row r="28">
          <cell r="B28">
            <v>0</v>
          </cell>
          <cell r="C28">
            <v>0</v>
          </cell>
          <cell r="D28">
            <v>0</v>
          </cell>
          <cell r="E28">
            <v>0</v>
          </cell>
          <cell r="F28">
            <v>0</v>
          </cell>
          <cell r="G28">
            <v>0</v>
          </cell>
        </row>
        <row r="29">
          <cell r="B29">
            <v>0</v>
          </cell>
          <cell r="C29">
            <v>0</v>
          </cell>
          <cell r="D29">
            <v>0</v>
          </cell>
          <cell r="E29">
            <v>0</v>
          </cell>
          <cell r="F29">
            <v>0</v>
          </cell>
          <cell r="G29">
            <v>0</v>
          </cell>
        </row>
        <row r="30">
          <cell r="B30">
            <v>0</v>
          </cell>
          <cell r="C30">
            <v>0</v>
          </cell>
          <cell r="D30">
            <v>0</v>
          </cell>
          <cell r="E30">
            <v>0</v>
          </cell>
          <cell r="F30">
            <v>0</v>
          </cell>
          <cell r="G30">
            <v>0</v>
          </cell>
        </row>
        <row r="31">
          <cell r="B31">
            <v>0</v>
          </cell>
          <cell r="C31">
            <v>0</v>
          </cell>
          <cell r="D31">
            <v>0</v>
          </cell>
          <cell r="E31">
            <v>0</v>
          </cell>
          <cell r="F31">
            <v>0</v>
          </cell>
          <cell r="G31">
            <v>0</v>
          </cell>
        </row>
        <row r="32">
          <cell r="B32">
            <v>0</v>
          </cell>
          <cell r="C32">
            <v>0</v>
          </cell>
          <cell r="D32">
            <v>0</v>
          </cell>
          <cell r="E32">
            <v>0</v>
          </cell>
          <cell r="F32">
            <v>0</v>
          </cell>
          <cell r="G32">
            <v>0</v>
          </cell>
        </row>
        <row r="33">
          <cell r="B33">
            <v>81400050</v>
          </cell>
          <cell r="C33">
            <v>3060019.2000000002</v>
          </cell>
          <cell r="D33">
            <v>3360006</v>
          </cell>
          <cell r="E33">
            <v>889999.5</v>
          </cell>
          <cell r="F33">
            <v>1424998.96</v>
          </cell>
          <cell r="G33">
            <v>5500000</v>
          </cell>
          <cell r="H33">
            <v>10380311</v>
          </cell>
        </row>
        <row r="34">
          <cell r="B34">
            <v>83700000</v>
          </cell>
          <cell r="C34">
            <v>3700006.4000000004</v>
          </cell>
          <cell r="D34">
            <v>3971006</v>
          </cell>
          <cell r="E34">
            <v>1089999.95</v>
          </cell>
          <cell r="F34">
            <v>1834999.32</v>
          </cell>
          <cell r="G34">
            <v>6220000</v>
          </cell>
          <cell r="H34">
            <v>12110026</v>
          </cell>
        </row>
        <row r="35">
          <cell r="B35">
            <v>0</v>
          </cell>
          <cell r="C35">
            <v>0.09</v>
          </cell>
          <cell r="D35">
            <v>0.09</v>
          </cell>
          <cell r="E35">
            <v>0.09</v>
          </cell>
          <cell r="F35">
            <v>0.09</v>
          </cell>
          <cell r="G35">
            <v>0.09</v>
          </cell>
        </row>
        <row r="36">
          <cell r="B36">
            <v>6.8999999999999992E-2</v>
          </cell>
          <cell r="C36">
            <v>0</v>
          </cell>
          <cell r="D36">
            <v>6.8999999999999992E-2</v>
          </cell>
          <cell r="E36">
            <v>6.8999999999999992E-2</v>
          </cell>
          <cell r="F36">
            <v>6.8999999999999992E-2</v>
          </cell>
          <cell r="G36">
            <v>0</v>
          </cell>
        </row>
        <row r="37">
          <cell r="B37">
            <v>9.1999999999999998E-2</v>
          </cell>
          <cell r="C37">
            <v>9.1999999999999998E-2</v>
          </cell>
          <cell r="D37">
            <v>0</v>
          </cell>
          <cell r="E37">
            <v>9.1999999999999998E-2</v>
          </cell>
          <cell r="F37">
            <v>9.1999999999999998E-2</v>
          </cell>
          <cell r="G37">
            <v>9.1999999999999998E-2</v>
          </cell>
        </row>
        <row r="38">
          <cell r="B38">
            <v>0.115</v>
          </cell>
          <cell r="C38">
            <v>0.115</v>
          </cell>
          <cell r="D38">
            <v>0.115</v>
          </cell>
          <cell r="E38">
            <v>0</v>
          </cell>
          <cell r="F38">
            <v>0</v>
          </cell>
          <cell r="G38">
            <v>0.115</v>
          </cell>
        </row>
        <row r="39">
          <cell r="B39">
            <v>0.115</v>
          </cell>
          <cell r="C39">
            <v>0.115</v>
          </cell>
          <cell r="D39">
            <v>0.115</v>
          </cell>
          <cell r="E39">
            <v>0</v>
          </cell>
          <cell r="F39">
            <v>0</v>
          </cell>
          <cell r="G39">
            <v>0.115</v>
          </cell>
        </row>
        <row r="40">
          <cell r="B40">
            <v>5.7500000000000002E-2</v>
          </cell>
          <cell r="C40">
            <v>0</v>
          </cell>
          <cell r="D40">
            <v>5.7500000000000002E-2</v>
          </cell>
          <cell r="E40">
            <v>5.7500000000000002E-2</v>
          </cell>
          <cell r="F40">
            <v>5.7500000000000002E-2</v>
          </cell>
          <cell r="G40">
            <v>0</v>
          </cell>
        </row>
        <row r="41">
          <cell r="B41">
            <v>0.6</v>
          </cell>
          <cell r="C41">
            <v>1.2</v>
          </cell>
          <cell r="D41">
            <v>0.6</v>
          </cell>
          <cell r="E41">
            <v>1.5</v>
          </cell>
          <cell r="F41">
            <v>1.5</v>
          </cell>
          <cell r="G41">
            <v>1.2</v>
          </cell>
        </row>
        <row r="42">
          <cell r="B42">
            <v>1.2</v>
          </cell>
          <cell r="C42">
            <v>0.6</v>
          </cell>
          <cell r="D42">
            <v>1.8</v>
          </cell>
          <cell r="E42">
            <v>1.2</v>
          </cell>
          <cell r="F42">
            <v>1.2</v>
          </cell>
          <cell r="G42">
            <v>0.6</v>
          </cell>
        </row>
        <row r="43">
          <cell r="B43">
            <v>0.6</v>
          </cell>
          <cell r="C43">
            <v>1.8</v>
          </cell>
          <cell r="D43">
            <v>0.6</v>
          </cell>
          <cell r="E43">
            <v>1.2</v>
          </cell>
          <cell r="F43">
            <v>1.2</v>
          </cell>
          <cell r="G43">
            <v>1.2</v>
          </cell>
        </row>
        <row r="44">
          <cell r="B44">
            <v>1.5</v>
          </cell>
          <cell r="C44">
            <v>1.2</v>
          </cell>
          <cell r="D44">
            <v>1.2</v>
          </cell>
          <cell r="E44">
            <v>0.6</v>
          </cell>
          <cell r="F44">
            <v>0.6</v>
          </cell>
          <cell r="G44">
            <v>0.9</v>
          </cell>
        </row>
        <row r="45">
          <cell r="B45">
            <v>1.5</v>
          </cell>
          <cell r="C45">
            <v>1.2</v>
          </cell>
          <cell r="D45">
            <v>1.2</v>
          </cell>
          <cell r="E45">
            <v>0.6</v>
          </cell>
          <cell r="F45">
            <v>0.6</v>
          </cell>
          <cell r="G45">
            <v>0.9</v>
          </cell>
        </row>
        <row r="46">
          <cell r="B46">
            <v>1.2</v>
          </cell>
          <cell r="C46">
            <v>0.6</v>
          </cell>
          <cell r="D46">
            <v>1.2</v>
          </cell>
          <cell r="E46">
            <v>0.9</v>
          </cell>
          <cell r="F46">
            <v>0.9</v>
          </cell>
          <cell r="G46">
            <v>0.6</v>
          </cell>
        </row>
        <row r="47">
          <cell r="B47">
            <v>89</v>
          </cell>
          <cell r="C47">
            <v>12.8</v>
          </cell>
          <cell r="D47">
            <v>6.4</v>
          </cell>
          <cell r="E47">
            <v>0.66</v>
          </cell>
          <cell r="F47">
            <v>0.78</v>
          </cell>
          <cell r="G47">
            <v>1</v>
          </cell>
        </row>
        <row r="48">
          <cell r="B48">
            <v>91</v>
          </cell>
          <cell r="C48">
            <v>13</v>
          </cell>
          <cell r="D48">
            <v>6.5</v>
          </cell>
          <cell r="E48">
            <v>0.67</v>
          </cell>
          <cell r="F48">
            <v>0.8</v>
          </cell>
          <cell r="G48">
            <v>1</v>
          </cell>
        </row>
        <row r="49">
          <cell r="B49">
            <v>90</v>
          </cell>
          <cell r="C49">
            <v>12.8</v>
          </cell>
          <cell r="D49">
            <v>6.5</v>
          </cell>
          <cell r="E49">
            <v>0.65</v>
          </cell>
          <cell r="F49">
            <v>0.77</v>
          </cell>
          <cell r="G49">
            <v>1</v>
          </cell>
        </row>
        <row r="50">
          <cell r="B50">
            <v>90</v>
          </cell>
          <cell r="C50">
            <v>12.7</v>
          </cell>
          <cell r="D50">
            <v>6.1</v>
          </cell>
          <cell r="E50">
            <v>0.66</v>
          </cell>
          <cell r="F50">
            <v>0.79</v>
          </cell>
          <cell r="G50">
            <v>1</v>
          </cell>
        </row>
        <row r="51">
          <cell r="B51">
            <v>7.6000000000000068</v>
          </cell>
          <cell r="C51">
            <v>6.7593749999999897</v>
          </cell>
          <cell r="D51">
            <v>0.97846153846155026</v>
          </cell>
          <cell r="E51">
            <v>9.2553846153846209</v>
          </cell>
          <cell r="F51">
            <v>10.394805194805201</v>
          </cell>
          <cell r="G51">
            <v>7.6</v>
          </cell>
        </row>
        <row r="52">
          <cell r="B52">
            <v>17058309.959931493</v>
          </cell>
          <cell r="C52">
            <v>14337598.947462365</v>
          </cell>
          <cell r="D52">
            <v>13181974.945594028</v>
          </cell>
          <cell r="E52">
            <v>15953846.366315886</v>
          </cell>
          <cell r="F52">
            <v>18473813.85810183</v>
          </cell>
          <cell r="G52">
            <v>0</v>
          </cell>
          <cell r="H52">
            <v>0</v>
          </cell>
          <cell r="I52">
            <v>0</v>
          </cell>
          <cell r="J52">
            <v>0</v>
          </cell>
          <cell r="K52">
            <v>0</v>
          </cell>
        </row>
        <row r="53">
          <cell r="B53">
            <v>13839266</v>
          </cell>
          <cell r="C53">
            <v>13815783</v>
          </cell>
          <cell r="D53">
            <v>13068165</v>
          </cell>
          <cell r="E53">
            <v>16279448</v>
          </cell>
          <cell r="F53">
            <v>22480549</v>
          </cell>
          <cell r="G53">
            <v>0</v>
          </cell>
          <cell r="H53">
            <v>0</v>
          </cell>
          <cell r="I53">
            <v>0</v>
          </cell>
          <cell r="J53">
            <v>0</v>
          </cell>
          <cell r="K53">
            <v>0</v>
          </cell>
        </row>
        <row r="54">
          <cell r="B54">
            <v>798634</v>
          </cell>
          <cell r="C54">
            <v>1943033</v>
          </cell>
          <cell r="D54">
            <v>4499260</v>
          </cell>
          <cell r="E54">
            <v>3189686</v>
          </cell>
          <cell r="F54">
            <v>1199248</v>
          </cell>
          <cell r="G54">
            <v>0</v>
          </cell>
          <cell r="H54">
            <v>0</v>
          </cell>
          <cell r="I54">
            <v>0</v>
          </cell>
          <cell r="J54">
            <v>0</v>
          </cell>
          <cell r="K54">
            <v>0</v>
          </cell>
        </row>
        <row r="55">
          <cell r="B55">
            <v>1049621</v>
          </cell>
          <cell r="C55">
            <v>1012132</v>
          </cell>
          <cell r="D55">
            <v>1822770</v>
          </cell>
          <cell r="E55">
            <v>2218618</v>
          </cell>
          <cell r="F55">
            <v>1044821</v>
          </cell>
          <cell r="G55">
            <v>0</v>
          </cell>
          <cell r="H55">
            <v>0</v>
          </cell>
          <cell r="I55">
            <v>0</v>
          </cell>
          <cell r="J55">
            <v>0</v>
          </cell>
          <cell r="K55">
            <v>0</v>
          </cell>
        </row>
        <row r="56">
          <cell r="B56">
            <v>1848255</v>
          </cell>
          <cell r="C56">
            <v>2955165</v>
          </cell>
          <cell r="D56">
            <v>6322030</v>
          </cell>
          <cell r="E56">
            <v>5408304</v>
          </cell>
          <cell r="F56">
            <v>2244069</v>
          </cell>
          <cell r="G56">
            <v>0</v>
          </cell>
          <cell r="H56">
            <v>0</v>
          </cell>
          <cell r="I56">
            <v>0</v>
          </cell>
          <cell r="J56">
            <v>0</v>
          </cell>
          <cell r="K56">
            <v>0</v>
          </cell>
        </row>
        <row r="57">
          <cell r="B57">
            <v>3239458</v>
          </cell>
          <cell r="C57">
            <v>3439038</v>
          </cell>
          <cell r="D57">
            <v>3247478</v>
          </cell>
          <cell r="E57">
            <v>3502596</v>
          </cell>
          <cell r="F57">
            <v>3256316</v>
          </cell>
          <cell r="G57">
            <v>50531</v>
          </cell>
          <cell r="H57">
            <v>50531</v>
          </cell>
          <cell r="I57">
            <v>50531</v>
          </cell>
          <cell r="J57">
            <v>50531</v>
          </cell>
          <cell r="K57">
            <v>50531</v>
          </cell>
        </row>
        <row r="58">
          <cell r="B58">
            <v>6109343</v>
          </cell>
          <cell r="C58">
            <v>6032023</v>
          </cell>
          <cell r="D58">
            <v>6032023</v>
          </cell>
          <cell r="E58">
            <v>8003715</v>
          </cell>
          <cell r="F58">
            <v>6032023</v>
          </cell>
          <cell r="G58">
            <v>2578834</v>
          </cell>
          <cell r="H58">
            <v>1753606</v>
          </cell>
          <cell r="I58">
            <v>1650453</v>
          </cell>
          <cell r="J58">
            <v>2269371</v>
          </cell>
          <cell r="K58">
            <v>2475678</v>
          </cell>
        </row>
        <row r="59">
          <cell r="B59">
            <v>9116399</v>
          </cell>
          <cell r="C59">
            <v>7129774</v>
          </cell>
          <cell r="D59">
            <v>7129774</v>
          </cell>
          <cell r="E59">
            <v>10920000</v>
          </cell>
          <cell r="F59">
            <v>9963480</v>
          </cell>
          <cell r="G59">
            <v>2063067</v>
          </cell>
          <cell r="H59">
            <v>2475678</v>
          </cell>
          <cell r="I59">
            <v>2269371</v>
          </cell>
          <cell r="J59">
            <v>1650453</v>
          </cell>
          <cell r="K59">
            <v>1753606</v>
          </cell>
        </row>
        <row r="60">
          <cell r="B60">
            <v>15225742</v>
          </cell>
          <cell r="C60">
            <v>13161797</v>
          </cell>
          <cell r="D60">
            <v>13161797</v>
          </cell>
          <cell r="E60">
            <v>18923715</v>
          </cell>
          <cell r="F60">
            <v>15995503</v>
          </cell>
          <cell r="G60">
            <v>4641901</v>
          </cell>
          <cell r="H60">
            <v>4229284</v>
          </cell>
          <cell r="I60">
            <v>3919824</v>
          </cell>
          <cell r="J60">
            <v>3919824</v>
          </cell>
          <cell r="K60">
            <v>4229284</v>
          </cell>
        </row>
        <row r="61">
          <cell r="B61">
            <v>51211030.959931493</v>
          </cell>
          <cell r="C61">
            <v>47709381.947462365</v>
          </cell>
          <cell r="D61">
            <v>48981444.945594028</v>
          </cell>
          <cell r="E61">
            <v>60067909.366315886</v>
          </cell>
          <cell r="F61">
            <v>62450250.85810183</v>
          </cell>
          <cell r="G61">
            <v>0</v>
          </cell>
          <cell r="H61">
            <v>0</v>
          </cell>
          <cell r="I61">
            <v>0</v>
          </cell>
          <cell r="J61">
            <v>0</v>
          </cell>
          <cell r="K61">
            <v>0</v>
          </cell>
        </row>
        <row r="62">
          <cell r="B62">
            <v>8213732.3841880346</v>
          </cell>
          <cell r="C62">
            <v>8029973.442307692</v>
          </cell>
          <cell r="D62">
            <v>8029973.442307692</v>
          </cell>
          <cell r="E62">
            <v>9294741.3594905101</v>
          </cell>
          <cell r="F62">
            <v>7750000.2341658352</v>
          </cell>
          <cell r="G62">
            <v>0</v>
          </cell>
          <cell r="H62">
            <v>0</v>
          </cell>
          <cell r="I62">
            <v>0</v>
          </cell>
          <cell r="J62">
            <v>0</v>
          </cell>
          <cell r="K62">
            <v>0</v>
          </cell>
        </row>
        <row r="63">
          <cell r="B63">
            <v>782650</v>
          </cell>
          <cell r="C63">
            <v>794437</v>
          </cell>
          <cell r="D63">
            <v>1113469</v>
          </cell>
          <cell r="E63">
            <v>-177067</v>
          </cell>
          <cell r="F63">
            <v>1521924</v>
          </cell>
          <cell r="G63">
            <v>-3984458</v>
          </cell>
          <cell r="H63">
            <v>-3515848</v>
          </cell>
          <cell r="I63">
            <v>-2782759</v>
          </cell>
          <cell r="J63">
            <v>-2628650</v>
          </cell>
          <cell r="K63">
            <v>-3237519</v>
          </cell>
        </row>
        <row r="64">
          <cell r="B64">
            <v>22283217</v>
          </cell>
          <cell r="C64">
            <v>21248394</v>
          </cell>
          <cell r="D64">
            <v>23318568</v>
          </cell>
          <cell r="E64">
            <v>32664757</v>
          </cell>
          <cell r="F64">
            <v>32122418</v>
          </cell>
          <cell r="G64">
            <v>0</v>
          </cell>
          <cell r="H64">
            <v>0</v>
          </cell>
          <cell r="I64">
            <v>0</v>
          </cell>
          <cell r="J64">
            <v>0</v>
          </cell>
          <cell r="K64">
            <v>0</v>
          </cell>
        </row>
        <row r="65">
          <cell r="B65">
            <v>1000000</v>
          </cell>
          <cell r="C65">
            <v>1000000</v>
          </cell>
          <cell r="D65">
            <v>1000000</v>
          </cell>
          <cell r="E65">
            <v>1000000</v>
          </cell>
          <cell r="F65">
            <v>1000000</v>
          </cell>
          <cell r="G65">
            <v>1000000</v>
          </cell>
          <cell r="H65">
            <v>1000000</v>
          </cell>
          <cell r="I65">
            <v>1000000</v>
          </cell>
          <cell r="J65">
            <v>1000000</v>
          </cell>
          <cell r="K65">
            <v>1000000</v>
          </cell>
        </row>
        <row r="66">
          <cell r="B66">
            <v>18931431.575743459</v>
          </cell>
          <cell r="C66">
            <v>16636577.505154673</v>
          </cell>
          <cell r="D66">
            <v>15519434.503286332</v>
          </cell>
          <cell r="E66">
            <v>17285478.006825369</v>
          </cell>
          <cell r="F66">
            <v>20055908.623935994</v>
          </cell>
          <cell r="G66">
            <v>12786977</v>
          </cell>
          <cell r="H66">
            <v>13696626</v>
          </cell>
          <cell r="I66">
            <v>15119679</v>
          </cell>
          <cell r="J66">
            <v>15419846</v>
          </cell>
          <cell r="K66">
            <v>14236911</v>
          </cell>
        </row>
        <row r="67">
          <cell r="B67">
            <v>51211030.959931493</v>
          </cell>
          <cell r="C67">
            <v>47709381.947462365</v>
          </cell>
          <cell r="D67">
            <v>48981444.945594028</v>
          </cell>
          <cell r="E67">
            <v>60067909.366315886</v>
          </cell>
          <cell r="F67">
            <v>62450250.85810183</v>
          </cell>
          <cell r="G67">
            <v>0</v>
          </cell>
          <cell r="H67">
            <v>0</v>
          </cell>
          <cell r="I67">
            <v>0</v>
          </cell>
          <cell r="J67">
            <v>0</v>
          </cell>
          <cell r="K67">
            <v>0</v>
          </cell>
        </row>
        <row r="68">
          <cell r="B68">
            <v>0</v>
          </cell>
          <cell r="C68">
            <v>0</v>
          </cell>
          <cell r="D68">
            <v>0</v>
          </cell>
          <cell r="E68">
            <v>0</v>
          </cell>
          <cell r="F68">
            <v>0</v>
          </cell>
          <cell r="G68">
            <v>0</v>
          </cell>
          <cell r="H68">
            <v>0</v>
          </cell>
          <cell r="I68">
            <v>0</v>
          </cell>
          <cell r="J68">
            <v>0</v>
          </cell>
          <cell r="K68">
            <v>0</v>
          </cell>
        </row>
        <row r="69">
          <cell r="B69">
            <v>42718741.732187949</v>
          </cell>
          <cell r="C69">
            <v>40004344.67211087</v>
          </cell>
          <cell r="D69">
            <v>36246030.669504106</v>
          </cell>
          <cell r="E69">
            <v>39253391.34204337</v>
          </cell>
          <cell r="F69">
            <v>41113090.57930316</v>
          </cell>
          <cell r="G69">
            <v>0</v>
          </cell>
          <cell r="H69">
            <v>0</v>
          </cell>
          <cell r="I69">
            <v>0</v>
          </cell>
          <cell r="J69">
            <v>0</v>
          </cell>
          <cell r="K69">
            <v>0</v>
          </cell>
        </row>
        <row r="70">
          <cell r="B70">
            <v>1519262.8462247774</v>
          </cell>
          <cell r="C70">
            <v>1542141.4991933107</v>
          </cell>
          <cell r="D70">
            <v>2161438.6717563272</v>
          </cell>
          <cell r="E70">
            <v>-343721.59563920647</v>
          </cell>
          <cell r="F70">
            <v>2954323.3625764698</v>
          </cell>
          <cell r="G70">
            <v>-43813</v>
          </cell>
          <cell r="H70">
            <v>-40367</v>
          </cell>
          <cell r="I70">
            <v>-37781</v>
          </cell>
          <cell r="J70">
            <v>-37781</v>
          </cell>
          <cell r="K70">
            <v>-40367</v>
          </cell>
        </row>
        <row r="71">
          <cell r="B71">
            <v>1.0515906136886546</v>
          </cell>
          <cell r="C71">
            <v>0.98487861322918735</v>
          </cell>
          <cell r="D71">
            <v>1.0293532802021654</v>
          </cell>
          <cell r="E71">
            <v>1.059003058184151</v>
          </cell>
          <cell r="F71">
            <v>0.87517443469584133</v>
          </cell>
          <cell r="G71">
            <v>0</v>
          </cell>
          <cell r="H71">
            <v>0</v>
          </cell>
          <cell r="I71">
            <v>0</v>
          </cell>
          <cell r="J71">
            <v>0</v>
          </cell>
          <cell r="K71">
            <v>0</v>
          </cell>
        </row>
        <row r="72">
          <cell r="B72">
            <v>1.0709262402332322</v>
          </cell>
          <cell r="C72">
            <v>0.97445287627962773</v>
          </cell>
          <cell r="D72">
            <v>0.9194996942807393</v>
          </cell>
          <cell r="E72">
            <v>1.0142634036832672</v>
          </cell>
          <cell r="F72">
            <v>1.0208577855231338</v>
          </cell>
          <cell r="G72">
            <v>0</v>
          </cell>
          <cell r="H72">
            <v>0</v>
          </cell>
          <cell r="I72">
            <v>0</v>
          </cell>
          <cell r="J72">
            <v>0</v>
          </cell>
          <cell r="K72">
            <v>0</v>
          </cell>
        </row>
        <row r="73">
          <cell r="B73">
            <v>0</v>
          </cell>
          <cell r="C73">
            <v>0</v>
          </cell>
          <cell r="D73">
            <v>0</v>
          </cell>
          <cell r="E73">
            <v>4</v>
          </cell>
          <cell r="F73">
            <v>5</v>
          </cell>
          <cell r="G73">
            <v>0</v>
          </cell>
          <cell r="H73">
            <v>0</v>
          </cell>
          <cell r="I73">
            <v>0</v>
          </cell>
          <cell r="J73">
            <v>0</v>
          </cell>
          <cell r="K73">
            <v>0</v>
          </cell>
        </row>
        <row r="74">
          <cell r="B74">
            <v>0</v>
          </cell>
          <cell r="C74">
            <v>0</v>
          </cell>
          <cell r="D74">
            <v>0</v>
          </cell>
          <cell r="E74">
            <v>0</v>
          </cell>
          <cell r="F74">
            <v>0</v>
          </cell>
          <cell r="G74">
            <v>0</v>
          </cell>
          <cell r="H74">
            <v>0</v>
          </cell>
          <cell r="I74">
            <v>0</v>
          </cell>
          <cell r="J74">
            <v>0</v>
          </cell>
          <cell r="K74">
            <v>0</v>
          </cell>
        </row>
        <row r="75">
          <cell r="B75">
            <v>0</v>
          </cell>
          <cell r="C75">
            <v>0</v>
          </cell>
          <cell r="D75">
            <v>0</v>
          </cell>
          <cell r="E75">
            <v>0</v>
          </cell>
          <cell r="F75">
            <v>0</v>
          </cell>
          <cell r="G75">
            <v>0</v>
          </cell>
          <cell r="H75">
            <v>0</v>
          </cell>
          <cell r="I75">
            <v>0</v>
          </cell>
          <cell r="J75">
            <v>0</v>
          </cell>
          <cell r="K75">
            <v>0</v>
          </cell>
        </row>
        <row r="76">
          <cell r="B76">
            <v>0</v>
          </cell>
          <cell r="C76">
            <v>0</v>
          </cell>
          <cell r="D76">
            <v>0</v>
          </cell>
          <cell r="E76">
            <v>0</v>
          </cell>
          <cell r="F76">
            <v>0</v>
          </cell>
          <cell r="G76">
            <v>0</v>
          </cell>
          <cell r="H76">
            <v>0</v>
          </cell>
          <cell r="I76">
            <v>0</v>
          </cell>
          <cell r="J76">
            <v>0</v>
          </cell>
          <cell r="K76">
            <v>0</v>
          </cell>
        </row>
        <row r="77">
          <cell r="B77">
            <v>0</v>
          </cell>
          <cell r="C77">
            <v>0</v>
          </cell>
          <cell r="D77">
            <v>0</v>
          </cell>
          <cell r="E77">
            <v>0</v>
          </cell>
          <cell r="F77">
            <v>0</v>
          </cell>
          <cell r="G77">
            <v>0</v>
          </cell>
          <cell r="H77">
            <v>0</v>
          </cell>
          <cell r="I77">
            <v>0</v>
          </cell>
          <cell r="J77">
            <v>0</v>
          </cell>
          <cell r="K77">
            <v>0</v>
          </cell>
        </row>
        <row r="78">
          <cell r="B78">
            <v>1</v>
          </cell>
        </row>
        <row r="79">
          <cell r="B79">
            <v>30000</v>
          </cell>
        </row>
        <row r="80">
          <cell r="B80">
            <v>30000</v>
          </cell>
        </row>
        <row r="81">
          <cell r="B81">
            <v>20</v>
          </cell>
        </row>
        <row r="82">
          <cell r="B82">
            <v>180000</v>
          </cell>
        </row>
        <row r="83">
          <cell r="B83">
            <v>2800800</v>
          </cell>
        </row>
        <row r="84">
          <cell r="B84">
            <v>18.218061162309233</v>
          </cell>
        </row>
        <row r="85">
          <cell r="B85">
            <v>73793</v>
          </cell>
        </row>
        <row r="86">
          <cell r="B86">
            <v>30809</v>
          </cell>
        </row>
        <row r="87">
          <cell r="B87">
            <v>21253</v>
          </cell>
        </row>
        <row r="88">
          <cell r="B88">
            <v>48634</v>
          </cell>
        </row>
        <row r="89">
          <cell r="B89">
            <v>51834</v>
          </cell>
        </row>
        <row r="90">
          <cell r="B90">
            <v>156527</v>
          </cell>
        </row>
        <row r="91">
          <cell r="B91">
            <v>73793</v>
          </cell>
        </row>
        <row r="92">
          <cell r="B92">
            <v>30809</v>
          </cell>
        </row>
        <row r="93">
          <cell r="B93">
            <v>21253</v>
          </cell>
        </row>
        <row r="94">
          <cell r="B94">
            <v>48634</v>
          </cell>
        </row>
        <row r="95">
          <cell r="B95">
            <v>51834</v>
          </cell>
        </row>
        <row r="96">
          <cell r="B96">
            <v>127968</v>
          </cell>
        </row>
        <row r="97">
          <cell r="B97">
            <v>0</v>
          </cell>
        </row>
        <row r="98">
          <cell r="B98">
            <v>0</v>
          </cell>
        </row>
        <row r="99">
          <cell r="B99">
            <v>0</v>
          </cell>
        </row>
        <row r="100">
          <cell r="B100">
            <v>0</v>
          </cell>
        </row>
        <row r="101">
          <cell r="B101">
            <v>0</v>
          </cell>
        </row>
        <row r="102">
          <cell r="B102">
            <v>0</v>
          </cell>
        </row>
        <row r="103">
          <cell r="B103">
            <v>295172000</v>
          </cell>
        </row>
        <row r="104">
          <cell r="B104">
            <v>11091240</v>
          </cell>
        </row>
        <row r="105">
          <cell r="B105">
            <v>7226019.9999999991</v>
          </cell>
        </row>
        <row r="106">
          <cell r="B106">
            <v>1459020.0000000002</v>
          </cell>
        </row>
        <row r="107">
          <cell r="B107">
            <v>2436198</v>
          </cell>
        </row>
        <row r="108">
          <cell r="B108">
            <v>5502624</v>
          </cell>
        </row>
        <row r="109">
          <cell r="B109">
            <v>1721.6940608712709</v>
          </cell>
        </row>
        <row r="110">
          <cell r="B110">
            <v>260.22315532391411</v>
          </cell>
        </row>
        <row r="111">
          <cell r="B111">
            <v>124.34457106292513</v>
          </cell>
        </row>
        <row r="112">
          <cell r="B112">
            <v>12.824457106292511</v>
          </cell>
        </row>
        <row r="113">
          <cell r="B113">
            <v>15.192049187454206</v>
          </cell>
        </row>
        <row r="114">
          <cell r="B114">
            <v>19.729934009680786</v>
          </cell>
        </row>
        <row r="115">
          <cell r="B115">
            <v>14000040</v>
          </cell>
        </row>
        <row r="116">
          <cell r="B116">
            <v>600000</v>
          </cell>
        </row>
        <row r="117">
          <cell r="B117">
            <v>600002</v>
          </cell>
        </row>
        <row r="118">
          <cell r="B118">
            <v>149999.85</v>
          </cell>
        </row>
        <row r="119">
          <cell r="B119">
            <v>249999.75</v>
          </cell>
        </row>
        <row r="120">
          <cell r="B120">
            <v>1000000</v>
          </cell>
        </row>
        <row r="121">
          <cell r="B121">
            <v>26565480</v>
          </cell>
        </row>
        <row r="122">
          <cell r="B122">
            <v>765295.55999999994</v>
          </cell>
        </row>
        <row r="123">
          <cell r="B123">
            <v>0</v>
          </cell>
        </row>
        <row r="124">
          <cell r="B124">
            <v>167787.30000000002</v>
          </cell>
        </row>
        <row r="125">
          <cell r="B125">
            <v>280162.77</v>
          </cell>
        </row>
        <row r="126">
          <cell r="B126">
            <v>316400.88</v>
          </cell>
        </row>
        <row r="127">
          <cell r="B127">
            <v>66044</v>
          </cell>
        </row>
        <row r="128">
          <cell r="B128">
            <v>22257</v>
          </cell>
        </row>
        <row r="129">
          <cell r="B129">
            <v>22786</v>
          </cell>
        </row>
        <row r="130">
          <cell r="B130">
            <v>56320</v>
          </cell>
        </row>
        <row r="131">
          <cell r="B131">
            <v>65387</v>
          </cell>
        </row>
        <row r="132">
          <cell r="B132">
            <v>156719</v>
          </cell>
        </row>
        <row r="133">
          <cell r="B133">
            <v>66044</v>
          </cell>
        </row>
        <row r="134">
          <cell r="B134">
            <v>22257</v>
          </cell>
        </row>
        <row r="135">
          <cell r="B135">
            <v>22786</v>
          </cell>
        </row>
        <row r="136">
          <cell r="B136">
            <v>56320</v>
          </cell>
        </row>
        <row r="137">
          <cell r="B137">
            <v>65387</v>
          </cell>
        </row>
        <row r="138">
          <cell r="B138">
            <v>156719</v>
          </cell>
        </row>
        <row r="139">
          <cell r="B139">
            <v>0</v>
          </cell>
        </row>
        <row r="140">
          <cell r="B140">
            <v>0</v>
          </cell>
        </row>
        <row r="141">
          <cell r="B141">
            <v>0</v>
          </cell>
        </row>
        <row r="142">
          <cell r="B142">
            <v>0</v>
          </cell>
        </row>
        <row r="143">
          <cell r="B143">
            <v>0</v>
          </cell>
        </row>
        <row r="144">
          <cell r="B144">
            <v>0</v>
          </cell>
        </row>
        <row r="145">
          <cell r="B145">
            <v>402868399.99999994</v>
          </cell>
        </row>
        <row r="146">
          <cell r="B146">
            <v>10015650</v>
          </cell>
        </row>
        <row r="147">
          <cell r="B147">
            <v>10253699.999999998</v>
          </cell>
        </row>
        <row r="148">
          <cell r="B148">
            <v>2252800</v>
          </cell>
        </row>
        <row r="149">
          <cell r="B149">
            <v>3596285</v>
          </cell>
        </row>
        <row r="150">
          <cell r="B150">
            <v>8776264</v>
          </cell>
        </row>
        <row r="151">
          <cell r="B151">
            <v>2483.2074812009987</v>
          </cell>
        </row>
        <row r="152">
          <cell r="B152">
            <v>360.84728621525312</v>
          </cell>
        </row>
        <row r="153">
          <cell r="B153">
            <v>179.34276253118324</v>
          </cell>
        </row>
        <row r="154">
          <cell r="B154">
            <v>18.519276253118324</v>
          </cell>
        </row>
        <row r="155">
          <cell r="B155">
            <v>21.938219561386319</v>
          </cell>
        </row>
        <row r="156">
          <cell r="B156">
            <v>28.191194235566648</v>
          </cell>
        </row>
        <row r="157">
          <cell r="B157">
            <v>17000010</v>
          </cell>
        </row>
        <row r="158">
          <cell r="B158">
            <v>800000</v>
          </cell>
        </row>
        <row r="159">
          <cell r="B159">
            <v>880002.5</v>
          </cell>
        </row>
        <row r="160">
          <cell r="B160">
            <v>220000.30000000002</v>
          </cell>
        </row>
        <row r="161">
          <cell r="B161">
            <v>349999.65</v>
          </cell>
        </row>
        <row r="162">
          <cell r="B162">
            <v>1200000</v>
          </cell>
        </row>
        <row r="163">
          <cell r="B163">
            <v>0</v>
          </cell>
        </row>
        <row r="164">
          <cell r="B164">
            <v>691079.85</v>
          </cell>
        </row>
        <row r="165">
          <cell r="B165">
            <v>943340.39999999991</v>
          </cell>
        </row>
        <row r="166">
          <cell r="B166">
            <v>259072</v>
          </cell>
        </row>
        <row r="167">
          <cell r="B167">
            <v>413572.77500000002</v>
          </cell>
        </row>
        <row r="168">
          <cell r="B168">
            <v>504635.18</v>
          </cell>
        </row>
        <row r="169">
          <cell r="B169">
            <v>3</v>
          </cell>
        </row>
        <row r="170">
          <cell r="B170">
            <v>1</v>
          </cell>
        </row>
        <row r="171">
          <cell r="B171">
            <v>381774</v>
          </cell>
        </row>
        <row r="172">
          <cell r="B172">
            <v>9262470.9000000004</v>
          </cell>
        </row>
        <row r="173">
          <cell r="B173">
            <v>35058252.600000001</v>
          </cell>
        </row>
        <row r="174">
          <cell r="B174">
            <v>381774</v>
          </cell>
        </row>
        <row r="175">
          <cell r="B175">
            <v>9262470.9000000004</v>
          </cell>
        </row>
        <row r="176">
          <cell r="B176">
            <v>35058252.600000001</v>
          </cell>
        </row>
        <row r="177">
          <cell r="B177">
            <v>381834</v>
          </cell>
        </row>
        <row r="178">
          <cell r="B178">
            <v>9186670.4503846169</v>
          </cell>
        </row>
        <row r="179">
          <cell r="B179">
            <v>34821776.25</v>
          </cell>
        </row>
        <row r="180">
          <cell r="B180">
            <v>365570</v>
          </cell>
        </row>
        <row r="181">
          <cell r="B181">
            <v>214154470</v>
          </cell>
        </row>
        <row r="182">
          <cell r="B182">
            <v>650645803</v>
          </cell>
        </row>
        <row r="183">
          <cell r="B183">
            <v>365570</v>
          </cell>
        </row>
        <row r="184">
          <cell r="B184">
            <v>214154470</v>
          </cell>
        </row>
        <row r="185">
          <cell r="B185">
            <v>650645803</v>
          </cell>
        </row>
        <row r="186">
          <cell r="B186">
            <v>364656</v>
          </cell>
        </row>
        <row r="187">
          <cell r="B187">
            <v>213835759.81666666</v>
          </cell>
        </row>
        <row r="188">
          <cell r="B188">
            <v>652737820</v>
          </cell>
        </row>
        <row r="189">
          <cell r="B189">
            <v>0</v>
          </cell>
        </row>
        <row r="190">
          <cell r="B190">
            <v>0</v>
          </cell>
        </row>
        <row r="191">
          <cell r="B191">
            <v>0</v>
          </cell>
        </row>
        <row r="192">
          <cell r="B192">
            <v>0</v>
          </cell>
        </row>
        <row r="193">
          <cell r="B193">
            <v>0</v>
          </cell>
        </row>
        <row r="194">
          <cell r="B194">
            <v>0</v>
          </cell>
        </row>
        <row r="195">
          <cell r="B195">
            <v>38285</v>
          </cell>
        </row>
        <row r="196">
          <cell r="B196">
            <v>5191121</v>
          </cell>
        </row>
        <row r="197">
          <cell r="B197">
            <v>135.59151880431878</v>
          </cell>
        </row>
        <row r="198">
          <cell r="B198">
            <v>0</v>
          </cell>
        </row>
        <row r="199">
          <cell r="B199">
            <v>0</v>
          </cell>
        </row>
        <row r="200">
          <cell r="B200">
            <v>0</v>
          </cell>
        </row>
        <row r="201">
          <cell r="B201">
            <v>30349</v>
          </cell>
        </row>
        <row r="202">
          <cell r="B202">
            <v>71794260</v>
          </cell>
        </row>
        <row r="203">
          <cell r="B203">
            <v>2365.6215581147253</v>
          </cell>
        </row>
        <row r="204">
          <cell r="B204">
            <v>8602</v>
          </cell>
        </row>
        <row r="205">
          <cell r="B205">
            <v>22671630</v>
          </cell>
        </row>
        <row r="206">
          <cell r="B206">
            <v>2635.6215581147253</v>
          </cell>
        </row>
        <row r="207">
          <cell r="B207">
            <v>170498</v>
          </cell>
        </row>
        <row r="208">
          <cell r="B208">
            <v>318263</v>
          </cell>
        </row>
        <row r="209">
          <cell r="B209">
            <v>0</v>
          </cell>
        </row>
        <row r="210">
          <cell r="B210">
            <v>0</v>
          </cell>
        </row>
        <row r="211">
          <cell r="B211">
            <v>837236.7</v>
          </cell>
        </row>
        <row r="212">
          <cell r="B212">
            <v>1079819</v>
          </cell>
        </row>
        <row r="213">
          <cell r="B213">
            <v>42718741.732187949</v>
          </cell>
        </row>
        <row r="214">
          <cell r="B214">
            <v>227780</v>
          </cell>
        </row>
        <row r="215">
          <cell r="B215">
            <v>0</v>
          </cell>
        </row>
        <row r="216">
          <cell r="B216">
            <v>42946521.732187949</v>
          </cell>
        </row>
        <row r="217">
          <cell r="B217">
            <v>19859535</v>
          </cell>
        </row>
        <row r="218">
          <cell r="B218">
            <v>1325997.7</v>
          </cell>
        </row>
        <row r="219">
          <cell r="B219">
            <v>4229964</v>
          </cell>
        </row>
        <row r="220">
          <cell r="B220">
            <v>177236</v>
          </cell>
        </row>
        <row r="221">
          <cell r="B221">
            <v>6240000</v>
          </cell>
        </row>
        <row r="222">
          <cell r="B222">
            <v>815763</v>
          </cell>
        </row>
        <row r="223">
          <cell r="B223">
            <v>190596</v>
          </cell>
        </row>
        <row r="224">
          <cell r="B224">
            <v>1083003.5999999999</v>
          </cell>
        </row>
        <row r="225">
          <cell r="B225">
            <v>0</v>
          </cell>
        </row>
        <row r="226">
          <cell r="B226">
            <v>3191000</v>
          </cell>
        </row>
        <row r="227">
          <cell r="B227">
            <v>160000</v>
          </cell>
        </row>
        <row r="228">
          <cell r="B228">
            <v>169775.03611786131</v>
          </cell>
        </row>
        <row r="229">
          <cell r="B229">
            <v>268960</v>
          </cell>
        </row>
        <row r="230">
          <cell r="B230">
            <v>2932778.5498453113</v>
          </cell>
        </row>
        <row r="231">
          <cell r="B231">
            <v>40644608.885963172</v>
          </cell>
        </row>
        <row r="232">
          <cell r="B232">
            <v>2301912.8462247774</v>
          </cell>
        </row>
        <row r="233">
          <cell r="B233">
            <v>782650</v>
          </cell>
        </row>
        <row r="234">
          <cell r="B234">
            <v>1519262.8462247774</v>
          </cell>
        </row>
        <row r="235">
          <cell r="B235">
            <v>6250000</v>
          </cell>
        </row>
        <row r="236">
          <cell r="B236">
            <v>11666666.666666668</v>
          </cell>
        </row>
        <row r="237">
          <cell r="B237">
            <v>10000000</v>
          </cell>
        </row>
        <row r="238">
          <cell r="B238">
            <v>400</v>
          </cell>
        </row>
        <row r="239">
          <cell r="B239">
            <v>300</v>
          </cell>
        </row>
        <row r="240">
          <cell r="B240">
            <v>1000</v>
          </cell>
        </row>
        <row r="241">
          <cell r="B241">
            <v>1.4</v>
          </cell>
        </row>
        <row r="242">
          <cell r="B242">
            <v>2.4699999999999998</v>
          </cell>
        </row>
        <row r="243">
          <cell r="B243">
            <v>39862863</v>
          </cell>
        </row>
        <row r="244">
          <cell r="B244">
            <v>17579646</v>
          </cell>
        </row>
        <row r="245">
          <cell r="B245">
            <v>45000</v>
          </cell>
        </row>
        <row r="246">
          <cell r="B246">
            <v>0</v>
          </cell>
        </row>
        <row r="247">
          <cell r="B247">
            <v>6.923456619215532</v>
          </cell>
        </row>
        <row r="248">
          <cell r="B248">
            <v>7.2</v>
          </cell>
        </row>
        <row r="249">
          <cell r="B249">
            <v>0</v>
          </cell>
        </row>
        <row r="250">
          <cell r="B250">
            <v>0</v>
          </cell>
        </row>
        <row r="251">
          <cell r="B251">
            <v>0</v>
          </cell>
        </row>
        <row r="252">
          <cell r="B252">
            <v>0</v>
          </cell>
        </row>
        <row r="253">
          <cell r="B253">
            <v>0</v>
          </cell>
        </row>
        <row r="254">
          <cell r="B254">
            <v>0</v>
          </cell>
        </row>
        <row r="255">
          <cell r="B255">
            <v>0</v>
          </cell>
        </row>
        <row r="256">
          <cell r="B256">
            <v>0</v>
          </cell>
        </row>
        <row r="257">
          <cell r="B257">
            <v>0</v>
          </cell>
        </row>
        <row r="258">
          <cell r="B258">
            <v>0</v>
          </cell>
        </row>
        <row r="259">
          <cell r="B259">
            <v>5</v>
          </cell>
        </row>
        <row r="260">
          <cell r="B260">
            <v>14.950182303922821</v>
          </cell>
        </row>
        <row r="261">
          <cell r="B261">
            <v>19.888997971908989</v>
          </cell>
        </row>
        <row r="262">
          <cell r="B262">
            <v>90</v>
          </cell>
        </row>
        <row r="263">
          <cell r="B263">
            <v>90</v>
          </cell>
        </row>
        <row r="264">
          <cell r="B264">
            <v>381834</v>
          </cell>
        </row>
        <row r="265">
          <cell r="B265">
            <v>364656</v>
          </cell>
        </row>
        <row r="266">
          <cell r="B266">
            <v>3</v>
          </cell>
        </row>
        <row r="267">
          <cell r="B267">
            <v>1</v>
          </cell>
        </row>
        <row r="268">
          <cell r="B268">
            <v>916401.6</v>
          </cell>
        </row>
        <row r="269">
          <cell r="B269">
            <v>1367460</v>
          </cell>
        </row>
        <row r="270">
          <cell r="B270">
            <v>2606234.5895471908</v>
          </cell>
        </row>
        <row r="271">
          <cell r="B271">
            <v>0.67340924570047178</v>
          </cell>
        </row>
        <row r="272">
          <cell r="B272">
            <v>0.74003205230976443</v>
          </cell>
        </row>
        <row r="273">
          <cell r="B273">
            <v>0.6976301780855314</v>
          </cell>
        </row>
        <row r="274">
          <cell r="B274">
            <v>0.63942684704041208</v>
          </cell>
        </row>
        <row r="275">
          <cell r="B275">
            <v>0.66862150922303853</v>
          </cell>
        </row>
        <row r="276">
          <cell r="B276">
            <v>0.64317895746882314</v>
          </cell>
        </row>
        <row r="277">
          <cell r="B277">
            <v>3551343.446224777</v>
          </cell>
        </row>
        <row r="278">
          <cell r="B278">
            <v>1.1179938036723194</v>
          </cell>
        </row>
        <row r="279">
          <cell r="B279">
            <v>0.5278550870799843</v>
          </cell>
        </row>
        <row r="280">
          <cell r="B280">
            <v>0.47214491292001565</v>
          </cell>
        </row>
        <row r="281">
          <cell r="B281">
            <v>6.5207999999999988E-2</v>
          </cell>
        </row>
        <row r="282">
          <cell r="B282">
            <v>0.1167699070550848</v>
          </cell>
        </row>
        <row r="283">
          <cell r="B283">
            <v>22283217</v>
          </cell>
        </row>
        <row r="284">
          <cell r="B284">
            <v>19931431.575743459</v>
          </cell>
        </row>
        <row r="285">
          <cell r="B285">
            <v>945108.85667758645</v>
          </cell>
        </row>
        <row r="286">
          <cell r="B286">
            <v>0</v>
          </cell>
        </row>
        <row r="287">
          <cell r="B287">
            <v>0</v>
          </cell>
        </row>
        <row r="288">
          <cell r="B288">
            <v>0</v>
          </cell>
        </row>
        <row r="289">
          <cell r="B289">
            <v>2606234.5895471908</v>
          </cell>
        </row>
        <row r="290">
          <cell r="B290">
            <v>8.9552692116512955E-2</v>
          </cell>
        </row>
        <row r="291">
          <cell r="B291">
            <v>0.33650342391009547</v>
          </cell>
        </row>
      </sheetData>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5.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DATA"/>
      <sheetName val="REPORTS"/>
    </sheetNames>
    <sheetDataSet>
      <sheetData sheetId="0">
        <row r="3">
          <cell r="B3">
            <v>1223.2750000000001</v>
          </cell>
          <cell r="C3">
            <v>1221.664</v>
          </cell>
          <cell r="D3">
            <v>1185.662</v>
          </cell>
          <cell r="E3">
            <v>1195.5129999999999</v>
          </cell>
          <cell r="F3">
            <v>1232.326</v>
          </cell>
          <cell r="G3">
            <v>1244.7760000000001</v>
          </cell>
          <cell r="H3">
            <v>1290.146</v>
          </cell>
          <cell r="I3">
            <v>1292.8399999999999</v>
          </cell>
          <cell r="J3">
            <v>1307.578</v>
          </cell>
          <cell r="K3">
            <v>1315.1010000000001</v>
          </cell>
          <cell r="L3">
            <v>1353.7460000000001</v>
          </cell>
          <cell r="M3">
            <v>1357.78</v>
          </cell>
          <cell r="N3">
            <v>1404.2239999999999</v>
          </cell>
          <cell r="O3">
            <v>1411.346</v>
          </cell>
          <cell r="P3">
            <v>1405.9659999999999</v>
          </cell>
          <cell r="Q3">
            <v>1429.2460000000001</v>
          </cell>
          <cell r="R3">
            <v>1420.126</v>
          </cell>
          <cell r="S3">
            <v>1435.2139999999999</v>
          </cell>
          <cell r="T3">
            <v>1446.2090000000001</v>
          </cell>
          <cell r="U3">
            <v>1451.6569999999999</v>
          </cell>
          <cell r="V3">
            <v>1453.85</v>
          </cell>
          <cell r="W3">
            <v>1462.5239999999999</v>
          </cell>
          <cell r="X3">
            <v>1476.1310000000001</v>
          </cell>
          <cell r="Y3">
            <v>1491.4459999999999</v>
          </cell>
          <cell r="Z3">
            <v>1500.83</v>
          </cell>
          <cell r="AA3">
            <v>1522.8979999999999</v>
          </cell>
          <cell r="AB3">
            <v>1538.2529999999999</v>
          </cell>
          <cell r="AC3">
            <v>1545.202</v>
          </cell>
          <cell r="AD3">
            <v>1585.538</v>
          </cell>
          <cell r="AE3">
            <v>1584.8879999999999</v>
          </cell>
          <cell r="AF3">
            <v>1601.623</v>
          </cell>
          <cell r="AG3">
            <v>1611.232</v>
          </cell>
          <cell r="AH3">
            <v>1622.771</v>
          </cell>
          <cell r="AI3">
            <v>1647.3420000000001</v>
          </cell>
          <cell r="AJ3">
            <v>1659.9749999999999</v>
          </cell>
          <cell r="AK3">
            <v>1677.587</v>
          </cell>
          <cell r="AL3">
            <v>1664.8040000000001</v>
          </cell>
          <cell r="AM3">
            <v>1683.421</v>
          </cell>
          <cell r="AN3">
            <v>1697.5219999999999</v>
          </cell>
          <cell r="AO3">
            <v>1708.6769999999999</v>
          </cell>
          <cell r="AP3">
            <v>1728.557</v>
          </cell>
          <cell r="AQ3">
            <v>1737.16</v>
          </cell>
          <cell r="AR3">
            <v>1750.6320000000001</v>
          </cell>
          <cell r="AS3">
            <v>1755.61</v>
          </cell>
          <cell r="AT3">
            <v>1753.0039999999999</v>
          </cell>
          <cell r="AU3">
            <v>1756.413</v>
          </cell>
          <cell r="AV3">
            <v>1767.0609999999999</v>
          </cell>
          <cell r="AW3">
            <v>1773.308</v>
          </cell>
          <cell r="AX3">
            <v>1778.837</v>
          </cell>
          <cell r="AY3">
            <v>1766.01</v>
          </cell>
          <cell r="AZ3">
            <v>1778.6980000000001</v>
          </cell>
          <cell r="BA3">
            <v>1796.5309999999999</v>
          </cell>
          <cell r="BB3">
            <v>1783.1980000000001</v>
          </cell>
          <cell r="BC3">
            <v>1805.0719999999999</v>
          </cell>
          <cell r="BD3">
            <v>1807.8009999999999</v>
          </cell>
          <cell r="BE3">
            <v>1794.1510000000001</v>
          </cell>
          <cell r="BF3">
            <v>1822.576</v>
          </cell>
          <cell r="BG3">
            <v>1816.748</v>
          </cell>
          <cell r="BH3">
            <v>1813.57</v>
          </cell>
          <cell r="BI3">
            <v>1819.71</v>
          </cell>
          <cell r="BJ3">
            <v>1831.7370000000001</v>
          </cell>
          <cell r="BK3">
            <v>1902.576</v>
          </cell>
        </row>
        <row r="4">
          <cell r="B4">
            <v>1214.25</v>
          </cell>
          <cell r="C4">
            <v>1222.0129999999999</v>
          </cell>
          <cell r="D4">
            <v>1170.6479999999999</v>
          </cell>
          <cell r="E4">
            <v>1202.47</v>
          </cell>
          <cell r="F4">
            <v>1226.0999999999999</v>
          </cell>
          <cell r="G4">
            <v>1247.9860000000001</v>
          </cell>
          <cell r="H4">
            <v>1291.549</v>
          </cell>
          <cell r="I4">
            <v>1296.9929999999999</v>
          </cell>
          <cell r="J4">
            <v>1283.8510000000001</v>
          </cell>
          <cell r="K4">
            <v>1325.231</v>
          </cell>
          <cell r="L4">
            <v>1343.58</v>
          </cell>
          <cell r="M4">
            <v>1373.7280000000001</v>
          </cell>
          <cell r="N4">
            <v>1447.0429999999999</v>
          </cell>
          <cell r="O4">
            <v>1397.2539999999999</v>
          </cell>
          <cell r="P4">
            <v>1398.742</v>
          </cell>
          <cell r="Q4">
            <v>1421.7550000000001</v>
          </cell>
          <cell r="R4">
            <v>1429.1110000000001</v>
          </cell>
          <cell r="S4">
            <v>1426.1769999999999</v>
          </cell>
          <cell r="T4">
            <v>1421.5889999999999</v>
          </cell>
          <cell r="U4">
            <v>1456.453</v>
          </cell>
          <cell r="V4">
            <v>1457.8240000000001</v>
          </cell>
          <cell r="W4">
            <v>1466.894</v>
          </cell>
          <cell r="X4">
            <v>1471.9190000000001</v>
          </cell>
          <cell r="Y4">
            <v>1482.7929999999999</v>
          </cell>
          <cell r="Z4">
            <v>1483.742</v>
          </cell>
          <cell r="AA4">
            <v>1520.125</v>
          </cell>
          <cell r="AB4">
            <v>1537.03</v>
          </cell>
          <cell r="AC4">
            <v>1550.788</v>
          </cell>
          <cell r="AD4">
            <v>1588.212</v>
          </cell>
          <cell r="AE4">
            <v>1596.4</v>
          </cell>
          <cell r="AF4">
            <v>1608.306</v>
          </cell>
          <cell r="AG4">
            <v>1610.77</v>
          </cell>
          <cell r="AH4">
            <v>1625.133</v>
          </cell>
          <cell r="AI4">
            <v>1621.634</v>
          </cell>
          <cell r="AJ4">
            <v>1657.9480000000001</v>
          </cell>
          <cell r="AK4">
            <v>1662.2370000000001</v>
          </cell>
          <cell r="AL4">
            <v>1660.789</v>
          </cell>
          <cell r="AM4">
            <v>1672.1030000000001</v>
          </cell>
          <cell r="AN4">
            <v>1700.1780000000001</v>
          </cell>
          <cell r="AO4">
            <v>1702.712</v>
          </cell>
          <cell r="AP4">
            <v>1711.7550000000001</v>
          </cell>
          <cell r="AQ4">
            <v>1728.8489999999999</v>
          </cell>
          <cell r="AR4">
            <v>1752.7739999999999</v>
          </cell>
          <cell r="AS4">
            <v>1737.7950000000001</v>
          </cell>
          <cell r="AT4">
            <v>1738.8109999999999</v>
          </cell>
          <cell r="AU4">
            <v>1741.511</v>
          </cell>
          <cell r="AV4">
            <v>1741.288</v>
          </cell>
          <cell r="AW4">
            <v>1741.057</v>
          </cell>
          <cell r="AX4">
            <v>1732.654</v>
          </cell>
          <cell r="AY4">
            <v>1739.77</v>
          </cell>
          <cell r="AZ4">
            <v>1743.1210000000001</v>
          </cell>
          <cell r="BA4">
            <v>1748.635</v>
          </cell>
          <cell r="BB4">
            <v>1742.9839999999999</v>
          </cell>
          <cell r="BC4">
            <v>1791.981</v>
          </cell>
          <cell r="BD4">
            <v>1804.027</v>
          </cell>
          <cell r="BE4">
            <v>1795.578</v>
          </cell>
          <cell r="BF4">
            <v>1809.9929999999999</v>
          </cell>
          <cell r="BG4">
            <v>1818.86</v>
          </cell>
          <cell r="BH4">
            <v>1808.1849999999999</v>
          </cell>
          <cell r="BI4">
            <v>1823.5550000000001</v>
          </cell>
          <cell r="BJ4">
            <v>1825.0640000000001</v>
          </cell>
          <cell r="BK4">
            <v>1871.864</v>
          </cell>
        </row>
        <row r="5">
          <cell r="B5">
            <v>241.745</v>
          </cell>
          <cell r="C5">
            <v>225.25700000000001</v>
          </cell>
          <cell r="D5">
            <v>218.94800000000001</v>
          </cell>
          <cell r="E5">
            <v>226.10499999999999</v>
          </cell>
          <cell r="F5">
            <v>232.16800000000001</v>
          </cell>
          <cell r="G5">
            <v>238.16499999999999</v>
          </cell>
          <cell r="H5">
            <v>240.80500000000001</v>
          </cell>
          <cell r="I5">
            <v>263.25200000000001</v>
          </cell>
          <cell r="J5">
            <v>272.63600000000002</v>
          </cell>
          <cell r="K5">
            <v>274.351</v>
          </cell>
          <cell r="L5">
            <v>266.017</v>
          </cell>
          <cell r="M5">
            <v>271.05500000000001</v>
          </cell>
          <cell r="N5">
            <v>294.12400000000002</v>
          </cell>
          <cell r="O5">
            <v>245.035</v>
          </cell>
          <cell r="P5">
            <v>256.40600000000001</v>
          </cell>
          <cell r="Q5">
            <v>262.88799999999998</v>
          </cell>
          <cell r="R5">
            <v>266.92700000000002</v>
          </cell>
          <cell r="S5">
            <v>270.88900000000001</v>
          </cell>
          <cell r="T5">
            <v>270.75900000000001</v>
          </cell>
          <cell r="U5">
            <v>272.54000000000002</v>
          </cell>
          <cell r="V5">
            <v>274.83199999999999</v>
          </cell>
          <cell r="W5">
            <v>274.56200000000001</v>
          </cell>
          <cell r="X5">
            <v>277.07299999999998</v>
          </cell>
          <cell r="Y5">
            <v>277.76400000000001</v>
          </cell>
          <cell r="Z5">
            <v>281.10000000000002</v>
          </cell>
          <cell r="AA5">
            <v>281.90100000000001</v>
          </cell>
          <cell r="AB5">
            <v>286.11099999999999</v>
          </cell>
          <cell r="AC5">
            <v>292.03699999999998</v>
          </cell>
          <cell r="AD5">
            <v>293.34699999999998</v>
          </cell>
          <cell r="AE5">
            <v>297.065</v>
          </cell>
          <cell r="AF5">
            <v>296.411</v>
          </cell>
          <cell r="AG5">
            <v>302.96499999999997</v>
          </cell>
          <cell r="AH5">
            <v>303.78300000000002</v>
          </cell>
          <cell r="AI5">
            <v>312.58699999999999</v>
          </cell>
          <cell r="AJ5">
            <v>316.8</v>
          </cell>
          <cell r="AK5">
            <v>313.86799999999999</v>
          </cell>
          <cell r="AL5">
            <v>312.58600000000001</v>
          </cell>
          <cell r="AM5">
            <v>315.94200000000001</v>
          </cell>
          <cell r="AN5">
            <v>320.06700000000001</v>
          </cell>
          <cell r="AO5">
            <v>320.75</v>
          </cell>
          <cell r="AP5">
            <v>326.827</v>
          </cell>
          <cell r="AQ5">
            <v>328.76400000000001</v>
          </cell>
          <cell r="AR5">
            <v>328.67</v>
          </cell>
          <cell r="AS5">
            <v>332.18099999999998</v>
          </cell>
          <cell r="AT5">
            <v>333.55700000000002</v>
          </cell>
          <cell r="AU5">
            <v>331.63600000000002</v>
          </cell>
          <cell r="AV5">
            <v>336.173</v>
          </cell>
          <cell r="AW5">
            <v>333.18900000000002</v>
          </cell>
          <cell r="AX5">
            <v>335.73</v>
          </cell>
          <cell r="AY5">
            <v>331.536</v>
          </cell>
          <cell r="AZ5">
            <v>326.52199999999999</v>
          </cell>
          <cell r="BA5">
            <v>333.09199999999998</v>
          </cell>
          <cell r="BB5">
            <v>331.55599999999998</v>
          </cell>
          <cell r="BC5">
            <v>339.03300000000002</v>
          </cell>
          <cell r="BD5">
            <v>339.06200000000001</v>
          </cell>
          <cell r="BE5">
            <v>349.392</v>
          </cell>
          <cell r="BF5">
            <v>351.84699999999998</v>
          </cell>
          <cell r="BG5">
            <v>353.524</v>
          </cell>
          <cell r="BH5">
            <v>354.97</v>
          </cell>
          <cell r="BI5">
            <v>352.19499999999999</v>
          </cell>
          <cell r="BJ5">
            <v>352.97500000000002</v>
          </cell>
          <cell r="BK5">
            <v>373.964</v>
          </cell>
        </row>
        <row r="6">
          <cell r="B6">
            <v>136.19999999999999</v>
          </cell>
          <cell r="C6">
            <v>126.511</v>
          </cell>
          <cell r="D6">
            <v>122.42100000000001</v>
          </cell>
          <cell r="E6">
            <v>109.741</v>
          </cell>
          <cell r="F6">
            <v>111.733</v>
          </cell>
          <cell r="G6">
            <v>116.452</v>
          </cell>
          <cell r="H6">
            <v>119.191</v>
          </cell>
          <cell r="I6">
            <v>118.194</v>
          </cell>
          <cell r="J6">
            <v>113.982</v>
          </cell>
          <cell r="K6">
            <v>106.101</v>
          </cell>
          <cell r="L6">
            <v>109.782</v>
          </cell>
          <cell r="M6">
            <v>105.473</v>
          </cell>
          <cell r="N6">
            <v>111.324</v>
          </cell>
          <cell r="O6">
            <v>196.59100000000001</v>
          </cell>
          <cell r="P6">
            <v>109.727</v>
          </cell>
          <cell r="Q6">
            <v>107.928</v>
          </cell>
          <cell r="R6">
            <v>123.057</v>
          </cell>
          <cell r="S6">
            <v>127.337</v>
          </cell>
          <cell r="T6">
            <v>131.78800000000001</v>
          </cell>
          <cell r="U6">
            <v>128.61799999999999</v>
          </cell>
          <cell r="V6">
            <v>130.59800000000001</v>
          </cell>
          <cell r="W6">
            <v>129.49299999999999</v>
          </cell>
          <cell r="X6">
            <v>136.39599999999999</v>
          </cell>
          <cell r="Y6">
            <v>139.732</v>
          </cell>
          <cell r="Z6">
            <v>138.80000000000001</v>
          </cell>
          <cell r="AA6">
            <v>142.863</v>
          </cell>
          <cell r="AB6">
            <v>147.15600000000001</v>
          </cell>
          <cell r="AC6">
            <v>145.535</v>
          </cell>
          <cell r="AD6">
            <v>146.44900000000001</v>
          </cell>
          <cell r="AE6">
            <v>148.59399999999999</v>
          </cell>
          <cell r="AF6">
            <v>148.79300000000001</v>
          </cell>
          <cell r="AG6">
            <v>150.20699999999999</v>
          </cell>
          <cell r="AH6">
            <v>148.685</v>
          </cell>
          <cell r="AI6">
            <v>146.85400000000001</v>
          </cell>
          <cell r="AJ6">
            <v>145.01599999999999</v>
          </cell>
          <cell r="AK6">
            <v>146.24</v>
          </cell>
          <cell r="AL6">
            <v>144.285</v>
          </cell>
          <cell r="AM6">
            <v>145.13399999999999</v>
          </cell>
          <cell r="AN6">
            <v>143.63800000000001</v>
          </cell>
          <cell r="AO6">
            <v>143.58099999999999</v>
          </cell>
          <cell r="AP6">
            <v>140.09899999999999</v>
          </cell>
          <cell r="AQ6">
            <v>141.465</v>
          </cell>
          <cell r="AR6">
            <v>141.88900000000001</v>
          </cell>
          <cell r="AS6">
            <v>140.80000000000001</v>
          </cell>
          <cell r="AT6">
            <v>140.16</v>
          </cell>
          <cell r="AU6">
            <v>137.68799999999999</v>
          </cell>
          <cell r="AV6">
            <v>138.99299999999999</v>
          </cell>
          <cell r="AW6">
            <v>137.459</v>
          </cell>
          <cell r="AX6">
            <v>136.172</v>
          </cell>
          <cell r="AY6">
            <v>139.33199999999999</v>
          </cell>
          <cell r="AZ6">
            <v>156.33199999999999</v>
          </cell>
          <cell r="BA6">
            <v>157.72200000000001</v>
          </cell>
          <cell r="BB6">
            <v>159.83699999999999</v>
          </cell>
          <cell r="BC6">
            <v>159.58500000000001</v>
          </cell>
          <cell r="BD6">
            <v>157.22200000000001</v>
          </cell>
          <cell r="BE6">
            <v>158.91</v>
          </cell>
          <cell r="BF6">
            <v>162.11699999999999</v>
          </cell>
          <cell r="BG6">
            <v>160.608</v>
          </cell>
          <cell r="BH6">
            <v>160.05000000000001</v>
          </cell>
          <cell r="BI6">
            <v>159.69499999999999</v>
          </cell>
          <cell r="BJ6">
            <v>162.6</v>
          </cell>
          <cell r="BK6">
            <v>170.22499999999999</v>
          </cell>
        </row>
        <row r="7">
          <cell r="B7">
            <v>82.34</v>
          </cell>
          <cell r="C7">
            <v>78.885999999999996</v>
          </cell>
          <cell r="D7">
            <v>80.718999999999994</v>
          </cell>
          <cell r="E7">
            <v>73.150999999999996</v>
          </cell>
          <cell r="F7">
            <v>74.884</v>
          </cell>
          <cell r="G7">
            <v>76.975999999999999</v>
          </cell>
          <cell r="H7">
            <v>79.296999999999997</v>
          </cell>
          <cell r="I7">
            <v>90.558000000000007</v>
          </cell>
          <cell r="J7">
            <v>89.668000000000006</v>
          </cell>
          <cell r="K7">
            <v>89.1</v>
          </cell>
          <cell r="L7">
            <v>88.617000000000004</v>
          </cell>
          <cell r="M7">
            <v>81.667000000000002</v>
          </cell>
          <cell r="N7">
            <v>88.013999999999996</v>
          </cell>
          <cell r="O7">
            <v>78.584999999999994</v>
          </cell>
          <cell r="P7">
            <v>87.072999999999993</v>
          </cell>
          <cell r="Q7">
            <v>87.144000000000005</v>
          </cell>
          <cell r="R7">
            <v>93.025999999999996</v>
          </cell>
          <cell r="S7">
            <v>97.492000000000004</v>
          </cell>
          <cell r="T7">
            <v>97.992000000000004</v>
          </cell>
          <cell r="U7">
            <v>99.695999999999998</v>
          </cell>
          <cell r="V7">
            <v>95.230999999999995</v>
          </cell>
          <cell r="W7">
            <v>101.67</v>
          </cell>
          <cell r="X7">
            <v>104.556</v>
          </cell>
          <cell r="Y7">
            <v>103.137</v>
          </cell>
          <cell r="Z7">
            <v>104.691</v>
          </cell>
          <cell r="AA7">
            <v>105.06100000000001</v>
          </cell>
          <cell r="AB7">
            <v>105.715</v>
          </cell>
          <cell r="AC7">
            <v>100.69799999999999</v>
          </cell>
          <cell r="AD7">
            <v>110.39700000000001</v>
          </cell>
          <cell r="AE7">
            <v>109.187</v>
          </cell>
          <cell r="AF7">
            <v>111.68600000000001</v>
          </cell>
          <cell r="AG7">
            <v>108.23399999999999</v>
          </cell>
          <cell r="AH7">
            <v>106.88</v>
          </cell>
          <cell r="AI7">
            <v>108.36799999999999</v>
          </cell>
          <cell r="AJ7">
            <v>106.26600000000001</v>
          </cell>
          <cell r="AK7">
            <v>111.369</v>
          </cell>
          <cell r="AL7">
            <v>114.28700000000001</v>
          </cell>
          <cell r="AM7">
            <v>113.905</v>
          </cell>
          <cell r="AN7">
            <v>107.348</v>
          </cell>
          <cell r="AO7">
            <v>106.19499999999999</v>
          </cell>
          <cell r="AP7">
            <v>107.827</v>
          </cell>
          <cell r="AQ7">
            <v>107.962</v>
          </cell>
          <cell r="AR7">
            <v>109.649</v>
          </cell>
          <cell r="AS7">
            <v>106.361</v>
          </cell>
          <cell r="AT7">
            <v>105.336</v>
          </cell>
          <cell r="AU7">
            <v>99.63</v>
          </cell>
          <cell r="AV7">
            <v>101.40600000000001</v>
          </cell>
          <cell r="AW7">
            <v>102.96599999999999</v>
          </cell>
          <cell r="AX7">
            <v>103.66200000000001</v>
          </cell>
          <cell r="AY7">
            <v>102.196</v>
          </cell>
          <cell r="AZ7">
            <v>109.19499999999999</v>
          </cell>
          <cell r="BA7">
            <v>110.1</v>
          </cell>
          <cell r="BB7">
            <v>109.334</v>
          </cell>
          <cell r="BC7">
            <v>103.377</v>
          </cell>
          <cell r="BD7">
            <v>104.506</v>
          </cell>
          <cell r="BE7">
            <v>103.61799999999999</v>
          </cell>
          <cell r="BF7">
            <v>108.242</v>
          </cell>
          <cell r="BG7">
            <v>108.967</v>
          </cell>
          <cell r="BH7">
            <v>107.605</v>
          </cell>
          <cell r="BI7">
            <v>106.42</v>
          </cell>
          <cell r="BJ7">
            <v>106.56</v>
          </cell>
          <cell r="BK7">
            <v>117.041</v>
          </cell>
        </row>
        <row r="8">
          <cell r="B8">
            <v>153.18</v>
          </cell>
          <cell r="C8">
            <v>152.94399999999999</v>
          </cell>
          <cell r="D8">
            <v>149.31399999999999</v>
          </cell>
          <cell r="E8">
            <v>152.44</v>
          </cell>
          <cell r="F8">
            <v>160.73599999999999</v>
          </cell>
          <cell r="G8">
            <v>158.00800000000001</v>
          </cell>
          <cell r="H8">
            <v>165.803</v>
          </cell>
          <cell r="I8">
            <v>158.97900000000001</v>
          </cell>
          <cell r="J8">
            <v>157.446</v>
          </cell>
          <cell r="K8">
            <v>159.595</v>
          </cell>
          <cell r="L8">
            <v>163.697</v>
          </cell>
          <cell r="M8">
            <v>165.601</v>
          </cell>
          <cell r="N8">
            <v>170.958</v>
          </cell>
          <cell r="O8">
            <v>159.57</v>
          </cell>
          <cell r="P8">
            <v>165.428</v>
          </cell>
          <cell r="Q8">
            <v>167.70699999999999</v>
          </cell>
          <cell r="R8">
            <v>186.13</v>
          </cell>
          <cell r="S8">
            <v>188.49299999999999</v>
          </cell>
          <cell r="T8">
            <v>189.80199999999999</v>
          </cell>
          <cell r="U8">
            <v>191.02799999999999</v>
          </cell>
          <cell r="V8">
            <v>193.21700000000001</v>
          </cell>
          <cell r="W8">
            <v>192.30600000000001</v>
          </cell>
          <cell r="X8">
            <v>190.92599999999999</v>
          </cell>
          <cell r="Y8">
            <v>193.84899999999999</v>
          </cell>
          <cell r="Z8">
            <v>196.82400000000001</v>
          </cell>
          <cell r="AA8">
            <v>202.03299999999999</v>
          </cell>
          <cell r="AB8">
            <v>201.62299999999999</v>
          </cell>
          <cell r="AC8">
            <v>202.602</v>
          </cell>
          <cell r="AD8">
            <v>207.673</v>
          </cell>
          <cell r="AE8">
            <v>204.91200000000001</v>
          </cell>
          <cell r="AF8">
            <v>209.922</v>
          </cell>
          <cell r="AG8">
            <v>209.03899999999999</v>
          </cell>
          <cell r="AH8">
            <v>210.41</v>
          </cell>
          <cell r="AI8">
            <v>212.18299999999999</v>
          </cell>
          <cell r="AJ8">
            <v>214.791</v>
          </cell>
          <cell r="AK8">
            <v>219.52699999999999</v>
          </cell>
          <cell r="AL8">
            <v>212.84700000000001</v>
          </cell>
          <cell r="AM8">
            <v>219.79900000000001</v>
          </cell>
          <cell r="AN8">
            <v>223.15100000000001</v>
          </cell>
          <cell r="AO8">
            <v>227.267</v>
          </cell>
          <cell r="AP8">
            <v>232.72</v>
          </cell>
          <cell r="AQ8">
            <v>234.00399999999999</v>
          </cell>
          <cell r="AR8">
            <v>236.49100000000001</v>
          </cell>
          <cell r="AS8">
            <v>239.75800000000001</v>
          </cell>
          <cell r="AT8">
            <v>237.16399999999999</v>
          </cell>
          <cell r="AU8">
            <v>234.76300000000001</v>
          </cell>
          <cell r="AV8">
            <v>235.428</v>
          </cell>
          <cell r="AW8">
            <v>239.43899999999999</v>
          </cell>
          <cell r="AX8">
            <v>242.16399999999999</v>
          </cell>
          <cell r="AY8">
            <v>238.03399999999999</v>
          </cell>
          <cell r="AZ8">
            <v>236.89400000000001</v>
          </cell>
          <cell r="BA8">
            <v>238.83199999999999</v>
          </cell>
          <cell r="BB8">
            <v>234.16</v>
          </cell>
          <cell r="BC8">
            <v>240.435</v>
          </cell>
          <cell r="BD8">
            <v>242.726</v>
          </cell>
          <cell r="BE8">
            <v>243.02199999999999</v>
          </cell>
          <cell r="BF8">
            <v>246.28800000000001</v>
          </cell>
          <cell r="BG8">
            <v>244.90199999999999</v>
          </cell>
          <cell r="BH8">
            <v>242.13</v>
          </cell>
          <cell r="BI8">
            <v>246.45500000000001</v>
          </cell>
          <cell r="BJ8">
            <v>245.98500000000001</v>
          </cell>
          <cell r="BK8">
            <v>249.42099999999999</v>
          </cell>
        </row>
        <row r="9">
          <cell r="B9">
            <v>191.39500000000001</v>
          </cell>
          <cell r="C9">
            <v>200.20699999999999</v>
          </cell>
          <cell r="D9">
            <v>186.52799999999999</v>
          </cell>
          <cell r="E9">
            <v>193.917</v>
          </cell>
          <cell r="F9">
            <v>200.97399999999999</v>
          </cell>
          <cell r="G9">
            <v>197.732</v>
          </cell>
          <cell r="H9">
            <v>206.01599999999999</v>
          </cell>
          <cell r="I9">
            <v>178.697</v>
          </cell>
          <cell r="J9">
            <v>182.67</v>
          </cell>
          <cell r="K9">
            <v>185.20599999999999</v>
          </cell>
          <cell r="L9">
            <v>186.2</v>
          </cell>
          <cell r="M9">
            <v>199.86199999999999</v>
          </cell>
          <cell r="N9">
            <v>197.357</v>
          </cell>
          <cell r="O9">
            <v>194.02099999999999</v>
          </cell>
          <cell r="P9">
            <v>210.40199999999999</v>
          </cell>
          <cell r="Q9">
            <v>218.31</v>
          </cell>
          <cell r="R9">
            <v>210.15600000000001</v>
          </cell>
          <cell r="S9">
            <v>211.67699999999999</v>
          </cell>
          <cell r="T9">
            <v>212.7</v>
          </cell>
          <cell r="U9">
            <v>213.875</v>
          </cell>
          <cell r="V9">
            <v>215.85300000000001</v>
          </cell>
          <cell r="W9">
            <v>215.221</v>
          </cell>
          <cell r="X9">
            <v>214.08199999999999</v>
          </cell>
          <cell r="Y9">
            <v>217.095</v>
          </cell>
          <cell r="Z9">
            <v>219.887</v>
          </cell>
          <cell r="AA9">
            <v>225.17400000000001</v>
          </cell>
          <cell r="AB9">
            <v>225.01</v>
          </cell>
          <cell r="AC9">
            <v>226.636</v>
          </cell>
          <cell r="AD9">
            <v>233.029</v>
          </cell>
          <cell r="AE9">
            <v>230.27099999999999</v>
          </cell>
          <cell r="AF9">
            <v>235.167</v>
          </cell>
          <cell r="AG9">
            <v>234.72</v>
          </cell>
          <cell r="AH9">
            <v>235.65799999999999</v>
          </cell>
          <cell r="AI9">
            <v>237.26599999999999</v>
          </cell>
          <cell r="AJ9">
            <v>239.417</v>
          </cell>
          <cell r="AK9">
            <v>244.029</v>
          </cell>
          <cell r="AL9">
            <v>237.66</v>
          </cell>
          <cell r="AM9">
            <v>244.26599999999999</v>
          </cell>
          <cell r="AN9">
            <v>248.12899999999999</v>
          </cell>
          <cell r="AO9">
            <v>252.321</v>
          </cell>
          <cell r="AP9">
            <v>257.55500000000001</v>
          </cell>
          <cell r="AQ9">
            <v>258.75200000000001</v>
          </cell>
          <cell r="AR9">
            <v>261.334</v>
          </cell>
          <cell r="AS9">
            <v>264.38499999999999</v>
          </cell>
          <cell r="AT9">
            <v>262.09399999999999</v>
          </cell>
          <cell r="AU9">
            <v>261.971</v>
          </cell>
          <cell r="AV9">
            <v>262.67200000000003</v>
          </cell>
          <cell r="AW9">
            <v>266.53899999999999</v>
          </cell>
          <cell r="AX9">
            <v>269.084</v>
          </cell>
          <cell r="AY9">
            <v>265.00599999999997</v>
          </cell>
          <cell r="AZ9">
            <v>263.654</v>
          </cell>
          <cell r="BA9">
            <v>265.71100000000001</v>
          </cell>
          <cell r="BB9">
            <v>261.03100000000001</v>
          </cell>
          <cell r="BC9">
            <v>267.41800000000001</v>
          </cell>
          <cell r="BD9">
            <v>269.92599999999999</v>
          </cell>
          <cell r="BE9">
            <v>265.41300000000001</v>
          </cell>
          <cell r="BF9">
            <v>269.428</v>
          </cell>
          <cell r="BG9">
            <v>267.94</v>
          </cell>
          <cell r="BH9">
            <v>265.52999999999997</v>
          </cell>
          <cell r="BI9">
            <v>269.68</v>
          </cell>
          <cell r="BJ9">
            <v>269.71800000000002</v>
          </cell>
          <cell r="BK9">
            <v>272.291</v>
          </cell>
        </row>
        <row r="10">
          <cell r="B10">
            <v>418.41500000000002</v>
          </cell>
          <cell r="C10">
            <v>437.85899999999998</v>
          </cell>
          <cell r="D10">
            <v>427.73200000000003</v>
          </cell>
          <cell r="E10">
            <v>440.15899999999999</v>
          </cell>
          <cell r="F10">
            <v>451.83100000000002</v>
          </cell>
          <cell r="G10">
            <v>457.44299999999998</v>
          </cell>
          <cell r="H10">
            <v>479.03399999999999</v>
          </cell>
          <cell r="I10">
            <v>483.16</v>
          </cell>
          <cell r="J10">
            <v>491.17599999999999</v>
          </cell>
          <cell r="K10">
            <v>500.74799999999999</v>
          </cell>
          <cell r="L10">
            <v>539.43299999999999</v>
          </cell>
          <cell r="M10">
            <v>534.12199999999996</v>
          </cell>
          <cell r="N10">
            <v>542.447</v>
          </cell>
          <cell r="O10">
            <v>537.54399999999998</v>
          </cell>
          <cell r="P10">
            <v>576.92999999999995</v>
          </cell>
          <cell r="Q10">
            <v>585.26900000000001</v>
          </cell>
          <cell r="R10">
            <v>540.83000000000004</v>
          </cell>
          <cell r="S10">
            <v>539.32600000000002</v>
          </cell>
          <cell r="T10">
            <v>543.16800000000001</v>
          </cell>
          <cell r="U10">
            <v>545.9</v>
          </cell>
          <cell r="V10">
            <v>544.11900000000003</v>
          </cell>
          <cell r="W10">
            <v>549.27200000000005</v>
          </cell>
          <cell r="X10">
            <v>553.09799999999996</v>
          </cell>
          <cell r="Y10">
            <v>559.86900000000003</v>
          </cell>
          <cell r="Z10">
            <v>559.52800000000002</v>
          </cell>
          <cell r="AA10">
            <v>565.86599999999999</v>
          </cell>
          <cell r="AB10">
            <v>572.63800000000003</v>
          </cell>
          <cell r="AC10">
            <v>577.69399999999996</v>
          </cell>
          <cell r="AD10">
            <v>594.64300000000003</v>
          </cell>
          <cell r="AE10">
            <v>594.85900000000004</v>
          </cell>
          <cell r="AF10">
            <v>599.64400000000001</v>
          </cell>
          <cell r="AG10">
            <v>606.06700000000001</v>
          </cell>
          <cell r="AH10">
            <v>617.35500000000002</v>
          </cell>
          <cell r="AI10">
            <v>630.08399999999995</v>
          </cell>
          <cell r="AJ10">
            <v>637.68499999999995</v>
          </cell>
          <cell r="AK10">
            <v>642.55399999999997</v>
          </cell>
          <cell r="AL10">
            <v>643.13900000000001</v>
          </cell>
          <cell r="AM10">
            <v>644.375</v>
          </cell>
          <cell r="AN10">
            <v>655.18899999999996</v>
          </cell>
          <cell r="AO10">
            <v>658.56299999999999</v>
          </cell>
          <cell r="AP10">
            <v>663.529</v>
          </cell>
          <cell r="AQ10">
            <v>666.21299999999997</v>
          </cell>
          <cell r="AR10">
            <v>672.59900000000005</v>
          </cell>
          <cell r="AS10">
            <v>672.125</v>
          </cell>
          <cell r="AT10">
            <v>674.69299999999998</v>
          </cell>
          <cell r="AU10">
            <v>690.72500000000002</v>
          </cell>
          <cell r="AV10">
            <v>692.38900000000001</v>
          </cell>
          <cell r="AW10">
            <v>693.71600000000001</v>
          </cell>
          <cell r="AX10">
            <v>692.02499999999998</v>
          </cell>
          <cell r="AY10">
            <v>689.90599999999995</v>
          </cell>
          <cell r="AZ10">
            <v>686.101</v>
          </cell>
          <cell r="BA10">
            <v>691.07399999999996</v>
          </cell>
          <cell r="BB10">
            <v>687.28</v>
          </cell>
          <cell r="BC10">
            <v>695.22400000000005</v>
          </cell>
          <cell r="BD10">
            <v>694.35900000000004</v>
          </cell>
          <cell r="BE10">
            <v>673.79600000000005</v>
          </cell>
          <cell r="BF10">
            <v>684.654</v>
          </cell>
          <cell r="BG10">
            <v>680.80700000000002</v>
          </cell>
          <cell r="BH10">
            <v>683.28499999999997</v>
          </cell>
          <cell r="BI10">
            <v>685.26499999999999</v>
          </cell>
          <cell r="BJ10">
            <v>693.899</v>
          </cell>
          <cell r="BK10">
            <v>719.63400000000001</v>
          </cell>
        </row>
        <row r="11">
          <cell r="B11">
            <v>223.76</v>
          </cell>
          <cell r="C11">
            <v>199.29599999999999</v>
          </cell>
          <cell r="D11">
            <v>195.273</v>
          </cell>
          <cell r="E11">
            <v>201.37299999999999</v>
          </cell>
          <cell r="F11">
            <v>204.67</v>
          </cell>
          <cell r="G11">
            <v>211.571</v>
          </cell>
          <cell r="H11">
            <v>216.85300000000001</v>
          </cell>
          <cell r="I11">
            <v>216.06899999999999</v>
          </cell>
          <cell r="J11">
            <v>203.76599999999999</v>
          </cell>
          <cell r="K11">
            <v>217.09200000000001</v>
          </cell>
          <cell r="L11">
            <v>218.34899999999999</v>
          </cell>
          <cell r="M11">
            <v>228.911</v>
          </cell>
          <cell r="N11">
            <v>224.96799999999999</v>
          </cell>
          <cell r="O11">
            <v>224.249</v>
          </cell>
          <cell r="P11">
            <v>218.76300000000001</v>
          </cell>
          <cell r="Q11">
            <v>228.971</v>
          </cell>
          <cell r="R11">
            <v>227.82300000000001</v>
          </cell>
          <cell r="S11">
            <v>230.773</v>
          </cell>
          <cell r="T11">
            <v>230.53899999999999</v>
          </cell>
          <cell r="U11">
            <v>237.06399999999999</v>
          </cell>
          <cell r="V11">
            <v>239.322</v>
          </cell>
          <cell r="W11">
            <v>239.386</v>
          </cell>
          <cell r="X11">
            <v>240.03700000000001</v>
          </cell>
          <cell r="Y11">
            <v>239.25200000000001</v>
          </cell>
          <cell r="Z11">
            <v>240.202</v>
          </cell>
          <cell r="AA11">
            <v>241.56800000000001</v>
          </cell>
          <cell r="AB11">
            <v>244.70400000000001</v>
          </cell>
          <cell r="AC11">
            <v>250.26499999999999</v>
          </cell>
          <cell r="AD11">
            <v>255.93199999999999</v>
          </cell>
          <cell r="AE11">
            <v>259.87599999999998</v>
          </cell>
          <cell r="AF11">
            <v>257.67500000000001</v>
          </cell>
          <cell r="AG11">
            <v>262.79500000000002</v>
          </cell>
          <cell r="AH11">
            <v>264.52800000000002</v>
          </cell>
          <cell r="AI11">
            <v>268.58600000000001</v>
          </cell>
          <cell r="AJ11">
            <v>274.416</v>
          </cell>
          <cell r="AK11">
            <v>269.93900000000002</v>
          </cell>
          <cell r="AL11">
            <v>275.29599999999999</v>
          </cell>
          <cell r="AM11">
            <v>277.28100000000001</v>
          </cell>
          <cell r="AN11">
            <v>283.53300000000002</v>
          </cell>
          <cell r="AO11">
            <v>283.44499999999999</v>
          </cell>
          <cell r="AP11">
            <v>283.79700000000003</v>
          </cell>
          <cell r="AQ11">
            <v>287.84300000000002</v>
          </cell>
          <cell r="AR11">
            <v>290.161</v>
          </cell>
          <cell r="AS11">
            <v>285.42200000000003</v>
          </cell>
          <cell r="AT11">
            <v>286.58300000000003</v>
          </cell>
          <cell r="AU11">
            <v>289.06400000000002</v>
          </cell>
          <cell r="AV11">
            <v>291.36399999999998</v>
          </cell>
          <cell r="AW11">
            <v>287.50799999999998</v>
          </cell>
          <cell r="AX11">
            <v>290.05099999999999</v>
          </cell>
          <cell r="AY11">
            <v>286.48200000000003</v>
          </cell>
          <cell r="AZ11">
            <v>285.63200000000001</v>
          </cell>
          <cell r="BA11">
            <v>289.56200000000001</v>
          </cell>
          <cell r="BB11">
            <v>289.08100000000002</v>
          </cell>
          <cell r="BC11">
            <v>300.18400000000003</v>
          </cell>
          <cell r="BD11">
            <v>299.66399999999999</v>
          </cell>
          <cell r="BE11">
            <v>308.31299999999999</v>
          </cell>
          <cell r="BF11">
            <v>306.73700000000002</v>
          </cell>
          <cell r="BG11">
            <v>310.91399999999999</v>
          </cell>
          <cell r="BH11">
            <v>311.06</v>
          </cell>
          <cell r="BI11">
            <v>309.83</v>
          </cell>
          <cell r="BJ11">
            <v>308.279</v>
          </cell>
          <cell r="BK11">
            <v>309.51499999999999</v>
          </cell>
        </row>
        <row r="12">
          <cell r="B12">
            <v>126.56</v>
          </cell>
          <cell r="C12">
            <v>132.78100000000001</v>
          </cell>
          <cell r="D12">
            <v>123.38500000000001</v>
          </cell>
          <cell r="E12">
            <v>120.93300000000001</v>
          </cell>
          <cell r="F12">
            <v>121.839</v>
          </cell>
          <cell r="G12">
            <v>126.73099999999999</v>
          </cell>
          <cell r="H12">
            <v>131.078</v>
          </cell>
          <cell r="I12">
            <v>126.628</v>
          </cell>
          <cell r="J12">
            <v>132.97399999999999</v>
          </cell>
          <cell r="K12">
            <v>121.902</v>
          </cell>
          <cell r="L12">
            <v>128.268</v>
          </cell>
          <cell r="M12">
            <v>130.03700000000001</v>
          </cell>
          <cell r="N12">
            <v>150.50800000000001</v>
          </cell>
          <cell r="O12">
            <v>140.91</v>
          </cell>
          <cell r="P12">
            <v>158.91200000000001</v>
          </cell>
          <cell r="Q12">
            <v>144.52699999999999</v>
          </cell>
          <cell r="R12">
            <v>136.21700000000001</v>
          </cell>
          <cell r="S12">
            <v>133.982</v>
          </cell>
          <cell r="T12">
            <v>133.905</v>
          </cell>
          <cell r="U12">
            <v>133.18899999999999</v>
          </cell>
          <cell r="V12">
            <v>133.93100000000001</v>
          </cell>
          <cell r="W12">
            <v>132.40100000000001</v>
          </cell>
          <cell r="X12">
            <v>139.714</v>
          </cell>
          <cell r="Y12">
            <v>144.03899999999999</v>
          </cell>
          <cell r="Z12">
            <v>140.98400000000001</v>
          </cell>
          <cell r="AA12">
            <v>145.203</v>
          </cell>
          <cell r="AB12">
            <v>144.87100000000001</v>
          </cell>
          <cell r="AC12">
            <v>141.81800000000001</v>
          </cell>
          <cell r="AD12">
            <v>112.849</v>
          </cell>
          <cell r="AE12">
            <v>119.04900000000001</v>
          </cell>
          <cell r="AF12">
            <v>122.685</v>
          </cell>
          <cell r="AG12">
            <v>119.31</v>
          </cell>
          <cell r="AH12">
            <v>108.67100000000001</v>
          </cell>
          <cell r="AI12">
            <v>107.325</v>
          </cell>
          <cell r="AJ12">
            <v>100.765</v>
          </cell>
          <cell r="AK12">
            <v>97.367999999999995</v>
          </cell>
          <cell r="AL12">
            <v>111.88500000000001</v>
          </cell>
          <cell r="AM12">
            <v>109.151</v>
          </cell>
          <cell r="AN12">
            <v>104.17700000000001</v>
          </cell>
          <cell r="AO12">
            <v>97.576999999999998</v>
          </cell>
          <cell r="AP12">
            <v>90.763000000000005</v>
          </cell>
          <cell r="AQ12">
            <v>87.65</v>
          </cell>
          <cell r="AR12">
            <v>86.259</v>
          </cell>
          <cell r="AS12">
            <v>84.712999999999994</v>
          </cell>
          <cell r="AT12">
            <v>85.903999999999996</v>
          </cell>
          <cell r="AU12">
            <v>91.67</v>
          </cell>
          <cell r="AV12">
            <v>91.959000000000003</v>
          </cell>
          <cell r="AW12">
            <v>90.756</v>
          </cell>
          <cell r="AX12">
            <v>90.75</v>
          </cell>
          <cell r="AY12">
            <v>97.855000000000004</v>
          </cell>
          <cell r="AZ12">
            <v>103.83199999999999</v>
          </cell>
          <cell r="BA12">
            <v>102.962</v>
          </cell>
          <cell r="BB12">
            <v>109.34</v>
          </cell>
          <cell r="BC12">
            <v>108.298</v>
          </cell>
          <cell r="BD12">
            <v>111.854</v>
          </cell>
          <cell r="BE12">
            <v>118.819</v>
          </cell>
          <cell r="BF12">
            <v>123.636</v>
          </cell>
          <cell r="BG12">
            <v>122.294</v>
          </cell>
          <cell r="BH12">
            <v>119.75</v>
          </cell>
          <cell r="BI12">
            <v>120.33499999999999</v>
          </cell>
          <cell r="BJ12">
            <v>124.227</v>
          </cell>
          <cell r="BK12">
            <v>107.89100000000001</v>
          </cell>
        </row>
        <row r="13">
          <cell r="B13">
            <v>80.47</v>
          </cell>
          <cell r="C13">
            <v>86.257000000000005</v>
          </cell>
          <cell r="D13">
            <v>85.305000000000007</v>
          </cell>
          <cell r="E13">
            <v>81.545000000000002</v>
          </cell>
          <cell r="F13">
            <v>82.683000000000007</v>
          </cell>
          <cell r="G13">
            <v>85.376999999999995</v>
          </cell>
          <cell r="H13">
            <v>83.344999999999999</v>
          </cell>
          <cell r="I13">
            <v>78.224999999999994</v>
          </cell>
          <cell r="J13">
            <v>88.581999999999994</v>
          </cell>
          <cell r="K13">
            <v>85.260999999999996</v>
          </cell>
          <cell r="L13">
            <v>88.326999999999998</v>
          </cell>
          <cell r="M13">
            <v>81.48</v>
          </cell>
          <cell r="N13">
            <v>97.093999999999994</v>
          </cell>
          <cell r="O13">
            <v>92.692999999999998</v>
          </cell>
          <cell r="P13">
            <v>84.058999999999997</v>
          </cell>
          <cell r="Q13">
            <v>82.751999999999995</v>
          </cell>
          <cell r="R13">
            <v>80.221999999999994</v>
          </cell>
          <cell r="S13">
            <v>82.387</v>
          </cell>
          <cell r="T13">
            <v>82.007999999999996</v>
          </cell>
          <cell r="U13">
            <v>85.147000000000006</v>
          </cell>
          <cell r="V13">
            <v>81.268000000000001</v>
          </cell>
          <cell r="W13">
            <v>86.614999999999995</v>
          </cell>
          <cell r="X13">
            <v>88.798000000000002</v>
          </cell>
          <cell r="Y13">
            <v>87.460999999999999</v>
          </cell>
          <cell r="Z13">
            <v>87.718000000000004</v>
          </cell>
          <cell r="AA13">
            <v>88.171000000000006</v>
          </cell>
          <cell r="AB13">
            <v>87.55</v>
          </cell>
          <cell r="AC13">
            <v>83.396000000000001</v>
          </cell>
          <cell r="AD13">
            <v>91.447000000000003</v>
          </cell>
          <cell r="AE13">
            <v>90.766000000000005</v>
          </cell>
          <cell r="AF13">
            <v>92.013999999999996</v>
          </cell>
          <cell r="AG13">
            <v>89.007000000000005</v>
          </cell>
          <cell r="AH13">
            <v>87.119</v>
          </cell>
          <cell r="AI13">
            <v>86.718000000000004</v>
          </cell>
          <cell r="AJ13">
            <v>84.998000000000005</v>
          </cell>
          <cell r="AK13">
            <v>88.13</v>
          </cell>
          <cell r="AL13">
            <v>93.622</v>
          </cell>
          <cell r="AM13">
            <v>92.569000000000003</v>
          </cell>
          <cell r="AN13">
            <v>88.231999999999999</v>
          </cell>
          <cell r="AO13">
            <v>87.176000000000002</v>
          </cell>
          <cell r="AP13">
            <v>86.295000000000002</v>
          </cell>
          <cell r="AQ13">
            <v>83.302000000000007</v>
          </cell>
          <cell r="AR13">
            <v>81.781999999999996</v>
          </cell>
          <cell r="AS13">
            <v>79.298000000000002</v>
          </cell>
          <cell r="AT13">
            <v>80.738</v>
          </cell>
          <cell r="AU13">
            <v>83.617000000000004</v>
          </cell>
          <cell r="AV13">
            <v>84.596000000000004</v>
          </cell>
          <cell r="AW13">
            <v>85.352999999999994</v>
          </cell>
          <cell r="AX13">
            <v>85.99</v>
          </cell>
          <cell r="AY13">
            <v>85.138000000000005</v>
          </cell>
          <cell r="AZ13">
            <v>98.588999999999999</v>
          </cell>
          <cell r="BA13">
            <v>98.209000000000003</v>
          </cell>
          <cell r="BB13">
            <v>98</v>
          </cell>
          <cell r="BC13">
            <v>94.308000000000007</v>
          </cell>
          <cell r="BD13">
            <v>98.188000000000002</v>
          </cell>
          <cell r="BE13">
            <v>99.227000000000004</v>
          </cell>
          <cell r="BF13">
            <v>103.84099999999999</v>
          </cell>
          <cell r="BG13">
            <v>105.42100000000001</v>
          </cell>
          <cell r="BH13">
            <v>103.595</v>
          </cell>
          <cell r="BI13">
            <v>102.96</v>
          </cell>
          <cell r="BJ13">
            <v>102.443</v>
          </cell>
          <cell r="BK13">
            <v>107.89100000000001</v>
          </cell>
        </row>
        <row r="14">
          <cell r="B14">
            <v>160.11500000000001</v>
          </cell>
          <cell r="C14">
            <v>159.048</v>
          </cell>
          <cell r="D14">
            <v>146.202</v>
          </cell>
          <cell r="E14">
            <v>150.989</v>
          </cell>
          <cell r="F14">
            <v>155.42500000000001</v>
          </cell>
          <cell r="G14">
            <v>153.654</v>
          </cell>
          <cell r="H14">
            <v>163.27199999999999</v>
          </cell>
          <cell r="I14">
            <v>166.095</v>
          </cell>
          <cell r="J14">
            <v>157.63900000000001</v>
          </cell>
          <cell r="K14">
            <v>164.149</v>
          </cell>
          <cell r="L14">
            <v>163.82599999999999</v>
          </cell>
          <cell r="M14">
            <v>165.48699999999999</v>
          </cell>
          <cell r="N14">
            <v>177.673</v>
          </cell>
          <cell r="O14">
            <v>169.536</v>
          </cell>
          <cell r="P14">
            <v>170.11199999999999</v>
          </cell>
          <cell r="Q14">
            <v>173.96299999999999</v>
          </cell>
          <cell r="R14">
            <v>176.191</v>
          </cell>
          <cell r="S14">
            <v>174.899</v>
          </cell>
          <cell r="T14">
            <v>172.83099999999999</v>
          </cell>
          <cell r="U14">
            <v>178.01900000000001</v>
          </cell>
          <cell r="V14">
            <v>179.83699999999999</v>
          </cell>
          <cell r="W14">
            <v>179.19</v>
          </cell>
          <cell r="X14">
            <v>177.06800000000001</v>
          </cell>
          <cell r="Y14">
            <v>180.1</v>
          </cell>
          <cell r="Z14">
            <v>183.7</v>
          </cell>
          <cell r="AA14">
            <v>193.11199999999999</v>
          </cell>
          <cell r="AB14">
            <v>195.47399999999999</v>
          </cell>
          <cell r="AC14">
            <v>198.501</v>
          </cell>
          <cell r="AD14">
            <v>207.078</v>
          </cell>
          <cell r="AE14">
            <v>205.11799999999999</v>
          </cell>
          <cell r="AF14">
            <v>208.81800000000001</v>
          </cell>
          <cell r="AG14">
            <v>207.47499999999999</v>
          </cell>
          <cell r="AH14">
            <v>212.334</v>
          </cell>
          <cell r="AI14">
            <v>212.86199999999999</v>
          </cell>
          <cell r="AJ14">
            <v>218.839</v>
          </cell>
          <cell r="AK14">
            <v>222.64</v>
          </cell>
          <cell r="AL14">
            <v>221.30099999999999</v>
          </cell>
          <cell r="AM14">
            <v>227.952</v>
          </cell>
          <cell r="AN14">
            <v>233.76</v>
          </cell>
          <cell r="AO14">
            <v>237.60300000000001</v>
          </cell>
          <cell r="AP14">
            <v>238.834</v>
          </cell>
          <cell r="AQ14">
            <v>242.22900000000001</v>
          </cell>
          <cell r="AR14">
            <v>246.72900000000001</v>
          </cell>
          <cell r="AS14">
            <v>243.37200000000001</v>
          </cell>
          <cell r="AT14">
            <v>240.67599999999999</v>
          </cell>
          <cell r="AU14">
            <v>238.33199999999999</v>
          </cell>
          <cell r="AV14">
            <v>237.69800000000001</v>
          </cell>
          <cell r="AW14">
            <v>240.66</v>
          </cell>
          <cell r="AX14">
            <v>243.58699999999999</v>
          </cell>
          <cell r="AY14">
            <v>239.35</v>
          </cell>
          <cell r="AZ14">
            <v>239.32</v>
          </cell>
          <cell r="BA14">
            <v>239.899</v>
          </cell>
          <cell r="BB14">
            <v>235.786</v>
          </cell>
          <cell r="BC14">
            <v>245.99600000000001</v>
          </cell>
          <cell r="BD14">
            <v>247.99299999999999</v>
          </cell>
          <cell r="BE14">
            <v>248.01400000000001</v>
          </cell>
          <cell r="BF14">
            <v>248.30099999999999</v>
          </cell>
          <cell r="BG14">
            <v>249.143</v>
          </cell>
          <cell r="BH14">
            <v>245.58</v>
          </cell>
          <cell r="BI14">
            <v>250.97499999999999</v>
          </cell>
          <cell r="BJ14">
            <v>248.73500000000001</v>
          </cell>
          <cell r="BK14">
            <v>256.57400000000001</v>
          </cell>
        </row>
        <row r="15">
          <cell r="B15">
            <v>210.97499999999999</v>
          </cell>
          <cell r="C15">
            <v>205.077</v>
          </cell>
          <cell r="D15">
            <v>195.96700000000001</v>
          </cell>
          <cell r="E15">
            <v>204.70500000000001</v>
          </cell>
          <cell r="F15">
            <v>210.53399999999999</v>
          </cell>
          <cell r="G15">
            <v>209.59299999999999</v>
          </cell>
          <cell r="H15">
            <v>214.99700000000001</v>
          </cell>
          <cell r="I15">
            <v>216.33799999999999</v>
          </cell>
          <cell r="J15">
            <v>204.73400000000001</v>
          </cell>
          <cell r="K15">
            <v>214.667</v>
          </cell>
          <cell r="L15">
            <v>215.023</v>
          </cell>
          <cell r="M15">
            <v>218.34</v>
          </cell>
          <cell r="N15">
            <v>232.20500000000001</v>
          </cell>
          <cell r="O15">
            <v>230.62100000000001</v>
          </cell>
          <cell r="P15">
            <v>220.03399999999999</v>
          </cell>
          <cell r="Q15">
            <v>226.35499999999999</v>
          </cell>
          <cell r="R15">
            <v>230.065</v>
          </cell>
          <cell r="S15">
            <v>228.63900000000001</v>
          </cell>
          <cell r="T15">
            <v>224.517</v>
          </cell>
          <cell r="U15">
            <v>230.63800000000001</v>
          </cell>
          <cell r="V15">
            <v>232.899</v>
          </cell>
          <cell r="W15">
            <v>232.62700000000001</v>
          </cell>
          <cell r="X15">
            <v>230.042</v>
          </cell>
          <cell r="Y15">
            <v>232.62200000000001</v>
          </cell>
          <cell r="Z15">
            <v>235.042</v>
          </cell>
          <cell r="AA15">
            <v>243.279</v>
          </cell>
          <cell r="AB15">
            <v>244.328</v>
          </cell>
          <cell r="AC15">
            <v>247.136</v>
          </cell>
          <cell r="AD15">
            <v>258.43599999999998</v>
          </cell>
          <cell r="AE15">
            <v>256.27600000000001</v>
          </cell>
          <cell r="AF15">
            <v>260.16300000000001</v>
          </cell>
          <cell r="AG15">
            <v>259.13200000000001</v>
          </cell>
          <cell r="AH15">
            <v>262.94799999999998</v>
          </cell>
          <cell r="AI15">
            <v>262.5</v>
          </cell>
          <cell r="AJ15">
            <v>268.68400000000003</v>
          </cell>
          <cell r="AK15">
            <v>272.61700000000002</v>
          </cell>
          <cell r="AL15">
            <v>272.08</v>
          </cell>
          <cell r="AM15">
            <v>278.947</v>
          </cell>
          <cell r="AN15">
            <v>286.12400000000002</v>
          </cell>
          <cell r="AO15">
            <v>290.31099999999998</v>
          </cell>
          <cell r="AP15">
            <v>292.13600000000002</v>
          </cell>
          <cell r="AQ15">
            <v>296.88799999999998</v>
          </cell>
          <cell r="AR15">
            <v>302.90699999999998</v>
          </cell>
          <cell r="AS15">
            <v>298.16000000000003</v>
          </cell>
          <cell r="AT15">
            <v>295.47399999999999</v>
          </cell>
          <cell r="AU15">
            <v>294.19400000000002</v>
          </cell>
          <cell r="AV15">
            <v>293.35599999999999</v>
          </cell>
          <cell r="AW15">
            <v>296.33600000000001</v>
          </cell>
          <cell r="AX15">
            <v>299.339</v>
          </cell>
          <cell r="AY15">
            <v>294.66699999999997</v>
          </cell>
          <cell r="AZ15">
            <v>297.834</v>
          </cell>
          <cell r="BA15">
            <v>298.52699999999999</v>
          </cell>
          <cell r="BB15">
            <v>293.91199999999998</v>
          </cell>
          <cell r="BC15">
            <v>306.01299999999998</v>
          </cell>
          <cell r="BD15">
            <v>309.16500000000002</v>
          </cell>
          <cell r="BE15">
            <v>310.815</v>
          </cell>
          <cell r="BF15">
            <v>312.48099999999999</v>
          </cell>
          <cell r="BG15">
            <v>313.62900000000002</v>
          </cell>
          <cell r="BH15">
            <v>309.98</v>
          </cell>
          <cell r="BI15">
            <v>316.14</v>
          </cell>
          <cell r="BJ15">
            <v>313.98500000000001</v>
          </cell>
          <cell r="BK15">
            <v>321.42700000000002</v>
          </cell>
        </row>
        <row r="16">
          <cell r="B16">
            <v>412.37</v>
          </cell>
          <cell r="C16">
            <v>439.55399999999997</v>
          </cell>
          <cell r="D16">
            <v>424.51600000000002</v>
          </cell>
          <cell r="E16">
            <v>442.92500000000001</v>
          </cell>
          <cell r="F16">
            <v>450.94900000000001</v>
          </cell>
          <cell r="G16">
            <v>461.06</v>
          </cell>
          <cell r="H16">
            <v>482.00400000000002</v>
          </cell>
          <cell r="I16">
            <v>493.63799999999998</v>
          </cell>
          <cell r="J16">
            <v>496.15600000000001</v>
          </cell>
          <cell r="K16">
            <v>522.16</v>
          </cell>
          <cell r="L16">
            <v>529.78700000000003</v>
          </cell>
          <cell r="M16">
            <v>549.47299999999996</v>
          </cell>
          <cell r="N16">
            <v>564.59500000000003</v>
          </cell>
          <cell r="O16">
            <v>539.245</v>
          </cell>
          <cell r="P16">
            <v>546.86199999999997</v>
          </cell>
          <cell r="Q16">
            <v>565.18700000000001</v>
          </cell>
          <cell r="R16">
            <v>578.59299999999996</v>
          </cell>
          <cell r="S16">
            <v>575.49699999999996</v>
          </cell>
          <cell r="T16">
            <v>577.78899999999999</v>
          </cell>
          <cell r="U16">
            <v>592.39599999999996</v>
          </cell>
          <cell r="V16">
            <v>590.56700000000001</v>
          </cell>
          <cell r="W16">
            <v>596.67499999999995</v>
          </cell>
          <cell r="X16">
            <v>596.26</v>
          </cell>
          <cell r="Y16">
            <v>599.31899999999996</v>
          </cell>
          <cell r="Z16">
            <v>596.096</v>
          </cell>
          <cell r="AA16">
            <v>608.79200000000003</v>
          </cell>
          <cell r="AB16">
            <v>620.10299999999995</v>
          </cell>
          <cell r="AC16">
            <v>629.67200000000003</v>
          </cell>
          <cell r="AD16">
            <v>662.47</v>
          </cell>
          <cell r="AE16">
            <v>665.31500000000005</v>
          </cell>
          <cell r="AF16">
            <v>666.95100000000002</v>
          </cell>
          <cell r="AG16">
            <v>673.05100000000004</v>
          </cell>
          <cell r="AH16">
            <v>689.53300000000002</v>
          </cell>
          <cell r="AI16">
            <v>683.64300000000003</v>
          </cell>
          <cell r="AJ16">
            <v>710.24599999999998</v>
          </cell>
          <cell r="AK16">
            <v>711.54300000000001</v>
          </cell>
          <cell r="AL16">
            <v>686.60500000000002</v>
          </cell>
          <cell r="AM16">
            <v>686.20299999999997</v>
          </cell>
          <cell r="AN16">
            <v>704.35199999999998</v>
          </cell>
          <cell r="AO16">
            <v>706.6</v>
          </cell>
          <cell r="AP16">
            <v>719.93</v>
          </cell>
          <cell r="AQ16">
            <v>730.93700000000001</v>
          </cell>
          <cell r="AR16">
            <v>744.93600000000004</v>
          </cell>
          <cell r="AS16">
            <v>746.83</v>
          </cell>
          <cell r="AT16">
            <v>749.43600000000004</v>
          </cell>
          <cell r="AU16">
            <v>744.63400000000001</v>
          </cell>
          <cell r="AV16">
            <v>742.31500000000005</v>
          </cell>
          <cell r="AW16">
            <v>740.44399999999996</v>
          </cell>
          <cell r="AX16">
            <v>722.93700000000001</v>
          </cell>
          <cell r="AY16">
            <v>736.27800000000002</v>
          </cell>
          <cell r="AZ16">
            <v>717.91399999999999</v>
          </cell>
          <cell r="BA16">
            <v>719.476</v>
          </cell>
          <cell r="BB16">
            <v>716.86500000000001</v>
          </cell>
          <cell r="BC16">
            <v>737.18200000000002</v>
          </cell>
          <cell r="BD16">
            <v>737.16300000000001</v>
          </cell>
          <cell r="BE16">
            <v>710.39</v>
          </cell>
          <cell r="BF16">
            <v>714.99699999999996</v>
          </cell>
          <cell r="BG16">
            <v>717.45899999999995</v>
          </cell>
          <cell r="BH16">
            <v>718.22</v>
          </cell>
          <cell r="BI16">
            <v>723.31500000000005</v>
          </cell>
          <cell r="BJ16">
            <v>727.39499999999998</v>
          </cell>
          <cell r="BK16">
            <v>768.56600000000003</v>
          </cell>
        </row>
        <row r="17">
          <cell r="B17">
            <v>244.655</v>
          </cell>
          <cell r="C17">
            <v>235.83099999999999</v>
          </cell>
          <cell r="D17">
            <v>229.994</v>
          </cell>
          <cell r="E17">
            <v>274.26799999999997</v>
          </cell>
          <cell r="F17">
            <v>276.59399999999999</v>
          </cell>
          <cell r="G17">
            <v>204.87799999999999</v>
          </cell>
          <cell r="H17">
            <v>217.45699999999999</v>
          </cell>
          <cell r="I17">
            <v>298.67099999999999</v>
          </cell>
          <cell r="J17">
            <v>306.66899999999998</v>
          </cell>
          <cell r="K17">
            <v>306.14999999999998</v>
          </cell>
          <cell r="L17">
            <v>255.49100000000001</v>
          </cell>
          <cell r="M17">
            <v>281.48500000000001</v>
          </cell>
          <cell r="N17">
            <v>337.22</v>
          </cell>
          <cell r="O17">
            <v>305.7</v>
          </cell>
          <cell r="P17">
            <v>245.09399999999999</v>
          </cell>
          <cell r="Q17">
            <v>225.566</v>
          </cell>
          <cell r="R17">
            <v>238.47300000000001</v>
          </cell>
          <cell r="S17">
            <v>257.774</v>
          </cell>
          <cell r="T17">
            <v>277.72300000000001</v>
          </cell>
          <cell r="U17">
            <v>289.01600000000002</v>
          </cell>
          <cell r="V17">
            <v>298.34300000000002</v>
          </cell>
          <cell r="W17">
            <v>306.12700000000001</v>
          </cell>
          <cell r="X17">
            <v>272.82400000000001</v>
          </cell>
          <cell r="Y17">
            <v>291.27100000000002</v>
          </cell>
          <cell r="Z17">
            <v>230.161</v>
          </cell>
          <cell r="AA17">
            <v>251.62100000000001</v>
          </cell>
          <cell r="AB17">
            <v>233.97300000000001</v>
          </cell>
          <cell r="AC17">
            <v>213.095</v>
          </cell>
          <cell r="AD17">
            <v>277.73399999999998</v>
          </cell>
          <cell r="AE17">
            <v>289.67500000000001</v>
          </cell>
          <cell r="AF17">
            <v>301.89699999999999</v>
          </cell>
          <cell r="AG17">
            <v>312.32100000000003</v>
          </cell>
          <cell r="AH17">
            <v>296.71899999999999</v>
          </cell>
          <cell r="AI17">
            <v>331.74400000000003</v>
          </cell>
          <cell r="AJ17">
            <v>333.95800000000003</v>
          </cell>
          <cell r="AK17">
            <v>328.03500000000003</v>
          </cell>
          <cell r="AL17">
            <v>342.26</v>
          </cell>
          <cell r="AM17">
            <v>344.72699999999998</v>
          </cell>
          <cell r="AN17">
            <v>350.47399999999999</v>
          </cell>
          <cell r="AO17">
            <v>353.28399999999999</v>
          </cell>
          <cell r="AP17">
            <v>346.66500000000002</v>
          </cell>
          <cell r="AQ17">
            <v>359.32</v>
          </cell>
          <cell r="AR17">
            <v>361.27</v>
          </cell>
          <cell r="AS17">
            <v>341.75599999999997</v>
          </cell>
          <cell r="AT17">
            <v>340.55500000000001</v>
          </cell>
          <cell r="AU17">
            <v>348.01499999999999</v>
          </cell>
          <cell r="AV17">
            <v>368.59100000000001</v>
          </cell>
          <cell r="AW17">
            <v>365.21899999999999</v>
          </cell>
          <cell r="AX17">
            <v>328.86799999999999</v>
          </cell>
          <cell r="AY17">
            <v>333.15199999999999</v>
          </cell>
          <cell r="AZ17">
            <v>350.65100000000001</v>
          </cell>
          <cell r="BA17">
            <v>364.66399999999999</v>
          </cell>
          <cell r="BB17">
            <v>361.07400000000001</v>
          </cell>
          <cell r="BC17">
            <v>364.99700000000001</v>
          </cell>
          <cell r="BD17">
            <v>363.86099999999999</v>
          </cell>
          <cell r="BE17">
            <v>361.20299999999997</v>
          </cell>
          <cell r="BF17">
            <v>364.99099999999999</v>
          </cell>
          <cell r="BG17">
            <v>363.37599999999998</v>
          </cell>
          <cell r="BH17">
            <v>362.714</v>
          </cell>
          <cell r="BI17">
            <v>363.94200000000001</v>
          </cell>
          <cell r="BJ17">
            <v>407.91</v>
          </cell>
          <cell r="BK17">
            <v>534.29100000000005</v>
          </cell>
        </row>
        <row r="18">
          <cell r="B18">
            <v>244.655</v>
          </cell>
          <cell r="C18">
            <v>261.08300000000003</v>
          </cell>
          <cell r="D18">
            <v>228.64599999999999</v>
          </cell>
          <cell r="E18">
            <v>287.08199999999999</v>
          </cell>
          <cell r="F18">
            <v>312.48099999999999</v>
          </cell>
          <cell r="G18">
            <v>304.66500000000002</v>
          </cell>
          <cell r="H18">
            <v>229.75299999999999</v>
          </cell>
          <cell r="I18">
            <v>209.69</v>
          </cell>
          <cell r="J18">
            <v>272.36</v>
          </cell>
          <cell r="K18">
            <v>243.55799999999999</v>
          </cell>
          <cell r="L18">
            <v>223.185</v>
          </cell>
          <cell r="M18">
            <v>193.46899999999999</v>
          </cell>
          <cell r="N18">
            <v>225.23599999999999</v>
          </cell>
          <cell r="O18">
            <v>318.16899999999998</v>
          </cell>
          <cell r="P18">
            <v>357.62</v>
          </cell>
          <cell r="Q18">
            <v>310.66199999999998</v>
          </cell>
          <cell r="R18">
            <v>263.66800000000001</v>
          </cell>
          <cell r="S18">
            <v>274.10599999999999</v>
          </cell>
          <cell r="T18">
            <v>293.86700000000002</v>
          </cell>
          <cell r="U18">
            <v>296.33600000000001</v>
          </cell>
          <cell r="V18">
            <v>295.60500000000002</v>
          </cell>
          <cell r="W18">
            <v>301.24400000000003</v>
          </cell>
          <cell r="X18">
            <v>304.49900000000002</v>
          </cell>
          <cell r="Y18">
            <v>317.63799999999998</v>
          </cell>
          <cell r="Z18">
            <v>357.78899999999999</v>
          </cell>
          <cell r="AA18">
            <v>337.524</v>
          </cell>
          <cell r="AB18">
            <v>341.99700000000001</v>
          </cell>
          <cell r="AC18">
            <v>338.99599999999998</v>
          </cell>
          <cell r="AD18">
            <v>317.17500000000001</v>
          </cell>
          <cell r="AE18">
            <v>324.27499999999998</v>
          </cell>
          <cell r="AF18">
            <v>325.322</v>
          </cell>
          <cell r="AG18">
            <v>302.14999999999998</v>
          </cell>
          <cell r="AH18">
            <v>294.38600000000002</v>
          </cell>
          <cell r="AI18">
            <v>249.25899999999999</v>
          </cell>
          <cell r="AJ18">
            <v>305.76900000000001</v>
          </cell>
          <cell r="AK18">
            <v>318.14600000000002</v>
          </cell>
          <cell r="AL18">
            <v>329.18799999999999</v>
          </cell>
          <cell r="AM18">
            <v>327.74400000000003</v>
          </cell>
          <cell r="AN18">
            <v>325.55099999999999</v>
          </cell>
          <cell r="AO18">
            <v>326.495</v>
          </cell>
          <cell r="AP18">
            <v>345.93299999999999</v>
          </cell>
          <cell r="AQ18">
            <v>331.00799999999998</v>
          </cell>
          <cell r="AR18">
            <v>334.55099999999999</v>
          </cell>
          <cell r="AS18">
            <v>376.78500000000003</v>
          </cell>
          <cell r="AT18">
            <v>371.58</v>
          </cell>
          <cell r="AU18">
            <v>361.73899999999998</v>
          </cell>
          <cell r="AV18">
            <v>331.12099999999998</v>
          </cell>
          <cell r="AW18">
            <v>339.20400000000001</v>
          </cell>
          <cell r="AX18">
            <v>396.38499999999999</v>
          </cell>
          <cell r="AY18">
            <v>383.50900000000001</v>
          </cell>
          <cell r="AZ18">
            <v>363.57799999999997</v>
          </cell>
          <cell r="BA18">
            <v>351.44499999999999</v>
          </cell>
          <cell r="BB18">
            <v>350.13299999999998</v>
          </cell>
          <cell r="BC18">
            <v>355.154</v>
          </cell>
          <cell r="BD18">
            <v>358.2</v>
          </cell>
          <cell r="BE18">
            <v>355.34300000000002</v>
          </cell>
          <cell r="BF18">
            <v>363.85700000000003</v>
          </cell>
          <cell r="BG18">
            <v>363.31</v>
          </cell>
          <cell r="BH18">
            <v>362.714</v>
          </cell>
          <cell r="BI18">
            <v>363.94200000000001</v>
          </cell>
          <cell r="BJ18">
            <v>360.09699999999998</v>
          </cell>
          <cell r="BK18">
            <v>472.55</v>
          </cell>
        </row>
        <row r="19">
          <cell r="B19">
            <v>244.655</v>
          </cell>
          <cell r="C19">
            <v>232.37799999999999</v>
          </cell>
          <cell r="D19">
            <v>210.84899999999999</v>
          </cell>
          <cell r="E19">
            <v>186.41399999999999</v>
          </cell>
          <cell r="F19">
            <v>206.19499999999999</v>
          </cell>
          <cell r="G19">
            <v>262.274</v>
          </cell>
          <cell r="H19">
            <v>282.10899999999998</v>
          </cell>
          <cell r="I19">
            <v>213.75399999999999</v>
          </cell>
          <cell r="J19">
            <v>224.536</v>
          </cell>
          <cell r="K19">
            <v>318.37799999999999</v>
          </cell>
          <cell r="L19">
            <v>294.27800000000002</v>
          </cell>
          <cell r="M19">
            <v>252.67699999999999</v>
          </cell>
          <cell r="N19">
            <v>250.56</v>
          </cell>
          <cell r="O19">
            <v>241.04499999999999</v>
          </cell>
          <cell r="P19">
            <v>300.85300000000001</v>
          </cell>
          <cell r="Q19">
            <v>303.30099999999999</v>
          </cell>
          <cell r="R19">
            <v>262.61</v>
          </cell>
          <cell r="S19">
            <v>271.93</v>
          </cell>
          <cell r="T19">
            <v>266.98099999999999</v>
          </cell>
          <cell r="U19">
            <v>277.995</v>
          </cell>
          <cell r="V19">
            <v>286.13799999999998</v>
          </cell>
          <cell r="W19">
            <v>288.83300000000003</v>
          </cell>
          <cell r="X19">
            <v>300.483</v>
          </cell>
          <cell r="Y19">
            <v>290.32600000000002</v>
          </cell>
          <cell r="Z19">
            <v>295.49700000000001</v>
          </cell>
          <cell r="AA19">
            <v>320.45800000000003</v>
          </cell>
          <cell r="AB19">
            <v>292.40100000000001</v>
          </cell>
          <cell r="AC19">
            <v>320.09800000000001</v>
          </cell>
          <cell r="AD19">
            <v>326.62799999999999</v>
          </cell>
          <cell r="AE19">
            <v>329.36799999999999</v>
          </cell>
          <cell r="AF19">
            <v>342.209</v>
          </cell>
          <cell r="AG19">
            <v>341.43400000000003</v>
          </cell>
          <cell r="AH19">
            <v>359.69200000000001</v>
          </cell>
          <cell r="AI19">
            <v>420.96499999999997</v>
          </cell>
          <cell r="AJ19">
            <v>354.17399999999998</v>
          </cell>
          <cell r="AK19">
            <v>360.75799999999998</v>
          </cell>
          <cell r="AL19">
            <v>334.08300000000003</v>
          </cell>
          <cell r="AM19">
            <v>348.95800000000003</v>
          </cell>
          <cell r="AN19">
            <v>353.45100000000002</v>
          </cell>
          <cell r="AO19">
            <v>355.49299999999999</v>
          </cell>
          <cell r="AP19">
            <v>348.29599999999999</v>
          </cell>
          <cell r="AQ19">
            <v>360.60599999999999</v>
          </cell>
          <cell r="AR19">
            <v>362.26600000000002</v>
          </cell>
          <cell r="AS19">
            <v>342.48899999999998</v>
          </cell>
          <cell r="AT19">
            <v>341.12599999999998</v>
          </cell>
          <cell r="AU19">
            <v>348.47300000000001</v>
          </cell>
          <cell r="AV19">
            <v>368.97399999999999</v>
          </cell>
          <cell r="AW19">
            <v>365.517</v>
          </cell>
          <cell r="AX19">
            <v>329.08100000000002</v>
          </cell>
          <cell r="AY19">
            <v>333.33300000000003</v>
          </cell>
          <cell r="AZ19">
            <v>350.81099999999998</v>
          </cell>
          <cell r="BA19">
            <v>364.8</v>
          </cell>
          <cell r="BB19">
            <v>361.185</v>
          </cell>
          <cell r="BC19">
            <v>365.08699999999999</v>
          </cell>
          <cell r="BD19">
            <v>363.93</v>
          </cell>
          <cell r="BE19">
            <v>361.25599999999997</v>
          </cell>
          <cell r="BF19">
            <v>365.03500000000003</v>
          </cell>
          <cell r="BG19">
            <v>363.37599999999998</v>
          </cell>
          <cell r="BH19">
            <v>362.714</v>
          </cell>
          <cell r="BI19">
            <v>363.94200000000001</v>
          </cell>
          <cell r="BJ19">
            <v>367.91</v>
          </cell>
          <cell r="BK19">
            <v>320.60199999999998</v>
          </cell>
        </row>
        <row r="20">
          <cell r="B20">
            <v>244.655</v>
          </cell>
          <cell r="C20">
            <v>259.99400000000003</v>
          </cell>
          <cell r="D20">
            <v>272.88600000000002</v>
          </cell>
          <cell r="E20">
            <v>238.53800000000001</v>
          </cell>
          <cell r="F20">
            <v>247.18299999999999</v>
          </cell>
          <cell r="G20">
            <v>279.10599999999999</v>
          </cell>
          <cell r="H20">
            <v>310.43299999999999</v>
          </cell>
          <cell r="I20">
            <v>281.42</v>
          </cell>
          <cell r="J20">
            <v>199.98500000000001</v>
          </cell>
          <cell r="K20">
            <v>216.43899999999999</v>
          </cell>
          <cell r="L20">
            <v>318.78399999999999</v>
          </cell>
          <cell r="M20">
            <v>312.89299999999997</v>
          </cell>
          <cell r="N20">
            <v>267.85500000000002</v>
          </cell>
          <cell r="O20">
            <v>322.19900000000001</v>
          </cell>
          <cell r="P20">
            <v>268.73399999999998</v>
          </cell>
          <cell r="Q20">
            <v>342.72800000000001</v>
          </cell>
          <cell r="R20">
            <v>333.935</v>
          </cell>
          <cell r="S20">
            <v>324.42099999999999</v>
          </cell>
          <cell r="T20">
            <v>287.23500000000001</v>
          </cell>
          <cell r="U20">
            <v>289.05599999999998</v>
          </cell>
          <cell r="V20">
            <v>292.05399999999997</v>
          </cell>
          <cell r="W20">
            <v>291.95</v>
          </cell>
          <cell r="X20">
            <v>276.75400000000002</v>
          </cell>
          <cell r="Y20">
            <v>259.84199999999998</v>
          </cell>
          <cell r="Z20">
            <v>261.36</v>
          </cell>
          <cell r="AA20">
            <v>281.90300000000002</v>
          </cell>
          <cell r="AB20">
            <v>365.57799999999997</v>
          </cell>
          <cell r="AC20">
            <v>401.03</v>
          </cell>
          <cell r="AD20">
            <v>380.06400000000002</v>
          </cell>
          <cell r="AE20">
            <v>389.39499999999998</v>
          </cell>
          <cell r="AF20">
            <v>378.54300000000001</v>
          </cell>
          <cell r="AG20">
            <v>366.875</v>
          </cell>
          <cell r="AH20">
            <v>381.23599999999999</v>
          </cell>
          <cell r="AI20">
            <v>283.06799999999998</v>
          </cell>
          <cell r="AJ20">
            <v>319.15899999999999</v>
          </cell>
          <cell r="AK20">
            <v>324.721</v>
          </cell>
          <cell r="AL20">
            <v>332.78199999999998</v>
          </cell>
          <cell r="AM20">
            <v>329.80799999999999</v>
          </cell>
          <cell r="AN20">
            <v>326.77699999999999</v>
          </cell>
          <cell r="AO20">
            <v>327.25</v>
          </cell>
          <cell r="AP20">
            <v>346.43599999999998</v>
          </cell>
          <cell r="AQ20">
            <v>331.315</v>
          </cell>
          <cell r="AR20">
            <v>334.75799999999998</v>
          </cell>
          <cell r="AS20">
            <v>355.423</v>
          </cell>
          <cell r="AT20">
            <v>361.23599999999999</v>
          </cell>
          <cell r="AU20">
            <v>351.82799999999997</v>
          </cell>
          <cell r="AV20">
            <v>331.17700000000002</v>
          </cell>
          <cell r="AW20">
            <v>339.24799999999999</v>
          </cell>
          <cell r="AX20">
            <v>396.42099999999999</v>
          </cell>
          <cell r="AY20">
            <v>383.53699999999998</v>
          </cell>
          <cell r="AZ20">
            <v>363.59899999999999</v>
          </cell>
          <cell r="BA20">
            <v>351.46300000000002</v>
          </cell>
          <cell r="BB20">
            <v>350.14499999999998</v>
          </cell>
          <cell r="BC20">
            <v>355.16500000000002</v>
          </cell>
          <cell r="BD20">
            <v>358.209</v>
          </cell>
          <cell r="BE20">
            <v>355.35</v>
          </cell>
          <cell r="BF20">
            <v>363.86399999999998</v>
          </cell>
          <cell r="BG20">
            <v>363.31</v>
          </cell>
          <cell r="BH20">
            <v>362.714</v>
          </cell>
          <cell r="BI20">
            <v>363.94200000000001</v>
          </cell>
          <cell r="BJ20">
            <v>417.91</v>
          </cell>
          <cell r="BK20">
            <v>401.40199999999999</v>
          </cell>
        </row>
        <row r="21">
          <cell r="B21">
            <v>244.655</v>
          </cell>
          <cell r="C21">
            <v>232.37799999999999</v>
          </cell>
          <cell r="D21">
            <v>243.28700000000001</v>
          </cell>
          <cell r="E21">
            <v>209.21100000000001</v>
          </cell>
          <cell r="F21">
            <v>189.87299999999999</v>
          </cell>
          <cell r="G21">
            <v>193.85300000000001</v>
          </cell>
          <cell r="H21">
            <v>250.39400000000001</v>
          </cell>
          <cell r="I21">
            <v>289.30500000000001</v>
          </cell>
          <cell r="J21">
            <v>304.02800000000002</v>
          </cell>
          <cell r="K21">
            <v>230.57599999999999</v>
          </cell>
          <cell r="L21">
            <v>262.00799999999998</v>
          </cell>
          <cell r="M21">
            <v>317.25599999999997</v>
          </cell>
          <cell r="N21">
            <v>323.35300000000001</v>
          </cell>
          <cell r="O21">
            <v>224.233</v>
          </cell>
          <cell r="P21">
            <v>233.66499999999999</v>
          </cell>
          <cell r="Q21">
            <v>246.989</v>
          </cell>
          <cell r="R21">
            <v>321.44</v>
          </cell>
          <cell r="S21">
            <v>306.983</v>
          </cell>
          <cell r="T21">
            <v>320.40300000000002</v>
          </cell>
          <cell r="U21">
            <v>299.25400000000002</v>
          </cell>
          <cell r="V21">
            <v>281.70999999999998</v>
          </cell>
          <cell r="W21">
            <v>274.37</v>
          </cell>
          <cell r="X21">
            <v>321.57100000000003</v>
          </cell>
          <cell r="Y21">
            <v>332.36900000000003</v>
          </cell>
          <cell r="Z21">
            <v>356.02300000000002</v>
          </cell>
          <cell r="AA21">
            <v>331.392</v>
          </cell>
          <cell r="AB21">
            <v>304.30399999999997</v>
          </cell>
          <cell r="AC21">
            <v>271.983</v>
          </cell>
          <cell r="AD21">
            <v>283.93700000000001</v>
          </cell>
          <cell r="AE21">
            <v>252.17500000000001</v>
          </cell>
          <cell r="AF21">
            <v>253.65199999999999</v>
          </cell>
          <cell r="AG21">
            <v>288.452</v>
          </cell>
          <cell r="AH21">
            <v>290.738</v>
          </cell>
          <cell r="AI21">
            <v>362.30599999999998</v>
          </cell>
          <cell r="AJ21">
            <v>346.91500000000002</v>
          </cell>
          <cell r="AK21">
            <v>345.92700000000002</v>
          </cell>
          <cell r="AL21">
            <v>326.49099999999999</v>
          </cell>
          <cell r="AM21">
            <v>332.18400000000003</v>
          </cell>
          <cell r="AN21">
            <v>341.26900000000001</v>
          </cell>
          <cell r="AO21">
            <v>346.15499999999997</v>
          </cell>
          <cell r="AP21">
            <v>341.22699999999998</v>
          </cell>
          <cell r="AQ21">
            <v>354.911</v>
          </cell>
          <cell r="AR21">
            <v>357.78699999999998</v>
          </cell>
          <cell r="AS21">
            <v>339.15699999999998</v>
          </cell>
          <cell r="AT21">
            <v>338.50700000000001</v>
          </cell>
          <cell r="AU21">
            <v>346.358</v>
          </cell>
          <cell r="AV21">
            <v>367.19799999999998</v>
          </cell>
          <cell r="AW21">
            <v>364.12</v>
          </cell>
          <cell r="AX21">
            <v>328.08199999999999</v>
          </cell>
          <cell r="AY21">
            <v>332.47899999999998</v>
          </cell>
          <cell r="AZ21">
            <v>350.05900000000003</v>
          </cell>
          <cell r="BA21">
            <v>364.15899999999999</v>
          </cell>
          <cell r="BB21">
            <v>360.661</v>
          </cell>
          <cell r="BC21">
            <v>364.66899999999998</v>
          </cell>
          <cell r="BD21">
            <v>363.601</v>
          </cell>
          <cell r="BE21">
            <v>360.99900000000002</v>
          </cell>
          <cell r="BF21">
            <v>364.82900000000001</v>
          </cell>
          <cell r="BG21">
            <v>363.37599999999998</v>
          </cell>
          <cell r="BH21">
            <v>362.714</v>
          </cell>
          <cell r="BI21">
            <v>363.94200000000001</v>
          </cell>
          <cell r="BJ21">
            <v>367.91</v>
          </cell>
          <cell r="BK21">
            <v>413.73099999999999</v>
          </cell>
        </row>
        <row r="22">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v>242.85</v>
          </cell>
          <cell r="C27">
            <v>241.239</v>
          </cell>
          <cell r="D27">
            <v>231.07499999999999</v>
          </cell>
          <cell r="E27">
            <v>298.79500000000002</v>
          </cell>
          <cell r="F27">
            <v>310.46499999999997</v>
          </cell>
          <cell r="G27">
            <v>243.33799999999999</v>
          </cell>
          <cell r="H27">
            <v>249.261</v>
          </cell>
          <cell r="I27">
            <v>294.90499999999997</v>
          </cell>
          <cell r="J27">
            <v>285.73899999999998</v>
          </cell>
          <cell r="K27">
            <v>288.70999999999998</v>
          </cell>
          <cell r="L27">
            <v>253.00399999999999</v>
          </cell>
          <cell r="M27">
            <v>283.65600000000001</v>
          </cell>
          <cell r="N27">
            <v>330.447</v>
          </cell>
          <cell r="O27">
            <v>306.01100000000002</v>
          </cell>
          <cell r="P27">
            <v>239.53399999999999</v>
          </cell>
          <cell r="Q27">
            <v>233.58699999999999</v>
          </cell>
          <cell r="R27">
            <v>259.14400000000001</v>
          </cell>
          <cell r="S27">
            <v>273.99799999999999</v>
          </cell>
          <cell r="T27">
            <v>277.10899999999998</v>
          </cell>
          <cell r="U27">
            <v>289.39100000000002</v>
          </cell>
          <cell r="V27">
            <v>294.20999999999998</v>
          </cell>
          <cell r="W27">
            <v>297.88</v>
          </cell>
          <cell r="X27">
            <v>294.30500000000001</v>
          </cell>
          <cell r="Y27">
            <v>324.71100000000001</v>
          </cell>
          <cell r="Z27">
            <v>281.73</v>
          </cell>
          <cell r="AA27">
            <v>310.92099999999999</v>
          </cell>
          <cell r="AB27">
            <v>295.471</v>
          </cell>
          <cell r="AC27">
            <v>279.452</v>
          </cell>
          <cell r="AD27">
            <v>330.02499999999998</v>
          </cell>
          <cell r="AE27">
            <v>322.55</v>
          </cell>
          <cell r="AF27">
            <v>318.85199999999998</v>
          </cell>
          <cell r="AG27">
            <v>328.75200000000001</v>
          </cell>
          <cell r="AH27">
            <v>320.42200000000003</v>
          </cell>
          <cell r="AI27">
            <v>341.959</v>
          </cell>
          <cell r="AJ27">
            <v>323.52</v>
          </cell>
          <cell r="AK27">
            <v>335.27699999999999</v>
          </cell>
          <cell r="AL27">
            <v>323.721</v>
          </cell>
          <cell r="AM27">
            <v>329.86200000000002</v>
          </cell>
          <cell r="AN27">
            <v>339.40699999999998</v>
          </cell>
          <cell r="AO27">
            <v>357.26400000000001</v>
          </cell>
          <cell r="AP27">
            <v>363.59</v>
          </cell>
          <cell r="AQ27">
            <v>365.91899999999998</v>
          </cell>
          <cell r="AR27">
            <v>371.55700000000002</v>
          </cell>
          <cell r="AS27">
            <v>344.06400000000002</v>
          </cell>
          <cell r="AT27">
            <v>335.34800000000001</v>
          </cell>
          <cell r="AU27">
            <v>333.459</v>
          </cell>
          <cell r="AV27">
            <v>346.04500000000002</v>
          </cell>
          <cell r="AW27">
            <v>338.96600000000001</v>
          </cell>
          <cell r="AX27">
            <v>314.57900000000001</v>
          </cell>
          <cell r="AY27">
            <v>322.40100000000001</v>
          </cell>
          <cell r="AZ27">
            <v>335.779</v>
          </cell>
          <cell r="BA27">
            <v>352.774</v>
          </cell>
          <cell r="BB27">
            <v>351.476</v>
          </cell>
          <cell r="BC27">
            <v>364.59500000000003</v>
          </cell>
          <cell r="BD27">
            <v>366.35599999999999</v>
          </cell>
          <cell r="BE27">
            <v>361.89699999999999</v>
          </cell>
          <cell r="BF27">
            <v>362.90699999999998</v>
          </cell>
          <cell r="BG27">
            <v>363.79</v>
          </cell>
          <cell r="BH27">
            <v>361.637</v>
          </cell>
          <cell r="BI27">
            <v>364.71100000000001</v>
          </cell>
          <cell r="BJ27">
            <v>366.392</v>
          </cell>
          <cell r="BK27">
            <v>389.51299999999998</v>
          </cell>
        </row>
        <row r="28">
          <cell r="B28">
            <v>242.85</v>
          </cell>
          <cell r="C28">
            <v>253.44399999999999</v>
          </cell>
          <cell r="D28">
            <v>219.68899999999999</v>
          </cell>
          <cell r="E28">
            <v>243.965</v>
          </cell>
          <cell r="F28">
            <v>248.89400000000001</v>
          </cell>
          <cell r="G28">
            <v>267.03399999999999</v>
          </cell>
          <cell r="H28">
            <v>205.15600000000001</v>
          </cell>
          <cell r="I28">
            <v>235.52699999999999</v>
          </cell>
          <cell r="J28">
            <v>304.75900000000001</v>
          </cell>
          <cell r="K28">
            <v>305.274</v>
          </cell>
          <cell r="L28">
            <v>265.66000000000003</v>
          </cell>
          <cell r="M28">
            <v>235.59800000000001</v>
          </cell>
          <cell r="N28">
            <v>305.94</v>
          </cell>
          <cell r="O28">
            <v>342.80099999999999</v>
          </cell>
          <cell r="P28">
            <v>328.53100000000001</v>
          </cell>
          <cell r="Q28">
            <v>247.34399999999999</v>
          </cell>
          <cell r="R28">
            <v>216.92500000000001</v>
          </cell>
          <cell r="S28">
            <v>242.518</v>
          </cell>
          <cell r="T28">
            <v>274.43099999999998</v>
          </cell>
          <cell r="U28">
            <v>282.745</v>
          </cell>
          <cell r="V28">
            <v>280.03100000000001</v>
          </cell>
          <cell r="W28">
            <v>282.99200000000002</v>
          </cell>
          <cell r="X28">
            <v>277.13400000000001</v>
          </cell>
          <cell r="Y28">
            <v>277.15800000000002</v>
          </cell>
          <cell r="Z28">
            <v>291.50799999999998</v>
          </cell>
          <cell r="AA28">
            <v>308.42500000000001</v>
          </cell>
          <cell r="AB28">
            <v>311.57100000000003</v>
          </cell>
          <cell r="AC28">
            <v>322.94600000000003</v>
          </cell>
          <cell r="AD28">
            <v>309.22199999999998</v>
          </cell>
          <cell r="AE28">
            <v>317.17399999999998</v>
          </cell>
          <cell r="AF28">
            <v>322.39800000000002</v>
          </cell>
          <cell r="AG28">
            <v>311.803</v>
          </cell>
          <cell r="AH28">
            <v>300.459</v>
          </cell>
          <cell r="AI28">
            <v>270.68200000000002</v>
          </cell>
          <cell r="AJ28">
            <v>336.55700000000002</v>
          </cell>
          <cell r="AK28">
            <v>324.46499999999997</v>
          </cell>
          <cell r="AL28">
            <v>338.31799999999998</v>
          </cell>
          <cell r="AM28">
            <v>336.35199999999998</v>
          </cell>
          <cell r="AN28">
            <v>337.32900000000001</v>
          </cell>
          <cell r="AO28">
            <v>312.59800000000001</v>
          </cell>
          <cell r="AP28">
            <v>308.29300000000001</v>
          </cell>
          <cell r="AQ28">
            <v>313.85000000000002</v>
          </cell>
          <cell r="AR28">
            <v>317.721</v>
          </cell>
          <cell r="AS28">
            <v>351.8</v>
          </cell>
          <cell r="AT28">
            <v>365.596</v>
          </cell>
          <cell r="AU28">
            <v>369.935</v>
          </cell>
          <cell r="AV28">
            <v>351.05</v>
          </cell>
          <cell r="AW28">
            <v>361.66500000000002</v>
          </cell>
          <cell r="AX28">
            <v>402.149</v>
          </cell>
          <cell r="AY28">
            <v>391.89600000000002</v>
          </cell>
          <cell r="AZ28">
            <v>373.16699999999997</v>
          </cell>
          <cell r="BA28">
            <v>344.97300000000001</v>
          </cell>
          <cell r="BB28">
            <v>344.12599999999998</v>
          </cell>
          <cell r="BC28">
            <v>348.97899999999998</v>
          </cell>
          <cell r="BD28">
            <v>352.387</v>
          </cell>
          <cell r="BE28">
            <v>354.87200000000001</v>
          </cell>
          <cell r="BF28">
            <v>360.58100000000002</v>
          </cell>
          <cell r="BG28">
            <v>363.745</v>
          </cell>
          <cell r="BH28">
            <v>361.637</v>
          </cell>
          <cell r="BI28">
            <v>364.71100000000001</v>
          </cell>
          <cell r="BJ28">
            <v>357.83100000000002</v>
          </cell>
          <cell r="BK28">
            <v>388.834</v>
          </cell>
        </row>
        <row r="29">
          <cell r="B29">
            <v>242.85</v>
          </cell>
          <cell r="C29">
            <v>237.51900000000001</v>
          </cell>
          <cell r="D29">
            <v>217.99600000000001</v>
          </cell>
          <cell r="E29">
            <v>218.25299999999999</v>
          </cell>
          <cell r="F29">
            <v>248.87700000000001</v>
          </cell>
          <cell r="G29">
            <v>299.55099999999999</v>
          </cell>
          <cell r="H29">
            <v>314.75400000000002</v>
          </cell>
          <cell r="I29">
            <v>207.30099999999999</v>
          </cell>
          <cell r="J29">
            <v>207.70500000000001</v>
          </cell>
          <cell r="K29">
            <v>295.65699999999998</v>
          </cell>
          <cell r="L29">
            <v>287.53899999999999</v>
          </cell>
          <cell r="M29">
            <v>250.654</v>
          </cell>
          <cell r="N29">
            <v>224.26400000000001</v>
          </cell>
          <cell r="O29">
            <v>243.72399999999999</v>
          </cell>
          <cell r="P29">
            <v>299.529</v>
          </cell>
          <cell r="Q29">
            <v>333.995</v>
          </cell>
          <cell r="R29">
            <v>283.41699999999997</v>
          </cell>
          <cell r="S29">
            <v>287.625</v>
          </cell>
          <cell r="T29">
            <v>271.38799999999998</v>
          </cell>
          <cell r="U29">
            <v>284.89499999999998</v>
          </cell>
          <cell r="V29">
            <v>291.64699999999999</v>
          </cell>
          <cell r="W29">
            <v>294.14100000000002</v>
          </cell>
          <cell r="X29">
            <v>325.67399999999998</v>
          </cell>
          <cell r="Y29">
            <v>314.709</v>
          </cell>
          <cell r="Z29">
            <v>324.98399999999998</v>
          </cell>
          <cell r="AA29">
            <v>336.685</v>
          </cell>
          <cell r="AB29">
            <v>299.48399999999998</v>
          </cell>
          <cell r="AC29">
            <v>300.47500000000002</v>
          </cell>
          <cell r="AD29">
            <v>285.875</v>
          </cell>
          <cell r="AE29">
            <v>297.26900000000001</v>
          </cell>
          <cell r="AF29">
            <v>313.00200000000001</v>
          </cell>
          <cell r="AG29">
            <v>323.42200000000003</v>
          </cell>
          <cell r="AH29">
            <v>336.95499999999998</v>
          </cell>
          <cell r="AI29">
            <v>352.44</v>
          </cell>
          <cell r="AJ29">
            <v>327.50599999999997</v>
          </cell>
          <cell r="AK29">
            <v>337.46100000000001</v>
          </cell>
          <cell r="AL29">
            <v>324.738</v>
          </cell>
          <cell r="AM29">
            <v>330.38299999999998</v>
          </cell>
          <cell r="AN29">
            <v>339.68</v>
          </cell>
          <cell r="AO29">
            <v>357.39699999999999</v>
          </cell>
          <cell r="AP29">
            <v>363.63299999999998</v>
          </cell>
          <cell r="AQ29">
            <v>365.91699999999997</v>
          </cell>
          <cell r="AR29">
            <v>371.53300000000002</v>
          </cell>
          <cell r="AS29">
            <v>344.03800000000001</v>
          </cell>
          <cell r="AT29">
            <v>335.32</v>
          </cell>
          <cell r="AU29">
            <v>333.43299999999999</v>
          </cell>
          <cell r="AV29">
            <v>346.02199999999999</v>
          </cell>
          <cell r="AW29">
            <v>338.94600000000003</v>
          </cell>
          <cell r="AX29">
            <v>314.56299999999999</v>
          </cell>
          <cell r="AY29">
            <v>322.38600000000002</v>
          </cell>
          <cell r="AZ29">
            <v>335.767</v>
          </cell>
          <cell r="BA29">
            <v>352.76400000000001</v>
          </cell>
          <cell r="BB29">
            <v>351.46899999999999</v>
          </cell>
          <cell r="BC29">
            <v>364.589</v>
          </cell>
          <cell r="BD29">
            <v>366.351</v>
          </cell>
          <cell r="BE29">
            <v>361.892</v>
          </cell>
          <cell r="BF29">
            <v>362.90199999999999</v>
          </cell>
          <cell r="BG29">
            <v>363.79</v>
          </cell>
          <cell r="BH29">
            <v>361.637</v>
          </cell>
          <cell r="BI29">
            <v>364.71100000000001</v>
          </cell>
          <cell r="BJ29">
            <v>366.392</v>
          </cell>
          <cell r="BK29">
            <v>344.45499999999998</v>
          </cell>
        </row>
        <row r="30">
          <cell r="B30">
            <v>242.85</v>
          </cell>
          <cell r="C30">
            <v>252.292</v>
          </cell>
          <cell r="D30">
            <v>262.62299999999999</v>
          </cell>
          <cell r="E30">
            <v>198.11500000000001</v>
          </cell>
          <cell r="F30">
            <v>188.91</v>
          </cell>
          <cell r="G30">
            <v>231.43199999999999</v>
          </cell>
          <cell r="H30">
            <v>281.59899999999999</v>
          </cell>
          <cell r="I30">
            <v>322.00299999999999</v>
          </cell>
          <cell r="J30">
            <v>227.01</v>
          </cell>
          <cell r="K30">
            <v>222.59700000000001</v>
          </cell>
          <cell r="L30">
            <v>296.26900000000001</v>
          </cell>
          <cell r="M30">
            <v>287.92200000000003</v>
          </cell>
          <cell r="N30">
            <v>271.31</v>
          </cell>
          <cell r="O30">
            <v>267.351</v>
          </cell>
          <cell r="P30">
            <v>288.60899999999998</v>
          </cell>
          <cell r="Q30">
            <v>335.73700000000002</v>
          </cell>
          <cell r="R30">
            <v>320.53399999999999</v>
          </cell>
          <cell r="S30">
            <v>295.86500000000001</v>
          </cell>
          <cell r="T30">
            <v>285.57600000000002</v>
          </cell>
          <cell r="U30">
            <v>292.92599999999999</v>
          </cell>
          <cell r="V30">
            <v>295.98</v>
          </cell>
          <cell r="W30">
            <v>296.45699999999999</v>
          </cell>
          <cell r="X30">
            <v>271.721</v>
          </cell>
          <cell r="Y30">
            <v>252.67099999999999</v>
          </cell>
          <cell r="Z30">
            <v>257.55900000000003</v>
          </cell>
          <cell r="AA30">
            <v>266.01799999999997</v>
          </cell>
          <cell r="AB30">
            <v>323.83</v>
          </cell>
          <cell r="AC30">
            <v>346.86399999999998</v>
          </cell>
          <cell r="AD30">
            <v>334.78300000000002</v>
          </cell>
          <cell r="AE30">
            <v>347.07299999999998</v>
          </cell>
          <cell r="AF30">
            <v>331.56900000000002</v>
          </cell>
          <cell r="AG30">
            <v>323.67</v>
          </cell>
          <cell r="AH30">
            <v>298.28300000000002</v>
          </cell>
          <cell r="AI30">
            <v>288.75</v>
          </cell>
          <cell r="AJ30">
            <v>336.82799999999997</v>
          </cell>
          <cell r="AK30">
            <v>324.69900000000001</v>
          </cell>
          <cell r="AL30">
            <v>338.53399999999999</v>
          </cell>
          <cell r="AM30">
            <v>336.54</v>
          </cell>
          <cell r="AN30">
            <v>337.48700000000002</v>
          </cell>
          <cell r="AO30">
            <v>312.71800000000002</v>
          </cell>
          <cell r="AP30">
            <v>308.39</v>
          </cell>
          <cell r="AQ30">
            <v>313.93</v>
          </cell>
          <cell r="AR30">
            <v>317.786</v>
          </cell>
          <cell r="AS30">
            <v>351.85899999999998</v>
          </cell>
          <cell r="AT30">
            <v>365.64699999999999</v>
          </cell>
          <cell r="AU30">
            <v>369.976</v>
          </cell>
          <cell r="AV30">
            <v>351.08100000000002</v>
          </cell>
          <cell r="AW30">
            <v>361.69</v>
          </cell>
          <cell r="AX30">
            <v>386.16899999999998</v>
          </cell>
          <cell r="AY30">
            <v>380.16199999999998</v>
          </cell>
          <cell r="AZ30">
            <v>362.17700000000002</v>
          </cell>
          <cell r="BA30">
            <v>344.98500000000001</v>
          </cell>
          <cell r="BB30">
            <v>344.137</v>
          </cell>
          <cell r="BC30">
            <v>348.98599999999999</v>
          </cell>
          <cell r="BD30">
            <v>352.39299999999997</v>
          </cell>
          <cell r="BE30">
            <v>354.87700000000001</v>
          </cell>
          <cell r="BF30">
            <v>360.58499999999998</v>
          </cell>
          <cell r="BG30">
            <v>363.745</v>
          </cell>
          <cell r="BH30">
            <v>361.637</v>
          </cell>
          <cell r="BI30">
            <v>364.71100000000001</v>
          </cell>
          <cell r="BJ30">
            <v>366.392</v>
          </cell>
          <cell r="BK30">
            <v>372.38200000000001</v>
          </cell>
        </row>
        <row r="31">
          <cell r="B31">
            <v>242.85</v>
          </cell>
          <cell r="C31">
            <v>237.51900000000001</v>
          </cell>
          <cell r="D31">
            <v>239.26499999999999</v>
          </cell>
          <cell r="E31">
            <v>243.34200000000001</v>
          </cell>
          <cell r="F31">
            <v>228.95400000000001</v>
          </cell>
          <cell r="G31">
            <v>206.631</v>
          </cell>
          <cell r="H31">
            <v>240.779</v>
          </cell>
          <cell r="I31">
            <v>237.25700000000001</v>
          </cell>
          <cell r="J31">
            <v>258.63799999999998</v>
          </cell>
          <cell r="K31">
            <v>212.99299999999999</v>
          </cell>
          <cell r="L31">
            <v>241.108</v>
          </cell>
          <cell r="M31">
            <v>315.89800000000002</v>
          </cell>
          <cell r="N31">
            <v>315.08199999999999</v>
          </cell>
          <cell r="O31">
            <v>237.36699999999999</v>
          </cell>
          <cell r="P31">
            <v>242.53899999999999</v>
          </cell>
          <cell r="Q31">
            <v>271.09199999999998</v>
          </cell>
          <cell r="R31">
            <v>349.09100000000001</v>
          </cell>
          <cell r="S31">
            <v>326.17099999999999</v>
          </cell>
          <cell r="T31">
            <v>313.08499999999998</v>
          </cell>
          <cell r="U31">
            <v>306.49599999999998</v>
          </cell>
          <cell r="V31">
            <v>295.95600000000002</v>
          </cell>
          <cell r="W31">
            <v>295.42399999999998</v>
          </cell>
          <cell r="X31">
            <v>303.08499999999998</v>
          </cell>
          <cell r="Y31">
            <v>313.54399999999998</v>
          </cell>
          <cell r="Z31">
            <v>327.96100000000001</v>
          </cell>
          <cell r="AA31">
            <v>298.07600000000002</v>
          </cell>
          <cell r="AB31">
            <v>306.67399999999998</v>
          </cell>
          <cell r="AC31">
            <v>301.05099999999999</v>
          </cell>
          <cell r="AD31">
            <v>328.30700000000002</v>
          </cell>
          <cell r="AE31">
            <v>312.334</v>
          </cell>
          <cell r="AF31">
            <v>322.48500000000001</v>
          </cell>
          <cell r="AG31">
            <v>323.12299999999999</v>
          </cell>
          <cell r="AH31">
            <v>369.01400000000001</v>
          </cell>
          <cell r="AI31">
            <v>367.803</v>
          </cell>
          <cell r="AJ31">
            <v>333.53699999999998</v>
          </cell>
          <cell r="AK31">
            <v>340.33499999999998</v>
          </cell>
          <cell r="AL31">
            <v>335.47800000000001</v>
          </cell>
          <cell r="AM31">
            <v>338.96600000000001</v>
          </cell>
          <cell r="AN31">
            <v>346.27499999999998</v>
          </cell>
          <cell r="AO31">
            <v>362.73500000000001</v>
          </cell>
          <cell r="AP31">
            <v>367.84899999999999</v>
          </cell>
          <cell r="AQ31">
            <v>369.233</v>
          </cell>
          <cell r="AR31">
            <v>374.17700000000002</v>
          </cell>
          <cell r="AS31">
            <v>346.03399999999999</v>
          </cell>
          <cell r="AT31">
            <v>336.9</v>
          </cell>
          <cell r="AU31">
            <v>334.70800000000003</v>
          </cell>
          <cell r="AV31">
            <v>347.09</v>
          </cell>
          <cell r="AW31">
            <v>339.79</v>
          </cell>
          <cell r="AX31">
            <v>315.19400000000002</v>
          </cell>
          <cell r="AY31">
            <v>322.92500000000001</v>
          </cell>
          <cell r="AZ31">
            <v>336.23099999999999</v>
          </cell>
          <cell r="BA31">
            <v>353.13900000000001</v>
          </cell>
          <cell r="BB31">
            <v>351.77600000000001</v>
          </cell>
          <cell r="BC31">
            <v>364.83199999999999</v>
          </cell>
          <cell r="BD31">
            <v>366.54</v>
          </cell>
          <cell r="BE31">
            <v>362.04</v>
          </cell>
          <cell r="BF31">
            <v>363.01799999999997</v>
          </cell>
          <cell r="BG31">
            <v>363.79</v>
          </cell>
          <cell r="BH31">
            <v>361.637</v>
          </cell>
          <cell r="BI31">
            <v>364.71100000000001</v>
          </cell>
          <cell r="BJ31">
            <v>368.05700000000002</v>
          </cell>
          <cell r="BK31">
            <v>376.68</v>
          </cell>
        </row>
        <row r="32">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v>29324.168522889384</v>
          </cell>
          <cell r="C37">
            <v>24973.226774756495</v>
          </cell>
          <cell r="D37">
            <v>24674.70874836298</v>
          </cell>
          <cell r="E37">
            <v>30220.198735784994</v>
          </cell>
          <cell r="F37">
            <v>30946.722132418443</v>
          </cell>
          <cell r="G37">
            <v>23813.332203524027</v>
          </cell>
          <cell r="H37">
            <v>24927.112442436974</v>
          </cell>
          <cell r="I37">
            <v>32088.722746522271</v>
          </cell>
          <cell r="J37">
            <v>29409.855605096083</v>
          </cell>
          <cell r="K37">
            <v>29676.683847876066</v>
          </cell>
          <cell r="L37">
            <v>25381.925366610532</v>
          </cell>
          <cell r="M37">
            <v>28179.798854502733</v>
          </cell>
          <cell r="N37">
            <v>33727.292659524741</v>
          </cell>
          <cell r="O37">
            <v>31939.611873689719</v>
          </cell>
          <cell r="P37">
            <v>24899.479445115754</v>
          </cell>
          <cell r="Q37">
            <v>23623.590118123073</v>
          </cell>
          <cell r="R37">
            <v>25299.59675247391</v>
          </cell>
          <cell r="S37">
            <v>26752.565963730118</v>
          </cell>
          <cell r="T37">
            <v>29189.521584060563</v>
          </cell>
          <cell r="U37">
            <v>30469.559596870902</v>
          </cell>
          <cell r="V37">
            <v>31024.174374935315</v>
          </cell>
          <cell r="W37">
            <v>31725.119800197175</v>
          </cell>
          <cell r="X37">
            <v>32961.384517264371</v>
          </cell>
          <cell r="Y37">
            <v>32656.831159248253</v>
          </cell>
          <cell r="Z37">
            <v>29845.784625734246</v>
          </cell>
          <cell r="AA37">
            <v>31115.907391561846</v>
          </cell>
          <cell r="AB37">
            <v>28038.339932215207</v>
          </cell>
          <cell r="AC37">
            <v>24967.395112320653</v>
          </cell>
          <cell r="AD37">
            <v>24616.091145651</v>
          </cell>
          <cell r="AE37">
            <v>25977.474371302185</v>
          </cell>
          <cell r="AF37">
            <v>27514.936770573782</v>
          </cell>
          <cell r="AG37">
            <v>28593.65125187657</v>
          </cell>
          <cell r="AH37">
            <v>27859.151254969955</v>
          </cell>
          <cell r="AI37">
            <v>31999.594486569713</v>
          </cell>
          <cell r="AJ37">
            <v>31020.397994527812</v>
          </cell>
          <cell r="AK37">
            <v>31288.248897269907</v>
          </cell>
          <cell r="AL37">
            <v>33735.496176817142</v>
          </cell>
          <cell r="AM37">
            <v>33813.644034741723</v>
          </cell>
          <cell r="AN37">
            <v>34789.16309694761</v>
          </cell>
          <cell r="AO37">
            <v>35808.225390606494</v>
          </cell>
          <cell r="AP37">
            <v>37027.029634233993</v>
          </cell>
          <cell r="AQ37">
            <v>37678.933970707832</v>
          </cell>
          <cell r="AR37">
            <v>38093.152059264925</v>
          </cell>
          <cell r="AS37">
            <v>37187.467941492381</v>
          </cell>
          <cell r="AT37">
            <v>36801.536329470277</v>
          </cell>
          <cell r="AU37">
            <v>37307.387971399621</v>
          </cell>
          <cell r="AV37">
            <v>38935.3346993007</v>
          </cell>
          <cell r="AW37">
            <v>38246.012500487981</v>
          </cell>
          <cell r="AX37">
            <v>34782.747314793152</v>
          </cell>
          <cell r="AY37">
            <v>35653.790794964596</v>
          </cell>
          <cell r="AZ37">
            <v>36090.034318467442</v>
          </cell>
          <cell r="BA37">
            <v>37690.127488935395</v>
          </cell>
          <cell r="BB37">
            <v>37544.089326224341</v>
          </cell>
          <cell r="BC37">
            <v>38489.567309922306</v>
          </cell>
          <cell r="BD37">
            <v>38315.837538907173</v>
          </cell>
          <cell r="BE37">
            <v>38095.441363313628</v>
          </cell>
          <cell r="BF37">
            <v>38276.828790627864</v>
          </cell>
          <cell r="BG37">
            <v>38150.284776183762</v>
          </cell>
          <cell r="BH37">
            <v>38210.668272696297</v>
          </cell>
          <cell r="BI37">
            <v>38422.829886229913</v>
          </cell>
          <cell r="BJ37">
            <v>40124.986402056158</v>
          </cell>
          <cell r="BK37">
            <v>42718.741732187947</v>
          </cell>
        </row>
        <row r="38">
          <cell r="B38">
            <v>29324.168522889384</v>
          </cell>
          <cell r="C38">
            <v>26986.41677642045</v>
          </cell>
          <cell r="D38">
            <v>24051.795797350867</v>
          </cell>
          <cell r="E38">
            <v>28515.345451478293</v>
          </cell>
          <cell r="F38">
            <v>29755.668422559334</v>
          </cell>
          <cell r="G38">
            <v>30562.180656706536</v>
          </cell>
          <cell r="H38">
            <v>23596.795675000001</v>
          </cell>
          <cell r="I38">
            <v>23092.145059281538</v>
          </cell>
          <cell r="J38">
            <v>28339.433684435295</v>
          </cell>
          <cell r="K38">
            <v>27771.166086640718</v>
          </cell>
          <cell r="L38">
            <v>23993.182273968323</v>
          </cell>
          <cell r="M38">
            <v>21221.286299826985</v>
          </cell>
          <cell r="N38">
            <v>26212.91220798422</v>
          </cell>
          <cell r="O38">
            <v>31452.087825227165</v>
          </cell>
          <cell r="P38">
            <v>32650.737414974152</v>
          </cell>
          <cell r="Q38">
            <v>26234.391015860812</v>
          </cell>
          <cell r="R38">
            <v>23799.416721616988</v>
          </cell>
          <cell r="S38">
            <v>25568.404273363263</v>
          </cell>
          <cell r="T38">
            <v>28337.421335168699</v>
          </cell>
          <cell r="U38">
            <v>28968.190446179498</v>
          </cell>
          <cell r="V38">
            <v>28650.402729838403</v>
          </cell>
          <cell r="W38">
            <v>29188.162940228649</v>
          </cell>
          <cell r="X38">
            <v>28298.843626680642</v>
          </cell>
          <cell r="Y38">
            <v>28310.540840124122</v>
          </cell>
          <cell r="Z38">
            <v>29836.299434838467</v>
          </cell>
          <cell r="AA38">
            <v>31452.1428614619</v>
          </cell>
          <cell r="AB38">
            <v>35078.358238909364</v>
          </cell>
          <cell r="AC38">
            <v>35774.982206848472</v>
          </cell>
          <cell r="AD38">
            <v>34084.505955621076</v>
          </cell>
          <cell r="AE38">
            <v>34948.096787210554</v>
          </cell>
          <cell r="AF38">
            <v>33485.675640483256</v>
          </cell>
          <cell r="AG38">
            <v>32028.492445301406</v>
          </cell>
          <cell r="AH38">
            <v>29673.049101561286</v>
          </cell>
          <cell r="AI38">
            <v>26650.43507760459</v>
          </cell>
          <cell r="AJ38">
            <v>32906.071284780781</v>
          </cell>
          <cell r="AK38">
            <v>32519.133465497609</v>
          </cell>
          <cell r="AL38">
            <v>33911.01099360302</v>
          </cell>
          <cell r="AM38">
            <v>33412.105517348449</v>
          </cell>
          <cell r="AN38">
            <v>33639.657115558184</v>
          </cell>
          <cell r="AO38">
            <v>32141.802606832523</v>
          </cell>
          <cell r="AP38">
            <v>32571.099343189464</v>
          </cell>
          <cell r="AQ38">
            <v>32849.827364544501</v>
          </cell>
          <cell r="AR38">
            <v>33296.063804841586</v>
          </cell>
          <cell r="AS38">
            <v>36945.173815312832</v>
          </cell>
          <cell r="AT38">
            <v>37758.400210253654</v>
          </cell>
          <cell r="AU38">
            <v>38682.917768084662</v>
          </cell>
          <cell r="AV38">
            <v>36034.311982031861</v>
          </cell>
          <cell r="AW38">
            <v>36981.151132911444</v>
          </cell>
          <cell r="AX38">
            <v>41719.863920510244</v>
          </cell>
          <cell r="AY38">
            <v>40720.912529514608</v>
          </cell>
          <cell r="AZ38">
            <v>38587.361595963703</v>
          </cell>
          <cell r="BA38">
            <v>36288.62146766315</v>
          </cell>
          <cell r="BB38">
            <v>36247.47724737622</v>
          </cell>
          <cell r="BC38">
            <v>36759.886763621042</v>
          </cell>
          <cell r="BD38">
            <v>36955.388134089771</v>
          </cell>
          <cell r="BE38">
            <v>37335.282445887613</v>
          </cell>
          <cell r="BF38">
            <v>38068.369178342007</v>
          </cell>
          <cell r="BG38">
            <v>38144.616677679209</v>
          </cell>
          <cell r="BH38">
            <v>38210.668272696297</v>
          </cell>
          <cell r="BI38">
            <v>38422.829886229913</v>
          </cell>
          <cell r="BJ38">
            <v>38677.649252819625</v>
          </cell>
          <cell r="BK38">
            <v>40004.34467211087</v>
          </cell>
        </row>
        <row r="39">
          <cell r="B39">
            <v>29324.168522889384</v>
          </cell>
          <cell r="C39">
            <v>24598.118366639614</v>
          </cell>
          <cell r="D39">
            <v>23000.984926212099</v>
          </cell>
          <cell r="E39">
            <v>21464.475149067595</v>
          </cell>
          <cell r="F39">
            <v>24126.104373313756</v>
          </cell>
          <cell r="G39">
            <v>29752.662574593236</v>
          </cell>
          <cell r="H39">
            <v>31806.553690336139</v>
          </cell>
          <cell r="I39">
            <v>22729.517273490634</v>
          </cell>
          <cell r="J39">
            <v>21532.370280176045</v>
          </cell>
          <cell r="K39">
            <v>30607.201666119268</v>
          </cell>
          <cell r="L39">
            <v>29019.500598159721</v>
          </cell>
          <cell r="M39">
            <v>24948.155315708307</v>
          </cell>
          <cell r="N39">
            <v>23758.317503796043</v>
          </cell>
          <cell r="O39">
            <v>25214.344397187524</v>
          </cell>
          <cell r="P39">
            <v>30890.379653086045</v>
          </cell>
          <cell r="Q39">
            <v>32972.885593008417</v>
          </cell>
          <cell r="R39">
            <v>27778.76785428165</v>
          </cell>
          <cell r="S39">
            <v>28159.784934210555</v>
          </cell>
          <cell r="T39">
            <v>29722.226062490583</v>
          </cell>
          <cell r="U39">
            <v>31171.112761635082</v>
          </cell>
          <cell r="V39">
            <v>31826.063843624754</v>
          </cell>
          <cell r="W39">
            <v>32247.539077362359</v>
          </cell>
          <cell r="X39">
            <v>34774.621927538545</v>
          </cell>
          <cell r="Y39">
            <v>33672.978988846153</v>
          </cell>
          <cell r="Z39">
            <v>34391.94482662341</v>
          </cell>
          <cell r="AA39">
            <v>36276.9301554638</v>
          </cell>
          <cell r="AB39">
            <v>32840.018364982701</v>
          </cell>
          <cell r="AC39">
            <v>30929.499572862082</v>
          </cell>
          <cell r="AD39">
            <v>28983.630465943439</v>
          </cell>
          <cell r="AE39">
            <v>29774.073165379992</v>
          </cell>
          <cell r="AF39">
            <v>31075.669694182427</v>
          </cell>
          <cell r="AG39">
            <v>31762.053604005669</v>
          </cell>
          <cell r="AH39">
            <v>31110.220444296843</v>
          </cell>
          <cell r="AI39">
            <v>36108.675748303271</v>
          </cell>
          <cell r="AJ39">
            <v>32145.312580695303</v>
          </cell>
          <cell r="AK39">
            <v>32728.270852039186</v>
          </cell>
          <cell r="AL39">
            <v>33424.593342927699</v>
          </cell>
          <cell r="AM39">
            <v>34018.664056612033</v>
          </cell>
          <cell r="AN39">
            <v>34929.053325670197</v>
          </cell>
          <cell r="AO39">
            <v>35908.262290685583</v>
          </cell>
          <cell r="AP39">
            <v>37100.608776729889</v>
          </cell>
          <cell r="AQ39">
            <v>37735.054649111677</v>
          </cell>
          <cell r="AR39">
            <v>38135.458045411877</v>
          </cell>
          <cell r="AS39">
            <v>37219.654173541603</v>
          </cell>
          <cell r="AT39">
            <v>36826.351950224802</v>
          </cell>
          <cell r="AU39">
            <v>37327.291190478834</v>
          </cell>
          <cell r="AV39">
            <v>38951.881231934727</v>
          </cell>
          <cell r="AW39">
            <v>38258.723221841865</v>
          </cell>
          <cell r="AX39">
            <v>34791.680232601757</v>
          </cell>
          <cell r="AY39">
            <v>35661.331185893177</v>
          </cell>
          <cell r="AZ39">
            <v>36096.555447080427</v>
          </cell>
          <cell r="BA39">
            <v>37695.63697524515</v>
          </cell>
          <cell r="BB39">
            <v>37548.710184878786</v>
          </cell>
          <cell r="BC39">
            <v>38493.261613052877</v>
          </cell>
          <cell r="BD39">
            <v>38318.641488653499</v>
          </cell>
          <cell r="BE39">
            <v>38097.584597067325</v>
          </cell>
          <cell r="BF39">
            <v>38278.543295358504</v>
          </cell>
          <cell r="BG39">
            <v>38150.284776183762</v>
          </cell>
          <cell r="BH39">
            <v>38210.668272696297</v>
          </cell>
          <cell r="BI39">
            <v>38422.829886229913</v>
          </cell>
          <cell r="BJ39">
            <v>38974.986402056158</v>
          </cell>
          <cell r="BK39">
            <v>36246.030669504107</v>
          </cell>
        </row>
        <row r="40">
          <cell r="B40">
            <v>29324.168522889384</v>
          </cell>
          <cell r="C40">
            <v>26861.888919277601</v>
          </cell>
          <cell r="D40">
            <v>28103.007131755756</v>
          </cell>
          <cell r="E40">
            <v>23018.475226744562</v>
          </cell>
          <cell r="F40">
            <v>22534.489838857691</v>
          </cell>
          <cell r="G40">
            <v>26576.965539652552</v>
          </cell>
          <cell r="H40">
            <v>32066.678609033614</v>
          </cell>
          <cell r="I40">
            <v>31317.094367324615</v>
          </cell>
          <cell r="J40">
            <v>20975.955965453421</v>
          </cell>
          <cell r="K40">
            <v>21991.050619416845</v>
          </cell>
          <cell r="L40">
            <v>29605.382763058013</v>
          </cell>
          <cell r="M40">
            <v>29461.221688872181</v>
          </cell>
          <cell r="N40">
            <v>25890.428348521946</v>
          </cell>
          <cell r="O40">
            <v>25453.477064109145</v>
          </cell>
          <cell r="P40">
            <v>26635.131244998476</v>
          </cell>
          <cell r="Q40">
            <v>32313.584981193104</v>
          </cell>
          <cell r="R40">
            <v>32793.441511722391</v>
          </cell>
          <cell r="S40">
            <v>30745.47573019304</v>
          </cell>
          <cell r="T40">
            <v>31534.714197384394</v>
          </cell>
          <cell r="U40">
            <v>32183.097157958891</v>
          </cell>
          <cell r="V40">
            <v>32367.611780892094</v>
          </cell>
          <cell r="W40">
            <v>32535.42258399176</v>
          </cell>
          <cell r="X40">
            <v>31120.930904078359</v>
          </cell>
          <cell r="Y40">
            <v>29123.720587211537</v>
          </cell>
          <cell r="Z40">
            <v>29290.703138176181</v>
          </cell>
          <cell r="AA40">
            <v>30751.679158472853</v>
          </cell>
          <cell r="AB40">
            <v>36756.321731313452</v>
          </cell>
          <cell r="AC40">
            <v>37980.781701049156</v>
          </cell>
          <cell r="AD40">
            <v>36515.298549944666</v>
          </cell>
          <cell r="AE40">
            <v>37708.600311931281</v>
          </cell>
          <cell r="AF40">
            <v>36228.204801129563</v>
          </cell>
          <cell r="AG40">
            <v>35425.314557978112</v>
          </cell>
          <cell r="AH40">
            <v>33110.349738670659</v>
          </cell>
          <cell r="AI40">
            <v>28307.223427314217</v>
          </cell>
          <cell r="AJ40">
            <v>33471.096459217646</v>
          </cell>
          <cell r="AK40">
            <v>32796.233556144238</v>
          </cell>
          <cell r="AL40">
            <v>34066.505909768843</v>
          </cell>
          <cell r="AM40">
            <v>33504.330956394908</v>
          </cell>
          <cell r="AN40">
            <v>33697.335756892797</v>
          </cell>
          <cell r="AO40">
            <v>32178.666894882015</v>
          </cell>
          <cell r="AP40">
            <v>32596.714705619059</v>
          </cell>
          <cell r="AQ40">
            <v>32867.242821817032</v>
          </cell>
          <cell r="AR40">
            <v>33308.492883469728</v>
          </cell>
          <cell r="AS40">
            <v>36083.575170055417</v>
          </cell>
          <cell r="AT40">
            <v>37313.656355219202</v>
          </cell>
          <cell r="AU40">
            <v>38240.588278210045</v>
          </cell>
          <cell r="AV40">
            <v>36038.639868881124</v>
          </cell>
          <cell r="AW40">
            <v>36984.596881105761</v>
          </cell>
          <cell r="AX40">
            <v>40874.653543254237</v>
          </cell>
          <cell r="AY40">
            <v>40015.173331538157</v>
          </cell>
          <cell r="AZ40">
            <v>37928.361267718719</v>
          </cell>
          <cell r="BA40">
            <v>36290.149342031698</v>
          </cell>
          <cell r="BB40">
            <v>36248.69125433742</v>
          </cell>
          <cell r="BC40">
            <v>36760.797293004303</v>
          </cell>
          <cell r="BD40">
            <v>36956.149417432243</v>
          </cell>
          <cell r="BE40">
            <v>37335.895933411339</v>
          </cell>
          <cell r="BF40">
            <v>38068.917946827627</v>
          </cell>
          <cell r="BG40">
            <v>38144.616677679209</v>
          </cell>
          <cell r="BH40">
            <v>38210.668272696297</v>
          </cell>
          <cell r="BI40">
            <v>38422.829886229913</v>
          </cell>
          <cell r="BJ40">
            <v>39692.486402056158</v>
          </cell>
          <cell r="BK40">
            <v>39253.391342043367</v>
          </cell>
        </row>
        <row r="41">
          <cell r="B41">
            <v>29324.168522889384</v>
          </cell>
          <cell r="C41">
            <v>24598.118366639614</v>
          </cell>
          <cell r="D41">
            <v>25785.540190294418</v>
          </cell>
          <cell r="E41">
            <v>23991.943342534985</v>
          </cell>
          <cell r="F41">
            <v>22202.836114389058</v>
          </cell>
          <cell r="G41">
            <v>21109.104617180019</v>
          </cell>
          <cell r="H41">
            <v>25919.265248949581</v>
          </cell>
          <cell r="I41">
            <v>28157.78910706555</v>
          </cell>
          <cell r="J41">
            <v>27955.456969531289</v>
          </cell>
          <cell r="K41">
            <v>22154.739970569623</v>
          </cell>
          <cell r="L41">
            <v>25039.282953525468</v>
          </cell>
          <cell r="M41">
            <v>31566.110622654651</v>
          </cell>
          <cell r="N41">
            <v>32242.666917381193</v>
          </cell>
          <cell r="O41">
            <v>24087.504850212852</v>
          </cell>
          <cell r="P41">
            <v>24544.442339799331</v>
          </cell>
          <cell r="Q41">
            <v>26741.453893419959</v>
          </cell>
          <cell r="R41">
            <v>34089.764365764902</v>
          </cell>
          <cell r="S41">
            <v>31852.17352076327</v>
          </cell>
          <cell r="T41">
            <v>31699.028696291945</v>
          </cell>
          <cell r="U41">
            <v>30436.900116013727</v>
          </cell>
          <cell r="V41">
            <v>28930.417779477611</v>
          </cell>
          <cell r="W41">
            <v>28698.986029838023</v>
          </cell>
          <cell r="X41">
            <v>32172.98405211026</v>
          </cell>
          <cell r="Y41">
            <v>33423.642893076925</v>
          </cell>
          <cell r="Z41">
            <v>35115.158386475552</v>
          </cell>
          <cell r="AA41">
            <v>35448.700246309949</v>
          </cell>
          <cell r="AB41">
            <v>33201.488104605916</v>
          </cell>
          <cell r="AC41">
            <v>29892.503295193601</v>
          </cell>
          <cell r="AD41">
            <v>28947.426885270073</v>
          </cell>
          <cell r="AE41">
            <v>28238.253891976601</v>
          </cell>
          <cell r="AF41">
            <v>28807.450827185326</v>
          </cell>
          <cell r="AG41">
            <v>30350.193358723373</v>
          </cell>
          <cell r="AH41">
            <v>29883.875146287108</v>
          </cell>
          <cell r="AI41">
            <v>34512.236249072936</v>
          </cell>
          <cell r="AJ41">
            <v>32044.582782334426</v>
          </cell>
          <cell r="AK41">
            <v>32266.434487410996</v>
          </cell>
          <cell r="AL41">
            <v>33714.750201300485</v>
          </cell>
          <cell r="AM41">
            <v>33786.423123232926</v>
          </cell>
          <cell r="AN41">
            <v>34780.618865715165</v>
          </cell>
          <cell r="AO41">
            <v>35811.316624494611</v>
          </cell>
          <cell r="AP41">
            <v>37035.107784497879</v>
          </cell>
          <cell r="AQ41">
            <v>37677.969587270753</v>
          </cell>
          <cell r="AR41">
            <v>38092.908149666015</v>
          </cell>
          <cell r="AS41">
            <v>37188.074799164075</v>
          </cell>
          <cell r="AT41">
            <v>36802.069720658299</v>
          </cell>
          <cell r="AU41">
            <v>37307.270576415074</v>
          </cell>
          <cell r="AV41">
            <v>38935.011118104114</v>
          </cell>
          <cell r="AW41">
            <v>38245.692668362914</v>
          </cell>
          <cell r="AX41">
            <v>34784.105200126258</v>
          </cell>
          <cell r="AY41">
            <v>35654.779002450035</v>
          </cell>
          <cell r="AZ41">
            <v>36090.601662873072</v>
          </cell>
          <cell r="BA41">
            <v>37689.353240008451</v>
          </cell>
          <cell r="BB41">
            <v>37543.55540410526</v>
          </cell>
          <cell r="BC41">
            <v>38489.03041082804</v>
          </cell>
          <cell r="BD41">
            <v>38315.186585892865</v>
          </cell>
          <cell r="BE41">
            <v>38094.840852102614</v>
          </cell>
          <cell r="BF41">
            <v>38276.192488730849</v>
          </cell>
          <cell r="BG41">
            <v>38150.284776183762</v>
          </cell>
          <cell r="BH41">
            <v>38210.668272696297</v>
          </cell>
          <cell r="BI41">
            <v>38422.829886229913</v>
          </cell>
          <cell r="BJ41">
            <v>39036.079098685375</v>
          </cell>
          <cell r="BK41">
            <v>41113.090579303163</v>
          </cell>
        </row>
        <row r="42">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v>4219.4043354295154</v>
          </cell>
          <cell r="C47">
            <v>3266.9989771935902</v>
          </cell>
          <cell r="D47">
            <v>2826.9251047368161</v>
          </cell>
          <cell r="E47">
            <v>3638.1445875376426</v>
          </cell>
          <cell r="F47">
            <v>3856.4765004587734</v>
          </cell>
          <cell r="G47">
            <v>1417.7266489130855</v>
          </cell>
          <cell r="H47">
            <v>376.04746031986548</v>
          </cell>
          <cell r="I47">
            <v>2905.1968797340951</v>
          </cell>
          <cell r="J47">
            <v>1521.8466364909038</v>
          </cell>
          <cell r="K47">
            <v>2317.1830529190788</v>
          </cell>
          <cell r="L47">
            <v>716.64583694139128</v>
          </cell>
          <cell r="M47">
            <v>919.45854931760584</v>
          </cell>
          <cell r="N47">
            <v>3323.9488534688467</v>
          </cell>
          <cell r="O47">
            <v>3470.4913374611847</v>
          </cell>
          <cell r="P47">
            <v>1123.3620205881</v>
          </cell>
          <cell r="Q47">
            <v>417.4192837224528</v>
          </cell>
          <cell r="R47">
            <v>930.26834142322093</v>
          </cell>
          <cell r="S47">
            <v>1901.0597950188032</v>
          </cell>
          <cell r="T47">
            <v>2461.1624289435522</v>
          </cell>
          <cell r="U47">
            <v>2934.5922704387831</v>
          </cell>
          <cell r="V47">
            <v>3034.884071445983</v>
          </cell>
          <cell r="W47">
            <v>3094.95433114665</v>
          </cell>
          <cell r="X47">
            <v>5520.3667228874119</v>
          </cell>
          <cell r="Y47">
            <v>4537.2833085851407</v>
          </cell>
          <cell r="Z47">
            <v>4204.3487944084</v>
          </cell>
          <cell r="AA47">
            <v>4294.4205769901273</v>
          </cell>
          <cell r="AB47">
            <v>2874.8188165747933</v>
          </cell>
          <cell r="AC47">
            <v>1186.0057344227582</v>
          </cell>
          <cell r="AD47">
            <v>-1846.8853736703545</v>
          </cell>
          <cell r="AE47">
            <v>-476.55210752157495</v>
          </cell>
          <cell r="AF47">
            <v>630.79617558617895</v>
          </cell>
          <cell r="AG47">
            <v>700.51398161945497</v>
          </cell>
          <cell r="AH47">
            <v>-1082.9706856650337</v>
          </cell>
          <cell r="AI47">
            <v>547.64535415188595</v>
          </cell>
          <cell r="AJ47">
            <v>-61.674665528934447</v>
          </cell>
          <cell r="AK47">
            <v>-29.944885791894048</v>
          </cell>
          <cell r="AL47">
            <v>1597.7044062202572</v>
          </cell>
          <cell r="AM47">
            <v>62.847012735337017</v>
          </cell>
          <cell r="AN47">
            <v>2038.7026006207429</v>
          </cell>
          <cell r="AO47">
            <v>2457.5206449319571</v>
          </cell>
          <cell r="AP47">
            <v>2482.7370174713842</v>
          </cell>
          <cell r="AQ47">
            <v>2569.4162423151656</v>
          </cell>
          <cell r="AR47">
            <v>2914.3377812938838</v>
          </cell>
          <cell r="AS47">
            <v>3234.9790281669161</v>
          </cell>
          <cell r="AT47">
            <v>3421.5339013603107</v>
          </cell>
          <cell r="AU47">
            <v>3422.3829345079362</v>
          </cell>
          <cell r="AV47">
            <v>4240.0329121328668</v>
          </cell>
          <cell r="AW47">
            <v>4129.9707271601255</v>
          </cell>
          <cell r="AX47">
            <v>1011.8571968408376</v>
          </cell>
          <cell r="AY47">
            <v>2890.8575468366666</v>
          </cell>
          <cell r="AZ47">
            <v>2253.8370259536841</v>
          </cell>
          <cell r="BA47">
            <v>3857.9880976155328</v>
          </cell>
          <cell r="BB47">
            <v>2468.8590956328808</v>
          </cell>
          <cell r="BC47">
            <v>2729.1091239820944</v>
          </cell>
          <cell r="BD47">
            <v>2981.1215368745698</v>
          </cell>
          <cell r="BE47">
            <v>2895.6402983375265</v>
          </cell>
          <cell r="BF47">
            <v>3071.984260640003</v>
          </cell>
          <cell r="BG47">
            <v>3045.2802534500211</v>
          </cell>
          <cell r="BH47">
            <v>3121.2799477298481</v>
          </cell>
          <cell r="BI47">
            <v>3026.9763681235686</v>
          </cell>
          <cell r="BJ47">
            <v>2311.1497178862614</v>
          </cell>
          <cell r="BK47">
            <v>1519.2628462247774</v>
          </cell>
        </row>
        <row r="48">
          <cell r="B48">
            <v>4219.4043354295154</v>
          </cell>
          <cell r="C48">
            <v>3232.8966054474527</v>
          </cell>
          <cell r="D48">
            <v>3370.6267867510915</v>
          </cell>
          <cell r="E48">
            <v>3367.7018882161974</v>
          </cell>
          <cell r="F48">
            <v>3432.1803252346067</v>
          </cell>
          <cell r="G48">
            <v>4495.9302538497823</v>
          </cell>
          <cell r="H48">
            <v>1264.5735948285869</v>
          </cell>
          <cell r="I48">
            <v>-451.61044463497029</v>
          </cell>
          <cell r="J48">
            <v>129.39480495829508</v>
          </cell>
          <cell r="K48">
            <v>2172.5710297980086</v>
          </cell>
          <cell r="L48">
            <v>-96.928584147233522</v>
          </cell>
          <cell r="M48">
            <v>-1304.82758847953</v>
          </cell>
          <cell r="N48">
            <v>147.07171849824488</v>
          </cell>
          <cell r="O48">
            <v>1172.8483068584949</v>
          </cell>
          <cell r="P48">
            <v>3209.8417339373977</v>
          </cell>
          <cell r="Q48">
            <v>1313.0918852206207</v>
          </cell>
          <cell r="R48">
            <v>611.63155095401407</v>
          </cell>
          <cell r="S48">
            <v>1047.0474389853105</v>
          </cell>
          <cell r="T48">
            <v>1841.6655707507691</v>
          </cell>
          <cell r="U48">
            <v>1971.9818979879544</v>
          </cell>
          <cell r="V48">
            <v>1964.5260776614175</v>
          </cell>
          <cell r="W48">
            <v>1760.3631745971181</v>
          </cell>
          <cell r="X48">
            <v>985.35362965042145</v>
          </cell>
          <cell r="Y48">
            <v>501.65701448886097</v>
          </cell>
          <cell r="Z48">
            <v>628.12869629841668</v>
          </cell>
          <cell r="AA48">
            <v>1114.6349524283185</v>
          </cell>
          <cell r="AB48">
            <v>3104.0334679135681</v>
          </cell>
          <cell r="AC48">
            <v>3146.3353234945275</v>
          </cell>
          <cell r="AD48">
            <v>3787.5031370565707</v>
          </cell>
          <cell r="AE48">
            <v>4206.8929131346677</v>
          </cell>
          <cell r="AF48">
            <v>3157.9227797019257</v>
          </cell>
          <cell r="AG48">
            <v>2483.9731022507435</v>
          </cell>
          <cell r="AH48">
            <v>1191.6764705483877</v>
          </cell>
          <cell r="AI48">
            <v>-596.26596917331597</v>
          </cell>
          <cell r="AJ48">
            <v>1215.1892596924827</v>
          </cell>
          <cell r="AK48">
            <v>1333.0170466957613</v>
          </cell>
          <cell r="AL48">
            <v>2178.7083254678473</v>
          </cell>
          <cell r="AM48">
            <v>1039.0970023709424</v>
          </cell>
          <cell r="AN48">
            <v>2143.2553747512475</v>
          </cell>
          <cell r="AO48">
            <v>1507.839358602643</v>
          </cell>
          <cell r="AP48">
            <v>668.92307173531879</v>
          </cell>
          <cell r="AQ48">
            <v>862.52748352249341</v>
          </cell>
          <cell r="AR48">
            <v>875.79618605731798</v>
          </cell>
          <cell r="AS48">
            <v>1908.7097795547993</v>
          </cell>
          <cell r="AT48">
            <v>2327.9072198820413</v>
          </cell>
          <cell r="AU48">
            <v>3159.1257451712413</v>
          </cell>
          <cell r="AV48">
            <v>2287.7499065423494</v>
          </cell>
          <cell r="AW48">
            <v>2119.897744225852</v>
          </cell>
          <cell r="AX48">
            <v>1979.1116423930525</v>
          </cell>
          <cell r="AY48">
            <v>4207.3182048736735</v>
          </cell>
          <cell r="AZ48">
            <v>4007.7124773512928</v>
          </cell>
          <cell r="BA48">
            <v>3471.0672540155424</v>
          </cell>
          <cell r="BB48">
            <v>2545.231815919049</v>
          </cell>
          <cell r="BC48">
            <v>2461.5463936892338</v>
          </cell>
          <cell r="BD48">
            <v>2436.759972674884</v>
          </cell>
          <cell r="BE48">
            <v>2614.4549375107213</v>
          </cell>
          <cell r="BF48">
            <v>2975.6655996139498</v>
          </cell>
          <cell r="BG48">
            <v>3011.6718157453688</v>
          </cell>
          <cell r="BH48">
            <v>3069.1949477298485</v>
          </cell>
          <cell r="BI48">
            <v>3012.5513681235684</v>
          </cell>
          <cell r="BJ48">
            <v>3018.8841915526018</v>
          </cell>
          <cell r="BK48">
            <v>1542.1414991933107</v>
          </cell>
        </row>
        <row r="49">
          <cell r="B49">
            <v>4219.4043354295154</v>
          </cell>
          <cell r="C49">
            <v>3352.9308932715135</v>
          </cell>
          <cell r="D49">
            <v>2626.6829240256993</v>
          </cell>
          <cell r="E49">
            <v>912.48583328032862</v>
          </cell>
          <cell r="F49">
            <v>600.77974731861059</v>
          </cell>
          <cell r="G49">
            <v>2363.1218730064147</v>
          </cell>
          <cell r="H49">
            <v>3211.2371874081045</v>
          </cell>
          <cell r="I49">
            <v>355.97288244993609</v>
          </cell>
          <cell r="J49">
            <v>-2027.1566124734134</v>
          </cell>
          <cell r="K49">
            <v>1778.0664130956902</v>
          </cell>
          <cell r="L49">
            <v>1619.5910399139709</v>
          </cell>
          <cell r="M49">
            <v>-85.47933440962062</v>
          </cell>
          <cell r="N49">
            <v>167.45800660540164</v>
          </cell>
          <cell r="O49">
            <v>-278.58749994494394</v>
          </cell>
          <cell r="P49">
            <v>1429.418385919083</v>
          </cell>
          <cell r="Q49">
            <v>2652.218616688639</v>
          </cell>
          <cell r="R49">
            <v>1346.8135870859251</v>
          </cell>
          <cell r="S49">
            <v>1535.5903616586925</v>
          </cell>
          <cell r="T49">
            <v>2459.4257576169148</v>
          </cell>
          <cell r="U49">
            <v>2946.2802835121042</v>
          </cell>
          <cell r="V49">
            <v>3358.663382899113</v>
          </cell>
          <cell r="W49">
            <v>3090.4320173508263</v>
          </cell>
          <cell r="X49">
            <v>4946.3654599891452</v>
          </cell>
          <cell r="Y49">
            <v>4579.7004849730765</v>
          </cell>
          <cell r="Z49">
            <v>4466.6227118033248</v>
          </cell>
          <cell r="AA49">
            <v>5113.6610930527713</v>
          </cell>
          <cell r="AB49">
            <v>3820.8927265193051</v>
          </cell>
          <cell r="AC49">
            <v>2046.652117146682</v>
          </cell>
          <cell r="AD49">
            <v>637.13412117146697</v>
          </cell>
          <cell r="AE49">
            <v>920.23261608260873</v>
          </cell>
          <cell r="AF49">
            <v>1295.6541375198215</v>
          </cell>
          <cell r="AG49">
            <v>1637.2236245474814</v>
          </cell>
          <cell r="AH49">
            <v>-680.84333231849598</v>
          </cell>
          <cell r="AI49">
            <v>1294.1288797403499</v>
          </cell>
          <cell r="AJ49">
            <v>-15.48669311555475</v>
          </cell>
          <cell r="AK49">
            <v>262.57633212310077</v>
          </cell>
          <cell r="AL49">
            <v>1402.4758484936767</v>
          </cell>
          <cell r="AM49">
            <v>45.9814685305208</v>
          </cell>
          <cell r="AN49">
            <v>2021.3630072940066</v>
          </cell>
          <cell r="AO49">
            <v>2149.821342283301</v>
          </cell>
          <cell r="AP49">
            <v>2430.4292863193155</v>
          </cell>
          <cell r="AQ49">
            <v>2516.9240393849982</v>
          </cell>
          <cell r="AR49">
            <v>2850.7664296747298</v>
          </cell>
          <cell r="AS49">
            <v>3176.5584763229599</v>
          </cell>
          <cell r="AT49">
            <v>3082.2810042129158</v>
          </cell>
          <cell r="AU49">
            <v>3063.8259251466206</v>
          </cell>
          <cell r="AV49">
            <v>3860.7235128321649</v>
          </cell>
          <cell r="AW49">
            <v>3767.7043804028108</v>
          </cell>
          <cell r="AX49">
            <v>882.41646500816944</v>
          </cell>
          <cell r="AY49">
            <v>2497.0330767280834</v>
          </cell>
          <cell r="AZ49">
            <v>1838.0156293122097</v>
          </cell>
          <cell r="BA49">
            <v>3569.6744010034276</v>
          </cell>
          <cell r="BB49">
            <v>2472.7100293502508</v>
          </cell>
          <cell r="BC49">
            <v>2734.2469645817055</v>
          </cell>
          <cell r="BD49">
            <v>2987.7875274466874</v>
          </cell>
          <cell r="BE49">
            <v>2900.1814706013502</v>
          </cell>
          <cell r="BF49">
            <v>3076.688384636253</v>
          </cell>
          <cell r="BG49">
            <v>3051.1002534500212</v>
          </cell>
          <cell r="BH49">
            <v>3125.8599477298485</v>
          </cell>
          <cell r="BI49">
            <v>3028.7843681235686</v>
          </cell>
          <cell r="BJ49">
            <v>2983.084231716819</v>
          </cell>
          <cell r="BK49">
            <v>2161.438671756327</v>
          </cell>
        </row>
        <row r="50">
          <cell r="B50">
            <v>4219.4043354295154</v>
          </cell>
          <cell r="C50">
            <v>3133.7770518760344</v>
          </cell>
          <cell r="D50">
            <v>4737.4461680959312</v>
          </cell>
          <cell r="E50">
            <v>2030.1221787388622</v>
          </cell>
          <cell r="F50">
            <v>939.57680967712406</v>
          </cell>
          <cell r="G50">
            <v>2089.6498523182199</v>
          </cell>
          <cell r="H50">
            <v>3149.1588915848879</v>
          </cell>
          <cell r="I50">
            <v>2776.0610918843149</v>
          </cell>
          <cell r="J50">
            <v>-1407.2766326968892</v>
          </cell>
          <cell r="K50">
            <v>-1337.0670031352042</v>
          </cell>
          <cell r="L50">
            <v>953.11877400782703</v>
          </cell>
          <cell r="M50">
            <v>1311.3844448906668</v>
          </cell>
          <cell r="N50">
            <v>560.74235908574235</v>
          </cell>
          <cell r="O50">
            <v>-792.09542422094944</v>
          </cell>
          <cell r="P50">
            <v>282.99598961164804</v>
          </cell>
          <cell r="Q50">
            <v>1904.372540170014</v>
          </cell>
          <cell r="R50">
            <v>3419.6966493818127</v>
          </cell>
          <cell r="S50">
            <v>2969.1910207796655</v>
          </cell>
          <cell r="T50">
            <v>3685.4904006639981</v>
          </cell>
          <cell r="U50">
            <v>3999.0244996795727</v>
          </cell>
          <cell r="V50">
            <v>4014.5576828544513</v>
          </cell>
          <cell r="W50">
            <v>3922.8339838269876</v>
          </cell>
          <cell r="X50">
            <v>4251.3652839739207</v>
          </cell>
          <cell r="Y50">
            <v>3176.0875193759612</v>
          </cell>
          <cell r="Z50">
            <v>2710.1265118813367</v>
          </cell>
          <cell r="AA50">
            <v>1505.1887077677063</v>
          </cell>
          <cell r="AB50">
            <v>3369.4281336499976</v>
          </cell>
          <cell r="AC50">
            <v>3255.5307462964915</v>
          </cell>
          <cell r="AD50">
            <v>3462.1101068584471</v>
          </cell>
          <cell r="AE50">
            <v>4063.2054380373957</v>
          </cell>
          <cell r="AF50">
            <v>3402.0005465407671</v>
          </cell>
          <cell r="AG50">
            <v>2894.4661874639428</v>
          </cell>
          <cell r="AH50">
            <v>2158.5796153902525</v>
          </cell>
          <cell r="AI50">
            <v>55.748500783924015</v>
          </cell>
          <cell r="AJ50">
            <v>1701.9326341359913</v>
          </cell>
          <cell r="AK50">
            <v>1990.1272376941852</v>
          </cell>
          <cell r="AL50">
            <v>2924.3486127039864</v>
          </cell>
          <cell r="AM50">
            <v>1424.7253281862959</v>
          </cell>
          <cell r="AN50">
            <v>2476.4860222793595</v>
          </cell>
          <cell r="AO50">
            <v>1861.6368813910633</v>
          </cell>
          <cell r="AP50">
            <v>1448.4918025677614</v>
          </cell>
          <cell r="AQ50">
            <v>1596.8558306373209</v>
          </cell>
          <cell r="AR50">
            <v>1497.8339458050318</v>
          </cell>
          <cell r="AS50">
            <v>2366.4504972428231</v>
          </cell>
          <cell r="AT50">
            <v>2737.7481836271809</v>
          </cell>
          <cell r="AU50">
            <v>3664.4156552931518</v>
          </cell>
          <cell r="AV50">
            <v>2932.0762458041982</v>
          </cell>
          <cell r="AW50">
            <v>2634.9226127905772</v>
          </cell>
          <cell r="AX50">
            <v>2161.4352486753537</v>
          </cell>
          <cell r="AY50">
            <v>4498.9217010581942</v>
          </cell>
          <cell r="AZ50">
            <v>4306.81974737991</v>
          </cell>
          <cell r="BA50">
            <v>3816.6079781089015</v>
          </cell>
          <cell r="BB50">
            <v>2521.1888047112898</v>
          </cell>
          <cell r="BC50">
            <v>2439.4634553344508</v>
          </cell>
          <cell r="BD50">
            <v>2353.2622534640504</v>
          </cell>
          <cell r="BE50">
            <v>2524.4796299154314</v>
          </cell>
          <cell r="BF50">
            <v>2903.2055664020477</v>
          </cell>
          <cell r="BG50">
            <v>3002.5428157453684</v>
          </cell>
          <cell r="BH50">
            <v>3083.2039477298486</v>
          </cell>
          <cell r="BI50">
            <v>3017.9073681235686</v>
          </cell>
          <cell r="BJ50">
            <v>2555.9126331328675</v>
          </cell>
          <cell r="BK50">
            <v>-343.72159563920644</v>
          </cell>
        </row>
        <row r="51">
          <cell r="B51">
            <v>4219.4043354295154</v>
          </cell>
          <cell r="C51">
            <v>3286.0068932715135</v>
          </cell>
          <cell r="D51">
            <v>3652.6566116404124</v>
          </cell>
          <cell r="E51">
            <v>2187.6504264050463</v>
          </cell>
          <cell r="F51">
            <v>516.09405620350685</v>
          </cell>
          <cell r="G51">
            <v>53.090371053390207</v>
          </cell>
          <cell r="H51">
            <v>968.6362615141943</v>
          </cell>
          <cell r="I51">
            <v>369.22919464047999</v>
          </cell>
          <cell r="J51">
            <v>329.99485649145765</v>
          </cell>
          <cell r="K51">
            <v>-782.14091601087148</v>
          </cell>
          <cell r="L51">
            <v>-370.01746069862321</v>
          </cell>
          <cell r="M51">
            <v>1846.1612986432685</v>
          </cell>
          <cell r="N51">
            <v>3325.1605646547005</v>
          </cell>
          <cell r="O51">
            <v>769.94468844119831</v>
          </cell>
          <cell r="P51">
            <v>152.88771751975267</v>
          </cell>
          <cell r="Q51">
            <v>604.43955354310947</v>
          </cell>
          <cell r="R51">
            <v>3352.7781041814724</v>
          </cell>
          <cell r="S51">
            <v>3135.9304593754932</v>
          </cell>
          <cell r="T51">
            <v>2877.0485601763016</v>
          </cell>
          <cell r="U51">
            <v>2590.9594596654065</v>
          </cell>
          <cell r="V51">
            <v>1838.235204083953</v>
          </cell>
          <cell r="W51">
            <v>1319.2325045532548</v>
          </cell>
          <cell r="X51">
            <v>2507.1915597919824</v>
          </cell>
          <cell r="Y51">
            <v>2825.7790684076958</v>
          </cell>
          <cell r="Z51">
            <v>3246.0052694692204</v>
          </cell>
          <cell r="AA51">
            <v>4023.096756407961</v>
          </cell>
          <cell r="AB51">
            <v>2305.8657647481041</v>
          </cell>
          <cell r="AC51">
            <v>741.74786382290722</v>
          </cell>
          <cell r="AD51">
            <v>-396.19659638823197</v>
          </cell>
          <cell r="AE51">
            <v>61.170157227993009</v>
          </cell>
          <cell r="AF51">
            <v>359.2342537321523</v>
          </cell>
          <cell r="AG51">
            <v>1132.7788012910821</v>
          </cell>
          <cell r="AH51">
            <v>-1170.8273828274646</v>
          </cell>
          <cell r="AI51">
            <v>721.4464750141949</v>
          </cell>
          <cell r="AJ51">
            <v>-3.6338588254898787</v>
          </cell>
          <cell r="AK51">
            <v>167.96280924547835</v>
          </cell>
          <cell r="AL51">
            <v>1529.5253403499723</v>
          </cell>
          <cell r="AM51">
            <v>8.7326466863527887</v>
          </cell>
          <cell r="AN51">
            <v>2010.173143695105</v>
          </cell>
          <cell r="AO51">
            <v>2144.2997406737209</v>
          </cell>
          <cell r="AP51">
            <v>2419.2896106219218</v>
          </cell>
          <cell r="AQ51">
            <v>2514.5049370165466</v>
          </cell>
          <cell r="AR51">
            <v>2877.1939625829532</v>
          </cell>
          <cell r="AS51">
            <v>3177.0411810322626</v>
          </cell>
          <cell r="AT51">
            <v>3094.2249814645725</v>
          </cell>
          <cell r="AU51">
            <v>3081.6917210617289</v>
          </cell>
          <cell r="AV51">
            <v>3931.1879422649517</v>
          </cell>
          <cell r="AW51">
            <v>3794.5730712547788</v>
          </cell>
          <cell r="AX51">
            <v>941.51044542928787</v>
          </cell>
          <cell r="AY51">
            <v>2846.6894001803807</v>
          </cell>
          <cell r="AZ51">
            <v>2199.1816737044828</v>
          </cell>
          <cell r="BA51">
            <v>3858.0680241172577</v>
          </cell>
          <cell r="BB51">
            <v>2483.3132348894624</v>
          </cell>
          <cell r="BC51">
            <v>2744.4281571725605</v>
          </cell>
          <cell r="BD51">
            <v>2986.2421006033719</v>
          </cell>
          <cell r="BE51">
            <v>2901.9103923454659</v>
          </cell>
          <cell r="BF51">
            <v>3075.737272979401</v>
          </cell>
          <cell r="BG51">
            <v>3038.2762534500212</v>
          </cell>
          <cell r="BH51">
            <v>3092.4419477298484</v>
          </cell>
          <cell r="BI51">
            <v>3019.9683681235688</v>
          </cell>
          <cell r="BJ51">
            <v>2014.6820260340273</v>
          </cell>
          <cell r="BK51">
            <v>2954.3233625764697</v>
          </cell>
        </row>
        <row r="52">
          <cell r="B52">
            <v>-2081.9250000000002</v>
          </cell>
          <cell r="C52">
            <v>-220.36799999999999</v>
          </cell>
          <cell r="D52">
            <v>-185.215</v>
          </cell>
          <cell r="E52">
            <v>-179.00800000000001</v>
          </cell>
          <cell r="F52">
            <v>-173.07400000000001</v>
          </cell>
          <cell r="G52">
            <v>-167.398</v>
          </cell>
          <cell r="H52">
            <v>-161.97</v>
          </cell>
          <cell r="I52">
            <v>-156.77699999999999</v>
          </cell>
          <cell r="J52">
            <v>-151.80600000000001</v>
          </cell>
          <cell r="K52">
            <v>-147.04900000000001</v>
          </cell>
          <cell r="L52">
            <v>-142.494</v>
          </cell>
          <cell r="M52">
            <v>-138.131</v>
          </cell>
          <cell r="N52">
            <v>-133.952</v>
          </cell>
          <cell r="O52">
            <v>-129.94800000000001</v>
          </cell>
          <cell r="P52">
            <v>-126.11</v>
          </cell>
          <cell r="Q52">
            <v>-122.431</v>
          </cell>
          <cell r="R52">
            <v>-118.904</v>
          </cell>
          <cell r="S52">
            <v>-115.521</v>
          </cell>
          <cell r="T52">
            <v>-112.273</v>
          </cell>
          <cell r="U52">
            <v>-109.157</v>
          </cell>
          <cell r="V52">
            <v>-106.167</v>
          </cell>
          <cell r="W52">
            <v>-103.294</v>
          </cell>
          <cell r="X52">
            <v>-100.53400000000001</v>
          </cell>
          <cell r="Y52">
            <v>-97.882000000000005</v>
          </cell>
          <cell r="Z52">
            <v>-95.332999999999998</v>
          </cell>
          <cell r="AA52">
            <v>-92.882999999999996</v>
          </cell>
          <cell r="AB52">
            <v>-90.527000000000001</v>
          </cell>
          <cell r="AC52">
            <v>-88.26</v>
          </cell>
          <cell r="AD52">
            <v>-86.075999999999993</v>
          </cell>
          <cell r="AE52">
            <v>-83.974999999999994</v>
          </cell>
          <cell r="AF52">
            <v>-81.951999999999998</v>
          </cell>
          <cell r="AG52">
            <v>-80.001999999999995</v>
          </cell>
          <cell r="AH52">
            <v>-78.123000000000005</v>
          </cell>
          <cell r="AI52">
            <v>-76.311000000000007</v>
          </cell>
          <cell r="AJ52">
            <v>-74.563999999999993</v>
          </cell>
          <cell r="AK52">
            <v>-72.878</v>
          </cell>
          <cell r="AL52">
            <v>-71.251000000000005</v>
          </cell>
          <cell r="AM52">
            <v>-69.680999999999997</v>
          </cell>
          <cell r="AN52">
            <v>-68.164000000000001</v>
          </cell>
          <cell r="AO52">
            <v>-66.697999999999993</v>
          </cell>
          <cell r="AP52">
            <v>-65.281000000000006</v>
          </cell>
          <cell r="AQ52">
            <v>-63.911000000000001</v>
          </cell>
          <cell r="AR52">
            <v>-62.585999999999999</v>
          </cell>
          <cell r="AS52">
            <v>-61.302</v>
          </cell>
          <cell r="AT52">
            <v>-60.061</v>
          </cell>
          <cell r="AU52">
            <v>-58.859000000000002</v>
          </cell>
          <cell r="AV52">
            <v>-57.695</v>
          </cell>
          <cell r="AW52">
            <v>-56.566000000000003</v>
          </cell>
          <cell r="AX52">
            <v>-55.472999999999999</v>
          </cell>
          <cell r="AY52">
            <v>-54.411999999999999</v>
          </cell>
          <cell r="AZ52">
            <v>-53.383000000000003</v>
          </cell>
          <cell r="BA52">
            <v>-52.383000000000003</v>
          </cell>
          <cell r="BB52">
            <v>-51.414000000000001</v>
          </cell>
          <cell r="BC52">
            <v>-50.470999999999997</v>
          </cell>
          <cell r="BD52">
            <v>-49.555999999999997</v>
          </cell>
          <cell r="BE52">
            <v>-48.667000000000002</v>
          </cell>
          <cell r="BF52">
            <v>-47.802</v>
          </cell>
          <cell r="BG52">
            <v>-46.96</v>
          </cell>
          <cell r="BH52">
            <v>-46.142000000000003</v>
          </cell>
          <cell r="BI52">
            <v>-45.344999999999999</v>
          </cell>
          <cell r="BJ52">
            <v>-44.569000000000003</v>
          </cell>
          <cell r="BK52">
            <v>-43.813000000000002</v>
          </cell>
        </row>
        <row r="53">
          <cell r="B53">
            <v>-1486.5219999999999</v>
          </cell>
          <cell r="C53">
            <v>-213.036</v>
          </cell>
          <cell r="D53">
            <v>-177.97399999999999</v>
          </cell>
          <cell r="E53">
            <v>-171.858</v>
          </cell>
          <cell r="F53">
            <v>-166.01300000000001</v>
          </cell>
          <cell r="G53">
            <v>-160.42599999999999</v>
          </cell>
          <cell r="H53">
            <v>-155.08500000000001</v>
          </cell>
          <cell r="I53">
            <v>-149.97800000000001</v>
          </cell>
          <cell r="J53">
            <v>-145.09100000000001</v>
          </cell>
          <cell r="K53">
            <v>-140.41900000000001</v>
          </cell>
          <cell r="L53">
            <v>-135.946</v>
          </cell>
          <cell r="M53">
            <v>-131.666</v>
          </cell>
          <cell r="N53">
            <v>-127.568</v>
          </cell>
          <cell r="O53">
            <v>-123.643</v>
          </cell>
          <cell r="P53">
            <v>-119.884</v>
          </cell>
          <cell r="Q53">
            <v>-116.282</v>
          </cell>
          <cell r="R53">
            <v>-112.833</v>
          </cell>
          <cell r="S53">
            <v>-109.52500000000001</v>
          </cell>
          <cell r="T53">
            <v>-106.352</v>
          </cell>
          <cell r="U53">
            <v>-103.31100000000001</v>
          </cell>
          <cell r="V53">
            <v>-100.393</v>
          </cell>
          <cell r="W53">
            <v>-97.593000000000004</v>
          </cell>
          <cell r="X53">
            <v>-94.903999999999996</v>
          </cell>
          <cell r="Y53">
            <v>-92.322999999999993</v>
          </cell>
          <cell r="Z53">
            <v>-89.843999999999994</v>
          </cell>
          <cell r="AA53">
            <v>-87.462000000000003</v>
          </cell>
          <cell r="AB53">
            <v>-85.173000000000002</v>
          </cell>
          <cell r="AC53">
            <v>-82.971999999999994</v>
          </cell>
          <cell r="AD53">
            <v>-80.855999999999995</v>
          </cell>
          <cell r="AE53">
            <v>-78.819999999999993</v>
          </cell>
          <cell r="AF53">
            <v>-76.861000000000004</v>
          </cell>
          <cell r="AG53">
            <v>-74.974999999999994</v>
          </cell>
          <cell r="AH53">
            <v>-73.159000000000006</v>
          </cell>
          <cell r="AI53">
            <v>-71.408000000000001</v>
          </cell>
          <cell r="AJ53">
            <v>-69.722999999999999</v>
          </cell>
          <cell r="AK53">
            <v>-68.096999999999994</v>
          </cell>
          <cell r="AL53">
            <v>-66.53</v>
          </cell>
          <cell r="AM53">
            <v>-65.019000000000005</v>
          </cell>
          <cell r="AN53">
            <v>-63.56</v>
          </cell>
          <cell r="AO53">
            <v>-62.151000000000003</v>
          </cell>
          <cell r="AP53">
            <v>-60.792000000000002</v>
          </cell>
          <cell r="AQ53">
            <v>-59.478000000000002</v>
          </cell>
          <cell r="AR53">
            <v>-58.207999999999998</v>
          </cell>
          <cell r="AS53">
            <v>-56.98</v>
          </cell>
          <cell r="AT53">
            <v>-55.792000000000002</v>
          </cell>
          <cell r="AU53">
            <v>-54.643000000000001</v>
          </cell>
          <cell r="AV53">
            <v>-53.531999999999996</v>
          </cell>
          <cell r="AW53">
            <v>-52.456000000000003</v>
          </cell>
          <cell r="AX53">
            <v>-51.414000000000001</v>
          </cell>
          <cell r="AY53">
            <v>-50.402999999999999</v>
          </cell>
          <cell r="AZ53">
            <v>-49.423999999999999</v>
          </cell>
          <cell r="BA53">
            <v>-48.473999999999997</v>
          </cell>
          <cell r="BB53">
            <v>-47.552999999999997</v>
          </cell>
          <cell r="BC53">
            <v>-46.66</v>
          </cell>
          <cell r="BD53">
            <v>-45.792000000000002</v>
          </cell>
          <cell r="BE53">
            <v>-44.948999999999998</v>
          </cell>
          <cell r="BF53">
            <v>-44.131</v>
          </cell>
          <cell r="BG53">
            <v>-43.335000000000001</v>
          </cell>
          <cell r="BH53">
            <v>-42.561999999999998</v>
          </cell>
          <cell r="BI53">
            <v>-41.81</v>
          </cell>
          <cell r="BJ53">
            <v>-41.078000000000003</v>
          </cell>
          <cell r="BK53">
            <v>-40.366999999999997</v>
          </cell>
        </row>
        <row r="54">
          <cell r="B54">
            <v>-299.15699999999998</v>
          </cell>
          <cell r="C54">
            <v>-207.53700000000001</v>
          </cell>
          <cell r="D54">
            <v>-172.54300000000001</v>
          </cell>
          <cell r="E54">
            <v>-166.49600000000001</v>
          </cell>
          <cell r="F54">
            <v>-160.71799999999999</v>
          </cell>
          <cell r="G54">
            <v>-155.197</v>
          </cell>
          <cell r="H54">
            <v>-149.92099999999999</v>
          </cell>
          <cell r="I54">
            <v>-144.87799999999999</v>
          </cell>
          <cell r="J54">
            <v>-140.05600000000001</v>
          </cell>
          <cell r="K54">
            <v>-135.446</v>
          </cell>
          <cell r="L54">
            <v>-131.035</v>
          </cell>
          <cell r="M54">
            <v>-126.816</v>
          </cell>
          <cell r="N54">
            <v>-122.779</v>
          </cell>
          <cell r="O54">
            <v>-118.91500000000001</v>
          </cell>
          <cell r="P54">
            <v>-115.215</v>
          </cell>
          <cell r="Q54">
            <v>-111.672</v>
          </cell>
          <cell r="R54">
            <v>-108.279</v>
          </cell>
          <cell r="S54">
            <v>-105.029</v>
          </cell>
          <cell r="T54">
            <v>-101.91200000000001</v>
          </cell>
          <cell r="U54">
            <v>-98.926000000000002</v>
          </cell>
          <cell r="V54">
            <v>-96.063000000000002</v>
          </cell>
          <cell r="W54">
            <v>-93.316000000000003</v>
          </cell>
          <cell r="X54">
            <v>-90.682000000000002</v>
          </cell>
          <cell r="Y54">
            <v>-88.153000000000006</v>
          </cell>
          <cell r="Z54">
            <v>-85.725999999999999</v>
          </cell>
          <cell r="AA54">
            <v>-83.396000000000001</v>
          </cell>
          <cell r="AB54">
            <v>-81.158000000000001</v>
          </cell>
          <cell r="AC54">
            <v>-79.007999999999996</v>
          </cell>
          <cell r="AD54">
            <v>-76.94</v>
          </cell>
          <cell r="AE54">
            <v>-74.953999999999994</v>
          </cell>
          <cell r="AF54">
            <v>-73.043000000000006</v>
          </cell>
          <cell r="AG54">
            <v>-71.203999999999994</v>
          </cell>
          <cell r="AH54">
            <v>-69.435000000000002</v>
          </cell>
          <cell r="AI54">
            <v>-67.730999999999995</v>
          </cell>
          <cell r="AJ54">
            <v>-66.091999999999999</v>
          </cell>
          <cell r="AK54">
            <v>-64.510999999999996</v>
          </cell>
          <cell r="AL54">
            <v>-62.988999999999997</v>
          </cell>
          <cell r="AM54">
            <v>-61.521999999999998</v>
          </cell>
          <cell r="AN54">
            <v>-60.106999999999999</v>
          </cell>
          <cell r="AO54">
            <v>-58.741999999999997</v>
          </cell>
          <cell r="AP54">
            <v>-57.423999999999999</v>
          </cell>
          <cell r="AQ54">
            <v>-56.152000000000001</v>
          </cell>
          <cell r="AR54">
            <v>-54.924999999999997</v>
          </cell>
          <cell r="AS54">
            <v>-53.738</v>
          </cell>
          <cell r="AT54">
            <v>-52.59</v>
          </cell>
          <cell r="AU54">
            <v>-51.481999999999999</v>
          </cell>
          <cell r="AV54">
            <v>-50.408999999999999</v>
          </cell>
          <cell r="AW54">
            <v>-49.372999999999998</v>
          </cell>
          <cell r="AX54">
            <v>-48.369</v>
          </cell>
          <cell r="AY54">
            <v>-47.396999999999998</v>
          </cell>
          <cell r="AZ54">
            <v>-46.454999999999998</v>
          </cell>
          <cell r="BA54">
            <v>-45.542000000000002</v>
          </cell>
          <cell r="BB54">
            <v>-44.658000000000001</v>
          </cell>
          <cell r="BC54">
            <v>-43.801000000000002</v>
          </cell>
          <cell r="BD54">
            <v>-42.968000000000004</v>
          </cell>
          <cell r="BE54">
            <v>-42.161000000000001</v>
          </cell>
          <cell r="BF54">
            <v>-41.378</v>
          </cell>
          <cell r="BG54">
            <v>-40.616999999999997</v>
          </cell>
          <cell r="BH54">
            <v>-39.877000000000002</v>
          </cell>
          <cell r="BI54">
            <v>-39.158999999999999</v>
          </cell>
          <cell r="BJ54">
            <v>-38.46</v>
          </cell>
          <cell r="BK54">
            <v>-37.780999999999999</v>
          </cell>
        </row>
        <row r="55">
          <cell r="B55">
            <v>1.01</v>
          </cell>
          <cell r="C55">
            <v>-207.53700000000001</v>
          </cell>
          <cell r="D55">
            <v>-172.54300000000001</v>
          </cell>
          <cell r="E55">
            <v>-166.49600000000001</v>
          </cell>
          <cell r="F55">
            <v>-160.71799999999999</v>
          </cell>
          <cell r="G55">
            <v>-155.197</v>
          </cell>
          <cell r="H55">
            <v>-149.92099999999999</v>
          </cell>
          <cell r="I55">
            <v>-144.87799999999999</v>
          </cell>
          <cell r="J55">
            <v>-140.05600000000001</v>
          </cell>
          <cell r="K55">
            <v>-135.446</v>
          </cell>
          <cell r="L55">
            <v>-131.035</v>
          </cell>
          <cell r="M55">
            <v>-126.816</v>
          </cell>
          <cell r="N55">
            <v>-122.779</v>
          </cell>
          <cell r="O55">
            <v>-118.91500000000001</v>
          </cell>
          <cell r="P55">
            <v>-115.215</v>
          </cell>
          <cell r="Q55">
            <v>-111.672</v>
          </cell>
          <cell r="R55">
            <v>-108.279</v>
          </cell>
          <cell r="S55">
            <v>-105.029</v>
          </cell>
          <cell r="T55">
            <v>-101.91200000000001</v>
          </cell>
          <cell r="U55">
            <v>-98.926000000000002</v>
          </cell>
          <cell r="V55">
            <v>-96.063000000000002</v>
          </cell>
          <cell r="W55">
            <v>-93.316000000000003</v>
          </cell>
          <cell r="X55">
            <v>-90.682000000000002</v>
          </cell>
          <cell r="Y55">
            <v>-88.153000000000006</v>
          </cell>
          <cell r="Z55">
            <v>-85.725999999999999</v>
          </cell>
          <cell r="AA55">
            <v>-83.396000000000001</v>
          </cell>
          <cell r="AB55">
            <v>-81.158000000000001</v>
          </cell>
          <cell r="AC55">
            <v>-79.007999999999996</v>
          </cell>
          <cell r="AD55">
            <v>-76.94</v>
          </cell>
          <cell r="AE55">
            <v>-74.953999999999994</v>
          </cell>
          <cell r="AF55">
            <v>-73.043000000000006</v>
          </cell>
          <cell r="AG55">
            <v>-71.203999999999994</v>
          </cell>
          <cell r="AH55">
            <v>-69.435000000000002</v>
          </cell>
          <cell r="AI55">
            <v>-67.730999999999995</v>
          </cell>
          <cell r="AJ55">
            <v>-66.091999999999999</v>
          </cell>
          <cell r="AK55">
            <v>-64.510999999999996</v>
          </cell>
          <cell r="AL55">
            <v>-62.988999999999997</v>
          </cell>
          <cell r="AM55">
            <v>-61.521999999999998</v>
          </cell>
          <cell r="AN55">
            <v>-60.106999999999999</v>
          </cell>
          <cell r="AO55">
            <v>-58.741999999999997</v>
          </cell>
          <cell r="AP55">
            <v>-57.423999999999999</v>
          </cell>
          <cell r="AQ55">
            <v>-56.152000000000001</v>
          </cell>
          <cell r="AR55">
            <v>-54.924999999999997</v>
          </cell>
          <cell r="AS55">
            <v>-53.738</v>
          </cell>
          <cell r="AT55">
            <v>-52.59</v>
          </cell>
          <cell r="AU55">
            <v>-51.481999999999999</v>
          </cell>
          <cell r="AV55">
            <v>-50.408999999999999</v>
          </cell>
          <cell r="AW55">
            <v>-49.372999999999998</v>
          </cell>
          <cell r="AX55">
            <v>-48.369</v>
          </cell>
          <cell r="AY55">
            <v>-47.396999999999998</v>
          </cell>
          <cell r="AZ55">
            <v>-46.454999999999998</v>
          </cell>
          <cell r="BA55">
            <v>-45.542000000000002</v>
          </cell>
          <cell r="BB55">
            <v>-44.658000000000001</v>
          </cell>
          <cell r="BC55">
            <v>-43.801000000000002</v>
          </cell>
          <cell r="BD55">
            <v>-42.968000000000004</v>
          </cell>
          <cell r="BE55">
            <v>-42.161000000000001</v>
          </cell>
          <cell r="BF55">
            <v>-41.378</v>
          </cell>
          <cell r="BG55">
            <v>-40.616999999999997</v>
          </cell>
          <cell r="BH55">
            <v>-39.877000000000002</v>
          </cell>
          <cell r="BI55">
            <v>-39.158999999999999</v>
          </cell>
          <cell r="BJ55">
            <v>-38.46</v>
          </cell>
          <cell r="BK55">
            <v>-37.780999999999999</v>
          </cell>
        </row>
        <row r="56">
          <cell r="B56">
            <v>-946.23699999999997</v>
          </cell>
          <cell r="C56">
            <v>-213.036</v>
          </cell>
          <cell r="D56">
            <v>-177.97399999999999</v>
          </cell>
          <cell r="E56">
            <v>-171.858</v>
          </cell>
          <cell r="F56">
            <v>-166.01300000000001</v>
          </cell>
          <cell r="G56">
            <v>-160.42599999999999</v>
          </cell>
          <cell r="H56">
            <v>-155.08500000000001</v>
          </cell>
          <cell r="I56">
            <v>-149.97800000000001</v>
          </cell>
          <cell r="J56">
            <v>-145.09100000000001</v>
          </cell>
          <cell r="K56">
            <v>-140.41900000000001</v>
          </cell>
          <cell r="L56">
            <v>-135.946</v>
          </cell>
          <cell r="M56">
            <v>-131.666</v>
          </cell>
          <cell r="N56">
            <v>-127.568</v>
          </cell>
          <cell r="O56">
            <v>-123.643</v>
          </cell>
          <cell r="P56">
            <v>-119.884</v>
          </cell>
          <cell r="Q56">
            <v>-116.282</v>
          </cell>
          <cell r="R56">
            <v>-112.833</v>
          </cell>
          <cell r="S56">
            <v>-109.52500000000001</v>
          </cell>
          <cell r="T56">
            <v>-106.352</v>
          </cell>
          <cell r="U56">
            <v>-103.31100000000001</v>
          </cell>
          <cell r="V56">
            <v>-100.393</v>
          </cell>
          <cell r="W56">
            <v>-97.593000000000004</v>
          </cell>
          <cell r="X56">
            <v>-94.903999999999996</v>
          </cell>
          <cell r="Y56">
            <v>-92.322999999999993</v>
          </cell>
          <cell r="Z56">
            <v>-89.843999999999994</v>
          </cell>
          <cell r="AA56">
            <v>-87.462000000000003</v>
          </cell>
          <cell r="AB56">
            <v>-85.173000000000002</v>
          </cell>
          <cell r="AC56">
            <v>-82.971999999999994</v>
          </cell>
          <cell r="AD56">
            <v>-80.855999999999995</v>
          </cell>
          <cell r="AE56">
            <v>-78.819999999999993</v>
          </cell>
          <cell r="AF56">
            <v>-76.861000000000004</v>
          </cell>
          <cell r="AG56">
            <v>-74.974999999999994</v>
          </cell>
          <cell r="AH56">
            <v>-73.159000000000006</v>
          </cell>
          <cell r="AI56">
            <v>-71.408000000000001</v>
          </cell>
          <cell r="AJ56">
            <v>-69.722999999999999</v>
          </cell>
          <cell r="AK56">
            <v>-68.096999999999994</v>
          </cell>
          <cell r="AL56">
            <v>-66.53</v>
          </cell>
          <cell r="AM56">
            <v>-65.019000000000005</v>
          </cell>
          <cell r="AN56">
            <v>-63.56</v>
          </cell>
          <cell r="AO56">
            <v>-62.151000000000003</v>
          </cell>
          <cell r="AP56">
            <v>-60.792000000000002</v>
          </cell>
          <cell r="AQ56">
            <v>-59.478000000000002</v>
          </cell>
          <cell r="AR56">
            <v>-58.207999999999998</v>
          </cell>
          <cell r="AS56">
            <v>-56.98</v>
          </cell>
          <cell r="AT56">
            <v>-55.792000000000002</v>
          </cell>
          <cell r="AU56">
            <v>-54.643000000000001</v>
          </cell>
          <cell r="AV56">
            <v>-53.531999999999996</v>
          </cell>
          <cell r="AW56">
            <v>-52.456000000000003</v>
          </cell>
          <cell r="AX56">
            <v>-51.414000000000001</v>
          </cell>
          <cell r="AY56">
            <v>-50.402999999999999</v>
          </cell>
          <cell r="AZ56">
            <v>-49.423999999999999</v>
          </cell>
          <cell r="BA56">
            <v>-48.473999999999997</v>
          </cell>
          <cell r="BB56">
            <v>-47.552999999999997</v>
          </cell>
          <cell r="BC56">
            <v>-46.66</v>
          </cell>
          <cell r="BD56">
            <v>-45.792000000000002</v>
          </cell>
          <cell r="BE56">
            <v>-44.948999999999998</v>
          </cell>
          <cell r="BF56">
            <v>-44.131</v>
          </cell>
          <cell r="BG56">
            <v>-43.335000000000001</v>
          </cell>
          <cell r="BH56">
            <v>-42.561999999999998</v>
          </cell>
          <cell r="BI56">
            <v>-41.81</v>
          </cell>
          <cell r="BJ56">
            <v>-41.078000000000003</v>
          </cell>
          <cell r="BK56">
            <v>-40.366999999999997</v>
          </cell>
        </row>
        <row r="57">
          <cell r="B57">
            <v>25541.098335429517</v>
          </cell>
          <cell r="C57">
            <v>28808.097312623107</v>
          </cell>
          <cell r="D57">
            <v>31635.022417359924</v>
          </cell>
          <cell r="E57">
            <v>25273.167004897565</v>
          </cell>
          <cell r="F57">
            <v>29129.643505356336</v>
          </cell>
          <cell r="G57">
            <v>27547.370154269422</v>
          </cell>
          <cell r="H57">
            <v>20923.417614589289</v>
          </cell>
          <cell r="I57">
            <v>20828.614494323385</v>
          </cell>
          <cell r="J57">
            <v>20350.461130814288</v>
          </cell>
          <cell r="K57">
            <v>20667.644183733366</v>
          </cell>
          <cell r="L57">
            <v>19384.290020674758</v>
          </cell>
          <cell r="M57">
            <v>18303.748569992364</v>
          </cell>
          <cell r="N57">
            <v>19627.69742346121</v>
          </cell>
          <cell r="O57">
            <v>23098.188760922396</v>
          </cell>
          <cell r="P57">
            <v>24221.550781510494</v>
          </cell>
          <cell r="Q57">
            <v>24638.970065232948</v>
          </cell>
          <cell r="R57">
            <v>25569.238406656168</v>
          </cell>
          <cell r="S57">
            <v>27470.29820167497</v>
          </cell>
          <cell r="T57">
            <v>26931.460630618523</v>
          </cell>
          <cell r="U57">
            <v>26866.052901057308</v>
          </cell>
          <cell r="V57">
            <v>26900.936972503288</v>
          </cell>
          <cell r="W57">
            <v>26995.89130364994</v>
          </cell>
          <cell r="X57">
            <v>29516.258026537351</v>
          </cell>
          <cell r="Y57">
            <v>31053.541335122492</v>
          </cell>
          <cell r="Z57">
            <v>32257.890129530893</v>
          </cell>
          <cell r="AA57">
            <v>33552.310706521021</v>
          </cell>
          <cell r="AB57">
            <v>33427.129523095813</v>
          </cell>
          <cell r="AC57">
            <v>34613.135257518574</v>
          </cell>
          <cell r="AD57">
            <v>32766.249883848221</v>
          </cell>
          <cell r="AE57">
            <v>32289.697776326644</v>
          </cell>
          <cell r="AF57">
            <v>32920.493951912824</v>
          </cell>
          <cell r="AG57">
            <v>33621.007933532281</v>
          </cell>
          <cell r="AH57">
            <v>17538.037247867243</v>
          </cell>
          <cell r="AI57">
            <v>18085.682602019133</v>
          </cell>
          <cell r="AJ57">
            <v>18024.007936490198</v>
          </cell>
          <cell r="AK57">
            <v>17994.063050698303</v>
          </cell>
          <cell r="AL57">
            <v>19591.767456918558</v>
          </cell>
          <cell r="AM57">
            <v>19654.614469653898</v>
          </cell>
          <cell r="AN57">
            <v>21693.317070274639</v>
          </cell>
          <cell r="AO57">
            <v>21150.837715206599</v>
          </cell>
          <cell r="AP57">
            <v>20633.574732677982</v>
          </cell>
          <cell r="AQ57">
            <v>21202.990974993147</v>
          </cell>
          <cell r="AR57">
            <v>22117.328756287032</v>
          </cell>
          <cell r="AS57">
            <v>23352.307784453948</v>
          </cell>
          <cell r="AT57">
            <v>24773.841685814259</v>
          </cell>
          <cell r="AU57">
            <v>26196.224620322195</v>
          </cell>
          <cell r="AV57">
            <v>28436.25753245506</v>
          </cell>
          <cell r="AW57">
            <v>30566.228259615185</v>
          </cell>
          <cell r="AX57">
            <v>29578.085456456025</v>
          </cell>
          <cell r="AY57">
            <v>30468.94300329269</v>
          </cell>
          <cell r="AZ57">
            <v>30722.780029246376</v>
          </cell>
          <cell r="BA57">
            <v>27080.768126861909</v>
          </cell>
          <cell r="BB57">
            <v>26549.62722249479</v>
          </cell>
          <cell r="BC57">
            <v>26278.736346476882</v>
          </cell>
          <cell r="BD57">
            <v>26259.857883351451</v>
          </cell>
          <cell r="BE57">
            <v>17155.498181688978</v>
          </cell>
          <cell r="BF57">
            <v>17227.482442328983</v>
          </cell>
          <cell r="BG57">
            <v>17272.762695779002</v>
          </cell>
          <cell r="BH57">
            <v>16074.042643508852</v>
          </cell>
          <cell r="BI57">
            <v>16101.019011632419</v>
          </cell>
          <cell r="BJ57">
            <v>18412.168729518682</v>
          </cell>
          <cell r="BK57">
            <v>19931.43157574346</v>
          </cell>
        </row>
        <row r="58">
          <cell r="B58">
            <v>25541.098335429517</v>
          </cell>
          <cell r="C58">
            <v>28773.994940876968</v>
          </cell>
          <cell r="D58">
            <v>32144.621727628059</v>
          </cell>
          <cell r="E58">
            <v>25512.323615844256</v>
          </cell>
          <cell r="F58">
            <v>28944.503941078863</v>
          </cell>
          <cell r="G58">
            <v>30440.434194928646</v>
          </cell>
          <cell r="H58">
            <v>24705.007789757234</v>
          </cell>
          <cell r="I58">
            <v>21253.397345122263</v>
          </cell>
          <cell r="J58">
            <v>19382.792150080557</v>
          </cell>
          <cell r="K58">
            <v>19555.363179878568</v>
          </cell>
          <cell r="L58">
            <v>17458.434595731334</v>
          </cell>
          <cell r="M58">
            <v>14153.607007251803</v>
          </cell>
          <cell r="N58">
            <v>12300.678725750047</v>
          </cell>
          <cell r="O58">
            <v>13473.527032608543</v>
          </cell>
          <cell r="P58">
            <v>16683.36876654594</v>
          </cell>
          <cell r="Q58">
            <v>17996.46065176656</v>
          </cell>
          <cell r="R58">
            <v>18608.092202720574</v>
          </cell>
          <cell r="S58">
            <v>19655.139641705886</v>
          </cell>
          <cell r="T58">
            <v>18496.805212456653</v>
          </cell>
          <cell r="U58">
            <v>17468.787110444609</v>
          </cell>
          <cell r="V58">
            <v>16433.313188106025</v>
          </cell>
          <cell r="W58">
            <v>15193.676362703145</v>
          </cell>
          <cell r="X58">
            <v>13179.029992353566</v>
          </cell>
          <cell r="Y58">
            <v>13680.687006842427</v>
          </cell>
          <cell r="Z58">
            <v>14308.815703140845</v>
          </cell>
          <cell r="AA58">
            <v>15423.450655569162</v>
          </cell>
          <cell r="AB58">
            <v>15527.484123482731</v>
          </cell>
          <cell r="AC58">
            <v>18673.819446977257</v>
          </cell>
          <cell r="AD58">
            <v>22461.322584033827</v>
          </cell>
          <cell r="AE58">
            <v>26668.215497168498</v>
          </cell>
          <cell r="AF58">
            <v>29826.138276870421</v>
          </cell>
          <cell r="AG58">
            <v>32310.111379121165</v>
          </cell>
          <cell r="AH58">
            <v>18501.787849669552</v>
          </cell>
          <cell r="AI58">
            <v>17905.521880496239</v>
          </cell>
          <cell r="AJ58">
            <v>19120.71114018872</v>
          </cell>
          <cell r="AK58">
            <v>20453.72818688448</v>
          </cell>
          <cell r="AL58">
            <v>22632.436512352328</v>
          </cell>
          <cell r="AM58">
            <v>23671.533514723273</v>
          </cell>
          <cell r="AN58">
            <v>25814.788889474519</v>
          </cell>
          <cell r="AO58">
            <v>24322.628248077162</v>
          </cell>
          <cell r="AP58">
            <v>21991.551319812479</v>
          </cell>
          <cell r="AQ58">
            <v>20854.078803334975</v>
          </cell>
          <cell r="AR58">
            <v>19729.87498939229</v>
          </cell>
          <cell r="AS58">
            <v>19638.58476894709</v>
          </cell>
          <cell r="AT58">
            <v>19966.491988829133</v>
          </cell>
          <cell r="AU58">
            <v>21125.617734000374</v>
          </cell>
          <cell r="AV58">
            <v>21413.367640542725</v>
          </cell>
          <cell r="AW58">
            <v>21533.265384768576</v>
          </cell>
          <cell r="AX58">
            <v>21512.377027161627</v>
          </cell>
          <cell r="AY58">
            <v>23719.695232035301</v>
          </cell>
          <cell r="AZ58">
            <v>25727.407709386596</v>
          </cell>
          <cell r="BA58">
            <v>27198.474963402135</v>
          </cell>
          <cell r="BB58">
            <v>26743.706779321186</v>
          </cell>
          <cell r="BC58">
            <v>26205.25317301042</v>
          </cell>
          <cell r="BD58">
            <v>25642.013145685305</v>
          </cell>
          <cell r="BE58">
            <v>16256.468083196025</v>
          </cell>
          <cell r="BF58">
            <v>16232.133682809976</v>
          </cell>
          <cell r="BG58">
            <v>16243.805498555344</v>
          </cell>
          <cell r="BH58">
            <v>16063.000446285192</v>
          </cell>
          <cell r="BI58">
            <v>16075.55181440876</v>
          </cell>
          <cell r="BJ58">
            <v>16094.436005961363</v>
          </cell>
          <cell r="BK58">
            <v>17636.577505154673</v>
          </cell>
        </row>
        <row r="59">
          <cell r="B59">
            <v>25541.098335429517</v>
          </cell>
          <cell r="C59">
            <v>28894.029228701031</v>
          </cell>
          <cell r="D59">
            <v>31520.71215272673</v>
          </cell>
          <cell r="E59">
            <v>22433.197986007057</v>
          </cell>
          <cell r="F59">
            <v>23033.977733325668</v>
          </cell>
          <cell r="G59">
            <v>22397.099606332082</v>
          </cell>
          <cell r="H59">
            <v>18608.336793740185</v>
          </cell>
          <cell r="I59">
            <v>15964.309676190123</v>
          </cell>
          <cell r="J59">
            <v>11937.153063716709</v>
          </cell>
          <cell r="K59">
            <v>11715.219476812399</v>
          </cell>
          <cell r="L59">
            <v>11334.810516726371</v>
          </cell>
          <cell r="M59">
            <v>9249.3311823167496</v>
          </cell>
          <cell r="N59">
            <v>9416.7891889221519</v>
          </cell>
          <cell r="O59">
            <v>9138.2016889772076</v>
          </cell>
          <cell r="P59">
            <v>10567.620074896291</v>
          </cell>
          <cell r="Q59">
            <v>13219.83869158493</v>
          </cell>
          <cell r="R59">
            <v>14566.652278670856</v>
          </cell>
          <cell r="S59">
            <v>16102.242640329547</v>
          </cell>
          <cell r="T59">
            <v>15561.668397946461</v>
          </cell>
          <cell r="U59">
            <v>15507.948681458567</v>
          </cell>
          <cell r="V59">
            <v>15866.61206435768</v>
          </cell>
          <cell r="W59">
            <v>15957.044081708505</v>
          </cell>
          <cell r="X59">
            <v>17903.409541697652</v>
          </cell>
          <cell r="Y59">
            <v>19483.110026670729</v>
          </cell>
          <cell r="Z59">
            <v>20949.732738474053</v>
          </cell>
          <cell r="AA59">
            <v>23063.393831526824</v>
          </cell>
          <cell r="AB59">
            <v>23884.286558046129</v>
          </cell>
          <cell r="AC59">
            <v>25930.93867519281</v>
          </cell>
          <cell r="AD59">
            <v>26568.072796364278</v>
          </cell>
          <cell r="AE59">
            <v>27488.305412446887</v>
          </cell>
          <cell r="AF59">
            <v>28783.959549966708</v>
          </cell>
          <cell r="AG59">
            <v>30421.18317451419</v>
          </cell>
          <cell r="AH59">
            <v>14740.339842195694</v>
          </cell>
          <cell r="AI59">
            <v>16034.468721936044</v>
          </cell>
          <cell r="AJ59">
            <v>16018.982028820488</v>
          </cell>
          <cell r="AK59">
            <v>16281.558360943589</v>
          </cell>
          <cell r="AL59">
            <v>17684.034209437265</v>
          </cell>
          <cell r="AM59">
            <v>17730.015677967785</v>
          </cell>
          <cell r="AN59">
            <v>19751.378685261792</v>
          </cell>
          <cell r="AO59">
            <v>18901.200027545096</v>
          </cell>
          <cell r="AP59">
            <v>18331.629313864411</v>
          </cell>
          <cell r="AQ59">
            <v>18848.553353249408</v>
          </cell>
          <cell r="AR59">
            <v>19699.319782924136</v>
          </cell>
          <cell r="AS59">
            <v>20875.8782592471</v>
          </cell>
          <cell r="AT59">
            <v>21958.159263460013</v>
          </cell>
          <cell r="AU59">
            <v>23021.985188606635</v>
          </cell>
          <cell r="AV59">
            <v>24882.708701438798</v>
          </cell>
          <cell r="AW59">
            <v>26650.413081841609</v>
          </cell>
          <cell r="AX59">
            <v>25532.829546849778</v>
          </cell>
          <cell r="AY59">
            <v>26029.862623577865</v>
          </cell>
          <cell r="AZ59">
            <v>25867.878252890074</v>
          </cell>
          <cell r="BA59">
            <v>27437.552653893501</v>
          </cell>
          <cell r="BB59">
            <v>26910.262683243753</v>
          </cell>
          <cell r="BC59">
            <v>26644.509647825456</v>
          </cell>
          <cell r="BD59">
            <v>26632.297175272146</v>
          </cell>
          <cell r="BE59">
            <v>17532.478645873496</v>
          </cell>
          <cell r="BF59">
            <v>17609.167030509747</v>
          </cell>
          <cell r="BG59">
            <v>17660.267283959769</v>
          </cell>
          <cell r="BH59">
            <v>16066.127231689617</v>
          </cell>
          <cell r="BI59">
            <v>16094.911599813186</v>
          </cell>
          <cell r="BJ59">
            <v>14357.995831530005</v>
          </cell>
          <cell r="BK59">
            <v>16519.434503286331</v>
          </cell>
        </row>
        <row r="60">
          <cell r="B60">
            <v>25541.098335429517</v>
          </cell>
          <cell r="C60">
            <v>28674.87538730555</v>
          </cell>
          <cell r="D60">
            <v>33412.321555401482</v>
          </cell>
          <cell r="E60">
            <v>25442.443734140343</v>
          </cell>
          <cell r="F60">
            <v>26382.020543817467</v>
          </cell>
          <cell r="G60">
            <v>25471.670396135687</v>
          </cell>
          <cell r="H60">
            <v>21620.829287720575</v>
          </cell>
          <cell r="I60">
            <v>21396.890379604891</v>
          </cell>
          <cell r="J60">
            <v>17989.613746908002</v>
          </cell>
          <cell r="K60">
            <v>14652.546743772797</v>
          </cell>
          <cell r="L60">
            <v>13605.665517780624</v>
          </cell>
          <cell r="M60">
            <v>12917.049962671292</v>
          </cell>
          <cell r="N60">
            <v>11477.792321757033</v>
          </cell>
          <cell r="O60">
            <v>10685.696897536083</v>
          </cell>
          <cell r="P60">
            <v>10968.692887147732</v>
          </cell>
          <cell r="Q60">
            <v>12873.065427317746</v>
          </cell>
          <cell r="R60">
            <v>16292.762076699559</v>
          </cell>
          <cell r="S60">
            <v>19261.953097479225</v>
          </cell>
          <cell r="T60">
            <v>19947.44349814322</v>
          </cell>
          <cell r="U60">
            <v>20946.467997822794</v>
          </cell>
          <cell r="V60">
            <v>21961.025680677245</v>
          </cell>
          <cell r="W60">
            <v>22883.859664504234</v>
          </cell>
          <cell r="X60">
            <v>24135.224948478153</v>
          </cell>
          <cell r="Y60">
            <v>24311.312467854117</v>
          </cell>
          <cell r="Z60">
            <v>24021.438979735452</v>
          </cell>
          <cell r="AA60">
            <v>22526.627687503158</v>
          </cell>
          <cell r="AB60">
            <v>22896.055821153157</v>
          </cell>
          <cell r="AC60">
            <v>26151.586567449649</v>
          </cell>
          <cell r="AD60">
            <v>29613.696674308096</v>
          </cell>
          <cell r="AE60">
            <v>33676.902112345488</v>
          </cell>
          <cell r="AF60">
            <v>37078.902658886254</v>
          </cell>
          <cell r="AG60">
            <v>39973.368846350189</v>
          </cell>
          <cell r="AH60">
            <v>27131.948461740449</v>
          </cell>
          <cell r="AI60">
            <v>27187.696962524373</v>
          </cell>
          <cell r="AJ60">
            <v>28889.629596660365</v>
          </cell>
          <cell r="AK60">
            <v>30879.75683435455</v>
          </cell>
          <cell r="AL60">
            <v>33804.105447058537</v>
          </cell>
          <cell r="AM60">
            <v>35228.830775244831</v>
          </cell>
          <cell r="AN60">
            <v>37705.316797524189</v>
          </cell>
          <cell r="AO60">
            <v>36566.953678915255</v>
          </cell>
          <cell r="AP60">
            <v>35015.44548148301</v>
          </cell>
          <cell r="AQ60">
            <v>34612.301312120333</v>
          </cell>
          <cell r="AR60">
            <v>34110.135257925358</v>
          </cell>
          <cell r="AS60">
            <v>34476.585755168184</v>
          </cell>
          <cell r="AT60">
            <v>35214.333938795367</v>
          </cell>
          <cell r="AU60">
            <v>36878.74959408852</v>
          </cell>
          <cell r="AV60">
            <v>37810.825839892714</v>
          </cell>
          <cell r="AW60">
            <v>38445.748452683292</v>
          </cell>
          <cell r="AX60">
            <v>38607.183701358648</v>
          </cell>
          <cell r="AY60">
            <v>41106.105402416841</v>
          </cell>
          <cell r="AZ60">
            <v>43412.925149796756</v>
          </cell>
          <cell r="BA60">
            <v>27229.533127905652</v>
          </cell>
          <cell r="BB60">
            <v>26750.721932616943</v>
          </cell>
          <cell r="BC60">
            <v>26190.185387951391</v>
          </cell>
          <cell r="BD60">
            <v>25543.447641415441</v>
          </cell>
          <cell r="BE60">
            <v>16067.927271330875</v>
          </cell>
          <cell r="BF60">
            <v>15971.132837732923</v>
          </cell>
          <cell r="BG60">
            <v>15973.675653478291</v>
          </cell>
          <cell r="BH60">
            <v>16056.879601208138</v>
          </cell>
          <cell r="BI60">
            <v>16074.786969331708</v>
          </cell>
          <cell r="BJ60">
            <v>18629.199602464574</v>
          </cell>
          <cell r="BK60">
            <v>18285.478006825368</v>
          </cell>
        </row>
        <row r="61">
          <cell r="B61">
            <v>25541.098335429517</v>
          </cell>
          <cell r="C61">
            <v>28827.105228701028</v>
          </cell>
          <cell r="D61">
            <v>32479.761840341442</v>
          </cell>
          <cell r="E61">
            <v>24667.412266746491</v>
          </cell>
          <cell r="F61">
            <v>25183.506322949997</v>
          </cell>
          <cell r="G61">
            <v>22236.596694003387</v>
          </cell>
          <cell r="H61">
            <v>16205.232955517582</v>
          </cell>
          <cell r="I61">
            <v>13574.462150158062</v>
          </cell>
          <cell r="J61">
            <v>11904.45700664952</v>
          </cell>
          <cell r="K61">
            <v>9122.3160906386493</v>
          </cell>
          <cell r="L61">
            <v>8752.2986299400254</v>
          </cell>
          <cell r="M61">
            <v>8598.4599285832937</v>
          </cell>
          <cell r="N61">
            <v>9923.6204932379951</v>
          </cell>
          <cell r="O61">
            <v>10693.565181679192</v>
          </cell>
          <cell r="P61">
            <v>10846.452899198946</v>
          </cell>
          <cell r="Q61">
            <v>11450.892452742055</v>
          </cell>
          <cell r="R61">
            <v>14803.670556923527</v>
          </cell>
          <cell r="S61">
            <v>17939.601016299021</v>
          </cell>
          <cell r="T61">
            <v>17816.649576475324</v>
          </cell>
          <cell r="U61">
            <v>17407.60903614073</v>
          </cell>
          <cell r="V61">
            <v>16245.844240224682</v>
          </cell>
          <cell r="W61">
            <v>14565.076744777936</v>
          </cell>
          <cell r="X61">
            <v>14072.26830456992</v>
          </cell>
          <cell r="Y61">
            <v>13898.047372977615</v>
          </cell>
          <cell r="Z61">
            <v>14144.052642446835</v>
          </cell>
          <cell r="AA61">
            <v>15167.149398854795</v>
          </cell>
          <cell r="AB61">
            <v>14473.0151636029</v>
          </cell>
          <cell r="AC61">
            <v>15214.763027425806</v>
          </cell>
          <cell r="AD61">
            <v>14818.566431037574</v>
          </cell>
          <cell r="AE61">
            <v>14879.736588265569</v>
          </cell>
          <cell r="AF61">
            <v>15238.97084199772</v>
          </cell>
          <cell r="AG61">
            <v>16371.749643288802</v>
          </cell>
          <cell r="AH61">
            <v>15200.922260461339</v>
          </cell>
          <cell r="AI61">
            <v>15922.368735475533</v>
          </cell>
          <cell r="AJ61">
            <v>15918.734876650044</v>
          </cell>
          <cell r="AK61">
            <v>16086.69768589552</v>
          </cell>
          <cell r="AL61">
            <v>17616.223026245494</v>
          </cell>
          <cell r="AM61">
            <v>17624.955672931846</v>
          </cell>
          <cell r="AN61">
            <v>19635.128816626951</v>
          </cell>
          <cell r="AO61">
            <v>18779.428557300671</v>
          </cell>
          <cell r="AP61">
            <v>18198.718167922594</v>
          </cell>
          <cell r="AQ61">
            <v>18713.223104939141</v>
          </cell>
          <cell r="AR61">
            <v>19590.417067522092</v>
          </cell>
          <cell r="AS61">
            <v>20767.458248554358</v>
          </cell>
          <cell r="AT61">
            <v>21861.683230018927</v>
          </cell>
          <cell r="AU61">
            <v>22943.374951080659</v>
          </cell>
          <cell r="AV61">
            <v>24874.56289334561</v>
          </cell>
          <cell r="AW61">
            <v>26669.135964600388</v>
          </cell>
          <cell r="AX61">
            <v>25610.646410029676</v>
          </cell>
          <cell r="AY61">
            <v>26457.335810210057</v>
          </cell>
          <cell r="AZ61">
            <v>26656.51748391454</v>
          </cell>
          <cell r="BA61">
            <v>27264.585508031796</v>
          </cell>
          <cell r="BB61">
            <v>26747.898742921258</v>
          </cell>
          <cell r="BC61">
            <v>26492.32690009382</v>
          </cell>
          <cell r="BD61">
            <v>26478.569000697193</v>
          </cell>
          <cell r="BE61">
            <v>17380.479393042657</v>
          </cell>
          <cell r="BF61">
            <v>17456.216666022057</v>
          </cell>
          <cell r="BG61">
            <v>17494.492919472079</v>
          </cell>
          <cell r="BH61">
            <v>16066.934867201928</v>
          </cell>
          <cell r="BI61">
            <v>16086.903235325497</v>
          </cell>
          <cell r="BJ61">
            <v>18101.585261359523</v>
          </cell>
          <cell r="BK61">
            <v>21055.908623935993</v>
          </cell>
        </row>
        <row r="62">
          <cell r="B62">
            <v>19439.769</v>
          </cell>
          <cell r="C62">
            <v>19219.401000000002</v>
          </cell>
          <cell r="D62">
            <v>19034.186000000002</v>
          </cell>
          <cell r="E62">
            <v>18855.178</v>
          </cell>
          <cell r="F62">
            <v>18682.103999999999</v>
          </cell>
          <cell r="G62">
            <v>18514.705999999998</v>
          </cell>
          <cell r="H62">
            <v>18352.736000000001</v>
          </cell>
          <cell r="I62">
            <v>18195.958999999999</v>
          </cell>
          <cell r="J62">
            <v>18044.152999999998</v>
          </cell>
          <cell r="K62">
            <v>17897.103999999999</v>
          </cell>
          <cell r="L62">
            <v>17754.61</v>
          </cell>
          <cell r="M62">
            <v>17616.478999999999</v>
          </cell>
          <cell r="N62">
            <v>17482.526999999998</v>
          </cell>
          <cell r="O62">
            <v>17352.579000000002</v>
          </cell>
          <cell r="P62">
            <v>17226.469000000001</v>
          </cell>
          <cell r="Q62">
            <v>17104.038</v>
          </cell>
          <cell r="R62">
            <v>16985.133999999998</v>
          </cell>
          <cell r="S62">
            <v>16869.613000000001</v>
          </cell>
          <cell r="T62">
            <v>16757.34</v>
          </cell>
          <cell r="U62">
            <v>16648.183000000001</v>
          </cell>
          <cell r="V62">
            <v>16542.016</v>
          </cell>
          <cell r="W62">
            <v>16438.722000000002</v>
          </cell>
          <cell r="X62">
            <v>16338.188</v>
          </cell>
          <cell r="Y62">
            <v>16240.306</v>
          </cell>
          <cell r="Z62">
            <v>16144.973</v>
          </cell>
          <cell r="AA62">
            <v>16052.09</v>
          </cell>
          <cell r="AB62">
            <v>15961.563</v>
          </cell>
          <cell r="AC62">
            <v>15873.303</v>
          </cell>
          <cell r="AD62">
            <v>15787.227000000001</v>
          </cell>
          <cell r="AE62">
            <v>15703.252</v>
          </cell>
          <cell r="AF62">
            <v>15621.3</v>
          </cell>
          <cell r="AG62">
            <v>15541.298000000001</v>
          </cell>
          <cell r="AH62">
            <v>15463.174999999999</v>
          </cell>
          <cell r="AI62">
            <v>15386.864</v>
          </cell>
          <cell r="AJ62">
            <v>15312.3</v>
          </cell>
          <cell r="AK62">
            <v>15239.422</v>
          </cell>
          <cell r="AL62">
            <v>15168.171</v>
          </cell>
          <cell r="AM62">
            <v>15098.49</v>
          </cell>
          <cell r="AN62">
            <v>15030.325999999999</v>
          </cell>
          <cell r="AO62">
            <v>14963.628000000001</v>
          </cell>
          <cell r="AP62">
            <v>14898.347</v>
          </cell>
          <cell r="AQ62">
            <v>14834.436</v>
          </cell>
          <cell r="AR62">
            <v>14771.85</v>
          </cell>
          <cell r="AS62">
            <v>14710.548000000001</v>
          </cell>
          <cell r="AT62">
            <v>14650.486999999999</v>
          </cell>
          <cell r="AU62">
            <v>14591.628000000001</v>
          </cell>
          <cell r="AV62">
            <v>14533.933000000001</v>
          </cell>
          <cell r="AW62">
            <v>14477.367</v>
          </cell>
          <cell r="AX62">
            <v>14421.894</v>
          </cell>
          <cell r="AY62">
            <v>14367.482</v>
          </cell>
          <cell r="AZ62">
            <v>14314.099</v>
          </cell>
          <cell r="BA62">
            <v>14261.716</v>
          </cell>
          <cell r="BB62">
            <v>14210.302</v>
          </cell>
          <cell r="BC62">
            <v>14159.831</v>
          </cell>
          <cell r="BD62">
            <v>14110.275</v>
          </cell>
          <cell r="BE62">
            <v>14061.608</v>
          </cell>
          <cell r="BF62">
            <v>14013.806</v>
          </cell>
          <cell r="BG62">
            <v>13966.846</v>
          </cell>
          <cell r="BH62">
            <v>13920.704</v>
          </cell>
          <cell r="BI62">
            <v>13875.359</v>
          </cell>
          <cell r="BJ62">
            <v>13830.79</v>
          </cell>
          <cell r="BK62">
            <v>13786.977000000001</v>
          </cell>
        </row>
        <row r="63">
          <cell r="B63">
            <v>20035.171999999999</v>
          </cell>
          <cell r="C63">
            <v>19822.135999999999</v>
          </cell>
          <cell r="D63">
            <v>19644.162</v>
          </cell>
          <cell r="E63">
            <v>19472.304</v>
          </cell>
          <cell r="F63">
            <v>19306.291000000001</v>
          </cell>
          <cell r="G63">
            <v>19145.865000000002</v>
          </cell>
          <cell r="H63">
            <v>18990.78</v>
          </cell>
          <cell r="I63">
            <v>18840.802</v>
          </cell>
          <cell r="J63">
            <v>18695.710999999999</v>
          </cell>
          <cell r="K63">
            <v>18555.292000000001</v>
          </cell>
          <cell r="L63">
            <v>18419.346000000001</v>
          </cell>
          <cell r="M63">
            <v>18287.68</v>
          </cell>
          <cell r="N63">
            <v>18160.112000000001</v>
          </cell>
          <cell r="O63">
            <v>18036.469000000001</v>
          </cell>
          <cell r="P63">
            <v>17916.584999999999</v>
          </cell>
          <cell r="Q63">
            <v>17800.303</v>
          </cell>
          <cell r="R63">
            <v>17687.47</v>
          </cell>
          <cell r="S63">
            <v>17577.945</v>
          </cell>
          <cell r="T63">
            <v>17471.593000000001</v>
          </cell>
          <cell r="U63">
            <v>17368.281999999999</v>
          </cell>
          <cell r="V63">
            <v>17267.888999999999</v>
          </cell>
          <cell r="W63">
            <v>17170.295999999998</v>
          </cell>
          <cell r="X63">
            <v>17075.392</v>
          </cell>
          <cell r="Y63">
            <v>16983.069</v>
          </cell>
          <cell r="Z63">
            <v>16893.224999999999</v>
          </cell>
          <cell r="AA63">
            <v>16805.762999999999</v>
          </cell>
          <cell r="AB63">
            <v>16720.59</v>
          </cell>
          <cell r="AC63">
            <v>16637.617999999999</v>
          </cell>
          <cell r="AD63">
            <v>16556.761999999999</v>
          </cell>
          <cell r="AE63">
            <v>16477.941999999999</v>
          </cell>
          <cell r="AF63">
            <v>16401.080999999998</v>
          </cell>
          <cell r="AG63">
            <v>16326.106</v>
          </cell>
          <cell r="AH63">
            <v>16252.947</v>
          </cell>
          <cell r="AI63">
            <v>16181.539000000001</v>
          </cell>
          <cell r="AJ63">
            <v>16111.816000000001</v>
          </cell>
          <cell r="AK63">
            <v>16043.718999999999</v>
          </cell>
          <cell r="AL63">
            <v>15977.189</v>
          </cell>
          <cell r="AM63">
            <v>15912.17</v>
          </cell>
          <cell r="AN63">
            <v>15848.61</v>
          </cell>
          <cell r="AO63">
            <v>15786.459000000001</v>
          </cell>
          <cell r="AP63">
            <v>15725.666999999999</v>
          </cell>
          <cell r="AQ63">
            <v>15666.189</v>
          </cell>
          <cell r="AR63">
            <v>15607.981</v>
          </cell>
          <cell r="AS63">
            <v>15551.001</v>
          </cell>
          <cell r="AT63">
            <v>15495.209000000001</v>
          </cell>
          <cell r="AU63">
            <v>15440.566000000001</v>
          </cell>
          <cell r="AV63">
            <v>15387.034</v>
          </cell>
          <cell r="AW63">
            <v>15334.578</v>
          </cell>
          <cell r="AX63">
            <v>15283.164000000001</v>
          </cell>
          <cell r="AY63">
            <v>15232.761</v>
          </cell>
          <cell r="AZ63">
            <v>15183.337</v>
          </cell>
          <cell r="BA63">
            <v>15134.862999999999</v>
          </cell>
          <cell r="BB63">
            <v>15087.31</v>
          </cell>
          <cell r="BC63">
            <v>15040.65</v>
          </cell>
          <cell r="BD63">
            <v>14994.858</v>
          </cell>
          <cell r="BE63">
            <v>14949.909</v>
          </cell>
          <cell r="BF63">
            <v>14905.778</v>
          </cell>
          <cell r="BG63">
            <v>14862.442999999999</v>
          </cell>
          <cell r="BH63">
            <v>14819.880999999999</v>
          </cell>
          <cell r="BI63">
            <v>14778.071</v>
          </cell>
          <cell r="BJ63">
            <v>14736.993</v>
          </cell>
          <cell r="BK63">
            <v>14696.626</v>
          </cell>
        </row>
        <row r="64">
          <cell r="B64">
            <v>21222.537</v>
          </cell>
          <cell r="C64">
            <v>21015</v>
          </cell>
          <cell r="D64">
            <v>20842.456999999999</v>
          </cell>
          <cell r="E64">
            <v>20675.960999999999</v>
          </cell>
          <cell r="F64">
            <v>20515.242999999999</v>
          </cell>
          <cell r="G64">
            <v>20360.045999999998</v>
          </cell>
          <cell r="H64">
            <v>20210.125</v>
          </cell>
          <cell r="I64">
            <v>20065.246999999999</v>
          </cell>
          <cell r="J64">
            <v>19925.190999999999</v>
          </cell>
          <cell r="K64">
            <v>19789.744999999999</v>
          </cell>
          <cell r="L64">
            <v>19658.71</v>
          </cell>
          <cell r="M64">
            <v>19531.894</v>
          </cell>
          <cell r="N64">
            <v>19409.115000000002</v>
          </cell>
          <cell r="O64">
            <v>19290.2</v>
          </cell>
          <cell r="P64">
            <v>19174.985000000001</v>
          </cell>
          <cell r="Q64">
            <v>19063.312999999998</v>
          </cell>
          <cell r="R64">
            <v>18955.034</v>
          </cell>
          <cell r="S64">
            <v>18850.005000000001</v>
          </cell>
          <cell r="T64">
            <v>18748.093000000001</v>
          </cell>
          <cell r="U64">
            <v>18649.167000000001</v>
          </cell>
          <cell r="V64">
            <v>18553.103999999999</v>
          </cell>
          <cell r="W64">
            <v>18459.788</v>
          </cell>
          <cell r="X64">
            <v>18369.106</v>
          </cell>
          <cell r="Y64">
            <v>18280.953000000001</v>
          </cell>
          <cell r="Z64">
            <v>18195.226999999999</v>
          </cell>
          <cell r="AA64">
            <v>18111.830999999998</v>
          </cell>
          <cell r="AB64">
            <v>18030.672999999999</v>
          </cell>
          <cell r="AC64">
            <v>17951.665000000001</v>
          </cell>
          <cell r="AD64">
            <v>17874.724999999999</v>
          </cell>
          <cell r="AE64">
            <v>17799.771000000001</v>
          </cell>
          <cell r="AF64">
            <v>17726.727999999999</v>
          </cell>
          <cell r="AG64">
            <v>17655.524000000001</v>
          </cell>
          <cell r="AH64">
            <v>17586.089</v>
          </cell>
          <cell r="AI64">
            <v>17518.358</v>
          </cell>
          <cell r="AJ64">
            <v>17452.266</v>
          </cell>
          <cell r="AK64">
            <v>17387.755000000001</v>
          </cell>
          <cell r="AL64">
            <v>17324.766</v>
          </cell>
          <cell r="AM64">
            <v>17263.243999999999</v>
          </cell>
          <cell r="AN64">
            <v>17203.136999999999</v>
          </cell>
          <cell r="AO64">
            <v>17144.395</v>
          </cell>
          <cell r="AP64">
            <v>17086.971000000001</v>
          </cell>
          <cell r="AQ64">
            <v>17030.819</v>
          </cell>
          <cell r="AR64">
            <v>16975.894</v>
          </cell>
          <cell r="AS64">
            <v>16922.155999999999</v>
          </cell>
          <cell r="AT64">
            <v>16869.565999999999</v>
          </cell>
          <cell r="AU64">
            <v>16818.083999999999</v>
          </cell>
          <cell r="AV64">
            <v>16767.674999999999</v>
          </cell>
          <cell r="AW64">
            <v>16718.302</v>
          </cell>
          <cell r="AX64">
            <v>16669.933000000001</v>
          </cell>
          <cell r="AY64">
            <v>16622.536</v>
          </cell>
          <cell r="AZ64">
            <v>16576.080999999998</v>
          </cell>
          <cell r="BA64">
            <v>16530.539000000001</v>
          </cell>
          <cell r="BB64">
            <v>16485.881000000001</v>
          </cell>
          <cell r="BC64">
            <v>16442.080000000002</v>
          </cell>
          <cell r="BD64">
            <v>16399.112000000001</v>
          </cell>
          <cell r="BE64">
            <v>16356.950999999999</v>
          </cell>
          <cell r="BF64">
            <v>16315.573</v>
          </cell>
          <cell r="BG64">
            <v>16274.956</v>
          </cell>
          <cell r="BH64">
            <v>16235.079</v>
          </cell>
          <cell r="BI64">
            <v>16195.92</v>
          </cell>
          <cell r="BJ64">
            <v>16157.46</v>
          </cell>
          <cell r="BK64">
            <v>16119.679</v>
          </cell>
        </row>
        <row r="65">
          <cell r="B65">
            <v>21522.704000000002</v>
          </cell>
          <cell r="C65">
            <v>21315.167000000001</v>
          </cell>
          <cell r="D65">
            <v>21142.624</v>
          </cell>
          <cell r="E65">
            <v>20976.128000000001</v>
          </cell>
          <cell r="F65">
            <v>20815.41</v>
          </cell>
          <cell r="G65">
            <v>20660.213</v>
          </cell>
          <cell r="H65">
            <v>20510.292000000001</v>
          </cell>
          <cell r="I65">
            <v>20365.414000000001</v>
          </cell>
          <cell r="J65">
            <v>20225.358</v>
          </cell>
          <cell r="K65">
            <v>20089.912</v>
          </cell>
          <cell r="L65">
            <v>19958.877</v>
          </cell>
          <cell r="M65">
            <v>19832.061000000002</v>
          </cell>
          <cell r="N65">
            <v>19709.281999999999</v>
          </cell>
          <cell r="O65">
            <v>19590.366999999998</v>
          </cell>
          <cell r="P65">
            <v>19475.151999999998</v>
          </cell>
          <cell r="Q65">
            <v>19363.48</v>
          </cell>
          <cell r="R65">
            <v>19255.201000000001</v>
          </cell>
          <cell r="S65">
            <v>19150.171999999999</v>
          </cell>
          <cell r="T65">
            <v>19048.259999999998</v>
          </cell>
          <cell r="U65">
            <v>18949.333999999999</v>
          </cell>
          <cell r="V65">
            <v>18853.271000000001</v>
          </cell>
          <cell r="W65">
            <v>18759.955000000002</v>
          </cell>
          <cell r="X65">
            <v>18669.273000000001</v>
          </cell>
          <cell r="Y65">
            <v>18581.12</v>
          </cell>
          <cell r="Z65">
            <v>18495.394</v>
          </cell>
          <cell r="AA65">
            <v>18411.998</v>
          </cell>
          <cell r="AB65">
            <v>18330.84</v>
          </cell>
          <cell r="AC65">
            <v>18251.831999999999</v>
          </cell>
          <cell r="AD65">
            <v>18174.892</v>
          </cell>
          <cell r="AE65">
            <v>18099.937999999998</v>
          </cell>
          <cell r="AF65">
            <v>18026.895</v>
          </cell>
          <cell r="AG65">
            <v>17955.690999999999</v>
          </cell>
          <cell r="AH65">
            <v>17886.256000000001</v>
          </cell>
          <cell r="AI65">
            <v>17818.525000000001</v>
          </cell>
          <cell r="AJ65">
            <v>17752.433000000001</v>
          </cell>
          <cell r="AK65">
            <v>17687.921999999999</v>
          </cell>
          <cell r="AL65">
            <v>17624.933000000001</v>
          </cell>
          <cell r="AM65">
            <v>17563.411</v>
          </cell>
          <cell r="AN65">
            <v>17503.304</v>
          </cell>
          <cell r="AO65">
            <v>17444.562000000002</v>
          </cell>
          <cell r="AP65">
            <v>17387.137999999999</v>
          </cell>
          <cell r="AQ65">
            <v>17330.986000000001</v>
          </cell>
          <cell r="AR65">
            <v>17276.061000000002</v>
          </cell>
          <cell r="AS65">
            <v>17222.323</v>
          </cell>
          <cell r="AT65">
            <v>17169.733</v>
          </cell>
          <cell r="AU65">
            <v>17118.251</v>
          </cell>
          <cell r="AV65">
            <v>17067.842000000001</v>
          </cell>
          <cell r="AW65">
            <v>17018.469000000001</v>
          </cell>
          <cell r="AX65">
            <v>16970.099999999999</v>
          </cell>
          <cell r="AY65">
            <v>16922.703000000001</v>
          </cell>
          <cell r="AZ65">
            <v>16876.248</v>
          </cell>
          <cell r="BA65">
            <v>16830.705999999998</v>
          </cell>
          <cell r="BB65">
            <v>16786.047999999999</v>
          </cell>
          <cell r="BC65">
            <v>16742.246999999999</v>
          </cell>
          <cell r="BD65">
            <v>16699.278999999999</v>
          </cell>
          <cell r="BE65">
            <v>16657.117999999999</v>
          </cell>
          <cell r="BF65">
            <v>16615.740000000002</v>
          </cell>
          <cell r="BG65">
            <v>16575.123</v>
          </cell>
          <cell r="BH65">
            <v>16535.245999999999</v>
          </cell>
          <cell r="BI65">
            <v>16496.087</v>
          </cell>
          <cell r="BJ65">
            <v>16457.627</v>
          </cell>
          <cell r="BK65">
            <v>16419.846000000001</v>
          </cell>
        </row>
        <row r="66">
          <cell r="B66">
            <v>20575.456999999999</v>
          </cell>
          <cell r="C66">
            <v>20362.420999999998</v>
          </cell>
          <cell r="D66">
            <v>20184.447</v>
          </cell>
          <cell r="E66">
            <v>20012.589</v>
          </cell>
          <cell r="F66">
            <v>19846.576000000001</v>
          </cell>
          <cell r="G66">
            <v>19686.150000000001</v>
          </cell>
          <cell r="H66">
            <v>19531.064999999999</v>
          </cell>
          <cell r="I66">
            <v>19381.087</v>
          </cell>
          <cell r="J66">
            <v>19235.995999999999</v>
          </cell>
          <cell r="K66">
            <v>19095.577000000001</v>
          </cell>
          <cell r="L66">
            <v>18959.631000000001</v>
          </cell>
          <cell r="M66">
            <v>18827.965</v>
          </cell>
          <cell r="N66">
            <v>18700.397000000001</v>
          </cell>
          <cell r="O66">
            <v>18576.754000000001</v>
          </cell>
          <cell r="P66">
            <v>18456.87</v>
          </cell>
          <cell r="Q66">
            <v>18340.588</v>
          </cell>
          <cell r="R66">
            <v>18227.755000000001</v>
          </cell>
          <cell r="S66">
            <v>18118.23</v>
          </cell>
          <cell r="T66">
            <v>18011.878000000001</v>
          </cell>
          <cell r="U66">
            <v>17908.566999999999</v>
          </cell>
          <cell r="V66">
            <v>17808.173999999999</v>
          </cell>
          <cell r="W66">
            <v>17710.580999999998</v>
          </cell>
          <cell r="X66">
            <v>17615.677</v>
          </cell>
          <cell r="Y66">
            <v>17523.353999999999</v>
          </cell>
          <cell r="Z66">
            <v>17433.509999999998</v>
          </cell>
          <cell r="AA66">
            <v>17346.047999999999</v>
          </cell>
          <cell r="AB66">
            <v>17260.875</v>
          </cell>
          <cell r="AC66">
            <v>17177.902999999998</v>
          </cell>
          <cell r="AD66">
            <v>17097.046999999999</v>
          </cell>
          <cell r="AE66">
            <v>17018.226999999999</v>
          </cell>
          <cell r="AF66">
            <v>16941.366000000002</v>
          </cell>
          <cell r="AG66">
            <v>16866.391</v>
          </cell>
          <cell r="AH66">
            <v>16793.232</v>
          </cell>
          <cell r="AI66">
            <v>16721.824000000001</v>
          </cell>
          <cell r="AJ66">
            <v>16652.100999999999</v>
          </cell>
          <cell r="AK66">
            <v>16584.004000000001</v>
          </cell>
          <cell r="AL66">
            <v>16517.473999999998</v>
          </cell>
          <cell r="AM66">
            <v>16452.455000000002</v>
          </cell>
          <cell r="AN66">
            <v>16388.895</v>
          </cell>
          <cell r="AO66">
            <v>16326.744000000001</v>
          </cell>
          <cell r="AP66">
            <v>16265.951999999999</v>
          </cell>
          <cell r="AQ66">
            <v>16206.474</v>
          </cell>
          <cell r="AR66">
            <v>16148.266</v>
          </cell>
          <cell r="AS66">
            <v>16091.286</v>
          </cell>
          <cell r="AT66">
            <v>16035.494000000001</v>
          </cell>
          <cell r="AU66">
            <v>15980.851000000001</v>
          </cell>
          <cell r="AV66">
            <v>15927.319</v>
          </cell>
          <cell r="AW66">
            <v>15874.862999999999</v>
          </cell>
          <cell r="AX66">
            <v>15823.449000000001</v>
          </cell>
          <cell r="AY66">
            <v>15773.046</v>
          </cell>
          <cell r="AZ66">
            <v>15723.621999999999</v>
          </cell>
          <cell r="BA66">
            <v>15675.147999999999</v>
          </cell>
          <cell r="BB66">
            <v>15627.594999999999</v>
          </cell>
          <cell r="BC66">
            <v>15580.934999999999</v>
          </cell>
          <cell r="BD66">
            <v>15535.143</v>
          </cell>
          <cell r="BE66">
            <v>15490.194</v>
          </cell>
          <cell r="BF66">
            <v>15446.063</v>
          </cell>
          <cell r="BG66">
            <v>15402.727999999999</v>
          </cell>
          <cell r="BH66">
            <v>15360.165999999999</v>
          </cell>
          <cell r="BI66">
            <v>15318.356</v>
          </cell>
          <cell r="BJ66">
            <v>15277.278</v>
          </cell>
          <cell r="BK66">
            <v>15236.911</v>
          </cell>
        </row>
        <row r="67">
          <cell r="B67">
            <v>48349</v>
          </cell>
          <cell r="C67">
            <v>46345</v>
          </cell>
          <cell r="D67">
            <v>43155</v>
          </cell>
          <cell r="E67">
            <v>53140</v>
          </cell>
          <cell r="F67">
            <v>52951</v>
          </cell>
          <cell r="G67">
            <v>39420</v>
          </cell>
          <cell r="H67">
            <v>39834</v>
          </cell>
          <cell r="I67">
            <v>65978</v>
          </cell>
          <cell r="J67">
            <v>71082</v>
          </cell>
          <cell r="K67">
            <v>69476</v>
          </cell>
          <cell r="L67">
            <v>56244</v>
          </cell>
          <cell r="M67">
            <v>60924</v>
          </cell>
          <cell r="N67">
            <v>79255</v>
          </cell>
          <cell r="O67">
            <v>58118</v>
          </cell>
          <cell r="P67">
            <v>49187</v>
          </cell>
          <cell r="Q67">
            <v>46863</v>
          </cell>
          <cell r="R67">
            <v>47605</v>
          </cell>
          <cell r="S67">
            <v>50349</v>
          </cell>
          <cell r="T67">
            <v>52561</v>
          </cell>
          <cell r="U67">
            <v>54733</v>
          </cell>
          <cell r="V67">
            <v>56770</v>
          </cell>
          <cell r="W67">
            <v>57828</v>
          </cell>
          <cell r="X67">
            <v>52858</v>
          </cell>
          <cell r="Y67">
            <v>55861</v>
          </cell>
          <cell r="Z67">
            <v>45526</v>
          </cell>
          <cell r="AA67">
            <v>49146</v>
          </cell>
          <cell r="AB67">
            <v>45406</v>
          </cell>
          <cell r="AC67">
            <v>42122</v>
          </cell>
          <cell r="AD67">
            <v>52455</v>
          </cell>
          <cell r="AE67">
            <v>55940</v>
          </cell>
          <cell r="AF67">
            <v>58201</v>
          </cell>
          <cell r="AG67">
            <v>63246</v>
          </cell>
          <cell r="AH67">
            <v>57368</v>
          </cell>
          <cell r="AI67">
            <v>64972</v>
          </cell>
          <cell r="AJ67">
            <v>56896</v>
          </cell>
          <cell r="AK67">
            <v>56791</v>
          </cell>
          <cell r="AL67">
            <v>60513</v>
          </cell>
          <cell r="AM67">
            <v>61045</v>
          </cell>
          <cell r="AN67">
            <v>62405</v>
          </cell>
          <cell r="AO67">
            <v>62561</v>
          </cell>
          <cell r="AP67">
            <v>62040</v>
          </cell>
          <cell r="AQ67">
            <v>64636</v>
          </cell>
          <cell r="AR67">
            <v>64736</v>
          </cell>
          <cell r="AS67">
            <v>61804</v>
          </cell>
          <cell r="AT67">
            <v>62048</v>
          </cell>
          <cell r="AU67">
            <v>63260</v>
          </cell>
          <cell r="AV67">
            <v>67756</v>
          </cell>
          <cell r="AW67">
            <v>66259</v>
          </cell>
          <cell r="AX67">
            <v>59520</v>
          </cell>
          <cell r="AY67">
            <v>60032</v>
          </cell>
          <cell r="AZ67">
            <v>61964</v>
          </cell>
          <cell r="BA67">
            <v>65222</v>
          </cell>
          <cell r="BB67">
            <v>64760</v>
          </cell>
          <cell r="BC67">
            <v>66129</v>
          </cell>
          <cell r="BD67">
            <v>66627</v>
          </cell>
          <cell r="BE67">
            <v>69056</v>
          </cell>
          <cell r="BF67">
            <v>70030</v>
          </cell>
          <cell r="BG67">
            <v>70710</v>
          </cell>
          <cell r="BH67">
            <v>70994</v>
          </cell>
          <cell r="BI67">
            <v>70439</v>
          </cell>
          <cell r="BJ67">
            <v>70595</v>
          </cell>
          <cell r="BK67">
            <v>73793</v>
          </cell>
        </row>
        <row r="68">
          <cell r="B68">
            <v>48349</v>
          </cell>
          <cell r="C68">
            <v>43574</v>
          </cell>
          <cell r="D68">
            <v>39078</v>
          </cell>
          <cell r="E68">
            <v>48624</v>
          </cell>
          <cell r="F68">
            <v>53290</v>
          </cell>
          <cell r="G68">
            <v>53216</v>
          </cell>
          <cell r="H68">
            <v>39749</v>
          </cell>
          <cell r="I68">
            <v>37270</v>
          </cell>
          <cell r="J68">
            <v>47107</v>
          </cell>
          <cell r="K68">
            <v>43438</v>
          </cell>
          <cell r="L68">
            <v>37622</v>
          </cell>
          <cell r="M68">
            <v>38010</v>
          </cell>
          <cell r="N68">
            <v>38230</v>
          </cell>
          <cell r="O68">
            <v>55029</v>
          </cell>
          <cell r="P68">
            <v>56318</v>
          </cell>
          <cell r="Q68">
            <v>46964</v>
          </cell>
          <cell r="R68">
            <v>44439</v>
          </cell>
          <cell r="S68">
            <v>48996</v>
          </cell>
          <cell r="T68">
            <v>53875</v>
          </cell>
          <cell r="U68">
            <v>55618</v>
          </cell>
          <cell r="V68">
            <v>56632</v>
          </cell>
          <cell r="W68">
            <v>57526</v>
          </cell>
          <cell r="X68">
            <v>57661</v>
          </cell>
          <cell r="Y68">
            <v>58943</v>
          </cell>
          <cell r="Z68">
            <v>66222</v>
          </cell>
          <cell r="AA68">
            <v>63674</v>
          </cell>
          <cell r="AB68">
            <v>68667</v>
          </cell>
          <cell r="AC68">
            <v>72238</v>
          </cell>
          <cell r="AD68">
            <v>67463</v>
          </cell>
          <cell r="AE68">
            <v>69847</v>
          </cell>
          <cell r="AF68">
            <v>68816</v>
          </cell>
          <cell r="AG68">
            <v>65017</v>
          </cell>
          <cell r="AH68">
            <v>64222</v>
          </cell>
          <cell r="AI68">
            <v>56616</v>
          </cell>
          <cell r="AJ68">
            <v>67945</v>
          </cell>
          <cell r="AK68">
            <v>67850</v>
          </cell>
          <cell r="AL68">
            <v>67936</v>
          </cell>
          <cell r="AM68">
            <v>67329</v>
          </cell>
          <cell r="AN68">
            <v>67097</v>
          </cell>
          <cell r="AO68">
            <v>67040</v>
          </cell>
          <cell r="AP68">
            <v>70735</v>
          </cell>
          <cell r="AQ68">
            <v>67735</v>
          </cell>
          <cell r="AR68">
            <v>67469</v>
          </cell>
          <cell r="AS68">
            <v>73560</v>
          </cell>
          <cell r="AT68">
            <v>74898</v>
          </cell>
          <cell r="AU68">
            <v>72034</v>
          </cell>
          <cell r="AV68">
            <v>66547</v>
          </cell>
          <cell r="AW68">
            <v>67279</v>
          </cell>
          <cell r="AX68">
            <v>78636</v>
          </cell>
          <cell r="AY68">
            <v>75764</v>
          </cell>
          <cell r="AZ68">
            <v>70353</v>
          </cell>
          <cell r="BA68">
            <v>68746</v>
          </cell>
          <cell r="BB68">
            <v>68665</v>
          </cell>
          <cell r="BC68">
            <v>70344</v>
          </cell>
          <cell r="BD68">
            <v>69608</v>
          </cell>
          <cell r="BE68">
            <v>71127</v>
          </cell>
          <cell r="BF68">
            <v>70889</v>
          </cell>
          <cell r="BG68">
            <v>70697</v>
          </cell>
          <cell r="BH68">
            <v>70994</v>
          </cell>
          <cell r="BI68">
            <v>70439</v>
          </cell>
          <cell r="BJ68">
            <v>70595</v>
          </cell>
          <cell r="BK68">
            <v>85439</v>
          </cell>
        </row>
        <row r="69">
          <cell r="B69">
            <v>48349</v>
          </cell>
          <cell r="C69">
            <v>45882</v>
          </cell>
          <cell r="D69">
            <v>39631</v>
          </cell>
          <cell r="E69">
            <v>36152</v>
          </cell>
          <cell r="F69">
            <v>39429</v>
          </cell>
          <cell r="G69">
            <v>50411</v>
          </cell>
          <cell r="H69">
            <v>51623</v>
          </cell>
          <cell r="I69">
            <v>47172</v>
          </cell>
          <cell r="J69">
            <v>51198</v>
          </cell>
          <cell r="K69">
            <v>75133</v>
          </cell>
          <cell r="L69">
            <v>67264</v>
          </cell>
          <cell r="M69">
            <v>60727</v>
          </cell>
          <cell r="N69">
            <v>62425</v>
          </cell>
          <cell r="O69">
            <v>49195</v>
          </cell>
          <cell r="P69">
            <v>62263</v>
          </cell>
          <cell r="Q69">
            <v>64316</v>
          </cell>
          <cell r="R69">
            <v>53010</v>
          </cell>
          <cell r="S69">
            <v>53434</v>
          </cell>
          <cell r="T69">
            <v>50760</v>
          </cell>
          <cell r="U69">
            <v>51974</v>
          </cell>
          <cell r="V69">
            <v>53240</v>
          </cell>
          <cell r="W69">
            <v>53227</v>
          </cell>
          <cell r="X69">
            <v>55158</v>
          </cell>
          <cell r="Y69">
            <v>53363</v>
          </cell>
          <cell r="Z69">
            <v>54591</v>
          </cell>
          <cell r="AA69">
            <v>57497</v>
          </cell>
          <cell r="AB69">
            <v>52213</v>
          </cell>
          <cell r="AC69">
            <v>56581</v>
          </cell>
          <cell r="AD69">
            <v>56323</v>
          </cell>
          <cell r="AE69">
            <v>57180</v>
          </cell>
          <cell r="AF69">
            <v>58553</v>
          </cell>
          <cell r="AG69">
            <v>59309</v>
          </cell>
          <cell r="AH69">
            <v>59960</v>
          </cell>
          <cell r="AI69">
            <v>70280</v>
          </cell>
          <cell r="AJ69">
            <v>64678</v>
          </cell>
          <cell r="AK69">
            <v>61660</v>
          </cell>
          <cell r="AL69">
            <v>58638</v>
          </cell>
          <cell r="AM69">
            <v>61536</v>
          </cell>
          <cell r="AN69">
            <v>62780</v>
          </cell>
          <cell r="AO69">
            <v>62862</v>
          </cell>
          <cell r="AP69">
            <v>62282</v>
          </cell>
          <cell r="AQ69">
            <v>64838</v>
          </cell>
          <cell r="AR69">
            <v>64899</v>
          </cell>
          <cell r="AS69">
            <v>61929</v>
          </cell>
          <cell r="AT69">
            <v>62148</v>
          </cell>
          <cell r="AU69">
            <v>63341</v>
          </cell>
          <cell r="AV69">
            <v>67825</v>
          </cell>
          <cell r="AW69">
            <v>66313</v>
          </cell>
          <cell r="AX69">
            <v>59559</v>
          </cell>
          <cell r="AY69">
            <v>60065</v>
          </cell>
          <cell r="AZ69">
            <v>61993</v>
          </cell>
          <cell r="BA69">
            <v>65247</v>
          </cell>
          <cell r="BB69">
            <v>64781</v>
          </cell>
          <cell r="BC69">
            <v>66146</v>
          </cell>
          <cell r="BD69">
            <v>66640</v>
          </cell>
          <cell r="BE69">
            <v>69066</v>
          </cell>
          <cell r="BF69">
            <v>70039</v>
          </cell>
          <cell r="BG69">
            <v>70710</v>
          </cell>
          <cell r="BH69">
            <v>70994</v>
          </cell>
          <cell r="BI69">
            <v>70439</v>
          </cell>
          <cell r="BJ69">
            <v>70595</v>
          </cell>
          <cell r="BK69">
            <v>64481</v>
          </cell>
        </row>
        <row r="70">
          <cell r="B70">
            <v>48349</v>
          </cell>
          <cell r="C70">
            <v>43574</v>
          </cell>
          <cell r="D70">
            <v>51356</v>
          </cell>
          <cell r="E70">
            <v>47616</v>
          </cell>
          <cell r="F70">
            <v>50190</v>
          </cell>
          <cell r="G70">
            <v>57858</v>
          </cell>
          <cell r="H70">
            <v>64183</v>
          </cell>
          <cell r="I70">
            <v>50002</v>
          </cell>
          <cell r="J70">
            <v>34579</v>
          </cell>
          <cell r="K70">
            <v>34685</v>
          </cell>
          <cell r="L70">
            <v>47590</v>
          </cell>
          <cell r="M70">
            <v>42995</v>
          </cell>
          <cell r="N70">
            <v>38359</v>
          </cell>
          <cell r="O70">
            <v>40115</v>
          </cell>
          <cell r="P70">
            <v>41778</v>
          </cell>
          <cell r="Q70">
            <v>53454</v>
          </cell>
          <cell r="R70">
            <v>57724</v>
          </cell>
          <cell r="S70">
            <v>58161</v>
          </cell>
          <cell r="T70">
            <v>52570</v>
          </cell>
          <cell r="U70">
            <v>52883</v>
          </cell>
          <cell r="V70">
            <v>53662</v>
          </cell>
          <cell r="W70">
            <v>53403</v>
          </cell>
          <cell r="X70">
            <v>50584</v>
          </cell>
          <cell r="Y70">
            <v>47640</v>
          </cell>
          <cell r="Z70">
            <v>48213</v>
          </cell>
          <cell r="AA70">
            <v>50535</v>
          </cell>
          <cell r="AB70">
            <v>64653</v>
          </cell>
          <cell r="AC70">
            <v>70829</v>
          </cell>
          <cell r="AD70">
            <v>66072</v>
          </cell>
          <cell r="AE70">
            <v>68145</v>
          </cell>
          <cell r="AF70">
            <v>65310</v>
          </cell>
          <cell r="AG70">
            <v>64269</v>
          </cell>
          <cell r="AH70">
            <v>71527</v>
          </cell>
          <cell r="AI70">
            <v>58705</v>
          </cell>
          <cell r="AJ70">
            <v>68780</v>
          </cell>
          <cell r="AK70">
            <v>68104</v>
          </cell>
          <cell r="AL70">
            <v>68036</v>
          </cell>
          <cell r="AM70">
            <v>67384</v>
          </cell>
          <cell r="AN70">
            <v>67131</v>
          </cell>
          <cell r="AO70">
            <v>67065</v>
          </cell>
          <cell r="AP70">
            <v>70756</v>
          </cell>
          <cell r="AQ70">
            <v>67751</v>
          </cell>
          <cell r="AR70">
            <v>67483</v>
          </cell>
          <cell r="AS70">
            <v>73573</v>
          </cell>
          <cell r="AT70">
            <v>72803</v>
          </cell>
          <cell r="AU70">
            <v>70054</v>
          </cell>
          <cell r="AV70">
            <v>66555</v>
          </cell>
          <cell r="AW70">
            <v>67286</v>
          </cell>
          <cell r="AX70">
            <v>78642</v>
          </cell>
          <cell r="AY70">
            <v>75769</v>
          </cell>
          <cell r="AZ70">
            <v>70357</v>
          </cell>
          <cell r="BA70">
            <v>68749</v>
          </cell>
          <cell r="BB70">
            <v>68667</v>
          </cell>
          <cell r="BC70">
            <v>70347</v>
          </cell>
          <cell r="BD70">
            <v>69610</v>
          </cell>
          <cell r="BE70">
            <v>71128</v>
          </cell>
          <cell r="BF70">
            <v>70891</v>
          </cell>
          <cell r="BG70">
            <v>70697</v>
          </cell>
          <cell r="BH70">
            <v>70994</v>
          </cell>
          <cell r="BI70">
            <v>70439</v>
          </cell>
          <cell r="BJ70">
            <v>70595</v>
          </cell>
          <cell r="BK70">
            <v>70763</v>
          </cell>
        </row>
        <row r="71">
          <cell r="B71">
            <v>48349</v>
          </cell>
          <cell r="C71">
            <v>45882</v>
          </cell>
          <cell r="D71">
            <v>45728</v>
          </cell>
          <cell r="E71">
            <v>40573</v>
          </cell>
          <cell r="F71">
            <v>36308</v>
          </cell>
          <cell r="G71">
            <v>37260</v>
          </cell>
          <cell r="H71">
            <v>45416</v>
          </cell>
          <cell r="I71">
            <v>62830</v>
          </cell>
          <cell r="J71">
            <v>68670</v>
          </cell>
          <cell r="K71">
            <v>51619</v>
          </cell>
          <cell r="L71">
            <v>57297</v>
          </cell>
          <cell r="M71">
            <v>68399</v>
          </cell>
          <cell r="N71">
            <v>75855</v>
          </cell>
          <cell r="O71">
            <v>42578</v>
          </cell>
          <cell r="P71">
            <v>46860</v>
          </cell>
          <cell r="Q71">
            <v>51291</v>
          </cell>
          <cell r="R71">
            <v>64149</v>
          </cell>
          <cell r="S71">
            <v>59949</v>
          </cell>
          <cell r="T71">
            <v>60993</v>
          </cell>
          <cell r="U71">
            <v>57332</v>
          </cell>
          <cell r="V71">
            <v>54528</v>
          </cell>
          <cell r="W71">
            <v>52578</v>
          </cell>
          <cell r="X71">
            <v>60812</v>
          </cell>
          <cell r="Y71">
            <v>61957</v>
          </cell>
          <cell r="Z71">
            <v>66548</v>
          </cell>
          <cell r="AA71">
            <v>61049</v>
          </cell>
          <cell r="AB71">
            <v>55172</v>
          </cell>
          <cell r="AC71">
            <v>50267</v>
          </cell>
          <cell r="AD71">
            <v>51034</v>
          </cell>
          <cell r="AE71">
            <v>45953</v>
          </cell>
          <cell r="AF71">
            <v>45531</v>
          </cell>
          <cell r="AG71">
            <v>51124</v>
          </cell>
          <cell r="AH71">
            <v>50706</v>
          </cell>
          <cell r="AI71">
            <v>62014</v>
          </cell>
          <cell r="AJ71">
            <v>58501</v>
          </cell>
          <cell r="AK71">
            <v>59463</v>
          </cell>
          <cell r="AL71">
            <v>57463</v>
          </cell>
          <cell r="AM71">
            <v>58648</v>
          </cell>
          <cell r="AN71">
            <v>60654</v>
          </cell>
          <cell r="AO71">
            <v>61222</v>
          </cell>
          <cell r="AP71">
            <v>61014</v>
          </cell>
          <cell r="AQ71">
            <v>63804</v>
          </cell>
          <cell r="AR71">
            <v>64083</v>
          </cell>
          <cell r="AS71">
            <v>61315</v>
          </cell>
          <cell r="AT71">
            <v>61660</v>
          </cell>
          <cell r="AU71">
            <v>62947</v>
          </cell>
          <cell r="AV71">
            <v>67490</v>
          </cell>
          <cell r="AW71">
            <v>66052</v>
          </cell>
          <cell r="AX71">
            <v>59373</v>
          </cell>
          <cell r="AY71">
            <v>59906</v>
          </cell>
          <cell r="AZ71">
            <v>61855</v>
          </cell>
          <cell r="BA71">
            <v>65128</v>
          </cell>
          <cell r="BB71">
            <v>64683</v>
          </cell>
          <cell r="BC71">
            <v>66067</v>
          </cell>
          <cell r="BD71">
            <v>66577</v>
          </cell>
          <cell r="BE71">
            <v>69015</v>
          </cell>
          <cell r="BF71">
            <v>69998</v>
          </cell>
          <cell r="BG71">
            <v>70710</v>
          </cell>
          <cell r="BH71">
            <v>70994</v>
          </cell>
          <cell r="BI71">
            <v>70439</v>
          </cell>
          <cell r="BJ71">
            <v>70595</v>
          </cell>
          <cell r="BK71">
            <v>79488</v>
          </cell>
        </row>
        <row r="72">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v>27240</v>
          </cell>
          <cell r="C77">
            <v>26121</v>
          </cell>
          <cell r="D77">
            <v>25137</v>
          </cell>
          <cell r="E77">
            <v>26950</v>
          </cell>
          <cell r="F77">
            <v>25409</v>
          </cell>
          <cell r="G77">
            <v>19363</v>
          </cell>
          <cell r="H77">
            <v>19944</v>
          </cell>
          <cell r="I77">
            <v>26522</v>
          </cell>
          <cell r="J77">
            <v>26065</v>
          </cell>
          <cell r="K77">
            <v>22971</v>
          </cell>
          <cell r="L77">
            <v>20806</v>
          </cell>
          <cell r="M77">
            <v>20565</v>
          </cell>
          <cell r="N77">
            <v>26551</v>
          </cell>
          <cell r="O77">
            <v>30629</v>
          </cell>
          <cell r="P77">
            <v>19419</v>
          </cell>
          <cell r="Q77">
            <v>16825</v>
          </cell>
          <cell r="R77">
            <v>19955</v>
          </cell>
          <cell r="S77">
            <v>22595</v>
          </cell>
          <cell r="T77">
            <v>25388</v>
          </cell>
          <cell r="U77">
            <v>25817</v>
          </cell>
          <cell r="V77">
            <v>27047</v>
          </cell>
          <cell r="W77">
            <v>27311</v>
          </cell>
          <cell r="X77">
            <v>25028</v>
          </cell>
          <cell r="Y77">
            <v>27942</v>
          </cell>
          <cell r="Z77">
            <v>21726</v>
          </cell>
          <cell r="AA77">
            <v>25020</v>
          </cell>
          <cell r="AB77">
            <v>23943</v>
          </cell>
          <cell r="AC77">
            <v>21676</v>
          </cell>
          <cell r="AD77">
            <v>28395</v>
          </cell>
          <cell r="AE77">
            <v>29624</v>
          </cell>
          <cell r="AF77">
            <v>30141</v>
          </cell>
          <cell r="AG77">
            <v>32161</v>
          </cell>
          <cell r="AH77">
            <v>27290</v>
          </cell>
          <cell r="AI77">
            <v>29204</v>
          </cell>
          <cell r="AJ77">
            <v>23873</v>
          </cell>
          <cell r="AK77">
            <v>24190</v>
          </cell>
          <cell r="AL77">
            <v>25113</v>
          </cell>
          <cell r="AM77">
            <v>25245</v>
          </cell>
          <cell r="AN77">
            <v>25245</v>
          </cell>
          <cell r="AO77">
            <v>25346</v>
          </cell>
          <cell r="AP77">
            <v>25542</v>
          </cell>
          <cell r="AQ77">
            <v>27954</v>
          </cell>
          <cell r="AR77">
            <v>29194</v>
          </cell>
          <cell r="AS77">
            <v>27240</v>
          </cell>
          <cell r="AT77">
            <v>27059</v>
          </cell>
          <cell r="AU77">
            <v>28119</v>
          </cell>
          <cell r="AV77">
            <v>29806</v>
          </cell>
          <cell r="AW77">
            <v>29103</v>
          </cell>
          <cell r="AX77">
            <v>26024</v>
          </cell>
          <cell r="AY77">
            <v>27175</v>
          </cell>
          <cell r="AZ77">
            <v>33658</v>
          </cell>
          <cell r="BA77">
            <v>34816</v>
          </cell>
          <cell r="BB77">
            <v>35210</v>
          </cell>
          <cell r="BC77">
            <v>35114</v>
          </cell>
          <cell r="BD77">
            <v>34360</v>
          </cell>
          <cell r="BE77">
            <v>31952</v>
          </cell>
          <cell r="BF77">
            <v>32438</v>
          </cell>
          <cell r="BG77">
            <v>32124</v>
          </cell>
          <cell r="BH77">
            <v>32010</v>
          </cell>
          <cell r="BI77">
            <v>31939</v>
          </cell>
          <cell r="BJ77">
            <v>32520</v>
          </cell>
          <cell r="BK77">
            <v>30809</v>
          </cell>
        </row>
        <row r="78">
          <cell r="B78">
            <v>27240</v>
          </cell>
          <cell r="C78">
            <v>24258</v>
          </cell>
          <cell r="D78">
            <v>19859</v>
          </cell>
          <cell r="E78">
            <v>23960</v>
          </cell>
          <cell r="F78">
            <v>26469</v>
          </cell>
          <cell r="G78">
            <v>26724</v>
          </cell>
          <cell r="H78">
            <v>19445</v>
          </cell>
          <cell r="I78">
            <v>20122</v>
          </cell>
          <cell r="J78">
            <v>25173</v>
          </cell>
          <cell r="K78">
            <v>21416</v>
          </cell>
          <cell r="L78">
            <v>17429</v>
          </cell>
          <cell r="M78">
            <v>16644</v>
          </cell>
          <cell r="N78">
            <v>17429</v>
          </cell>
          <cell r="O78">
            <v>35218</v>
          </cell>
          <cell r="P78">
            <v>28511</v>
          </cell>
          <cell r="Q78">
            <v>24718</v>
          </cell>
          <cell r="R78">
            <v>24245</v>
          </cell>
          <cell r="S78">
            <v>24666</v>
          </cell>
          <cell r="T78">
            <v>26721</v>
          </cell>
          <cell r="U78">
            <v>26249</v>
          </cell>
          <cell r="V78">
            <v>26597</v>
          </cell>
          <cell r="W78">
            <v>26821</v>
          </cell>
          <cell r="X78">
            <v>29153</v>
          </cell>
          <cell r="Y78">
            <v>30835</v>
          </cell>
          <cell r="Z78">
            <v>34572</v>
          </cell>
          <cell r="AA78">
            <v>33810</v>
          </cell>
          <cell r="AB78">
            <v>35790</v>
          </cell>
          <cell r="AC78">
            <v>35805</v>
          </cell>
          <cell r="AD78">
            <v>32535</v>
          </cell>
          <cell r="AE78">
            <v>34016</v>
          </cell>
          <cell r="AF78">
            <v>34223</v>
          </cell>
          <cell r="AG78">
            <v>32004</v>
          </cell>
          <cell r="AH78">
            <v>32397</v>
          </cell>
          <cell r="AI78">
            <v>28318</v>
          </cell>
          <cell r="AJ78">
            <v>34172</v>
          </cell>
          <cell r="AK78">
            <v>34922</v>
          </cell>
          <cell r="AL78">
            <v>35313</v>
          </cell>
          <cell r="AM78">
            <v>34975</v>
          </cell>
          <cell r="AN78">
            <v>34157</v>
          </cell>
          <cell r="AO78">
            <v>33932</v>
          </cell>
          <cell r="AP78">
            <v>31864</v>
          </cell>
          <cell r="AQ78">
            <v>28913</v>
          </cell>
          <cell r="AR78">
            <v>27246</v>
          </cell>
          <cell r="AS78">
            <v>29608</v>
          </cell>
          <cell r="AT78">
            <v>29966</v>
          </cell>
          <cell r="AU78">
            <v>27083</v>
          </cell>
          <cell r="AV78">
            <v>24824</v>
          </cell>
          <cell r="AW78">
            <v>25104</v>
          </cell>
          <cell r="AX78">
            <v>29070</v>
          </cell>
          <cell r="AY78">
            <v>28921</v>
          </cell>
          <cell r="AZ78">
            <v>27698</v>
          </cell>
          <cell r="BA78">
            <v>26653</v>
          </cell>
          <cell r="BB78">
            <v>27117</v>
          </cell>
          <cell r="BC78">
            <v>27132</v>
          </cell>
          <cell r="BD78">
            <v>27079</v>
          </cell>
          <cell r="BE78">
            <v>31533</v>
          </cell>
          <cell r="BF78">
            <v>32407</v>
          </cell>
          <cell r="BG78">
            <v>32118</v>
          </cell>
          <cell r="BH78">
            <v>32010</v>
          </cell>
          <cell r="BI78">
            <v>31939</v>
          </cell>
          <cell r="BJ78">
            <v>32520</v>
          </cell>
          <cell r="BK78">
            <v>37847</v>
          </cell>
        </row>
        <row r="79">
          <cell r="B79">
            <v>27240</v>
          </cell>
          <cell r="C79">
            <v>25937</v>
          </cell>
          <cell r="D79">
            <v>23122</v>
          </cell>
          <cell r="E79">
            <v>18448</v>
          </cell>
          <cell r="F79">
            <v>19083</v>
          </cell>
          <cell r="G79">
            <v>24919</v>
          </cell>
          <cell r="H79">
            <v>25972</v>
          </cell>
          <cell r="I79">
            <v>19034</v>
          </cell>
          <cell r="J79">
            <v>18829</v>
          </cell>
          <cell r="K79">
            <v>26574</v>
          </cell>
          <cell r="L79">
            <v>25568</v>
          </cell>
          <cell r="M79">
            <v>22742</v>
          </cell>
          <cell r="N79">
            <v>21133</v>
          </cell>
          <cell r="O79">
            <v>26416</v>
          </cell>
          <cell r="P79">
            <v>23987</v>
          </cell>
          <cell r="Q79">
            <v>22687</v>
          </cell>
          <cell r="R79">
            <v>22001</v>
          </cell>
          <cell r="S79">
            <v>23852</v>
          </cell>
          <cell r="T79">
            <v>24299</v>
          </cell>
          <cell r="U79">
            <v>24466</v>
          </cell>
          <cell r="V79">
            <v>25447</v>
          </cell>
          <cell r="W79">
            <v>25215</v>
          </cell>
          <cell r="X79">
            <v>26589</v>
          </cell>
          <cell r="Y79">
            <v>25676</v>
          </cell>
          <cell r="Z79">
            <v>25655</v>
          </cell>
          <cell r="AA79">
            <v>28067</v>
          </cell>
          <cell r="AB79">
            <v>25714</v>
          </cell>
          <cell r="AC79">
            <v>27540</v>
          </cell>
          <cell r="AD79">
            <v>27249</v>
          </cell>
          <cell r="AE79">
            <v>27974</v>
          </cell>
          <cell r="AF79">
            <v>28745</v>
          </cell>
          <cell r="AG79">
            <v>28852</v>
          </cell>
          <cell r="AH79">
            <v>28329</v>
          </cell>
          <cell r="AI79">
            <v>31578</v>
          </cell>
          <cell r="AJ79">
            <v>27317</v>
          </cell>
          <cell r="AK79">
            <v>26376</v>
          </cell>
          <cell r="AL79">
            <v>24395</v>
          </cell>
          <cell r="AM79">
            <v>25481</v>
          </cell>
          <cell r="AN79">
            <v>25415</v>
          </cell>
          <cell r="AO79">
            <v>25477</v>
          </cell>
          <cell r="AP79">
            <v>25644</v>
          </cell>
          <cell r="AQ79">
            <v>28041</v>
          </cell>
          <cell r="AR79">
            <v>29265</v>
          </cell>
          <cell r="AS79">
            <v>27292</v>
          </cell>
          <cell r="AT79">
            <v>27100</v>
          </cell>
          <cell r="AU79">
            <v>28153</v>
          </cell>
          <cell r="AV79">
            <v>29835</v>
          </cell>
          <cell r="AW79">
            <v>29125</v>
          </cell>
          <cell r="AX79">
            <v>26040</v>
          </cell>
          <cell r="AY79">
            <v>27189</v>
          </cell>
          <cell r="AZ79">
            <v>33672</v>
          </cell>
          <cell r="BA79">
            <v>34828</v>
          </cell>
          <cell r="BB79">
            <v>35220</v>
          </cell>
          <cell r="BC79">
            <v>35122</v>
          </cell>
          <cell r="BD79">
            <v>34366</v>
          </cell>
          <cell r="BE79">
            <v>31956</v>
          </cell>
          <cell r="BF79">
            <v>32441</v>
          </cell>
          <cell r="BG79">
            <v>32124</v>
          </cell>
          <cell r="BH79">
            <v>32010</v>
          </cell>
          <cell r="BI79">
            <v>31939</v>
          </cell>
          <cell r="BJ79">
            <v>32520</v>
          </cell>
          <cell r="BK79">
            <v>19258</v>
          </cell>
        </row>
        <row r="80">
          <cell r="B80">
            <v>27240</v>
          </cell>
          <cell r="C80">
            <v>24258</v>
          </cell>
          <cell r="D80">
            <v>27624</v>
          </cell>
          <cell r="E80">
            <v>19679</v>
          </cell>
          <cell r="F80">
            <v>23200</v>
          </cell>
          <cell r="G80">
            <v>27027</v>
          </cell>
          <cell r="H80">
            <v>31371</v>
          </cell>
          <cell r="I80">
            <v>27023</v>
          </cell>
          <cell r="J80">
            <v>18494</v>
          </cell>
          <cell r="K80">
            <v>17939</v>
          </cell>
          <cell r="L80">
            <v>24673</v>
          </cell>
          <cell r="M80">
            <v>22342</v>
          </cell>
          <cell r="N80">
            <v>20737</v>
          </cell>
          <cell r="O80">
            <v>81849</v>
          </cell>
          <cell r="P80">
            <v>19287</v>
          </cell>
          <cell r="Q80">
            <v>25268</v>
          </cell>
          <cell r="R80">
            <v>29951</v>
          </cell>
          <cell r="S80">
            <v>29309</v>
          </cell>
          <cell r="T80">
            <v>26104</v>
          </cell>
          <cell r="U80">
            <v>25390</v>
          </cell>
          <cell r="V80">
            <v>25939</v>
          </cell>
          <cell r="W80">
            <v>25465</v>
          </cell>
          <cell r="X80">
            <v>24476</v>
          </cell>
          <cell r="Y80">
            <v>22972</v>
          </cell>
          <cell r="Z80">
            <v>22687</v>
          </cell>
          <cell r="AA80">
            <v>24687</v>
          </cell>
          <cell r="AB80">
            <v>32513</v>
          </cell>
          <cell r="AC80">
            <v>34545</v>
          </cell>
          <cell r="AD80">
            <v>31416</v>
          </cell>
          <cell r="AE80">
            <v>32772</v>
          </cell>
          <cell r="AF80">
            <v>31496</v>
          </cell>
          <cell r="AG80">
            <v>30698</v>
          </cell>
          <cell r="AH80">
            <v>36047</v>
          </cell>
          <cell r="AI80">
            <v>29474</v>
          </cell>
          <cell r="AJ80">
            <v>34849</v>
          </cell>
          <cell r="AK80">
            <v>35226</v>
          </cell>
          <cell r="AL80">
            <v>35477</v>
          </cell>
          <cell r="AM80">
            <v>35071</v>
          </cell>
          <cell r="AN80">
            <v>34214</v>
          </cell>
          <cell r="AO80">
            <v>33968</v>
          </cell>
          <cell r="AP80">
            <v>31887</v>
          </cell>
          <cell r="AQ80">
            <v>28927</v>
          </cell>
          <cell r="AR80">
            <v>27256</v>
          </cell>
          <cell r="AS80">
            <v>29615</v>
          </cell>
          <cell r="AT80">
            <v>29129</v>
          </cell>
          <cell r="AU80">
            <v>26339</v>
          </cell>
          <cell r="AV80">
            <v>24827</v>
          </cell>
          <cell r="AW80">
            <v>25106</v>
          </cell>
          <cell r="AX80">
            <v>29072</v>
          </cell>
          <cell r="AY80">
            <v>28923</v>
          </cell>
          <cell r="AZ80">
            <v>27699</v>
          </cell>
          <cell r="BA80">
            <v>26654</v>
          </cell>
          <cell r="BB80">
            <v>27117</v>
          </cell>
          <cell r="BC80">
            <v>27132</v>
          </cell>
          <cell r="BD80">
            <v>27080</v>
          </cell>
          <cell r="BE80">
            <v>31534</v>
          </cell>
          <cell r="BF80">
            <v>32407</v>
          </cell>
          <cell r="BG80">
            <v>32118</v>
          </cell>
          <cell r="BH80">
            <v>32010</v>
          </cell>
          <cell r="BI80">
            <v>31939</v>
          </cell>
          <cell r="BJ80">
            <v>32520</v>
          </cell>
          <cell r="BK80">
            <v>44512</v>
          </cell>
        </row>
        <row r="81">
          <cell r="B81">
            <v>27240</v>
          </cell>
          <cell r="C81">
            <v>25937</v>
          </cell>
          <cell r="D81">
            <v>26679</v>
          </cell>
          <cell r="E81">
            <v>20704</v>
          </cell>
          <cell r="F81">
            <v>17572</v>
          </cell>
          <cell r="G81">
            <v>18419</v>
          </cell>
          <cell r="H81">
            <v>22459</v>
          </cell>
          <cell r="I81">
            <v>25493</v>
          </cell>
          <cell r="J81">
            <v>25421</v>
          </cell>
          <cell r="K81">
            <v>17201</v>
          </cell>
          <cell r="L81">
            <v>21306</v>
          </cell>
          <cell r="M81">
            <v>23180</v>
          </cell>
          <cell r="N81">
            <v>25474</v>
          </cell>
          <cell r="O81">
            <v>22479</v>
          </cell>
          <cell r="P81">
            <v>18523</v>
          </cell>
          <cell r="Q81">
            <v>18430</v>
          </cell>
          <cell r="R81">
            <v>26905</v>
          </cell>
          <cell r="S81">
            <v>26915</v>
          </cell>
          <cell r="T81">
            <v>29276</v>
          </cell>
          <cell r="U81">
            <v>26696</v>
          </cell>
          <cell r="V81">
            <v>25568</v>
          </cell>
          <cell r="W81">
            <v>24681</v>
          </cell>
          <cell r="X81">
            <v>31150</v>
          </cell>
          <cell r="Y81">
            <v>32307</v>
          </cell>
          <cell r="Z81">
            <v>34160</v>
          </cell>
          <cell r="AA81">
            <v>31279</v>
          </cell>
          <cell r="AB81">
            <v>29196</v>
          </cell>
          <cell r="AC81">
            <v>25969</v>
          </cell>
          <cell r="AD81">
            <v>26854</v>
          </cell>
          <cell r="AE81">
            <v>24208</v>
          </cell>
          <cell r="AF81">
            <v>24188</v>
          </cell>
          <cell r="AG81">
            <v>26492</v>
          </cell>
          <cell r="AH81">
            <v>24622</v>
          </cell>
          <cell r="AI81">
            <v>28280</v>
          </cell>
          <cell r="AJ81">
            <v>24805</v>
          </cell>
          <cell r="AK81">
            <v>25526</v>
          </cell>
          <cell r="AL81">
            <v>23987</v>
          </cell>
          <cell r="AM81">
            <v>24362</v>
          </cell>
          <cell r="AN81">
            <v>24607</v>
          </cell>
          <cell r="AO81">
            <v>24858</v>
          </cell>
          <cell r="AP81">
            <v>25162</v>
          </cell>
          <cell r="AQ81">
            <v>27630</v>
          </cell>
          <cell r="AR81">
            <v>28928</v>
          </cell>
          <cell r="AS81">
            <v>27045</v>
          </cell>
          <cell r="AT81">
            <v>26906</v>
          </cell>
          <cell r="AU81">
            <v>27994</v>
          </cell>
          <cell r="AV81">
            <v>29701</v>
          </cell>
          <cell r="AW81">
            <v>29021</v>
          </cell>
          <cell r="AX81">
            <v>25966</v>
          </cell>
          <cell r="AY81">
            <v>27124</v>
          </cell>
          <cell r="AZ81">
            <v>33605</v>
          </cell>
          <cell r="BA81">
            <v>34771</v>
          </cell>
          <cell r="BB81">
            <v>35173</v>
          </cell>
          <cell r="BC81">
            <v>35085</v>
          </cell>
          <cell r="BD81">
            <v>34337</v>
          </cell>
          <cell r="BE81">
            <v>31935</v>
          </cell>
          <cell r="BF81">
            <v>32424</v>
          </cell>
          <cell r="BG81">
            <v>32124</v>
          </cell>
          <cell r="BH81">
            <v>32010</v>
          </cell>
          <cell r="BI81">
            <v>31939</v>
          </cell>
          <cell r="BJ81">
            <v>32520</v>
          </cell>
          <cell r="BK81">
            <v>37799</v>
          </cell>
        </row>
        <row r="82">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v>16468</v>
          </cell>
          <cell r="C87">
            <v>16000</v>
          </cell>
          <cell r="D87">
            <v>16839</v>
          </cell>
          <cell r="E87">
            <v>18573</v>
          </cell>
          <cell r="F87">
            <v>17915</v>
          </cell>
          <cell r="G87">
            <v>13535</v>
          </cell>
          <cell r="H87">
            <v>13645</v>
          </cell>
          <cell r="I87">
            <v>23436</v>
          </cell>
          <cell r="J87">
            <v>22814</v>
          </cell>
          <cell r="K87">
            <v>21267</v>
          </cell>
          <cell r="L87">
            <v>17814</v>
          </cell>
          <cell r="M87">
            <v>17149</v>
          </cell>
          <cell r="N87">
            <v>22726</v>
          </cell>
          <cell r="O87">
            <v>18919</v>
          </cell>
          <cell r="P87">
            <v>16486</v>
          </cell>
          <cell r="Q87">
            <v>14103</v>
          </cell>
          <cell r="R87">
            <v>14841</v>
          </cell>
          <cell r="S87">
            <v>17150</v>
          </cell>
          <cell r="T87">
            <v>18875</v>
          </cell>
          <cell r="U87">
            <v>20010</v>
          </cell>
          <cell r="V87">
            <v>19722</v>
          </cell>
          <cell r="W87">
            <v>21443</v>
          </cell>
          <cell r="X87">
            <v>19187</v>
          </cell>
          <cell r="Y87">
            <v>20622</v>
          </cell>
          <cell r="Z87">
            <v>16387</v>
          </cell>
          <cell r="AA87">
            <v>18400</v>
          </cell>
          <cell r="AB87">
            <v>17200</v>
          </cell>
          <cell r="AC87">
            <v>14998</v>
          </cell>
          <cell r="AD87">
            <v>21405</v>
          </cell>
          <cell r="AE87">
            <v>21768</v>
          </cell>
          <cell r="AF87">
            <v>22624</v>
          </cell>
          <cell r="AG87">
            <v>23174</v>
          </cell>
          <cell r="AH87">
            <v>19580</v>
          </cell>
          <cell r="AI87">
            <v>21539</v>
          </cell>
          <cell r="AJ87">
            <v>17492</v>
          </cell>
          <cell r="AK87">
            <v>18422</v>
          </cell>
          <cell r="AL87">
            <v>19892</v>
          </cell>
          <cell r="AM87">
            <v>19813</v>
          </cell>
          <cell r="AN87">
            <v>18867</v>
          </cell>
          <cell r="AO87">
            <v>18747</v>
          </cell>
          <cell r="AP87">
            <v>19650</v>
          </cell>
          <cell r="AQ87">
            <v>21325</v>
          </cell>
          <cell r="AR87">
            <v>22560</v>
          </cell>
          <cell r="AS87">
            <v>20577</v>
          </cell>
          <cell r="AT87">
            <v>20336</v>
          </cell>
          <cell r="AU87">
            <v>20803</v>
          </cell>
          <cell r="AV87">
            <v>22194</v>
          </cell>
          <cell r="AW87">
            <v>22259</v>
          </cell>
          <cell r="AX87">
            <v>20301</v>
          </cell>
          <cell r="AY87">
            <v>20411</v>
          </cell>
          <cell r="AZ87">
            <v>22192</v>
          </cell>
          <cell r="BA87">
            <v>23002</v>
          </cell>
          <cell r="BB87">
            <v>22790</v>
          </cell>
          <cell r="BC87">
            <v>21521</v>
          </cell>
          <cell r="BD87">
            <v>21592</v>
          </cell>
          <cell r="BE87">
            <v>20834</v>
          </cell>
          <cell r="BF87">
            <v>21658</v>
          </cell>
          <cell r="BG87">
            <v>21795</v>
          </cell>
          <cell r="BH87">
            <v>21521</v>
          </cell>
          <cell r="BI87">
            <v>21284</v>
          </cell>
          <cell r="BJ87">
            <v>21312</v>
          </cell>
          <cell r="BK87">
            <v>21253</v>
          </cell>
        </row>
        <row r="88">
          <cell r="B88">
            <v>16468</v>
          </cell>
          <cell r="C88">
            <v>15598</v>
          </cell>
          <cell r="D88">
            <v>12666</v>
          </cell>
          <cell r="E88">
            <v>15799</v>
          </cell>
          <cell r="F88">
            <v>16128</v>
          </cell>
          <cell r="G88">
            <v>15988</v>
          </cell>
          <cell r="H88">
            <v>13122</v>
          </cell>
          <cell r="I88">
            <v>11859</v>
          </cell>
          <cell r="J88">
            <v>16214</v>
          </cell>
          <cell r="K88">
            <v>14746</v>
          </cell>
          <cell r="L88">
            <v>12279</v>
          </cell>
          <cell r="M88">
            <v>11110</v>
          </cell>
          <cell r="N88">
            <v>10877</v>
          </cell>
          <cell r="O88">
            <v>15986</v>
          </cell>
          <cell r="P88">
            <v>21065</v>
          </cell>
          <cell r="Q88">
            <v>19732</v>
          </cell>
          <cell r="R88">
            <v>18971</v>
          </cell>
          <cell r="S88">
            <v>19118</v>
          </cell>
          <cell r="T88">
            <v>19872</v>
          </cell>
          <cell r="U88">
            <v>20350</v>
          </cell>
          <cell r="V88">
            <v>19395</v>
          </cell>
          <cell r="W88">
            <v>21058</v>
          </cell>
          <cell r="X88">
            <v>22334</v>
          </cell>
          <cell r="Y88">
            <v>22775</v>
          </cell>
          <cell r="Z88">
            <v>26077</v>
          </cell>
          <cell r="AA88">
            <v>24864</v>
          </cell>
          <cell r="AB88">
            <v>25711</v>
          </cell>
          <cell r="AC88">
            <v>24774</v>
          </cell>
          <cell r="AD88">
            <v>24526</v>
          </cell>
          <cell r="AE88">
            <v>24995</v>
          </cell>
          <cell r="AF88">
            <v>25688</v>
          </cell>
          <cell r="AG88">
            <v>23061</v>
          </cell>
          <cell r="AH88">
            <v>23329</v>
          </cell>
          <cell r="AI88">
            <v>20910</v>
          </cell>
          <cell r="AJ88">
            <v>25043</v>
          </cell>
          <cell r="AK88">
            <v>26595</v>
          </cell>
          <cell r="AL88">
            <v>27971</v>
          </cell>
          <cell r="AM88">
            <v>27449</v>
          </cell>
          <cell r="AN88">
            <v>25527</v>
          </cell>
          <cell r="AO88">
            <v>25096</v>
          </cell>
          <cell r="AP88">
            <v>24537</v>
          </cell>
          <cell r="AQ88">
            <v>22079</v>
          </cell>
          <cell r="AR88">
            <v>21056</v>
          </cell>
          <cell r="AS88">
            <v>22366</v>
          </cell>
          <cell r="AT88">
            <v>22521</v>
          </cell>
          <cell r="AU88">
            <v>18904</v>
          </cell>
          <cell r="AV88">
            <v>17440</v>
          </cell>
          <cell r="AW88">
            <v>18116</v>
          </cell>
          <cell r="AX88">
            <v>21396</v>
          </cell>
          <cell r="AY88">
            <v>20495</v>
          </cell>
          <cell r="AZ88">
            <v>21321</v>
          </cell>
          <cell r="BA88">
            <v>20558</v>
          </cell>
          <cell r="BB88">
            <v>20491</v>
          </cell>
          <cell r="BC88">
            <v>19413</v>
          </cell>
          <cell r="BD88">
            <v>19870</v>
          </cell>
          <cell r="BE88">
            <v>20562</v>
          </cell>
          <cell r="BF88">
            <v>21637</v>
          </cell>
          <cell r="BG88">
            <v>21791</v>
          </cell>
          <cell r="BH88">
            <v>21521</v>
          </cell>
          <cell r="BI88">
            <v>21284</v>
          </cell>
          <cell r="BJ88">
            <v>21312</v>
          </cell>
          <cell r="BK88">
            <v>26094</v>
          </cell>
        </row>
        <row r="89">
          <cell r="B89">
            <v>16468</v>
          </cell>
          <cell r="C89">
            <v>15845</v>
          </cell>
          <cell r="D89">
            <v>15482</v>
          </cell>
          <cell r="E89">
            <v>12699</v>
          </cell>
          <cell r="F89">
            <v>13452</v>
          </cell>
          <cell r="G89">
            <v>17418</v>
          </cell>
          <cell r="H89">
            <v>17769</v>
          </cell>
          <cell r="I89">
            <v>16819</v>
          </cell>
          <cell r="J89">
            <v>16480</v>
          </cell>
          <cell r="K89">
            <v>24643</v>
          </cell>
          <cell r="L89">
            <v>21905</v>
          </cell>
          <cell r="M89">
            <v>19071</v>
          </cell>
          <cell r="N89">
            <v>18126</v>
          </cell>
          <cell r="O89">
            <v>16462</v>
          </cell>
          <cell r="P89">
            <v>20376</v>
          </cell>
          <cell r="Q89">
            <v>19021</v>
          </cell>
          <cell r="R89">
            <v>16362</v>
          </cell>
          <cell r="S89">
            <v>18104</v>
          </cell>
          <cell r="T89">
            <v>18069</v>
          </cell>
          <cell r="U89">
            <v>18962</v>
          </cell>
          <cell r="V89">
            <v>18556</v>
          </cell>
          <cell r="W89">
            <v>19797</v>
          </cell>
          <cell r="X89">
            <v>20396</v>
          </cell>
          <cell r="Y89">
            <v>18936</v>
          </cell>
          <cell r="Z89">
            <v>19350</v>
          </cell>
          <cell r="AA89">
            <v>20640</v>
          </cell>
          <cell r="AB89">
            <v>18473</v>
          </cell>
          <cell r="AC89">
            <v>19055</v>
          </cell>
          <cell r="AD89">
            <v>20541</v>
          </cell>
          <cell r="AE89">
            <v>20555</v>
          </cell>
          <cell r="AF89">
            <v>21577</v>
          </cell>
          <cell r="AG89">
            <v>20790</v>
          </cell>
          <cell r="AH89">
            <v>20335</v>
          </cell>
          <cell r="AI89">
            <v>23294</v>
          </cell>
          <cell r="AJ89">
            <v>20016</v>
          </cell>
          <cell r="AK89">
            <v>20086</v>
          </cell>
          <cell r="AL89">
            <v>19323</v>
          </cell>
          <cell r="AM89">
            <v>19998</v>
          </cell>
          <cell r="AN89">
            <v>18994</v>
          </cell>
          <cell r="AO89">
            <v>18843</v>
          </cell>
          <cell r="AP89">
            <v>19729</v>
          </cell>
          <cell r="AQ89">
            <v>21392</v>
          </cell>
          <cell r="AR89">
            <v>22615</v>
          </cell>
          <cell r="AS89">
            <v>20617</v>
          </cell>
          <cell r="AT89">
            <v>20367</v>
          </cell>
          <cell r="AU89">
            <v>20828</v>
          </cell>
          <cell r="AV89">
            <v>22215</v>
          </cell>
          <cell r="AW89">
            <v>22276</v>
          </cell>
          <cell r="AX89">
            <v>20313</v>
          </cell>
          <cell r="AY89">
            <v>20421</v>
          </cell>
          <cell r="AZ89">
            <v>22202</v>
          </cell>
          <cell r="BA89">
            <v>23009</v>
          </cell>
          <cell r="BB89">
            <v>22796</v>
          </cell>
          <cell r="BC89">
            <v>21526</v>
          </cell>
          <cell r="BD89">
            <v>21596</v>
          </cell>
          <cell r="BE89">
            <v>20837</v>
          </cell>
          <cell r="BF89">
            <v>21660</v>
          </cell>
          <cell r="BG89">
            <v>21795</v>
          </cell>
          <cell r="BH89">
            <v>21521</v>
          </cell>
          <cell r="BI89">
            <v>21284</v>
          </cell>
          <cell r="BJ89">
            <v>21312</v>
          </cell>
          <cell r="BK89">
            <v>17869</v>
          </cell>
        </row>
        <row r="90">
          <cell r="B90">
            <v>16468</v>
          </cell>
          <cell r="C90">
            <v>15598</v>
          </cell>
          <cell r="D90">
            <v>17868</v>
          </cell>
          <cell r="E90">
            <v>11828</v>
          </cell>
          <cell r="F90">
            <v>15002</v>
          </cell>
          <cell r="G90">
            <v>17161</v>
          </cell>
          <cell r="H90">
            <v>19426</v>
          </cell>
          <cell r="I90">
            <v>15927</v>
          </cell>
          <cell r="J90">
            <v>11912</v>
          </cell>
          <cell r="K90">
            <v>12520</v>
          </cell>
          <cell r="L90">
            <v>18377</v>
          </cell>
          <cell r="M90">
            <v>15007</v>
          </cell>
          <cell r="N90">
            <v>14481</v>
          </cell>
          <cell r="O90">
            <v>13333</v>
          </cell>
          <cell r="P90">
            <v>13421</v>
          </cell>
          <cell r="Q90">
            <v>18839</v>
          </cell>
          <cell r="R90">
            <v>22842</v>
          </cell>
          <cell r="S90">
            <v>22691</v>
          </cell>
          <cell r="T90">
            <v>19421</v>
          </cell>
          <cell r="U90">
            <v>19681</v>
          </cell>
          <cell r="V90">
            <v>18915</v>
          </cell>
          <cell r="W90">
            <v>19994</v>
          </cell>
          <cell r="X90">
            <v>18775</v>
          </cell>
          <cell r="Y90">
            <v>16942</v>
          </cell>
          <cell r="Z90">
            <v>17111</v>
          </cell>
          <cell r="AA90">
            <v>18154</v>
          </cell>
          <cell r="AB90">
            <v>23357</v>
          </cell>
          <cell r="AC90">
            <v>23903</v>
          </cell>
          <cell r="AD90">
            <v>23682</v>
          </cell>
          <cell r="AE90">
            <v>24081</v>
          </cell>
          <cell r="AF90">
            <v>23641</v>
          </cell>
          <cell r="AG90">
            <v>22120</v>
          </cell>
          <cell r="AH90">
            <v>25970</v>
          </cell>
          <cell r="AI90">
            <v>21767</v>
          </cell>
          <cell r="AJ90">
            <v>25540</v>
          </cell>
          <cell r="AK90">
            <v>26827</v>
          </cell>
          <cell r="AL90">
            <v>28101</v>
          </cell>
          <cell r="AM90">
            <v>27525</v>
          </cell>
          <cell r="AN90">
            <v>25570</v>
          </cell>
          <cell r="AO90">
            <v>25123</v>
          </cell>
          <cell r="AP90">
            <v>24554</v>
          </cell>
          <cell r="AQ90">
            <v>22089</v>
          </cell>
          <cell r="AR90">
            <v>21063</v>
          </cell>
          <cell r="AS90">
            <v>22371</v>
          </cell>
          <cell r="AT90">
            <v>21891</v>
          </cell>
          <cell r="AU90">
            <v>18385</v>
          </cell>
          <cell r="AV90">
            <v>17442</v>
          </cell>
          <cell r="AW90">
            <v>18118</v>
          </cell>
          <cell r="AX90">
            <v>21397</v>
          </cell>
          <cell r="AY90">
            <v>20496</v>
          </cell>
          <cell r="AZ90">
            <v>21322</v>
          </cell>
          <cell r="BA90">
            <v>20559</v>
          </cell>
          <cell r="BB90">
            <v>20491</v>
          </cell>
          <cell r="BC90">
            <v>19414</v>
          </cell>
          <cell r="BD90">
            <v>19870</v>
          </cell>
          <cell r="BE90">
            <v>20562</v>
          </cell>
          <cell r="BF90">
            <v>21638</v>
          </cell>
          <cell r="BG90">
            <v>21791</v>
          </cell>
          <cell r="BH90">
            <v>21521</v>
          </cell>
          <cell r="BI90">
            <v>21284</v>
          </cell>
          <cell r="BJ90">
            <v>21312</v>
          </cell>
          <cell r="BK90">
            <v>31277</v>
          </cell>
        </row>
        <row r="91">
          <cell r="B91">
            <v>16468</v>
          </cell>
          <cell r="C91">
            <v>15845</v>
          </cell>
          <cell r="D91">
            <v>17864</v>
          </cell>
          <cell r="E91">
            <v>14252</v>
          </cell>
          <cell r="F91">
            <v>12387</v>
          </cell>
          <cell r="G91">
            <v>12874</v>
          </cell>
          <cell r="H91">
            <v>15335</v>
          </cell>
          <cell r="I91">
            <v>22517</v>
          </cell>
          <cell r="J91">
            <v>22248</v>
          </cell>
          <cell r="K91">
            <v>15924</v>
          </cell>
          <cell r="L91">
            <v>18242</v>
          </cell>
          <cell r="M91">
            <v>19330</v>
          </cell>
          <cell r="N91">
            <v>21804</v>
          </cell>
          <cell r="O91">
            <v>13885</v>
          </cell>
          <cell r="P91">
            <v>15725</v>
          </cell>
          <cell r="Q91">
            <v>15449</v>
          </cell>
          <cell r="R91">
            <v>20010</v>
          </cell>
          <cell r="S91">
            <v>20429</v>
          </cell>
          <cell r="T91">
            <v>21755</v>
          </cell>
          <cell r="U91">
            <v>20693</v>
          </cell>
          <cell r="V91">
            <v>18643</v>
          </cell>
          <cell r="W91">
            <v>19378</v>
          </cell>
          <cell r="X91">
            <v>23864</v>
          </cell>
          <cell r="Y91">
            <v>23862</v>
          </cell>
          <cell r="Z91">
            <v>25766</v>
          </cell>
          <cell r="AA91">
            <v>23003</v>
          </cell>
          <cell r="AB91">
            <v>20974</v>
          </cell>
          <cell r="AC91">
            <v>17968</v>
          </cell>
          <cell r="AD91">
            <v>20243</v>
          </cell>
          <cell r="AE91">
            <v>17788</v>
          </cell>
          <cell r="AF91">
            <v>18156</v>
          </cell>
          <cell r="AG91">
            <v>19089</v>
          </cell>
          <cell r="AH91">
            <v>17666</v>
          </cell>
          <cell r="AI91">
            <v>20858</v>
          </cell>
          <cell r="AJ91">
            <v>18175</v>
          </cell>
          <cell r="AK91">
            <v>19439</v>
          </cell>
          <cell r="AL91">
            <v>19000</v>
          </cell>
          <cell r="AM91">
            <v>19120</v>
          </cell>
          <cell r="AN91">
            <v>18390</v>
          </cell>
          <cell r="AO91">
            <v>18386</v>
          </cell>
          <cell r="AP91">
            <v>19357</v>
          </cell>
          <cell r="AQ91">
            <v>21077</v>
          </cell>
          <cell r="AR91">
            <v>22355</v>
          </cell>
          <cell r="AS91">
            <v>20430</v>
          </cell>
          <cell r="AT91">
            <v>20221</v>
          </cell>
          <cell r="AU91">
            <v>20710</v>
          </cell>
          <cell r="AV91">
            <v>22115</v>
          </cell>
          <cell r="AW91">
            <v>22197</v>
          </cell>
          <cell r="AX91">
            <v>20255</v>
          </cell>
          <cell r="AY91">
            <v>20373</v>
          </cell>
          <cell r="AZ91">
            <v>22158</v>
          </cell>
          <cell r="BA91">
            <v>22972</v>
          </cell>
          <cell r="BB91">
            <v>22766</v>
          </cell>
          <cell r="BC91">
            <v>21503</v>
          </cell>
          <cell r="BD91">
            <v>21578</v>
          </cell>
          <cell r="BE91">
            <v>20823</v>
          </cell>
          <cell r="BF91">
            <v>21649</v>
          </cell>
          <cell r="BG91">
            <v>21795</v>
          </cell>
          <cell r="BH91">
            <v>21521</v>
          </cell>
          <cell r="BI91">
            <v>21284</v>
          </cell>
          <cell r="BJ91">
            <v>21312</v>
          </cell>
          <cell r="BK91">
            <v>20548</v>
          </cell>
        </row>
        <row r="92">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v>0</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row>
        <row r="97">
          <cell r="B97">
            <v>30636</v>
          </cell>
          <cell r="C97">
            <v>28325</v>
          </cell>
          <cell r="D97">
            <v>27134</v>
          </cell>
          <cell r="E97">
            <v>34614</v>
          </cell>
          <cell r="F97">
            <v>37378</v>
          </cell>
          <cell r="G97">
            <v>27634</v>
          </cell>
          <cell r="H97">
            <v>30782</v>
          </cell>
          <cell r="I97">
            <v>36330</v>
          </cell>
          <cell r="J97">
            <v>35819</v>
          </cell>
          <cell r="K97">
            <v>36808</v>
          </cell>
          <cell r="L97">
            <v>31201</v>
          </cell>
          <cell r="M97">
            <v>34420</v>
          </cell>
          <cell r="N97">
            <v>39408</v>
          </cell>
          <cell r="O97">
            <v>35927</v>
          </cell>
          <cell r="P97">
            <v>28033</v>
          </cell>
          <cell r="Q97">
            <v>25579</v>
          </cell>
          <cell r="R97">
            <v>31161</v>
          </cell>
          <cell r="S97">
            <v>33820</v>
          </cell>
          <cell r="T97">
            <v>36648</v>
          </cell>
          <cell r="U97">
            <v>37693</v>
          </cell>
          <cell r="V97">
            <v>39054</v>
          </cell>
          <cell r="W97">
            <v>39495</v>
          </cell>
          <cell r="X97">
            <v>34201</v>
          </cell>
          <cell r="Y97">
            <v>35651</v>
          </cell>
          <cell r="Z97">
            <v>27820</v>
          </cell>
          <cell r="AA97">
            <v>30095</v>
          </cell>
          <cell r="AB97">
            <v>28640</v>
          </cell>
          <cell r="AC97">
            <v>26561</v>
          </cell>
          <cell r="AD97">
            <v>34951</v>
          </cell>
          <cell r="AE97">
            <v>36104</v>
          </cell>
          <cell r="AF97">
            <v>38223</v>
          </cell>
          <cell r="AG97">
            <v>40345</v>
          </cell>
          <cell r="AH97">
            <v>41677</v>
          </cell>
          <cell r="AI97">
            <v>49005</v>
          </cell>
          <cell r="AJ97">
            <v>47496</v>
          </cell>
          <cell r="AK97">
            <v>49342</v>
          </cell>
          <cell r="AL97">
            <v>51042</v>
          </cell>
          <cell r="AM97">
            <v>52428</v>
          </cell>
          <cell r="AN97">
            <v>53537</v>
          </cell>
          <cell r="AO97">
            <v>54574</v>
          </cell>
          <cell r="AP97">
            <v>52714</v>
          </cell>
          <cell r="AQ97">
            <v>53196</v>
          </cell>
          <cell r="AR97">
            <v>52434</v>
          </cell>
          <cell r="AS97">
            <v>50367</v>
          </cell>
          <cell r="AT97">
            <v>49697</v>
          </cell>
          <cell r="AU97">
            <v>50398</v>
          </cell>
          <cell r="AV97">
            <v>52864</v>
          </cell>
          <cell r="AW97">
            <v>53157</v>
          </cell>
          <cell r="AX97">
            <v>48876</v>
          </cell>
          <cell r="AY97">
            <v>48914</v>
          </cell>
          <cell r="AZ97">
            <v>50588</v>
          </cell>
          <cell r="BA97">
            <v>52330</v>
          </cell>
          <cell r="BB97">
            <v>51194</v>
          </cell>
          <cell r="BC97">
            <v>52510</v>
          </cell>
          <cell r="BD97">
            <v>51917</v>
          </cell>
          <cell r="BE97">
            <v>50430</v>
          </cell>
          <cell r="BF97">
            <v>49731</v>
          </cell>
          <cell r="BG97">
            <v>48984</v>
          </cell>
          <cell r="BH97">
            <v>48426</v>
          </cell>
          <cell r="BI97">
            <v>49291</v>
          </cell>
          <cell r="BJ97">
            <v>49197</v>
          </cell>
          <cell r="BK97">
            <v>48634</v>
          </cell>
        </row>
        <row r="98">
          <cell r="B98">
            <v>30636</v>
          </cell>
          <cell r="C98">
            <v>34873</v>
          </cell>
          <cell r="D98">
            <v>34488</v>
          </cell>
          <cell r="E98">
            <v>40055</v>
          </cell>
          <cell r="F98">
            <v>43704</v>
          </cell>
          <cell r="G98">
            <v>40701</v>
          </cell>
          <cell r="H98">
            <v>28891</v>
          </cell>
          <cell r="I98">
            <v>26049</v>
          </cell>
          <cell r="J98">
            <v>32313</v>
          </cell>
          <cell r="K98">
            <v>28026</v>
          </cell>
          <cell r="L98">
            <v>25418</v>
          </cell>
          <cell r="M98">
            <v>21849</v>
          </cell>
          <cell r="N98">
            <v>29848</v>
          </cell>
          <cell r="O98">
            <v>38795</v>
          </cell>
          <cell r="P98">
            <v>44417</v>
          </cell>
          <cell r="Q98">
            <v>38266</v>
          </cell>
          <cell r="R98">
            <v>34709</v>
          </cell>
          <cell r="S98">
            <v>35961</v>
          </cell>
          <cell r="T98">
            <v>37939</v>
          </cell>
          <cell r="U98">
            <v>37564</v>
          </cell>
          <cell r="V98">
            <v>37417</v>
          </cell>
          <cell r="W98">
            <v>37757</v>
          </cell>
          <cell r="X98">
            <v>37866</v>
          </cell>
          <cell r="Y98">
            <v>41233</v>
          </cell>
          <cell r="Z98">
            <v>47480</v>
          </cell>
          <cell r="AA98">
            <v>44687</v>
          </cell>
          <cell r="AB98">
            <v>41343</v>
          </cell>
          <cell r="AC98">
            <v>39649</v>
          </cell>
          <cell r="AD98">
            <v>37040</v>
          </cell>
          <cell r="AE98">
            <v>37395</v>
          </cell>
          <cell r="AF98">
            <v>38102</v>
          </cell>
          <cell r="AG98">
            <v>35048</v>
          </cell>
          <cell r="AH98">
            <v>32832</v>
          </cell>
          <cell r="AI98">
            <v>26378</v>
          </cell>
          <cell r="AJ98">
            <v>31001</v>
          </cell>
          <cell r="AK98">
            <v>31907</v>
          </cell>
          <cell r="AL98">
            <v>31658</v>
          </cell>
          <cell r="AM98">
            <v>31910</v>
          </cell>
          <cell r="AN98">
            <v>31763</v>
          </cell>
          <cell r="AO98">
            <v>32163</v>
          </cell>
          <cell r="AP98">
            <v>37582</v>
          </cell>
          <cell r="AQ98">
            <v>37440</v>
          </cell>
          <cell r="AR98">
            <v>39774</v>
          </cell>
          <cell r="AS98">
            <v>44464</v>
          </cell>
          <cell r="AT98">
            <v>44772</v>
          </cell>
          <cell r="AU98">
            <v>42455</v>
          </cell>
          <cell r="AV98">
            <v>38488</v>
          </cell>
          <cell r="AW98">
            <v>40041</v>
          </cell>
          <cell r="AX98">
            <v>47809</v>
          </cell>
          <cell r="AY98">
            <v>45681</v>
          </cell>
          <cell r="AZ98">
            <v>42596</v>
          </cell>
          <cell r="BA98">
            <v>40946</v>
          </cell>
          <cell r="BB98">
            <v>40309</v>
          </cell>
          <cell r="BC98">
            <v>41469</v>
          </cell>
          <cell r="BD98">
            <v>43501</v>
          </cell>
          <cell r="BE98">
            <v>45876</v>
          </cell>
          <cell r="BF98">
            <v>48555</v>
          </cell>
          <cell r="BG98">
            <v>48975</v>
          </cell>
          <cell r="BH98">
            <v>48426</v>
          </cell>
          <cell r="BI98">
            <v>49291</v>
          </cell>
          <cell r="BJ98">
            <v>49197</v>
          </cell>
          <cell r="BK98">
            <v>55763</v>
          </cell>
        </row>
        <row r="99">
          <cell r="B99">
            <v>30636</v>
          </cell>
          <cell r="C99">
            <v>27981</v>
          </cell>
          <cell r="D99">
            <v>24909</v>
          </cell>
          <cell r="E99">
            <v>23499</v>
          </cell>
          <cell r="F99">
            <v>27905</v>
          </cell>
          <cell r="G99">
            <v>35414</v>
          </cell>
          <cell r="H99">
            <v>39960</v>
          </cell>
          <cell r="I99">
            <v>26010</v>
          </cell>
          <cell r="J99">
            <v>27770</v>
          </cell>
          <cell r="K99">
            <v>38410</v>
          </cell>
          <cell r="L99">
            <v>35867</v>
          </cell>
          <cell r="M99">
            <v>29711</v>
          </cell>
          <cell r="N99">
            <v>28900</v>
          </cell>
          <cell r="O99">
            <v>27924</v>
          </cell>
          <cell r="P99">
            <v>34469</v>
          </cell>
          <cell r="Q99">
            <v>34450</v>
          </cell>
          <cell r="R99">
            <v>34342</v>
          </cell>
          <cell r="S99">
            <v>35693</v>
          </cell>
          <cell r="T99">
            <v>35507</v>
          </cell>
          <cell r="U99">
            <v>38110</v>
          </cell>
          <cell r="V99">
            <v>40097</v>
          </cell>
          <cell r="W99">
            <v>40095</v>
          </cell>
          <cell r="X99">
            <v>41039</v>
          </cell>
          <cell r="Y99">
            <v>38941</v>
          </cell>
          <cell r="Z99">
            <v>39405</v>
          </cell>
          <cell r="AA99">
            <v>43539</v>
          </cell>
          <cell r="AB99">
            <v>39816</v>
          </cell>
          <cell r="AC99">
            <v>44564</v>
          </cell>
          <cell r="AD99">
            <v>45650</v>
          </cell>
          <cell r="AE99">
            <v>45481</v>
          </cell>
          <cell r="AF99">
            <v>47895</v>
          </cell>
          <cell r="AG99">
            <v>47279</v>
          </cell>
          <cell r="AH99">
            <v>50002</v>
          </cell>
          <cell r="AI99">
            <v>57381</v>
          </cell>
          <cell r="AJ99">
            <v>55067</v>
          </cell>
          <cell r="AK99">
            <v>54103</v>
          </cell>
          <cell r="AL99">
            <v>49714</v>
          </cell>
          <cell r="AM99">
            <v>52993</v>
          </cell>
          <cell r="AN99">
            <v>53939</v>
          </cell>
          <cell r="AO99">
            <v>54881</v>
          </cell>
          <cell r="AP99">
            <v>52941</v>
          </cell>
          <cell r="AQ99">
            <v>53374</v>
          </cell>
          <cell r="AR99">
            <v>52571</v>
          </cell>
          <cell r="AS99">
            <v>50470</v>
          </cell>
          <cell r="AT99">
            <v>49777</v>
          </cell>
          <cell r="AU99">
            <v>50463</v>
          </cell>
          <cell r="AV99">
            <v>52918</v>
          </cell>
          <cell r="AW99">
            <v>53199</v>
          </cell>
          <cell r="AX99">
            <v>48907</v>
          </cell>
          <cell r="AY99">
            <v>48940</v>
          </cell>
          <cell r="AZ99">
            <v>50610</v>
          </cell>
          <cell r="BA99">
            <v>52350</v>
          </cell>
          <cell r="BB99">
            <v>51210</v>
          </cell>
          <cell r="BC99">
            <v>52523</v>
          </cell>
          <cell r="BD99">
            <v>51926</v>
          </cell>
          <cell r="BE99">
            <v>50437</v>
          </cell>
          <cell r="BF99">
            <v>49737</v>
          </cell>
          <cell r="BG99">
            <v>48984</v>
          </cell>
          <cell r="BH99">
            <v>48426</v>
          </cell>
          <cell r="BI99">
            <v>49291</v>
          </cell>
          <cell r="BJ99">
            <v>49197</v>
          </cell>
          <cell r="BK99">
            <v>45030</v>
          </cell>
        </row>
        <row r="100">
          <cell r="B100">
            <v>30636</v>
          </cell>
          <cell r="C100">
            <v>33784</v>
          </cell>
          <cell r="D100">
            <v>34042</v>
          </cell>
          <cell r="E100">
            <v>27899</v>
          </cell>
          <cell r="F100">
            <v>26053</v>
          </cell>
          <cell r="G100">
            <v>28084</v>
          </cell>
          <cell r="H100">
            <v>31833</v>
          </cell>
          <cell r="I100">
            <v>34957</v>
          </cell>
          <cell r="J100">
            <v>23726</v>
          </cell>
          <cell r="K100">
            <v>27881</v>
          </cell>
          <cell r="L100">
            <v>38863</v>
          </cell>
          <cell r="M100">
            <v>40648</v>
          </cell>
          <cell r="N100">
            <v>34946</v>
          </cell>
          <cell r="O100">
            <v>30551</v>
          </cell>
          <cell r="P100">
            <v>31774</v>
          </cell>
          <cell r="Q100">
            <v>41399</v>
          </cell>
          <cell r="R100">
            <v>43913</v>
          </cell>
          <cell r="S100">
            <v>42742</v>
          </cell>
          <cell r="T100">
            <v>38106</v>
          </cell>
          <cell r="U100">
            <v>39561</v>
          </cell>
          <cell r="V100">
            <v>40883</v>
          </cell>
          <cell r="W100">
            <v>40500</v>
          </cell>
          <cell r="X100">
            <v>37781</v>
          </cell>
          <cell r="Y100">
            <v>34842</v>
          </cell>
          <cell r="Z100">
            <v>34846</v>
          </cell>
          <cell r="AA100">
            <v>38296</v>
          </cell>
          <cell r="AB100">
            <v>49775</v>
          </cell>
          <cell r="AC100">
            <v>55832</v>
          </cell>
          <cell r="AD100">
            <v>53124</v>
          </cell>
          <cell r="AE100">
            <v>53774</v>
          </cell>
          <cell r="AF100">
            <v>52986</v>
          </cell>
          <cell r="AG100">
            <v>50805</v>
          </cell>
          <cell r="AH100">
            <v>47938</v>
          </cell>
          <cell r="AI100">
            <v>31408</v>
          </cell>
          <cell r="AJ100">
            <v>32207</v>
          </cell>
          <cell r="AK100">
            <v>32366</v>
          </cell>
          <cell r="AL100">
            <v>31861</v>
          </cell>
          <cell r="AM100">
            <v>32017</v>
          </cell>
          <cell r="AN100">
            <v>31823</v>
          </cell>
          <cell r="AO100">
            <v>32201</v>
          </cell>
          <cell r="AP100">
            <v>37610</v>
          </cell>
          <cell r="AQ100">
            <v>37459</v>
          </cell>
          <cell r="AR100">
            <v>39788</v>
          </cell>
          <cell r="AS100">
            <v>44476</v>
          </cell>
          <cell r="AT100">
            <v>43521</v>
          </cell>
          <cell r="AU100">
            <v>41289</v>
          </cell>
          <cell r="AV100">
            <v>38494</v>
          </cell>
          <cell r="AW100">
            <v>40045</v>
          </cell>
          <cell r="AX100">
            <v>47813</v>
          </cell>
          <cell r="AY100">
            <v>45684</v>
          </cell>
          <cell r="AZ100">
            <v>42598</v>
          </cell>
          <cell r="BA100">
            <v>40948</v>
          </cell>
          <cell r="BB100">
            <v>40311</v>
          </cell>
          <cell r="BC100">
            <v>41470</v>
          </cell>
          <cell r="BD100">
            <v>43502</v>
          </cell>
          <cell r="BE100">
            <v>45877</v>
          </cell>
          <cell r="BF100">
            <v>48556</v>
          </cell>
          <cell r="BG100">
            <v>48975</v>
          </cell>
          <cell r="BH100">
            <v>48426</v>
          </cell>
          <cell r="BI100">
            <v>49291</v>
          </cell>
          <cell r="BJ100">
            <v>49197</v>
          </cell>
          <cell r="BK100">
            <v>54149</v>
          </cell>
        </row>
        <row r="101">
          <cell r="B101">
            <v>30636</v>
          </cell>
          <cell r="C101">
            <v>27981</v>
          </cell>
          <cell r="D101">
            <v>28741</v>
          </cell>
          <cell r="E101">
            <v>26373</v>
          </cell>
          <cell r="F101">
            <v>25696</v>
          </cell>
          <cell r="G101">
            <v>26175</v>
          </cell>
          <cell r="H101">
            <v>34337</v>
          </cell>
          <cell r="I101">
            <v>35633</v>
          </cell>
          <cell r="J101">
            <v>37818</v>
          </cell>
          <cell r="K101">
            <v>28470</v>
          </cell>
          <cell r="L101">
            <v>32348</v>
          </cell>
          <cell r="M101">
            <v>38973</v>
          </cell>
          <cell r="N101">
            <v>37856</v>
          </cell>
          <cell r="O101">
            <v>26373</v>
          </cell>
          <cell r="P101">
            <v>26735</v>
          </cell>
          <cell r="Q101">
            <v>28013</v>
          </cell>
          <cell r="R101">
            <v>42005</v>
          </cell>
          <cell r="S101">
            <v>40277</v>
          </cell>
          <cell r="T101">
            <v>41602</v>
          </cell>
          <cell r="U101">
            <v>38100</v>
          </cell>
          <cell r="V101">
            <v>35766</v>
          </cell>
          <cell r="W101">
            <v>34459</v>
          </cell>
          <cell r="X101">
            <v>40039</v>
          </cell>
          <cell r="Y101">
            <v>43182</v>
          </cell>
          <cell r="Z101">
            <v>47273</v>
          </cell>
          <cell r="AA101">
            <v>45416</v>
          </cell>
          <cell r="AB101">
            <v>42049</v>
          </cell>
          <cell r="AC101">
            <v>35996</v>
          </cell>
          <cell r="AD101">
            <v>36908</v>
          </cell>
          <cell r="AE101">
            <v>32158</v>
          </cell>
          <cell r="AF101">
            <v>32716</v>
          </cell>
          <cell r="AG101">
            <v>35562</v>
          </cell>
          <cell r="AH101">
            <v>37961</v>
          </cell>
          <cell r="AI101">
            <v>48011</v>
          </cell>
          <cell r="AJ101">
            <v>49020</v>
          </cell>
          <cell r="AK101">
            <v>51809</v>
          </cell>
          <cell r="AL101">
            <v>48572</v>
          </cell>
          <cell r="AM101">
            <v>50451</v>
          </cell>
          <cell r="AN101">
            <v>52089</v>
          </cell>
          <cell r="AO101">
            <v>53448</v>
          </cell>
          <cell r="AP101">
            <v>51873</v>
          </cell>
          <cell r="AQ101">
            <v>52535</v>
          </cell>
          <cell r="AR101">
            <v>51924</v>
          </cell>
          <cell r="AS101">
            <v>49981</v>
          </cell>
          <cell r="AT101">
            <v>49397</v>
          </cell>
          <cell r="AU101">
            <v>50158</v>
          </cell>
          <cell r="AV101">
            <v>52664</v>
          </cell>
          <cell r="AW101">
            <v>52997</v>
          </cell>
          <cell r="AX101">
            <v>48759</v>
          </cell>
          <cell r="AY101">
            <v>48815</v>
          </cell>
          <cell r="AZ101">
            <v>50502</v>
          </cell>
          <cell r="BA101">
            <v>52258</v>
          </cell>
          <cell r="BB101">
            <v>51136</v>
          </cell>
          <cell r="BC101">
            <v>52463</v>
          </cell>
          <cell r="BD101">
            <v>51880</v>
          </cell>
          <cell r="BE101">
            <v>50402</v>
          </cell>
          <cell r="BF101">
            <v>49709</v>
          </cell>
          <cell r="BG101">
            <v>48984</v>
          </cell>
          <cell r="BH101">
            <v>48426</v>
          </cell>
          <cell r="BI101">
            <v>49291</v>
          </cell>
          <cell r="BJ101">
            <v>49197</v>
          </cell>
          <cell r="BK101">
            <v>45845</v>
          </cell>
        </row>
        <row r="102">
          <cell r="B102">
            <v>0</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row>
        <row r="103">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row>
        <row r="105">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row>
        <row r="106">
          <cell r="B106">
            <v>0</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row>
        <row r="107">
          <cell r="B107">
            <v>38279</v>
          </cell>
          <cell r="C107">
            <v>35903</v>
          </cell>
          <cell r="D107">
            <v>35509</v>
          </cell>
          <cell r="E107">
            <v>44243</v>
          </cell>
          <cell r="F107">
            <v>45560</v>
          </cell>
          <cell r="G107">
            <v>32868</v>
          </cell>
          <cell r="H107">
            <v>34330</v>
          </cell>
          <cell r="I107">
            <v>39768</v>
          </cell>
          <cell r="J107">
            <v>40538</v>
          </cell>
          <cell r="K107">
            <v>41672</v>
          </cell>
          <cell r="L107">
            <v>33511</v>
          </cell>
          <cell r="M107">
            <v>39803</v>
          </cell>
          <cell r="N107">
            <v>45554</v>
          </cell>
          <cell r="O107">
            <v>42188</v>
          </cell>
          <cell r="P107">
            <v>36326</v>
          </cell>
          <cell r="Q107">
            <v>35258</v>
          </cell>
          <cell r="R107">
            <v>36032</v>
          </cell>
          <cell r="S107">
            <v>38634</v>
          </cell>
          <cell r="T107">
            <v>40960</v>
          </cell>
          <cell r="U107">
            <v>42219</v>
          </cell>
          <cell r="V107">
            <v>43672</v>
          </cell>
          <cell r="W107">
            <v>44303</v>
          </cell>
          <cell r="X107">
            <v>38703</v>
          </cell>
          <cell r="Y107">
            <v>40659</v>
          </cell>
          <cell r="Z107">
            <v>31877</v>
          </cell>
          <cell r="AA107">
            <v>34697</v>
          </cell>
          <cell r="AB107">
            <v>32616</v>
          </cell>
          <cell r="AC107">
            <v>30129</v>
          </cell>
          <cell r="AD107">
            <v>39595</v>
          </cell>
          <cell r="AE107">
            <v>41152</v>
          </cell>
          <cell r="AF107">
            <v>43581</v>
          </cell>
          <cell r="AG107">
            <v>46210</v>
          </cell>
          <cell r="AH107">
            <v>45097</v>
          </cell>
          <cell r="AI107">
            <v>52283</v>
          </cell>
          <cell r="AJ107">
            <v>49210</v>
          </cell>
          <cell r="AK107">
            <v>50885</v>
          </cell>
          <cell r="AL107">
            <v>52764</v>
          </cell>
          <cell r="AM107">
            <v>54034</v>
          </cell>
          <cell r="AN107">
            <v>55288</v>
          </cell>
          <cell r="AO107">
            <v>56240</v>
          </cell>
          <cell r="AP107">
            <v>54797</v>
          </cell>
          <cell r="AQ107">
            <v>55959</v>
          </cell>
          <cell r="AR107">
            <v>55659</v>
          </cell>
          <cell r="AS107">
            <v>53211</v>
          </cell>
          <cell r="AT107">
            <v>52644</v>
          </cell>
          <cell r="AU107">
            <v>53657</v>
          </cell>
          <cell r="AV107">
            <v>56501</v>
          </cell>
          <cell r="AW107">
            <v>56635</v>
          </cell>
          <cell r="AX107">
            <v>51534</v>
          </cell>
          <cell r="AY107">
            <v>51727</v>
          </cell>
          <cell r="AZ107">
            <v>53205</v>
          </cell>
          <cell r="BA107">
            <v>55175</v>
          </cell>
          <cell r="BB107">
            <v>54075</v>
          </cell>
          <cell r="BC107">
            <v>55331</v>
          </cell>
          <cell r="BD107">
            <v>55229</v>
          </cell>
          <cell r="BE107">
            <v>54122</v>
          </cell>
          <cell r="BF107">
            <v>54175</v>
          </cell>
          <cell r="BG107">
            <v>53592</v>
          </cell>
          <cell r="BH107">
            <v>53106</v>
          </cell>
          <cell r="BI107">
            <v>53936</v>
          </cell>
          <cell r="BJ107">
            <v>54354</v>
          </cell>
          <cell r="BK107">
            <v>51834</v>
          </cell>
        </row>
        <row r="108">
          <cell r="B108">
            <v>38279</v>
          </cell>
          <cell r="C108">
            <v>46797</v>
          </cell>
          <cell r="D108">
            <v>38533</v>
          </cell>
          <cell r="E108">
            <v>48129</v>
          </cell>
          <cell r="F108">
            <v>52353</v>
          </cell>
          <cell r="G108">
            <v>49963</v>
          </cell>
          <cell r="H108">
            <v>38913</v>
          </cell>
          <cell r="I108">
            <v>30279</v>
          </cell>
          <cell r="J108">
            <v>39879</v>
          </cell>
          <cell r="K108">
            <v>36894</v>
          </cell>
          <cell r="L108">
            <v>34624</v>
          </cell>
          <cell r="M108">
            <v>33316</v>
          </cell>
          <cell r="N108">
            <v>37374</v>
          </cell>
          <cell r="O108">
            <v>49878</v>
          </cell>
          <cell r="P108">
            <v>53756</v>
          </cell>
          <cell r="Q108">
            <v>44532</v>
          </cell>
          <cell r="R108">
            <v>36991</v>
          </cell>
          <cell r="S108">
            <v>39360</v>
          </cell>
          <cell r="T108">
            <v>42933</v>
          </cell>
          <cell r="U108">
            <v>43138</v>
          </cell>
          <cell r="V108">
            <v>43422</v>
          </cell>
          <cell r="W108">
            <v>43991</v>
          </cell>
          <cell r="X108">
            <v>43735</v>
          </cell>
          <cell r="Y108">
            <v>46669</v>
          </cell>
          <cell r="Z108">
            <v>53073</v>
          </cell>
          <cell r="AA108">
            <v>50322</v>
          </cell>
          <cell r="AB108">
            <v>48305</v>
          </cell>
          <cell r="AC108">
            <v>47425</v>
          </cell>
          <cell r="AD108">
            <v>44616</v>
          </cell>
          <cell r="AE108">
            <v>45104</v>
          </cell>
          <cell r="AF108">
            <v>45809</v>
          </cell>
          <cell r="AG108">
            <v>42205</v>
          </cell>
          <cell r="AH108">
            <v>40865</v>
          </cell>
          <cell r="AI108">
            <v>33988</v>
          </cell>
          <cell r="AJ108">
            <v>40559</v>
          </cell>
          <cell r="AK108">
            <v>41743</v>
          </cell>
          <cell r="AL108">
            <v>41560</v>
          </cell>
          <cell r="AM108">
            <v>41771</v>
          </cell>
          <cell r="AN108">
            <v>41653</v>
          </cell>
          <cell r="AO108">
            <v>42213</v>
          </cell>
          <cell r="AP108">
            <v>46894</v>
          </cell>
          <cell r="AQ108">
            <v>45689</v>
          </cell>
          <cell r="AR108">
            <v>47375</v>
          </cell>
          <cell r="AS108">
            <v>52523</v>
          </cell>
          <cell r="AT108">
            <v>52940</v>
          </cell>
          <cell r="AU108">
            <v>51301</v>
          </cell>
          <cell r="AV108">
            <v>46662</v>
          </cell>
          <cell r="AW108">
            <v>48379</v>
          </cell>
          <cell r="AX108">
            <v>57285</v>
          </cell>
          <cell r="AY108">
            <v>54950</v>
          </cell>
          <cell r="AZ108">
            <v>52052</v>
          </cell>
          <cell r="BA108">
            <v>50121</v>
          </cell>
          <cell r="BB108">
            <v>49426</v>
          </cell>
          <cell r="BC108">
            <v>50731</v>
          </cell>
          <cell r="BD108">
            <v>52134</v>
          </cell>
          <cell r="BE108">
            <v>51534</v>
          </cell>
          <cell r="BF108">
            <v>53460</v>
          </cell>
          <cell r="BG108">
            <v>53582</v>
          </cell>
          <cell r="BH108">
            <v>53106</v>
          </cell>
          <cell r="BI108">
            <v>53936</v>
          </cell>
          <cell r="BJ108">
            <v>52302</v>
          </cell>
          <cell r="BK108">
            <v>58935</v>
          </cell>
        </row>
        <row r="109">
          <cell r="B109">
            <v>38279</v>
          </cell>
          <cell r="C109">
            <v>35355</v>
          </cell>
          <cell r="D109">
            <v>32577</v>
          </cell>
          <cell r="E109">
            <v>30033</v>
          </cell>
          <cell r="F109">
            <v>33839</v>
          </cell>
          <cell r="G109">
            <v>41957</v>
          </cell>
          <cell r="H109">
            <v>44441</v>
          </cell>
          <cell r="I109">
            <v>28421</v>
          </cell>
          <cell r="J109">
            <v>30720</v>
          </cell>
          <cell r="K109">
            <v>43131</v>
          </cell>
          <cell r="L109">
            <v>38401</v>
          </cell>
          <cell r="M109">
            <v>34313</v>
          </cell>
          <cell r="N109">
            <v>33385</v>
          </cell>
          <cell r="O109">
            <v>32776</v>
          </cell>
          <cell r="P109">
            <v>44652</v>
          </cell>
          <cell r="Q109">
            <v>47475</v>
          </cell>
          <cell r="R109">
            <v>39705</v>
          </cell>
          <cell r="S109">
            <v>40769</v>
          </cell>
          <cell r="T109">
            <v>39397</v>
          </cell>
          <cell r="U109">
            <v>41623</v>
          </cell>
          <cell r="V109">
            <v>43270</v>
          </cell>
          <cell r="W109">
            <v>43266</v>
          </cell>
          <cell r="X109">
            <v>44608</v>
          </cell>
          <cell r="Y109">
            <v>42806</v>
          </cell>
          <cell r="Z109">
            <v>43656</v>
          </cell>
          <cell r="AA109">
            <v>47957</v>
          </cell>
          <cell r="AB109">
            <v>43695</v>
          </cell>
          <cell r="AC109">
            <v>48592</v>
          </cell>
          <cell r="AD109">
            <v>49898</v>
          </cell>
          <cell r="AE109">
            <v>49690</v>
          </cell>
          <cell r="AF109">
            <v>52114</v>
          </cell>
          <cell r="AG109">
            <v>51513</v>
          </cell>
          <cell r="AH109">
            <v>53151</v>
          </cell>
          <cell r="AI109">
            <v>60896</v>
          </cell>
          <cell r="AJ109">
            <v>57084</v>
          </cell>
          <cell r="AK109">
            <v>55826</v>
          </cell>
          <cell r="AL109">
            <v>51416</v>
          </cell>
          <cell r="AM109">
            <v>54638</v>
          </cell>
          <cell r="AN109">
            <v>55718</v>
          </cell>
          <cell r="AO109">
            <v>56568</v>
          </cell>
          <cell r="AP109">
            <v>55042</v>
          </cell>
          <cell r="AQ109">
            <v>56152</v>
          </cell>
          <cell r="AR109">
            <v>55809</v>
          </cell>
          <cell r="AS109">
            <v>53324</v>
          </cell>
          <cell r="AT109">
            <v>52733</v>
          </cell>
          <cell r="AU109">
            <v>53728</v>
          </cell>
          <cell r="AV109">
            <v>56561</v>
          </cell>
          <cell r="AW109">
            <v>56682</v>
          </cell>
          <cell r="AX109">
            <v>51568</v>
          </cell>
          <cell r="AY109">
            <v>51756</v>
          </cell>
          <cell r="AZ109">
            <v>53230</v>
          </cell>
          <cell r="BA109">
            <v>55196</v>
          </cell>
          <cell r="BB109">
            <v>54092</v>
          </cell>
          <cell r="BC109">
            <v>55345</v>
          </cell>
          <cell r="BD109">
            <v>55240</v>
          </cell>
          <cell r="BE109">
            <v>54131</v>
          </cell>
          <cell r="BF109">
            <v>54182</v>
          </cell>
          <cell r="BG109">
            <v>53592</v>
          </cell>
          <cell r="BH109">
            <v>53106</v>
          </cell>
          <cell r="BI109">
            <v>53936</v>
          </cell>
          <cell r="BJ109">
            <v>54354</v>
          </cell>
          <cell r="BK109">
            <v>49630</v>
          </cell>
        </row>
        <row r="110">
          <cell r="B110">
            <v>38279</v>
          </cell>
          <cell r="C110">
            <v>46797</v>
          </cell>
          <cell r="D110">
            <v>42320</v>
          </cell>
          <cell r="E110">
            <v>37806</v>
          </cell>
          <cell r="F110">
            <v>38062</v>
          </cell>
          <cell r="G110">
            <v>41933</v>
          </cell>
          <cell r="H110">
            <v>48111</v>
          </cell>
          <cell r="I110">
            <v>40624</v>
          </cell>
          <cell r="J110">
            <v>29274</v>
          </cell>
          <cell r="K110">
            <v>31383</v>
          </cell>
          <cell r="L110">
            <v>44957</v>
          </cell>
          <cell r="M110">
            <v>47377</v>
          </cell>
          <cell r="N110">
            <v>37299</v>
          </cell>
          <cell r="O110">
            <v>38220</v>
          </cell>
          <cell r="P110">
            <v>41033</v>
          </cell>
          <cell r="Q110">
            <v>52440</v>
          </cell>
          <cell r="R110">
            <v>48863</v>
          </cell>
          <cell r="S110">
            <v>46908</v>
          </cell>
          <cell r="T110">
            <v>42195</v>
          </cell>
          <cell r="U110">
            <v>43176</v>
          </cell>
          <cell r="V110">
            <v>44106</v>
          </cell>
          <cell r="W110">
            <v>43698</v>
          </cell>
          <cell r="X110">
            <v>41065</v>
          </cell>
          <cell r="Y110">
            <v>38299</v>
          </cell>
          <cell r="Z110">
            <v>38606</v>
          </cell>
          <cell r="AA110">
            <v>42182</v>
          </cell>
          <cell r="AB110">
            <v>54594</v>
          </cell>
          <cell r="AC110">
            <v>60820</v>
          </cell>
          <cell r="AD110">
            <v>57993</v>
          </cell>
          <cell r="AE110">
            <v>58691</v>
          </cell>
          <cell r="AF110">
            <v>57606</v>
          </cell>
          <cell r="AG110">
            <v>55318</v>
          </cell>
          <cell r="AH110">
            <v>55938</v>
          </cell>
          <cell r="AI110">
            <v>39260</v>
          </cell>
          <cell r="AJ110">
            <v>41965</v>
          </cell>
          <cell r="AK110">
            <v>42295</v>
          </cell>
          <cell r="AL110">
            <v>41814</v>
          </cell>
          <cell r="AM110">
            <v>41909</v>
          </cell>
          <cell r="AN110">
            <v>41732</v>
          </cell>
          <cell r="AO110">
            <v>42263</v>
          </cell>
          <cell r="AP110">
            <v>46930</v>
          </cell>
          <cell r="AQ110">
            <v>45713</v>
          </cell>
          <cell r="AR110">
            <v>47393</v>
          </cell>
          <cell r="AS110">
            <v>52538</v>
          </cell>
          <cell r="AT110">
            <v>51462</v>
          </cell>
          <cell r="AU110">
            <v>49893</v>
          </cell>
          <cell r="AV110">
            <v>46668</v>
          </cell>
          <cell r="AW110">
            <v>48385</v>
          </cell>
          <cell r="AX110">
            <v>57290</v>
          </cell>
          <cell r="AY110">
            <v>54954</v>
          </cell>
          <cell r="AZ110">
            <v>52055</v>
          </cell>
          <cell r="BA110">
            <v>50124</v>
          </cell>
          <cell r="BB110">
            <v>49428</v>
          </cell>
          <cell r="BC110">
            <v>50732</v>
          </cell>
          <cell r="BD110">
            <v>52135</v>
          </cell>
          <cell r="BE110">
            <v>51535</v>
          </cell>
          <cell r="BF110">
            <v>53461</v>
          </cell>
          <cell r="BG110">
            <v>53582</v>
          </cell>
          <cell r="BH110">
            <v>53106</v>
          </cell>
          <cell r="BI110">
            <v>53936</v>
          </cell>
          <cell r="BJ110">
            <v>54354</v>
          </cell>
          <cell r="BK110">
            <v>53726</v>
          </cell>
        </row>
        <row r="111">
          <cell r="B111">
            <v>38279</v>
          </cell>
          <cell r="C111">
            <v>35355</v>
          </cell>
          <cell r="D111">
            <v>37589</v>
          </cell>
          <cell r="E111">
            <v>33706</v>
          </cell>
          <cell r="F111">
            <v>31160</v>
          </cell>
          <cell r="G111">
            <v>31011</v>
          </cell>
          <cell r="H111">
            <v>40221</v>
          </cell>
          <cell r="I111">
            <v>39605</v>
          </cell>
          <cell r="J111">
            <v>42259</v>
          </cell>
          <cell r="K111">
            <v>32126</v>
          </cell>
          <cell r="L111">
            <v>34707</v>
          </cell>
          <cell r="M111">
            <v>45053</v>
          </cell>
          <cell r="N111">
            <v>43745</v>
          </cell>
          <cell r="O111">
            <v>30959</v>
          </cell>
          <cell r="P111">
            <v>34635</v>
          </cell>
          <cell r="Q111">
            <v>38605</v>
          </cell>
          <cell r="R111">
            <v>48565</v>
          </cell>
          <cell r="S111">
            <v>46006</v>
          </cell>
          <cell r="T111">
            <v>47215</v>
          </cell>
          <cell r="U111">
            <v>43719</v>
          </cell>
          <cell r="V111">
            <v>41383</v>
          </cell>
          <cell r="W111">
            <v>39963</v>
          </cell>
          <cell r="X111">
            <v>45971</v>
          </cell>
          <cell r="Y111">
            <v>48662</v>
          </cell>
          <cell r="Z111">
            <v>52675</v>
          </cell>
          <cell r="AA111">
            <v>50016</v>
          </cell>
          <cell r="AB111">
            <v>45800</v>
          </cell>
          <cell r="AC111">
            <v>39670</v>
          </cell>
          <cell r="AD111">
            <v>40927</v>
          </cell>
          <cell r="AE111">
            <v>35634</v>
          </cell>
          <cell r="AF111">
            <v>36057</v>
          </cell>
          <cell r="AG111">
            <v>39474</v>
          </cell>
          <cell r="AH111">
            <v>40607</v>
          </cell>
          <cell r="AI111">
            <v>50839</v>
          </cell>
          <cell r="AJ111">
            <v>50599</v>
          </cell>
          <cell r="AK111">
            <v>53280</v>
          </cell>
          <cell r="AL111">
            <v>50106</v>
          </cell>
          <cell r="AM111">
            <v>51914</v>
          </cell>
          <cell r="AN111">
            <v>53738</v>
          </cell>
          <cell r="AO111">
            <v>55037</v>
          </cell>
          <cell r="AP111">
            <v>53892</v>
          </cell>
          <cell r="AQ111">
            <v>55239</v>
          </cell>
          <cell r="AR111">
            <v>55098</v>
          </cell>
          <cell r="AS111">
            <v>52789</v>
          </cell>
          <cell r="AT111">
            <v>52315</v>
          </cell>
          <cell r="AU111">
            <v>53392</v>
          </cell>
          <cell r="AV111">
            <v>56280</v>
          </cell>
          <cell r="AW111">
            <v>56458</v>
          </cell>
          <cell r="AX111">
            <v>51407</v>
          </cell>
          <cell r="AY111">
            <v>51619</v>
          </cell>
          <cell r="AZ111">
            <v>53112</v>
          </cell>
          <cell r="BA111">
            <v>55095</v>
          </cell>
          <cell r="BB111">
            <v>54010</v>
          </cell>
          <cell r="BC111">
            <v>55279</v>
          </cell>
          <cell r="BD111">
            <v>55188</v>
          </cell>
          <cell r="BE111">
            <v>54091</v>
          </cell>
          <cell r="BF111">
            <v>54150</v>
          </cell>
          <cell r="BG111">
            <v>53592</v>
          </cell>
          <cell r="BH111">
            <v>53106</v>
          </cell>
          <cell r="BI111">
            <v>53936</v>
          </cell>
          <cell r="BJ111">
            <v>54354</v>
          </cell>
          <cell r="BK111">
            <v>58166</v>
          </cell>
        </row>
        <row r="112">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row>
        <row r="113">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row>
        <row r="114">
          <cell r="B114">
            <v>0</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v>0</v>
          </cell>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v>83683</v>
          </cell>
          <cell r="C117">
            <v>83137</v>
          </cell>
          <cell r="D117">
            <v>82220</v>
          </cell>
          <cell r="E117">
            <v>96748</v>
          </cell>
          <cell r="F117">
            <v>97381</v>
          </cell>
          <cell r="G117">
            <v>72058</v>
          </cell>
          <cell r="H117">
            <v>78922</v>
          </cell>
          <cell r="I117">
            <v>106637</v>
          </cell>
          <cell r="J117">
            <v>110351</v>
          </cell>
          <cell r="K117">
            <v>113956</v>
          </cell>
          <cell r="L117">
            <v>95915</v>
          </cell>
          <cell r="M117">
            <v>108624</v>
          </cell>
          <cell r="N117">
            <v>123726</v>
          </cell>
          <cell r="O117">
            <v>119919</v>
          </cell>
          <cell r="P117">
            <v>95643</v>
          </cell>
          <cell r="Q117">
            <v>86938</v>
          </cell>
          <cell r="R117">
            <v>88879</v>
          </cell>
          <cell r="S117">
            <v>95226</v>
          </cell>
          <cell r="T117">
            <v>103291</v>
          </cell>
          <cell r="U117">
            <v>108544</v>
          </cell>
          <cell r="V117">
            <v>112078</v>
          </cell>
          <cell r="W117">
            <v>115747</v>
          </cell>
          <cell r="X117">
            <v>102847</v>
          </cell>
          <cell r="Y117">
            <v>110536</v>
          </cell>
          <cell r="Z117">
            <v>86825</v>
          </cell>
          <cell r="AA117">
            <v>94263</v>
          </cell>
          <cell r="AB117">
            <v>86168</v>
          </cell>
          <cell r="AC117">
            <v>77609</v>
          </cell>
          <cell r="AD117">
            <v>100933</v>
          </cell>
          <cell r="AE117">
            <v>105087</v>
          </cell>
          <cell r="AF117">
            <v>109127</v>
          </cell>
          <cell r="AG117">
            <v>107185</v>
          </cell>
          <cell r="AH117">
            <v>105707</v>
          </cell>
          <cell r="AI117">
            <v>114741</v>
          </cell>
          <cell r="AJ117">
            <v>128188</v>
          </cell>
          <cell r="AK117">
            <v>128405</v>
          </cell>
          <cell r="AL117">
            <v>132936</v>
          </cell>
          <cell r="AM117">
            <v>132162</v>
          </cell>
          <cell r="AN117">
            <v>135132</v>
          </cell>
          <cell r="AO117">
            <v>135816</v>
          </cell>
          <cell r="AP117">
            <v>131922</v>
          </cell>
          <cell r="AQ117">
            <v>136250</v>
          </cell>
          <cell r="AR117">
            <v>136687</v>
          </cell>
          <cell r="AS117">
            <v>128557</v>
          </cell>
          <cell r="AT117">
            <v>128771</v>
          </cell>
          <cell r="AU117">
            <v>131778</v>
          </cell>
          <cell r="AV117">
            <v>139470</v>
          </cell>
          <cell r="AW117">
            <v>137806</v>
          </cell>
          <cell r="AX117">
            <v>122613</v>
          </cell>
          <cell r="AY117">
            <v>124893</v>
          </cell>
          <cell r="AZ117">
            <v>129044</v>
          </cell>
          <cell r="BA117">
            <v>134119</v>
          </cell>
          <cell r="BB117">
            <v>133045</v>
          </cell>
          <cell r="BC117">
            <v>134392</v>
          </cell>
          <cell r="BD117">
            <v>134136</v>
          </cell>
          <cell r="BE117">
            <v>134809</v>
          </cell>
          <cell r="BF117">
            <v>136959</v>
          </cell>
          <cell r="BG117">
            <v>136171</v>
          </cell>
          <cell r="BH117">
            <v>136657</v>
          </cell>
          <cell r="BI117">
            <v>137053</v>
          </cell>
          <cell r="BJ117">
            <v>139932</v>
          </cell>
          <cell r="BK117">
            <v>127968</v>
          </cell>
        </row>
        <row r="118">
          <cell r="B118">
            <v>83683</v>
          </cell>
          <cell r="C118">
            <v>95983</v>
          </cell>
          <cell r="D118">
            <v>84022</v>
          </cell>
          <cell r="E118">
            <v>110515</v>
          </cell>
          <cell r="F118">
            <v>120537</v>
          </cell>
          <cell r="G118">
            <v>118073</v>
          </cell>
          <cell r="H118">
            <v>89633</v>
          </cell>
          <cell r="I118">
            <v>84111</v>
          </cell>
          <cell r="J118">
            <v>111674</v>
          </cell>
          <cell r="K118">
            <v>99038</v>
          </cell>
          <cell r="L118">
            <v>95813</v>
          </cell>
          <cell r="M118">
            <v>72540</v>
          </cell>
          <cell r="N118">
            <v>91478</v>
          </cell>
          <cell r="O118">
            <v>123263</v>
          </cell>
          <cell r="P118">
            <v>153553</v>
          </cell>
          <cell r="Q118">
            <v>136450</v>
          </cell>
          <cell r="R118">
            <v>104313</v>
          </cell>
          <cell r="S118">
            <v>106005</v>
          </cell>
          <cell r="T118">
            <v>112527</v>
          </cell>
          <cell r="U118">
            <v>113417</v>
          </cell>
          <cell r="V118">
            <v>112142</v>
          </cell>
          <cell r="W118">
            <v>114091</v>
          </cell>
          <cell r="X118">
            <v>113750</v>
          </cell>
          <cell r="Y118">
            <v>117183</v>
          </cell>
          <cell r="Z118">
            <v>130365</v>
          </cell>
          <cell r="AA118">
            <v>120167</v>
          </cell>
          <cell r="AB118">
            <v>122181</v>
          </cell>
          <cell r="AC118">
            <v>119105</v>
          </cell>
          <cell r="AD118">
            <v>110995</v>
          </cell>
          <cell r="AE118">
            <v>112918</v>
          </cell>
          <cell r="AF118">
            <v>112684</v>
          </cell>
          <cell r="AG118">
            <v>104815</v>
          </cell>
          <cell r="AH118">
            <v>100741</v>
          </cell>
          <cell r="AI118">
            <v>83049</v>
          </cell>
          <cell r="AJ118">
            <v>107049</v>
          </cell>
          <cell r="AK118">
            <v>115129</v>
          </cell>
          <cell r="AL118">
            <v>124750</v>
          </cell>
          <cell r="AM118">
            <v>124310</v>
          </cell>
          <cell r="AN118">
            <v>125354</v>
          </cell>
          <cell r="AO118">
            <v>126051</v>
          </cell>
          <cell r="AP118">
            <v>134321</v>
          </cell>
          <cell r="AQ118">
            <v>129152</v>
          </cell>
          <cell r="AR118">
            <v>131631</v>
          </cell>
          <cell r="AS118">
            <v>143506</v>
          </cell>
          <cell r="AT118">
            <v>146483</v>
          </cell>
          <cell r="AU118">
            <v>149962</v>
          </cell>
          <cell r="AV118">
            <v>137160</v>
          </cell>
          <cell r="AW118">
            <v>140285</v>
          </cell>
          <cell r="AX118">
            <v>162189</v>
          </cell>
          <cell r="AY118">
            <v>157698</v>
          </cell>
          <cell r="AZ118">
            <v>149558</v>
          </cell>
          <cell r="BA118">
            <v>144421</v>
          </cell>
          <cell r="BB118">
            <v>144125</v>
          </cell>
          <cell r="BC118">
            <v>146065</v>
          </cell>
          <cell r="BD118">
            <v>146008</v>
          </cell>
          <cell r="BE118">
            <v>134711</v>
          </cell>
          <cell r="BF118">
            <v>136909</v>
          </cell>
          <cell r="BG118">
            <v>136147</v>
          </cell>
          <cell r="BH118">
            <v>136657</v>
          </cell>
          <cell r="BI118">
            <v>137053</v>
          </cell>
          <cell r="BJ118">
            <v>134171</v>
          </cell>
          <cell r="BK118">
            <v>179913</v>
          </cell>
        </row>
        <row r="119">
          <cell r="B119">
            <v>83683</v>
          </cell>
          <cell r="C119">
            <v>81378</v>
          </cell>
          <cell r="D119">
            <v>75128</v>
          </cell>
          <cell r="E119">
            <v>65583</v>
          </cell>
          <cell r="F119">
            <v>72487</v>
          </cell>
          <cell r="G119">
            <v>92155</v>
          </cell>
          <cell r="H119">
            <v>102344</v>
          </cell>
          <cell r="I119">
            <v>76298</v>
          </cell>
          <cell r="J119">
            <v>79539</v>
          </cell>
          <cell r="K119">
            <v>110487</v>
          </cell>
          <cell r="L119">
            <v>105273</v>
          </cell>
          <cell r="M119">
            <v>86113</v>
          </cell>
          <cell r="N119">
            <v>86591</v>
          </cell>
          <cell r="O119">
            <v>88272</v>
          </cell>
          <cell r="P119">
            <v>115106</v>
          </cell>
          <cell r="Q119">
            <v>115352</v>
          </cell>
          <cell r="R119">
            <v>97190</v>
          </cell>
          <cell r="S119">
            <v>100078</v>
          </cell>
          <cell r="T119">
            <v>98949</v>
          </cell>
          <cell r="U119">
            <v>102860</v>
          </cell>
          <cell r="V119">
            <v>105528</v>
          </cell>
          <cell r="W119">
            <v>107233</v>
          </cell>
          <cell r="X119">
            <v>112693</v>
          </cell>
          <cell r="Y119">
            <v>110604</v>
          </cell>
          <cell r="Z119">
            <v>112840</v>
          </cell>
          <cell r="AA119">
            <v>122758</v>
          </cell>
          <cell r="AB119">
            <v>112490</v>
          </cell>
          <cell r="AC119">
            <v>123766</v>
          </cell>
          <cell r="AD119">
            <v>126967</v>
          </cell>
          <cell r="AE119">
            <v>128488</v>
          </cell>
          <cell r="AF119">
            <v>133325</v>
          </cell>
          <cell r="AG119">
            <v>133691</v>
          </cell>
          <cell r="AH119">
            <v>142098</v>
          </cell>
          <cell r="AI119">
            <v>165542</v>
          </cell>
          <cell r="AJ119">
            <v>130012</v>
          </cell>
          <cell r="AK119">
            <v>142707</v>
          </cell>
          <cell r="AL119">
            <v>130597</v>
          </cell>
          <cell r="AM119">
            <v>134312</v>
          </cell>
          <cell r="AN119">
            <v>136605</v>
          </cell>
          <cell r="AO119">
            <v>136862</v>
          </cell>
          <cell r="AP119">
            <v>132658</v>
          </cell>
          <cell r="AQ119">
            <v>136809</v>
          </cell>
          <cell r="AR119">
            <v>137107</v>
          </cell>
          <cell r="AS119">
            <v>128857</v>
          </cell>
          <cell r="AT119">
            <v>129001</v>
          </cell>
          <cell r="AU119">
            <v>131960</v>
          </cell>
          <cell r="AV119">
            <v>139620</v>
          </cell>
          <cell r="AW119">
            <v>137922</v>
          </cell>
          <cell r="AX119">
            <v>122694</v>
          </cell>
          <cell r="AY119">
            <v>124962</v>
          </cell>
          <cell r="AZ119">
            <v>129104</v>
          </cell>
          <cell r="BA119">
            <v>134170</v>
          </cell>
          <cell r="BB119">
            <v>133086</v>
          </cell>
          <cell r="BC119">
            <v>134425</v>
          </cell>
          <cell r="BD119">
            <v>134162</v>
          </cell>
          <cell r="BE119">
            <v>134829</v>
          </cell>
          <cell r="BF119">
            <v>136976</v>
          </cell>
          <cell r="BG119">
            <v>136171</v>
          </cell>
          <cell r="BH119">
            <v>136657</v>
          </cell>
          <cell r="BI119">
            <v>137053</v>
          </cell>
          <cell r="BJ119">
            <v>139932</v>
          </cell>
          <cell r="BK119">
            <v>124334</v>
          </cell>
        </row>
        <row r="120">
          <cell r="B120">
            <v>83683</v>
          </cell>
          <cell r="C120">
            <v>95983</v>
          </cell>
          <cell r="D120">
            <v>99676</v>
          </cell>
          <cell r="E120">
            <v>93710</v>
          </cell>
          <cell r="F120">
            <v>94676</v>
          </cell>
          <cell r="G120">
            <v>107043</v>
          </cell>
          <cell r="H120">
            <v>115509</v>
          </cell>
          <cell r="I120">
            <v>112887</v>
          </cell>
          <cell r="J120">
            <v>82000</v>
          </cell>
          <cell r="K120">
            <v>92031</v>
          </cell>
          <cell r="L120">
            <v>144324</v>
          </cell>
          <cell r="M120">
            <v>144524</v>
          </cell>
          <cell r="N120">
            <v>122033</v>
          </cell>
          <cell r="O120">
            <v>118131</v>
          </cell>
          <cell r="P120">
            <v>121441</v>
          </cell>
          <cell r="Q120">
            <v>151328</v>
          </cell>
          <cell r="R120">
            <v>130642</v>
          </cell>
          <cell r="S120">
            <v>124610</v>
          </cell>
          <cell r="T120">
            <v>108839</v>
          </cell>
          <cell r="U120">
            <v>108365</v>
          </cell>
          <cell r="V120">
            <v>108549</v>
          </cell>
          <cell r="W120">
            <v>108890</v>
          </cell>
          <cell r="X120">
            <v>104073</v>
          </cell>
          <cell r="Y120">
            <v>99147</v>
          </cell>
          <cell r="Z120">
            <v>99897</v>
          </cell>
          <cell r="AA120">
            <v>108049</v>
          </cell>
          <cell r="AB120">
            <v>140686</v>
          </cell>
          <cell r="AC120">
            <v>155101</v>
          </cell>
          <cell r="AD120">
            <v>147777</v>
          </cell>
          <cell r="AE120">
            <v>151932</v>
          </cell>
          <cell r="AF120">
            <v>147504</v>
          </cell>
          <cell r="AG120">
            <v>143665</v>
          </cell>
          <cell r="AH120">
            <v>143816</v>
          </cell>
          <cell r="AI120">
            <v>102454</v>
          </cell>
          <cell r="AJ120">
            <v>115818</v>
          </cell>
          <cell r="AK120">
            <v>119903</v>
          </cell>
          <cell r="AL120">
            <v>127493</v>
          </cell>
          <cell r="AM120">
            <v>125902</v>
          </cell>
          <cell r="AN120">
            <v>126307</v>
          </cell>
          <cell r="AO120">
            <v>126630</v>
          </cell>
          <cell r="AP120">
            <v>134699</v>
          </cell>
          <cell r="AQ120">
            <v>129376</v>
          </cell>
          <cell r="AR120">
            <v>131775</v>
          </cell>
          <cell r="AS120">
            <v>132850</v>
          </cell>
          <cell r="AT120">
            <v>142430</v>
          </cell>
          <cell r="AU120">
            <v>145868</v>
          </cell>
          <cell r="AV120">
            <v>137191</v>
          </cell>
          <cell r="AW120">
            <v>140308</v>
          </cell>
          <cell r="AX120">
            <v>162207</v>
          </cell>
          <cell r="AY120">
            <v>157711</v>
          </cell>
          <cell r="AZ120">
            <v>149568</v>
          </cell>
          <cell r="BA120">
            <v>144429</v>
          </cell>
          <cell r="BB120">
            <v>144131</v>
          </cell>
          <cell r="BC120">
            <v>146070</v>
          </cell>
          <cell r="BD120">
            <v>146012</v>
          </cell>
          <cell r="BE120">
            <v>134714</v>
          </cell>
          <cell r="BF120">
            <v>136911</v>
          </cell>
          <cell r="BG120">
            <v>136147</v>
          </cell>
          <cell r="BH120">
            <v>136657</v>
          </cell>
          <cell r="BI120">
            <v>137053</v>
          </cell>
          <cell r="BJ120">
            <v>139932</v>
          </cell>
          <cell r="BK120">
            <v>116975</v>
          </cell>
        </row>
        <row r="121">
          <cell r="B121">
            <v>83683</v>
          </cell>
          <cell r="C121">
            <v>81378</v>
          </cell>
          <cell r="D121">
            <v>86686</v>
          </cell>
          <cell r="E121">
            <v>73603</v>
          </cell>
          <cell r="F121">
            <v>66750</v>
          </cell>
          <cell r="G121">
            <v>68114</v>
          </cell>
          <cell r="H121">
            <v>92626</v>
          </cell>
          <cell r="I121">
            <v>103227</v>
          </cell>
          <cell r="J121">
            <v>107612</v>
          </cell>
          <cell r="K121">
            <v>85236</v>
          </cell>
          <cell r="L121">
            <v>98108</v>
          </cell>
          <cell r="M121">
            <v>122321</v>
          </cell>
          <cell r="N121">
            <v>118619</v>
          </cell>
          <cell r="O121">
            <v>87959</v>
          </cell>
          <cell r="P121">
            <v>91187</v>
          </cell>
          <cell r="Q121">
            <v>95201</v>
          </cell>
          <cell r="R121">
            <v>119806</v>
          </cell>
          <cell r="S121">
            <v>113407</v>
          </cell>
          <cell r="T121">
            <v>119562</v>
          </cell>
          <cell r="U121">
            <v>112714</v>
          </cell>
          <cell r="V121">
            <v>105822</v>
          </cell>
          <cell r="W121">
            <v>103311</v>
          </cell>
          <cell r="X121">
            <v>119735</v>
          </cell>
          <cell r="Y121">
            <v>122399</v>
          </cell>
          <cell r="Z121">
            <v>129601</v>
          </cell>
          <cell r="AA121">
            <v>120629</v>
          </cell>
          <cell r="AB121">
            <v>111113</v>
          </cell>
          <cell r="AC121">
            <v>102113</v>
          </cell>
          <cell r="AD121">
            <v>107971</v>
          </cell>
          <cell r="AE121">
            <v>96434</v>
          </cell>
          <cell r="AF121">
            <v>97004</v>
          </cell>
          <cell r="AG121">
            <v>107203</v>
          </cell>
          <cell r="AH121">
            <v>113359</v>
          </cell>
          <cell r="AI121">
            <v>140310</v>
          </cell>
          <cell r="AJ121">
            <v>135012</v>
          </cell>
          <cell r="AK121">
            <v>136410</v>
          </cell>
          <cell r="AL121">
            <v>127363</v>
          </cell>
          <cell r="AM121">
            <v>127689</v>
          </cell>
          <cell r="AN121">
            <v>131791</v>
          </cell>
          <cell r="AO121">
            <v>133204</v>
          </cell>
          <cell r="AP121">
            <v>129929</v>
          </cell>
          <cell r="AQ121">
            <v>134626</v>
          </cell>
          <cell r="AR121">
            <v>135399</v>
          </cell>
          <cell r="AS121">
            <v>127597</v>
          </cell>
          <cell r="AT121">
            <v>128008</v>
          </cell>
          <cell r="AU121">
            <v>131157</v>
          </cell>
          <cell r="AV121">
            <v>138948</v>
          </cell>
          <cell r="AW121">
            <v>137395</v>
          </cell>
          <cell r="AX121">
            <v>122322</v>
          </cell>
          <cell r="AY121">
            <v>124642</v>
          </cell>
          <cell r="AZ121">
            <v>128827</v>
          </cell>
          <cell r="BA121">
            <v>133935</v>
          </cell>
          <cell r="BB121">
            <v>132893</v>
          </cell>
          <cell r="BC121">
            <v>134272</v>
          </cell>
          <cell r="BD121">
            <v>134041</v>
          </cell>
          <cell r="BE121">
            <v>134733</v>
          </cell>
          <cell r="BF121">
            <v>136899</v>
          </cell>
          <cell r="BG121">
            <v>136171</v>
          </cell>
          <cell r="BH121">
            <v>136657</v>
          </cell>
          <cell r="BI121">
            <v>137053</v>
          </cell>
          <cell r="BJ121">
            <v>139932</v>
          </cell>
          <cell r="BK121">
            <v>141885</v>
          </cell>
        </row>
        <row r="122">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v>0</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v>0</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row>
        <row r="125">
          <cell r="B125">
            <v>0</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row>
        <row r="126">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row>
        <row r="127">
          <cell r="B127">
            <v>44752</v>
          </cell>
          <cell r="C127">
            <v>40146</v>
          </cell>
          <cell r="D127">
            <v>37748</v>
          </cell>
          <cell r="E127">
            <v>49149</v>
          </cell>
          <cell r="F127">
            <v>49312</v>
          </cell>
          <cell r="G127">
            <v>38566</v>
          </cell>
          <cell r="H127">
            <v>40648</v>
          </cell>
          <cell r="I127">
            <v>48745</v>
          </cell>
          <cell r="J127">
            <v>49302</v>
          </cell>
          <cell r="K127">
            <v>50760</v>
          </cell>
          <cell r="L127">
            <v>44405</v>
          </cell>
          <cell r="M127">
            <v>50538</v>
          </cell>
          <cell r="N127">
            <v>53378</v>
          </cell>
          <cell r="O127">
            <v>52322</v>
          </cell>
          <cell r="P127">
            <v>37414</v>
          </cell>
          <cell r="Q127">
            <v>37383</v>
          </cell>
          <cell r="R127">
            <v>41780</v>
          </cell>
          <cell r="S127">
            <v>44099</v>
          </cell>
          <cell r="T127">
            <v>45191</v>
          </cell>
          <cell r="U127">
            <v>47395</v>
          </cell>
          <cell r="V127">
            <v>48510</v>
          </cell>
          <cell r="W127">
            <v>48798</v>
          </cell>
          <cell r="X127">
            <v>48940</v>
          </cell>
          <cell r="Y127">
            <v>53681</v>
          </cell>
          <cell r="Z127">
            <v>48591</v>
          </cell>
          <cell r="AA127">
            <v>52846</v>
          </cell>
          <cell r="AB127">
            <v>50710</v>
          </cell>
          <cell r="AC127">
            <v>48670</v>
          </cell>
          <cell r="AD127">
            <v>56991</v>
          </cell>
          <cell r="AE127">
            <v>56492</v>
          </cell>
          <cell r="AF127">
            <v>55256</v>
          </cell>
          <cell r="AG127">
            <v>58062</v>
          </cell>
          <cell r="AH127">
            <v>54189</v>
          </cell>
          <cell r="AI127">
            <v>56708</v>
          </cell>
          <cell r="AJ127">
            <v>52011</v>
          </cell>
          <cell r="AK127">
            <v>52812</v>
          </cell>
          <cell r="AL127">
            <v>53318</v>
          </cell>
          <cell r="AM127">
            <v>54279</v>
          </cell>
          <cell r="AN127">
            <v>56088</v>
          </cell>
          <cell r="AO127">
            <v>58930</v>
          </cell>
          <cell r="AP127">
            <v>59803</v>
          </cell>
          <cell r="AQ127">
            <v>60435</v>
          </cell>
          <cell r="AR127">
            <v>61053</v>
          </cell>
          <cell r="AS127">
            <v>56205</v>
          </cell>
          <cell r="AT127">
            <v>55015</v>
          </cell>
          <cell r="AU127">
            <v>54666</v>
          </cell>
          <cell r="AV127">
            <v>57251</v>
          </cell>
          <cell r="AW127">
            <v>55304</v>
          </cell>
          <cell r="AX127">
            <v>51451</v>
          </cell>
          <cell r="AY127">
            <v>52416</v>
          </cell>
          <cell r="AZ127">
            <v>54951</v>
          </cell>
          <cell r="BA127">
            <v>58385</v>
          </cell>
          <cell r="BB127">
            <v>58295</v>
          </cell>
          <cell r="BC127">
            <v>61054</v>
          </cell>
          <cell r="BD127">
            <v>60921</v>
          </cell>
          <cell r="BE127">
            <v>61675</v>
          </cell>
          <cell r="BF127">
            <v>61354</v>
          </cell>
          <cell r="BG127">
            <v>62186</v>
          </cell>
          <cell r="BH127">
            <v>62212</v>
          </cell>
          <cell r="BI127">
            <v>61966</v>
          </cell>
          <cell r="BJ127">
            <v>62384</v>
          </cell>
          <cell r="BK127">
            <v>66044</v>
          </cell>
        </row>
        <row r="128">
          <cell r="B128">
            <v>44752</v>
          </cell>
          <cell r="C128">
            <v>39905</v>
          </cell>
          <cell r="D128">
            <v>37604</v>
          </cell>
          <cell r="E128">
            <v>41930</v>
          </cell>
          <cell r="F128">
            <v>45115</v>
          </cell>
          <cell r="G128">
            <v>49106</v>
          </cell>
          <cell r="H128">
            <v>35430</v>
          </cell>
          <cell r="I128">
            <v>39248</v>
          </cell>
          <cell r="J128">
            <v>43061</v>
          </cell>
          <cell r="K128">
            <v>44201</v>
          </cell>
          <cell r="L128">
            <v>37607</v>
          </cell>
          <cell r="M128">
            <v>35262</v>
          </cell>
          <cell r="N128">
            <v>44056</v>
          </cell>
          <cell r="O128">
            <v>54202</v>
          </cell>
          <cell r="P128">
            <v>52533</v>
          </cell>
          <cell r="Q128">
            <v>41521</v>
          </cell>
          <cell r="R128">
            <v>34925</v>
          </cell>
          <cell r="S128">
            <v>39644</v>
          </cell>
          <cell r="T128">
            <v>44150</v>
          </cell>
          <cell r="U128">
            <v>46440</v>
          </cell>
          <cell r="V128">
            <v>46984</v>
          </cell>
          <cell r="W128">
            <v>47321</v>
          </cell>
          <cell r="X128">
            <v>45938</v>
          </cell>
          <cell r="Y128">
            <v>44954</v>
          </cell>
          <cell r="Z128">
            <v>48036</v>
          </cell>
          <cell r="AA128">
            <v>47733</v>
          </cell>
          <cell r="AB128">
            <v>49388</v>
          </cell>
          <cell r="AC128">
            <v>51043</v>
          </cell>
          <cell r="AD128">
            <v>49366</v>
          </cell>
          <cell r="AE128">
            <v>51010</v>
          </cell>
          <cell r="AF128">
            <v>50689</v>
          </cell>
          <cell r="AG128">
            <v>49868</v>
          </cell>
          <cell r="AH128">
            <v>49923</v>
          </cell>
          <cell r="AI128">
            <v>46712</v>
          </cell>
          <cell r="AJ128">
            <v>59180</v>
          </cell>
          <cell r="AK128">
            <v>55835</v>
          </cell>
          <cell r="AL128">
            <v>56999</v>
          </cell>
          <cell r="AM128">
            <v>56651</v>
          </cell>
          <cell r="AN128">
            <v>57176</v>
          </cell>
          <cell r="AO128">
            <v>52943</v>
          </cell>
          <cell r="AP128">
            <v>51883</v>
          </cell>
          <cell r="AQ128">
            <v>53018</v>
          </cell>
          <cell r="AR128">
            <v>53298</v>
          </cell>
          <cell r="AS128">
            <v>58249</v>
          </cell>
          <cell r="AT128">
            <v>60644</v>
          </cell>
          <cell r="AU128">
            <v>62432</v>
          </cell>
          <cell r="AV128">
            <v>59719</v>
          </cell>
          <cell r="AW128">
            <v>60731</v>
          </cell>
          <cell r="AX128">
            <v>67798</v>
          </cell>
          <cell r="AY128">
            <v>65557</v>
          </cell>
          <cell r="AZ128">
            <v>61255</v>
          </cell>
          <cell r="BA128">
            <v>57173</v>
          </cell>
          <cell r="BB128">
            <v>57072</v>
          </cell>
          <cell r="BC128">
            <v>58491</v>
          </cell>
          <cell r="BD128">
            <v>58435</v>
          </cell>
          <cell r="BE128">
            <v>61631</v>
          </cell>
          <cell r="BF128">
            <v>61328</v>
          </cell>
          <cell r="BG128">
            <v>62178</v>
          </cell>
          <cell r="BH128">
            <v>62212</v>
          </cell>
          <cell r="BI128">
            <v>61966</v>
          </cell>
          <cell r="BJ128">
            <v>58738</v>
          </cell>
          <cell r="BK128">
            <v>62882</v>
          </cell>
        </row>
        <row r="129">
          <cell r="B129">
            <v>44752</v>
          </cell>
          <cell r="C129">
            <v>39670</v>
          </cell>
          <cell r="D129">
            <v>35635</v>
          </cell>
          <cell r="E129">
            <v>35959</v>
          </cell>
          <cell r="F129">
            <v>39567</v>
          </cell>
          <cell r="G129">
            <v>47437</v>
          </cell>
          <cell r="H129">
            <v>51299</v>
          </cell>
          <cell r="I129">
            <v>34249</v>
          </cell>
          <cell r="J129">
            <v>35091</v>
          </cell>
          <cell r="K129">
            <v>53984</v>
          </cell>
          <cell r="L129">
            <v>52411</v>
          </cell>
          <cell r="M129">
            <v>46013</v>
          </cell>
          <cell r="N129">
            <v>39718</v>
          </cell>
          <cell r="O129">
            <v>43499</v>
          </cell>
          <cell r="P129">
            <v>51336</v>
          </cell>
          <cell r="Q129">
            <v>56245</v>
          </cell>
          <cell r="R129">
            <v>46759</v>
          </cell>
          <cell r="S129">
            <v>46959</v>
          </cell>
          <cell r="T129">
            <v>44605</v>
          </cell>
          <cell r="U129">
            <v>45989</v>
          </cell>
          <cell r="V129">
            <v>46850</v>
          </cell>
          <cell r="W129">
            <v>46813</v>
          </cell>
          <cell r="X129">
            <v>51382</v>
          </cell>
          <cell r="Y129">
            <v>49393</v>
          </cell>
          <cell r="Z129">
            <v>49587</v>
          </cell>
          <cell r="AA129">
            <v>50465</v>
          </cell>
          <cell r="AB129">
            <v>45429</v>
          </cell>
          <cell r="AC129">
            <v>46646</v>
          </cell>
          <cell r="AD129">
            <v>44372</v>
          </cell>
          <cell r="AE129">
            <v>46715</v>
          </cell>
          <cell r="AF129">
            <v>48506</v>
          </cell>
          <cell r="AG129">
            <v>51009</v>
          </cell>
          <cell r="AH129">
            <v>52580</v>
          </cell>
          <cell r="AI129">
            <v>55472</v>
          </cell>
          <cell r="AJ129">
            <v>51439</v>
          </cell>
          <cell r="AK129">
            <v>52432</v>
          </cell>
          <cell r="AL129">
            <v>53067</v>
          </cell>
          <cell r="AM129">
            <v>54114</v>
          </cell>
          <cell r="AN129">
            <v>55979</v>
          </cell>
          <cell r="AO129">
            <v>58855</v>
          </cell>
          <cell r="AP129">
            <v>59753</v>
          </cell>
          <cell r="AQ129">
            <v>60401</v>
          </cell>
          <cell r="AR129">
            <v>61030</v>
          </cell>
          <cell r="AS129">
            <v>56190</v>
          </cell>
          <cell r="AT129">
            <v>55005</v>
          </cell>
          <cell r="AU129">
            <v>54658</v>
          </cell>
          <cell r="AV129">
            <v>57245</v>
          </cell>
          <cell r="AW129">
            <v>55299</v>
          </cell>
          <cell r="AX129">
            <v>51448</v>
          </cell>
          <cell r="AY129">
            <v>52413</v>
          </cell>
          <cell r="AZ129">
            <v>54949</v>
          </cell>
          <cell r="BA129">
            <v>58383</v>
          </cell>
          <cell r="BB129">
            <v>58294</v>
          </cell>
          <cell r="BC129">
            <v>61053</v>
          </cell>
          <cell r="BD129">
            <v>60920</v>
          </cell>
          <cell r="BE129">
            <v>61675</v>
          </cell>
          <cell r="BF129">
            <v>61353</v>
          </cell>
          <cell r="BG129">
            <v>62186</v>
          </cell>
          <cell r="BH129">
            <v>62212</v>
          </cell>
          <cell r="BI129">
            <v>61966</v>
          </cell>
          <cell r="BJ129">
            <v>62384</v>
          </cell>
          <cell r="BK129">
            <v>55556</v>
          </cell>
        </row>
        <row r="130">
          <cell r="B130">
            <v>44752</v>
          </cell>
          <cell r="C130">
            <v>39905</v>
          </cell>
          <cell r="D130">
            <v>45174</v>
          </cell>
          <cell r="E130">
            <v>34242</v>
          </cell>
          <cell r="F130">
            <v>34276</v>
          </cell>
          <cell r="G130">
            <v>42579</v>
          </cell>
          <cell r="H130">
            <v>48644</v>
          </cell>
          <cell r="I130">
            <v>53667</v>
          </cell>
          <cell r="J130">
            <v>32079</v>
          </cell>
          <cell r="K130">
            <v>31196</v>
          </cell>
          <cell r="L130">
            <v>41882</v>
          </cell>
          <cell r="M130">
            <v>41081</v>
          </cell>
          <cell r="N130">
            <v>37051</v>
          </cell>
          <cell r="O130">
            <v>36014</v>
          </cell>
          <cell r="P130">
            <v>39634</v>
          </cell>
          <cell r="Q130">
            <v>50462</v>
          </cell>
          <cell r="R130">
            <v>48094</v>
          </cell>
          <cell r="S130">
            <v>47583</v>
          </cell>
          <cell r="T130">
            <v>45098</v>
          </cell>
          <cell r="U130">
            <v>46152</v>
          </cell>
          <cell r="V130">
            <v>46855</v>
          </cell>
          <cell r="W130">
            <v>46767</v>
          </cell>
          <cell r="X130">
            <v>42890</v>
          </cell>
          <cell r="Y130">
            <v>39767</v>
          </cell>
          <cell r="Z130">
            <v>39365</v>
          </cell>
          <cell r="AA130">
            <v>39814</v>
          </cell>
          <cell r="AB130">
            <v>48534</v>
          </cell>
          <cell r="AC130">
            <v>53539</v>
          </cell>
          <cell r="AD130">
            <v>52196</v>
          </cell>
          <cell r="AE130">
            <v>54665</v>
          </cell>
          <cell r="AF130">
            <v>51471</v>
          </cell>
          <cell r="AG130">
            <v>51138</v>
          </cell>
          <cell r="AH130">
            <v>48802</v>
          </cell>
          <cell r="AI130">
            <v>49080</v>
          </cell>
          <cell r="AJ130">
            <v>58792</v>
          </cell>
          <cell r="AK130">
            <v>55614</v>
          </cell>
          <cell r="AL130">
            <v>56863</v>
          </cell>
          <cell r="AM130">
            <v>56578</v>
          </cell>
          <cell r="AN130">
            <v>57138</v>
          </cell>
          <cell r="AO130">
            <v>52927</v>
          </cell>
          <cell r="AP130">
            <v>51878</v>
          </cell>
          <cell r="AQ130">
            <v>53019</v>
          </cell>
          <cell r="AR130">
            <v>53302</v>
          </cell>
          <cell r="AS130">
            <v>58253</v>
          </cell>
          <cell r="AT130">
            <v>60649</v>
          </cell>
          <cell r="AU130">
            <v>62437</v>
          </cell>
          <cell r="AV130">
            <v>59724</v>
          </cell>
          <cell r="AW130">
            <v>60735</v>
          </cell>
          <cell r="AX130">
            <v>67801</v>
          </cell>
          <cell r="AY130">
            <v>63594</v>
          </cell>
          <cell r="AZ130">
            <v>59451</v>
          </cell>
          <cell r="BA130">
            <v>57175</v>
          </cell>
          <cell r="BB130">
            <v>57074</v>
          </cell>
          <cell r="BC130">
            <v>58492</v>
          </cell>
          <cell r="BD130">
            <v>58436</v>
          </cell>
          <cell r="BE130">
            <v>61632</v>
          </cell>
          <cell r="BF130">
            <v>61329</v>
          </cell>
          <cell r="BG130">
            <v>62178</v>
          </cell>
          <cell r="BH130">
            <v>62212</v>
          </cell>
          <cell r="BI130">
            <v>61966</v>
          </cell>
          <cell r="BJ130">
            <v>62384</v>
          </cell>
          <cell r="BK130">
            <v>58324</v>
          </cell>
        </row>
        <row r="131">
          <cell r="B131">
            <v>44752</v>
          </cell>
          <cell r="C131">
            <v>39670</v>
          </cell>
          <cell r="D131">
            <v>39112</v>
          </cell>
          <cell r="E131">
            <v>40093</v>
          </cell>
          <cell r="F131">
            <v>36400</v>
          </cell>
          <cell r="G131">
            <v>33883</v>
          </cell>
          <cell r="H131">
            <v>40832</v>
          </cell>
          <cell r="I131">
            <v>40160</v>
          </cell>
          <cell r="J131">
            <v>44233</v>
          </cell>
          <cell r="K131">
            <v>36951</v>
          </cell>
          <cell r="L131">
            <v>42044</v>
          </cell>
          <cell r="M131">
            <v>56017</v>
          </cell>
          <cell r="N131">
            <v>50765</v>
          </cell>
          <cell r="O131">
            <v>38212</v>
          </cell>
          <cell r="P131">
            <v>37846</v>
          </cell>
          <cell r="Q131">
            <v>43360</v>
          </cell>
          <cell r="R131">
            <v>56265</v>
          </cell>
          <cell r="S131">
            <v>52488</v>
          </cell>
          <cell r="T131">
            <v>51495</v>
          </cell>
          <cell r="U131">
            <v>51088</v>
          </cell>
          <cell r="V131">
            <v>50123</v>
          </cell>
          <cell r="W131">
            <v>49687</v>
          </cell>
          <cell r="X131">
            <v>50887</v>
          </cell>
          <cell r="Y131">
            <v>51457</v>
          </cell>
          <cell r="Z131">
            <v>54623</v>
          </cell>
          <cell r="AA131">
            <v>50710</v>
          </cell>
          <cell r="AB131">
            <v>50643</v>
          </cell>
          <cell r="AC131">
            <v>50367</v>
          </cell>
          <cell r="AD131">
            <v>53007</v>
          </cell>
          <cell r="AE131">
            <v>50994</v>
          </cell>
          <cell r="AF131">
            <v>51753</v>
          </cell>
          <cell r="AG131">
            <v>52718</v>
          </cell>
          <cell r="AH131">
            <v>59034</v>
          </cell>
          <cell r="AI131">
            <v>60614</v>
          </cell>
          <cell r="AJ131">
            <v>52994</v>
          </cell>
          <cell r="AK131">
            <v>53246</v>
          </cell>
          <cell r="AL131">
            <v>55049</v>
          </cell>
          <cell r="AM131">
            <v>55659</v>
          </cell>
          <cell r="AN131">
            <v>57152</v>
          </cell>
          <cell r="AO131">
            <v>59790</v>
          </cell>
          <cell r="AP131">
            <v>60480</v>
          </cell>
          <cell r="AQ131">
            <v>60970</v>
          </cell>
          <cell r="AR131">
            <v>61478</v>
          </cell>
          <cell r="AS131">
            <v>56525</v>
          </cell>
          <cell r="AT131">
            <v>55270</v>
          </cell>
          <cell r="AU131">
            <v>54871</v>
          </cell>
          <cell r="AV131">
            <v>57425</v>
          </cell>
          <cell r="AW131">
            <v>55439</v>
          </cell>
          <cell r="AX131">
            <v>51553</v>
          </cell>
          <cell r="AY131">
            <v>52502</v>
          </cell>
          <cell r="AZ131">
            <v>55026</v>
          </cell>
          <cell r="BA131">
            <v>58446</v>
          </cell>
          <cell r="BB131">
            <v>58346</v>
          </cell>
          <cell r="BC131">
            <v>61094</v>
          </cell>
          <cell r="BD131">
            <v>60952</v>
          </cell>
          <cell r="BE131">
            <v>61700</v>
          </cell>
          <cell r="BF131">
            <v>61373</v>
          </cell>
          <cell r="BG131">
            <v>62186</v>
          </cell>
          <cell r="BH131">
            <v>62212</v>
          </cell>
          <cell r="BI131">
            <v>61966</v>
          </cell>
          <cell r="BJ131">
            <v>62389</v>
          </cell>
          <cell r="BK131">
            <v>66709</v>
          </cell>
        </row>
        <row r="132">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row>
        <row r="133">
          <cell r="B133">
            <v>0</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v>0</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row>
        <row r="135">
          <cell r="B135">
            <v>0</v>
          </cell>
          <cell r="C135">
            <v>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row>
        <row r="136">
          <cell r="B136">
            <v>0</v>
          </cell>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row>
        <row r="137">
          <cell r="B137">
            <v>25312</v>
          </cell>
          <cell r="C137">
            <v>25669</v>
          </cell>
          <cell r="D137">
            <v>24407</v>
          </cell>
          <cell r="E137">
            <v>31390</v>
          </cell>
          <cell r="F137">
            <v>32050</v>
          </cell>
          <cell r="G137">
            <v>25908</v>
          </cell>
          <cell r="H137">
            <v>27161</v>
          </cell>
          <cell r="I137">
            <v>28776</v>
          </cell>
          <cell r="J137">
            <v>30168</v>
          </cell>
          <cell r="K137">
            <v>25804</v>
          </cell>
          <cell r="L137">
            <v>23960</v>
          </cell>
          <cell r="M137">
            <v>23594</v>
          </cell>
          <cell r="N137">
            <v>33138</v>
          </cell>
          <cell r="O137">
            <v>28540</v>
          </cell>
          <cell r="P137">
            <v>24803</v>
          </cell>
          <cell r="Q137">
            <v>20305</v>
          </cell>
          <cell r="R137">
            <v>23451</v>
          </cell>
          <cell r="S137">
            <v>24740</v>
          </cell>
          <cell r="T137">
            <v>25863</v>
          </cell>
          <cell r="U137">
            <v>26556</v>
          </cell>
          <cell r="V137">
            <v>27283</v>
          </cell>
          <cell r="W137">
            <v>27171</v>
          </cell>
          <cell r="X137">
            <v>28374</v>
          </cell>
          <cell r="Y137">
            <v>32621</v>
          </cell>
          <cell r="Z137">
            <v>29092</v>
          </cell>
          <cell r="AA137">
            <v>33394</v>
          </cell>
          <cell r="AB137">
            <v>32134</v>
          </cell>
          <cell r="AC137">
            <v>29608</v>
          </cell>
          <cell r="AD137">
            <v>27460</v>
          </cell>
          <cell r="AE137">
            <v>28228</v>
          </cell>
          <cell r="AF137">
            <v>28545</v>
          </cell>
          <cell r="AG137">
            <v>28630</v>
          </cell>
          <cell r="AH137">
            <v>22270</v>
          </cell>
          <cell r="AI137">
            <v>21357</v>
          </cell>
          <cell r="AJ137">
            <v>16020</v>
          </cell>
          <cell r="AK137">
            <v>15909</v>
          </cell>
          <cell r="AL137">
            <v>17700</v>
          </cell>
          <cell r="AM137">
            <v>17442</v>
          </cell>
          <cell r="AN137">
            <v>16831</v>
          </cell>
          <cell r="AO137">
            <v>16780</v>
          </cell>
          <cell r="AP137">
            <v>16750</v>
          </cell>
          <cell r="AQ137">
            <v>16670</v>
          </cell>
          <cell r="AR137">
            <v>17067</v>
          </cell>
          <cell r="AS137">
            <v>15525</v>
          </cell>
          <cell r="AT137">
            <v>15300</v>
          </cell>
          <cell r="AU137">
            <v>16227</v>
          </cell>
          <cell r="AV137">
            <v>16965</v>
          </cell>
          <cell r="AW137">
            <v>16358</v>
          </cell>
          <cell r="AX137">
            <v>14983</v>
          </cell>
          <cell r="AY137">
            <v>16706</v>
          </cell>
          <cell r="AZ137">
            <v>18863</v>
          </cell>
          <cell r="BA137">
            <v>19659</v>
          </cell>
          <cell r="BB137">
            <v>20879</v>
          </cell>
          <cell r="BC137">
            <v>20866</v>
          </cell>
          <cell r="BD137">
            <v>22285</v>
          </cell>
          <cell r="BE137">
            <v>23349</v>
          </cell>
          <cell r="BF137">
            <v>24711</v>
          </cell>
          <cell r="BG137">
            <v>24460</v>
          </cell>
          <cell r="BH137">
            <v>23950</v>
          </cell>
          <cell r="BI137">
            <v>24067</v>
          </cell>
          <cell r="BJ137">
            <v>24527</v>
          </cell>
          <cell r="BK137">
            <v>22257</v>
          </cell>
        </row>
        <row r="138">
          <cell r="B138">
            <v>25312</v>
          </cell>
          <cell r="C138">
            <v>28125</v>
          </cell>
          <cell r="D138">
            <v>23004</v>
          </cell>
          <cell r="E138">
            <v>22641</v>
          </cell>
          <cell r="F138">
            <v>22986</v>
          </cell>
          <cell r="G138">
            <v>25238</v>
          </cell>
          <cell r="H138">
            <v>18856</v>
          </cell>
          <cell r="I138">
            <v>23180</v>
          </cell>
          <cell r="J138">
            <v>31145</v>
          </cell>
          <cell r="K138">
            <v>27599</v>
          </cell>
          <cell r="L138">
            <v>23856</v>
          </cell>
          <cell r="M138">
            <v>21290</v>
          </cell>
          <cell r="N138">
            <v>25597</v>
          </cell>
          <cell r="O138">
            <v>33149</v>
          </cell>
          <cell r="P138">
            <v>37831</v>
          </cell>
          <cell r="Q138">
            <v>31523</v>
          </cell>
          <cell r="R138">
            <v>23176</v>
          </cell>
          <cell r="S138">
            <v>24389</v>
          </cell>
          <cell r="T138">
            <v>26232</v>
          </cell>
          <cell r="U138">
            <v>26013</v>
          </cell>
          <cell r="V138">
            <v>25761</v>
          </cell>
          <cell r="W138">
            <v>25623</v>
          </cell>
          <cell r="X138">
            <v>27208</v>
          </cell>
          <cell r="Y138">
            <v>27711</v>
          </cell>
          <cell r="Z138">
            <v>29859</v>
          </cell>
          <cell r="AA138">
            <v>30597</v>
          </cell>
          <cell r="AB138">
            <v>30824</v>
          </cell>
          <cell r="AC138">
            <v>30186</v>
          </cell>
          <cell r="AD138">
            <v>22226</v>
          </cell>
          <cell r="AE138">
            <v>24017</v>
          </cell>
          <cell r="AF138">
            <v>25123</v>
          </cell>
          <cell r="AG138">
            <v>23598</v>
          </cell>
          <cell r="AH138">
            <v>22689</v>
          </cell>
          <cell r="AI138">
            <v>21652</v>
          </cell>
          <cell r="AJ138">
            <v>26268</v>
          </cell>
          <cell r="AK138">
            <v>24767</v>
          </cell>
          <cell r="AL138">
            <v>29105</v>
          </cell>
          <cell r="AM138">
            <v>28189</v>
          </cell>
          <cell r="AN138">
            <v>26681</v>
          </cell>
          <cell r="AO138">
            <v>23496</v>
          </cell>
          <cell r="AP138">
            <v>20162</v>
          </cell>
          <cell r="AQ138">
            <v>18747</v>
          </cell>
          <cell r="AR138">
            <v>17471</v>
          </cell>
          <cell r="AS138">
            <v>19025</v>
          </cell>
          <cell r="AT138">
            <v>19967</v>
          </cell>
          <cell r="AU138">
            <v>21464</v>
          </cell>
          <cell r="AV138">
            <v>20507</v>
          </cell>
          <cell r="AW138">
            <v>20821</v>
          </cell>
          <cell r="AX138">
            <v>22886</v>
          </cell>
          <cell r="AY138">
            <v>24218</v>
          </cell>
          <cell r="AZ138">
            <v>23962</v>
          </cell>
          <cell r="BA138">
            <v>21982</v>
          </cell>
          <cell r="BB138">
            <v>23343</v>
          </cell>
          <cell r="BC138">
            <v>22843</v>
          </cell>
          <cell r="BD138">
            <v>22494</v>
          </cell>
          <cell r="BE138">
            <v>24382</v>
          </cell>
          <cell r="BF138">
            <v>24748</v>
          </cell>
          <cell r="BG138">
            <v>24457</v>
          </cell>
          <cell r="BH138">
            <v>23950</v>
          </cell>
          <cell r="BI138">
            <v>24067</v>
          </cell>
          <cell r="BJ138">
            <v>24527</v>
          </cell>
          <cell r="BK138">
            <v>22901</v>
          </cell>
        </row>
        <row r="139">
          <cell r="B139">
            <v>25312</v>
          </cell>
          <cell r="C139">
            <v>25431</v>
          </cell>
          <cell r="D139">
            <v>23060</v>
          </cell>
          <cell r="E139">
            <v>22900</v>
          </cell>
          <cell r="F139">
            <v>25706</v>
          </cell>
          <cell r="G139">
            <v>31942</v>
          </cell>
          <cell r="H139">
            <v>34335</v>
          </cell>
          <cell r="I139">
            <v>20243</v>
          </cell>
          <cell r="J139">
            <v>21491</v>
          </cell>
          <cell r="K139">
            <v>30481</v>
          </cell>
          <cell r="L139">
            <v>29699</v>
          </cell>
          <cell r="M139">
            <v>34096</v>
          </cell>
          <cell r="N139">
            <v>28802</v>
          </cell>
          <cell r="O139">
            <v>29841</v>
          </cell>
          <cell r="P139">
            <v>34075</v>
          </cell>
          <cell r="Q139">
            <v>30881</v>
          </cell>
          <cell r="R139">
            <v>25896</v>
          </cell>
          <cell r="S139">
            <v>26107</v>
          </cell>
          <cell r="T139">
            <v>25508</v>
          </cell>
          <cell r="U139">
            <v>25972</v>
          </cell>
          <cell r="V139">
            <v>26709</v>
          </cell>
          <cell r="W139">
            <v>26374</v>
          </cell>
          <cell r="X139">
            <v>29829</v>
          </cell>
          <cell r="Y139">
            <v>29221</v>
          </cell>
          <cell r="Z139">
            <v>25695</v>
          </cell>
          <cell r="AA139">
            <v>25183</v>
          </cell>
          <cell r="AB139">
            <v>20453</v>
          </cell>
          <cell r="AC139">
            <v>20298</v>
          </cell>
          <cell r="AD139">
            <v>14920</v>
          </cell>
          <cell r="AE139">
            <v>16411</v>
          </cell>
          <cell r="AF139">
            <v>17741</v>
          </cell>
          <cell r="AG139">
            <v>17811</v>
          </cell>
          <cell r="AH139">
            <v>17406</v>
          </cell>
          <cell r="AI139">
            <v>18487</v>
          </cell>
          <cell r="AJ139">
            <v>15874</v>
          </cell>
          <cell r="AK139">
            <v>15866</v>
          </cell>
          <cell r="AL139">
            <v>17679</v>
          </cell>
          <cell r="AM139">
            <v>17429</v>
          </cell>
          <cell r="AN139">
            <v>16822</v>
          </cell>
          <cell r="AO139">
            <v>16773</v>
          </cell>
          <cell r="AP139">
            <v>16745</v>
          </cell>
          <cell r="AQ139">
            <v>16666</v>
          </cell>
          <cell r="AR139">
            <v>17063</v>
          </cell>
          <cell r="AS139">
            <v>15523</v>
          </cell>
          <cell r="AT139">
            <v>15298</v>
          </cell>
          <cell r="AU139">
            <v>16225</v>
          </cell>
          <cell r="AV139">
            <v>16963</v>
          </cell>
          <cell r="AW139">
            <v>16357</v>
          </cell>
          <cell r="AX139">
            <v>14982</v>
          </cell>
          <cell r="AY139">
            <v>16705</v>
          </cell>
          <cell r="AZ139">
            <v>18862</v>
          </cell>
          <cell r="BA139">
            <v>19659</v>
          </cell>
          <cell r="BB139">
            <v>20878</v>
          </cell>
          <cell r="BC139">
            <v>20866</v>
          </cell>
          <cell r="BD139">
            <v>22285</v>
          </cell>
          <cell r="BE139">
            <v>23348</v>
          </cell>
          <cell r="BF139">
            <v>24710</v>
          </cell>
          <cell r="BG139">
            <v>24460</v>
          </cell>
          <cell r="BH139">
            <v>23950</v>
          </cell>
          <cell r="BI139">
            <v>24067</v>
          </cell>
          <cell r="BJ139">
            <v>24527</v>
          </cell>
          <cell r="BK139">
            <v>14737</v>
          </cell>
        </row>
        <row r="140">
          <cell r="B140">
            <v>25312</v>
          </cell>
          <cell r="C140">
            <v>28125</v>
          </cell>
          <cell r="D140">
            <v>27604</v>
          </cell>
          <cell r="E140">
            <v>18470</v>
          </cell>
          <cell r="F140">
            <v>17449</v>
          </cell>
          <cell r="G140">
            <v>21871</v>
          </cell>
          <cell r="H140">
            <v>25879</v>
          </cell>
          <cell r="I140">
            <v>31688</v>
          </cell>
          <cell r="J140">
            <v>23198</v>
          </cell>
          <cell r="K140">
            <v>18848</v>
          </cell>
          <cell r="L140">
            <v>27767</v>
          </cell>
          <cell r="M140">
            <v>24657</v>
          </cell>
          <cell r="N140">
            <v>31268</v>
          </cell>
          <cell r="O140">
            <v>28453</v>
          </cell>
          <cell r="P140">
            <v>37057</v>
          </cell>
          <cell r="Q140">
            <v>38235</v>
          </cell>
          <cell r="R140">
            <v>32089</v>
          </cell>
          <cell r="S140">
            <v>29285</v>
          </cell>
          <cell r="T140">
            <v>27417</v>
          </cell>
          <cell r="U140">
            <v>27013</v>
          </cell>
          <cell r="V140">
            <v>27282</v>
          </cell>
          <cell r="W140">
            <v>26681</v>
          </cell>
          <cell r="X140">
            <v>24855</v>
          </cell>
          <cell r="Y140">
            <v>23405</v>
          </cell>
          <cell r="Z140">
            <v>22987</v>
          </cell>
          <cell r="AA140">
            <v>24382</v>
          </cell>
          <cell r="AB140">
            <v>29844</v>
          </cell>
          <cell r="AC140">
            <v>31617</v>
          </cell>
          <cell r="AD140">
            <v>23574</v>
          </cell>
          <cell r="AE140">
            <v>25824</v>
          </cell>
          <cell r="AF140">
            <v>25324</v>
          </cell>
          <cell r="AG140">
            <v>24028</v>
          </cell>
          <cell r="AH140">
            <v>22079</v>
          </cell>
          <cell r="AI140">
            <v>23026</v>
          </cell>
          <cell r="AJ140">
            <v>26295</v>
          </cell>
          <cell r="AK140">
            <v>24797</v>
          </cell>
          <cell r="AL140">
            <v>29136</v>
          </cell>
          <cell r="AM140">
            <v>28213</v>
          </cell>
          <cell r="AN140">
            <v>26698</v>
          </cell>
          <cell r="AO140">
            <v>23508</v>
          </cell>
          <cell r="AP140">
            <v>20169</v>
          </cell>
          <cell r="AQ140">
            <v>18752</v>
          </cell>
          <cell r="AR140">
            <v>17475</v>
          </cell>
          <cell r="AS140">
            <v>19028</v>
          </cell>
          <cell r="AT140">
            <v>19970</v>
          </cell>
          <cell r="AU140">
            <v>21467</v>
          </cell>
          <cell r="AV140">
            <v>20509</v>
          </cell>
          <cell r="AW140">
            <v>20823</v>
          </cell>
          <cell r="AX140">
            <v>22887</v>
          </cell>
          <cell r="AY140">
            <v>23493</v>
          </cell>
          <cell r="AZ140">
            <v>23257</v>
          </cell>
          <cell r="BA140">
            <v>21983</v>
          </cell>
          <cell r="BB140">
            <v>23344</v>
          </cell>
          <cell r="BC140">
            <v>22843</v>
          </cell>
          <cell r="BD140">
            <v>22494</v>
          </cell>
          <cell r="BE140">
            <v>24382</v>
          </cell>
          <cell r="BF140">
            <v>24749</v>
          </cell>
          <cell r="BG140">
            <v>24457</v>
          </cell>
          <cell r="BH140">
            <v>23950</v>
          </cell>
          <cell r="BI140">
            <v>24067</v>
          </cell>
          <cell r="BJ140">
            <v>24527</v>
          </cell>
          <cell r="BK140">
            <v>19347</v>
          </cell>
        </row>
        <row r="141">
          <cell r="B141">
            <v>25312</v>
          </cell>
          <cell r="C141">
            <v>25431</v>
          </cell>
          <cell r="D141">
            <v>25310</v>
          </cell>
          <cell r="E141">
            <v>25532</v>
          </cell>
          <cell r="F141">
            <v>23648</v>
          </cell>
          <cell r="G141">
            <v>21772</v>
          </cell>
          <cell r="H141">
            <v>24847</v>
          </cell>
          <cell r="I141">
            <v>22741</v>
          </cell>
          <cell r="J141">
            <v>26972</v>
          </cell>
          <cell r="K141">
            <v>19170</v>
          </cell>
          <cell r="L141">
            <v>22986</v>
          </cell>
          <cell r="M141">
            <v>26400</v>
          </cell>
          <cell r="N141">
            <v>31703</v>
          </cell>
          <cell r="O141">
            <v>20927</v>
          </cell>
          <cell r="P141">
            <v>25146</v>
          </cell>
          <cell r="Q141">
            <v>23583</v>
          </cell>
          <cell r="R141">
            <v>31605</v>
          </cell>
          <cell r="S141">
            <v>29461</v>
          </cell>
          <cell r="T141">
            <v>28885</v>
          </cell>
          <cell r="U141">
            <v>27635</v>
          </cell>
          <cell r="V141">
            <v>26896</v>
          </cell>
          <cell r="W141">
            <v>26552</v>
          </cell>
          <cell r="X141">
            <v>29448</v>
          </cell>
          <cell r="Y141">
            <v>31081</v>
          </cell>
          <cell r="Z141">
            <v>33351</v>
          </cell>
          <cell r="AA141">
            <v>31647</v>
          </cell>
          <cell r="AB141">
            <v>31616</v>
          </cell>
          <cell r="AC141">
            <v>30109</v>
          </cell>
          <cell r="AD141">
            <v>24669</v>
          </cell>
          <cell r="AE141">
            <v>24569</v>
          </cell>
          <cell r="AF141">
            <v>25952</v>
          </cell>
          <cell r="AG141">
            <v>25243</v>
          </cell>
          <cell r="AH141">
            <v>24227</v>
          </cell>
          <cell r="AI141">
            <v>22803</v>
          </cell>
          <cell r="AJ141">
            <v>16308</v>
          </cell>
          <cell r="AK141">
            <v>16029</v>
          </cell>
          <cell r="AL141">
            <v>18265</v>
          </cell>
          <cell r="AM141">
            <v>17878</v>
          </cell>
          <cell r="AN141">
            <v>17145</v>
          </cell>
          <cell r="AO141">
            <v>17020</v>
          </cell>
          <cell r="AP141">
            <v>16937</v>
          </cell>
          <cell r="AQ141">
            <v>16815</v>
          </cell>
          <cell r="AR141">
            <v>17183</v>
          </cell>
          <cell r="AS141">
            <v>15612</v>
          </cell>
          <cell r="AT141">
            <v>15369</v>
          </cell>
          <cell r="AU141">
            <v>16287</v>
          </cell>
          <cell r="AV141">
            <v>17015</v>
          </cell>
          <cell r="AW141">
            <v>16397</v>
          </cell>
          <cell r="AX141">
            <v>15012</v>
          </cell>
          <cell r="AY141">
            <v>16733</v>
          </cell>
          <cell r="AZ141">
            <v>18888</v>
          </cell>
          <cell r="BA141">
            <v>19679</v>
          </cell>
          <cell r="BB141">
            <v>20896</v>
          </cell>
          <cell r="BC141">
            <v>20880</v>
          </cell>
          <cell r="BD141">
            <v>22296</v>
          </cell>
          <cell r="BE141">
            <v>23358</v>
          </cell>
          <cell r="BF141">
            <v>24718</v>
          </cell>
          <cell r="BG141">
            <v>24460</v>
          </cell>
          <cell r="BH141">
            <v>23950</v>
          </cell>
          <cell r="BI141">
            <v>24067</v>
          </cell>
          <cell r="BJ141">
            <v>26119</v>
          </cell>
          <cell r="BK141">
            <v>28649</v>
          </cell>
        </row>
        <row r="142">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row>
        <row r="143">
          <cell r="B143">
            <v>0</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row>
        <row r="144">
          <cell r="B144">
            <v>0</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row>
        <row r="145">
          <cell r="B145">
            <v>0</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v>0</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v>16094</v>
          </cell>
          <cell r="C147">
            <v>17217</v>
          </cell>
          <cell r="D147">
            <v>16182</v>
          </cell>
          <cell r="E147">
            <v>20138</v>
          </cell>
          <cell r="F147">
            <v>20576</v>
          </cell>
          <cell r="G147">
            <v>16302</v>
          </cell>
          <cell r="H147">
            <v>16507</v>
          </cell>
          <cell r="I147">
            <v>17776</v>
          </cell>
          <cell r="J147">
            <v>18440</v>
          </cell>
          <cell r="K147">
            <v>16594</v>
          </cell>
          <cell r="L147">
            <v>15201</v>
          </cell>
          <cell r="M147">
            <v>13771</v>
          </cell>
          <cell r="N147">
            <v>22265</v>
          </cell>
          <cell r="O147">
            <v>18822</v>
          </cell>
          <cell r="P147">
            <v>14132</v>
          </cell>
          <cell r="Q147">
            <v>11641</v>
          </cell>
          <cell r="R147">
            <v>13566</v>
          </cell>
          <cell r="S147">
            <v>15012</v>
          </cell>
          <cell r="T147">
            <v>15833</v>
          </cell>
          <cell r="U147">
            <v>16975</v>
          </cell>
          <cell r="V147">
            <v>16555</v>
          </cell>
          <cell r="W147">
            <v>17775</v>
          </cell>
          <cell r="X147">
            <v>18035</v>
          </cell>
          <cell r="Y147">
            <v>19806</v>
          </cell>
          <cell r="Z147">
            <v>18100</v>
          </cell>
          <cell r="AA147">
            <v>20276</v>
          </cell>
          <cell r="AB147">
            <v>19420</v>
          </cell>
          <cell r="AC147">
            <v>17411</v>
          </cell>
          <cell r="AD147">
            <v>22252</v>
          </cell>
          <cell r="AE147">
            <v>21522</v>
          </cell>
          <cell r="AF147">
            <v>21409</v>
          </cell>
          <cell r="AG147">
            <v>21358</v>
          </cell>
          <cell r="AH147">
            <v>17802</v>
          </cell>
          <cell r="AI147">
            <v>17239</v>
          </cell>
          <cell r="AJ147">
            <v>13510</v>
          </cell>
          <cell r="AK147">
            <v>14399</v>
          </cell>
          <cell r="AL147">
            <v>14811</v>
          </cell>
          <cell r="AM147">
            <v>14792</v>
          </cell>
          <cell r="AN147">
            <v>14255</v>
          </cell>
          <cell r="AO147">
            <v>14991</v>
          </cell>
          <cell r="AP147">
            <v>15920</v>
          </cell>
          <cell r="AQ147">
            <v>15837</v>
          </cell>
          <cell r="AR147">
            <v>16181</v>
          </cell>
          <cell r="AS147">
            <v>14533</v>
          </cell>
          <cell r="AT147">
            <v>14380</v>
          </cell>
          <cell r="AU147">
            <v>14801</v>
          </cell>
          <cell r="AV147">
            <v>15606</v>
          </cell>
          <cell r="AW147">
            <v>15384</v>
          </cell>
          <cell r="AX147">
            <v>14197</v>
          </cell>
          <cell r="AY147">
            <v>14535</v>
          </cell>
          <cell r="AZ147">
            <v>18509</v>
          </cell>
          <cell r="BA147">
            <v>19339</v>
          </cell>
          <cell r="BB147">
            <v>19299</v>
          </cell>
          <cell r="BC147">
            <v>18733</v>
          </cell>
          <cell r="BD147">
            <v>20143</v>
          </cell>
          <cell r="BE147">
            <v>19499</v>
          </cell>
          <cell r="BF147">
            <v>20754</v>
          </cell>
          <cell r="BG147">
            <v>21085</v>
          </cell>
          <cell r="BH147">
            <v>20719</v>
          </cell>
          <cell r="BI147">
            <v>20592</v>
          </cell>
          <cell r="BJ147">
            <v>20475</v>
          </cell>
          <cell r="BK147">
            <v>22786</v>
          </cell>
        </row>
        <row r="148">
          <cell r="B148">
            <v>16094</v>
          </cell>
          <cell r="C148">
            <v>17477</v>
          </cell>
          <cell r="D148">
            <v>16836</v>
          </cell>
          <cell r="E148">
            <v>16713</v>
          </cell>
          <cell r="F148">
            <v>17295</v>
          </cell>
          <cell r="G148">
            <v>18782</v>
          </cell>
          <cell r="H148">
            <v>12813</v>
          </cell>
          <cell r="I148">
            <v>14174</v>
          </cell>
          <cell r="J148">
            <v>23101</v>
          </cell>
          <cell r="K148">
            <v>22028</v>
          </cell>
          <cell r="L148">
            <v>18770</v>
          </cell>
          <cell r="M148">
            <v>14925</v>
          </cell>
          <cell r="N148">
            <v>17490</v>
          </cell>
          <cell r="O148">
            <v>24061</v>
          </cell>
          <cell r="P148">
            <v>21200</v>
          </cell>
          <cell r="Q148">
            <v>18783</v>
          </cell>
          <cell r="R148">
            <v>14311</v>
          </cell>
          <cell r="S148">
            <v>15316</v>
          </cell>
          <cell r="T148">
            <v>16076</v>
          </cell>
          <cell r="U148">
            <v>16634</v>
          </cell>
          <cell r="V148">
            <v>15632</v>
          </cell>
          <cell r="W148">
            <v>16762</v>
          </cell>
          <cell r="X148">
            <v>17280</v>
          </cell>
          <cell r="Y148">
            <v>16840</v>
          </cell>
          <cell r="Z148">
            <v>18577</v>
          </cell>
          <cell r="AA148">
            <v>18578</v>
          </cell>
          <cell r="AB148">
            <v>18628</v>
          </cell>
          <cell r="AC148">
            <v>17751</v>
          </cell>
          <cell r="AD148">
            <v>18011</v>
          </cell>
          <cell r="AE148">
            <v>18311</v>
          </cell>
          <cell r="AF148">
            <v>18842</v>
          </cell>
          <cell r="AG148">
            <v>17604</v>
          </cell>
          <cell r="AH148">
            <v>18233</v>
          </cell>
          <cell r="AI148">
            <v>17508</v>
          </cell>
          <cell r="AJ148">
            <v>22160</v>
          </cell>
          <cell r="AK148">
            <v>22417</v>
          </cell>
          <cell r="AL148">
            <v>24354</v>
          </cell>
          <cell r="AM148">
            <v>23907</v>
          </cell>
          <cell r="AN148">
            <v>22597</v>
          </cell>
          <cell r="AO148">
            <v>20992</v>
          </cell>
          <cell r="AP148">
            <v>19178</v>
          </cell>
          <cell r="AQ148">
            <v>17826</v>
          </cell>
          <cell r="AR148">
            <v>16565</v>
          </cell>
          <cell r="AS148">
            <v>17808</v>
          </cell>
          <cell r="AT148">
            <v>18766</v>
          </cell>
          <cell r="AU148">
            <v>19579</v>
          </cell>
          <cell r="AV148">
            <v>18865</v>
          </cell>
          <cell r="AW148">
            <v>19582</v>
          </cell>
          <cell r="AX148">
            <v>21686</v>
          </cell>
          <cell r="AY148">
            <v>21071</v>
          </cell>
          <cell r="AZ148">
            <v>21841</v>
          </cell>
          <cell r="BA148">
            <v>20086</v>
          </cell>
          <cell r="BB148">
            <v>20043</v>
          </cell>
          <cell r="BC148">
            <v>19049</v>
          </cell>
          <cell r="BD148">
            <v>18874</v>
          </cell>
          <cell r="BE148">
            <v>20361</v>
          </cell>
          <cell r="BF148">
            <v>20786</v>
          </cell>
          <cell r="BG148">
            <v>21083</v>
          </cell>
          <cell r="BH148">
            <v>20719</v>
          </cell>
          <cell r="BI148">
            <v>20592</v>
          </cell>
          <cell r="BJ148">
            <v>20475</v>
          </cell>
          <cell r="BK148">
            <v>22873</v>
          </cell>
        </row>
        <row r="149">
          <cell r="B149">
            <v>16094</v>
          </cell>
          <cell r="C149">
            <v>17043</v>
          </cell>
          <cell r="D149">
            <v>15295</v>
          </cell>
          <cell r="E149">
            <v>14686</v>
          </cell>
          <cell r="F149">
            <v>16502</v>
          </cell>
          <cell r="G149">
            <v>20098</v>
          </cell>
          <cell r="H149">
            <v>20866</v>
          </cell>
          <cell r="I149">
            <v>12505</v>
          </cell>
          <cell r="J149">
            <v>13136</v>
          </cell>
          <cell r="K149">
            <v>19577</v>
          </cell>
          <cell r="L149">
            <v>18838</v>
          </cell>
          <cell r="M149">
            <v>21204</v>
          </cell>
          <cell r="N149">
            <v>14632</v>
          </cell>
          <cell r="O149">
            <v>16694</v>
          </cell>
          <cell r="P149">
            <v>15167</v>
          </cell>
          <cell r="Q149">
            <v>17726</v>
          </cell>
          <cell r="R149">
            <v>14950</v>
          </cell>
          <cell r="S149">
            <v>15834</v>
          </cell>
          <cell r="T149">
            <v>15619</v>
          </cell>
          <cell r="U149">
            <v>16601</v>
          </cell>
          <cell r="V149">
            <v>16207</v>
          </cell>
          <cell r="W149">
            <v>17254</v>
          </cell>
          <cell r="X149">
            <v>18972</v>
          </cell>
          <cell r="Y149">
            <v>17728</v>
          </cell>
          <cell r="Z149">
            <v>15990</v>
          </cell>
          <cell r="AA149">
            <v>15297</v>
          </cell>
          <cell r="AB149">
            <v>12360</v>
          </cell>
          <cell r="AC149">
            <v>11936</v>
          </cell>
          <cell r="AD149">
            <v>12091</v>
          </cell>
          <cell r="AE149">
            <v>12512</v>
          </cell>
          <cell r="AF149">
            <v>13306</v>
          </cell>
          <cell r="AG149">
            <v>13288</v>
          </cell>
          <cell r="AH149">
            <v>13966</v>
          </cell>
          <cell r="AI149">
            <v>14942</v>
          </cell>
          <cell r="AJ149">
            <v>13391</v>
          </cell>
          <cell r="AK149">
            <v>14361</v>
          </cell>
          <cell r="AL149">
            <v>14793</v>
          </cell>
          <cell r="AM149">
            <v>14781</v>
          </cell>
          <cell r="AN149">
            <v>14247</v>
          </cell>
          <cell r="AO149">
            <v>14985</v>
          </cell>
          <cell r="AP149">
            <v>15915</v>
          </cell>
          <cell r="AQ149">
            <v>15833</v>
          </cell>
          <cell r="AR149">
            <v>16177</v>
          </cell>
          <cell r="AS149">
            <v>14531</v>
          </cell>
          <cell r="AT149">
            <v>14378</v>
          </cell>
          <cell r="AU149">
            <v>14800</v>
          </cell>
          <cell r="AV149">
            <v>15605</v>
          </cell>
          <cell r="AW149">
            <v>15383</v>
          </cell>
          <cell r="AX149">
            <v>14196</v>
          </cell>
          <cell r="AY149">
            <v>14534</v>
          </cell>
          <cell r="AZ149">
            <v>18508</v>
          </cell>
          <cell r="BA149">
            <v>19338</v>
          </cell>
          <cell r="BB149">
            <v>19299</v>
          </cell>
          <cell r="BC149">
            <v>18732</v>
          </cell>
          <cell r="BD149">
            <v>20143</v>
          </cell>
          <cell r="BE149">
            <v>19499</v>
          </cell>
          <cell r="BF149">
            <v>20754</v>
          </cell>
          <cell r="BG149">
            <v>21085</v>
          </cell>
          <cell r="BH149">
            <v>20719</v>
          </cell>
          <cell r="BI149">
            <v>20592</v>
          </cell>
          <cell r="BJ149">
            <v>20475</v>
          </cell>
          <cell r="BK149">
            <v>21039</v>
          </cell>
        </row>
        <row r="150">
          <cell r="B150">
            <v>16094</v>
          </cell>
          <cell r="C150">
            <v>17477</v>
          </cell>
          <cell r="D150">
            <v>20204</v>
          </cell>
          <cell r="E150">
            <v>13634</v>
          </cell>
          <cell r="F150">
            <v>13129</v>
          </cell>
          <cell r="G150">
            <v>16276</v>
          </cell>
          <cell r="H150">
            <v>17586</v>
          </cell>
          <cell r="I150">
            <v>19377</v>
          </cell>
          <cell r="J150">
            <v>17207</v>
          </cell>
          <cell r="K150">
            <v>14727</v>
          </cell>
          <cell r="L150">
            <v>20933</v>
          </cell>
          <cell r="M150">
            <v>16171</v>
          </cell>
          <cell r="N150">
            <v>21406</v>
          </cell>
          <cell r="O150">
            <v>19314</v>
          </cell>
          <cell r="P150">
            <v>19233</v>
          </cell>
          <cell r="Q150">
            <v>21082</v>
          </cell>
          <cell r="R150">
            <v>19111</v>
          </cell>
          <cell r="S150">
            <v>18349</v>
          </cell>
          <cell r="T150">
            <v>16807</v>
          </cell>
          <cell r="U150">
            <v>17271</v>
          </cell>
          <cell r="V150">
            <v>16555</v>
          </cell>
          <cell r="W150">
            <v>17454</v>
          </cell>
          <cell r="X150">
            <v>15808</v>
          </cell>
          <cell r="Y150">
            <v>14200</v>
          </cell>
          <cell r="Z150">
            <v>14301</v>
          </cell>
          <cell r="AA150">
            <v>14804</v>
          </cell>
          <cell r="AB150">
            <v>18035</v>
          </cell>
          <cell r="AC150">
            <v>18592</v>
          </cell>
          <cell r="AD150">
            <v>19103</v>
          </cell>
          <cell r="AE150">
            <v>19689</v>
          </cell>
          <cell r="AF150">
            <v>18993</v>
          </cell>
          <cell r="AG150">
            <v>17925</v>
          </cell>
          <cell r="AH150">
            <v>17752</v>
          </cell>
          <cell r="AI150">
            <v>18623</v>
          </cell>
          <cell r="AJ150">
            <v>22184</v>
          </cell>
          <cell r="AK150">
            <v>22445</v>
          </cell>
          <cell r="AL150">
            <v>24380</v>
          </cell>
          <cell r="AM150">
            <v>23927</v>
          </cell>
          <cell r="AN150">
            <v>22612</v>
          </cell>
          <cell r="AO150">
            <v>21002</v>
          </cell>
          <cell r="AP150">
            <v>19185</v>
          </cell>
          <cell r="AQ150">
            <v>17831</v>
          </cell>
          <cell r="AR150">
            <v>16568</v>
          </cell>
          <cell r="AS150">
            <v>17812</v>
          </cell>
          <cell r="AT150">
            <v>18769</v>
          </cell>
          <cell r="AU150">
            <v>19581</v>
          </cell>
          <cell r="AV150">
            <v>18867</v>
          </cell>
          <cell r="AW150">
            <v>19583</v>
          </cell>
          <cell r="AX150">
            <v>21687</v>
          </cell>
          <cell r="AY150">
            <v>20440</v>
          </cell>
          <cell r="AZ150">
            <v>21198</v>
          </cell>
          <cell r="BA150">
            <v>20087</v>
          </cell>
          <cell r="BB150">
            <v>20044</v>
          </cell>
          <cell r="BC150">
            <v>19049</v>
          </cell>
          <cell r="BD150">
            <v>18875</v>
          </cell>
          <cell r="BE150">
            <v>20361</v>
          </cell>
          <cell r="BF150">
            <v>20786</v>
          </cell>
          <cell r="BG150">
            <v>21083</v>
          </cell>
          <cell r="BH150">
            <v>20719</v>
          </cell>
          <cell r="BI150">
            <v>20592</v>
          </cell>
          <cell r="BJ150">
            <v>20475</v>
          </cell>
          <cell r="BK150">
            <v>19318</v>
          </cell>
        </row>
        <row r="151">
          <cell r="B151">
            <v>16094</v>
          </cell>
          <cell r="C151">
            <v>17043</v>
          </cell>
          <cell r="D151">
            <v>16788</v>
          </cell>
          <cell r="E151">
            <v>16374</v>
          </cell>
          <cell r="F151">
            <v>15181</v>
          </cell>
          <cell r="G151">
            <v>13919</v>
          </cell>
          <cell r="H151">
            <v>15573</v>
          </cell>
          <cell r="I151">
            <v>14393</v>
          </cell>
          <cell r="J151">
            <v>16698</v>
          </cell>
          <cell r="K151">
            <v>12335</v>
          </cell>
          <cell r="L151">
            <v>14585</v>
          </cell>
          <cell r="M151">
            <v>15409</v>
          </cell>
          <cell r="N151">
            <v>21301</v>
          </cell>
          <cell r="O151">
            <v>13802</v>
          </cell>
          <cell r="P151">
            <v>14327</v>
          </cell>
          <cell r="Q151">
            <v>13520</v>
          </cell>
          <cell r="R151">
            <v>18284</v>
          </cell>
          <cell r="S151">
            <v>17876</v>
          </cell>
          <cell r="T151">
            <v>17673</v>
          </cell>
          <cell r="U151">
            <v>17666</v>
          </cell>
          <cell r="V151">
            <v>16319</v>
          </cell>
          <cell r="W151">
            <v>17370</v>
          </cell>
          <cell r="X151">
            <v>18703</v>
          </cell>
          <cell r="Y151">
            <v>18887</v>
          </cell>
          <cell r="Z151">
            <v>20750</v>
          </cell>
          <cell r="AA151">
            <v>19216</v>
          </cell>
          <cell r="AB151">
            <v>19107</v>
          </cell>
          <cell r="AC151">
            <v>17706</v>
          </cell>
          <cell r="AD151">
            <v>19990</v>
          </cell>
          <cell r="AE151">
            <v>18732</v>
          </cell>
          <cell r="AF151">
            <v>19464</v>
          </cell>
          <cell r="AG151">
            <v>18832</v>
          </cell>
          <cell r="AH151">
            <v>19366</v>
          </cell>
          <cell r="AI151">
            <v>18406</v>
          </cell>
          <cell r="AJ151">
            <v>13753</v>
          </cell>
          <cell r="AK151">
            <v>14508</v>
          </cell>
          <cell r="AL151">
            <v>15284</v>
          </cell>
          <cell r="AM151">
            <v>15162</v>
          </cell>
          <cell r="AN151">
            <v>14521</v>
          </cell>
          <cell r="AO151">
            <v>15206</v>
          </cell>
          <cell r="AP151">
            <v>16097</v>
          </cell>
          <cell r="AQ151">
            <v>15975</v>
          </cell>
          <cell r="AR151">
            <v>16291</v>
          </cell>
          <cell r="AS151">
            <v>14614</v>
          </cell>
          <cell r="AT151">
            <v>14445</v>
          </cell>
          <cell r="AU151">
            <v>14856</v>
          </cell>
          <cell r="AV151">
            <v>15653</v>
          </cell>
          <cell r="AW151">
            <v>15421</v>
          </cell>
          <cell r="AX151">
            <v>14224</v>
          </cell>
          <cell r="AY151">
            <v>14558</v>
          </cell>
          <cell r="AZ151">
            <v>18533</v>
          </cell>
          <cell r="BA151">
            <v>19359</v>
          </cell>
          <cell r="BB151">
            <v>19315</v>
          </cell>
          <cell r="BC151">
            <v>18745</v>
          </cell>
          <cell r="BD151">
            <v>20153</v>
          </cell>
          <cell r="BE151">
            <v>19507</v>
          </cell>
          <cell r="BF151">
            <v>20761</v>
          </cell>
          <cell r="BG151">
            <v>21085</v>
          </cell>
          <cell r="BH151">
            <v>20719</v>
          </cell>
          <cell r="BI151">
            <v>20592</v>
          </cell>
          <cell r="BJ151">
            <v>20543</v>
          </cell>
          <cell r="BK151">
            <v>21875</v>
          </cell>
        </row>
        <row r="152">
          <cell r="B152">
            <v>0</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v>0</v>
          </cell>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v>0</v>
          </cell>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row>
        <row r="155">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v>0</v>
          </cell>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row>
        <row r="157">
          <cell r="B157">
            <v>32023</v>
          </cell>
          <cell r="C157">
            <v>32460</v>
          </cell>
          <cell r="D157">
            <v>28968</v>
          </cell>
          <cell r="E157">
            <v>39402</v>
          </cell>
          <cell r="F157">
            <v>42737</v>
          </cell>
          <cell r="G157">
            <v>32906</v>
          </cell>
          <cell r="H157">
            <v>34056</v>
          </cell>
          <cell r="I157">
            <v>38377</v>
          </cell>
          <cell r="J157">
            <v>33062</v>
          </cell>
          <cell r="K157">
            <v>33949</v>
          </cell>
          <cell r="L157">
            <v>29188</v>
          </cell>
          <cell r="M157">
            <v>32585</v>
          </cell>
          <cell r="N157">
            <v>43157</v>
          </cell>
          <cell r="O157">
            <v>41619</v>
          </cell>
          <cell r="P157">
            <v>31341</v>
          </cell>
          <cell r="Q157">
            <v>29831</v>
          </cell>
          <cell r="R157">
            <v>32493</v>
          </cell>
          <cell r="S157">
            <v>33764</v>
          </cell>
          <cell r="T157">
            <v>33613</v>
          </cell>
          <cell r="U157">
            <v>34813</v>
          </cell>
          <cell r="V157">
            <v>35595</v>
          </cell>
          <cell r="W157">
            <v>35599</v>
          </cell>
          <cell r="X157">
            <v>33805</v>
          </cell>
          <cell r="Y157">
            <v>37026</v>
          </cell>
          <cell r="Z157">
            <v>30769</v>
          </cell>
          <cell r="AA157">
            <v>34553</v>
          </cell>
          <cell r="AB157">
            <v>33533</v>
          </cell>
          <cell r="AC157">
            <v>32342</v>
          </cell>
          <cell r="AD157">
            <v>39875</v>
          </cell>
          <cell r="AE157">
            <v>38382</v>
          </cell>
          <cell r="AF157">
            <v>37919</v>
          </cell>
          <cell r="AG157">
            <v>38787</v>
          </cell>
          <cell r="AH157">
            <v>41973</v>
          </cell>
          <cell r="AI157">
            <v>46460</v>
          </cell>
          <cell r="AJ157">
            <v>47116</v>
          </cell>
          <cell r="AK157">
            <v>49418</v>
          </cell>
          <cell r="AL157">
            <v>48032</v>
          </cell>
          <cell r="AM157">
            <v>49925</v>
          </cell>
          <cell r="AN157">
            <v>51635</v>
          </cell>
          <cell r="AO157">
            <v>54680</v>
          </cell>
          <cell r="AP157">
            <v>55621</v>
          </cell>
          <cell r="AQ157">
            <v>56383</v>
          </cell>
          <cell r="AR157">
            <v>57658</v>
          </cell>
          <cell r="AS157">
            <v>53616</v>
          </cell>
          <cell r="AT157">
            <v>51887</v>
          </cell>
          <cell r="AU157">
            <v>51173</v>
          </cell>
          <cell r="AV157">
            <v>52650</v>
          </cell>
          <cell r="AW157">
            <v>52390</v>
          </cell>
          <cell r="AX157">
            <v>49605</v>
          </cell>
          <cell r="AY157">
            <v>50004</v>
          </cell>
          <cell r="AZ157">
            <v>51702</v>
          </cell>
          <cell r="BA157">
            <v>53869</v>
          </cell>
          <cell r="BB157">
            <v>52945</v>
          </cell>
          <cell r="BC157">
            <v>55632</v>
          </cell>
          <cell r="BD157">
            <v>54670</v>
          </cell>
          <cell r="BE157">
            <v>52013</v>
          </cell>
          <cell r="BF157">
            <v>50264</v>
          </cell>
          <cell r="BG157">
            <v>49831</v>
          </cell>
          <cell r="BH157">
            <v>49116</v>
          </cell>
          <cell r="BI157">
            <v>50195</v>
          </cell>
          <cell r="BJ157">
            <v>49747</v>
          </cell>
          <cell r="BK157">
            <v>56320</v>
          </cell>
        </row>
        <row r="158">
          <cell r="B158">
            <v>32023</v>
          </cell>
          <cell r="C158">
            <v>31872</v>
          </cell>
          <cell r="D158">
            <v>27739</v>
          </cell>
          <cell r="E158">
            <v>28535</v>
          </cell>
          <cell r="F158">
            <v>26699</v>
          </cell>
          <cell r="G158">
            <v>28126</v>
          </cell>
          <cell r="H158">
            <v>23209</v>
          </cell>
          <cell r="I158">
            <v>29420</v>
          </cell>
          <cell r="J158">
            <v>38320</v>
          </cell>
          <cell r="K158">
            <v>39590</v>
          </cell>
          <cell r="L158">
            <v>34103</v>
          </cell>
          <cell r="M158">
            <v>29204</v>
          </cell>
          <cell r="N158">
            <v>34134</v>
          </cell>
          <cell r="O158">
            <v>36439</v>
          </cell>
          <cell r="P158">
            <v>36339</v>
          </cell>
          <cell r="Q158">
            <v>27123</v>
          </cell>
          <cell r="R158">
            <v>25497</v>
          </cell>
          <cell r="S158">
            <v>29580</v>
          </cell>
          <cell r="T158">
            <v>33511</v>
          </cell>
          <cell r="U158">
            <v>33630</v>
          </cell>
          <cell r="V158">
            <v>32947</v>
          </cell>
          <cell r="W158">
            <v>32893</v>
          </cell>
          <cell r="X158">
            <v>32280</v>
          </cell>
          <cell r="Y158">
            <v>34079</v>
          </cell>
          <cell r="Z158">
            <v>36345</v>
          </cell>
          <cell r="AA158">
            <v>43034</v>
          </cell>
          <cell r="AB158">
            <v>41599</v>
          </cell>
          <cell r="AC158">
            <v>44172</v>
          </cell>
          <cell r="AD158">
            <v>41857</v>
          </cell>
          <cell r="AE158">
            <v>42405</v>
          </cell>
          <cell r="AF158">
            <v>43712</v>
          </cell>
          <cell r="AG158">
            <v>41843</v>
          </cell>
          <cell r="AH158">
            <v>36801</v>
          </cell>
          <cell r="AI158">
            <v>31096</v>
          </cell>
          <cell r="AJ158">
            <v>37854</v>
          </cell>
          <cell r="AK158">
            <v>36796</v>
          </cell>
          <cell r="AL158">
            <v>37747</v>
          </cell>
          <cell r="AM158">
            <v>38425</v>
          </cell>
          <cell r="AN158">
            <v>38927</v>
          </cell>
          <cell r="AO158">
            <v>36381</v>
          </cell>
          <cell r="AP158">
            <v>35671</v>
          </cell>
          <cell r="AQ158">
            <v>36292</v>
          </cell>
          <cell r="AR158">
            <v>36679</v>
          </cell>
          <cell r="AS158">
            <v>41110</v>
          </cell>
          <cell r="AT158">
            <v>42389</v>
          </cell>
          <cell r="AU158">
            <v>42312</v>
          </cell>
          <cell r="AV158">
            <v>39795</v>
          </cell>
          <cell r="AW158">
            <v>41682</v>
          </cell>
          <cell r="AX158">
            <v>47338</v>
          </cell>
          <cell r="AY158">
            <v>45308</v>
          </cell>
          <cell r="AZ158">
            <v>42702</v>
          </cell>
          <cell r="BA158">
            <v>39118</v>
          </cell>
          <cell r="BB158">
            <v>38453</v>
          </cell>
          <cell r="BC158">
            <v>39532</v>
          </cell>
          <cell r="BD158">
            <v>41978</v>
          </cell>
          <cell r="BE158">
            <v>45977</v>
          </cell>
          <cell r="BF158">
            <v>48747</v>
          </cell>
          <cell r="BG158">
            <v>49825</v>
          </cell>
          <cell r="BH158">
            <v>49116</v>
          </cell>
          <cell r="BI158">
            <v>50195</v>
          </cell>
          <cell r="BJ158">
            <v>49747</v>
          </cell>
          <cell r="BK158">
            <v>56891</v>
          </cell>
        </row>
        <row r="159">
          <cell r="B159">
            <v>32023</v>
          </cell>
          <cell r="C159">
            <v>31998</v>
          </cell>
          <cell r="D159">
            <v>27321</v>
          </cell>
          <cell r="E159">
            <v>28724</v>
          </cell>
          <cell r="F159">
            <v>34276</v>
          </cell>
          <cell r="G159">
            <v>40500</v>
          </cell>
          <cell r="H159">
            <v>42999</v>
          </cell>
          <cell r="I159">
            <v>26974</v>
          </cell>
          <cell r="J159">
            <v>25647</v>
          </cell>
          <cell r="K159">
            <v>35321</v>
          </cell>
          <cell r="L159">
            <v>33441</v>
          </cell>
          <cell r="M159">
            <v>29921</v>
          </cell>
          <cell r="N159">
            <v>25374</v>
          </cell>
          <cell r="O159">
            <v>28480</v>
          </cell>
          <cell r="P159">
            <v>33640</v>
          </cell>
          <cell r="Q159">
            <v>41910</v>
          </cell>
          <cell r="R159">
            <v>35577</v>
          </cell>
          <cell r="S159">
            <v>35548</v>
          </cell>
          <cell r="T159">
            <v>33084</v>
          </cell>
          <cell r="U159">
            <v>36199</v>
          </cell>
          <cell r="V159">
            <v>38047</v>
          </cell>
          <cell r="W159">
            <v>38086</v>
          </cell>
          <cell r="X159">
            <v>41765</v>
          </cell>
          <cell r="Y159">
            <v>39605</v>
          </cell>
          <cell r="Z159">
            <v>46453</v>
          </cell>
          <cell r="AA159">
            <v>50798</v>
          </cell>
          <cell r="AB159">
            <v>46458</v>
          </cell>
          <cell r="AC159">
            <v>46638</v>
          </cell>
          <cell r="AD159">
            <v>44524</v>
          </cell>
          <cell r="AE159">
            <v>45938</v>
          </cell>
          <cell r="AF159">
            <v>48664</v>
          </cell>
          <cell r="AG159">
            <v>49809</v>
          </cell>
          <cell r="AH159">
            <v>50416</v>
          </cell>
          <cell r="AI159">
            <v>51025</v>
          </cell>
          <cell r="AJ159">
            <v>47823</v>
          </cell>
          <cell r="AK159">
            <v>49680</v>
          </cell>
          <cell r="AL159">
            <v>48110</v>
          </cell>
          <cell r="AM159">
            <v>49939</v>
          </cell>
          <cell r="AN159">
            <v>51628</v>
          </cell>
          <cell r="AO159">
            <v>54666</v>
          </cell>
          <cell r="AP159">
            <v>55607</v>
          </cell>
          <cell r="AQ159">
            <v>56370</v>
          </cell>
          <cell r="AR159">
            <v>57647</v>
          </cell>
          <cell r="AS159">
            <v>53608</v>
          </cell>
          <cell r="AT159">
            <v>51880</v>
          </cell>
          <cell r="AU159">
            <v>51167</v>
          </cell>
          <cell r="AV159">
            <v>52646</v>
          </cell>
          <cell r="AW159">
            <v>52386</v>
          </cell>
          <cell r="AX159">
            <v>49602</v>
          </cell>
          <cell r="AY159">
            <v>50001</v>
          </cell>
          <cell r="AZ159">
            <v>51700</v>
          </cell>
          <cell r="BA159">
            <v>53868</v>
          </cell>
          <cell r="BB159">
            <v>52944</v>
          </cell>
          <cell r="BC159">
            <v>55631</v>
          </cell>
          <cell r="BD159">
            <v>54669</v>
          </cell>
          <cell r="BE159">
            <v>52012</v>
          </cell>
          <cell r="BF159">
            <v>50263</v>
          </cell>
          <cell r="BG159">
            <v>49831</v>
          </cell>
          <cell r="BH159">
            <v>49116</v>
          </cell>
          <cell r="BI159">
            <v>50195</v>
          </cell>
          <cell r="BJ159">
            <v>49747</v>
          </cell>
          <cell r="BK159">
            <v>51913</v>
          </cell>
        </row>
        <row r="160">
          <cell r="B160">
            <v>32023</v>
          </cell>
          <cell r="C160">
            <v>30720</v>
          </cell>
          <cell r="D160">
            <v>32187</v>
          </cell>
          <cell r="E160">
            <v>22302</v>
          </cell>
          <cell r="F160">
            <v>20181</v>
          </cell>
          <cell r="G160">
            <v>24349</v>
          </cell>
          <cell r="H160">
            <v>31849</v>
          </cell>
          <cell r="I160">
            <v>40220</v>
          </cell>
          <cell r="J160">
            <v>28544</v>
          </cell>
          <cell r="K160">
            <v>29432</v>
          </cell>
          <cell r="L160">
            <v>38837</v>
          </cell>
          <cell r="M160">
            <v>37190</v>
          </cell>
          <cell r="N160">
            <v>33677</v>
          </cell>
          <cell r="O160">
            <v>32470</v>
          </cell>
          <cell r="P160">
            <v>37016</v>
          </cell>
          <cell r="Q160">
            <v>40454</v>
          </cell>
          <cell r="R160">
            <v>38833</v>
          </cell>
          <cell r="S160">
            <v>35803</v>
          </cell>
          <cell r="T160">
            <v>35211</v>
          </cell>
          <cell r="U160">
            <v>37516</v>
          </cell>
          <cell r="V160">
            <v>38810</v>
          </cell>
          <cell r="W160">
            <v>38509</v>
          </cell>
          <cell r="X160">
            <v>34599</v>
          </cell>
          <cell r="Y160">
            <v>31536</v>
          </cell>
          <cell r="Z160">
            <v>29922</v>
          </cell>
          <cell r="AA160">
            <v>29191</v>
          </cell>
          <cell r="AB160">
            <v>33141</v>
          </cell>
          <cell r="AC160">
            <v>34929</v>
          </cell>
          <cell r="AD160">
            <v>33551</v>
          </cell>
          <cell r="AE160">
            <v>34405</v>
          </cell>
          <cell r="AF160">
            <v>33020</v>
          </cell>
          <cell r="AG160">
            <v>31923</v>
          </cell>
          <cell r="AH160">
            <v>31422</v>
          </cell>
          <cell r="AI160">
            <v>30865</v>
          </cell>
          <cell r="AJ160">
            <v>37657</v>
          </cell>
          <cell r="AK160">
            <v>36770</v>
          </cell>
          <cell r="AL160">
            <v>37765</v>
          </cell>
          <cell r="AM160">
            <v>38450</v>
          </cell>
          <cell r="AN160">
            <v>38950</v>
          </cell>
          <cell r="AO160">
            <v>36398</v>
          </cell>
          <cell r="AP160">
            <v>35685</v>
          </cell>
          <cell r="AQ160">
            <v>36303</v>
          </cell>
          <cell r="AR160">
            <v>36687</v>
          </cell>
          <cell r="AS160">
            <v>41118</v>
          </cell>
          <cell r="AT160">
            <v>42395</v>
          </cell>
          <cell r="AU160">
            <v>42317</v>
          </cell>
          <cell r="AV160">
            <v>39798</v>
          </cell>
          <cell r="AW160">
            <v>41685</v>
          </cell>
          <cell r="AX160">
            <v>47340</v>
          </cell>
          <cell r="AY160">
            <v>43952</v>
          </cell>
          <cell r="AZ160">
            <v>41444</v>
          </cell>
          <cell r="BA160">
            <v>39119</v>
          </cell>
          <cell r="BB160">
            <v>38454</v>
          </cell>
          <cell r="BC160">
            <v>39533</v>
          </cell>
          <cell r="BD160">
            <v>41978</v>
          </cell>
          <cell r="BE160">
            <v>45978</v>
          </cell>
          <cell r="BF160">
            <v>48748</v>
          </cell>
          <cell r="BG160">
            <v>49825</v>
          </cell>
          <cell r="BH160">
            <v>49116</v>
          </cell>
          <cell r="BI160">
            <v>50195</v>
          </cell>
          <cell r="BJ160">
            <v>49747</v>
          </cell>
          <cell r="BK160">
            <v>40450</v>
          </cell>
        </row>
        <row r="161">
          <cell r="B161">
            <v>32023</v>
          </cell>
          <cell r="C161">
            <v>31998</v>
          </cell>
          <cell r="D161">
            <v>29987</v>
          </cell>
          <cell r="E161">
            <v>32026</v>
          </cell>
          <cell r="F161">
            <v>31532</v>
          </cell>
          <cell r="G161">
            <v>27773</v>
          </cell>
          <cell r="H161">
            <v>31159</v>
          </cell>
          <cell r="I161">
            <v>31104</v>
          </cell>
          <cell r="J161">
            <v>32066</v>
          </cell>
          <cell r="K161">
            <v>25857</v>
          </cell>
          <cell r="L161">
            <v>28257</v>
          </cell>
          <cell r="M161">
            <v>36587</v>
          </cell>
          <cell r="N161">
            <v>41331</v>
          </cell>
          <cell r="O161">
            <v>30528</v>
          </cell>
          <cell r="P161">
            <v>31776</v>
          </cell>
          <cell r="Q161">
            <v>34645</v>
          </cell>
          <cell r="R161">
            <v>43791</v>
          </cell>
          <cell r="S161">
            <v>40204</v>
          </cell>
          <cell r="T161">
            <v>37412</v>
          </cell>
          <cell r="U161">
            <v>35861</v>
          </cell>
          <cell r="V161">
            <v>34438</v>
          </cell>
          <cell r="W161">
            <v>34103</v>
          </cell>
          <cell r="X161">
            <v>34619</v>
          </cell>
          <cell r="Y161">
            <v>37854</v>
          </cell>
          <cell r="Z161">
            <v>40211</v>
          </cell>
          <cell r="AA161">
            <v>35536</v>
          </cell>
          <cell r="AB161">
            <v>40743</v>
          </cell>
          <cell r="AC161">
            <v>40420</v>
          </cell>
          <cell r="AD161">
            <v>47271</v>
          </cell>
          <cell r="AE161">
            <v>43988</v>
          </cell>
          <cell r="AF161">
            <v>45503</v>
          </cell>
          <cell r="AG161">
            <v>45113</v>
          </cell>
          <cell r="AH161">
            <v>51722</v>
          </cell>
          <cell r="AI161">
            <v>53416</v>
          </cell>
          <cell r="AJ161">
            <v>48389</v>
          </cell>
          <cell r="AK161">
            <v>49976</v>
          </cell>
          <cell r="AL161">
            <v>49647</v>
          </cell>
          <cell r="AM161">
            <v>51213</v>
          </cell>
          <cell r="AN161">
            <v>52620</v>
          </cell>
          <cell r="AO161">
            <v>55478</v>
          </cell>
          <cell r="AP161">
            <v>56250</v>
          </cell>
          <cell r="AQ161">
            <v>56881</v>
          </cell>
          <cell r="AR161">
            <v>58058</v>
          </cell>
          <cell r="AS161">
            <v>53920</v>
          </cell>
          <cell r="AT161">
            <v>52125</v>
          </cell>
          <cell r="AU161">
            <v>51363</v>
          </cell>
          <cell r="AV161">
            <v>52809</v>
          </cell>
          <cell r="AW161">
            <v>52517</v>
          </cell>
          <cell r="AX161">
            <v>49702</v>
          </cell>
          <cell r="AY161">
            <v>50085</v>
          </cell>
          <cell r="AZ161">
            <v>51772</v>
          </cell>
          <cell r="BA161">
            <v>53925</v>
          </cell>
          <cell r="BB161">
            <v>52990</v>
          </cell>
          <cell r="BC161">
            <v>55668</v>
          </cell>
          <cell r="BD161">
            <v>54698</v>
          </cell>
          <cell r="BE161">
            <v>52034</v>
          </cell>
          <cell r="BF161">
            <v>50279</v>
          </cell>
          <cell r="BG161">
            <v>49831</v>
          </cell>
          <cell r="BH161">
            <v>49116</v>
          </cell>
          <cell r="BI161">
            <v>50195</v>
          </cell>
          <cell r="BJ161">
            <v>49747</v>
          </cell>
          <cell r="BK161">
            <v>51000</v>
          </cell>
        </row>
        <row r="162">
          <cell r="B162">
            <v>0</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v>0</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row>
        <row r="165">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v>0</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v>42195</v>
          </cell>
          <cell r="C167">
            <v>39933</v>
          </cell>
          <cell r="D167">
            <v>38835</v>
          </cell>
          <cell r="E167">
            <v>51366</v>
          </cell>
          <cell r="F167">
            <v>54805</v>
          </cell>
          <cell r="G167">
            <v>42372</v>
          </cell>
          <cell r="H167">
            <v>42159</v>
          </cell>
          <cell r="I167">
            <v>48937</v>
          </cell>
          <cell r="J167">
            <v>44451</v>
          </cell>
          <cell r="K167">
            <v>45681</v>
          </cell>
          <cell r="L167">
            <v>39614</v>
          </cell>
          <cell r="M167">
            <v>45002</v>
          </cell>
          <cell r="N167">
            <v>51995</v>
          </cell>
          <cell r="O167">
            <v>52586</v>
          </cell>
          <cell r="P167">
            <v>38491</v>
          </cell>
          <cell r="Q167">
            <v>39822</v>
          </cell>
          <cell r="R167">
            <v>43710</v>
          </cell>
          <cell r="S167">
            <v>46093</v>
          </cell>
          <cell r="T167">
            <v>43697</v>
          </cell>
          <cell r="U167">
            <v>45120</v>
          </cell>
          <cell r="V167">
            <v>46067</v>
          </cell>
          <cell r="W167">
            <v>46222</v>
          </cell>
          <cell r="X167">
            <v>44793</v>
          </cell>
          <cell r="Y167">
            <v>48714</v>
          </cell>
          <cell r="Z167">
            <v>42093</v>
          </cell>
          <cell r="AA167">
            <v>47489</v>
          </cell>
          <cell r="AB167">
            <v>46437</v>
          </cell>
          <cell r="AC167">
            <v>45375</v>
          </cell>
          <cell r="AD167">
            <v>55338</v>
          </cell>
          <cell r="AE167">
            <v>53507</v>
          </cell>
          <cell r="AF167">
            <v>53484</v>
          </cell>
          <cell r="AG167">
            <v>54882</v>
          </cell>
          <cell r="AH167">
            <v>55120</v>
          </cell>
          <cell r="AI167">
            <v>58953</v>
          </cell>
          <cell r="AJ167">
            <v>57440</v>
          </cell>
          <cell r="AK167">
            <v>59855</v>
          </cell>
          <cell r="AL167">
            <v>58535</v>
          </cell>
          <cell r="AM167">
            <v>60511</v>
          </cell>
          <cell r="AN167">
            <v>62587</v>
          </cell>
          <cell r="AO167">
            <v>66198</v>
          </cell>
          <cell r="AP167">
            <v>65999</v>
          </cell>
          <cell r="AQ167">
            <v>66034</v>
          </cell>
          <cell r="AR167">
            <v>66640</v>
          </cell>
          <cell r="AS167">
            <v>61487</v>
          </cell>
          <cell r="AT167">
            <v>59437</v>
          </cell>
          <cell r="AU167">
            <v>58812</v>
          </cell>
          <cell r="AV167">
            <v>60734</v>
          </cell>
          <cell r="AW167">
            <v>60152</v>
          </cell>
          <cell r="AX167">
            <v>56367</v>
          </cell>
          <cell r="AY167">
            <v>57098</v>
          </cell>
          <cell r="AZ167">
            <v>60161</v>
          </cell>
          <cell r="BA167">
            <v>62989</v>
          </cell>
          <cell r="BB167">
            <v>62017</v>
          </cell>
          <cell r="BC167">
            <v>65090</v>
          </cell>
          <cell r="BD167">
            <v>65190</v>
          </cell>
          <cell r="BE167">
            <v>63252</v>
          </cell>
          <cell r="BF167">
            <v>62809</v>
          </cell>
          <cell r="BG167">
            <v>62729</v>
          </cell>
          <cell r="BH167">
            <v>61996</v>
          </cell>
          <cell r="BI167">
            <v>63228</v>
          </cell>
          <cell r="BJ167">
            <v>63097</v>
          </cell>
          <cell r="BK167">
            <v>65387</v>
          </cell>
        </row>
        <row r="168">
          <cell r="B168">
            <v>42195</v>
          </cell>
          <cell r="C168">
            <v>43163</v>
          </cell>
          <cell r="D168">
            <v>36372</v>
          </cell>
          <cell r="E168">
            <v>40588</v>
          </cell>
          <cell r="F168">
            <v>40556</v>
          </cell>
          <cell r="G168">
            <v>42357</v>
          </cell>
          <cell r="H168">
            <v>32666</v>
          </cell>
          <cell r="I168">
            <v>38878</v>
          </cell>
          <cell r="J168">
            <v>47885</v>
          </cell>
          <cell r="K168">
            <v>50617</v>
          </cell>
          <cell r="L168">
            <v>44162</v>
          </cell>
          <cell r="M168">
            <v>39578</v>
          </cell>
          <cell r="N168">
            <v>52241</v>
          </cell>
          <cell r="O168">
            <v>55079</v>
          </cell>
          <cell r="P168">
            <v>46000</v>
          </cell>
          <cell r="Q168">
            <v>31621</v>
          </cell>
          <cell r="R168">
            <v>29784</v>
          </cell>
          <cell r="S168">
            <v>35574</v>
          </cell>
          <cell r="T168">
            <v>43343</v>
          </cell>
          <cell r="U168">
            <v>44443</v>
          </cell>
          <cell r="V168">
            <v>44257</v>
          </cell>
          <cell r="W168">
            <v>44400</v>
          </cell>
          <cell r="X168">
            <v>42677</v>
          </cell>
          <cell r="Y168">
            <v>43841</v>
          </cell>
          <cell r="Z168">
            <v>46490</v>
          </cell>
          <cell r="AA168">
            <v>48143</v>
          </cell>
          <cell r="AB168">
            <v>45879</v>
          </cell>
          <cell r="AC168">
            <v>46743</v>
          </cell>
          <cell r="AD168">
            <v>45722</v>
          </cell>
          <cell r="AE168">
            <v>46050</v>
          </cell>
          <cell r="AF168">
            <v>47049</v>
          </cell>
          <cell r="AG168">
            <v>45170</v>
          </cell>
          <cell r="AH168">
            <v>43056</v>
          </cell>
          <cell r="AI168">
            <v>37762</v>
          </cell>
          <cell r="AJ168">
            <v>47406</v>
          </cell>
          <cell r="AK168">
            <v>46206</v>
          </cell>
          <cell r="AL168">
            <v>47263</v>
          </cell>
          <cell r="AM168">
            <v>47931</v>
          </cell>
          <cell r="AN168">
            <v>48586</v>
          </cell>
          <cell r="AO168">
            <v>45376</v>
          </cell>
          <cell r="AP168">
            <v>46697</v>
          </cell>
          <cell r="AQ168">
            <v>49101</v>
          </cell>
          <cell r="AR168">
            <v>51262</v>
          </cell>
          <cell r="AS168">
            <v>56675</v>
          </cell>
          <cell r="AT168">
            <v>58444</v>
          </cell>
          <cell r="AU168">
            <v>58768</v>
          </cell>
          <cell r="AV168">
            <v>55485</v>
          </cell>
          <cell r="AW168">
            <v>57866</v>
          </cell>
          <cell r="AX168">
            <v>65063</v>
          </cell>
          <cell r="AY168">
            <v>62578</v>
          </cell>
          <cell r="AZ168">
            <v>59512</v>
          </cell>
          <cell r="BA168">
            <v>54747</v>
          </cell>
          <cell r="BB168">
            <v>53903</v>
          </cell>
          <cell r="BC168">
            <v>55350</v>
          </cell>
          <cell r="BD168">
            <v>56781</v>
          </cell>
          <cell r="BE168">
            <v>60517</v>
          </cell>
          <cell r="BF168">
            <v>62018</v>
          </cell>
          <cell r="BG168">
            <v>62721</v>
          </cell>
          <cell r="BH168">
            <v>61996</v>
          </cell>
          <cell r="BI168">
            <v>63228</v>
          </cell>
          <cell r="BJ168">
            <v>61597</v>
          </cell>
          <cell r="BK168">
            <v>65796</v>
          </cell>
        </row>
        <row r="169">
          <cell r="B169">
            <v>42195</v>
          </cell>
          <cell r="C169">
            <v>39409</v>
          </cell>
          <cell r="D169">
            <v>36741</v>
          </cell>
          <cell r="E169">
            <v>37639</v>
          </cell>
          <cell r="F169">
            <v>43939</v>
          </cell>
          <cell r="G169">
            <v>52082</v>
          </cell>
          <cell r="H169">
            <v>53179</v>
          </cell>
          <cell r="I169">
            <v>34378</v>
          </cell>
          <cell r="J169">
            <v>33780</v>
          </cell>
          <cell r="K169">
            <v>47144</v>
          </cell>
          <cell r="L169">
            <v>45242</v>
          </cell>
          <cell r="M169">
            <v>36702</v>
          </cell>
          <cell r="N169">
            <v>36528</v>
          </cell>
          <cell r="O169">
            <v>40651</v>
          </cell>
          <cell r="P169">
            <v>51337</v>
          </cell>
          <cell r="Q169">
            <v>58239</v>
          </cell>
          <cell r="R169">
            <v>48241</v>
          </cell>
          <cell r="S169">
            <v>48649</v>
          </cell>
          <cell r="T169">
            <v>43069</v>
          </cell>
          <cell r="U169">
            <v>46026</v>
          </cell>
          <cell r="V169">
            <v>47701</v>
          </cell>
          <cell r="W169">
            <v>47731</v>
          </cell>
          <cell r="X169">
            <v>52246</v>
          </cell>
          <cell r="Y169">
            <v>50118</v>
          </cell>
          <cell r="Z169">
            <v>52497</v>
          </cell>
          <cell r="AA169">
            <v>55489</v>
          </cell>
          <cell r="AB169">
            <v>49945</v>
          </cell>
          <cell r="AC169">
            <v>50888</v>
          </cell>
          <cell r="AD169">
            <v>49565</v>
          </cell>
          <cell r="AE169">
            <v>50981</v>
          </cell>
          <cell r="AF169">
            <v>54238</v>
          </cell>
          <cell r="AG169">
            <v>55692</v>
          </cell>
          <cell r="AH169">
            <v>58658</v>
          </cell>
          <cell r="AI169">
            <v>60953</v>
          </cell>
          <cell r="AJ169">
            <v>57719</v>
          </cell>
          <cell r="AK169">
            <v>59935</v>
          </cell>
          <cell r="AL169">
            <v>58539</v>
          </cell>
          <cell r="AM169">
            <v>60491</v>
          </cell>
          <cell r="AN169">
            <v>62563</v>
          </cell>
          <cell r="AO169">
            <v>66175</v>
          </cell>
          <cell r="AP169">
            <v>65979</v>
          </cell>
          <cell r="AQ169">
            <v>66018</v>
          </cell>
          <cell r="AR169">
            <v>66627</v>
          </cell>
          <cell r="AS169">
            <v>61477</v>
          </cell>
          <cell r="AT169">
            <v>59429</v>
          </cell>
          <cell r="AU169">
            <v>58806</v>
          </cell>
          <cell r="AV169">
            <v>60729</v>
          </cell>
          <cell r="AW169">
            <v>60148</v>
          </cell>
          <cell r="AX169">
            <v>56364</v>
          </cell>
          <cell r="AY169">
            <v>57095</v>
          </cell>
          <cell r="AZ169">
            <v>60159</v>
          </cell>
          <cell r="BA169">
            <v>62987</v>
          </cell>
          <cell r="BB169">
            <v>62016</v>
          </cell>
          <cell r="BC169">
            <v>65089</v>
          </cell>
          <cell r="BD169">
            <v>65189</v>
          </cell>
          <cell r="BE169">
            <v>63251</v>
          </cell>
          <cell r="BF169">
            <v>62808</v>
          </cell>
          <cell r="BG169">
            <v>62729</v>
          </cell>
          <cell r="BH169">
            <v>61996</v>
          </cell>
          <cell r="BI169">
            <v>63228</v>
          </cell>
          <cell r="BJ169">
            <v>63097</v>
          </cell>
          <cell r="BK169">
            <v>62560</v>
          </cell>
        </row>
        <row r="170">
          <cell r="B170">
            <v>42195</v>
          </cell>
          <cell r="C170">
            <v>43163</v>
          </cell>
          <cell r="D170">
            <v>43694</v>
          </cell>
          <cell r="E170">
            <v>33146</v>
          </cell>
          <cell r="F170">
            <v>30813</v>
          </cell>
          <cell r="G170">
            <v>36727</v>
          </cell>
          <cell r="H170">
            <v>44850</v>
          </cell>
          <cell r="I170">
            <v>53161</v>
          </cell>
          <cell r="J170">
            <v>35673</v>
          </cell>
          <cell r="K170">
            <v>36496</v>
          </cell>
          <cell r="L170">
            <v>47680</v>
          </cell>
          <cell r="M170">
            <v>46540</v>
          </cell>
          <cell r="N170">
            <v>41640</v>
          </cell>
          <cell r="O170">
            <v>43733</v>
          </cell>
          <cell r="P170">
            <v>45182</v>
          </cell>
          <cell r="Q170">
            <v>50425</v>
          </cell>
          <cell r="R170">
            <v>49424</v>
          </cell>
          <cell r="S170">
            <v>43439</v>
          </cell>
          <cell r="T170">
            <v>45254</v>
          </cell>
          <cell r="U170">
            <v>47461</v>
          </cell>
          <cell r="V170">
            <v>48561</v>
          </cell>
          <cell r="W170">
            <v>48223</v>
          </cell>
          <cell r="X170">
            <v>43722</v>
          </cell>
          <cell r="Y170">
            <v>40338</v>
          </cell>
          <cell r="Z170">
            <v>41599</v>
          </cell>
          <cell r="AA170">
            <v>43662</v>
          </cell>
          <cell r="AB170">
            <v>53415</v>
          </cell>
          <cell r="AC170">
            <v>58202</v>
          </cell>
          <cell r="AD170">
            <v>57818</v>
          </cell>
          <cell r="AE170">
            <v>59166</v>
          </cell>
          <cell r="AF170">
            <v>57073</v>
          </cell>
          <cell r="AG170">
            <v>55364</v>
          </cell>
          <cell r="AH170">
            <v>47762</v>
          </cell>
          <cell r="AI170">
            <v>42354</v>
          </cell>
          <cell r="AJ170">
            <v>47842</v>
          </cell>
          <cell r="AK170">
            <v>46373</v>
          </cell>
          <cell r="AL170">
            <v>47346</v>
          </cell>
          <cell r="AM170">
            <v>47981</v>
          </cell>
          <cell r="AN170">
            <v>48621</v>
          </cell>
          <cell r="AO170">
            <v>45400</v>
          </cell>
          <cell r="AP170">
            <v>46715</v>
          </cell>
          <cell r="AQ170">
            <v>49116</v>
          </cell>
          <cell r="AR170">
            <v>51274</v>
          </cell>
          <cell r="AS170">
            <v>56685</v>
          </cell>
          <cell r="AT170">
            <v>58453</v>
          </cell>
          <cell r="AU170">
            <v>58775</v>
          </cell>
          <cell r="AV170">
            <v>55490</v>
          </cell>
          <cell r="AW170">
            <v>57870</v>
          </cell>
          <cell r="AX170">
            <v>65067</v>
          </cell>
          <cell r="AY170">
            <v>60704</v>
          </cell>
          <cell r="AZ170">
            <v>57759</v>
          </cell>
          <cell r="BA170">
            <v>54749</v>
          </cell>
          <cell r="BB170">
            <v>53905</v>
          </cell>
          <cell r="BC170">
            <v>55351</v>
          </cell>
          <cell r="BD170">
            <v>56782</v>
          </cell>
          <cell r="BE170">
            <v>60518</v>
          </cell>
          <cell r="BF170">
            <v>62018</v>
          </cell>
          <cell r="BG170">
            <v>62721</v>
          </cell>
          <cell r="BH170">
            <v>61996</v>
          </cell>
          <cell r="BI170">
            <v>63228</v>
          </cell>
          <cell r="BJ170">
            <v>63097</v>
          </cell>
          <cell r="BK170">
            <v>58858</v>
          </cell>
        </row>
        <row r="171">
          <cell r="B171">
            <v>42195</v>
          </cell>
          <cell r="C171">
            <v>39409</v>
          </cell>
          <cell r="D171">
            <v>40325</v>
          </cell>
          <cell r="E171">
            <v>41966</v>
          </cell>
          <cell r="F171">
            <v>40421</v>
          </cell>
          <cell r="G171">
            <v>36055</v>
          </cell>
          <cell r="H171">
            <v>42143</v>
          </cell>
          <cell r="I171">
            <v>40984</v>
          </cell>
          <cell r="J171">
            <v>42945</v>
          </cell>
          <cell r="K171">
            <v>34729</v>
          </cell>
          <cell r="L171">
            <v>38325</v>
          </cell>
          <cell r="M171">
            <v>50518</v>
          </cell>
          <cell r="N171">
            <v>49801</v>
          </cell>
          <cell r="O171">
            <v>38572</v>
          </cell>
          <cell r="P171">
            <v>39024</v>
          </cell>
          <cell r="Q171">
            <v>46248</v>
          </cell>
          <cell r="R171">
            <v>58906</v>
          </cell>
          <cell r="S171">
            <v>54884</v>
          </cell>
          <cell r="T171">
            <v>49154</v>
          </cell>
          <cell r="U171">
            <v>47588</v>
          </cell>
          <cell r="V171">
            <v>46313</v>
          </cell>
          <cell r="W171">
            <v>46051</v>
          </cell>
          <cell r="X171">
            <v>46604</v>
          </cell>
          <cell r="Y171">
            <v>49611</v>
          </cell>
          <cell r="Z171">
            <v>52363</v>
          </cell>
          <cell r="AA171">
            <v>48496</v>
          </cell>
          <cell r="AB171">
            <v>48652</v>
          </cell>
          <cell r="AC171">
            <v>45928</v>
          </cell>
          <cell r="AD171">
            <v>49993</v>
          </cell>
          <cell r="AE171">
            <v>46572</v>
          </cell>
          <cell r="AF171">
            <v>48319</v>
          </cell>
          <cell r="AG171">
            <v>48024</v>
          </cell>
          <cell r="AH171">
            <v>58352</v>
          </cell>
          <cell r="AI171">
            <v>62478</v>
          </cell>
          <cell r="AJ171">
            <v>58277</v>
          </cell>
          <cell r="AK171">
            <v>60248</v>
          </cell>
          <cell r="AL171">
            <v>60397</v>
          </cell>
          <cell r="AM171">
            <v>62033</v>
          </cell>
          <cell r="AN171">
            <v>63767</v>
          </cell>
          <cell r="AO171">
            <v>67162</v>
          </cell>
          <cell r="AP171">
            <v>66746</v>
          </cell>
          <cell r="AQ171">
            <v>66619</v>
          </cell>
          <cell r="AR171">
            <v>67104</v>
          </cell>
          <cell r="AS171">
            <v>61836</v>
          </cell>
          <cell r="AT171">
            <v>59711</v>
          </cell>
          <cell r="AU171">
            <v>59033</v>
          </cell>
          <cell r="AV171">
            <v>60918</v>
          </cell>
          <cell r="AW171">
            <v>60300</v>
          </cell>
          <cell r="AX171">
            <v>56478</v>
          </cell>
          <cell r="AY171">
            <v>57192</v>
          </cell>
          <cell r="AZ171">
            <v>60243</v>
          </cell>
          <cell r="BA171">
            <v>63055</v>
          </cell>
          <cell r="BB171">
            <v>62071</v>
          </cell>
          <cell r="BC171">
            <v>65133</v>
          </cell>
          <cell r="BD171">
            <v>65223</v>
          </cell>
          <cell r="BE171">
            <v>63277</v>
          </cell>
          <cell r="BF171">
            <v>62828</v>
          </cell>
          <cell r="BG171">
            <v>62729</v>
          </cell>
          <cell r="BH171">
            <v>61996</v>
          </cell>
          <cell r="BI171">
            <v>63228</v>
          </cell>
          <cell r="BJ171">
            <v>63097</v>
          </cell>
          <cell r="BK171">
            <v>68826</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v>0</v>
          </cell>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v>0</v>
          </cell>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v>82474</v>
          </cell>
          <cell r="C177">
            <v>85814</v>
          </cell>
          <cell r="D177">
            <v>84935</v>
          </cell>
          <cell r="E177">
            <v>107350</v>
          </cell>
          <cell r="F177">
            <v>110985</v>
          </cell>
          <cell r="G177">
            <v>87284</v>
          </cell>
          <cell r="H177">
            <v>88730</v>
          </cell>
          <cell r="I177">
            <v>112294</v>
          </cell>
          <cell r="J177">
            <v>110316</v>
          </cell>
          <cell r="K177">
            <v>115922</v>
          </cell>
          <cell r="L177">
            <v>100636</v>
          </cell>
          <cell r="M177">
            <v>118166</v>
          </cell>
          <cell r="N177">
            <v>126514</v>
          </cell>
          <cell r="O177">
            <v>112122</v>
          </cell>
          <cell r="P177">
            <v>93353</v>
          </cell>
          <cell r="Q177">
            <v>94605</v>
          </cell>
          <cell r="R177">
            <v>104144</v>
          </cell>
          <cell r="S177">
            <v>110290</v>
          </cell>
          <cell r="T177">
            <v>112912</v>
          </cell>
          <cell r="U177">
            <v>118532</v>
          </cell>
          <cell r="V177">
            <v>120200</v>
          </cell>
          <cell r="W177">
            <v>122315</v>
          </cell>
          <cell r="X177">
            <v>120358</v>
          </cell>
          <cell r="Y177">
            <v>132863</v>
          </cell>
          <cell r="Z177">
            <v>113085</v>
          </cell>
          <cell r="AA177">
            <v>122363</v>
          </cell>
          <cell r="AB177">
            <v>113237</v>
          </cell>
          <cell r="AC177">
            <v>106046</v>
          </cell>
          <cell r="AD177">
            <v>128109</v>
          </cell>
          <cell r="AE177">
            <v>124419</v>
          </cell>
          <cell r="AF177">
            <v>122239</v>
          </cell>
          <cell r="AG177">
            <v>127033</v>
          </cell>
          <cell r="AH177">
            <v>129068</v>
          </cell>
          <cell r="AI177">
            <v>141242</v>
          </cell>
          <cell r="AJ177">
            <v>137423</v>
          </cell>
          <cell r="AK177">
            <v>142884</v>
          </cell>
          <cell r="AL177">
            <v>131325</v>
          </cell>
          <cell r="AM177">
            <v>132913</v>
          </cell>
          <cell r="AN177">
            <v>138011</v>
          </cell>
          <cell r="AO177">
            <v>145685</v>
          </cell>
          <cell r="AP177">
            <v>149497</v>
          </cell>
          <cell r="AQ177">
            <v>150560</v>
          </cell>
          <cell r="AR177">
            <v>152958</v>
          </cell>
          <cell r="AS177">
            <v>142698</v>
          </cell>
          <cell r="AT177">
            <v>139329</v>
          </cell>
          <cell r="AU177">
            <v>137780</v>
          </cell>
          <cell r="AV177">
            <v>142839</v>
          </cell>
          <cell r="AW177">
            <v>139378</v>
          </cell>
          <cell r="AX177">
            <v>127976</v>
          </cell>
          <cell r="AY177">
            <v>131642</v>
          </cell>
          <cell r="AZ177">
            <v>131593</v>
          </cell>
          <cell r="BA177">
            <v>138533</v>
          </cell>
          <cell r="BB177">
            <v>138041</v>
          </cell>
          <cell r="BC177">
            <v>143220</v>
          </cell>
          <cell r="BD177">
            <v>143147</v>
          </cell>
          <cell r="BE177">
            <v>142109</v>
          </cell>
          <cell r="BF177">
            <v>143015</v>
          </cell>
          <cell r="BG177">
            <v>143499</v>
          </cell>
          <cell r="BH177">
            <v>143644</v>
          </cell>
          <cell r="BI177">
            <v>144663</v>
          </cell>
          <cell r="BJ177">
            <v>146162</v>
          </cell>
          <cell r="BK177">
            <v>156719</v>
          </cell>
        </row>
        <row r="178">
          <cell r="B178">
            <v>82474</v>
          </cell>
          <cell r="C178">
            <v>92902</v>
          </cell>
          <cell r="D178">
            <v>78134</v>
          </cell>
          <cell r="E178">
            <v>93558</v>
          </cell>
          <cell r="F178">
            <v>96243</v>
          </cell>
          <cell r="G178">
            <v>103425</v>
          </cell>
          <cell r="H178">
            <v>82182</v>
          </cell>
          <cell r="I178">
            <v>90627</v>
          </cell>
          <cell r="J178">
            <v>121247</v>
          </cell>
          <cell r="K178">
            <v>121239</v>
          </cell>
          <cell r="L178">
            <v>107162</v>
          </cell>
          <cell r="M178">
            <v>95339</v>
          </cell>
          <cell r="N178">
            <v>132422</v>
          </cell>
          <cell r="O178">
            <v>139871</v>
          </cell>
          <cell r="P178">
            <v>134628</v>
          </cell>
          <cell r="Q178">
            <v>96773</v>
          </cell>
          <cell r="R178">
            <v>89232</v>
          </cell>
          <cell r="S178">
            <v>98015</v>
          </cell>
          <cell r="T178">
            <v>111119</v>
          </cell>
          <cell r="U178">
            <v>115585</v>
          </cell>
          <cell r="V178">
            <v>114450</v>
          </cell>
          <cell r="W178">
            <v>115993</v>
          </cell>
          <cell r="X178">
            <v>111751</v>
          </cell>
          <cell r="Y178">
            <v>109733</v>
          </cell>
          <cell r="Z178">
            <v>112201</v>
          </cell>
          <cell r="AA178">
            <v>120340</v>
          </cell>
          <cell r="AB178">
            <v>125253</v>
          </cell>
          <cell r="AC178">
            <v>133051</v>
          </cell>
          <cell r="AD178">
            <v>132040</v>
          </cell>
          <cell r="AE178">
            <v>135381</v>
          </cell>
          <cell r="AF178">
            <v>136983</v>
          </cell>
          <cell r="AG178">
            <v>133720</v>
          </cell>
          <cell r="AH178">
            <v>129757</v>
          </cell>
          <cell r="AI178">
            <v>115952</v>
          </cell>
          <cell r="AJ178">
            <v>143689</v>
          </cell>
          <cell r="AK178">
            <v>138444</v>
          </cell>
          <cell r="AL178">
            <v>142850</v>
          </cell>
          <cell r="AM178">
            <v>141249</v>
          </cell>
          <cell r="AN178">
            <v>143362</v>
          </cell>
          <cell r="AO178">
            <v>133410</v>
          </cell>
          <cell r="AP178">
            <v>134702</v>
          </cell>
          <cell r="AQ178">
            <v>138866</v>
          </cell>
          <cell r="AR178">
            <v>142446</v>
          </cell>
          <cell r="AS178">
            <v>158933</v>
          </cell>
          <cell r="AT178">
            <v>165386</v>
          </cell>
          <cell r="AU178">
            <v>165380</v>
          </cell>
          <cell r="AV178">
            <v>156679</v>
          </cell>
          <cell r="AW178">
            <v>160983</v>
          </cell>
          <cell r="AX178">
            <v>177378</v>
          </cell>
          <cell r="AY178">
            <v>173164</v>
          </cell>
          <cell r="AZ178">
            <v>163895</v>
          </cell>
          <cell r="BA178">
            <v>151867</v>
          </cell>
          <cell r="BB178">
            <v>151312</v>
          </cell>
          <cell r="BC178">
            <v>153714</v>
          </cell>
          <cell r="BD178">
            <v>153825</v>
          </cell>
          <cell r="BE178">
            <v>142004</v>
          </cell>
          <cell r="BF178">
            <v>142954</v>
          </cell>
          <cell r="BG178">
            <v>143481</v>
          </cell>
          <cell r="BH178">
            <v>143644</v>
          </cell>
          <cell r="BI178">
            <v>144663</v>
          </cell>
          <cell r="BJ178">
            <v>142747</v>
          </cell>
          <cell r="BK178">
            <v>157491</v>
          </cell>
        </row>
        <row r="179">
          <cell r="B179">
            <v>82474</v>
          </cell>
          <cell r="C179">
            <v>83968</v>
          </cell>
          <cell r="D179">
            <v>79944</v>
          </cell>
          <cell r="E179">
            <v>78345</v>
          </cell>
          <cell r="F179">
            <v>88887</v>
          </cell>
          <cell r="G179">
            <v>107492</v>
          </cell>
          <cell r="H179">
            <v>112076</v>
          </cell>
          <cell r="I179">
            <v>78952</v>
          </cell>
          <cell r="J179">
            <v>78560</v>
          </cell>
          <cell r="K179">
            <v>109150</v>
          </cell>
          <cell r="L179">
            <v>107908</v>
          </cell>
          <cell r="M179">
            <v>82718</v>
          </cell>
          <cell r="N179">
            <v>79210</v>
          </cell>
          <cell r="O179">
            <v>84559</v>
          </cell>
          <cell r="P179">
            <v>113974</v>
          </cell>
          <cell r="Q179">
            <v>128994</v>
          </cell>
          <cell r="R179">
            <v>111994</v>
          </cell>
          <cell r="S179">
            <v>114528</v>
          </cell>
          <cell r="T179">
            <v>109503</v>
          </cell>
          <cell r="U179">
            <v>114108</v>
          </cell>
          <cell r="V179">
            <v>116133</v>
          </cell>
          <cell r="W179">
            <v>117883</v>
          </cell>
          <cell r="X179">
            <v>131480</v>
          </cell>
          <cell r="Y179">
            <v>128644</v>
          </cell>
          <cell r="Z179">
            <v>134762</v>
          </cell>
          <cell r="AA179">
            <v>139453</v>
          </cell>
          <cell r="AB179">
            <v>124839</v>
          </cell>
          <cell r="AC179">
            <v>124069</v>
          </cell>
          <cell r="AD179">
            <v>120403</v>
          </cell>
          <cell r="AE179">
            <v>124712</v>
          </cell>
          <cell r="AF179">
            <v>130547</v>
          </cell>
          <cell r="AG179">
            <v>135813</v>
          </cell>
          <cell r="AH179">
            <v>143929</v>
          </cell>
          <cell r="AI179">
            <v>151561</v>
          </cell>
          <cell r="AJ179">
            <v>141260</v>
          </cell>
          <cell r="AK179">
            <v>145187</v>
          </cell>
          <cell r="AL179">
            <v>132550</v>
          </cell>
          <cell r="AM179">
            <v>133629</v>
          </cell>
          <cell r="AN179">
            <v>138441</v>
          </cell>
          <cell r="AO179">
            <v>145943</v>
          </cell>
          <cell r="AP179">
            <v>149634</v>
          </cell>
          <cell r="AQ179">
            <v>150629</v>
          </cell>
          <cell r="AR179">
            <v>152989</v>
          </cell>
          <cell r="AS179">
            <v>142709</v>
          </cell>
          <cell r="AT179">
            <v>139330</v>
          </cell>
          <cell r="AU179">
            <v>137777</v>
          </cell>
          <cell r="AV179">
            <v>142834</v>
          </cell>
          <cell r="AW179">
            <v>139373</v>
          </cell>
          <cell r="AX179">
            <v>127971</v>
          </cell>
          <cell r="AY179">
            <v>131638</v>
          </cell>
          <cell r="AZ179">
            <v>131589</v>
          </cell>
          <cell r="BA179">
            <v>138529</v>
          </cell>
          <cell r="BB179">
            <v>138038</v>
          </cell>
          <cell r="BC179">
            <v>143218</v>
          </cell>
          <cell r="BD179">
            <v>143145</v>
          </cell>
          <cell r="BE179">
            <v>142107</v>
          </cell>
          <cell r="BF179">
            <v>143014</v>
          </cell>
          <cell r="BG179">
            <v>143499</v>
          </cell>
          <cell r="BH179">
            <v>143644</v>
          </cell>
          <cell r="BI179">
            <v>144663</v>
          </cell>
          <cell r="BJ179">
            <v>146162</v>
          </cell>
          <cell r="BK179">
            <v>138650</v>
          </cell>
        </row>
        <row r="180">
          <cell r="B180">
            <v>82474</v>
          </cell>
          <cell r="C180">
            <v>92902</v>
          </cell>
          <cell r="D180">
            <v>93760</v>
          </cell>
          <cell r="E180">
            <v>76321</v>
          </cell>
          <cell r="F180">
            <v>73062</v>
          </cell>
          <cell r="G180">
            <v>89630</v>
          </cell>
          <cell r="H180">
            <v>112791</v>
          </cell>
          <cell r="I180">
            <v>123890</v>
          </cell>
          <cell r="J180">
            <v>90309</v>
          </cell>
          <cell r="K180">
            <v>91898</v>
          </cell>
          <cell r="L180">
            <v>119170</v>
          </cell>
          <cell r="M180">
            <v>122283</v>
          </cell>
          <cell r="N180">
            <v>106268</v>
          </cell>
          <cell r="O180">
            <v>107367</v>
          </cell>
          <cell r="P180">
            <v>110487</v>
          </cell>
          <cell r="Q180">
            <v>135079</v>
          </cell>
          <cell r="R180">
            <v>132983</v>
          </cell>
          <cell r="S180">
            <v>121406</v>
          </cell>
          <cell r="T180">
            <v>115789</v>
          </cell>
          <cell r="U180">
            <v>117513</v>
          </cell>
          <cell r="V180">
            <v>117917</v>
          </cell>
          <cell r="W180">
            <v>118823</v>
          </cell>
          <cell r="X180">
            <v>109847</v>
          </cell>
          <cell r="Y180">
            <v>103425</v>
          </cell>
          <cell r="Z180">
            <v>109385</v>
          </cell>
          <cell r="AA180">
            <v>114165</v>
          </cell>
          <cell r="AB180">
            <v>140861</v>
          </cell>
          <cell r="AC180">
            <v>149985</v>
          </cell>
          <cell r="AD180">
            <v>148541</v>
          </cell>
          <cell r="AE180">
            <v>153324</v>
          </cell>
          <cell r="AF180">
            <v>145688</v>
          </cell>
          <cell r="AG180">
            <v>143292</v>
          </cell>
          <cell r="AH180">
            <v>130466</v>
          </cell>
          <cell r="AI180">
            <v>124802</v>
          </cell>
          <cell r="AJ180">
            <v>144058</v>
          </cell>
          <cell r="AK180">
            <v>138700</v>
          </cell>
          <cell r="AL180">
            <v>143044</v>
          </cell>
          <cell r="AM180">
            <v>141391</v>
          </cell>
          <cell r="AN180">
            <v>143468</v>
          </cell>
          <cell r="AO180">
            <v>133483</v>
          </cell>
          <cell r="AP180">
            <v>134758</v>
          </cell>
          <cell r="AQ180">
            <v>138909</v>
          </cell>
          <cell r="AR180">
            <v>142480</v>
          </cell>
          <cell r="AS180">
            <v>158963</v>
          </cell>
          <cell r="AT180">
            <v>165411</v>
          </cell>
          <cell r="AU180">
            <v>165399</v>
          </cell>
          <cell r="AV180">
            <v>156693</v>
          </cell>
          <cell r="AW180">
            <v>160994</v>
          </cell>
          <cell r="AX180">
            <v>161387</v>
          </cell>
          <cell r="AY180">
            <v>167979</v>
          </cell>
          <cell r="AZ180">
            <v>159068</v>
          </cell>
          <cell r="BA180">
            <v>151872</v>
          </cell>
          <cell r="BB180">
            <v>151316</v>
          </cell>
          <cell r="BC180">
            <v>153718</v>
          </cell>
          <cell r="BD180">
            <v>153828</v>
          </cell>
          <cell r="BE180">
            <v>142006</v>
          </cell>
          <cell r="BF180">
            <v>142955</v>
          </cell>
          <cell r="BG180">
            <v>143481</v>
          </cell>
          <cell r="BH180">
            <v>143644</v>
          </cell>
          <cell r="BI180">
            <v>144663</v>
          </cell>
          <cell r="BJ180">
            <v>146162</v>
          </cell>
          <cell r="BK180">
            <v>176085</v>
          </cell>
        </row>
        <row r="181">
          <cell r="B181">
            <v>82474</v>
          </cell>
          <cell r="C181">
            <v>83968</v>
          </cell>
          <cell r="D181">
            <v>87743</v>
          </cell>
          <cell r="E181">
            <v>87351</v>
          </cell>
          <cell r="F181">
            <v>81772</v>
          </cell>
          <cell r="G181">
            <v>73229</v>
          </cell>
          <cell r="H181">
            <v>86225</v>
          </cell>
          <cell r="I181">
            <v>87875</v>
          </cell>
          <cell r="J181">
            <v>95724</v>
          </cell>
          <cell r="K181">
            <v>83951</v>
          </cell>
          <cell r="L181">
            <v>94911</v>
          </cell>
          <cell r="M181">
            <v>130967</v>
          </cell>
          <cell r="N181">
            <v>120181</v>
          </cell>
          <cell r="O181">
            <v>95326</v>
          </cell>
          <cell r="P181">
            <v>94420</v>
          </cell>
          <cell r="Q181">
            <v>109736</v>
          </cell>
          <cell r="R181">
            <v>140240</v>
          </cell>
          <cell r="S181">
            <v>131258</v>
          </cell>
          <cell r="T181">
            <v>128466</v>
          </cell>
          <cell r="U181">
            <v>126658</v>
          </cell>
          <cell r="V181">
            <v>121867</v>
          </cell>
          <cell r="W181">
            <v>121661</v>
          </cell>
          <cell r="X181">
            <v>122824</v>
          </cell>
          <cell r="Y181">
            <v>124654</v>
          </cell>
          <cell r="Z181">
            <v>126663</v>
          </cell>
          <cell r="AA181">
            <v>112471</v>
          </cell>
          <cell r="AB181">
            <v>115913</v>
          </cell>
          <cell r="AC181">
            <v>116521</v>
          </cell>
          <cell r="AD181">
            <v>133377</v>
          </cell>
          <cell r="AE181">
            <v>127479</v>
          </cell>
          <cell r="AF181">
            <v>131494</v>
          </cell>
          <cell r="AG181">
            <v>133193</v>
          </cell>
          <cell r="AH181">
            <v>156313</v>
          </cell>
          <cell r="AI181">
            <v>150086</v>
          </cell>
          <cell r="AJ181">
            <v>143816</v>
          </cell>
          <cell r="AK181">
            <v>146328</v>
          </cell>
          <cell r="AL181">
            <v>136836</v>
          </cell>
          <cell r="AM181">
            <v>137021</v>
          </cell>
          <cell r="AN181">
            <v>141070</v>
          </cell>
          <cell r="AO181">
            <v>148079</v>
          </cell>
          <cell r="AP181">
            <v>151339</v>
          </cell>
          <cell r="AQ181">
            <v>151973</v>
          </cell>
          <cell r="AR181">
            <v>154063</v>
          </cell>
          <cell r="AS181">
            <v>143527</v>
          </cell>
          <cell r="AT181">
            <v>139980</v>
          </cell>
          <cell r="AU181">
            <v>138298</v>
          </cell>
          <cell r="AV181">
            <v>143270</v>
          </cell>
          <cell r="AW181">
            <v>139716</v>
          </cell>
          <cell r="AX181">
            <v>128225</v>
          </cell>
          <cell r="AY181">
            <v>131855</v>
          </cell>
          <cell r="AZ181">
            <v>131769</v>
          </cell>
          <cell r="BA181">
            <v>138675</v>
          </cell>
          <cell r="BB181">
            <v>138158</v>
          </cell>
          <cell r="BC181">
            <v>143312</v>
          </cell>
          <cell r="BD181">
            <v>143218</v>
          </cell>
          <cell r="BE181">
            <v>142164</v>
          </cell>
          <cell r="BF181">
            <v>143059</v>
          </cell>
          <cell r="BG181">
            <v>143499</v>
          </cell>
          <cell r="BH181">
            <v>143644</v>
          </cell>
          <cell r="BI181">
            <v>144663</v>
          </cell>
          <cell r="BJ181">
            <v>146162</v>
          </cell>
          <cell r="BK181">
            <v>139621</v>
          </cell>
        </row>
        <row r="182">
          <cell r="B182">
            <v>0</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row>
        <row r="184">
          <cell r="B184">
            <v>0</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row>
        <row r="185">
          <cell r="B185">
            <v>0</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row>
        <row r="187">
          <cell r="B187">
            <v>0</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10803</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v>0</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10758</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28559</v>
          </cell>
        </row>
        <row r="189">
          <cell r="B189">
            <v>0</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5817</v>
          </cell>
          <cell r="AI189">
            <v>11994</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row>
        <row r="190">
          <cell r="B190">
            <v>0</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row>
        <row r="191">
          <cell r="B191">
            <v>0</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9508</v>
          </cell>
          <cell r="AH191">
            <v>5817</v>
          </cell>
          <cell r="AI191">
            <v>11994</v>
          </cell>
          <cell r="AJ191">
            <v>10803</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v>0</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v>0</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row>
        <row r="195">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row>
        <row r="196">
          <cell r="B196">
            <v>0</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sheetData>
      <sheetData sheetId="1" refreshError="1"/>
    </sheetDataSet>
  </externalBook>
</externalLink>
</file>

<file path=xl/theme/theme1.xml><?xml version="1.0" encoding="utf-8"?>
<a:theme xmlns:a="http://purl.oclc.org/ooxml/drawingml/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purl.oclc.org/ooxml/officeDocument/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purl.oclc.org/ooxml/officeDocument/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purl.oclc.org/ooxml/officeDocument/relationships/drawing" Target="../drawings/drawing2.xml"/><Relationship Id="rId1" Type="http://purl.oclc.org/ooxml/officeDocument/relationships/printerSettings" Target="../printerSettings/printerSettings3.bin"/><Relationship Id="rId5" Type="http://purl.oclc.org/ooxml/officeDocument/relationships/comments" Target="../comments1.xml"/><Relationship Id="rId4" Type="http://schemas.openxmlformats.org/officeDocument/2006/relationships/ctrlProp" Target="../ctrlProps/ctrlProp25.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purl.oclc.org/ooxml/officeDocument/relationships/drawing" Target="../drawings/drawing3.xml"/><Relationship Id="rId1" Type="http://purl.oclc.org/ooxml/officeDocument/relationships/printerSettings" Target="../printerSettings/printerSettings4.bin"/><Relationship Id="rId5" Type="http://purl.oclc.org/ooxml/officeDocument/relationships/comments" Target="../comments2.xml"/><Relationship Id="rId4" Type="http://schemas.openxmlformats.org/officeDocument/2006/relationships/ctrlProp" Target="../ctrlProps/ctrlProp26.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purl.oclc.org/ooxml/officeDocument/relationships/drawing" Target="../drawings/drawing4.xml"/><Relationship Id="rId1" Type="http://purl.oclc.org/ooxml/officeDocument/relationships/printerSettings" Target="../printerSettings/printerSettings5.bin"/><Relationship Id="rId5" Type="http://purl.oclc.org/ooxml/officeDocument/relationships/comments" Target="../comments3.xml"/><Relationship Id="rId4" Type="http://schemas.openxmlformats.org/officeDocument/2006/relationships/ctrlProp" Target="../ctrlProps/ctrlProp27.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purl.oclc.org/ooxml/officeDocument/relationships/drawing" Target="../drawings/drawing5.xml"/><Relationship Id="rId1" Type="http://purl.oclc.org/ooxml/officeDocument/relationships/printerSettings" Target="../printerSettings/printerSettings6.bin"/><Relationship Id="rId4" Type="http://schemas.openxmlformats.org/officeDocument/2006/relationships/ctrlProp" Target="../ctrlProps/ctrlProp28.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3.xml"/><Relationship Id="rId13" Type="http://schemas.openxmlformats.org/officeDocument/2006/relationships/ctrlProp" Target="../ctrlProps/ctrlProp38.xml"/><Relationship Id="rId18" Type="http://schemas.openxmlformats.org/officeDocument/2006/relationships/ctrlProp" Target="../ctrlProps/ctrlProp43.xml"/><Relationship Id="rId26" Type="http://schemas.openxmlformats.org/officeDocument/2006/relationships/ctrlProp" Target="../ctrlProps/ctrlProp51.xml"/><Relationship Id="rId3" Type="http://schemas.openxmlformats.org/officeDocument/2006/relationships/vmlDrawing" Target="../drawings/vmlDrawing6.vml"/><Relationship Id="rId21" Type="http://schemas.openxmlformats.org/officeDocument/2006/relationships/ctrlProp" Target="../ctrlProps/ctrlProp46.xml"/><Relationship Id="rId7" Type="http://schemas.openxmlformats.org/officeDocument/2006/relationships/ctrlProp" Target="../ctrlProps/ctrlProp32.xml"/><Relationship Id="rId12" Type="http://schemas.openxmlformats.org/officeDocument/2006/relationships/ctrlProp" Target="../ctrlProps/ctrlProp37.xml"/><Relationship Id="rId17" Type="http://schemas.openxmlformats.org/officeDocument/2006/relationships/ctrlProp" Target="../ctrlProps/ctrlProp42.xml"/><Relationship Id="rId25" Type="http://schemas.openxmlformats.org/officeDocument/2006/relationships/ctrlProp" Target="../ctrlProps/ctrlProp50.xml"/><Relationship Id="rId2" Type="http://purl.oclc.org/ooxml/officeDocument/relationships/drawing" Target="../drawings/drawing6.xml"/><Relationship Id="rId16" Type="http://schemas.openxmlformats.org/officeDocument/2006/relationships/ctrlProp" Target="../ctrlProps/ctrlProp41.xml"/><Relationship Id="rId20" Type="http://schemas.openxmlformats.org/officeDocument/2006/relationships/ctrlProp" Target="../ctrlProps/ctrlProp45.xml"/><Relationship Id="rId1" Type="http://purl.oclc.org/ooxml/officeDocument/relationships/printerSettings" Target="../printerSettings/printerSettings7.bin"/><Relationship Id="rId6" Type="http://schemas.openxmlformats.org/officeDocument/2006/relationships/ctrlProp" Target="../ctrlProps/ctrlProp31.xml"/><Relationship Id="rId11" Type="http://schemas.openxmlformats.org/officeDocument/2006/relationships/ctrlProp" Target="../ctrlProps/ctrlProp36.xml"/><Relationship Id="rId24" Type="http://schemas.openxmlformats.org/officeDocument/2006/relationships/ctrlProp" Target="../ctrlProps/ctrlProp49.xml"/><Relationship Id="rId5" Type="http://schemas.openxmlformats.org/officeDocument/2006/relationships/ctrlProp" Target="../ctrlProps/ctrlProp30.xml"/><Relationship Id="rId15" Type="http://schemas.openxmlformats.org/officeDocument/2006/relationships/ctrlProp" Target="../ctrlProps/ctrlProp40.xml"/><Relationship Id="rId23" Type="http://schemas.openxmlformats.org/officeDocument/2006/relationships/ctrlProp" Target="../ctrlProps/ctrlProp48.xml"/><Relationship Id="rId10" Type="http://schemas.openxmlformats.org/officeDocument/2006/relationships/ctrlProp" Target="../ctrlProps/ctrlProp35.xml"/><Relationship Id="rId19" Type="http://schemas.openxmlformats.org/officeDocument/2006/relationships/ctrlProp" Target="../ctrlProps/ctrlProp44.xml"/><Relationship Id="rId4" Type="http://schemas.openxmlformats.org/officeDocument/2006/relationships/ctrlProp" Target="../ctrlProps/ctrlProp29.xml"/><Relationship Id="rId9" Type="http://schemas.openxmlformats.org/officeDocument/2006/relationships/ctrlProp" Target="../ctrlProps/ctrlProp34.xml"/><Relationship Id="rId14" Type="http://schemas.openxmlformats.org/officeDocument/2006/relationships/ctrlProp" Target="../ctrlProps/ctrlProp39.xml"/><Relationship Id="rId22" Type="http://schemas.openxmlformats.org/officeDocument/2006/relationships/ctrlProp" Target="../ctrlProps/ctrlProp47.xml"/><Relationship Id="rId27" Type="http://schemas.openxmlformats.org/officeDocument/2006/relationships/ctrlProp" Target="../ctrlProps/ctrlProp5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purl.oclc.org/ooxml/officeDocument/relationships/drawing" Target="../drawings/drawing7.xml"/><Relationship Id="rId1" Type="http://purl.oclc.org/ooxml/officeDocument/relationships/printerSettings" Target="../printerSettings/printerSettings8.bin"/><Relationship Id="rId5" Type="http://schemas.openxmlformats.org/officeDocument/2006/relationships/ctrlProp" Target="../ctrlProps/ctrlProp54.xml"/><Relationship Id="rId4" Type="http://schemas.openxmlformats.org/officeDocument/2006/relationships/ctrlProp" Target="../ctrlProps/ctrlProp5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purl.oclc.org/ooxml/officeDocument/relationships/drawing" Target="../drawings/drawing8.xml"/><Relationship Id="rId1" Type="http://purl.oclc.org/ooxml/officeDocument/relationships/printerSettings" Target="../printerSettings/printerSettings9.bin"/></Relationships>
</file>

<file path=xl/worksheets/_rels/sheet11.xml.rels><?xml version="1.0" encoding="UTF-8" standalone="yes"?>
<Relationships xmlns="http://schemas.openxmlformats.org/package/2006/relationships"><Relationship Id="rId2" Type="http://purl.oclc.org/ooxml/officeDocument/relationships/drawing" Target="../drawings/drawing9.xml"/><Relationship Id="rId1" Type="http://purl.oclc.org/ooxml/officeDocument/relationships/printerSettings" Target="../printerSettings/printerSettings10.bin"/></Relationships>
</file>

<file path=xl/worksheets/_rels/sheet12.xml.rels><?xml version="1.0" encoding="UTF-8" standalone="yes"?>
<Relationships xmlns="http://schemas.openxmlformats.org/package/2006/relationships"><Relationship Id="rId2" Type="http://purl.oclc.org/ooxml/officeDocument/relationships/drawing" Target="../drawings/drawing10.xml"/><Relationship Id="rId1" Type="http://purl.oclc.org/ooxml/officeDocument/relationships/printerSettings" Target="../printerSettings/printerSettings11.bin"/></Relationships>
</file>

<file path=xl/worksheets/_rels/sheet13.xml.rels><?xml version="1.0" encoding="UTF-8" standalone="yes"?>
<Relationships xmlns="http://schemas.openxmlformats.org/package/2006/relationships"><Relationship Id="rId1" Type="http://purl.oclc.org/ooxml/officeDocument/relationships/drawing" Target="../drawings/drawing11.xml"/></Relationships>
</file>

<file path=xl/worksheets/_rels/sheet14.xml.rels><?xml version="1.0" encoding="UTF-8" standalone="yes"?>
<Relationships xmlns="http://schemas.openxmlformats.org/package/2006/relationships"><Relationship Id="rId2" Type="http://purl.oclc.org/ooxml/officeDocument/relationships/drawing" Target="../drawings/drawing12.xml"/><Relationship Id="rId1" Type="http://purl.oclc.org/ooxml/officeDocument/relationships/printerSettings" Target="../printerSettings/printerSettings12.bin"/></Relationships>
</file>

<file path=xl/worksheets/_rels/sheet15.xml.rels><?xml version="1.0" encoding="UTF-8" standalone="yes"?>
<Relationships xmlns="http://schemas.openxmlformats.org/package/2006/relationships"><Relationship Id="rId1" Type="http://purl.oclc.org/ooxml/officeDocument/relationships/drawing" Target="../drawings/drawing13.xml"/></Relationships>
</file>

<file path=xl/worksheets/_rels/sheet16.xml.rels><?xml version="1.0" encoding="UTF-8" standalone="yes"?>
<Relationships xmlns="http://schemas.openxmlformats.org/package/2006/relationships"><Relationship Id="rId2" Type="http://purl.oclc.org/ooxml/officeDocument/relationships/drawing" Target="../drawings/drawing14.xml"/><Relationship Id="rId1" Type="http://purl.oclc.org/ooxml/officeDocument/relationships/printerSettings" Target="../printerSettings/printerSettings13.bin"/></Relationships>
</file>

<file path=xl/worksheets/_rels/sheet17.xml.rels><?xml version="1.0" encoding="UTF-8" standalone="yes"?>
<Relationships xmlns="http://schemas.openxmlformats.org/package/2006/relationships"><Relationship Id="rId1" Type="http://purl.oclc.org/ooxml/officeDocument/relationships/drawing" Target="../drawings/drawing15.xml"/></Relationships>
</file>

<file path=xl/worksheets/_rels/sheet18.xml.rels><?xml version="1.0" encoding="UTF-8" standalone="yes"?>
<Relationships xmlns="http://schemas.openxmlformats.org/package/2006/relationships"><Relationship Id="rId1" Type="http://purl.oclc.org/ooxml/officeDocument/relationships/drawing" Target="../drawings/drawing16.xml"/></Relationships>
</file>

<file path=xl/worksheets/_rels/sheet19.xml.rels><?xml version="1.0" encoding="UTF-8" standalone="yes"?>
<Relationships xmlns="http://schemas.openxmlformats.org/package/2006/relationships"><Relationship Id="rId1" Type="http://purl.oclc.org/ooxml/officeDocument/relationships/drawing" Target="../drawings/drawing17.xml"/></Relationships>
</file>

<file path=xl/worksheets/_rels/sheet20.xml.rels><?xml version="1.0" encoding="UTF-8" standalone="yes"?>
<Relationships xmlns="http://schemas.openxmlformats.org/package/2006/relationships"><Relationship Id="rId1" Type="http://purl.oclc.org/ooxml/officeDocument/relationships/drawing" Target="../drawings/drawing18.xml"/></Relationships>
</file>

<file path=xl/worksheets/_rels/sheet21.xml.rels><?xml version="1.0" encoding="UTF-8" standalone="yes"?>
<Relationships xmlns="http://schemas.openxmlformats.org/package/2006/relationships"><Relationship Id="rId1" Type="http://purl.oclc.org/ooxml/officeDocument/relationships/drawing" Target="../drawings/drawing19.xml"/></Relationships>
</file>

<file path=xl/worksheets/_rels/sheet22.xml.rels><?xml version="1.0" encoding="UTF-8" standalone="yes"?>
<Relationships xmlns="http://schemas.openxmlformats.org/package/2006/relationships"><Relationship Id="rId1" Type="http://purl.oclc.org/ooxml/officeDocument/relationships/drawing" Target="../drawings/drawing20.xml"/></Relationships>
</file>

<file path=xl/worksheets/_rels/sheet23.xml.rels><?xml version="1.0" encoding="UTF-8" standalone="yes"?>
<Relationships xmlns="http://schemas.openxmlformats.org/package/2006/relationships"><Relationship Id="rId1" Type="http://purl.oclc.org/ooxml/officeDocument/relationships/drawing" Target="../drawings/drawing21.xml"/></Relationships>
</file>

<file path=xl/worksheets/_rels/sheet24.xml.rels><?xml version="1.0" encoding="UTF-8" standalone="yes"?>
<Relationships xmlns="http://schemas.openxmlformats.org/package/2006/relationships"><Relationship Id="rId1" Type="http://purl.oclc.org/ooxml/officeDocument/relationships/drawing" Target="../drawings/drawing22.xml"/></Relationships>
</file>

<file path=xl/worksheets/_rels/sheet25.xml.rels><?xml version="1.0" encoding="UTF-8" standalone="yes"?>
<Relationships xmlns="http://schemas.openxmlformats.org/package/2006/relationships"><Relationship Id="rId1" Type="http://purl.oclc.org/ooxml/officeDocument/relationships/drawing" Target="../drawings/drawing23.xml"/></Relationships>
</file>

<file path=xl/worksheets/_rels/sheet26.xml.rels><?xml version="1.0" encoding="UTF-8" standalone="yes"?>
<Relationships xmlns="http://schemas.openxmlformats.org/package/2006/relationships"><Relationship Id="rId1" Type="http://purl.oclc.org/ooxml/officeDocument/relationships/drawing" Target="../drawings/drawing24.xml"/></Relationships>
</file>

<file path=xl/worksheets/_rels/sheet27.xml.rels><?xml version="1.0" encoding="UTF-8" standalone="yes"?>
<Relationships xmlns="http://schemas.openxmlformats.org/package/2006/relationships"><Relationship Id="rId1" Type="http://purl.oclc.org/ooxml/officeDocument/relationships/drawing" Target="../drawings/drawing25.xml"/></Relationships>
</file>

<file path=xl/worksheets/_rels/sheet28.xml.rels><?xml version="1.0" encoding="UTF-8" standalone="yes"?>
<Relationships xmlns="http://schemas.openxmlformats.org/package/2006/relationships"><Relationship Id="rId1" Type="http://purl.oclc.org/ooxml/officeDocument/relationships/drawing" Target="../drawings/drawing26.xml"/></Relationships>
</file>

<file path=xl/worksheets/_rels/sheet29.xml.rels><?xml version="1.0" encoding="UTF-8" standalone="yes"?>
<Relationships xmlns="http://schemas.openxmlformats.org/package/2006/relationships"><Relationship Id="rId1" Type="http://purl.oclc.org/ooxml/officeDocument/relationships/drawing" Target="../drawings/drawing27.xml"/></Relationships>
</file>

<file path=xl/worksheets/_rels/sheet30.xml.rels><?xml version="1.0" encoding="UTF-8" standalone="yes"?>
<Relationships xmlns="http://schemas.openxmlformats.org/package/2006/relationships"><Relationship Id="rId1" Type="http://purl.oclc.org/ooxml/officeDocument/relationships/drawing" Target="../drawings/drawing28.xml"/></Relationships>
</file>

<file path=xl/worksheets/_rels/sheet31.xml.rels><?xml version="1.0" encoding="UTF-8" standalone="yes"?>
<Relationships xmlns="http://schemas.openxmlformats.org/package/2006/relationships"><Relationship Id="rId1" Type="http://purl.oclc.org/ooxml/officeDocument/relationships/drawing" Target="../drawings/drawing29.xml"/></Relationships>
</file>

<file path=xl/worksheets/_rels/sheet32.xml.rels><?xml version="1.0" encoding="UTF-8" standalone="yes"?>
<Relationships xmlns="http://schemas.openxmlformats.org/package/2006/relationships"><Relationship Id="rId1" Type="http://purl.oclc.org/ooxml/officeDocument/relationships/drawing" Target="../drawings/drawing30.xml"/></Relationships>
</file>

<file path=xl/worksheets/_rels/sheet33.xml.rels><?xml version="1.0" encoding="UTF-8" standalone="yes"?>
<Relationships xmlns="http://schemas.openxmlformats.org/package/2006/relationships"><Relationship Id="rId1" Type="http://purl.oclc.org/ooxml/officeDocument/relationships/drawing" Target="../drawings/drawing31.xml"/></Relationships>
</file>

<file path=xl/worksheets/_rels/sheet34.xml.rels><?xml version="1.0" encoding="UTF-8" standalone="yes"?>
<Relationships xmlns="http://schemas.openxmlformats.org/package/2006/relationships"><Relationship Id="rId1" Type="http://purl.oclc.org/ooxml/officeDocument/relationships/drawing" Target="../drawings/drawing32.xml"/></Relationships>
</file>

<file path=xl/worksheets/_rels/sheet35.xml.rels><?xml version="1.0" encoding="UTF-8" standalone="yes"?>
<Relationships xmlns="http://schemas.openxmlformats.org/package/2006/relationships"><Relationship Id="rId1" Type="http://purl.oclc.org/ooxml/officeDocument/relationships/drawing" Target="../drawings/drawing33.xml"/></Relationships>
</file>

<file path=xl/worksheets/_rels/sheet36.xml.rels><?xml version="1.0" encoding="UTF-8" standalone="yes"?>
<Relationships xmlns="http://schemas.openxmlformats.org/package/2006/relationships"><Relationship Id="rId1" Type="http://purl.oclc.org/ooxml/officeDocument/relationships/drawing" Target="../drawings/drawing34.xml"/></Relationships>
</file>

<file path=xl/worksheets/_rels/sheet37.xml.rels><?xml version="1.0" encoding="UTF-8" standalone="yes"?>
<Relationships xmlns="http://schemas.openxmlformats.org/package/2006/relationships"><Relationship Id="rId1" Type="http://purl.oclc.org/ooxml/officeDocument/relationships/drawing" Target="../drawings/drawing35.xml"/></Relationships>
</file>

<file path=xl/worksheets/_rels/sheet38.xml.rels><?xml version="1.0" encoding="UTF-8" standalone="yes"?>
<Relationships xmlns="http://schemas.openxmlformats.org/package/2006/relationships"><Relationship Id="rId1" Type="http://purl.oclc.org/ooxml/officeDocument/relationships/drawing" Target="../drawings/drawing36.xml"/></Relationships>
</file>

<file path=xl/worksheets/_rels/sheet39.xml.rels><?xml version="1.0" encoding="UTF-8" standalone="yes"?>
<Relationships xmlns="http://schemas.openxmlformats.org/package/2006/relationships"><Relationship Id="rId1" Type="http://purl.oclc.org/ooxml/officeDocument/relationships/drawing" Target="../drawings/drawing37.xml"/></Relationships>
</file>

<file path=xl/worksheets/_rels/sheet40.xml.rels><?xml version="1.0" encoding="UTF-8" standalone="yes"?>
<Relationships xmlns="http://schemas.openxmlformats.org/package/2006/relationships"><Relationship Id="rId1" Type="http://purl.oclc.org/ooxml/officeDocument/relationships/drawing" Target="../drawings/drawing38.xml"/></Relationships>
</file>

<file path=xl/worksheets/_rels/sheet41.xml.rels><?xml version="1.0" encoding="UTF-8" standalone="yes"?>
<Relationships xmlns="http://schemas.openxmlformats.org/package/2006/relationships"><Relationship Id="rId1" Type="http://purl.oclc.org/ooxml/officeDocument/relationships/drawing" Target="../drawings/drawing39.xml"/></Relationships>
</file>

<file path=xl/worksheets/_rels/sheet42.xml.rels><?xml version="1.0" encoding="UTF-8" standalone="yes"?>
<Relationships xmlns="http://schemas.openxmlformats.org/package/2006/relationships"><Relationship Id="rId1" Type="http://purl.oclc.org/ooxml/officeDocument/relationships/drawing" Target="../drawings/drawing40.xml"/></Relationships>
</file>

<file path=xl/worksheets/_rels/sheet43.xml.rels><?xml version="1.0" encoding="UTF-8" standalone="yes"?>
<Relationships xmlns="http://schemas.openxmlformats.org/package/2006/relationships"><Relationship Id="rId1" Type="http://purl.oclc.org/ooxml/officeDocument/relationships/drawing" Target="../drawings/drawing41.xml"/></Relationships>
</file>

<file path=xl/worksheets/_rels/sheet44.xml.rels><?xml version="1.0" encoding="UTF-8" standalone="yes"?>
<Relationships xmlns="http://schemas.openxmlformats.org/package/2006/relationships"><Relationship Id="rId1" Type="http://purl.oclc.org/ooxml/officeDocument/relationships/drawing" Target="../drawings/drawing42.xml"/></Relationships>
</file>

<file path=xl/worksheets/_rels/sheet45.xml.rels><?xml version="1.0" encoding="UTF-8" standalone="yes"?>
<Relationships xmlns="http://schemas.openxmlformats.org/package/2006/relationships"><Relationship Id="rId1" Type="http://purl.oclc.org/ooxml/officeDocument/relationships/drawing" Target="../drawings/drawing43.xml"/></Relationships>
</file>

<file path=xl/worksheets/_rels/sheet46.xml.rels><?xml version="1.0" encoding="UTF-8" standalone="yes"?>
<Relationships xmlns="http://schemas.openxmlformats.org/package/2006/relationships"><Relationship Id="rId1" Type="http://purl.oclc.org/ooxml/officeDocument/relationships/drawing" Target="../drawings/drawing44.xml"/></Relationships>
</file>

<file path=xl/worksheets/_rels/sheet47.xml.rels><?xml version="1.0" encoding="UTF-8" standalone="yes"?>
<Relationships xmlns="http://schemas.openxmlformats.org/package/2006/relationships"><Relationship Id="rId1" Type="http://purl.oclc.org/ooxml/officeDocument/relationships/drawing" Target="../drawings/drawing45.xml"/></Relationships>
</file>

<file path=xl/worksheets/_rels/sheet48.xml.rels><?xml version="1.0" encoding="UTF-8" standalone="yes"?>
<Relationships xmlns="http://schemas.openxmlformats.org/package/2006/relationships"><Relationship Id="rId1" Type="http://purl.oclc.org/ooxml/officeDocument/relationships/drawing" Target="../drawings/drawing46.xml"/></Relationships>
</file>

<file path=xl/worksheets/_rels/sheet49.xml.rels><?xml version="1.0" encoding="UTF-8" standalone="yes"?>
<Relationships xmlns="http://schemas.openxmlformats.org/package/2006/relationships"><Relationship Id="rId1" Type="http://purl.oclc.org/ooxml/officeDocument/relationships/drawing" Target="../drawings/drawing47.xml"/></Relationships>
</file>

<file path=xl/worksheets/_rels/sheet50.xml.rels><?xml version="1.0" encoding="UTF-8" standalone="yes"?>
<Relationships xmlns="http://schemas.openxmlformats.org/package/2006/relationships"><Relationship Id="rId1" Type="http://purl.oclc.org/ooxml/officeDocument/relationships/drawing" Target="../drawings/drawing48.xml"/></Relationships>
</file>

<file path=xl/worksheets/_rels/sheet51.xml.rels><?xml version="1.0" encoding="UTF-8" standalone="yes"?>
<Relationships xmlns="http://schemas.openxmlformats.org/package/2006/relationships"><Relationship Id="rId1" Type="http://purl.oclc.org/ooxml/officeDocument/relationships/drawing" Target="../drawings/drawing49.xml"/></Relationships>
</file>

<file path=xl/worksheets/_rels/sheet52.xml.rels><?xml version="1.0" encoding="UTF-8" standalone="yes"?>
<Relationships xmlns="http://schemas.openxmlformats.org/package/2006/relationships"><Relationship Id="rId1" Type="http://purl.oclc.org/ooxml/officeDocument/relationships/drawing" Target="../drawings/drawing50.xml"/></Relationships>
</file>

<file path=xl/worksheets/_rels/sheet53.xml.rels><?xml version="1.0" encoding="UTF-8" standalone="yes"?>
<Relationships xmlns="http://schemas.openxmlformats.org/package/2006/relationships"><Relationship Id="rId1" Type="http://purl.oclc.org/ooxml/officeDocument/relationships/drawing" Target="../drawings/drawing51.xml"/></Relationships>
</file>

<file path=xl/worksheets/_rels/sheet54.xml.rels><?xml version="1.0" encoding="UTF-8" standalone="yes"?>
<Relationships xmlns="http://schemas.openxmlformats.org/package/2006/relationships"><Relationship Id="rId1" Type="http://purl.oclc.org/ooxml/officeDocument/relationships/drawing" Target="../drawings/drawing52.xml"/></Relationships>
</file>

<file path=xl/worksheets/_rels/sheet55.xml.rels><?xml version="1.0" encoding="UTF-8" standalone="yes"?>
<Relationships xmlns="http://schemas.openxmlformats.org/package/2006/relationships"><Relationship Id="rId1" Type="http://purl.oclc.org/ooxml/officeDocument/relationships/drawing" Target="../drawings/drawing53.xml"/></Relationships>
</file>

<file path=xl/worksheets/_rels/sheet56.xml.rels><?xml version="1.0" encoding="UTF-8" standalone="yes"?>
<Relationships xmlns="http://schemas.openxmlformats.org/package/2006/relationships"><Relationship Id="rId1" Type="http://purl.oclc.org/ooxml/officeDocument/relationships/drawing" Target="../drawings/drawing54.xml"/></Relationships>
</file>

<file path=xl/worksheets/_rels/sheet57.xml.rels><?xml version="1.0" encoding="UTF-8" standalone="yes"?>
<Relationships xmlns="http://schemas.openxmlformats.org/package/2006/relationships"><Relationship Id="rId1" Type="http://purl.oclc.org/ooxml/officeDocument/relationships/drawing" Target="../drawings/drawing55.xml"/></Relationships>
</file>

<file path=xl/worksheets/_rels/sheet58.xml.rels><?xml version="1.0" encoding="UTF-8" standalone="yes"?>
<Relationships xmlns="http://schemas.openxmlformats.org/package/2006/relationships"><Relationship Id="rId1" Type="http://purl.oclc.org/ooxml/officeDocument/relationships/drawing" Target="../drawings/drawing56.xml"/></Relationships>
</file>

<file path=xl/worksheets/_rels/sheet59.xml.rels><?xml version="1.0" encoding="UTF-8" standalone="yes"?>
<Relationships xmlns="http://schemas.openxmlformats.org/package/2006/relationships"><Relationship Id="rId1" Type="http://purl.oclc.org/ooxml/officeDocument/relationships/drawing" Target="../drawings/drawing57.xml"/></Relationships>
</file>

<file path=xl/worksheets/_rels/sheet60.xml.rels><?xml version="1.0" encoding="UTF-8" standalone="yes"?>
<Relationships xmlns="http://schemas.openxmlformats.org/package/2006/relationships"><Relationship Id="rId1" Type="http://purl.oclc.org/ooxml/officeDocument/relationships/drawing" Target="../drawings/drawing58.xml"/></Relationships>
</file>

<file path=xl/worksheets/_rels/sheet61.xml.rels><?xml version="1.0" encoding="UTF-8" standalone="yes"?>
<Relationships xmlns="http://schemas.openxmlformats.org/package/2006/relationships"><Relationship Id="rId1" Type="http://purl.oclc.org/ooxml/officeDocument/relationships/drawing" Target="../drawings/drawing59.xml"/></Relationships>
</file>

<file path=xl/worksheets/_rels/sheet62.xml.rels><?xml version="1.0" encoding="UTF-8" standalone="yes"?>
<Relationships xmlns="http://schemas.openxmlformats.org/package/2006/relationships"><Relationship Id="rId1" Type="http://purl.oclc.org/ooxml/officeDocument/relationships/drawing" Target="../drawings/drawing60.xml"/></Relationships>
</file>

<file path=xl/worksheets/_rels/sheet63.xml.rels><?xml version="1.0" encoding="UTF-8" standalone="yes"?>
<Relationships xmlns="http://schemas.openxmlformats.org/package/2006/relationships"><Relationship Id="rId1" Type="http://purl.oclc.org/ooxml/officeDocument/relationships/drawing" Target="../drawings/drawing61.xml"/></Relationships>
</file>

<file path=xl/worksheets/_rels/sheet64.xml.rels><?xml version="1.0" encoding="UTF-8" standalone="yes"?>
<Relationships xmlns="http://schemas.openxmlformats.org/package/2006/relationships"><Relationship Id="rId1" Type="http://purl.oclc.org/ooxml/officeDocument/relationships/drawing" Target="../drawings/drawing62.xml"/></Relationships>
</file>

<file path=xl/worksheets/_rels/sheet65.xml.rels><?xml version="1.0" encoding="UTF-8" standalone="yes"?>
<Relationships xmlns="http://schemas.openxmlformats.org/package/2006/relationships"><Relationship Id="rId1" Type="http://purl.oclc.org/ooxml/officeDocument/relationships/drawing" Target="../drawings/drawing63.xml"/></Relationships>
</file>

<file path=xl/worksheets/_rels/sheet66.xml.rels><?xml version="1.0" encoding="UTF-8" standalone="yes"?>
<Relationships xmlns="http://schemas.openxmlformats.org/package/2006/relationships"><Relationship Id="rId1" Type="http://purl.oclc.org/ooxml/officeDocument/relationships/drawing" Target="../drawings/drawing64.xml"/></Relationships>
</file>

<file path=xl/worksheets/_rels/sheet67.xml.rels><?xml version="1.0" encoding="UTF-8" standalone="yes"?>
<Relationships xmlns="http://schemas.openxmlformats.org/package/2006/relationships"><Relationship Id="rId1" Type="http://purl.oclc.org/ooxml/officeDocument/relationships/drawing" Target="../drawings/drawing65.xml"/></Relationships>
</file>

<file path=xl/worksheets/_rels/sheet68.xml.rels><?xml version="1.0" encoding="UTF-8" standalone="yes"?>
<Relationships xmlns="http://schemas.openxmlformats.org/package/2006/relationships"><Relationship Id="rId1" Type="http://purl.oclc.org/ooxml/officeDocument/relationships/drawing" Target="../drawings/drawing66.xml"/></Relationships>
</file>

<file path=xl/worksheets/_rels/sheet69.xml.rels><?xml version="1.0" encoding="UTF-8" standalone="yes"?>
<Relationships xmlns="http://schemas.openxmlformats.org/package/2006/relationships"><Relationship Id="rId1" Type="http://purl.oclc.org/ooxml/officeDocument/relationships/drawing" Target="../drawings/drawing67.xml"/></Relationships>
</file>

<file path=xl/worksheets/_rels/sheet70.xml.rels><?xml version="1.0" encoding="UTF-8" standalone="yes"?>
<Relationships xmlns="http://schemas.openxmlformats.org/package/2006/relationships"><Relationship Id="rId1" Type="http://purl.oclc.org/ooxml/officeDocument/relationships/drawing" Target="../drawings/drawing68.xml"/></Relationships>
</file>

<file path=xl/worksheets/_rels/sheet71.xml.rels><?xml version="1.0" encoding="UTF-8" standalone="yes"?>
<Relationships xmlns="http://schemas.openxmlformats.org/package/2006/relationships"><Relationship Id="rId1" Type="http://purl.oclc.org/ooxml/officeDocument/relationships/drawing" Target="../drawings/drawing69.xml"/></Relationships>
</file>

<file path=xl/worksheets/_rels/sheet72.xml.rels><?xml version="1.0" encoding="UTF-8" standalone="yes"?>
<Relationships xmlns="http://schemas.openxmlformats.org/package/2006/relationships"><Relationship Id="rId1" Type="http://purl.oclc.org/ooxml/officeDocument/relationships/drawing" Target="../drawings/drawing70.xml"/></Relationships>
</file>

<file path=xl/worksheets/_rels/sheet73.xml.rels><?xml version="1.0" encoding="UTF-8" standalone="yes"?>
<Relationships xmlns="http://schemas.openxmlformats.org/package/2006/relationships"><Relationship Id="rId1" Type="http://purl.oclc.org/ooxml/officeDocument/relationships/drawing" Target="../drawings/drawing71.xml"/></Relationships>
</file>

<file path=xl/worksheets/_rels/sheet74.xml.rels><?xml version="1.0" encoding="UTF-8" standalone="yes"?>
<Relationships xmlns="http://schemas.openxmlformats.org/package/2006/relationships"><Relationship Id="rId1" Type="http://purl.oclc.org/ooxml/officeDocument/relationships/drawing" Target="../drawings/drawing72.xml"/></Relationships>
</file>

<file path=xl/worksheets/_rels/sheet75.xml.rels><?xml version="1.0" encoding="UTF-8" standalone="yes"?>
<Relationships xmlns="http://schemas.openxmlformats.org/package/2006/relationships"><Relationship Id="rId1" Type="http://purl.oclc.org/ooxml/officeDocument/relationships/drawing" Target="../drawings/drawing73.xml"/></Relationships>
</file>

<file path=xl/worksheets/_rels/sheet76.xml.rels><?xml version="1.0" encoding="UTF-8" standalone="yes"?>
<Relationships xmlns="http://schemas.openxmlformats.org/package/2006/relationships"><Relationship Id="rId1" Type="http://purl.oclc.org/ooxml/officeDocument/relationships/drawing" Target="../drawings/drawing74.xml"/></Relationships>
</file>

<file path=xl/worksheets/_rels/sheet77.xml.rels><?xml version="1.0" encoding="UTF-8" standalone="yes"?>
<Relationships xmlns="http://schemas.openxmlformats.org/package/2006/relationships"><Relationship Id="rId1" Type="http://purl.oclc.org/ooxml/officeDocument/relationships/drawing" Target="../drawings/drawing75.xml"/></Relationships>
</file>

<file path=xl/worksheets/_rels/sheet78.xml.rels><?xml version="1.0" encoding="UTF-8" standalone="yes"?>
<Relationships xmlns="http://schemas.openxmlformats.org/package/2006/relationships"><Relationship Id="rId1" Type="http://purl.oclc.org/ooxml/officeDocument/relationships/drawing" Target="../drawings/drawing76.xml"/></Relationships>
</file>

<file path=xl/worksheets/_rels/sheet79.xml.rels><?xml version="1.0" encoding="UTF-8" standalone="yes"?>
<Relationships xmlns="http://schemas.openxmlformats.org/package/2006/relationships"><Relationship Id="rId1" Type="http://purl.oclc.org/ooxml/officeDocument/relationships/drawing" Target="../drawings/drawing77.xml"/></Relationships>
</file>

<file path=xl/worksheets/_rels/sheet80.xml.rels><?xml version="1.0" encoding="UTF-8" standalone="yes"?>
<Relationships xmlns="http://schemas.openxmlformats.org/package/2006/relationships"><Relationship Id="rId1" Type="http://purl.oclc.org/ooxml/officeDocument/relationships/drawing" Target="../drawings/drawing78.xml"/></Relationships>
</file>

<file path=xl/worksheets/_rels/sheet81.xml.rels><?xml version="1.0" encoding="UTF-8" standalone="yes"?>
<Relationships xmlns="http://schemas.openxmlformats.org/package/2006/relationships"><Relationship Id="rId1" Type="http://purl.oclc.org/ooxml/officeDocument/relationships/drawing" Target="../drawings/drawing79.xml"/></Relationships>
</file>

<file path=xl/worksheets/_rels/sheet82.xml.rels><?xml version="1.0" encoding="UTF-8" standalone="yes"?>
<Relationships xmlns="http://schemas.openxmlformats.org/package/2006/relationships"><Relationship Id="rId1" Type="http://purl.oclc.org/ooxml/officeDocument/relationships/drawing" Target="../drawings/drawing80.xml"/></Relationships>
</file>

<file path=xl/worksheets/_rels/sheet83.xml.rels><?xml version="1.0" encoding="UTF-8" standalone="yes"?>
<Relationships xmlns="http://schemas.openxmlformats.org/package/2006/relationships"><Relationship Id="rId1" Type="http://purl.oclc.org/ooxml/officeDocument/relationships/drawing" Target="../drawings/drawing81.xml"/></Relationships>
</file>

<file path=xl/worksheets/_rels/sheet84.xml.rels><?xml version="1.0" encoding="UTF-8" standalone="yes"?>
<Relationships xmlns="http://schemas.openxmlformats.org/package/2006/relationships"><Relationship Id="rId1" Type="http://purl.oclc.org/ooxml/officeDocument/relationships/drawing" Target="../drawings/drawing82.xml"/></Relationships>
</file>

<file path=xl/worksheets/_rels/sheet85.xml.rels><?xml version="1.0" encoding="UTF-8" standalone="yes"?>
<Relationships xmlns="http://schemas.openxmlformats.org/package/2006/relationships"><Relationship Id="rId1" Type="http://purl.oclc.org/ooxml/officeDocument/relationships/drawing" Target="../drawings/drawing83.xml"/></Relationships>
</file>

<file path=xl/worksheets/_rels/sheet86.xml.rels><?xml version="1.0" encoding="UTF-8" standalone="yes"?>
<Relationships xmlns="http://schemas.openxmlformats.org/package/2006/relationships"><Relationship Id="rId1" Type="http://purl.oclc.org/ooxml/officeDocument/relationships/drawing" Target="../drawings/drawing84.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4"/>
  <dimension ref="A1:M352"/>
  <sheetViews>
    <sheetView zoomScale="75" workbookViewId="0"/>
  </sheetViews>
  <sheetFormatPr baseColWidth="10" defaultColWidth="8.83203125" defaultRowHeight="13"/>
  <cols>
    <col min="1" max="1" width="14.5" customWidth="1"/>
  </cols>
  <sheetData>
    <row r="1" spans="1:2" ht="25">
      <c r="A1" s="273" t="s">
        <v>789</v>
      </c>
    </row>
    <row r="2" spans="1:2" ht="25">
      <c r="A2" s="273"/>
    </row>
    <row r="3" spans="1:2" ht="18">
      <c r="A3" s="297" t="s">
        <v>1298</v>
      </c>
    </row>
    <row r="5" spans="1:2">
      <c r="A5" t="s">
        <v>770</v>
      </c>
    </row>
    <row r="6" spans="1:2">
      <c r="A6" s="28" t="s">
        <v>775</v>
      </c>
    </row>
    <row r="7" spans="1:2">
      <c r="A7" s="28" t="s">
        <v>776</v>
      </c>
      <c r="B7" s="28" t="s">
        <v>788</v>
      </c>
    </row>
    <row r="8" spans="1:2">
      <c r="B8" s="299" t="s">
        <v>1052</v>
      </c>
    </row>
    <row r="9" spans="1:2">
      <c r="A9" s="10" t="s">
        <v>779</v>
      </c>
      <c r="B9" t="s">
        <v>790</v>
      </c>
    </row>
    <row r="10" spans="1:2">
      <c r="A10" s="10" t="s">
        <v>780</v>
      </c>
      <c r="B10" t="s">
        <v>791</v>
      </c>
    </row>
    <row r="11" spans="1:2">
      <c r="A11" s="10" t="s">
        <v>781</v>
      </c>
      <c r="B11" t="s">
        <v>792</v>
      </c>
    </row>
    <row r="12" spans="1:2">
      <c r="A12" s="10" t="s">
        <v>782</v>
      </c>
      <c r="B12" t="s">
        <v>783</v>
      </c>
    </row>
    <row r="13" spans="1:2">
      <c r="A13" s="10"/>
      <c r="B13" t="s">
        <v>787</v>
      </c>
    </row>
    <row r="14" spans="1:2">
      <c r="A14" s="10"/>
    </row>
    <row r="15" spans="1:2">
      <c r="A15" s="10"/>
      <c r="B15" s="299" t="s">
        <v>1053</v>
      </c>
    </row>
    <row r="16" spans="1:2">
      <c r="A16" s="10" t="s">
        <v>784</v>
      </c>
      <c r="B16" t="s">
        <v>785</v>
      </c>
    </row>
    <row r="17" spans="1:13">
      <c r="A17" s="10"/>
      <c r="B17" t="s">
        <v>786</v>
      </c>
    </row>
    <row r="18" spans="1:13">
      <c r="A18" s="10"/>
    </row>
    <row r="19" spans="1:13">
      <c r="B19" s="299" t="s">
        <v>1061</v>
      </c>
    </row>
    <row r="20" spans="1:13">
      <c r="A20" t="s">
        <v>1062</v>
      </c>
      <c r="B20" t="s">
        <v>1063</v>
      </c>
    </row>
    <row r="21" spans="1:13">
      <c r="A21" s="10" t="s">
        <v>1054</v>
      </c>
      <c r="B21" t="s">
        <v>771</v>
      </c>
    </row>
    <row r="22" spans="1:13">
      <c r="A22" s="10" t="s">
        <v>1299</v>
      </c>
      <c r="B22" t="s">
        <v>772</v>
      </c>
    </row>
    <row r="23" spans="1:13">
      <c r="B23" s="299" t="s">
        <v>773</v>
      </c>
    </row>
    <row r="24" spans="1:13">
      <c r="C24" s="300" t="s">
        <v>1055</v>
      </c>
      <c r="D24" s="300"/>
      <c r="E24" s="300"/>
      <c r="F24" s="300"/>
      <c r="G24" s="300"/>
      <c r="H24" s="300"/>
      <c r="I24" s="300"/>
      <c r="J24" s="300"/>
      <c r="K24" s="300"/>
      <c r="L24" s="300"/>
      <c r="M24" s="300"/>
    </row>
    <row r="25" spans="1:13">
      <c r="C25" s="300" t="s">
        <v>1056</v>
      </c>
      <c r="D25" s="300"/>
      <c r="E25" s="300"/>
      <c r="F25" s="300"/>
      <c r="G25" s="300"/>
      <c r="H25" s="300"/>
      <c r="I25" s="300"/>
      <c r="J25" s="300"/>
      <c r="K25" s="300"/>
      <c r="L25" s="300"/>
      <c r="M25" s="300"/>
    </row>
    <row r="26" spans="1:13">
      <c r="C26" s="300" t="s">
        <v>774</v>
      </c>
      <c r="D26" s="300"/>
      <c r="E26" s="300"/>
      <c r="F26" s="300"/>
      <c r="G26" s="300"/>
      <c r="H26" s="300"/>
      <c r="I26" s="300"/>
      <c r="J26" s="300"/>
      <c r="K26" s="300"/>
      <c r="L26" s="300"/>
      <c r="M26" s="300"/>
    </row>
    <row r="28" spans="1:13">
      <c r="B28" s="299" t="s">
        <v>1064</v>
      </c>
    </row>
    <row r="29" spans="1:13">
      <c r="A29" s="10" t="s">
        <v>777</v>
      </c>
      <c r="B29" t="s">
        <v>1060</v>
      </c>
    </row>
    <row r="30" spans="1:13">
      <c r="A30" s="10" t="s">
        <v>778</v>
      </c>
      <c r="B30" t="s">
        <v>1059</v>
      </c>
    </row>
    <row r="31" spans="1:13">
      <c r="A31" s="10" t="s">
        <v>1057</v>
      </c>
      <c r="B31" t="s">
        <v>1058</v>
      </c>
    </row>
    <row r="32" spans="1:13" ht="14" thickBot="1"/>
    <row r="33" spans="2:9">
      <c r="B33" s="278" t="s">
        <v>820</v>
      </c>
      <c r="C33" s="279"/>
      <c r="D33" s="279"/>
      <c r="E33" s="279"/>
      <c r="F33" s="279"/>
      <c r="G33" s="279"/>
      <c r="H33" s="279"/>
      <c r="I33" s="280"/>
    </row>
    <row r="34" spans="2:9" ht="14" thickBot="1">
      <c r="B34" s="283" t="s">
        <v>821</v>
      </c>
      <c r="C34" s="34"/>
      <c r="D34" s="34"/>
      <c r="E34" s="34"/>
      <c r="F34" s="34"/>
      <c r="G34" s="34"/>
      <c r="H34" s="34"/>
      <c r="I34" s="284"/>
    </row>
    <row r="252" spans="1:1">
      <c r="A252" t="s">
        <v>723</v>
      </c>
    </row>
    <row r="253" spans="1:1">
      <c r="A253">
        <v>1</v>
      </c>
    </row>
    <row r="254" spans="1:1">
      <c r="A254">
        <v>2</v>
      </c>
    </row>
    <row r="255" spans="1:1">
      <c r="A255">
        <v>3</v>
      </c>
    </row>
    <row r="256" spans="1:1">
      <c r="A256">
        <v>4</v>
      </c>
    </row>
    <row r="257" spans="1:1">
      <c r="A257">
        <v>5</v>
      </c>
    </row>
    <row r="258" spans="1:1">
      <c r="A258">
        <v>6</v>
      </c>
    </row>
    <row r="259" spans="1:1">
      <c r="A259">
        <v>7</v>
      </c>
    </row>
    <row r="260" spans="1:1">
      <c r="A260">
        <v>8</v>
      </c>
    </row>
    <row r="261" spans="1:1">
      <c r="A261">
        <v>9</v>
      </c>
    </row>
    <row r="262" spans="1:1">
      <c r="A262">
        <v>10</v>
      </c>
    </row>
    <row r="263" spans="1:1">
      <c r="A263">
        <v>11</v>
      </c>
    </row>
    <row r="264" spans="1:1">
      <c r="A264">
        <v>12</v>
      </c>
    </row>
    <row r="265" spans="1:1">
      <c r="A265">
        <v>13</v>
      </c>
    </row>
    <row r="266" spans="1:1">
      <c r="A266">
        <v>14</v>
      </c>
    </row>
    <row r="267" spans="1:1">
      <c r="A267">
        <v>15</v>
      </c>
    </row>
    <row r="268" spans="1:1">
      <c r="A268">
        <v>16</v>
      </c>
    </row>
    <row r="269" spans="1:1">
      <c r="A269">
        <v>17</v>
      </c>
    </row>
    <row r="270" spans="1:1">
      <c r="A270">
        <v>18</v>
      </c>
    </row>
    <row r="271" spans="1:1">
      <c r="A271">
        <v>19</v>
      </c>
    </row>
    <row r="272" spans="1:1">
      <c r="A272">
        <v>20</v>
      </c>
    </row>
    <row r="273" spans="1:1">
      <c r="A273">
        <v>21</v>
      </c>
    </row>
    <row r="274" spans="1:1">
      <c r="A274">
        <v>22</v>
      </c>
    </row>
    <row r="275" spans="1:1">
      <c r="A275">
        <v>23</v>
      </c>
    </row>
    <row r="276" spans="1:1">
      <c r="A276">
        <v>24</v>
      </c>
    </row>
    <row r="277" spans="1:1">
      <c r="A277">
        <v>25</v>
      </c>
    </row>
    <row r="278" spans="1:1">
      <c r="A278">
        <v>26</v>
      </c>
    </row>
    <row r="279" spans="1:1">
      <c r="A279">
        <v>27</v>
      </c>
    </row>
    <row r="280" spans="1:1">
      <c r="A280">
        <v>28</v>
      </c>
    </row>
    <row r="281" spans="1:1">
      <c r="A281">
        <v>29</v>
      </c>
    </row>
    <row r="282" spans="1:1">
      <c r="A282">
        <v>30</v>
      </c>
    </row>
    <row r="283" spans="1:1">
      <c r="A283">
        <v>31</v>
      </c>
    </row>
    <row r="284" spans="1:1">
      <c r="A284">
        <v>32</v>
      </c>
    </row>
    <row r="285" spans="1:1">
      <c r="A285">
        <v>33</v>
      </c>
    </row>
    <row r="286" spans="1:1">
      <c r="A286">
        <v>34</v>
      </c>
    </row>
    <row r="287" spans="1:1">
      <c r="A287">
        <v>35</v>
      </c>
    </row>
    <row r="288" spans="1:1">
      <c r="A288">
        <v>36</v>
      </c>
    </row>
    <row r="289" spans="1:1">
      <c r="A289">
        <v>37</v>
      </c>
    </row>
    <row r="290" spans="1:1">
      <c r="A290">
        <v>38</v>
      </c>
    </row>
    <row r="291" spans="1:1">
      <c r="A291">
        <v>39</v>
      </c>
    </row>
    <row r="292" spans="1:1">
      <c r="A292">
        <v>40</v>
      </c>
    </row>
    <row r="293" spans="1:1">
      <c r="A293">
        <v>41</v>
      </c>
    </row>
    <row r="294" spans="1:1">
      <c r="A294">
        <v>42</v>
      </c>
    </row>
    <row r="295" spans="1:1">
      <c r="A295">
        <v>43</v>
      </c>
    </row>
    <row r="296" spans="1:1">
      <c r="A296">
        <v>44</v>
      </c>
    </row>
    <row r="297" spans="1:1">
      <c r="A297">
        <v>45</v>
      </c>
    </row>
    <row r="298" spans="1:1">
      <c r="A298">
        <v>46</v>
      </c>
    </row>
    <row r="299" spans="1:1">
      <c r="A299">
        <v>47</v>
      </c>
    </row>
    <row r="300" spans="1:1">
      <c r="A300">
        <v>48</v>
      </c>
    </row>
    <row r="301" spans="1:1">
      <c r="A301">
        <v>49</v>
      </c>
    </row>
    <row r="302" spans="1:1">
      <c r="A302">
        <v>50</v>
      </c>
    </row>
    <row r="303" spans="1:1">
      <c r="A303">
        <v>51</v>
      </c>
    </row>
    <row r="304" spans="1:1">
      <c r="A304">
        <v>52</v>
      </c>
    </row>
    <row r="305" spans="1:1">
      <c r="A305">
        <v>53</v>
      </c>
    </row>
    <row r="306" spans="1:1">
      <c r="A306">
        <v>54</v>
      </c>
    </row>
    <row r="307" spans="1:1">
      <c r="A307">
        <v>55</v>
      </c>
    </row>
    <row r="308" spans="1:1">
      <c r="A308">
        <v>56</v>
      </c>
    </row>
    <row r="309" spans="1:1">
      <c r="A309">
        <v>57</v>
      </c>
    </row>
    <row r="310" spans="1:1">
      <c r="A310">
        <v>58</v>
      </c>
    </row>
    <row r="311" spans="1:1">
      <c r="A311">
        <v>59</v>
      </c>
    </row>
    <row r="312" spans="1:1">
      <c r="A312">
        <v>60</v>
      </c>
    </row>
    <row r="313" spans="1:1">
      <c r="A313">
        <v>61</v>
      </c>
    </row>
    <row r="314" spans="1:1">
      <c r="A314">
        <v>62</v>
      </c>
    </row>
    <row r="315" spans="1:1">
      <c r="A315">
        <v>63</v>
      </c>
    </row>
    <row r="316" spans="1:1">
      <c r="A316">
        <v>64</v>
      </c>
    </row>
    <row r="317" spans="1:1">
      <c r="A317">
        <v>65</v>
      </c>
    </row>
    <row r="318" spans="1:1">
      <c r="A318">
        <v>66</v>
      </c>
    </row>
    <row r="319" spans="1:1">
      <c r="A319">
        <v>67</v>
      </c>
    </row>
    <row r="320" spans="1:1">
      <c r="A320">
        <v>68</v>
      </c>
    </row>
    <row r="321" spans="1:1">
      <c r="A321">
        <v>69</v>
      </c>
    </row>
    <row r="322" spans="1:1">
      <c r="A322">
        <v>70</v>
      </c>
    </row>
    <row r="323" spans="1:1">
      <c r="A323">
        <v>71</v>
      </c>
    </row>
    <row r="324" spans="1:1">
      <c r="A324">
        <v>72</v>
      </c>
    </row>
    <row r="325" spans="1:1">
      <c r="A325">
        <v>73</v>
      </c>
    </row>
    <row r="326" spans="1:1">
      <c r="A326">
        <v>74</v>
      </c>
    </row>
    <row r="327" spans="1:1">
      <c r="A327">
        <v>75</v>
      </c>
    </row>
    <row r="328" spans="1:1">
      <c r="A328">
        <v>76</v>
      </c>
    </row>
    <row r="329" spans="1:1">
      <c r="A329">
        <v>77</v>
      </c>
    </row>
    <row r="330" spans="1:1">
      <c r="A330">
        <v>78</v>
      </c>
    </row>
    <row r="331" spans="1:1">
      <c r="A331">
        <v>79</v>
      </c>
    </row>
    <row r="332" spans="1:1">
      <c r="A332">
        <v>80</v>
      </c>
    </row>
    <row r="333" spans="1:1">
      <c r="A333">
        <v>81</v>
      </c>
    </row>
    <row r="334" spans="1:1">
      <c r="A334">
        <v>82</v>
      </c>
    </row>
    <row r="335" spans="1:1">
      <c r="A335">
        <v>83</v>
      </c>
    </row>
    <row r="336" spans="1:1">
      <c r="A336">
        <v>84</v>
      </c>
    </row>
    <row r="337" spans="1:1">
      <c r="A337">
        <v>85</v>
      </c>
    </row>
    <row r="338" spans="1:1">
      <c r="A338">
        <v>86</v>
      </c>
    </row>
    <row r="339" spans="1:1">
      <c r="A339">
        <v>87</v>
      </c>
    </row>
    <row r="340" spans="1:1">
      <c r="A340">
        <v>88</v>
      </c>
    </row>
    <row r="341" spans="1:1">
      <c r="A341">
        <v>89</v>
      </c>
    </row>
    <row r="342" spans="1:1">
      <c r="A342">
        <v>90</v>
      </c>
    </row>
    <row r="343" spans="1:1">
      <c r="A343">
        <v>91</v>
      </c>
    </row>
    <row r="344" spans="1:1">
      <c r="A344">
        <v>92</v>
      </c>
    </row>
    <row r="345" spans="1:1">
      <c r="A345">
        <v>93</v>
      </c>
    </row>
    <row r="346" spans="1:1">
      <c r="A346">
        <v>94</v>
      </c>
    </row>
    <row r="347" spans="1:1">
      <c r="A347">
        <v>95</v>
      </c>
    </row>
    <row r="348" spans="1:1">
      <c r="A348">
        <v>96</v>
      </c>
    </row>
    <row r="349" spans="1:1">
      <c r="A349">
        <v>97</v>
      </c>
    </row>
    <row r="350" spans="1:1">
      <c r="A350">
        <v>98</v>
      </c>
    </row>
    <row r="351" spans="1:1">
      <c r="A351">
        <v>99</v>
      </c>
    </row>
    <row r="352" spans="1:1">
      <c r="A352">
        <v>100</v>
      </c>
    </row>
  </sheetData>
  <phoneticPr fontId="0" type="noConversion"/>
  <pageMargins left="0.75" right="0.75" top="1" bottom="1" header="0.5" footer="0.5"/>
  <pageSetup orientation="portrait" r:id="rId1"/>
  <headerFooter alignWithMargins="0"/>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2">
    <pageSetUpPr fitToPage="1"/>
  </sheetPr>
  <dimension ref="A2:FC62"/>
  <sheetViews>
    <sheetView zoomScale="75" workbookViewId="0"/>
  </sheetViews>
  <sheetFormatPr baseColWidth="10" defaultColWidth="8.83203125" defaultRowHeight="13"/>
  <cols>
    <col min="1" max="1" width="31.1640625" customWidth="1"/>
    <col min="2" max="2" width="16.6640625" customWidth="1"/>
    <col min="3" max="79" width="14.83203125" customWidth="1"/>
    <col min="155" max="155" width="11" customWidth="1"/>
    <col min="159" max="159" width="15.5" customWidth="1"/>
  </cols>
  <sheetData>
    <row r="2" spans="1:5">
      <c r="B2" t="s">
        <v>10</v>
      </c>
      <c r="C2" t="s">
        <v>9</v>
      </c>
      <c r="D2" t="s">
        <v>4</v>
      </c>
    </row>
    <row r="3" spans="1:5">
      <c r="A3" t="s">
        <v>507</v>
      </c>
      <c r="B3" s="105">
        <v>3300000</v>
      </c>
      <c r="C3" s="99">
        <f>B3/1.1</f>
        <v>2999999.9999999995</v>
      </c>
      <c r="D3" s="99">
        <f>B3/1.1</f>
        <v>2999999.9999999995</v>
      </c>
    </row>
    <row r="5" spans="1:5">
      <c r="A5" t="s">
        <v>508</v>
      </c>
      <c r="B5" s="108">
        <v>0.126</v>
      </c>
    </row>
    <row r="6" spans="1:5">
      <c r="A6" t="s">
        <v>510</v>
      </c>
      <c r="B6" s="108">
        <f>((1+B5)^(0.25))-1</f>
        <v>3.0112358721408938E-2</v>
      </c>
    </row>
    <row r="7" spans="1:5">
      <c r="A7" t="s">
        <v>509</v>
      </c>
      <c r="B7">
        <v>80</v>
      </c>
    </row>
    <row r="9" spans="1:5">
      <c r="A9" t="s">
        <v>515</v>
      </c>
      <c r="B9" s="109">
        <v>230000</v>
      </c>
    </row>
    <row r="10" spans="1:5">
      <c r="A10" t="s">
        <v>516</v>
      </c>
      <c r="B10">
        <v>4</v>
      </c>
    </row>
    <row r="12" spans="1:5">
      <c r="A12" t="s">
        <v>512</v>
      </c>
      <c r="B12" t="s">
        <v>10</v>
      </c>
      <c r="C12" t="s">
        <v>9</v>
      </c>
      <c r="D12" t="s">
        <v>4</v>
      </c>
      <c r="E12" t="s">
        <v>511</v>
      </c>
    </row>
    <row r="13" spans="1:5">
      <c r="A13" s="82" t="s">
        <v>507</v>
      </c>
      <c r="B13" s="105">
        <f>B3</f>
        <v>3300000</v>
      </c>
      <c r="C13" s="99">
        <f>B13/1.1</f>
        <v>2999999.9999999995</v>
      </c>
      <c r="D13" s="99">
        <f>B13/1.1</f>
        <v>2999999.9999999995</v>
      </c>
      <c r="E13" s="99">
        <f>B13-C13</f>
        <v>300000.00000000047</v>
      </c>
    </row>
    <row r="14" spans="1:5">
      <c r="A14" s="82" t="s">
        <v>506</v>
      </c>
      <c r="B14" s="105">
        <v>119301.75</v>
      </c>
      <c r="C14" s="105">
        <v>132099</v>
      </c>
      <c r="E14" s="99">
        <f>B14-C14</f>
        <v>-12797.25</v>
      </c>
    </row>
    <row r="15" spans="1:5">
      <c r="A15" s="82" t="s">
        <v>501</v>
      </c>
      <c r="B15" s="105">
        <v>637964.7699047809</v>
      </c>
      <c r="C15" s="105">
        <v>719044.28926392645</v>
      </c>
      <c r="E15" s="99">
        <f>B15-C15</f>
        <v>-81079.519359145546</v>
      </c>
    </row>
    <row r="16" spans="1:5">
      <c r="A16" s="82"/>
      <c r="E16" s="99">
        <f>SUM(E13:E15)</f>
        <v>206123.23064085492</v>
      </c>
    </row>
    <row r="19" spans="1:8">
      <c r="A19" t="s">
        <v>513</v>
      </c>
      <c r="B19" s="105">
        <f>E16*(1/B6)*(1-(1/((1+B6)^B7)))</f>
        <v>6207440.3532271581</v>
      </c>
    </row>
    <row r="20" spans="1:8">
      <c r="A20" s="82" t="s">
        <v>514</v>
      </c>
      <c r="B20" s="105">
        <f>B9*B10</f>
        <v>920000</v>
      </c>
      <c r="E20">
        <v>5</v>
      </c>
      <c r="F20">
        <v>10</v>
      </c>
      <c r="G20">
        <v>20</v>
      </c>
      <c r="H20" t="s">
        <v>535</v>
      </c>
    </row>
    <row r="21" spans="1:8">
      <c r="A21" s="82" t="s">
        <v>517</v>
      </c>
      <c r="B21" s="105">
        <f>((0.9875^B7)*B20)/((1+B6)^B7)</f>
        <v>31332.01753462405</v>
      </c>
      <c r="D21">
        <v>3.5</v>
      </c>
      <c r="E21" s="77">
        <v>1613151.5007391325</v>
      </c>
      <c r="F21" s="77">
        <v>3249043.4366417248</v>
      </c>
      <c r="G21" s="77">
        <v>4702267.2653270867</v>
      </c>
      <c r="H21" t="s">
        <v>539</v>
      </c>
    </row>
    <row r="22" spans="1:8">
      <c r="A22" t="s">
        <v>518</v>
      </c>
      <c r="B22" s="99">
        <f>B20-B21</f>
        <v>888667.98246537591</v>
      </c>
      <c r="D22">
        <v>3</v>
      </c>
      <c r="E22" s="77">
        <v>937604.60465600714</v>
      </c>
      <c r="F22" s="77">
        <v>2200277.7077832841</v>
      </c>
      <c r="G22" s="77">
        <v>3333394.9707541037</v>
      </c>
      <c r="H22" t="s">
        <v>538</v>
      </c>
    </row>
    <row r="23" spans="1:8">
      <c r="A23" t="s">
        <v>520</v>
      </c>
      <c r="B23" s="99">
        <f>(0.25)*(ACTIVE!E59)</f>
        <v>2730000</v>
      </c>
      <c r="D23">
        <v>2.5</v>
      </c>
      <c r="E23" s="77">
        <v>262057.70857288153</v>
      </c>
      <c r="F23" s="77">
        <v>1151511.9789248426</v>
      </c>
      <c r="G23" s="77">
        <v>1964522.6761811203</v>
      </c>
      <c r="H23" t="s">
        <v>537</v>
      </c>
    </row>
    <row r="24" spans="1:8">
      <c r="A24" t="s">
        <v>521</v>
      </c>
      <c r="B24" s="105">
        <v>0</v>
      </c>
      <c r="D24">
        <v>2</v>
      </c>
      <c r="E24" s="77">
        <v>-413489.18751024734</v>
      </c>
      <c r="F24" s="77">
        <v>102746.25006639655</v>
      </c>
      <c r="G24" s="77">
        <v>595650.38160813041</v>
      </c>
      <c r="H24" t="s">
        <v>536</v>
      </c>
    </row>
    <row r="25" spans="1:8">
      <c r="A25" t="s">
        <v>519</v>
      </c>
      <c r="B25" s="110">
        <f>B19-SUM(B22:B24)</f>
        <v>2588772.3707617819</v>
      </c>
    </row>
    <row r="29" spans="1:8" ht="14" thickBot="1"/>
    <row r="30" spans="1:8">
      <c r="A30" s="125"/>
      <c r="B30" s="126" t="s">
        <v>528</v>
      </c>
      <c r="C30" s="126" t="s">
        <v>530</v>
      </c>
      <c r="D30" s="126" t="s">
        <v>531</v>
      </c>
      <c r="E30" s="126" t="s">
        <v>532</v>
      </c>
      <c r="F30" s="127" t="s">
        <v>529</v>
      </c>
    </row>
    <row r="31" spans="1:8">
      <c r="A31" s="121" t="s">
        <v>523</v>
      </c>
      <c r="B31" s="119"/>
      <c r="C31" s="119"/>
      <c r="D31" s="119"/>
      <c r="E31" s="119"/>
      <c r="F31" s="120"/>
    </row>
    <row r="32" spans="1:8">
      <c r="A32" s="122" t="s">
        <v>525</v>
      </c>
      <c r="B32" s="111">
        <v>0.93944888783618252</v>
      </c>
      <c r="C32" s="100">
        <v>1.1234076071320358</v>
      </c>
      <c r="D32" s="100">
        <v>1.2045228005803259</v>
      </c>
      <c r="E32" s="100">
        <v>1.0739922415434042</v>
      </c>
      <c r="F32" s="112">
        <v>0.9810717931197972</v>
      </c>
    </row>
    <row r="33" spans="1:159">
      <c r="A33" s="122" t="s">
        <v>524</v>
      </c>
      <c r="B33" s="113">
        <v>194270.45</v>
      </c>
      <c r="C33" s="113">
        <v>191842.05</v>
      </c>
      <c r="D33" s="113">
        <v>208444</v>
      </c>
      <c r="E33" s="113">
        <v>236838.45</v>
      </c>
      <c r="F33" s="114">
        <v>233877.95</v>
      </c>
    </row>
    <row r="34" spans="1:159" hidden="1">
      <c r="A34" s="122" t="s">
        <v>243</v>
      </c>
      <c r="B34" s="115">
        <v>-387137.21701031178</v>
      </c>
      <c r="C34" s="128">
        <v>-1773659.4057007432</v>
      </c>
      <c r="D34" s="115">
        <v>-1166174.7423509285</v>
      </c>
      <c r="E34" s="115">
        <v>1078427.0075058639</v>
      </c>
      <c r="F34" s="116">
        <v>28813.471259772778</v>
      </c>
    </row>
    <row r="35" spans="1:159">
      <c r="A35" s="122" t="s">
        <v>498</v>
      </c>
      <c r="B35" s="115">
        <f>B34/(1-0.34)</f>
        <v>-586571.54092471488</v>
      </c>
      <c r="C35" s="128">
        <f>C34/(1-0.34)</f>
        <v>-2687362.7359102173</v>
      </c>
      <c r="D35" s="128">
        <f>D34/(1-0.34)</f>
        <v>-1766931.4278044372</v>
      </c>
      <c r="E35" s="115">
        <f>E34/(1-0.34)</f>
        <v>1633980.3144028243</v>
      </c>
      <c r="F35" s="116">
        <f>F34/(1-0.34)</f>
        <v>43656.774636019363</v>
      </c>
    </row>
    <row r="36" spans="1:159">
      <c r="A36" s="122" t="s">
        <v>526</v>
      </c>
      <c r="B36" s="111">
        <v>0.25650577089943566</v>
      </c>
      <c r="C36" s="100">
        <v>0.36859943855160004</v>
      </c>
      <c r="D36" s="111">
        <v>0.37496163931414406</v>
      </c>
      <c r="E36" s="111">
        <v>0.33951797171924675</v>
      </c>
      <c r="F36" s="112">
        <v>0.3438428230315595</v>
      </c>
    </row>
    <row r="37" spans="1:159">
      <c r="A37" s="122" t="s">
        <v>527</v>
      </c>
      <c r="B37" s="115">
        <v>8237696.512443319</v>
      </c>
      <c r="C37" s="115">
        <v>6591041.1067425758</v>
      </c>
      <c r="D37" s="128">
        <v>1808746.3643916398</v>
      </c>
      <c r="E37" s="115">
        <v>824634.37189750373</v>
      </c>
      <c r="F37" s="116">
        <v>980543.84315727651</v>
      </c>
    </row>
    <row r="38" spans="1:159">
      <c r="A38" s="122" t="s">
        <v>116</v>
      </c>
      <c r="B38" s="115">
        <v>15497217</v>
      </c>
      <c r="C38" s="115">
        <v>16732835</v>
      </c>
      <c r="D38" s="115">
        <v>20002581</v>
      </c>
      <c r="E38" s="115">
        <v>20092633</v>
      </c>
      <c r="F38" s="116">
        <v>18060233</v>
      </c>
    </row>
    <row r="39" spans="1:159">
      <c r="A39" s="122"/>
      <c r="B39" s="115"/>
      <c r="C39" s="115"/>
      <c r="D39" s="115"/>
      <c r="E39" s="115"/>
      <c r="F39" s="116"/>
    </row>
    <row r="40" spans="1:159">
      <c r="A40" s="123" t="s">
        <v>522</v>
      </c>
      <c r="B40" s="94"/>
      <c r="C40" s="94"/>
      <c r="D40" s="94"/>
      <c r="E40" s="94"/>
      <c r="F40" s="95"/>
    </row>
    <row r="41" spans="1:159">
      <c r="A41" s="122" t="s">
        <v>525</v>
      </c>
      <c r="B41" s="100">
        <v>1.0286237741175741</v>
      </c>
      <c r="C41" s="100">
        <v>1.1285862783125553</v>
      </c>
      <c r="D41" s="117">
        <v>1.170917957612633</v>
      </c>
      <c r="E41" s="100">
        <v>1.2040245937258138</v>
      </c>
      <c r="F41" s="131">
        <v>1.2061316014369563</v>
      </c>
    </row>
    <row r="42" spans="1:159">
      <c r="A42" s="122" t="s">
        <v>533</v>
      </c>
      <c r="B42" s="129">
        <v>3</v>
      </c>
      <c r="C42" s="129">
        <v>3.5</v>
      </c>
      <c r="D42" s="129">
        <v>3.5</v>
      </c>
      <c r="E42" s="130">
        <v>3.5</v>
      </c>
      <c r="F42" s="132">
        <v>3.4</v>
      </c>
    </row>
    <row r="43" spans="1:159" ht="14" thickBot="1">
      <c r="A43" s="124" t="s">
        <v>534</v>
      </c>
      <c r="B43" s="118">
        <v>-1060903.0093048327</v>
      </c>
      <c r="C43" s="118">
        <v>-438885.36856827699</v>
      </c>
      <c r="D43" s="118">
        <v>-827053.5089344997</v>
      </c>
      <c r="E43" s="118">
        <v>71287.225267635658</v>
      </c>
      <c r="F43" s="133">
        <v>494174.69135237671</v>
      </c>
    </row>
    <row r="45" spans="1:159">
      <c r="B45">
        <v>1</v>
      </c>
      <c r="C45">
        <f>B45</f>
        <v>1</v>
      </c>
      <c r="D45">
        <f t="shared" ref="D45:BO45" si="0">C45</f>
        <v>1</v>
      </c>
      <c r="E45">
        <f t="shared" si="0"/>
        <v>1</v>
      </c>
      <c r="F45">
        <f t="shared" si="0"/>
        <v>1</v>
      </c>
      <c r="G45">
        <f t="shared" si="0"/>
        <v>1</v>
      </c>
      <c r="H45">
        <f t="shared" si="0"/>
        <v>1</v>
      </c>
      <c r="I45">
        <f t="shared" si="0"/>
        <v>1</v>
      </c>
      <c r="J45">
        <f t="shared" si="0"/>
        <v>1</v>
      </c>
      <c r="K45">
        <f t="shared" si="0"/>
        <v>1</v>
      </c>
      <c r="L45">
        <f t="shared" si="0"/>
        <v>1</v>
      </c>
      <c r="M45">
        <f t="shared" si="0"/>
        <v>1</v>
      </c>
      <c r="N45">
        <f t="shared" si="0"/>
        <v>1</v>
      </c>
      <c r="O45">
        <f t="shared" si="0"/>
        <v>1</v>
      </c>
      <c r="P45">
        <f t="shared" si="0"/>
        <v>1</v>
      </c>
      <c r="Q45">
        <f t="shared" si="0"/>
        <v>1</v>
      </c>
      <c r="R45">
        <f t="shared" si="0"/>
        <v>1</v>
      </c>
      <c r="S45">
        <f t="shared" si="0"/>
        <v>1</v>
      </c>
      <c r="T45">
        <f t="shared" si="0"/>
        <v>1</v>
      </c>
      <c r="U45">
        <f t="shared" si="0"/>
        <v>1</v>
      </c>
      <c r="V45">
        <f t="shared" si="0"/>
        <v>1</v>
      </c>
      <c r="W45">
        <f t="shared" si="0"/>
        <v>1</v>
      </c>
      <c r="X45">
        <f t="shared" si="0"/>
        <v>1</v>
      </c>
      <c r="Y45">
        <f t="shared" si="0"/>
        <v>1</v>
      </c>
      <c r="Z45">
        <f t="shared" si="0"/>
        <v>1</v>
      </c>
      <c r="AA45">
        <f t="shared" si="0"/>
        <v>1</v>
      </c>
      <c r="AB45">
        <f t="shared" si="0"/>
        <v>1</v>
      </c>
      <c r="AC45">
        <f t="shared" si="0"/>
        <v>1</v>
      </c>
      <c r="AD45">
        <f t="shared" si="0"/>
        <v>1</v>
      </c>
      <c r="AE45">
        <f t="shared" si="0"/>
        <v>1</v>
      </c>
      <c r="AF45">
        <f t="shared" si="0"/>
        <v>1</v>
      </c>
      <c r="AG45">
        <f t="shared" si="0"/>
        <v>1</v>
      </c>
      <c r="AH45">
        <f t="shared" si="0"/>
        <v>1</v>
      </c>
      <c r="AI45">
        <f t="shared" si="0"/>
        <v>1</v>
      </c>
      <c r="AJ45">
        <f t="shared" si="0"/>
        <v>1</v>
      </c>
      <c r="AK45">
        <f t="shared" si="0"/>
        <v>1</v>
      </c>
      <c r="AL45">
        <f t="shared" si="0"/>
        <v>1</v>
      </c>
      <c r="AM45">
        <f t="shared" si="0"/>
        <v>1</v>
      </c>
      <c r="AN45">
        <f t="shared" si="0"/>
        <v>1</v>
      </c>
      <c r="AO45">
        <f t="shared" si="0"/>
        <v>1</v>
      </c>
      <c r="AP45">
        <f t="shared" si="0"/>
        <v>1</v>
      </c>
      <c r="AQ45">
        <f t="shared" si="0"/>
        <v>1</v>
      </c>
      <c r="AR45">
        <f t="shared" si="0"/>
        <v>1</v>
      </c>
      <c r="AS45">
        <f t="shared" si="0"/>
        <v>1</v>
      </c>
      <c r="AT45">
        <f t="shared" si="0"/>
        <v>1</v>
      </c>
      <c r="AU45">
        <f t="shared" si="0"/>
        <v>1</v>
      </c>
      <c r="AV45">
        <f t="shared" si="0"/>
        <v>1</v>
      </c>
      <c r="AW45">
        <f t="shared" si="0"/>
        <v>1</v>
      </c>
      <c r="AX45">
        <f t="shared" si="0"/>
        <v>1</v>
      </c>
      <c r="AY45">
        <f t="shared" si="0"/>
        <v>1</v>
      </c>
      <c r="AZ45">
        <f t="shared" si="0"/>
        <v>1</v>
      </c>
      <c r="BA45">
        <f t="shared" si="0"/>
        <v>1</v>
      </c>
      <c r="BB45">
        <f t="shared" si="0"/>
        <v>1</v>
      </c>
      <c r="BC45">
        <f t="shared" si="0"/>
        <v>1</v>
      </c>
      <c r="BD45">
        <f t="shared" si="0"/>
        <v>1</v>
      </c>
      <c r="BE45">
        <f t="shared" si="0"/>
        <v>1</v>
      </c>
      <c r="BF45">
        <f t="shared" si="0"/>
        <v>1</v>
      </c>
      <c r="BG45">
        <f t="shared" si="0"/>
        <v>1</v>
      </c>
      <c r="BH45">
        <f t="shared" si="0"/>
        <v>1</v>
      </c>
      <c r="BI45">
        <f t="shared" si="0"/>
        <v>1</v>
      </c>
      <c r="BJ45">
        <f t="shared" si="0"/>
        <v>1</v>
      </c>
      <c r="BK45">
        <f t="shared" si="0"/>
        <v>1</v>
      </c>
      <c r="BL45">
        <f t="shared" si="0"/>
        <v>1</v>
      </c>
      <c r="BM45">
        <f t="shared" si="0"/>
        <v>1</v>
      </c>
      <c r="BN45">
        <f t="shared" si="0"/>
        <v>1</v>
      </c>
      <c r="BO45">
        <f t="shared" si="0"/>
        <v>1</v>
      </c>
      <c r="BP45">
        <f t="shared" ref="BP45:CA45" si="1">BO45</f>
        <v>1</v>
      </c>
      <c r="BQ45">
        <f t="shared" si="1"/>
        <v>1</v>
      </c>
      <c r="BR45">
        <f t="shared" si="1"/>
        <v>1</v>
      </c>
      <c r="BS45">
        <f t="shared" si="1"/>
        <v>1</v>
      </c>
      <c r="BT45">
        <f t="shared" si="1"/>
        <v>1</v>
      </c>
      <c r="BU45">
        <f t="shared" si="1"/>
        <v>1</v>
      </c>
      <c r="BV45">
        <f t="shared" si="1"/>
        <v>1</v>
      </c>
      <c r="BW45">
        <f t="shared" si="1"/>
        <v>1</v>
      </c>
      <c r="BX45">
        <f t="shared" si="1"/>
        <v>1</v>
      </c>
      <c r="BY45">
        <f t="shared" si="1"/>
        <v>1</v>
      </c>
      <c r="BZ45">
        <f t="shared" si="1"/>
        <v>1</v>
      </c>
      <c r="CA45">
        <f t="shared" si="1"/>
        <v>1</v>
      </c>
      <c r="CB45">
        <f t="shared" ref="CB45:EM45" si="2">CA45</f>
        <v>1</v>
      </c>
      <c r="CC45">
        <f t="shared" si="2"/>
        <v>1</v>
      </c>
      <c r="CD45">
        <f t="shared" si="2"/>
        <v>1</v>
      </c>
      <c r="CE45">
        <f t="shared" si="2"/>
        <v>1</v>
      </c>
      <c r="CF45">
        <f t="shared" si="2"/>
        <v>1</v>
      </c>
      <c r="CG45">
        <f t="shared" si="2"/>
        <v>1</v>
      </c>
      <c r="CH45">
        <f t="shared" si="2"/>
        <v>1</v>
      </c>
      <c r="CI45">
        <f t="shared" si="2"/>
        <v>1</v>
      </c>
      <c r="CJ45">
        <f t="shared" si="2"/>
        <v>1</v>
      </c>
      <c r="CK45">
        <f t="shared" si="2"/>
        <v>1</v>
      </c>
      <c r="CL45">
        <f t="shared" si="2"/>
        <v>1</v>
      </c>
      <c r="CM45">
        <f t="shared" si="2"/>
        <v>1</v>
      </c>
      <c r="CN45">
        <f t="shared" si="2"/>
        <v>1</v>
      </c>
      <c r="CO45">
        <f t="shared" si="2"/>
        <v>1</v>
      </c>
      <c r="CP45">
        <f t="shared" si="2"/>
        <v>1</v>
      </c>
      <c r="CQ45">
        <f t="shared" si="2"/>
        <v>1</v>
      </c>
      <c r="CR45">
        <f t="shared" si="2"/>
        <v>1</v>
      </c>
      <c r="CS45">
        <f t="shared" si="2"/>
        <v>1</v>
      </c>
      <c r="CT45">
        <f t="shared" si="2"/>
        <v>1</v>
      </c>
      <c r="CU45">
        <f t="shared" si="2"/>
        <v>1</v>
      </c>
      <c r="CV45">
        <f t="shared" si="2"/>
        <v>1</v>
      </c>
      <c r="CW45">
        <f t="shared" si="2"/>
        <v>1</v>
      </c>
      <c r="CX45">
        <f t="shared" si="2"/>
        <v>1</v>
      </c>
      <c r="CY45">
        <f t="shared" si="2"/>
        <v>1</v>
      </c>
      <c r="CZ45">
        <f t="shared" si="2"/>
        <v>1</v>
      </c>
      <c r="DA45">
        <f t="shared" si="2"/>
        <v>1</v>
      </c>
      <c r="DB45">
        <f t="shared" si="2"/>
        <v>1</v>
      </c>
      <c r="DC45">
        <f t="shared" si="2"/>
        <v>1</v>
      </c>
      <c r="DD45">
        <f t="shared" si="2"/>
        <v>1</v>
      </c>
      <c r="DE45">
        <f t="shared" si="2"/>
        <v>1</v>
      </c>
      <c r="DF45">
        <f t="shared" si="2"/>
        <v>1</v>
      </c>
      <c r="DG45">
        <f t="shared" si="2"/>
        <v>1</v>
      </c>
      <c r="DH45">
        <f t="shared" si="2"/>
        <v>1</v>
      </c>
      <c r="DI45">
        <f t="shared" si="2"/>
        <v>1</v>
      </c>
      <c r="DJ45">
        <f t="shared" si="2"/>
        <v>1</v>
      </c>
      <c r="DK45">
        <f t="shared" si="2"/>
        <v>1</v>
      </c>
      <c r="DL45">
        <f t="shared" si="2"/>
        <v>1</v>
      </c>
      <c r="DM45">
        <f t="shared" si="2"/>
        <v>1</v>
      </c>
      <c r="DN45">
        <f t="shared" si="2"/>
        <v>1</v>
      </c>
      <c r="DO45">
        <f t="shared" si="2"/>
        <v>1</v>
      </c>
      <c r="DP45">
        <f t="shared" si="2"/>
        <v>1</v>
      </c>
      <c r="DQ45">
        <f t="shared" si="2"/>
        <v>1</v>
      </c>
      <c r="DR45">
        <f t="shared" si="2"/>
        <v>1</v>
      </c>
      <c r="DS45">
        <f t="shared" si="2"/>
        <v>1</v>
      </c>
      <c r="DT45">
        <f t="shared" si="2"/>
        <v>1</v>
      </c>
      <c r="DU45">
        <f t="shared" si="2"/>
        <v>1</v>
      </c>
      <c r="DV45">
        <f t="shared" si="2"/>
        <v>1</v>
      </c>
      <c r="DW45">
        <f t="shared" si="2"/>
        <v>1</v>
      </c>
      <c r="DX45">
        <f t="shared" si="2"/>
        <v>1</v>
      </c>
      <c r="DY45">
        <f t="shared" si="2"/>
        <v>1</v>
      </c>
      <c r="DZ45">
        <f t="shared" si="2"/>
        <v>1</v>
      </c>
      <c r="EA45">
        <f t="shared" si="2"/>
        <v>1</v>
      </c>
      <c r="EB45">
        <f t="shared" si="2"/>
        <v>1</v>
      </c>
      <c r="EC45">
        <f t="shared" si="2"/>
        <v>1</v>
      </c>
      <c r="ED45">
        <f t="shared" si="2"/>
        <v>1</v>
      </c>
      <c r="EE45">
        <f t="shared" si="2"/>
        <v>1</v>
      </c>
      <c r="EF45">
        <f t="shared" si="2"/>
        <v>1</v>
      </c>
      <c r="EG45">
        <f t="shared" si="2"/>
        <v>1</v>
      </c>
      <c r="EH45">
        <f t="shared" si="2"/>
        <v>1</v>
      </c>
      <c r="EI45">
        <f t="shared" si="2"/>
        <v>1</v>
      </c>
      <c r="EJ45">
        <f t="shared" si="2"/>
        <v>1</v>
      </c>
      <c r="EK45">
        <f t="shared" si="2"/>
        <v>1</v>
      </c>
      <c r="EL45">
        <f t="shared" si="2"/>
        <v>1</v>
      </c>
      <c r="EM45">
        <f t="shared" si="2"/>
        <v>1</v>
      </c>
      <c r="EN45">
        <f t="shared" ref="EN45:EY45" si="3">EM45</f>
        <v>1</v>
      </c>
      <c r="EO45">
        <f t="shared" si="3"/>
        <v>1</v>
      </c>
      <c r="EP45">
        <f t="shared" si="3"/>
        <v>1</v>
      </c>
      <c r="EQ45">
        <f t="shared" si="3"/>
        <v>1</v>
      </c>
      <c r="ER45">
        <f t="shared" si="3"/>
        <v>1</v>
      </c>
      <c r="ES45">
        <f t="shared" si="3"/>
        <v>1</v>
      </c>
      <c r="ET45">
        <f t="shared" si="3"/>
        <v>1</v>
      </c>
      <c r="EU45">
        <f t="shared" si="3"/>
        <v>1</v>
      </c>
      <c r="EV45">
        <f t="shared" si="3"/>
        <v>1</v>
      </c>
      <c r="EW45">
        <f t="shared" si="3"/>
        <v>1</v>
      </c>
      <c r="EX45">
        <f t="shared" si="3"/>
        <v>1</v>
      </c>
      <c r="EY45">
        <f t="shared" si="3"/>
        <v>1</v>
      </c>
      <c r="EZ45">
        <f>EY45</f>
        <v>1</v>
      </c>
      <c r="FA45">
        <f>EZ45</f>
        <v>1</v>
      </c>
      <c r="FB45">
        <f>FA45</f>
        <v>1</v>
      </c>
      <c r="FC45">
        <f>FB45</f>
        <v>1</v>
      </c>
    </row>
    <row r="46" spans="1:159">
      <c r="B46">
        <v>-1</v>
      </c>
      <c r="C46">
        <v>0</v>
      </c>
      <c r="D46">
        <v>1</v>
      </c>
      <c r="E46">
        <v>2</v>
      </c>
      <c r="F46">
        <v>3</v>
      </c>
      <c r="G46">
        <v>4</v>
      </c>
      <c r="H46">
        <v>5</v>
      </c>
      <c r="I46">
        <v>6</v>
      </c>
      <c r="J46">
        <v>7</v>
      </c>
      <c r="K46">
        <v>8</v>
      </c>
      <c r="L46">
        <v>9</v>
      </c>
      <c r="M46">
        <v>10</v>
      </c>
      <c r="N46">
        <v>11</v>
      </c>
      <c r="O46">
        <v>12</v>
      </c>
      <c r="P46">
        <v>13</v>
      </c>
      <c r="Q46">
        <v>14</v>
      </c>
      <c r="R46">
        <v>15</v>
      </c>
      <c r="S46">
        <v>16</v>
      </c>
      <c r="T46">
        <v>17</v>
      </c>
      <c r="U46">
        <v>18</v>
      </c>
      <c r="V46">
        <v>19</v>
      </c>
      <c r="W46">
        <v>20</v>
      </c>
      <c r="X46">
        <v>21</v>
      </c>
      <c r="Y46">
        <v>22</v>
      </c>
      <c r="Z46">
        <v>23</v>
      </c>
      <c r="AA46">
        <v>24</v>
      </c>
      <c r="AB46">
        <v>25</v>
      </c>
      <c r="AC46">
        <v>26</v>
      </c>
      <c r="AD46">
        <v>27</v>
      </c>
      <c r="AE46">
        <v>28</v>
      </c>
      <c r="AF46">
        <v>29</v>
      </c>
      <c r="AG46">
        <v>30</v>
      </c>
      <c r="AH46">
        <v>31</v>
      </c>
      <c r="AI46">
        <v>32</v>
      </c>
      <c r="AJ46">
        <v>33</v>
      </c>
      <c r="AK46">
        <v>34</v>
      </c>
      <c r="AL46">
        <v>35</v>
      </c>
      <c r="AM46">
        <v>36</v>
      </c>
      <c r="AN46">
        <v>37</v>
      </c>
      <c r="AO46">
        <v>38</v>
      </c>
      <c r="AP46">
        <v>39</v>
      </c>
      <c r="AQ46">
        <v>40</v>
      </c>
      <c r="AR46">
        <v>41</v>
      </c>
      <c r="AS46">
        <v>42</v>
      </c>
      <c r="AT46">
        <v>43</v>
      </c>
      <c r="AU46">
        <v>44</v>
      </c>
      <c r="AV46">
        <v>45</v>
      </c>
      <c r="AW46">
        <v>46</v>
      </c>
      <c r="AX46">
        <v>47</v>
      </c>
      <c r="AY46">
        <v>48</v>
      </c>
      <c r="AZ46">
        <v>49</v>
      </c>
      <c r="BA46">
        <v>50</v>
      </c>
      <c r="BB46">
        <v>51</v>
      </c>
      <c r="BC46">
        <v>52</v>
      </c>
      <c r="BD46">
        <v>53</v>
      </c>
      <c r="BE46">
        <v>54</v>
      </c>
      <c r="BF46">
        <v>55</v>
      </c>
      <c r="BG46">
        <v>56</v>
      </c>
      <c r="BH46">
        <v>57</v>
      </c>
      <c r="BI46">
        <v>58</v>
      </c>
      <c r="BJ46">
        <v>59</v>
      </c>
      <c r="BK46">
        <v>60</v>
      </c>
      <c r="BL46">
        <v>61</v>
      </c>
      <c r="BM46">
        <v>62</v>
      </c>
      <c r="BN46">
        <v>63</v>
      </c>
      <c r="BO46">
        <v>64</v>
      </c>
      <c r="BP46">
        <v>65</v>
      </c>
      <c r="BQ46">
        <v>66</v>
      </c>
      <c r="BR46">
        <v>67</v>
      </c>
      <c r="BS46">
        <v>68</v>
      </c>
      <c r="BT46">
        <v>69</v>
      </c>
      <c r="BU46">
        <v>70</v>
      </c>
      <c r="BV46">
        <v>71</v>
      </c>
      <c r="BW46">
        <v>72</v>
      </c>
      <c r="BX46">
        <v>73</v>
      </c>
      <c r="BY46">
        <v>74</v>
      </c>
      <c r="BZ46">
        <v>75</v>
      </c>
      <c r="CA46">
        <v>76</v>
      </c>
      <c r="CB46">
        <v>77</v>
      </c>
      <c r="CC46">
        <v>78</v>
      </c>
      <c r="CD46">
        <v>79</v>
      </c>
      <c r="CE46">
        <v>80</v>
      </c>
      <c r="CF46">
        <v>81</v>
      </c>
      <c r="CG46">
        <v>82</v>
      </c>
      <c r="CH46">
        <v>83</v>
      </c>
      <c r="CI46">
        <v>84</v>
      </c>
      <c r="CJ46">
        <v>85</v>
      </c>
      <c r="CK46">
        <v>86</v>
      </c>
      <c r="CL46">
        <v>87</v>
      </c>
      <c r="CM46">
        <v>88</v>
      </c>
      <c r="CN46">
        <v>89</v>
      </c>
      <c r="CO46">
        <v>90</v>
      </c>
      <c r="CP46">
        <v>91</v>
      </c>
      <c r="CQ46">
        <v>92</v>
      </c>
      <c r="CR46">
        <v>93</v>
      </c>
      <c r="CS46">
        <v>94</v>
      </c>
      <c r="CT46">
        <v>95</v>
      </c>
      <c r="CU46">
        <v>96</v>
      </c>
      <c r="CV46">
        <v>97</v>
      </c>
      <c r="CW46">
        <v>98</v>
      </c>
      <c r="CX46">
        <v>99</v>
      </c>
      <c r="CY46">
        <v>100</v>
      </c>
      <c r="CZ46">
        <v>101</v>
      </c>
      <c r="DA46">
        <v>102</v>
      </c>
      <c r="DB46">
        <v>103</v>
      </c>
      <c r="DC46">
        <v>104</v>
      </c>
      <c r="DD46">
        <v>105</v>
      </c>
      <c r="DE46">
        <v>106</v>
      </c>
      <c r="DF46">
        <v>107</v>
      </c>
      <c r="DG46">
        <v>108</v>
      </c>
      <c r="DH46">
        <v>109</v>
      </c>
      <c r="DI46">
        <v>110</v>
      </c>
      <c r="DJ46">
        <v>111</v>
      </c>
      <c r="DK46">
        <v>112</v>
      </c>
      <c r="DL46">
        <v>113</v>
      </c>
      <c r="DM46">
        <v>114</v>
      </c>
      <c r="DN46">
        <v>115</v>
      </c>
      <c r="DO46">
        <v>116</v>
      </c>
      <c r="DP46">
        <v>117</v>
      </c>
      <c r="DQ46">
        <v>118</v>
      </c>
      <c r="DR46">
        <v>119</v>
      </c>
      <c r="DS46">
        <v>120</v>
      </c>
      <c r="DT46">
        <v>121</v>
      </c>
      <c r="DU46">
        <v>122</v>
      </c>
      <c r="DV46">
        <v>123</v>
      </c>
      <c r="DW46">
        <v>124</v>
      </c>
      <c r="DX46">
        <v>125</v>
      </c>
      <c r="DY46">
        <v>126</v>
      </c>
      <c r="DZ46">
        <v>127</v>
      </c>
      <c r="EA46">
        <v>128</v>
      </c>
      <c r="EB46">
        <v>129</v>
      </c>
      <c r="EC46">
        <v>130</v>
      </c>
      <c r="ED46">
        <v>131</v>
      </c>
      <c r="EE46">
        <v>132</v>
      </c>
      <c r="EF46">
        <v>133</v>
      </c>
      <c r="EG46">
        <v>134</v>
      </c>
      <c r="EH46">
        <v>135</v>
      </c>
      <c r="EI46">
        <v>136</v>
      </c>
      <c r="EJ46">
        <v>137</v>
      </c>
      <c r="EK46">
        <v>138</v>
      </c>
      <c r="EL46">
        <v>139</v>
      </c>
      <c r="EM46">
        <v>140</v>
      </c>
      <c r="EN46">
        <v>141</v>
      </c>
      <c r="EO46">
        <v>142</v>
      </c>
      <c r="EP46">
        <v>143</v>
      </c>
      <c r="EQ46">
        <v>144</v>
      </c>
      <c r="ER46">
        <v>145</v>
      </c>
      <c r="ES46">
        <v>146</v>
      </c>
      <c r="ET46">
        <v>147</v>
      </c>
      <c r="EU46">
        <v>148</v>
      </c>
      <c r="EV46">
        <v>149</v>
      </c>
      <c r="EW46">
        <v>150</v>
      </c>
      <c r="EX46">
        <v>151</v>
      </c>
      <c r="EY46">
        <v>152</v>
      </c>
      <c r="EZ46">
        <v>153</v>
      </c>
      <c r="FA46">
        <v>154</v>
      </c>
      <c r="FB46">
        <v>155</v>
      </c>
      <c r="FC46">
        <v>156</v>
      </c>
    </row>
    <row r="47" spans="1:159">
      <c r="B47" t="s">
        <v>555</v>
      </c>
      <c r="C47" t="s">
        <v>557</v>
      </c>
      <c r="D47" t="s">
        <v>559</v>
      </c>
      <c r="E47" t="s">
        <v>560</v>
      </c>
      <c r="F47" t="s">
        <v>556</v>
      </c>
      <c r="G47" t="s">
        <v>558</v>
      </c>
      <c r="H47" t="s">
        <v>561</v>
      </c>
      <c r="I47" t="s">
        <v>563</v>
      </c>
      <c r="J47" t="s">
        <v>562</v>
      </c>
      <c r="K47" t="s">
        <v>564</v>
      </c>
      <c r="L47" t="s">
        <v>565</v>
      </c>
      <c r="M47" t="s">
        <v>566</v>
      </c>
      <c r="N47" t="s">
        <v>567</v>
      </c>
      <c r="O47" t="s">
        <v>568</v>
      </c>
      <c r="P47" t="s">
        <v>569</v>
      </c>
      <c r="Q47" t="s">
        <v>570</v>
      </c>
      <c r="R47" t="s">
        <v>571</v>
      </c>
      <c r="S47" t="s">
        <v>572</v>
      </c>
      <c r="T47" t="s">
        <v>573</v>
      </c>
      <c r="U47" t="s">
        <v>574</v>
      </c>
      <c r="V47" t="s">
        <v>575</v>
      </c>
      <c r="W47" t="s">
        <v>576</v>
      </c>
      <c r="X47" t="s">
        <v>577</v>
      </c>
      <c r="Y47" t="s">
        <v>578</v>
      </c>
      <c r="Z47" t="s">
        <v>579</v>
      </c>
      <c r="AA47" t="s">
        <v>580</v>
      </c>
      <c r="AB47" t="s">
        <v>581</v>
      </c>
      <c r="AC47" t="s">
        <v>582</v>
      </c>
      <c r="AD47" t="s">
        <v>583</v>
      </c>
      <c r="AE47" t="s">
        <v>584</v>
      </c>
      <c r="AF47" t="s">
        <v>585</v>
      </c>
      <c r="AG47" t="s">
        <v>586</v>
      </c>
      <c r="AH47" t="s">
        <v>587</v>
      </c>
      <c r="AI47" t="s">
        <v>588</v>
      </c>
      <c r="AJ47" t="s">
        <v>589</v>
      </c>
      <c r="AK47" t="s">
        <v>590</v>
      </c>
      <c r="AL47" t="s">
        <v>591</v>
      </c>
      <c r="AM47" t="s">
        <v>592</v>
      </c>
      <c r="AN47" t="s">
        <v>600</v>
      </c>
      <c r="AO47" t="s">
        <v>601</v>
      </c>
      <c r="AP47" t="s">
        <v>602</v>
      </c>
      <c r="AQ47" t="s">
        <v>594</v>
      </c>
      <c r="AR47" t="s">
        <v>603</v>
      </c>
      <c r="AS47" t="s">
        <v>604</v>
      </c>
      <c r="AT47" t="s">
        <v>605</v>
      </c>
      <c r="AU47" t="s">
        <v>595</v>
      </c>
      <c r="AV47" t="s">
        <v>606</v>
      </c>
      <c r="AW47" t="s">
        <v>607</v>
      </c>
      <c r="AX47" t="s">
        <v>608</v>
      </c>
      <c r="AY47" t="s">
        <v>596</v>
      </c>
      <c r="AZ47" t="s">
        <v>609</v>
      </c>
      <c r="BA47" t="s">
        <v>610</v>
      </c>
      <c r="BB47" t="s">
        <v>611</v>
      </c>
      <c r="BC47" t="s">
        <v>597</v>
      </c>
      <c r="BD47" t="s">
        <v>612</v>
      </c>
      <c r="BE47" t="s">
        <v>613</v>
      </c>
      <c r="BF47" t="s">
        <v>614</v>
      </c>
      <c r="BG47" t="s">
        <v>598</v>
      </c>
      <c r="BH47" t="s">
        <v>615</v>
      </c>
      <c r="BI47" t="s">
        <v>616</v>
      </c>
      <c r="BJ47" t="s">
        <v>617</v>
      </c>
      <c r="BK47" t="s">
        <v>599</v>
      </c>
      <c r="BL47" t="s">
        <v>618</v>
      </c>
      <c r="BM47" t="s">
        <v>619</v>
      </c>
      <c r="BN47" t="s">
        <v>620</v>
      </c>
      <c r="BO47" t="s">
        <v>621</v>
      </c>
      <c r="BP47" t="s">
        <v>622</v>
      </c>
      <c r="BQ47" t="s">
        <v>623</v>
      </c>
      <c r="BR47" t="s">
        <v>624</v>
      </c>
      <c r="BS47" t="s">
        <v>625</v>
      </c>
      <c r="BT47" t="s">
        <v>626</v>
      </c>
      <c r="BU47" t="s">
        <v>627</v>
      </c>
      <c r="BV47" t="s">
        <v>628</v>
      </c>
      <c r="BW47" t="s">
        <v>629</v>
      </c>
      <c r="BX47" t="s">
        <v>630</v>
      </c>
      <c r="BY47" t="s">
        <v>631</v>
      </c>
      <c r="BZ47" t="s">
        <v>632</v>
      </c>
      <c r="CA47" t="s">
        <v>633</v>
      </c>
      <c r="CB47" t="s">
        <v>635</v>
      </c>
      <c r="CC47" t="s">
        <v>636</v>
      </c>
      <c r="CD47" t="s">
        <v>637</v>
      </c>
      <c r="CE47" t="s">
        <v>638</v>
      </c>
      <c r="CF47" t="s">
        <v>639</v>
      </c>
      <c r="CG47" t="s">
        <v>640</v>
      </c>
      <c r="CH47" t="s">
        <v>641</v>
      </c>
      <c r="CI47" t="s">
        <v>642</v>
      </c>
      <c r="CJ47" t="s">
        <v>643</v>
      </c>
      <c r="CK47" t="s">
        <v>644</v>
      </c>
      <c r="CL47" t="s">
        <v>645</v>
      </c>
      <c r="CM47" t="s">
        <v>646</v>
      </c>
      <c r="CN47" t="s">
        <v>647</v>
      </c>
      <c r="CO47" t="s">
        <v>648</v>
      </c>
      <c r="CP47" t="s">
        <v>649</v>
      </c>
      <c r="CQ47" t="s">
        <v>650</v>
      </c>
      <c r="CR47" t="s">
        <v>651</v>
      </c>
      <c r="CS47" t="s">
        <v>652</v>
      </c>
      <c r="CT47" t="s">
        <v>653</v>
      </c>
      <c r="CU47" t="s">
        <v>654</v>
      </c>
      <c r="CV47" t="s">
        <v>655</v>
      </c>
      <c r="CW47" t="s">
        <v>656</v>
      </c>
      <c r="CX47" t="s">
        <v>657</v>
      </c>
      <c r="CY47" t="s">
        <v>658</v>
      </c>
      <c r="CZ47" t="s">
        <v>659</v>
      </c>
      <c r="DA47" t="s">
        <v>660</v>
      </c>
      <c r="DB47" t="s">
        <v>661</v>
      </c>
      <c r="DC47" t="s">
        <v>662</v>
      </c>
      <c r="DD47" t="s">
        <v>663</v>
      </c>
      <c r="DE47" t="s">
        <v>664</v>
      </c>
      <c r="DF47" t="s">
        <v>665</v>
      </c>
      <c r="DG47" t="s">
        <v>666</v>
      </c>
      <c r="DH47" t="s">
        <v>667</v>
      </c>
      <c r="DI47" t="s">
        <v>668</v>
      </c>
      <c r="DJ47" t="s">
        <v>669</v>
      </c>
      <c r="DK47" t="s">
        <v>670</v>
      </c>
      <c r="DL47" t="s">
        <v>671</v>
      </c>
      <c r="DM47" t="s">
        <v>672</v>
      </c>
      <c r="DN47" t="s">
        <v>673</v>
      </c>
      <c r="DO47" t="s">
        <v>674</v>
      </c>
      <c r="DP47" t="s">
        <v>675</v>
      </c>
      <c r="DQ47" t="s">
        <v>676</v>
      </c>
      <c r="DR47" t="s">
        <v>677</v>
      </c>
      <c r="DS47" t="s">
        <v>678</v>
      </c>
      <c r="DT47" t="s">
        <v>679</v>
      </c>
      <c r="DU47" t="s">
        <v>680</v>
      </c>
      <c r="DV47" t="s">
        <v>681</v>
      </c>
      <c r="DW47" t="s">
        <v>682</v>
      </c>
      <c r="DX47" t="s">
        <v>683</v>
      </c>
      <c r="DY47" t="s">
        <v>684</v>
      </c>
      <c r="DZ47" t="s">
        <v>685</v>
      </c>
      <c r="EA47" t="s">
        <v>686</v>
      </c>
      <c r="EB47" t="s">
        <v>687</v>
      </c>
      <c r="EC47" t="s">
        <v>688</v>
      </c>
      <c r="ED47" t="s">
        <v>689</v>
      </c>
      <c r="EE47" t="s">
        <v>690</v>
      </c>
      <c r="EF47" t="s">
        <v>691</v>
      </c>
      <c r="EG47" t="s">
        <v>692</v>
      </c>
      <c r="EH47" t="s">
        <v>693</v>
      </c>
      <c r="EI47" t="s">
        <v>694</v>
      </c>
      <c r="EJ47" t="s">
        <v>695</v>
      </c>
      <c r="EK47" t="s">
        <v>696</v>
      </c>
      <c r="EL47" t="s">
        <v>697</v>
      </c>
      <c r="EM47" t="s">
        <v>698</v>
      </c>
      <c r="EN47" t="s">
        <v>699</v>
      </c>
      <c r="EO47" t="s">
        <v>700</v>
      </c>
      <c r="EP47" t="s">
        <v>701</v>
      </c>
      <c r="EQ47" t="s">
        <v>702</v>
      </c>
      <c r="ER47" t="s">
        <v>703</v>
      </c>
      <c r="ES47" t="s">
        <v>704</v>
      </c>
      <c r="ET47" t="s">
        <v>705</v>
      </c>
      <c r="EU47" t="s">
        <v>706</v>
      </c>
      <c r="EV47" t="s">
        <v>707</v>
      </c>
      <c r="EW47" t="s">
        <v>708</v>
      </c>
      <c r="EX47" t="s">
        <v>709</v>
      </c>
      <c r="EY47" t="s">
        <v>710</v>
      </c>
      <c r="EZ47" t="s">
        <v>711</v>
      </c>
      <c r="FA47" t="s">
        <v>712</v>
      </c>
      <c r="FB47" t="s">
        <v>713</v>
      </c>
      <c r="FC47" t="s">
        <v>714</v>
      </c>
    </row>
    <row r="48" spans="1:159">
      <c r="A48" t="s">
        <v>497</v>
      </c>
      <c r="B48" s="105">
        <v>17.5</v>
      </c>
      <c r="C48" s="105">
        <f>B48*C45</f>
        <v>17.5</v>
      </c>
      <c r="D48" s="105">
        <f t="shared" ref="D48:BO48" si="4">C48*D45</f>
        <v>17.5</v>
      </c>
      <c r="E48" s="105">
        <f t="shared" si="4"/>
        <v>17.5</v>
      </c>
      <c r="F48" s="105">
        <f t="shared" si="4"/>
        <v>17.5</v>
      </c>
      <c r="G48" s="105">
        <f t="shared" si="4"/>
        <v>17.5</v>
      </c>
      <c r="H48" s="105">
        <f t="shared" si="4"/>
        <v>17.5</v>
      </c>
      <c r="I48" s="105">
        <f t="shared" si="4"/>
        <v>17.5</v>
      </c>
      <c r="J48" s="105">
        <f t="shared" si="4"/>
        <v>17.5</v>
      </c>
      <c r="K48" s="105">
        <f t="shared" si="4"/>
        <v>17.5</v>
      </c>
      <c r="L48" s="105">
        <f t="shared" si="4"/>
        <v>17.5</v>
      </c>
      <c r="M48" s="105">
        <f t="shared" si="4"/>
        <v>17.5</v>
      </c>
      <c r="N48" s="105">
        <f t="shared" si="4"/>
        <v>17.5</v>
      </c>
      <c r="O48" s="105">
        <f t="shared" si="4"/>
        <v>17.5</v>
      </c>
      <c r="P48" s="105">
        <f t="shared" si="4"/>
        <v>17.5</v>
      </c>
      <c r="Q48" s="105">
        <f t="shared" si="4"/>
        <v>17.5</v>
      </c>
      <c r="R48" s="105">
        <f t="shared" si="4"/>
        <v>17.5</v>
      </c>
      <c r="S48" s="105">
        <f t="shared" si="4"/>
        <v>17.5</v>
      </c>
      <c r="T48" s="105">
        <f t="shared" si="4"/>
        <v>17.5</v>
      </c>
      <c r="U48" s="105">
        <f t="shared" si="4"/>
        <v>17.5</v>
      </c>
      <c r="V48" s="105">
        <f t="shared" si="4"/>
        <v>17.5</v>
      </c>
      <c r="W48" s="105">
        <f t="shared" si="4"/>
        <v>17.5</v>
      </c>
      <c r="X48" s="105">
        <f t="shared" si="4"/>
        <v>17.5</v>
      </c>
      <c r="Y48" s="105">
        <f t="shared" si="4"/>
        <v>17.5</v>
      </c>
      <c r="Z48" s="105">
        <f t="shared" si="4"/>
        <v>17.5</v>
      </c>
      <c r="AA48" s="105">
        <f t="shared" si="4"/>
        <v>17.5</v>
      </c>
      <c r="AB48" s="105">
        <f t="shared" si="4"/>
        <v>17.5</v>
      </c>
      <c r="AC48" s="105">
        <f t="shared" si="4"/>
        <v>17.5</v>
      </c>
      <c r="AD48" s="105">
        <f t="shared" si="4"/>
        <v>17.5</v>
      </c>
      <c r="AE48" s="105">
        <f t="shared" si="4"/>
        <v>17.5</v>
      </c>
      <c r="AF48" s="105">
        <f t="shared" si="4"/>
        <v>17.5</v>
      </c>
      <c r="AG48" s="105">
        <f t="shared" si="4"/>
        <v>17.5</v>
      </c>
      <c r="AH48" s="105">
        <f t="shared" si="4"/>
        <v>17.5</v>
      </c>
      <c r="AI48" s="105">
        <f t="shared" si="4"/>
        <v>17.5</v>
      </c>
      <c r="AJ48" s="105">
        <f t="shared" si="4"/>
        <v>17.5</v>
      </c>
      <c r="AK48" s="105">
        <f t="shared" si="4"/>
        <v>17.5</v>
      </c>
      <c r="AL48" s="105">
        <f t="shared" si="4"/>
        <v>17.5</v>
      </c>
      <c r="AM48" s="105">
        <f t="shared" si="4"/>
        <v>17.5</v>
      </c>
      <c r="AN48" s="105">
        <f t="shared" si="4"/>
        <v>17.5</v>
      </c>
      <c r="AO48" s="105">
        <f t="shared" si="4"/>
        <v>17.5</v>
      </c>
      <c r="AP48" s="105">
        <f t="shared" si="4"/>
        <v>17.5</v>
      </c>
      <c r="AQ48" s="105">
        <f t="shared" si="4"/>
        <v>17.5</v>
      </c>
      <c r="AR48" s="105">
        <f t="shared" si="4"/>
        <v>17.5</v>
      </c>
      <c r="AS48" s="105">
        <f t="shared" si="4"/>
        <v>17.5</v>
      </c>
      <c r="AT48" s="105">
        <f t="shared" si="4"/>
        <v>17.5</v>
      </c>
      <c r="AU48" s="105">
        <f t="shared" si="4"/>
        <v>17.5</v>
      </c>
      <c r="AV48" s="105">
        <f t="shared" si="4"/>
        <v>17.5</v>
      </c>
      <c r="AW48" s="105">
        <f t="shared" si="4"/>
        <v>17.5</v>
      </c>
      <c r="AX48" s="105">
        <f t="shared" si="4"/>
        <v>17.5</v>
      </c>
      <c r="AY48" s="105">
        <f t="shared" si="4"/>
        <v>17.5</v>
      </c>
      <c r="AZ48" s="105">
        <f t="shared" si="4"/>
        <v>17.5</v>
      </c>
      <c r="BA48" s="105">
        <f t="shared" si="4"/>
        <v>17.5</v>
      </c>
      <c r="BB48" s="105">
        <f t="shared" si="4"/>
        <v>17.5</v>
      </c>
      <c r="BC48" s="105">
        <f t="shared" si="4"/>
        <v>17.5</v>
      </c>
      <c r="BD48" s="105">
        <f t="shared" si="4"/>
        <v>17.5</v>
      </c>
      <c r="BE48" s="105">
        <f t="shared" si="4"/>
        <v>17.5</v>
      </c>
      <c r="BF48" s="105">
        <f t="shared" si="4"/>
        <v>17.5</v>
      </c>
      <c r="BG48" s="105">
        <f t="shared" si="4"/>
        <v>17.5</v>
      </c>
      <c r="BH48" s="105">
        <f t="shared" si="4"/>
        <v>17.5</v>
      </c>
      <c r="BI48" s="105">
        <f t="shared" si="4"/>
        <v>17.5</v>
      </c>
      <c r="BJ48" s="105">
        <f t="shared" si="4"/>
        <v>17.5</v>
      </c>
      <c r="BK48" s="105">
        <f t="shared" si="4"/>
        <v>17.5</v>
      </c>
      <c r="BL48" s="105">
        <f t="shared" si="4"/>
        <v>17.5</v>
      </c>
      <c r="BM48" s="105">
        <f t="shared" si="4"/>
        <v>17.5</v>
      </c>
      <c r="BN48" s="105">
        <f t="shared" si="4"/>
        <v>17.5</v>
      </c>
      <c r="BO48" s="105">
        <f t="shared" si="4"/>
        <v>17.5</v>
      </c>
      <c r="BP48" s="105">
        <f t="shared" ref="BP48:CA48" si="5">BO48*BP45</f>
        <v>17.5</v>
      </c>
      <c r="BQ48" s="105">
        <f t="shared" si="5"/>
        <v>17.5</v>
      </c>
      <c r="BR48" s="105">
        <f t="shared" si="5"/>
        <v>17.5</v>
      </c>
      <c r="BS48" s="105">
        <f t="shared" si="5"/>
        <v>17.5</v>
      </c>
      <c r="BT48" s="105">
        <f t="shared" si="5"/>
        <v>17.5</v>
      </c>
      <c r="BU48" s="105">
        <f t="shared" si="5"/>
        <v>17.5</v>
      </c>
      <c r="BV48" s="105">
        <f t="shared" si="5"/>
        <v>17.5</v>
      </c>
      <c r="BW48" s="105">
        <f t="shared" si="5"/>
        <v>17.5</v>
      </c>
      <c r="BX48" s="105">
        <f t="shared" si="5"/>
        <v>17.5</v>
      </c>
      <c r="BY48" s="105">
        <f t="shared" si="5"/>
        <v>17.5</v>
      </c>
      <c r="BZ48" s="105">
        <f t="shared" si="5"/>
        <v>17.5</v>
      </c>
      <c r="CA48" s="105">
        <f t="shared" si="5"/>
        <v>17.5</v>
      </c>
      <c r="CB48" s="105">
        <f t="shared" ref="CB48:EM48" si="6">CA48*CB45</f>
        <v>17.5</v>
      </c>
      <c r="CC48" s="105">
        <f t="shared" si="6"/>
        <v>17.5</v>
      </c>
      <c r="CD48" s="105">
        <f t="shared" si="6"/>
        <v>17.5</v>
      </c>
      <c r="CE48" s="105">
        <f t="shared" si="6"/>
        <v>17.5</v>
      </c>
      <c r="CF48" s="105">
        <f t="shared" si="6"/>
        <v>17.5</v>
      </c>
      <c r="CG48" s="105">
        <f t="shared" si="6"/>
        <v>17.5</v>
      </c>
      <c r="CH48" s="105">
        <f t="shared" si="6"/>
        <v>17.5</v>
      </c>
      <c r="CI48" s="105">
        <f t="shared" si="6"/>
        <v>17.5</v>
      </c>
      <c r="CJ48" s="105">
        <f t="shared" si="6"/>
        <v>17.5</v>
      </c>
      <c r="CK48" s="105">
        <f t="shared" si="6"/>
        <v>17.5</v>
      </c>
      <c r="CL48" s="105">
        <f t="shared" si="6"/>
        <v>17.5</v>
      </c>
      <c r="CM48" s="105">
        <f t="shared" si="6"/>
        <v>17.5</v>
      </c>
      <c r="CN48" s="105">
        <f t="shared" si="6"/>
        <v>17.5</v>
      </c>
      <c r="CO48" s="105">
        <f t="shared" si="6"/>
        <v>17.5</v>
      </c>
      <c r="CP48" s="105">
        <f t="shared" si="6"/>
        <v>17.5</v>
      </c>
      <c r="CQ48" s="105">
        <f t="shared" si="6"/>
        <v>17.5</v>
      </c>
      <c r="CR48" s="105">
        <f t="shared" si="6"/>
        <v>17.5</v>
      </c>
      <c r="CS48" s="105">
        <f t="shared" si="6"/>
        <v>17.5</v>
      </c>
      <c r="CT48" s="105">
        <f t="shared" si="6"/>
        <v>17.5</v>
      </c>
      <c r="CU48" s="105">
        <f t="shared" si="6"/>
        <v>17.5</v>
      </c>
      <c r="CV48" s="105">
        <f t="shared" si="6"/>
        <v>17.5</v>
      </c>
      <c r="CW48" s="105">
        <f t="shared" si="6"/>
        <v>17.5</v>
      </c>
      <c r="CX48" s="105">
        <f t="shared" si="6"/>
        <v>17.5</v>
      </c>
      <c r="CY48" s="105">
        <f t="shared" si="6"/>
        <v>17.5</v>
      </c>
      <c r="CZ48" s="105">
        <f t="shared" si="6"/>
        <v>17.5</v>
      </c>
      <c r="DA48" s="105">
        <f t="shared" si="6"/>
        <v>17.5</v>
      </c>
      <c r="DB48" s="105">
        <f t="shared" si="6"/>
        <v>17.5</v>
      </c>
      <c r="DC48" s="105">
        <f t="shared" si="6"/>
        <v>17.5</v>
      </c>
      <c r="DD48" s="105">
        <f t="shared" si="6"/>
        <v>17.5</v>
      </c>
      <c r="DE48" s="105">
        <f t="shared" si="6"/>
        <v>17.5</v>
      </c>
      <c r="DF48" s="105">
        <f t="shared" si="6"/>
        <v>17.5</v>
      </c>
      <c r="DG48" s="105">
        <f t="shared" si="6"/>
        <v>17.5</v>
      </c>
      <c r="DH48" s="105">
        <f t="shared" si="6"/>
        <v>17.5</v>
      </c>
      <c r="DI48" s="105">
        <f t="shared" si="6"/>
        <v>17.5</v>
      </c>
      <c r="DJ48" s="105">
        <f t="shared" si="6"/>
        <v>17.5</v>
      </c>
      <c r="DK48" s="105">
        <f t="shared" si="6"/>
        <v>17.5</v>
      </c>
      <c r="DL48" s="105">
        <f t="shared" si="6"/>
        <v>17.5</v>
      </c>
      <c r="DM48" s="105">
        <f t="shared" si="6"/>
        <v>17.5</v>
      </c>
      <c r="DN48" s="105">
        <f t="shared" si="6"/>
        <v>17.5</v>
      </c>
      <c r="DO48" s="105">
        <f t="shared" si="6"/>
        <v>17.5</v>
      </c>
      <c r="DP48" s="105">
        <f t="shared" si="6"/>
        <v>17.5</v>
      </c>
      <c r="DQ48" s="105">
        <f t="shared" si="6"/>
        <v>17.5</v>
      </c>
      <c r="DR48" s="105">
        <f t="shared" si="6"/>
        <v>17.5</v>
      </c>
      <c r="DS48" s="105">
        <f t="shared" si="6"/>
        <v>17.5</v>
      </c>
      <c r="DT48" s="105">
        <f t="shared" si="6"/>
        <v>17.5</v>
      </c>
      <c r="DU48" s="105">
        <f t="shared" si="6"/>
        <v>17.5</v>
      </c>
      <c r="DV48" s="105">
        <f t="shared" si="6"/>
        <v>17.5</v>
      </c>
      <c r="DW48" s="105">
        <f t="shared" si="6"/>
        <v>17.5</v>
      </c>
      <c r="DX48" s="105">
        <f t="shared" si="6"/>
        <v>17.5</v>
      </c>
      <c r="DY48" s="105">
        <f t="shared" si="6"/>
        <v>17.5</v>
      </c>
      <c r="DZ48" s="105">
        <f t="shared" si="6"/>
        <v>17.5</v>
      </c>
      <c r="EA48" s="105">
        <f t="shared" si="6"/>
        <v>17.5</v>
      </c>
      <c r="EB48" s="105">
        <f t="shared" si="6"/>
        <v>17.5</v>
      </c>
      <c r="EC48" s="105">
        <f t="shared" si="6"/>
        <v>17.5</v>
      </c>
      <c r="ED48" s="105">
        <f t="shared" si="6"/>
        <v>17.5</v>
      </c>
      <c r="EE48" s="105">
        <f t="shared" si="6"/>
        <v>17.5</v>
      </c>
      <c r="EF48" s="105">
        <f t="shared" si="6"/>
        <v>17.5</v>
      </c>
      <c r="EG48" s="105">
        <f t="shared" si="6"/>
        <v>17.5</v>
      </c>
      <c r="EH48" s="105">
        <f t="shared" si="6"/>
        <v>17.5</v>
      </c>
      <c r="EI48" s="105">
        <f t="shared" si="6"/>
        <v>17.5</v>
      </c>
      <c r="EJ48" s="105">
        <f t="shared" si="6"/>
        <v>17.5</v>
      </c>
      <c r="EK48" s="105">
        <f t="shared" si="6"/>
        <v>17.5</v>
      </c>
      <c r="EL48" s="105">
        <f t="shared" si="6"/>
        <v>17.5</v>
      </c>
      <c r="EM48" s="105">
        <f t="shared" si="6"/>
        <v>17.5</v>
      </c>
      <c r="EN48" s="105">
        <f t="shared" ref="EN48:EY48" si="7">EM48*EN45</f>
        <v>17.5</v>
      </c>
      <c r="EO48" s="105">
        <f t="shared" si="7"/>
        <v>17.5</v>
      </c>
      <c r="EP48" s="105">
        <f t="shared" si="7"/>
        <v>17.5</v>
      </c>
      <c r="EQ48" s="105">
        <f t="shared" si="7"/>
        <v>17.5</v>
      </c>
      <c r="ER48" s="105">
        <f t="shared" si="7"/>
        <v>17.5</v>
      </c>
      <c r="ES48" s="105">
        <f t="shared" si="7"/>
        <v>17.5</v>
      </c>
      <c r="ET48" s="105">
        <f t="shared" si="7"/>
        <v>17.5</v>
      </c>
      <c r="EU48" s="105">
        <f t="shared" si="7"/>
        <v>17.5</v>
      </c>
      <c r="EV48" s="105">
        <f t="shared" si="7"/>
        <v>17.5</v>
      </c>
      <c r="EW48" s="105">
        <f t="shared" si="7"/>
        <v>17.5</v>
      </c>
      <c r="EX48" s="105">
        <f t="shared" si="7"/>
        <v>17.5</v>
      </c>
      <c r="EY48" s="105">
        <f t="shared" si="7"/>
        <v>17.5</v>
      </c>
      <c r="EZ48" s="105">
        <f>EY48*EZ45</f>
        <v>17.5</v>
      </c>
      <c r="FA48" s="105">
        <f>EZ48*FA45</f>
        <v>17.5</v>
      </c>
      <c r="FB48" s="105">
        <f>FA48*FB45</f>
        <v>17.5</v>
      </c>
      <c r="FC48" s="105">
        <f>FB48*FC45</f>
        <v>17.5</v>
      </c>
    </row>
    <row r="49" spans="1:159">
      <c r="A49" t="s">
        <v>552</v>
      </c>
      <c r="B49" s="105">
        <v>6.73</v>
      </c>
      <c r="C49" s="99">
        <v>6.88</v>
      </c>
      <c r="D49" s="99">
        <v>7.020999999999999</v>
      </c>
      <c r="E49" s="99">
        <v>7.1609999999999987</v>
      </c>
      <c r="F49" s="99">
        <v>7.2969999999999988</v>
      </c>
      <c r="G49" s="99">
        <v>7.4289999999999985</v>
      </c>
      <c r="H49" s="99">
        <v>7.5569999999999986</v>
      </c>
      <c r="I49" s="99">
        <v>7.6809999999999983</v>
      </c>
      <c r="J49" s="99">
        <v>7.8009999999999984</v>
      </c>
      <c r="K49" s="99">
        <v>7.916999999999998</v>
      </c>
      <c r="L49" s="99">
        <v>8.0289999999999981</v>
      </c>
      <c r="M49" s="99">
        <v>8.1369999999999969</v>
      </c>
      <c r="N49" s="99">
        <v>8.2409999999999961</v>
      </c>
      <c r="O49" s="99">
        <v>8.3409999999999958</v>
      </c>
      <c r="P49" s="99">
        <v>8.4369999999999958</v>
      </c>
      <c r="Q49" s="99">
        <v>8.5289999999999964</v>
      </c>
      <c r="R49" s="99">
        <v>8.6169999999999956</v>
      </c>
      <c r="S49" s="99">
        <v>8.7009999999999952</v>
      </c>
      <c r="T49" s="99">
        <v>8.7809999999999953</v>
      </c>
      <c r="U49" s="99">
        <v>8.8569999999999958</v>
      </c>
      <c r="V49" s="99">
        <v>8.9289999999999949</v>
      </c>
      <c r="W49" s="99">
        <v>8.9969999999999946</v>
      </c>
      <c r="X49" s="99">
        <v>9.0609999999999946</v>
      </c>
      <c r="Y49" s="99">
        <v>9.1209999999999951</v>
      </c>
      <c r="Z49" s="99">
        <v>9.1769999999999943</v>
      </c>
      <c r="AA49" s="99">
        <v>9.2289999999999939</v>
      </c>
      <c r="AB49" s="99">
        <v>9.2769999999999939</v>
      </c>
      <c r="AC49" s="99">
        <v>9.3209999999999944</v>
      </c>
      <c r="AD49" s="99">
        <v>9.3609999999999935</v>
      </c>
      <c r="AE49" s="99">
        <v>9.3969999999999931</v>
      </c>
      <c r="AF49" s="99">
        <v>9.4289999999999932</v>
      </c>
      <c r="AG49" s="99">
        <v>9.4569999999999936</v>
      </c>
      <c r="AH49" s="99">
        <v>9.4809999999999928</v>
      </c>
      <c r="AI49" s="99">
        <v>9.5009999999999923</v>
      </c>
      <c r="AJ49" s="99">
        <v>9.5169999999999924</v>
      </c>
      <c r="AK49" s="99">
        <v>9.5289999999999928</v>
      </c>
      <c r="AL49" s="99">
        <v>9.5369999999999919</v>
      </c>
      <c r="AM49" s="99">
        <v>9.5399999999999991</v>
      </c>
      <c r="AN49" s="99">
        <v>9.5399999999999991</v>
      </c>
      <c r="AO49" s="99">
        <v>9.5399999999999991</v>
      </c>
      <c r="AP49" s="99">
        <v>9.5399999999999991</v>
      </c>
      <c r="AQ49" s="99">
        <v>9.5399999999999991</v>
      </c>
      <c r="AR49" s="99">
        <v>9.5399999999999991</v>
      </c>
      <c r="AS49" s="99">
        <v>9.5399999999999991</v>
      </c>
      <c r="AT49" s="99">
        <v>9.5399999999999991</v>
      </c>
      <c r="AU49" s="99">
        <v>9.5399999999999991</v>
      </c>
      <c r="AV49" s="99">
        <v>9.5399999999999991</v>
      </c>
      <c r="AW49" s="99">
        <v>9.5399999999999991</v>
      </c>
      <c r="AX49" s="99">
        <v>9.5399999999999991</v>
      </c>
      <c r="AY49" s="99">
        <v>9.5399999999999991</v>
      </c>
      <c r="AZ49" s="99">
        <v>9.5399999999999991</v>
      </c>
      <c r="BA49" s="99">
        <v>9.5399999999999991</v>
      </c>
      <c r="BB49" s="99">
        <v>9.5399999999999991</v>
      </c>
      <c r="BC49" s="99">
        <v>9.5399999999999991</v>
      </c>
      <c r="BD49" s="99">
        <v>9.5399999999999991</v>
      </c>
      <c r="BE49" s="99">
        <v>9.5399999999999991</v>
      </c>
      <c r="BF49" s="99">
        <v>9.5399999999999991</v>
      </c>
      <c r="BG49" s="99">
        <v>9.5399999999999991</v>
      </c>
      <c r="BH49" s="99">
        <v>9.5399999999999991</v>
      </c>
      <c r="BI49" s="99">
        <v>9.5399999999999991</v>
      </c>
      <c r="BJ49" s="99">
        <v>9.5399999999999991</v>
      </c>
      <c r="BK49" s="99">
        <v>9.5399999999999991</v>
      </c>
      <c r="BL49" s="99">
        <v>9.5399999999999991</v>
      </c>
      <c r="BM49" s="99">
        <v>9.5399999999999991</v>
      </c>
      <c r="BN49" s="99">
        <v>9.5399999999999991</v>
      </c>
      <c r="BO49" s="99">
        <v>9.5399999999999991</v>
      </c>
      <c r="BP49" s="99">
        <v>9.5399999999999991</v>
      </c>
      <c r="BQ49" s="99">
        <v>9.5399999999999991</v>
      </c>
      <c r="BR49" s="99">
        <v>9.5399999999999991</v>
      </c>
      <c r="BS49" s="99">
        <v>9.5399999999999991</v>
      </c>
      <c r="BT49" s="99">
        <v>9.5399999999999991</v>
      </c>
      <c r="BU49" s="99">
        <v>9.5399999999999991</v>
      </c>
      <c r="BV49" s="99">
        <v>9.5399999999999991</v>
      </c>
      <c r="BW49" s="99">
        <v>9.5399999999999991</v>
      </c>
      <c r="BX49" s="99">
        <v>9.5399999999999991</v>
      </c>
      <c r="BY49" s="99">
        <v>9.5399999999999991</v>
      </c>
      <c r="BZ49" s="99">
        <v>9.5399999999999991</v>
      </c>
      <c r="CA49" s="99">
        <v>9.5399999999999991</v>
      </c>
      <c r="CB49" s="99">
        <v>9.5399999999999991</v>
      </c>
      <c r="CC49" s="99">
        <v>9.5399999999999991</v>
      </c>
      <c r="CD49" s="99">
        <v>9.5399999999999991</v>
      </c>
      <c r="CE49" s="99">
        <v>9.5399999999999991</v>
      </c>
      <c r="CF49" s="99">
        <v>9.5399999999999991</v>
      </c>
      <c r="CG49" s="99">
        <v>9.5399999999999991</v>
      </c>
      <c r="CH49" s="99">
        <v>9.5399999999999991</v>
      </c>
      <c r="CI49" s="99">
        <v>9.5399999999999991</v>
      </c>
      <c r="CJ49" s="99">
        <v>9.5399999999999991</v>
      </c>
      <c r="CK49" s="99">
        <v>9.5399999999999991</v>
      </c>
      <c r="CL49" s="99">
        <v>9.5399999999999991</v>
      </c>
      <c r="CM49" s="99">
        <v>9.5399999999999991</v>
      </c>
      <c r="CN49" s="99">
        <v>9.5399999999999991</v>
      </c>
      <c r="CO49" s="99">
        <v>9.5399999999999991</v>
      </c>
      <c r="CP49" s="99">
        <v>9.5399999999999991</v>
      </c>
      <c r="CQ49" s="99">
        <v>9.5399999999999991</v>
      </c>
      <c r="CR49" s="99">
        <v>9.5399999999999991</v>
      </c>
      <c r="CS49" s="99">
        <v>9.5399999999999991</v>
      </c>
      <c r="CT49" s="99">
        <v>9.5399999999999991</v>
      </c>
      <c r="CU49" s="99">
        <v>9.5399999999999991</v>
      </c>
      <c r="CV49" s="99">
        <v>9.5399999999999991</v>
      </c>
      <c r="CW49" s="99">
        <v>9.5399999999999991</v>
      </c>
      <c r="CX49" s="99">
        <v>9.5399999999999991</v>
      </c>
      <c r="CY49" s="99">
        <v>9.5399999999999991</v>
      </c>
      <c r="CZ49" s="99">
        <v>9.5399999999999991</v>
      </c>
      <c r="DA49" s="99">
        <v>9.5399999999999991</v>
      </c>
      <c r="DB49" s="99">
        <v>9.5399999999999991</v>
      </c>
      <c r="DC49" s="99">
        <v>9.5399999999999991</v>
      </c>
      <c r="DD49" s="99">
        <v>9.5399999999999991</v>
      </c>
      <c r="DE49" s="99">
        <v>9.5399999999999991</v>
      </c>
      <c r="DF49" s="99">
        <v>9.5399999999999991</v>
      </c>
      <c r="DG49" s="99">
        <v>9.5399999999999991</v>
      </c>
      <c r="DH49" s="99">
        <v>9.5399999999999991</v>
      </c>
      <c r="DI49" s="99">
        <v>9.5399999999999991</v>
      </c>
      <c r="DJ49" s="99">
        <v>9.5399999999999991</v>
      </c>
      <c r="DK49" s="99">
        <v>9.5399999999999991</v>
      </c>
      <c r="DL49" s="99">
        <v>9.5399999999999991</v>
      </c>
      <c r="DM49" s="99">
        <v>9.5399999999999991</v>
      </c>
      <c r="DN49" s="99">
        <v>9.5399999999999991</v>
      </c>
      <c r="DO49" s="99">
        <v>9.5399999999999991</v>
      </c>
      <c r="DP49" s="99">
        <v>9.5399999999999991</v>
      </c>
      <c r="DQ49" s="99">
        <v>9.5399999999999991</v>
      </c>
      <c r="DR49" s="99">
        <v>9.5399999999999991</v>
      </c>
      <c r="DS49" s="99">
        <v>9.5399999999999991</v>
      </c>
      <c r="DT49" s="99">
        <v>9.5399999999999991</v>
      </c>
      <c r="DU49" s="99">
        <v>9.5399999999999991</v>
      </c>
      <c r="DV49" s="99">
        <v>9.5399999999999991</v>
      </c>
      <c r="DW49" s="99">
        <v>9.5399999999999991</v>
      </c>
      <c r="DX49" s="99">
        <v>9.5399999999999991</v>
      </c>
      <c r="DY49" s="99">
        <v>9.5399999999999991</v>
      </c>
      <c r="DZ49" s="99">
        <v>9.5399999999999991</v>
      </c>
      <c r="EA49" s="99">
        <v>9.5399999999999991</v>
      </c>
      <c r="EB49" s="99">
        <v>9.5399999999999991</v>
      </c>
      <c r="EC49" s="99">
        <v>9.5399999999999991</v>
      </c>
      <c r="ED49" s="99">
        <v>9.5399999999999991</v>
      </c>
      <c r="EE49" s="99">
        <v>9.5399999999999991</v>
      </c>
      <c r="EF49" s="99">
        <v>9.5399999999999991</v>
      </c>
      <c r="EG49" s="99">
        <v>9.5399999999999991</v>
      </c>
      <c r="EH49" s="99">
        <v>9.5399999999999991</v>
      </c>
      <c r="EI49" s="99">
        <v>9.5399999999999991</v>
      </c>
      <c r="EJ49" s="99">
        <v>9.5399999999999991</v>
      </c>
      <c r="EK49" s="99">
        <v>9.5399999999999991</v>
      </c>
      <c r="EL49" s="99">
        <v>9.5399999999999991</v>
      </c>
      <c r="EM49" s="99">
        <v>9.5399999999999991</v>
      </c>
      <c r="EN49" s="99">
        <v>9.5399999999999991</v>
      </c>
      <c r="EO49" s="99">
        <v>9.5399999999999991</v>
      </c>
      <c r="EP49" s="99">
        <v>9.5399999999999991</v>
      </c>
      <c r="EQ49" s="99">
        <v>9.5399999999999991</v>
      </c>
      <c r="ER49" s="99">
        <v>9.5399999999999991</v>
      </c>
      <c r="ES49" s="99">
        <v>9.5399999999999991</v>
      </c>
      <c r="ET49" s="99">
        <v>9.5399999999999991</v>
      </c>
      <c r="EU49" s="99">
        <v>9.5399999999999991</v>
      </c>
      <c r="EV49" s="99">
        <v>9.5399999999999991</v>
      </c>
      <c r="EW49" s="99">
        <v>9.5399999999999991</v>
      </c>
      <c r="EX49" s="99">
        <v>9.5399999999999991</v>
      </c>
      <c r="EY49" s="99">
        <v>9.5399999999999991</v>
      </c>
      <c r="EZ49" s="99">
        <v>9.5399999999999991</v>
      </c>
      <c r="FA49" s="99">
        <v>9.5399999999999991</v>
      </c>
      <c r="FB49" s="99">
        <v>9.5399999999999991</v>
      </c>
      <c r="FC49" s="99">
        <v>9.5399999999999991</v>
      </c>
    </row>
    <row r="50" spans="1:159">
      <c r="A50" t="s">
        <v>634</v>
      </c>
      <c r="B50" s="9">
        <v>13.4</v>
      </c>
      <c r="C50" s="9">
        <f>B50</f>
        <v>13.4</v>
      </c>
      <c r="D50" s="9">
        <f t="shared" ref="D50:AM50" si="8">C50</f>
        <v>13.4</v>
      </c>
      <c r="E50" s="9">
        <f t="shared" si="8"/>
        <v>13.4</v>
      </c>
      <c r="F50" s="9">
        <f t="shared" si="8"/>
        <v>13.4</v>
      </c>
      <c r="G50" s="9">
        <f t="shared" si="8"/>
        <v>13.4</v>
      </c>
      <c r="H50" s="9">
        <f t="shared" si="8"/>
        <v>13.4</v>
      </c>
      <c r="I50" s="9">
        <f t="shared" si="8"/>
        <v>13.4</v>
      </c>
      <c r="J50" s="9">
        <f t="shared" si="8"/>
        <v>13.4</v>
      </c>
      <c r="K50" s="9">
        <f t="shared" si="8"/>
        <v>13.4</v>
      </c>
      <c r="L50" s="9">
        <f t="shared" si="8"/>
        <v>13.4</v>
      </c>
      <c r="M50" s="9">
        <f t="shared" si="8"/>
        <v>13.4</v>
      </c>
      <c r="N50" s="9">
        <f t="shared" si="8"/>
        <v>13.4</v>
      </c>
      <c r="O50" s="9">
        <f t="shared" si="8"/>
        <v>13.4</v>
      </c>
      <c r="P50" s="9">
        <f t="shared" si="8"/>
        <v>13.4</v>
      </c>
      <c r="Q50" s="9">
        <f t="shared" si="8"/>
        <v>13.4</v>
      </c>
      <c r="R50" s="9">
        <f t="shared" si="8"/>
        <v>13.4</v>
      </c>
      <c r="S50" s="9">
        <f t="shared" si="8"/>
        <v>13.4</v>
      </c>
      <c r="T50" s="9">
        <f t="shared" si="8"/>
        <v>13.4</v>
      </c>
      <c r="U50" s="9">
        <f t="shared" si="8"/>
        <v>13.4</v>
      </c>
      <c r="V50" s="9">
        <f t="shared" si="8"/>
        <v>13.4</v>
      </c>
      <c r="W50" s="9">
        <f t="shared" si="8"/>
        <v>13.4</v>
      </c>
      <c r="X50" s="9">
        <f t="shared" si="8"/>
        <v>13.4</v>
      </c>
      <c r="Y50" s="9">
        <f t="shared" si="8"/>
        <v>13.4</v>
      </c>
      <c r="Z50" s="9">
        <f t="shared" si="8"/>
        <v>13.4</v>
      </c>
      <c r="AA50" s="9">
        <f t="shared" si="8"/>
        <v>13.4</v>
      </c>
      <c r="AB50" s="9">
        <f t="shared" si="8"/>
        <v>13.4</v>
      </c>
      <c r="AC50" s="9">
        <f t="shared" si="8"/>
        <v>13.4</v>
      </c>
      <c r="AD50" s="9">
        <f t="shared" si="8"/>
        <v>13.4</v>
      </c>
      <c r="AE50" s="9">
        <f t="shared" si="8"/>
        <v>13.4</v>
      </c>
      <c r="AF50" s="9">
        <f t="shared" si="8"/>
        <v>13.4</v>
      </c>
      <c r="AG50" s="9">
        <f t="shared" si="8"/>
        <v>13.4</v>
      </c>
      <c r="AH50" s="9">
        <f t="shared" si="8"/>
        <v>13.4</v>
      </c>
      <c r="AI50" s="9">
        <f t="shared" si="8"/>
        <v>13.4</v>
      </c>
      <c r="AJ50" s="9">
        <f t="shared" si="8"/>
        <v>13.4</v>
      </c>
      <c r="AK50" s="9">
        <f t="shared" si="8"/>
        <v>13.4</v>
      </c>
      <c r="AL50" s="9">
        <f t="shared" si="8"/>
        <v>13.4</v>
      </c>
      <c r="AM50" s="9">
        <f t="shared" si="8"/>
        <v>13.4</v>
      </c>
      <c r="AN50" s="9">
        <f t="shared" ref="AN50:AU50" si="9">AM50</f>
        <v>13.4</v>
      </c>
      <c r="AO50" s="9">
        <f t="shared" si="9"/>
        <v>13.4</v>
      </c>
      <c r="AP50" s="9">
        <f t="shared" si="9"/>
        <v>13.4</v>
      </c>
      <c r="AQ50" s="9">
        <f t="shared" si="9"/>
        <v>13.4</v>
      </c>
      <c r="AR50" s="9">
        <f t="shared" si="9"/>
        <v>13.4</v>
      </c>
      <c r="AS50" s="9">
        <f t="shared" si="9"/>
        <v>13.4</v>
      </c>
      <c r="AT50" s="9">
        <f t="shared" si="9"/>
        <v>13.4</v>
      </c>
      <c r="AU50" s="9">
        <f t="shared" si="9"/>
        <v>13.4</v>
      </c>
      <c r="AV50" s="9">
        <f t="shared" ref="AV50:BG50" si="10">AU50</f>
        <v>13.4</v>
      </c>
      <c r="AW50" s="9">
        <f t="shared" si="10"/>
        <v>13.4</v>
      </c>
      <c r="AX50" s="9">
        <f t="shared" si="10"/>
        <v>13.4</v>
      </c>
      <c r="AY50" s="9">
        <f t="shared" si="10"/>
        <v>13.4</v>
      </c>
      <c r="AZ50" s="9">
        <f t="shared" si="10"/>
        <v>13.4</v>
      </c>
      <c r="BA50" s="9">
        <f t="shared" si="10"/>
        <v>13.4</v>
      </c>
      <c r="BB50" s="9">
        <f t="shared" si="10"/>
        <v>13.4</v>
      </c>
      <c r="BC50" s="9">
        <f t="shared" si="10"/>
        <v>13.4</v>
      </c>
      <c r="BD50" s="9">
        <f t="shared" si="10"/>
        <v>13.4</v>
      </c>
      <c r="BE50" s="9">
        <f t="shared" si="10"/>
        <v>13.4</v>
      </c>
      <c r="BF50" s="9">
        <f t="shared" si="10"/>
        <v>13.4</v>
      </c>
      <c r="BG50" s="9">
        <f t="shared" si="10"/>
        <v>13.4</v>
      </c>
      <c r="BH50" s="9">
        <f t="shared" ref="BH50:BS50" si="11">BG50</f>
        <v>13.4</v>
      </c>
      <c r="BI50" s="9">
        <f t="shared" si="11"/>
        <v>13.4</v>
      </c>
      <c r="BJ50" s="9">
        <f t="shared" si="11"/>
        <v>13.4</v>
      </c>
      <c r="BK50" s="9">
        <f t="shared" si="11"/>
        <v>13.4</v>
      </c>
      <c r="BL50" s="9">
        <f t="shared" si="11"/>
        <v>13.4</v>
      </c>
      <c r="BM50" s="9">
        <f t="shared" si="11"/>
        <v>13.4</v>
      </c>
      <c r="BN50" s="9">
        <f t="shared" si="11"/>
        <v>13.4</v>
      </c>
      <c r="BO50" s="9">
        <f t="shared" si="11"/>
        <v>13.4</v>
      </c>
      <c r="BP50" s="9">
        <f t="shared" si="11"/>
        <v>13.4</v>
      </c>
      <c r="BQ50" s="9">
        <f t="shared" si="11"/>
        <v>13.4</v>
      </c>
      <c r="BR50" s="9">
        <f t="shared" si="11"/>
        <v>13.4</v>
      </c>
      <c r="BS50" s="9">
        <f t="shared" si="11"/>
        <v>13.4</v>
      </c>
      <c r="BT50" s="9">
        <f t="shared" ref="BT50:CA50" si="12">BS50</f>
        <v>13.4</v>
      </c>
      <c r="BU50" s="9">
        <f t="shared" si="12"/>
        <v>13.4</v>
      </c>
      <c r="BV50" s="9">
        <f t="shared" si="12"/>
        <v>13.4</v>
      </c>
      <c r="BW50" s="9">
        <f t="shared" si="12"/>
        <v>13.4</v>
      </c>
      <c r="BX50" s="9">
        <f t="shared" si="12"/>
        <v>13.4</v>
      </c>
      <c r="BY50" s="9">
        <f t="shared" si="12"/>
        <v>13.4</v>
      </c>
      <c r="BZ50" s="9">
        <f t="shared" si="12"/>
        <v>13.4</v>
      </c>
      <c r="CA50" s="9">
        <f t="shared" si="12"/>
        <v>13.4</v>
      </c>
      <c r="CB50" s="9">
        <f t="shared" ref="CB50:EM50" si="13">CA50</f>
        <v>13.4</v>
      </c>
      <c r="CC50" s="9">
        <f t="shared" si="13"/>
        <v>13.4</v>
      </c>
      <c r="CD50" s="9">
        <f t="shared" si="13"/>
        <v>13.4</v>
      </c>
      <c r="CE50" s="9">
        <f t="shared" si="13"/>
        <v>13.4</v>
      </c>
      <c r="CF50" s="9">
        <f t="shared" si="13"/>
        <v>13.4</v>
      </c>
      <c r="CG50" s="9">
        <f t="shared" si="13"/>
        <v>13.4</v>
      </c>
      <c r="CH50" s="9">
        <f t="shared" si="13"/>
        <v>13.4</v>
      </c>
      <c r="CI50" s="9">
        <f t="shared" si="13"/>
        <v>13.4</v>
      </c>
      <c r="CJ50" s="9">
        <f t="shared" si="13"/>
        <v>13.4</v>
      </c>
      <c r="CK50" s="9">
        <f t="shared" si="13"/>
        <v>13.4</v>
      </c>
      <c r="CL50" s="9">
        <f t="shared" si="13"/>
        <v>13.4</v>
      </c>
      <c r="CM50" s="9">
        <f t="shared" si="13"/>
        <v>13.4</v>
      </c>
      <c r="CN50" s="9">
        <f t="shared" si="13"/>
        <v>13.4</v>
      </c>
      <c r="CO50" s="9">
        <f t="shared" si="13"/>
        <v>13.4</v>
      </c>
      <c r="CP50" s="9">
        <f t="shared" si="13"/>
        <v>13.4</v>
      </c>
      <c r="CQ50" s="9">
        <f t="shared" si="13"/>
        <v>13.4</v>
      </c>
      <c r="CR50" s="9">
        <f t="shared" si="13"/>
        <v>13.4</v>
      </c>
      <c r="CS50" s="9">
        <f t="shared" si="13"/>
        <v>13.4</v>
      </c>
      <c r="CT50" s="9">
        <f t="shared" si="13"/>
        <v>13.4</v>
      </c>
      <c r="CU50" s="9">
        <f t="shared" si="13"/>
        <v>13.4</v>
      </c>
      <c r="CV50" s="9">
        <f t="shared" si="13"/>
        <v>13.4</v>
      </c>
      <c r="CW50" s="9">
        <f t="shared" si="13"/>
        <v>13.4</v>
      </c>
      <c r="CX50" s="9">
        <f t="shared" si="13"/>
        <v>13.4</v>
      </c>
      <c r="CY50" s="9">
        <f t="shared" si="13"/>
        <v>13.4</v>
      </c>
      <c r="CZ50" s="9">
        <f t="shared" si="13"/>
        <v>13.4</v>
      </c>
      <c r="DA50" s="9">
        <f t="shared" si="13"/>
        <v>13.4</v>
      </c>
      <c r="DB50" s="9">
        <f t="shared" si="13"/>
        <v>13.4</v>
      </c>
      <c r="DC50" s="9">
        <f t="shared" si="13"/>
        <v>13.4</v>
      </c>
      <c r="DD50" s="9">
        <f t="shared" si="13"/>
        <v>13.4</v>
      </c>
      <c r="DE50" s="9">
        <f t="shared" si="13"/>
        <v>13.4</v>
      </c>
      <c r="DF50" s="9">
        <f t="shared" si="13"/>
        <v>13.4</v>
      </c>
      <c r="DG50" s="9">
        <f t="shared" si="13"/>
        <v>13.4</v>
      </c>
      <c r="DH50" s="9">
        <f t="shared" si="13"/>
        <v>13.4</v>
      </c>
      <c r="DI50" s="9">
        <f t="shared" si="13"/>
        <v>13.4</v>
      </c>
      <c r="DJ50" s="9">
        <f t="shared" si="13"/>
        <v>13.4</v>
      </c>
      <c r="DK50" s="9">
        <f t="shared" si="13"/>
        <v>13.4</v>
      </c>
      <c r="DL50" s="9">
        <f t="shared" si="13"/>
        <v>13.4</v>
      </c>
      <c r="DM50" s="9">
        <f t="shared" si="13"/>
        <v>13.4</v>
      </c>
      <c r="DN50" s="9">
        <f t="shared" si="13"/>
        <v>13.4</v>
      </c>
      <c r="DO50" s="9">
        <f t="shared" si="13"/>
        <v>13.4</v>
      </c>
      <c r="DP50" s="9">
        <f t="shared" si="13"/>
        <v>13.4</v>
      </c>
      <c r="DQ50" s="9">
        <f t="shared" si="13"/>
        <v>13.4</v>
      </c>
      <c r="DR50" s="9">
        <f t="shared" si="13"/>
        <v>13.4</v>
      </c>
      <c r="DS50" s="9">
        <f t="shared" si="13"/>
        <v>13.4</v>
      </c>
      <c r="DT50" s="9">
        <f t="shared" si="13"/>
        <v>13.4</v>
      </c>
      <c r="DU50" s="9">
        <f t="shared" si="13"/>
        <v>13.4</v>
      </c>
      <c r="DV50" s="9">
        <f t="shared" si="13"/>
        <v>13.4</v>
      </c>
      <c r="DW50" s="9">
        <f t="shared" si="13"/>
        <v>13.4</v>
      </c>
      <c r="DX50" s="9">
        <f t="shared" si="13"/>
        <v>13.4</v>
      </c>
      <c r="DY50" s="9">
        <f t="shared" si="13"/>
        <v>13.4</v>
      </c>
      <c r="DZ50" s="9">
        <f t="shared" si="13"/>
        <v>13.4</v>
      </c>
      <c r="EA50" s="9">
        <f t="shared" si="13"/>
        <v>13.4</v>
      </c>
      <c r="EB50" s="9">
        <f t="shared" si="13"/>
        <v>13.4</v>
      </c>
      <c r="EC50" s="9">
        <f t="shared" si="13"/>
        <v>13.4</v>
      </c>
      <c r="ED50" s="9">
        <f t="shared" si="13"/>
        <v>13.4</v>
      </c>
      <c r="EE50" s="9">
        <f t="shared" si="13"/>
        <v>13.4</v>
      </c>
      <c r="EF50" s="9">
        <f t="shared" si="13"/>
        <v>13.4</v>
      </c>
      <c r="EG50" s="9">
        <f t="shared" si="13"/>
        <v>13.4</v>
      </c>
      <c r="EH50" s="9">
        <f t="shared" si="13"/>
        <v>13.4</v>
      </c>
      <c r="EI50" s="9">
        <f t="shared" si="13"/>
        <v>13.4</v>
      </c>
      <c r="EJ50" s="9">
        <f t="shared" si="13"/>
        <v>13.4</v>
      </c>
      <c r="EK50" s="9">
        <f t="shared" si="13"/>
        <v>13.4</v>
      </c>
      <c r="EL50" s="9">
        <f t="shared" si="13"/>
        <v>13.4</v>
      </c>
      <c r="EM50" s="9">
        <f t="shared" si="13"/>
        <v>13.4</v>
      </c>
      <c r="EN50" s="9">
        <f t="shared" ref="EN50:EY50" si="14">EM50</f>
        <v>13.4</v>
      </c>
      <c r="EO50" s="9">
        <f t="shared" si="14"/>
        <v>13.4</v>
      </c>
      <c r="EP50" s="9">
        <f t="shared" si="14"/>
        <v>13.4</v>
      </c>
      <c r="EQ50" s="9">
        <f t="shared" si="14"/>
        <v>13.4</v>
      </c>
      <c r="ER50" s="9">
        <f t="shared" si="14"/>
        <v>13.4</v>
      </c>
      <c r="ES50" s="9">
        <f t="shared" si="14"/>
        <v>13.4</v>
      </c>
      <c r="ET50" s="9">
        <f t="shared" si="14"/>
        <v>13.4</v>
      </c>
      <c r="EU50" s="9">
        <f t="shared" si="14"/>
        <v>13.4</v>
      </c>
      <c r="EV50" s="9">
        <f t="shared" si="14"/>
        <v>13.4</v>
      </c>
      <c r="EW50" s="9">
        <f t="shared" si="14"/>
        <v>13.4</v>
      </c>
      <c r="EX50" s="9">
        <f t="shared" si="14"/>
        <v>13.4</v>
      </c>
      <c r="EY50" s="9">
        <f t="shared" si="14"/>
        <v>13.4</v>
      </c>
      <c r="EZ50" s="9">
        <f>EY50</f>
        <v>13.4</v>
      </c>
      <c r="FA50" s="9">
        <f>EZ50</f>
        <v>13.4</v>
      </c>
      <c r="FB50" s="9">
        <f>FA50</f>
        <v>13.4</v>
      </c>
      <c r="FC50" s="9">
        <f>FB50</f>
        <v>13.4</v>
      </c>
    </row>
    <row r="51" spans="1:159">
      <c r="A51" t="s">
        <v>553</v>
      </c>
      <c r="B51" s="99">
        <f>B50+B49</f>
        <v>20.130000000000003</v>
      </c>
      <c r="C51" s="99">
        <f>C50+C49</f>
        <v>20.28</v>
      </c>
      <c r="D51" s="99">
        <f>D50+D49</f>
        <v>20.420999999999999</v>
      </c>
      <c r="E51" s="99">
        <f>E50+E49</f>
        <v>20.561</v>
      </c>
      <c r="F51" s="99">
        <f>F50+F49</f>
        <v>20.696999999999999</v>
      </c>
      <c r="G51" s="99">
        <f t="shared" ref="G51:AM51" si="15">G50+G49</f>
        <v>20.829000000000001</v>
      </c>
      <c r="H51" s="99">
        <f t="shared" si="15"/>
        <v>20.957000000000001</v>
      </c>
      <c r="I51" s="99">
        <f t="shared" si="15"/>
        <v>21.081</v>
      </c>
      <c r="J51" s="99">
        <f t="shared" si="15"/>
        <v>21.201000000000001</v>
      </c>
      <c r="K51" s="99">
        <f t="shared" si="15"/>
        <v>21.317</v>
      </c>
      <c r="L51" s="99">
        <f t="shared" si="15"/>
        <v>21.428999999999998</v>
      </c>
      <c r="M51" s="99">
        <f t="shared" si="15"/>
        <v>21.536999999999999</v>
      </c>
      <c r="N51" s="99">
        <f t="shared" si="15"/>
        <v>21.640999999999998</v>
      </c>
      <c r="O51" s="99">
        <f t="shared" si="15"/>
        <v>21.740999999999996</v>
      </c>
      <c r="P51" s="99">
        <f t="shared" si="15"/>
        <v>21.836999999999996</v>
      </c>
      <c r="Q51" s="99">
        <f t="shared" si="15"/>
        <v>21.928999999999995</v>
      </c>
      <c r="R51" s="99">
        <f t="shared" si="15"/>
        <v>22.016999999999996</v>
      </c>
      <c r="S51" s="99">
        <f t="shared" si="15"/>
        <v>22.100999999999996</v>
      </c>
      <c r="T51" s="99">
        <f t="shared" si="15"/>
        <v>22.180999999999997</v>
      </c>
      <c r="U51" s="99">
        <f t="shared" si="15"/>
        <v>22.256999999999998</v>
      </c>
      <c r="V51" s="99">
        <f t="shared" si="15"/>
        <v>22.328999999999994</v>
      </c>
      <c r="W51" s="99">
        <f t="shared" si="15"/>
        <v>22.396999999999995</v>
      </c>
      <c r="X51" s="99">
        <f t="shared" si="15"/>
        <v>22.460999999999995</v>
      </c>
      <c r="Y51" s="99">
        <f t="shared" si="15"/>
        <v>22.520999999999994</v>
      </c>
      <c r="Z51" s="99">
        <f t="shared" si="15"/>
        <v>22.576999999999995</v>
      </c>
      <c r="AA51" s="99">
        <f t="shared" si="15"/>
        <v>22.628999999999994</v>
      </c>
      <c r="AB51" s="99">
        <f t="shared" si="15"/>
        <v>22.676999999999992</v>
      </c>
      <c r="AC51" s="99">
        <f t="shared" si="15"/>
        <v>22.720999999999997</v>
      </c>
      <c r="AD51" s="99">
        <f t="shared" si="15"/>
        <v>22.760999999999996</v>
      </c>
      <c r="AE51" s="99">
        <f t="shared" si="15"/>
        <v>22.796999999999993</v>
      </c>
      <c r="AF51" s="99">
        <f t="shared" si="15"/>
        <v>22.828999999999994</v>
      </c>
      <c r="AG51" s="99">
        <f t="shared" si="15"/>
        <v>22.856999999999992</v>
      </c>
      <c r="AH51" s="99">
        <f t="shared" si="15"/>
        <v>22.880999999999993</v>
      </c>
      <c r="AI51" s="99">
        <f t="shared" si="15"/>
        <v>22.900999999999993</v>
      </c>
      <c r="AJ51" s="99">
        <f t="shared" si="15"/>
        <v>22.916999999999994</v>
      </c>
      <c r="AK51" s="99">
        <f t="shared" si="15"/>
        <v>22.928999999999995</v>
      </c>
      <c r="AL51" s="99">
        <f t="shared" si="15"/>
        <v>22.936999999999991</v>
      </c>
      <c r="AM51" s="99">
        <f t="shared" si="15"/>
        <v>22.939999999999998</v>
      </c>
      <c r="AN51" s="99">
        <f t="shared" ref="AN51:BS51" si="16">AN50+AN49</f>
        <v>22.939999999999998</v>
      </c>
      <c r="AO51" s="99">
        <f t="shared" si="16"/>
        <v>22.939999999999998</v>
      </c>
      <c r="AP51" s="99">
        <f t="shared" si="16"/>
        <v>22.939999999999998</v>
      </c>
      <c r="AQ51" s="99">
        <f t="shared" si="16"/>
        <v>22.939999999999998</v>
      </c>
      <c r="AR51" s="99">
        <f t="shared" si="16"/>
        <v>22.939999999999998</v>
      </c>
      <c r="AS51" s="99">
        <f t="shared" si="16"/>
        <v>22.939999999999998</v>
      </c>
      <c r="AT51" s="99">
        <f t="shared" si="16"/>
        <v>22.939999999999998</v>
      </c>
      <c r="AU51" s="99">
        <f t="shared" si="16"/>
        <v>22.939999999999998</v>
      </c>
      <c r="AV51" s="99">
        <f t="shared" si="16"/>
        <v>22.939999999999998</v>
      </c>
      <c r="AW51" s="99">
        <f t="shared" si="16"/>
        <v>22.939999999999998</v>
      </c>
      <c r="AX51" s="99">
        <f t="shared" si="16"/>
        <v>22.939999999999998</v>
      </c>
      <c r="AY51" s="99">
        <f t="shared" si="16"/>
        <v>22.939999999999998</v>
      </c>
      <c r="AZ51" s="99">
        <f t="shared" si="16"/>
        <v>22.939999999999998</v>
      </c>
      <c r="BA51" s="99">
        <f t="shared" si="16"/>
        <v>22.939999999999998</v>
      </c>
      <c r="BB51" s="99">
        <f t="shared" si="16"/>
        <v>22.939999999999998</v>
      </c>
      <c r="BC51" s="99">
        <f t="shared" si="16"/>
        <v>22.939999999999998</v>
      </c>
      <c r="BD51" s="99">
        <f t="shared" si="16"/>
        <v>22.939999999999998</v>
      </c>
      <c r="BE51" s="99">
        <f t="shared" si="16"/>
        <v>22.939999999999998</v>
      </c>
      <c r="BF51" s="99">
        <f t="shared" si="16"/>
        <v>22.939999999999998</v>
      </c>
      <c r="BG51" s="99">
        <f t="shared" si="16"/>
        <v>22.939999999999998</v>
      </c>
      <c r="BH51" s="99">
        <f t="shared" si="16"/>
        <v>22.939999999999998</v>
      </c>
      <c r="BI51" s="99">
        <f t="shared" si="16"/>
        <v>22.939999999999998</v>
      </c>
      <c r="BJ51" s="99">
        <f t="shared" si="16"/>
        <v>22.939999999999998</v>
      </c>
      <c r="BK51" s="99">
        <f t="shared" si="16"/>
        <v>22.939999999999998</v>
      </c>
      <c r="BL51" s="99">
        <f t="shared" si="16"/>
        <v>22.939999999999998</v>
      </c>
      <c r="BM51" s="99">
        <f t="shared" si="16"/>
        <v>22.939999999999998</v>
      </c>
      <c r="BN51" s="99">
        <f t="shared" si="16"/>
        <v>22.939999999999998</v>
      </c>
      <c r="BO51" s="99">
        <f t="shared" si="16"/>
        <v>22.939999999999998</v>
      </c>
      <c r="BP51" s="99">
        <f t="shared" si="16"/>
        <v>22.939999999999998</v>
      </c>
      <c r="BQ51" s="99">
        <f t="shared" si="16"/>
        <v>22.939999999999998</v>
      </c>
      <c r="BR51" s="99">
        <f t="shared" si="16"/>
        <v>22.939999999999998</v>
      </c>
      <c r="BS51" s="99">
        <f t="shared" si="16"/>
        <v>22.939999999999998</v>
      </c>
      <c r="BT51" s="99">
        <f t="shared" ref="BT51:CY51" si="17">BT50+BT49</f>
        <v>22.939999999999998</v>
      </c>
      <c r="BU51" s="99">
        <f t="shared" si="17"/>
        <v>22.939999999999998</v>
      </c>
      <c r="BV51" s="99">
        <f t="shared" si="17"/>
        <v>22.939999999999998</v>
      </c>
      <c r="BW51" s="99">
        <f t="shared" si="17"/>
        <v>22.939999999999998</v>
      </c>
      <c r="BX51" s="99">
        <f t="shared" si="17"/>
        <v>22.939999999999998</v>
      </c>
      <c r="BY51" s="99">
        <f t="shared" si="17"/>
        <v>22.939999999999998</v>
      </c>
      <c r="BZ51" s="99">
        <f t="shared" si="17"/>
        <v>22.939999999999998</v>
      </c>
      <c r="CA51" s="99">
        <f t="shared" si="17"/>
        <v>22.939999999999998</v>
      </c>
      <c r="CB51" s="99">
        <f t="shared" si="17"/>
        <v>22.939999999999998</v>
      </c>
      <c r="CC51" s="99">
        <f t="shared" si="17"/>
        <v>22.939999999999998</v>
      </c>
      <c r="CD51" s="99">
        <f t="shared" si="17"/>
        <v>22.939999999999998</v>
      </c>
      <c r="CE51" s="99">
        <f t="shared" si="17"/>
        <v>22.939999999999998</v>
      </c>
      <c r="CF51" s="99">
        <f t="shared" si="17"/>
        <v>22.939999999999998</v>
      </c>
      <c r="CG51" s="99">
        <f t="shared" si="17"/>
        <v>22.939999999999998</v>
      </c>
      <c r="CH51" s="99">
        <f t="shared" si="17"/>
        <v>22.939999999999998</v>
      </c>
      <c r="CI51" s="99">
        <f t="shared" si="17"/>
        <v>22.939999999999998</v>
      </c>
      <c r="CJ51" s="99">
        <f t="shared" si="17"/>
        <v>22.939999999999998</v>
      </c>
      <c r="CK51" s="99">
        <f t="shared" si="17"/>
        <v>22.939999999999998</v>
      </c>
      <c r="CL51" s="99">
        <f t="shared" si="17"/>
        <v>22.939999999999998</v>
      </c>
      <c r="CM51" s="99">
        <f t="shared" si="17"/>
        <v>22.939999999999998</v>
      </c>
      <c r="CN51" s="99">
        <f t="shared" si="17"/>
        <v>22.939999999999998</v>
      </c>
      <c r="CO51" s="99">
        <f t="shared" si="17"/>
        <v>22.939999999999998</v>
      </c>
      <c r="CP51" s="99">
        <f t="shared" si="17"/>
        <v>22.939999999999998</v>
      </c>
      <c r="CQ51" s="99">
        <f t="shared" si="17"/>
        <v>22.939999999999998</v>
      </c>
      <c r="CR51" s="99">
        <f t="shared" si="17"/>
        <v>22.939999999999998</v>
      </c>
      <c r="CS51" s="99">
        <f t="shared" si="17"/>
        <v>22.939999999999998</v>
      </c>
      <c r="CT51" s="99">
        <f t="shared" si="17"/>
        <v>22.939999999999998</v>
      </c>
      <c r="CU51" s="99">
        <f t="shared" si="17"/>
        <v>22.939999999999998</v>
      </c>
      <c r="CV51" s="99">
        <f t="shared" si="17"/>
        <v>22.939999999999998</v>
      </c>
      <c r="CW51" s="99">
        <f t="shared" si="17"/>
        <v>22.939999999999998</v>
      </c>
      <c r="CX51" s="99">
        <f t="shared" si="17"/>
        <v>22.939999999999998</v>
      </c>
      <c r="CY51" s="99">
        <f t="shared" si="17"/>
        <v>22.939999999999998</v>
      </c>
      <c r="CZ51" s="99">
        <f t="shared" ref="CZ51:EE51" si="18">CZ50+CZ49</f>
        <v>22.939999999999998</v>
      </c>
      <c r="DA51" s="99">
        <f t="shared" si="18"/>
        <v>22.939999999999998</v>
      </c>
      <c r="DB51" s="99">
        <f t="shared" si="18"/>
        <v>22.939999999999998</v>
      </c>
      <c r="DC51" s="99">
        <f t="shared" si="18"/>
        <v>22.939999999999998</v>
      </c>
      <c r="DD51" s="99">
        <f t="shared" si="18"/>
        <v>22.939999999999998</v>
      </c>
      <c r="DE51" s="99">
        <f t="shared" si="18"/>
        <v>22.939999999999998</v>
      </c>
      <c r="DF51" s="99">
        <f t="shared" si="18"/>
        <v>22.939999999999998</v>
      </c>
      <c r="DG51" s="99">
        <f t="shared" si="18"/>
        <v>22.939999999999998</v>
      </c>
      <c r="DH51" s="99">
        <f t="shared" si="18"/>
        <v>22.939999999999998</v>
      </c>
      <c r="DI51" s="99">
        <f t="shared" si="18"/>
        <v>22.939999999999998</v>
      </c>
      <c r="DJ51" s="99">
        <f t="shared" si="18"/>
        <v>22.939999999999998</v>
      </c>
      <c r="DK51" s="99">
        <f t="shared" si="18"/>
        <v>22.939999999999998</v>
      </c>
      <c r="DL51" s="99">
        <f t="shared" si="18"/>
        <v>22.939999999999998</v>
      </c>
      <c r="DM51" s="99">
        <f t="shared" si="18"/>
        <v>22.939999999999998</v>
      </c>
      <c r="DN51" s="99">
        <f t="shared" si="18"/>
        <v>22.939999999999998</v>
      </c>
      <c r="DO51" s="99">
        <f t="shared" si="18"/>
        <v>22.939999999999998</v>
      </c>
      <c r="DP51" s="99">
        <f t="shared" si="18"/>
        <v>22.939999999999998</v>
      </c>
      <c r="DQ51" s="99">
        <f t="shared" si="18"/>
        <v>22.939999999999998</v>
      </c>
      <c r="DR51" s="99">
        <f t="shared" si="18"/>
        <v>22.939999999999998</v>
      </c>
      <c r="DS51" s="99">
        <f t="shared" si="18"/>
        <v>22.939999999999998</v>
      </c>
      <c r="DT51" s="99">
        <f t="shared" si="18"/>
        <v>22.939999999999998</v>
      </c>
      <c r="DU51" s="99">
        <f t="shared" si="18"/>
        <v>22.939999999999998</v>
      </c>
      <c r="DV51" s="99">
        <f t="shared" si="18"/>
        <v>22.939999999999998</v>
      </c>
      <c r="DW51" s="99">
        <f t="shared" si="18"/>
        <v>22.939999999999998</v>
      </c>
      <c r="DX51" s="99">
        <f t="shared" si="18"/>
        <v>22.939999999999998</v>
      </c>
      <c r="DY51" s="99">
        <f t="shared" si="18"/>
        <v>22.939999999999998</v>
      </c>
      <c r="DZ51" s="99">
        <f t="shared" si="18"/>
        <v>22.939999999999998</v>
      </c>
      <c r="EA51" s="99">
        <f t="shared" si="18"/>
        <v>22.939999999999998</v>
      </c>
      <c r="EB51" s="99">
        <f t="shared" si="18"/>
        <v>22.939999999999998</v>
      </c>
      <c r="EC51" s="99">
        <f t="shared" si="18"/>
        <v>22.939999999999998</v>
      </c>
      <c r="ED51" s="99">
        <f t="shared" si="18"/>
        <v>22.939999999999998</v>
      </c>
      <c r="EE51" s="99">
        <f t="shared" si="18"/>
        <v>22.939999999999998</v>
      </c>
      <c r="EF51" s="99">
        <f t="shared" ref="EF51:FC51" si="19">EF50+EF49</f>
        <v>22.939999999999998</v>
      </c>
      <c r="EG51" s="99">
        <f t="shared" si="19"/>
        <v>22.939999999999998</v>
      </c>
      <c r="EH51" s="99">
        <f t="shared" si="19"/>
        <v>22.939999999999998</v>
      </c>
      <c r="EI51" s="99">
        <f t="shared" si="19"/>
        <v>22.939999999999998</v>
      </c>
      <c r="EJ51" s="99">
        <f t="shared" si="19"/>
        <v>22.939999999999998</v>
      </c>
      <c r="EK51" s="99">
        <f t="shared" si="19"/>
        <v>22.939999999999998</v>
      </c>
      <c r="EL51" s="99">
        <f t="shared" si="19"/>
        <v>22.939999999999998</v>
      </c>
      <c r="EM51" s="99">
        <f t="shared" si="19"/>
        <v>22.939999999999998</v>
      </c>
      <c r="EN51" s="99">
        <f t="shared" si="19"/>
        <v>22.939999999999998</v>
      </c>
      <c r="EO51" s="99">
        <f t="shared" si="19"/>
        <v>22.939999999999998</v>
      </c>
      <c r="EP51" s="99">
        <f t="shared" si="19"/>
        <v>22.939999999999998</v>
      </c>
      <c r="EQ51" s="99">
        <f t="shared" si="19"/>
        <v>22.939999999999998</v>
      </c>
      <c r="ER51" s="99">
        <f t="shared" si="19"/>
        <v>22.939999999999998</v>
      </c>
      <c r="ES51" s="99">
        <f t="shared" si="19"/>
        <v>22.939999999999998</v>
      </c>
      <c r="ET51" s="99">
        <f t="shared" si="19"/>
        <v>22.939999999999998</v>
      </c>
      <c r="EU51" s="99">
        <f t="shared" si="19"/>
        <v>22.939999999999998</v>
      </c>
      <c r="EV51" s="99">
        <f t="shared" si="19"/>
        <v>22.939999999999998</v>
      </c>
      <c r="EW51" s="99">
        <f t="shared" si="19"/>
        <v>22.939999999999998</v>
      </c>
      <c r="EX51" s="99">
        <f t="shared" si="19"/>
        <v>22.939999999999998</v>
      </c>
      <c r="EY51" s="99">
        <f t="shared" si="19"/>
        <v>22.939999999999998</v>
      </c>
      <c r="EZ51" s="99">
        <f t="shared" si="19"/>
        <v>22.939999999999998</v>
      </c>
      <c r="FA51" s="99">
        <f t="shared" si="19"/>
        <v>22.939999999999998</v>
      </c>
      <c r="FB51" s="99">
        <f t="shared" si="19"/>
        <v>22.939999999999998</v>
      </c>
      <c r="FC51" s="99">
        <f t="shared" si="19"/>
        <v>22.939999999999998</v>
      </c>
    </row>
    <row r="52" spans="1:159">
      <c r="A52" t="s">
        <v>503</v>
      </c>
      <c r="B52" s="99">
        <f>B51-B48</f>
        <v>2.6300000000000026</v>
      </c>
      <c r="C52" s="99">
        <f t="shared" ref="C52:AM52" si="20">C51-C48</f>
        <v>2.7800000000000011</v>
      </c>
      <c r="D52" s="99">
        <f t="shared" si="20"/>
        <v>2.9209999999999994</v>
      </c>
      <c r="E52" s="99">
        <f t="shared" si="20"/>
        <v>3.0609999999999999</v>
      </c>
      <c r="F52" s="99">
        <f t="shared" si="20"/>
        <v>3.1969999999999992</v>
      </c>
      <c r="G52" s="99">
        <f t="shared" si="20"/>
        <v>3.3290000000000006</v>
      </c>
      <c r="H52" s="99">
        <f t="shared" si="20"/>
        <v>3.4570000000000007</v>
      </c>
      <c r="I52" s="99">
        <f t="shared" si="20"/>
        <v>3.5809999999999995</v>
      </c>
      <c r="J52" s="99">
        <f t="shared" si="20"/>
        <v>3.7010000000000005</v>
      </c>
      <c r="K52" s="99">
        <f t="shared" si="20"/>
        <v>3.8170000000000002</v>
      </c>
      <c r="L52" s="99">
        <f t="shared" si="20"/>
        <v>3.9289999999999985</v>
      </c>
      <c r="M52" s="99">
        <f t="shared" si="20"/>
        <v>4.036999999999999</v>
      </c>
      <c r="N52" s="99">
        <f t="shared" si="20"/>
        <v>4.1409999999999982</v>
      </c>
      <c r="O52" s="99">
        <f t="shared" si="20"/>
        <v>4.2409999999999961</v>
      </c>
      <c r="P52" s="99">
        <f t="shared" si="20"/>
        <v>4.3369999999999962</v>
      </c>
      <c r="Q52" s="99">
        <f t="shared" si="20"/>
        <v>4.4289999999999949</v>
      </c>
      <c r="R52" s="99">
        <f t="shared" si="20"/>
        <v>4.5169999999999959</v>
      </c>
      <c r="S52" s="99">
        <f t="shared" si="20"/>
        <v>4.6009999999999955</v>
      </c>
      <c r="T52" s="99">
        <f t="shared" si="20"/>
        <v>4.6809999999999974</v>
      </c>
      <c r="U52" s="99">
        <f t="shared" si="20"/>
        <v>4.7569999999999979</v>
      </c>
      <c r="V52" s="99">
        <f t="shared" si="20"/>
        <v>4.8289999999999935</v>
      </c>
      <c r="W52" s="99">
        <f t="shared" si="20"/>
        <v>4.8969999999999949</v>
      </c>
      <c r="X52" s="99">
        <f t="shared" si="20"/>
        <v>4.960999999999995</v>
      </c>
      <c r="Y52" s="99">
        <f t="shared" si="20"/>
        <v>5.0209999999999937</v>
      </c>
      <c r="Z52" s="99">
        <f t="shared" si="20"/>
        <v>5.0769999999999946</v>
      </c>
      <c r="AA52" s="99">
        <f t="shared" si="20"/>
        <v>5.1289999999999942</v>
      </c>
      <c r="AB52" s="99">
        <f t="shared" si="20"/>
        <v>5.1769999999999925</v>
      </c>
      <c r="AC52" s="99">
        <f t="shared" si="20"/>
        <v>5.2209999999999965</v>
      </c>
      <c r="AD52" s="99">
        <f t="shared" si="20"/>
        <v>5.2609999999999957</v>
      </c>
      <c r="AE52" s="99">
        <f t="shared" si="20"/>
        <v>5.2969999999999935</v>
      </c>
      <c r="AF52" s="99">
        <f t="shared" si="20"/>
        <v>5.3289999999999935</v>
      </c>
      <c r="AG52" s="99">
        <f t="shared" si="20"/>
        <v>5.3569999999999922</v>
      </c>
      <c r="AH52" s="99">
        <f t="shared" si="20"/>
        <v>5.3809999999999931</v>
      </c>
      <c r="AI52" s="99">
        <f t="shared" si="20"/>
        <v>5.4009999999999927</v>
      </c>
      <c r="AJ52" s="99">
        <f t="shared" si="20"/>
        <v>5.4169999999999945</v>
      </c>
      <c r="AK52" s="99">
        <f t="shared" si="20"/>
        <v>5.4289999999999949</v>
      </c>
      <c r="AL52" s="99">
        <f t="shared" si="20"/>
        <v>5.4369999999999905</v>
      </c>
      <c r="AM52" s="99">
        <f t="shared" si="20"/>
        <v>5.4399999999999977</v>
      </c>
      <c r="AN52" s="99">
        <f t="shared" ref="AN52:BS52" si="21">AN51-AN48</f>
        <v>5.4399999999999977</v>
      </c>
      <c r="AO52" s="99">
        <f t="shared" si="21"/>
        <v>5.4399999999999977</v>
      </c>
      <c r="AP52" s="99">
        <f t="shared" si="21"/>
        <v>5.4399999999999977</v>
      </c>
      <c r="AQ52" s="99">
        <f t="shared" si="21"/>
        <v>5.4399999999999977</v>
      </c>
      <c r="AR52" s="99">
        <f t="shared" si="21"/>
        <v>5.4399999999999977</v>
      </c>
      <c r="AS52" s="99">
        <f t="shared" si="21"/>
        <v>5.4399999999999977</v>
      </c>
      <c r="AT52" s="99">
        <f t="shared" si="21"/>
        <v>5.4399999999999977</v>
      </c>
      <c r="AU52" s="99">
        <f t="shared" si="21"/>
        <v>5.4399999999999977</v>
      </c>
      <c r="AV52" s="99">
        <f t="shared" si="21"/>
        <v>5.4399999999999977</v>
      </c>
      <c r="AW52" s="99">
        <f t="shared" si="21"/>
        <v>5.4399999999999977</v>
      </c>
      <c r="AX52" s="99">
        <f t="shared" si="21"/>
        <v>5.4399999999999977</v>
      </c>
      <c r="AY52" s="99">
        <f t="shared" si="21"/>
        <v>5.4399999999999977</v>
      </c>
      <c r="AZ52" s="99">
        <f t="shared" si="21"/>
        <v>5.4399999999999977</v>
      </c>
      <c r="BA52" s="99">
        <f t="shared" si="21"/>
        <v>5.4399999999999977</v>
      </c>
      <c r="BB52" s="99">
        <f t="shared" si="21"/>
        <v>5.4399999999999977</v>
      </c>
      <c r="BC52" s="99">
        <f t="shared" si="21"/>
        <v>5.4399999999999977</v>
      </c>
      <c r="BD52" s="99">
        <f t="shared" si="21"/>
        <v>5.4399999999999977</v>
      </c>
      <c r="BE52" s="99">
        <f t="shared" si="21"/>
        <v>5.4399999999999977</v>
      </c>
      <c r="BF52" s="99">
        <f t="shared" si="21"/>
        <v>5.4399999999999977</v>
      </c>
      <c r="BG52" s="99">
        <f t="shared" si="21"/>
        <v>5.4399999999999977</v>
      </c>
      <c r="BH52" s="99">
        <f t="shared" si="21"/>
        <v>5.4399999999999977</v>
      </c>
      <c r="BI52" s="99">
        <f t="shared" si="21"/>
        <v>5.4399999999999977</v>
      </c>
      <c r="BJ52" s="99">
        <f t="shared" si="21"/>
        <v>5.4399999999999977</v>
      </c>
      <c r="BK52" s="99">
        <f t="shared" si="21"/>
        <v>5.4399999999999977</v>
      </c>
      <c r="BL52" s="99">
        <f t="shared" si="21"/>
        <v>5.4399999999999977</v>
      </c>
      <c r="BM52" s="99">
        <f t="shared" si="21"/>
        <v>5.4399999999999977</v>
      </c>
      <c r="BN52" s="99">
        <f t="shared" si="21"/>
        <v>5.4399999999999977</v>
      </c>
      <c r="BO52" s="99">
        <f t="shared" si="21"/>
        <v>5.4399999999999977</v>
      </c>
      <c r="BP52" s="99">
        <f t="shared" si="21"/>
        <v>5.4399999999999977</v>
      </c>
      <c r="BQ52" s="99">
        <f t="shared" si="21"/>
        <v>5.4399999999999977</v>
      </c>
      <c r="BR52" s="99">
        <f t="shared" si="21"/>
        <v>5.4399999999999977</v>
      </c>
      <c r="BS52" s="99">
        <f t="shared" si="21"/>
        <v>5.4399999999999977</v>
      </c>
      <c r="BT52" s="99">
        <f t="shared" ref="BT52:CY52" si="22">BT51-BT48</f>
        <v>5.4399999999999977</v>
      </c>
      <c r="BU52" s="99">
        <f t="shared" si="22"/>
        <v>5.4399999999999977</v>
      </c>
      <c r="BV52" s="99">
        <f t="shared" si="22"/>
        <v>5.4399999999999977</v>
      </c>
      <c r="BW52" s="99">
        <f t="shared" si="22"/>
        <v>5.4399999999999977</v>
      </c>
      <c r="BX52" s="99">
        <f t="shared" si="22"/>
        <v>5.4399999999999977</v>
      </c>
      <c r="BY52" s="99">
        <f t="shared" si="22"/>
        <v>5.4399999999999977</v>
      </c>
      <c r="BZ52" s="99">
        <f t="shared" si="22"/>
        <v>5.4399999999999977</v>
      </c>
      <c r="CA52" s="99">
        <f t="shared" si="22"/>
        <v>5.4399999999999977</v>
      </c>
      <c r="CB52" s="99">
        <f t="shared" si="22"/>
        <v>5.4399999999999977</v>
      </c>
      <c r="CC52" s="99">
        <f t="shared" si="22"/>
        <v>5.4399999999999977</v>
      </c>
      <c r="CD52" s="99">
        <f t="shared" si="22"/>
        <v>5.4399999999999977</v>
      </c>
      <c r="CE52" s="99">
        <f t="shared" si="22"/>
        <v>5.4399999999999977</v>
      </c>
      <c r="CF52" s="99">
        <f t="shared" si="22"/>
        <v>5.4399999999999977</v>
      </c>
      <c r="CG52" s="99">
        <f t="shared" si="22"/>
        <v>5.4399999999999977</v>
      </c>
      <c r="CH52" s="99">
        <f t="shared" si="22"/>
        <v>5.4399999999999977</v>
      </c>
      <c r="CI52" s="99">
        <f t="shared" si="22"/>
        <v>5.4399999999999977</v>
      </c>
      <c r="CJ52" s="99">
        <f t="shared" si="22"/>
        <v>5.4399999999999977</v>
      </c>
      <c r="CK52" s="99">
        <f t="shared" si="22"/>
        <v>5.4399999999999977</v>
      </c>
      <c r="CL52" s="99">
        <f t="shared" si="22"/>
        <v>5.4399999999999977</v>
      </c>
      <c r="CM52" s="99">
        <f t="shared" si="22"/>
        <v>5.4399999999999977</v>
      </c>
      <c r="CN52" s="99">
        <f t="shared" si="22"/>
        <v>5.4399999999999977</v>
      </c>
      <c r="CO52" s="99">
        <f t="shared" si="22"/>
        <v>5.4399999999999977</v>
      </c>
      <c r="CP52" s="99">
        <f t="shared" si="22"/>
        <v>5.4399999999999977</v>
      </c>
      <c r="CQ52" s="99">
        <f t="shared" si="22"/>
        <v>5.4399999999999977</v>
      </c>
      <c r="CR52" s="99">
        <f t="shared" si="22"/>
        <v>5.4399999999999977</v>
      </c>
      <c r="CS52" s="99">
        <f t="shared" si="22"/>
        <v>5.4399999999999977</v>
      </c>
      <c r="CT52" s="99">
        <f t="shared" si="22"/>
        <v>5.4399999999999977</v>
      </c>
      <c r="CU52" s="99">
        <f t="shared" si="22"/>
        <v>5.4399999999999977</v>
      </c>
      <c r="CV52" s="99">
        <f t="shared" si="22"/>
        <v>5.4399999999999977</v>
      </c>
      <c r="CW52" s="99">
        <f t="shared" si="22"/>
        <v>5.4399999999999977</v>
      </c>
      <c r="CX52" s="99">
        <f t="shared" si="22"/>
        <v>5.4399999999999977</v>
      </c>
      <c r="CY52" s="99">
        <f t="shared" si="22"/>
        <v>5.4399999999999977</v>
      </c>
      <c r="CZ52" s="99">
        <f t="shared" ref="CZ52:EE52" si="23">CZ51-CZ48</f>
        <v>5.4399999999999977</v>
      </c>
      <c r="DA52" s="99">
        <f t="shared" si="23"/>
        <v>5.4399999999999977</v>
      </c>
      <c r="DB52" s="99">
        <f t="shared" si="23"/>
        <v>5.4399999999999977</v>
      </c>
      <c r="DC52" s="99">
        <f t="shared" si="23"/>
        <v>5.4399999999999977</v>
      </c>
      <c r="DD52" s="99">
        <f t="shared" si="23"/>
        <v>5.4399999999999977</v>
      </c>
      <c r="DE52" s="99">
        <f t="shared" si="23"/>
        <v>5.4399999999999977</v>
      </c>
      <c r="DF52" s="99">
        <f t="shared" si="23"/>
        <v>5.4399999999999977</v>
      </c>
      <c r="DG52" s="99">
        <f t="shared" si="23"/>
        <v>5.4399999999999977</v>
      </c>
      <c r="DH52" s="99">
        <f t="shared" si="23"/>
        <v>5.4399999999999977</v>
      </c>
      <c r="DI52" s="99">
        <f t="shared" si="23"/>
        <v>5.4399999999999977</v>
      </c>
      <c r="DJ52" s="99">
        <f t="shared" si="23"/>
        <v>5.4399999999999977</v>
      </c>
      <c r="DK52" s="99">
        <f t="shared" si="23"/>
        <v>5.4399999999999977</v>
      </c>
      <c r="DL52" s="99">
        <f t="shared" si="23"/>
        <v>5.4399999999999977</v>
      </c>
      <c r="DM52" s="99">
        <f t="shared" si="23"/>
        <v>5.4399999999999977</v>
      </c>
      <c r="DN52" s="99">
        <f t="shared" si="23"/>
        <v>5.4399999999999977</v>
      </c>
      <c r="DO52" s="99">
        <f t="shared" si="23"/>
        <v>5.4399999999999977</v>
      </c>
      <c r="DP52" s="99">
        <f t="shared" si="23"/>
        <v>5.4399999999999977</v>
      </c>
      <c r="DQ52" s="99">
        <f t="shared" si="23"/>
        <v>5.4399999999999977</v>
      </c>
      <c r="DR52" s="99">
        <f t="shared" si="23"/>
        <v>5.4399999999999977</v>
      </c>
      <c r="DS52" s="99">
        <f t="shared" si="23"/>
        <v>5.4399999999999977</v>
      </c>
      <c r="DT52" s="99">
        <f t="shared" si="23"/>
        <v>5.4399999999999977</v>
      </c>
      <c r="DU52" s="99">
        <f t="shared" si="23"/>
        <v>5.4399999999999977</v>
      </c>
      <c r="DV52" s="99">
        <f t="shared" si="23"/>
        <v>5.4399999999999977</v>
      </c>
      <c r="DW52" s="99">
        <f t="shared" si="23"/>
        <v>5.4399999999999977</v>
      </c>
      <c r="DX52" s="99">
        <f t="shared" si="23"/>
        <v>5.4399999999999977</v>
      </c>
      <c r="DY52" s="99">
        <f t="shared" si="23"/>
        <v>5.4399999999999977</v>
      </c>
      <c r="DZ52" s="99">
        <f t="shared" si="23"/>
        <v>5.4399999999999977</v>
      </c>
      <c r="EA52" s="99">
        <f t="shared" si="23"/>
        <v>5.4399999999999977</v>
      </c>
      <c r="EB52" s="99">
        <f t="shared" si="23"/>
        <v>5.4399999999999977</v>
      </c>
      <c r="EC52" s="99">
        <f t="shared" si="23"/>
        <v>5.4399999999999977</v>
      </c>
      <c r="ED52" s="99">
        <f t="shared" si="23"/>
        <v>5.4399999999999977</v>
      </c>
      <c r="EE52" s="99">
        <f t="shared" si="23"/>
        <v>5.4399999999999977</v>
      </c>
      <c r="EF52" s="99">
        <f t="shared" ref="EF52:FC52" si="24">EF51-EF48</f>
        <v>5.4399999999999977</v>
      </c>
      <c r="EG52" s="99">
        <f t="shared" si="24"/>
        <v>5.4399999999999977</v>
      </c>
      <c r="EH52" s="99">
        <f t="shared" si="24"/>
        <v>5.4399999999999977</v>
      </c>
      <c r="EI52" s="99">
        <f t="shared" si="24"/>
        <v>5.4399999999999977</v>
      </c>
      <c r="EJ52" s="99">
        <f t="shared" si="24"/>
        <v>5.4399999999999977</v>
      </c>
      <c r="EK52" s="99">
        <f t="shared" si="24"/>
        <v>5.4399999999999977</v>
      </c>
      <c r="EL52" s="99">
        <f t="shared" si="24"/>
        <v>5.4399999999999977</v>
      </c>
      <c r="EM52" s="99">
        <f t="shared" si="24"/>
        <v>5.4399999999999977</v>
      </c>
      <c r="EN52" s="99">
        <f t="shared" si="24"/>
        <v>5.4399999999999977</v>
      </c>
      <c r="EO52" s="99">
        <f t="shared" si="24"/>
        <v>5.4399999999999977</v>
      </c>
      <c r="EP52" s="99">
        <f t="shared" si="24"/>
        <v>5.4399999999999977</v>
      </c>
      <c r="EQ52" s="99">
        <f t="shared" si="24"/>
        <v>5.4399999999999977</v>
      </c>
      <c r="ER52" s="99">
        <f t="shared" si="24"/>
        <v>5.4399999999999977</v>
      </c>
      <c r="ES52" s="99">
        <f t="shared" si="24"/>
        <v>5.4399999999999977</v>
      </c>
      <c r="ET52" s="99">
        <f t="shared" si="24"/>
        <v>5.4399999999999977</v>
      </c>
      <c r="EU52" s="99">
        <f t="shared" si="24"/>
        <v>5.4399999999999977</v>
      </c>
      <c r="EV52" s="99">
        <f t="shared" si="24"/>
        <v>5.4399999999999977</v>
      </c>
      <c r="EW52" s="99">
        <f t="shared" si="24"/>
        <v>5.4399999999999977</v>
      </c>
      <c r="EX52" s="99">
        <f t="shared" si="24"/>
        <v>5.4399999999999977</v>
      </c>
      <c r="EY52" s="99">
        <f t="shared" si="24"/>
        <v>5.4399999999999977</v>
      </c>
      <c r="EZ52" s="99">
        <f t="shared" si="24"/>
        <v>5.4399999999999977</v>
      </c>
      <c r="FA52" s="99">
        <f t="shared" si="24"/>
        <v>5.4399999999999977</v>
      </c>
      <c r="FB52" s="99">
        <f t="shared" si="24"/>
        <v>5.4399999999999977</v>
      </c>
      <c r="FC52" s="99">
        <f t="shared" si="24"/>
        <v>5.4399999999999977</v>
      </c>
    </row>
    <row r="53" spans="1:159">
      <c r="A53" t="s">
        <v>494</v>
      </c>
      <c r="B53" s="32">
        <v>50000</v>
      </c>
      <c r="C53" s="32">
        <v>50000</v>
      </c>
      <c r="D53" s="32">
        <v>50000</v>
      </c>
      <c r="E53" s="32">
        <v>50000</v>
      </c>
      <c r="F53" s="32">
        <v>50000</v>
      </c>
      <c r="G53" s="32">
        <v>50000</v>
      </c>
      <c r="H53" s="32">
        <v>50000</v>
      </c>
      <c r="I53" s="32">
        <v>50000</v>
      </c>
      <c r="J53" s="32">
        <v>50000</v>
      </c>
      <c r="K53" s="32">
        <v>50000</v>
      </c>
      <c r="L53" s="32">
        <v>50000</v>
      </c>
      <c r="M53" s="32">
        <v>50000</v>
      </c>
      <c r="N53" s="32">
        <v>50000</v>
      </c>
      <c r="O53" s="32">
        <v>50000</v>
      </c>
      <c r="P53" s="32">
        <v>50000</v>
      </c>
      <c r="Q53" s="32">
        <v>50000</v>
      </c>
      <c r="R53" s="32">
        <v>50000</v>
      </c>
      <c r="S53" s="32">
        <v>50000</v>
      </c>
      <c r="T53" s="32">
        <v>50000</v>
      </c>
      <c r="U53" s="32">
        <v>50000</v>
      </c>
      <c r="V53" s="32">
        <v>50000</v>
      </c>
      <c r="W53" s="32">
        <v>50000</v>
      </c>
      <c r="X53" s="32">
        <v>50000</v>
      </c>
      <c r="Y53" s="32">
        <v>50000</v>
      </c>
      <c r="Z53" s="32">
        <v>50000</v>
      </c>
      <c r="AA53" s="32">
        <v>50000</v>
      </c>
      <c r="AB53" s="32">
        <v>50000</v>
      </c>
      <c r="AC53" s="32">
        <v>50000</v>
      </c>
      <c r="AD53" s="32">
        <v>50000</v>
      </c>
      <c r="AE53" s="32">
        <v>50000</v>
      </c>
      <c r="AF53" s="32">
        <v>50000</v>
      </c>
      <c r="AG53" s="32">
        <v>50000</v>
      </c>
      <c r="AH53" s="32">
        <v>50000</v>
      </c>
      <c r="AI53" s="32">
        <v>50000</v>
      </c>
      <c r="AJ53" s="32">
        <v>50000</v>
      </c>
      <c r="AK53" s="32">
        <v>50000</v>
      </c>
      <c r="AL53" s="32">
        <v>50000</v>
      </c>
      <c r="AM53" s="32">
        <v>50000</v>
      </c>
      <c r="AN53" s="32">
        <v>50000</v>
      </c>
      <c r="AO53" s="32">
        <v>50000</v>
      </c>
      <c r="AP53" s="32">
        <v>50000</v>
      </c>
      <c r="AQ53" s="32">
        <v>50000</v>
      </c>
      <c r="AR53" s="32">
        <v>50000</v>
      </c>
      <c r="AS53" s="32">
        <v>50000</v>
      </c>
      <c r="AT53" s="32">
        <v>50000</v>
      </c>
      <c r="AU53" s="32">
        <v>50000</v>
      </c>
      <c r="AV53" s="32">
        <v>50000</v>
      </c>
      <c r="AW53" s="32">
        <v>50000</v>
      </c>
      <c r="AX53" s="32">
        <v>50000</v>
      </c>
      <c r="AY53" s="32">
        <v>50000</v>
      </c>
      <c r="AZ53" s="32">
        <v>50000</v>
      </c>
      <c r="BA53" s="32">
        <v>50000</v>
      </c>
      <c r="BB53" s="32">
        <v>50000</v>
      </c>
      <c r="BC53" s="32">
        <v>50000</v>
      </c>
      <c r="BD53" s="32">
        <v>50000</v>
      </c>
      <c r="BE53" s="32">
        <v>50000</v>
      </c>
      <c r="BF53" s="32">
        <v>50000</v>
      </c>
      <c r="BG53" s="32">
        <v>50000</v>
      </c>
      <c r="BH53" s="32">
        <v>50000</v>
      </c>
      <c r="BI53" s="32">
        <v>50000</v>
      </c>
      <c r="BJ53" s="32">
        <v>50000</v>
      </c>
      <c r="BK53" s="32">
        <v>50000</v>
      </c>
      <c r="BL53" s="32">
        <v>50000</v>
      </c>
      <c r="BM53" s="32">
        <v>50000</v>
      </c>
      <c r="BN53" s="32">
        <v>50000</v>
      </c>
      <c r="BO53" s="32">
        <v>50000</v>
      </c>
      <c r="BP53" s="32">
        <v>50000</v>
      </c>
      <c r="BQ53" s="32">
        <v>50000</v>
      </c>
      <c r="BR53" s="32">
        <v>50000</v>
      </c>
      <c r="BS53" s="32">
        <v>50000</v>
      </c>
      <c r="BT53" s="32">
        <v>50000</v>
      </c>
      <c r="BU53" s="32">
        <v>50000</v>
      </c>
      <c r="BV53" s="32">
        <v>50000</v>
      </c>
      <c r="BW53" s="32">
        <v>50000</v>
      </c>
      <c r="BX53" s="32">
        <v>50000</v>
      </c>
      <c r="BY53" s="32">
        <v>50000</v>
      </c>
      <c r="BZ53" s="32">
        <v>50000</v>
      </c>
      <c r="CA53" s="32">
        <v>50000</v>
      </c>
      <c r="CB53" s="32">
        <v>50000</v>
      </c>
      <c r="CC53" s="32">
        <v>50000</v>
      </c>
      <c r="CD53" s="32">
        <v>50000</v>
      </c>
      <c r="CE53" s="32">
        <v>50000</v>
      </c>
      <c r="CF53" s="32">
        <v>50000</v>
      </c>
      <c r="CG53" s="32">
        <v>50000</v>
      </c>
      <c r="CH53" s="32">
        <v>50000</v>
      </c>
      <c r="CI53" s="32">
        <v>50000</v>
      </c>
      <c r="CJ53" s="32">
        <v>50000</v>
      </c>
      <c r="CK53" s="32">
        <v>50000</v>
      </c>
      <c r="CL53" s="32">
        <v>50000</v>
      </c>
      <c r="CM53" s="32">
        <v>50000</v>
      </c>
      <c r="CN53" s="32">
        <v>50000</v>
      </c>
      <c r="CO53" s="32">
        <v>50000</v>
      </c>
      <c r="CP53" s="32">
        <v>50000</v>
      </c>
      <c r="CQ53" s="32">
        <v>50000</v>
      </c>
      <c r="CR53" s="32">
        <v>50000</v>
      </c>
      <c r="CS53" s="32">
        <v>50000</v>
      </c>
      <c r="CT53" s="32">
        <v>50000</v>
      </c>
      <c r="CU53" s="32">
        <v>50000</v>
      </c>
      <c r="CV53" s="32">
        <v>50000</v>
      </c>
      <c r="CW53" s="32">
        <v>50000</v>
      </c>
      <c r="CX53" s="32">
        <v>50000</v>
      </c>
      <c r="CY53" s="32">
        <v>50000</v>
      </c>
      <c r="CZ53" s="32">
        <v>50000</v>
      </c>
      <c r="DA53" s="32">
        <v>50000</v>
      </c>
      <c r="DB53" s="32">
        <v>50000</v>
      </c>
      <c r="DC53" s="32">
        <v>50000</v>
      </c>
      <c r="DD53" s="32">
        <v>50000</v>
      </c>
      <c r="DE53" s="32">
        <v>50000</v>
      </c>
      <c r="DF53" s="32">
        <v>50000</v>
      </c>
      <c r="DG53" s="32">
        <v>50000</v>
      </c>
      <c r="DH53" s="32">
        <v>50000</v>
      </c>
      <c r="DI53" s="32">
        <v>50000</v>
      </c>
      <c r="DJ53" s="32">
        <v>50000</v>
      </c>
      <c r="DK53" s="32">
        <v>50000</v>
      </c>
      <c r="DL53" s="32">
        <v>50000</v>
      </c>
      <c r="DM53" s="32">
        <v>50000</v>
      </c>
      <c r="DN53" s="32">
        <v>50000</v>
      </c>
      <c r="DO53" s="32">
        <v>50000</v>
      </c>
      <c r="DP53" s="32">
        <v>50000</v>
      </c>
      <c r="DQ53" s="32">
        <v>50000</v>
      </c>
      <c r="DR53" s="32">
        <v>50000</v>
      </c>
      <c r="DS53" s="32">
        <v>50000</v>
      </c>
      <c r="DT53" s="32">
        <v>50000</v>
      </c>
      <c r="DU53" s="32">
        <v>50000</v>
      </c>
      <c r="DV53" s="32">
        <v>50000</v>
      </c>
      <c r="DW53" s="32">
        <v>50000</v>
      </c>
      <c r="DX53" s="32">
        <v>50000</v>
      </c>
      <c r="DY53" s="32">
        <v>50000</v>
      </c>
      <c r="DZ53" s="32">
        <v>50000</v>
      </c>
      <c r="EA53" s="32">
        <v>50000</v>
      </c>
      <c r="EB53" s="32">
        <v>50000</v>
      </c>
      <c r="EC53" s="32">
        <v>50000</v>
      </c>
      <c r="ED53" s="32">
        <v>50000</v>
      </c>
      <c r="EE53" s="32">
        <v>50000</v>
      </c>
      <c r="EF53" s="32">
        <v>50000</v>
      </c>
      <c r="EG53" s="32">
        <v>50000</v>
      </c>
      <c r="EH53" s="32">
        <v>50000</v>
      </c>
      <c r="EI53" s="32">
        <v>50000</v>
      </c>
      <c r="EJ53" s="32">
        <v>50000</v>
      </c>
      <c r="EK53" s="32">
        <v>50000</v>
      </c>
      <c r="EL53" s="32">
        <v>50000</v>
      </c>
      <c r="EM53" s="32">
        <v>50000</v>
      </c>
      <c r="EN53" s="32">
        <v>50000</v>
      </c>
      <c r="EO53" s="32">
        <v>50000</v>
      </c>
      <c r="EP53" s="32">
        <v>50000</v>
      </c>
      <c r="EQ53" s="32">
        <v>50000</v>
      </c>
      <c r="ER53" s="32">
        <v>50000</v>
      </c>
      <c r="ES53" s="32">
        <v>50000</v>
      </c>
      <c r="ET53" s="32">
        <v>50000</v>
      </c>
      <c r="EU53" s="32">
        <v>50000</v>
      </c>
      <c r="EV53" s="32">
        <v>50000</v>
      </c>
      <c r="EW53" s="32">
        <v>50000</v>
      </c>
      <c r="EX53" s="32">
        <v>50000</v>
      </c>
      <c r="EY53" s="32">
        <v>50000</v>
      </c>
      <c r="EZ53" s="32">
        <v>50000</v>
      </c>
      <c r="FA53" s="32">
        <v>50000</v>
      </c>
      <c r="FB53" s="32">
        <v>50000</v>
      </c>
      <c r="FC53" s="32">
        <v>50000</v>
      </c>
    </row>
    <row r="54" spans="1:159">
      <c r="A54" t="s">
        <v>500</v>
      </c>
      <c r="B54" s="106">
        <f>B51*B53</f>
        <v>1006500.0000000001</v>
      </c>
      <c r="C54" s="106">
        <f t="shared" ref="C54:BN54" si="25">C51*C53</f>
        <v>1014000</v>
      </c>
      <c r="D54" s="106">
        <f t="shared" si="25"/>
        <v>1021050</v>
      </c>
      <c r="E54" s="106">
        <f t="shared" si="25"/>
        <v>1028050</v>
      </c>
      <c r="F54" s="106">
        <f t="shared" si="25"/>
        <v>1034850</v>
      </c>
      <c r="G54" s="106">
        <f t="shared" si="25"/>
        <v>1041450</v>
      </c>
      <c r="H54" s="106">
        <f t="shared" si="25"/>
        <v>1047850</v>
      </c>
      <c r="I54" s="106">
        <f t="shared" si="25"/>
        <v>1054050</v>
      </c>
      <c r="J54" s="106">
        <f t="shared" si="25"/>
        <v>1060050</v>
      </c>
      <c r="K54" s="106">
        <f t="shared" si="25"/>
        <v>1065850</v>
      </c>
      <c r="L54" s="106">
        <f t="shared" si="25"/>
        <v>1071450</v>
      </c>
      <c r="M54" s="106">
        <f t="shared" si="25"/>
        <v>1076850</v>
      </c>
      <c r="N54" s="106">
        <f t="shared" si="25"/>
        <v>1082050</v>
      </c>
      <c r="O54" s="106">
        <f t="shared" si="25"/>
        <v>1087049.9999999998</v>
      </c>
      <c r="P54" s="106">
        <f t="shared" si="25"/>
        <v>1091849.9999999998</v>
      </c>
      <c r="Q54" s="106">
        <f t="shared" si="25"/>
        <v>1096449.9999999998</v>
      </c>
      <c r="R54" s="106">
        <f t="shared" si="25"/>
        <v>1100849.9999999998</v>
      </c>
      <c r="S54" s="106">
        <f t="shared" si="25"/>
        <v>1105049.9999999998</v>
      </c>
      <c r="T54" s="106">
        <f t="shared" si="25"/>
        <v>1109049.9999999998</v>
      </c>
      <c r="U54" s="106">
        <f t="shared" si="25"/>
        <v>1112850</v>
      </c>
      <c r="V54" s="106">
        <f t="shared" si="25"/>
        <v>1116449.9999999998</v>
      </c>
      <c r="W54" s="106">
        <f t="shared" si="25"/>
        <v>1119849.9999999998</v>
      </c>
      <c r="X54" s="106">
        <f t="shared" si="25"/>
        <v>1123049.9999999998</v>
      </c>
      <c r="Y54" s="106">
        <f t="shared" si="25"/>
        <v>1126049.9999999998</v>
      </c>
      <c r="Z54" s="106">
        <f t="shared" si="25"/>
        <v>1128849.9999999998</v>
      </c>
      <c r="AA54" s="106">
        <f t="shared" si="25"/>
        <v>1131449.9999999998</v>
      </c>
      <c r="AB54" s="106">
        <f t="shared" si="25"/>
        <v>1133849.9999999995</v>
      </c>
      <c r="AC54" s="106">
        <f t="shared" si="25"/>
        <v>1136049.9999999998</v>
      </c>
      <c r="AD54" s="106">
        <f t="shared" si="25"/>
        <v>1138049.9999999998</v>
      </c>
      <c r="AE54" s="106">
        <f t="shared" si="25"/>
        <v>1139849.9999999998</v>
      </c>
      <c r="AF54" s="106">
        <f t="shared" si="25"/>
        <v>1141449.9999999998</v>
      </c>
      <c r="AG54" s="106">
        <f t="shared" si="25"/>
        <v>1142849.9999999995</v>
      </c>
      <c r="AH54" s="106">
        <f t="shared" si="25"/>
        <v>1144049.9999999998</v>
      </c>
      <c r="AI54" s="106">
        <f t="shared" si="25"/>
        <v>1145049.9999999995</v>
      </c>
      <c r="AJ54" s="106">
        <f t="shared" si="25"/>
        <v>1145849.9999999998</v>
      </c>
      <c r="AK54" s="106">
        <f t="shared" si="25"/>
        <v>1146449.9999999998</v>
      </c>
      <c r="AL54" s="106">
        <f t="shared" si="25"/>
        <v>1146849.9999999995</v>
      </c>
      <c r="AM54" s="106">
        <f t="shared" si="25"/>
        <v>1147000</v>
      </c>
      <c r="AN54" s="106">
        <f t="shared" si="25"/>
        <v>1147000</v>
      </c>
      <c r="AO54" s="106">
        <f t="shared" si="25"/>
        <v>1147000</v>
      </c>
      <c r="AP54" s="106">
        <f t="shared" si="25"/>
        <v>1147000</v>
      </c>
      <c r="AQ54" s="106">
        <f t="shared" si="25"/>
        <v>1147000</v>
      </c>
      <c r="AR54" s="106">
        <f t="shared" si="25"/>
        <v>1147000</v>
      </c>
      <c r="AS54" s="106">
        <f t="shared" si="25"/>
        <v>1147000</v>
      </c>
      <c r="AT54" s="106">
        <f t="shared" si="25"/>
        <v>1147000</v>
      </c>
      <c r="AU54" s="106">
        <f t="shared" si="25"/>
        <v>1147000</v>
      </c>
      <c r="AV54" s="106">
        <f t="shared" si="25"/>
        <v>1147000</v>
      </c>
      <c r="AW54" s="106">
        <f t="shared" si="25"/>
        <v>1147000</v>
      </c>
      <c r="AX54" s="106">
        <f t="shared" si="25"/>
        <v>1147000</v>
      </c>
      <c r="AY54" s="106">
        <f t="shared" si="25"/>
        <v>1147000</v>
      </c>
      <c r="AZ54" s="106">
        <f t="shared" si="25"/>
        <v>1147000</v>
      </c>
      <c r="BA54" s="106">
        <f t="shared" si="25"/>
        <v>1147000</v>
      </c>
      <c r="BB54" s="106">
        <f t="shared" si="25"/>
        <v>1147000</v>
      </c>
      <c r="BC54" s="106">
        <f t="shared" si="25"/>
        <v>1147000</v>
      </c>
      <c r="BD54" s="106">
        <f t="shared" si="25"/>
        <v>1147000</v>
      </c>
      <c r="BE54" s="106">
        <f t="shared" si="25"/>
        <v>1147000</v>
      </c>
      <c r="BF54" s="106">
        <f t="shared" si="25"/>
        <v>1147000</v>
      </c>
      <c r="BG54" s="106">
        <f t="shared" si="25"/>
        <v>1147000</v>
      </c>
      <c r="BH54" s="106">
        <f t="shared" si="25"/>
        <v>1147000</v>
      </c>
      <c r="BI54" s="106">
        <f t="shared" si="25"/>
        <v>1147000</v>
      </c>
      <c r="BJ54" s="106">
        <f t="shared" si="25"/>
        <v>1147000</v>
      </c>
      <c r="BK54" s="106">
        <f t="shared" si="25"/>
        <v>1147000</v>
      </c>
      <c r="BL54" s="106">
        <f t="shared" si="25"/>
        <v>1147000</v>
      </c>
      <c r="BM54" s="106">
        <f t="shared" si="25"/>
        <v>1147000</v>
      </c>
      <c r="BN54" s="106">
        <f t="shared" si="25"/>
        <v>1147000</v>
      </c>
      <c r="BO54" s="106">
        <f t="shared" ref="BO54:DZ54" si="26">BO51*BO53</f>
        <v>1147000</v>
      </c>
      <c r="BP54" s="106">
        <f t="shared" si="26"/>
        <v>1147000</v>
      </c>
      <c r="BQ54" s="106">
        <f t="shared" si="26"/>
        <v>1147000</v>
      </c>
      <c r="BR54" s="106">
        <f t="shared" si="26"/>
        <v>1147000</v>
      </c>
      <c r="BS54" s="106">
        <f t="shared" si="26"/>
        <v>1147000</v>
      </c>
      <c r="BT54" s="106">
        <f t="shared" si="26"/>
        <v>1147000</v>
      </c>
      <c r="BU54" s="106">
        <f t="shared" si="26"/>
        <v>1147000</v>
      </c>
      <c r="BV54" s="106">
        <f t="shared" si="26"/>
        <v>1147000</v>
      </c>
      <c r="BW54" s="106">
        <f t="shared" si="26"/>
        <v>1147000</v>
      </c>
      <c r="BX54" s="106">
        <f t="shared" si="26"/>
        <v>1147000</v>
      </c>
      <c r="BY54" s="106">
        <f t="shared" si="26"/>
        <v>1147000</v>
      </c>
      <c r="BZ54" s="106">
        <f t="shared" si="26"/>
        <v>1147000</v>
      </c>
      <c r="CA54" s="106">
        <f t="shared" si="26"/>
        <v>1147000</v>
      </c>
      <c r="CB54" s="106">
        <f t="shared" si="26"/>
        <v>1147000</v>
      </c>
      <c r="CC54" s="106">
        <f t="shared" si="26"/>
        <v>1147000</v>
      </c>
      <c r="CD54" s="106">
        <f t="shared" si="26"/>
        <v>1147000</v>
      </c>
      <c r="CE54" s="106">
        <f t="shared" si="26"/>
        <v>1147000</v>
      </c>
      <c r="CF54" s="106">
        <f t="shared" si="26"/>
        <v>1147000</v>
      </c>
      <c r="CG54" s="106">
        <f t="shared" si="26"/>
        <v>1147000</v>
      </c>
      <c r="CH54" s="106">
        <f t="shared" si="26"/>
        <v>1147000</v>
      </c>
      <c r="CI54" s="106">
        <f t="shared" si="26"/>
        <v>1147000</v>
      </c>
      <c r="CJ54" s="106">
        <f t="shared" si="26"/>
        <v>1147000</v>
      </c>
      <c r="CK54" s="106">
        <f t="shared" si="26"/>
        <v>1147000</v>
      </c>
      <c r="CL54" s="106">
        <f t="shared" si="26"/>
        <v>1147000</v>
      </c>
      <c r="CM54" s="106">
        <f t="shared" si="26"/>
        <v>1147000</v>
      </c>
      <c r="CN54" s="106">
        <f t="shared" si="26"/>
        <v>1147000</v>
      </c>
      <c r="CO54" s="106">
        <f t="shared" si="26"/>
        <v>1147000</v>
      </c>
      <c r="CP54" s="106">
        <f t="shared" si="26"/>
        <v>1147000</v>
      </c>
      <c r="CQ54" s="106">
        <f t="shared" si="26"/>
        <v>1147000</v>
      </c>
      <c r="CR54" s="106">
        <f t="shared" si="26"/>
        <v>1147000</v>
      </c>
      <c r="CS54" s="106">
        <f t="shared" si="26"/>
        <v>1147000</v>
      </c>
      <c r="CT54" s="106">
        <f t="shared" si="26"/>
        <v>1147000</v>
      </c>
      <c r="CU54" s="106">
        <f t="shared" si="26"/>
        <v>1147000</v>
      </c>
      <c r="CV54" s="106">
        <f t="shared" si="26"/>
        <v>1147000</v>
      </c>
      <c r="CW54" s="106">
        <f t="shared" si="26"/>
        <v>1147000</v>
      </c>
      <c r="CX54" s="106">
        <f t="shared" si="26"/>
        <v>1147000</v>
      </c>
      <c r="CY54" s="106">
        <f t="shared" si="26"/>
        <v>1147000</v>
      </c>
      <c r="CZ54" s="106">
        <f t="shared" si="26"/>
        <v>1147000</v>
      </c>
      <c r="DA54" s="106">
        <f t="shared" si="26"/>
        <v>1147000</v>
      </c>
      <c r="DB54" s="106">
        <f t="shared" si="26"/>
        <v>1147000</v>
      </c>
      <c r="DC54" s="106">
        <f t="shared" si="26"/>
        <v>1147000</v>
      </c>
      <c r="DD54" s="106">
        <f t="shared" si="26"/>
        <v>1147000</v>
      </c>
      <c r="DE54" s="106">
        <f t="shared" si="26"/>
        <v>1147000</v>
      </c>
      <c r="DF54" s="106">
        <f t="shared" si="26"/>
        <v>1147000</v>
      </c>
      <c r="DG54" s="106">
        <f t="shared" si="26"/>
        <v>1147000</v>
      </c>
      <c r="DH54" s="106">
        <f t="shared" si="26"/>
        <v>1147000</v>
      </c>
      <c r="DI54" s="106">
        <f t="shared" si="26"/>
        <v>1147000</v>
      </c>
      <c r="DJ54" s="106">
        <f t="shared" si="26"/>
        <v>1147000</v>
      </c>
      <c r="DK54" s="106">
        <f t="shared" si="26"/>
        <v>1147000</v>
      </c>
      <c r="DL54" s="106">
        <f t="shared" si="26"/>
        <v>1147000</v>
      </c>
      <c r="DM54" s="106">
        <f t="shared" si="26"/>
        <v>1147000</v>
      </c>
      <c r="DN54" s="106">
        <f t="shared" si="26"/>
        <v>1147000</v>
      </c>
      <c r="DO54" s="106">
        <f t="shared" si="26"/>
        <v>1147000</v>
      </c>
      <c r="DP54" s="106">
        <f t="shared" si="26"/>
        <v>1147000</v>
      </c>
      <c r="DQ54" s="106">
        <f t="shared" si="26"/>
        <v>1147000</v>
      </c>
      <c r="DR54" s="106">
        <f t="shared" si="26"/>
        <v>1147000</v>
      </c>
      <c r="DS54" s="106">
        <f t="shared" si="26"/>
        <v>1147000</v>
      </c>
      <c r="DT54" s="106">
        <f t="shared" si="26"/>
        <v>1147000</v>
      </c>
      <c r="DU54" s="106">
        <f t="shared" si="26"/>
        <v>1147000</v>
      </c>
      <c r="DV54" s="106">
        <f t="shared" si="26"/>
        <v>1147000</v>
      </c>
      <c r="DW54" s="106">
        <f t="shared" si="26"/>
        <v>1147000</v>
      </c>
      <c r="DX54" s="106">
        <f t="shared" si="26"/>
        <v>1147000</v>
      </c>
      <c r="DY54" s="106">
        <f t="shared" si="26"/>
        <v>1147000</v>
      </c>
      <c r="DZ54" s="106">
        <f t="shared" si="26"/>
        <v>1147000</v>
      </c>
      <c r="EA54" s="106">
        <f t="shared" ref="EA54:FC54" si="27">EA51*EA53</f>
        <v>1147000</v>
      </c>
      <c r="EB54" s="106">
        <f t="shared" si="27"/>
        <v>1147000</v>
      </c>
      <c r="EC54" s="106">
        <f t="shared" si="27"/>
        <v>1147000</v>
      </c>
      <c r="ED54" s="106">
        <f t="shared" si="27"/>
        <v>1147000</v>
      </c>
      <c r="EE54" s="106">
        <f t="shared" si="27"/>
        <v>1147000</v>
      </c>
      <c r="EF54" s="106">
        <f t="shared" si="27"/>
        <v>1147000</v>
      </c>
      <c r="EG54" s="106">
        <f t="shared" si="27"/>
        <v>1147000</v>
      </c>
      <c r="EH54" s="106">
        <f t="shared" si="27"/>
        <v>1147000</v>
      </c>
      <c r="EI54" s="106">
        <f t="shared" si="27"/>
        <v>1147000</v>
      </c>
      <c r="EJ54" s="106">
        <f t="shared" si="27"/>
        <v>1147000</v>
      </c>
      <c r="EK54" s="106">
        <f t="shared" si="27"/>
        <v>1147000</v>
      </c>
      <c r="EL54" s="106">
        <f t="shared" si="27"/>
        <v>1147000</v>
      </c>
      <c r="EM54" s="106">
        <f t="shared" si="27"/>
        <v>1147000</v>
      </c>
      <c r="EN54" s="106">
        <f t="shared" si="27"/>
        <v>1147000</v>
      </c>
      <c r="EO54" s="106">
        <f t="shared" si="27"/>
        <v>1147000</v>
      </c>
      <c r="EP54" s="106">
        <f t="shared" si="27"/>
        <v>1147000</v>
      </c>
      <c r="EQ54" s="106">
        <f t="shared" si="27"/>
        <v>1147000</v>
      </c>
      <c r="ER54" s="106">
        <f t="shared" si="27"/>
        <v>1147000</v>
      </c>
      <c r="ES54" s="106">
        <f t="shared" si="27"/>
        <v>1147000</v>
      </c>
      <c r="ET54" s="106">
        <f t="shared" si="27"/>
        <v>1147000</v>
      </c>
      <c r="EU54" s="106">
        <f t="shared" si="27"/>
        <v>1147000</v>
      </c>
      <c r="EV54" s="106">
        <f t="shared" si="27"/>
        <v>1147000</v>
      </c>
      <c r="EW54" s="106">
        <f t="shared" si="27"/>
        <v>1147000</v>
      </c>
      <c r="EX54" s="106">
        <f t="shared" si="27"/>
        <v>1147000</v>
      </c>
      <c r="EY54" s="106">
        <f t="shared" si="27"/>
        <v>1147000</v>
      </c>
      <c r="EZ54" s="106">
        <f t="shared" si="27"/>
        <v>1147000</v>
      </c>
      <c r="FA54" s="106">
        <f t="shared" si="27"/>
        <v>1147000</v>
      </c>
      <c r="FB54" s="106">
        <f t="shared" si="27"/>
        <v>1147000</v>
      </c>
      <c r="FC54" s="106">
        <f t="shared" si="27"/>
        <v>1147000</v>
      </c>
    </row>
    <row r="55" spans="1:159">
      <c r="A55" t="s">
        <v>554</v>
      </c>
      <c r="B55" s="99">
        <f>B52*B53</f>
        <v>131500.00000000012</v>
      </c>
      <c r="C55" s="99">
        <f t="shared" ref="C55:AM55" si="28">C52*C53</f>
        <v>139000.00000000006</v>
      </c>
      <c r="D55" s="99">
        <f t="shared" si="28"/>
        <v>146049.99999999997</v>
      </c>
      <c r="E55" s="99">
        <f t="shared" si="28"/>
        <v>153050</v>
      </c>
      <c r="F55" s="99">
        <f t="shared" si="28"/>
        <v>159849.99999999997</v>
      </c>
      <c r="G55" s="99">
        <f t="shared" si="28"/>
        <v>166450.00000000003</v>
      </c>
      <c r="H55" s="99">
        <f t="shared" si="28"/>
        <v>172850.00000000003</v>
      </c>
      <c r="I55" s="99">
        <f t="shared" si="28"/>
        <v>179049.99999999997</v>
      </c>
      <c r="J55" s="99">
        <f t="shared" si="28"/>
        <v>185050.00000000003</v>
      </c>
      <c r="K55" s="99">
        <f t="shared" si="28"/>
        <v>190850</v>
      </c>
      <c r="L55" s="99">
        <f t="shared" si="28"/>
        <v>196449.99999999991</v>
      </c>
      <c r="M55" s="99">
        <f t="shared" si="28"/>
        <v>201849.99999999994</v>
      </c>
      <c r="N55" s="99">
        <f t="shared" si="28"/>
        <v>207049.99999999991</v>
      </c>
      <c r="O55" s="99">
        <f t="shared" si="28"/>
        <v>212049.9999999998</v>
      </c>
      <c r="P55" s="99">
        <f t="shared" si="28"/>
        <v>216849.9999999998</v>
      </c>
      <c r="Q55" s="99">
        <f t="shared" si="28"/>
        <v>221449.99999999974</v>
      </c>
      <c r="R55" s="99">
        <f t="shared" si="28"/>
        <v>225849.9999999998</v>
      </c>
      <c r="S55" s="99">
        <f t="shared" si="28"/>
        <v>230049.99999999977</v>
      </c>
      <c r="T55" s="99">
        <f t="shared" si="28"/>
        <v>234049.99999999988</v>
      </c>
      <c r="U55" s="99">
        <f t="shared" si="28"/>
        <v>237849.99999999988</v>
      </c>
      <c r="V55" s="99">
        <f t="shared" si="28"/>
        <v>241449.99999999968</v>
      </c>
      <c r="W55" s="99">
        <f t="shared" si="28"/>
        <v>244849.99999999974</v>
      </c>
      <c r="X55" s="99">
        <f t="shared" si="28"/>
        <v>248049.99999999974</v>
      </c>
      <c r="Y55" s="99">
        <f t="shared" si="28"/>
        <v>251049.99999999968</v>
      </c>
      <c r="Z55" s="99">
        <f t="shared" si="28"/>
        <v>253849.99999999974</v>
      </c>
      <c r="AA55" s="99">
        <f t="shared" si="28"/>
        <v>256449.99999999971</v>
      </c>
      <c r="AB55" s="99">
        <f t="shared" si="28"/>
        <v>258849.99999999962</v>
      </c>
      <c r="AC55" s="99">
        <f t="shared" si="28"/>
        <v>261049.99999999983</v>
      </c>
      <c r="AD55" s="99">
        <f t="shared" si="28"/>
        <v>263049.99999999977</v>
      </c>
      <c r="AE55" s="99">
        <f t="shared" si="28"/>
        <v>264849.99999999965</v>
      </c>
      <c r="AF55" s="99">
        <f t="shared" si="28"/>
        <v>266449.99999999965</v>
      </c>
      <c r="AG55" s="99">
        <f t="shared" si="28"/>
        <v>267849.99999999959</v>
      </c>
      <c r="AH55" s="99">
        <f t="shared" si="28"/>
        <v>269049.99999999965</v>
      </c>
      <c r="AI55" s="99">
        <f t="shared" si="28"/>
        <v>270049.99999999965</v>
      </c>
      <c r="AJ55" s="99">
        <f t="shared" si="28"/>
        <v>270849.99999999971</v>
      </c>
      <c r="AK55" s="99">
        <f t="shared" si="28"/>
        <v>271449.99999999977</v>
      </c>
      <c r="AL55" s="99">
        <f t="shared" si="28"/>
        <v>271849.99999999953</v>
      </c>
      <c r="AM55" s="99">
        <f t="shared" si="28"/>
        <v>271999.99999999988</v>
      </c>
      <c r="AN55" s="99">
        <f t="shared" ref="AN55:BS55" si="29">AN52*AN53</f>
        <v>271999.99999999988</v>
      </c>
      <c r="AO55" s="99">
        <f t="shared" si="29"/>
        <v>271999.99999999988</v>
      </c>
      <c r="AP55" s="99">
        <f t="shared" si="29"/>
        <v>271999.99999999988</v>
      </c>
      <c r="AQ55" s="99">
        <f t="shared" si="29"/>
        <v>271999.99999999988</v>
      </c>
      <c r="AR55" s="99">
        <f t="shared" si="29"/>
        <v>271999.99999999988</v>
      </c>
      <c r="AS55" s="99">
        <f t="shared" si="29"/>
        <v>271999.99999999988</v>
      </c>
      <c r="AT55" s="99">
        <f t="shared" si="29"/>
        <v>271999.99999999988</v>
      </c>
      <c r="AU55" s="99">
        <f t="shared" si="29"/>
        <v>271999.99999999988</v>
      </c>
      <c r="AV55" s="99">
        <f t="shared" si="29"/>
        <v>271999.99999999988</v>
      </c>
      <c r="AW55" s="99">
        <f t="shared" si="29"/>
        <v>271999.99999999988</v>
      </c>
      <c r="AX55" s="99">
        <f t="shared" si="29"/>
        <v>271999.99999999988</v>
      </c>
      <c r="AY55" s="99">
        <f t="shared" si="29"/>
        <v>271999.99999999988</v>
      </c>
      <c r="AZ55" s="99">
        <f t="shared" si="29"/>
        <v>271999.99999999988</v>
      </c>
      <c r="BA55" s="99">
        <f t="shared" si="29"/>
        <v>271999.99999999988</v>
      </c>
      <c r="BB55" s="99">
        <f t="shared" si="29"/>
        <v>271999.99999999988</v>
      </c>
      <c r="BC55" s="99">
        <f t="shared" si="29"/>
        <v>271999.99999999988</v>
      </c>
      <c r="BD55" s="99">
        <f t="shared" si="29"/>
        <v>271999.99999999988</v>
      </c>
      <c r="BE55" s="99">
        <f t="shared" si="29"/>
        <v>271999.99999999988</v>
      </c>
      <c r="BF55" s="99">
        <f t="shared" si="29"/>
        <v>271999.99999999988</v>
      </c>
      <c r="BG55" s="99">
        <f t="shared" si="29"/>
        <v>271999.99999999988</v>
      </c>
      <c r="BH55" s="99">
        <f t="shared" si="29"/>
        <v>271999.99999999988</v>
      </c>
      <c r="BI55" s="99">
        <f t="shared" si="29"/>
        <v>271999.99999999988</v>
      </c>
      <c r="BJ55" s="99">
        <f t="shared" si="29"/>
        <v>271999.99999999988</v>
      </c>
      <c r="BK55" s="99">
        <f t="shared" si="29"/>
        <v>271999.99999999988</v>
      </c>
      <c r="BL55" s="99">
        <f t="shared" si="29"/>
        <v>271999.99999999988</v>
      </c>
      <c r="BM55" s="99">
        <f t="shared" si="29"/>
        <v>271999.99999999988</v>
      </c>
      <c r="BN55" s="99">
        <f t="shared" si="29"/>
        <v>271999.99999999988</v>
      </c>
      <c r="BO55" s="99">
        <f t="shared" si="29"/>
        <v>271999.99999999988</v>
      </c>
      <c r="BP55" s="99">
        <f t="shared" si="29"/>
        <v>271999.99999999988</v>
      </c>
      <c r="BQ55" s="99">
        <f t="shared" si="29"/>
        <v>271999.99999999988</v>
      </c>
      <c r="BR55" s="99">
        <f t="shared" si="29"/>
        <v>271999.99999999988</v>
      </c>
      <c r="BS55" s="99">
        <f t="shared" si="29"/>
        <v>271999.99999999988</v>
      </c>
      <c r="BT55" s="99">
        <f t="shared" ref="BT55:CY55" si="30">BT52*BT53</f>
        <v>271999.99999999988</v>
      </c>
      <c r="BU55" s="99">
        <f t="shared" si="30"/>
        <v>271999.99999999988</v>
      </c>
      <c r="BV55" s="99">
        <f t="shared" si="30"/>
        <v>271999.99999999988</v>
      </c>
      <c r="BW55" s="99">
        <f t="shared" si="30"/>
        <v>271999.99999999988</v>
      </c>
      <c r="BX55" s="99">
        <f t="shared" si="30"/>
        <v>271999.99999999988</v>
      </c>
      <c r="BY55" s="99">
        <f t="shared" si="30"/>
        <v>271999.99999999988</v>
      </c>
      <c r="BZ55" s="99">
        <f t="shared" si="30"/>
        <v>271999.99999999988</v>
      </c>
      <c r="CA55" s="99">
        <f t="shared" si="30"/>
        <v>271999.99999999988</v>
      </c>
      <c r="CB55" s="99">
        <f t="shared" si="30"/>
        <v>271999.99999999988</v>
      </c>
      <c r="CC55" s="99">
        <f t="shared" si="30"/>
        <v>271999.99999999988</v>
      </c>
      <c r="CD55" s="99">
        <f t="shared" si="30"/>
        <v>271999.99999999988</v>
      </c>
      <c r="CE55" s="99">
        <f t="shared" si="30"/>
        <v>271999.99999999988</v>
      </c>
      <c r="CF55" s="99">
        <f t="shared" si="30"/>
        <v>271999.99999999988</v>
      </c>
      <c r="CG55" s="99">
        <f t="shared" si="30"/>
        <v>271999.99999999988</v>
      </c>
      <c r="CH55" s="99">
        <f t="shared" si="30"/>
        <v>271999.99999999988</v>
      </c>
      <c r="CI55" s="99">
        <f t="shared" si="30"/>
        <v>271999.99999999988</v>
      </c>
      <c r="CJ55" s="99">
        <f t="shared" si="30"/>
        <v>271999.99999999988</v>
      </c>
      <c r="CK55" s="99">
        <f t="shared" si="30"/>
        <v>271999.99999999988</v>
      </c>
      <c r="CL55" s="99">
        <f t="shared" si="30"/>
        <v>271999.99999999988</v>
      </c>
      <c r="CM55" s="99">
        <f t="shared" si="30"/>
        <v>271999.99999999988</v>
      </c>
      <c r="CN55" s="99">
        <f t="shared" si="30"/>
        <v>271999.99999999988</v>
      </c>
      <c r="CO55" s="99">
        <f t="shared" si="30"/>
        <v>271999.99999999988</v>
      </c>
      <c r="CP55" s="99">
        <f t="shared" si="30"/>
        <v>271999.99999999988</v>
      </c>
      <c r="CQ55" s="99">
        <f t="shared" si="30"/>
        <v>271999.99999999988</v>
      </c>
      <c r="CR55" s="99">
        <f t="shared" si="30"/>
        <v>271999.99999999988</v>
      </c>
      <c r="CS55" s="99">
        <f t="shared" si="30"/>
        <v>271999.99999999988</v>
      </c>
      <c r="CT55" s="99">
        <f t="shared" si="30"/>
        <v>271999.99999999988</v>
      </c>
      <c r="CU55" s="99">
        <f t="shared" si="30"/>
        <v>271999.99999999988</v>
      </c>
      <c r="CV55" s="99">
        <f t="shared" si="30"/>
        <v>271999.99999999988</v>
      </c>
      <c r="CW55" s="99">
        <f t="shared" si="30"/>
        <v>271999.99999999988</v>
      </c>
      <c r="CX55" s="99">
        <f t="shared" si="30"/>
        <v>271999.99999999988</v>
      </c>
      <c r="CY55" s="99">
        <f t="shared" si="30"/>
        <v>271999.99999999988</v>
      </c>
      <c r="CZ55" s="99">
        <f t="shared" ref="CZ55:EE55" si="31">CZ52*CZ53</f>
        <v>271999.99999999988</v>
      </c>
      <c r="DA55" s="99">
        <f t="shared" si="31"/>
        <v>271999.99999999988</v>
      </c>
      <c r="DB55" s="99">
        <f t="shared" si="31"/>
        <v>271999.99999999988</v>
      </c>
      <c r="DC55" s="99">
        <f t="shared" si="31"/>
        <v>271999.99999999988</v>
      </c>
      <c r="DD55" s="99">
        <f t="shared" si="31"/>
        <v>271999.99999999988</v>
      </c>
      <c r="DE55" s="99">
        <f t="shared" si="31"/>
        <v>271999.99999999988</v>
      </c>
      <c r="DF55" s="99">
        <f t="shared" si="31"/>
        <v>271999.99999999988</v>
      </c>
      <c r="DG55" s="99">
        <f t="shared" si="31"/>
        <v>271999.99999999988</v>
      </c>
      <c r="DH55" s="99">
        <f t="shared" si="31"/>
        <v>271999.99999999988</v>
      </c>
      <c r="DI55" s="99">
        <f t="shared" si="31"/>
        <v>271999.99999999988</v>
      </c>
      <c r="DJ55" s="99">
        <f t="shared" si="31"/>
        <v>271999.99999999988</v>
      </c>
      <c r="DK55" s="99">
        <f t="shared" si="31"/>
        <v>271999.99999999988</v>
      </c>
      <c r="DL55" s="99">
        <f t="shared" si="31"/>
        <v>271999.99999999988</v>
      </c>
      <c r="DM55" s="99">
        <f t="shared" si="31"/>
        <v>271999.99999999988</v>
      </c>
      <c r="DN55" s="99">
        <f t="shared" si="31"/>
        <v>271999.99999999988</v>
      </c>
      <c r="DO55" s="99">
        <f t="shared" si="31"/>
        <v>271999.99999999988</v>
      </c>
      <c r="DP55" s="99">
        <f t="shared" si="31"/>
        <v>271999.99999999988</v>
      </c>
      <c r="DQ55" s="99">
        <f t="shared" si="31"/>
        <v>271999.99999999988</v>
      </c>
      <c r="DR55" s="99">
        <f t="shared" si="31"/>
        <v>271999.99999999988</v>
      </c>
      <c r="DS55" s="99">
        <f t="shared" si="31"/>
        <v>271999.99999999988</v>
      </c>
      <c r="DT55" s="99">
        <f t="shared" si="31"/>
        <v>271999.99999999988</v>
      </c>
      <c r="DU55" s="99">
        <f t="shared" si="31"/>
        <v>271999.99999999988</v>
      </c>
      <c r="DV55" s="99">
        <f t="shared" si="31"/>
        <v>271999.99999999988</v>
      </c>
      <c r="DW55" s="99">
        <f t="shared" si="31"/>
        <v>271999.99999999988</v>
      </c>
      <c r="DX55" s="99">
        <f t="shared" si="31"/>
        <v>271999.99999999988</v>
      </c>
      <c r="DY55" s="99">
        <f t="shared" si="31"/>
        <v>271999.99999999988</v>
      </c>
      <c r="DZ55" s="99">
        <f t="shared" si="31"/>
        <v>271999.99999999988</v>
      </c>
      <c r="EA55" s="99">
        <f t="shared" si="31"/>
        <v>271999.99999999988</v>
      </c>
      <c r="EB55" s="99">
        <f t="shared" si="31"/>
        <v>271999.99999999988</v>
      </c>
      <c r="EC55" s="99">
        <f t="shared" si="31"/>
        <v>271999.99999999988</v>
      </c>
      <c r="ED55" s="99">
        <f t="shared" si="31"/>
        <v>271999.99999999988</v>
      </c>
      <c r="EE55" s="99">
        <f t="shared" si="31"/>
        <v>271999.99999999988</v>
      </c>
      <c r="EF55" s="99">
        <f t="shared" ref="EF55:FC55" si="32">EF52*EF53</f>
        <v>271999.99999999988</v>
      </c>
      <c r="EG55" s="99">
        <f t="shared" si="32"/>
        <v>271999.99999999988</v>
      </c>
      <c r="EH55" s="99">
        <f t="shared" si="32"/>
        <v>271999.99999999988</v>
      </c>
      <c r="EI55" s="99">
        <f t="shared" si="32"/>
        <v>271999.99999999988</v>
      </c>
      <c r="EJ55" s="99">
        <f t="shared" si="32"/>
        <v>271999.99999999988</v>
      </c>
      <c r="EK55" s="99">
        <f t="shared" si="32"/>
        <v>271999.99999999988</v>
      </c>
      <c r="EL55" s="99">
        <f t="shared" si="32"/>
        <v>271999.99999999988</v>
      </c>
      <c r="EM55" s="99">
        <f t="shared" si="32"/>
        <v>271999.99999999988</v>
      </c>
      <c r="EN55" s="99">
        <f t="shared" si="32"/>
        <v>271999.99999999988</v>
      </c>
      <c r="EO55" s="99">
        <f t="shared" si="32"/>
        <v>271999.99999999988</v>
      </c>
      <c r="EP55" s="99">
        <f t="shared" si="32"/>
        <v>271999.99999999988</v>
      </c>
      <c r="EQ55" s="99">
        <f t="shared" si="32"/>
        <v>271999.99999999988</v>
      </c>
      <c r="ER55" s="99">
        <f t="shared" si="32"/>
        <v>271999.99999999988</v>
      </c>
      <c r="ES55" s="99">
        <f t="shared" si="32"/>
        <v>271999.99999999988</v>
      </c>
      <c r="ET55" s="99">
        <f t="shared" si="32"/>
        <v>271999.99999999988</v>
      </c>
      <c r="EU55" s="99">
        <f t="shared" si="32"/>
        <v>271999.99999999988</v>
      </c>
      <c r="EV55" s="99">
        <f t="shared" si="32"/>
        <v>271999.99999999988</v>
      </c>
      <c r="EW55" s="99">
        <f t="shared" si="32"/>
        <v>271999.99999999988</v>
      </c>
      <c r="EX55" s="99">
        <f t="shared" si="32"/>
        <v>271999.99999999988</v>
      </c>
      <c r="EY55" s="99">
        <f t="shared" si="32"/>
        <v>271999.99999999988</v>
      </c>
      <c r="EZ55" s="99">
        <f t="shared" si="32"/>
        <v>271999.99999999988</v>
      </c>
      <c r="FA55" s="99">
        <f t="shared" si="32"/>
        <v>271999.99999999988</v>
      </c>
      <c r="FB55" s="99">
        <f t="shared" si="32"/>
        <v>271999.99999999988</v>
      </c>
      <c r="FC55" s="99">
        <f t="shared" si="32"/>
        <v>271999.99999999988</v>
      </c>
    </row>
    <row r="56" spans="1:159">
      <c r="A56" t="s">
        <v>593</v>
      </c>
      <c r="D56" s="105">
        <f>D55/(1+$B$62)^D46</f>
        <v>143937.87772442843</v>
      </c>
      <c r="E56" s="105">
        <f>E55/(1+$B$62)^E46</f>
        <v>148655.30123377929</v>
      </c>
      <c r="F56" s="105">
        <f t="shared" ref="F56:AM56" si="33">F55/(1+$B$62)^F46</f>
        <v>153014.73048118883</v>
      </c>
      <c r="G56" s="105">
        <f t="shared" si="33"/>
        <v>157028.3018867925</v>
      </c>
      <c r="H56" s="105">
        <f t="shared" si="33"/>
        <v>160707.83567702625</v>
      </c>
      <c r="I56" s="105">
        <f t="shared" si="33"/>
        <v>164064.84307081901</v>
      </c>
      <c r="J56" s="105">
        <f t="shared" si="33"/>
        <v>167110.53331569108</v>
      </c>
      <c r="K56" s="105">
        <f t="shared" si="33"/>
        <v>169855.82057671773</v>
      </c>
      <c r="L56" s="105">
        <f t="shared" si="33"/>
        <v>172311.33068126356</v>
      </c>
      <c r="M56" s="105">
        <f t="shared" si="33"/>
        <v>174487.40772233339</v>
      </c>
      <c r="N56" s="105">
        <f t="shared" si="33"/>
        <v>176394.12052333544</v>
      </c>
      <c r="O56" s="105">
        <f t="shared" si="33"/>
        <v>178041.26896699952</v>
      </c>
      <c r="P56" s="105">
        <f t="shared" si="33"/>
        <v>179438.39019113794</v>
      </c>
      <c r="Q56" s="105">
        <f t="shared" si="33"/>
        <v>180594.76465388876</v>
      </c>
      <c r="R56" s="105">
        <f t="shared" si="33"/>
        <v>181519.42207103063</v>
      </c>
      <c r="S56" s="105">
        <f t="shared" si="33"/>
        <v>182221.14722790653</v>
      </c>
      <c r="T56" s="105">
        <f t="shared" si="33"/>
        <v>182708.48566845118</v>
      </c>
      <c r="U56" s="105">
        <f t="shared" si="33"/>
        <v>182989.74926376104</v>
      </c>
      <c r="V56" s="105">
        <f t="shared" si="33"/>
        <v>183073.02166260924</v>
      </c>
      <c r="W56" s="105">
        <f t="shared" si="33"/>
        <v>182966.16362625401</v>
      </c>
      <c r="X56" s="105">
        <f t="shared" si="33"/>
        <v>182676.81824984701</v>
      </c>
      <c r="Y56" s="105">
        <f t="shared" si="33"/>
        <v>182212.41607270789</v>
      </c>
      <c r="Z56" s="105">
        <f t="shared" si="33"/>
        <v>181580.18007968127</v>
      </c>
      <c r="AA56" s="105">
        <f t="shared" si="33"/>
        <v>180787.13059575498</v>
      </c>
      <c r="AB56" s="105">
        <f t="shared" si="33"/>
        <v>179840.09007607598</v>
      </c>
      <c r="AC56" s="105">
        <f t="shared" si="33"/>
        <v>178745.68779345776</v>
      </c>
      <c r="AD56" s="105">
        <f t="shared" si="33"/>
        <v>177510.36442543386</v>
      </c>
      <c r="AE56" s="105">
        <f t="shared" si="33"/>
        <v>176140.37654287572</v>
      </c>
      <c r="AF56" s="105">
        <f t="shared" si="33"/>
        <v>174641.80100214834</v>
      </c>
      <c r="AG56" s="105">
        <f t="shared" si="33"/>
        <v>173020.53924274474</v>
      </c>
      <c r="AH56" s="105">
        <f t="shared" si="33"/>
        <v>171282.32149230174</v>
      </c>
      <c r="AI56" s="105">
        <f t="shared" si="33"/>
        <v>169432.71088086025</v>
      </c>
      <c r="AJ56" s="105">
        <f t="shared" si="33"/>
        <v>167477.10746620269</v>
      </c>
      <c r="AK56" s="105">
        <f t="shared" si="33"/>
        <v>165420.75217205877</v>
      </c>
      <c r="AL56" s="105">
        <f t="shared" si="33"/>
        <v>163268.73064094211</v>
      </c>
      <c r="AM56" s="105">
        <f t="shared" si="33"/>
        <v>160996.38208016698</v>
      </c>
      <c r="AN56" s="105">
        <f t="shared" ref="AN56:BS56" si="34">AN55/(1+$B$62)^AN46</f>
        <v>158668.11063286845</v>
      </c>
      <c r="AO56" s="105">
        <f t="shared" si="34"/>
        <v>156373.50980513458</v>
      </c>
      <c r="AP56" s="105">
        <f t="shared" si="34"/>
        <v>154112.09266464345</v>
      </c>
      <c r="AQ56" s="105">
        <f t="shared" si="34"/>
        <v>151883.37932091227</v>
      </c>
      <c r="AR56" s="105">
        <f t="shared" si="34"/>
        <v>149686.89682346082</v>
      </c>
      <c r="AS56" s="105">
        <f t="shared" si="34"/>
        <v>147522.17906144774</v>
      </c>
      <c r="AT56" s="105">
        <f t="shared" si="34"/>
        <v>145388.76666475798</v>
      </c>
      <c r="AU56" s="105">
        <f t="shared" si="34"/>
        <v>143286.20690652102</v>
      </c>
      <c r="AV56" s="105">
        <f t="shared" si="34"/>
        <v>141214.05360703854</v>
      </c>
      <c r="AW56" s="105">
        <f t="shared" si="34"/>
        <v>139171.86703910166</v>
      </c>
      <c r="AX56" s="105">
        <f t="shared" si="34"/>
        <v>137159.21383467739</v>
      </c>
      <c r="AY56" s="105">
        <f t="shared" si="34"/>
        <v>135175.66689294437</v>
      </c>
      <c r="AZ56" s="105">
        <f t="shared" si="34"/>
        <v>133220.80528965898</v>
      </c>
      <c r="BA56" s="105">
        <f t="shared" si="34"/>
        <v>131294.21418783173</v>
      </c>
      <c r="BB56" s="105">
        <f t="shared" si="34"/>
        <v>129395.48474969564</v>
      </c>
      <c r="BC56" s="105">
        <f t="shared" si="34"/>
        <v>127524.21404994755</v>
      </c>
      <c r="BD56" s="105">
        <f t="shared" si="34"/>
        <v>125680.00499024436</v>
      </c>
      <c r="BE56" s="105">
        <f t="shared" si="34"/>
        <v>123862.46621493566</v>
      </c>
      <c r="BF56" s="105">
        <f t="shared" si="34"/>
        <v>122071.21202801478</v>
      </c>
      <c r="BG56" s="105">
        <f t="shared" si="34"/>
        <v>120305.86231127127</v>
      </c>
      <c r="BH56" s="105">
        <f t="shared" si="34"/>
        <v>118566.04244362678</v>
      </c>
      <c r="BI56" s="105">
        <f t="shared" si="34"/>
        <v>116851.3832216374</v>
      </c>
      <c r="BJ56" s="105">
        <f t="shared" si="34"/>
        <v>115161.52078114601</v>
      </c>
      <c r="BK56" s="105">
        <f t="shared" si="34"/>
        <v>113496.09652006727</v>
      </c>
      <c r="BL56" s="105">
        <f t="shared" si="34"/>
        <v>111854.75702228944</v>
      </c>
      <c r="BM56" s="105">
        <f t="shared" si="34"/>
        <v>110237.15398267683</v>
      </c>
      <c r="BN56" s="105">
        <f t="shared" si="34"/>
        <v>108642.94413315666</v>
      </c>
      <c r="BO56" s="105">
        <f t="shared" si="34"/>
        <v>107071.78916987478</v>
      </c>
      <c r="BP56" s="105">
        <f t="shared" si="34"/>
        <v>105523.35568140513</v>
      </c>
      <c r="BQ56" s="105">
        <f t="shared" si="34"/>
        <v>103997.31507799702</v>
      </c>
      <c r="BR56" s="105">
        <f t="shared" si="34"/>
        <v>102493.34352184589</v>
      </c>
      <c r="BS56" s="105">
        <f t="shared" si="34"/>
        <v>101011.12185837247</v>
      </c>
      <c r="BT56" s="105">
        <f t="shared" ref="BT56:CY56" si="35">BT55/(1+$B$62)^BT46</f>
        <v>99550.335548495423</v>
      </c>
      <c r="BU56" s="105">
        <f t="shared" si="35"/>
        <v>98110.674601884006</v>
      </c>
      <c r="BV56" s="105">
        <f t="shared" si="35"/>
        <v>96691.833511175399</v>
      </c>
      <c r="BW56" s="105">
        <f t="shared" si="35"/>
        <v>95293.511187143828</v>
      </c>
      <c r="BX56" s="105">
        <f t="shared" si="35"/>
        <v>93915.410894807006</v>
      </c>
      <c r="BY56" s="105">
        <f t="shared" si="35"/>
        <v>92557.240190456621</v>
      </c>
      <c r="BZ56" s="105">
        <f t="shared" si="35"/>
        <v>91218.710859599436</v>
      </c>
      <c r="CA56" s="105">
        <f t="shared" si="35"/>
        <v>89899.538855796098</v>
      </c>
      <c r="CB56" s="105">
        <f t="shared" si="35"/>
        <v>88599.444240383993</v>
      </c>
      <c r="CC56" s="105">
        <f t="shared" si="35"/>
        <v>87318.151123072283</v>
      </c>
      <c r="CD56" s="105">
        <f t="shared" si="35"/>
        <v>86055.38760339572</v>
      </c>
      <c r="CE56" s="105">
        <f t="shared" si="35"/>
        <v>84810.885713015174</v>
      </c>
      <c r="CF56" s="105">
        <f t="shared" si="35"/>
        <v>83584.381358852828</v>
      </c>
      <c r="CG56" s="105">
        <f t="shared" si="35"/>
        <v>82375.614267049328</v>
      </c>
      <c r="CH56" s="105">
        <f t="shared" si="35"/>
        <v>81184.327927731807</v>
      </c>
      <c r="CI56" s="105">
        <f t="shared" si="35"/>
        <v>80010.269540580368</v>
      </c>
      <c r="CJ56" s="105">
        <f t="shared" si="35"/>
        <v>78853.18996118191</v>
      </c>
      <c r="CK56" s="105">
        <f t="shared" si="35"/>
        <v>77712.84364815976</v>
      </c>
      <c r="CL56" s="105">
        <f t="shared" si="35"/>
        <v>76588.988611067747</v>
      </c>
      <c r="CM56" s="105">
        <f t="shared" si="35"/>
        <v>75481.386359038093</v>
      </c>
      <c r="CN56" s="105">
        <f t="shared" si="35"/>
        <v>74389.801850171629</v>
      </c>
      <c r="CO56" s="105">
        <f t="shared" si="35"/>
        <v>73314.003441660156</v>
      </c>
      <c r="CP56" s="105">
        <f t="shared" si="35"/>
        <v>72253.762840629963</v>
      </c>
      <c r="CQ56" s="105">
        <f t="shared" si="35"/>
        <v>71208.855055696331</v>
      </c>
      <c r="CR56" s="105">
        <f t="shared" si="35"/>
        <v>70179.05834921854</v>
      </c>
      <c r="CS56" s="105">
        <f t="shared" si="35"/>
        <v>69164.154190245434</v>
      </c>
      <c r="CT56" s="105">
        <f t="shared" si="35"/>
        <v>68163.927208141497</v>
      </c>
      <c r="CU56" s="105">
        <f t="shared" si="35"/>
        <v>67178.16514688333</v>
      </c>
      <c r="CV56" s="105">
        <f t="shared" si="35"/>
        <v>66206.658820017488</v>
      </c>
      <c r="CW56" s="105">
        <f t="shared" si="35"/>
        <v>65249.202066269296</v>
      </c>
      <c r="CX56" s="105">
        <f t="shared" si="35"/>
        <v>64305.591705793857</v>
      </c>
      <c r="CY56" s="105">
        <f t="shared" si="35"/>
        <v>63375.627497059759</v>
      </c>
      <c r="CZ56" s="105">
        <f t="shared" ref="CZ56:EE56" si="36">CZ55/(1+$B$62)^CZ46</f>
        <v>62459.112094356125</v>
      </c>
      <c r="DA56" s="105">
        <f t="shared" si="36"/>
        <v>61555.851005914439</v>
      </c>
      <c r="DB56" s="105">
        <f t="shared" si="36"/>
        <v>60665.652552635736</v>
      </c>
      <c r="DC56" s="105">
        <f t="shared" si="36"/>
        <v>59788.327827414869</v>
      </c>
      <c r="DD56" s="105">
        <f t="shared" si="36"/>
        <v>58923.69065505296</v>
      </c>
      <c r="DE56" s="105">
        <f t="shared" si="36"/>
        <v>58071.557552749473</v>
      </c>
      <c r="DF56" s="105">
        <f t="shared" si="36"/>
        <v>57231.747691165787</v>
      </c>
      <c r="DG56" s="105">
        <f t="shared" si="36"/>
        <v>56404.082856051769</v>
      </c>
      <c r="DH56" s="105">
        <f t="shared" si="36"/>
        <v>55588.387410427327</v>
      </c>
      <c r="DI56" s="105">
        <f t="shared" si="36"/>
        <v>54784.488257310826</v>
      </c>
      <c r="DJ56" s="105">
        <f t="shared" si="36"/>
        <v>53992.214802986608</v>
      </c>
      <c r="DK56" s="105">
        <f t="shared" si="36"/>
        <v>53211.398920803564</v>
      </c>
      <c r="DL56" s="105">
        <f t="shared" si="36"/>
        <v>52441.874915497472</v>
      </c>
      <c r="DM56" s="105">
        <f t="shared" si="36"/>
        <v>51683.479488029079</v>
      </c>
      <c r="DN56" s="105">
        <f t="shared" si="36"/>
        <v>50936.051700930751</v>
      </c>
      <c r="DO56" s="105">
        <f t="shared" si="36"/>
        <v>50199.432944154316</v>
      </c>
      <c r="DP56" s="105">
        <f t="shared" si="36"/>
        <v>49473.466901412721</v>
      </c>
      <c r="DQ56" s="105">
        <f t="shared" si="36"/>
        <v>48757.999517008582</v>
      </c>
      <c r="DR56" s="105">
        <f t="shared" si="36"/>
        <v>48052.878963142233</v>
      </c>
      <c r="DS56" s="105">
        <f t="shared" si="36"/>
        <v>47357.955607692747</v>
      </c>
      <c r="DT56" s="105">
        <f t="shared" si="36"/>
        <v>46673.081982464842</v>
      </c>
      <c r="DU56" s="105">
        <f t="shared" si="36"/>
        <v>45998.112751894892</v>
      </c>
      <c r="DV56" s="105">
        <f t="shared" si="36"/>
        <v>45332.90468220965</v>
      </c>
      <c r="DW56" s="105">
        <f t="shared" si="36"/>
        <v>44677.316611030903</v>
      </c>
      <c r="DX56" s="105">
        <f t="shared" si="36"/>
        <v>44031.209417419675</v>
      </c>
      <c r="DY56" s="105">
        <f t="shared" si="36"/>
        <v>43394.445992353678</v>
      </c>
      <c r="DZ56" s="105">
        <f t="shared" si="36"/>
        <v>42766.891209631765</v>
      </c>
      <c r="EA56" s="105">
        <f t="shared" si="36"/>
        <v>42148.411897198974</v>
      </c>
      <c r="EB56" s="105">
        <f t="shared" si="36"/>
        <v>41538.876808886489</v>
      </c>
      <c r="EC56" s="105">
        <f t="shared" si="36"/>
        <v>40938.156596560082</v>
      </c>
      <c r="ED56" s="105">
        <f t="shared" si="36"/>
        <v>40346.123782671479</v>
      </c>
      <c r="EE56" s="105">
        <f t="shared" si="36"/>
        <v>39762.652733206589</v>
      </c>
      <c r="EF56" s="105">
        <f t="shared" ref="EF56:FC56" si="37">EF55/(1+$B$62)^EF46</f>
        <v>39187.619631024994</v>
      </c>
      <c r="EG56" s="105">
        <f t="shared" si="37"/>
        <v>38620.902449584988</v>
      </c>
      <c r="EH56" s="105">
        <f t="shared" si="37"/>
        <v>38062.380927048573</v>
      </c>
      <c r="EI56" s="105">
        <f t="shared" si="37"/>
        <v>37511.936540760929</v>
      </c>
      <c r="EJ56" s="105">
        <f t="shared" si="37"/>
        <v>36969.452482099048</v>
      </c>
      <c r="EK56" s="105">
        <f t="shared" si="37"/>
        <v>36434.813631683959</v>
      </c>
      <c r="EL56" s="105">
        <f t="shared" si="37"/>
        <v>35907.906534951486</v>
      </c>
      <c r="EM56" s="105">
        <f t="shared" si="37"/>
        <v>35388.619378076357</v>
      </c>
      <c r="EN56" s="105">
        <f t="shared" si="37"/>
        <v>34876.841964244399</v>
      </c>
      <c r="EO56" s="105">
        <f t="shared" si="37"/>
        <v>34372.465690267883</v>
      </c>
      <c r="EP56" s="105">
        <f t="shared" si="37"/>
        <v>33875.383523539145</v>
      </c>
      <c r="EQ56" s="105">
        <f t="shared" si="37"/>
        <v>33385.489979317317</v>
      </c>
      <c r="ER56" s="105">
        <f t="shared" si="37"/>
        <v>32902.681098343768</v>
      </c>
      <c r="ES56" s="105">
        <f t="shared" si="37"/>
        <v>32426.854424781028</v>
      </c>
      <c r="ET56" s="105">
        <f t="shared" si="37"/>
        <v>31957.908984470887</v>
      </c>
      <c r="EU56" s="105">
        <f t="shared" si="37"/>
        <v>31495.745263506913</v>
      </c>
      <c r="EV56" s="105">
        <f t="shared" si="37"/>
        <v>31040.265187116769</v>
      </c>
      <c r="EW56" s="105">
        <f t="shared" si="37"/>
        <v>30591.372098850032</v>
      </c>
      <c r="EX56" s="105">
        <f t="shared" si="37"/>
        <v>30148.970740066881</v>
      </c>
      <c r="EY56" s="105">
        <f t="shared" si="37"/>
        <v>29712.967229723501</v>
      </c>
      <c r="EZ56" s="105">
        <f t="shared" si="37"/>
        <v>29283.269044449789</v>
      </c>
      <c r="FA56" s="105">
        <f t="shared" si="37"/>
        <v>28859.784998915125</v>
      </c>
      <c r="FB56" s="105">
        <f t="shared" si="37"/>
        <v>28442.425226478194</v>
      </c>
      <c r="FC56" s="105">
        <f t="shared" si="37"/>
        <v>28031.101160116519</v>
      </c>
    </row>
    <row r="57" spans="1:159">
      <c r="A57" t="s">
        <v>715</v>
      </c>
      <c r="B57" s="99">
        <f>SUM(D56:W56)</f>
        <v>3421120.5162254148</v>
      </c>
    </row>
    <row r="58" spans="1:159">
      <c r="A58" t="s">
        <v>716</v>
      </c>
      <c r="B58" s="99">
        <f>SUM(D56:AQ56)</f>
        <v>6827191.0174622322</v>
      </c>
    </row>
    <row r="59" spans="1:159">
      <c r="A59" t="s">
        <v>717</v>
      </c>
      <c r="B59" s="99">
        <f>SUM(D56:CE56)</f>
        <v>11398078.079857109</v>
      </c>
    </row>
    <row r="60" spans="1:159">
      <c r="C60" s="192"/>
    </row>
    <row r="61" spans="1:159">
      <c r="B61" s="191">
        <v>0.06</v>
      </c>
    </row>
    <row r="62" spans="1:159">
      <c r="B62" s="191">
        <f>((1+B61)^(1/4)-1)</f>
        <v>1.4673846168659299E-2</v>
      </c>
    </row>
  </sheetData>
  <phoneticPr fontId="0" type="noConversion"/>
  <pageMargins left="0.75" right="0.75" top="1" bottom="1" header="0.5" footer="0.5"/>
  <pageSetup scale="90" orientation="landscape" horizontalDpi="96" verticalDpi="96" r:id="rId1"/>
  <headerFooter alignWithMargins="0"/>
  <drawing r:id="rId2"/>
  <mc:AlternateContent xmlns:mc="http://schemas.openxmlformats.org/markup-compatibility/2006">
    <mc:Choice Requires="v">
      <legacyDrawing r:id="rId3"/>
    </mc:Choice>
  </mc:AlternateContent>
  <controls>
    <control shapeId="25601" r:id="rId4" name="Button 1">
      <controlPr defaultSize="0" print="0" autoFill="0" autoPict="0" macro="[0]!period1">
        <anchor moveWithCells="1" sizeWithCells="1">
          <from>
            <xdr:col>2</xdr:col>
            <xdr:colOff>0</xdr:colOff>
            <xdr:row>0</xdr:row>
            <xdr:rowOff>0</xdr:rowOff>
          </from>
          <to>
            <xdr:col>2</xdr:col>
            <xdr:colOff>0</xdr:colOff>
            <xdr:row>0</xdr:row>
            <xdr:rowOff>0</xdr:rowOff>
          </to>
        </anchor>
      </controlPr>
    </control>
    <control shapeId="25602" r:id="rId5" name="Button 2">
      <controlPr defaultSize="0" print="0" autoFill="0" autoPict="0" macro="[0]!Period2">
        <anchor moveWithCells="1" sizeWithCells="1">
          <from>
            <xdr:col>2</xdr:col>
            <xdr:colOff>0</xdr:colOff>
            <xdr:row>0</xdr:row>
            <xdr:rowOff>0</xdr:rowOff>
          </from>
          <to>
            <xdr:col>2</xdr:col>
            <xdr:colOff>0</xdr:colOff>
            <xdr:row>0</xdr:row>
            <xdr:rowOff>0</xdr:rowOff>
          </to>
        </anchor>
      </controlPr>
    </control>
    <control shapeId="25603" r:id="rId6" name="Button 3">
      <controlPr defaultSize="0" print="0" autoFill="0" autoPict="0" macro="[0]!period3">
        <anchor moveWithCells="1" sizeWithCells="1">
          <from>
            <xdr:col>2</xdr:col>
            <xdr:colOff>0</xdr:colOff>
            <xdr:row>0</xdr:row>
            <xdr:rowOff>0</xdr:rowOff>
          </from>
          <to>
            <xdr:col>2</xdr:col>
            <xdr:colOff>0</xdr:colOff>
            <xdr:row>0</xdr:row>
            <xdr:rowOff>0</xdr:rowOff>
          </to>
        </anchor>
      </controlPr>
    </control>
    <control shapeId="25604" r:id="rId7" name="Button 4">
      <controlPr defaultSize="0" print="0" autoFill="0" autoPict="0" macro="[0]!period4">
        <anchor moveWithCells="1" sizeWithCells="1">
          <from>
            <xdr:col>2</xdr:col>
            <xdr:colOff>0</xdr:colOff>
            <xdr:row>0</xdr:row>
            <xdr:rowOff>0</xdr:rowOff>
          </from>
          <to>
            <xdr:col>2</xdr:col>
            <xdr:colOff>0</xdr:colOff>
            <xdr:row>0</xdr:row>
            <xdr:rowOff>0</xdr:rowOff>
          </to>
        </anchor>
      </controlPr>
    </control>
    <control shapeId="25605" r:id="rId8" name="Button 5">
      <controlPr defaultSize="0" print="0" autoFill="0" autoPict="0" macro="[0]!period5">
        <anchor moveWithCells="1" sizeWithCells="1">
          <from>
            <xdr:col>2</xdr:col>
            <xdr:colOff>0</xdr:colOff>
            <xdr:row>0</xdr:row>
            <xdr:rowOff>0</xdr:rowOff>
          </from>
          <to>
            <xdr:col>2</xdr:col>
            <xdr:colOff>0</xdr:colOff>
            <xdr:row>0</xdr:row>
            <xdr:rowOff>0</xdr:rowOff>
          </to>
        </anchor>
      </controlPr>
    </control>
    <control shapeId="25606" r:id="rId9" name="Button 6">
      <controlPr defaultSize="0" print="0" autoFill="0" autoPict="0" macro="[0]!period6">
        <anchor moveWithCells="1" sizeWithCells="1">
          <from>
            <xdr:col>2</xdr:col>
            <xdr:colOff>0</xdr:colOff>
            <xdr:row>0</xdr:row>
            <xdr:rowOff>0</xdr:rowOff>
          </from>
          <to>
            <xdr:col>2</xdr:col>
            <xdr:colOff>0</xdr:colOff>
            <xdr:row>0</xdr:row>
            <xdr:rowOff>0</xdr:rowOff>
          </to>
        </anchor>
      </controlPr>
    </control>
    <control shapeId="25607" r:id="rId10" name="Button 7">
      <controlPr defaultSize="0" print="0" autoFill="0" autoPict="0" macro="[0]!period7">
        <anchor moveWithCells="1" sizeWithCells="1">
          <from>
            <xdr:col>2</xdr:col>
            <xdr:colOff>0</xdr:colOff>
            <xdr:row>0</xdr:row>
            <xdr:rowOff>0</xdr:rowOff>
          </from>
          <to>
            <xdr:col>2</xdr:col>
            <xdr:colOff>0</xdr:colOff>
            <xdr:row>0</xdr:row>
            <xdr:rowOff>0</xdr:rowOff>
          </to>
        </anchor>
      </controlPr>
    </control>
    <control shapeId="25608" r:id="rId11" name="Button 8">
      <controlPr defaultSize="0" print="0" autoFill="0" autoPict="0" macro="[0]!period8">
        <anchor moveWithCells="1" sizeWithCells="1">
          <from>
            <xdr:col>2</xdr:col>
            <xdr:colOff>0</xdr:colOff>
            <xdr:row>0</xdr:row>
            <xdr:rowOff>0</xdr:rowOff>
          </from>
          <to>
            <xdr:col>2</xdr:col>
            <xdr:colOff>0</xdr:colOff>
            <xdr:row>0</xdr:row>
            <xdr:rowOff>0</xdr:rowOff>
          </to>
        </anchor>
      </controlPr>
    </control>
    <control shapeId="25609" r:id="rId12" name="Button 9">
      <controlPr defaultSize="0" print="0" autoFill="0" autoPict="0" macro="[0]!period9">
        <anchor moveWithCells="1" sizeWithCells="1">
          <from>
            <xdr:col>2</xdr:col>
            <xdr:colOff>0</xdr:colOff>
            <xdr:row>0</xdr:row>
            <xdr:rowOff>0</xdr:rowOff>
          </from>
          <to>
            <xdr:col>2</xdr:col>
            <xdr:colOff>0</xdr:colOff>
            <xdr:row>0</xdr:row>
            <xdr:rowOff>0</xdr:rowOff>
          </to>
        </anchor>
      </controlPr>
    </control>
    <control shapeId="25610" r:id="rId13" name="Button 10">
      <controlPr defaultSize="0" print="0" autoFill="0" autoPict="0" macro="[0]!period10">
        <anchor moveWithCells="1" sizeWithCells="1">
          <from>
            <xdr:col>2</xdr:col>
            <xdr:colOff>0</xdr:colOff>
            <xdr:row>0</xdr:row>
            <xdr:rowOff>0</xdr:rowOff>
          </from>
          <to>
            <xdr:col>2</xdr:col>
            <xdr:colOff>0</xdr:colOff>
            <xdr:row>0</xdr:row>
            <xdr:rowOff>0</xdr:rowOff>
          </to>
        </anchor>
      </controlPr>
    </control>
    <control shapeId="25611" r:id="rId14" name="Button 11">
      <controlPr defaultSize="0" print="0" autoFill="0" autoPict="0" macro="[0]!period11">
        <anchor moveWithCells="1" sizeWithCells="1">
          <from>
            <xdr:col>2</xdr:col>
            <xdr:colOff>0</xdr:colOff>
            <xdr:row>0</xdr:row>
            <xdr:rowOff>0</xdr:rowOff>
          </from>
          <to>
            <xdr:col>2</xdr:col>
            <xdr:colOff>0</xdr:colOff>
            <xdr:row>0</xdr:row>
            <xdr:rowOff>0</xdr:rowOff>
          </to>
        </anchor>
      </controlPr>
    </control>
    <control shapeId="25612" r:id="rId15" name="Button 12">
      <controlPr defaultSize="0" print="0" autoFill="0" autoPict="0" macro="[0]!period12">
        <anchor moveWithCells="1" sizeWithCells="1">
          <from>
            <xdr:col>2</xdr:col>
            <xdr:colOff>0</xdr:colOff>
            <xdr:row>0</xdr:row>
            <xdr:rowOff>0</xdr:rowOff>
          </from>
          <to>
            <xdr:col>2</xdr:col>
            <xdr:colOff>0</xdr:colOff>
            <xdr:row>0</xdr:row>
            <xdr:rowOff>0</xdr:rowOff>
          </to>
        </anchor>
      </controlPr>
    </control>
    <control shapeId="25613" r:id="rId16" name="Button 13">
      <controlPr defaultSize="0" print="0" autoFill="0" autoPict="0" macro="[0]!period13">
        <anchor moveWithCells="1" sizeWithCells="1">
          <from>
            <xdr:col>2</xdr:col>
            <xdr:colOff>0</xdr:colOff>
            <xdr:row>0</xdr:row>
            <xdr:rowOff>0</xdr:rowOff>
          </from>
          <to>
            <xdr:col>2</xdr:col>
            <xdr:colOff>0</xdr:colOff>
            <xdr:row>0</xdr:row>
            <xdr:rowOff>0</xdr:rowOff>
          </to>
        </anchor>
      </controlPr>
    </control>
    <control shapeId="25614" r:id="rId17" name="Button 14">
      <controlPr defaultSize="0" print="0" autoFill="0" autoPict="0" macro="[0]!period14">
        <anchor moveWithCells="1" sizeWithCells="1">
          <from>
            <xdr:col>2</xdr:col>
            <xdr:colOff>0</xdr:colOff>
            <xdr:row>0</xdr:row>
            <xdr:rowOff>0</xdr:rowOff>
          </from>
          <to>
            <xdr:col>2</xdr:col>
            <xdr:colOff>0</xdr:colOff>
            <xdr:row>0</xdr:row>
            <xdr:rowOff>0</xdr:rowOff>
          </to>
        </anchor>
      </controlPr>
    </control>
    <control shapeId="25615" r:id="rId18" name="Button 15">
      <controlPr defaultSize="0" print="0" autoFill="0" autoPict="0" macro="[0]!period15">
        <anchor moveWithCells="1" sizeWithCells="1">
          <from>
            <xdr:col>2</xdr:col>
            <xdr:colOff>0</xdr:colOff>
            <xdr:row>0</xdr:row>
            <xdr:rowOff>0</xdr:rowOff>
          </from>
          <to>
            <xdr:col>2</xdr:col>
            <xdr:colOff>0</xdr:colOff>
            <xdr:row>0</xdr:row>
            <xdr:rowOff>0</xdr:rowOff>
          </to>
        </anchor>
      </controlPr>
    </control>
    <control shapeId="25616" r:id="rId19" name="Button 16">
      <controlPr defaultSize="0" print="0" autoFill="0" autoPict="0" macro="[0]!period16">
        <anchor moveWithCells="1" sizeWithCells="1">
          <from>
            <xdr:col>2</xdr:col>
            <xdr:colOff>0</xdr:colOff>
            <xdr:row>0</xdr:row>
            <xdr:rowOff>0</xdr:rowOff>
          </from>
          <to>
            <xdr:col>2</xdr:col>
            <xdr:colOff>0</xdr:colOff>
            <xdr:row>0</xdr:row>
            <xdr:rowOff>0</xdr:rowOff>
          </to>
        </anchor>
      </controlPr>
    </control>
    <control shapeId="25617" r:id="rId20" name="Button 17">
      <controlPr defaultSize="0" print="0" autoFill="0" autoPict="0" macro="[0]!period17">
        <anchor moveWithCells="1" sizeWithCells="1">
          <from>
            <xdr:col>2</xdr:col>
            <xdr:colOff>0</xdr:colOff>
            <xdr:row>0</xdr:row>
            <xdr:rowOff>0</xdr:rowOff>
          </from>
          <to>
            <xdr:col>2</xdr:col>
            <xdr:colOff>0</xdr:colOff>
            <xdr:row>0</xdr:row>
            <xdr:rowOff>0</xdr:rowOff>
          </to>
        </anchor>
      </controlPr>
    </control>
    <control shapeId="25618" r:id="rId21" name="Button 18">
      <controlPr defaultSize="0" print="0" autoFill="0" autoPict="0" macro="[0]!period18">
        <anchor moveWithCells="1" sizeWithCells="1">
          <from>
            <xdr:col>2</xdr:col>
            <xdr:colOff>0</xdr:colOff>
            <xdr:row>0</xdr:row>
            <xdr:rowOff>0</xdr:rowOff>
          </from>
          <to>
            <xdr:col>2</xdr:col>
            <xdr:colOff>0</xdr:colOff>
            <xdr:row>0</xdr:row>
            <xdr:rowOff>0</xdr:rowOff>
          </to>
        </anchor>
      </controlPr>
    </control>
    <control shapeId="25619" r:id="rId22" name="Button 19">
      <controlPr defaultSize="0" print="0" autoFill="0" autoPict="0" macro="[0]!period19">
        <anchor moveWithCells="1" sizeWithCells="1">
          <from>
            <xdr:col>2</xdr:col>
            <xdr:colOff>0</xdr:colOff>
            <xdr:row>0</xdr:row>
            <xdr:rowOff>0</xdr:rowOff>
          </from>
          <to>
            <xdr:col>2</xdr:col>
            <xdr:colOff>342900</xdr:colOff>
            <xdr:row>0</xdr:row>
            <xdr:rowOff>0</xdr:rowOff>
          </to>
        </anchor>
      </controlPr>
    </control>
    <control shapeId="25620" r:id="rId23" name="Button 20">
      <controlPr defaultSize="0" print="0" autoFill="0" autoPict="0" macro="[0]!period20">
        <anchor moveWithCells="1" sizeWithCells="1">
          <from>
            <xdr:col>2</xdr:col>
            <xdr:colOff>0</xdr:colOff>
            <xdr:row>0</xdr:row>
            <xdr:rowOff>0</xdr:rowOff>
          </from>
          <to>
            <xdr:col>2</xdr:col>
            <xdr:colOff>342900</xdr:colOff>
            <xdr:row>0</xdr:row>
            <xdr:rowOff>0</xdr:rowOff>
          </to>
        </anchor>
      </controlPr>
    </control>
    <control shapeId="25621" r:id="rId24" name="Button 21">
      <controlPr defaultSize="0" print="0" autoFill="0" autoPict="0" macro="[0]!period21">
        <anchor moveWithCells="1" sizeWithCells="1">
          <from>
            <xdr:col>2</xdr:col>
            <xdr:colOff>355600</xdr:colOff>
            <xdr:row>0</xdr:row>
            <xdr:rowOff>0</xdr:rowOff>
          </from>
          <to>
            <xdr:col>3</xdr:col>
            <xdr:colOff>342900</xdr:colOff>
            <xdr:row>0</xdr:row>
            <xdr:rowOff>0</xdr:rowOff>
          </to>
        </anchor>
      </controlPr>
    </control>
    <control shapeId="25622" r:id="rId25" name="Button 22">
      <controlPr defaultSize="0" print="0" autoFill="0" autoPict="0" macro="[0]!period22">
        <anchor moveWithCells="1" sizeWithCells="1">
          <from>
            <xdr:col>2</xdr:col>
            <xdr:colOff>355600</xdr:colOff>
            <xdr:row>0</xdr:row>
            <xdr:rowOff>0</xdr:rowOff>
          </from>
          <to>
            <xdr:col>3</xdr:col>
            <xdr:colOff>342900</xdr:colOff>
            <xdr:row>0</xdr:row>
            <xdr:rowOff>0</xdr:rowOff>
          </to>
        </anchor>
      </controlPr>
    </control>
    <control shapeId="25623" r:id="rId26" name="Button 23">
      <controlPr defaultSize="0" print="0" autoFill="0" autoPict="0" macro="[0]!period23">
        <anchor moveWithCells="1" sizeWithCells="1">
          <from>
            <xdr:col>3</xdr:col>
            <xdr:colOff>355600</xdr:colOff>
            <xdr:row>0</xdr:row>
            <xdr:rowOff>0</xdr:rowOff>
          </from>
          <to>
            <xdr:col>3</xdr:col>
            <xdr:colOff>990600</xdr:colOff>
            <xdr:row>0</xdr:row>
            <xdr:rowOff>0</xdr:rowOff>
          </to>
        </anchor>
      </controlPr>
    </control>
    <control shapeId="25624" r:id="rId27" name="Button 24">
      <controlPr defaultSize="0" print="0" autoFill="0" autoPict="0" macro="[0]!period24">
        <anchor moveWithCells="1" sizeWithCells="1">
          <from>
            <xdr:col>3</xdr:col>
            <xdr:colOff>355600</xdr:colOff>
            <xdr:row>0</xdr:row>
            <xdr:rowOff>0</xdr:rowOff>
          </from>
          <to>
            <xdr:col>3</xdr:col>
            <xdr:colOff>990600</xdr:colOff>
            <xdr:row>0</xdr:row>
            <xdr:rowOff>0</xdr:rowOff>
          </to>
        </anchor>
      </controlPr>
    </control>
  </controls>
</worksheet>
</file>

<file path=xl/worksheets/sheet3.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P71"/>
  <sheetViews>
    <sheetView zoomScale="75" workbookViewId="0">
      <pane ySplit="2" topLeftCell="A3" activePane="bottomLeft" state="frozenSplit"/>
      <selection pane="bottomLeft" activeCell="I2" sqref="I2"/>
    </sheetView>
  </sheetViews>
  <sheetFormatPr baseColWidth="10" defaultColWidth="8.83203125" defaultRowHeight="13"/>
  <cols>
    <col min="1" max="1" width="28.1640625" customWidth="1"/>
    <col min="2" max="2" width="20.1640625" bestFit="1" customWidth="1"/>
    <col min="3" max="3" width="9.33203125" bestFit="1" customWidth="1"/>
    <col min="4" max="4" width="17.83203125" bestFit="1" customWidth="1"/>
    <col min="5" max="5" width="8.5" bestFit="1" customWidth="1"/>
    <col min="6" max="6" width="14.5" customWidth="1"/>
    <col min="7" max="7" width="9" bestFit="1" customWidth="1"/>
    <col min="8" max="8" width="13.6640625" customWidth="1"/>
    <col min="9" max="9" width="9" bestFit="1" customWidth="1"/>
    <col min="10" max="10" width="15.5" bestFit="1" customWidth="1"/>
    <col min="11" max="11" width="9" customWidth="1"/>
    <col min="12" max="12" width="15" bestFit="1" customWidth="1"/>
    <col min="13" max="13" width="7.83203125" customWidth="1"/>
    <col min="14" max="14" width="14.6640625" bestFit="1" customWidth="1"/>
    <col min="15" max="15" width="1.83203125" customWidth="1"/>
    <col min="16" max="16" width="12.33203125" bestFit="1" customWidth="1"/>
    <col min="17" max="17" width="13.83203125" bestFit="1" customWidth="1"/>
    <col min="18" max="18" width="15.1640625" bestFit="1" customWidth="1"/>
    <col min="19" max="20" width="13.83203125" bestFit="1" customWidth="1"/>
    <col min="22" max="22" width="9.33203125" bestFit="1" customWidth="1"/>
  </cols>
  <sheetData>
    <row r="1" spans="1:15" ht="21" customHeight="1">
      <c r="A1" s="199" t="s">
        <v>726</v>
      </c>
      <c r="B1" s="85"/>
      <c r="C1" s="84">
        <f>ACTIVE!A2</f>
        <v>62</v>
      </c>
      <c r="D1" s="86"/>
      <c r="E1" s="87"/>
      <c r="F1" s="194" t="s">
        <v>0</v>
      </c>
      <c r="G1" s="87"/>
      <c r="H1" s="87"/>
      <c r="I1" s="87"/>
      <c r="J1" s="87"/>
      <c r="K1" s="201" t="s">
        <v>724</v>
      </c>
      <c r="L1" s="27"/>
      <c r="M1" s="27"/>
      <c r="N1" s="27"/>
      <c r="O1" s="27"/>
    </row>
    <row r="2" spans="1:15" ht="21" customHeight="1" thickBot="1">
      <c r="A2" s="199" t="s">
        <v>725</v>
      </c>
      <c r="B2" s="85"/>
      <c r="C2" s="84">
        <f>ACTIVE!B78</f>
        <v>1</v>
      </c>
      <c r="D2" s="86"/>
      <c r="E2" s="87"/>
      <c r="F2" s="88"/>
      <c r="G2" s="87"/>
      <c r="H2" s="87"/>
      <c r="I2" s="87"/>
      <c r="J2" s="87"/>
      <c r="K2" s="27"/>
      <c r="L2" s="27"/>
      <c r="M2" s="27"/>
      <c r="N2" s="27"/>
      <c r="O2" s="27"/>
    </row>
    <row r="3" spans="1:15" ht="17" thickBot="1">
      <c r="A3" s="302" t="s">
        <v>1075</v>
      </c>
      <c r="C3" s="303">
        <f>ACTIVE!B273</f>
        <v>0.6976301780855314</v>
      </c>
      <c r="D3" s="11"/>
      <c r="E3" s="11"/>
      <c r="F3" s="11"/>
      <c r="G3" s="11"/>
      <c r="H3" s="11"/>
      <c r="I3" s="11"/>
      <c r="J3" s="11"/>
      <c r="K3" s="11"/>
      <c r="L3" s="11"/>
      <c r="M3" s="11"/>
      <c r="N3" s="11"/>
      <c r="O3" s="11"/>
    </row>
    <row r="4" spans="1:15" ht="18" customHeight="1" thickBot="1">
      <c r="A4" s="316" t="s">
        <v>1089</v>
      </c>
      <c r="C4" s="303">
        <f>ACTIVE!B275</f>
        <v>0.66862150922303853</v>
      </c>
      <c r="D4" s="38"/>
      <c r="F4" s="39" t="s">
        <v>2</v>
      </c>
      <c r="G4" s="4"/>
      <c r="H4" s="4"/>
      <c r="I4" s="4"/>
      <c r="J4" s="4"/>
      <c r="N4" s="221" t="s">
        <v>3</v>
      </c>
    </row>
    <row r="5" spans="1:15" ht="17" thickBot="1">
      <c r="A5" s="205"/>
      <c r="B5" s="206" t="s">
        <v>4</v>
      </c>
      <c r="C5" s="207" t="s">
        <v>5</v>
      </c>
      <c r="D5" s="206" t="s">
        <v>6</v>
      </c>
      <c r="E5" s="207" t="s">
        <v>5</v>
      </c>
      <c r="F5" s="206" t="s">
        <v>7</v>
      </c>
      <c r="G5" s="207" t="s">
        <v>5</v>
      </c>
      <c r="H5" s="206" t="s">
        <v>8</v>
      </c>
      <c r="I5" s="207" t="s">
        <v>5</v>
      </c>
      <c r="J5" s="206" t="s">
        <v>9</v>
      </c>
      <c r="K5" s="207" t="s">
        <v>5</v>
      </c>
      <c r="L5" s="206" t="s">
        <v>10</v>
      </c>
      <c r="M5" s="207" t="s">
        <v>5</v>
      </c>
      <c r="N5" s="206" t="s">
        <v>11</v>
      </c>
    </row>
    <row r="6" spans="1:15" ht="16">
      <c r="A6" s="208" t="s">
        <v>12</v>
      </c>
      <c r="B6" s="209">
        <f>ACTIVE!B3</f>
        <v>373964</v>
      </c>
      <c r="C6" s="210">
        <f>B6/N6</f>
        <v>0.19655666843269337</v>
      </c>
      <c r="D6" s="209">
        <f>ACTIVE!C3</f>
        <v>170225</v>
      </c>
      <c r="E6" s="210">
        <f>D6/N6</f>
        <v>8.9470801692021762E-2</v>
      </c>
      <c r="F6" s="209">
        <f>ACTIVE!D3</f>
        <v>117041</v>
      </c>
      <c r="G6" s="210">
        <f>F6/N6</f>
        <v>6.1517122049263732E-2</v>
      </c>
      <c r="H6" s="209">
        <f>ACTIVE!E3</f>
        <v>249421</v>
      </c>
      <c r="I6" s="210">
        <f>H6/N6</f>
        <v>0.13109647131047591</v>
      </c>
      <c r="J6" s="209">
        <f>ACTIVE!F3</f>
        <v>272291</v>
      </c>
      <c r="K6" s="210">
        <f>J6/N6</f>
        <v>0.1431170160876622</v>
      </c>
      <c r="L6" s="211">
        <f>ACTIVE!G3</f>
        <v>719634</v>
      </c>
      <c r="M6" s="210">
        <f>L6/N6</f>
        <v>0.37824192042788302</v>
      </c>
      <c r="N6" s="43">
        <f>ACTIVE!H3</f>
        <v>1902576</v>
      </c>
    </row>
    <row r="7" spans="1:15" ht="16">
      <c r="A7" s="212" t="s">
        <v>13</v>
      </c>
      <c r="B7" s="213">
        <f>ACTIVE!B4</f>
        <v>373964</v>
      </c>
      <c r="C7" s="210">
        <f>B7/N7</f>
        <v>0.19655666843269337</v>
      </c>
      <c r="D7" s="213">
        <f>ACTIVE!C4</f>
        <v>170225</v>
      </c>
      <c r="E7" s="210">
        <f>D7/N7</f>
        <v>8.9470801692021762E-2</v>
      </c>
      <c r="F7" s="213">
        <f>ACTIVE!D4</f>
        <v>117041</v>
      </c>
      <c r="G7" s="210">
        <f>F7/N7</f>
        <v>6.1517122049263732E-2</v>
      </c>
      <c r="H7" s="213">
        <f>ACTIVE!E4</f>
        <v>249421</v>
      </c>
      <c r="I7" s="210">
        <f>H7/N7</f>
        <v>0.13109647131047591</v>
      </c>
      <c r="J7" s="213">
        <f>ACTIVE!F4</f>
        <v>272291</v>
      </c>
      <c r="K7" s="210">
        <f>J7/N7</f>
        <v>0.1431170160876622</v>
      </c>
      <c r="L7" s="43">
        <f>ACTIVE!G4</f>
        <v>719634</v>
      </c>
      <c r="M7" s="210">
        <f>L7/N7</f>
        <v>0.37824192042788302</v>
      </c>
      <c r="N7" s="43">
        <f>ACTIVE!H4</f>
        <v>1902576</v>
      </c>
    </row>
    <row r="8" spans="1:15" ht="17" thickBot="1">
      <c r="A8" s="214" t="s">
        <v>14</v>
      </c>
      <c r="B8" s="213">
        <f>ACTIVE!B33</f>
        <v>81400050</v>
      </c>
      <c r="C8" s="215">
        <f>(B8/ACTIVE!B49)/'Market Report'!N8</f>
        <v>8.7130819105516205E-2</v>
      </c>
      <c r="D8" s="213">
        <f>ACTIVE!C33</f>
        <v>3060019.2000000002</v>
      </c>
      <c r="E8" s="215">
        <f>(D8/ACTIVE!C49)/'Market Report'!N8</f>
        <v>2.3030523844613134E-2</v>
      </c>
      <c r="F8" s="213">
        <f>ACTIVE!D33</f>
        <v>3360006</v>
      </c>
      <c r="G8" s="215">
        <f>(F8/ACTIVE!D49)/'Market Report'!N8</f>
        <v>4.9798507963778736E-2</v>
      </c>
      <c r="H8" s="213">
        <f>ACTIVE!E33</f>
        <v>889999.5</v>
      </c>
      <c r="I8" s="215">
        <f>(H8/ACTIVE!E49)/'Market Report'!N8</f>
        <v>0.13190645251380234</v>
      </c>
      <c r="J8" s="213">
        <f>ACTIVE!F33</f>
        <v>1424998.96</v>
      </c>
      <c r="K8" s="215">
        <f>(J8/ACTIVE!F49)/'Market Report'!N8</f>
        <v>0.17828444639086441</v>
      </c>
      <c r="L8" s="43">
        <f>ACTIVE!G33</f>
        <v>5500000</v>
      </c>
      <c r="M8" s="215">
        <f>L8/N8</f>
        <v>0.52984925018142515</v>
      </c>
      <c r="N8" s="216">
        <f>ACTIVE!H33</f>
        <v>10380311</v>
      </c>
    </row>
    <row r="9" spans="1:15" ht="17" thickBot="1">
      <c r="A9" s="208"/>
      <c r="B9" s="213"/>
      <c r="C9" s="210" t="s">
        <v>15</v>
      </c>
      <c r="D9" s="213"/>
      <c r="E9" s="210" t="s">
        <v>15</v>
      </c>
      <c r="F9" s="213"/>
      <c r="G9" s="210" t="s">
        <v>15</v>
      </c>
      <c r="H9" s="213"/>
      <c r="I9" s="210" t="s">
        <v>15</v>
      </c>
      <c r="J9" s="213"/>
      <c r="K9" s="210" t="s">
        <v>15</v>
      </c>
      <c r="L9" s="43"/>
      <c r="M9" s="210" t="s">
        <v>15</v>
      </c>
      <c r="N9" s="43"/>
    </row>
    <row r="10" spans="1:15" ht="17" thickBot="1">
      <c r="A10" s="212" t="s">
        <v>16</v>
      </c>
      <c r="B10" s="209">
        <f>ACTIVE!B85</f>
        <v>73793</v>
      </c>
      <c r="C10" s="210">
        <f>B10/B6</f>
        <v>0.19732648062380337</v>
      </c>
      <c r="D10" s="209">
        <f>ACTIVE!B86</f>
        <v>30809</v>
      </c>
      <c r="E10" s="210">
        <f>D10/D6</f>
        <v>0.18098986635335584</v>
      </c>
      <c r="F10" s="209">
        <f>ACTIVE!B87</f>
        <v>21253</v>
      </c>
      <c r="G10" s="210">
        <f>F10/F6</f>
        <v>0.1815859399697542</v>
      </c>
      <c r="H10" s="209">
        <f>ACTIVE!B88</f>
        <v>48634</v>
      </c>
      <c r="I10" s="210">
        <f>H10/H6</f>
        <v>0.19498759126136131</v>
      </c>
      <c r="J10" s="209">
        <f>ACTIVE!B89</f>
        <v>51834</v>
      </c>
      <c r="K10" s="210">
        <f>J10/J6</f>
        <v>0.19036251657234357</v>
      </c>
      <c r="L10" s="211">
        <f>ACTIVE!B90</f>
        <v>156527</v>
      </c>
      <c r="M10" s="210">
        <f>L10/L6</f>
        <v>0.2175091782767351</v>
      </c>
      <c r="N10" s="220">
        <f>SUM(ACTIVE!B85:B90)</f>
        <v>382850</v>
      </c>
    </row>
    <row r="11" spans="1:15" ht="17" thickBot="1">
      <c r="A11" s="208" t="s">
        <v>17</v>
      </c>
      <c r="B11" s="213">
        <f>ACTIVE!B91</f>
        <v>73793</v>
      </c>
      <c r="C11" s="210">
        <f>B11/B7</f>
        <v>0.19732648062380337</v>
      </c>
      <c r="D11" s="213">
        <f>ACTIVE!B92</f>
        <v>30809</v>
      </c>
      <c r="E11" s="210">
        <f>D11/D7</f>
        <v>0.18098986635335584</v>
      </c>
      <c r="F11" s="213">
        <f>ACTIVE!B93</f>
        <v>21253</v>
      </c>
      <c r="G11" s="210">
        <f>F11/F7</f>
        <v>0.1815859399697542</v>
      </c>
      <c r="H11" s="213">
        <f>ACTIVE!B94</f>
        <v>48634</v>
      </c>
      <c r="I11" s="210">
        <f>H11/H7</f>
        <v>0.19498759126136131</v>
      </c>
      <c r="J11" s="213">
        <f>ACTIVE!B95</f>
        <v>51834</v>
      </c>
      <c r="K11" s="210">
        <f>J11/J7</f>
        <v>0.19036251657234357</v>
      </c>
      <c r="L11" s="43">
        <f>ACTIVE!B96</f>
        <v>127968</v>
      </c>
      <c r="M11" s="210">
        <f>L11/L7</f>
        <v>0.17782372706125613</v>
      </c>
      <c r="N11" s="220">
        <f>SUM(ACTIVE!B91:B96)</f>
        <v>354291</v>
      </c>
    </row>
    <row r="12" spans="1:15" ht="16">
      <c r="A12" s="212" t="s">
        <v>18</v>
      </c>
      <c r="B12" s="213">
        <f>ACTIVE!B97</f>
        <v>0</v>
      </c>
      <c r="C12" s="210">
        <f>B12/B7</f>
        <v>0</v>
      </c>
      <c r="D12" s="213">
        <f>ACTIVE!B98</f>
        <v>0</v>
      </c>
      <c r="E12" s="210">
        <f>D12/D7</f>
        <v>0</v>
      </c>
      <c r="F12" s="213">
        <f>ACTIVE!B99</f>
        <v>0</v>
      </c>
      <c r="G12" s="210">
        <f>F12/F7</f>
        <v>0</v>
      </c>
      <c r="H12" s="213">
        <f>ACTIVE!B100</f>
        <v>0</v>
      </c>
      <c r="I12" s="210">
        <f>H12/H7</f>
        <v>0</v>
      </c>
      <c r="J12" s="213">
        <f>ACTIVE!B101</f>
        <v>0</v>
      </c>
      <c r="K12" s="210">
        <f>J12/J7</f>
        <v>0</v>
      </c>
      <c r="L12" s="43">
        <f>ACTIVE!B102</f>
        <v>0</v>
      </c>
      <c r="M12" s="210">
        <f>L12/L7</f>
        <v>0</v>
      </c>
      <c r="N12" s="43">
        <f>SUM(ACTIVE!B97:B102)</f>
        <v>0</v>
      </c>
    </row>
    <row r="13" spans="1:15" ht="17" thickBot="1">
      <c r="A13" s="214" t="s">
        <v>19</v>
      </c>
      <c r="B13" s="217">
        <f>B18</f>
        <v>14000040</v>
      </c>
      <c r="C13" s="215">
        <f>B13/B8</f>
        <v>0.17199055774535765</v>
      </c>
      <c r="D13" s="217">
        <f>D18</f>
        <v>600000</v>
      </c>
      <c r="E13" s="215">
        <f>D13/D8</f>
        <v>0.19607720108422849</v>
      </c>
      <c r="F13" s="217">
        <f>F18</f>
        <v>600002</v>
      </c>
      <c r="G13" s="215">
        <f>F13/F8</f>
        <v>0.17857170493147928</v>
      </c>
      <c r="H13" s="217">
        <f>H18</f>
        <v>149999.85</v>
      </c>
      <c r="I13" s="215">
        <f>H13/H8</f>
        <v>0.16853925198834382</v>
      </c>
      <c r="J13" s="217">
        <f>J18</f>
        <v>249999.75</v>
      </c>
      <c r="K13" s="215">
        <f>J13/J8</f>
        <v>0.17543854909199372</v>
      </c>
      <c r="L13" s="216">
        <f>L18</f>
        <v>1000000</v>
      </c>
      <c r="M13" s="215">
        <f>L13/L8</f>
        <v>0.18181818181818182</v>
      </c>
      <c r="N13" s="216"/>
    </row>
    <row r="14" spans="1:15" ht="16">
      <c r="A14" s="208"/>
      <c r="B14" s="213"/>
      <c r="C14" s="218" t="s">
        <v>20</v>
      </c>
      <c r="D14" s="213"/>
      <c r="E14" s="218" t="s">
        <v>20</v>
      </c>
      <c r="F14" s="213"/>
      <c r="G14" s="218" t="s">
        <v>20</v>
      </c>
      <c r="H14" s="213"/>
      <c r="I14" s="218" t="s">
        <v>20</v>
      </c>
      <c r="J14" s="213"/>
      <c r="K14" s="218" t="s">
        <v>20</v>
      </c>
      <c r="L14" s="43"/>
      <c r="M14" s="218" t="s">
        <v>20</v>
      </c>
      <c r="N14" s="43"/>
    </row>
    <row r="15" spans="1:15" ht="16">
      <c r="A15" s="208" t="s">
        <v>21</v>
      </c>
      <c r="B15" s="213">
        <f>ACTIVE!B103</f>
        <v>295172000</v>
      </c>
      <c r="C15" s="210">
        <f>(B15/ACTIVE!B49)/'Market Report'!N15</f>
        <v>0.20283743782817781</v>
      </c>
      <c r="D15" s="213">
        <f>ACTIVE!B104</f>
        <v>11091240</v>
      </c>
      <c r="E15" s="210">
        <f>(D15/ACTIVE!C49)/'Market Report'!N15</f>
        <v>5.3590227518395497E-2</v>
      </c>
      <c r="F15" s="213">
        <f>ACTIVE!B105</f>
        <v>7226019.9999999991</v>
      </c>
      <c r="G15" s="210">
        <f>(F15/ACTIVE!D49)/'Market Report'!N15</f>
        <v>6.8754522486792702E-2</v>
      </c>
      <c r="H15" s="213">
        <f>ACTIVE!B106</f>
        <v>1459020.0000000002</v>
      </c>
      <c r="I15" s="210">
        <f>(H15/ACTIVE!E49)/'Market Report'!N15</f>
        <v>0.13882361714841684</v>
      </c>
      <c r="J15" s="213">
        <f>ACTIVE!B107</f>
        <v>2436198</v>
      </c>
      <c r="K15" s="210">
        <f>(J15/ACTIVE!F49)/'Market Report'!N15</f>
        <v>0.19567589309843647</v>
      </c>
      <c r="L15" s="43">
        <f>ACTIVE!B108</f>
        <v>5502624</v>
      </c>
      <c r="M15" s="210">
        <f>L15/N15</f>
        <v>0.34031830191978074</v>
      </c>
      <c r="N15" s="43">
        <f>L15+(J15/ACTIVE!F$49)+('Market Report'!H15/ACTIVE!E$49)+('Market Report'!F15/ACTIVE!D$49)+('Market Report'!D15/ACTIVE!C$49)+('Market Report'!B15/ACTIVE!B$49)</f>
        <v>16169051.058843933</v>
      </c>
    </row>
    <row r="16" spans="1:15" ht="16">
      <c r="A16" s="212" t="s">
        <v>22</v>
      </c>
      <c r="B16" s="213">
        <f>ACTIVE!B109*ACTIVE!B91</f>
        <v>127048969.8338737</v>
      </c>
      <c r="C16" s="210">
        <f>B16/B15</f>
        <v>0.43042351521781774</v>
      </c>
      <c r="D16" s="213">
        <f>ACTIVE!B110*ACTIVE!B92</f>
        <v>8017215.1923744697</v>
      </c>
      <c r="E16" s="210">
        <f>D16/D$15</f>
        <v>0.72284209812198363</v>
      </c>
      <c r="F16" s="213">
        <f>ACTIVE!B111*ACTIVE!B93</f>
        <v>2642695.1688003475</v>
      </c>
      <c r="G16" s="210">
        <f>F16/F$15</f>
        <v>0.36571932665566215</v>
      </c>
      <c r="H16" s="213">
        <f>ACTIVE!B112*ACTIVE!B94</f>
        <v>623704.64690743003</v>
      </c>
      <c r="I16" s="210">
        <f>H16/H$15</f>
        <v>0.42748190354308369</v>
      </c>
      <c r="J16" s="213">
        <f>ACTIVE!B113*ACTIVE!B95</f>
        <v>787464.67758250132</v>
      </c>
      <c r="K16" s="210">
        <f>J16/J$15</f>
        <v>0.32323508909477033</v>
      </c>
      <c r="L16" s="43">
        <f>ACTIVE!B114*ACTIVE!B96</f>
        <v>2524800.1953508309</v>
      </c>
      <c r="M16" s="210">
        <f>L16/L$15</f>
        <v>0.4588356746437392</v>
      </c>
      <c r="N16" s="43">
        <f>L16+(J16/ACTIVE!F$49)+('Market Report'!H16/ACTIVE!E$49)+('Market Report'!F16/ACTIVE!D$49)+('Market Report'!D16/ACTIVE!C$49)+('Market Report'!B16/ACTIVE!B$49)</f>
        <v>6951595.8502238151</v>
      </c>
    </row>
    <row r="17" spans="1:15" ht="16">
      <c r="A17" s="212" t="s">
        <v>23</v>
      </c>
      <c r="B17" s="213">
        <f>B15-B16</f>
        <v>168123030.16612631</v>
      </c>
      <c r="C17" s="210">
        <f>B17/B15</f>
        <v>0.56957648478218226</v>
      </c>
      <c r="D17" s="213">
        <f>D15-D16</f>
        <v>3074024.8076255303</v>
      </c>
      <c r="E17" s="210">
        <f>D17/D$15</f>
        <v>0.27715790187801637</v>
      </c>
      <c r="F17" s="213">
        <f>F15-F16</f>
        <v>4583324.8311996516</v>
      </c>
      <c r="G17" s="210">
        <f>F17/F$15</f>
        <v>0.6342806733443378</v>
      </c>
      <c r="H17" s="213">
        <f>H15-H16</f>
        <v>835315.35309257021</v>
      </c>
      <c r="I17" s="210">
        <f>H17/H$15</f>
        <v>0.57251809645691631</v>
      </c>
      <c r="J17" s="213">
        <f>J15-J16</f>
        <v>1648733.3224174986</v>
      </c>
      <c r="K17" s="210">
        <f>J17/J$15</f>
        <v>0.67676491090522961</v>
      </c>
      <c r="L17" s="43">
        <f>L15-L16</f>
        <v>2977823.8046491691</v>
      </c>
      <c r="M17" s="210">
        <f>L17/L$15</f>
        <v>0.5411643253562608</v>
      </c>
      <c r="N17" s="43">
        <f>L17+(J17/ACTIVE!F$49)+('Market Report'!H17/ACTIVE!E$49)+('Market Report'!F17/ACTIVE!D$49)+('Market Report'!D17/ACTIVE!C$49)+('Market Report'!B17/ACTIVE!B$49)</f>
        <v>9217455.208620118</v>
      </c>
    </row>
    <row r="18" spans="1:15" ht="16">
      <c r="A18" s="208" t="s">
        <v>19</v>
      </c>
      <c r="B18" s="213">
        <f>ACTIVE!B115</f>
        <v>14000040</v>
      </c>
      <c r="C18" s="210">
        <f>B18/B15</f>
        <v>4.7430108546881143E-2</v>
      </c>
      <c r="D18" s="213">
        <f>ACTIVE!B116</f>
        <v>600000</v>
      </c>
      <c r="E18" s="210">
        <f>D18/D$15</f>
        <v>5.409674662165817E-2</v>
      </c>
      <c r="F18" s="213">
        <f>ACTIVE!B117</f>
        <v>600002</v>
      </c>
      <c r="G18" s="210">
        <f>F18/F$15</f>
        <v>8.3033537133857929E-2</v>
      </c>
      <c r="H18" s="213">
        <f>ACTIVE!B118</f>
        <v>149999.85</v>
      </c>
      <c r="I18" s="210">
        <f>H18/H$15</f>
        <v>0.10280863182135953</v>
      </c>
      <c r="J18" s="213">
        <f>ACTIVE!B119</f>
        <v>249999.75</v>
      </c>
      <c r="K18" s="210">
        <f>J18/J$15</f>
        <v>0.102618814234311</v>
      </c>
      <c r="L18" s="43">
        <f>ACTIVE!B120</f>
        <v>1000000</v>
      </c>
      <c r="M18" s="210">
        <f>L18/L$15</f>
        <v>0.18173147938147327</v>
      </c>
      <c r="N18" s="43">
        <f>L18+(J18/ACTIVE!F$49)+('Market Report'!H18/ACTIVE!E$49)+('Market Report'!F18/ACTIVE!D$49)+('Market Report'!D18/ACTIVE!C$49)+('Market Report'!B18/ACTIVE!B$49)</f>
        <v>1850183</v>
      </c>
    </row>
    <row r="19" spans="1:15" ht="17" thickBot="1">
      <c r="A19" s="212" t="s">
        <v>24</v>
      </c>
      <c r="B19" s="213">
        <f>ACTIVE!B121</f>
        <v>26565480</v>
      </c>
      <c r="C19" s="210">
        <f>B19/B15</f>
        <v>0.09</v>
      </c>
      <c r="D19" s="213">
        <f>ACTIVE!B122</f>
        <v>765295.55999999994</v>
      </c>
      <c r="E19" s="210">
        <f>D19/D$15</f>
        <v>6.8999999999999992E-2</v>
      </c>
      <c r="F19" s="213">
        <f>ACTIVE!B123</f>
        <v>0</v>
      </c>
      <c r="G19" s="210">
        <f>F19/F$15</f>
        <v>0</v>
      </c>
      <c r="H19" s="213">
        <f>ACTIVE!B124</f>
        <v>167787.30000000002</v>
      </c>
      <c r="I19" s="210">
        <f>H19/H$15</f>
        <v>0.11499999999999999</v>
      </c>
      <c r="J19" s="213">
        <f>ACTIVE!B125</f>
        <v>280162.77</v>
      </c>
      <c r="K19" s="210">
        <f>J19/J$15</f>
        <v>0.115</v>
      </c>
      <c r="L19" s="43">
        <f>ACTIVE!B126</f>
        <v>316400.88</v>
      </c>
      <c r="M19" s="210">
        <f>L19/L$15</f>
        <v>5.7500000000000002E-2</v>
      </c>
      <c r="N19" s="213">
        <f>L19+(J19/ACTIVE!F$49)+('Market Report'!H19/ACTIVE!E$49)+('Market Report'!F19/ACTIVE!D$49)+('Market Report'!D19/ACTIVE!C$49)+('Market Report'!B19/ACTIVE!B$49)</f>
        <v>1293343.6565640611</v>
      </c>
    </row>
    <row r="20" spans="1:15" ht="17" thickBot="1">
      <c r="A20" s="212" t="s">
        <v>25</v>
      </c>
      <c r="B20" s="219">
        <f>B17-B18-B19</f>
        <v>127557510.16612631</v>
      </c>
      <c r="C20" s="210">
        <f>B20/B15</f>
        <v>0.43214637623530117</v>
      </c>
      <c r="D20" s="219">
        <f>D17-D18-D19</f>
        <v>1708729.2476255302</v>
      </c>
      <c r="E20" s="210">
        <f>D20/D$15</f>
        <v>0.15406115525635819</v>
      </c>
      <c r="F20" s="219">
        <f>F17-F18-F19</f>
        <v>3983322.8311996516</v>
      </c>
      <c r="G20" s="210">
        <f>F20/F$15</f>
        <v>0.55124713621047994</v>
      </c>
      <c r="H20" s="219">
        <f>H17-H18-H19</f>
        <v>517528.20309257018</v>
      </c>
      <c r="I20" s="210">
        <f>H20/H$15</f>
        <v>0.3547094646355568</v>
      </c>
      <c r="J20" s="219">
        <f>J17-J18-J19</f>
        <v>1118570.8024174985</v>
      </c>
      <c r="K20" s="210">
        <f>J20/J$15</f>
        <v>0.4591460966709186</v>
      </c>
      <c r="L20" s="220">
        <f>L17-L18-L19</f>
        <v>1661422.9246491692</v>
      </c>
      <c r="M20" s="210">
        <f>L20/L$15</f>
        <v>0.30193284597478753</v>
      </c>
      <c r="N20" s="220">
        <f>L20+(J20/ACTIVE!F$49)+('Market Report'!H20/ACTIVE!E$49)+('Market Report'!F20/ACTIVE!D$49)+('Market Report'!D20/ACTIVE!C$49)+('Market Report'!B20/ACTIVE!B$49)</f>
        <v>6073928.5520560574</v>
      </c>
    </row>
    <row r="21" spans="1:15" ht="21" thickBot="1">
      <c r="A21" s="302" t="s">
        <v>1077</v>
      </c>
      <c r="B21" s="4"/>
      <c r="C21" s="303">
        <f>ACTIVE!B274</f>
        <v>0.63942684704041208</v>
      </c>
      <c r="D21" s="8"/>
      <c r="E21" s="3"/>
      <c r="F21" s="8"/>
      <c r="G21" s="3"/>
      <c r="H21" s="8"/>
      <c r="J21" s="8"/>
      <c r="K21" s="3"/>
      <c r="L21" s="8"/>
      <c r="M21" s="3"/>
      <c r="N21" s="8"/>
    </row>
    <row r="22" spans="1:15" ht="21" thickBot="1">
      <c r="A22" s="316" t="s">
        <v>1090</v>
      </c>
      <c r="C22" s="303">
        <f>ACTIVE!B276</f>
        <v>0.64317895746882314</v>
      </c>
      <c r="D22" s="4"/>
      <c r="E22" s="4"/>
      <c r="F22" s="39" t="s">
        <v>26</v>
      </c>
      <c r="G22" s="4"/>
      <c r="H22" s="4"/>
      <c r="I22" s="4"/>
      <c r="J22" s="4"/>
      <c r="K22" s="4"/>
      <c r="L22" s="4"/>
      <c r="M22" s="4"/>
      <c r="N22" s="221" t="s">
        <v>3</v>
      </c>
      <c r="O22" s="4"/>
    </row>
    <row r="23" spans="1:15" ht="17" thickBot="1">
      <c r="A23" s="205"/>
      <c r="B23" s="206" t="s">
        <v>4</v>
      </c>
      <c r="C23" s="207" t="s">
        <v>5</v>
      </c>
      <c r="D23" s="206" t="s">
        <v>6</v>
      </c>
      <c r="E23" s="207" t="s">
        <v>5</v>
      </c>
      <c r="F23" s="206" t="s">
        <v>7</v>
      </c>
      <c r="G23" s="207" t="s">
        <v>5</v>
      </c>
      <c r="H23" s="206" t="s">
        <v>8</v>
      </c>
      <c r="I23" s="207" t="s">
        <v>5</v>
      </c>
      <c r="J23" s="206" t="s">
        <v>9</v>
      </c>
      <c r="K23" s="207" t="s">
        <v>5</v>
      </c>
      <c r="L23" s="206" t="s">
        <v>10</v>
      </c>
      <c r="M23" s="207" t="s">
        <v>5</v>
      </c>
      <c r="N23" s="206" t="s">
        <v>11</v>
      </c>
    </row>
    <row r="24" spans="1:15" ht="16">
      <c r="A24" s="208" t="s">
        <v>12</v>
      </c>
      <c r="B24" s="209">
        <f>ACTIVE!B8</f>
        <v>309515</v>
      </c>
      <c r="C24" s="210">
        <f>B24/N24</f>
        <v>0.16535122209733186</v>
      </c>
      <c r="D24" s="209">
        <f>ACTIVE!C8</f>
        <v>107891</v>
      </c>
      <c r="E24" s="210">
        <f>D24/N24</f>
        <v>5.7638268592162679E-2</v>
      </c>
      <c r="F24" s="209">
        <f>ACTIVE!D8</f>
        <v>107891</v>
      </c>
      <c r="G24" s="210">
        <f>F24/N24</f>
        <v>5.7638268592162679E-2</v>
      </c>
      <c r="H24" s="209">
        <f>ACTIVE!E8</f>
        <v>256574</v>
      </c>
      <c r="I24" s="210">
        <f>H24/N24</f>
        <v>0.13706871866759551</v>
      </c>
      <c r="J24" s="209">
        <f>ACTIVE!F8</f>
        <v>321427</v>
      </c>
      <c r="K24" s="210">
        <f>J24/N24</f>
        <v>0.17171493228140505</v>
      </c>
      <c r="L24" s="211">
        <f>ACTIVE!G8</f>
        <v>768566</v>
      </c>
      <c r="M24" s="210">
        <f>L24/N24</f>
        <v>0.4105885897693422</v>
      </c>
      <c r="N24" s="213">
        <f>ACTIVE!H8</f>
        <v>1871864</v>
      </c>
    </row>
    <row r="25" spans="1:15" ht="16">
      <c r="A25" s="212" t="s">
        <v>13</v>
      </c>
      <c r="B25" s="213">
        <f>ACTIVE!B9</f>
        <v>309515</v>
      </c>
      <c r="C25" s="210">
        <f>B25/N25</f>
        <v>0.16535122209733186</v>
      </c>
      <c r="D25" s="213">
        <f>ACTIVE!C9</f>
        <v>107891</v>
      </c>
      <c r="E25" s="210">
        <f>D25/N25</f>
        <v>5.7638268592162679E-2</v>
      </c>
      <c r="F25" s="213">
        <f>ACTIVE!D9</f>
        <v>107891</v>
      </c>
      <c r="G25" s="210">
        <f>F25/N25</f>
        <v>5.7638268592162679E-2</v>
      </c>
      <c r="H25" s="213">
        <f>ACTIVE!E9</f>
        <v>256574</v>
      </c>
      <c r="I25" s="210">
        <f>H25/N25</f>
        <v>0.13706871866759551</v>
      </c>
      <c r="J25" s="213">
        <f>ACTIVE!F9</f>
        <v>321427</v>
      </c>
      <c r="K25" s="210">
        <f>J25/N25</f>
        <v>0.17171493228140505</v>
      </c>
      <c r="L25" s="43">
        <f>ACTIVE!G9</f>
        <v>768566</v>
      </c>
      <c r="M25" s="210">
        <f>L25/N25</f>
        <v>0.4105885897693422</v>
      </c>
      <c r="N25" s="213">
        <f>ACTIVE!H9</f>
        <v>1871864</v>
      </c>
    </row>
    <row r="26" spans="1:15" ht="17" thickBot="1">
      <c r="A26" s="214" t="s">
        <v>27</v>
      </c>
      <c r="B26" s="213">
        <f>ACTIVE!B34</f>
        <v>83700000</v>
      </c>
      <c r="C26" s="215">
        <f>(B26/ACTIVE!B49)/'Market Report'!N26</f>
        <v>7.6795871453950629E-2</v>
      </c>
      <c r="D26" s="213">
        <f>ACTIVE!C34</f>
        <v>3700006.4000000004</v>
      </c>
      <c r="E26" s="215">
        <f>(D26/ACTIVE!C49)/'Market Report'!N26</f>
        <v>2.3869725795799282E-2</v>
      </c>
      <c r="F26" s="213">
        <f>ACTIVE!D34</f>
        <v>3971006</v>
      </c>
      <c r="G26" s="215">
        <f>(F26/ACTIVE!D49)/'Market Report'!N26</f>
        <v>5.0447785991541226E-2</v>
      </c>
      <c r="H26" s="213">
        <f>ACTIVE!E34</f>
        <v>1089999.95</v>
      </c>
      <c r="I26" s="215">
        <f>(H26/ACTIVE!E49)/'Market Report'!N26</f>
        <v>0.13847393886685294</v>
      </c>
      <c r="J26" s="213">
        <f>ACTIVE!F34</f>
        <v>1834999.32</v>
      </c>
      <c r="K26" s="215">
        <f>(J26/ACTIVE!F49)/'Market Report'!N26</f>
        <v>0.19678867741489572</v>
      </c>
      <c r="L26" s="43">
        <f>ACTIVE!G34</f>
        <v>6220000</v>
      </c>
      <c r="M26" s="215">
        <f>L26/N26</f>
        <v>0.51362400047696022</v>
      </c>
      <c r="N26" s="217">
        <f>ACTIVE!H34</f>
        <v>12110026</v>
      </c>
    </row>
    <row r="27" spans="1:15" ht="17" thickBot="1">
      <c r="A27" s="208"/>
      <c r="B27" s="213"/>
      <c r="C27" s="210" t="s">
        <v>15</v>
      </c>
      <c r="D27" s="213"/>
      <c r="E27" s="210" t="s">
        <v>15</v>
      </c>
      <c r="F27" s="213"/>
      <c r="G27" s="210" t="s">
        <v>15</v>
      </c>
      <c r="H27" s="213"/>
      <c r="I27" s="210" t="s">
        <v>15</v>
      </c>
      <c r="J27" s="213"/>
      <c r="K27" s="210" t="s">
        <v>15</v>
      </c>
      <c r="L27" s="43"/>
      <c r="M27" s="210" t="s">
        <v>15</v>
      </c>
      <c r="N27" s="213"/>
    </row>
    <row r="28" spans="1:15" ht="17" thickBot="1">
      <c r="A28" s="208" t="s">
        <v>16</v>
      </c>
      <c r="B28" s="209">
        <f>ACTIVE!B127</f>
        <v>66044</v>
      </c>
      <c r="C28" s="210">
        <f>B28/B24</f>
        <v>0.2133789961714295</v>
      </c>
      <c r="D28" s="209">
        <f>ACTIVE!B128</f>
        <v>22257</v>
      </c>
      <c r="E28" s="210">
        <f>D28/D24</f>
        <v>0.20629153497511377</v>
      </c>
      <c r="F28" s="209">
        <f>ACTIVE!B129</f>
        <v>22786</v>
      </c>
      <c r="G28" s="210">
        <f>F28/F24</f>
        <v>0.21119463161894875</v>
      </c>
      <c r="H28" s="209">
        <f>ACTIVE!B130</f>
        <v>56320</v>
      </c>
      <c r="I28" s="210">
        <f>H28/H24</f>
        <v>0.21950782230467622</v>
      </c>
      <c r="J28" s="209">
        <f>ACTIVE!B131</f>
        <v>65387</v>
      </c>
      <c r="K28" s="210">
        <f>J28/J24</f>
        <v>0.20342721675528191</v>
      </c>
      <c r="L28" s="211">
        <f>ACTIVE!B132</f>
        <v>156719</v>
      </c>
      <c r="M28" s="210">
        <f>L28/L24</f>
        <v>0.20391091981690576</v>
      </c>
      <c r="N28" s="220">
        <f>SUM(ACTIVE!B127:B132)</f>
        <v>389513</v>
      </c>
    </row>
    <row r="29" spans="1:15" ht="17" thickBot="1">
      <c r="A29" s="208" t="s">
        <v>17</v>
      </c>
      <c r="B29" s="213">
        <f>ACTIVE!B133</f>
        <v>66044</v>
      </c>
      <c r="C29" s="210">
        <f>B29/B25</f>
        <v>0.2133789961714295</v>
      </c>
      <c r="D29" s="213">
        <f>ACTIVE!B134</f>
        <v>22257</v>
      </c>
      <c r="E29" s="210">
        <f>D29/D25</f>
        <v>0.20629153497511377</v>
      </c>
      <c r="F29" s="213">
        <f>ACTIVE!B135</f>
        <v>22786</v>
      </c>
      <c r="G29" s="210">
        <f>F29/F25</f>
        <v>0.21119463161894875</v>
      </c>
      <c r="H29" s="213">
        <f>ACTIVE!B136</f>
        <v>56320</v>
      </c>
      <c r="I29" s="210">
        <f>H29/H25</f>
        <v>0.21950782230467622</v>
      </c>
      <c r="J29" s="213">
        <f>ACTIVE!B137</f>
        <v>65387</v>
      </c>
      <c r="K29" s="210">
        <f>J29/J25</f>
        <v>0.20342721675528191</v>
      </c>
      <c r="L29" s="43">
        <f>ACTIVE!B138</f>
        <v>156719</v>
      </c>
      <c r="M29" s="210">
        <f>L29/L25</f>
        <v>0.20391091981690576</v>
      </c>
      <c r="N29" s="220">
        <f>SUM(ACTIVE!B133:B138)</f>
        <v>389513</v>
      </c>
    </row>
    <row r="30" spans="1:15" ht="16">
      <c r="A30" s="212" t="s">
        <v>764</v>
      </c>
      <c r="B30" s="213">
        <f>ACTIVE!B139</f>
        <v>0</v>
      </c>
      <c r="C30" s="210">
        <f>B30/B25</f>
        <v>0</v>
      </c>
      <c r="D30" s="213">
        <f>ACTIVE!B140</f>
        <v>0</v>
      </c>
      <c r="E30" s="210">
        <f>D30/D25</f>
        <v>0</v>
      </c>
      <c r="F30" s="213">
        <f>ACTIVE!B141</f>
        <v>0</v>
      </c>
      <c r="G30" s="210">
        <f>F30/F25</f>
        <v>0</v>
      </c>
      <c r="H30" s="213">
        <f>ACTIVE!B142</f>
        <v>0</v>
      </c>
      <c r="I30" s="210">
        <f>H30/H25</f>
        <v>0</v>
      </c>
      <c r="J30" s="213">
        <f>ACTIVE!B143</f>
        <v>0</v>
      </c>
      <c r="K30" s="210">
        <f>J30/J25</f>
        <v>0</v>
      </c>
      <c r="L30" s="43">
        <f>ACTIVE!B144</f>
        <v>0</v>
      </c>
      <c r="M30" s="210">
        <f>L30/L25</f>
        <v>0</v>
      </c>
      <c r="N30" s="213">
        <f>SUM(ACTIVE!B139:B144)</f>
        <v>0</v>
      </c>
    </row>
    <row r="31" spans="1:15" ht="17" thickBot="1">
      <c r="A31" s="214" t="s">
        <v>19</v>
      </c>
      <c r="B31" s="217">
        <f>ACTIVE!B157</f>
        <v>17000010</v>
      </c>
      <c r="C31" s="215">
        <f>B31/B26</f>
        <v>0.20310645161290322</v>
      </c>
      <c r="D31" s="217">
        <f>ACTIVE!B158</f>
        <v>800000</v>
      </c>
      <c r="E31" s="215">
        <f>D31/D26</f>
        <v>0.21621584222124587</v>
      </c>
      <c r="F31" s="217">
        <f>ACTIVE!B159</f>
        <v>880002.5</v>
      </c>
      <c r="G31" s="215">
        <f>F31/F26</f>
        <v>0.22160694292579763</v>
      </c>
      <c r="H31" s="217">
        <f>ACTIVE!B160</f>
        <v>220000.30000000002</v>
      </c>
      <c r="I31" s="215">
        <f>H31/H26</f>
        <v>0.20183514687317189</v>
      </c>
      <c r="J31" s="217">
        <f>ACTIVE!B161</f>
        <v>349999.65</v>
      </c>
      <c r="K31" s="215">
        <f>J31/J26</f>
        <v>0.19073557476849637</v>
      </c>
      <c r="L31" s="216">
        <f>ACTIVE!B162</f>
        <v>1200000</v>
      </c>
      <c r="M31" s="215">
        <f>L31/L26</f>
        <v>0.19292604501607716</v>
      </c>
      <c r="N31" s="217"/>
    </row>
    <row r="32" spans="1:15" ht="16">
      <c r="A32" s="208"/>
      <c r="B32" s="213"/>
      <c r="C32" s="218" t="s">
        <v>20</v>
      </c>
      <c r="D32" s="213"/>
      <c r="E32" s="218" t="s">
        <v>20</v>
      </c>
      <c r="F32" s="213"/>
      <c r="G32" s="218" t="s">
        <v>20</v>
      </c>
      <c r="H32" s="213"/>
      <c r="I32" s="218" t="s">
        <v>20</v>
      </c>
      <c r="J32" s="213"/>
      <c r="K32" s="218" t="s">
        <v>20</v>
      </c>
      <c r="L32" s="43"/>
      <c r="M32" s="218" t="s">
        <v>20</v>
      </c>
      <c r="N32" s="213"/>
    </row>
    <row r="33" spans="1:16" ht="16">
      <c r="A33" s="208" t="s">
        <v>21</v>
      </c>
      <c r="B33" s="213">
        <f>ACTIVE!B145</f>
        <v>402868399.99999994</v>
      </c>
      <c r="C33" s="210">
        <f>(B33/ACTIVE!B49)/'Market Report'!N33</f>
        <v>0.18848524830592675</v>
      </c>
      <c r="D33" s="213">
        <f>ACTIVE!B146</f>
        <v>10015650</v>
      </c>
      <c r="E33" s="210">
        <f>(D33/ACTIVE!C49)/'Market Report'!N33</f>
        <v>3.2947756045222563E-2</v>
      </c>
      <c r="F33" s="213">
        <f>ACTIVE!B147</f>
        <v>10253699.999999998</v>
      </c>
      <c r="G33" s="210">
        <f>(F33/ACTIVE!D49)/'Market Report'!N33</f>
        <v>6.6423831301851088E-2</v>
      </c>
      <c r="H33" s="213">
        <f>ACTIVE!B148</f>
        <v>2252800</v>
      </c>
      <c r="I33" s="210">
        <f>(H33/ACTIVE!E49)/'Market Report'!N33</f>
        <v>0.14593718087793686</v>
      </c>
      <c r="J33" s="213">
        <f>ACTIVE!B149</f>
        <v>3596285</v>
      </c>
      <c r="K33" s="210">
        <f>(J33/ACTIVE!F49)/'Market Report'!N33</f>
        <v>0.19666181735562976</v>
      </c>
      <c r="L33" s="43">
        <f>ACTIVE!B150</f>
        <v>8776264</v>
      </c>
      <c r="M33" s="210">
        <f>L33/N33</f>
        <v>0.36954416611343299</v>
      </c>
      <c r="N33" s="213">
        <f>L33+(J33/ACTIVE!F$49)+('Market Report'!H33/ACTIVE!E$49)+('Market Report'!F33/ACTIVE!D$49)+('Market Report'!D33/ACTIVE!C$49)+('Market Report'!B33/ACTIVE!B$49)</f>
        <v>23748890.673344016</v>
      </c>
    </row>
    <row r="34" spans="1:16" ht="16">
      <c r="A34" s="212" t="s">
        <v>22</v>
      </c>
      <c r="B34" s="213">
        <f>ACTIVE!B151*ACTIVE!B133</f>
        <v>164000954.88843876</v>
      </c>
      <c r="C34" s="210">
        <f>B34/B$33</f>
        <v>0.40708319363950807</v>
      </c>
      <c r="D34" s="213">
        <f>ACTIVE!B152*ACTIVE!B134</f>
        <v>8031378.0492928885</v>
      </c>
      <c r="E34" s="210">
        <f>D34/D$33</f>
        <v>0.80188285825611805</v>
      </c>
      <c r="F34" s="213">
        <f>ACTIVE!B153*ACTIVE!B135</f>
        <v>4086504.1870355415</v>
      </c>
      <c r="G34" s="210">
        <f>F34/F$33</f>
        <v>0.39853947229151843</v>
      </c>
      <c r="H34" s="213">
        <f>ACTIVE!B154*ACTIVE!B136</f>
        <v>1043005.638575624</v>
      </c>
      <c r="I34" s="210">
        <f>H34/H$33</f>
        <v>0.4629819063279581</v>
      </c>
      <c r="J34" s="213">
        <f>ACTIVE!B155*ACTIVE!B137</f>
        <v>1434474.3624603671</v>
      </c>
      <c r="K34" s="210">
        <f>J34/J$33</f>
        <v>0.39887671929793306</v>
      </c>
      <c r="L34" s="43">
        <f>ACTIVE!B156*ACTIVE!B138</f>
        <v>4418095.7694037696</v>
      </c>
      <c r="M34" s="210">
        <f>L34/L$33</f>
        <v>0.50341418277797589</v>
      </c>
      <c r="N34" s="213">
        <f>L34+(J34/ACTIVE!F$49)+('Market Report'!H34/ACTIVE!E$49)+('Market Report'!F34/ACTIVE!D$49)+('Market Report'!D34/ACTIVE!C$49)+('Market Report'!B34/ACTIVE!B$49)</f>
        <v>10964050.740278272</v>
      </c>
    </row>
    <row r="35" spans="1:16" ht="16">
      <c r="A35" s="212" t="s">
        <v>23</v>
      </c>
      <c r="B35" s="213">
        <f>B33-B34</f>
        <v>238867445.11156118</v>
      </c>
      <c r="C35" s="210">
        <f>B35/B$33</f>
        <v>0.59291680636049193</v>
      </c>
      <c r="D35" s="213">
        <f>D33-D34</f>
        <v>1984271.9507071115</v>
      </c>
      <c r="E35" s="210">
        <f>D35/D$33</f>
        <v>0.19811714174388198</v>
      </c>
      <c r="F35" s="213">
        <f>F33-F34</f>
        <v>6167195.8129644562</v>
      </c>
      <c r="G35" s="210">
        <f>F35/F$33</f>
        <v>0.60146052770848157</v>
      </c>
      <c r="H35" s="213">
        <f>H33-H34</f>
        <v>1209794.361424376</v>
      </c>
      <c r="I35" s="210">
        <f>H35/H$33</f>
        <v>0.5370180936720419</v>
      </c>
      <c r="J35" s="213">
        <f>J33-J34</f>
        <v>2161810.6375396326</v>
      </c>
      <c r="K35" s="210">
        <f>J35/J$33</f>
        <v>0.60112328070206689</v>
      </c>
      <c r="L35" s="43">
        <f>L33-L34</f>
        <v>4358168.2305962304</v>
      </c>
      <c r="M35" s="210">
        <f>L35/L$33</f>
        <v>0.49658581722202411</v>
      </c>
      <c r="N35" s="213">
        <f>L35+(J35/ACTIVE!F$49)+('Market Report'!H35/ACTIVE!E$49)+('Market Report'!F35/ACTIVE!D$49)+('Market Report'!D35/ACTIVE!C$49)+('Market Report'!B35/ACTIVE!B$49)</f>
        <v>12784839.933065742</v>
      </c>
    </row>
    <row r="36" spans="1:16" ht="16">
      <c r="A36" s="212" t="s">
        <v>28</v>
      </c>
      <c r="B36" s="213">
        <f>B31</f>
        <v>17000010</v>
      </c>
      <c r="C36" s="210">
        <f>B36/B$33</f>
        <v>4.2197427249196021E-2</v>
      </c>
      <c r="D36" s="213">
        <f>D31</f>
        <v>800000</v>
      </c>
      <c r="E36" s="210">
        <f>D36/D$33</f>
        <v>7.9874995631836171E-2</v>
      </c>
      <c r="F36" s="213">
        <f>F31</f>
        <v>880002.5</v>
      </c>
      <c r="G36" s="210">
        <f>F36/F$33</f>
        <v>8.5822922457259351E-2</v>
      </c>
      <c r="H36" s="213">
        <f>H31</f>
        <v>220000.30000000002</v>
      </c>
      <c r="I36" s="210">
        <f>H36/H$33</f>
        <v>9.7656383167613645E-2</v>
      </c>
      <c r="J36" s="213">
        <f>J31</f>
        <v>349999.65</v>
      </c>
      <c r="K36" s="210">
        <f>J36/J$33</f>
        <v>9.7322556471469868E-2</v>
      </c>
      <c r="L36" s="43">
        <f>L31</f>
        <v>1200000</v>
      </c>
      <c r="M36" s="210">
        <f>L36/L$33</f>
        <v>0.13673244104780805</v>
      </c>
      <c r="N36" s="213">
        <f>L36+(J36/ACTIVE!F$49)+('Market Report'!H36/ACTIVE!E$49)+('Market Report'!F36/ACTIVE!D$49)+('Market Report'!D36/ACTIVE!C$49)+('Market Report'!B36/ACTIVE!B$49)</f>
        <v>2379781</v>
      </c>
    </row>
    <row r="37" spans="1:16" ht="17" thickBot="1">
      <c r="A37" s="212" t="s">
        <v>24</v>
      </c>
      <c r="B37" s="213">
        <f>ACTIVE!B163</f>
        <v>0</v>
      </c>
      <c r="C37" s="210">
        <f>B37/B$33</f>
        <v>0</v>
      </c>
      <c r="D37" s="213">
        <f>ACTIVE!B164</f>
        <v>691079.85</v>
      </c>
      <c r="E37" s="210">
        <f>D37/D$33</f>
        <v>6.8999999999999992E-2</v>
      </c>
      <c r="F37" s="213">
        <f>ACTIVE!B165</f>
        <v>943340.39999999991</v>
      </c>
      <c r="G37" s="210">
        <f>F37/F$33</f>
        <v>9.2000000000000012E-2</v>
      </c>
      <c r="H37" s="213">
        <f>ACTIVE!B166</f>
        <v>259072</v>
      </c>
      <c r="I37" s="210">
        <f>H37/H$33</f>
        <v>0.115</v>
      </c>
      <c r="J37" s="213">
        <f>ACTIVE!B167</f>
        <v>413572.77500000002</v>
      </c>
      <c r="K37" s="210">
        <f>J37/J$33</f>
        <v>0.115</v>
      </c>
      <c r="L37" s="43">
        <f>ACTIVE!B168</f>
        <v>504635.18</v>
      </c>
      <c r="M37" s="210">
        <f>L37/L$33</f>
        <v>5.7500000000000002E-2</v>
      </c>
      <c r="N37" s="213">
        <f>L37+(J37/ACTIVE!F$49)+('Market Report'!H37/ACTIVE!E$49)+('Market Report'!F37/ACTIVE!D$49)+('Market Report'!D37/ACTIVE!C$49)+('Market Report'!B37/ACTIVE!B$49)</f>
        <v>1639434.89328125</v>
      </c>
    </row>
    <row r="38" spans="1:16" ht="17" thickBot="1">
      <c r="A38" s="212" t="s">
        <v>25</v>
      </c>
      <c r="B38" s="219">
        <f>B35-B36-B37</f>
        <v>221867435.11156118</v>
      </c>
      <c r="C38" s="210">
        <f>B38/B$33</f>
        <v>0.55071937911129598</v>
      </c>
      <c r="D38" s="219">
        <f>D35-D36-D37</f>
        <v>493192.10070711153</v>
      </c>
      <c r="E38" s="210">
        <f>D38/D$33</f>
        <v>4.9242146112045804E-2</v>
      </c>
      <c r="F38" s="219">
        <f>F35-F36-F37</f>
        <v>4343852.9129644558</v>
      </c>
      <c r="G38" s="210">
        <f>F38/F$33</f>
        <v>0.42363760525122213</v>
      </c>
      <c r="H38" s="219">
        <f>H35-H36-H37</f>
        <v>730722.06142437598</v>
      </c>
      <c r="I38" s="210">
        <f>H38/H$33</f>
        <v>0.32436171050442825</v>
      </c>
      <c r="J38" s="219">
        <f>J35-J36-J37</f>
        <v>1398238.2125396328</v>
      </c>
      <c r="K38" s="210">
        <f>J38/J$33</f>
        <v>0.38880072423059708</v>
      </c>
      <c r="L38" s="220">
        <f>L35-L36-L37</f>
        <v>2653533.0505962302</v>
      </c>
      <c r="M38" s="210">
        <f>L38/L$33</f>
        <v>0.30235337617421609</v>
      </c>
      <c r="N38" s="220">
        <f>L38+(J38/ACTIVE!F$49)+('Market Report'!H38/ACTIVE!E$49)+('Market Report'!F38/ACTIVE!D$49)+('Market Report'!D38/ACTIVE!C$49)+('Market Report'!B38/ACTIVE!B$49)</f>
        <v>8765624.0397844948</v>
      </c>
    </row>
    <row r="39" spans="1:16" ht="14" thickBot="1">
      <c r="A39" s="2"/>
      <c r="B39" s="8"/>
      <c r="C39" s="3"/>
      <c r="D39" s="8"/>
      <c r="E39" s="3"/>
      <c r="F39" s="8"/>
      <c r="G39" s="3"/>
      <c r="H39" s="8"/>
      <c r="I39" s="3"/>
      <c r="J39" s="8"/>
      <c r="K39" s="3"/>
      <c r="L39" s="8"/>
      <c r="M39" s="3"/>
      <c r="N39" s="8"/>
    </row>
    <row r="40" spans="1:16" ht="21" thickBot="1">
      <c r="A40" s="2"/>
      <c r="B40" s="8"/>
      <c r="C40" s="3"/>
      <c r="D40" s="8"/>
      <c r="E40" s="3"/>
      <c r="F40" s="39" t="s">
        <v>29</v>
      </c>
      <c r="G40" s="3"/>
      <c r="H40" s="8"/>
      <c r="I40" s="301" t="s">
        <v>1074</v>
      </c>
      <c r="J40" s="12"/>
      <c r="L40" s="303">
        <f>ACTIVE!B271</f>
        <v>0.67340924570047178</v>
      </c>
      <c r="M40" s="3"/>
      <c r="N40" s="235" t="s">
        <v>30</v>
      </c>
    </row>
    <row r="41" spans="1:16" ht="17" thickBot="1">
      <c r="A41" s="205"/>
      <c r="B41" s="221" t="s">
        <v>4</v>
      </c>
      <c r="C41" s="222" t="s">
        <v>31</v>
      </c>
      <c r="D41" s="221" t="s">
        <v>6</v>
      </c>
      <c r="E41" s="222" t="s">
        <v>31</v>
      </c>
      <c r="F41" s="221" t="s">
        <v>7</v>
      </c>
      <c r="G41" s="222" t="s">
        <v>31</v>
      </c>
      <c r="H41" s="221" t="s">
        <v>8</v>
      </c>
      <c r="I41" s="222" t="s">
        <v>31</v>
      </c>
      <c r="J41" s="221" t="s">
        <v>9</v>
      </c>
      <c r="K41" s="222" t="s">
        <v>31</v>
      </c>
      <c r="L41" s="221" t="s">
        <v>10</v>
      </c>
      <c r="M41" s="222" t="s">
        <v>31</v>
      </c>
      <c r="N41" s="221" t="s">
        <v>32</v>
      </c>
    </row>
    <row r="42" spans="1:16" ht="16">
      <c r="A42" s="212" t="s">
        <v>33</v>
      </c>
      <c r="B42" s="223">
        <f>IF(ACTIVE!B13=0,"",ACTIVE!B13)</f>
        <v>4000</v>
      </c>
      <c r="C42" s="224">
        <f>IF(B42="","",B42/B$47)</f>
        <v>1.0362694300518134</v>
      </c>
      <c r="D42" s="225">
        <f>IF(ACTIVE!C13=0,"",ACTIVE!C13)</f>
        <v>360</v>
      </c>
      <c r="E42" s="224">
        <f>IF(D42="","",D42/D$47)</f>
        <v>1.0538641686182668</v>
      </c>
      <c r="F42" s="223">
        <f>IF(ACTIVE!D13=0,"",ACTIVE!D13)</f>
        <v>340</v>
      </c>
      <c r="G42" s="224">
        <f>IF(F42="","",F42/F$47)</f>
        <v>1.051980198019802</v>
      </c>
      <c r="H42" s="223">
        <f>IF(ACTIVE!E13=0,"",ACTIVE!E13)</f>
        <v>30</v>
      </c>
      <c r="I42" s="224">
        <f>IF(H42="","",H42/H$47)</f>
        <v>1.0273972602739727</v>
      </c>
      <c r="J42" s="223">
        <f>IF(ACTIVE!F13=0,"",ACTIVE!F13)</f>
        <v>47</v>
      </c>
      <c r="K42" s="224">
        <f>IF(J42="","",J42/J$47)</f>
        <v>1.0523958799820867</v>
      </c>
      <c r="L42" s="225">
        <f>IF(ACTIVE!G13=0,"",ACTIVE!G13)</f>
        <v>43</v>
      </c>
      <c r="M42" s="224">
        <f>IF(L42="","",L42/L$47)</f>
        <v>0.97660685895980015</v>
      </c>
      <c r="N42" s="313">
        <f>ACTIVE!B$71</f>
        <v>1.0515906136886546</v>
      </c>
      <c r="P42" s="101"/>
    </row>
    <row r="43" spans="1:16" ht="16">
      <c r="A43" s="208" t="s">
        <v>34</v>
      </c>
      <c r="B43" s="223">
        <f>IF(ACTIVE!B14=0,"",ACTIVE!B14)</f>
        <v>3400</v>
      </c>
      <c r="C43" s="224">
        <f>IF(B43="","",B43/B$47)</f>
        <v>0.88082901554404147</v>
      </c>
      <c r="D43" s="225">
        <f>IF(ACTIVE!C14=0,"",ACTIVE!C14)</f>
        <v>306</v>
      </c>
      <c r="E43" s="224">
        <f>IF(D43="","",D43/D$47)</f>
        <v>0.89578454332552693</v>
      </c>
      <c r="F43" s="223">
        <f>IF(ACTIVE!D14=0,"",ACTIVE!D14)</f>
        <v>289</v>
      </c>
      <c r="G43" s="224">
        <f>IF(F43="","",F43/F$47)</f>
        <v>0.89418316831683176</v>
      </c>
      <c r="H43" s="223">
        <f>IF(ACTIVE!E14=0,"",ACTIVE!E14)</f>
        <v>26</v>
      </c>
      <c r="I43" s="224">
        <f>IF(H43="","",H43/H$47)</f>
        <v>0.8904109589041096</v>
      </c>
      <c r="J43" s="223">
        <f>IF(ACTIVE!F14=0,"",ACTIVE!F14)</f>
        <v>41</v>
      </c>
      <c r="K43" s="224">
        <f>IF(J43="","",J43/J$47)</f>
        <v>0.91804746977160767</v>
      </c>
      <c r="L43" s="225">
        <f>IF(ACTIVE!G14=0,"",ACTIVE!G14)</f>
        <v>37</v>
      </c>
      <c r="M43" s="224">
        <f>IF(L43="","",L43/L$47)</f>
        <v>0.84033613445378152</v>
      </c>
      <c r="N43" s="314">
        <f>ACTIVE!C$71</f>
        <v>0.98487861322918735</v>
      </c>
      <c r="P43" s="101"/>
    </row>
    <row r="44" spans="1:16" ht="16">
      <c r="A44" s="208" t="s">
        <v>35</v>
      </c>
      <c r="B44" s="223">
        <f>IF(ACTIVE!B15=0,"",ACTIVE!B15)</f>
        <v>4100</v>
      </c>
      <c r="C44" s="224">
        <f>IF(B44="","",B44/B$47)</f>
        <v>1.0621761658031088</v>
      </c>
      <c r="D44" s="225">
        <f>IF(ACTIVE!C15=0,"",ACTIVE!C15)</f>
        <v>400</v>
      </c>
      <c r="E44" s="224">
        <f>IF(D44="","",D44/D$47)</f>
        <v>1.1709601873536299</v>
      </c>
      <c r="F44" s="223">
        <f>IF(ACTIVE!D15=0,"",ACTIVE!D15)</f>
        <v>350</v>
      </c>
      <c r="G44" s="224">
        <f>IF(F44="","",F44/F$47)</f>
        <v>1.0829207920792079</v>
      </c>
      <c r="H44" s="223">
        <f>IF(ACTIVE!E15=0,"",ACTIVE!E15)</f>
        <v>30</v>
      </c>
      <c r="I44" s="224">
        <f>IF(H44="","",H44/H$47)</f>
        <v>1.0273972602739727</v>
      </c>
      <c r="J44" s="223">
        <f>IF(ACTIVE!F15=0,"",ACTIVE!F15)</f>
        <v>46</v>
      </c>
      <c r="K44" s="224">
        <f>IF(J44="","",J44/J$47)</f>
        <v>1.0300044782803404</v>
      </c>
      <c r="L44" s="225">
        <f>IF(ACTIVE!G15=0,"",ACTIVE!G15)</f>
        <v>45</v>
      </c>
      <c r="M44" s="224">
        <f>IF(L44="","",L44/L$47)</f>
        <v>1.0220304337951396</v>
      </c>
      <c r="N44" s="314">
        <f>ACTIVE!D$71</f>
        <v>1.0293532802021654</v>
      </c>
      <c r="P44" s="101"/>
    </row>
    <row r="45" spans="1:16" ht="16">
      <c r="A45" s="208" t="s">
        <v>36</v>
      </c>
      <c r="B45" s="223">
        <f>IF(ACTIVE!B16=0,"",ACTIVE!B16)</f>
        <v>4000</v>
      </c>
      <c r="C45" s="224">
        <f>IF(B45="","",B45/B$47)</f>
        <v>1.0362694300518134</v>
      </c>
      <c r="D45" s="225">
        <f>IF(ACTIVE!C16=0,"",ACTIVE!C16)</f>
        <v>300</v>
      </c>
      <c r="E45" s="224">
        <f>IF(D45="","",D45/D$47)</f>
        <v>0.87822014051522246</v>
      </c>
      <c r="F45" s="223">
        <f>IF(ACTIVE!D16=0,"",ACTIVE!D16)</f>
        <v>280</v>
      </c>
      <c r="G45" s="224">
        <f>IF(F45="","",F45/F$47)</f>
        <v>0.86633663366336633</v>
      </c>
      <c r="H45" s="223">
        <f>IF(ACTIVE!E16=0,"",ACTIVE!E16)</f>
        <v>28.5</v>
      </c>
      <c r="I45" s="224">
        <f>IF(H45="","",H45/H$47)</f>
        <v>0.97602739726027399</v>
      </c>
      <c r="J45" s="223">
        <f>IF(ACTIVE!F16=0,"",ACTIVE!F16)</f>
        <v>44.65</v>
      </c>
      <c r="K45" s="224">
        <f>IF(J45="","",J45/J$47)</f>
        <v>0.9997760859829824</v>
      </c>
      <c r="L45" s="225">
        <f>IF(ACTIVE!G16=0,"",ACTIVE!G16)</f>
        <v>50</v>
      </c>
      <c r="M45" s="224">
        <f>IF(L45="","",L45/L$47)</f>
        <v>1.1355893708834885</v>
      </c>
      <c r="N45" s="314">
        <f>ACTIVE!E$71</f>
        <v>1.059003058184151</v>
      </c>
      <c r="P45" s="101"/>
    </row>
    <row r="46" spans="1:16" ht="17" thickBot="1">
      <c r="A46" s="208" t="s">
        <v>37</v>
      </c>
      <c r="B46" s="226">
        <f>IF(ACTIVE!B17=0,"",ACTIVE!B17)</f>
        <v>3800</v>
      </c>
      <c r="C46" s="224">
        <f>IF(B46="","",B46/B$47)</f>
        <v>0.98445595854922274</v>
      </c>
      <c r="D46" s="227">
        <f>IF(ACTIVE!C17=0,"",ACTIVE!C17)</f>
        <v>342</v>
      </c>
      <c r="E46" s="224">
        <f>IF(D46="","",D46/D$47)</f>
        <v>1.0011709601873535</v>
      </c>
      <c r="F46" s="226">
        <f>IF(ACTIVE!D17=0,"",ACTIVE!D17)</f>
        <v>357</v>
      </c>
      <c r="G46" s="224">
        <f>IF(F46="","",F46/F$47)</f>
        <v>1.1045792079207921</v>
      </c>
      <c r="H46" s="226">
        <f>IF(ACTIVE!E17=0,"",ACTIVE!E17)</f>
        <v>31.5</v>
      </c>
      <c r="I46" s="224">
        <f>IF(H46="","",H46/H$47)</f>
        <v>1.0787671232876712</v>
      </c>
      <c r="J46" s="226">
        <f>IF(ACTIVE!F17=0,"",ACTIVE!F17)</f>
        <v>44.65</v>
      </c>
      <c r="K46" s="224">
        <f>IF(J46="","",J46/J$47)</f>
        <v>0.9997760859829824</v>
      </c>
      <c r="L46" s="227">
        <f>IF(ACTIVE!G17=0,"",ACTIVE!G17)</f>
        <v>45.15</v>
      </c>
      <c r="M46" s="224">
        <f>IF(L46="","",L46/L$47)</f>
        <v>1.02543720190779</v>
      </c>
      <c r="N46" s="315">
        <f>ACTIVE!F$71</f>
        <v>0.87517443469584133</v>
      </c>
      <c r="P46" s="101"/>
    </row>
    <row r="47" spans="1:16" ht="16">
      <c r="A47" s="212" t="s">
        <v>38</v>
      </c>
      <c r="B47" s="228">
        <f>AVERAGE(B42:B46)</f>
        <v>3860</v>
      </c>
      <c r="C47" s="225"/>
      <c r="D47" s="228">
        <f>AVERAGE(D42:D46)</f>
        <v>341.6</v>
      </c>
      <c r="E47" s="225"/>
      <c r="F47" s="228">
        <f>AVERAGE(F42:F46)</f>
        <v>323.2</v>
      </c>
      <c r="G47" s="225"/>
      <c r="H47" s="228">
        <f>AVERAGE(H42:H46)</f>
        <v>29.2</v>
      </c>
      <c r="I47" s="225"/>
      <c r="J47" s="228">
        <f>AVERAGE(J42:J46)</f>
        <v>44.660000000000004</v>
      </c>
      <c r="K47" s="225"/>
      <c r="L47" s="228">
        <f>AVERAGE(L42:L46)</f>
        <v>44.03</v>
      </c>
      <c r="M47" s="210"/>
      <c r="N47" s="205"/>
    </row>
    <row r="48" spans="1:16" ht="14" thickBot="1">
      <c r="A48" s="2"/>
      <c r="B48" s="8"/>
      <c r="C48" s="3"/>
      <c r="D48" s="8"/>
      <c r="E48" s="3"/>
      <c r="F48" s="101"/>
      <c r="G48" s="101"/>
      <c r="H48" s="8"/>
      <c r="I48" s="3"/>
      <c r="K48" s="3"/>
      <c r="M48" s="3"/>
      <c r="N48" s="175"/>
    </row>
    <row r="49" spans="1:14" ht="21" thickBot="1">
      <c r="B49" s="8"/>
      <c r="C49" s="3"/>
      <c r="D49" s="8"/>
      <c r="E49" s="3"/>
      <c r="F49" s="46" t="s">
        <v>39</v>
      </c>
      <c r="G49" s="3"/>
      <c r="H49" s="8"/>
      <c r="I49" s="301" t="s">
        <v>1076</v>
      </c>
      <c r="J49" s="8"/>
      <c r="L49" s="303">
        <f>ACTIVE!B272</f>
        <v>0.74003205230976443</v>
      </c>
      <c r="M49" s="3"/>
      <c r="N49" s="235" t="s">
        <v>30</v>
      </c>
    </row>
    <row r="50" spans="1:14" s="11" customFormat="1" ht="17" thickBot="1">
      <c r="A50" s="205"/>
      <c r="B50" s="221" t="s">
        <v>4</v>
      </c>
      <c r="C50" s="222" t="s">
        <v>31</v>
      </c>
      <c r="D50" s="221" t="s">
        <v>6</v>
      </c>
      <c r="E50" s="222" t="s">
        <v>31</v>
      </c>
      <c r="F50" s="221" t="s">
        <v>7</v>
      </c>
      <c r="G50" s="222" t="s">
        <v>31</v>
      </c>
      <c r="H50" s="221" t="s">
        <v>8</v>
      </c>
      <c r="I50" s="222" t="s">
        <v>31</v>
      </c>
      <c r="J50" s="221" t="s">
        <v>9</v>
      </c>
      <c r="K50" s="222" t="s">
        <v>31</v>
      </c>
      <c r="L50" s="221" t="s">
        <v>10</v>
      </c>
      <c r="M50" s="222" t="s">
        <v>31</v>
      </c>
      <c r="N50" s="221" t="s">
        <v>32</v>
      </c>
    </row>
    <row r="51" spans="1:14" ht="16">
      <c r="A51" s="212" t="s">
        <v>33</v>
      </c>
      <c r="B51" s="225">
        <f>IF(ACTIVE!B23=0,"",ACTIVE!B23)</f>
        <v>6099.9999999999991</v>
      </c>
      <c r="C51" s="224">
        <f>IF(B51="","",B51/B$56)</f>
        <v>1.0080978350685836</v>
      </c>
      <c r="D51" s="225">
        <f>IF(ACTIVE!C23=0,"",ACTIVE!C23)</f>
        <v>450</v>
      </c>
      <c r="E51" s="224">
        <f>IF(D51="","",D51/D$56)</f>
        <v>1.0078387458006719</v>
      </c>
      <c r="F51" s="225">
        <f>IF(ACTIVE!D23=0,"",ACTIVE!D23)</f>
        <v>450</v>
      </c>
      <c r="G51" s="224">
        <f>IF(F51="","",F51/F$56)</f>
        <v>1.0192525481313703</v>
      </c>
      <c r="H51" s="225">
        <f>IF(ACTIVE!E23=0,"",ACTIVE!E23)</f>
        <v>40</v>
      </c>
      <c r="I51" s="224">
        <f>IF(H51="","",H51/H$56)</f>
        <v>0.98522167487684731</v>
      </c>
      <c r="J51" s="225">
        <f>IF(ACTIVE!F23=0,"",ACTIVE!F23)</f>
        <v>55</v>
      </c>
      <c r="K51" s="224">
        <f>IF(J51="","",J51/J$56)</f>
        <v>1.0367577756833177</v>
      </c>
      <c r="L51" s="225">
        <f>IF(ACTIVE!G23=0,"",ACTIVE!G23)</f>
        <v>56</v>
      </c>
      <c r="M51" s="224">
        <f>IF(L51="","",L51/L$56)</f>
        <v>1.0339734121122599</v>
      </c>
      <c r="N51" s="313">
        <f>ACTIVE!B$72</f>
        <v>1.0709262402332322</v>
      </c>
    </row>
    <row r="52" spans="1:14" ht="16">
      <c r="A52" s="208" t="s">
        <v>34</v>
      </c>
      <c r="B52" s="225">
        <f>IF(ACTIVE!B24=0,"",ACTIVE!B24)</f>
        <v>5760</v>
      </c>
      <c r="C52" s="224">
        <f>B52/B$56</f>
        <v>0.9519087754090233</v>
      </c>
      <c r="D52" s="225">
        <f>IF(ACTIVE!C24=0,"",ACTIVE!C24)</f>
        <v>405</v>
      </c>
      <c r="E52" s="224">
        <f>D52/D$56</f>
        <v>0.90705487122060469</v>
      </c>
      <c r="F52" s="225">
        <f>IF(ACTIVE!D24=0,"",ACTIVE!D24)</f>
        <v>405</v>
      </c>
      <c r="G52" s="224">
        <f>F52/F$56</f>
        <v>0.91732729331823326</v>
      </c>
      <c r="H52" s="225">
        <f>IF(ACTIVE!E24=0,"",ACTIVE!E24)</f>
        <v>36</v>
      </c>
      <c r="I52" s="224">
        <f>H52/H$56</f>
        <v>0.88669950738916248</v>
      </c>
      <c r="J52" s="225">
        <f>IF(ACTIVE!F24=0,"",ACTIVE!F24)</f>
        <v>50</v>
      </c>
      <c r="K52" s="224">
        <f>J52/J$56</f>
        <v>0.94250706880301605</v>
      </c>
      <c r="L52" s="225">
        <f>IF(ACTIVE!G24=0,"",ACTIVE!G24)</f>
        <v>51</v>
      </c>
      <c r="M52" s="224">
        <f>L52/L$56</f>
        <v>0.94165435745937953</v>
      </c>
      <c r="N52" s="314">
        <f>ACTIVE!C$72</f>
        <v>0.97445287627962773</v>
      </c>
    </row>
    <row r="53" spans="1:14" ht="16">
      <c r="A53" s="208" t="s">
        <v>35</v>
      </c>
      <c r="B53" s="225">
        <f>IF(ACTIVE!B25=0,"",ACTIVE!B25)</f>
        <v>6500.0000000000009</v>
      </c>
      <c r="C53" s="224">
        <f>B53/B$56</f>
        <v>1.0742026111386549</v>
      </c>
      <c r="D53" s="225">
        <f>IF(ACTIVE!C25=0,"",ACTIVE!C25)</f>
        <v>500</v>
      </c>
      <c r="E53" s="224">
        <f>D53/D$56</f>
        <v>1.1198208286674132</v>
      </c>
      <c r="F53" s="225">
        <f>IF(ACTIVE!D25=0,"",ACTIVE!D25)</f>
        <v>430.00000000000006</v>
      </c>
      <c r="G53" s="224">
        <f>F53/F$56</f>
        <v>0.97395243488108729</v>
      </c>
      <c r="H53" s="225">
        <f>IF(ACTIVE!E25=0,"",ACTIVE!E25)</f>
        <v>40</v>
      </c>
      <c r="I53" s="224">
        <f>H53/H$56</f>
        <v>0.98522167487684731</v>
      </c>
      <c r="J53" s="225">
        <f>IF(ACTIVE!F25=0,"",ACTIVE!F25)</f>
        <v>52.999999999999993</v>
      </c>
      <c r="K53" s="224">
        <f>J53/J$56</f>
        <v>0.99905749293119694</v>
      </c>
      <c r="L53" s="225">
        <f>IF(ACTIVE!G25=0,"",ACTIVE!G25)</f>
        <v>55</v>
      </c>
      <c r="M53" s="224">
        <f>L53/L$56</f>
        <v>1.0155096011816838</v>
      </c>
      <c r="N53" s="314">
        <f>ACTIVE!D$72</f>
        <v>0.9194996942807393</v>
      </c>
    </row>
    <row r="54" spans="1:14" ht="16">
      <c r="A54" s="208" t="s">
        <v>36</v>
      </c>
      <c r="B54" s="225">
        <f>IF(ACTIVE!B26=0,"",ACTIVE!B26)</f>
        <v>6099.9999999999991</v>
      </c>
      <c r="C54" s="224">
        <f>B54/B$56</f>
        <v>1.0080978350685836</v>
      </c>
      <c r="D54" s="225">
        <f>IF(ACTIVE!C26=0,"",ACTIVE!C26)</f>
        <v>450</v>
      </c>
      <c r="E54" s="224">
        <f>D54/D$56</f>
        <v>1.0078387458006719</v>
      </c>
      <c r="F54" s="225">
        <f>IF(ACTIVE!D26=0,"",ACTIVE!D26)</f>
        <v>450</v>
      </c>
      <c r="G54" s="224">
        <f>F54/F$56</f>
        <v>1.0192525481313703</v>
      </c>
      <c r="H54" s="225">
        <f>IF(ACTIVE!E26=0,"",ACTIVE!E26)</f>
        <v>45</v>
      </c>
      <c r="I54" s="224">
        <f>H54/H$56</f>
        <v>1.1083743842364531</v>
      </c>
      <c r="J54" s="225">
        <f>IF(ACTIVE!F26=0,"",ACTIVE!F26)</f>
        <v>55</v>
      </c>
      <c r="K54" s="224">
        <f>J54/J$56</f>
        <v>1.0367577756833177</v>
      </c>
      <c r="L54" s="225">
        <f>IF(ACTIVE!G26=0,"",ACTIVE!G26)</f>
        <v>50</v>
      </c>
      <c r="M54" s="224">
        <f>L54/L$56</f>
        <v>0.9231905465288035</v>
      </c>
      <c r="N54" s="314">
        <f>ACTIVE!E$72</f>
        <v>1.0142634036832672</v>
      </c>
    </row>
    <row r="55" spans="1:14" ht="17" thickBot="1">
      <c r="A55" s="208" t="s">
        <v>37</v>
      </c>
      <c r="B55" s="227">
        <f>IF(ACTIVE!B27=0,"",ACTIVE!B27)</f>
        <v>5795</v>
      </c>
      <c r="C55" s="224">
        <f>B55/B$56</f>
        <v>0.95769294331515453</v>
      </c>
      <c r="D55" s="227">
        <f>IF(ACTIVE!C27=0,"",ACTIVE!C27)</f>
        <v>427.5</v>
      </c>
      <c r="E55" s="224">
        <f>D55/D$56</f>
        <v>0.95744680851063835</v>
      </c>
      <c r="F55" s="227">
        <f>IF(ACTIVE!D27=0,"",ACTIVE!D27)</f>
        <v>472.5</v>
      </c>
      <c r="G55" s="224">
        <f>F55/F$56</f>
        <v>1.0702151755379388</v>
      </c>
      <c r="H55" s="227">
        <f>IF(ACTIVE!E27=0,"",ACTIVE!E27)</f>
        <v>42</v>
      </c>
      <c r="I55" s="224">
        <f>H55/H$56</f>
        <v>1.0344827586206897</v>
      </c>
      <c r="J55" s="227">
        <f>IF(ACTIVE!F27=0,"",ACTIVE!F27)</f>
        <v>52.250000000000007</v>
      </c>
      <c r="K55" s="224">
        <f>J55/J$56</f>
        <v>0.98491988689915189</v>
      </c>
      <c r="L55" s="227">
        <f>IF(ACTIVE!G27=0,"",ACTIVE!G27)</f>
        <v>58.8</v>
      </c>
      <c r="M55" s="224">
        <f>L55/L$56</f>
        <v>1.0856720827178727</v>
      </c>
      <c r="N55" s="315">
        <f>ACTIVE!F$72</f>
        <v>1.0208577855231338</v>
      </c>
    </row>
    <row r="56" spans="1:14" ht="16">
      <c r="A56" s="212" t="s">
        <v>40</v>
      </c>
      <c r="B56" s="236">
        <f>AVERAGE(B51:B55)</f>
        <v>6051</v>
      </c>
      <c r="C56" s="225"/>
      <c r="D56" s="236">
        <f>AVERAGE(D51:D55)</f>
        <v>446.5</v>
      </c>
      <c r="E56" s="225"/>
      <c r="F56" s="236">
        <f>AVERAGE(F51:F55)</f>
        <v>441.5</v>
      </c>
      <c r="G56" s="225"/>
      <c r="H56" s="236">
        <f>AVERAGE(H51:H55)</f>
        <v>40.6</v>
      </c>
      <c r="I56" s="225"/>
      <c r="J56" s="236">
        <f>AVERAGE(J51:J55)</f>
        <v>53.05</v>
      </c>
      <c r="K56" s="225"/>
      <c r="L56" s="236">
        <f>AVERAGE(L51:L55)</f>
        <v>54.160000000000004</v>
      </c>
      <c r="M56" s="224"/>
      <c r="N56" s="221"/>
    </row>
    <row r="57" spans="1:14">
      <c r="A57" s="47"/>
      <c r="D57" s="8"/>
      <c r="I57" s="3"/>
      <c r="K57" s="3"/>
      <c r="M57" s="3"/>
    </row>
    <row r="58" spans="1:14" s="4" customFormat="1" ht="20">
      <c r="A58" s="229"/>
      <c r="B58" s="205"/>
      <c r="C58" s="205"/>
      <c r="D58" s="46" t="s">
        <v>41</v>
      </c>
      <c r="E58" s="205"/>
      <c r="F58" s="205"/>
      <c r="G58" s="205"/>
      <c r="H58" s="205"/>
      <c r="I58" s="210"/>
      <c r="J58" s="205"/>
      <c r="K58" s="205"/>
      <c r="L58" s="205"/>
    </row>
    <row r="59" spans="1:14" ht="16">
      <c r="A59" s="205"/>
      <c r="B59" s="205"/>
      <c r="C59" s="205"/>
      <c r="D59" s="205" t="s">
        <v>42</v>
      </c>
      <c r="E59" s="205"/>
      <c r="F59" s="205"/>
      <c r="G59" s="205"/>
      <c r="H59" s="205"/>
      <c r="I59" s="205"/>
      <c r="J59" s="205"/>
      <c r="K59" s="205"/>
      <c r="L59" s="205"/>
    </row>
    <row r="60" spans="1:14" ht="16">
      <c r="A60" s="205"/>
      <c r="B60" s="205" t="s">
        <v>43</v>
      </c>
      <c r="C60" s="205"/>
      <c r="D60" s="205" t="s">
        <v>44</v>
      </c>
      <c r="E60" s="205"/>
      <c r="F60" s="205" t="s">
        <v>45</v>
      </c>
      <c r="G60" s="205"/>
      <c r="H60" s="205" t="s">
        <v>46</v>
      </c>
      <c r="I60" s="205"/>
      <c r="J60" s="205" t="s">
        <v>46</v>
      </c>
      <c r="K60" s="205"/>
      <c r="L60" s="205" t="s">
        <v>47</v>
      </c>
    </row>
    <row r="61" spans="1:14" ht="16">
      <c r="A61" s="205"/>
      <c r="B61" s="205" t="s">
        <v>48</v>
      </c>
      <c r="C61" s="205"/>
      <c r="D61" s="205" t="s">
        <v>47</v>
      </c>
      <c r="E61" s="205"/>
      <c r="F61" s="205" t="s">
        <v>49</v>
      </c>
      <c r="G61" s="205"/>
      <c r="H61" s="205" t="s">
        <v>50</v>
      </c>
      <c r="I61" s="205" t="s">
        <v>51</v>
      </c>
      <c r="J61" s="205" t="s">
        <v>52</v>
      </c>
      <c r="K61" s="205"/>
      <c r="L61" s="205" t="s">
        <v>48</v>
      </c>
    </row>
    <row r="62" spans="1:14" ht="17" thickBot="1">
      <c r="A62" s="205"/>
      <c r="B62" s="230" t="s">
        <v>53</v>
      </c>
      <c r="C62" s="230" t="s">
        <v>54</v>
      </c>
      <c r="D62" s="230" t="s">
        <v>55</v>
      </c>
      <c r="E62" s="230"/>
      <c r="F62" s="230" t="s">
        <v>53</v>
      </c>
      <c r="G62" s="230" t="s">
        <v>56</v>
      </c>
      <c r="H62" s="230" t="s">
        <v>53</v>
      </c>
      <c r="I62" s="230" t="s">
        <v>57</v>
      </c>
      <c r="J62" s="230" t="s">
        <v>58</v>
      </c>
      <c r="K62" s="230"/>
      <c r="L62" s="230" t="s">
        <v>59</v>
      </c>
    </row>
    <row r="63" spans="1:14" ht="16">
      <c r="A63" s="205"/>
      <c r="B63" s="205"/>
      <c r="C63" s="205" t="str">
        <f>IF(SUM(ACTIVE!B73:K73)-MAX(ACTIVE!B73:K73)&gt;0,"multi","")</f>
        <v>multi</v>
      </c>
      <c r="D63" s="205"/>
      <c r="E63" s="205"/>
      <c r="F63" s="205"/>
      <c r="G63" s="205"/>
      <c r="H63" s="205"/>
      <c r="I63" s="205"/>
      <c r="J63" s="205"/>
      <c r="K63" s="205"/>
      <c r="L63" s="205"/>
    </row>
    <row r="64" spans="1:14" ht="16">
      <c r="A64" s="205"/>
      <c r="B64" s="213">
        <f>ACTIVE!B79</f>
        <v>30000</v>
      </c>
      <c r="C64" s="237" t="str">
        <f>IF(SUM(ACTIVE!B73:K73)&gt;MAX(ACTIVE!B73:K73),"",MAX(ACTIVE!B73:K73))</f>
        <v/>
      </c>
      <c r="D64" s="225">
        <f>ACTIVE!B81</f>
        <v>20</v>
      </c>
      <c r="E64" s="205"/>
      <c r="F64" s="213">
        <f>ACTIVE!B83</f>
        <v>2800800</v>
      </c>
      <c r="G64" s="213">
        <f>ACTIVE!B82</f>
        <v>180000</v>
      </c>
      <c r="H64" s="213">
        <f>G64*I64</f>
        <v>3279251.0092156618</v>
      </c>
      <c r="I64" s="205">
        <f>ACTIVE!B84</f>
        <v>18.218061162309233</v>
      </c>
      <c r="J64" s="231">
        <f>ACTIVE!B246</f>
        <v>0</v>
      </c>
      <c r="K64" s="205"/>
      <c r="L64" s="213">
        <f>ACTIVE!B245</f>
        <v>45000</v>
      </c>
    </row>
    <row r="65" spans="1:14" ht="16">
      <c r="A65" s="205"/>
      <c r="B65" s="205"/>
      <c r="C65" s="205"/>
      <c r="D65" s="205"/>
      <c r="E65" s="205"/>
      <c r="F65" s="205"/>
      <c r="G65" s="205"/>
      <c r="H65" s="205"/>
      <c r="I65" s="205"/>
      <c r="J65" s="205"/>
      <c r="K65" s="205"/>
      <c r="L65" s="205"/>
      <c r="M65" s="205"/>
      <c r="N65" s="205"/>
    </row>
    <row r="66" spans="1:14" ht="16">
      <c r="A66" s="205"/>
      <c r="B66" s="205"/>
      <c r="C66" s="205"/>
      <c r="D66" s="205"/>
      <c r="E66" s="205"/>
      <c r="F66" s="232"/>
      <c r="G66" s="205"/>
      <c r="H66" s="205"/>
      <c r="I66" s="205"/>
      <c r="J66" s="205"/>
      <c r="K66" s="205"/>
      <c r="L66" s="205"/>
      <c r="M66" s="205"/>
      <c r="N66" s="205"/>
    </row>
    <row r="67" spans="1:14" ht="16">
      <c r="A67" s="205"/>
      <c r="B67" s="205"/>
      <c r="C67" s="205"/>
      <c r="D67" s="205"/>
      <c r="E67" s="205"/>
      <c r="F67" s="205"/>
      <c r="G67" s="361"/>
      <c r="H67" s="361"/>
      <c r="I67" s="205"/>
      <c r="J67" s="233"/>
      <c r="K67" s="205"/>
      <c r="L67" s="205"/>
      <c r="M67" s="205"/>
      <c r="N67" s="205"/>
    </row>
    <row r="68" spans="1:14" ht="16">
      <c r="B68" s="205"/>
      <c r="C68" s="205"/>
      <c r="D68" s="205"/>
      <c r="E68" s="205"/>
      <c r="F68" s="205"/>
      <c r="G68" s="361"/>
      <c r="H68" s="361"/>
      <c r="I68" s="205"/>
      <c r="J68" s="234"/>
      <c r="K68" s="205"/>
      <c r="L68" s="205"/>
      <c r="M68" s="205"/>
      <c r="N68" s="205"/>
    </row>
    <row r="70" spans="1:14">
      <c r="L70" s="193"/>
    </row>
    <row r="71" spans="1:14">
      <c r="N71" s="91"/>
    </row>
  </sheetData>
  <mergeCells count="2">
    <mergeCell ref="G67:H67"/>
    <mergeCell ref="G68:H68"/>
  </mergeCells>
  <phoneticPr fontId="0" type="noConversion"/>
  <printOptions gridLines="1" gridLinesSet="0"/>
  <pageMargins left="0.5" right="0.5" top="0.5" bottom="0.5" header="0.5" footer="0.5"/>
  <pageSetup scale="50" orientation="portrait" horizontalDpi="360" r:id="rId1"/>
  <headerFooter alignWithMargins="0"/>
  <drawing r:id="rId2"/>
  <mc:AlternateContent xmlns:mc="http://schemas.openxmlformats.org/markup-compatibility/2006">
    <mc:Choice Requires="v">
      <legacyDrawing r:id="rId3"/>
    </mc:Choice>
  </mc:AlternateContent>
  <controls>
    <control shapeId="3190" r:id="rId4" name="PeriodSelect1">
      <controlPr defaultSize="0" autoLine="0" autoPict="0" macro="[0]!Module2.MarketReport">
        <anchor moveWithCells="1">
          <from>
            <xdr:col>10</xdr:col>
            <xdr:colOff>38100</xdr:colOff>
            <xdr:row>1</xdr:row>
            <xdr:rowOff>50800</xdr:rowOff>
          </from>
          <to>
            <xdr:col>11</xdr:col>
            <xdr:colOff>482600</xdr:colOff>
            <xdr:row>1</xdr:row>
            <xdr:rowOff>241300</xdr:rowOff>
          </to>
        </anchor>
      </controlPr>
    </control>
  </controls>
</worksheet>
</file>

<file path=xl/worksheets/sheet4.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L93"/>
  <sheetViews>
    <sheetView zoomScale="75" workbookViewId="0">
      <pane ySplit="2" topLeftCell="A3" activePane="bottomLeft" state="frozenSplit"/>
      <selection activeCell="J4" sqref="J4"/>
      <selection pane="bottomLeft" activeCell="J6" sqref="J6"/>
    </sheetView>
  </sheetViews>
  <sheetFormatPr baseColWidth="10" defaultColWidth="8.83203125" defaultRowHeight="13"/>
  <cols>
    <col min="1" max="1" width="27.5" customWidth="1"/>
    <col min="2" max="2" width="15.1640625" customWidth="1"/>
    <col min="3" max="3" width="13.5" customWidth="1"/>
    <col min="4" max="4" width="16.5" customWidth="1"/>
    <col min="5" max="5" width="16.83203125" customWidth="1"/>
    <col min="6" max="6" width="16.1640625" customWidth="1"/>
    <col min="7" max="7" width="14.5" customWidth="1"/>
    <col min="8" max="8" width="13.6640625" customWidth="1"/>
    <col min="9" max="9" width="17.5" customWidth="1"/>
    <col min="10" max="10" width="11" customWidth="1"/>
    <col min="11" max="11" width="12.5" customWidth="1"/>
    <col min="12" max="12" width="14.5" customWidth="1"/>
  </cols>
  <sheetData>
    <row r="1" spans="1:12" ht="24.75" customHeight="1">
      <c r="A1" s="199" t="s">
        <v>726</v>
      </c>
      <c r="B1" s="27"/>
      <c r="C1" s="84">
        <f>ACTIVE!A2</f>
        <v>62</v>
      </c>
      <c r="D1" s="194" t="s">
        <v>60</v>
      </c>
      <c r="E1" s="87"/>
      <c r="F1" s="27"/>
      <c r="G1" s="27"/>
      <c r="H1" s="27"/>
      <c r="I1" s="201" t="s">
        <v>724</v>
      </c>
      <c r="J1" s="27"/>
      <c r="K1" s="27"/>
      <c r="L1" s="27"/>
    </row>
    <row r="2" spans="1:12" ht="26.25" customHeight="1">
      <c r="A2" s="199" t="s">
        <v>725</v>
      </c>
      <c r="B2" s="27"/>
      <c r="C2" s="84">
        <f>ACTIVE!B78</f>
        <v>1</v>
      </c>
      <c r="D2" s="88"/>
      <c r="E2" s="87"/>
      <c r="F2" s="27"/>
      <c r="G2" s="27"/>
      <c r="H2" s="27"/>
      <c r="I2" s="27"/>
      <c r="J2" s="27"/>
      <c r="K2" s="27"/>
      <c r="L2" s="27"/>
    </row>
    <row r="3" spans="1:12" ht="20">
      <c r="A3" s="11"/>
      <c r="B3" s="12"/>
      <c r="C3" s="4"/>
      <c r="E3" s="26" t="s">
        <v>61</v>
      </c>
    </row>
    <row r="4" spans="1:12" ht="18">
      <c r="B4" s="229"/>
      <c r="E4" s="198" t="str">
        <f>IF(ACTIVE!B169=1,"JAPAN",IF(ACTIVE!B169=2,"MEXICO",IF(ACTIVE!B169=3,"CHINA",IF(ACTIVE!B169=4,"UNITED KINGDOM",IF(ACTIVE!B169=5,"GERMANY","UNITED STATES")))))</f>
        <v>CHINA</v>
      </c>
    </row>
    <row r="5" spans="1:12" ht="18">
      <c r="B5" s="13"/>
      <c r="C5" s="1"/>
      <c r="E5" s="14"/>
    </row>
    <row r="6" spans="1:12" ht="17" thickBot="1">
      <c r="A6" s="205"/>
      <c r="B6" s="205"/>
      <c r="C6" s="205" t="s">
        <v>62</v>
      </c>
      <c r="D6" s="205"/>
      <c r="E6" s="205"/>
      <c r="F6" s="205"/>
      <c r="G6" s="205"/>
      <c r="H6" s="205" t="s">
        <v>63</v>
      </c>
      <c r="I6" s="205"/>
    </row>
    <row r="7" spans="1:12" ht="16">
      <c r="A7" s="205"/>
      <c r="B7" s="239" t="s">
        <v>53</v>
      </c>
      <c r="C7" s="240" t="s">
        <v>739</v>
      </c>
      <c r="D7" s="241" t="s">
        <v>64</v>
      </c>
      <c r="E7" s="242" t="s">
        <v>65</v>
      </c>
      <c r="F7" s="205"/>
      <c r="G7" s="239" t="s">
        <v>53</v>
      </c>
      <c r="H7" s="241" t="s">
        <v>64</v>
      </c>
      <c r="I7" s="242" t="s">
        <v>65</v>
      </c>
    </row>
    <row r="8" spans="1:12" ht="17" thickBot="1">
      <c r="A8" s="205"/>
      <c r="B8" s="243" t="s">
        <v>66</v>
      </c>
      <c r="C8" s="206" t="s">
        <v>740</v>
      </c>
      <c r="D8" s="244" t="s">
        <v>68</v>
      </c>
      <c r="E8" s="245" t="s">
        <v>68</v>
      </c>
      <c r="F8" s="205"/>
      <c r="G8" s="243" t="s">
        <v>66</v>
      </c>
      <c r="H8" s="244" t="s">
        <v>68</v>
      </c>
      <c r="I8" s="245" t="s">
        <v>68</v>
      </c>
    </row>
    <row r="9" spans="1:12" ht="16">
      <c r="A9" s="205" t="s">
        <v>69</v>
      </c>
      <c r="B9" s="213">
        <f>ACTIVE!B171</f>
        <v>381774</v>
      </c>
      <c r="C9" s="210">
        <f t="shared" ref="C9:C14" si="0">IF(B9=0,"",B9/D9)</f>
        <v>1</v>
      </c>
      <c r="D9" s="213">
        <f>ACTIVE!B174</f>
        <v>381774</v>
      </c>
      <c r="E9" s="213">
        <f>ACTIVE!B177</f>
        <v>381834</v>
      </c>
      <c r="F9" s="205"/>
      <c r="G9" s="213">
        <f>ACTIVE!B171</f>
        <v>381774</v>
      </c>
      <c r="H9" s="213">
        <f>ACTIVE!B174</f>
        <v>381774</v>
      </c>
      <c r="I9" s="213">
        <f>ACTIVE!B177</f>
        <v>381834</v>
      </c>
    </row>
    <row r="10" spans="1:12" ht="16">
      <c r="A10" s="205" t="s">
        <v>70</v>
      </c>
      <c r="B10" s="213">
        <f>ACTIVE!B172</f>
        <v>9262470.9000000004</v>
      </c>
      <c r="C10" s="210">
        <f t="shared" si="0"/>
        <v>1</v>
      </c>
      <c r="D10" s="213">
        <f>ACTIVE!B175</f>
        <v>9262470.9000000004</v>
      </c>
      <c r="E10" s="213">
        <f>ACTIVE!B178</f>
        <v>9186670.4503846169</v>
      </c>
      <c r="F10" s="205"/>
      <c r="G10" s="213">
        <f>ACTIVE!B172/(IF(ACTIVE!B$169=1,ACTIVE!B$49,IF(ACTIVE!B$169=2,ACTIVE!C$49,IF(ACTIVE!B$169=3,ACTIVE!D$49,IF(ACTIVE!B$169=4,ACTIVE!E$49,IF(ACTIVE!B$169=5,ACTIVE!F$49,ACTIVE!G$49))))))</f>
        <v>1424995.5230769231</v>
      </c>
      <c r="H10" s="213">
        <f>ACTIVE!B175/(IF(ACTIVE!B$169=1,ACTIVE!$B$49,IF(ACTIVE!B$169=2,ACTIVE!$C$49,IF(ACTIVE!B$169=3,ACTIVE!$D$49,IF(ACTIVE!B$169=4,ACTIVE!$E$49,IF(ACTIVE!B$169=5,ACTIVE!$F$49,ACTIVE!$G$49))))))</f>
        <v>1424995.5230769231</v>
      </c>
      <c r="I10" s="213">
        <f>ACTIVE!B178/(IF(ACTIVE!B$169=1,ACTIVE!$B$50,IF(ACTIVE!B$169=2,ACTIVE!$C$50,IF(ACTIVE!B$169=3,ACTIVE!$D$50,IF(ACTIVE!B$169=4,ACTIVE!$E$50,IF(ACTIVE!B$169=5,ACTIVE!$F$50,ACTIVE!$G$50))))))</f>
        <v>1506011.5492433798</v>
      </c>
    </row>
    <row r="11" spans="1:12" ht="16">
      <c r="A11" s="205" t="s">
        <v>71</v>
      </c>
      <c r="B11" s="213">
        <f>ACTIVE!B173</f>
        <v>35058252.600000001</v>
      </c>
      <c r="C11" s="210">
        <f t="shared" si="0"/>
        <v>1</v>
      </c>
      <c r="D11" s="213">
        <f>ACTIVE!B176</f>
        <v>35058252.600000001</v>
      </c>
      <c r="E11" s="213">
        <f>ACTIVE!B179</f>
        <v>34821776.25</v>
      </c>
      <c r="F11" s="205"/>
      <c r="G11" s="213">
        <f>ACTIVE!B173/(IF(ACTIVE!B$169=1,ACTIVE!B$49,IF(ACTIVE!B$169=2,ACTIVE!C$49,IF(ACTIVE!B$169=3,ACTIVE!D$49,IF(ACTIVE!B$169=4,ACTIVE!E$49,IF(ACTIVE!B$169=5,ACTIVE!F$49,ACTIVE!G$49))))))</f>
        <v>5393577.3230769234</v>
      </c>
      <c r="H11" s="213">
        <f>ACTIVE!B176/(IF(ACTIVE!B$169=1,ACTIVE!$B$49,IF(ACTIVE!B$169=2,ACTIVE!$C$49,IF(ACTIVE!B$169=3,ACTIVE!$D$49,IF(ACTIVE!B$169=4,ACTIVE!$E$49,IF(ACTIVE!B$169=5,ACTIVE!$F$49,ACTIVE!$G$49))))))</f>
        <v>5393577.3230769234</v>
      </c>
      <c r="I11" s="213">
        <f>ACTIVE!B179/(IF(ACTIVE!B$169=1,ACTIVE!$B$50,IF(ACTIVE!B$169=2,ACTIVE!$C$50,IF(ACTIVE!B$169=3,ACTIVE!$D$50,IF(ACTIVE!B$169=4,ACTIVE!$E$50,IF(ACTIVE!B$169=5,ACTIVE!$F$50,ACTIVE!$G$50))))))</f>
        <v>5708487.909836066</v>
      </c>
    </row>
    <row r="12" spans="1:12" ht="17" thickBot="1">
      <c r="A12" s="205" t="s">
        <v>72</v>
      </c>
      <c r="B12" s="213">
        <f>B10+B11</f>
        <v>44320723.5</v>
      </c>
      <c r="C12" s="210">
        <f t="shared" si="0"/>
        <v>1</v>
      </c>
      <c r="D12" s="213">
        <f>D10+D11</f>
        <v>44320723.5</v>
      </c>
      <c r="E12" s="213">
        <f>E11+E10</f>
        <v>44008446.700384617</v>
      </c>
      <c r="F12" s="205"/>
      <c r="G12" s="213">
        <f>G10+G11</f>
        <v>6818572.846153846</v>
      </c>
      <c r="H12" s="213">
        <f>H10+H11</f>
        <v>6818572.846153846</v>
      </c>
      <c r="I12" s="213">
        <f>I10+I11</f>
        <v>7214499.4590794463</v>
      </c>
    </row>
    <row r="13" spans="1:12" ht="17" thickBot="1">
      <c r="A13" s="229" t="s">
        <v>73</v>
      </c>
      <c r="B13" s="232">
        <f>IF(B11=0,0,B11/B9)</f>
        <v>91.829859026544497</v>
      </c>
      <c r="C13" s="210">
        <f t="shared" si="0"/>
        <v>1</v>
      </c>
      <c r="D13" s="232">
        <f>IF(D11=0,0,D11/D9)</f>
        <v>91.829859026544497</v>
      </c>
      <c r="E13" s="232">
        <f>IF(E11=0,0,E11/E9)</f>
        <v>91.196112053929198</v>
      </c>
      <c r="F13" s="205"/>
      <c r="G13" s="232">
        <f>IF(G11=0,0,G11/G9)</f>
        <v>14.127670619468386</v>
      </c>
      <c r="H13" s="246">
        <f>IF(H11=0,0,H11/H9)</f>
        <v>14.127670619468386</v>
      </c>
      <c r="I13" s="246">
        <f>IF(I11=0,0,I11/I9)</f>
        <v>14.950182303922819</v>
      </c>
      <c r="J13" s="98"/>
      <c r="K13" s="106"/>
    </row>
    <row r="14" spans="1:12" ht="16">
      <c r="A14" s="205" t="s">
        <v>74</v>
      </c>
      <c r="B14" s="232">
        <f>IF(B12=0,0,B12/B9)</f>
        <v>116.09151880431878</v>
      </c>
      <c r="C14" s="210">
        <f t="shared" si="0"/>
        <v>1</v>
      </c>
      <c r="D14" s="232">
        <f>IF(D12=0,0,D12/D9)</f>
        <v>116.09151880431878</v>
      </c>
      <c r="E14" s="232">
        <f>IF(E12=0,0,E12/E9)</f>
        <v>115.25544268028676</v>
      </c>
      <c r="F14" s="205"/>
      <c r="G14" s="232">
        <f>IF(G12=0,0,G12/G9)</f>
        <v>17.860233662202891</v>
      </c>
      <c r="H14" s="246">
        <f>IF(H12=0,0,H12/H9)</f>
        <v>17.860233662202891</v>
      </c>
      <c r="I14" s="246">
        <f>IF(I12=0,0,I12/I9)</f>
        <v>18.894334865620785</v>
      </c>
      <c r="K14" s="9"/>
    </row>
    <row r="15" spans="1:12" ht="16">
      <c r="A15" s="205"/>
      <c r="B15" s="205"/>
      <c r="C15" s="205"/>
      <c r="D15" s="205"/>
      <c r="E15" s="205"/>
      <c r="F15" s="205"/>
      <c r="G15" s="205"/>
      <c r="H15" s="205"/>
      <c r="I15" s="247"/>
    </row>
    <row r="16" spans="1:12" ht="17" thickBot="1">
      <c r="A16" s="205"/>
      <c r="B16" s="205"/>
      <c r="C16" s="205"/>
      <c r="D16" s="229" t="s">
        <v>75</v>
      </c>
      <c r="E16" s="205"/>
      <c r="F16" s="205"/>
      <c r="G16" s="205"/>
      <c r="I16" s="205"/>
    </row>
    <row r="17" spans="1:12" ht="16">
      <c r="A17" s="205" t="s">
        <v>76</v>
      </c>
      <c r="B17" s="239" t="s">
        <v>77</v>
      </c>
      <c r="C17" s="240"/>
      <c r="D17" s="240" t="s">
        <v>78</v>
      </c>
      <c r="E17" s="240" t="s">
        <v>78</v>
      </c>
      <c r="F17" s="240" t="s">
        <v>79</v>
      </c>
      <c r="G17" s="248" t="s">
        <v>80</v>
      </c>
      <c r="H17" s="205" t="s">
        <v>1078</v>
      </c>
      <c r="I17" s="205"/>
    </row>
    <row r="18" spans="1:12" ht="17" thickBot="1">
      <c r="A18" s="205" t="s">
        <v>81</v>
      </c>
      <c r="B18" s="249" t="s">
        <v>82</v>
      </c>
      <c r="C18" s="205"/>
      <c r="D18" s="205" t="s">
        <v>83</v>
      </c>
      <c r="E18" s="229" t="s">
        <v>84</v>
      </c>
      <c r="F18" s="205" t="s">
        <v>77</v>
      </c>
      <c r="G18" s="250" t="s">
        <v>85</v>
      </c>
      <c r="H18" s="205" t="s">
        <v>1081</v>
      </c>
    </row>
    <row r="19" spans="1:12" ht="17" thickBot="1">
      <c r="A19" s="205"/>
      <c r="B19" s="243" t="s">
        <v>86</v>
      </c>
      <c r="C19" s="230"/>
      <c r="D19" s="230" t="s">
        <v>53</v>
      </c>
      <c r="E19" s="230" t="s">
        <v>53</v>
      </c>
      <c r="F19" s="230"/>
      <c r="G19" s="251"/>
      <c r="H19" s="239" t="s">
        <v>1079</v>
      </c>
      <c r="I19" s="304">
        <f>0.15*I9</f>
        <v>57275.1</v>
      </c>
      <c r="K19" s="96"/>
    </row>
    <row r="20" spans="1:12" ht="17" thickBot="1">
      <c r="A20" s="212" t="s">
        <v>56</v>
      </c>
      <c r="B20" s="213">
        <f>ACTIVE!B189</f>
        <v>0</v>
      </c>
      <c r="C20" s="213"/>
      <c r="D20" s="213">
        <f>ACTIVE!B192</f>
        <v>0</v>
      </c>
      <c r="E20" s="213">
        <f>ACTIVE!B195</f>
        <v>38285</v>
      </c>
      <c r="F20" s="213">
        <f>B20+D20+E20</f>
        <v>38285</v>
      </c>
      <c r="G20" s="232">
        <f>3*F20/SUM(ACTIVE!B91:B102)</f>
        <v>0.32418266340381213</v>
      </c>
      <c r="H20" s="243" t="s">
        <v>1080</v>
      </c>
      <c r="I20" s="305">
        <f>ACTIVE!B268</f>
        <v>916401.6</v>
      </c>
      <c r="K20" s="9"/>
      <c r="L20" s="9"/>
    </row>
    <row r="21" spans="1:12" ht="16">
      <c r="A21" s="212" t="s">
        <v>87</v>
      </c>
      <c r="B21" s="213">
        <f>ACTIVE!B190</f>
        <v>0</v>
      </c>
      <c r="C21" s="213"/>
      <c r="D21" s="213">
        <f>ACTIVE!B193</f>
        <v>0</v>
      </c>
      <c r="E21" s="213">
        <f>ACTIVE!B196</f>
        <v>5191121</v>
      </c>
      <c r="F21" s="213">
        <f>B21+D21+E21</f>
        <v>5191121</v>
      </c>
      <c r="G21" s="213"/>
      <c r="H21" s="205"/>
      <c r="I21" s="205"/>
    </row>
    <row r="22" spans="1:12" ht="16">
      <c r="A22" s="212" t="s">
        <v>88</v>
      </c>
      <c r="B22" s="232">
        <f>ACTIVE!B191</f>
        <v>0</v>
      </c>
      <c r="C22" s="232"/>
      <c r="D22" s="232">
        <f>ACTIVE!B194</f>
        <v>0</v>
      </c>
      <c r="E22" s="232">
        <f>ACTIVE!B197</f>
        <v>135.59151880431878</v>
      </c>
      <c r="F22" s="232">
        <f>F21/F20</f>
        <v>135.59151103565364</v>
      </c>
      <c r="G22" s="205"/>
      <c r="H22" s="205"/>
      <c r="I22" s="205"/>
    </row>
    <row r="23" spans="1:12">
      <c r="A23" s="2"/>
      <c r="B23" s="9"/>
      <c r="C23" s="9"/>
      <c r="D23" s="9"/>
      <c r="E23" s="9"/>
      <c r="F23" s="9"/>
    </row>
    <row r="24" spans="1:12" ht="20">
      <c r="A24" s="2"/>
      <c r="B24" s="9"/>
      <c r="C24" s="4"/>
      <c r="E24" s="197" t="s">
        <v>89</v>
      </c>
    </row>
    <row r="25" spans="1:12" ht="18">
      <c r="A25" s="2"/>
      <c r="B25" s="1"/>
      <c r="E25" s="198" t="str">
        <f>IF(ACTIVE!B170=1,"JAPAN",IF(ACTIVE!B170=2,"MEXICO",IF(ACTIVE!B170=3,"CHINA",IF(ACTIVE!B170=4,"UNITED KINGDOM",IF(ACTIVE!B170=5,"GERMANY","UNITED STATES")))))</f>
        <v>JAPAN</v>
      </c>
    </row>
    <row r="27" spans="1:12" ht="17" thickBot="1">
      <c r="A27" s="221"/>
      <c r="B27" s="205"/>
      <c r="C27" s="205" t="s">
        <v>62</v>
      </c>
      <c r="D27" s="205"/>
      <c r="E27" s="205"/>
      <c r="F27" s="205"/>
      <c r="G27" s="205"/>
      <c r="H27" s="205" t="s">
        <v>63</v>
      </c>
      <c r="I27" s="205"/>
    </row>
    <row r="28" spans="1:12" ht="16">
      <c r="A28" s="205"/>
      <c r="B28" s="239" t="s">
        <v>53</v>
      </c>
      <c r="C28" s="240" t="s">
        <v>739</v>
      </c>
      <c r="D28" s="241" t="s">
        <v>64</v>
      </c>
      <c r="E28" s="242" t="s">
        <v>65</v>
      </c>
      <c r="F28" s="205"/>
      <c r="G28" s="239" t="s">
        <v>53</v>
      </c>
      <c r="H28" s="241" t="s">
        <v>64</v>
      </c>
      <c r="I28" s="242" t="s">
        <v>65</v>
      </c>
    </row>
    <row r="29" spans="1:12" ht="17" thickBot="1">
      <c r="A29" s="229" t="s">
        <v>89</v>
      </c>
      <c r="B29" s="243" t="s">
        <v>66</v>
      </c>
      <c r="C29" s="206" t="s">
        <v>740</v>
      </c>
      <c r="D29" s="244" t="s">
        <v>68</v>
      </c>
      <c r="E29" s="245" t="s">
        <v>68</v>
      </c>
      <c r="F29" s="205"/>
      <c r="G29" s="243" t="s">
        <v>66</v>
      </c>
      <c r="H29" s="244" t="s">
        <v>68</v>
      </c>
      <c r="I29" s="245" t="s">
        <v>68</v>
      </c>
    </row>
    <row r="30" spans="1:12" ht="16">
      <c r="A30" s="205" t="s">
        <v>69</v>
      </c>
      <c r="B30" s="213">
        <f>ACTIVE!B180</f>
        <v>365570</v>
      </c>
      <c r="C30" s="210">
        <f t="shared" ref="C30:C35" si="1">IF(B30=0,"",B30/D30)</f>
        <v>1</v>
      </c>
      <c r="D30" s="213">
        <f>ACTIVE!B183</f>
        <v>365570</v>
      </c>
      <c r="E30" s="213">
        <f>ACTIVE!B186</f>
        <v>364656</v>
      </c>
      <c r="F30" s="205"/>
      <c r="G30" s="213">
        <f>ACTIVE!B180</f>
        <v>365570</v>
      </c>
      <c r="H30" s="213">
        <f>ACTIVE!B183</f>
        <v>365570</v>
      </c>
      <c r="I30" s="213">
        <f>ACTIVE!B186</f>
        <v>364656</v>
      </c>
    </row>
    <row r="31" spans="1:12" ht="16">
      <c r="A31" s="205" t="s">
        <v>70</v>
      </c>
      <c r="B31" s="213">
        <f>ACTIVE!B181</f>
        <v>214154470</v>
      </c>
      <c r="C31" s="210">
        <f t="shared" si="1"/>
        <v>1</v>
      </c>
      <c r="D31" s="213">
        <f>ACTIVE!B184</f>
        <v>214154470</v>
      </c>
      <c r="E31" s="213">
        <f>ACTIVE!B187</f>
        <v>213835759.81666666</v>
      </c>
      <c r="F31" s="205"/>
      <c r="G31" s="213">
        <f>ACTIVE!B181/(IF(ACTIVE!$B$170=1,ACTIVE!$B$49,IF(ACTIVE!$B$170=2,ACTIVE!$C$49,IF(ACTIVE!$B$170=3,ACTIVE!$D$49,IF(ACTIVE!$B$170=4,ACTIVE!$E$49,IF(ACTIVE!$B$170=5,ACTIVE!$F$49,ACTIVE!$G$49))))))</f>
        <v>2379494.111111111</v>
      </c>
      <c r="H31" s="213">
        <f>ACTIVE!$B184/(IF(ACTIVE!$B$170=1,ACTIVE!$B$49,IF(ACTIVE!$B$170=2,ACTIVE!$C$49,IF(ACTIVE!$B$170=3,ACTIVE!$D$49,IF(ACTIVE!$B$170=4,ACTIVE!$E$49,IF(ACTIVE!$B$170=5,ACTIVE!$F$49,ACTIVE!$G$49))))))</f>
        <v>2379494.111111111</v>
      </c>
      <c r="I31" s="213">
        <f>ACTIVE!$B187/(IF(ACTIVE!$B$170=1,ACTIVE!$B$50,IF(ACTIVE!$B$170=2,ACTIVE!$C$50,IF(ACTIVE!$B$170=3,ACTIVE!$D$50,IF(ACTIVE!$B$170=4,ACTIVE!$E$50,IF(ACTIVE!$B$170=5,ACTIVE!$F$50,ACTIVE!$G$50))))))</f>
        <v>2375952.8868518518</v>
      </c>
      <c r="K31" s="105"/>
    </row>
    <row r="32" spans="1:12" ht="16">
      <c r="A32" s="205" t="s">
        <v>71</v>
      </c>
      <c r="B32" s="213">
        <f>ACTIVE!B182</f>
        <v>650645803</v>
      </c>
      <c r="C32" s="210">
        <f t="shared" si="1"/>
        <v>1</v>
      </c>
      <c r="D32" s="213">
        <f>ACTIVE!B185</f>
        <v>650645803</v>
      </c>
      <c r="E32" s="213">
        <f>ACTIVE!B188</f>
        <v>652737820</v>
      </c>
      <c r="F32" s="205"/>
      <c r="G32" s="213">
        <f>ACTIVE!B182/(IF(ACTIVE!$B$170=1,ACTIVE!B$49,IF(ACTIVE!$B$170=2,ACTIVE!C$49,IF(ACTIVE!$B$170=3,ACTIVE!D$49,IF(ACTIVE!$B$170=4,ACTIVE!E$49,IF(ACTIVE!$B$170=5,ACTIVE!F$49,ACTIVE!G$49))))))</f>
        <v>7229397.8111111112</v>
      </c>
      <c r="H32" s="213">
        <f>ACTIVE!$B185/(IF(ACTIVE!$B$170=1,ACTIVE!$B$49,IF(ACTIVE!$B$170=2,ACTIVE!$C$49,IF(ACTIVE!$B$170=3,ACTIVE!$D$49,IF(ACTIVE!$B$170=4,ACTIVE!$E$49,IF(ACTIVE!$B$170=5,ACTIVE!$F$49,ACTIVE!$G$49))))))</f>
        <v>7229397.8111111112</v>
      </c>
      <c r="I32" s="213">
        <f>ACTIVE!$B188/(IF(ACTIVE!$B$170=1,ACTIVE!$B$50,IF(ACTIVE!$B$170=2,ACTIVE!$C$50,IF(ACTIVE!$B$170=3,ACTIVE!$D$50,IF(ACTIVE!$B$170=4,ACTIVE!$E$50,IF(ACTIVE!$B$170=5,ACTIVE!$F$50,ACTIVE!$G$50))))))</f>
        <v>7252642.444444444</v>
      </c>
      <c r="L32" s="8"/>
    </row>
    <row r="33" spans="1:12" ht="17" thickBot="1">
      <c r="A33" s="205" t="s">
        <v>72</v>
      </c>
      <c r="B33" s="213">
        <f>B32+B31</f>
        <v>864800273</v>
      </c>
      <c r="C33" s="210">
        <f t="shared" si="1"/>
        <v>1</v>
      </c>
      <c r="D33" s="213">
        <f>D31+D32</f>
        <v>864800273</v>
      </c>
      <c r="E33" s="213">
        <f>E31+E32</f>
        <v>866573579.8166666</v>
      </c>
      <c r="F33" s="205"/>
      <c r="G33" s="213">
        <f>G31+G32</f>
        <v>9608891.9222222231</v>
      </c>
      <c r="H33" s="213">
        <f>H31+H32</f>
        <v>9608891.9222222231</v>
      </c>
      <c r="I33" s="213">
        <f>I31+I32</f>
        <v>9628595.3312962949</v>
      </c>
      <c r="K33" s="105"/>
    </row>
    <row r="34" spans="1:12" ht="17" thickBot="1">
      <c r="A34" s="229" t="s">
        <v>73</v>
      </c>
      <c r="B34" s="232">
        <f>IF(B32=0,0,B32/B30)</f>
        <v>1779.811808955877</v>
      </c>
      <c r="C34" s="210">
        <f t="shared" si="1"/>
        <v>1</v>
      </c>
      <c r="D34" s="232">
        <f>IF(D32=0,0,D32/D30)</f>
        <v>1779.811808955877</v>
      </c>
      <c r="E34" s="232">
        <f>IF(E32=0,0,E32/E30)</f>
        <v>1790.0098174718091</v>
      </c>
      <c r="F34" s="205"/>
      <c r="G34" s="232">
        <f>IF(G32=0,0,G32/G30)</f>
        <v>19.775686766176413</v>
      </c>
      <c r="H34" s="246">
        <f>IF(H32=0,0,H32/H30)</f>
        <v>19.775686766176413</v>
      </c>
      <c r="I34" s="246">
        <f>IF(I32=0,0,I32/I30)</f>
        <v>19.888997971908989</v>
      </c>
      <c r="K34" s="105"/>
    </row>
    <row r="35" spans="1:12" ht="16">
      <c r="A35" s="205" t="s">
        <v>74</v>
      </c>
      <c r="B35" s="232">
        <f>IF(B33=0,0,B33/B30)</f>
        <v>2365.6215581147248</v>
      </c>
      <c r="C35" s="210">
        <f t="shared" si="1"/>
        <v>1</v>
      </c>
      <c r="D35" s="232">
        <f>IF(D33=0,0,D33/D30)</f>
        <v>2365.6215581147248</v>
      </c>
      <c r="E35" s="232">
        <f>IF(E33=0,0,E33/E30)</f>
        <v>2376.4138799763796</v>
      </c>
      <c r="F35" s="205"/>
      <c r="G35" s="232">
        <f>IF(G33=0,0,G33/G30)</f>
        <v>26.284683979052502</v>
      </c>
      <c r="H35" s="246">
        <f>IF(H33=0,0,H33/H30)</f>
        <v>26.284683979052502</v>
      </c>
      <c r="I35" s="246">
        <f>IF(I33=0,0,I33/I30)</f>
        <v>26.404598666404215</v>
      </c>
      <c r="K35" s="105"/>
      <c r="L35" s="99"/>
    </row>
    <row r="36" spans="1:12">
      <c r="L36" s="99"/>
    </row>
    <row r="37" spans="1:12" ht="19" thickBot="1">
      <c r="D37" s="6" t="s">
        <v>90</v>
      </c>
    </row>
    <row r="38" spans="1:12" ht="16">
      <c r="A38" s="205" t="s">
        <v>76</v>
      </c>
      <c r="B38" s="239" t="s">
        <v>77</v>
      </c>
      <c r="C38" s="240"/>
      <c r="D38" s="240" t="s">
        <v>78</v>
      </c>
      <c r="E38" s="240" t="s">
        <v>78</v>
      </c>
      <c r="F38" s="240" t="s">
        <v>79</v>
      </c>
      <c r="G38" s="248" t="s">
        <v>80</v>
      </c>
      <c r="H38" s="205" t="s">
        <v>1078</v>
      </c>
      <c r="I38" s="97"/>
    </row>
    <row r="39" spans="1:12" ht="17" thickBot="1">
      <c r="A39" s="205" t="s">
        <v>81</v>
      </c>
      <c r="B39" s="249" t="s">
        <v>82</v>
      </c>
      <c r="C39" s="205"/>
      <c r="D39" s="205" t="s">
        <v>83</v>
      </c>
      <c r="E39" s="229" t="s">
        <v>84</v>
      </c>
      <c r="F39" s="205" t="s">
        <v>77</v>
      </c>
      <c r="G39" s="250" t="s">
        <v>85</v>
      </c>
      <c r="H39" s="205" t="s">
        <v>1082</v>
      </c>
    </row>
    <row r="40" spans="1:12" ht="17" thickBot="1">
      <c r="A40" s="205"/>
      <c r="B40" s="243" t="s">
        <v>86</v>
      </c>
      <c r="C40" s="230"/>
      <c r="D40" s="230" t="s">
        <v>53</v>
      </c>
      <c r="E40" s="230" t="s">
        <v>53</v>
      </c>
      <c r="F40" s="230"/>
      <c r="G40" s="251"/>
      <c r="H40" s="239" t="s">
        <v>1079</v>
      </c>
      <c r="I40" s="304">
        <f>0.15*I30</f>
        <v>54698.400000000001</v>
      </c>
    </row>
    <row r="41" spans="1:12" ht="17" thickBot="1">
      <c r="A41" s="212" t="s">
        <v>56</v>
      </c>
      <c r="B41" s="213">
        <f>ACTIVE!B198</f>
        <v>0</v>
      </c>
      <c r="C41" s="213"/>
      <c r="D41" s="213">
        <f>ACTIVE!B201</f>
        <v>30349</v>
      </c>
      <c r="E41" s="213">
        <f>ACTIVE!B204</f>
        <v>8602</v>
      </c>
      <c r="F41" s="213">
        <f>B41+D41+E41</f>
        <v>38951</v>
      </c>
      <c r="G41" s="232">
        <f>3*F41/SUM(ACTIVE!B133:B138)</f>
        <v>0.2999976894224326</v>
      </c>
      <c r="H41" s="243" t="s">
        <v>1080</v>
      </c>
      <c r="I41" s="305">
        <f>ACTIVE!B269</f>
        <v>1367460</v>
      </c>
    </row>
    <row r="42" spans="1:12" ht="16">
      <c r="A42" s="212" t="s">
        <v>87</v>
      </c>
      <c r="B42" s="213">
        <f>ACTIVE!B199</f>
        <v>0</v>
      </c>
      <c r="C42" s="213"/>
      <c r="D42" s="213">
        <f>ACTIVE!B202</f>
        <v>71794260</v>
      </c>
      <c r="E42" s="213">
        <f>ACTIVE!B205</f>
        <v>22671630</v>
      </c>
      <c r="F42" s="213">
        <f>B42+D42+E42</f>
        <v>94465890</v>
      </c>
      <c r="G42" s="205"/>
      <c r="H42" s="205"/>
    </row>
    <row r="43" spans="1:12" ht="16">
      <c r="A43" s="212" t="s">
        <v>88</v>
      </c>
      <c r="B43" s="232">
        <f>ACTIVE!B200</f>
        <v>0</v>
      </c>
      <c r="C43" s="232"/>
      <c r="D43" s="232">
        <f>ACTIVE!B203</f>
        <v>2365.6215581147253</v>
      </c>
      <c r="E43" s="232">
        <f>ACTIVE!B206</f>
        <v>2635.6215581147253</v>
      </c>
      <c r="F43" s="205"/>
      <c r="G43" s="205"/>
      <c r="H43" s="205"/>
    </row>
    <row r="45" spans="1:12" s="5" customFormat="1" ht="19" thickBot="1">
      <c r="B45" s="5" t="s">
        <v>91</v>
      </c>
    </row>
    <row r="46" spans="1:12" ht="19" thickBot="1">
      <c r="A46" s="239"/>
      <c r="B46" s="240"/>
      <c r="C46" s="240"/>
      <c r="D46" s="240"/>
      <c r="E46" s="240"/>
      <c r="F46" s="252" t="s">
        <v>92</v>
      </c>
      <c r="G46" s="5"/>
      <c r="H46" s="5" t="s">
        <v>733</v>
      </c>
      <c r="I46" s="5"/>
      <c r="J46" s="306"/>
      <c r="K46" s="5"/>
      <c r="L46" s="5"/>
    </row>
    <row r="47" spans="1:12" ht="16">
      <c r="A47" s="249"/>
      <c r="B47" s="205"/>
      <c r="C47" s="205"/>
      <c r="D47" s="205"/>
      <c r="E47" s="212" t="s">
        <v>93</v>
      </c>
      <c r="F47" s="253">
        <f>TRUNC((F56/1000)+0.5)</f>
        <v>1080</v>
      </c>
      <c r="G47" s="257" t="s">
        <v>440</v>
      </c>
      <c r="H47" s="240" t="s">
        <v>33</v>
      </c>
      <c r="I47" s="240" t="s">
        <v>34</v>
      </c>
      <c r="J47" s="240" t="s">
        <v>35</v>
      </c>
      <c r="K47" s="240" t="s">
        <v>36</v>
      </c>
      <c r="L47" s="248" t="s">
        <v>37</v>
      </c>
    </row>
    <row r="48" spans="1:12" ht="16">
      <c r="A48" s="249"/>
      <c r="B48" s="205"/>
      <c r="C48" s="205"/>
      <c r="D48" s="205"/>
      <c r="E48" s="212" t="s">
        <v>94</v>
      </c>
      <c r="F48" s="254">
        <f>ACTIVE!B207</f>
        <v>170498</v>
      </c>
      <c r="G48" s="249" t="s">
        <v>441</v>
      </c>
      <c r="H48" s="258" t="str">
        <f>IF(ACTIVE!B74=0,"",IF(ACTIVE!B74=1,"Japan",IF(ACTIVE!B74=2,"Mexico",IF(ACTIVE!B74=3,"China",IF(ACTIVE!B74=4,"U.K.",IF(ACTIVE!B74=5,"Germany","U.S."))))))</f>
        <v/>
      </c>
      <c r="I48" s="258" t="str">
        <f>IF(ACTIVE!C74=0,"",IF(ACTIVE!C74=1,"Japan",IF(ACTIVE!C74=2,"Mexico",IF(ACTIVE!C74=3,"China",IF(ACTIVE!C74=4,"U.K.",IF(ACTIVE!C74=5,"Germany","U.S."))))))</f>
        <v/>
      </c>
      <c r="J48" s="258" t="str">
        <f>IF(ACTIVE!D74=0,"",IF(ACTIVE!D74=1,"Japan",IF(ACTIVE!D74=2,"Mexico",IF(ACTIVE!D74=3,"China",IF(ACTIVE!D74=4,"U.K.",IF(ACTIVE!D74=5,"Germany","U.S."))))))</f>
        <v/>
      </c>
      <c r="K48" s="258" t="str">
        <f>IF(ACTIVE!E74=0,"",IF(ACTIVE!E74=1,"Japan",IF(ACTIVE!E74=2,"Mexico",IF(ACTIVE!E74=3,"China",IF(ACTIVE!E74=4,"U.K.",IF(ACTIVE!E74=5,"Germany","U.S."))))))</f>
        <v/>
      </c>
      <c r="L48" s="259" t="str">
        <f>IF(ACTIVE!F74=0,"",IF(ACTIVE!F74=1,"Japan",IF(ACTIVE!F74=2,"Mexico",IF(ACTIVE!F74=3,"China",IF(ACTIVE!F74=4,"U.K.",IF(ACTIVE!F74=5,"Germany","U.S."))))))</f>
        <v/>
      </c>
    </row>
    <row r="49" spans="1:12" ht="16">
      <c r="A49" s="249"/>
      <c r="B49" s="205"/>
      <c r="C49" s="205"/>
      <c r="D49" s="205"/>
      <c r="E49" s="212" t="s">
        <v>95</v>
      </c>
      <c r="F49" s="254">
        <f>ACTIVE!B208</f>
        <v>318263</v>
      </c>
      <c r="G49" s="249" t="s">
        <v>442</v>
      </c>
      <c r="H49" s="258" t="str">
        <f>IF(ACTIVE!B75=0,"",IF(ACTIVE!B75=1,"Japan",IF(ACTIVE!B75=2,"Mexico",IF(ACTIVE!B75=3,"China",IF(ACTIVE!B75=4,"U.K.",IF(ACTIVE!B75=5,"Germany","U.S."))))))</f>
        <v/>
      </c>
      <c r="I49" s="258" t="str">
        <f>IF(ACTIVE!C75=0,"",IF(ACTIVE!C75=1,"Japan",IF(ACTIVE!C75=2,"Mexico",IF(ACTIVE!C75=3,"China",IF(ACTIVE!C75=4,"U.K.",IF(ACTIVE!C75=5,"Germany","U.S."))))))</f>
        <v/>
      </c>
      <c r="J49" s="258" t="str">
        <f>IF(ACTIVE!D75=0,"",IF(ACTIVE!D75=1,"Japan",IF(ACTIVE!D75=2,"Mexico",IF(ACTIVE!D75=3,"China",IF(ACTIVE!D75=4,"U.K.",IF(ACTIVE!D75=5,"Germany","U.S."))))))</f>
        <v/>
      </c>
      <c r="K49" s="258" t="str">
        <f>IF(ACTIVE!E75=0,"",IF(ACTIVE!E75=1,"Japan",IF(ACTIVE!E75=2,"Mexico",IF(ACTIVE!E75=3,"China",IF(ACTIVE!E75=4,"U.K.",IF(ACTIVE!E75=5,"Germany","U.S."))))))</f>
        <v/>
      </c>
      <c r="L49" s="259" t="str">
        <f>IF(ACTIVE!F75=0,"",IF(ACTIVE!F75=1,"Japan",IF(ACTIVE!F75=2,"Mexico",IF(ACTIVE!F75=3,"China",IF(ACTIVE!F75=4,"U.K.",IF(ACTIVE!F75=5,"Germany","U.S."))))))</f>
        <v/>
      </c>
    </row>
    <row r="50" spans="1:12" ht="16">
      <c r="A50" s="249"/>
      <c r="B50" s="205"/>
      <c r="C50" s="205"/>
      <c r="D50" s="205"/>
      <c r="E50" s="212" t="s">
        <v>96</v>
      </c>
      <c r="F50" s="254">
        <f>ACTIVE!B209</f>
        <v>0</v>
      </c>
      <c r="G50" s="249" t="s">
        <v>443</v>
      </c>
      <c r="H50" s="260" t="str">
        <f>IF(ACTIVE!B74=0,"",ACTIVE!B76)</f>
        <v/>
      </c>
      <c r="I50" s="260" t="str">
        <f>IF(ACTIVE!C74=0,"",ACTIVE!C76)</f>
        <v/>
      </c>
      <c r="J50" s="260" t="str">
        <f>IF(ACTIVE!D74=0,"",ACTIVE!D76)</f>
        <v/>
      </c>
      <c r="K50" s="260" t="str">
        <f>IF(ACTIVE!E74=0,"",ACTIVE!E76)</f>
        <v/>
      </c>
      <c r="L50" s="261" t="str">
        <f>IF(ACTIVE!F74=0,"",ACTIVE!F76)</f>
        <v/>
      </c>
    </row>
    <row r="51" spans="1:12" ht="17" thickBot="1">
      <c r="A51" s="249"/>
      <c r="B51" s="205"/>
      <c r="C51" s="205"/>
      <c r="D51" s="205"/>
      <c r="E51" s="212" t="s">
        <v>97</v>
      </c>
      <c r="F51" s="254">
        <f>ACTIVE!B210</f>
        <v>0</v>
      </c>
      <c r="G51" s="243" t="s">
        <v>444</v>
      </c>
      <c r="H51" s="262" t="str">
        <f>IF(ACTIVE!B75=0,"",ACTIVE!B77)</f>
        <v/>
      </c>
      <c r="I51" s="262" t="str">
        <f>IF(ACTIVE!C75=0,"",ACTIVE!C77)</f>
        <v/>
      </c>
      <c r="J51" s="262" t="str">
        <f>IF(ACTIVE!D75=0,"",ACTIVE!D77)</f>
        <v/>
      </c>
      <c r="K51" s="262" t="str">
        <f>IF(ACTIVE!E75=0,"",ACTIVE!E77)</f>
        <v/>
      </c>
      <c r="L51" s="263" t="str">
        <f>IF(ACTIVE!F75=0,"",ACTIVE!F77)</f>
        <v/>
      </c>
    </row>
    <row r="52" spans="1:12" ht="16">
      <c r="A52" s="249"/>
      <c r="B52" s="205"/>
      <c r="C52" s="205"/>
      <c r="D52" s="205"/>
      <c r="E52" s="208" t="s">
        <v>98</v>
      </c>
      <c r="F52" s="254">
        <f>ACTIVE!B211</f>
        <v>837236.7</v>
      </c>
      <c r="G52" s="264" t="s">
        <v>445</v>
      </c>
      <c r="H52" s="212" t="s">
        <v>446</v>
      </c>
      <c r="I52" s="212" t="s">
        <v>447</v>
      </c>
      <c r="J52" s="212" t="s">
        <v>448</v>
      </c>
      <c r="K52" s="212" t="s">
        <v>449</v>
      </c>
      <c r="L52" s="212" t="s">
        <v>450</v>
      </c>
    </row>
    <row r="53" spans="1:12" ht="16">
      <c r="A53" s="249"/>
      <c r="B53" s="205"/>
      <c r="C53" s="205"/>
      <c r="D53" s="205"/>
      <c r="E53" s="212" t="s">
        <v>99</v>
      </c>
      <c r="F53" s="254">
        <f>SUM(F48:F52)</f>
        <v>1325997.7</v>
      </c>
    </row>
    <row r="54" spans="1:12" ht="16">
      <c r="A54" s="249"/>
      <c r="B54" s="205"/>
      <c r="C54" s="205"/>
      <c r="D54" s="205"/>
      <c r="E54" s="205"/>
      <c r="F54" s="253"/>
    </row>
    <row r="55" spans="1:12" ht="16">
      <c r="A55" s="249"/>
      <c r="B55" s="205"/>
      <c r="C55" s="205"/>
      <c r="D55" s="205"/>
      <c r="E55" s="205"/>
      <c r="F55" s="255" t="s">
        <v>56</v>
      </c>
    </row>
    <row r="56" spans="1:12" ht="17" thickBot="1">
      <c r="A56" s="243" t="s">
        <v>439</v>
      </c>
      <c r="B56" s="230"/>
      <c r="C56" s="230"/>
      <c r="D56" s="230"/>
      <c r="E56" s="230"/>
      <c r="F56" s="256">
        <f>ACTIVE!B212</f>
        <v>1079819</v>
      </c>
    </row>
    <row r="57" spans="1:12" ht="14" thickBot="1"/>
    <row r="58" spans="1:12" ht="19" thickBot="1">
      <c r="B58" s="5" t="s">
        <v>734</v>
      </c>
      <c r="F58" s="212" t="s">
        <v>1083</v>
      </c>
      <c r="G58" s="310" t="s">
        <v>4</v>
      </c>
      <c r="H58" s="311" t="s">
        <v>6</v>
      </c>
      <c r="I58" s="311" t="s">
        <v>7</v>
      </c>
      <c r="J58" s="311" t="s">
        <v>8</v>
      </c>
      <c r="K58" s="311" t="s">
        <v>9</v>
      </c>
      <c r="L58" s="312" t="s">
        <v>1084</v>
      </c>
    </row>
    <row r="59" spans="1:12" s="5" customFormat="1" ht="19" thickBot="1">
      <c r="A59"/>
      <c r="C59"/>
      <c r="D59"/>
      <c r="E59"/>
      <c r="F59" s="212" t="s">
        <v>1085</v>
      </c>
      <c r="G59" s="307">
        <v>25</v>
      </c>
      <c r="H59" s="308">
        <v>17</v>
      </c>
      <c r="I59" s="308">
        <v>16</v>
      </c>
      <c r="J59" s="308">
        <v>22</v>
      </c>
      <c r="K59" s="308">
        <v>24</v>
      </c>
      <c r="L59" s="309">
        <v>20</v>
      </c>
    </row>
    <row r="60" spans="1:12" s="5" customFormat="1" ht="18">
      <c r="A60" s="239"/>
      <c r="B60" s="240" t="s">
        <v>33</v>
      </c>
      <c r="C60" s="240" t="s">
        <v>34</v>
      </c>
      <c r="D60" s="240" t="s">
        <v>35</v>
      </c>
      <c r="E60" s="240" t="s">
        <v>36</v>
      </c>
      <c r="F60" s="248" t="s">
        <v>37</v>
      </c>
    </row>
    <row r="61" spans="1:12" ht="16">
      <c r="A61" s="249" t="s">
        <v>735</v>
      </c>
      <c r="B61" s="213">
        <f>ACTIVE!B58</f>
        <v>6109343</v>
      </c>
      <c r="C61" s="213">
        <f>ACTIVE!C58</f>
        <v>6032023</v>
      </c>
      <c r="D61" s="213">
        <f>ACTIVE!D58</f>
        <v>6032023</v>
      </c>
      <c r="E61" s="213">
        <f>ACTIVE!E58</f>
        <v>8003715</v>
      </c>
      <c r="F61" s="265">
        <f>ACTIVE!F58</f>
        <v>6032023</v>
      </c>
      <c r="G61" s="205" t="s">
        <v>742</v>
      </c>
    </row>
    <row r="62" spans="1:12" ht="17" thickBot="1">
      <c r="A62" s="243" t="s">
        <v>736</v>
      </c>
      <c r="B62" s="217">
        <f>ACTIVE!B59</f>
        <v>9116399</v>
      </c>
      <c r="C62" s="217">
        <f>ACTIVE!C59</f>
        <v>7129774</v>
      </c>
      <c r="D62" s="217">
        <f>ACTIVE!D59</f>
        <v>7129774</v>
      </c>
      <c r="E62" s="217">
        <f>ACTIVE!E59</f>
        <v>10920000</v>
      </c>
      <c r="F62" s="266">
        <f>ACTIVE!F59</f>
        <v>9963480</v>
      </c>
      <c r="G62" s="205" t="s">
        <v>743</v>
      </c>
    </row>
    <row r="64" spans="1:12" ht="19" thickBot="1">
      <c r="B64" s="5" t="s">
        <v>737</v>
      </c>
    </row>
    <row r="65" spans="1:11" ht="16">
      <c r="A65" s="239"/>
      <c r="B65" s="240" t="s">
        <v>33</v>
      </c>
      <c r="C65" s="240" t="s">
        <v>34</v>
      </c>
      <c r="D65" s="240" t="s">
        <v>35</v>
      </c>
      <c r="E65" s="240" t="s">
        <v>36</v>
      </c>
      <c r="F65" s="248" t="s">
        <v>37</v>
      </c>
    </row>
    <row r="66" spans="1:11" ht="16">
      <c r="A66" s="249" t="s">
        <v>741</v>
      </c>
      <c r="B66" s="213">
        <f>ACTIVE!B54</f>
        <v>798634</v>
      </c>
      <c r="C66" s="213">
        <f>ACTIVE!C54</f>
        <v>1943033</v>
      </c>
      <c r="D66" s="213">
        <f>ACTIVE!D54</f>
        <v>4499260</v>
      </c>
      <c r="E66" s="213">
        <f>ACTIVE!E54</f>
        <v>3189686</v>
      </c>
      <c r="F66" s="265">
        <f>ACTIVE!F54</f>
        <v>1199248</v>
      </c>
      <c r="J66" s="3"/>
    </row>
    <row r="67" spans="1:11" ht="17" thickBot="1">
      <c r="A67" s="243" t="s">
        <v>738</v>
      </c>
      <c r="B67" s="217">
        <f>ACTIVE!B55</f>
        <v>1049621</v>
      </c>
      <c r="C67" s="217">
        <f>ACTIVE!C55</f>
        <v>1012132</v>
      </c>
      <c r="D67" s="217">
        <f>ACTIVE!D55</f>
        <v>1822770</v>
      </c>
      <c r="E67" s="217">
        <f>ACTIVE!E55</f>
        <v>2218618</v>
      </c>
      <c r="F67" s="266">
        <f>ACTIVE!F55</f>
        <v>1044821</v>
      </c>
      <c r="J67" s="3"/>
    </row>
    <row r="68" spans="1:11">
      <c r="J68" s="3"/>
    </row>
    <row r="69" spans="1:11">
      <c r="J69" s="8"/>
      <c r="K69" s="8"/>
    </row>
    <row r="70" spans="1:11">
      <c r="J70" s="8"/>
      <c r="K70" s="8"/>
    </row>
    <row r="71" spans="1:11" ht="16">
      <c r="A71" s="205"/>
      <c r="B71" s="205"/>
      <c r="C71" s="205"/>
      <c r="D71" s="205"/>
      <c r="E71" s="205"/>
      <c r="F71" s="205"/>
    </row>
    <row r="72" spans="1:11" ht="16">
      <c r="B72" s="205"/>
      <c r="C72" s="205"/>
      <c r="D72" s="205"/>
      <c r="E72" s="205"/>
      <c r="F72" s="205"/>
    </row>
    <row r="84" spans="5:5">
      <c r="E84" s="106"/>
    </row>
    <row r="85" spans="5:5">
      <c r="E85" s="106"/>
    </row>
    <row r="86" spans="5:5">
      <c r="E86" s="106"/>
    </row>
    <row r="87" spans="5:5">
      <c r="E87" s="106"/>
    </row>
    <row r="88" spans="5:5">
      <c r="E88" s="106"/>
    </row>
    <row r="91" spans="5:5">
      <c r="E91" s="107"/>
    </row>
    <row r="92" spans="5:5">
      <c r="E92" s="107"/>
    </row>
    <row r="93" spans="5:5">
      <c r="E93" s="107"/>
    </row>
  </sheetData>
  <phoneticPr fontId="0" type="noConversion"/>
  <printOptions gridLines="1" gridLinesSet="0"/>
  <pageMargins left="0.75" right="0.75" top="0.5" bottom="0.5" header="0.5" footer="0.5"/>
  <pageSetup scale="48" orientation="portrait" r:id="rId1"/>
  <headerFooter alignWithMargins="0"/>
  <drawing r:id="rId2"/>
  <mc:AlternateContent xmlns:mc="http://schemas.openxmlformats.org/markup-compatibility/2006">
    <mc:Choice Requires="v">
      <legacyDrawing r:id="rId3"/>
    </mc:Choice>
  </mc:AlternateContent>
  <controls>
    <control shapeId="16463" r:id="rId4" name="PeriodSelect2">
      <controlPr defaultSize="0" autoLine="0" autoPict="0" macro="[0]!ProdRpt">
        <anchor moveWithCells="1">
          <from>
            <xdr:col>8</xdr:col>
            <xdr:colOff>88900</xdr:colOff>
            <xdr:row>1</xdr:row>
            <xdr:rowOff>76200</xdr:rowOff>
          </from>
          <to>
            <xdr:col>8</xdr:col>
            <xdr:colOff>1092200</xdr:colOff>
            <xdr:row>1</xdr:row>
            <xdr:rowOff>266700</xdr:rowOff>
          </to>
        </anchor>
      </controlPr>
    </control>
  </controls>
</worksheet>
</file>

<file path=xl/worksheets/sheet5.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AC88"/>
  <sheetViews>
    <sheetView zoomScale="75" workbookViewId="0">
      <pane ySplit="2" topLeftCell="A3" activePane="bottomLeft" state="frozenSplit"/>
      <selection activeCell="J4" sqref="J4"/>
      <selection pane="bottomLeft" activeCell="M2" sqref="M2"/>
    </sheetView>
  </sheetViews>
  <sheetFormatPr baseColWidth="10" defaultColWidth="8.83203125" defaultRowHeight="13"/>
  <cols>
    <col min="1" max="1" width="19.5" customWidth="1"/>
    <col min="2" max="2" width="13.83203125" customWidth="1"/>
    <col min="3" max="3" width="6.5" style="3" bestFit="1" customWidth="1"/>
    <col min="4" max="4" width="13.6640625" bestFit="1" customWidth="1"/>
    <col min="5" max="5" width="7.1640625" style="3" bestFit="1" customWidth="1"/>
    <col min="6" max="6" width="12.6640625" customWidth="1"/>
    <col min="7" max="7" width="7" style="3" bestFit="1" customWidth="1"/>
    <col min="8" max="8" width="12.83203125" customWidth="1"/>
    <col min="9" max="9" width="7" style="3" bestFit="1" customWidth="1"/>
    <col min="10" max="10" width="12.6640625" bestFit="1" customWidth="1"/>
    <col min="11" max="11" width="7.1640625" style="3" bestFit="1" customWidth="1"/>
    <col min="12" max="12" width="10.6640625" customWidth="1"/>
    <col min="13" max="13" width="4.6640625" style="3" customWidth="1"/>
    <col min="14" max="14" width="10.6640625" customWidth="1"/>
    <col min="15" max="15" width="4.6640625" style="3" customWidth="1"/>
    <col min="16" max="16" width="10.6640625" customWidth="1"/>
    <col min="17" max="17" width="14.5" style="3" bestFit="1" customWidth="1"/>
    <col min="18" max="18" width="15.5" bestFit="1" customWidth="1"/>
    <col min="19" max="19" width="9.6640625" style="3" bestFit="1" customWidth="1"/>
    <col min="20" max="20" width="10.6640625" customWidth="1"/>
    <col min="21" max="21" width="4.6640625" style="3" customWidth="1"/>
    <col min="24" max="24" width="14" bestFit="1" customWidth="1"/>
    <col min="25" max="25" width="12.83203125" bestFit="1" customWidth="1"/>
    <col min="26" max="26" width="12.33203125" bestFit="1" customWidth="1"/>
    <col min="27" max="27" width="12.83203125" bestFit="1" customWidth="1"/>
    <col min="28" max="28" width="11.33203125" bestFit="1" customWidth="1"/>
  </cols>
  <sheetData>
    <row r="1" spans="1:22" ht="21" customHeight="1">
      <c r="A1" s="199" t="s">
        <v>726</v>
      </c>
      <c r="B1" s="200"/>
      <c r="C1" s="84">
        <f>ACTIVE!A2</f>
        <v>62</v>
      </c>
      <c r="D1" s="90"/>
      <c r="E1" s="89"/>
      <c r="F1" s="90"/>
      <c r="G1" s="195" t="s">
        <v>113</v>
      </c>
      <c r="H1" s="90"/>
      <c r="I1" s="89"/>
      <c r="J1" s="90"/>
      <c r="K1" s="89"/>
      <c r="L1" s="201" t="s">
        <v>724</v>
      </c>
      <c r="M1" s="89"/>
      <c r="N1" s="90"/>
      <c r="O1" s="89"/>
      <c r="P1" s="90"/>
      <c r="Q1" s="89"/>
      <c r="R1" s="90"/>
      <c r="S1" s="89"/>
      <c r="U1"/>
    </row>
    <row r="2" spans="1:22" ht="21" customHeight="1">
      <c r="A2" s="199" t="s">
        <v>725</v>
      </c>
      <c r="B2" s="200"/>
      <c r="C2" s="84">
        <f>ACTIVE!B78</f>
        <v>1</v>
      </c>
      <c r="D2" s="90"/>
      <c r="E2" s="89"/>
      <c r="F2" s="90"/>
      <c r="G2" s="89"/>
      <c r="H2" s="83"/>
      <c r="I2" s="89"/>
      <c r="J2" s="90"/>
      <c r="K2" s="89"/>
      <c r="L2" s="90"/>
      <c r="M2" s="89"/>
      <c r="N2" s="90"/>
      <c r="O2" s="89"/>
      <c r="P2" s="90"/>
      <c r="Q2" s="89"/>
      <c r="R2" s="90"/>
      <c r="S2" s="89"/>
      <c r="U2"/>
    </row>
    <row r="3" spans="1:22" ht="19" thickBot="1">
      <c r="A3" s="11" t="s">
        <v>1</v>
      </c>
      <c r="B3" s="12">
        <f>ACTIVE!A2</f>
        <v>62</v>
      </c>
      <c r="C3" s="48"/>
      <c r="D3" s="49"/>
      <c r="E3" s="48"/>
      <c r="F3" s="49" t="s">
        <v>114</v>
      </c>
      <c r="G3" s="50"/>
      <c r="H3" s="49"/>
      <c r="I3" s="48"/>
      <c r="J3" s="49"/>
      <c r="K3" s="48"/>
      <c r="L3" s="49"/>
      <c r="M3" s="48"/>
      <c r="N3" s="49"/>
      <c r="O3" s="48"/>
      <c r="P3" s="49"/>
      <c r="Q3" s="48"/>
      <c r="R3" s="49"/>
      <c r="S3" s="48"/>
      <c r="U3"/>
    </row>
    <row r="4" spans="1:22" ht="19" thickBot="1">
      <c r="B4" s="51" t="s">
        <v>33</v>
      </c>
      <c r="C4" s="52" t="s">
        <v>67</v>
      </c>
      <c r="D4" s="53" t="s">
        <v>34</v>
      </c>
      <c r="E4" s="52" t="s">
        <v>67</v>
      </c>
      <c r="F4" s="53" t="s">
        <v>35</v>
      </c>
      <c r="G4" s="52" t="s">
        <v>67</v>
      </c>
      <c r="H4" s="53" t="s">
        <v>36</v>
      </c>
      <c r="I4" s="52" t="s">
        <v>67</v>
      </c>
      <c r="J4" s="53" t="s">
        <v>37</v>
      </c>
      <c r="K4" s="52" t="s">
        <v>67</v>
      </c>
      <c r="M4"/>
      <c r="N4" s="49" t="s">
        <v>134</v>
      </c>
      <c r="O4"/>
      <c r="P4" s="49"/>
      <c r="Q4" s="48"/>
      <c r="R4" s="49"/>
      <c r="S4"/>
      <c r="U4"/>
    </row>
    <row r="5" spans="1:22">
      <c r="A5" s="2" t="s">
        <v>115</v>
      </c>
      <c r="B5" s="8">
        <f>ACTIVE!B52</f>
        <v>17058309.959931493</v>
      </c>
      <c r="C5" s="3">
        <f>B5/B$10</f>
        <v>0.33309835088612544</v>
      </c>
      <c r="D5" s="8">
        <f>ACTIVE!C52</f>
        <v>14337598.947462365</v>
      </c>
      <c r="E5" s="3">
        <f>D5/D$10</f>
        <v>0.30051948615161161</v>
      </c>
      <c r="F5" s="8">
        <f>ACTIVE!D52</f>
        <v>13181974.945594028</v>
      </c>
      <c r="G5" s="3">
        <f t="shared" ref="G5:G10" si="0">F5/F$10</f>
        <v>0.26912180643580158</v>
      </c>
      <c r="H5" s="8">
        <f>ACTIVE!E52</f>
        <v>15953846.366315886</v>
      </c>
      <c r="I5" s="3">
        <f>H5/H$10</f>
        <v>0.26559683089723579</v>
      </c>
      <c r="J5" s="8">
        <f>ACTIVE!F52</f>
        <v>18473813.85810183</v>
      </c>
      <c r="K5" s="3">
        <f>IF(J$10=0,0,J5/J$10)</f>
        <v>0.29581648759230206</v>
      </c>
      <c r="M5"/>
      <c r="N5" t="s">
        <v>136</v>
      </c>
      <c r="O5"/>
      <c r="Q5" s="8">
        <f t="array" ref="Q5:Q8">ACTIVE!$B$213:$B$216</f>
        <v>42718741.732187949</v>
      </c>
      <c r="R5" s="62">
        <f>Q5/Q$8</f>
        <v>0.99469619445736668</v>
      </c>
      <c r="S5"/>
      <c r="U5"/>
      <c r="V5" s="8"/>
    </row>
    <row r="6" spans="1:22">
      <c r="A6" s="2" t="s">
        <v>116</v>
      </c>
      <c r="B6" s="8">
        <f>ACTIVE!B53</f>
        <v>13839266</v>
      </c>
      <c r="C6" s="3">
        <f>B6/B$10</f>
        <v>0.27023994128976064</v>
      </c>
      <c r="D6" s="8">
        <f>ACTIVE!C53</f>
        <v>13815783</v>
      </c>
      <c r="E6" s="3">
        <f>D6/D$10</f>
        <v>0.28958209970554549</v>
      </c>
      <c r="F6" s="8">
        <f>ACTIVE!D53</f>
        <v>13068165</v>
      </c>
      <c r="G6" s="3">
        <f t="shared" si="0"/>
        <v>0.26679827462247019</v>
      </c>
      <c r="H6" s="8">
        <f>ACTIVE!E53</f>
        <v>16279448</v>
      </c>
      <c r="I6" s="3">
        <f>H6/H$10</f>
        <v>0.27101738968010397</v>
      </c>
      <c r="J6" s="8">
        <f>ACTIVE!F53</f>
        <v>22480549</v>
      </c>
      <c r="K6" s="3">
        <f>IF(J$10=0,0,J6/J$10)</f>
        <v>0.35997531941192423</v>
      </c>
      <c r="M6"/>
      <c r="N6" t="s">
        <v>137</v>
      </c>
      <c r="O6"/>
      <c r="Q6" s="8">
        <v>227780</v>
      </c>
      <c r="R6" s="62">
        <f>Q6/Q$8</f>
        <v>5.303805542633302E-3</v>
      </c>
      <c r="S6"/>
      <c r="U6"/>
      <c r="V6" s="8"/>
    </row>
    <row r="7" spans="1:22">
      <c r="A7" s="2" t="s">
        <v>117</v>
      </c>
      <c r="B7" s="8">
        <f>ACTIVE!B54+ACTIVE!B55</f>
        <v>1848255</v>
      </c>
      <c r="C7" s="3">
        <f>B7/B$10</f>
        <v>3.6090954728994047E-2</v>
      </c>
      <c r="D7" s="8">
        <f>ACTIVE!C54+ACTIVE!C55</f>
        <v>2955165</v>
      </c>
      <c r="E7" s="3">
        <f>D7/D$10</f>
        <v>6.1940961701290362E-2</v>
      </c>
      <c r="F7" s="8">
        <f>ACTIVE!D56</f>
        <v>6322030</v>
      </c>
      <c r="G7" s="3">
        <f t="shared" si="0"/>
        <v>0.12906989589674567</v>
      </c>
      <c r="H7" s="8">
        <f>ACTIVE!E56</f>
        <v>5408304</v>
      </c>
      <c r="I7" s="136">
        <f>H7/H$10</f>
        <v>9.0036494645055837E-2</v>
      </c>
      <c r="J7" s="8">
        <f>ACTIVE!F56</f>
        <v>2244069</v>
      </c>
      <c r="K7" s="3">
        <f>IF(J$10=0,0,J7/J$10)</f>
        <v>3.5933706737206347E-2</v>
      </c>
      <c r="M7"/>
      <c r="N7" t="s">
        <v>138</v>
      </c>
      <c r="O7"/>
      <c r="Q7" s="8">
        <v>0</v>
      </c>
      <c r="R7" s="62">
        <f>Q7/Q$8</f>
        <v>0</v>
      </c>
      <c r="S7"/>
      <c r="U7"/>
      <c r="V7" s="8"/>
    </row>
    <row r="8" spans="1:22">
      <c r="A8" s="35" t="s">
        <v>118</v>
      </c>
      <c r="B8" s="8">
        <f>ACTIVE!B57</f>
        <v>3239458</v>
      </c>
      <c r="C8" s="3">
        <f>B8/B$10</f>
        <v>6.3257035433139694E-2</v>
      </c>
      <c r="D8" s="8">
        <f>ACTIVE!C57</f>
        <v>3439038</v>
      </c>
      <c r="E8" s="3">
        <f>D8/D$10</f>
        <v>7.2083054938483021E-2</v>
      </c>
      <c r="F8" s="8">
        <f>ACTIVE!D57</f>
        <v>3247478</v>
      </c>
      <c r="G8" s="3">
        <f t="shared" si="0"/>
        <v>6.6300167412519678E-2</v>
      </c>
      <c r="H8" s="8">
        <f>ACTIVE!E57</f>
        <v>3502596</v>
      </c>
      <c r="I8" s="3">
        <f>H8/H$10</f>
        <v>5.8310602731982894E-2</v>
      </c>
      <c r="J8" s="8">
        <f>ACTIVE!F57</f>
        <v>3256316</v>
      </c>
      <c r="K8" s="3">
        <f>IF(J$10=0,0,J8/J$10)</f>
        <v>5.2142560762468898E-2</v>
      </c>
      <c r="M8"/>
      <c r="N8" t="s">
        <v>139</v>
      </c>
      <c r="O8"/>
      <c r="Q8" s="8">
        <v>42946521.732187949</v>
      </c>
      <c r="R8" s="62">
        <f>Q8/Q$8</f>
        <v>1</v>
      </c>
      <c r="S8"/>
      <c r="U8"/>
      <c r="V8" s="8"/>
    </row>
    <row r="9" spans="1:22" ht="14" thickBot="1">
      <c r="A9" s="35" t="s">
        <v>119</v>
      </c>
      <c r="B9" s="42">
        <f>ACTIVE!B58+ACTIVE!B59</f>
        <v>15225742</v>
      </c>
      <c r="C9" s="3">
        <f>B9/B$10</f>
        <v>0.29731371766198023</v>
      </c>
      <c r="D9" s="42">
        <f>ACTIVE!C60</f>
        <v>13161797</v>
      </c>
      <c r="E9" s="3">
        <f>D9/D$10</f>
        <v>0.27587439750306947</v>
      </c>
      <c r="F9" s="42">
        <f>ACTIVE!D60</f>
        <v>13161797</v>
      </c>
      <c r="G9" s="3">
        <f t="shared" si="0"/>
        <v>0.26870985563246286</v>
      </c>
      <c r="H9" s="42">
        <f>ACTIVE!E60</f>
        <v>18923715</v>
      </c>
      <c r="I9" s="3">
        <f>H9/H$10</f>
        <v>0.31503868204562152</v>
      </c>
      <c r="J9" s="42">
        <f>ACTIVE!F60</f>
        <v>15995503</v>
      </c>
      <c r="K9" s="3">
        <f>IF(J$10=0,0,J9/J$10)</f>
        <v>0.25613192549609853</v>
      </c>
      <c r="M9"/>
      <c r="O9"/>
      <c r="Q9" s="8"/>
      <c r="R9" s="62"/>
      <c r="S9"/>
      <c r="U9"/>
      <c r="V9" s="8"/>
    </row>
    <row r="10" spans="1:22">
      <c r="A10" s="2" t="s">
        <v>120</v>
      </c>
      <c r="B10" s="8">
        <f>ACTIVE!B61</f>
        <v>51211030.959931493</v>
      </c>
      <c r="D10" s="8">
        <f>ACTIVE!C61</f>
        <v>47709381.947462365</v>
      </c>
      <c r="F10" s="8">
        <f>ACTIVE!D61</f>
        <v>48981444.945594028</v>
      </c>
      <c r="G10" s="3">
        <f t="shared" si="0"/>
        <v>1</v>
      </c>
      <c r="H10" s="8">
        <f>ACTIVE!E61</f>
        <v>60067909.366315886</v>
      </c>
      <c r="J10" s="8">
        <f>ACTIVE!F61</f>
        <v>62450250.85810183</v>
      </c>
      <c r="M10"/>
      <c r="N10" t="s">
        <v>140</v>
      </c>
      <c r="O10"/>
      <c r="Q10" s="8">
        <f>ACTIVE!B217</f>
        <v>19859535</v>
      </c>
      <c r="R10" s="62">
        <f>Q10/Q$8</f>
        <v>0.46242475988725984</v>
      </c>
      <c r="S10"/>
      <c r="U10"/>
      <c r="V10" s="8"/>
    </row>
    <row r="11" spans="1:22">
      <c r="A11" s="2"/>
      <c r="M11"/>
      <c r="N11" t="s">
        <v>23</v>
      </c>
      <c r="O11"/>
      <c r="Q11" s="8">
        <f>Q8-Q10</f>
        <v>23086986.732187949</v>
      </c>
      <c r="R11" s="62">
        <f>Q11/Q$8</f>
        <v>0.53757524011274016</v>
      </c>
      <c r="S11"/>
      <c r="U11"/>
    </row>
    <row r="12" spans="1:22" ht="18">
      <c r="A12" s="2" t="s">
        <v>121</v>
      </c>
      <c r="B12" s="8">
        <f t="array" ref="B12:B17">ACTIVE!$B$62:$B$67</f>
        <v>8213732.3841880346</v>
      </c>
      <c r="C12" s="3">
        <f>B12/B$17</f>
        <v>0.16038990487449117</v>
      </c>
      <c r="D12" s="8">
        <f t="array" ref="D12:D17">ACTIVE!$C$62:$C$67</f>
        <v>8029973.442307692</v>
      </c>
      <c r="E12" s="3">
        <f>D12/D$17</f>
        <v>0.16831015440842031</v>
      </c>
      <c r="F12" s="8">
        <f t="array" ref="F12:F17">ACTIVE!$D$62:$D$67</f>
        <v>8029973.442307692</v>
      </c>
      <c r="G12" s="3">
        <f>F12/F$17</f>
        <v>0.16393908859215889</v>
      </c>
      <c r="H12" s="8">
        <f t="array" ref="H12:H17">ACTIVE!$E$62:$E$67</f>
        <v>9294741.3594905101</v>
      </c>
      <c r="I12" s="3">
        <f>H12/H$17</f>
        <v>0.15473722088124972</v>
      </c>
      <c r="J12" s="8">
        <f t="array" ref="J12:J17">ACTIVE!$F$62:$F$67</f>
        <v>7750000.2341658352</v>
      </c>
      <c r="K12" s="3">
        <f>IF(J$17=0,0,J12/J$17)</f>
        <v>0.12409878467542469</v>
      </c>
      <c r="M12"/>
      <c r="N12" t="s">
        <v>141</v>
      </c>
      <c r="O12"/>
      <c r="Q12" s="64"/>
      <c r="R12" s="65"/>
      <c r="S12"/>
      <c r="U12"/>
    </row>
    <row r="13" spans="1:22">
      <c r="A13" s="2" t="s">
        <v>122</v>
      </c>
      <c r="B13" s="8">
        <v>782650</v>
      </c>
      <c r="C13" s="3">
        <f>B13/B$17</f>
        <v>1.5282840148489895E-2</v>
      </c>
      <c r="D13" s="8">
        <v>794437</v>
      </c>
      <c r="E13" s="3">
        <f>D13/D$17</f>
        <v>1.6651588588484232E-2</v>
      </c>
      <c r="F13" s="8">
        <v>1113469</v>
      </c>
      <c r="G13" s="3">
        <f>F13/F$17</f>
        <v>2.2732465349619268E-2</v>
      </c>
      <c r="H13" s="8">
        <v>-177067</v>
      </c>
      <c r="I13" s="3">
        <f>H13/H$17</f>
        <v>-2.9477803017944446E-3</v>
      </c>
      <c r="J13" s="8">
        <v>1521924</v>
      </c>
      <c r="K13" s="3">
        <f>IF(J$17=0,0,J13/J$17)</f>
        <v>2.4370182330541543E-2</v>
      </c>
      <c r="M13"/>
      <c r="N13" t="s">
        <v>143</v>
      </c>
      <c r="O13"/>
      <c r="Q13" s="8">
        <f t="array" ref="Q13:Q26">ACTIVE!$B$218:$B$231</f>
        <v>1325997.7</v>
      </c>
      <c r="R13" s="62">
        <f t="shared" ref="R13:R26" si="1">Q13/Q$8</f>
        <v>3.0875555144345465E-2</v>
      </c>
      <c r="S13"/>
      <c r="U13"/>
    </row>
    <row r="14" spans="1:22">
      <c r="A14" s="2" t="s">
        <v>123</v>
      </c>
      <c r="B14" s="8">
        <v>22283217</v>
      </c>
      <c r="C14" s="3">
        <f>B14/B$17</f>
        <v>0.4351253349582988</v>
      </c>
      <c r="D14" s="8">
        <v>21248394</v>
      </c>
      <c r="E14" s="3">
        <f>D14/D$17</f>
        <v>0.44537139515659119</v>
      </c>
      <c r="F14" s="8">
        <v>23318568</v>
      </c>
      <c r="G14" s="3">
        <f>F14/F$17</f>
        <v>0.47606941824401094</v>
      </c>
      <c r="H14" s="8">
        <v>32664757</v>
      </c>
      <c r="I14" s="3">
        <f>H14/H$17</f>
        <v>0.54379713468631763</v>
      </c>
      <c r="J14" s="8">
        <v>32122418</v>
      </c>
      <c r="K14" s="3">
        <f>IF(J$17=0,0,J14/J$17)</f>
        <v>0.51436811795981241</v>
      </c>
      <c r="M14"/>
      <c r="N14" t="s">
        <v>28</v>
      </c>
      <c r="O14"/>
      <c r="Q14" s="8">
        <v>4229964</v>
      </c>
      <c r="R14" s="62">
        <f t="shared" si="1"/>
        <v>9.849375058538648E-2</v>
      </c>
      <c r="S14"/>
      <c r="U14"/>
    </row>
    <row r="15" spans="1:22">
      <c r="A15" s="2" t="s">
        <v>124</v>
      </c>
      <c r="B15" s="8">
        <v>1000000</v>
      </c>
      <c r="C15" s="3">
        <f>B15/B$17</f>
        <v>1.9527042929138049E-2</v>
      </c>
      <c r="D15" s="8">
        <v>1000000</v>
      </c>
      <c r="E15" s="3">
        <f>D15/D$17</f>
        <v>2.0960237990531955E-2</v>
      </c>
      <c r="F15" s="8">
        <v>1000000</v>
      </c>
      <c r="G15" s="3">
        <f>F15/F$17</f>
        <v>2.0415894245479009E-2</v>
      </c>
      <c r="H15" s="8">
        <v>1000000</v>
      </c>
      <c r="I15" s="3">
        <f>H15/H$17</f>
        <v>1.66478242800434E-2</v>
      </c>
      <c r="J15" s="8">
        <v>1000000</v>
      </c>
      <c r="K15" s="3">
        <f>IF(J$17=0,0,J15/J$17)</f>
        <v>1.6012745925907956E-2</v>
      </c>
      <c r="M15"/>
      <c r="N15" t="s">
        <v>144</v>
      </c>
      <c r="O15"/>
      <c r="Q15" s="8">
        <v>177236</v>
      </c>
      <c r="R15" s="62">
        <f t="shared" si="1"/>
        <v>4.1268999875061722E-3</v>
      </c>
      <c r="S15"/>
      <c r="U15"/>
    </row>
    <row r="16" spans="1:22" ht="14" thickBot="1">
      <c r="A16" s="35" t="s">
        <v>125</v>
      </c>
      <c r="B16" s="42">
        <v>18931431.575743459</v>
      </c>
      <c r="C16" s="3">
        <f>B16/B$17</f>
        <v>0.36967487708958213</v>
      </c>
      <c r="D16" s="42">
        <v>16636577.505154673</v>
      </c>
      <c r="E16" s="3">
        <f>D16/D$17</f>
        <v>0.34870662385597229</v>
      </c>
      <c r="F16" s="42">
        <v>15519434.503286332</v>
      </c>
      <c r="G16" s="3">
        <f>F16/F$17</f>
        <v>0.31684313356873178</v>
      </c>
      <c r="H16" s="42">
        <v>17285478.006825369</v>
      </c>
      <c r="I16" s="3">
        <f>H16/H$17</f>
        <v>0.28776560045418359</v>
      </c>
      <c r="J16" s="42">
        <v>20055908.623935994</v>
      </c>
      <c r="K16" s="3">
        <f>IF(J$17=0,0,J16/J$17)</f>
        <v>0.32115016910831334</v>
      </c>
      <c r="M16"/>
      <c r="N16" t="s">
        <v>145</v>
      </c>
      <c r="O16"/>
      <c r="Q16" s="8">
        <v>6240000</v>
      </c>
      <c r="R16" s="62">
        <f t="shared" si="1"/>
        <v>0.14529698211446046</v>
      </c>
      <c r="S16"/>
      <c r="U16"/>
    </row>
    <row r="17" spans="1:26">
      <c r="A17" s="35" t="s">
        <v>126</v>
      </c>
      <c r="B17" s="8">
        <v>51211030.959931493</v>
      </c>
      <c r="C17" s="8"/>
      <c r="D17" s="8">
        <v>47709381.947462365</v>
      </c>
      <c r="E17" s="8"/>
      <c r="F17" s="8">
        <v>48981444.945594028</v>
      </c>
      <c r="G17" s="8"/>
      <c r="H17" s="8">
        <v>60067909.366315886</v>
      </c>
      <c r="I17" s="8"/>
      <c r="J17" s="8">
        <v>62450250.85810183</v>
      </c>
      <c r="K17" s="8"/>
      <c r="M17"/>
      <c r="N17" t="s">
        <v>146</v>
      </c>
      <c r="O17"/>
      <c r="Q17" s="8">
        <v>815763</v>
      </c>
      <c r="R17" s="62">
        <f t="shared" si="1"/>
        <v>1.8994856093051061E-2</v>
      </c>
      <c r="S17"/>
      <c r="U17"/>
    </row>
    <row r="18" spans="1:26" ht="14" thickBot="1">
      <c r="A18" s="2" t="s">
        <v>718</v>
      </c>
      <c r="B18" s="101">
        <f>B14/(B15+B16)</f>
        <v>1.1179938036723194</v>
      </c>
      <c r="C18" s="101"/>
      <c r="D18" s="101">
        <f>D14/(D15+D16)</f>
        <v>1.2047912353623993</v>
      </c>
      <c r="E18" s="101"/>
      <c r="F18" s="101">
        <f>F14/(F15+F16)</f>
        <v>1.4115839131999988</v>
      </c>
      <c r="G18" s="101"/>
      <c r="H18" s="101">
        <f>H14/(H15+H16)</f>
        <v>1.7863769811107655</v>
      </c>
      <c r="I18" s="101"/>
      <c r="J18" s="101">
        <f>J14/(J15+J16)</f>
        <v>1.525577384178225</v>
      </c>
      <c r="M18"/>
      <c r="N18" t="s">
        <v>147</v>
      </c>
      <c r="O18"/>
      <c r="Q18" s="8">
        <v>190596</v>
      </c>
      <c r="R18" s="62">
        <f t="shared" si="1"/>
        <v>4.4379845517768758E-3</v>
      </c>
      <c r="S18"/>
      <c r="U18"/>
    </row>
    <row r="19" spans="1:26" ht="14" thickBot="1">
      <c r="A19" s="2" t="s">
        <v>127</v>
      </c>
      <c r="B19" s="54">
        <f>ACTIVE!B68</f>
        <v>0</v>
      </c>
      <c r="C19" s="55"/>
      <c r="D19" s="55">
        <f>ACTIVE!C68</f>
        <v>0</v>
      </c>
      <c r="E19" s="55"/>
      <c r="F19" s="55">
        <f>ACTIVE!D68</f>
        <v>0</v>
      </c>
      <c r="G19" s="55"/>
      <c r="H19" s="55">
        <f>ACTIVE!E68</f>
        <v>0</v>
      </c>
      <c r="I19" s="55"/>
      <c r="J19" s="55">
        <f>ACTIVE!F68</f>
        <v>0</v>
      </c>
      <c r="K19" s="55"/>
      <c r="M19"/>
      <c r="N19" t="s">
        <v>148</v>
      </c>
      <c r="O19"/>
      <c r="Q19" s="8">
        <v>1083003.5999999999</v>
      </c>
      <c r="R19" s="62">
        <f t="shared" si="1"/>
        <v>2.5217492740239787E-2</v>
      </c>
      <c r="S19"/>
      <c r="U19"/>
    </row>
    <row r="20" spans="1:26">
      <c r="A20" s="2"/>
      <c r="B20" s="8"/>
      <c r="C20" s="8"/>
      <c r="D20" s="8"/>
      <c r="E20" s="8"/>
      <c r="F20" s="8"/>
      <c r="G20" s="8"/>
      <c r="H20" s="8"/>
      <c r="I20" s="8"/>
      <c r="J20" s="8"/>
      <c r="K20" s="8"/>
      <c r="M20"/>
      <c r="N20" t="s">
        <v>149</v>
      </c>
      <c r="O20"/>
      <c r="Q20" s="8">
        <v>0</v>
      </c>
      <c r="R20" s="62">
        <f t="shared" si="1"/>
        <v>0</v>
      </c>
      <c r="S20"/>
      <c r="U20"/>
    </row>
    <row r="21" spans="1:26" s="49" customFormat="1" ht="19" thickBot="1">
      <c r="A21" s="56"/>
      <c r="C21" s="48"/>
      <c r="E21" s="48"/>
      <c r="F21" s="49" t="s">
        <v>128</v>
      </c>
      <c r="G21" s="48"/>
      <c r="I21" s="48"/>
      <c r="K21" s="48"/>
      <c r="L21"/>
      <c r="M21"/>
      <c r="N21" t="s">
        <v>150</v>
      </c>
      <c r="O21"/>
      <c r="P21"/>
      <c r="Q21" s="8">
        <v>3191000</v>
      </c>
      <c r="R21" s="62">
        <f t="shared" si="1"/>
        <v>7.4301709924237708E-2</v>
      </c>
      <c r="S21"/>
      <c r="T21"/>
      <c r="U21"/>
    </row>
    <row r="22" spans="1:26" ht="14" thickBot="1">
      <c r="A22" s="2"/>
      <c r="B22" s="51" t="s">
        <v>33</v>
      </c>
      <c r="C22" s="52" t="s">
        <v>67</v>
      </c>
      <c r="D22" s="53" t="s">
        <v>34</v>
      </c>
      <c r="E22" s="52" t="s">
        <v>67</v>
      </c>
      <c r="F22" s="53" t="s">
        <v>35</v>
      </c>
      <c r="G22" s="52" t="s">
        <v>67</v>
      </c>
      <c r="H22" s="53" t="s">
        <v>36</v>
      </c>
      <c r="I22" s="52" t="s">
        <v>67</v>
      </c>
      <c r="J22" s="53" t="s">
        <v>37</v>
      </c>
      <c r="K22" s="52" t="s">
        <v>67</v>
      </c>
      <c r="M22"/>
      <c r="N22" t="s">
        <v>152</v>
      </c>
      <c r="O22"/>
      <c r="Q22" s="8">
        <v>160000</v>
      </c>
      <c r="R22" s="62">
        <f t="shared" si="1"/>
        <v>3.7255636439605245E-3</v>
      </c>
      <c r="S22"/>
      <c r="U22"/>
    </row>
    <row r="23" spans="1:26">
      <c r="A23" s="35" t="s">
        <v>129</v>
      </c>
      <c r="B23" s="8">
        <f>ACTIVE!B69</f>
        <v>42718741.732187949</v>
      </c>
      <c r="C23" s="8"/>
      <c r="D23" s="8">
        <f>ACTIVE!C69</f>
        <v>40004344.67211087</v>
      </c>
      <c r="E23" s="8"/>
      <c r="F23" s="8">
        <f>ACTIVE!D69</f>
        <v>36246030.669504106</v>
      </c>
      <c r="G23" s="8"/>
      <c r="H23" s="8">
        <f>ACTIVE!E69</f>
        <v>39253391.34204337</v>
      </c>
      <c r="I23" s="8"/>
      <c r="J23" s="8">
        <f>ACTIVE!F69</f>
        <v>41113090.57930316</v>
      </c>
      <c r="K23" s="8"/>
      <c r="M23"/>
      <c r="N23" t="s">
        <v>158</v>
      </c>
      <c r="O23"/>
      <c r="Q23" s="8">
        <v>169775.03611786131</v>
      </c>
      <c r="R23" s="62">
        <f t="shared" si="1"/>
        <v>3.9531731388299319E-3</v>
      </c>
      <c r="S23"/>
      <c r="U23"/>
    </row>
    <row r="24" spans="1:26">
      <c r="A24" s="2" t="s">
        <v>130</v>
      </c>
      <c r="B24" s="8">
        <f>ACTIVE!B70</f>
        <v>1519262.8462247774</v>
      </c>
      <c r="C24" s="3">
        <f>B24/B23</f>
        <v>3.5564316377793379E-2</v>
      </c>
      <c r="D24" s="8">
        <f>ACTIVE!C70</f>
        <v>1542141.4991933107</v>
      </c>
      <c r="E24" s="3">
        <f>D24/D23</f>
        <v>3.8549350372646361E-2</v>
      </c>
      <c r="F24" s="8">
        <f>ACTIVE!D70</f>
        <v>2161438.6717563272</v>
      </c>
      <c r="G24" s="3">
        <f>F24/F23</f>
        <v>5.9632424070503016E-2</v>
      </c>
      <c r="H24" s="8">
        <f>ACTIVE!E70</f>
        <v>-343721.59563920647</v>
      </c>
      <c r="I24" s="3">
        <f>H24/H23</f>
        <v>-8.7564815137655249E-3</v>
      </c>
      <c r="J24" s="8">
        <f>ACTIVE!F70</f>
        <v>2954323.3625764698</v>
      </c>
      <c r="K24" s="3">
        <f>IF(J23=0,0,J24/J23)</f>
        <v>7.1858459701001243E-2</v>
      </c>
      <c r="M24"/>
      <c r="N24" t="s">
        <v>165</v>
      </c>
      <c r="O24"/>
      <c r="Q24" s="8">
        <v>268960</v>
      </c>
      <c r="R24" s="62">
        <f t="shared" si="1"/>
        <v>6.2626724854976416E-3</v>
      </c>
      <c r="S24"/>
      <c r="U24"/>
    </row>
    <row r="25" spans="1:26">
      <c r="A25" s="7" t="s">
        <v>131</v>
      </c>
      <c r="B25" s="57">
        <f>4*B24/SUM(B15:B16)</f>
        <v>0.30489788763065456</v>
      </c>
      <c r="C25" s="57"/>
      <c r="D25" s="57">
        <f>4*D24/SUM(D15:D16)</f>
        <v>0.34975980997278783</v>
      </c>
      <c r="E25" s="57"/>
      <c r="F25" s="57">
        <f>4*F24/SUM(F15:F16)</f>
        <v>0.52336868343195075</v>
      </c>
      <c r="G25" s="57"/>
      <c r="H25" s="57">
        <f>4*H24/SUM(H15:H16)</f>
        <v>-7.5190070614704521E-2</v>
      </c>
      <c r="I25" s="57"/>
      <c r="J25" s="57">
        <f>IF(SUM(J23:J24)=0,0,4*J24/SUM(J15:J16))</f>
        <v>0.56123407739679221</v>
      </c>
      <c r="K25" s="57"/>
      <c r="M25"/>
      <c r="N25" t="s">
        <v>24</v>
      </c>
      <c r="O25"/>
      <c r="Q25" s="8">
        <v>2932778.5498453113</v>
      </c>
      <c r="R25" s="62">
        <f t="shared" si="1"/>
        <v>6.8289082131818502E-2</v>
      </c>
      <c r="S25"/>
      <c r="U25"/>
    </row>
    <row r="26" spans="1:26">
      <c r="A26" s="7"/>
      <c r="B26" s="57"/>
      <c r="C26" s="57"/>
      <c r="D26" s="57"/>
      <c r="E26" s="57"/>
      <c r="F26" s="57"/>
      <c r="G26" s="57"/>
      <c r="H26" s="57"/>
      <c r="I26" s="57"/>
      <c r="J26" s="57"/>
      <c r="K26" s="57"/>
      <c r="L26" s="57"/>
      <c r="M26" s="57"/>
      <c r="N26" t="s">
        <v>168</v>
      </c>
      <c r="O26"/>
      <c r="Q26" s="8">
        <v>40644608.885963172</v>
      </c>
      <c r="R26" s="62">
        <f t="shared" si="1"/>
        <v>0.94640048242837049</v>
      </c>
      <c r="S26" s="57"/>
      <c r="T26" s="57"/>
    </row>
    <row r="27" spans="1:26" s="49" customFormat="1" ht="19" thickBot="1">
      <c r="A27" s="58" t="s">
        <v>132</v>
      </c>
      <c r="C27" s="48"/>
      <c r="E27" s="48"/>
      <c r="F27" s="49" t="s">
        <v>133</v>
      </c>
      <c r="G27" s="48"/>
      <c r="I27" s="48"/>
      <c r="K27" s="48"/>
      <c r="M27"/>
      <c r="N27"/>
      <c r="O27"/>
      <c r="P27"/>
      <c r="Q27" s="8"/>
      <c r="R27" s="62"/>
      <c r="U27" s="48"/>
      <c r="V27" s="48"/>
      <c r="Z27"/>
    </row>
    <row r="28" spans="1:26" ht="17" thickBot="1">
      <c r="A28" s="59" t="s">
        <v>135</v>
      </c>
      <c r="B28" s="30" t="s">
        <v>4</v>
      </c>
      <c r="C28" s="60"/>
      <c r="D28" s="31" t="s">
        <v>6</v>
      </c>
      <c r="E28" s="60"/>
      <c r="F28" s="31" t="s">
        <v>7</v>
      </c>
      <c r="G28" s="60"/>
      <c r="H28" s="31" t="s">
        <v>8</v>
      </c>
      <c r="I28" s="60"/>
      <c r="J28" s="31" t="s">
        <v>9</v>
      </c>
      <c r="K28" s="60"/>
      <c r="L28" s="61" t="s">
        <v>10</v>
      </c>
      <c r="M28"/>
      <c r="N28" t="s">
        <v>171</v>
      </c>
      <c r="O28"/>
      <c r="Q28" s="8">
        <f t="array" ref="Q28:Q30">ACTIVE!$B$232:$B$234</f>
        <v>2301912.8462247774</v>
      </c>
      <c r="R28" s="62">
        <f>Q28/Q$8</f>
        <v>5.3599517571629528E-2</v>
      </c>
      <c r="U28"/>
    </row>
    <row r="29" spans="1:26">
      <c r="A29" s="2" t="s">
        <v>4</v>
      </c>
      <c r="B29" s="63">
        <f t="array" ref="B29:B34">ACTIVE!$B$35:$B$40</f>
        <v>0</v>
      </c>
      <c r="C29" s="37"/>
      <c r="D29" s="63">
        <f t="array" ref="D29:D34">ACTIVE!$C$35:$C$40</f>
        <v>0.09</v>
      </c>
      <c r="E29" s="37"/>
      <c r="F29" s="63">
        <f t="array" ref="F29:F34">ACTIVE!$D$35:$D$40</f>
        <v>0.09</v>
      </c>
      <c r="G29" s="37"/>
      <c r="H29" s="63">
        <f t="array" ref="H29:H34">ACTIVE!$E$35:$E$40</f>
        <v>0.09</v>
      </c>
      <c r="I29" s="37"/>
      <c r="J29" s="63">
        <f t="array" ref="J29:J34">ACTIVE!$F$35:$F$40</f>
        <v>0.09</v>
      </c>
      <c r="K29" s="37"/>
      <c r="L29" s="63">
        <f t="array" ref="L29:L34">ACTIVE!$G$35:$G$40</f>
        <v>0.09</v>
      </c>
      <c r="M29"/>
      <c r="N29" t="s">
        <v>173</v>
      </c>
      <c r="O29"/>
      <c r="Q29" s="8">
        <v>782650</v>
      </c>
      <c r="R29" s="62">
        <f>Q29/Q$8</f>
        <v>1.8223827412160654E-2</v>
      </c>
      <c r="U29"/>
    </row>
    <row r="30" spans="1:26">
      <c r="A30" s="2" t="s">
        <v>6</v>
      </c>
      <c r="B30" s="63">
        <v>6.8999999999999992E-2</v>
      </c>
      <c r="C30" s="37"/>
      <c r="D30" s="63">
        <v>0</v>
      </c>
      <c r="E30" s="37"/>
      <c r="F30" s="63">
        <v>6.8999999999999992E-2</v>
      </c>
      <c r="G30" s="37"/>
      <c r="H30" s="63">
        <v>6.8999999999999992E-2</v>
      </c>
      <c r="I30" s="37"/>
      <c r="J30" s="63">
        <v>6.8999999999999992E-2</v>
      </c>
      <c r="K30" s="37"/>
      <c r="L30" s="63">
        <v>0</v>
      </c>
      <c r="M30"/>
      <c r="N30" t="s">
        <v>174</v>
      </c>
      <c r="O30"/>
      <c r="Q30" s="134">
        <v>1519262.8462247774</v>
      </c>
      <c r="R30" s="62">
        <f>Q30/Q$8</f>
        <v>3.5375690159468877E-2</v>
      </c>
      <c r="U30"/>
    </row>
    <row r="31" spans="1:26">
      <c r="A31" s="2" t="s">
        <v>7</v>
      </c>
      <c r="B31" s="63">
        <v>9.1999999999999998E-2</v>
      </c>
      <c r="C31" s="37"/>
      <c r="D31" s="63">
        <v>9.1999999999999998E-2</v>
      </c>
      <c r="E31" s="37"/>
      <c r="F31" s="63">
        <v>0</v>
      </c>
      <c r="G31" s="37"/>
      <c r="H31" s="63">
        <v>9.1999999999999998E-2</v>
      </c>
      <c r="I31" s="37"/>
      <c r="J31" s="63">
        <v>9.1999999999999998E-2</v>
      </c>
      <c r="K31" s="37"/>
      <c r="L31" s="63">
        <v>9.1999999999999998E-2</v>
      </c>
      <c r="M31"/>
      <c r="U31"/>
    </row>
    <row r="32" spans="1:26">
      <c r="A32" s="35" t="s">
        <v>8</v>
      </c>
      <c r="B32" s="63">
        <v>0.115</v>
      </c>
      <c r="C32" s="37"/>
      <c r="D32" s="63">
        <v>0.115</v>
      </c>
      <c r="E32" s="37"/>
      <c r="F32" s="63">
        <v>0.115</v>
      </c>
      <c r="G32" s="37"/>
      <c r="H32" s="63">
        <v>0</v>
      </c>
      <c r="I32" s="37"/>
      <c r="J32" s="63">
        <v>0</v>
      </c>
      <c r="K32" s="37"/>
      <c r="L32" s="63">
        <v>0.115</v>
      </c>
      <c r="M32"/>
      <c r="U32"/>
    </row>
    <row r="33" spans="1:26" ht="18">
      <c r="A33" s="2" t="s">
        <v>9</v>
      </c>
      <c r="B33" s="63">
        <v>0.115</v>
      </c>
      <c r="C33" s="37"/>
      <c r="D33" s="63">
        <v>0.115</v>
      </c>
      <c r="E33" s="37"/>
      <c r="F33" s="63">
        <v>0.115</v>
      </c>
      <c r="G33" s="37"/>
      <c r="H33" s="63">
        <v>0</v>
      </c>
      <c r="I33" s="37"/>
      <c r="J33" s="63">
        <v>0</v>
      </c>
      <c r="K33" s="37"/>
      <c r="L33" s="63">
        <v>0.115</v>
      </c>
      <c r="M33"/>
      <c r="N33" s="5"/>
      <c r="O33" s="5"/>
      <c r="P33" s="5"/>
      <c r="Q33" s="5" t="s">
        <v>100</v>
      </c>
      <c r="R33" s="5"/>
      <c r="S33" s="5"/>
      <c r="U33"/>
    </row>
    <row r="34" spans="1:26" ht="18">
      <c r="A34" s="2" t="s">
        <v>10</v>
      </c>
      <c r="B34" s="63">
        <v>5.7500000000000002E-2</v>
      </c>
      <c r="C34" s="37"/>
      <c r="D34" s="63">
        <v>0</v>
      </c>
      <c r="E34" s="37"/>
      <c r="F34" s="63">
        <v>5.7500000000000002E-2</v>
      </c>
      <c r="G34" s="37"/>
      <c r="H34" s="63">
        <v>5.7500000000000002E-2</v>
      </c>
      <c r="I34" s="37"/>
      <c r="J34" s="63">
        <v>5.7500000000000002E-2</v>
      </c>
      <c r="K34" s="37"/>
      <c r="L34" s="63">
        <v>0</v>
      </c>
      <c r="M34"/>
      <c r="N34" t="s">
        <v>101</v>
      </c>
      <c r="O34" s="5"/>
      <c r="P34" s="5"/>
      <c r="Q34" s="5"/>
      <c r="R34" s="5"/>
      <c r="S34" s="5"/>
      <c r="U34"/>
    </row>
    <row r="35" spans="1:26" s="5" customFormat="1" ht="18">
      <c r="A35"/>
      <c r="B35"/>
      <c r="C35"/>
      <c r="D35"/>
      <c r="E35"/>
      <c r="F35"/>
      <c r="G35"/>
      <c r="H35"/>
      <c r="I35"/>
      <c r="J35"/>
      <c r="K35"/>
      <c r="L35"/>
      <c r="M35"/>
      <c r="N35"/>
      <c r="O35"/>
      <c r="P35"/>
      <c r="Q35" s="10" t="s">
        <v>102</v>
      </c>
      <c r="R35" s="7" t="s">
        <v>103</v>
      </c>
      <c r="S35" s="10" t="s">
        <v>104</v>
      </c>
      <c r="T35"/>
      <c r="U35"/>
      <c r="V35"/>
      <c r="W35"/>
      <c r="X35"/>
      <c r="Z35"/>
    </row>
    <row r="36" spans="1:26" ht="19" thickBot="1">
      <c r="A36" s="58" t="s">
        <v>132</v>
      </c>
      <c r="B36" s="66"/>
      <c r="C36" s="67"/>
      <c r="D36" s="66"/>
      <c r="E36" s="67"/>
      <c r="F36" s="68" t="s">
        <v>142</v>
      </c>
      <c r="G36" s="67"/>
      <c r="H36" s="66"/>
      <c r="I36" s="67"/>
      <c r="J36" s="66"/>
      <c r="K36" s="67"/>
      <c r="L36" s="66"/>
      <c r="M36"/>
      <c r="O36" t="s">
        <v>105</v>
      </c>
      <c r="Q36" s="8">
        <f>ACTIVE!B238</f>
        <v>400</v>
      </c>
      <c r="R36" s="8">
        <f>ACTIVE!B235</f>
        <v>6250000</v>
      </c>
      <c r="S36" s="8">
        <f>(R36/100000)*Q36</f>
        <v>25000</v>
      </c>
      <c r="U36"/>
    </row>
    <row r="37" spans="1:26" ht="17" thickBot="1">
      <c r="A37" s="59" t="s">
        <v>135</v>
      </c>
      <c r="B37" s="30" t="s">
        <v>4</v>
      </c>
      <c r="C37" s="60"/>
      <c r="D37" s="31" t="s">
        <v>6</v>
      </c>
      <c r="E37" s="60"/>
      <c r="F37" s="31" t="s">
        <v>7</v>
      </c>
      <c r="G37" s="60"/>
      <c r="H37" s="31" t="s">
        <v>8</v>
      </c>
      <c r="I37" s="60"/>
      <c r="J37" s="31" t="s">
        <v>9</v>
      </c>
      <c r="K37" s="60"/>
      <c r="L37" s="61" t="s">
        <v>10</v>
      </c>
      <c r="M37"/>
      <c r="O37" t="s">
        <v>106</v>
      </c>
      <c r="Q37" s="8">
        <f>ACTIVE!B239</f>
        <v>300</v>
      </c>
      <c r="R37" s="8">
        <f>ACTIVE!B236</f>
        <v>11666666.666666668</v>
      </c>
      <c r="S37" s="8">
        <f>(R37/100000)*Q37</f>
        <v>35000.000000000007</v>
      </c>
      <c r="U37"/>
    </row>
    <row r="38" spans="1:26">
      <c r="A38" s="2" t="s">
        <v>4</v>
      </c>
      <c r="B38" s="69">
        <f t="array" ref="B38:B43">ACTIVE!$B$41:$B$46</f>
        <v>0.6</v>
      </c>
      <c r="C38" s="69"/>
      <c r="D38" s="69">
        <f t="array" ref="D38:D43">ACTIVE!$C$41:$C$46</f>
        <v>1.2</v>
      </c>
      <c r="E38" s="69"/>
      <c r="F38" s="69">
        <f t="array" ref="F38:F43">ACTIVE!$D$41:$D$46</f>
        <v>0.6</v>
      </c>
      <c r="G38" s="69"/>
      <c r="H38" s="69">
        <f t="array" ref="H38:H43">ACTIVE!$E$41:$E$46</f>
        <v>1.5</v>
      </c>
      <c r="I38" s="69"/>
      <c r="J38" s="69">
        <f t="array" ref="J38:J43">ACTIVE!$F$41:$F$46</f>
        <v>1.5</v>
      </c>
      <c r="K38" s="69"/>
      <c r="L38" s="69">
        <f t="array" ref="L38:L43">ACTIVE!$G$41:$G$46</f>
        <v>1.2</v>
      </c>
      <c r="M38"/>
      <c r="O38" t="s">
        <v>107</v>
      </c>
      <c r="Q38" s="8">
        <f>ACTIVE!B240</f>
        <v>1000</v>
      </c>
      <c r="R38" s="8">
        <f>ACTIVE!B237</f>
        <v>10000000</v>
      </c>
      <c r="S38" s="8">
        <f>(R38/100000)*Q38</f>
        <v>100000</v>
      </c>
      <c r="U38"/>
    </row>
    <row r="39" spans="1:26">
      <c r="A39" s="2" t="s">
        <v>6</v>
      </c>
      <c r="B39" s="69">
        <v>1.2</v>
      </c>
      <c r="C39" s="69"/>
      <c r="D39" s="69">
        <v>0.6</v>
      </c>
      <c r="E39" s="69"/>
      <c r="F39" s="69">
        <v>1.8</v>
      </c>
      <c r="G39" s="69"/>
      <c r="H39" s="69">
        <v>1.2</v>
      </c>
      <c r="I39" s="69"/>
      <c r="J39" s="69">
        <v>1.2</v>
      </c>
      <c r="K39" s="69"/>
      <c r="L39" s="69">
        <v>0.6</v>
      </c>
      <c r="M39"/>
      <c r="U39"/>
    </row>
    <row r="40" spans="1:26">
      <c r="A40" s="2" t="s">
        <v>7</v>
      </c>
      <c r="B40" s="69">
        <v>0.6</v>
      </c>
      <c r="C40" s="69"/>
      <c r="D40" s="69">
        <v>1.8</v>
      </c>
      <c r="E40" s="69"/>
      <c r="F40" s="69">
        <v>0.6</v>
      </c>
      <c r="G40" s="69"/>
      <c r="H40" s="69">
        <v>1.2</v>
      </c>
      <c r="I40" s="69"/>
      <c r="J40" s="69">
        <v>1.2</v>
      </c>
      <c r="K40" s="69"/>
      <c r="L40" s="69">
        <v>1.2</v>
      </c>
      <c r="M40"/>
      <c r="N40" s="62"/>
      <c r="U40"/>
    </row>
    <row r="41" spans="1:26" ht="18">
      <c r="A41" s="35" t="s">
        <v>8</v>
      </c>
      <c r="B41" s="69">
        <v>1.5</v>
      </c>
      <c r="C41" s="69"/>
      <c r="D41" s="69">
        <v>1.2</v>
      </c>
      <c r="E41" s="69"/>
      <c r="F41" s="69">
        <v>1.2</v>
      </c>
      <c r="G41" s="69"/>
      <c r="H41" s="69">
        <v>0.6</v>
      </c>
      <c r="I41" s="69"/>
      <c r="J41" s="69">
        <v>0.6</v>
      </c>
      <c r="K41" s="69"/>
      <c r="L41" s="69">
        <v>0.9</v>
      </c>
      <c r="M41"/>
      <c r="O41"/>
      <c r="Q41" s="16" t="s">
        <v>108</v>
      </c>
      <c r="S41"/>
    </row>
    <row r="42" spans="1:26">
      <c r="A42" s="2" t="s">
        <v>9</v>
      </c>
      <c r="B42" s="69">
        <v>1.5</v>
      </c>
      <c r="C42" s="69"/>
      <c r="D42" s="69">
        <v>1.2</v>
      </c>
      <c r="E42" s="69"/>
      <c r="F42" s="69">
        <v>1.2</v>
      </c>
      <c r="G42" s="69"/>
      <c r="H42" s="69">
        <v>0.6</v>
      </c>
      <c r="I42" s="69"/>
      <c r="J42" s="69">
        <v>0.6</v>
      </c>
      <c r="K42" s="69"/>
      <c r="L42" s="69">
        <v>0.9</v>
      </c>
      <c r="M42"/>
      <c r="O42"/>
      <c r="Q42"/>
      <c r="S42"/>
      <c r="V42" s="3"/>
    </row>
    <row r="43" spans="1:26">
      <c r="A43" s="2" t="s">
        <v>10</v>
      </c>
      <c r="B43" s="69">
        <v>1.2</v>
      </c>
      <c r="C43" s="69"/>
      <c r="D43" s="69">
        <v>0.6</v>
      </c>
      <c r="E43" s="69"/>
      <c r="F43" s="69">
        <v>1.2</v>
      </c>
      <c r="G43" s="69"/>
      <c r="H43" s="69">
        <v>0.9</v>
      </c>
      <c r="I43" s="69"/>
      <c r="J43" s="69">
        <v>0.9</v>
      </c>
      <c r="K43" s="69"/>
      <c r="L43" s="69">
        <v>0.6</v>
      </c>
      <c r="M43"/>
      <c r="N43" t="s">
        <v>109</v>
      </c>
      <c r="O43"/>
      <c r="P43" s="8">
        <f>ACTIVE!B243</f>
        <v>39862863</v>
      </c>
      <c r="Q43" t="s">
        <v>110</v>
      </c>
      <c r="S43" s="15">
        <f>ACTIVE!B247</f>
        <v>6.923456619215532</v>
      </c>
      <c r="V43" s="3"/>
    </row>
    <row r="44" spans="1:26">
      <c r="C44"/>
      <c r="E44"/>
      <c r="G44"/>
      <c r="I44"/>
      <c r="K44"/>
      <c r="M44"/>
      <c r="N44" t="s">
        <v>111</v>
      </c>
      <c r="O44"/>
      <c r="P44" s="8">
        <f>ACTIVE!B244</f>
        <v>17579646</v>
      </c>
      <c r="Q44" t="s">
        <v>112</v>
      </c>
      <c r="S44" s="15">
        <f>ACTIVE!B248</f>
        <v>7.2</v>
      </c>
      <c r="V44" s="3"/>
    </row>
    <row r="45" spans="1:26" ht="19" thickBot="1">
      <c r="C45"/>
      <c r="E45"/>
      <c r="F45" s="70" t="s">
        <v>151</v>
      </c>
      <c r="G45"/>
      <c r="I45"/>
      <c r="K45"/>
      <c r="M45"/>
      <c r="Q45" s="238" t="s">
        <v>730</v>
      </c>
      <c r="U45"/>
      <c r="V45" s="3"/>
    </row>
    <row r="46" spans="1:26">
      <c r="B46" s="71" t="s">
        <v>153</v>
      </c>
      <c r="C46" s="72"/>
      <c r="D46" s="73" t="s">
        <v>154</v>
      </c>
      <c r="E46" s="72"/>
      <c r="F46" s="73" t="s">
        <v>155</v>
      </c>
      <c r="G46" s="72"/>
      <c r="H46" s="73" t="s">
        <v>155</v>
      </c>
      <c r="I46" s="72" t="s">
        <v>765</v>
      </c>
      <c r="J46" s="73" t="s">
        <v>156</v>
      </c>
      <c r="K46" s="72" t="s">
        <v>767</v>
      </c>
      <c r="L46" s="74" t="s">
        <v>157</v>
      </c>
      <c r="M46"/>
      <c r="N46" s="1" t="s">
        <v>731</v>
      </c>
      <c r="O46"/>
      <c r="Q46" s="62">
        <f>ACTIVE!B242/100</f>
        <v>2.4699999999999996E-2</v>
      </c>
      <c r="S46"/>
      <c r="V46" s="3"/>
    </row>
    <row r="47" spans="1:26" ht="14" thickBot="1">
      <c r="A47" s="1" t="s">
        <v>159</v>
      </c>
      <c r="B47" s="75" t="s">
        <v>160</v>
      </c>
      <c r="C47" s="44"/>
      <c r="D47" s="41" t="s">
        <v>161</v>
      </c>
      <c r="E47" s="44"/>
      <c r="F47" s="40" t="s">
        <v>160</v>
      </c>
      <c r="G47" s="44"/>
      <c r="H47" s="40" t="s">
        <v>162</v>
      </c>
      <c r="I47" s="44" t="s">
        <v>766</v>
      </c>
      <c r="J47" s="40" t="s">
        <v>163</v>
      </c>
      <c r="K47" s="44" t="s">
        <v>768</v>
      </c>
      <c r="L47" s="76" t="s">
        <v>164</v>
      </c>
      <c r="M47"/>
      <c r="N47" t="s">
        <v>732</v>
      </c>
      <c r="O47"/>
      <c r="Q47" s="62">
        <f>ACTIVE!B241/100</f>
        <v>1.3999999999999999E-2</v>
      </c>
      <c r="T47" s="81"/>
      <c r="V47" s="3"/>
    </row>
    <row r="48" spans="1:26">
      <c r="A48" s="2" t="s">
        <v>166</v>
      </c>
      <c r="B48" s="45">
        <f>ACTIVE!B47</f>
        <v>89</v>
      </c>
      <c r="C48" s="45"/>
      <c r="D48" s="45">
        <f>ACTIVE!B48</f>
        <v>91</v>
      </c>
      <c r="E48" s="45"/>
      <c r="F48" s="45">
        <f>ACTIVE!B49</f>
        <v>90</v>
      </c>
      <c r="G48" s="45"/>
      <c r="H48" s="45">
        <f>ACTIVE!B50</f>
        <v>90</v>
      </c>
      <c r="I48" s="45" t="str">
        <f>IF(ACTIVE!B249=0,"",IF(ACTIVE!B249&lt;0,"Sell","Buy"))</f>
        <v/>
      </c>
      <c r="J48" s="45">
        <f>IF(ACTIVE!B249&lt;0,-1*ACTIVE!B249,ACTIVE!B249)</f>
        <v>0</v>
      </c>
      <c r="K48" s="45" t="str">
        <f>IF(ACTIVE!B254=0,"",IF(ACTIVE!B254&lt;0,"Loss","Gain"))</f>
        <v/>
      </c>
      <c r="L48" s="36">
        <f>ACTIVE!B254</f>
        <v>0</v>
      </c>
      <c r="M48"/>
      <c r="V48" s="3"/>
    </row>
    <row r="49" spans="1:29">
      <c r="A49" s="2" t="s">
        <v>167</v>
      </c>
      <c r="B49" s="45">
        <f>ACTIVE!C47</f>
        <v>12.8</v>
      </c>
      <c r="C49" s="45"/>
      <c r="D49" s="45">
        <f>ACTIVE!C48</f>
        <v>13</v>
      </c>
      <c r="E49" s="45"/>
      <c r="F49" s="45">
        <f>ACTIVE!C49</f>
        <v>12.8</v>
      </c>
      <c r="G49" s="45"/>
      <c r="H49" s="45">
        <f>ACTIVE!C50</f>
        <v>12.7</v>
      </c>
      <c r="I49" s="45" t="str">
        <f>IF(ACTIVE!B250=0,"",IF(ACTIVE!B250&lt;0,"Sell","Buy"))</f>
        <v/>
      </c>
      <c r="J49" s="45">
        <f>IF(ACTIVE!B250&lt;0,-1*ACTIVE!B250,ACTIVE!B250)</f>
        <v>0</v>
      </c>
      <c r="K49" s="45" t="str">
        <f>IF(ACTIVE!B255=0,"",IF(ACTIVE!B255&lt;0,"Loss","Gain"))</f>
        <v/>
      </c>
      <c r="L49" s="36">
        <f>ACTIVE!B255</f>
        <v>0</v>
      </c>
      <c r="M49"/>
      <c r="V49" s="3"/>
    </row>
    <row r="50" spans="1:29">
      <c r="A50" s="2" t="s">
        <v>169</v>
      </c>
      <c r="B50" s="45">
        <f>ACTIVE!D47</f>
        <v>6.4</v>
      </c>
      <c r="C50" s="45"/>
      <c r="D50" s="45">
        <f>ACTIVE!D48</f>
        <v>6.5</v>
      </c>
      <c r="E50" s="45"/>
      <c r="F50" s="45">
        <f>ACTIVE!D49</f>
        <v>6.5</v>
      </c>
      <c r="G50" s="45"/>
      <c r="H50" s="45">
        <f>ACTIVE!D50</f>
        <v>6.1</v>
      </c>
      <c r="I50" s="45" t="str">
        <f>IF(ACTIVE!B251=0,"",IF(ACTIVE!B251&lt;0,"Sell","Buy"))</f>
        <v/>
      </c>
      <c r="J50" s="45">
        <f>IF(ACTIVE!B251&lt;0,-1*ACTIVE!B251,ACTIVE!B251)</f>
        <v>0</v>
      </c>
      <c r="K50" s="45" t="str">
        <f>IF(ACTIVE!B256=0,"",IF(ACTIVE!B256&lt;0,"Loss","Gain"))</f>
        <v/>
      </c>
      <c r="L50" s="36">
        <f>ACTIVE!B256</f>
        <v>0</v>
      </c>
      <c r="M50"/>
      <c r="T50" s="102"/>
      <c r="V50" s="3"/>
      <c r="X50" s="92"/>
      <c r="Y50" s="92"/>
      <c r="Z50" s="92"/>
    </row>
    <row r="51" spans="1:29">
      <c r="A51" s="2" t="s">
        <v>170</v>
      </c>
      <c r="B51" s="45">
        <f>ACTIVE!E47</f>
        <v>0.66</v>
      </c>
      <c r="C51" s="45"/>
      <c r="D51" s="45">
        <f>ACTIVE!E48</f>
        <v>0.67</v>
      </c>
      <c r="E51" s="45"/>
      <c r="F51" s="45">
        <f>ACTIVE!E49</f>
        <v>0.65</v>
      </c>
      <c r="G51" s="45"/>
      <c r="H51" s="45">
        <f>ACTIVE!E50</f>
        <v>0.66</v>
      </c>
      <c r="I51" s="45" t="str">
        <f>IF(ACTIVE!B252=0,"",IF(ACTIVE!B252&lt;0,"Sell","Buy"))</f>
        <v/>
      </c>
      <c r="J51" s="45">
        <f>IF(ACTIVE!B252&lt;0,-1*ACTIVE!B252,ACTIVE!B252)</f>
        <v>0</v>
      </c>
      <c r="K51" s="45" t="str">
        <f>IF(ACTIVE!B257=0,"",IF(ACTIVE!B257&lt;0,"Loss","Gain"))</f>
        <v/>
      </c>
      <c r="L51" s="36">
        <f>ACTIVE!B257</f>
        <v>0</v>
      </c>
      <c r="M51"/>
      <c r="V51" s="3"/>
      <c r="X51" s="92"/>
      <c r="Y51" s="92"/>
      <c r="Z51" s="92"/>
    </row>
    <row r="52" spans="1:29">
      <c r="A52" s="2" t="s">
        <v>819</v>
      </c>
      <c r="B52" s="45">
        <f>ACTIVE!F47</f>
        <v>0.78</v>
      </c>
      <c r="C52" s="45"/>
      <c r="D52" s="45">
        <f>ACTIVE!F48</f>
        <v>0.8</v>
      </c>
      <c r="E52" s="45"/>
      <c r="F52" s="45">
        <f>ACTIVE!F49</f>
        <v>0.77</v>
      </c>
      <c r="G52" s="45"/>
      <c r="H52" s="45">
        <f>ACTIVE!F50</f>
        <v>0.79</v>
      </c>
      <c r="I52" s="45" t="str">
        <f>IF(ACTIVE!B253=0,"",IF(ACTIVE!B253&lt;0,"Sell","Buy"))</f>
        <v/>
      </c>
      <c r="J52" s="45">
        <f>IF(ACTIVE!B253&lt;0,-1*ACTIVE!B253,ACTIVE!B253)</f>
        <v>0</v>
      </c>
      <c r="K52" s="45" t="str">
        <f>IF(ACTIVE!B258=0,"",IF(ACTIVE!B258&lt;0,"Loss","Gain"))</f>
        <v/>
      </c>
      <c r="L52" s="36">
        <f>ACTIVE!B258</f>
        <v>0</v>
      </c>
      <c r="V52" s="3"/>
      <c r="X52" s="92"/>
    </row>
    <row r="53" spans="1:29">
      <c r="C53"/>
      <c r="E53"/>
      <c r="G53"/>
      <c r="I53"/>
      <c r="K53"/>
      <c r="N53" s="3"/>
      <c r="T53" s="3"/>
      <c r="U53"/>
      <c r="V53" s="3"/>
    </row>
    <row r="54" spans="1:29">
      <c r="C54"/>
      <c r="E54"/>
      <c r="G54"/>
      <c r="I54"/>
      <c r="K54"/>
      <c r="N54" s="3"/>
      <c r="O54"/>
      <c r="P54" s="3"/>
      <c r="Q54"/>
      <c r="R54" s="3"/>
      <c r="S54"/>
      <c r="T54" s="3"/>
      <c r="U54"/>
    </row>
    <row r="55" spans="1:29">
      <c r="C55"/>
      <c r="E55"/>
      <c r="G55"/>
      <c r="I55"/>
      <c r="K55"/>
      <c r="O55"/>
      <c r="P55" s="3"/>
      <c r="Q55"/>
      <c r="R55" s="92"/>
      <c r="S55"/>
      <c r="T55" s="3"/>
      <c r="U55"/>
      <c r="X55" s="92"/>
      <c r="Y55" s="135"/>
    </row>
    <row r="56" spans="1:29">
      <c r="C56"/>
      <c r="E56"/>
      <c r="G56"/>
      <c r="I56"/>
      <c r="K56"/>
      <c r="R56" s="8"/>
    </row>
    <row r="57" spans="1:29">
      <c r="C57"/>
      <c r="E57"/>
      <c r="G57"/>
      <c r="I57"/>
      <c r="K57"/>
      <c r="R57" s="77"/>
    </row>
    <row r="58" spans="1:29">
      <c r="C58"/>
      <c r="E58"/>
      <c r="G58"/>
      <c r="I58"/>
      <c r="K58"/>
      <c r="M58"/>
      <c r="R58" s="77"/>
      <c r="X58" s="92"/>
      <c r="Y58" s="92"/>
      <c r="Z58" s="92"/>
      <c r="AA58" s="92"/>
      <c r="AB58" s="92"/>
      <c r="AC58" s="93"/>
    </row>
    <row r="59" spans="1:29">
      <c r="B59" s="137"/>
      <c r="C59" s="137"/>
      <c r="D59" s="137"/>
      <c r="E59" s="137"/>
      <c r="F59" s="137"/>
      <c r="G59" s="137"/>
      <c r="H59" s="137"/>
      <c r="I59" s="137"/>
      <c r="J59" s="137"/>
      <c r="K59"/>
      <c r="M59"/>
      <c r="R59" s="8"/>
      <c r="X59" s="92"/>
      <c r="Y59" s="92"/>
      <c r="Z59" s="92"/>
      <c r="AA59" s="92"/>
      <c r="AB59" s="92"/>
      <c r="AC59" s="93"/>
    </row>
    <row r="60" spans="1:29">
      <c r="B60" s="137"/>
      <c r="C60" s="137"/>
      <c r="D60" s="137"/>
      <c r="E60" s="137"/>
      <c r="F60" s="137"/>
      <c r="G60" s="137"/>
      <c r="H60" s="137"/>
      <c r="I60" s="137"/>
      <c r="J60" s="137"/>
      <c r="K60"/>
      <c r="X60" s="92"/>
    </row>
    <row r="61" spans="1:29">
      <c r="B61" s="137"/>
      <c r="C61" s="137"/>
      <c r="D61" s="137"/>
      <c r="E61" s="137"/>
      <c r="F61" s="137"/>
      <c r="G61" s="137"/>
      <c r="H61" s="137"/>
      <c r="I61" s="137"/>
      <c r="J61" s="137"/>
      <c r="P61" s="3"/>
      <c r="R61" s="93"/>
    </row>
    <row r="62" spans="1:29" ht="18">
      <c r="A62" s="5"/>
      <c r="B62" s="137"/>
      <c r="C62" s="137"/>
      <c r="D62" s="137"/>
      <c r="E62" s="137"/>
      <c r="F62" s="137"/>
      <c r="G62" s="137"/>
      <c r="H62" s="137"/>
      <c r="I62" s="137"/>
      <c r="J62" s="137"/>
      <c r="P62" s="3"/>
      <c r="R62" s="93"/>
    </row>
    <row r="63" spans="1:29">
      <c r="C63"/>
      <c r="E63"/>
      <c r="G63"/>
    </row>
    <row r="64" spans="1:29">
      <c r="B64" s="138"/>
      <c r="C64"/>
      <c r="D64" s="138"/>
      <c r="E64"/>
      <c r="F64" s="138"/>
      <c r="G64"/>
      <c r="H64" s="138"/>
      <c r="J64" s="138"/>
    </row>
    <row r="65" spans="3:8">
      <c r="G65"/>
      <c r="H65" s="137"/>
    </row>
    <row r="66" spans="3:8">
      <c r="F66" s="8"/>
      <c r="G66"/>
      <c r="H66" s="138"/>
    </row>
    <row r="67" spans="3:8">
      <c r="F67" s="8"/>
      <c r="G67"/>
    </row>
    <row r="68" spans="3:8">
      <c r="D68" s="62"/>
      <c r="G68"/>
    </row>
    <row r="69" spans="3:8">
      <c r="C69"/>
      <c r="E69"/>
      <c r="G69"/>
    </row>
    <row r="70" spans="3:8">
      <c r="C70"/>
      <c r="E70"/>
      <c r="G70"/>
    </row>
    <row r="71" spans="3:8">
      <c r="C71"/>
      <c r="E71"/>
      <c r="G71"/>
    </row>
    <row r="72" spans="3:8">
      <c r="C72"/>
      <c r="E72"/>
      <c r="G72"/>
    </row>
    <row r="73" spans="3:8">
      <c r="C73"/>
      <c r="E73"/>
      <c r="G73"/>
    </row>
    <row r="74" spans="3:8">
      <c r="C74"/>
      <c r="E74"/>
      <c r="G74"/>
    </row>
    <row r="75" spans="3:8">
      <c r="C75"/>
      <c r="E75"/>
      <c r="G75"/>
    </row>
    <row r="76" spans="3:8">
      <c r="C76"/>
      <c r="E76"/>
      <c r="G76"/>
    </row>
    <row r="77" spans="3:8">
      <c r="C77"/>
      <c r="E77"/>
      <c r="G77"/>
    </row>
    <row r="79" spans="3:8">
      <c r="C79"/>
      <c r="E79"/>
    </row>
    <row r="80" spans="3:8">
      <c r="C80"/>
      <c r="E80"/>
    </row>
    <row r="81" spans="3:5">
      <c r="C81"/>
      <c r="E81"/>
    </row>
    <row r="82" spans="3:5">
      <c r="C82"/>
      <c r="E82"/>
    </row>
    <row r="83" spans="3:5">
      <c r="C83"/>
      <c r="E83"/>
    </row>
    <row r="84" spans="3:5">
      <c r="C84"/>
      <c r="E84"/>
    </row>
    <row r="85" spans="3:5">
      <c r="C85"/>
      <c r="E85"/>
    </row>
    <row r="86" spans="3:5">
      <c r="C86"/>
      <c r="E86"/>
    </row>
    <row r="87" spans="3:5">
      <c r="C87"/>
      <c r="E87"/>
    </row>
    <row r="88" spans="3:5">
      <c r="C88"/>
      <c r="E88"/>
    </row>
  </sheetData>
  <phoneticPr fontId="0" type="noConversion"/>
  <printOptions gridLines="1" gridLinesSet="0"/>
  <pageMargins left="0.75" right="0.75" top="0.75" bottom="0.75" header="0.5" footer="0.5"/>
  <pageSetup scale="57" orientation="landscape" r:id="rId1"/>
  <headerFooter alignWithMargins="0"/>
  <drawing r:id="rId2"/>
  <mc:AlternateContent xmlns:mc="http://schemas.openxmlformats.org/markup-compatibility/2006">
    <mc:Choice Requires="v">
      <legacyDrawing r:id="rId3"/>
    </mc:Choice>
  </mc:AlternateContent>
  <controls>
    <control shapeId="5272" r:id="rId4" name="PeriodSelect3">
      <controlPr defaultSize="0" autoLine="0" autoPict="0" macro="[0]!FinRpt">
        <anchor moveWithCells="1">
          <from>
            <xdr:col>11</xdr:col>
            <xdr:colOff>25400</xdr:colOff>
            <xdr:row>1</xdr:row>
            <xdr:rowOff>38100</xdr:rowOff>
          </from>
          <to>
            <xdr:col>13</xdr:col>
            <xdr:colOff>38100</xdr:colOff>
            <xdr:row>1</xdr:row>
            <xdr:rowOff>241300</xdr:rowOff>
          </to>
        </anchor>
      </controlPr>
    </control>
  </controls>
</worksheet>
</file>

<file path=xl/worksheets/sheet6.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CB111"/>
  <sheetViews>
    <sheetView zoomScale="75" workbookViewId="0">
      <pane ySplit="2" topLeftCell="A3" activePane="bottomLeft" state="frozenSplit"/>
      <selection activeCell="J4" sqref="J4"/>
      <selection pane="bottomLeft" activeCell="C10" sqref="C10"/>
    </sheetView>
  </sheetViews>
  <sheetFormatPr baseColWidth="10" defaultColWidth="8.83203125" defaultRowHeight="13"/>
  <cols>
    <col min="1" max="1" width="60" bestFit="1" customWidth="1"/>
    <col min="2" max="2" width="5.33203125" bestFit="1" customWidth="1"/>
    <col min="3" max="3" width="22" style="2" bestFit="1" customWidth="1"/>
    <col min="4" max="4" width="9.6640625" customWidth="1"/>
    <col min="5" max="5" width="16.6640625" customWidth="1"/>
    <col min="6" max="51" width="12.5" customWidth="1"/>
    <col min="52" max="80" width="10.5" customWidth="1"/>
  </cols>
  <sheetData>
    <row r="1" spans="1:80" ht="18.75" customHeight="1">
      <c r="A1" s="204" t="s">
        <v>729</v>
      </c>
      <c r="B1" s="84">
        <f>ACTIVE!A2</f>
        <v>62</v>
      </c>
      <c r="C1" s="203" t="s">
        <v>727</v>
      </c>
    </row>
    <row r="2" spans="1:80" ht="21" customHeight="1">
      <c r="A2" s="202" t="s">
        <v>725</v>
      </c>
      <c r="B2" s="84">
        <f>ACTIVE!B78</f>
        <v>1</v>
      </c>
      <c r="C2" s="203" t="s">
        <v>728</v>
      </c>
    </row>
    <row r="3" spans="1:80" ht="19" thickBot="1">
      <c r="A3" s="19"/>
      <c r="H3" s="297" t="s">
        <v>1098</v>
      </c>
    </row>
    <row r="4" spans="1:80" ht="17" thickBot="1">
      <c r="A4" s="20" t="s">
        <v>451</v>
      </c>
      <c r="F4" s="317" t="s">
        <v>470</v>
      </c>
      <c r="G4" s="318" t="s">
        <v>471</v>
      </c>
      <c r="H4" s="318" t="s">
        <v>472</v>
      </c>
      <c r="I4" s="318" t="s">
        <v>473</v>
      </c>
      <c r="J4" s="318" t="s">
        <v>474</v>
      </c>
      <c r="K4" s="318" t="s">
        <v>475</v>
      </c>
      <c r="L4" s="318" t="s">
        <v>476</v>
      </c>
      <c r="M4" s="318" t="s">
        <v>477</v>
      </c>
      <c r="N4" s="318" t="s">
        <v>478</v>
      </c>
      <c r="O4" s="318" t="s">
        <v>479</v>
      </c>
      <c r="P4" s="318" t="s">
        <v>480</v>
      </c>
      <c r="Q4" s="318" t="s">
        <v>481</v>
      </c>
      <c r="R4" s="318" t="s">
        <v>482</v>
      </c>
      <c r="S4" s="318" t="s">
        <v>483</v>
      </c>
      <c r="T4" s="318" t="s">
        <v>484</v>
      </c>
      <c r="U4" s="318" t="s">
        <v>485</v>
      </c>
      <c r="V4" s="318" t="s">
        <v>486</v>
      </c>
      <c r="W4" s="318" t="s">
        <v>487</v>
      </c>
      <c r="X4" s="318" t="s">
        <v>488</v>
      </c>
      <c r="Y4" s="318" t="s">
        <v>489</v>
      </c>
      <c r="Z4" s="318" t="s">
        <v>490</v>
      </c>
      <c r="AA4" s="318" t="s">
        <v>491</v>
      </c>
      <c r="AB4" s="318" t="s">
        <v>492</v>
      </c>
      <c r="AC4" s="318" t="s">
        <v>493</v>
      </c>
      <c r="AD4" s="318" t="s">
        <v>719</v>
      </c>
      <c r="AE4" s="318" t="s">
        <v>720</v>
      </c>
      <c r="AF4" s="318" t="s">
        <v>721</v>
      </c>
      <c r="AG4" s="318" t="s">
        <v>722</v>
      </c>
      <c r="AH4" s="318" t="s">
        <v>744</v>
      </c>
      <c r="AI4" s="318" t="s">
        <v>745</v>
      </c>
      <c r="AJ4" s="318" t="s">
        <v>746</v>
      </c>
      <c r="AK4" s="318" t="s">
        <v>747</v>
      </c>
      <c r="AL4" s="318" t="s">
        <v>1230</v>
      </c>
      <c r="AM4" s="318" t="s">
        <v>1231</v>
      </c>
      <c r="AN4" s="318" t="s">
        <v>1232</v>
      </c>
      <c r="AO4" s="318" t="s">
        <v>1233</v>
      </c>
      <c r="AP4" s="318" t="s">
        <v>1234</v>
      </c>
      <c r="AQ4" s="318" t="s">
        <v>1235</v>
      </c>
      <c r="AR4" s="318" t="s">
        <v>1236</v>
      </c>
      <c r="AS4" s="318" t="s">
        <v>1237</v>
      </c>
      <c r="AT4" s="318" t="s">
        <v>1238</v>
      </c>
      <c r="AU4" s="318" t="s">
        <v>1239</v>
      </c>
      <c r="AV4" s="318" t="s">
        <v>1240</v>
      </c>
      <c r="AW4" s="318" t="s">
        <v>1241</v>
      </c>
      <c r="AX4" s="318" t="s">
        <v>1242</v>
      </c>
      <c r="AY4" s="318" t="s">
        <v>1243</v>
      </c>
      <c r="AZ4" s="318" t="s">
        <v>1244</v>
      </c>
      <c r="BA4" s="318" t="s">
        <v>1245</v>
      </c>
      <c r="BB4" s="318" t="s">
        <v>1246</v>
      </c>
      <c r="BC4" s="318" t="s">
        <v>1247</v>
      </c>
      <c r="BD4" s="318" t="s">
        <v>1248</v>
      </c>
      <c r="BE4" s="318" t="s">
        <v>1249</v>
      </c>
      <c r="BF4" s="318" t="s">
        <v>1250</v>
      </c>
      <c r="BG4" s="318" t="s">
        <v>1251</v>
      </c>
      <c r="BH4" s="318" t="s">
        <v>1252</v>
      </c>
      <c r="BI4" s="318" t="s">
        <v>1253</v>
      </c>
      <c r="BJ4" s="318" t="s">
        <v>1254</v>
      </c>
      <c r="BK4" s="318" t="s">
        <v>1255</v>
      </c>
      <c r="BL4" s="318" t="s">
        <v>1256</v>
      </c>
      <c r="BM4" s="318" t="s">
        <v>1257</v>
      </c>
      <c r="BN4" s="318" t="s">
        <v>1258</v>
      </c>
      <c r="BO4" s="318" t="s">
        <v>1259</v>
      </c>
      <c r="BP4" s="318" t="s">
        <v>1260</v>
      </c>
      <c r="BQ4" s="318" t="s">
        <v>1261</v>
      </c>
      <c r="BR4" s="318" t="s">
        <v>1262</v>
      </c>
      <c r="BS4" s="318" t="s">
        <v>1263</v>
      </c>
      <c r="BT4" s="318" t="s">
        <v>1264</v>
      </c>
      <c r="BU4" s="318" t="s">
        <v>1265</v>
      </c>
      <c r="BV4" s="318" t="s">
        <v>1266</v>
      </c>
      <c r="BW4" s="318" t="s">
        <v>1267</v>
      </c>
      <c r="BX4" s="318" t="s">
        <v>1268</v>
      </c>
      <c r="BY4" s="318" t="s">
        <v>1269</v>
      </c>
      <c r="BZ4" s="318" t="s">
        <v>1270</v>
      </c>
      <c r="CA4" s="318" t="s">
        <v>1271</v>
      </c>
      <c r="CB4" s="319" t="s">
        <v>1272</v>
      </c>
    </row>
    <row r="5" spans="1:80">
      <c r="A5" s="11" t="s">
        <v>452</v>
      </c>
      <c r="C5" s="18">
        <f>ACTIVE!B70</f>
        <v>1519262.8462247774</v>
      </c>
      <c r="E5" s="2" t="s">
        <v>1091</v>
      </c>
      <c r="F5" s="323">
        <f>'P1'!$B277</f>
        <v>4228837.3354295157</v>
      </c>
      <c r="G5" s="324">
        <f>'P2'!$B277</f>
        <v>3384228.9771935903</v>
      </c>
      <c r="H5" s="324">
        <f>'P3'!$B277</f>
        <v>2912688.1047368161</v>
      </c>
      <c r="I5" s="324">
        <f>'P4'!$B277</f>
        <v>3877406.5875376426</v>
      </c>
      <c r="J5" s="324">
        <f>'P5'!$B277</f>
        <v>4054908.5004587732</v>
      </c>
      <c r="K5" s="324">
        <f>'P6'!$B277</f>
        <v>1546967.6489130855</v>
      </c>
      <c r="L5" s="324">
        <f>'P7'!$B277</f>
        <v>661402.46031986549</v>
      </c>
      <c r="M5" s="324">
        <f>'P8'!$B277</f>
        <v>3284959.8797340952</v>
      </c>
      <c r="N5" s="324">
        <f>'P9'!$B277</f>
        <v>1739084.6364909038</v>
      </c>
      <c r="O5" s="324">
        <f>'P10'!$B277</f>
        <v>2697048.0529190786</v>
      </c>
      <c r="P5" s="324">
        <f>'P11'!$B277</f>
        <v>1100013.8369413912</v>
      </c>
      <c r="Q5" s="324">
        <f>'P12'!$B277</f>
        <v>1347907.5493176058</v>
      </c>
      <c r="R5" s="324">
        <f>'P13'!$B277</f>
        <v>3731054.8534688465</v>
      </c>
      <c r="S5" s="324">
        <f>'P14'!$B277</f>
        <v>3795013.3374611847</v>
      </c>
      <c r="T5" s="324">
        <f>'P15'!$B277</f>
        <v>1383625.0205881</v>
      </c>
      <c r="U5" s="324">
        <f>'P16'!$B277</f>
        <v>701096.28372245282</v>
      </c>
      <c r="V5" s="324">
        <f>'P17'!$B277</f>
        <v>1270537.3414232209</v>
      </c>
      <c r="W5" s="324">
        <f>'P18'!$B277</f>
        <v>2233533.7950188033</v>
      </c>
      <c r="X5" s="324">
        <f>'P19'!$B277</f>
        <v>2813762.4289435521</v>
      </c>
      <c r="Y5" s="324">
        <f>'P20'!$B277</f>
        <v>3324607.2704387829</v>
      </c>
      <c r="Z5" s="324">
        <f>'P21'!B277</f>
        <v>3412631.0714459829</v>
      </c>
      <c r="AA5" s="324">
        <f>'P22'!B277</f>
        <v>3502786.33114665</v>
      </c>
      <c r="AB5" s="324">
        <f>'P23'!B277</f>
        <v>5875234.7228874117</v>
      </c>
      <c r="AC5" s="324">
        <f>'P24'!B277</f>
        <v>4898099.3085851409</v>
      </c>
      <c r="AD5" s="324">
        <f>'P25'!B277</f>
        <v>4526014.7944083996</v>
      </c>
      <c r="AE5" s="324">
        <f>'P26'!B277</f>
        <v>4651543.5769901276</v>
      </c>
      <c r="AF5" s="324">
        <f>'P27'!B277</f>
        <v>3269427.8165747933</v>
      </c>
      <c r="AG5" s="324">
        <f>'P28'!B277</f>
        <v>1546151.7344227582</v>
      </c>
      <c r="AH5" s="324">
        <f>'P29'!B277</f>
        <v>-2452371.3736703545</v>
      </c>
      <c r="AI5" s="324">
        <f>'P30'!B277</f>
        <v>-350869.10752157494</v>
      </c>
      <c r="AJ5" s="324">
        <f>'P31'!B277</f>
        <v>1010287.1755861789</v>
      </c>
      <c r="AK5" s="324">
        <f>'P32'!$B277</f>
        <v>1121032.9816194549</v>
      </c>
      <c r="AL5" s="324">
        <f>'P33'!$B277</f>
        <v>-978698.68566503376</v>
      </c>
      <c r="AM5" s="324">
        <f>'P34'!$B277</f>
        <v>1297904.354151886</v>
      </c>
      <c r="AN5" s="324">
        <f>'P35'!$B277</f>
        <v>696793.33447106555</v>
      </c>
      <c r="AO5" s="324">
        <f>'P36'!$B277</f>
        <v>1099085.114208106</v>
      </c>
      <c r="AP5" s="324">
        <f>'P37'!$B277</f>
        <v>2773467.4062202573</v>
      </c>
      <c r="AQ5" s="324">
        <f>'P38'!$B277</f>
        <v>3112031.6627353369</v>
      </c>
      <c r="AR5" s="324">
        <f>'P39'!$B277</f>
        <v>3352244.6006207429</v>
      </c>
      <c r="AS5" s="324">
        <f>'P40'!$B277</f>
        <v>3449804.6449319571</v>
      </c>
      <c r="AT5" s="324">
        <f>'P41'!$B277</f>
        <v>3810124.0174713843</v>
      </c>
      <c r="AU5" s="324">
        <f>'P42'!$B277</f>
        <v>3952447.2423151657</v>
      </c>
      <c r="AV5" s="324">
        <f>'P43'!$B277</f>
        <v>4306082.7812938839</v>
      </c>
      <c r="AW5" s="324">
        <f>'P44'!$B277</f>
        <v>4664647.0281669162</v>
      </c>
      <c r="AX5" s="324">
        <f>'P45'!$B277</f>
        <v>4429175.9013603106</v>
      </c>
      <c r="AY5" s="324">
        <f>'P46'!$B277</f>
        <v>4452192.9345079362</v>
      </c>
      <c r="AZ5" s="324">
        <f>'P47'!$B277</f>
        <v>5232546.9121328667</v>
      </c>
      <c r="BA5" s="324">
        <f>'P48'!$B277</f>
        <v>5061030.727160126</v>
      </c>
      <c r="BB5" s="324">
        <f>'P49'!$B277</f>
        <v>4292259.1468408378</v>
      </c>
      <c r="BC5" s="324">
        <f>'P50'!$B277</f>
        <v>3793014.5468366668</v>
      </c>
      <c r="BD5" s="324">
        <f>'P51'!$B277</f>
        <v>3155181.025953684</v>
      </c>
      <c r="BE5" s="324">
        <f>'P52'!$B277</f>
        <v>4761233.0976155326</v>
      </c>
      <c r="BF5" s="324">
        <f>'P53'!$B277</f>
        <v>3437087.0956328809</v>
      </c>
      <c r="BG5" s="324">
        <f>'P54'!$B277</f>
        <v>3728824.1239820942</v>
      </c>
      <c r="BH5" s="324">
        <f>'P55'!$B277</f>
        <v>3963170.53687457</v>
      </c>
      <c r="BI5" s="324">
        <f>'P56'!$B277</f>
        <v>4113013.2983375266</v>
      </c>
      <c r="BJ5" s="324">
        <f>'P57'!$B277</f>
        <v>4353060.2606400028</v>
      </c>
      <c r="BK5" s="324">
        <f>'P58'!$B277</f>
        <v>4365110.2534500211</v>
      </c>
      <c r="BL5" s="324">
        <f>'P59'!$B277</f>
        <v>4365357.9477298483</v>
      </c>
      <c r="BM5" s="324">
        <f>'P60'!$B277</f>
        <v>4337658.3681235686</v>
      </c>
      <c r="BN5" s="337">
        <f>'P61'!$B277</f>
        <v>3708282.7178862616</v>
      </c>
      <c r="BO5" s="338">
        <f>'P62'!$B277</f>
        <v>3551343.446224777</v>
      </c>
      <c r="BP5" s="338">
        <f>'P63'!$B277</f>
        <v>0</v>
      </c>
      <c r="BQ5" s="338">
        <f>'P64'!$B277</f>
        <v>0</v>
      </c>
      <c r="BR5" s="338">
        <f>'P65'!$B277</f>
        <v>0</v>
      </c>
      <c r="BS5" s="338">
        <f>'P66'!$B277</f>
        <v>0</v>
      </c>
      <c r="BT5" s="338">
        <f>'P67'!$B277</f>
        <v>0</v>
      </c>
      <c r="BU5" s="338">
        <f>'P68'!$B277</f>
        <v>0</v>
      </c>
      <c r="BV5" s="338">
        <f>'P69'!$B277</f>
        <v>0</v>
      </c>
      <c r="BW5" s="338">
        <f>'P70'!$B277</f>
        <v>0</v>
      </c>
      <c r="BX5" s="338">
        <f>'P71'!$B277</f>
        <v>0</v>
      </c>
      <c r="BY5" s="338">
        <f>'P72'!$B277</f>
        <v>0</v>
      </c>
      <c r="BZ5" s="338">
        <f>'P73'!$B277</f>
        <v>0</v>
      </c>
      <c r="CA5" s="338">
        <f>'P74'!$B277</f>
        <v>0</v>
      </c>
      <c r="CB5" s="339">
        <f>'P75'!$B277</f>
        <v>0</v>
      </c>
    </row>
    <row r="6" spans="1:80">
      <c r="A6" t="s">
        <v>453</v>
      </c>
      <c r="C6" s="18"/>
      <c r="E6" s="2" t="s">
        <v>1092</v>
      </c>
      <c r="F6" s="325">
        <f>'P1'!B278</f>
        <v>0.28523738111505476</v>
      </c>
      <c r="G6" s="9">
        <f>'P2'!$B278</f>
        <v>0.25769476961420468</v>
      </c>
      <c r="H6" s="9">
        <f>'P3'!$B278</f>
        <v>0.23912567218061451</v>
      </c>
      <c r="I6" s="9">
        <f>'P4'!$B278</f>
        <v>0.30500633333789201</v>
      </c>
      <c r="J6" s="9">
        <f>'P5'!$B278</f>
        <v>0.26965441573480431</v>
      </c>
      <c r="K6" s="9">
        <f>'P6'!$B278</f>
        <v>0.29056062176445085</v>
      </c>
      <c r="L6" s="9">
        <f>'P7'!$B278</f>
        <v>0.73072479274797086</v>
      </c>
      <c r="M6" s="9">
        <f>'P8'!$B278</f>
        <v>0.75078709648507491</v>
      </c>
      <c r="N6" s="9">
        <f>'P9'!$B278</f>
        <v>0.78594769411792742</v>
      </c>
      <c r="O6" s="9">
        <f>'P10'!$B278</f>
        <v>0.79153046445784736</v>
      </c>
      <c r="P6" s="9">
        <f>'P11'!$B278</f>
        <v>0.86317615874267473</v>
      </c>
      <c r="Q6" s="9">
        <f>'P12'!$B278</f>
        <v>0.93671189453009152</v>
      </c>
      <c r="R6" s="9">
        <f>'P13'!$B278</f>
        <v>0.8951039248750482</v>
      </c>
      <c r="S6" s="9">
        <f>'P14'!$B278</f>
        <v>0.77940219410004874</v>
      </c>
      <c r="T6" s="9">
        <f>'P15'!$B278</f>
        <v>0.76020078838452143</v>
      </c>
      <c r="U6" s="9">
        <f>'P16'!$B278</f>
        <v>0.76436084585266706</v>
      </c>
      <c r="V6" s="9">
        <f>'P17'!$B278</f>
        <v>0.75334500361909917</v>
      </c>
      <c r="W6" s="9">
        <f>'P18'!$B278</f>
        <v>0.71719796615817999</v>
      </c>
      <c r="X6" s="9">
        <f>'P19'!$B278</f>
        <v>0.74822674033098679</v>
      </c>
      <c r="Y6" s="9">
        <f>'P20'!$B278</f>
        <v>0.76714946091648939</v>
      </c>
      <c r="Z6" s="9">
        <f>'P21'!B278</f>
        <v>0.78362296530961184</v>
      </c>
      <c r="AA6" s="9">
        <f>'P22'!B278</f>
        <v>0.7986704257134456</v>
      </c>
      <c r="AB6" s="9">
        <f>'P23'!B278</f>
        <v>0.74712746379209771</v>
      </c>
      <c r="AC6" s="9">
        <f>'P24'!B278</f>
        <v>0.72633268317418553</v>
      </c>
      <c r="AD6" s="9">
        <f>'P25'!B278</f>
        <v>0.71515715712853678</v>
      </c>
      <c r="AE6" s="9">
        <f>'P26'!B278</f>
        <v>0.7032435174550925</v>
      </c>
      <c r="AF6" s="9">
        <f>'P27'!B278</f>
        <v>0.72197108589074299</v>
      </c>
      <c r="AG6" s="9">
        <f>'P28'!B278</f>
        <v>0.7131299379948044</v>
      </c>
      <c r="AH6" s="9">
        <f>'P29'!B278</f>
        <v>0.77050169273246538</v>
      </c>
      <c r="AI6" s="9">
        <f>'P30'!B278</f>
        <v>0.79969995937625593</v>
      </c>
      <c r="AJ6" s="9">
        <f>'P31'!B278</f>
        <v>0.80226053225624272</v>
      </c>
      <c r="AK6" s="9">
        <f>'P32'!B278</f>
        <v>0.80494790797179694</v>
      </c>
      <c r="AL6" s="9">
        <f>'P33'!$B278</f>
        <v>1.5812271127074022</v>
      </c>
      <c r="AM6" s="9">
        <f>'P34'!$B278</f>
        <v>1.5741336186460342</v>
      </c>
      <c r="AN6" s="9">
        <f>'P35'!$B278</f>
        <v>1.621535238054898</v>
      </c>
      <c r="AO6" s="9">
        <f>'P36'!$B278</f>
        <v>1.6859545792701163</v>
      </c>
      <c r="AP6" s="9">
        <f>'P37'!$B278</f>
        <v>1.6073070522731092</v>
      </c>
      <c r="AQ6" s="9">
        <f>'P38'!$B278</f>
        <v>1.6630499189117693</v>
      </c>
      <c r="AR6" s="9">
        <f>'P39'!$B278</f>
        <v>1.5640160465128194</v>
      </c>
      <c r="AS6" s="9">
        <f>'P40'!$B278</f>
        <v>1.6467999740245645</v>
      </c>
      <c r="AT6" s="9">
        <f>'P41'!$B278</f>
        <v>1.6013117178223299</v>
      </c>
      <c r="AU6" s="9">
        <f>'P42'!$B278</f>
        <v>1.6175234447087758</v>
      </c>
      <c r="AV6" s="9">
        <f>'P43'!$B278</f>
        <v>1.6095793661284943</v>
      </c>
      <c r="AW6" s="9">
        <f>'P44'!$B278</f>
        <v>1.5823866891905163</v>
      </c>
      <c r="AX6" s="9">
        <f>'P45'!$B278</f>
        <v>1.5312648914569487</v>
      </c>
      <c r="AY6" s="9">
        <f>'P46'!$B278</f>
        <v>1.4866414364834917</v>
      </c>
      <c r="AZ6" s="9">
        <f>'P47'!$B278</f>
        <v>1.4059625797933992</v>
      </c>
      <c r="BA6" s="9">
        <f>'P48'!$B278</f>
        <v>1.1748518559434489</v>
      </c>
      <c r="BB6" s="9">
        <f>'P49'!$B278</f>
        <v>1.2440895491417998</v>
      </c>
      <c r="BC6" s="9">
        <f>'P50'!$B278</f>
        <v>1.2398397934551779</v>
      </c>
      <c r="BD6" s="9">
        <f>'P51'!$B278</f>
        <v>1.2623032799467433</v>
      </c>
      <c r="BE6" s="9">
        <f>'P52'!$B278</f>
        <v>1.4701596650985946</v>
      </c>
      <c r="BF6" s="9">
        <f>'P53'!$B278</f>
        <v>1.539459656343882</v>
      </c>
      <c r="BG6" s="9">
        <f>'P54'!$B278</f>
        <v>1.5967007106726943</v>
      </c>
      <c r="BH6" s="9">
        <f>'P55'!$B278</f>
        <v>1.6403513755232266</v>
      </c>
      <c r="BI6" s="9">
        <f>'P56'!$B278</f>
        <v>1.8620770240351592</v>
      </c>
      <c r="BJ6" s="9">
        <f>'P57'!$B278</f>
        <v>1.744002009613324</v>
      </c>
      <c r="BK6" s="9">
        <f>'P58'!$B278</f>
        <v>1.8055284814178065</v>
      </c>
      <c r="BL6" s="9">
        <f>'P59'!$B278</f>
        <v>1.8169449744364128</v>
      </c>
      <c r="BM6" s="9">
        <f>'P60'!$B278</f>
        <v>1.8828290295227987</v>
      </c>
      <c r="BN6" s="353">
        <f>'P61'!$B278</f>
        <v>1.7090574425135958</v>
      </c>
      <c r="BO6" s="349">
        <f>'P62'!$B278</f>
        <v>1.1179938036723194</v>
      </c>
      <c r="BP6" s="349">
        <f>'P63'!$B278</f>
        <v>0</v>
      </c>
      <c r="BQ6" s="349">
        <f>'P64'!$B278</f>
        <v>0</v>
      </c>
      <c r="BR6" s="349">
        <f>'P65'!$B278</f>
        <v>0</v>
      </c>
      <c r="BS6" s="349">
        <f>'P66'!$B278</f>
        <v>0</v>
      </c>
      <c r="BT6" s="349">
        <f>'P67'!$B278</f>
        <v>0</v>
      </c>
      <c r="BU6" s="349">
        <f>'P68'!$B278</f>
        <v>0</v>
      </c>
      <c r="BV6" s="349">
        <f>'P69'!$B278</f>
        <v>0</v>
      </c>
      <c r="BW6" s="349">
        <f>'P70'!$B278</f>
        <v>0</v>
      </c>
      <c r="BX6" s="349">
        <f>'P71'!$B278</f>
        <v>0</v>
      </c>
      <c r="BY6" s="349">
        <f>'P72'!$B278</f>
        <v>0</v>
      </c>
      <c r="BZ6" s="349">
        <f>'P73'!$B278</f>
        <v>0</v>
      </c>
      <c r="CA6" s="349">
        <f>'P74'!$B278</f>
        <v>0</v>
      </c>
      <c r="CB6" s="354">
        <f>'P75'!$B278</f>
        <v>0</v>
      </c>
    </row>
    <row r="7" spans="1:80">
      <c r="A7" s="2" t="s">
        <v>454</v>
      </c>
      <c r="C7" s="18">
        <f>ACTIVE!B207</f>
        <v>170498</v>
      </c>
      <c r="E7" s="2" t="s">
        <v>1093</v>
      </c>
      <c r="F7" s="326">
        <f>'P1'!B279</f>
        <v>0.22193361732724162</v>
      </c>
      <c r="G7" s="62">
        <f>'P2'!$B279</f>
        <v>0.20489452277300321</v>
      </c>
      <c r="H7" s="62">
        <f>'P3'!$B279</f>
        <v>0.19297935435378477</v>
      </c>
      <c r="I7" s="62">
        <f>'P4'!$B279</f>
        <v>0.23372019395320423</v>
      </c>
      <c r="J7" s="62">
        <f>'P5'!$B279</f>
        <v>0.212384104204248</v>
      </c>
      <c r="K7" s="62">
        <f>'P6'!$B279</f>
        <v>0.22514294707612972</v>
      </c>
      <c r="L7" s="62">
        <f>'P7'!$B279</f>
        <v>0.42220738722287399</v>
      </c>
      <c r="M7" s="62">
        <f>'P8'!$B279</f>
        <v>0.42882832412483179</v>
      </c>
      <c r="N7" s="62">
        <f>'P9'!$B279</f>
        <v>0.44007318730916362</v>
      </c>
      <c r="O7" s="62">
        <f>'P10'!$B279</f>
        <v>0.44181803221380339</v>
      </c>
      <c r="P7" s="62">
        <f>'P11'!$B279</f>
        <v>0.46328209745082344</v>
      </c>
      <c r="Q7" s="62">
        <f>'P12'!$B279</f>
        <v>0.48366093954174216</v>
      </c>
      <c r="R7" s="62">
        <f>'P13'!$B279</f>
        <v>0.47232445309513349</v>
      </c>
      <c r="S7" s="62">
        <f>'P14'!$B279</f>
        <v>0.43801350626873847</v>
      </c>
      <c r="T7" s="62">
        <f>'P15'!$B279</f>
        <v>0.43188299505434219</v>
      </c>
      <c r="U7" s="62">
        <f>'P16'!$B279</f>
        <v>0.43322251661239541</v>
      </c>
      <c r="V7" s="62">
        <f>'P17'!$B279</f>
        <v>0.42966159088149297</v>
      </c>
      <c r="W7" s="62">
        <f>'P18'!$B279</f>
        <v>0.41765596063611649</v>
      </c>
      <c r="X7" s="62">
        <f>'P19'!$B279</f>
        <v>0.42799181769140948</v>
      </c>
      <c r="Y7" s="62">
        <f>'P20'!$B279</f>
        <v>0.43411690854865548</v>
      </c>
      <c r="Z7" s="62">
        <f>'P21'!B279</f>
        <v>0.43934339294268165</v>
      </c>
      <c r="AA7" s="62">
        <f>'P22'!B279</f>
        <v>0.44403377867107124</v>
      </c>
      <c r="AB7" s="62">
        <f>'P23'!B279</f>
        <v>0.42763191540156764</v>
      </c>
      <c r="AC7" s="62">
        <f>'P24'!B279</f>
        <v>0.42073737597244987</v>
      </c>
      <c r="AD7" s="62">
        <f>'P25'!B279</f>
        <v>0.41696304863738015</v>
      </c>
      <c r="AE7" s="62">
        <f>'P26'!B279</f>
        <v>0.41288489299865139</v>
      </c>
      <c r="AF7" s="62">
        <f>'P27'!B279</f>
        <v>0.41927015604752793</v>
      </c>
      <c r="AG7" s="62">
        <f>'P28'!B279</f>
        <v>0.41627311634604519</v>
      </c>
      <c r="AH7" s="62">
        <f>'P29'!B279</f>
        <v>0.43518834005932427</v>
      </c>
      <c r="AI7" s="62">
        <f>'P30'!B279</f>
        <v>0.44435182387480732</v>
      </c>
      <c r="AJ7" s="62">
        <f>'P31'!B279</f>
        <v>0.44514126448294133</v>
      </c>
      <c r="AK7" s="62">
        <f>'P32'!B279</f>
        <v>0.44596739020369258</v>
      </c>
      <c r="AL7" s="62">
        <f>'P33'!$B279</f>
        <v>0.61258736394136271</v>
      </c>
      <c r="AM7" s="62">
        <f>'P34'!$B279</f>
        <v>0.61151977785598055</v>
      </c>
      <c r="AN7" s="62">
        <f>'P35'!$B279</f>
        <v>0.6185441318950301</v>
      </c>
      <c r="AO7" s="62">
        <f>'P36'!$B279</f>
        <v>0.62769288515975541</v>
      </c>
      <c r="AP7" s="62">
        <f>'P37'!$B279</f>
        <v>0.61646251095429005</v>
      </c>
      <c r="AQ7" s="62">
        <f>'P38'!$B279</f>
        <v>0.62449070409891494</v>
      </c>
      <c r="AR7" s="62">
        <f>'P39'!$B279</f>
        <v>0.60998684023056482</v>
      </c>
      <c r="AS7" s="62">
        <f>'P40'!$B279</f>
        <v>0.62218527663068535</v>
      </c>
      <c r="AT7" s="62">
        <f>'P41'!$B279</f>
        <v>0.61557855863689293</v>
      </c>
      <c r="AU7" s="62">
        <f>'P42'!$B279</f>
        <v>0.61795948684950197</v>
      </c>
      <c r="AV7" s="62">
        <f>'P43'!$B279</f>
        <v>0.61679647954774619</v>
      </c>
      <c r="AW7" s="62">
        <f>'P44'!$B279</f>
        <v>0.61276132494569846</v>
      </c>
      <c r="AX7" s="62">
        <f>'P45'!$B279</f>
        <v>0.60494059575708059</v>
      </c>
      <c r="AY7" s="62">
        <f>'P46'!$B279</f>
        <v>0.59785114760487545</v>
      </c>
      <c r="AZ7" s="62">
        <f>'P47'!$B279</f>
        <v>0.58436593802474257</v>
      </c>
      <c r="BA7" s="62">
        <f>'P48'!$B279</f>
        <v>0.54019856696574819</v>
      </c>
      <c r="BB7" s="62">
        <f>'P49'!$B279</f>
        <v>0.55438498415429682</v>
      </c>
      <c r="BC7" s="62">
        <f>'P50'!$B279</f>
        <v>0.55353949736851515</v>
      </c>
      <c r="BD7" s="62">
        <f>'P51'!$B279</f>
        <v>0.55797261628708728</v>
      </c>
      <c r="BE7" s="62">
        <f>'P52'!$B279</f>
        <v>0.59516786945831468</v>
      </c>
      <c r="BF7" s="62">
        <f>'P53'!$B279</f>
        <v>0.60621544134324912</v>
      </c>
      <c r="BG7" s="62">
        <f>'P54'!$B279</f>
        <v>0.61489593471827464</v>
      </c>
      <c r="BH7" s="62">
        <f>'P55'!$B279</f>
        <v>0.62126252995329667</v>
      </c>
      <c r="BI7" s="62">
        <f>'P56'!$B279</f>
        <v>0.65060339340898343</v>
      </c>
      <c r="BJ7" s="62">
        <f>'P57'!$B279</f>
        <v>0.6355687800167038</v>
      </c>
      <c r="BK7" s="62">
        <f>'P58'!$B279</f>
        <v>0.64356091673158189</v>
      </c>
      <c r="BL7" s="62">
        <f>'P59'!$B279</f>
        <v>0.64500549031843613</v>
      </c>
      <c r="BM7" s="62">
        <f>'P60'!$B279</f>
        <v>0.65311852012065652</v>
      </c>
      <c r="BN7" s="355">
        <f>'P61'!$B279</f>
        <v>0.6308679231725145</v>
      </c>
      <c r="BO7" s="350">
        <f>'P62'!$B279</f>
        <v>0.5278550870799843</v>
      </c>
      <c r="BP7" s="350">
        <f>'P63'!$B279</f>
        <v>0</v>
      </c>
      <c r="BQ7" s="350">
        <f>'P64'!$B279</f>
        <v>0</v>
      </c>
      <c r="BR7" s="350">
        <f>'P65'!$B279</f>
        <v>0</v>
      </c>
      <c r="BS7" s="350">
        <f>'P66'!$B279</f>
        <v>0</v>
      </c>
      <c r="BT7" s="350">
        <f>'P67'!$B279</f>
        <v>0</v>
      </c>
      <c r="BU7" s="350">
        <f>'P68'!$B279</f>
        <v>0</v>
      </c>
      <c r="BV7" s="350">
        <f>'P69'!$B279</f>
        <v>0</v>
      </c>
      <c r="BW7" s="350">
        <f>'P70'!$B279</f>
        <v>0</v>
      </c>
      <c r="BX7" s="350">
        <f>'P71'!$B279</f>
        <v>0</v>
      </c>
      <c r="BY7" s="350">
        <f>'P72'!$B279</f>
        <v>0</v>
      </c>
      <c r="BZ7" s="350">
        <f>'P73'!$B279</f>
        <v>0</v>
      </c>
      <c r="CA7" s="350">
        <f>'P74'!$B279</f>
        <v>0</v>
      </c>
      <c r="CB7" s="356">
        <f>'P75'!$B279</f>
        <v>0</v>
      </c>
    </row>
    <row r="8" spans="1:80">
      <c r="A8" s="2" t="s">
        <v>455</v>
      </c>
      <c r="C8" s="18">
        <f>ACTIVE!B222</f>
        <v>815763</v>
      </c>
      <c r="E8" s="2" t="s">
        <v>1094</v>
      </c>
      <c r="F8" s="326">
        <f>'P1'!B280</f>
        <v>0.77806638267275841</v>
      </c>
      <c r="G8" s="62">
        <f>'P2'!$B280</f>
        <v>0.79510547722699676</v>
      </c>
      <c r="H8" s="62">
        <f>'P3'!$B280</f>
        <v>0.80702064564621534</v>
      </c>
      <c r="I8" s="62">
        <f>'P4'!$B280</f>
        <v>0.7662798060467958</v>
      </c>
      <c r="J8" s="62">
        <f>'P5'!$B280</f>
        <v>0.78761589579575186</v>
      </c>
      <c r="K8" s="62">
        <f>'P6'!$B280</f>
        <v>0.77485705292387019</v>
      </c>
      <c r="L8" s="62">
        <f>'P7'!$B280</f>
        <v>0.57779261277712601</v>
      </c>
      <c r="M8" s="62">
        <f>'P8'!$B280</f>
        <v>0.57117167587516815</v>
      </c>
      <c r="N8" s="62">
        <f>'P9'!$B280</f>
        <v>0.55992681269083644</v>
      </c>
      <c r="O8" s="62">
        <f>'P10'!$B280</f>
        <v>0.55818196778619655</v>
      </c>
      <c r="P8" s="62">
        <f>'P11'!$B280</f>
        <v>0.53671790254917651</v>
      </c>
      <c r="Q8" s="62">
        <f>'P12'!$B280</f>
        <v>0.51633906045825784</v>
      </c>
      <c r="R8" s="62">
        <f>'P13'!$B280</f>
        <v>0.5276755469048664</v>
      </c>
      <c r="S8" s="62">
        <f>'P14'!$B280</f>
        <v>0.56198649373126153</v>
      </c>
      <c r="T8" s="62">
        <f>'P15'!$B280</f>
        <v>0.56811700494565787</v>
      </c>
      <c r="U8" s="62">
        <f>'P16'!$B280</f>
        <v>0.56677748338760459</v>
      </c>
      <c r="V8" s="62">
        <f>'P17'!$B280</f>
        <v>0.57033840911850708</v>
      </c>
      <c r="W8" s="62">
        <f>'P18'!$B280</f>
        <v>0.58234403936388357</v>
      </c>
      <c r="X8" s="62">
        <f>'P19'!$B280</f>
        <v>0.57200818230859041</v>
      </c>
      <c r="Y8" s="62">
        <f>'P20'!$B280</f>
        <v>0.56588309145134463</v>
      </c>
      <c r="Z8" s="62">
        <f>'P21'!B280</f>
        <v>0.56065660705731835</v>
      </c>
      <c r="AA8" s="62">
        <f>'P22'!B280</f>
        <v>0.55596622132892881</v>
      </c>
      <c r="AB8" s="62">
        <f>'P23'!B280</f>
        <v>0.57236808459843236</v>
      </c>
      <c r="AC8" s="62">
        <f>'P24'!B280</f>
        <v>0.57926262402755002</v>
      </c>
      <c r="AD8" s="62">
        <f>'P25'!B280</f>
        <v>0.58303695136261979</v>
      </c>
      <c r="AE8" s="62">
        <f>'P26'!B280</f>
        <v>0.58711510700134861</v>
      </c>
      <c r="AF8" s="62">
        <f>'P27'!B280</f>
        <v>0.58072984395247207</v>
      </c>
      <c r="AG8" s="62">
        <f>'P28'!B280</f>
        <v>0.58372688365395475</v>
      </c>
      <c r="AH8" s="62">
        <f>'P29'!B280</f>
        <v>0.56481165994067573</v>
      </c>
      <c r="AI8" s="62">
        <f>'P30'!B280</f>
        <v>0.55564817612519268</v>
      </c>
      <c r="AJ8" s="62">
        <f>'P31'!B280</f>
        <v>0.55485873551705878</v>
      </c>
      <c r="AK8" s="62">
        <f>'P32'!B280</f>
        <v>0.55403260979630742</v>
      </c>
      <c r="AL8" s="62">
        <f>'P33'!$B280</f>
        <v>0.38741263605863735</v>
      </c>
      <c r="AM8" s="62">
        <f>'P34'!$B280</f>
        <v>0.38848022214401945</v>
      </c>
      <c r="AN8" s="62">
        <f>'P35'!$B280</f>
        <v>0.38145586810496995</v>
      </c>
      <c r="AO8" s="62">
        <f>'P36'!$B280</f>
        <v>0.37230711484024459</v>
      </c>
      <c r="AP8" s="62">
        <f>'P37'!$B280</f>
        <v>0.38353748904571</v>
      </c>
      <c r="AQ8" s="62">
        <f>'P38'!$B280</f>
        <v>0.37550929590108501</v>
      </c>
      <c r="AR8" s="62">
        <f>'P39'!$B280</f>
        <v>0.39001315976943529</v>
      </c>
      <c r="AS8" s="62">
        <f>'P40'!$B280</f>
        <v>0.37781472336931471</v>
      </c>
      <c r="AT8" s="62">
        <f>'P41'!$B280</f>
        <v>0.38442144136310702</v>
      </c>
      <c r="AU8" s="62">
        <f>'P42'!$B280</f>
        <v>0.38204051315049803</v>
      </c>
      <c r="AV8" s="62">
        <f>'P43'!$B280</f>
        <v>0.38320352045225381</v>
      </c>
      <c r="AW8" s="62">
        <f>'P44'!$B280</f>
        <v>0.3872386750543016</v>
      </c>
      <c r="AX8" s="62">
        <f>'P45'!$B280</f>
        <v>0.3950594042429193</v>
      </c>
      <c r="AY8" s="62">
        <f>'P46'!$B280</f>
        <v>0.40214885239512443</v>
      </c>
      <c r="AZ8" s="62">
        <f>'P47'!$B280</f>
        <v>0.41563406197525748</v>
      </c>
      <c r="BA8" s="62">
        <f>'P48'!$B280</f>
        <v>0.45980143303425181</v>
      </c>
      <c r="BB8" s="62">
        <f>'P49'!$B280</f>
        <v>0.44561501584570318</v>
      </c>
      <c r="BC8" s="62">
        <f>'P50'!$B280</f>
        <v>0.44646050263148485</v>
      </c>
      <c r="BD8" s="62">
        <f>'P51'!$B280</f>
        <v>0.44202738371291267</v>
      </c>
      <c r="BE8" s="62">
        <f>'P52'!$B280</f>
        <v>0.40483213054168532</v>
      </c>
      <c r="BF8" s="62">
        <f>'P53'!$B280</f>
        <v>0.39378455865675099</v>
      </c>
      <c r="BG8" s="62">
        <f>'P54'!$B280</f>
        <v>0.38510406528172542</v>
      </c>
      <c r="BH8" s="62">
        <f>'P55'!$B280</f>
        <v>0.37873747004670338</v>
      </c>
      <c r="BI8" s="62">
        <f>'P56'!$B280</f>
        <v>0.34939660659101657</v>
      </c>
      <c r="BJ8" s="62">
        <f>'P57'!$B280</f>
        <v>0.36443121998329614</v>
      </c>
      <c r="BK8" s="62">
        <f>'P58'!$B280</f>
        <v>0.35643908326841806</v>
      </c>
      <c r="BL8" s="62">
        <f>'P59'!$B280</f>
        <v>0.35499450968156393</v>
      </c>
      <c r="BM8" s="62">
        <f>'P60'!$B280</f>
        <v>0.34688147987934348</v>
      </c>
      <c r="BN8" s="355">
        <f>'P61'!$B280</f>
        <v>0.3691320768274855</v>
      </c>
      <c r="BO8" s="350">
        <f>'P62'!$B280</f>
        <v>0.47214491292001565</v>
      </c>
      <c r="BP8" s="350">
        <f>'P63'!$B280</f>
        <v>0</v>
      </c>
      <c r="BQ8" s="350">
        <f>'P64'!$B280</f>
        <v>0</v>
      </c>
      <c r="BR8" s="350">
        <f>'P65'!$B280</f>
        <v>0</v>
      </c>
      <c r="BS8" s="350">
        <f>'P66'!$B280</f>
        <v>0</v>
      </c>
      <c r="BT8" s="350">
        <f>'P67'!$B280</f>
        <v>0</v>
      </c>
      <c r="BU8" s="350">
        <f>'P68'!$B280</f>
        <v>0</v>
      </c>
      <c r="BV8" s="350">
        <f>'P69'!$B280</f>
        <v>0</v>
      </c>
      <c r="BW8" s="350">
        <f>'P70'!$B280</f>
        <v>0</v>
      </c>
      <c r="BX8" s="350">
        <f>'P71'!$B280</f>
        <v>0</v>
      </c>
      <c r="BY8" s="350">
        <f>'P72'!$B280</f>
        <v>0</v>
      </c>
      <c r="BZ8" s="350">
        <f>'P73'!$B280</f>
        <v>0</v>
      </c>
      <c r="CA8" s="350">
        <f>'P74'!$B280</f>
        <v>0</v>
      </c>
      <c r="CB8" s="356">
        <f>'P75'!$B280</f>
        <v>0</v>
      </c>
    </row>
    <row r="9" spans="1:80">
      <c r="A9" s="2" t="s">
        <v>147</v>
      </c>
      <c r="C9" s="18">
        <f>ACTIVE!B223</f>
        <v>190596</v>
      </c>
      <c r="E9" s="2" t="s">
        <v>1099</v>
      </c>
      <c r="F9" s="326">
        <f>'P1'!B281</f>
        <v>5.0160000000000003E-2</v>
      </c>
      <c r="G9" s="62">
        <f>'P2'!$B281</f>
        <v>5.0160000000000003E-2</v>
      </c>
      <c r="H9" s="62">
        <f>'P3'!$B281</f>
        <v>5.0160000000000003E-2</v>
      </c>
      <c r="I9" s="62">
        <f>'P4'!$B281</f>
        <v>5.0160000000000003E-2</v>
      </c>
      <c r="J9" s="62">
        <f>'P5'!$B281</f>
        <v>5.0160000000000003E-2</v>
      </c>
      <c r="K9" s="62">
        <f>'P6'!$B281</f>
        <v>5.0160000000000003E-2</v>
      </c>
      <c r="L9" s="62">
        <f>'P7'!$B281</f>
        <v>6.0191999999999996E-2</v>
      </c>
      <c r="M9" s="62">
        <f>'P8'!$B281</f>
        <v>6.0191999999999996E-2</v>
      </c>
      <c r="N9" s="62">
        <f>'P9'!$B281</f>
        <v>6.0191999999999996E-2</v>
      </c>
      <c r="O9" s="62">
        <f>'P10'!$B281</f>
        <v>6.0191999999999996E-2</v>
      </c>
      <c r="P9" s="62">
        <f>'P11'!$B281</f>
        <v>6.5207999999999988E-2</v>
      </c>
      <c r="Q9" s="62">
        <f>'P12'!$B281</f>
        <v>6.5207999999999988E-2</v>
      </c>
      <c r="R9" s="62">
        <f>'P13'!$B281</f>
        <v>6.5207999999999988E-2</v>
      </c>
      <c r="S9" s="62">
        <f>'P14'!$B281</f>
        <v>6.0191999999999996E-2</v>
      </c>
      <c r="T9" s="62">
        <f>'P15'!$B281</f>
        <v>6.0191999999999996E-2</v>
      </c>
      <c r="U9" s="62">
        <f>'P16'!$B281</f>
        <v>6.0191999999999996E-2</v>
      </c>
      <c r="V9" s="62">
        <f>'P17'!$B281</f>
        <v>6.0191999999999996E-2</v>
      </c>
      <c r="W9" s="62">
        <f>'P18'!$B281</f>
        <v>6.0191999999999996E-2</v>
      </c>
      <c r="X9" s="62">
        <f>'P19'!$B281</f>
        <v>6.0191999999999996E-2</v>
      </c>
      <c r="Y9" s="62">
        <f>'P20'!$B281</f>
        <v>6.0191999999999996E-2</v>
      </c>
      <c r="Z9" s="62">
        <f>'P21'!B281</f>
        <v>6.0191999999999996E-2</v>
      </c>
      <c r="AA9" s="62">
        <f>'P22'!B281</f>
        <v>6.0191999999999996E-2</v>
      </c>
      <c r="AB9" s="62">
        <f>'P23'!B281</f>
        <v>6.0191999999999996E-2</v>
      </c>
      <c r="AC9" s="62">
        <f>'P24'!B281</f>
        <v>6.0191999999999996E-2</v>
      </c>
      <c r="AD9" s="62">
        <f>'P25'!B281</f>
        <v>6.0191999999999996E-2</v>
      </c>
      <c r="AE9" s="62">
        <f>'P26'!B281</f>
        <v>6.0191999999999996E-2</v>
      </c>
      <c r="AF9" s="62">
        <f>'P27'!B281</f>
        <v>6.0191999999999996E-2</v>
      </c>
      <c r="AG9" s="62">
        <f>'P28'!B281</f>
        <v>6.0191999999999996E-2</v>
      </c>
      <c r="AH9" s="62">
        <f>'P29'!B281</f>
        <v>6.0191999999999996E-2</v>
      </c>
      <c r="AI9" s="62">
        <f>'P30'!B281</f>
        <v>6.0191999999999996E-2</v>
      </c>
      <c r="AJ9" s="62">
        <f>'P31'!B281</f>
        <v>6.5207999999999988E-2</v>
      </c>
      <c r="AK9" s="62">
        <f>'P32'!B281</f>
        <v>6.5207999999999988E-2</v>
      </c>
      <c r="AL9" s="62">
        <f>'P33'!$B281</f>
        <v>7.0223999999999995E-2</v>
      </c>
      <c r="AM9" s="62">
        <f>'P34'!$B281</f>
        <v>7.0223999999999995E-2</v>
      </c>
      <c r="AN9" s="62">
        <f>'P35'!$B281</f>
        <v>0.10032000000000001</v>
      </c>
      <c r="AO9" s="62">
        <f>'P36'!$B281</f>
        <v>0.10032000000000001</v>
      </c>
      <c r="AP9" s="62">
        <f>'P37'!$B281</f>
        <v>0.10032000000000001</v>
      </c>
      <c r="AQ9" s="62">
        <f>'P38'!$B281</f>
        <v>0.10032000000000001</v>
      </c>
      <c r="AR9" s="62">
        <f>'P39'!$B281</f>
        <v>7.0223999999999995E-2</v>
      </c>
      <c r="AS9" s="62">
        <f>'P40'!$B281</f>
        <v>0.10032000000000001</v>
      </c>
      <c r="AT9" s="62">
        <f>'P41'!$B281</f>
        <v>0.10032000000000001</v>
      </c>
      <c r="AU9" s="62">
        <f>'P42'!$B281</f>
        <v>0.10032000000000001</v>
      </c>
      <c r="AV9" s="62">
        <f>'P43'!$B281</f>
        <v>0.10032000000000001</v>
      </c>
      <c r="AW9" s="62">
        <f>'P44'!$B281</f>
        <v>7.0223999999999995E-2</v>
      </c>
      <c r="AX9" s="62">
        <f>'P45'!$B281</f>
        <v>7.0223999999999995E-2</v>
      </c>
      <c r="AY9" s="62">
        <f>'P46'!$B281</f>
        <v>7.0223999999999995E-2</v>
      </c>
      <c r="AZ9" s="62">
        <f>'P47'!$B281</f>
        <v>7.0223999999999995E-2</v>
      </c>
      <c r="BA9" s="62">
        <f>'P48'!$B281</f>
        <v>6.5207999999999988E-2</v>
      </c>
      <c r="BB9" s="62">
        <f>'P49'!$B281</f>
        <v>7.0223999999999995E-2</v>
      </c>
      <c r="BC9" s="62">
        <f>'P50'!$B281</f>
        <v>7.0223999999999995E-2</v>
      </c>
      <c r="BD9" s="62">
        <f>'P51'!$B281</f>
        <v>7.0223999999999995E-2</v>
      </c>
      <c r="BE9" s="62">
        <f>'P52'!$B281</f>
        <v>7.0223999999999995E-2</v>
      </c>
      <c r="BF9" s="62">
        <f>'P53'!$B281</f>
        <v>7.0223999999999995E-2</v>
      </c>
      <c r="BG9" s="62">
        <f>'P54'!$B281</f>
        <v>7.0223999999999995E-2</v>
      </c>
      <c r="BH9" s="62">
        <f>'P55'!$B281</f>
        <v>0.10032000000000001</v>
      </c>
      <c r="BI9" s="62">
        <f>'P56'!$B281</f>
        <v>0.10032000000000001</v>
      </c>
      <c r="BJ9" s="62">
        <f>'P57'!$B281</f>
        <v>0.10032000000000001</v>
      </c>
      <c r="BK9" s="62">
        <f>'P58'!$B281</f>
        <v>0.10032000000000001</v>
      </c>
      <c r="BL9" s="62">
        <f>'P59'!$B281</f>
        <v>0.10032000000000001</v>
      </c>
      <c r="BM9" s="62">
        <f>'P60'!$B281</f>
        <v>0.10032000000000001</v>
      </c>
      <c r="BN9" s="355">
        <f>'P61'!$B281</f>
        <v>0.10032000000000001</v>
      </c>
      <c r="BO9" s="350">
        <f>'P62'!$B281</f>
        <v>6.5207999999999988E-2</v>
      </c>
      <c r="BP9" s="350">
        <f>'P63'!$B281</f>
        <v>0</v>
      </c>
      <c r="BQ9" s="350">
        <f>'P64'!$B281</f>
        <v>0</v>
      </c>
      <c r="BR9" s="350">
        <f>'P65'!$B281</f>
        <v>0</v>
      </c>
      <c r="BS9" s="350">
        <f>'P66'!$B281</f>
        <v>0</v>
      </c>
      <c r="BT9" s="350">
        <f>'P67'!$B281</f>
        <v>0</v>
      </c>
      <c r="BU9" s="350">
        <f>'P68'!$B281</f>
        <v>0</v>
      </c>
      <c r="BV9" s="350">
        <f>'P69'!$B281</f>
        <v>0</v>
      </c>
      <c r="BW9" s="350">
        <f>'P70'!$B281</f>
        <v>0</v>
      </c>
      <c r="BX9" s="350">
        <f>'P71'!$B281</f>
        <v>0</v>
      </c>
      <c r="BY9" s="350">
        <f>'P72'!$B281</f>
        <v>0</v>
      </c>
      <c r="BZ9" s="350">
        <f>'P73'!$B281</f>
        <v>0</v>
      </c>
      <c r="CA9" s="350">
        <f>'P74'!$B281</f>
        <v>0</v>
      </c>
      <c r="CB9" s="356">
        <f>'P75'!$B281</f>
        <v>0</v>
      </c>
    </row>
    <row r="10" spans="1:80">
      <c r="A10" s="2" t="s">
        <v>456</v>
      </c>
      <c r="C10" s="18">
        <f>ACTIVE!B224</f>
        <v>1083003.5999999999</v>
      </c>
      <c r="E10" s="2" t="s">
        <v>1100</v>
      </c>
      <c r="F10" s="326">
        <f>'P1'!B282</f>
        <v>0.10427856071672582</v>
      </c>
      <c r="G10" s="62">
        <f>'P2'!$B282</f>
        <v>0.10386542154421308</v>
      </c>
      <c r="H10" s="62">
        <f>'P3'!$B282</f>
        <v>0.10358688508270922</v>
      </c>
      <c r="I10" s="62">
        <f>'P4'!$B282</f>
        <v>0.10457509500006838</v>
      </c>
      <c r="J10" s="62">
        <f>'P5'!$B282</f>
        <v>0.10404481623602208</v>
      </c>
      <c r="K10" s="62">
        <f>'P6'!$B282</f>
        <v>0.10435840932646677</v>
      </c>
      <c r="L10" s="62">
        <f>'P7'!$B282</f>
        <v>0.11096087189121957</v>
      </c>
      <c r="M10" s="62">
        <f>'P8'!$B282</f>
        <v>0.11126180644727612</v>
      </c>
      <c r="N10" s="62">
        <f>'P9'!$B282</f>
        <v>0.11178921541176892</v>
      </c>
      <c r="O10" s="62">
        <f>'P10'!$B282</f>
        <v>0.11187295696686772</v>
      </c>
      <c r="P10" s="62">
        <f>'P11'!$B282</f>
        <v>0.11294764238114012</v>
      </c>
      <c r="Q10" s="62">
        <f>'P12'!$B282</f>
        <v>0.11405067841795138</v>
      </c>
      <c r="R10" s="62">
        <f>'P13'!$B282</f>
        <v>0.11342655887312572</v>
      </c>
      <c r="S10" s="62">
        <f>'P14'!$B282</f>
        <v>0.11169103291150073</v>
      </c>
      <c r="T10" s="62">
        <f>'P15'!$B282</f>
        <v>0.11140301182576783</v>
      </c>
      <c r="U10" s="62">
        <f>'P16'!$B282</f>
        <v>0.11146541268779001</v>
      </c>
      <c r="V10" s="62">
        <f>'P17'!$B282</f>
        <v>0.11130017505428649</v>
      </c>
      <c r="W10" s="62">
        <f>'P18'!$B282</f>
        <v>0.11075796949237271</v>
      </c>
      <c r="X10" s="62">
        <f>'P19'!$B282</f>
        <v>0.11122340110496481</v>
      </c>
      <c r="Y10" s="62">
        <f>'P20'!$B282</f>
        <v>0.11150724191374735</v>
      </c>
      <c r="Z10" s="62">
        <f>'P21'!B282</f>
        <v>0.11175434447964418</v>
      </c>
      <c r="AA10" s="62">
        <f>'P22'!B282</f>
        <v>0.11198005638570169</v>
      </c>
      <c r="AB10" s="62">
        <f>'P23'!B282</f>
        <v>0.11120691195688147</v>
      </c>
      <c r="AC10" s="62">
        <f>'P24'!B282</f>
        <v>0.11089499024761279</v>
      </c>
      <c r="AD10" s="62">
        <f>'P25'!B282</f>
        <v>0.11072735735692806</v>
      </c>
      <c r="AE10" s="62">
        <f>'P26'!B282</f>
        <v>0.11054865276182639</v>
      </c>
      <c r="AF10" s="62">
        <f>'P27'!B282</f>
        <v>0.11082956628836114</v>
      </c>
      <c r="AG10" s="62">
        <f>'P28'!B282</f>
        <v>0.11069694906992207</v>
      </c>
      <c r="AH10" s="62">
        <f>'P29'!B282</f>
        <v>0.11155752539098698</v>
      </c>
      <c r="AI10" s="62">
        <f>'P30'!B282</f>
        <v>0.11199549939064385</v>
      </c>
      <c r="AJ10" s="62">
        <f>'P31'!B282</f>
        <v>0.11203390798384365</v>
      </c>
      <c r="AK10" s="62">
        <f>'P32'!B282</f>
        <v>0.11207421861957696</v>
      </c>
      <c r="AL10" s="62">
        <f>'P33'!$B282</f>
        <v>0.12371840669061104</v>
      </c>
      <c r="AM10" s="62">
        <f>'P34'!$B282</f>
        <v>0.12361200427969052</v>
      </c>
      <c r="AN10" s="62">
        <f>'P35'!$B282</f>
        <v>0.12432302857082347</v>
      </c>
      <c r="AO10" s="62">
        <f>'P36'!$B282</f>
        <v>0.12528931868905174</v>
      </c>
      <c r="AP10" s="62">
        <f>'P37'!$B282</f>
        <v>0.12410960578409665</v>
      </c>
      <c r="AQ10" s="62">
        <f>'P38'!$B282</f>
        <v>0.12494574878367655</v>
      </c>
      <c r="AR10" s="62">
        <f>'P39'!$B282</f>
        <v>0.12346024069769229</v>
      </c>
      <c r="AS10" s="62">
        <f>'P40'!$B282</f>
        <v>0.12470199961036847</v>
      </c>
      <c r="AT10" s="62">
        <f>'P41'!$B282</f>
        <v>0.12401967576733496</v>
      </c>
      <c r="AU10" s="62">
        <f>'P42'!$B282</f>
        <v>0.12426285167063164</v>
      </c>
      <c r="AV10" s="62">
        <f>'P43'!$B282</f>
        <v>0.12414369049192742</v>
      </c>
      <c r="AW10" s="62">
        <f>'P44'!$B282</f>
        <v>0.12373580033785775</v>
      </c>
      <c r="AX10" s="62">
        <f>'P45'!$B282</f>
        <v>0.12296897337185424</v>
      </c>
      <c r="AY10" s="62">
        <f>'P46'!$B282</f>
        <v>0.12229962154725238</v>
      </c>
      <c r="AZ10" s="62">
        <f>'P47'!$B282</f>
        <v>0.12108943869690099</v>
      </c>
      <c r="BA10" s="62">
        <f>'P48'!$B282</f>
        <v>0.11762277783915173</v>
      </c>
      <c r="BB10" s="62">
        <f>'P49'!$B282</f>
        <v>0.118661343237127</v>
      </c>
      <c r="BC10" s="62">
        <f>'P50'!$B282</f>
        <v>0.11859759690182767</v>
      </c>
      <c r="BD10" s="62">
        <f>'P51'!$B282</f>
        <v>0.11893454919920116</v>
      </c>
      <c r="BE10" s="62">
        <f>'P52'!$B282</f>
        <v>0.12205239497647892</v>
      </c>
      <c r="BF10" s="62">
        <f>'P53'!$B282</f>
        <v>0.12309189484515823</v>
      </c>
      <c r="BG10" s="62">
        <f>'P54'!$B282</f>
        <v>0.12395051066009041</v>
      </c>
      <c r="BH10" s="62">
        <f>'P55'!$B282</f>
        <v>0.1246052706328484</v>
      </c>
      <c r="BI10" s="62">
        <f>'P56'!$B282</f>
        <v>0.1279311553605274</v>
      </c>
      <c r="BJ10" s="62">
        <f>'P57'!$B282</f>
        <v>0.12616003014419985</v>
      </c>
      <c r="BK10" s="62">
        <f>'P58'!$B282</f>
        <v>0.1270829272212671</v>
      </c>
      <c r="BL10" s="62">
        <f>'P59'!$B282</f>
        <v>0.1272541746165462</v>
      </c>
      <c r="BM10" s="62">
        <f>'P60'!$B282</f>
        <v>0.12824243544284197</v>
      </c>
      <c r="BN10" s="355">
        <f>'P61'!$B282</f>
        <v>0.12563586163770393</v>
      </c>
      <c r="BO10" s="350">
        <f>'P62'!$B282</f>
        <v>0.1167699070550848</v>
      </c>
      <c r="BP10" s="350">
        <f>'P63'!$B282</f>
        <v>0</v>
      </c>
      <c r="BQ10" s="350">
        <f>'P64'!$B282</f>
        <v>0</v>
      </c>
      <c r="BR10" s="350">
        <f>'P65'!$B282</f>
        <v>0</v>
      </c>
      <c r="BS10" s="350">
        <f>'P66'!$B282</f>
        <v>0</v>
      </c>
      <c r="BT10" s="350">
        <f>'P67'!$B282</f>
        <v>0</v>
      </c>
      <c r="BU10" s="350">
        <f>'P68'!$B282</f>
        <v>0</v>
      </c>
      <c r="BV10" s="350">
        <f>'P69'!$B282</f>
        <v>0</v>
      </c>
      <c r="BW10" s="350">
        <f>'P70'!$B282</f>
        <v>0</v>
      </c>
      <c r="BX10" s="350">
        <f>'P71'!$B282</f>
        <v>0</v>
      </c>
      <c r="BY10" s="350">
        <f>'P72'!$B282</f>
        <v>0</v>
      </c>
      <c r="BZ10" s="350">
        <f>'P73'!$B282</f>
        <v>0</v>
      </c>
      <c r="CA10" s="350">
        <f>'P74'!$B282</f>
        <v>0</v>
      </c>
      <c r="CB10" s="356">
        <f>'P75'!$B282</f>
        <v>0</v>
      </c>
    </row>
    <row r="11" spans="1:80">
      <c r="A11" s="2" t="s">
        <v>457</v>
      </c>
      <c r="C11" s="18">
        <f>ACTIVE!B225</f>
        <v>0</v>
      </c>
      <c r="E11" s="2" t="s">
        <v>1105</v>
      </c>
      <c r="F11" s="327">
        <f>'P1'!B283</f>
        <v>7285276</v>
      </c>
      <c r="G11" s="8">
        <f>'P2'!$B283</f>
        <v>7423696</v>
      </c>
      <c r="H11" s="8">
        <f>'P3'!$B283</f>
        <v>7564746</v>
      </c>
      <c r="I11" s="8">
        <f>'P4'!$B283</f>
        <v>7708476</v>
      </c>
      <c r="J11" s="8">
        <f>'P5'!$B283</f>
        <v>7854937</v>
      </c>
      <c r="K11" s="8">
        <f>'P6'!$B283</f>
        <v>8004181</v>
      </c>
      <c r="L11" s="8">
        <f>'P7'!$B283</f>
        <v>15289260</v>
      </c>
      <c r="M11" s="8">
        <f>'P8'!$B283</f>
        <v>15637855</v>
      </c>
      <c r="N11" s="8">
        <f>'P9'!$B283</f>
        <v>15994398</v>
      </c>
      <c r="O11" s="8">
        <f>'P10'!$B283</f>
        <v>16359070</v>
      </c>
      <c r="P11" s="8">
        <f>'P11'!$B283</f>
        <v>16732057</v>
      </c>
      <c r="Q11" s="8">
        <f>'P12'!$B283</f>
        <v>17145339</v>
      </c>
      <c r="R11" s="8">
        <f>'P13'!$B283</f>
        <v>17568829</v>
      </c>
      <c r="S11" s="8">
        <f>'P14'!$B283</f>
        <v>18002779</v>
      </c>
      <c r="T11" s="8">
        <f>'P15'!$B283</f>
        <v>18413242</v>
      </c>
      <c r="U11" s="8">
        <f>'P16'!$B283</f>
        <v>18833064</v>
      </c>
      <c r="V11" s="8">
        <f>'P17'!$B283</f>
        <v>19262458</v>
      </c>
      <c r="W11" s="8">
        <f>'P18'!$B283</f>
        <v>19701642</v>
      </c>
      <c r="X11" s="8">
        <f>'P19'!$B283</f>
        <v>20150839</v>
      </c>
      <c r="Y11" s="8">
        <f>'P20'!$B283</f>
        <v>20610278</v>
      </c>
      <c r="Z11" s="8">
        <f>'P21'!B283</f>
        <v>21080192</v>
      </c>
      <c r="AA11" s="8">
        <f>'P22'!B283</f>
        <v>21560820</v>
      </c>
      <c r="AB11" s="8">
        <f>'P23'!B283</f>
        <v>22052407</v>
      </c>
      <c r="AC11" s="8">
        <f>'P24'!B283</f>
        <v>22555202</v>
      </c>
      <c r="AD11" s="8">
        <f>'P25'!B283</f>
        <v>23069461</v>
      </c>
      <c r="AE11" s="8">
        <f>'P26'!B283</f>
        <v>23595445</v>
      </c>
      <c r="AF11" s="8">
        <f>'P27'!B283</f>
        <v>24133421</v>
      </c>
      <c r="AG11" s="8">
        <f>'P28'!B283</f>
        <v>24683663</v>
      </c>
      <c r="AH11" s="8">
        <f>'P29'!B283</f>
        <v>25246451</v>
      </c>
      <c r="AI11" s="8">
        <f>'P30'!B283</f>
        <v>25822070</v>
      </c>
      <c r="AJ11" s="8">
        <f>'P31'!B283</f>
        <v>26410813</v>
      </c>
      <c r="AK11" s="8">
        <f>'P32'!B283</f>
        <v>27063160</v>
      </c>
      <c r="AL11" s="8">
        <f>'P33'!$B283</f>
        <v>27731620</v>
      </c>
      <c r="AM11" s="8">
        <f>'P34'!$B283</f>
        <v>28469281</v>
      </c>
      <c r="AN11" s="8">
        <f>'P35'!$B283</f>
        <v>29226564</v>
      </c>
      <c r="AO11" s="8">
        <f>'P36'!$B283</f>
        <v>30337173</v>
      </c>
      <c r="AP11" s="8">
        <f>'P37'!$B283</f>
        <v>31489986</v>
      </c>
      <c r="AQ11" s="8">
        <f>'P38'!$B283</f>
        <v>32686605</v>
      </c>
      <c r="AR11" s="8">
        <f>'P39'!$B283</f>
        <v>33928696</v>
      </c>
      <c r="AS11" s="8">
        <f>'P40'!$B283</f>
        <v>34831199</v>
      </c>
      <c r="AT11" s="8">
        <f>'P41'!$B283</f>
        <v>33040785</v>
      </c>
      <c r="AU11" s="8">
        <f>'P42'!$B283</f>
        <v>34296335</v>
      </c>
      <c r="AV11" s="8">
        <f>'P43'!$B283</f>
        <v>35599596</v>
      </c>
      <c r="AW11" s="8">
        <f>'P44'!$B283</f>
        <v>36952381</v>
      </c>
      <c r="AX11" s="8">
        <f>'P45'!$B283</f>
        <v>37935314</v>
      </c>
      <c r="AY11" s="8">
        <f>'P46'!$B283</f>
        <v>38944393</v>
      </c>
      <c r="AZ11" s="8">
        <f>'P47'!$B283</f>
        <v>39980314</v>
      </c>
      <c r="BA11" s="8">
        <f>'P48'!$B283</f>
        <v>35910790</v>
      </c>
      <c r="BB11" s="8">
        <f>'P49'!$B283</f>
        <v>36797787</v>
      </c>
      <c r="BC11" s="8">
        <f>'P50'!$B283</f>
        <v>37776608</v>
      </c>
      <c r="BD11" s="8">
        <f>'P51'!$B283</f>
        <v>38781466</v>
      </c>
      <c r="BE11" s="8">
        <f>'P52'!$B283</f>
        <v>39813053</v>
      </c>
      <c r="BF11" s="8">
        <f>'P53'!$B283</f>
        <v>40872080</v>
      </c>
      <c r="BG11" s="8">
        <f>'P54'!$B283</f>
        <v>41959277</v>
      </c>
      <c r="BH11" s="8">
        <f>'P55'!$B283</f>
        <v>43075394</v>
      </c>
      <c r="BI11" s="8">
        <f>'P56'!$B283</f>
        <v>31944859</v>
      </c>
      <c r="BJ11" s="8">
        <f>'P57'!$B283</f>
        <v>30044764</v>
      </c>
      <c r="BK11" s="8">
        <f>'P58'!$B283</f>
        <v>31186465</v>
      </c>
      <c r="BL11" s="8">
        <f>'P59'!$B283</f>
        <v>29205651</v>
      </c>
      <c r="BM11" s="8">
        <f>'P60'!$B283</f>
        <v>30315466</v>
      </c>
      <c r="BN11" s="340">
        <f>'P61'!$B283</f>
        <v>31467454</v>
      </c>
      <c r="BO11" s="341">
        <f>'P62'!$B283</f>
        <v>22283217</v>
      </c>
      <c r="BP11" s="341">
        <f>'P63'!$B283</f>
        <v>0</v>
      </c>
      <c r="BQ11" s="341">
        <f>'P64'!$B283</f>
        <v>0</v>
      </c>
      <c r="BR11" s="341">
        <f>'P65'!$B283</f>
        <v>0</v>
      </c>
      <c r="BS11" s="341">
        <f>'P66'!$B283</f>
        <v>0</v>
      </c>
      <c r="BT11" s="341">
        <f>'P67'!$B283</f>
        <v>0</v>
      </c>
      <c r="BU11" s="341">
        <f>'P68'!$B283</f>
        <v>0</v>
      </c>
      <c r="BV11" s="341">
        <f>'P69'!$B283</f>
        <v>0</v>
      </c>
      <c r="BW11" s="341">
        <f>'P70'!$B283</f>
        <v>0</v>
      </c>
      <c r="BX11" s="341">
        <f>'P71'!$B283</f>
        <v>0</v>
      </c>
      <c r="BY11" s="341">
        <f>'P72'!$B283</f>
        <v>0</v>
      </c>
      <c r="BZ11" s="341">
        <f>'P73'!$B283</f>
        <v>0</v>
      </c>
      <c r="CA11" s="341">
        <f>'P74'!$B283</f>
        <v>0</v>
      </c>
      <c r="CB11" s="342">
        <f>'P75'!$B283</f>
        <v>0</v>
      </c>
    </row>
    <row r="12" spans="1:80">
      <c r="A12" s="17" t="s">
        <v>769</v>
      </c>
      <c r="C12" s="18">
        <f>-1*(ACTIVE!B53-'Active -1'!B53)</f>
        <v>2452927</v>
      </c>
      <c r="E12" s="2" t="s">
        <v>1106</v>
      </c>
      <c r="F12" s="327">
        <f>'P1'!B284</f>
        <v>25541098.335429516</v>
      </c>
      <c r="G12" s="8">
        <f>'P2'!$B284</f>
        <v>28808097.312623106</v>
      </c>
      <c r="H12" s="8">
        <f>'P3'!$B284</f>
        <v>31635022.417359922</v>
      </c>
      <c r="I12" s="8">
        <f>'P4'!$B284</f>
        <v>25273167.004897565</v>
      </c>
      <c r="J12" s="8">
        <f>'P5'!$B284</f>
        <v>29129643.505356338</v>
      </c>
      <c r="K12" s="8">
        <f>'P6'!$B284</f>
        <v>27547370.154269423</v>
      </c>
      <c r="L12" s="8">
        <f>'P7'!$B284</f>
        <v>20923417.614589289</v>
      </c>
      <c r="M12" s="8">
        <f>'P8'!$B284</f>
        <v>20828614.494323384</v>
      </c>
      <c r="N12" s="8">
        <f>'P9'!$B284</f>
        <v>20350461.130814288</v>
      </c>
      <c r="O12" s="8">
        <f>'P10'!$B284</f>
        <v>20667644.183733366</v>
      </c>
      <c r="P12" s="8">
        <f>'P11'!$B284</f>
        <v>19384290.020674758</v>
      </c>
      <c r="Q12" s="8">
        <f>'P12'!$B284</f>
        <v>18303748.569992363</v>
      </c>
      <c r="R12" s="8">
        <f>'P13'!$B284</f>
        <v>19627697.42346121</v>
      </c>
      <c r="S12" s="8">
        <f>'P14'!$B284</f>
        <v>23098188.760922395</v>
      </c>
      <c r="T12" s="8">
        <f>'P15'!$B284</f>
        <v>24221550.781510495</v>
      </c>
      <c r="U12" s="8">
        <f>'P16'!$B284</f>
        <v>24638970.065232947</v>
      </c>
      <c r="V12" s="8">
        <f>'P17'!$B284</f>
        <v>25569238.406656168</v>
      </c>
      <c r="W12" s="8">
        <f>'P18'!$B284</f>
        <v>27470298.201674972</v>
      </c>
      <c r="X12" s="8">
        <f>'P19'!$B284</f>
        <v>26931460.630618524</v>
      </c>
      <c r="Y12" s="8">
        <f>'P20'!$B284</f>
        <v>26866052.901057307</v>
      </c>
      <c r="Z12" s="8">
        <f>'P21'!B284</f>
        <v>26900936.97250329</v>
      </c>
      <c r="AA12" s="8">
        <f>'P22'!B284</f>
        <v>26995891.30364994</v>
      </c>
      <c r="AB12" s="8">
        <f>'P23'!B284</f>
        <v>29516258.026537351</v>
      </c>
      <c r="AC12" s="8">
        <f>'P24'!B284</f>
        <v>31053541.335122492</v>
      </c>
      <c r="AD12" s="8">
        <f>'P25'!B284</f>
        <v>32257890.129530892</v>
      </c>
      <c r="AE12" s="8">
        <f>'P26'!B284</f>
        <v>33552310.706521019</v>
      </c>
      <c r="AF12" s="8">
        <f>'P27'!B284</f>
        <v>33427129.523095816</v>
      </c>
      <c r="AG12" s="8">
        <f>'P28'!B284</f>
        <v>34613135.257518575</v>
      </c>
      <c r="AH12" s="8">
        <f>'P29'!B284</f>
        <v>32766249.88384822</v>
      </c>
      <c r="AI12" s="8">
        <f>'P30'!B284</f>
        <v>32289697.776326645</v>
      </c>
      <c r="AJ12" s="8">
        <f>'P31'!B284</f>
        <v>32920493.951912824</v>
      </c>
      <c r="AK12" s="8">
        <f>'P32'!B284</f>
        <v>33621007.933532283</v>
      </c>
      <c r="AL12" s="8">
        <f>'P33'!$B284</f>
        <v>17538037.247867245</v>
      </c>
      <c r="AM12" s="8">
        <f>'P34'!$B284</f>
        <v>18085682.602019131</v>
      </c>
      <c r="AN12" s="8">
        <f>'P35'!$B284</f>
        <v>18024007.936490197</v>
      </c>
      <c r="AO12" s="8">
        <f>'P36'!$B284</f>
        <v>17994063.050698303</v>
      </c>
      <c r="AP12" s="8">
        <f>'P37'!$B284</f>
        <v>19591767.45691856</v>
      </c>
      <c r="AQ12" s="8">
        <f>'P38'!$B284</f>
        <v>19654614.469653897</v>
      </c>
      <c r="AR12" s="8">
        <f>'P39'!$B284</f>
        <v>21693317.07027464</v>
      </c>
      <c r="AS12" s="8">
        <f>'P40'!$B284</f>
        <v>21150837.715206597</v>
      </c>
      <c r="AT12" s="8">
        <f>'P41'!$B284</f>
        <v>20633574.732677981</v>
      </c>
      <c r="AU12" s="8">
        <f>'P42'!$B284</f>
        <v>21202990.974993147</v>
      </c>
      <c r="AV12" s="8">
        <f>'P43'!$B284</f>
        <v>22117328.756287031</v>
      </c>
      <c r="AW12" s="8">
        <f>'P44'!$B284</f>
        <v>23352307.784453947</v>
      </c>
      <c r="AX12" s="8">
        <f>'P45'!$B284</f>
        <v>24773841.685814258</v>
      </c>
      <c r="AY12" s="8">
        <f>'P46'!$B284</f>
        <v>26196224.620322194</v>
      </c>
      <c r="AZ12" s="8">
        <f>'P47'!$B284</f>
        <v>28436257.532455061</v>
      </c>
      <c r="BA12" s="8">
        <f>'P48'!$B284</f>
        <v>30566228.259615187</v>
      </c>
      <c r="BB12" s="8">
        <f>'P49'!$B284</f>
        <v>29578085.456456024</v>
      </c>
      <c r="BC12" s="8">
        <f>'P50'!$B284</f>
        <v>30468943.003292691</v>
      </c>
      <c r="BD12" s="8">
        <f>'P51'!$B284</f>
        <v>30722780.029246375</v>
      </c>
      <c r="BE12" s="8">
        <f>'P52'!$B284</f>
        <v>27080768.126861908</v>
      </c>
      <c r="BF12" s="8">
        <f>'P53'!$B284</f>
        <v>26549627.222494788</v>
      </c>
      <c r="BG12" s="8">
        <f>'P54'!$B284</f>
        <v>26278736.346476883</v>
      </c>
      <c r="BH12" s="8">
        <f>'P55'!$B284</f>
        <v>26259857.883351453</v>
      </c>
      <c r="BI12" s="8">
        <f>'P56'!$B284</f>
        <v>17155498.181688979</v>
      </c>
      <c r="BJ12" s="8">
        <f>'P57'!$B284</f>
        <v>17227482.442328982</v>
      </c>
      <c r="BK12" s="8">
        <f>'P58'!$B284</f>
        <v>17272762.695779003</v>
      </c>
      <c r="BL12" s="8">
        <f>'P59'!$B284</f>
        <v>16074042.643508852</v>
      </c>
      <c r="BM12" s="8">
        <f>'P60'!$B284</f>
        <v>16101019.01163242</v>
      </c>
      <c r="BN12" s="340">
        <f>'P61'!$B284</f>
        <v>18412168.729518682</v>
      </c>
      <c r="BO12" s="341">
        <f>'P62'!$B284</f>
        <v>19931431.575743459</v>
      </c>
      <c r="BP12" s="341">
        <f>'P63'!$B284</f>
        <v>0</v>
      </c>
      <c r="BQ12" s="341">
        <f>'P64'!$B284</f>
        <v>0</v>
      </c>
      <c r="BR12" s="341">
        <f>'P65'!$B284</f>
        <v>0</v>
      </c>
      <c r="BS12" s="341">
        <f>'P66'!$B284</f>
        <v>0</v>
      </c>
      <c r="BT12" s="341">
        <f>'P67'!$B284</f>
        <v>0</v>
      </c>
      <c r="BU12" s="341">
        <f>'P68'!$B284</f>
        <v>0</v>
      </c>
      <c r="BV12" s="341">
        <f>'P69'!$B284</f>
        <v>0</v>
      </c>
      <c r="BW12" s="341">
        <f>'P70'!$B284</f>
        <v>0</v>
      </c>
      <c r="BX12" s="341">
        <f>'P71'!$B284</f>
        <v>0</v>
      </c>
      <c r="BY12" s="341">
        <f>'P72'!$B284</f>
        <v>0</v>
      </c>
      <c r="BZ12" s="341">
        <f>'P73'!$B284</f>
        <v>0</v>
      </c>
      <c r="CA12" s="341">
        <f>'P74'!$B284</f>
        <v>0</v>
      </c>
      <c r="CB12" s="342">
        <f>'P75'!$B284</f>
        <v>0</v>
      </c>
    </row>
    <row r="13" spans="1:80">
      <c r="A13" s="17" t="s">
        <v>813</v>
      </c>
      <c r="C13" s="18">
        <f>-1*(ACTIVE!B56-'Active -1'!B56+ACTIVE!B225)</f>
        <v>2381529</v>
      </c>
      <c r="D13" s="346"/>
      <c r="E13" s="347" t="s">
        <v>1097</v>
      </c>
      <c r="F13" s="348">
        <f>'P1'!B285</f>
        <v>757204.60442573787</v>
      </c>
      <c r="G13" s="134">
        <f>'P2'!$B285</f>
        <v>841134.44065557769</v>
      </c>
      <c r="H13" s="134">
        <f>'P3'!$B285</f>
        <v>914105.27277399809</v>
      </c>
      <c r="I13" s="134">
        <f>'P4'!$B285</f>
        <v>757400.24916243902</v>
      </c>
      <c r="J13" s="134">
        <f>'P5'!$B285</f>
        <v>856198.01136390853</v>
      </c>
      <c r="K13" s="134">
        <f>'P6'!$B285</f>
        <v>819072.36234673567</v>
      </c>
      <c r="L13" s="134">
        <f>'P7'!$B285</f>
        <v>810492.94984473218</v>
      </c>
      <c r="M13" s="134">
        <f>'P8'!$B285</f>
        <v>814675.76064808457</v>
      </c>
      <c r="N13" s="134">
        <f>'P9'!$B285</f>
        <v>809424.2218743572</v>
      </c>
      <c r="O13" s="134">
        <f>'P10'!$B285</f>
        <v>824208.90245333419</v>
      </c>
      <c r="P13" s="134">
        <f>'P11'!$B285</f>
        <v>820118.45748086879</v>
      </c>
      <c r="Q13" s="134">
        <f>'P12'!$B285</f>
        <v>801392.05187780911</v>
      </c>
      <c r="R13" s="134">
        <f>'P13'!$B285</f>
        <v>842982.59469453013</v>
      </c>
      <c r="S13" s="134">
        <f>'P14'!$B285</f>
        <v>915870.95866505988</v>
      </c>
      <c r="T13" s="134">
        <f>'P15'!$B285</f>
        <v>951670.89265376236</v>
      </c>
      <c r="U13" s="134">
        <f>'P16'!$B285</f>
        <v>969998.18870282359</v>
      </c>
      <c r="V13" s="134">
        <f>'P17'!$B285</f>
        <v>1001326.6456504043</v>
      </c>
      <c r="W13" s="134">
        <f>'P18'!$B285</f>
        <v>1057108.9213578743</v>
      </c>
      <c r="X13" s="134">
        <f>'P19'!$B285</f>
        <v>1052081.9872874632</v>
      </c>
      <c r="Y13" s="134">
        <f>'P20'!$B285</f>
        <v>1059083.3283704326</v>
      </c>
      <c r="Z13" s="134">
        <f>'P21'!B285</f>
        <v>1068788.873528582</v>
      </c>
      <c r="AA13" s="134">
        <f>'P22'!B285</f>
        <v>1080197.5769512486</v>
      </c>
      <c r="AB13" s="134">
        <f>'P23'!B285</f>
        <v>1152447.5974494338</v>
      </c>
      <c r="AC13" s="134">
        <f>'P24'!B285</f>
        <v>1200331.2205740623</v>
      </c>
      <c r="AD13" s="134">
        <f>'P25'!B285</f>
        <v>1240106.9811162723</v>
      </c>
      <c r="AE13" s="134">
        <f>'P26'!B285</f>
        <v>1282354.9427730255</v>
      </c>
      <c r="AF13" s="134">
        <f>'P27'!B285</f>
        <v>1289338.2860353955</v>
      </c>
      <c r="AG13" s="134">
        <f>'P28'!B285</f>
        <v>1329331.8785119643</v>
      </c>
      <c r="AH13" s="134">
        <f>'P29'!B285</f>
        <v>1293739.0329942056</v>
      </c>
      <c r="AI13" s="134">
        <f>'P30'!B285</f>
        <v>1292645.7162681662</v>
      </c>
      <c r="AJ13" s="134">
        <f>'P31'!B285</f>
        <v>1352601.9710738207</v>
      </c>
      <c r="AK13" s="134">
        <f>'P32'!B285</f>
        <v>1383195.682658307</v>
      </c>
      <c r="AL13" s="134">
        <f>'P33'!$B285</f>
        <v>1029300.8269166811</v>
      </c>
      <c r="AM13" s="134">
        <f>'P34'!$B285</f>
        <v>1058708.5660364782</v>
      </c>
      <c r="AN13" s="134">
        <f>'P35'!$B285</f>
        <v>1293202.038532255</v>
      </c>
      <c r="AO13" s="134">
        <f>'P36'!$B285</f>
        <v>1324472.2738574576</v>
      </c>
      <c r="AP13" s="134">
        <f>'P37'!$B285</f>
        <v>1397650.482802964</v>
      </c>
      <c r="AQ13" s="134">
        <f>'P38'!$B285</f>
        <v>1433720.1838913476</v>
      </c>
      <c r="AR13" s="134">
        <f>'P39'!$B285</f>
        <v>1265217.7237328659</v>
      </c>
      <c r="AS13" s="134">
        <f>'P40'!$B285</f>
        <v>1532954.4100501649</v>
      </c>
      <c r="AT13" s="134">
        <f>'P41'!$B285</f>
        <v>1468405.1998669496</v>
      </c>
      <c r="AU13" s="134">
        <f>'P42'!$B285</f>
        <v>1518838.1124248286</v>
      </c>
      <c r="AV13" s="134">
        <f>'P43'!$B285</f>
        <v>1579269.5715871758</v>
      </c>
      <c r="AW13" s="134">
        <f>'P44'!$B285</f>
        <v>1371115.1241973487</v>
      </c>
      <c r="AX13" s="134">
        <f>'P45'!$B285</f>
        <v>1427595.8422293565</v>
      </c>
      <c r="AY13" s="134">
        <f>'P46'!$B285</f>
        <v>1484654.8527660547</v>
      </c>
      <c r="AZ13" s="134">
        <f>'P47'!$B285</f>
        <v>1562727.0083953764</v>
      </c>
      <c r="BA13" s="134">
        <f>'P48'!$B285</f>
        <v>1484238.8675703795</v>
      </c>
      <c r="BB13" s="134">
        <f>'P49'!$B285</f>
        <v>1523465.7862334005</v>
      </c>
      <c r="BC13" s="134">
        <f>'P50'!$B285</f>
        <v>1566591.985130317</v>
      </c>
      <c r="BD13" s="134">
        <f>'P51'!$B285</f>
        <v>1594347.4153271592</v>
      </c>
      <c r="BE13" s="134">
        <f>'P52'!$B285</f>
        <v>1525276.1103895477</v>
      </c>
      <c r="BF13" s="134">
        <f>'P53'!$B285</f>
        <v>1534561.2170423698</v>
      </c>
      <c r="BG13" s="134">
        <f>'P54'!$B285</f>
        <v>1550952.7644239219</v>
      </c>
      <c r="BH13" s="134">
        <f>'P55'!$B285</f>
        <v>1898360.0561037865</v>
      </c>
      <c r="BI13" s="134">
        <f>'P56'!$B285</f>
        <v>1349857.7395122247</v>
      </c>
      <c r="BJ13" s="134">
        <f>'P57'!$B285</f>
        <v>1296877.6071782247</v>
      </c>
      <c r="BK13" s="134">
        <f>'P58'!$B285</f>
        <v>1330924.8533444752</v>
      </c>
      <c r="BL13" s="134">
        <f>'P59'!$B285</f>
        <v>1243849.9844177214</v>
      </c>
      <c r="BM13" s="134">
        <f>'P60'!$B285</f>
        <v>1276520.3600708104</v>
      </c>
      <c r="BN13" s="357">
        <f>'P61'!$B285</f>
        <v>1367510.917057967</v>
      </c>
      <c r="BO13" s="351">
        <f>'P62'!$B285</f>
        <v>945108.85667758645</v>
      </c>
      <c r="BP13" s="351">
        <f>'P63'!$B285</f>
        <v>0</v>
      </c>
      <c r="BQ13" s="351">
        <f>'P64'!$B285</f>
        <v>0</v>
      </c>
      <c r="BR13" s="351">
        <f>'P65'!$B285</f>
        <v>0</v>
      </c>
      <c r="BS13" s="351">
        <f>'P66'!$B285</f>
        <v>0</v>
      </c>
      <c r="BT13" s="351">
        <f>'P67'!$B285</f>
        <v>0</v>
      </c>
      <c r="BU13" s="351">
        <f>'P68'!$B285</f>
        <v>0</v>
      </c>
      <c r="BV13" s="351">
        <f>'P69'!$B285</f>
        <v>0</v>
      </c>
      <c r="BW13" s="351">
        <f>'P70'!$B285</f>
        <v>0</v>
      </c>
      <c r="BX13" s="351">
        <f>'P71'!$B285</f>
        <v>0</v>
      </c>
      <c r="BY13" s="351">
        <f>'P72'!$B285</f>
        <v>0</v>
      </c>
      <c r="BZ13" s="351">
        <f>'P73'!$B285</f>
        <v>0</v>
      </c>
      <c r="CA13" s="351">
        <f>'P74'!$B285</f>
        <v>0</v>
      </c>
      <c r="CB13" s="358">
        <f>'P75'!$B285</f>
        <v>0</v>
      </c>
    </row>
    <row r="14" spans="1:80">
      <c r="A14" s="17" t="s">
        <v>458</v>
      </c>
      <c r="C14" s="18">
        <f>ACTIVE!B62-'Active -1'!B62</f>
        <v>-173068.01424946543</v>
      </c>
      <c r="E14" s="2" t="s">
        <v>1101</v>
      </c>
      <c r="F14" s="327">
        <f>'P1'!B286</f>
        <v>200000</v>
      </c>
      <c r="G14" s="8">
        <f>'P2'!$B286</f>
        <v>0</v>
      </c>
      <c r="H14" s="8">
        <f>'P3'!$B286</f>
        <v>0</v>
      </c>
      <c r="I14" s="8">
        <f>'P4'!$B286</f>
        <v>10000000</v>
      </c>
      <c r="J14" s="8">
        <f>'P5'!$B286</f>
        <v>0</v>
      </c>
      <c r="K14" s="8">
        <f>'P6'!$B286</f>
        <v>3000000</v>
      </c>
      <c r="L14" s="8">
        <f>'P7'!$B286</f>
        <v>7000000</v>
      </c>
      <c r="M14" s="8">
        <f>'P8'!$B286</f>
        <v>3000000</v>
      </c>
      <c r="N14" s="8">
        <f>'P9'!$B286</f>
        <v>2000000</v>
      </c>
      <c r="O14" s="8">
        <f>'P10'!$B286</f>
        <v>2000000</v>
      </c>
      <c r="P14" s="8">
        <f>'P11'!$B286</f>
        <v>2000000</v>
      </c>
      <c r="Q14" s="8">
        <f>'P12'!$B286</f>
        <v>2000000</v>
      </c>
      <c r="R14" s="8">
        <f>'P13'!$B286</f>
        <v>2000000</v>
      </c>
      <c r="S14" s="8">
        <f>'P14'!$B286</f>
        <v>0</v>
      </c>
      <c r="T14" s="8">
        <f>'P15'!$B286</f>
        <v>0</v>
      </c>
      <c r="U14" s="8">
        <f>'P16'!$B286</f>
        <v>0</v>
      </c>
      <c r="V14" s="8">
        <f>'P17'!$B286</f>
        <v>0</v>
      </c>
      <c r="W14" s="8">
        <f>'P18'!$B286</f>
        <v>0</v>
      </c>
      <c r="X14" s="8">
        <f>'P19'!$B286</f>
        <v>3000000</v>
      </c>
      <c r="Y14" s="8">
        <f>'P20'!$B286</f>
        <v>3000000</v>
      </c>
      <c r="Z14" s="8">
        <f>'P21'!B286</f>
        <v>3000000</v>
      </c>
      <c r="AA14" s="8">
        <f>'P22'!B286</f>
        <v>3000000</v>
      </c>
      <c r="AB14" s="8">
        <f>'P23'!B286</f>
        <v>3000000</v>
      </c>
      <c r="AC14" s="8">
        <f>'P24'!B286</f>
        <v>3000000</v>
      </c>
      <c r="AD14" s="8">
        <f>'P25'!B286</f>
        <v>3000000</v>
      </c>
      <c r="AE14" s="8">
        <f>'P26'!B286</f>
        <v>3000000</v>
      </c>
      <c r="AF14" s="8">
        <f>'P27'!B286</f>
        <v>3000000</v>
      </c>
      <c r="AG14" s="8">
        <f>'P28'!B286</f>
        <v>0</v>
      </c>
      <c r="AH14" s="8">
        <f>'P29'!B286</f>
        <v>0</v>
      </c>
      <c r="AI14" s="8">
        <f>'P30'!B286</f>
        <v>0</v>
      </c>
      <c r="AJ14" s="8">
        <f>'P31'!B286</f>
        <v>0</v>
      </c>
      <c r="AK14" s="8">
        <f>'P32'!B286</f>
        <v>0</v>
      </c>
      <c r="AL14" s="8">
        <f>'P33'!$B286</f>
        <v>15000000</v>
      </c>
      <c r="AM14" s="8">
        <f>'P34'!$B286</f>
        <v>0</v>
      </c>
      <c r="AN14" s="8">
        <f>'P35'!$B286</f>
        <v>0</v>
      </c>
      <c r="AO14" s="8">
        <f>'P36'!$B286</f>
        <v>0</v>
      </c>
      <c r="AP14" s="8">
        <f>'P37'!$B286</f>
        <v>0</v>
      </c>
      <c r="AQ14" s="8">
        <f>'P38'!$B286</f>
        <v>0</v>
      </c>
      <c r="AR14" s="8">
        <f>'P39'!$B286</f>
        <v>0</v>
      </c>
      <c r="AS14" s="8">
        <f>'P40'!$B286</f>
        <v>3000000</v>
      </c>
      <c r="AT14" s="8">
        <f>'P41'!$B286</f>
        <v>3000000</v>
      </c>
      <c r="AU14" s="8">
        <f>'P42'!$B286</f>
        <v>2000000</v>
      </c>
      <c r="AV14" s="8">
        <f>'P43'!$B286</f>
        <v>2000000</v>
      </c>
      <c r="AW14" s="8">
        <f>'P44'!$B286</f>
        <v>2000000</v>
      </c>
      <c r="AX14" s="8">
        <f>'P45'!$B286</f>
        <v>2000000</v>
      </c>
      <c r="AY14" s="8">
        <f>'P46'!$B286</f>
        <v>2000000</v>
      </c>
      <c r="AZ14" s="8">
        <f>'P47'!$B286</f>
        <v>2000000</v>
      </c>
      <c r="BA14" s="8">
        <f>'P48'!$B286</f>
        <v>2000000</v>
      </c>
      <c r="BB14" s="8">
        <f>'P49'!$B286</f>
        <v>2000000</v>
      </c>
      <c r="BC14" s="8">
        <f>'P50'!$B286</f>
        <v>2000000</v>
      </c>
      <c r="BD14" s="8">
        <f>'P51'!$B286</f>
        <v>2000000</v>
      </c>
      <c r="BE14" s="8">
        <f>'P52'!$B286</f>
        <v>2000000</v>
      </c>
      <c r="BF14" s="8">
        <f>'P53'!$B286</f>
        <v>3000000</v>
      </c>
      <c r="BG14" s="8">
        <f>'P54'!$B286</f>
        <v>3000000</v>
      </c>
      <c r="BH14" s="8">
        <f>'P55'!$B286</f>
        <v>3000000</v>
      </c>
      <c r="BI14" s="8">
        <f>'P56'!$B286</f>
        <v>3000000</v>
      </c>
      <c r="BJ14" s="8">
        <f>'P57'!$B286</f>
        <v>3000000</v>
      </c>
      <c r="BK14" s="8">
        <f>'P58'!$B286</f>
        <v>3000000</v>
      </c>
      <c r="BL14" s="8">
        <f>'P59'!$B286</f>
        <v>3000000</v>
      </c>
      <c r="BM14" s="8">
        <f>'P60'!$B286</f>
        <v>3000000</v>
      </c>
      <c r="BN14" s="340">
        <f>'P61'!$B286</f>
        <v>0</v>
      </c>
      <c r="BO14" s="341">
        <f>'P62'!$B286</f>
        <v>0</v>
      </c>
      <c r="BP14" s="341">
        <f>'P63'!$B286</f>
        <v>0</v>
      </c>
      <c r="BQ14" s="341">
        <f>'P64'!$B286</f>
        <v>0</v>
      </c>
      <c r="BR14" s="341">
        <f>'P65'!$B286</f>
        <v>0</v>
      </c>
      <c r="BS14" s="341">
        <f>'P66'!$B286</f>
        <v>0</v>
      </c>
      <c r="BT14" s="341">
        <f>'P67'!$B286</f>
        <v>0</v>
      </c>
      <c r="BU14" s="341">
        <f>'P68'!$B286</f>
        <v>0</v>
      </c>
      <c r="BV14" s="341">
        <f>'P69'!$B286</f>
        <v>0</v>
      </c>
      <c r="BW14" s="341">
        <f>'P70'!$B286</f>
        <v>0</v>
      </c>
      <c r="BX14" s="341">
        <f>'P71'!$B286</f>
        <v>0</v>
      </c>
      <c r="BY14" s="341">
        <f>'P72'!$B286</f>
        <v>0</v>
      </c>
      <c r="BZ14" s="341">
        <f>'P73'!$B286</f>
        <v>0</v>
      </c>
      <c r="CA14" s="341">
        <f>'P74'!$B286</f>
        <v>0</v>
      </c>
      <c r="CB14" s="342">
        <f>'P75'!$B286</f>
        <v>0</v>
      </c>
    </row>
    <row r="15" spans="1:80">
      <c r="A15" s="17" t="s">
        <v>459</v>
      </c>
      <c r="C15" s="18">
        <f>ACTIVE!B63-'Active -1'!B63</f>
        <v>-1967294</v>
      </c>
      <c r="E15" s="2" t="s">
        <v>1102</v>
      </c>
      <c r="F15" s="327">
        <f>'P1'!B287</f>
        <v>0</v>
      </c>
      <c r="G15" s="8">
        <f>'P2'!$B287</f>
        <v>0</v>
      </c>
      <c r="H15" s="8">
        <f>'P3'!$B287</f>
        <v>0</v>
      </c>
      <c r="I15" s="8">
        <f>'P4'!$B287</f>
        <v>0</v>
      </c>
      <c r="J15" s="8">
        <f>'P5'!$B287</f>
        <v>0</v>
      </c>
      <c r="K15" s="8">
        <f>'P6'!$B287</f>
        <v>0</v>
      </c>
      <c r="L15" s="8">
        <f>'P7'!$B287</f>
        <v>0</v>
      </c>
      <c r="M15" s="8">
        <f>'P8'!$B287</f>
        <v>0</v>
      </c>
      <c r="N15" s="8">
        <f>'P9'!$B287</f>
        <v>0</v>
      </c>
      <c r="O15" s="8">
        <f>'P10'!$B287</f>
        <v>0</v>
      </c>
      <c r="P15" s="8">
        <f>'P11'!$B287</f>
        <v>0</v>
      </c>
      <c r="Q15" s="8">
        <f>'P12'!$B287</f>
        <v>0</v>
      </c>
      <c r="R15" s="8">
        <f>'P13'!$B287</f>
        <v>0</v>
      </c>
      <c r="S15" s="8">
        <f>'P14'!$B287</f>
        <v>0</v>
      </c>
      <c r="T15" s="8">
        <f>'P15'!$B287</f>
        <v>0</v>
      </c>
      <c r="U15" s="8">
        <f>'P16'!$B287</f>
        <v>0</v>
      </c>
      <c r="V15" s="8">
        <f>'P17'!$B287</f>
        <v>0</v>
      </c>
      <c r="W15" s="8">
        <f>'P18'!$B287</f>
        <v>0</v>
      </c>
      <c r="X15" s="8">
        <f>'P19'!$B287</f>
        <v>0</v>
      </c>
      <c r="Y15" s="8">
        <f>'P20'!$B287</f>
        <v>0</v>
      </c>
      <c r="Z15" s="8">
        <f>'P21'!B287</f>
        <v>0</v>
      </c>
      <c r="AA15" s="8">
        <f>'P22'!B287</f>
        <v>0</v>
      </c>
      <c r="AB15" s="8">
        <f>'P23'!B287</f>
        <v>0</v>
      </c>
      <c r="AC15" s="8">
        <f>'P24'!B287</f>
        <v>0</v>
      </c>
      <c r="AD15" s="8">
        <f>'P25'!B287</f>
        <v>0</v>
      </c>
      <c r="AE15" s="8">
        <f>'P26'!B287</f>
        <v>0</v>
      </c>
      <c r="AF15" s="8">
        <f>'P27'!B287</f>
        <v>0</v>
      </c>
      <c r="AG15" s="8">
        <f>'P28'!B287</f>
        <v>0</v>
      </c>
      <c r="AH15" s="8">
        <f>'P29'!B287</f>
        <v>0</v>
      </c>
      <c r="AI15" s="8">
        <f>'P30'!B287</f>
        <v>0</v>
      </c>
      <c r="AJ15" s="8">
        <f>'P31'!B287</f>
        <v>0</v>
      </c>
      <c r="AK15" s="8">
        <f>'P32'!B287</f>
        <v>0</v>
      </c>
      <c r="AL15" s="8">
        <f>'P33'!$B287</f>
        <v>0</v>
      </c>
      <c r="AM15" s="8">
        <f>'P34'!$B287</f>
        <v>0</v>
      </c>
      <c r="AN15" s="8">
        <f>'P35'!$B287</f>
        <v>0</v>
      </c>
      <c r="AO15" s="8">
        <f>'P36'!$B287</f>
        <v>0</v>
      </c>
      <c r="AP15" s="8">
        <f>'P37'!$B287</f>
        <v>0</v>
      </c>
      <c r="AQ15" s="8">
        <f>'P38'!$B287</f>
        <v>0</v>
      </c>
      <c r="AR15" s="8">
        <f>'P39'!$B287</f>
        <v>0</v>
      </c>
      <c r="AS15" s="8">
        <f>'P40'!$B287</f>
        <v>0</v>
      </c>
      <c r="AT15" s="8">
        <f>'P41'!$B287</f>
        <v>0</v>
      </c>
      <c r="AU15" s="8">
        <f>'P42'!$B287</f>
        <v>0</v>
      </c>
      <c r="AV15" s="8">
        <f>'P43'!$B287</f>
        <v>0</v>
      </c>
      <c r="AW15" s="8">
        <f>'P44'!$B287</f>
        <v>0</v>
      </c>
      <c r="AX15" s="8">
        <f>'P45'!$B287</f>
        <v>0</v>
      </c>
      <c r="AY15" s="8">
        <f>'P46'!$B287</f>
        <v>0</v>
      </c>
      <c r="AZ15" s="8">
        <f>'P47'!$B287</f>
        <v>0</v>
      </c>
      <c r="BA15" s="8">
        <f>'P48'!$B287</f>
        <v>0</v>
      </c>
      <c r="BB15" s="8">
        <f>'P49'!$B287</f>
        <v>0</v>
      </c>
      <c r="BC15" s="8">
        <f>'P50'!$B287</f>
        <v>0</v>
      </c>
      <c r="BD15" s="8">
        <f>'P51'!$B287</f>
        <v>0</v>
      </c>
      <c r="BE15" s="8">
        <f>'P52'!$B287</f>
        <v>5500000</v>
      </c>
      <c r="BF15" s="8">
        <f>'P53'!$B287</f>
        <v>0</v>
      </c>
      <c r="BG15" s="8">
        <f>'P54'!$B287</f>
        <v>0</v>
      </c>
      <c r="BH15" s="8">
        <f>'P55'!$B287</f>
        <v>0</v>
      </c>
      <c r="BI15" s="8">
        <f>'P56'!$B287</f>
        <v>9000000</v>
      </c>
      <c r="BJ15" s="8">
        <f>'P57'!$B287</f>
        <v>0</v>
      </c>
      <c r="BK15" s="8">
        <f>'P58'!$B287</f>
        <v>0</v>
      </c>
      <c r="BL15" s="8">
        <f>'P59'!$B287</f>
        <v>1320000</v>
      </c>
      <c r="BM15" s="8">
        <f>'P60'!$B287</f>
        <v>0</v>
      </c>
      <c r="BN15" s="340">
        <f>'P61'!$B287</f>
        <v>0</v>
      </c>
      <c r="BO15" s="341">
        <f>'P62'!$B287</f>
        <v>0</v>
      </c>
      <c r="BP15" s="341">
        <f>'P63'!$B287</f>
        <v>0</v>
      </c>
      <c r="BQ15" s="341">
        <f>'P64'!$B287</f>
        <v>0</v>
      </c>
      <c r="BR15" s="341">
        <f>'P65'!$B287</f>
        <v>0</v>
      </c>
      <c r="BS15" s="341">
        <f>'P66'!$B287</f>
        <v>0</v>
      </c>
      <c r="BT15" s="341">
        <f>'P67'!$B287</f>
        <v>0</v>
      </c>
      <c r="BU15" s="341">
        <f>'P68'!$B287</f>
        <v>0</v>
      </c>
      <c r="BV15" s="341">
        <f>'P69'!$B287</f>
        <v>0</v>
      </c>
      <c r="BW15" s="341">
        <f>'P70'!$B287</f>
        <v>0</v>
      </c>
      <c r="BX15" s="341">
        <f>'P71'!$B287</f>
        <v>0</v>
      </c>
      <c r="BY15" s="341">
        <f>'P72'!$B287</f>
        <v>0</v>
      </c>
      <c r="BZ15" s="341">
        <f>'P73'!$B287</f>
        <v>0</v>
      </c>
      <c r="CA15" s="341">
        <f>'P74'!$B287</f>
        <v>0</v>
      </c>
      <c r="CB15" s="342">
        <f>'P75'!$B287</f>
        <v>0</v>
      </c>
    </row>
    <row r="16" spans="1:80">
      <c r="A16" s="17"/>
      <c r="C16" s="18"/>
      <c r="E16" s="2" t="s">
        <v>1103</v>
      </c>
      <c r="F16" s="327">
        <f>'P1'!B288</f>
        <v>0</v>
      </c>
      <c r="G16" s="8">
        <f>'P2'!$B288</f>
        <v>0</v>
      </c>
      <c r="H16" s="8">
        <f>'P3'!$B288</f>
        <v>0</v>
      </c>
      <c r="I16" s="8">
        <f>'P4'!$B288</f>
        <v>0</v>
      </c>
      <c r="J16" s="8">
        <f>'P5'!$B288</f>
        <v>0</v>
      </c>
      <c r="K16" s="8">
        <f>'P6'!$B288</f>
        <v>0</v>
      </c>
      <c r="L16" s="8">
        <f>'P7'!$B288</f>
        <v>0</v>
      </c>
      <c r="M16" s="8">
        <f>'P8'!$B288</f>
        <v>0</v>
      </c>
      <c r="N16" s="8">
        <f>'P9'!$B288</f>
        <v>0</v>
      </c>
      <c r="O16" s="8">
        <f>'P10'!$B288</f>
        <v>0</v>
      </c>
      <c r="P16" s="8">
        <f>'P11'!$B288</f>
        <v>0</v>
      </c>
      <c r="Q16" s="8">
        <f>'P12'!$B288</f>
        <v>0</v>
      </c>
      <c r="R16" s="8">
        <f>'P13'!$B288</f>
        <v>0</v>
      </c>
      <c r="S16" s="8">
        <f>'P14'!$B288</f>
        <v>0</v>
      </c>
      <c r="T16" s="8">
        <f>'P15'!$B288</f>
        <v>0</v>
      </c>
      <c r="U16" s="8">
        <f>'P16'!$B288</f>
        <v>0</v>
      </c>
      <c r="V16" s="8">
        <f>'P17'!$B288</f>
        <v>0</v>
      </c>
      <c r="W16" s="8">
        <f>'P18'!$B288</f>
        <v>0</v>
      </c>
      <c r="X16" s="8">
        <f>'P19'!$B288</f>
        <v>0</v>
      </c>
      <c r="Y16" s="8">
        <f>'P20'!$B288</f>
        <v>0</v>
      </c>
      <c r="Z16" s="8">
        <f>'P21'!B288</f>
        <v>0</v>
      </c>
      <c r="AA16" s="8">
        <f>'P22'!B288</f>
        <v>0</v>
      </c>
      <c r="AB16" s="8">
        <f>'P23'!B288</f>
        <v>0</v>
      </c>
      <c r="AC16" s="8">
        <f>'P24'!B288</f>
        <v>0</v>
      </c>
      <c r="AD16" s="8">
        <f>'P25'!B288</f>
        <v>0</v>
      </c>
      <c r="AE16" s="8">
        <f>'P26'!B288</f>
        <v>0</v>
      </c>
      <c r="AF16" s="8">
        <f>'P27'!B288</f>
        <v>0</v>
      </c>
      <c r="AG16" s="8">
        <f>'P28'!B288</f>
        <v>0</v>
      </c>
      <c r="AH16" s="8">
        <f>'P29'!B288</f>
        <v>0</v>
      </c>
      <c r="AI16" s="8">
        <f>'P30'!B288</f>
        <v>0</v>
      </c>
      <c r="AJ16" s="8">
        <f>'P31'!B288</f>
        <v>0</v>
      </c>
      <c r="AK16" s="8">
        <f>'P32'!B288</f>
        <v>0</v>
      </c>
      <c r="AL16" s="8">
        <f>'P33'!$B288</f>
        <v>0</v>
      </c>
      <c r="AM16" s="8">
        <f>'P34'!$B288</f>
        <v>0</v>
      </c>
      <c r="AN16" s="8">
        <f>'P35'!$B288</f>
        <v>0</v>
      </c>
      <c r="AO16" s="8">
        <f>'P36'!$B288</f>
        <v>0</v>
      </c>
      <c r="AP16" s="8">
        <f>'P37'!$B288</f>
        <v>0</v>
      </c>
      <c r="AQ16" s="8">
        <f>'P38'!$B288</f>
        <v>0</v>
      </c>
      <c r="AR16" s="8">
        <f>'P39'!$B288</f>
        <v>0</v>
      </c>
      <c r="AS16" s="8">
        <f>'P40'!$B288</f>
        <v>0</v>
      </c>
      <c r="AT16" s="8">
        <f>'P41'!$B288</f>
        <v>0</v>
      </c>
      <c r="AU16" s="8">
        <f>'P42'!$B288</f>
        <v>0</v>
      </c>
      <c r="AV16" s="8">
        <f>'P43'!$B288</f>
        <v>0</v>
      </c>
      <c r="AW16" s="8">
        <f>'P44'!$B288</f>
        <v>0</v>
      </c>
      <c r="AX16" s="8">
        <f>'P45'!$B288</f>
        <v>0</v>
      </c>
      <c r="AY16" s="8">
        <f>'P46'!$B288</f>
        <v>0</v>
      </c>
      <c r="AZ16" s="8">
        <f>'P47'!$B288</f>
        <v>0</v>
      </c>
      <c r="BA16" s="8">
        <f>'P48'!$B288</f>
        <v>0</v>
      </c>
      <c r="BB16" s="8">
        <f>'P49'!$B288</f>
        <v>0</v>
      </c>
      <c r="BC16" s="8">
        <f>'P50'!$B288</f>
        <v>0</v>
      </c>
      <c r="BD16" s="8">
        <f>'P51'!$B288</f>
        <v>0</v>
      </c>
      <c r="BE16" s="8">
        <f>'P52'!$B288</f>
        <v>0</v>
      </c>
      <c r="BF16" s="8">
        <f>'P53'!$B288</f>
        <v>0</v>
      </c>
      <c r="BG16" s="8">
        <f>'P54'!$B288</f>
        <v>0</v>
      </c>
      <c r="BH16" s="8">
        <f>'P55'!$B288</f>
        <v>0</v>
      </c>
      <c r="BI16" s="8">
        <f>'P56'!$B288</f>
        <v>0</v>
      </c>
      <c r="BJ16" s="8">
        <f>'P57'!$B288</f>
        <v>0</v>
      </c>
      <c r="BK16" s="8">
        <f>'P58'!$B288</f>
        <v>0</v>
      </c>
      <c r="BL16" s="8">
        <f>'P59'!$B288</f>
        <v>0</v>
      </c>
      <c r="BM16" s="8">
        <f>'P60'!$B288</f>
        <v>0</v>
      </c>
      <c r="BN16" s="340">
        <f>'P61'!$B288</f>
        <v>0</v>
      </c>
      <c r="BO16" s="341">
        <f>'P62'!$B288</f>
        <v>0</v>
      </c>
      <c r="BP16" s="341">
        <f>'P63'!$B288</f>
        <v>0</v>
      </c>
      <c r="BQ16" s="341">
        <f>'P64'!$B288</f>
        <v>0</v>
      </c>
      <c r="BR16" s="341">
        <f>'P65'!$B288</f>
        <v>0</v>
      </c>
      <c r="BS16" s="341">
        <f>'P66'!$B288</f>
        <v>0</v>
      </c>
      <c r="BT16" s="341">
        <f>'P67'!$B288</f>
        <v>0</v>
      </c>
      <c r="BU16" s="341">
        <f>'P68'!$B288</f>
        <v>0</v>
      </c>
      <c r="BV16" s="341">
        <f>'P69'!$B288</f>
        <v>0</v>
      </c>
      <c r="BW16" s="341">
        <f>'P70'!$B288</f>
        <v>0</v>
      </c>
      <c r="BX16" s="341">
        <f>'P71'!$B288</f>
        <v>0</v>
      </c>
      <c r="BY16" s="341">
        <f>'P72'!$B288</f>
        <v>0</v>
      </c>
      <c r="BZ16" s="341">
        <f>'P73'!$B288</f>
        <v>0</v>
      </c>
      <c r="CA16" s="341">
        <f>'P74'!$B288</f>
        <v>0</v>
      </c>
      <c r="CB16" s="342">
        <f>'P75'!$B288</f>
        <v>0</v>
      </c>
    </row>
    <row r="17" spans="1:80" ht="16">
      <c r="A17" s="21" t="s">
        <v>460</v>
      </c>
      <c r="C17" s="18">
        <f>C5+SUM(C7:C11)+C12+C13+C14+C15</f>
        <v>6473217.4319753125</v>
      </c>
      <c r="E17" s="347" t="s">
        <v>1107</v>
      </c>
      <c r="F17" s="348">
        <f>'P1'!B289</f>
        <v>3471632.7310037781</v>
      </c>
      <c r="G17" s="134">
        <f>'P2'!$B289</f>
        <v>2543094.5365380123</v>
      </c>
      <c r="H17" s="134">
        <f>'P3'!$B289</f>
        <v>1998582.831962818</v>
      </c>
      <c r="I17" s="134">
        <f>'P4'!$B289</f>
        <v>3120006.3383752033</v>
      </c>
      <c r="J17" s="134">
        <f>'P5'!$B289</f>
        <v>3198710.4890948646</v>
      </c>
      <c r="K17" s="134">
        <f>'P6'!$B289</f>
        <v>727895.28656634979</v>
      </c>
      <c r="L17" s="134">
        <f>'P7'!$B289</f>
        <v>-149090.48952486669</v>
      </c>
      <c r="M17" s="134">
        <f>'P8'!$B289</f>
        <v>2470284.1190860104</v>
      </c>
      <c r="N17" s="134">
        <f>'P9'!$B289</f>
        <v>929660.41461654659</v>
      </c>
      <c r="O17" s="134">
        <f>'P10'!$B289</f>
        <v>1872839.1504657445</v>
      </c>
      <c r="P17" s="134">
        <f>'P11'!$B289</f>
        <v>279895.37946052244</v>
      </c>
      <c r="Q17" s="134">
        <f>'P12'!$B289</f>
        <v>546515.49743979669</v>
      </c>
      <c r="R17" s="134">
        <f>'P13'!$B289</f>
        <v>2888072.2587743164</v>
      </c>
      <c r="S17" s="134">
        <f>'P14'!$B289</f>
        <v>2879142.3787961248</v>
      </c>
      <c r="T17" s="134">
        <f>'P15'!$B289</f>
        <v>431954.12793433759</v>
      </c>
      <c r="U17" s="134">
        <f>'P16'!$B289</f>
        <v>-268901.90498037077</v>
      </c>
      <c r="V17" s="134">
        <f>'P17'!$B289</f>
        <v>269210.69577281666</v>
      </c>
      <c r="W17" s="134">
        <f>'P18'!$B289</f>
        <v>1176424.873660929</v>
      </c>
      <c r="X17" s="134">
        <f>'P19'!$B289</f>
        <v>1761680.4416560889</v>
      </c>
      <c r="Y17" s="134">
        <f>'P20'!$B289</f>
        <v>2265523.9420683505</v>
      </c>
      <c r="Z17" s="134">
        <f>'P21'!B289</f>
        <v>2343842.1979174009</v>
      </c>
      <c r="AA17" s="134">
        <f>'P22'!B289</f>
        <v>2422588.7541954014</v>
      </c>
      <c r="AB17" s="134">
        <f>'P23'!B289</f>
        <v>4722787.1254379777</v>
      </c>
      <c r="AC17" s="134">
        <f>'P24'!B289</f>
        <v>3697768.0880110785</v>
      </c>
      <c r="AD17" s="134">
        <f>'P25'!B289</f>
        <v>3285907.8132921271</v>
      </c>
      <c r="AE17" s="134">
        <f>'P26'!B289</f>
        <v>3369188.6342171021</v>
      </c>
      <c r="AF17" s="134">
        <f>'P27'!B289</f>
        <v>1980089.5305393978</v>
      </c>
      <c r="AG17" s="134">
        <f>'P28'!B289</f>
        <v>216819.85591079388</v>
      </c>
      <c r="AH17" s="134">
        <f>'P29'!B289</f>
        <v>-3746110.4066645601</v>
      </c>
      <c r="AI17" s="134">
        <f>'P30'!B289</f>
        <v>-1643514.8237897411</v>
      </c>
      <c r="AJ17" s="134">
        <f>'P31'!B289</f>
        <v>-342314.79548764182</v>
      </c>
      <c r="AK17" s="134">
        <f>'P32'!B289</f>
        <v>-262162.7010388521</v>
      </c>
      <c r="AL17" s="134">
        <f>'P33'!$B289</f>
        <v>-2007999.5125817149</v>
      </c>
      <c r="AM17" s="134">
        <f>'P34'!$B289</f>
        <v>239195.78811540781</v>
      </c>
      <c r="AN17" s="134">
        <f>'P35'!$B289</f>
        <v>-596408.70406118943</v>
      </c>
      <c r="AO17" s="134">
        <f>'P36'!$B289</f>
        <v>-225387.15964935161</v>
      </c>
      <c r="AP17" s="134">
        <f>'P37'!$B289</f>
        <v>1375816.9234172932</v>
      </c>
      <c r="AQ17" s="134">
        <f>'P38'!$B289</f>
        <v>1678311.4788439893</v>
      </c>
      <c r="AR17" s="134">
        <f>'P39'!$B289</f>
        <v>2087026.876887877</v>
      </c>
      <c r="AS17" s="134">
        <f>'P40'!$B289</f>
        <v>1916850.2348817922</v>
      </c>
      <c r="AT17" s="134">
        <f>'P41'!$B289</f>
        <v>2341718.8176044347</v>
      </c>
      <c r="AU17" s="134">
        <f>'P42'!$B289</f>
        <v>2433609.1298903371</v>
      </c>
      <c r="AV17" s="134">
        <f>'P43'!$B289</f>
        <v>2726813.2097067079</v>
      </c>
      <c r="AW17" s="134">
        <f>'P44'!$B289</f>
        <v>3293531.9039695673</v>
      </c>
      <c r="AX17" s="134">
        <f>'P45'!$B289</f>
        <v>3001580.0591309541</v>
      </c>
      <c r="AY17" s="134">
        <f>'P46'!$B289</f>
        <v>2967538.0817418816</v>
      </c>
      <c r="AZ17" s="134">
        <f>'P47'!$B289</f>
        <v>3669819.9037374901</v>
      </c>
      <c r="BA17" s="134">
        <f>'P48'!$B289</f>
        <v>3576791.8595897462</v>
      </c>
      <c r="BB17" s="134">
        <f>'P49'!$B289</f>
        <v>2768793.3606074373</v>
      </c>
      <c r="BC17" s="134">
        <f>'P50'!$B289</f>
        <v>2226422.5617063497</v>
      </c>
      <c r="BD17" s="134">
        <f>'P51'!$B289</f>
        <v>1560833.6106265248</v>
      </c>
      <c r="BE17" s="134">
        <f>'P52'!$B289</f>
        <v>3235956.9872259852</v>
      </c>
      <c r="BF17" s="134">
        <f>'P53'!$B289</f>
        <v>1902525.8785905112</v>
      </c>
      <c r="BG17" s="134">
        <f>'P54'!$B289</f>
        <v>2177871.3595581725</v>
      </c>
      <c r="BH17" s="134">
        <f>'P55'!$B289</f>
        <v>2064810.4807707835</v>
      </c>
      <c r="BI17" s="134">
        <f>'P56'!$B289</f>
        <v>2763155.5588253019</v>
      </c>
      <c r="BJ17" s="134">
        <f>'P57'!$B289</f>
        <v>3056182.6534617781</v>
      </c>
      <c r="BK17" s="134">
        <f>'P58'!$B289</f>
        <v>3034185.4001055462</v>
      </c>
      <c r="BL17" s="134">
        <f>'P59'!$B289</f>
        <v>3121507.9633121267</v>
      </c>
      <c r="BM17" s="134">
        <f>'P60'!$B289</f>
        <v>3061138.0080527579</v>
      </c>
      <c r="BN17" s="357">
        <f>'P61'!$B289</f>
        <v>2340771.8008282948</v>
      </c>
      <c r="BO17" s="351">
        <f>'P62'!$B289</f>
        <v>2606234.5895471908</v>
      </c>
      <c r="BP17" s="351">
        <f>'P63'!$B289</f>
        <v>0</v>
      </c>
      <c r="BQ17" s="351">
        <f>'P64'!$B289</f>
        <v>0</v>
      </c>
      <c r="BR17" s="351">
        <f>'P65'!$B289</f>
        <v>0</v>
      </c>
      <c r="BS17" s="351">
        <f>'P66'!$B289</f>
        <v>0</v>
      </c>
      <c r="BT17" s="351">
        <f>'P67'!$B289</f>
        <v>0</v>
      </c>
      <c r="BU17" s="351">
        <f>'P68'!$B289</f>
        <v>0</v>
      </c>
      <c r="BV17" s="351">
        <f>'P69'!$B289</f>
        <v>0</v>
      </c>
      <c r="BW17" s="351">
        <f>'P70'!$B289</f>
        <v>0</v>
      </c>
      <c r="BX17" s="351">
        <f>'P71'!$B289</f>
        <v>0</v>
      </c>
      <c r="BY17" s="351">
        <f>'P72'!$B289</f>
        <v>0</v>
      </c>
      <c r="BZ17" s="351">
        <f>'P73'!$B289</f>
        <v>0</v>
      </c>
      <c r="CA17" s="351">
        <f>'P74'!$B289</f>
        <v>0</v>
      </c>
      <c r="CB17" s="358">
        <f>'P75'!$B289</f>
        <v>0</v>
      </c>
    </row>
    <row r="18" spans="1:80">
      <c r="A18" s="17" t="s">
        <v>818</v>
      </c>
      <c r="C18" s="18"/>
      <c r="E18" s="2" t="s">
        <v>508</v>
      </c>
      <c r="F18" s="326">
        <f>'P1'!B290</f>
        <v>9.2267832772318911E-2</v>
      </c>
      <c r="G18" s="62">
        <f>'P2'!$B290</f>
        <v>9.2861474826588575E-2</v>
      </c>
      <c r="H18" s="62">
        <f>'P3'!$B290</f>
        <v>9.3276599294314144E-2</v>
      </c>
      <c r="I18" s="62">
        <f>'P4'!$B290</f>
        <v>9.1857188442670365E-2</v>
      </c>
      <c r="J18" s="62">
        <f>'P5'!$B290</f>
        <v>9.2600537809524E-2</v>
      </c>
      <c r="K18" s="62">
        <f>'P6'!$B290</f>
        <v>9.2156019723867638E-2</v>
      </c>
      <c r="L18" s="62">
        <f>'P7'!$B290</f>
        <v>8.9525879137774947E-2</v>
      </c>
      <c r="M18" s="62">
        <f>'P8'!$B290</f>
        <v>8.9361626935111169E-2</v>
      </c>
      <c r="N18" s="62">
        <f>'P9'!$B290</f>
        <v>8.9082664369234274E-2</v>
      </c>
      <c r="O18" s="62">
        <f>'P10'!$B290</f>
        <v>8.9039378256839968E-2</v>
      </c>
      <c r="P18" s="62">
        <f>'P11'!$B290</f>
        <v>9.0830720727253289E-2</v>
      </c>
      <c r="Q18" s="62">
        <f>'P12'!$B290</f>
        <v>9.042738268458983E-2</v>
      </c>
      <c r="R18" s="62">
        <f>'P13'!$B290</f>
        <v>9.0651754424341105E-2</v>
      </c>
      <c r="S18" s="62">
        <f>'P14'!$B290</f>
        <v>8.9133760936485132E-2</v>
      </c>
      <c r="T18" s="62">
        <f>'P15'!$B290</f>
        <v>8.9285846658691881E-2</v>
      </c>
      <c r="U18" s="62">
        <f>'P16'!$B290</f>
        <v>8.9252615807879687E-2</v>
      </c>
      <c r="V18" s="62">
        <f>'P17'!$B290</f>
        <v>8.934095525341193E-2</v>
      </c>
      <c r="W18" s="62">
        <f>'P18'!$B290</f>
        <v>8.9638790928539241E-2</v>
      </c>
      <c r="X18" s="62">
        <f>'P19'!$B290</f>
        <v>8.9382378986711503E-2</v>
      </c>
      <c r="Y18" s="62">
        <f>'P20'!$B290</f>
        <v>8.9230427732724965E-2</v>
      </c>
      <c r="Z18" s="62">
        <f>'P21'!B290</f>
        <v>8.9100769107877953E-2</v>
      </c>
      <c r="AA18" s="62">
        <f>'P22'!B290</f>
        <v>8.8984410018728075E-2</v>
      </c>
      <c r="AB18" s="62">
        <f>'P23'!B290</f>
        <v>8.9391307442717907E-2</v>
      </c>
      <c r="AC18" s="62">
        <f>'P24'!B290</f>
        <v>8.9562347176875459E-2</v>
      </c>
      <c r="AD18" s="62">
        <f>'P25'!B290</f>
        <v>8.9655980689403864E-2</v>
      </c>
      <c r="AE18" s="62">
        <f>'P26'!B290</f>
        <v>8.9757151574489449E-2</v>
      </c>
      <c r="AF18" s="62">
        <f>'P27'!B290</f>
        <v>8.959874596877293E-2</v>
      </c>
      <c r="AG18" s="62">
        <f>'P28'!B290</f>
        <v>8.9673096529687316E-2</v>
      </c>
      <c r="AH18" s="62">
        <f>'P29'!B290</f>
        <v>8.920384765980828E-2</v>
      </c>
      <c r="AI18" s="62">
        <f>'P30'!B290</f>
        <v>8.8976519953313793E-2</v>
      </c>
      <c r="AJ18" s="62">
        <f>'P31'!B290</f>
        <v>9.1189764093353637E-2</v>
      </c>
      <c r="AK18" s="62">
        <f>'P32'!B290</f>
        <v>9.1173413413088517E-2</v>
      </c>
      <c r="AL18" s="62">
        <f>'P33'!$B290</f>
        <v>9.0948409110402431E-2</v>
      </c>
      <c r="AM18" s="62">
        <f>'P34'!$B290</f>
        <v>9.0964183762400036E-2</v>
      </c>
      <c r="AN18" s="62">
        <f>'P35'!$B290</f>
        <v>0.10947609610063187</v>
      </c>
      <c r="AO18" s="62">
        <f>'P36'!$B290</f>
        <v>0.10961625500064745</v>
      </c>
      <c r="AP18" s="62">
        <f>'P37'!$B290</f>
        <v>0.10944420566781973</v>
      </c>
      <c r="AQ18" s="62">
        <f>'P38'!$B290</f>
        <v>0.10956719758679538</v>
      </c>
      <c r="AR18" s="62">
        <f>'P39'!$B290</f>
        <v>9.098683444875319E-2</v>
      </c>
      <c r="AS18" s="62">
        <f>'P40'!$B290</f>
        <v>0.10953187843798212</v>
      </c>
      <c r="AT18" s="62">
        <f>'P41'!$B290</f>
        <v>0.10943066351831721</v>
      </c>
      <c r="AU18" s="62">
        <f>'P42'!$B290</f>
        <v>0.10946713933853439</v>
      </c>
      <c r="AV18" s="62">
        <f>'P43'!$B290</f>
        <v>0.10944932206667149</v>
      </c>
      <c r="AW18" s="62">
        <f>'P44'!$B290</f>
        <v>9.0945838662602363E-2</v>
      </c>
      <c r="AX18" s="62">
        <f>'P45'!$B290</f>
        <v>9.1061397757093376E-2</v>
      </c>
      <c r="AY18" s="62">
        <f>'P46'!$B290</f>
        <v>9.116615144299034E-2</v>
      </c>
      <c r="AZ18" s="62">
        <f>'P47'!$B290</f>
        <v>9.1365408899746411E-2</v>
      </c>
      <c r="BA18" s="62">
        <f>'P48'!$B290</f>
        <v>8.9308389962613907E-2</v>
      </c>
      <c r="BB18" s="62">
        <f>'P49'!$B290</f>
        <v>9.18084074741361E-2</v>
      </c>
      <c r="BC18" s="62">
        <f>'P50'!$B290</f>
        <v>9.1820900386882814E-2</v>
      </c>
      <c r="BD18" s="62">
        <f>'P51'!$B290</f>
        <v>9.1755396621741994E-2</v>
      </c>
      <c r="BE18" s="62">
        <f>'P52'!$B290</f>
        <v>9.1205799560883927E-2</v>
      </c>
      <c r="BF18" s="62">
        <f>'P53'!$B290</f>
        <v>9.1042560638712161E-2</v>
      </c>
      <c r="BG18" s="62">
        <f>'P54'!$B290</f>
        <v>9.0914297668602775E-2</v>
      </c>
      <c r="BH18" s="62">
        <f>'P55'!$B290</f>
        <v>0.10951774195888452</v>
      </c>
      <c r="BI18" s="62">
        <f>'P56'!$B290</f>
        <v>0.10996724398702563</v>
      </c>
      <c r="BJ18" s="62">
        <f>'P57'!$B290</f>
        <v>0.1097369137098559</v>
      </c>
      <c r="BK18" s="62">
        <f>'P58'!$B290</f>
        <v>0.10985935324432783</v>
      </c>
      <c r="BL18" s="62">
        <f>'P59'!$B290</f>
        <v>0.10988148411167845</v>
      </c>
      <c r="BM18" s="62">
        <f>'P60'!$B290</f>
        <v>0.11000577572824846</v>
      </c>
      <c r="BN18" s="355">
        <f>'P61'!$B290</f>
        <v>0.10966489658300292</v>
      </c>
      <c r="BO18" s="350">
        <f>'P62'!$B290</f>
        <v>8.9552692116512955E-2</v>
      </c>
      <c r="BP18" s="350">
        <f>'P63'!$B290</f>
        <v>0</v>
      </c>
      <c r="BQ18" s="350">
        <f>'P64'!$B290</f>
        <v>0</v>
      </c>
      <c r="BR18" s="350">
        <f>'P65'!$B290</f>
        <v>0</v>
      </c>
      <c r="BS18" s="350">
        <f>'P66'!$B290</f>
        <v>0</v>
      </c>
      <c r="BT18" s="350">
        <f>'P67'!$B290</f>
        <v>0</v>
      </c>
      <c r="BU18" s="350">
        <f>'P68'!$B290</f>
        <v>0</v>
      </c>
      <c r="BV18" s="350">
        <f>'P69'!$B290</f>
        <v>0</v>
      </c>
      <c r="BW18" s="350">
        <f>'P70'!$B290</f>
        <v>0</v>
      </c>
      <c r="BX18" s="350">
        <f>'P71'!$B290</f>
        <v>0</v>
      </c>
      <c r="BY18" s="350">
        <f>'P72'!$B290</f>
        <v>0</v>
      </c>
      <c r="BZ18" s="350">
        <f>'P73'!$B290</f>
        <v>0</v>
      </c>
      <c r="CA18" s="350">
        <f>'P74'!$B290</f>
        <v>0</v>
      </c>
      <c r="CB18" s="356">
        <f>'P75'!$B290</f>
        <v>0</v>
      </c>
    </row>
    <row r="19" spans="1:80" ht="14" thickBot="1">
      <c r="A19" s="19"/>
      <c r="C19" s="18"/>
      <c r="E19" s="2" t="s">
        <v>1104</v>
      </c>
      <c r="F19" s="321">
        <f>'P1'!B291</f>
        <v>0.51529752170836973</v>
      </c>
      <c r="G19" s="322">
        <f>'P2'!$B291</f>
        <v>0.37361981483975065</v>
      </c>
      <c r="H19" s="322">
        <f>'P3'!$B291</f>
        <v>0.2972148277740243</v>
      </c>
      <c r="I19" s="322">
        <f>'P4'!$B291</f>
        <v>0.47025026460469205</v>
      </c>
      <c r="J19" s="322">
        <f>'P5'!$B291</f>
        <v>0.43855124974274245</v>
      </c>
      <c r="K19" s="322">
        <f>'P6'!$B291</f>
        <v>0.17405346306272865</v>
      </c>
      <c r="L19" s="322">
        <f>'P7'!$B291</f>
        <v>7.3057559273485048E-2</v>
      </c>
      <c r="M19" s="322">
        <f>'P8'!$B291</f>
        <v>0.36032661513837566</v>
      </c>
      <c r="N19" s="322">
        <f>'P9'!$B291</f>
        <v>0.19139814302006244</v>
      </c>
      <c r="O19" s="322">
        <f>'P10'!$B291</f>
        <v>0.2913623973799922</v>
      </c>
      <c r="P19" s="322">
        <f>'P11'!$B291</f>
        <v>0.12183002188030696</v>
      </c>
      <c r="Q19" s="322">
        <f>'P12'!$B291</f>
        <v>0.15209503450899639</v>
      </c>
      <c r="R19" s="322">
        <f>'P13'!$B291</f>
        <v>0.40122615870018802</v>
      </c>
      <c r="S19" s="322">
        <f>'P14'!$B291</f>
        <v>0.36933566718293898</v>
      </c>
      <c r="T19" s="322">
        <f>'P15'!$B291</f>
        <v>0.12981182084582704</v>
      </c>
      <c r="U19" s="322">
        <f>'P16'!$B291</f>
        <v>6.45100970127514E-2</v>
      </c>
      <c r="V19" s="322">
        <f>'P17'!$B291</f>
        <v>0.11336063038065934</v>
      </c>
      <c r="W19" s="322">
        <f>'P18'!$B291</f>
        <v>0.18939511798494951</v>
      </c>
      <c r="X19" s="322">
        <f>'P19'!$B291</f>
        <v>0.23905055199246963</v>
      </c>
      <c r="Y19" s="322">
        <f>'P20'!$B291</f>
        <v>0.28010650421721983</v>
      </c>
      <c r="Z19" s="322">
        <f>'P21'!B291</f>
        <v>0.28449777189708653</v>
      </c>
      <c r="AA19" s="322">
        <f>'P22'!B291</f>
        <v>0.28855218873798405</v>
      </c>
      <c r="AB19" s="322">
        <f>'P23'!B291</f>
        <v>0.45572129663345001</v>
      </c>
      <c r="AC19" s="322">
        <f>'P24'!B291</f>
        <v>0.36547018294876421</v>
      </c>
      <c r="AD19" s="322">
        <f>'P25'!B291</f>
        <v>0.32721716850764943</v>
      </c>
      <c r="AE19" s="322">
        <f>'P26'!B291</f>
        <v>0.32558014007604147</v>
      </c>
      <c r="AF19" s="322">
        <f>'P27'!B291</f>
        <v>0.22719920409815786</v>
      </c>
      <c r="AG19" s="322">
        <f>'P28'!B291</f>
        <v>0.10429917161516983</v>
      </c>
      <c r="AH19" s="322">
        <f>'P29'!B291</f>
        <v>-0.16909203235204923</v>
      </c>
      <c r="AI19" s="322">
        <f>'P30'!B291</f>
        <v>-2.4151329133340234E-2</v>
      </c>
      <c r="AJ19" s="322">
        <f>'P31'!B291</f>
        <v>6.8111573972574196E-2</v>
      </c>
      <c r="AK19" s="322">
        <f>'P32'!B291</f>
        <v>7.3892945708497068E-2</v>
      </c>
      <c r="AL19" s="322">
        <f>'P33'!$B291</f>
        <v>-8.647723399417985E-2</v>
      </c>
      <c r="AM19" s="322">
        <f>'P34'!$B291</f>
        <v>0.11151587317280984</v>
      </c>
      <c r="AN19" s="322">
        <f>'P35'!$B291</f>
        <v>5.8987081503066682E-2</v>
      </c>
      <c r="AO19" s="322">
        <f>'P36'!$B291</f>
        <v>9.0962715131489055E-2</v>
      </c>
      <c r="AP19" s="322">
        <f>'P37'!$B291</f>
        <v>0.21717871596239155</v>
      </c>
      <c r="AQ19" s="322">
        <f>'P38'!$B291</f>
        <v>0.23782645450510478</v>
      </c>
      <c r="AR19" s="322">
        <f>'P39'!$B291</f>
        <v>0.24107323094440394</v>
      </c>
      <c r="AS19" s="322">
        <f>'P40'!$B291</f>
        <v>0.24649368600016475</v>
      </c>
      <c r="AT19" s="322">
        <f>'P41'!$B291</f>
        <v>0.28394369575696737</v>
      </c>
      <c r="AU19" s="322">
        <f>'P42'!$B291</f>
        <v>0.28486452207337126</v>
      </c>
      <c r="AV19" s="322">
        <f>'P43'!$B291</f>
        <v>0.29842773498252456</v>
      </c>
      <c r="AW19" s="322">
        <f>'P44'!$B291</f>
        <v>0.30940526331806056</v>
      </c>
      <c r="AX19" s="322">
        <f>'P45'!$B291</f>
        <v>0.28252180103022856</v>
      </c>
      <c r="AY19" s="322">
        <f>'P46'!$B291</f>
        <v>0.273389666672056</v>
      </c>
      <c r="AZ19" s="322">
        <f>'P47'!$B291</f>
        <v>0.30592277835206527</v>
      </c>
      <c r="BA19" s="322">
        <f>'P48'!$B291</f>
        <v>0.30452814278733703</v>
      </c>
      <c r="BB19" s="322">
        <f>'P49'!$B291</f>
        <v>0.25866381792008236</v>
      </c>
      <c r="BC19" s="322">
        <f>'P50'!$B291</f>
        <v>0.2223157109042119</v>
      </c>
      <c r="BD19" s="322">
        <f>'P51'!$B291</f>
        <v>0.18158205900836791</v>
      </c>
      <c r="BE19" s="322">
        <f>'P52'!$B291</f>
        <v>0.2847039094140556</v>
      </c>
      <c r="BF19" s="322">
        <f>'P53'!$B291</f>
        <v>0.20391575575446841</v>
      </c>
      <c r="BG19" s="322">
        <f>'P54'!$B291</f>
        <v>0.21857753126833154</v>
      </c>
      <c r="BH19" s="322">
        <f>'P55'!$B291</f>
        <v>0.22863812731463912</v>
      </c>
      <c r="BI19" s="322">
        <f>'P56'!$B291</f>
        <v>0.33506992897162829</v>
      </c>
      <c r="BJ19" s="322">
        <f>'P57'!$B291</f>
        <v>0.36833961474207771</v>
      </c>
      <c r="BK19" s="322">
        <f>'P58'!$B291</f>
        <v>0.36031199513567486</v>
      </c>
      <c r="BL19" s="322">
        <f>'P59'!$B291</f>
        <v>0.38563493667591559</v>
      </c>
      <c r="BM19" s="322">
        <f>'P60'!$B291</f>
        <v>0.37380326123673602</v>
      </c>
      <c r="BN19" s="359">
        <f>'P61'!$B291</f>
        <v>0.29737856984164446</v>
      </c>
      <c r="BO19" s="352">
        <f>'P62'!$B291</f>
        <v>0.33650342391009547</v>
      </c>
      <c r="BP19" s="352">
        <f>'P63'!$B291</f>
        <v>0</v>
      </c>
      <c r="BQ19" s="352">
        <f>'P64'!$B291</f>
        <v>0</v>
      </c>
      <c r="BR19" s="352">
        <f>'P65'!$B291</f>
        <v>0</v>
      </c>
      <c r="BS19" s="352">
        <f>'P66'!$B291</f>
        <v>0</v>
      </c>
      <c r="BT19" s="352">
        <f>'P67'!$B291</f>
        <v>0</v>
      </c>
      <c r="BU19" s="352">
        <f>'P68'!$B291</f>
        <v>0</v>
      </c>
      <c r="BV19" s="352">
        <f>'P69'!$B291</f>
        <v>0</v>
      </c>
      <c r="BW19" s="352">
        <f>'P70'!$B291</f>
        <v>0</v>
      </c>
      <c r="BX19" s="352">
        <f>'P71'!$B291</f>
        <v>0</v>
      </c>
      <c r="BY19" s="352">
        <f>'P72'!$B291</f>
        <v>0</v>
      </c>
      <c r="BZ19" s="352">
        <f>'P73'!$B291</f>
        <v>0</v>
      </c>
      <c r="CA19" s="352">
        <f>'P74'!$B291</f>
        <v>0</v>
      </c>
      <c r="CB19" s="360">
        <f>'P75'!$B291</f>
        <v>0</v>
      </c>
    </row>
    <row r="20" spans="1:80" ht="16">
      <c r="A20" s="22" t="s">
        <v>461</v>
      </c>
      <c r="C20" s="18"/>
    </row>
    <row r="21" spans="1:80">
      <c r="A21" s="23"/>
      <c r="C21" s="18"/>
    </row>
    <row r="22" spans="1:80">
      <c r="A22" t="s">
        <v>817</v>
      </c>
      <c r="C22" s="18">
        <f>(ACTIVE!B57-'Active -1'!B57+ACTIVE!B207)*-1</f>
        <v>1</v>
      </c>
    </row>
    <row r="23" spans="1:80">
      <c r="A23" t="s">
        <v>816</v>
      </c>
      <c r="C23" s="18">
        <f>(ACTIVE!B60-'Active -1'!B60+C10+C9)*-1</f>
        <v>-3170939.5999999996</v>
      </c>
    </row>
    <row r="24" spans="1:80">
      <c r="C24" s="18"/>
    </row>
    <row r="25" spans="1:80" ht="16">
      <c r="A25" s="21" t="s">
        <v>462</v>
      </c>
      <c r="C25" s="18">
        <f>SUM(C22:C23)</f>
        <v>-3170938.5999999996</v>
      </c>
    </row>
    <row r="26" spans="1:80">
      <c r="C26" s="18"/>
    </row>
    <row r="27" spans="1:80">
      <c r="A27" s="24"/>
      <c r="C27" s="18"/>
      <c r="E27" s="32"/>
    </row>
    <row r="28" spans="1:80" ht="16">
      <c r="A28" s="25" t="s">
        <v>463</v>
      </c>
      <c r="C28" s="18"/>
      <c r="E28" s="32"/>
    </row>
    <row r="29" spans="1:80">
      <c r="C29" s="18"/>
      <c r="E29" s="32"/>
    </row>
    <row r="30" spans="1:80">
      <c r="A30" t="s">
        <v>814</v>
      </c>
      <c r="C30" s="18">
        <f>(ACTIVE!B64-'Active -1'!B64)-ACTIVE!B222</f>
        <v>-10000000</v>
      </c>
      <c r="E30" s="8"/>
    </row>
    <row r="31" spans="1:80">
      <c r="A31" t="s">
        <v>815</v>
      </c>
      <c r="C31" s="18">
        <f>ACTIVE!B66-'Active -1'!B66-ACTIVE!B70+ACTIVE!B68</f>
        <v>0</v>
      </c>
    </row>
    <row r="32" spans="1:80">
      <c r="C32" s="18"/>
    </row>
    <row r="33" spans="1:3">
      <c r="A33" t="s">
        <v>464</v>
      </c>
      <c r="C33" s="18">
        <f>ACTIVE!B68*-1</f>
        <v>0</v>
      </c>
    </row>
    <row r="34" spans="1:3">
      <c r="C34" s="18"/>
    </row>
    <row r="35" spans="1:3" ht="16">
      <c r="A35" s="21" t="s">
        <v>465</v>
      </c>
      <c r="C35" s="18">
        <f>SUM(C30:C33)</f>
        <v>-10000000</v>
      </c>
    </row>
    <row r="36" spans="1:3" ht="16">
      <c r="A36" s="21"/>
      <c r="C36" s="18"/>
    </row>
    <row r="37" spans="1:3" ht="18">
      <c r="A37" s="26" t="s">
        <v>466</v>
      </c>
      <c r="C37" s="18">
        <f>C35+C25+C17</f>
        <v>-6697721.1680246871</v>
      </c>
    </row>
    <row r="38" spans="1:3">
      <c r="A38" t="s">
        <v>467</v>
      </c>
      <c r="C38" s="18">
        <f>'Active -1'!B52</f>
        <v>23756031.127956182</v>
      </c>
    </row>
    <row r="39" spans="1:3">
      <c r="A39" s="11" t="s">
        <v>468</v>
      </c>
      <c r="C39" s="18">
        <f>ACTIVE!B52</f>
        <v>17058309.959931493</v>
      </c>
    </row>
    <row r="40" spans="1:3">
      <c r="A40" s="2" t="s">
        <v>469</v>
      </c>
      <c r="C40" s="18">
        <f>C38+C37-C39</f>
        <v>0</v>
      </c>
    </row>
    <row r="41" spans="1:3">
      <c r="A41" s="24"/>
    </row>
    <row r="100" spans="5:80">
      <c r="F100" t="s">
        <v>470</v>
      </c>
      <c r="G100" t="s">
        <v>471</v>
      </c>
      <c r="H100" t="s">
        <v>472</v>
      </c>
      <c r="I100" t="s">
        <v>473</v>
      </c>
      <c r="J100" t="s">
        <v>474</v>
      </c>
      <c r="K100" t="s">
        <v>475</v>
      </c>
      <c r="L100" t="s">
        <v>476</v>
      </c>
      <c r="M100" t="s">
        <v>477</v>
      </c>
      <c r="N100" t="s">
        <v>478</v>
      </c>
      <c r="O100" t="s">
        <v>479</v>
      </c>
      <c r="P100" t="s">
        <v>480</v>
      </c>
      <c r="Q100" t="s">
        <v>481</v>
      </c>
      <c r="R100" t="s">
        <v>482</v>
      </c>
      <c r="S100" t="s">
        <v>483</v>
      </c>
      <c r="T100" t="s">
        <v>484</v>
      </c>
      <c r="U100" t="s">
        <v>485</v>
      </c>
      <c r="V100" t="s">
        <v>486</v>
      </c>
      <c r="W100" t="s">
        <v>487</v>
      </c>
      <c r="X100" t="s">
        <v>488</v>
      </c>
      <c r="Y100" t="s">
        <v>489</v>
      </c>
      <c r="Z100" t="s">
        <v>490</v>
      </c>
      <c r="AA100" t="s">
        <v>491</v>
      </c>
      <c r="AB100" t="s">
        <v>492</v>
      </c>
      <c r="AC100" t="s">
        <v>493</v>
      </c>
      <c r="AD100" t="s">
        <v>719</v>
      </c>
      <c r="AE100" t="s">
        <v>720</v>
      </c>
      <c r="AF100" t="s">
        <v>721</v>
      </c>
      <c r="AG100" t="s">
        <v>722</v>
      </c>
      <c r="AH100" t="s">
        <v>744</v>
      </c>
      <c r="AI100" t="s">
        <v>745</v>
      </c>
      <c r="AJ100" t="s">
        <v>746</v>
      </c>
      <c r="AK100" t="s">
        <v>747</v>
      </c>
      <c r="AL100" t="s">
        <v>1230</v>
      </c>
      <c r="AM100" t="s">
        <v>1231</v>
      </c>
      <c r="AN100" t="s">
        <v>1232</v>
      </c>
      <c r="AO100" t="s">
        <v>1233</v>
      </c>
      <c r="AP100" t="s">
        <v>1234</v>
      </c>
      <c r="AQ100" t="s">
        <v>1235</v>
      </c>
      <c r="AR100" t="s">
        <v>1236</v>
      </c>
      <c r="AS100" t="s">
        <v>1237</v>
      </c>
      <c r="AT100" t="s">
        <v>1238</v>
      </c>
      <c r="AU100" t="s">
        <v>1239</v>
      </c>
      <c r="AV100" t="s">
        <v>1240</v>
      </c>
      <c r="AW100" t="s">
        <v>1241</v>
      </c>
      <c r="AX100" t="s">
        <v>1242</v>
      </c>
      <c r="AY100" t="s">
        <v>1243</v>
      </c>
      <c r="AZ100" t="s">
        <v>1244</v>
      </c>
      <c r="BA100" t="s">
        <v>1245</v>
      </c>
      <c r="BB100" t="s">
        <v>1246</v>
      </c>
      <c r="BC100" t="s">
        <v>1247</v>
      </c>
      <c r="BD100" t="s">
        <v>1248</v>
      </c>
      <c r="BE100" t="s">
        <v>1249</v>
      </c>
      <c r="BF100" t="s">
        <v>1250</v>
      </c>
      <c r="BG100" t="s">
        <v>1251</v>
      </c>
      <c r="BH100" t="s">
        <v>1252</v>
      </c>
      <c r="BI100" t="s">
        <v>1253</v>
      </c>
      <c r="BJ100" t="s">
        <v>1254</v>
      </c>
      <c r="BK100" t="s">
        <v>1255</v>
      </c>
      <c r="BL100" t="s">
        <v>1256</v>
      </c>
      <c r="BM100" t="s">
        <v>1257</v>
      </c>
      <c r="BN100" t="s">
        <v>1258</v>
      </c>
      <c r="BO100" t="s">
        <v>1259</v>
      </c>
      <c r="BP100" t="s">
        <v>1260</v>
      </c>
      <c r="BQ100" t="s">
        <v>1261</v>
      </c>
      <c r="BR100" t="s">
        <v>1262</v>
      </c>
      <c r="BS100" t="s">
        <v>1263</v>
      </c>
      <c r="BT100" t="s">
        <v>1264</v>
      </c>
      <c r="BU100" t="s">
        <v>1265</v>
      </c>
      <c r="BV100" t="s">
        <v>1266</v>
      </c>
      <c r="BW100" t="s">
        <v>1267</v>
      </c>
      <c r="BX100" t="s">
        <v>1268</v>
      </c>
      <c r="BY100" t="s">
        <v>1269</v>
      </c>
      <c r="BZ100" t="s">
        <v>1270</v>
      </c>
      <c r="CA100" t="s">
        <v>1271</v>
      </c>
      <c r="CB100" t="s">
        <v>1272</v>
      </c>
    </row>
    <row r="101" spans="5:80">
      <c r="E101" s="2" t="s">
        <v>1109</v>
      </c>
      <c r="F101" s="8">
        <f>SUM('P1'!$B52:$B55)</f>
        <v>30722642.335429519</v>
      </c>
      <c r="G101" s="8">
        <f>SUM('P2'!$B52:$B55)</f>
        <v>32303672.507067546</v>
      </c>
      <c r="H101" s="8">
        <f>SUM('P3'!$B52:$B55)</f>
        <v>36062922.355716079</v>
      </c>
      <c r="I101" s="8">
        <f>SUM('P4'!$B52:$B55)</f>
        <v>29619088.272754706</v>
      </c>
      <c r="J101" s="8">
        <f>SUM('P5'!$B52:$B55)</f>
        <v>34857903.726784915</v>
      </c>
      <c r="K101" s="8">
        <f>SUM('P6'!$B52:$B55)</f>
        <v>29133783.224691965</v>
      </c>
      <c r="L101" s="8">
        <f>SUM('P7'!$B52:$B55)</f>
        <v>31121465.561017856</v>
      </c>
      <c r="M101" s="8">
        <f>SUM('P8'!$B52:$B55)</f>
        <v>30638274.68997556</v>
      </c>
      <c r="N101" s="8">
        <f>SUM('P9'!$B52:$B55)</f>
        <v>32440200.292786114</v>
      </c>
      <c r="O101" s="8">
        <f>SUM('P10'!$B52:$B55)</f>
        <v>32579971.725400031</v>
      </c>
      <c r="P101" s="8">
        <f>SUM('P11'!$B52:$B55)</f>
        <v>31528807.390537769</v>
      </c>
      <c r="Q101" s="8">
        <f>SUM('P12'!$B52:$B55)</f>
        <v>30355773.444992363</v>
      </c>
      <c r="R101" s="8">
        <f>SUM('P13'!$B52:$B55)</f>
        <v>33919806.507968254</v>
      </c>
      <c r="S101" s="8">
        <f>SUM('P14'!$B52:$B55)</f>
        <v>36785551.880487613</v>
      </c>
      <c r="T101" s="8">
        <f>SUM('P15'!$B52:$B55)</f>
        <v>39485985.324988753</v>
      </c>
      <c r="U101" s="8">
        <f>SUM('P16'!$B52:$B55)</f>
        <v>35867336.065232947</v>
      </c>
      <c r="V101" s="8">
        <f>SUM('P17'!$B52:$B55)</f>
        <v>39600283.289009109</v>
      </c>
      <c r="W101" s="8">
        <f>SUM('P18'!$B52:$B55)</f>
        <v>42903850.862389252</v>
      </c>
      <c r="X101" s="8">
        <f>SUM('P19'!$B52:$B55)</f>
        <v>43735933.630618528</v>
      </c>
      <c r="Y101" s="8">
        <f>SUM('P20'!$B52:$B55)</f>
        <v>43189718.565343015</v>
      </c>
      <c r="Z101" s="8">
        <f>SUM('P21'!B52:B55)</f>
        <v>45642894.737428665</v>
      </c>
      <c r="AA101" s="8">
        <f>SUM('P22'!B52:B55)</f>
        <v>44661766.736748531</v>
      </c>
      <c r="AB101" s="8">
        <f>SUM('P23'!B52:B55)</f>
        <v>50477144.214037351</v>
      </c>
      <c r="AC101" s="8">
        <f>SUM('P24'!B52:B55)</f>
        <v>49774638.231551066</v>
      </c>
      <c r="AD101" s="8">
        <f>SUM('P25'!B52:B55)</f>
        <v>53953033.129530892</v>
      </c>
      <c r="AE101" s="8">
        <f>SUM('P26'!B52:B55)</f>
        <v>52593766.702949591</v>
      </c>
      <c r="AF101" s="8">
        <f>SUM('P27'!B52:B55)</f>
        <v>54479286.218747988</v>
      </c>
      <c r="AG101" s="8">
        <f>SUM('P28'!B52:B55)</f>
        <v>53257684.269057035</v>
      </c>
      <c r="AH101" s="8">
        <f>SUM('P29'!B52:B55)</f>
        <v>48757299.712419651</v>
      </c>
      <c r="AI101" s="8">
        <f>SUM('P30'!B52:B55)</f>
        <v>50701224.765457079</v>
      </c>
      <c r="AJ101" s="8">
        <f>SUM('P31'!B52:B55)</f>
        <v>52324496.70191282</v>
      </c>
      <c r="AK101" s="8">
        <f>SUM('P32'!$B52:$B55)</f>
        <v>54137863.3663681</v>
      </c>
      <c r="AL101" s="8">
        <f>SUM('P33'!$B52:$B55)</f>
        <v>37595583.331200577</v>
      </c>
      <c r="AM101" s="8">
        <f>SUM('P34'!$B52:$B55)</f>
        <v>38737392.772473678</v>
      </c>
      <c r="AN101" s="8">
        <f>SUM('P35'!$B52:$B55)</f>
        <v>38891878.074951731</v>
      </c>
      <c r="AO101" s="8">
        <f>SUM('P36'!$B52:$B55)</f>
        <v>40230514.914668888</v>
      </c>
      <c r="AP101" s="8">
        <f>SUM('P37'!$B52:$B55)</f>
        <v>43855321.656918563</v>
      </c>
      <c r="AQ101" s="8">
        <f>SUM('P38'!$B52:$B55)</f>
        <v>40929552.511825211</v>
      </c>
      <c r="AR101" s="8">
        <f>SUM('P39'!$B52:$B55)</f>
        <v>43643725.726629518</v>
      </c>
      <c r="AS101" s="8">
        <f>SUM('P40'!$B52:$B55)</f>
        <v>45102257.401104033</v>
      </c>
      <c r="AT101" s="8">
        <f>SUM('P41'!$B52:$B55)</f>
        <v>44061480.09090583</v>
      </c>
      <c r="AU101" s="8">
        <f>SUM('P42'!$B52:$B55)</f>
        <v>43644872.862334922</v>
      </c>
      <c r="AV101" s="8">
        <f>SUM('P43'!$B52:$B55)</f>
        <v>48003714.441680282</v>
      </c>
      <c r="AW101" s="8">
        <f>SUM('P44'!$B52:$B55)</f>
        <v>49412429.606676161</v>
      </c>
      <c r="AX101" s="8">
        <f>SUM('P45'!$B52:$B55)</f>
        <v>53652204.199351534</v>
      </c>
      <c r="AY101" s="8">
        <f>SUM('P46'!$B52:$B55)</f>
        <v>54613802.585101798</v>
      </c>
      <c r="AZ101" s="8">
        <f>SUM('P47'!$B52:$B55)</f>
        <v>60070719.398053348</v>
      </c>
      <c r="BA101" s="8">
        <f>SUM('P48'!$B52:$B55)</f>
        <v>56318431.620836914</v>
      </c>
      <c r="BB101" s="8">
        <f>SUM('P49'!$B52:$B55)</f>
        <v>59697594.614988804</v>
      </c>
      <c r="BC101" s="8">
        <f>SUM('P50'!$B52:$B55)</f>
        <v>60909195.284061924</v>
      </c>
      <c r="BD101" s="8">
        <f>SUM('P51'!$B52:$B55)</f>
        <v>62165624.150674939</v>
      </c>
      <c r="BE101" s="8">
        <f>SUM('P52'!$B52:$B55)</f>
        <v>59024050.019719049</v>
      </c>
      <c r="BF101" s="8">
        <f>SUM('P53'!$B52:$B55)</f>
        <v>60955212.222494781</v>
      </c>
      <c r="BG101" s="8">
        <f>SUM('P54'!$B52:$B55)</f>
        <v>60549256.346476883</v>
      </c>
      <c r="BH101" s="8">
        <f>SUM('P55'!$B52:$B55)</f>
        <v>63240439.690169632</v>
      </c>
      <c r="BI101" s="8">
        <f>SUM('P56'!$B52:$B55)</f>
        <v>40982388.134813979</v>
      </c>
      <c r="BJ101" s="8">
        <f>SUM('P57'!$B52:$B55)</f>
        <v>41006941.290813833</v>
      </c>
      <c r="BK101" s="8">
        <f>SUM('P58'!$B52:$B55)</f>
        <v>40273970.665928259</v>
      </c>
      <c r="BL101" s="8">
        <f>SUM('P59'!$B52:$B55)</f>
        <v>39483771.427599758</v>
      </c>
      <c r="BM101" s="8">
        <f>SUM('P60'!$B52:$B55)</f>
        <v>39354215.692401648</v>
      </c>
      <c r="BN101" s="8">
        <f>SUM('P61'!$B52:$B55)</f>
        <v>44278008.127956182</v>
      </c>
      <c r="BO101" s="8">
        <f>SUM('P62'!$B52:$B55)</f>
        <v>32745830.959931493</v>
      </c>
      <c r="BP101" s="8">
        <f>SUM('P63'!$B52:$B55)</f>
        <v>0</v>
      </c>
      <c r="BQ101" s="8">
        <f>SUM('P64'!$B52:$B55)</f>
        <v>0</v>
      </c>
      <c r="BR101" s="8">
        <f>SUM('P65'!$B52:$B55)</f>
        <v>0</v>
      </c>
      <c r="BS101" s="8">
        <f>SUM('P66'!$B52:$B55)</f>
        <v>0</v>
      </c>
      <c r="BT101" s="8">
        <f>SUM('P67'!$B52:$B55)</f>
        <v>0</v>
      </c>
      <c r="BU101" s="8">
        <f>SUM('P68'!$B52:$B55)</f>
        <v>0</v>
      </c>
      <c r="BV101" s="8">
        <f>SUM('P69'!$B52:$B55)</f>
        <v>0</v>
      </c>
      <c r="BW101" s="8">
        <f>SUM('P70'!$B52:$B55)</f>
        <v>0</v>
      </c>
      <c r="BX101" s="8">
        <f>SUM('P71'!$B52:$B55)</f>
        <v>0</v>
      </c>
      <c r="BY101" s="8">
        <f>SUM('P72'!$B52:$B55)</f>
        <v>0</v>
      </c>
      <c r="BZ101" s="8">
        <f>SUM('P73'!$B52:$B55)</f>
        <v>0</v>
      </c>
      <c r="CA101" s="8">
        <f>SUM('P74'!$B52:$B55)</f>
        <v>0</v>
      </c>
      <c r="CB101" s="8">
        <f>SUM('P75'!$B52:$B55)</f>
        <v>0</v>
      </c>
    </row>
    <row r="102" spans="5:80">
      <c r="E102" s="2" t="s">
        <v>1110</v>
      </c>
      <c r="F102" s="8">
        <f>SUM('P1'!$B57:$B59)</f>
        <v>10276374</v>
      </c>
      <c r="G102" s="8">
        <f>SUM('P2'!$B57:$B59)</f>
        <v>11560946</v>
      </c>
      <c r="H102" s="8">
        <f>SUM('P3'!$B57:$B59)</f>
        <v>12691813</v>
      </c>
      <c r="I102" s="8">
        <f>SUM('P4'!$B57:$B59)</f>
        <v>12464400</v>
      </c>
      <c r="J102" s="8">
        <f>SUM('P5'!$B57:$B59)</f>
        <v>13131369</v>
      </c>
      <c r="K102" s="8">
        <f>SUM('P6'!$B57:$B59)</f>
        <v>12898112</v>
      </c>
      <c r="L102" s="8">
        <f>SUM('P7'!$B57:$B59)</f>
        <v>12765278</v>
      </c>
      <c r="M102" s="8">
        <f>SUM('P8'!$B57:$B59)</f>
        <v>12824811</v>
      </c>
      <c r="N102" s="8">
        <f>SUM('P9'!$B57:$B59)</f>
        <v>12685256</v>
      </c>
      <c r="O102" s="8">
        <f>SUM('P10'!$B57:$B59)</f>
        <v>12547584</v>
      </c>
      <c r="P102" s="8">
        <f>SUM('P11'!$B57:$B59)</f>
        <v>12696408</v>
      </c>
      <c r="Q102" s="8">
        <f>SUM('P12'!$B57:$B59)</f>
        <v>12464801</v>
      </c>
      <c r="R102" s="8">
        <f>SUM('P13'!$B57:$B59)</f>
        <v>12333784</v>
      </c>
      <c r="S102" s="8">
        <f>SUM('P14'!$B57:$B59)</f>
        <v>12929188</v>
      </c>
      <c r="T102" s="8">
        <f>SUM('P15'!$B57:$B59)</f>
        <v>12795768</v>
      </c>
      <c r="U102" s="8">
        <f>SUM('P16'!$B57:$B59)</f>
        <v>12569732</v>
      </c>
      <c r="V102" s="8">
        <f>SUM('P17'!$B57:$B59)</f>
        <v>11925676</v>
      </c>
      <c r="W102" s="8">
        <f>SUM('P18'!$B57:$B59)</f>
        <v>11852406</v>
      </c>
      <c r="X102" s="8">
        <f>SUM('P19'!$B57:$B59)</f>
        <v>12135543</v>
      </c>
      <c r="Y102" s="8">
        <f>SUM('P20'!$B57:$B59)</f>
        <v>12512626</v>
      </c>
      <c r="Z102" s="8">
        <f>SUM('P21'!B57:B59)</f>
        <v>12384732</v>
      </c>
      <c r="AA102" s="8">
        <f>SUM('P22'!B57:B59)</f>
        <v>12258187</v>
      </c>
      <c r="AB102" s="8">
        <f>SUM('P23'!B57:B59)</f>
        <v>12132986</v>
      </c>
      <c r="AC102" s="8">
        <f>SUM('P24'!B57:B59)</f>
        <v>12809124</v>
      </c>
      <c r="AD102" s="8">
        <f>SUM('P25'!B57:B59)</f>
        <v>12819097</v>
      </c>
      <c r="AE102" s="8">
        <f>SUM('P26'!B57:B59)</f>
        <v>13323398</v>
      </c>
      <c r="AF102" s="8">
        <f>SUM('P27'!B57:B59)</f>
        <v>13042124</v>
      </c>
      <c r="AG102" s="8">
        <f>SUM('P28'!B57:B59)</f>
        <v>13433360</v>
      </c>
      <c r="AH102" s="8">
        <f>SUM('P29'!B57:B59)</f>
        <v>13414950</v>
      </c>
      <c r="AI102" s="8">
        <f>SUM('P30'!B57:B59)</f>
        <v>13392251</v>
      </c>
      <c r="AJ102" s="8">
        <f>SUM('P31'!B57:B59)</f>
        <v>13365544</v>
      </c>
      <c r="AK102" s="8">
        <f>SUM('P32'!$B57:$B59)</f>
        <v>13335092</v>
      </c>
      <c r="AL102" s="8">
        <f>SUM('P33'!$B57:$B59)</f>
        <v>13936033</v>
      </c>
      <c r="AM102" s="8">
        <f>SUM('P34'!$B57:$B59)</f>
        <v>14613078</v>
      </c>
      <c r="AN102" s="8">
        <f>SUM('P35'!$B57:$B59)</f>
        <v>15482529</v>
      </c>
      <c r="AO102" s="8">
        <f>SUM('P36'!$B57:$B59)</f>
        <v>15411242</v>
      </c>
      <c r="AP102" s="8">
        <f>SUM('P37'!$B57:$B59)</f>
        <v>15337692</v>
      </c>
      <c r="AQ102" s="8">
        <f>SUM('P38'!$B57:$B59)</f>
        <v>19014080</v>
      </c>
      <c r="AR102" s="8">
        <f>SUM('P39'!$B57:$B59)</f>
        <v>20689648</v>
      </c>
      <c r="AS102" s="8">
        <f>SUM('P40'!$B57:$B59)</f>
        <v>20541568</v>
      </c>
      <c r="AT102" s="8">
        <f>SUM('P41'!$B57:$B59)</f>
        <v>20392766</v>
      </c>
      <c r="AU102" s="8">
        <f>SUM('P42'!$B57:$B59)</f>
        <v>21343385</v>
      </c>
      <c r="AV102" s="8">
        <f>SUM('P43'!$B57:$B59)</f>
        <v>21179801</v>
      </c>
      <c r="AW102" s="8">
        <f>SUM('P44'!$B57:$B59)</f>
        <v>21016058</v>
      </c>
      <c r="AX102" s="8">
        <f>SUM('P45'!$B57:$B59)</f>
        <v>20852270</v>
      </c>
      <c r="AY102" s="8">
        <f>SUM('P46'!$B57:$B59)</f>
        <v>20688538</v>
      </c>
      <c r="AZ102" s="8">
        <f>SUM('P47'!$B57:$B59)</f>
        <v>20524964</v>
      </c>
      <c r="BA102" s="8">
        <f>SUM('P48'!$B57:$B59)</f>
        <v>20361641</v>
      </c>
      <c r="BB102" s="8">
        <f>SUM('P49'!$B57:$B59)</f>
        <v>17752803</v>
      </c>
      <c r="BC102" s="8">
        <f>SUM('P50'!$B57:$B59)</f>
        <v>17620806</v>
      </c>
      <c r="BD102" s="8">
        <f>SUM('P51'!$B57:$B59)</f>
        <v>17488919</v>
      </c>
      <c r="BE102" s="8">
        <f>SUM('P52'!$B57:$B59)</f>
        <v>17357220</v>
      </c>
      <c r="BF102" s="8">
        <f>SUM('P53'!$B57:$B59)</f>
        <v>17225780</v>
      </c>
      <c r="BG102" s="8">
        <f>SUM('P54'!$B57:$B59)</f>
        <v>17094661</v>
      </c>
      <c r="BH102" s="8">
        <f>SUM('P55'!$B57:$B59)</f>
        <v>16963929</v>
      </c>
      <c r="BI102" s="8">
        <f>SUM('P56'!$B57:$B59)</f>
        <v>17633641</v>
      </c>
      <c r="BJ102" s="8">
        <f>SUM('P57'!$B57:$B59)</f>
        <v>17493850</v>
      </c>
      <c r="BK102" s="8">
        <f>SUM('P58'!$B57:$B59)</f>
        <v>17818182</v>
      </c>
      <c r="BL102" s="8">
        <f>SUM('P59'!$B57:$B59)</f>
        <v>17446311</v>
      </c>
      <c r="BM102" s="8">
        <f>SUM('P60'!$B57:$B59)</f>
        <v>17086543</v>
      </c>
      <c r="BN102" s="8">
        <f>SUM('P61'!$B57:$B59)</f>
        <v>16738359</v>
      </c>
      <c r="BO102" s="8">
        <f>SUM('P62'!$B57:$B59)</f>
        <v>18465200</v>
      </c>
      <c r="BP102" s="8">
        <f>SUM('P63'!$B57:$B59)</f>
        <v>0</v>
      </c>
      <c r="BQ102" s="8">
        <f>SUM('P64'!$B57:$B59)</f>
        <v>0</v>
      </c>
      <c r="BR102" s="8">
        <f>SUM('P65'!$B57:$B59)</f>
        <v>0</v>
      </c>
      <c r="BS102" s="8">
        <f>SUM('P66'!$B57:$B59)</f>
        <v>0</v>
      </c>
      <c r="BT102" s="8">
        <f>SUM('P67'!$B57:$B59)</f>
        <v>0</v>
      </c>
      <c r="BU102" s="8">
        <f>SUM('P68'!$B57:$B59)</f>
        <v>0</v>
      </c>
      <c r="BV102" s="8">
        <f>SUM('P69'!$B57:$B59)</f>
        <v>0</v>
      </c>
      <c r="BW102" s="8">
        <f>SUM('P70'!$B57:$B59)</f>
        <v>0</v>
      </c>
      <c r="BX102" s="8">
        <f>SUM('P71'!$B57:$B59)</f>
        <v>0</v>
      </c>
      <c r="BY102" s="8">
        <f>SUM('P72'!$B57:$B59)</f>
        <v>0</v>
      </c>
      <c r="BZ102" s="8">
        <f>SUM('P73'!$B57:$B59)</f>
        <v>0</v>
      </c>
      <c r="CA102" s="8">
        <f>SUM('P74'!$B57:$B59)</f>
        <v>0</v>
      </c>
      <c r="CB102" s="8">
        <f>SUM('P75'!$B57:$B59)</f>
        <v>0</v>
      </c>
    </row>
    <row r="104" spans="5:80">
      <c r="F104" s="8"/>
    </row>
    <row r="105" spans="5:80">
      <c r="F105" s="8"/>
    </row>
    <row r="106" spans="5:80">
      <c r="E106" s="2" t="s">
        <v>1122</v>
      </c>
      <c r="F106" s="8">
        <f>IF(B$1&lt;30,CHOOSE(B$1,F101,G101,H101,I101,J101,K101,L101,M101,N101,O101,P101,Q101,R101,S101,T101,U101,V101,W101,X101,Y101,Z101,AA101,AB101,AC101,AD101,AE101,AF101,AG101,AH101),IF(B$1&lt;59,CHOOSE(B$1-29,AI101,AJ101,AK101,AL101,AM101,AN101,AO101,AP101,AQ101,AR101,AS101,AT101,AU101,AV101,AW101,AX101,AY101,AZ101,BA101,BB101,BC101,BD101,BE101,BF101,BG101,BH101,BI101,BJ101,BK101),CHOOSE(B$1-58,BL101,BM101,BN101,BO101,BP101,BQ101,BR101,BS101,BT101,BU101,BV101,BW101,BX101,BY101,BZ101,CA101,CB101)))</f>
        <v>32745830.959931493</v>
      </c>
      <c r="BM106" s="8"/>
    </row>
    <row r="107" spans="5:80">
      <c r="E107" s="2" t="s">
        <v>1123</v>
      </c>
      <c r="F107" s="8">
        <f>IF(B$1&lt;30,CHOOSE(B$1,F102,G102,H102,I102,J102,K102,L102,M102,N102,O102,P102,Q102,R102,S102,T102,U102,V102,W102,X102,Y102,Z102,AA102,AB102,AC102,AD102,AE102,AF102,AG102,AH102),IF(B$1&lt;59,CHOOSE(B$1-29,AI102,AJ102,AK102,AL102,AM102,AN102,AO102,AP102,AQ102,AR102,AS102,AT102,AU102,AV102,AW102,AX102,AY102,AZ102,BA102,BB102,BC102,BD102,BE102,BF102,BG102,BH102,BI102,BJ102,BK102),CHOOSE(B$1-58,BL102,BM102,BN102,BO102,BP102,BQ102,BR102,BS102,BT102,BU102,BV102,BW102,BX102,BY102,BZ102,CA102,CB102)))</f>
        <v>18465200</v>
      </c>
    </row>
    <row r="108" spans="5:80">
      <c r="F108" s="8"/>
    </row>
    <row r="109" spans="5:80">
      <c r="E109" t="s">
        <v>1108</v>
      </c>
      <c r="F109" s="3">
        <f>IF(B$1&lt;30,CHOOSE(B$1,F7,G7,H7,I7,J7,K7,L7,M7,N7,O7,P7,Q7,R7,S7,T7,U7,V7,W7,X7,Y7,Z7,AA7,AB7,AC7,AD7,AE7,AF7,AG7,AH7),IF(B$1&lt;59,CHOOSE(B$1-29,AI7,AJ7,AK7,AL7,AM7,AN7,AO7,AP7,AQ7,AR7,AS7,AT7,AU7,AV7,AW7,AX7,AY7,AZ7,BA7,BB7,BC7,BD7,BE7,BF7,BG7,BH7,BI7,BJ7,BK7),CHOOSE(B$1-58,BL7,BM7,BN7,BO7,BP7,BQ7,BR7,BS7,BT7,BU7,BV7,BW7,BX7,BY7,BZ7,CA7,CB7)))</f>
        <v>0.5278550870799843</v>
      </c>
    </row>
    <row r="110" spans="5:80">
      <c r="E110" t="s">
        <v>1033</v>
      </c>
      <c r="F110" s="3">
        <f>IF(B$1&lt;30,CHOOSE(B$1,F8,G8,H8,I8,J8,K8,L8,M8,N8,O8,P8,Q8,R8,S8,T8,U8,V8,W8,X8,Y8,Z8,AA8,AB8,AC8,AD8,AE8,AF8,AG8,AH8),IF(B$1&lt;59,CHOOSE(B$1-29,AI8,AJ8,AK8,AL8,AM8,AN8,AO8,AP8,AQ8,AR8,AS8,AT8,AU8,AV8,AW8,AX8,AY8,AZ8,BA8,BB8,BC8,BD8,BE8,BF8,BG8,BH8,BI8,BJ8,BK8),CHOOSE(B$1-58,BL8,BM8,BN8,BO8,BP8,BQ8,BR8,BS8,BT8,BU8,BV8,BW8,BX8,BY8,BZ8,CA8,CB8)))</f>
        <v>0.47214491292001565</v>
      </c>
    </row>
    <row r="111" spans="5:80">
      <c r="F111" s="8"/>
    </row>
  </sheetData>
  <phoneticPr fontId="0" type="noConversion"/>
  <printOptions gridLines="1"/>
  <pageMargins left="0.5" right="0.5" top="1" bottom="1" header="0.5" footer="0.5"/>
  <pageSetup scale="53" orientation="landscape" horizontalDpi="360" r:id="rId1"/>
  <headerFooter alignWithMargins="0"/>
  <drawing r:id="rId2"/>
  <mc:AlternateContent xmlns:mc="http://schemas.openxmlformats.org/markup-compatibility/2006">
    <mc:Choice Requires="v">
      <legacyDrawing r:id="rId3"/>
    </mc:Choice>
  </mc:AlternateContent>
  <controls>
    <control shapeId="17477" r:id="rId4" name="PeriodSelect4">
      <controlPr defaultSize="0" autoLine="0" autoPict="0" macro="[0]!CashFlow">
        <anchor moveWithCells="1">
          <from>
            <xdr:col>0</xdr:col>
            <xdr:colOff>355600</xdr:colOff>
            <xdr:row>1</xdr:row>
            <xdr:rowOff>38100</xdr:rowOff>
          </from>
          <to>
            <xdr:col>0</xdr:col>
            <xdr:colOff>1181100</xdr:colOff>
            <xdr:row>1</xdr:row>
            <xdr:rowOff>228600</xdr:rowOff>
          </to>
        </anchor>
      </controlPr>
    </control>
  </controls>
</worksheet>
</file>

<file path=xl/worksheets/sheet7.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3"/>
  <dimension ref="A1:Q71"/>
  <sheetViews>
    <sheetView zoomScale="75" workbookViewId="0">
      <pane ySplit="3" topLeftCell="A4" activePane="bottomLeft" state="frozenSplit"/>
      <selection pane="bottomLeft"/>
    </sheetView>
  </sheetViews>
  <sheetFormatPr baseColWidth="10" defaultColWidth="8.83203125" defaultRowHeight="13"/>
  <cols>
    <col min="1" max="1" width="9.83203125" customWidth="1"/>
    <col min="2" max="2" width="19.1640625" customWidth="1"/>
    <col min="3" max="4" width="14.83203125" customWidth="1"/>
    <col min="5" max="5" width="9.83203125" customWidth="1"/>
    <col min="6" max="6" width="19.1640625" customWidth="1"/>
    <col min="7" max="8" width="14.83203125" customWidth="1"/>
    <col min="9" max="9" width="9.83203125" style="172" customWidth="1"/>
    <col min="10" max="10" width="19" style="172" customWidth="1"/>
    <col min="11" max="12" width="14.83203125" style="172" customWidth="1"/>
    <col min="13" max="13" width="9.83203125" style="172" customWidth="1"/>
    <col min="14" max="14" width="11.5" customWidth="1"/>
    <col min="15" max="15" width="11.83203125" customWidth="1"/>
    <col min="17" max="18" width="18.5" customWidth="1"/>
  </cols>
  <sheetData>
    <row r="1" spans="1:17" s="27" customFormat="1" ht="24.75" customHeight="1">
      <c r="A1" s="84">
        <f>ACTIVE!A2</f>
        <v>62</v>
      </c>
      <c r="B1" s="139"/>
      <c r="C1" s="87"/>
      <c r="D1" s="88"/>
      <c r="F1" s="139" t="s">
        <v>540</v>
      </c>
    </row>
    <row r="2" spans="1:17" s="27" customFormat="1" ht="36" customHeight="1">
      <c r="C2" s="87"/>
      <c r="D2" s="88"/>
      <c r="E2" s="87"/>
    </row>
    <row r="3" spans="1:17" s="27" customFormat="1">
      <c r="H3" s="173"/>
      <c r="I3" s="174"/>
      <c r="J3" s="174"/>
      <c r="K3" s="174"/>
      <c r="L3" s="174"/>
      <c r="M3" s="174"/>
    </row>
    <row r="4" spans="1:17" s="176" customFormat="1" ht="18">
      <c r="A4" s="190" t="s">
        <v>549</v>
      </c>
      <c r="E4" s="190" t="s">
        <v>66</v>
      </c>
      <c r="I4" s="190" t="s">
        <v>551</v>
      </c>
      <c r="O4" s="177"/>
      <c r="P4" s="177"/>
      <c r="Q4" s="177"/>
    </row>
    <row r="5" spans="1:17" ht="14" thickBot="1">
      <c r="B5" t="s">
        <v>548</v>
      </c>
      <c r="C5" t="s">
        <v>495</v>
      </c>
      <c r="D5" t="s">
        <v>496</v>
      </c>
      <c r="F5" t="s">
        <v>548</v>
      </c>
      <c r="G5" t="s">
        <v>495</v>
      </c>
      <c r="H5" t="s">
        <v>496</v>
      </c>
      <c r="I5"/>
      <c r="J5" t="s">
        <v>548</v>
      </c>
      <c r="K5" t="s">
        <v>495</v>
      </c>
      <c r="L5" t="s">
        <v>496</v>
      </c>
      <c r="M5"/>
    </row>
    <row r="6" spans="1:17">
      <c r="B6" s="82" t="s">
        <v>4</v>
      </c>
      <c r="C6" s="140">
        <v>32392</v>
      </c>
      <c r="D6" s="141">
        <v>29820</v>
      </c>
      <c r="F6" s="82" t="s">
        <v>4</v>
      </c>
      <c r="G6" s="140">
        <f>ACTIVE!B91</f>
        <v>73793</v>
      </c>
      <c r="H6" s="141">
        <f>ACTIVE!B133</f>
        <v>66044</v>
      </c>
      <c r="I6"/>
      <c r="J6" s="82" t="s">
        <v>4</v>
      </c>
      <c r="K6" s="178">
        <f>(G6-C6)/C6</f>
        <v>1.2781242282044949</v>
      </c>
      <c r="L6" s="179">
        <f t="shared" ref="L6:L11" si="0">(H6-D6)/D6</f>
        <v>1.2147551978537894</v>
      </c>
      <c r="M6"/>
    </row>
    <row r="7" spans="1:17" ht="14" thickBot="1">
      <c r="B7" s="82" t="s">
        <v>6</v>
      </c>
      <c r="C7" s="142">
        <v>15300</v>
      </c>
      <c r="D7" s="143">
        <v>1120</v>
      </c>
      <c r="F7" s="82" t="s">
        <v>6</v>
      </c>
      <c r="G7" s="142">
        <f>ACTIVE!B92</f>
        <v>30809</v>
      </c>
      <c r="H7" s="143">
        <f>ACTIVE!B134</f>
        <v>22257</v>
      </c>
      <c r="I7"/>
      <c r="J7" s="82" t="s">
        <v>6</v>
      </c>
      <c r="K7" s="180">
        <f t="shared" ref="K7:K12" si="1">(G7-C7)/C7</f>
        <v>1.0136601307189543</v>
      </c>
      <c r="L7" s="181">
        <f t="shared" si="0"/>
        <v>18.872321428571428</v>
      </c>
      <c r="M7"/>
      <c r="N7" s="144" t="s">
        <v>542</v>
      </c>
      <c r="O7" s="145" t="s">
        <v>543</v>
      </c>
    </row>
    <row r="8" spans="1:17">
      <c r="B8" s="82" t="s">
        <v>7</v>
      </c>
      <c r="C8" s="142">
        <v>11247</v>
      </c>
      <c r="D8" s="143">
        <v>1544</v>
      </c>
      <c r="F8" s="82" t="s">
        <v>7</v>
      </c>
      <c r="G8" s="142">
        <f>ACTIVE!B93</f>
        <v>21253</v>
      </c>
      <c r="H8" s="143">
        <f>ACTIVE!B135</f>
        <v>22786</v>
      </c>
      <c r="I8"/>
      <c r="J8" s="82" t="s">
        <v>7</v>
      </c>
      <c r="K8" s="180">
        <f t="shared" si="1"/>
        <v>0.88965946474615454</v>
      </c>
      <c r="L8" s="181">
        <f t="shared" si="0"/>
        <v>13.757772020725389</v>
      </c>
      <c r="M8"/>
      <c r="N8" s="146" t="s">
        <v>166</v>
      </c>
      <c r="O8" s="147">
        <f>'FIN-RPT'!F48</f>
        <v>90</v>
      </c>
    </row>
    <row r="9" spans="1:17">
      <c r="B9" s="82" t="s">
        <v>8</v>
      </c>
      <c r="C9" s="142">
        <v>43516</v>
      </c>
      <c r="D9" s="143">
        <v>36304</v>
      </c>
      <c r="F9" s="82" t="s">
        <v>8</v>
      </c>
      <c r="G9" s="142">
        <f>ACTIVE!B94</f>
        <v>48634</v>
      </c>
      <c r="H9" s="143">
        <f>ACTIVE!B136</f>
        <v>56320</v>
      </c>
      <c r="I9"/>
      <c r="J9" s="82" t="s">
        <v>8</v>
      </c>
      <c r="K9" s="180">
        <f t="shared" si="1"/>
        <v>0.11761191285963783</v>
      </c>
      <c r="L9" s="181">
        <f t="shared" si="0"/>
        <v>0.55134420449537236</v>
      </c>
      <c r="M9"/>
      <c r="N9" s="146" t="s">
        <v>167</v>
      </c>
      <c r="O9" s="148">
        <f>'FIN-RPT'!F49</f>
        <v>12.8</v>
      </c>
    </row>
    <row r="10" spans="1:17">
      <c r="B10" s="82" t="s">
        <v>9</v>
      </c>
      <c r="C10" s="142">
        <v>66651</v>
      </c>
      <c r="D10" s="143">
        <v>64000</v>
      </c>
      <c r="F10" s="82" t="s">
        <v>9</v>
      </c>
      <c r="G10" s="142">
        <f>ACTIVE!B95</f>
        <v>51834</v>
      </c>
      <c r="H10" s="143">
        <f>ACTIVE!B137</f>
        <v>65387</v>
      </c>
      <c r="I10"/>
      <c r="J10" s="82" t="s">
        <v>9</v>
      </c>
      <c r="K10" s="180">
        <f t="shared" si="1"/>
        <v>-0.22230724220191744</v>
      </c>
      <c r="L10" s="181">
        <f t="shared" si="0"/>
        <v>2.1671875E-2</v>
      </c>
      <c r="M10"/>
      <c r="N10" s="146" t="s">
        <v>169</v>
      </c>
      <c r="O10" s="148">
        <f>'FIN-RPT'!F50</f>
        <v>6.5</v>
      </c>
    </row>
    <row r="11" spans="1:17">
      <c r="B11" s="82" t="s">
        <v>10</v>
      </c>
      <c r="C11" s="142">
        <v>112085</v>
      </c>
      <c r="D11" s="143">
        <v>78000</v>
      </c>
      <c r="F11" s="82" t="s">
        <v>10</v>
      </c>
      <c r="G11" s="142">
        <f>ACTIVE!B96</f>
        <v>127968</v>
      </c>
      <c r="H11" s="143">
        <f>ACTIVE!B138</f>
        <v>156719</v>
      </c>
      <c r="I11"/>
      <c r="J11" s="82" t="s">
        <v>10</v>
      </c>
      <c r="K11" s="180">
        <f t="shared" si="1"/>
        <v>0.14170495606013295</v>
      </c>
      <c r="L11" s="181">
        <f t="shared" si="0"/>
        <v>1.0092179487179487</v>
      </c>
      <c r="M11"/>
      <c r="N11" s="146" t="s">
        <v>170</v>
      </c>
      <c r="O11" s="148">
        <f>'FIN-RPT'!F51</f>
        <v>0.65</v>
      </c>
    </row>
    <row r="12" spans="1:17" ht="14" thickBot="1">
      <c r="B12" s="82" t="s">
        <v>541</v>
      </c>
      <c r="C12" s="142">
        <v>45000</v>
      </c>
      <c r="D12" s="143"/>
      <c r="F12" s="82" t="s">
        <v>541</v>
      </c>
      <c r="G12" s="142">
        <f>ACTIVE!B82</f>
        <v>180000</v>
      </c>
      <c r="H12" s="143"/>
      <c r="I12"/>
      <c r="J12" s="82" t="s">
        <v>541</v>
      </c>
      <c r="K12" s="180">
        <f t="shared" si="1"/>
        <v>3</v>
      </c>
      <c r="L12" s="181"/>
      <c r="M12"/>
      <c r="N12" s="146" t="s">
        <v>172</v>
      </c>
      <c r="O12" s="149">
        <f>'FIN-RPT'!F52</f>
        <v>0.77</v>
      </c>
    </row>
    <row r="13" spans="1:17" ht="14" thickBot="1">
      <c r="B13" s="82" t="s">
        <v>544</v>
      </c>
      <c r="C13" s="150">
        <v>0</v>
      </c>
      <c r="D13" s="151"/>
      <c r="F13" s="82" t="s">
        <v>544</v>
      </c>
      <c r="G13" s="150"/>
      <c r="H13" s="151"/>
      <c r="I13"/>
      <c r="J13" s="82" t="s">
        <v>544</v>
      </c>
      <c r="K13" s="182"/>
      <c r="L13" s="183"/>
      <c r="M13"/>
      <c r="N13" s="146" t="s">
        <v>545</v>
      </c>
      <c r="O13" s="152">
        <v>1</v>
      </c>
    </row>
    <row r="14" spans="1:17">
      <c r="C14" s="102">
        <f>SUM(C6:C12)</f>
        <v>326191</v>
      </c>
      <c r="D14" s="102">
        <f>SUM(D6:D13)</f>
        <v>210788</v>
      </c>
      <c r="G14" s="102">
        <f>SUM(G6:G13)</f>
        <v>534291</v>
      </c>
      <c r="H14" s="102">
        <f>SUM(H6:H13)</f>
        <v>389513</v>
      </c>
      <c r="I14"/>
      <c r="J14"/>
      <c r="K14" t="s">
        <v>550</v>
      </c>
      <c r="L14"/>
      <c r="M14"/>
    </row>
    <row r="15" spans="1:17" ht="14" thickBot="1">
      <c r="B15" t="s">
        <v>546</v>
      </c>
      <c r="C15" t="s">
        <v>495</v>
      </c>
      <c r="D15" t="s">
        <v>496</v>
      </c>
      <c r="F15" t="s">
        <v>546</v>
      </c>
      <c r="G15" t="s">
        <v>495</v>
      </c>
      <c r="H15" t="s">
        <v>496</v>
      </c>
      <c r="I15"/>
      <c r="J15" t="s">
        <v>546</v>
      </c>
      <c r="K15" t="s">
        <v>495</v>
      </c>
      <c r="L15" t="s">
        <v>496</v>
      </c>
      <c r="M15"/>
    </row>
    <row r="16" spans="1:17" ht="14" thickBot="1">
      <c r="B16" s="82" t="s">
        <v>4</v>
      </c>
      <c r="C16" s="153">
        <v>32.608695652173914</v>
      </c>
      <c r="D16" s="154">
        <v>73.043478260869563</v>
      </c>
      <c r="F16" s="82" t="s">
        <v>4</v>
      </c>
      <c r="G16" s="153">
        <f>ACTIVE!B16/O8</f>
        <v>44.444444444444443</v>
      </c>
      <c r="H16" s="154">
        <f>ACTIVE!B26/O8</f>
        <v>67.777777777777771</v>
      </c>
      <c r="I16"/>
      <c r="J16" s="82" t="s">
        <v>4</v>
      </c>
      <c r="K16" s="184">
        <f t="shared" ref="K16:K21" si="2">(G16-C16)/C16</f>
        <v>0.36296296296296288</v>
      </c>
      <c r="L16" s="185">
        <f t="shared" ref="L16:L21" si="3">(H16-D16)/D16</f>
        <v>-7.2089947089947148E-2</v>
      </c>
      <c r="M16"/>
      <c r="N16" s="144" t="s">
        <v>547</v>
      </c>
      <c r="O16" s="145" t="s">
        <v>6</v>
      </c>
      <c r="P16" s="145" t="s">
        <v>10</v>
      </c>
    </row>
    <row r="17" spans="2:16">
      <c r="B17" s="82" t="s">
        <v>6</v>
      </c>
      <c r="C17" s="155">
        <v>28.421052631578949</v>
      </c>
      <c r="D17" s="156">
        <v>83.15789473684211</v>
      </c>
      <c r="F17" s="82" t="s">
        <v>6</v>
      </c>
      <c r="G17" s="155">
        <f>ACTIVE!C16/O9</f>
        <v>23.4375</v>
      </c>
      <c r="H17" s="156">
        <f>ACTIVE!C26/O9</f>
        <v>35.15625</v>
      </c>
      <c r="I17"/>
      <c r="J17" s="82" t="s">
        <v>6</v>
      </c>
      <c r="K17" s="186">
        <f t="shared" si="2"/>
        <v>-0.17534722222222227</v>
      </c>
      <c r="L17" s="187">
        <f t="shared" si="3"/>
        <v>-0.57723496835443044</v>
      </c>
      <c r="M17"/>
      <c r="N17" s="146" t="s">
        <v>4</v>
      </c>
      <c r="O17" s="157">
        <f>HLOOKUP(O$16,'FIN-RPT'!$B$28:$L$34,2,FALSE)</f>
        <v>0.09</v>
      </c>
      <c r="P17" s="158">
        <f>HLOOKUP(P$16,'FIN-RPT'!$B$28:$L$34,2,FALSE)</f>
        <v>0.09</v>
      </c>
    </row>
    <row r="18" spans="2:16">
      <c r="B18" s="82" t="s">
        <v>7</v>
      </c>
      <c r="C18" s="155">
        <v>29.444444444444443</v>
      </c>
      <c r="D18" s="156">
        <v>95.555555555555557</v>
      </c>
      <c r="F18" s="82" t="s">
        <v>7</v>
      </c>
      <c r="G18" s="155">
        <f>ACTIVE!D16/O10</f>
        <v>43.07692307692308</v>
      </c>
      <c r="H18" s="156">
        <f>ACTIVE!D26/O10</f>
        <v>69.230769230769226</v>
      </c>
      <c r="I18"/>
      <c r="J18" s="82" t="s">
        <v>7</v>
      </c>
      <c r="K18" s="186">
        <f t="shared" si="2"/>
        <v>0.46298984034833113</v>
      </c>
      <c r="L18" s="187">
        <f t="shared" si="3"/>
        <v>-0.27549194991055465</v>
      </c>
      <c r="M18"/>
      <c r="N18" s="146" t="s">
        <v>6</v>
      </c>
      <c r="O18" s="159">
        <f>HLOOKUP(O$16,'FIN-RPT'!$B$28:$L$34,3,FALSE)</f>
        <v>0</v>
      </c>
      <c r="P18" s="160">
        <f>HLOOKUP(P$16,'FIN-RPT'!$B$28:$L$34,3,FALSE)</f>
        <v>0</v>
      </c>
    </row>
    <row r="19" spans="2:16">
      <c r="B19" s="82" t="s">
        <v>8</v>
      </c>
      <c r="C19" s="155">
        <v>31.428571428571431</v>
      </c>
      <c r="D19" s="156">
        <v>74.285714285714292</v>
      </c>
      <c r="F19" s="82" t="s">
        <v>8</v>
      </c>
      <c r="G19" s="155">
        <f>ACTIVE!E16/O11</f>
        <v>43.846153846153847</v>
      </c>
      <c r="H19" s="156">
        <f>ACTIVE!E26/O11</f>
        <v>69.230769230769226</v>
      </c>
      <c r="I19"/>
      <c r="J19" s="82" t="s">
        <v>8</v>
      </c>
      <c r="K19" s="186">
        <f t="shared" si="2"/>
        <v>0.39510489510489505</v>
      </c>
      <c r="L19" s="187">
        <f t="shared" si="3"/>
        <v>-6.8047337278106648E-2</v>
      </c>
      <c r="M19"/>
      <c r="N19" s="146" t="s">
        <v>7</v>
      </c>
      <c r="O19" s="159">
        <f>HLOOKUP(O$16,'FIN-RPT'!$B$28:$L$34,4,FALSE)</f>
        <v>9.1999999999999998E-2</v>
      </c>
      <c r="P19" s="160">
        <f>HLOOKUP(P$16,'FIN-RPT'!$B$28:$L$34,4,FALSE)</f>
        <v>9.1999999999999998E-2</v>
      </c>
    </row>
    <row r="20" spans="2:16">
      <c r="B20" s="82" t="s">
        <v>9</v>
      </c>
      <c r="C20" s="155">
        <v>24.285714285714285</v>
      </c>
      <c r="D20" s="156">
        <v>60</v>
      </c>
      <c r="F20" s="82" t="s">
        <v>9</v>
      </c>
      <c r="G20" s="155">
        <f>ACTIVE!F16/O12</f>
        <v>57.987012987012982</v>
      </c>
      <c r="H20" s="156">
        <f>ACTIVE!F26/O12</f>
        <v>71.428571428571431</v>
      </c>
      <c r="I20"/>
      <c r="J20" s="82" t="s">
        <v>9</v>
      </c>
      <c r="K20" s="186">
        <f t="shared" si="2"/>
        <v>1.3877005347593581</v>
      </c>
      <c r="L20" s="187">
        <f t="shared" si="3"/>
        <v>0.19047619047619052</v>
      </c>
      <c r="M20"/>
      <c r="N20" s="146" t="s">
        <v>8</v>
      </c>
      <c r="O20" s="159">
        <f>HLOOKUP(O$16,'FIN-RPT'!$B$28:$L$34,5,FALSE)</f>
        <v>0.115</v>
      </c>
      <c r="P20" s="160">
        <f>HLOOKUP(P$16,'FIN-RPT'!$B$28:$L$34,5,FALSE)</f>
        <v>0.115</v>
      </c>
    </row>
    <row r="21" spans="2:16" ht="14" thickBot="1">
      <c r="B21" s="82" t="s">
        <v>10</v>
      </c>
      <c r="C21" s="161">
        <v>30</v>
      </c>
      <c r="D21" s="162">
        <v>78</v>
      </c>
      <c r="F21" s="82" t="s">
        <v>10</v>
      </c>
      <c r="G21" s="161">
        <f>ACTIVE!G16</f>
        <v>50</v>
      </c>
      <c r="H21" s="162">
        <f>ACTIVE!G26</f>
        <v>50</v>
      </c>
      <c r="I21"/>
      <c r="J21" s="82" t="s">
        <v>10</v>
      </c>
      <c r="K21" s="188">
        <f t="shared" si="2"/>
        <v>0.66666666666666663</v>
      </c>
      <c r="L21" s="189">
        <f t="shared" si="3"/>
        <v>-0.35897435897435898</v>
      </c>
      <c r="M21"/>
      <c r="N21" s="146" t="s">
        <v>9</v>
      </c>
      <c r="O21" s="159">
        <f>HLOOKUP(O$16,'FIN-RPT'!$B$28:$L$34,6,FALSE)</f>
        <v>0.115</v>
      </c>
      <c r="P21" s="160">
        <f>HLOOKUP(P$16,'FIN-RPT'!$B$28:$L$34,6,FALSE)</f>
        <v>0.115</v>
      </c>
    </row>
    <row r="22" spans="2:16" ht="14" thickBot="1">
      <c r="I22"/>
      <c r="J22"/>
      <c r="K22"/>
      <c r="L22"/>
      <c r="M22"/>
      <c r="N22" s="146" t="s">
        <v>10</v>
      </c>
      <c r="O22" s="163">
        <f>HLOOKUP(O$16,'FIN-RPT'!$B$28:$L$34,7,FALSE)</f>
        <v>0</v>
      </c>
      <c r="P22" s="164">
        <f>HLOOKUP(P$16,'FIN-RPT'!$B$28:$L$34,7,FALSE)</f>
        <v>0</v>
      </c>
    </row>
    <row r="23" spans="2:16" ht="14" thickBot="1">
      <c r="B23" t="s">
        <v>500</v>
      </c>
      <c r="C23" t="s">
        <v>495</v>
      </c>
      <c r="D23" t="s">
        <v>496</v>
      </c>
      <c r="F23" t="s">
        <v>500</v>
      </c>
      <c r="G23" t="s">
        <v>495</v>
      </c>
      <c r="H23" t="s">
        <v>496</v>
      </c>
      <c r="I23"/>
      <c r="J23" t="s">
        <v>500</v>
      </c>
      <c r="K23" t="s">
        <v>495</v>
      </c>
      <c r="L23" t="s">
        <v>496</v>
      </c>
      <c r="M23"/>
    </row>
    <row r="24" spans="2:16">
      <c r="B24" s="82" t="s">
        <v>4</v>
      </c>
      <c r="C24" s="165">
        <v>1056260.8695652175</v>
      </c>
      <c r="D24" s="166">
        <v>2178156.5217391304</v>
      </c>
      <c r="F24" s="82" t="s">
        <v>4</v>
      </c>
      <c r="G24" s="165">
        <f t="shared" ref="G24:H29" si="4">G6*G16</f>
        <v>3279688.888888889</v>
      </c>
      <c r="H24" s="166">
        <f t="shared" si="4"/>
        <v>4476315.555555555</v>
      </c>
      <c r="I24"/>
      <c r="J24" s="82" t="s">
        <v>4</v>
      </c>
      <c r="K24" s="184">
        <f t="shared" ref="K24:K29" si="5">(G24-C24)/C24</f>
        <v>2.1049989480713109</v>
      </c>
      <c r="L24" s="185">
        <f t="shared" ref="L24:L29" si="6">(H24-D24)/D24</f>
        <v>1.0550936128233241</v>
      </c>
      <c r="M24"/>
    </row>
    <row r="25" spans="2:16">
      <c r="B25" s="82" t="s">
        <v>6</v>
      </c>
      <c r="C25" s="167">
        <v>434842.10526315792</v>
      </c>
      <c r="D25" s="168">
        <v>93136.84210526316</v>
      </c>
      <c r="F25" s="82" t="s">
        <v>6</v>
      </c>
      <c r="G25" s="167">
        <f t="shared" si="4"/>
        <v>722085.9375</v>
      </c>
      <c r="H25" s="168">
        <f t="shared" si="4"/>
        <v>782472.65625</v>
      </c>
      <c r="I25"/>
      <c r="J25" s="82" t="s">
        <v>6</v>
      </c>
      <c r="K25" s="186">
        <f t="shared" si="5"/>
        <v>0.6605704202977486</v>
      </c>
      <c r="L25" s="187">
        <f t="shared" si="6"/>
        <v>7.4013225976209309</v>
      </c>
      <c r="M25"/>
    </row>
    <row r="26" spans="2:16">
      <c r="B26" s="82" t="s">
        <v>7</v>
      </c>
      <c r="C26" s="167">
        <v>331161.66666666663</v>
      </c>
      <c r="D26" s="168">
        <v>147537.77777777778</v>
      </c>
      <c r="F26" s="82" t="s">
        <v>7</v>
      </c>
      <c r="G26" s="167">
        <f t="shared" si="4"/>
        <v>915513.84615384624</v>
      </c>
      <c r="H26" s="168">
        <f t="shared" si="4"/>
        <v>1577492.3076923075</v>
      </c>
      <c r="I26"/>
      <c r="J26" s="82" t="s">
        <v>7</v>
      </c>
      <c r="K26" s="186">
        <f t="shared" si="5"/>
        <v>1.7645525986416897</v>
      </c>
      <c r="L26" s="187">
        <f t="shared" si="6"/>
        <v>9.6921246304003255</v>
      </c>
      <c r="M26"/>
    </row>
    <row r="27" spans="2:16">
      <c r="B27" s="82" t="s">
        <v>8</v>
      </c>
      <c r="C27" s="167">
        <v>1367645.7142857143</v>
      </c>
      <c r="D27" s="168">
        <v>2696868.5714285718</v>
      </c>
      <c r="F27" s="82" t="s">
        <v>8</v>
      </c>
      <c r="G27" s="167">
        <f t="shared" si="4"/>
        <v>2132413.846153846</v>
      </c>
      <c r="H27" s="168">
        <f t="shared" si="4"/>
        <v>3899076.923076923</v>
      </c>
      <c r="I27"/>
      <c r="J27" s="82" t="s">
        <v>8</v>
      </c>
      <c r="K27" s="186">
        <f t="shared" si="5"/>
        <v>0.55918585045802605</v>
      </c>
      <c r="L27" s="187">
        <f t="shared" si="6"/>
        <v>0.44577936217763975</v>
      </c>
      <c r="M27"/>
    </row>
    <row r="28" spans="2:16">
      <c r="B28" s="82" t="s">
        <v>9</v>
      </c>
      <c r="C28" s="167">
        <v>1618667.1428571427</v>
      </c>
      <c r="D28" s="168">
        <v>3840000</v>
      </c>
      <c r="F28" s="82" t="s">
        <v>9</v>
      </c>
      <c r="G28" s="167">
        <f t="shared" si="4"/>
        <v>3005698.8311688309</v>
      </c>
      <c r="H28" s="168">
        <f t="shared" si="4"/>
        <v>4670500</v>
      </c>
      <c r="I28"/>
      <c r="J28" s="82" t="s">
        <v>9</v>
      </c>
      <c r="K28" s="186">
        <f t="shared" si="5"/>
        <v>0.85689741367296179</v>
      </c>
      <c r="L28" s="187">
        <f t="shared" si="6"/>
        <v>0.21627604166666667</v>
      </c>
      <c r="M28"/>
    </row>
    <row r="29" spans="2:16" ht="14" thickBot="1">
      <c r="B29" s="82" t="s">
        <v>10</v>
      </c>
      <c r="C29" s="169">
        <v>3362550</v>
      </c>
      <c r="D29" s="170">
        <v>6084000</v>
      </c>
      <c r="F29" s="82" t="s">
        <v>10</v>
      </c>
      <c r="G29" s="169">
        <f t="shared" si="4"/>
        <v>6398400</v>
      </c>
      <c r="H29" s="170">
        <f t="shared" si="4"/>
        <v>7835950</v>
      </c>
      <c r="I29"/>
      <c r="J29" s="82" t="s">
        <v>10</v>
      </c>
      <c r="K29" s="188">
        <f t="shared" si="5"/>
        <v>0.90284159343355486</v>
      </c>
      <c r="L29" s="189">
        <f t="shared" si="6"/>
        <v>0.28796022353714662</v>
      </c>
      <c r="M29"/>
    </row>
    <row r="30" spans="2:16">
      <c r="B30" s="82"/>
      <c r="C30" s="171">
        <v>8171127.4986378988</v>
      </c>
      <c r="D30" s="171">
        <v>15039699.713050744</v>
      </c>
      <c r="F30" s="82"/>
      <c r="G30" s="171"/>
      <c r="H30" s="171"/>
      <c r="I30"/>
      <c r="J30" s="82"/>
      <c r="K30" s="171"/>
      <c r="L30" s="171"/>
      <c r="M30"/>
    </row>
    <row r="31" spans="2:16">
      <c r="I31"/>
      <c r="J31"/>
      <c r="K31"/>
      <c r="L31"/>
      <c r="M31"/>
    </row>
    <row r="32" spans="2:16" ht="14" thickBot="1">
      <c r="B32" s="17" t="s">
        <v>387</v>
      </c>
      <c r="C32" t="s">
        <v>495</v>
      </c>
      <c r="D32" t="s">
        <v>496</v>
      </c>
      <c r="F32" s="17" t="s">
        <v>387</v>
      </c>
      <c r="G32" t="s">
        <v>495</v>
      </c>
      <c r="H32" t="s">
        <v>496</v>
      </c>
      <c r="I32"/>
      <c r="J32" s="17" t="s">
        <v>387</v>
      </c>
      <c r="K32" t="s">
        <v>495</v>
      </c>
      <c r="L32" t="s">
        <v>496</v>
      </c>
      <c r="M32"/>
    </row>
    <row r="33" spans="2:13">
      <c r="B33" s="82" t="s">
        <v>4</v>
      </c>
      <c r="C33" s="165">
        <v>146086.95652173914</v>
      </c>
      <c r="D33" s="166">
        <v>172000</v>
      </c>
      <c r="F33" s="82" t="s">
        <v>4</v>
      </c>
      <c r="G33" s="165">
        <f>ACTIVE!B115/O8</f>
        <v>155556</v>
      </c>
      <c r="H33" s="166">
        <f>ACTIVE!B157/O8</f>
        <v>188889</v>
      </c>
      <c r="I33"/>
      <c r="J33" s="82" t="s">
        <v>4</v>
      </c>
      <c r="K33" s="184">
        <f t="shared" ref="K33:K38" si="7">(G33-C33)/C33</f>
        <v>6.4817857142857108E-2</v>
      </c>
      <c r="L33" s="185">
        <f t="shared" ref="L33:L38" si="8">(H33-D33)/D33</f>
        <v>9.8191860465116285E-2</v>
      </c>
      <c r="M33"/>
    </row>
    <row r="34" spans="2:13">
      <c r="B34" s="82" t="s">
        <v>6</v>
      </c>
      <c r="C34" s="167">
        <v>50947.368421052633</v>
      </c>
      <c r="D34" s="168">
        <v>2315.7894736842104</v>
      </c>
      <c r="F34" s="82" t="s">
        <v>6</v>
      </c>
      <c r="G34" s="167">
        <f>ACTIVE!B116/O9</f>
        <v>46875</v>
      </c>
      <c r="H34" s="168">
        <f>ACTIVE!B158/O9</f>
        <v>62500</v>
      </c>
      <c r="I34"/>
      <c r="J34" s="82" t="s">
        <v>6</v>
      </c>
      <c r="K34" s="186">
        <f t="shared" si="7"/>
        <v>-7.993285123966945E-2</v>
      </c>
      <c r="L34" s="187">
        <f t="shared" si="8"/>
        <v>25.988636363636363</v>
      </c>
      <c r="M34"/>
    </row>
    <row r="35" spans="2:13">
      <c r="B35" s="82" t="s">
        <v>7</v>
      </c>
      <c r="C35" s="167">
        <v>7000</v>
      </c>
      <c r="D35" s="168">
        <v>8000</v>
      </c>
      <c r="F35" s="82" t="s">
        <v>7</v>
      </c>
      <c r="G35" s="167">
        <f>ACTIVE!B117/O10</f>
        <v>92308</v>
      </c>
      <c r="H35" s="168">
        <f>ACTIVE!B159/O10</f>
        <v>135385</v>
      </c>
      <c r="I35"/>
      <c r="J35" s="82" t="s">
        <v>7</v>
      </c>
      <c r="K35" s="186">
        <f t="shared" si="7"/>
        <v>12.186857142857143</v>
      </c>
      <c r="L35" s="187">
        <f t="shared" si="8"/>
        <v>15.923125000000001</v>
      </c>
      <c r="M35"/>
    </row>
    <row r="36" spans="2:13">
      <c r="B36" s="82" t="s">
        <v>8</v>
      </c>
      <c r="C36" s="167">
        <v>514285.71428571432</v>
      </c>
      <c r="D36" s="168">
        <v>520000</v>
      </c>
      <c r="F36" s="82" t="s">
        <v>8</v>
      </c>
      <c r="G36" s="167">
        <f>ACTIVE!B118/O11</f>
        <v>230769</v>
      </c>
      <c r="H36" s="168">
        <f>ACTIVE!B160/O11</f>
        <v>338462</v>
      </c>
      <c r="I36"/>
      <c r="J36" s="82" t="s">
        <v>8</v>
      </c>
      <c r="K36" s="186">
        <f t="shared" si="7"/>
        <v>-0.55128250000000001</v>
      </c>
      <c r="L36" s="187">
        <f t="shared" si="8"/>
        <v>-0.34911153846153847</v>
      </c>
      <c r="M36"/>
    </row>
    <row r="37" spans="2:13">
      <c r="B37" s="82" t="s">
        <v>9</v>
      </c>
      <c r="C37" s="167">
        <v>213986.19047619044</v>
      </c>
      <c r="D37" s="168">
        <v>570000</v>
      </c>
      <c r="F37" s="82" t="s">
        <v>9</v>
      </c>
      <c r="G37" s="167">
        <f>ACTIVE!B119/O12</f>
        <v>324675</v>
      </c>
      <c r="H37" s="168">
        <f>ACTIVE!B161/O12</f>
        <v>454545</v>
      </c>
      <c r="I37"/>
      <c r="J37" s="82" t="s">
        <v>9</v>
      </c>
      <c r="K37" s="186">
        <f t="shared" si="7"/>
        <v>0.51727080741747933</v>
      </c>
      <c r="L37" s="187">
        <f t="shared" si="8"/>
        <v>-0.20255263157894737</v>
      </c>
      <c r="M37"/>
    </row>
    <row r="38" spans="2:13" ht="14" thickBot="1">
      <c r="B38" s="82" t="s">
        <v>10</v>
      </c>
      <c r="C38" s="169">
        <v>768000</v>
      </c>
      <c r="D38" s="170">
        <v>1300000</v>
      </c>
      <c r="F38" s="82" t="s">
        <v>10</v>
      </c>
      <c r="G38" s="169">
        <f>ACTIVE!B120/O13</f>
        <v>1000000</v>
      </c>
      <c r="H38" s="170">
        <f>ACTIVE!B162/O13</f>
        <v>1200000</v>
      </c>
      <c r="I38"/>
      <c r="J38" s="82" t="s">
        <v>10</v>
      </c>
      <c r="K38" s="188">
        <f t="shared" si="7"/>
        <v>0.30208333333333331</v>
      </c>
      <c r="L38" s="189">
        <f t="shared" si="8"/>
        <v>-7.6923076923076927E-2</v>
      </c>
      <c r="M38"/>
    </row>
    <row r="39" spans="2:13">
      <c r="I39"/>
      <c r="J39"/>
      <c r="K39"/>
      <c r="L39"/>
      <c r="M39"/>
    </row>
    <row r="40" spans="2:13">
      <c r="I40"/>
      <c r="J40"/>
      <c r="K40"/>
      <c r="L40"/>
      <c r="M40"/>
    </row>
    <row r="41" spans="2:13">
      <c r="I41"/>
      <c r="J41"/>
      <c r="K41"/>
      <c r="L41"/>
      <c r="M41"/>
    </row>
    <row r="42" spans="2:13">
      <c r="I42"/>
      <c r="J42"/>
      <c r="K42"/>
      <c r="L42"/>
      <c r="M42"/>
    </row>
    <row r="43" spans="2:13">
      <c r="I43"/>
      <c r="J43"/>
      <c r="K43"/>
      <c r="L43"/>
      <c r="M43"/>
    </row>
    <row r="44" spans="2:13">
      <c r="I44"/>
      <c r="J44"/>
      <c r="K44"/>
      <c r="L44"/>
      <c r="M44"/>
    </row>
    <row r="45" spans="2:13">
      <c r="I45"/>
      <c r="J45"/>
      <c r="K45"/>
      <c r="L45"/>
      <c r="M45"/>
    </row>
    <row r="46" spans="2:13">
      <c r="I46"/>
      <c r="J46"/>
      <c r="K46"/>
      <c r="L46"/>
      <c r="M46"/>
    </row>
    <row r="47" spans="2:13">
      <c r="I47"/>
      <c r="J47"/>
      <c r="K47"/>
      <c r="L47"/>
      <c r="M47"/>
    </row>
    <row r="48" spans="2:13">
      <c r="I48"/>
      <c r="J48"/>
      <c r="K48"/>
      <c r="L48"/>
      <c r="M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sheetData>
  <phoneticPr fontId="0" type="noConversion"/>
  <pageMargins left="0.75" right="0.75" top="1" bottom="1" header="0.5" footer="0.5"/>
  <pageSetup orientation="portrait" r:id="rId1"/>
  <headerFooter alignWithMargins="0"/>
  <drawing r:id="rId2"/>
  <mc:AlternateContent xmlns:mc="http://schemas.openxmlformats.org/markup-compatibility/2006">
    <mc:Choice Requires="v">
      <legacyDrawing r:id="rId3"/>
    </mc:Choice>
  </mc:AlternateContent>
  <controls>
    <control shapeId="29733" r:id="rId4" name="Button 37">
      <controlPr defaultSize="0" print="0" autoFill="0" autoPict="0" macro="[0]!period1">
        <anchor moveWithCells="1" sizeWithCells="1">
          <from>
            <xdr:col>1</xdr:col>
            <xdr:colOff>533400</xdr:colOff>
            <xdr:row>1</xdr:row>
            <xdr:rowOff>88900</xdr:rowOff>
          </from>
          <to>
            <xdr:col>1</xdr:col>
            <xdr:colOff>1244600</xdr:colOff>
            <xdr:row>1</xdr:row>
            <xdr:rowOff>292100</xdr:rowOff>
          </to>
        </anchor>
      </controlPr>
    </control>
    <control shapeId="29734" r:id="rId5" name="Button 38">
      <controlPr defaultSize="0" print="0" autoFill="0" autoPict="0" macro="[0]!Period2">
        <anchor moveWithCells="1" sizeWithCells="1">
          <from>
            <xdr:col>1</xdr:col>
            <xdr:colOff>533400</xdr:colOff>
            <xdr:row>1</xdr:row>
            <xdr:rowOff>304800</xdr:rowOff>
          </from>
          <to>
            <xdr:col>1</xdr:col>
            <xdr:colOff>1244600</xdr:colOff>
            <xdr:row>2</xdr:row>
            <xdr:rowOff>63500</xdr:rowOff>
          </to>
        </anchor>
      </controlPr>
    </control>
    <control shapeId="29735" r:id="rId6" name="Button 39">
      <controlPr defaultSize="0" print="0" autoFill="0" autoPict="0" macro="[0]!period3">
        <anchor moveWithCells="1" sizeWithCells="1">
          <from>
            <xdr:col>1</xdr:col>
            <xdr:colOff>1257300</xdr:colOff>
            <xdr:row>1</xdr:row>
            <xdr:rowOff>88900</xdr:rowOff>
          </from>
          <to>
            <xdr:col>2</xdr:col>
            <xdr:colOff>685800</xdr:colOff>
            <xdr:row>1</xdr:row>
            <xdr:rowOff>304800</xdr:rowOff>
          </to>
        </anchor>
      </controlPr>
    </control>
    <control shapeId="29736" r:id="rId7" name="Button 40">
      <controlPr defaultSize="0" print="0" autoFill="0" autoPict="0" macro="[0]!period4">
        <anchor moveWithCells="1" sizeWithCells="1">
          <from>
            <xdr:col>1</xdr:col>
            <xdr:colOff>1257300</xdr:colOff>
            <xdr:row>1</xdr:row>
            <xdr:rowOff>304800</xdr:rowOff>
          </from>
          <to>
            <xdr:col>2</xdr:col>
            <xdr:colOff>685800</xdr:colOff>
            <xdr:row>2</xdr:row>
            <xdr:rowOff>63500</xdr:rowOff>
          </to>
        </anchor>
      </controlPr>
    </control>
    <control shapeId="29737" r:id="rId8" name="Button 41">
      <controlPr defaultSize="0" print="0" autoFill="0" autoPict="0" macro="[0]!period5">
        <anchor moveWithCells="1" sizeWithCells="1">
          <from>
            <xdr:col>2</xdr:col>
            <xdr:colOff>698500</xdr:colOff>
            <xdr:row>1</xdr:row>
            <xdr:rowOff>76200</xdr:rowOff>
          </from>
          <to>
            <xdr:col>3</xdr:col>
            <xdr:colOff>419100</xdr:colOff>
            <xdr:row>1</xdr:row>
            <xdr:rowOff>304800</xdr:rowOff>
          </to>
        </anchor>
      </controlPr>
    </control>
    <control shapeId="29738" r:id="rId9" name="Button 42">
      <controlPr defaultSize="0" print="0" autoFill="0" autoPict="0" macro="[0]!period6">
        <anchor moveWithCells="1" sizeWithCells="1">
          <from>
            <xdr:col>2</xdr:col>
            <xdr:colOff>698500</xdr:colOff>
            <xdr:row>1</xdr:row>
            <xdr:rowOff>304800</xdr:rowOff>
          </from>
          <to>
            <xdr:col>3</xdr:col>
            <xdr:colOff>419100</xdr:colOff>
            <xdr:row>2</xdr:row>
            <xdr:rowOff>63500</xdr:rowOff>
          </to>
        </anchor>
      </controlPr>
    </control>
    <control shapeId="29739" r:id="rId10" name="Button 43">
      <controlPr defaultSize="0" print="0" autoFill="0" autoPict="0" macro="[0]!period7">
        <anchor moveWithCells="1" sizeWithCells="1">
          <from>
            <xdr:col>3</xdr:col>
            <xdr:colOff>431800</xdr:colOff>
            <xdr:row>1</xdr:row>
            <xdr:rowOff>88900</xdr:rowOff>
          </from>
          <to>
            <xdr:col>4</xdr:col>
            <xdr:colOff>152400</xdr:colOff>
            <xdr:row>1</xdr:row>
            <xdr:rowOff>304800</xdr:rowOff>
          </to>
        </anchor>
      </controlPr>
    </control>
    <control shapeId="29740" r:id="rId11" name="Button 44">
      <controlPr defaultSize="0" print="0" autoFill="0" autoPict="0" macro="[0]!period8">
        <anchor moveWithCells="1" sizeWithCells="1">
          <from>
            <xdr:col>3</xdr:col>
            <xdr:colOff>431800</xdr:colOff>
            <xdr:row>1</xdr:row>
            <xdr:rowOff>304800</xdr:rowOff>
          </from>
          <to>
            <xdr:col>4</xdr:col>
            <xdr:colOff>152400</xdr:colOff>
            <xdr:row>2</xdr:row>
            <xdr:rowOff>63500</xdr:rowOff>
          </to>
        </anchor>
      </controlPr>
    </control>
    <control shapeId="29741" r:id="rId12" name="Button 45">
      <controlPr defaultSize="0" print="0" autoFill="0" autoPict="0" macro="[0]!period9">
        <anchor moveWithCells="1" sizeWithCells="1">
          <from>
            <xdr:col>4</xdr:col>
            <xdr:colOff>177800</xdr:colOff>
            <xdr:row>1</xdr:row>
            <xdr:rowOff>88900</xdr:rowOff>
          </from>
          <to>
            <xdr:col>5</xdr:col>
            <xdr:colOff>228600</xdr:colOff>
            <xdr:row>1</xdr:row>
            <xdr:rowOff>304800</xdr:rowOff>
          </to>
        </anchor>
      </controlPr>
    </control>
    <control shapeId="29742" r:id="rId13" name="Button 46">
      <controlPr defaultSize="0" print="0" autoFill="0" autoPict="0" macro="[0]!period10">
        <anchor moveWithCells="1" sizeWithCells="1">
          <from>
            <xdr:col>4</xdr:col>
            <xdr:colOff>177800</xdr:colOff>
            <xdr:row>1</xdr:row>
            <xdr:rowOff>304800</xdr:rowOff>
          </from>
          <to>
            <xdr:col>5</xdr:col>
            <xdr:colOff>228600</xdr:colOff>
            <xdr:row>2</xdr:row>
            <xdr:rowOff>63500</xdr:rowOff>
          </to>
        </anchor>
      </controlPr>
    </control>
    <control shapeId="29743" r:id="rId14" name="Button 47">
      <controlPr defaultSize="0" print="0" autoFill="0" autoPict="0" macro="[0]!period11">
        <anchor moveWithCells="1" sizeWithCells="1">
          <from>
            <xdr:col>5</xdr:col>
            <xdr:colOff>228600</xdr:colOff>
            <xdr:row>1</xdr:row>
            <xdr:rowOff>88900</xdr:rowOff>
          </from>
          <to>
            <xdr:col>5</xdr:col>
            <xdr:colOff>939800</xdr:colOff>
            <xdr:row>1</xdr:row>
            <xdr:rowOff>304800</xdr:rowOff>
          </to>
        </anchor>
      </controlPr>
    </control>
    <control shapeId="29744" r:id="rId15" name="Button 48">
      <controlPr defaultSize="0" print="0" autoFill="0" autoPict="0" macro="[0]!period12">
        <anchor moveWithCells="1" sizeWithCells="1">
          <from>
            <xdr:col>5</xdr:col>
            <xdr:colOff>228600</xdr:colOff>
            <xdr:row>1</xdr:row>
            <xdr:rowOff>304800</xdr:rowOff>
          </from>
          <to>
            <xdr:col>5</xdr:col>
            <xdr:colOff>939800</xdr:colOff>
            <xdr:row>2</xdr:row>
            <xdr:rowOff>63500</xdr:rowOff>
          </to>
        </anchor>
      </controlPr>
    </control>
    <control shapeId="29745" r:id="rId16" name="Button 49">
      <controlPr defaultSize="0" print="0" autoFill="0" autoPict="0" macro="[0]!period13">
        <anchor moveWithCells="1" sizeWithCells="1">
          <from>
            <xdr:col>5</xdr:col>
            <xdr:colOff>952500</xdr:colOff>
            <xdr:row>1</xdr:row>
            <xdr:rowOff>76200</xdr:rowOff>
          </from>
          <to>
            <xdr:col>6</xdr:col>
            <xdr:colOff>381000</xdr:colOff>
            <xdr:row>1</xdr:row>
            <xdr:rowOff>292100</xdr:rowOff>
          </to>
        </anchor>
      </controlPr>
    </control>
    <control shapeId="29746" r:id="rId17" name="Button 50">
      <controlPr defaultSize="0" print="0" autoFill="0" autoPict="0" macro="[0]!period14">
        <anchor moveWithCells="1" sizeWithCells="1">
          <from>
            <xdr:col>5</xdr:col>
            <xdr:colOff>952500</xdr:colOff>
            <xdr:row>1</xdr:row>
            <xdr:rowOff>304800</xdr:rowOff>
          </from>
          <to>
            <xdr:col>6</xdr:col>
            <xdr:colOff>381000</xdr:colOff>
            <xdr:row>2</xdr:row>
            <xdr:rowOff>63500</xdr:rowOff>
          </to>
        </anchor>
      </controlPr>
    </control>
    <control shapeId="29747" r:id="rId18" name="Button 51">
      <controlPr defaultSize="0" print="0" autoFill="0" autoPict="0" macro="[0]!period15">
        <anchor moveWithCells="1" sizeWithCells="1">
          <from>
            <xdr:col>6</xdr:col>
            <xdr:colOff>393700</xdr:colOff>
            <xdr:row>1</xdr:row>
            <xdr:rowOff>76200</xdr:rowOff>
          </from>
          <to>
            <xdr:col>7</xdr:col>
            <xdr:colOff>114300</xdr:colOff>
            <xdr:row>1</xdr:row>
            <xdr:rowOff>292100</xdr:rowOff>
          </to>
        </anchor>
      </controlPr>
    </control>
    <control shapeId="29748" r:id="rId19" name="Button 52">
      <controlPr defaultSize="0" print="0" autoFill="0" autoPict="0" macro="[0]!period16">
        <anchor moveWithCells="1" sizeWithCells="1">
          <from>
            <xdr:col>6</xdr:col>
            <xdr:colOff>393700</xdr:colOff>
            <xdr:row>1</xdr:row>
            <xdr:rowOff>304800</xdr:rowOff>
          </from>
          <to>
            <xdr:col>7</xdr:col>
            <xdr:colOff>114300</xdr:colOff>
            <xdr:row>2</xdr:row>
            <xdr:rowOff>63500</xdr:rowOff>
          </to>
        </anchor>
      </controlPr>
    </control>
    <control shapeId="29749" r:id="rId20" name="Button 53">
      <controlPr defaultSize="0" print="0" autoFill="0" autoPict="0" macro="[0]!period17">
        <anchor moveWithCells="1" sizeWithCells="1">
          <from>
            <xdr:col>7</xdr:col>
            <xdr:colOff>127000</xdr:colOff>
            <xdr:row>1</xdr:row>
            <xdr:rowOff>76200</xdr:rowOff>
          </from>
          <to>
            <xdr:col>7</xdr:col>
            <xdr:colOff>838200</xdr:colOff>
            <xdr:row>1</xdr:row>
            <xdr:rowOff>292100</xdr:rowOff>
          </to>
        </anchor>
      </controlPr>
    </control>
    <control shapeId="29750" r:id="rId21" name="Button 54">
      <controlPr defaultSize="0" print="0" autoFill="0" autoPict="0" macro="[0]!period18">
        <anchor moveWithCells="1" sizeWithCells="1">
          <from>
            <xdr:col>7</xdr:col>
            <xdr:colOff>127000</xdr:colOff>
            <xdr:row>1</xdr:row>
            <xdr:rowOff>304800</xdr:rowOff>
          </from>
          <to>
            <xdr:col>7</xdr:col>
            <xdr:colOff>838200</xdr:colOff>
            <xdr:row>2</xdr:row>
            <xdr:rowOff>63500</xdr:rowOff>
          </to>
        </anchor>
      </controlPr>
    </control>
    <control shapeId="29751" r:id="rId22" name="Button 55">
      <controlPr defaultSize="0" print="0" autoFill="0" autoPict="0" macro="[0]!period19">
        <anchor moveWithCells="1" sizeWithCells="1">
          <from>
            <xdr:col>7</xdr:col>
            <xdr:colOff>838200</xdr:colOff>
            <xdr:row>1</xdr:row>
            <xdr:rowOff>76200</xdr:rowOff>
          </from>
          <to>
            <xdr:col>8</xdr:col>
            <xdr:colOff>558800</xdr:colOff>
            <xdr:row>1</xdr:row>
            <xdr:rowOff>292100</xdr:rowOff>
          </to>
        </anchor>
      </controlPr>
    </control>
    <control shapeId="29752" r:id="rId23" name="Button 56">
      <controlPr defaultSize="0" print="0" autoFill="0" autoPict="0" macro="[0]!period20">
        <anchor moveWithCells="1" sizeWithCells="1">
          <from>
            <xdr:col>7</xdr:col>
            <xdr:colOff>838200</xdr:colOff>
            <xdr:row>1</xdr:row>
            <xdr:rowOff>304800</xdr:rowOff>
          </from>
          <to>
            <xdr:col>8</xdr:col>
            <xdr:colOff>558800</xdr:colOff>
            <xdr:row>2</xdr:row>
            <xdr:rowOff>63500</xdr:rowOff>
          </to>
        </anchor>
      </controlPr>
    </control>
    <control shapeId="29753" r:id="rId24" name="Button 57">
      <controlPr defaultSize="0" print="0" autoFill="0" autoPict="0" macro="[0]!period21">
        <anchor moveWithCells="1" sizeWithCells="1">
          <from>
            <xdr:col>8</xdr:col>
            <xdr:colOff>571500</xdr:colOff>
            <xdr:row>1</xdr:row>
            <xdr:rowOff>76200</xdr:rowOff>
          </from>
          <to>
            <xdr:col>9</xdr:col>
            <xdr:colOff>622300</xdr:colOff>
            <xdr:row>1</xdr:row>
            <xdr:rowOff>292100</xdr:rowOff>
          </to>
        </anchor>
      </controlPr>
    </control>
    <control shapeId="29754" r:id="rId25" name="Button 58">
      <controlPr defaultSize="0" print="0" autoFill="0" autoPict="0" macro="[0]!period22">
        <anchor moveWithCells="1" sizeWithCells="1">
          <from>
            <xdr:col>8</xdr:col>
            <xdr:colOff>571500</xdr:colOff>
            <xdr:row>1</xdr:row>
            <xdr:rowOff>304800</xdr:rowOff>
          </from>
          <to>
            <xdr:col>9</xdr:col>
            <xdr:colOff>622300</xdr:colOff>
            <xdr:row>2</xdr:row>
            <xdr:rowOff>63500</xdr:rowOff>
          </to>
        </anchor>
      </controlPr>
    </control>
    <control shapeId="29755" r:id="rId26" name="Button 59">
      <controlPr defaultSize="0" print="0" autoFill="0" autoPict="0" macro="[0]!period23">
        <anchor moveWithCells="1" sizeWithCells="1">
          <from>
            <xdr:col>9</xdr:col>
            <xdr:colOff>622300</xdr:colOff>
            <xdr:row>1</xdr:row>
            <xdr:rowOff>76200</xdr:rowOff>
          </from>
          <to>
            <xdr:col>10</xdr:col>
            <xdr:colOff>63500</xdr:colOff>
            <xdr:row>1</xdr:row>
            <xdr:rowOff>292100</xdr:rowOff>
          </to>
        </anchor>
      </controlPr>
    </control>
    <control shapeId="29756" r:id="rId27" name="Button 60">
      <controlPr defaultSize="0" print="0" autoFill="0" autoPict="0" macro="[0]!period24">
        <anchor moveWithCells="1" sizeWithCells="1">
          <from>
            <xdr:col>9</xdr:col>
            <xdr:colOff>622300</xdr:colOff>
            <xdr:row>1</xdr:row>
            <xdr:rowOff>304800</xdr:rowOff>
          </from>
          <to>
            <xdr:col>10</xdr:col>
            <xdr:colOff>63500</xdr:colOff>
            <xdr:row>2</xdr:row>
            <xdr:rowOff>63500</xdr:rowOff>
          </to>
        </anchor>
      </controlPr>
    </control>
  </controls>
</worksheet>
</file>

<file path=xl/worksheets/sheet8.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dimension ref="A1:DF132"/>
  <sheetViews>
    <sheetView zoomScale="75" workbookViewId="0">
      <pane xSplit="1" ySplit="5" topLeftCell="B6" activePane="bottomRight" state="frozenSplit"/>
      <selection activeCell="J4" sqref="J4"/>
      <selection pane="topRight" activeCell="J4" sqref="J4"/>
      <selection pane="bottomLeft" activeCell="J4" sqref="J4"/>
      <selection pane="bottomRight" activeCell="E61" sqref="E61"/>
    </sheetView>
  </sheetViews>
  <sheetFormatPr baseColWidth="10" defaultColWidth="8.83203125" defaultRowHeight="13"/>
  <cols>
    <col min="1" max="1" width="18.6640625" customWidth="1"/>
    <col min="2" max="20" width="10.6640625" customWidth="1"/>
    <col min="21" max="22" width="8.6640625" customWidth="1"/>
    <col min="23" max="55" width="10.6640625" customWidth="1"/>
    <col min="56" max="56" width="12.6640625" customWidth="1"/>
    <col min="57" max="61" width="10.6640625" customWidth="1"/>
    <col min="62" max="62" width="11.6640625" bestFit="1" customWidth="1"/>
    <col min="63" max="80" width="10.6640625" customWidth="1"/>
    <col min="81" max="81" width="11.83203125" bestFit="1" customWidth="1"/>
    <col min="84" max="84" width="12.33203125" bestFit="1" customWidth="1"/>
    <col min="86" max="86" width="11.33203125" bestFit="1" customWidth="1"/>
  </cols>
  <sheetData>
    <row r="1" spans="1:110">
      <c r="A1" s="78">
        <f>ACTIVE!A2</f>
        <v>62</v>
      </c>
      <c r="B1" s="10" t="s">
        <v>796</v>
      </c>
      <c r="D1" s="10"/>
      <c r="F1" s="10"/>
    </row>
    <row r="2" spans="1:110">
      <c r="A2" s="79">
        <f>COUNTA(B3:GG3)+1</f>
        <v>1</v>
      </c>
      <c r="B2" t="s">
        <v>797</v>
      </c>
      <c r="AZ2" s="9"/>
      <c r="BA2" s="9"/>
    </row>
    <row r="3" spans="1:110" s="29" customFormat="1">
      <c r="A3"/>
      <c r="B3" s="275"/>
      <c r="C3" s="274"/>
      <c r="D3" s="274"/>
      <c r="E3" s="274"/>
      <c r="F3" s="274"/>
      <c r="G3" s="274"/>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row>
    <row r="4" spans="1:110" ht="28.5" customHeight="1">
      <c r="A4" s="276" t="s">
        <v>798</v>
      </c>
      <c r="B4" s="104"/>
      <c r="C4" s="103"/>
      <c r="D4" s="103"/>
      <c r="E4" s="103"/>
      <c r="I4" s="277" t="s">
        <v>799</v>
      </c>
    </row>
    <row r="5" spans="1:110" ht="14" thickBot="1">
      <c r="A5" s="28" t="s">
        <v>794</v>
      </c>
      <c r="B5" s="80"/>
      <c r="C5" s="80"/>
      <c r="D5" s="80"/>
      <c r="E5" s="80"/>
      <c r="F5" s="80"/>
      <c r="G5" s="80"/>
    </row>
    <row r="6" spans="1:110">
      <c r="A6" s="196" t="s">
        <v>470</v>
      </c>
      <c r="B6" s="278"/>
      <c r="C6" s="279"/>
      <c r="D6" s="279"/>
      <c r="E6" s="279"/>
      <c r="F6" s="279"/>
      <c r="G6" s="280"/>
      <c r="I6" t="s">
        <v>795</v>
      </c>
    </row>
    <row r="7" spans="1:110">
      <c r="A7" s="196" t="s">
        <v>471</v>
      </c>
      <c r="B7" s="281"/>
      <c r="G7" s="282"/>
      <c r="I7" t="s">
        <v>800</v>
      </c>
    </row>
    <row r="8" spans="1:110">
      <c r="A8" s="196" t="s">
        <v>472</v>
      </c>
      <c r="B8" s="281"/>
      <c r="G8" s="282"/>
    </row>
    <row r="9" spans="1:110">
      <c r="A9" s="196" t="s">
        <v>473</v>
      </c>
      <c r="B9" s="281"/>
      <c r="G9" s="282"/>
      <c r="I9" t="s">
        <v>801</v>
      </c>
    </row>
    <row r="10" spans="1:110">
      <c r="A10" s="196" t="s">
        <v>474</v>
      </c>
      <c r="B10" s="281"/>
      <c r="G10" s="282"/>
      <c r="I10" t="s">
        <v>809</v>
      </c>
    </row>
    <row r="11" spans="1:110">
      <c r="A11" s="196" t="s">
        <v>475</v>
      </c>
      <c r="B11" s="281"/>
      <c r="G11" s="282"/>
      <c r="I11" t="s">
        <v>802</v>
      </c>
    </row>
    <row r="12" spans="1:110">
      <c r="A12" s="196" t="s">
        <v>476</v>
      </c>
      <c r="B12" s="281"/>
      <c r="G12" s="282"/>
      <c r="I12" t="s">
        <v>803</v>
      </c>
    </row>
    <row r="13" spans="1:110">
      <c r="A13" s="196" t="s">
        <v>477</v>
      </c>
      <c r="B13" s="281"/>
      <c r="G13" s="282"/>
      <c r="I13" t="s">
        <v>804</v>
      </c>
    </row>
    <row r="14" spans="1:110">
      <c r="A14" s="196" t="s">
        <v>478</v>
      </c>
      <c r="B14" s="281"/>
      <c r="G14" s="282"/>
      <c r="I14" t="s">
        <v>805</v>
      </c>
    </row>
    <row r="15" spans="1:110">
      <c r="A15" s="196" t="s">
        <v>479</v>
      </c>
      <c r="B15" s="281"/>
      <c r="G15" s="282"/>
      <c r="I15" t="s">
        <v>810</v>
      </c>
    </row>
    <row r="16" spans="1:110">
      <c r="A16" s="196" t="s">
        <v>480</v>
      </c>
      <c r="B16" s="281"/>
      <c r="G16" s="282"/>
    </row>
    <row r="17" spans="1:9">
      <c r="A17" s="196" t="s">
        <v>481</v>
      </c>
      <c r="B17" s="281"/>
      <c r="G17" s="282"/>
      <c r="I17" t="s">
        <v>806</v>
      </c>
    </row>
    <row r="18" spans="1:9">
      <c r="A18" s="196" t="s">
        <v>482</v>
      </c>
      <c r="B18" s="281"/>
      <c r="G18" s="282"/>
      <c r="I18" t="s">
        <v>807</v>
      </c>
    </row>
    <row r="19" spans="1:9">
      <c r="A19" s="196" t="s">
        <v>483</v>
      </c>
      <c r="B19" s="281"/>
      <c r="G19" s="282"/>
    </row>
    <row r="20" spans="1:9">
      <c r="A20" s="196" t="s">
        <v>484</v>
      </c>
      <c r="B20" s="281"/>
      <c r="G20" s="282"/>
      <c r="I20" t="s">
        <v>808</v>
      </c>
    </row>
    <row r="21" spans="1:9">
      <c r="A21" s="196" t="s">
        <v>485</v>
      </c>
      <c r="B21" s="281"/>
      <c r="G21" s="282"/>
    </row>
    <row r="22" spans="1:9">
      <c r="A22" s="196" t="s">
        <v>486</v>
      </c>
      <c r="B22" s="281"/>
      <c r="G22" s="282"/>
      <c r="I22" t="s">
        <v>811</v>
      </c>
    </row>
    <row r="23" spans="1:9">
      <c r="A23" s="196" t="s">
        <v>487</v>
      </c>
      <c r="B23" s="281"/>
      <c r="G23" s="282"/>
      <c r="I23" t="s">
        <v>812</v>
      </c>
    </row>
    <row r="24" spans="1:9">
      <c r="A24" s="196" t="s">
        <v>488</v>
      </c>
      <c r="B24" s="281"/>
      <c r="G24" s="282"/>
    </row>
    <row r="25" spans="1:9">
      <c r="A25" s="196" t="s">
        <v>489</v>
      </c>
      <c r="B25" s="281"/>
      <c r="G25" s="282"/>
    </row>
    <row r="26" spans="1:9">
      <c r="A26" s="196" t="s">
        <v>490</v>
      </c>
      <c r="B26" s="281"/>
      <c r="G26" s="282"/>
    </row>
    <row r="27" spans="1:9">
      <c r="A27" s="196" t="s">
        <v>491</v>
      </c>
      <c r="B27" s="281"/>
      <c r="G27" s="282"/>
    </row>
    <row r="28" spans="1:9">
      <c r="A28" s="196" t="s">
        <v>492</v>
      </c>
      <c r="B28" s="281"/>
      <c r="G28" s="282"/>
    </row>
    <row r="29" spans="1:9">
      <c r="A29" s="196" t="s">
        <v>493</v>
      </c>
      <c r="B29" s="281"/>
      <c r="G29" s="282"/>
    </row>
    <row r="30" spans="1:9">
      <c r="A30" s="196" t="s">
        <v>719</v>
      </c>
      <c r="B30" s="281"/>
      <c r="G30" s="282"/>
    </row>
    <row r="31" spans="1:9">
      <c r="A31" s="196" t="s">
        <v>720</v>
      </c>
      <c r="B31" s="281"/>
      <c r="G31" s="282"/>
    </row>
    <row r="32" spans="1:9">
      <c r="A32" s="196" t="s">
        <v>721</v>
      </c>
      <c r="B32" s="281"/>
      <c r="G32" s="282"/>
    </row>
    <row r="33" spans="1:7">
      <c r="A33" s="196" t="s">
        <v>722</v>
      </c>
      <c r="B33" s="281"/>
      <c r="G33" s="282"/>
    </row>
    <row r="34" spans="1:7">
      <c r="A34" s="196" t="s">
        <v>744</v>
      </c>
      <c r="B34" s="281"/>
      <c r="G34" s="282"/>
    </row>
    <row r="35" spans="1:7">
      <c r="A35" s="196" t="s">
        <v>745</v>
      </c>
      <c r="B35" s="281"/>
      <c r="G35" s="282"/>
    </row>
    <row r="36" spans="1:7">
      <c r="A36" s="196" t="s">
        <v>746</v>
      </c>
      <c r="B36" s="281"/>
      <c r="G36" s="282"/>
    </row>
    <row r="37" spans="1:7">
      <c r="A37" s="196" t="s">
        <v>747</v>
      </c>
      <c r="B37" s="281"/>
      <c r="G37" s="282"/>
    </row>
    <row r="38" spans="1:7">
      <c r="A38" s="196" t="s">
        <v>1230</v>
      </c>
      <c r="B38" s="281"/>
      <c r="G38" s="282"/>
    </row>
    <row r="39" spans="1:7">
      <c r="A39" s="196" t="s">
        <v>1231</v>
      </c>
      <c r="B39" s="281"/>
      <c r="G39" s="282"/>
    </row>
    <row r="40" spans="1:7">
      <c r="A40" s="196" t="s">
        <v>1232</v>
      </c>
      <c r="B40" s="281"/>
      <c r="G40" s="282"/>
    </row>
    <row r="41" spans="1:7">
      <c r="A41" s="196" t="s">
        <v>1233</v>
      </c>
      <c r="B41" s="281"/>
      <c r="G41" s="282"/>
    </row>
    <row r="42" spans="1:7">
      <c r="A42" s="196" t="s">
        <v>1234</v>
      </c>
      <c r="B42" s="281"/>
      <c r="G42" s="282"/>
    </row>
    <row r="43" spans="1:7">
      <c r="A43" s="196" t="s">
        <v>1235</v>
      </c>
      <c r="B43" s="281"/>
      <c r="G43" s="282"/>
    </row>
    <row r="44" spans="1:7">
      <c r="A44" s="196" t="s">
        <v>1236</v>
      </c>
      <c r="B44" s="281"/>
      <c r="G44" s="282"/>
    </row>
    <row r="45" spans="1:7">
      <c r="A45" s="196" t="s">
        <v>1237</v>
      </c>
      <c r="B45" s="281"/>
      <c r="G45" s="282"/>
    </row>
    <row r="46" spans="1:7">
      <c r="A46" s="196" t="s">
        <v>1238</v>
      </c>
      <c r="B46" s="281"/>
      <c r="G46" s="282"/>
    </row>
    <row r="47" spans="1:7">
      <c r="A47" s="196" t="s">
        <v>1239</v>
      </c>
      <c r="B47" s="281"/>
      <c r="G47" s="282"/>
    </row>
    <row r="48" spans="1:7">
      <c r="A48" s="196" t="s">
        <v>1240</v>
      </c>
      <c r="B48" s="281"/>
      <c r="G48" s="282"/>
    </row>
    <row r="49" spans="1:7">
      <c r="A49" s="196" t="s">
        <v>1241</v>
      </c>
      <c r="B49" s="281"/>
      <c r="G49" s="282"/>
    </row>
    <row r="50" spans="1:7">
      <c r="A50" s="196" t="s">
        <v>1242</v>
      </c>
      <c r="B50" s="281"/>
      <c r="G50" s="282"/>
    </row>
    <row r="51" spans="1:7">
      <c r="A51" s="196" t="s">
        <v>1243</v>
      </c>
      <c r="B51" s="281"/>
      <c r="G51" s="282"/>
    </row>
    <row r="52" spans="1:7">
      <c r="A52" s="196" t="s">
        <v>1244</v>
      </c>
      <c r="B52" s="281"/>
      <c r="G52" s="282"/>
    </row>
    <row r="53" spans="1:7">
      <c r="A53" s="196" t="s">
        <v>1245</v>
      </c>
      <c r="B53" s="281"/>
      <c r="G53" s="282"/>
    </row>
    <row r="54" spans="1:7">
      <c r="A54" s="196" t="s">
        <v>1246</v>
      </c>
      <c r="B54" s="281"/>
      <c r="G54" s="282"/>
    </row>
    <row r="55" spans="1:7">
      <c r="A55" s="196" t="s">
        <v>1247</v>
      </c>
      <c r="B55" s="281"/>
      <c r="G55" s="282"/>
    </row>
    <row r="56" spans="1:7">
      <c r="A56" s="196" t="s">
        <v>1248</v>
      </c>
      <c r="B56" s="281"/>
      <c r="G56" s="282"/>
    </row>
    <row r="57" spans="1:7">
      <c r="A57" s="196" t="s">
        <v>1249</v>
      </c>
      <c r="B57" s="281"/>
      <c r="G57" s="282"/>
    </row>
    <row r="58" spans="1:7">
      <c r="A58" s="196" t="s">
        <v>1250</v>
      </c>
      <c r="B58" s="281"/>
      <c r="G58" s="282"/>
    </row>
    <row r="59" spans="1:7">
      <c r="A59" s="196" t="s">
        <v>1251</v>
      </c>
      <c r="B59" s="281"/>
      <c r="G59" s="282"/>
    </row>
    <row r="60" spans="1:7">
      <c r="A60" s="196" t="s">
        <v>1252</v>
      </c>
      <c r="B60" s="281"/>
      <c r="G60" s="282"/>
    </row>
    <row r="61" spans="1:7">
      <c r="A61" s="196" t="s">
        <v>1253</v>
      </c>
      <c r="B61" s="281"/>
      <c r="G61" s="282"/>
    </row>
    <row r="62" spans="1:7">
      <c r="A62" s="196" t="s">
        <v>1254</v>
      </c>
      <c r="B62" s="281"/>
      <c r="G62" s="282"/>
    </row>
    <row r="63" spans="1:7">
      <c r="A63" s="196" t="s">
        <v>1255</v>
      </c>
      <c r="B63" s="281"/>
      <c r="G63" s="282"/>
    </row>
    <row r="64" spans="1:7">
      <c r="A64" s="196" t="s">
        <v>1256</v>
      </c>
      <c r="B64" s="281"/>
      <c r="G64" s="282"/>
    </row>
    <row r="65" spans="1:7">
      <c r="A65" s="196" t="s">
        <v>1257</v>
      </c>
      <c r="B65" s="281"/>
      <c r="G65" s="282"/>
    </row>
    <row r="66" spans="1:7">
      <c r="A66" s="196" t="s">
        <v>1258</v>
      </c>
      <c r="B66" s="281"/>
      <c r="G66" s="282"/>
    </row>
    <row r="67" spans="1:7">
      <c r="A67" s="196" t="s">
        <v>1259</v>
      </c>
      <c r="B67" s="281"/>
      <c r="G67" s="282"/>
    </row>
    <row r="68" spans="1:7">
      <c r="A68" s="196" t="s">
        <v>1260</v>
      </c>
      <c r="B68" s="281"/>
      <c r="G68" s="282"/>
    </row>
    <row r="69" spans="1:7">
      <c r="A69" s="196" t="s">
        <v>1261</v>
      </c>
      <c r="B69" s="281"/>
      <c r="G69" s="282"/>
    </row>
    <row r="70" spans="1:7">
      <c r="A70" s="196" t="s">
        <v>1262</v>
      </c>
      <c r="B70" s="281"/>
      <c r="G70" s="282"/>
    </row>
    <row r="71" spans="1:7">
      <c r="A71" s="196" t="s">
        <v>1263</v>
      </c>
      <c r="B71" s="281"/>
      <c r="G71" s="282"/>
    </row>
    <row r="72" spans="1:7">
      <c r="A72" s="196" t="s">
        <v>1264</v>
      </c>
      <c r="B72" s="281"/>
      <c r="G72" s="282"/>
    </row>
    <row r="73" spans="1:7">
      <c r="A73" s="196" t="s">
        <v>1265</v>
      </c>
      <c r="B73" s="281"/>
      <c r="G73" s="282"/>
    </row>
    <row r="74" spans="1:7">
      <c r="A74" s="196" t="s">
        <v>1266</v>
      </c>
      <c r="B74" s="281"/>
      <c r="G74" s="282"/>
    </row>
    <row r="75" spans="1:7">
      <c r="A75" s="196" t="s">
        <v>1267</v>
      </c>
      <c r="B75" s="281"/>
      <c r="G75" s="282"/>
    </row>
    <row r="76" spans="1:7">
      <c r="A76" s="196" t="s">
        <v>1268</v>
      </c>
      <c r="B76" s="281"/>
      <c r="G76" s="282"/>
    </row>
    <row r="77" spans="1:7">
      <c r="A77" s="196" t="s">
        <v>1269</v>
      </c>
      <c r="B77" s="281"/>
      <c r="G77" s="282"/>
    </row>
    <row r="78" spans="1:7">
      <c r="A78" s="196" t="s">
        <v>1270</v>
      </c>
      <c r="B78" s="281"/>
      <c r="G78" s="282"/>
    </row>
    <row r="79" spans="1:7">
      <c r="A79" s="196" t="s">
        <v>1271</v>
      </c>
      <c r="B79" s="281"/>
      <c r="G79" s="282"/>
    </row>
    <row r="80" spans="1:7">
      <c r="A80" s="196" t="s">
        <v>1272</v>
      </c>
      <c r="B80" s="281"/>
      <c r="G80" s="282"/>
    </row>
    <row r="81" spans="1:7">
      <c r="A81" s="196" t="s">
        <v>1273</v>
      </c>
      <c r="B81" s="281"/>
      <c r="G81" s="282"/>
    </row>
    <row r="82" spans="1:7">
      <c r="A82" s="196" t="s">
        <v>1274</v>
      </c>
      <c r="B82" s="281"/>
      <c r="G82" s="282"/>
    </row>
    <row r="83" spans="1:7">
      <c r="A83" s="196" t="s">
        <v>1275</v>
      </c>
      <c r="B83" s="281"/>
      <c r="G83" s="282"/>
    </row>
    <row r="84" spans="1:7">
      <c r="A84" s="196" t="s">
        <v>1276</v>
      </c>
      <c r="B84" s="281"/>
      <c r="G84" s="282"/>
    </row>
    <row r="85" spans="1:7">
      <c r="A85" s="196" t="s">
        <v>1277</v>
      </c>
      <c r="B85" s="281"/>
      <c r="G85" s="282"/>
    </row>
    <row r="86" spans="1:7">
      <c r="A86" s="196" t="s">
        <v>1278</v>
      </c>
      <c r="B86" s="281"/>
      <c r="G86" s="282"/>
    </row>
    <row r="87" spans="1:7">
      <c r="A87" s="196" t="s">
        <v>1279</v>
      </c>
      <c r="B87" s="281"/>
      <c r="G87" s="282"/>
    </row>
    <row r="88" spans="1:7">
      <c r="A88" s="196" t="s">
        <v>1280</v>
      </c>
      <c r="B88" s="281"/>
      <c r="G88" s="282"/>
    </row>
    <row r="89" spans="1:7">
      <c r="A89" s="196" t="s">
        <v>1281</v>
      </c>
      <c r="B89" s="281"/>
      <c r="G89" s="282"/>
    </row>
    <row r="90" spans="1:7">
      <c r="A90" s="196" t="s">
        <v>1282</v>
      </c>
      <c r="B90" s="281"/>
      <c r="G90" s="282"/>
    </row>
    <row r="91" spans="1:7">
      <c r="A91" s="196" t="s">
        <v>1283</v>
      </c>
      <c r="B91" s="281"/>
      <c r="G91" s="282"/>
    </row>
    <row r="92" spans="1:7">
      <c r="A92" s="196" t="s">
        <v>1284</v>
      </c>
      <c r="B92" s="281"/>
      <c r="G92" s="282"/>
    </row>
    <row r="93" spans="1:7">
      <c r="A93" s="196" t="s">
        <v>1285</v>
      </c>
      <c r="B93" s="281"/>
      <c r="G93" s="282"/>
    </row>
    <row r="94" spans="1:7">
      <c r="A94" s="196" t="s">
        <v>1286</v>
      </c>
      <c r="B94" s="281"/>
      <c r="G94" s="282"/>
    </row>
    <row r="95" spans="1:7">
      <c r="A95" s="196" t="s">
        <v>1287</v>
      </c>
      <c r="B95" s="281"/>
      <c r="G95" s="282"/>
    </row>
    <row r="96" spans="1:7">
      <c r="A96" s="196" t="s">
        <v>1288</v>
      </c>
      <c r="B96" s="281"/>
      <c r="G96" s="282"/>
    </row>
    <row r="97" spans="1:7">
      <c r="A97" s="196" t="s">
        <v>1289</v>
      </c>
      <c r="B97" s="281"/>
      <c r="G97" s="282"/>
    </row>
    <row r="98" spans="1:7">
      <c r="A98" s="196" t="s">
        <v>1290</v>
      </c>
      <c r="B98" s="281"/>
      <c r="G98" s="282"/>
    </row>
    <row r="99" spans="1:7">
      <c r="A99" s="196" t="s">
        <v>1291</v>
      </c>
      <c r="B99" s="281"/>
      <c r="G99" s="282"/>
    </row>
    <row r="100" spans="1:7">
      <c r="A100" s="196" t="s">
        <v>1292</v>
      </c>
      <c r="B100" s="281"/>
      <c r="G100" s="282"/>
    </row>
    <row r="101" spans="1:7">
      <c r="A101" s="196" t="s">
        <v>1293</v>
      </c>
      <c r="B101" s="281"/>
      <c r="G101" s="282"/>
    </row>
    <row r="102" spans="1:7">
      <c r="A102" s="196" t="s">
        <v>1294</v>
      </c>
      <c r="B102" s="281"/>
      <c r="G102" s="282"/>
    </row>
    <row r="103" spans="1:7">
      <c r="A103" s="196" t="s">
        <v>1295</v>
      </c>
      <c r="B103" s="281"/>
      <c r="G103" s="282"/>
    </row>
    <row r="104" spans="1:7">
      <c r="A104" s="196" t="s">
        <v>1296</v>
      </c>
      <c r="B104" s="281"/>
      <c r="G104" s="282"/>
    </row>
    <row r="105" spans="1:7" ht="14" thickBot="1">
      <c r="A105" s="196" t="s">
        <v>1297</v>
      </c>
      <c r="B105" s="283"/>
      <c r="C105" s="34"/>
      <c r="D105" s="34"/>
      <c r="E105" s="34"/>
      <c r="F105" s="34"/>
      <c r="G105" s="284"/>
    </row>
    <row r="106" spans="1:7">
      <c r="A106" s="196"/>
    </row>
    <row r="107" spans="1:7">
      <c r="A107" s="196"/>
    </row>
    <row r="108" spans="1:7">
      <c r="A108" s="196"/>
    </row>
    <row r="109" spans="1:7">
      <c r="A109" s="196"/>
    </row>
    <row r="110" spans="1:7">
      <c r="A110" s="196"/>
    </row>
    <row r="111" spans="1:7">
      <c r="A111" s="196"/>
    </row>
    <row r="112" spans="1:7">
      <c r="A112" s="196"/>
    </row>
    <row r="113" spans="1:1">
      <c r="A113" s="196"/>
    </row>
    <row r="114" spans="1:1">
      <c r="A114" s="196"/>
    </row>
    <row r="115" spans="1:1">
      <c r="A115" s="196"/>
    </row>
    <row r="116" spans="1:1">
      <c r="A116" s="196"/>
    </row>
    <row r="117" spans="1:1">
      <c r="A117" s="196"/>
    </row>
    <row r="118" spans="1:1">
      <c r="A118" s="196"/>
    </row>
    <row r="119" spans="1:1">
      <c r="A119" s="196"/>
    </row>
    <row r="120" spans="1:1">
      <c r="A120" s="196"/>
    </row>
    <row r="121" spans="1:1">
      <c r="A121" s="196"/>
    </row>
    <row r="122" spans="1:1">
      <c r="A122" s="196"/>
    </row>
    <row r="123" spans="1:1">
      <c r="A123" s="196"/>
    </row>
    <row r="124" spans="1:1">
      <c r="A124" s="196"/>
    </row>
    <row r="125" spans="1:1">
      <c r="A125" s="196"/>
    </row>
    <row r="126" spans="1:1">
      <c r="A126" s="196"/>
    </row>
    <row r="127" spans="1:1">
      <c r="A127" s="196"/>
    </row>
    <row r="128" spans="1:1">
      <c r="A128" s="196"/>
    </row>
    <row r="129" spans="1:1">
      <c r="A129" s="196"/>
    </row>
    <row r="130" spans="1:1">
      <c r="A130" s="196"/>
    </row>
    <row r="131" spans="1:1">
      <c r="A131" s="196"/>
    </row>
    <row r="132" spans="1:1">
      <c r="A132" s="196"/>
    </row>
  </sheetData>
  <phoneticPr fontId="0" type="noConversion"/>
  <pageMargins left="0.75" right="0.75" top="1" bottom="1" header="0.5" footer="0.5"/>
  <pageSetup orientation="landscape" horizontalDpi="4294967293" r:id="rId1"/>
  <headerFooter alignWithMargins="0"/>
  <drawing r:id="rId2"/>
  <mc:AlternateContent xmlns:mc="http://schemas.openxmlformats.org/markup-compatibility/2006">
    <mc:Choice Requires="v">
      <legacyDrawing r:id="rId3"/>
    </mc:Choice>
  </mc:AlternateContent>
  <controls>
    <control shapeId="2050" r:id="rId4" name="Button 2">
      <controlPr defaultSize="0" print="0" autoFill="0" autoPict="0" macro="[0]!Copyall">
        <anchor moveWithCells="1" sizeWithCells="1">
          <from>
            <xdr:col>8</xdr:col>
            <xdr:colOff>0</xdr:colOff>
            <xdr:row>24</xdr:row>
            <xdr:rowOff>12700</xdr:rowOff>
          </from>
          <to>
            <xdr:col>9</xdr:col>
            <xdr:colOff>368300</xdr:colOff>
            <xdr:row>26</xdr:row>
            <xdr:rowOff>38100</xdr:rowOff>
          </to>
        </anchor>
      </controlPr>
    </control>
    <control shapeId="2051" r:id="rId5" name="Button 3">
      <controlPr defaultSize="0" print="0" autoFill="0" autoPict="0" macro="[0]!selforcpy">
        <anchor moveWithCells="1" sizeWithCells="1">
          <from>
            <xdr:col>8</xdr:col>
            <xdr:colOff>0</xdr:colOff>
            <xdr:row>27</xdr:row>
            <xdr:rowOff>152400</xdr:rowOff>
          </from>
          <to>
            <xdr:col>9</xdr:col>
            <xdr:colOff>342900</xdr:colOff>
            <xdr:row>30</xdr:row>
            <xdr:rowOff>38100</xdr:rowOff>
          </to>
        </anchor>
      </controlPr>
    </control>
  </controls>
</worksheet>
</file>

<file path=xl/worksheets/sheet9.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4"/>
  <dimension ref="A1:IU805"/>
  <sheetViews>
    <sheetView topLeftCell="AP24" zoomScale="75" zoomScaleNormal="75" workbookViewId="0">
      <selection activeCell="B81" sqref="B81"/>
    </sheetView>
  </sheetViews>
  <sheetFormatPr baseColWidth="10" defaultColWidth="8.83203125" defaultRowHeight="13"/>
  <cols>
    <col min="1" max="1" width="23.5" bestFit="1" customWidth="1"/>
    <col min="2" max="2" width="15.5" customWidth="1"/>
    <col min="3" max="19" width="15" customWidth="1"/>
    <col min="20" max="21" width="13.1640625" customWidth="1"/>
    <col min="22" max="78" width="11" customWidth="1"/>
    <col min="79" max="79" width="12.6640625" bestFit="1" customWidth="1"/>
    <col min="80" max="80" width="9.1640625" customWidth="1"/>
    <col min="81" max="81" width="19.6640625" customWidth="1"/>
    <col min="82" max="94" width="11" customWidth="1"/>
    <col min="95" max="97" width="9.1640625" customWidth="1"/>
    <col min="98" max="98" width="16.6640625" customWidth="1"/>
    <col min="99" max="105" width="9.83203125" customWidth="1"/>
    <col min="106" max="106" width="12.1640625" customWidth="1"/>
    <col min="107" max="109" width="9.1640625" customWidth="1"/>
    <col min="110" max="110" width="16.6640625" customWidth="1"/>
    <col min="111" max="112" width="9.83203125" customWidth="1"/>
    <col min="113" max="117" width="9.1640625" customWidth="1"/>
    <col min="118" max="118" width="15.5" customWidth="1"/>
    <col min="119" max="121" width="9.1640625" customWidth="1"/>
    <col min="122" max="122" width="16.6640625" customWidth="1"/>
    <col min="123" max="129" width="9.83203125" customWidth="1"/>
    <col min="130" max="130" width="11" customWidth="1"/>
    <col min="131" max="154" width="9.1640625" customWidth="1"/>
    <col min="155" max="155" width="15.5" customWidth="1"/>
    <col min="156" max="162" width="9.83203125" customWidth="1"/>
    <col min="163" max="163" width="12.1640625" customWidth="1"/>
    <col min="164" max="166" width="9.1640625" customWidth="1"/>
    <col min="167" max="167" width="15.5" customWidth="1"/>
    <col min="168" max="171" width="9.83203125" customWidth="1"/>
    <col min="172" max="174" width="9.1640625" customWidth="1"/>
    <col min="175" max="175" width="9.83203125" customWidth="1"/>
    <col min="176" max="178" width="9.1640625" customWidth="1"/>
    <col min="179" max="179" width="15.5" customWidth="1"/>
    <col min="180" max="183" width="9.83203125" customWidth="1"/>
    <col min="184" max="186" width="9.1640625" customWidth="1"/>
    <col min="187" max="187" width="9.83203125" customWidth="1"/>
    <col min="188" max="190" width="9.1640625" customWidth="1"/>
    <col min="191" max="191" width="15.5" customWidth="1"/>
    <col min="192" max="199" width="9.83203125" customWidth="1"/>
    <col min="200" max="202" width="9.1640625" customWidth="1"/>
    <col min="203" max="203" width="15.5" customWidth="1"/>
    <col min="204" max="210" width="9.83203125" customWidth="1"/>
    <col min="211" max="211" width="12.1640625" customWidth="1"/>
    <col min="212" max="214" width="9.1640625" customWidth="1"/>
    <col min="215" max="215" width="15.5" customWidth="1"/>
    <col min="216" max="222" width="9.83203125" customWidth="1"/>
    <col min="223" max="223" width="12.1640625" customWidth="1"/>
    <col min="224" max="226" width="9.1640625" customWidth="1"/>
    <col min="227" max="227" width="15.5" customWidth="1"/>
    <col min="228" max="235" width="9.83203125" customWidth="1"/>
    <col min="236" max="238" width="9.1640625" customWidth="1"/>
    <col min="239" max="239" width="15.5" customWidth="1"/>
    <col min="240" max="246" width="9.1640625" customWidth="1"/>
    <col min="247" max="247" width="9.83203125" customWidth="1"/>
    <col min="248" max="250" width="9.1640625" customWidth="1"/>
    <col min="251" max="251" width="15.5" customWidth="1"/>
  </cols>
  <sheetData>
    <row r="1" spans="1:255" ht="18">
      <c r="A1" s="289" t="s">
        <v>1018</v>
      </c>
      <c r="B1" s="289"/>
      <c r="C1" s="289"/>
      <c r="E1" s="291" t="s">
        <v>1019</v>
      </c>
      <c r="G1" s="289"/>
      <c r="H1" s="289"/>
      <c r="I1" s="289"/>
      <c r="J1" s="289"/>
      <c r="K1" s="289"/>
      <c r="L1" s="289"/>
      <c r="M1" s="289"/>
      <c r="N1" s="289"/>
      <c r="O1" s="289"/>
      <c r="P1" s="289"/>
      <c r="Q1" s="289"/>
      <c r="R1" s="289"/>
      <c r="S1" s="289"/>
      <c r="T1" s="289"/>
      <c r="U1" s="289"/>
      <c r="V1" s="290">
        <v>12</v>
      </c>
      <c r="AA1" s="291" t="s">
        <v>1019</v>
      </c>
      <c r="BY1" s="289" t="s">
        <v>1020</v>
      </c>
      <c r="CS1" s="288"/>
    </row>
    <row r="2" spans="1:255" ht="18">
      <c r="A2" s="289" t="s">
        <v>1021</v>
      </c>
      <c r="B2" s="289"/>
      <c r="C2" s="289"/>
      <c r="E2" s="291" t="s">
        <v>1022</v>
      </c>
      <c r="F2" s="292"/>
      <c r="G2" s="289"/>
      <c r="H2" s="289"/>
      <c r="I2" s="289"/>
      <c r="J2" s="289"/>
      <c r="K2" s="289"/>
      <c r="L2" s="289"/>
      <c r="M2" s="289"/>
      <c r="N2" s="289"/>
      <c r="O2" s="289"/>
      <c r="P2" s="289"/>
      <c r="Q2" s="289"/>
      <c r="R2" s="289"/>
      <c r="S2" s="289"/>
      <c r="T2" s="289"/>
      <c r="U2" s="289"/>
      <c r="V2" s="290">
        <v>5</v>
      </c>
      <c r="AA2" s="291" t="s">
        <v>1022</v>
      </c>
      <c r="AB2" s="292"/>
      <c r="BY2" s="289" t="s">
        <v>1023</v>
      </c>
      <c r="CS2" s="288"/>
    </row>
    <row r="3" spans="1:255">
      <c r="B3" s="10" t="s">
        <v>1136</v>
      </c>
      <c r="C3" s="286" t="s">
        <v>1137</v>
      </c>
      <c r="D3" s="286" t="s">
        <v>1138</v>
      </c>
      <c r="E3" s="286" t="s">
        <v>1139</v>
      </c>
      <c r="F3" s="286" t="s">
        <v>1140</v>
      </c>
      <c r="G3" s="286" t="s">
        <v>1141</v>
      </c>
      <c r="H3" s="286" t="s">
        <v>1142</v>
      </c>
      <c r="I3" s="286" t="s">
        <v>1143</v>
      </c>
      <c r="J3" s="286" t="s">
        <v>1124</v>
      </c>
      <c r="K3" s="286" t="s">
        <v>1125</v>
      </c>
      <c r="L3" s="286" t="s">
        <v>1126</v>
      </c>
      <c r="M3" s="286" t="s">
        <v>1127</v>
      </c>
      <c r="N3" s="286" t="s">
        <v>1128</v>
      </c>
      <c r="O3" s="286" t="s">
        <v>1129</v>
      </c>
      <c r="P3" s="286" t="s">
        <v>1130</v>
      </c>
      <c r="Q3" s="286" t="s">
        <v>1131</v>
      </c>
      <c r="R3" s="286" t="s">
        <v>1132</v>
      </c>
      <c r="S3" s="286" t="s">
        <v>1133</v>
      </c>
      <c r="T3" s="286" t="s">
        <v>1134</v>
      </c>
      <c r="U3" s="286" t="s">
        <v>1135</v>
      </c>
      <c r="V3" s="286" t="s">
        <v>822</v>
      </c>
      <c r="W3" s="286" t="s">
        <v>823</v>
      </c>
      <c r="X3" s="286" t="s">
        <v>824</v>
      </c>
      <c r="Y3" s="286" t="s">
        <v>825</v>
      </c>
      <c r="Z3" s="286" t="s">
        <v>826</v>
      </c>
      <c r="AA3" s="286" t="s">
        <v>827</v>
      </c>
      <c r="AB3" s="286" t="s">
        <v>828</v>
      </c>
      <c r="AC3" s="286" t="s">
        <v>829</v>
      </c>
      <c r="AD3" s="286" t="s">
        <v>830</v>
      </c>
      <c r="AE3" s="286" t="s">
        <v>831</v>
      </c>
      <c r="AF3" s="286" t="s">
        <v>832</v>
      </c>
      <c r="AG3" s="286" t="s">
        <v>833</v>
      </c>
      <c r="AH3" s="286" t="s">
        <v>1144</v>
      </c>
      <c r="AI3" s="286" t="s">
        <v>1145</v>
      </c>
      <c r="AJ3" s="286" t="s">
        <v>1146</v>
      </c>
      <c r="AK3" s="286" t="s">
        <v>1147</v>
      </c>
      <c r="AL3" s="286" t="s">
        <v>1148</v>
      </c>
      <c r="AM3" s="286" t="s">
        <v>1149</v>
      </c>
      <c r="AN3" s="286" t="s">
        <v>1150</v>
      </c>
      <c r="AO3" s="286" t="s">
        <v>1151</v>
      </c>
      <c r="AP3" s="286" t="s">
        <v>1152</v>
      </c>
      <c r="AQ3" s="286" t="s">
        <v>1153</v>
      </c>
      <c r="AR3" s="286" t="s">
        <v>1154</v>
      </c>
      <c r="AS3" s="286" t="s">
        <v>1155</v>
      </c>
      <c r="AT3" s="286" t="s">
        <v>1156</v>
      </c>
      <c r="AU3" s="286" t="s">
        <v>1157</v>
      </c>
      <c r="AV3" s="286" t="s">
        <v>1158</v>
      </c>
      <c r="AW3" s="286" t="s">
        <v>1159</v>
      </c>
      <c r="AX3" s="286" t="s">
        <v>1160</v>
      </c>
      <c r="AY3" s="286" t="s">
        <v>1161</v>
      </c>
      <c r="AZ3" s="286" t="s">
        <v>1162</v>
      </c>
      <c r="BA3" s="286" t="s">
        <v>1163</v>
      </c>
      <c r="BB3" s="286" t="s">
        <v>1164</v>
      </c>
      <c r="BC3" s="286" t="s">
        <v>1165</v>
      </c>
      <c r="BD3" s="286" t="s">
        <v>1166</v>
      </c>
      <c r="BE3" s="286" t="s">
        <v>1167</v>
      </c>
      <c r="BF3" s="286" t="s">
        <v>1168</v>
      </c>
      <c r="BG3" s="286" t="s">
        <v>1169</v>
      </c>
      <c r="BH3" s="286" t="s">
        <v>1170</v>
      </c>
      <c r="BI3" s="286" t="s">
        <v>1171</v>
      </c>
      <c r="BJ3" s="286" t="s">
        <v>1172</v>
      </c>
      <c r="BK3" s="286" t="s">
        <v>1173</v>
      </c>
      <c r="BL3" s="286" t="s">
        <v>1174</v>
      </c>
      <c r="BM3" s="286" t="s">
        <v>1175</v>
      </c>
      <c r="BN3" s="286" t="s">
        <v>1176</v>
      </c>
      <c r="BO3" s="286" t="s">
        <v>1177</v>
      </c>
      <c r="BP3" s="286" t="s">
        <v>1178</v>
      </c>
      <c r="BQ3" s="286" t="s">
        <v>1179</v>
      </c>
      <c r="BR3" s="286" t="s">
        <v>1180</v>
      </c>
      <c r="BS3" s="286" t="s">
        <v>1181</v>
      </c>
      <c r="BT3" s="286" t="s">
        <v>1182</v>
      </c>
      <c r="BU3" s="286" t="s">
        <v>1183</v>
      </c>
      <c r="BV3" s="286" t="s">
        <v>1184</v>
      </c>
      <c r="BW3" s="286" t="s">
        <v>1185</v>
      </c>
      <c r="BX3" s="286" t="s">
        <v>1186</v>
      </c>
      <c r="BY3" s="289" t="s">
        <v>1024</v>
      </c>
      <c r="CS3" s="288"/>
    </row>
    <row r="4" spans="1:255" ht="14" thickBot="1">
      <c r="B4" s="293" t="s">
        <v>1025</v>
      </c>
      <c r="C4" s="293" t="s">
        <v>1025</v>
      </c>
      <c r="D4" s="293" t="s">
        <v>1025</v>
      </c>
      <c r="E4" s="293" t="s">
        <v>1025</v>
      </c>
      <c r="F4" s="293" t="s">
        <v>1025</v>
      </c>
      <c r="G4" s="293" t="s">
        <v>1025</v>
      </c>
      <c r="H4" s="293" t="s">
        <v>1025</v>
      </c>
      <c r="I4" s="293" t="s">
        <v>1025</v>
      </c>
      <c r="J4" s="293" t="s">
        <v>1025</v>
      </c>
      <c r="K4" s="293" t="s">
        <v>1025</v>
      </c>
      <c r="L4" s="293" t="s">
        <v>1025</v>
      </c>
      <c r="M4" s="293" t="s">
        <v>1025</v>
      </c>
      <c r="N4" s="293" t="s">
        <v>1025</v>
      </c>
      <c r="O4" s="293" t="s">
        <v>1025</v>
      </c>
      <c r="P4" s="293" t="s">
        <v>1025</v>
      </c>
      <c r="Q4" s="293" t="s">
        <v>1025</v>
      </c>
      <c r="R4" s="293" t="s">
        <v>1025</v>
      </c>
      <c r="S4" s="293" t="s">
        <v>1025</v>
      </c>
      <c r="T4" s="293" t="s">
        <v>1025</v>
      </c>
      <c r="U4" s="293" t="s">
        <v>1025</v>
      </c>
      <c r="V4" s="293" t="s">
        <v>1025</v>
      </c>
      <c r="W4" s="293" t="s">
        <v>1025</v>
      </c>
      <c r="X4" s="293" t="s">
        <v>1025</v>
      </c>
      <c r="Y4" s="293" t="s">
        <v>1025</v>
      </c>
      <c r="Z4" s="293" t="s">
        <v>1025</v>
      </c>
      <c r="AA4" s="293" t="s">
        <v>1025</v>
      </c>
      <c r="AB4" s="293" t="s">
        <v>1025</v>
      </c>
      <c r="AC4" s="293" t="s">
        <v>1025</v>
      </c>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3"/>
      <c r="BP4" s="293"/>
      <c r="BQ4" s="293"/>
      <c r="BR4" s="293"/>
      <c r="BS4" s="293"/>
      <c r="BT4" s="293"/>
      <c r="BU4" s="293"/>
      <c r="BV4" s="293"/>
      <c r="BW4" s="293"/>
      <c r="BX4" s="293"/>
      <c r="BY4" s="293" t="s">
        <v>1026</v>
      </c>
      <c r="CS4" s="288"/>
    </row>
    <row r="5" spans="1:255">
      <c r="A5" s="289" t="s">
        <v>33</v>
      </c>
      <c r="B5" s="288">
        <f>Data!B37</f>
        <v>29324.168522889384</v>
      </c>
      <c r="C5" s="288">
        <f>Data!C37</f>
        <v>24973.226774756495</v>
      </c>
      <c r="D5" s="288">
        <f>Data!D37</f>
        <v>24674.70874836298</v>
      </c>
      <c r="E5" s="288">
        <f>Data!E37</f>
        <v>30220.198735784994</v>
      </c>
      <c r="F5" s="288">
        <f>Data!F37</f>
        <v>30946.722132418443</v>
      </c>
      <c r="G5" s="288">
        <f>Data!G37</f>
        <v>23813.332203524027</v>
      </c>
      <c r="H5" s="288">
        <f>Data!H37</f>
        <v>24927.112442436974</v>
      </c>
      <c r="I5" s="288">
        <f>Data!I37</f>
        <v>32088.722746522271</v>
      </c>
      <c r="J5" s="288">
        <f>Data!J37</f>
        <v>29409.855605096083</v>
      </c>
      <c r="K5" s="288">
        <f>Data!K37</f>
        <v>29676.683847876066</v>
      </c>
      <c r="L5" s="288">
        <f>Data!L37</f>
        <v>25381.925366610532</v>
      </c>
      <c r="M5" s="288">
        <f>Data!M37</f>
        <v>28179.798854502733</v>
      </c>
      <c r="N5" s="288">
        <f>Data!N37</f>
        <v>33727.292659524741</v>
      </c>
      <c r="O5" s="288">
        <f>Data!O37</f>
        <v>31939.611873689719</v>
      </c>
      <c r="P5" s="288">
        <f>Data!P37</f>
        <v>24899.479445115754</v>
      </c>
      <c r="Q5" s="288">
        <f>Data!Q37</f>
        <v>23623.590118123073</v>
      </c>
      <c r="R5" s="288">
        <f>Data!R37</f>
        <v>25299.59675247391</v>
      </c>
      <c r="S5" s="288">
        <f>Data!S37</f>
        <v>26752.565963730118</v>
      </c>
      <c r="T5" s="288">
        <f>Data!T37</f>
        <v>29189.521584060563</v>
      </c>
      <c r="U5" s="288">
        <f>Data!U37</f>
        <v>30469.559596870902</v>
      </c>
      <c r="V5" s="288">
        <f>Data!V37</f>
        <v>31024.174374935315</v>
      </c>
      <c r="W5" s="288">
        <f>Data!W37</f>
        <v>31725.119800197175</v>
      </c>
      <c r="X5" s="288">
        <f>Data!X37</f>
        <v>32961.384517264371</v>
      </c>
      <c r="Y5" s="288">
        <f>Data!Y37</f>
        <v>32656.831159248253</v>
      </c>
      <c r="Z5" s="288">
        <f>Data!Z37</f>
        <v>29845.784625734246</v>
      </c>
      <c r="AA5" s="288">
        <f>Data!AA37</f>
        <v>31115.907391561846</v>
      </c>
      <c r="AB5" s="288">
        <f>Data!AB37</f>
        <v>28038.339932215207</v>
      </c>
      <c r="AC5" s="288">
        <f>Data!AC37</f>
        <v>24967.395112320653</v>
      </c>
      <c r="AD5" s="288">
        <f>Data!AD37</f>
        <v>24616.091145651</v>
      </c>
      <c r="AE5" s="288">
        <f>Data!AE37</f>
        <v>25977.474371302185</v>
      </c>
      <c r="AF5" s="288">
        <f>Data!AF37</f>
        <v>27514.936770573782</v>
      </c>
      <c r="AG5" s="288">
        <f>Data!AG37</f>
        <v>28593.65125187657</v>
      </c>
      <c r="AH5" s="288">
        <f>Data!AH37</f>
        <v>27859.151254969955</v>
      </c>
      <c r="AI5" s="288">
        <f>Data!AI37</f>
        <v>31999.594486569713</v>
      </c>
      <c r="AJ5" s="288">
        <f>Data!AJ37</f>
        <v>31020.397994527812</v>
      </c>
      <c r="AK5" s="288">
        <f>Data!AK37</f>
        <v>31288.248897269907</v>
      </c>
      <c r="AL5" s="288">
        <f>Data!AL37</f>
        <v>33735.496176817142</v>
      </c>
      <c r="AM5" s="288">
        <f>Data!AM37</f>
        <v>33813.644034741723</v>
      </c>
      <c r="AN5" s="288">
        <f>Data!AN37</f>
        <v>34789.16309694761</v>
      </c>
      <c r="AO5" s="288">
        <f>Data!AO37</f>
        <v>35808.225390606494</v>
      </c>
      <c r="AP5" s="288">
        <f>Data!AP37</f>
        <v>37027.029634233993</v>
      </c>
      <c r="AQ5" s="288">
        <f>Data!AQ37</f>
        <v>37678.933970707832</v>
      </c>
      <c r="AR5" s="288">
        <f>Data!AR37</f>
        <v>38093.152059264925</v>
      </c>
      <c r="AS5" s="288">
        <f>Data!AS37</f>
        <v>37187.467941492381</v>
      </c>
      <c r="AT5" s="288">
        <f>Data!AT37</f>
        <v>36801.536329470277</v>
      </c>
      <c r="AU5" s="288">
        <f>Data!AU37</f>
        <v>37307.387971399621</v>
      </c>
      <c r="AV5" s="288">
        <f>Data!AV37</f>
        <v>38935.3346993007</v>
      </c>
      <c r="AW5" s="288">
        <f>Data!AW37</f>
        <v>38246.012500487981</v>
      </c>
      <c r="AX5" s="288">
        <f>Data!AX37</f>
        <v>34782.747314793152</v>
      </c>
      <c r="AY5" s="288">
        <f>Data!AY37</f>
        <v>35653.790794964596</v>
      </c>
      <c r="AZ5" s="288">
        <f>Data!AZ37</f>
        <v>36090.034318467442</v>
      </c>
      <c r="BA5" s="288">
        <f>Data!BA37</f>
        <v>37690.127488935395</v>
      </c>
      <c r="BB5" s="288">
        <f>Data!BB37</f>
        <v>37544.089326224341</v>
      </c>
      <c r="BC5" s="288">
        <f>Data!BC37</f>
        <v>38489.567309922306</v>
      </c>
      <c r="BD5" s="288">
        <f>Data!BD37</f>
        <v>38315.837538907173</v>
      </c>
      <c r="BE5" s="288">
        <f>Data!BE37</f>
        <v>38095.441363313628</v>
      </c>
      <c r="BF5" s="288">
        <f>Data!BF37</f>
        <v>38276.828790627864</v>
      </c>
      <c r="BG5" s="288">
        <f>Data!BG37</f>
        <v>38150.284776183762</v>
      </c>
      <c r="BH5" s="288">
        <f>Data!BH37</f>
        <v>38210.668272696297</v>
      </c>
      <c r="BI5" s="288">
        <f>Data!BI37</f>
        <v>38422.829886229913</v>
      </c>
      <c r="BJ5" s="328">
        <f>Data!BJ37</f>
        <v>40124.986402056158</v>
      </c>
      <c r="BK5" s="329">
        <f>Data!BK37</f>
        <v>42718.741732187947</v>
      </c>
      <c r="BL5" s="329">
        <f>Data!BL37</f>
        <v>0</v>
      </c>
      <c r="BM5" s="329">
        <f>Data!BM37</f>
        <v>0</v>
      </c>
      <c r="BN5" s="329">
        <f>Data!BN37</f>
        <v>0</v>
      </c>
      <c r="BO5" s="329">
        <f>Data!BO37</f>
        <v>0</v>
      </c>
      <c r="BP5" s="329">
        <f>Data!BP37</f>
        <v>0</v>
      </c>
      <c r="BQ5" s="329">
        <f>Data!BQ37</f>
        <v>0</v>
      </c>
      <c r="BR5" s="329">
        <f>Data!BR37</f>
        <v>0</v>
      </c>
      <c r="BS5" s="329">
        <f>Data!BS37</f>
        <v>0</v>
      </c>
      <c r="BT5" s="329">
        <f>Data!BT37</f>
        <v>0</v>
      </c>
      <c r="BU5" s="329">
        <f>Data!BU37</f>
        <v>0</v>
      </c>
      <c r="BV5" s="329">
        <f>Data!BV37</f>
        <v>0</v>
      </c>
      <c r="BW5" s="329">
        <f>Data!BW37</f>
        <v>0</v>
      </c>
      <c r="BX5" s="329">
        <f>Data!BX37</f>
        <v>0</v>
      </c>
      <c r="BY5" s="330">
        <f>SUM(BJ5:BX5)</f>
        <v>82843.728134244098</v>
      </c>
    </row>
    <row r="6" spans="1:255">
      <c r="A6" s="289" t="s">
        <v>34</v>
      </c>
      <c r="B6" s="288">
        <f>Data!B38</f>
        <v>29324.168522889384</v>
      </c>
      <c r="C6" s="288">
        <f>Data!C38</f>
        <v>26986.41677642045</v>
      </c>
      <c r="D6" s="288">
        <f>Data!D38</f>
        <v>24051.795797350867</v>
      </c>
      <c r="E6" s="288">
        <f>Data!E38</f>
        <v>28515.345451478293</v>
      </c>
      <c r="F6" s="288">
        <f>Data!F38</f>
        <v>29755.668422559334</v>
      </c>
      <c r="G6" s="288">
        <f>Data!G38</f>
        <v>30562.180656706536</v>
      </c>
      <c r="H6" s="288">
        <f>Data!H38</f>
        <v>23596.795675000001</v>
      </c>
      <c r="I6" s="288">
        <f>Data!I38</f>
        <v>23092.145059281538</v>
      </c>
      <c r="J6" s="288">
        <f>Data!J38</f>
        <v>28339.433684435295</v>
      </c>
      <c r="K6" s="288">
        <f>Data!K38</f>
        <v>27771.166086640718</v>
      </c>
      <c r="L6" s="288">
        <f>Data!L38</f>
        <v>23993.182273968323</v>
      </c>
      <c r="M6" s="288">
        <f>Data!M38</f>
        <v>21221.286299826985</v>
      </c>
      <c r="N6" s="288">
        <f>Data!N38</f>
        <v>26212.91220798422</v>
      </c>
      <c r="O6" s="288">
        <f>Data!O38</f>
        <v>31452.087825227165</v>
      </c>
      <c r="P6" s="288">
        <f>Data!P38</f>
        <v>32650.737414974152</v>
      </c>
      <c r="Q6" s="288">
        <f>Data!Q38</f>
        <v>26234.391015860812</v>
      </c>
      <c r="R6" s="288">
        <f>Data!R38</f>
        <v>23799.416721616988</v>
      </c>
      <c r="S6" s="288">
        <f>Data!S38</f>
        <v>25568.404273363263</v>
      </c>
      <c r="T6" s="288">
        <f>Data!T38</f>
        <v>28337.421335168699</v>
      </c>
      <c r="U6" s="288">
        <f>Data!U38</f>
        <v>28968.190446179498</v>
      </c>
      <c r="V6" s="288">
        <f>Data!V38</f>
        <v>28650.402729838403</v>
      </c>
      <c r="W6" s="288">
        <f>Data!W38</f>
        <v>29188.162940228649</v>
      </c>
      <c r="X6" s="288">
        <f>Data!X38</f>
        <v>28298.843626680642</v>
      </c>
      <c r="Y6" s="288">
        <f>Data!Y38</f>
        <v>28310.540840124122</v>
      </c>
      <c r="Z6" s="288">
        <f>Data!Z38</f>
        <v>29836.299434838467</v>
      </c>
      <c r="AA6" s="288">
        <f>Data!AA38</f>
        <v>31452.1428614619</v>
      </c>
      <c r="AB6" s="288">
        <f>Data!AB38</f>
        <v>35078.358238909364</v>
      </c>
      <c r="AC6" s="288">
        <f>Data!AC38</f>
        <v>35774.982206848472</v>
      </c>
      <c r="AD6" s="288">
        <f>Data!AD38</f>
        <v>34084.505955621076</v>
      </c>
      <c r="AE6" s="288">
        <f>Data!AE38</f>
        <v>34948.096787210554</v>
      </c>
      <c r="AF6" s="288">
        <f>Data!AF38</f>
        <v>33485.675640483256</v>
      </c>
      <c r="AG6" s="288">
        <f>Data!AG38</f>
        <v>32028.492445301406</v>
      </c>
      <c r="AH6" s="288">
        <f>Data!AH38</f>
        <v>29673.049101561286</v>
      </c>
      <c r="AI6" s="288">
        <f>Data!AI38</f>
        <v>26650.43507760459</v>
      </c>
      <c r="AJ6" s="288">
        <f>Data!AJ38</f>
        <v>32906.071284780781</v>
      </c>
      <c r="AK6" s="288">
        <f>Data!AK38</f>
        <v>32519.133465497609</v>
      </c>
      <c r="AL6" s="288">
        <f>Data!AL38</f>
        <v>33911.01099360302</v>
      </c>
      <c r="AM6" s="288">
        <f>Data!AM38</f>
        <v>33412.105517348449</v>
      </c>
      <c r="AN6" s="288">
        <f>Data!AN38</f>
        <v>33639.657115558184</v>
      </c>
      <c r="AO6" s="288">
        <f>Data!AO38</f>
        <v>32141.802606832523</v>
      </c>
      <c r="AP6" s="288">
        <f>Data!AP38</f>
        <v>32571.099343189464</v>
      </c>
      <c r="AQ6" s="288">
        <f>Data!AQ38</f>
        <v>32849.827364544501</v>
      </c>
      <c r="AR6" s="288">
        <f>Data!AR38</f>
        <v>33296.063804841586</v>
      </c>
      <c r="AS6" s="288">
        <f>Data!AS38</f>
        <v>36945.173815312832</v>
      </c>
      <c r="AT6" s="288">
        <f>Data!AT38</f>
        <v>37758.400210253654</v>
      </c>
      <c r="AU6" s="288">
        <f>Data!AU38</f>
        <v>38682.917768084662</v>
      </c>
      <c r="AV6" s="288">
        <f>Data!AV38</f>
        <v>36034.311982031861</v>
      </c>
      <c r="AW6" s="288">
        <f>Data!AW38</f>
        <v>36981.151132911444</v>
      </c>
      <c r="AX6" s="288">
        <f>Data!AX38</f>
        <v>41719.863920510244</v>
      </c>
      <c r="AY6" s="288">
        <f>Data!AY38</f>
        <v>40720.912529514608</v>
      </c>
      <c r="AZ6" s="288">
        <f>Data!AZ38</f>
        <v>38587.361595963703</v>
      </c>
      <c r="BA6" s="288">
        <f>Data!BA38</f>
        <v>36288.62146766315</v>
      </c>
      <c r="BB6" s="288">
        <f>Data!BB38</f>
        <v>36247.47724737622</v>
      </c>
      <c r="BC6" s="288">
        <f>Data!BC38</f>
        <v>36759.886763621042</v>
      </c>
      <c r="BD6" s="288">
        <f>Data!BD38</f>
        <v>36955.388134089771</v>
      </c>
      <c r="BE6" s="288">
        <f>Data!BE38</f>
        <v>37335.282445887613</v>
      </c>
      <c r="BF6" s="288">
        <f>Data!BF38</f>
        <v>38068.369178342007</v>
      </c>
      <c r="BG6" s="288">
        <f>Data!BG38</f>
        <v>38144.616677679209</v>
      </c>
      <c r="BH6" s="288">
        <f>Data!BH38</f>
        <v>38210.668272696297</v>
      </c>
      <c r="BI6" s="288">
        <f>Data!BI38</f>
        <v>38422.829886229913</v>
      </c>
      <c r="BJ6" s="331">
        <f>Data!BJ38</f>
        <v>38677.649252819625</v>
      </c>
      <c r="BK6" s="332">
        <f>Data!BK38</f>
        <v>40004.34467211087</v>
      </c>
      <c r="BL6" s="332">
        <f>Data!BL38</f>
        <v>0</v>
      </c>
      <c r="BM6" s="332">
        <f>Data!BM38</f>
        <v>0</v>
      </c>
      <c r="BN6" s="332">
        <f>Data!BN38</f>
        <v>0</v>
      </c>
      <c r="BO6" s="332">
        <f>Data!BO38</f>
        <v>0</v>
      </c>
      <c r="BP6" s="332">
        <f>Data!BP38</f>
        <v>0</v>
      </c>
      <c r="BQ6" s="332">
        <f>Data!BQ38</f>
        <v>0</v>
      </c>
      <c r="BR6" s="332">
        <f>Data!BR38</f>
        <v>0</v>
      </c>
      <c r="BS6" s="332">
        <f>Data!BS38</f>
        <v>0</v>
      </c>
      <c r="BT6" s="332">
        <f>Data!BT38</f>
        <v>0</v>
      </c>
      <c r="BU6" s="332">
        <f>Data!BU38</f>
        <v>0</v>
      </c>
      <c r="BV6" s="332">
        <f>Data!BV38</f>
        <v>0</v>
      </c>
      <c r="BW6" s="332">
        <f>Data!BW38</f>
        <v>0</v>
      </c>
      <c r="BX6" s="332">
        <f>Data!BX38</f>
        <v>0</v>
      </c>
      <c r="BY6" s="333">
        <f>SUM(BJ6:BX6)</f>
        <v>78681.993924930488</v>
      </c>
      <c r="CS6" s="288"/>
    </row>
    <row r="7" spans="1:255">
      <c r="A7" s="289" t="s">
        <v>35</v>
      </c>
      <c r="B7" s="288">
        <f>Data!B39</f>
        <v>29324.168522889384</v>
      </c>
      <c r="C7" s="288">
        <f>Data!C39</f>
        <v>24598.118366639614</v>
      </c>
      <c r="D7" s="288">
        <f>Data!D39</f>
        <v>23000.984926212099</v>
      </c>
      <c r="E7" s="288">
        <f>Data!E39</f>
        <v>21464.475149067595</v>
      </c>
      <c r="F7" s="288">
        <f>Data!F39</f>
        <v>24126.104373313756</v>
      </c>
      <c r="G7" s="288">
        <f>Data!G39</f>
        <v>29752.662574593236</v>
      </c>
      <c r="H7" s="288">
        <f>Data!H39</f>
        <v>31806.553690336139</v>
      </c>
      <c r="I7" s="288">
        <f>Data!I39</f>
        <v>22729.517273490634</v>
      </c>
      <c r="J7" s="288">
        <f>Data!J39</f>
        <v>21532.370280176045</v>
      </c>
      <c r="K7" s="288">
        <f>Data!K39</f>
        <v>30607.201666119268</v>
      </c>
      <c r="L7" s="288">
        <f>Data!L39</f>
        <v>29019.500598159721</v>
      </c>
      <c r="M7" s="288">
        <f>Data!M39</f>
        <v>24948.155315708307</v>
      </c>
      <c r="N7" s="288">
        <f>Data!N39</f>
        <v>23758.317503796043</v>
      </c>
      <c r="O7" s="288">
        <f>Data!O39</f>
        <v>25214.344397187524</v>
      </c>
      <c r="P7" s="288">
        <f>Data!P39</f>
        <v>30890.379653086045</v>
      </c>
      <c r="Q7" s="288">
        <f>Data!Q39</f>
        <v>32972.885593008417</v>
      </c>
      <c r="R7" s="288">
        <f>Data!R39</f>
        <v>27778.76785428165</v>
      </c>
      <c r="S7" s="288">
        <f>Data!S39</f>
        <v>28159.784934210555</v>
      </c>
      <c r="T7" s="288">
        <f>Data!T39</f>
        <v>29722.226062490583</v>
      </c>
      <c r="U7" s="288">
        <f>Data!U39</f>
        <v>31171.112761635082</v>
      </c>
      <c r="V7" s="288">
        <f>Data!V39</f>
        <v>31826.063843624754</v>
      </c>
      <c r="W7" s="288">
        <f>Data!W39</f>
        <v>32247.539077362359</v>
      </c>
      <c r="X7" s="288">
        <f>Data!X39</f>
        <v>34774.621927538545</v>
      </c>
      <c r="Y7" s="288">
        <f>Data!Y39</f>
        <v>33672.978988846153</v>
      </c>
      <c r="Z7" s="288">
        <f>Data!Z39</f>
        <v>34391.94482662341</v>
      </c>
      <c r="AA7" s="288">
        <f>Data!AA39</f>
        <v>36276.9301554638</v>
      </c>
      <c r="AB7" s="288">
        <f>Data!AB39</f>
        <v>32840.018364982701</v>
      </c>
      <c r="AC7" s="288">
        <f>Data!AC39</f>
        <v>30929.499572862082</v>
      </c>
      <c r="AD7" s="288">
        <f>Data!AD39</f>
        <v>28983.630465943439</v>
      </c>
      <c r="AE7" s="288">
        <f>Data!AE39</f>
        <v>29774.073165379992</v>
      </c>
      <c r="AF7" s="288">
        <f>Data!AF39</f>
        <v>31075.669694182427</v>
      </c>
      <c r="AG7" s="288">
        <f>Data!AG39</f>
        <v>31762.053604005669</v>
      </c>
      <c r="AH7" s="288">
        <f>Data!AH39</f>
        <v>31110.220444296843</v>
      </c>
      <c r="AI7" s="288">
        <f>Data!AI39</f>
        <v>36108.675748303271</v>
      </c>
      <c r="AJ7" s="288">
        <f>Data!AJ39</f>
        <v>32145.312580695303</v>
      </c>
      <c r="AK7" s="288">
        <f>Data!AK39</f>
        <v>32728.270852039186</v>
      </c>
      <c r="AL7" s="288">
        <f>Data!AL39</f>
        <v>33424.593342927699</v>
      </c>
      <c r="AM7" s="288">
        <f>Data!AM39</f>
        <v>34018.664056612033</v>
      </c>
      <c r="AN7" s="288">
        <f>Data!AN39</f>
        <v>34929.053325670197</v>
      </c>
      <c r="AO7" s="288">
        <f>Data!AO39</f>
        <v>35908.262290685583</v>
      </c>
      <c r="AP7" s="288">
        <f>Data!AP39</f>
        <v>37100.608776729889</v>
      </c>
      <c r="AQ7" s="288">
        <f>Data!AQ39</f>
        <v>37735.054649111677</v>
      </c>
      <c r="AR7" s="288">
        <f>Data!AR39</f>
        <v>38135.458045411877</v>
      </c>
      <c r="AS7" s="288">
        <f>Data!AS39</f>
        <v>37219.654173541603</v>
      </c>
      <c r="AT7" s="288">
        <f>Data!AT39</f>
        <v>36826.351950224802</v>
      </c>
      <c r="AU7" s="288">
        <f>Data!AU39</f>
        <v>37327.291190478834</v>
      </c>
      <c r="AV7" s="288">
        <f>Data!AV39</f>
        <v>38951.881231934727</v>
      </c>
      <c r="AW7" s="288">
        <f>Data!AW39</f>
        <v>38258.723221841865</v>
      </c>
      <c r="AX7" s="288">
        <f>Data!AX39</f>
        <v>34791.680232601757</v>
      </c>
      <c r="AY7" s="288">
        <f>Data!AY39</f>
        <v>35661.331185893177</v>
      </c>
      <c r="AZ7" s="288">
        <f>Data!AZ39</f>
        <v>36096.555447080427</v>
      </c>
      <c r="BA7" s="288">
        <f>Data!BA39</f>
        <v>37695.63697524515</v>
      </c>
      <c r="BB7" s="288">
        <f>Data!BB39</f>
        <v>37548.710184878786</v>
      </c>
      <c r="BC7" s="288">
        <f>Data!BC39</f>
        <v>38493.261613052877</v>
      </c>
      <c r="BD7" s="288">
        <f>Data!BD39</f>
        <v>38318.641488653499</v>
      </c>
      <c r="BE7" s="288">
        <f>Data!BE39</f>
        <v>38097.584597067325</v>
      </c>
      <c r="BF7" s="288">
        <f>Data!BF39</f>
        <v>38278.543295358504</v>
      </c>
      <c r="BG7" s="288">
        <f>Data!BG39</f>
        <v>38150.284776183762</v>
      </c>
      <c r="BH7" s="288">
        <f>Data!BH39</f>
        <v>38210.668272696297</v>
      </c>
      <c r="BI7" s="288">
        <f>Data!BI39</f>
        <v>38422.829886229913</v>
      </c>
      <c r="BJ7" s="331">
        <f>Data!BJ39</f>
        <v>38974.986402056158</v>
      </c>
      <c r="BK7" s="332">
        <f>Data!BK39</f>
        <v>36246.030669504107</v>
      </c>
      <c r="BL7" s="332">
        <f>Data!BL39</f>
        <v>0</v>
      </c>
      <c r="BM7" s="332">
        <f>Data!BM39</f>
        <v>0</v>
      </c>
      <c r="BN7" s="332">
        <f>Data!BN39</f>
        <v>0</v>
      </c>
      <c r="BO7" s="332">
        <f>Data!BO39</f>
        <v>0</v>
      </c>
      <c r="BP7" s="332">
        <f>Data!BP39</f>
        <v>0</v>
      </c>
      <c r="BQ7" s="332">
        <f>Data!BQ39</f>
        <v>0</v>
      </c>
      <c r="BR7" s="332">
        <f>Data!BR39</f>
        <v>0</v>
      </c>
      <c r="BS7" s="332">
        <f>Data!BS39</f>
        <v>0</v>
      </c>
      <c r="BT7" s="332">
        <f>Data!BT39</f>
        <v>0</v>
      </c>
      <c r="BU7" s="332">
        <f>Data!BU39</f>
        <v>0</v>
      </c>
      <c r="BV7" s="332">
        <f>Data!BV39</f>
        <v>0</v>
      </c>
      <c r="BW7" s="332">
        <f>Data!BW39</f>
        <v>0</v>
      </c>
      <c r="BX7" s="332">
        <f>Data!BX39</f>
        <v>0</v>
      </c>
      <c r="BY7" s="333">
        <f>SUM(BJ7:BX7)</f>
        <v>75221.017071560258</v>
      </c>
      <c r="CS7" s="288"/>
    </row>
    <row r="8" spans="1:255">
      <c r="A8" s="289" t="s">
        <v>36</v>
      </c>
      <c r="B8" s="288">
        <f>Data!B40</f>
        <v>29324.168522889384</v>
      </c>
      <c r="C8" s="288">
        <f>Data!C40</f>
        <v>26861.888919277601</v>
      </c>
      <c r="D8" s="288">
        <f>Data!D40</f>
        <v>28103.007131755756</v>
      </c>
      <c r="E8" s="288">
        <f>Data!E40</f>
        <v>23018.475226744562</v>
      </c>
      <c r="F8" s="288">
        <f>Data!F40</f>
        <v>22534.489838857691</v>
      </c>
      <c r="G8" s="288">
        <f>Data!G40</f>
        <v>26576.965539652552</v>
      </c>
      <c r="H8" s="288">
        <f>Data!H40</f>
        <v>32066.678609033614</v>
      </c>
      <c r="I8" s="288">
        <f>Data!I40</f>
        <v>31317.094367324615</v>
      </c>
      <c r="J8" s="288">
        <f>Data!J40</f>
        <v>20975.955965453421</v>
      </c>
      <c r="K8" s="288">
        <f>Data!K40</f>
        <v>21991.050619416845</v>
      </c>
      <c r="L8" s="288">
        <f>Data!L40</f>
        <v>29605.382763058013</v>
      </c>
      <c r="M8" s="288">
        <f>Data!M40</f>
        <v>29461.221688872181</v>
      </c>
      <c r="N8" s="288">
        <f>Data!N40</f>
        <v>25890.428348521946</v>
      </c>
      <c r="O8" s="288">
        <f>Data!O40</f>
        <v>25453.477064109145</v>
      </c>
      <c r="P8" s="288">
        <f>Data!P40</f>
        <v>26635.131244998476</v>
      </c>
      <c r="Q8" s="288">
        <f>Data!Q40</f>
        <v>32313.584981193104</v>
      </c>
      <c r="R8" s="288">
        <f>Data!R40</f>
        <v>32793.441511722391</v>
      </c>
      <c r="S8" s="288">
        <f>Data!S40</f>
        <v>30745.47573019304</v>
      </c>
      <c r="T8" s="288">
        <f>Data!T40</f>
        <v>31534.714197384394</v>
      </c>
      <c r="U8" s="288">
        <f>Data!U40</f>
        <v>32183.097157958891</v>
      </c>
      <c r="V8" s="288">
        <f>Data!V40</f>
        <v>32367.611780892094</v>
      </c>
      <c r="W8" s="288">
        <f>Data!W40</f>
        <v>32535.42258399176</v>
      </c>
      <c r="X8" s="288">
        <f>Data!X40</f>
        <v>31120.930904078359</v>
      </c>
      <c r="Y8" s="288">
        <f>Data!Y40</f>
        <v>29123.720587211537</v>
      </c>
      <c r="Z8" s="288">
        <f>Data!Z40</f>
        <v>29290.703138176181</v>
      </c>
      <c r="AA8" s="288">
        <f>Data!AA40</f>
        <v>30751.679158472853</v>
      </c>
      <c r="AB8" s="288">
        <f>Data!AB40</f>
        <v>36756.321731313452</v>
      </c>
      <c r="AC8" s="288">
        <f>Data!AC40</f>
        <v>37980.781701049156</v>
      </c>
      <c r="AD8" s="288">
        <f>Data!AD40</f>
        <v>36515.298549944666</v>
      </c>
      <c r="AE8" s="288">
        <f>Data!AE40</f>
        <v>37708.600311931281</v>
      </c>
      <c r="AF8" s="288">
        <f>Data!AF40</f>
        <v>36228.204801129563</v>
      </c>
      <c r="AG8" s="288">
        <f>Data!AG40</f>
        <v>35425.314557978112</v>
      </c>
      <c r="AH8" s="288">
        <f>Data!AH40</f>
        <v>33110.349738670659</v>
      </c>
      <c r="AI8" s="288">
        <f>Data!AI40</f>
        <v>28307.223427314217</v>
      </c>
      <c r="AJ8" s="288">
        <f>Data!AJ40</f>
        <v>33471.096459217646</v>
      </c>
      <c r="AK8" s="288">
        <f>Data!AK40</f>
        <v>32796.233556144238</v>
      </c>
      <c r="AL8" s="288">
        <f>Data!AL40</f>
        <v>34066.505909768843</v>
      </c>
      <c r="AM8" s="288">
        <f>Data!AM40</f>
        <v>33504.330956394908</v>
      </c>
      <c r="AN8" s="288">
        <f>Data!AN40</f>
        <v>33697.335756892797</v>
      </c>
      <c r="AO8" s="288">
        <f>Data!AO40</f>
        <v>32178.666894882015</v>
      </c>
      <c r="AP8" s="288">
        <f>Data!AP40</f>
        <v>32596.714705619059</v>
      </c>
      <c r="AQ8" s="288">
        <f>Data!AQ40</f>
        <v>32867.242821817032</v>
      </c>
      <c r="AR8" s="288">
        <f>Data!AR40</f>
        <v>33308.492883469728</v>
      </c>
      <c r="AS8" s="288">
        <f>Data!AS40</f>
        <v>36083.575170055417</v>
      </c>
      <c r="AT8" s="288">
        <f>Data!AT40</f>
        <v>37313.656355219202</v>
      </c>
      <c r="AU8" s="288">
        <f>Data!AU40</f>
        <v>38240.588278210045</v>
      </c>
      <c r="AV8" s="288">
        <f>Data!AV40</f>
        <v>36038.639868881124</v>
      </c>
      <c r="AW8" s="288">
        <f>Data!AW40</f>
        <v>36984.596881105761</v>
      </c>
      <c r="AX8" s="288">
        <f>Data!AX40</f>
        <v>40874.653543254237</v>
      </c>
      <c r="AY8" s="288">
        <f>Data!AY40</f>
        <v>40015.173331538157</v>
      </c>
      <c r="AZ8" s="288">
        <f>Data!AZ40</f>
        <v>37928.361267718719</v>
      </c>
      <c r="BA8" s="288">
        <f>Data!BA40</f>
        <v>36290.149342031698</v>
      </c>
      <c r="BB8" s="288">
        <f>Data!BB40</f>
        <v>36248.69125433742</v>
      </c>
      <c r="BC8" s="288">
        <f>Data!BC40</f>
        <v>36760.797293004303</v>
      </c>
      <c r="BD8" s="288">
        <f>Data!BD40</f>
        <v>36956.149417432243</v>
      </c>
      <c r="BE8" s="288">
        <f>Data!BE40</f>
        <v>37335.895933411339</v>
      </c>
      <c r="BF8" s="288">
        <f>Data!BF40</f>
        <v>38068.917946827627</v>
      </c>
      <c r="BG8" s="288">
        <f>Data!BG40</f>
        <v>38144.616677679209</v>
      </c>
      <c r="BH8" s="288">
        <f>Data!BH40</f>
        <v>38210.668272696297</v>
      </c>
      <c r="BI8" s="288">
        <f>Data!BI40</f>
        <v>38422.829886229913</v>
      </c>
      <c r="BJ8" s="331">
        <f>Data!BJ40</f>
        <v>39692.486402056158</v>
      </c>
      <c r="BK8" s="332">
        <f>Data!BK40</f>
        <v>39253.391342043367</v>
      </c>
      <c r="BL8" s="332">
        <f>Data!BL40</f>
        <v>0</v>
      </c>
      <c r="BM8" s="332">
        <f>Data!BM40</f>
        <v>0</v>
      </c>
      <c r="BN8" s="332">
        <f>Data!BN40</f>
        <v>0</v>
      </c>
      <c r="BO8" s="332">
        <f>Data!BO40</f>
        <v>0</v>
      </c>
      <c r="BP8" s="332">
        <f>Data!BP40</f>
        <v>0</v>
      </c>
      <c r="BQ8" s="332">
        <f>Data!BQ40</f>
        <v>0</v>
      </c>
      <c r="BR8" s="332">
        <f>Data!BR40</f>
        <v>0</v>
      </c>
      <c r="BS8" s="332">
        <f>Data!BS40</f>
        <v>0</v>
      </c>
      <c r="BT8" s="332">
        <f>Data!BT40</f>
        <v>0</v>
      </c>
      <c r="BU8" s="332">
        <f>Data!BU40</f>
        <v>0</v>
      </c>
      <c r="BV8" s="332">
        <f>Data!BV40</f>
        <v>0</v>
      </c>
      <c r="BW8" s="332">
        <f>Data!BW40</f>
        <v>0</v>
      </c>
      <c r="BX8" s="332">
        <f>Data!BX40</f>
        <v>0</v>
      </c>
      <c r="BY8" s="333">
        <f>SUM(BJ8:BX8)</f>
        <v>78945.877744099533</v>
      </c>
      <c r="CS8" s="288"/>
    </row>
    <row r="9" spans="1:255" ht="14" thickBot="1">
      <c r="A9" s="289" t="s">
        <v>37</v>
      </c>
      <c r="B9" s="288">
        <f>Data!B41</f>
        <v>29324.168522889384</v>
      </c>
      <c r="C9" s="288">
        <f>Data!C41</f>
        <v>24598.118366639614</v>
      </c>
      <c r="D9" s="288">
        <f>Data!D41</f>
        <v>25785.540190294418</v>
      </c>
      <c r="E9" s="288">
        <f>Data!E41</f>
        <v>23991.943342534985</v>
      </c>
      <c r="F9" s="288">
        <f>Data!F41</f>
        <v>22202.836114389058</v>
      </c>
      <c r="G9" s="288">
        <f>Data!G41</f>
        <v>21109.104617180019</v>
      </c>
      <c r="H9" s="288">
        <f>Data!H41</f>
        <v>25919.265248949581</v>
      </c>
      <c r="I9" s="288">
        <f>Data!I41</f>
        <v>28157.78910706555</v>
      </c>
      <c r="J9" s="288">
        <f>Data!J41</f>
        <v>27955.456969531289</v>
      </c>
      <c r="K9" s="288">
        <f>Data!K41</f>
        <v>22154.739970569623</v>
      </c>
      <c r="L9" s="288">
        <f>Data!L41</f>
        <v>25039.282953525468</v>
      </c>
      <c r="M9" s="288">
        <f>Data!M41</f>
        <v>31566.110622654651</v>
      </c>
      <c r="N9" s="288">
        <f>Data!N41</f>
        <v>32242.666917381193</v>
      </c>
      <c r="O9" s="288">
        <f>Data!O41</f>
        <v>24087.504850212852</v>
      </c>
      <c r="P9" s="288">
        <f>Data!P41</f>
        <v>24544.442339799331</v>
      </c>
      <c r="Q9" s="288">
        <f>Data!Q41</f>
        <v>26741.453893419959</v>
      </c>
      <c r="R9" s="288">
        <f>Data!R41</f>
        <v>34089.764365764902</v>
      </c>
      <c r="S9" s="288">
        <f>Data!S41</f>
        <v>31852.17352076327</v>
      </c>
      <c r="T9" s="288">
        <f>Data!T41</f>
        <v>31699.028696291945</v>
      </c>
      <c r="U9" s="288">
        <f>Data!U41</f>
        <v>30436.900116013727</v>
      </c>
      <c r="V9" s="288">
        <f>Data!V41</f>
        <v>28930.417779477611</v>
      </c>
      <c r="W9" s="288">
        <f>Data!W41</f>
        <v>28698.986029838023</v>
      </c>
      <c r="X9" s="288">
        <f>Data!X41</f>
        <v>32172.98405211026</v>
      </c>
      <c r="Y9" s="288">
        <f>Data!Y41</f>
        <v>33423.642893076925</v>
      </c>
      <c r="Z9" s="288">
        <f>Data!Z41</f>
        <v>35115.158386475552</v>
      </c>
      <c r="AA9" s="288">
        <f>Data!AA41</f>
        <v>35448.700246309949</v>
      </c>
      <c r="AB9" s="288">
        <f>Data!AB41</f>
        <v>33201.488104605916</v>
      </c>
      <c r="AC9" s="288">
        <f>Data!AC41</f>
        <v>29892.503295193601</v>
      </c>
      <c r="AD9" s="288">
        <f>Data!AD41</f>
        <v>28947.426885270073</v>
      </c>
      <c r="AE9" s="288">
        <f>Data!AE41</f>
        <v>28238.253891976601</v>
      </c>
      <c r="AF9" s="288">
        <f>Data!AF41</f>
        <v>28807.450827185326</v>
      </c>
      <c r="AG9" s="288">
        <f>Data!AG41</f>
        <v>30350.193358723373</v>
      </c>
      <c r="AH9" s="288">
        <f>Data!AH41</f>
        <v>29883.875146287108</v>
      </c>
      <c r="AI9" s="288">
        <f>Data!AI41</f>
        <v>34512.236249072936</v>
      </c>
      <c r="AJ9" s="288">
        <f>Data!AJ41</f>
        <v>32044.582782334426</v>
      </c>
      <c r="AK9" s="288">
        <f>Data!AK41</f>
        <v>32266.434487410996</v>
      </c>
      <c r="AL9" s="288">
        <f>Data!AL41</f>
        <v>33714.750201300485</v>
      </c>
      <c r="AM9" s="288">
        <f>Data!AM41</f>
        <v>33786.423123232926</v>
      </c>
      <c r="AN9" s="288">
        <f>Data!AN41</f>
        <v>34780.618865715165</v>
      </c>
      <c r="AO9" s="288">
        <f>Data!AO41</f>
        <v>35811.316624494611</v>
      </c>
      <c r="AP9" s="288">
        <f>Data!AP41</f>
        <v>37035.107784497879</v>
      </c>
      <c r="AQ9" s="288">
        <f>Data!AQ41</f>
        <v>37677.969587270753</v>
      </c>
      <c r="AR9" s="288">
        <f>Data!AR41</f>
        <v>38092.908149666015</v>
      </c>
      <c r="AS9" s="288">
        <f>Data!AS41</f>
        <v>37188.074799164075</v>
      </c>
      <c r="AT9" s="288">
        <f>Data!AT41</f>
        <v>36802.069720658299</v>
      </c>
      <c r="AU9" s="288">
        <f>Data!AU41</f>
        <v>37307.270576415074</v>
      </c>
      <c r="AV9" s="288">
        <f>Data!AV41</f>
        <v>38935.011118104114</v>
      </c>
      <c r="AW9" s="288">
        <f>Data!AW41</f>
        <v>38245.692668362914</v>
      </c>
      <c r="AX9" s="288">
        <f>Data!AX41</f>
        <v>34784.105200126258</v>
      </c>
      <c r="AY9" s="288">
        <f>Data!AY41</f>
        <v>35654.779002450035</v>
      </c>
      <c r="AZ9" s="288">
        <f>Data!AZ41</f>
        <v>36090.601662873072</v>
      </c>
      <c r="BA9" s="288">
        <f>Data!BA41</f>
        <v>37689.353240008451</v>
      </c>
      <c r="BB9" s="288">
        <f>Data!BB41</f>
        <v>37543.55540410526</v>
      </c>
      <c r="BC9" s="288">
        <f>Data!BC41</f>
        <v>38489.03041082804</v>
      </c>
      <c r="BD9" s="288">
        <f>Data!BD41</f>
        <v>38315.186585892865</v>
      </c>
      <c r="BE9" s="288">
        <f>Data!BE41</f>
        <v>38094.840852102614</v>
      </c>
      <c r="BF9" s="288">
        <f>Data!BF41</f>
        <v>38276.192488730849</v>
      </c>
      <c r="BG9" s="288">
        <f>Data!BG41</f>
        <v>38150.284776183762</v>
      </c>
      <c r="BH9" s="288">
        <f>Data!BH41</f>
        <v>38210.668272696297</v>
      </c>
      <c r="BI9" s="288">
        <f>Data!BI41</f>
        <v>38422.829886229913</v>
      </c>
      <c r="BJ9" s="334">
        <f>Data!BJ41</f>
        <v>39036.079098685375</v>
      </c>
      <c r="BK9" s="335">
        <f>Data!BK41</f>
        <v>41113.090579303163</v>
      </c>
      <c r="BL9" s="335">
        <f>Data!BL41</f>
        <v>0</v>
      </c>
      <c r="BM9" s="335">
        <f>Data!BM41</f>
        <v>0</v>
      </c>
      <c r="BN9" s="335">
        <f>Data!BN41</f>
        <v>0</v>
      </c>
      <c r="BO9" s="335">
        <f>Data!BO41</f>
        <v>0</v>
      </c>
      <c r="BP9" s="335">
        <f>Data!BP41</f>
        <v>0</v>
      </c>
      <c r="BQ9" s="335">
        <f>Data!BQ41</f>
        <v>0</v>
      </c>
      <c r="BR9" s="335">
        <f>Data!BR41</f>
        <v>0</v>
      </c>
      <c r="BS9" s="335">
        <f>Data!BS41</f>
        <v>0</v>
      </c>
      <c r="BT9" s="335">
        <f>Data!BT41</f>
        <v>0</v>
      </c>
      <c r="BU9" s="335">
        <f>Data!BU41</f>
        <v>0</v>
      </c>
      <c r="BV9" s="335">
        <f>Data!BV41</f>
        <v>0</v>
      </c>
      <c r="BW9" s="335">
        <f>Data!BW41</f>
        <v>0</v>
      </c>
      <c r="BX9" s="335">
        <f>Data!BX41</f>
        <v>0</v>
      </c>
      <c r="BY9" s="336">
        <f>SUM(BJ9:BX9)</f>
        <v>80149.169677988539</v>
      </c>
      <c r="CS9" s="288"/>
    </row>
    <row r="10" spans="1:255">
      <c r="A10" s="289"/>
      <c r="B10" s="288"/>
      <c r="C10" s="288"/>
      <c r="D10" s="288"/>
      <c r="E10" s="288"/>
      <c r="F10" s="288"/>
      <c r="G10" s="288"/>
      <c r="H10" s="288"/>
      <c r="I10" s="288"/>
      <c r="J10" s="288"/>
      <c r="K10" s="288"/>
      <c r="L10" s="288"/>
      <c r="M10" s="288"/>
      <c r="N10" s="288"/>
      <c r="O10" s="288"/>
      <c r="P10" s="288"/>
      <c r="Q10" s="288"/>
      <c r="R10" s="288"/>
      <c r="S10" s="288"/>
      <c r="T10" s="288"/>
      <c r="U10" s="288"/>
      <c r="V10" s="288"/>
      <c r="W10" s="288"/>
      <c r="X10" s="288"/>
      <c r="Y10" s="288"/>
      <c r="Z10" s="288"/>
      <c r="AA10" s="288"/>
      <c r="AB10" s="288"/>
      <c r="AC10" s="288"/>
      <c r="AD10" s="288"/>
      <c r="AE10" s="288"/>
      <c r="AF10" s="288"/>
      <c r="AG10" s="288"/>
      <c r="AH10" s="288"/>
      <c r="AI10" s="288"/>
      <c r="AJ10" s="288"/>
      <c r="AK10" s="288"/>
      <c r="AL10" s="288"/>
      <c r="AM10" s="288"/>
      <c r="AN10" s="288"/>
      <c r="AO10" s="288"/>
      <c r="AP10" s="288"/>
      <c r="AQ10" s="288"/>
      <c r="AR10" s="288"/>
      <c r="AS10" s="288"/>
      <c r="AT10" s="288"/>
      <c r="AU10" s="288"/>
      <c r="AV10" s="288"/>
      <c r="AW10" s="288"/>
      <c r="AX10" s="288"/>
      <c r="AY10" s="288"/>
      <c r="AZ10" s="288"/>
      <c r="BA10" s="288"/>
      <c r="BB10" s="288"/>
      <c r="BC10" s="288"/>
      <c r="BD10" s="288"/>
      <c r="BE10" s="288"/>
      <c r="BF10" s="288"/>
      <c r="BG10" s="288"/>
      <c r="BH10" s="288"/>
      <c r="BI10" s="288"/>
      <c r="BJ10" s="288"/>
      <c r="BK10" s="288"/>
      <c r="BL10" s="288"/>
      <c r="BM10" s="288"/>
      <c r="BN10" s="288"/>
      <c r="BO10" s="288"/>
      <c r="BP10" s="288"/>
      <c r="BQ10" s="288"/>
      <c r="BR10" s="288"/>
      <c r="BS10" s="288"/>
      <c r="BT10" s="288"/>
      <c r="BU10" s="288"/>
      <c r="BV10" s="288"/>
      <c r="BW10" s="288"/>
      <c r="BX10" s="288"/>
      <c r="BY10" s="288"/>
      <c r="CS10" s="288"/>
    </row>
    <row r="11" spans="1:255">
      <c r="B11" s="294" t="s">
        <v>1025</v>
      </c>
      <c r="C11" s="294" t="s">
        <v>1025</v>
      </c>
      <c r="D11" s="294" t="s">
        <v>1025</v>
      </c>
      <c r="E11" s="294" t="s">
        <v>1025</v>
      </c>
      <c r="F11" s="294" t="s">
        <v>1025</v>
      </c>
      <c r="G11" s="294" t="s">
        <v>1025</v>
      </c>
      <c r="H11" s="294" t="s">
        <v>1025</v>
      </c>
      <c r="I11" s="294" t="s">
        <v>1025</v>
      </c>
      <c r="J11" s="294" t="s">
        <v>1025</v>
      </c>
      <c r="K11" s="294" t="s">
        <v>1025</v>
      </c>
      <c r="L11" s="294" t="s">
        <v>1025</v>
      </c>
      <c r="M11" s="294" t="s">
        <v>1025</v>
      </c>
      <c r="N11" s="294" t="s">
        <v>1025</v>
      </c>
      <c r="O11" s="294" t="s">
        <v>1025</v>
      </c>
      <c r="P11" s="294" t="s">
        <v>1025</v>
      </c>
      <c r="Q11" s="294" t="s">
        <v>1025</v>
      </c>
      <c r="R11" s="294" t="s">
        <v>1025</v>
      </c>
      <c r="S11" s="294" t="s">
        <v>1025</v>
      </c>
      <c r="T11" s="294" t="s">
        <v>1025</v>
      </c>
      <c r="U11" s="294" t="s">
        <v>1025</v>
      </c>
      <c r="V11" s="294" t="s">
        <v>1025</v>
      </c>
      <c r="W11" s="294" t="s">
        <v>1025</v>
      </c>
      <c r="X11" s="294" t="s">
        <v>1025</v>
      </c>
      <c r="Y11" s="294" t="s">
        <v>1025</v>
      </c>
      <c r="Z11" s="293" t="s">
        <v>1025</v>
      </c>
      <c r="AA11" s="293" t="s">
        <v>1025</v>
      </c>
      <c r="AB11" s="293" t="s">
        <v>1025</v>
      </c>
      <c r="AC11" s="293" t="s">
        <v>1025</v>
      </c>
      <c r="AD11" s="293"/>
      <c r="AE11" s="293"/>
      <c r="AF11" s="293"/>
      <c r="AG11" s="293"/>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3"/>
      <c r="BD11" s="293"/>
      <c r="BE11" s="293"/>
      <c r="BF11" s="293"/>
      <c r="BG11" s="293"/>
      <c r="BH11" s="293"/>
      <c r="BI11" s="293"/>
      <c r="BJ11" s="293"/>
      <c r="BK11" s="293"/>
      <c r="BL11" s="293"/>
      <c r="BM11" s="293"/>
      <c r="BN11" s="293"/>
      <c r="BO11" s="293"/>
      <c r="BP11" s="293"/>
      <c r="BQ11" s="293"/>
      <c r="BR11" s="293"/>
      <c r="BS11" s="293"/>
      <c r="BT11" s="293"/>
      <c r="BU11" s="293"/>
      <c r="BV11" s="293"/>
      <c r="BW11" s="293"/>
      <c r="BX11" s="293"/>
      <c r="BY11" s="294" t="s">
        <v>1026</v>
      </c>
      <c r="CS11" s="288"/>
    </row>
    <row r="12" spans="1:255">
      <c r="A12" s="289" t="s">
        <v>1027</v>
      </c>
      <c r="B12" s="288">
        <f t="shared" ref="B12:AG12" si="0">SUM(B5:B10)/$V$2</f>
        <v>29324.168522889384</v>
      </c>
      <c r="C12" s="288">
        <f t="shared" si="0"/>
        <v>25603.553840746754</v>
      </c>
      <c r="D12" s="288">
        <f t="shared" si="0"/>
        <v>25123.207358795225</v>
      </c>
      <c r="E12" s="288">
        <f t="shared" si="0"/>
        <v>25442.087581122083</v>
      </c>
      <c r="F12" s="288">
        <f t="shared" si="0"/>
        <v>25913.164176307659</v>
      </c>
      <c r="G12" s="288">
        <f t="shared" si="0"/>
        <v>26362.849118331273</v>
      </c>
      <c r="H12" s="288">
        <f t="shared" si="0"/>
        <v>27663.281133151264</v>
      </c>
      <c r="I12" s="288">
        <f t="shared" si="0"/>
        <v>27477.053710736924</v>
      </c>
      <c r="J12" s="288">
        <f t="shared" si="0"/>
        <v>25642.614500938427</v>
      </c>
      <c r="K12" s="288">
        <f t="shared" si="0"/>
        <v>26440.1684381245</v>
      </c>
      <c r="L12" s="288">
        <f t="shared" si="0"/>
        <v>26607.854791064408</v>
      </c>
      <c r="M12" s="288">
        <f t="shared" si="0"/>
        <v>27075.314556312969</v>
      </c>
      <c r="N12" s="288">
        <f t="shared" si="0"/>
        <v>28366.323527441629</v>
      </c>
      <c r="O12" s="288">
        <f t="shared" si="0"/>
        <v>27629.40520208528</v>
      </c>
      <c r="P12" s="288">
        <f t="shared" si="0"/>
        <v>27924.03401959475</v>
      </c>
      <c r="Q12" s="288">
        <f t="shared" si="0"/>
        <v>28377.181120321075</v>
      </c>
      <c r="R12" s="288">
        <f t="shared" si="0"/>
        <v>28752.197441171971</v>
      </c>
      <c r="S12" s="288">
        <f t="shared" si="0"/>
        <v>28615.680884452049</v>
      </c>
      <c r="T12" s="288">
        <f t="shared" si="0"/>
        <v>30096.582375079237</v>
      </c>
      <c r="U12" s="288">
        <f t="shared" si="0"/>
        <v>30645.772015731618</v>
      </c>
      <c r="V12" s="288">
        <f t="shared" si="0"/>
        <v>30559.734101753635</v>
      </c>
      <c r="W12" s="288">
        <f t="shared" si="0"/>
        <v>30879.046086323593</v>
      </c>
      <c r="X12" s="288">
        <f t="shared" si="0"/>
        <v>31865.753005534432</v>
      </c>
      <c r="Y12" s="288">
        <f t="shared" si="0"/>
        <v>31437.5428937014</v>
      </c>
      <c r="Z12" s="288">
        <f t="shared" si="0"/>
        <v>31695.978082369569</v>
      </c>
      <c r="AA12" s="288">
        <f t="shared" si="0"/>
        <v>33009.071962654067</v>
      </c>
      <c r="AB12" s="288">
        <f t="shared" si="0"/>
        <v>33182.905274405333</v>
      </c>
      <c r="AC12" s="288">
        <f t="shared" si="0"/>
        <v>31909.032377654792</v>
      </c>
      <c r="AD12" s="288">
        <f t="shared" si="0"/>
        <v>30629.390600486047</v>
      </c>
      <c r="AE12" s="288">
        <f t="shared" si="0"/>
        <v>31329.299705560123</v>
      </c>
      <c r="AF12" s="288">
        <f t="shared" si="0"/>
        <v>31422.387546710866</v>
      </c>
      <c r="AG12" s="288">
        <f t="shared" si="0"/>
        <v>31631.94104357703</v>
      </c>
      <c r="AH12" s="288">
        <f t="shared" ref="AH12:BX12" si="1">SUM(AH5:AH10)/$V$2</f>
        <v>30327.329137157172</v>
      </c>
      <c r="AI12" s="288">
        <f t="shared" si="1"/>
        <v>31515.632997772947</v>
      </c>
      <c r="AJ12" s="288">
        <f t="shared" si="1"/>
        <v>32317.492220311193</v>
      </c>
      <c r="AK12" s="288">
        <f t="shared" si="1"/>
        <v>32319.664251672388</v>
      </c>
      <c r="AL12" s="288">
        <f t="shared" si="1"/>
        <v>33770.471324883438</v>
      </c>
      <c r="AM12" s="288">
        <f t="shared" si="1"/>
        <v>33707.033537666008</v>
      </c>
      <c r="AN12" s="288">
        <f t="shared" si="1"/>
        <v>34367.165632156786</v>
      </c>
      <c r="AO12" s="288">
        <f t="shared" si="1"/>
        <v>34369.654761500249</v>
      </c>
      <c r="AP12" s="288">
        <f t="shared" si="1"/>
        <v>35266.112048854055</v>
      </c>
      <c r="AQ12" s="288">
        <f t="shared" si="1"/>
        <v>35761.805678690362</v>
      </c>
      <c r="AR12" s="288">
        <f t="shared" si="1"/>
        <v>36185.214988530832</v>
      </c>
      <c r="AS12" s="288">
        <f t="shared" si="1"/>
        <v>36924.789179913263</v>
      </c>
      <c r="AT12" s="288">
        <f t="shared" si="1"/>
        <v>37100.402913165242</v>
      </c>
      <c r="AU12" s="288">
        <f t="shared" si="1"/>
        <v>37773.091156917646</v>
      </c>
      <c r="AV12" s="288">
        <f t="shared" si="1"/>
        <v>37779.035780050501</v>
      </c>
      <c r="AW12" s="288">
        <f t="shared" si="1"/>
        <v>37743.235280941997</v>
      </c>
      <c r="AX12" s="288">
        <f t="shared" si="1"/>
        <v>37390.610042257133</v>
      </c>
      <c r="AY12" s="288">
        <f t="shared" si="1"/>
        <v>37541.197368872112</v>
      </c>
      <c r="AZ12" s="288">
        <f t="shared" si="1"/>
        <v>36958.582858420676</v>
      </c>
      <c r="BA12" s="288">
        <f t="shared" si="1"/>
        <v>37130.777702776773</v>
      </c>
      <c r="BB12" s="288">
        <f t="shared" si="1"/>
        <v>37026.504683384403</v>
      </c>
      <c r="BC12" s="288">
        <f t="shared" si="1"/>
        <v>37798.508678085709</v>
      </c>
      <c r="BD12" s="288">
        <f t="shared" si="1"/>
        <v>37772.240632995112</v>
      </c>
      <c r="BE12" s="288">
        <f t="shared" si="1"/>
        <v>37791.809038356507</v>
      </c>
      <c r="BF12" s="288">
        <f t="shared" si="1"/>
        <v>38193.770339977375</v>
      </c>
      <c r="BG12" s="288">
        <f t="shared" si="1"/>
        <v>38148.017536781939</v>
      </c>
      <c r="BH12" s="288">
        <f t="shared" si="1"/>
        <v>38210.668272696297</v>
      </c>
      <c r="BI12" s="288">
        <f t="shared" si="1"/>
        <v>38422.829886229913</v>
      </c>
      <c r="BJ12" s="288">
        <f t="shared" si="1"/>
        <v>39301.237511534695</v>
      </c>
      <c r="BK12" s="288">
        <f t="shared" si="1"/>
        <v>39867.119799029882</v>
      </c>
      <c r="BL12" s="288">
        <f t="shared" si="1"/>
        <v>0</v>
      </c>
      <c r="BM12" s="288">
        <f t="shared" si="1"/>
        <v>0</v>
      </c>
      <c r="BN12" s="288">
        <f t="shared" si="1"/>
        <v>0</v>
      </c>
      <c r="BO12" s="288">
        <f t="shared" si="1"/>
        <v>0</v>
      </c>
      <c r="BP12" s="288">
        <f t="shared" si="1"/>
        <v>0</v>
      </c>
      <c r="BQ12" s="288">
        <f t="shared" si="1"/>
        <v>0</v>
      </c>
      <c r="BR12" s="288">
        <f t="shared" si="1"/>
        <v>0</v>
      </c>
      <c r="BS12" s="288">
        <f t="shared" si="1"/>
        <v>0</v>
      </c>
      <c r="BT12" s="288">
        <f t="shared" si="1"/>
        <v>0</v>
      </c>
      <c r="BU12" s="288">
        <f t="shared" si="1"/>
        <v>0</v>
      </c>
      <c r="BV12" s="288">
        <f t="shared" si="1"/>
        <v>0</v>
      </c>
      <c r="BW12" s="288">
        <f t="shared" si="1"/>
        <v>0</v>
      </c>
      <c r="BX12" s="288">
        <f t="shared" si="1"/>
        <v>0</v>
      </c>
      <c r="BY12" s="288">
        <f>SUM(BY5:BY10)/$V$2</f>
        <v>79168.357310564577</v>
      </c>
      <c r="CQ12" s="288"/>
      <c r="CS12" s="288"/>
    </row>
    <row r="14" spans="1:255">
      <c r="CS14" s="288"/>
      <c r="DO14" s="288"/>
      <c r="DP14" s="288"/>
      <c r="EK14" s="288"/>
      <c r="EW14" s="288"/>
      <c r="FI14" s="288"/>
      <c r="FU14" s="288"/>
      <c r="GG14" s="288"/>
      <c r="GS14" s="288"/>
      <c r="HE14" s="288"/>
      <c r="HQ14" s="288"/>
      <c r="IC14" s="288"/>
      <c r="IO14" s="288"/>
    </row>
    <row r="15" spans="1:255">
      <c r="EF15" s="288"/>
      <c r="EJ15" s="288"/>
      <c r="EO15" s="288"/>
      <c r="EP15" s="288"/>
      <c r="EQ15" s="288"/>
      <c r="ER15" s="288"/>
      <c r="EV15" s="288"/>
      <c r="EZ15" s="288"/>
      <c r="FA15" s="288"/>
      <c r="FB15" s="288"/>
      <c r="FC15" s="288"/>
      <c r="FG15" s="288"/>
      <c r="FH15" s="62"/>
      <c r="FL15" s="288"/>
      <c r="FM15" s="288"/>
      <c r="FN15" s="288"/>
      <c r="FO15" s="288"/>
      <c r="FS15" s="288"/>
      <c r="FT15" s="62"/>
      <c r="FX15" s="288"/>
      <c r="FY15" s="288"/>
      <c r="FZ15" s="288"/>
      <c r="GA15" s="288"/>
      <c r="GE15" s="288"/>
      <c r="GF15" s="62"/>
      <c r="GJ15" s="288"/>
      <c r="GK15" s="288"/>
      <c r="GL15" s="288"/>
      <c r="GM15" s="288"/>
      <c r="GQ15" s="288"/>
      <c r="GR15" s="62"/>
      <c r="GV15" s="288"/>
      <c r="GW15" s="288"/>
      <c r="GX15" s="288"/>
      <c r="GY15" s="288"/>
      <c r="HC15" s="288"/>
      <c r="HD15" s="62"/>
      <c r="HH15" s="288"/>
      <c r="HI15" s="288"/>
      <c r="HJ15" s="288"/>
      <c r="HK15" s="288"/>
      <c r="HO15" s="288"/>
      <c r="HP15" s="62"/>
      <c r="HT15" s="288"/>
      <c r="HU15" s="288"/>
      <c r="HV15" s="288"/>
      <c r="HW15" s="288"/>
      <c r="IA15" s="288"/>
      <c r="IB15" s="62"/>
      <c r="IF15" s="288"/>
      <c r="IG15" s="288"/>
      <c r="IH15" s="288"/>
      <c r="II15" s="288"/>
      <c r="IM15" s="288"/>
      <c r="IN15" s="62"/>
      <c r="IR15" s="288"/>
      <c r="IS15" s="288"/>
      <c r="IT15" s="288"/>
      <c r="IU15" s="288"/>
    </row>
    <row r="16" spans="1:255">
      <c r="EF16" s="288"/>
      <c r="EJ16" s="288"/>
      <c r="EO16" s="288"/>
      <c r="EP16" s="288"/>
      <c r="EQ16" s="288"/>
      <c r="ER16" s="288"/>
      <c r="EV16" s="288"/>
      <c r="EZ16" s="288"/>
      <c r="FA16" s="288"/>
      <c r="FB16" s="288"/>
      <c r="FC16" s="288"/>
      <c r="FG16" s="288"/>
      <c r="FH16" s="62"/>
      <c r="FL16" s="288"/>
      <c r="FM16" s="288"/>
      <c r="FN16" s="288"/>
      <c r="FO16" s="288"/>
      <c r="FS16" s="288"/>
      <c r="FT16" s="62"/>
      <c r="FX16" s="288"/>
      <c r="FY16" s="288"/>
      <c r="FZ16" s="288"/>
      <c r="GA16" s="288"/>
      <c r="GE16" s="288"/>
      <c r="GF16" s="62"/>
      <c r="GJ16" s="288"/>
      <c r="GK16" s="288"/>
      <c r="GL16" s="288"/>
      <c r="GM16" s="288"/>
      <c r="GQ16" s="288"/>
      <c r="GR16" s="62"/>
      <c r="GV16" s="288"/>
      <c r="GW16" s="288"/>
      <c r="GX16" s="288"/>
      <c r="GY16" s="288"/>
      <c r="HC16" s="288"/>
      <c r="HD16" s="62"/>
      <c r="HH16" s="288"/>
      <c r="HI16" s="288"/>
      <c r="HJ16" s="288"/>
      <c r="HK16" s="288"/>
      <c r="HO16" s="288"/>
      <c r="HP16" s="62"/>
      <c r="HT16" s="288"/>
      <c r="HU16" s="288"/>
      <c r="HV16" s="288"/>
      <c r="HW16" s="288"/>
      <c r="IA16" s="288"/>
      <c r="IB16" s="62"/>
      <c r="IF16" s="288"/>
      <c r="IG16" s="288"/>
      <c r="IH16" s="288"/>
      <c r="II16" s="288"/>
      <c r="IM16" s="288"/>
      <c r="IN16" s="62"/>
      <c r="IR16" s="288"/>
      <c r="IS16" s="288"/>
      <c r="IT16" s="288"/>
      <c r="IU16" s="288"/>
    </row>
    <row r="17" spans="136:255">
      <c r="EF17" s="288"/>
      <c r="EJ17" s="288"/>
      <c r="EO17" s="288"/>
      <c r="EP17" s="288"/>
      <c r="EQ17" s="288"/>
      <c r="ER17" s="288"/>
      <c r="EV17" s="288"/>
      <c r="EZ17" s="288"/>
      <c r="FA17" s="288"/>
      <c r="FB17" s="288"/>
      <c r="FC17" s="288"/>
      <c r="FG17" s="288"/>
      <c r="FH17" s="62"/>
      <c r="FL17" s="288"/>
      <c r="FM17" s="288"/>
      <c r="FN17" s="288"/>
      <c r="FO17" s="288"/>
      <c r="FS17" s="288"/>
      <c r="FT17" s="62"/>
      <c r="FX17" s="288"/>
      <c r="FY17" s="288"/>
      <c r="FZ17" s="288"/>
      <c r="GA17" s="288"/>
      <c r="GE17" s="288"/>
      <c r="GF17" s="62"/>
      <c r="GJ17" s="288"/>
      <c r="GK17" s="288"/>
      <c r="GL17" s="288"/>
      <c r="GM17" s="288"/>
      <c r="GQ17" s="288"/>
      <c r="GR17" s="62"/>
      <c r="GV17" s="288"/>
      <c r="GW17" s="288"/>
      <c r="GX17" s="288"/>
      <c r="GY17" s="288"/>
      <c r="HC17" s="288"/>
      <c r="HD17" s="62"/>
      <c r="HH17" s="288"/>
      <c r="HI17" s="288"/>
      <c r="HJ17" s="288"/>
      <c r="HK17" s="288"/>
      <c r="HO17" s="288"/>
      <c r="HP17" s="62"/>
      <c r="HT17" s="288"/>
      <c r="HU17" s="288"/>
      <c r="HV17" s="288"/>
      <c r="HW17" s="288"/>
      <c r="IA17" s="288"/>
      <c r="IB17" s="62"/>
      <c r="IF17" s="288"/>
      <c r="IG17" s="288"/>
      <c r="IH17" s="288"/>
      <c r="II17" s="288"/>
      <c r="IM17" s="288"/>
      <c r="IN17" s="62"/>
      <c r="IR17" s="288"/>
      <c r="IS17" s="288"/>
      <c r="IT17" s="288"/>
      <c r="IU17" s="288"/>
    </row>
    <row r="18" spans="136:255">
      <c r="EF18" s="288"/>
      <c r="EJ18" s="288"/>
      <c r="EO18" s="288"/>
      <c r="EP18" s="288"/>
      <c r="EQ18" s="288"/>
      <c r="ER18" s="288"/>
      <c r="EV18" s="288"/>
      <c r="EZ18" s="288"/>
      <c r="FA18" s="288"/>
      <c r="FB18" s="288"/>
      <c r="FC18" s="288"/>
      <c r="FG18" s="288"/>
      <c r="FH18" s="62"/>
      <c r="FL18" s="288"/>
      <c r="FM18" s="288"/>
      <c r="FN18" s="288"/>
      <c r="FO18" s="288"/>
      <c r="FS18" s="288"/>
      <c r="FT18" s="62"/>
      <c r="FX18" s="288"/>
      <c r="FY18" s="288"/>
      <c r="FZ18" s="288"/>
      <c r="GA18" s="288"/>
      <c r="GE18" s="288"/>
      <c r="GF18" s="62"/>
      <c r="GJ18" s="288"/>
      <c r="GK18" s="288"/>
      <c r="GL18" s="288"/>
      <c r="GM18" s="288"/>
      <c r="GQ18" s="288"/>
      <c r="GR18" s="62"/>
      <c r="GV18" s="288"/>
      <c r="GW18" s="288"/>
      <c r="GX18" s="288"/>
      <c r="GY18" s="288"/>
      <c r="HC18" s="288"/>
      <c r="HD18" s="62"/>
      <c r="HH18" s="288"/>
      <c r="HI18" s="288"/>
      <c r="HJ18" s="288"/>
      <c r="HK18" s="288"/>
      <c r="HO18" s="288"/>
      <c r="HP18" s="62"/>
      <c r="HT18" s="288"/>
      <c r="HU18" s="288"/>
      <c r="HV18" s="288"/>
      <c r="HW18" s="288"/>
      <c r="IA18" s="288"/>
      <c r="IB18" s="62"/>
      <c r="IF18" s="288"/>
      <c r="IG18" s="288"/>
      <c r="IH18" s="288"/>
      <c r="II18" s="288"/>
      <c r="IM18" s="288"/>
      <c r="IN18" s="62"/>
      <c r="IR18" s="288"/>
      <c r="IS18" s="288"/>
      <c r="IT18" s="288"/>
      <c r="IU18" s="288"/>
    </row>
    <row r="19" spans="136:255">
      <c r="EF19" s="288"/>
      <c r="EJ19" s="288"/>
      <c r="EO19" s="288"/>
      <c r="EP19" s="288"/>
      <c r="EQ19" s="288"/>
      <c r="ER19" s="288"/>
      <c r="EV19" s="288"/>
      <c r="EZ19" s="288"/>
      <c r="FA19" s="288"/>
      <c r="FB19" s="288"/>
      <c r="FC19" s="288"/>
      <c r="FG19" s="288"/>
      <c r="FH19" s="62"/>
      <c r="FL19" s="288"/>
      <c r="FM19" s="288"/>
      <c r="FN19" s="288"/>
      <c r="FO19" s="288"/>
      <c r="FS19" s="288"/>
      <c r="FT19" s="62"/>
      <c r="FX19" s="288"/>
      <c r="FY19" s="288"/>
      <c r="FZ19" s="288"/>
      <c r="GA19" s="288"/>
      <c r="GE19" s="288"/>
      <c r="GF19" s="62"/>
      <c r="GJ19" s="288"/>
      <c r="GK19" s="288"/>
      <c r="GL19" s="288"/>
      <c r="GM19" s="288"/>
      <c r="GQ19" s="288"/>
      <c r="GR19" s="62"/>
      <c r="GV19" s="288"/>
      <c r="GW19" s="288"/>
      <c r="GX19" s="288"/>
      <c r="GY19" s="288"/>
      <c r="HC19" s="288"/>
      <c r="HD19" s="62"/>
      <c r="HH19" s="288"/>
      <c r="HI19" s="288"/>
      <c r="HJ19" s="288"/>
      <c r="HK19" s="288"/>
      <c r="HO19" s="288"/>
      <c r="HP19" s="62"/>
      <c r="HT19" s="288"/>
      <c r="HU19" s="288"/>
      <c r="HV19" s="288"/>
      <c r="HW19" s="288"/>
      <c r="IA19" s="288"/>
      <c r="IB19" s="62"/>
      <c r="IF19" s="288"/>
      <c r="IG19" s="288"/>
      <c r="IH19" s="288"/>
      <c r="II19" s="288"/>
      <c r="IM19" s="288"/>
      <c r="IN19" s="62"/>
      <c r="IR19" s="288"/>
      <c r="IS19" s="288"/>
      <c r="IT19" s="288"/>
      <c r="IU19" s="288"/>
    </row>
    <row r="20" spans="136:255">
      <c r="EF20" s="288"/>
      <c r="EJ20" s="288"/>
      <c r="EO20" s="288"/>
      <c r="EP20" s="288"/>
      <c r="EQ20" s="288"/>
      <c r="ER20" s="288"/>
      <c r="EV20" s="288"/>
      <c r="EZ20" s="288"/>
      <c r="FA20" s="288"/>
      <c r="FB20" s="288"/>
      <c r="FC20" s="288"/>
      <c r="FG20" s="288"/>
      <c r="FH20" s="62"/>
      <c r="FL20" s="288"/>
      <c r="FM20" s="288"/>
      <c r="FN20" s="288"/>
      <c r="FO20" s="288"/>
      <c r="FS20" s="288"/>
      <c r="FT20" s="62"/>
      <c r="FX20" s="288"/>
      <c r="FY20" s="288"/>
      <c r="FZ20" s="288"/>
      <c r="GA20" s="288"/>
      <c r="GE20" s="288"/>
      <c r="GF20" s="62"/>
      <c r="GJ20" s="288"/>
      <c r="GK20" s="288"/>
      <c r="GL20" s="288"/>
      <c r="GM20" s="288"/>
      <c r="GQ20" s="288"/>
      <c r="GR20" s="62"/>
      <c r="GV20" s="288"/>
      <c r="GW20" s="288"/>
      <c r="GX20" s="288"/>
      <c r="GY20" s="288"/>
      <c r="HC20" s="288"/>
      <c r="HD20" s="62"/>
      <c r="HH20" s="288"/>
      <c r="HI20" s="288"/>
      <c r="HJ20" s="288"/>
      <c r="HK20" s="288"/>
      <c r="HO20" s="288"/>
      <c r="HP20" s="62"/>
      <c r="HT20" s="288"/>
      <c r="HU20" s="288"/>
      <c r="HV20" s="288"/>
      <c r="HW20" s="288"/>
      <c r="IA20" s="288"/>
      <c r="IB20" s="62"/>
      <c r="IF20" s="288"/>
      <c r="IG20" s="288"/>
      <c r="IH20" s="288"/>
      <c r="II20" s="288"/>
      <c r="IM20" s="288"/>
      <c r="IN20" s="62"/>
      <c r="IR20" s="288"/>
      <c r="IS20" s="288"/>
      <c r="IT20" s="288"/>
      <c r="IU20" s="288"/>
    </row>
    <row r="21" spans="136:255">
      <c r="EF21" s="288"/>
      <c r="EJ21" s="288"/>
      <c r="EO21" s="288"/>
      <c r="EP21" s="288"/>
      <c r="EQ21" s="288"/>
      <c r="ER21" s="288"/>
      <c r="EV21" s="288"/>
      <c r="EZ21" s="288"/>
      <c r="FA21" s="288"/>
      <c r="FB21" s="288"/>
      <c r="FC21" s="288"/>
      <c r="FG21" s="288"/>
      <c r="FH21" s="62"/>
      <c r="FL21" s="288"/>
      <c r="FM21" s="288"/>
      <c r="FN21" s="288"/>
      <c r="FO21" s="288"/>
      <c r="FS21" s="288"/>
      <c r="FT21" s="62"/>
      <c r="FX21" s="288"/>
      <c r="FY21" s="288"/>
      <c r="FZ21" s="288"/>
      <c r="GA21" s="288"/>
      <c r="GE21" s="288"/>
      <c r="GF21" s="62"/>
      <c r="GJ21" s="288"/>
      <c r="GK21" s="288"/>
      <c r="GL21" s="288"/>
      <c r="GM21" s="288"/>
      <c r="GQ21" s="288"/>
      <c r="GR21" s="62"/>
      <c r="GV21" s="288"/>
      <c r="GW21" s="288"/>
      <c r="GX21" s="288"/>
      <c r="GY21" s="288"/>
      <c r="HC21" s="288"/>
      <c r="HD21" s="62"/>
      <c r="HH21" s="288"/>
      <c r="HI21" s="288"/>
      <c r="HJ21" s="288"/>
      <c r="HK21" s="288"/>
      <c r="HO21" s="288"/>
      <c r="HP21" s="62"/>
      <c r="HT21" s="288"/>
      <c r="HU21" s="288"/>
      <c r="HV21" s="288"/>
      <c r="HW21" s="288"/>
      <c r="IA21" s="288"/>
      <c r="IB21" s="62"/>
      <c r="IF21" s="288"/>
      <c r="IG21" s="288"/>
      <c r="IH21" s="288"/>
      <c r="II21" s="288"/>
      <c r="IM21" s="288"/>
      <c r="IN21" s="62"/>
      <c r="IR21" s="288"/>
      <c r="IS21" s="288"/>
      <c r="IT21" s="288"/>
      <c r="IU21" s="288"/>
    </row>
    <row r="22" spans="136:255">
      <c r="EF22" s="288"/>
      <c r="EJ22" s="288"/>
      <c r="EO22" s="288"/>
      <c r="EP22" s="288"/>
      <c r="EQ22" s="288"/>
      <c r="ER22" s="288"/>
      <c r="EV22" s="288"/>
      <c r="EZ22" s="288"/>
      <c r="FA22" s="288"/>
      <c r="FB22" s="288"/>
      <c r="FC22" s="288"/>
      <c r="FG22" s="288"/>
      <c r="FH22" s="62"/>
      <c r="FL22" s="288"/>
      <c r="FM22" s="288"/>
      <c r="FN22" s="288"/>
      <c r="FO22" s="288"/>
      <c r="FS22" s="288"/>
      <c r="FT22" s="62"/>
      <c r="FX22" s="288"/>
      <c r="FY22" s="288"/>
      <c r="FZ22" s="288"/>
      <c r="GA22" s="288"/>
      <c r="GE22" s="288"/>
      <c r="GF22" s="62"/>
      <c r="GJ22" s="288"/>
      <c r="GK22" s="288"/>
      <c r="GL22" s="288"/>
      <c r="GM22" s="288"/>
      <c r="GQ22" s="288"/>
      <c r="GR22" s="62"/>
      <c r="GV22" s="288"/>
      <c r="GW22" s="288"/>
      <c r="GX22" s="288"/>
      <c r="GY22" s="288"/>
      <c r="HC22" s="288"/>
      <c r="HD22" s="62"/>
      <c r="HH22" s="288"/>
      <c r="HI22" s="288"/>
      <c r="HJ22" s="288"/>
      <c r="HK22" s="288"/>
      <c r="HO22" s="288"/>
      <c r="HP22" s="62"/>
      <c r="HT22" s="288"/>
      <c r="HU22" s="288"/>
      <c r="HV22" s="288"/>
      <c r="HW22" s="288"/>
      <c r="IA22" s="288"/>
      <c r="IB22" s="62"/>
      <c r="IF22" s="288"/>
      <c r="IG22" s="288"/>
      <c r="IH22" s="288"/>
      <c r="II22" s="288"/>
      <c r="IM22" s="288"/>
      <c r="IN22" s="62"/>
      <c r="IR22" s="288"/>
      <c r="IS22" s="288"/>
      <c r="IT22" s="288"/>
      <c r="IU22" s="288"/>
    </row>
    <row r="28" spans="136:255">
      <c r="EF28" s="288"/>
      <c r="EJ28" s="288"/>
      <c r="EO28" s="288"/>
      <c r="EP28" s="288"/>
      <c r="EQ28" s="288"/>
      <c r="ER28" s="288"/>
      <c r="EV28" s="288"/>
      <c r="EZ28" s="288"/>
      <c r="FA28" s="288"/>
      <c r="FB28" s="288"/>
      <c r="FC28" s="288"/>
      <c r="FG28" s="288"/>
      <c r="FH28" s="62"/>
      <c r="FL28" s="288"/>
      <c r="FM28" s="288"/>
      <c r="FN28" s="288"/>
      <c r="FO28" s="288"/>
      <c r="FS28" s="288"/>
      <c r="FT28" s="62"/>
      <c r="FX28" s="288"/>
      <c r="FY28" s="288"/>
      <c r="FZ28" s="288"/>
      <c r="GA28" s="288"/>
      <c r="GE28" s="288"/>
      <c r="GF28" s="62"/>
      <c r="GJ28" s="288"/>
      <c r="GK28" s="288"/>
      <c r="GL28" s="288"/>
      <c r="GM28" s="288"/>
      <c r="GQ28" s="288"/>
      <c r="GR28" s="62"/>
      <c r="GV28" s="288"/>
      <c r="GW28" s="288"/>
      <c r="GX28" s="288"/>
      <c r="GY28" s="288"/>
      <c r="HC28" s="288"/>
      <c r="HD28" s="62"/>
      <c r="HH28" s="288"/>
      <c r="HI28" s="288"/>
      <c r="HJ28" s="288"/>
      <c r="HK28" s="288"/>
      <c r="HO28" s="288"/>
      <c r="HP28" s="62"/>
      <c r="HT28" s="288"/>
      <c r="HU28" s="288"/>
      <c r="HV28" s="288"/>
      <c r="HW28" s="288"/>
      <c r="IA28" s="288"/>
      <c r="IB28" s="62"/>
      <c r="IF28" s="288"/>
      <c r="IG28" s="288"/>
      <c r="IH28" s="288"/>
      <c r="II28" s="288"/>
      <c r="IM28" s="288"/>
      <c r="IN28" s="62"/>
      <c r="IR28" s="288"/>
      <c r="IS28" s="288"/>
      <c r="IT28" s="288"/>
      <c r="IU28" s="288"/>
    </row>
    <row r="29" spans="136:255">
      <c r="EF29" s="288"/>
      <c r="EJ29" s="288"/>
      <c r="EO29" s="288"/>
      <c r="EP29" s="288"/>
      <c r="EQ29" s="288"/>
      <c r="ER29" s="288"/>
      <c r="EV29" s="288"/>
      <c r="EZ29" s="288"/>
      <c r="FA29" s="288"/>
      <c r="FB29" s="288"/>
      <c r="FC29" s="288"/>
      <c r="FG29" s="288"/>
      <c r="FH29" s="62"/>
      <c r="FL29" s="288"/>
      <c r="FM29" s="288"/>
      <c r="FN29" s="288"/>
      <c r="FO29" s="288"/>
      <c r="FS29" s="288"/>
      <c r="FT29" s="62"/>
      <c r="FX29" s="288"/>
      <c r="FY29" s="288"/>
      <c r="FZ29" s="288"/>
      <c r="GA29" s="288"/>
      <c r="GE29" s="288"/>
      <c r="GF29" s="62"/>
      <c r="GJ29" s="288"/>
      <c r="GK29" s="288"/>
      <c r="GL29" s="288"/>
      <c r="GM29" s="288"/>
      <c r="GQ29" s="288"/>
      <c r="GR29" s="62"/>
      <c r="GV29" s="288"/>
      <c r="GW29" s="288"/>
      <c r="GX29" s="288"/>
      <c r="GY29" s="288"/>
      <c r="HC29" s="288"/>
      <c r="HD29" s="62"/>
      <c r="HH29" s="288"/>
      <c r="HI29" s="288"/>
      <c r="HJ29" s="288"/>
      <c r="HK29" s="288"/>
      <c r="HO29" s="288"/>
      <c r="HP29" s="62"/>
      <c r="HT29" s="288"/>
      <c r="HU29" s="288"/>
      <c r="HV29" s="288"/>
      <c r="HW29" s="288"/>
      <c r="IA29" s="288"/>
      <c r="IB29" s="62"/>
      <c r="IF29" s="288"/>
      <c r="IG29" s="288"/>
      <c r="IH29" s="288"/>
      <c r="II29" s="288"/>
      <c r="IM29" s="288"/>
      <c r="IN29" s="62"/>
      <c r="IR29" s="288"/>
      <c r="IS29" s="288"/>
      <c r="IT29" s="288"/>
      <c r="IU29" s="288"/>
    </row>
    <row r="31" spans="136:255">
      <c r="EF31" s="288"/>
      <c r="EJ31" s="288"/>
      <c r="EO31" s="288"/>
      <c r="EP31" s="288"/>
      <c r="EQ31" s="288"/>
      <c r="ER31" s="288"/>
      <c r="EV31" s="288"/>
      <c r="EZ31" s="288"/>
      <c r="FA31" s="288"/>
      <c r="FB31" s="288"/>
      <c r="FC31" s="288"/>
      <c r="FG31" s="288"/>
      <c r="FH31" s="62"/>
      <c r="FL31" s="288"/>
      <c r="FM31" s="288"/>
      <c r="FN31" s="288"/>
      <c r="FO31" s="288"/>
      <c r="FS31" s="288"/>
      <c r="FT31" s="62"/>
      <c r="FX31" s="288"/>
      <c r="FY31" s="288"/>
      <c r="FZ31" s="288"/>
      <c r="GA31" s="288"/>
      <c r="GE31" s="288"/>
      <c r="GF31" s="62"/>
      <c r="GJ31" s="288"/>
      <c r="GK31" s="288"/>
      <c r="GL31" s="288"/>
      <c r="GM31" s="288"/>
      <c r="GQ31" s="288"/>
      <c r="GR31" s="62"/>
      <c r="GV31" s="288"/>
      <c r="GW31" s="288"/>
      <c r="GX31" s="288"/>
      <c r="GY31" s="288"/>
      <c r="HC31" s="288"/>
      <c r="HD31" s="62"/>
      <c r="HH31" s="288"/>
      <c r="HI31" s="288"/>
      <c r="HJ31" s="288"/>
      <c r="HK31" s="288"/>
      <c r="HO31" s="288"/>
      <c r="HP31" s="62"/>
      <c r="HT31" s="288"/>
      <c r="HU31" s="288"/>
      <c r="HV31" s="288"/>
      <c r="HW31" s="288"/>
      <c r="IA31" s="288"/>
      <c r="IB31" s="62"/>
      <c r="IF31" s="288"/>
      <c r="IG31" s="288"/>
      <c r="IH31" s="288"/>
      <c r="II31" s="288"/>
      <c r="IM31" s="288"/>
      <c r="IN31" s="62"/>
      <c r="IR31" s="288"/>
      <c r="IS31" s="288"/>
      <c r="IT31" s="288"/>
      <c r="IU31" s="288"/>
    </row>
    <row r="32" spans="136:255">
      <c r="EF32" s="288"/>
      <c r="EJ32" s="288"/>
      <c r="EO32" s="288"/>
      <c r="EP32" s="288"/>
      <c r="EQ32" s="288"/>
      <c r="ER32" s="288"/>
      <c r="EV32" s="288"/>
      <c r="EZ32" s="288"/>
      <c r="FA32" s="288"/>
      <c r="FB32" s="288"/>
      <c r="FC32" s="288"/>
      <c r="FG32" s="288"/>
      <c r="FH32" s="62"/>
      <c r="FL32" s="288"/>
      <c r="FM32" s="288"/>
      <c r="FN32" s="288"/>
      <c r="FO32" s="288"/>
      <c r="FS32" s="288"/>
      <c r="FT32" s="62"/>
      <c r="FX32" s="288"/>
      <c r="FY32" s="288"/>
      <c r="FZ32" s="288"/>
      <c r="GA32" s="288"/>
      <c r="GE32" s="288"/>
      <c r="GF32" s="62"/>
      <c r="GJ32" s="288"/>
      <c r="GK32" s="288"/>
      <c r="GL32" s="288"/>
      <c r="GM32" s="288"/>
      <c r="GQ32" s="288"/>
      <c r="GR32" s="62"/>
      <c r="GV32" s="288"/>
      <c r="GW32" s="288"/>
      <c r="GX32" s="288"/>
      <c r="GY32" s="288"/>
      <c r="HC32" s="288"/>
      <c r="HD32" s="62"/>
      <c r="HH32" s="288"/>
      <c r="HI32" s="288"/>
      <c r="HJ32" s="288"/>
      <c r="HK32" s="288"/>
      <c r="HO32" s="288"/>
      <c r="HP32" s="62"/>
      <c r="HT32" s="288"/>
      <c r="HU32" s="288"/>
      <c r="HV32" s="288"/>
      <c r="HW32" s="288"/>
      <c r="IA32" s="288"/>
      <c r="IB32" s="62"/>
      <c r="IF32" s="288"/>
      <c r="IG32" s="288"/>
      <c r="IH32" s="288"/>
      <c r="II32" s="288"/>
      <c r="IM32" s="288"/>
      <c r="IN32" s="62"/>
      <c r="IR32" s="288"/>
      <c r="IS32" s="288"/>
      <c r="IT32" s="288"/>
      <c r="IU32" s="288"/>
    </row>
    <row r="33" spans="2:255">
      <c r="CB33" s="288"/>
      <c r="EF33" s="288"/>
      <c r="EJ33" s="288"/>
      <c r="EO33" s="288"/>
      <c r="EP33" s="288"/>
      <c r="EQ33" s="288"/>
      <c r="ER33" s="288"/>
      <c r="EV33" s="288"/>
      <c r="EZ33" s="288"/>
      <c r="FA33" s="288"/>
      <c r="FB33" s="288"/>
      <c r="FC33" s="288"/>
      <c r="FG33" s="288"/>
      <c r="FH33" s="62"/>
      <c r="FL33" s="288"/>
      <c r="FM33" s="288"/>
      <c r="FN33" s="288"/>
      <c r="FO33" s="288"/>
      <c r="FS33" s="288"/>
      <c r="FT33" s="62"/>
      <c r="FX33" s="288"/>
      <c r="FY33" s="288"/>
      <c r="FZ33" s="288"/>
      <c r="GA33" s="288"/>
      <c r="GE33" s="288"/>
      <c r="GF33" s="62"/>
      <c r="GJ33" s="288"/>
      <c r="GK33" s="288"/>
      <c r="GL33" s="288"/>
      <c r="GM33" s="288"/>
      <c r="GQ33" s="288"/>
      <c r="GR33" s="62"/>
      <c r="GV33" s="288"/>
      <c r="GW33" s="288"/>
      <c r="GX33" s="288"/>
      <c r="GY33" s="288"/>
      <c r="HC33" s="288"/>
      <c r="HD33" s="62"/>
      <c r="HH33" s="288"/>
      <c r="HI33" s="288"/>
      <c r="HJ33" s="288"/>
      <c r="HK33" s="288"/>
      <c r="HO33" s="288"/>
      <c r="HP33" s="62"/>
      <c r="HT33" s="288"/>
      <c r="HU33" s="288"/>
      <c r="HV33" s="288"/>
      <c r="HW33" s="288"/>
      <c r="IA33" s="288"/>
      <c r="IB33" s="62"/>
      <c r="IF33" s="288"/>
      <c r="IG33" s="288"/>
      <c r="IH33" s="288"/>
      <c r="II33" s="288"/>
      <c r="IM33" s="288"/>
      <c r="IN33" s="62"/>
      <c r="IR33" s="288"/>
      <c r="IS33" s="288"/>
      <c r="IT33" s="288"/>
      <c r="IU33" s="288"/>
    </row>
    <row r="34" spans="2:255">
      <c r="CB34" s="288"/>
      <c r="DG34" s="62"/>
      <c r="DK34" s="288"/>
      <c r="DL34" s="288"/>
      <c r="DM34" s="288"/>
      <c r="DN34" s="288"/>
      <c r="EF34" s="288"/>
      <c r="EJ34" s="288"/>
      <c r="EO34" s="288"/>
      <c r="EP34" s="288"/>
      <c r="EQ34" s="288"/>
      <c r="ER34" s="288"/>
      <c r="EV34" s="288"/>
      <c r="EZ34" s="288"/>
      <c r="FA34" s="288"/>
      <c r="FB34" s="288"/>
      <c r="FC34" s="288"/>
      <c r="FG34" s="288"/>
      <c r="FH34" s="62"/>
      <c r="FL34" s="288"/>
      <c r="FM34" s="288"/>
      <c r="FN34" s="288"/>
      <c r="FO34" s="288"/>
      <c r="FS34" s="288"/>
      <c r="FT34" s="62"/>
      <c r="FX34" s="288"/>
      <c r="FY34" s="288"/>
      <c r="FZ34" s="288"/>
      <c r="GA34" s="288"/>
      <c r="GE34" s="288"/>
      <c r="GF34" s="62"/>
      <c r="GJ34" s="288"/>
      <c r="GK34" s="288"/>
      <c r="GL34" s="288"/>
      <c r="GM34" s="288"/>
      <c r="GQ34" s="288"/>
      <c r="GR34" s="62"/>
      <c r="GV34" s="288"/>
      <c r="GW34" s="288"/>
      <c r="GX34" s="288"/>
      <c r="GY34" s="288"/>
      <c r="HC34" s="288"/>
      <c r="HD34" s="62"/>
      <c r="HH34" s="288"/>
      <c r="HI34" s="288"/>
      <c r="HJ34" s="288"/>
      <c r="HK34" s="288"/>
      <c r="HO34" s="288"/>
      <c r="HP34" s="62"/>
      <c r="HT34" s="288"/>
      <c r="HU34" s="288"/>
      <c r="HV34" s="288"/>
      <c r="HW34" s="288"/>
      <c r="IA34" s="288"/>
      <c r="IB34" s="62"/>
      <c r="IF34" s="288"/>
      <c r="IG34" s="288"/>
      <c r="IH34" s="288"/>
      <c r="II34" s="288"/>
      <c r="IM34" s="288"/>
      <c r="IN34" s="62"/>
      <c r="IR34" s="288"/>
      <c r="IS34" s="288"/>
      <c r="IT34" s="288"/>
      <c r="IU34" s="288"/>
    </row>
    <row r="35" spans="2:255">
      <c r="CB35" s="288"/>
      <c r="EF35" s="288"/>
      <c r="EJ35" s="288"/>
      <c r="EO35" s="288"/>
      <c r="EP35" s="288"/>
      <c r="EQ35" s="288"/>
      <c r="ER35" s="288"/>
      <c r="EV35" s="288"/>
      <c r="EZ35" s="288"/>
      <c r="FA35" s="288"/>
      <c r="FB35" s="288"/>
      <c r="FC35" s="288"/>
      <c r="FG35" s="288"/>
      <c r="FH35" s="62"/>
      <c r="FL35" s="288"/>
      <c r="FM35" s="288"/>
      <c r="FN35" s="288"/>
      <c r="FO35" s="288"/>
      <c r="FS35" s="288"/>
      <c r="FT35" s="62"/>
      <c r="FX35" s="288"/>
      <c r="FY35" s="288"/>
      <c r="FZ35" s="288"/>
      <c r="GA35" s="288"/>
      <c r="GE35" s="288"/>
      <c r="GF35" s="62"/>
      <c r="GJ35" s="288"/>
      <c r="GK35" s="288"/>
      <c r="GL35" s="288"/>
      <c r="GM35" s="288"/>
      <c r="GQ35" s="288"/>
      <c r="GR35" s="62"/>
      <c r="GV35" s="288"/>
      <c r="GW35" s="288"/>
      <c r="GX35" s="288"/>
      <c r="GY35" s="288"/>
      <c r="HC35" s="288"/>
      <c r="HD35" s="62"/>
      <c r="HH35" s="288"/>
      <c r="HI35" s="288"/>
      <c r="HJ35" s="288"/>
      <c r="HK35" s="288"/>
      <c r="HO35" s="288"/>
      <c r="HP35" s="62"/>
      <c r="HT35" s="288"/>
      <c r="HU35" s="288"/>
      <c r="HV35" s="288"/>
      <c r="HW35" s="288"/>
      <c r="IA35" s="288"/>
      <c r="IB35" s="62"/>
      <c r="IF35" s="288"/>
      <c r="IG35" s="288"/>
      <c r="IH35" s="288"/>
      <c r="II35" s="288"/>
      <c r="IM35" s="288"/>
      <c r="IN35" s="62"/>
      <c r="IR35" s="288"/>
      <c r="IS35" s="288"/>
      <c r="IT35" s="288"/>
      <c r="IU35" s="288"/>
    </row>
    <row r="36" spans="2:255">
      <c r="CB36" s="288"/>
      <c r="EF36" s="288"/>
      <c r="EJ36" s="288"/>
      <c r="EO36" s="288"/>
      <c r="EP36" s="288"/>
      <c r="EQ36" s="288"/>
      <c r="ER36" s="288"/>
      <c r="EV36" s="288"/>
      <c r="EZ36" s="288"/>
      <c r="FA36" s="288"/>
      <c r="FB36" s="288"/>
      <c r="FC36" s="288"/>
      <c r="FG36" s="288"/>
      <c r="FH36" s="62"/>
      <c r="FL36" s="288"/>
      <c r="FM36" s="288"/>
      <c r="FN36" s="288"/>
      <c r="FO36" s="288"/>
      <c r="FS36" s="288"/>
      <c r="FT36" s="62"/>
      <c r="FX36" s="288"/>
      <c r="FY36" s="288"/>
      <c r="FZ36" s="288"/>
      <c r="GA36" s="288"/>
      <c r="GE36" s="288"/>
      <c r="GF36" s="62"/>
      <c r="GJ36" s="288"/>
      <c r="GK36" s="288"/>
      <c r="GL36" s="288"/>
      <c r="GM36" s="288"/>
      <c r="GQ36" s="288"/>
      <c r="GR36" s="62"/>
      <c r="GV36" s="288"/>
      <c r="GW36" s="288"/>
      <c r="GX36" s="288"/>
      <c r="GY36" s="288"/>
      <c r="HC36" s="288"/>
      <c r="HD36" s="62"/>
      <c r="HH36" s="288"/>
      <c r="HI36" s="288"/>
      <c r="HJ36" s="288"/>
      <c r="HK36" s="288"/>
      <c r="HO36" s="288"/>
      <c r="HP36" s="62"/>
      <c r="HT36" s="288"/>
      <c r="HU36" s="288"/>
      <c r="HV36" s="288"/>
      <c r="HW36" s="288"/>
      <c r="IA36" s="288"/>
      <c r="IB36" s="62"/>
      <c r="IF36" s="288"/>
      <c r="IG36" s="288"/>
      <c r="IH36" s="288"/>
      <c r="II36" s="288"/>
      <c r="IM36" s="288"/>
      <c r="IN36" s="62"/>
      <c r="IR36" s="288"/>
      <c r="IS36" s="288"/>
      <c r="IT36" s="288"/>
      <c r="IU36" s="288"/>
    </row>
    <row r="37" spans="2:255">
      <c r="CB37" s="288"/>
      <c r="EF37" s="288"/>
      <c r="EJ37" s="288"/>
      <c r="EO37" s="288"/>
      <c r="EP37" s="288"/>
      <c r="EQ37" s="288"/>
      <c r="ER37" s="288"/>
      <c r="EV37" s="288"/>
      <c r="EZ37" s="288"/>
      <c r="FA37" s="288"/>
      <c r="FB37" s="288"/>
      <c r="FC37" s="288"/>
      <c r="FG37" s="288"/>
      <c r="FH37" s="62"/>
      <c r="FL37" s="288"/>
      <c r="FM37" s="288"/>
      <c r="FN37" s="288"/>
      <c r="FO37" s="288"/>
      <c r="FS37" s="288"/>
      <c r="FT37" s="62"/>
      <c r="FX37" s="288"/>
      <c r="FY37" s="288"/>
      <c r="FZ37" s="288"/>
      <c r="GA37" s="288"/>
      <c r="GE37" s="288"/>
      <c r="GF37" s="62"/>
      <c r="GJ37" s="288"/>
      <c r="GK37" s="288"/>
      <c r="GL37" s="288"/>
      <c r="GM37" s="288"/>
      <c r="GQ37" s="288"/>
      <c r="GR37" s="62"/>
      <c r="GV37" s="288"/>
      <c r="GW37" s="288"/>
      <c r="GX37" s="288"/>
      <c r="GY37" s="288"/>
      <c r="HC37" s="288"/>
      <c r="HD37" s="62"/>
      <c r="HH37" s="288"/>
      <c r="HI37" s="288"/>
      <c r="HJ37" s="288"/>
      <c r="HK37" s="288"/>
      <c r="HO37" s="288"/>
      <c r="HP37" s="62"/>
      <c r="HT37" s="288"/>
      <c r="HU37" s="288"/>
      <c r="HV37" s="288"/>
      <c r="HW37" s="288"/>
      <c r="IA37" s="288"/>
      <c r="IB37" s="62"/>
      <c r="IF37" s="288"/>
      <c r="IG37" s="288"/>
      <c r="IH37" s="288"/>
      <c r="II37" s="288"/>
      <c r="IM37" s="288"/>
      <c r="IN37" s="62"/>
      <c r="IR37" s="288"/>
      <c r="IS37" s="288"/>
      <c r="IT37" s="288"/>
      <c r="IU37" s="288"/>
    </row>
    <row r="38" spans="2:255">
      <c r="CA38" s="293"/>
      <c r="CB38" s="288"/>
      <c r="EF38" s="288"/>
      <c r="EJ38" s="288"/>
      <c r="EO38" s="288"/>
      <c r="EP38" s="288"/>
      <c r="EQ38" s="288"/>
      <c r="ER38" s="288"/>
      <c r="EV38" s="288"/>
      <c r="EZ38" s="288"/>
      <c r="FA38" s="288"/>
      <c r="FB38" s="288"/>
      <c r="FC38" s="288"/>
      <c r="FG38" s="288"/>
      <c r="FH38" s="62"/>
      <c r="FL38" s="288"/>
      <c r="FM38" s="288"/>
      <c r="FN38" s="288"/>
      <c r="FO38" s="288"/>
      <c r="FS38" s="288"/>
      <c r="FT38" s="62"/>
      <c r="FX38" s="288"/>
      <c r="FY38" s="288"/>
      <c r="FZ38" s="288"/>
      <c r="GA38" s="288"/>
      <c r="GE38" s="288"/>
      <c r="GF38" s="62"/>
      <c r="GJ38" s="288"/>
      <c r="GK38" s="288"/>
      <c r="GL38" s="288"/>
      <c r="GM38" s="288"/>
      <c r="GQ38" s="288"/>
      <c r="GR38" s="62"/>
      <c r="GV38" s="288"/>
      <c r="GW38" s="288"/>
      <c r="GX38" s="288"/>
      <c r="GY38" s="288"/>
      <c r="HC38" s="288"/>
      <c r="HD38" s="62"/>
      <c r="HH38" s="288"/>
      <c r="HI38" s="288"/>
      <c r="HJ38" s="288"/>
      <c r="HK38" s="288"/>
      <c r="HO38" s="288"/>
      <c r="HP38" s="62"/>
      <c r="HT38" s="288"/>
      <c r="HU38" s="288"/>
      <c r="HV38" s="288"/>
      <c r="HW38" s="288"/>
      <c r="IA38" s="288"/>
      <c r="IB38" s="62"/>
      <c r="IF38" s="288"/>
      <c r="IG38" s="288"/>
      <c r="IH38" s="288"/>
      <c r="II38" s="288"/>
      <c r="IM38" s="288"/>
      <c r="IN38" s="62"/>
      <c r="IR38" s="288"/>
      <c r="IS38" s="288"/>
      <c r="IT38" s="288"/>
      <c r="IU38" s="288"/>
    </row>
    <row r="39" spans="2:255">
      <c r="CB39" s="288"/>
      <c r="EF39" s="288"/>
      <c r="EJ39" s="288"/>
      <c r="EO39" s="288"/>
      <c r="EP39" s="288"/>
      <c r="EQ39" s="288"/>
      <c r="ER39" s="288"/>
      <c r="EV39" s="288"/>
      <c r="EZ39" s="288"/>
      <c r="FA39" s="288"/>
      <c r="FB39" s="288"/>
      <c r="FC39" s="288"/>
      <c r="FG39" s="288"/>
      <c r="FH39" s="62"/>
      <c r="FL39" s="288"/>
      <c r="FM39" s="288"/>
      <c r="FN39" s="288"/>
      <c r="FO39" s="288"/>
      <c r="FS39" s="288"/>
      <c r="FT39" s="62"/>
      <c r="FX39" s="288"/>
      <c r="FY39" s="288"/>
      <c r="FZ39" s="288"/>
      <c r="GA39" s="288"/>
      <c r="GE39" s="288"/>
      <c r="GF39" s="62"/>
      <c r="GJ39" s="288"/>
      <c r="GK39" s="288"/>
      <c r="GL39" s="288"/>
      <c r="GM39" s="288"/>
      <c r="GQ39" s="288"/>
      <c r="GR39" s="62"/>
      <c r="GV39" s="288"/>
      <c r="GW39" s="288"/>
      <c r="GX39" s="288"/>
      <c r="GY39" s="288"/>
      <c r="HC39" s="288"/>
      <c r="HD39" s="62"/>
      <c r="HH39" s="288"/>
      <c r="HI39" s="288"/>
      <c r="HJ39" s="288"/>
      <c r="HK39" s="288"/>
      <c r="HO39" s="288"/>
      <c r="HP39" s="62"/>
      <c r="HT39" s="288"/>
      <c r="HU39" s="288"/>
      <c r="HV39" s="288"/>
      <c r="HW39" s="288"/>
      <c r="IA39" s="288"/>
      <c r="IB39" s="62"/>
      <c r="IF39" s="288"/>
      <c r="IG39" s="288"/>
      <c r="IH39" s="288"/>
      <c r="II39" s="288"/>
      <c r="IM39" s="288"/>
      <c r="IN39" s="62"/>
      <c r="IR39" s="288"/>
      <c r="IS39" s="288"/>
      <c r="IT39" s="288"/>
      <c r="IU39" s="288"/>
    </row>
    <row r="45" spans="2:255" ht="18">
      <c r="E45" s="291" t="s">
        <v>1028</v>
      </c>
      <c r="V45" s="288"/>
      <c r="W45" s="288"/>
      <c r="Y45" s="288"/>
      <c r="AA45" s="291" t="s">
        <v>1028</v>
      </c>
      <c r="BY45" s="289" t="s">
        <v>1029</v>
      </c>
      <c r="CB45" s="288"/>
      <c r="EF45" s="288"/>
      <c r="EJ45" s="288"/>
      <c r="EO45" s="288"/>
      <c r="EP45" s="288"/>
      <c r="EQ45" s="288"/>
      <c r="ER45" s="288"/>
      <c r="EV45" s="288"/>
      <c r="EZ45" s="288"/>
      <c r="FA45" s="288"/>
      <c r="FB45" s="288"/>
      <c r="FC45" s="288"/>
      <c r="FG45" s="288"/>
      <c r="FH45" s="62"/>
      <c r="FL45" s="288"/>
      <c r="FM45" s="288"/>
      <c r="FN45" s="288"/>
      <c r="FO45" s="288"/>
      <c r="FS45" s="288"/>
      <c r="FT45" s="62"/>
      <c r="FX45" s="288"/>
      <c r="FY45" s="288"/>
      <c r="FZ45" s="288"/>
      <c r="GA45" s="288"/>
      <c r="GE45" s="288"/>
      <c r="GF45" s="62"/>
      <c r="GJ45" s="288"/>
      <c r="GK45" s="288"/>
      <c r="GL45" s="288"/>
      <c r="GM45" s="288"/>
      <c r="GQ45" s="288"/>
      <c r="GR45" s="62"/>
      <c r="GV45" s="288"/>
      <c r="GW45" s="288"/>
      <c r="GX45" s="288"/>
      <c r="GY45" s="288"/>
      <c r="HC45" s="288"/>
      <c r="HD45" s="62"/>
      <c r="HH45" s="288"/>
      <c r="HI45" s="288"/>
      <c r="HJ45" s="288"/>
      <c r="HK45" s="288"/>
      <c r="HO45" s="288"/>
      <c r="HP45" s="62"/>
      <c r="HT45" s="288"/>
      <c r="HU45" s="288"/>
      <c r="HV45" s="288"/>
      <c r="HW45" s="288"/>
      <c r="IA45" s="288"/>
      <c r="IB45" s="62"/>
      <c r="IF45" s="288"/>
      <c r="IG45" s="288"/>
      <c r="IH45" s="288"/>
      <c r="II45" s="288"/>
      <c r="IM45" s="288"/>
      <c r="IN45" s="62"/>
      <c r="IR45" s="288"/>
      <c r="IS45" s="288"/>
      <c r="IT45" s="288"/>
      <c r="IU45" s="288"/>
    </row>
    <row r="46" spans="2:255" ht="18">
      <c r="E46" s="291" t="s">
        <v>1022</v>
      </c>
      <c r="V46" s="288"/>
      <c r="W46" s="288"/>
      <c r="Y46" s="288"/>
      <c r="AA46" s="291" t="s">
        <v>1022</v>
      </c>
      <c r="BY46" s="289" t="s">
        <v>1030</v>
      </c>
    </row>
    <row r="47" spans="2:255">
      <c r="B47" s="10" t="s">
        <v>1136</v>
      </c>
      <c r="C47" s="286" t="s">
        <v>1137</v>
      </c>
      <c r="D47" s="286" t="s">
        <v>1138</v>
      </c>
      <c r="E47" s="286" t="s">
        <v>1139</v>
      </c>
      <c r="F47" s="286" t="s">
        <v>1140</v>
      </c>
      <c r="G47" s="286" t="s">
        <v>1141</v>
      </c>
      <c r="H47" s="286" t="s">
        <v>1142</v>
      </c>
      <c r="I47" s="286" t="s">
        <v>1143</v>
      </c>
      <c r="J47" s="286" t="s">
        <v>1124</v>
      </c>
      <c r="K47" s="286" t="s">
        <v>1125</v>
      </c>
      <c r="L47" s="286" t="s">
        <v>1126</v>
      </c>
      <c r="M47" s="286" t="s">
        <v>1127</v>
      </c>
      <c r="N47" s="286" t="s">
        <v>1128</v>
      </c>
      <c r="O47" s="286" t="s">
        <v>1129</v>
      </c>
      <c r="P47" s="286" t="s">
        <v>1130</v>
      </c>
      <c r="Q47" s="286" t="s">
        <v>1131</v>
      </c>
      <c r="R47" s="286" t="s">
        <v>1132</v>
      </c>
      <c r="S47" s="286" t="s">
        <v>1133</v>
      </c>
      <c r="T47" s="286" t="s">
        <v>1134</v>
      </c>
      <c r="U47" s="286" t="s">
        <v>1135</v>
      </c>
      <c r="V47" s="286" t="s">
        <v>822</v>
      </c>
      <c r="W47" s="286" t="s">
        <v>823</v>
      </c>
      <c r="X47" s="286" t="s">
        <v>824</v>
      </c>
      <c r="Y47" s="286" t="s">
        <v>825</v>
      </c>
      <c r="Z47" s="286" t="s">
        <v>826</v>
      </c>
      <c r="AA47" s="286" t="s">
        <v>827</v>
      </c>
      <c r="AB47" s="286" t="s">
        <v>828</v>
      </c>
      <c r="AC47" s="286" t="s">
        <v>829</v>
      </c>
      <c r="AD47" s="286" t="s">
        <v>830</v>
      </c>
      <c r="AE47" s="286" t="s">
        <v>831</v>
      </c>
      <c r="AF47" s="286" t="s">
        <v>832</v>
      </c>
      <c r="AG47" s="286" t="s">
        <v>833</v>
      </c>
      <c r="AH47" s="286" t="s">
        <v>1144</v>
      </c>
      <c r="AI47" s="286" t="s">
        <v>1145</v>
      </c>
      <c r="AJ47" s="286" t="s">
        <v>1146</v>
      </c>
      <c r="AK47" s="286" t="s">
        <v>1147</v>
      </c>
      <c r="AL47" s="286" t="s">
        <v>1148</v>
      </c>
      <c r="AM47" s="286" t="s">
        <v>1149</v>
      </c>
      <c r="AN47" s="286" t="s">
        <v>1150</v>
      </c>
      <c r="AO47" s="286" t="s">
        <v>1151</v>
      </c>
      <c r="AP47" s="286" t="s">
        <v>1152</v>
      </c>
      <c r="AQ47" s="286" t="s">
        <v>1153</v>
      </c>
      <c r="AR47" s="286" t="s">
        <v>1154</v>
      </c>
      <c r="AS47" s="286" t="s">
        <v>1155</v>
      </c>
      <c r="AT47" s="286" t="s">
        <v>1156</v>
      </c>
      <c r="AU47" s="286" t="s">
        <v>1157</v>
      </c>
      <c r="AV47" s="286" t="s">
        <v>1158</v>
      </c>
      <c r="AW47" s="286" t="s">
        <v>1159</v>
      </c>
      <c r="AX47" s="286" t="s">
        <v>1160</v>
      </c>
      <c r="AY47" s="286" t="s">
        <v>1161</v>
      </c>
      <c r="AZ47" s="286" t="s">
        <v>1162</v>
      </c>
      <c r="BA47" s="286" t="s">
        <v>1163</v>
      </c>
      <c r="BB47" s="286" t="s">
        <v>1164</v>
      </c>
      <c r="BC47" s="286" t="s">
        <v>1165</v>
      </c>
      <c r="BD47" s="286" t="s">
        <v>1166</v>
      </c>
      <c r="BE47" s="286" t="s">
        <v>1167</v>
      </c>
      <c r="BF47" s="286" t="s">
        <v>1168</v>
      </c>
      <c r="BG47" s="286" t="s">
        <v>1169</v>
      </c>
      <c r="BH47" s="286" t="s">
        <v>1170</v>
      </c>
      <c r="BI47" s="286" t="s">
        <v>1171</v>
      </c>
      <c r="BJ47" s="286" t="s">
        <v>1172</v>
      </c>
      <c r="BK47" s="286" t="s">
        <v>1173</v>
      </c>
      <c r="BL47" s="286" t="s">
        <v>1174</v>
      </c>
      <c r="BM47" s="286" t="s">
        <v>1175</v>
      </c>
      <c r="BN47" s="286" t="s">
        <v>1176</v>
      </c>
      <c r="BO47" s="286" t="s">
        <v>1177</v>
      </c>
      <c r="BP47" s="286" t="s">
        <v>1178</v>
      </c>
      <c r="BQ47" s="286" t="s">
        <v>1179</v>
      </c>
      <c r="BR47" s="286" t="s">
        <v>1180</v>
      </c>
      <c r="BS47" s="286" t="s">
        <v>1181</v>
      </c>
      <c r="BT47" s="286" t="s">
        <v>1182</v>
      </c>
      <c r="BU47" s="286" t="s">
        <v>1183</v>
      </c>
      <c r="BV47" s="286" t="s">
        <v>1184</v>
      </c>
      <c r="BW47" s="286" t="s">
        <v>1185</v>
      </c>
      <c r="BX47" s="286" t="s">
        <v>1186</v>
      </c>
      <c r="BY47" s="289" t="s">
        <v>1024</v>
      </c>
    </row>
    <row r="48" spans="2:255" ht="14" thickBot="1">
      <c r="B48" s="293" t="s">
        <v>1025</v>
      </c>
      <c r="C48" s="293" t="s">
        <v>1025</v>
      </c>
      <c r="D48" s="293" t="s">
        <v>1025</v>
      </c>
      <c r="E48" s="293" t="s">
        <v>1025</v>
      </c>
      <c r="F48" s="293" t="s">
        <v>1025</v>
      </c>
      <c r="G48" s="293" t="s">
        <v>1025</v>
      </c>
      <c r="H48" s="293" t="s">
        <v>1025</v>
      </c>
      <c r="I48" s="293" t="s">
        <v>1025</v>
      </c>
      <c r="J48" s="293" t="s">
        <v>1025</v>
      </c>
      <c r="K48" s="293" t="s">
        <v>1025</v>
      </c>
      <c r="L48" s="293" t="s">
        <v>1025</v>
      </c>
      <c r="M48" s="293" t="s">
        <v>1025</v>
      </c>
      <c r="N48" s="293" t="s">
        <v>1025</v>
      </c>
      <c r="O48" s="293" t="s">
        <v>1025</v>
      </c>
      <c r="P48" s="293" t="s">
        <v>1025</v>
      </c>
      <c r="Q48" s="293" t="s">
        <v>1025</v>
      </c>
      <c r="R48" s="293" t="s">
        <v>1025</v>
      </c>
      <c r="S48" s="293" t="s">
        <v>1025</v>
      </c>
      <c r="T48" s="293" t="s">
        <v>1025</v>
      </c>
      <c r="U48" s="293" t="s">
        <v>1025</v>
      </c>
      <c r="V48" s="293" t="s">
        <v>1025</v>
      </c>
      <c r="W48" s="293" t="s">
        <v>1025</v>
      </c>
      <c r="X48" s="293" t="s">
        <v>1025</v>
      </c>
      <c r="Y48" s="293" t="s">
        <v>1025</v>
      </c>
      <c r="Z48" s="293" t="s">
        <v>1025</v>
      </c>
      <c r="AA48" s="293" t="s">
        <v>1025</v>
      </c>
      <c r="AB48" s="293" t="s">
        <v>1025</v>
      </c>
      <c r="AC48" s="293" t="s">
        <v>1025</v>
      </c>
      <c r="AD48" s="293"/>
      <c r="AE48" s="293"/>
      <c r="AF48" s="293"/>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3"/>
      <c r="BJ48" s="293"/>
      <c r="BK48" s="293"/>
      <c r="BL48" s="293"/>
      <c r="BM48" s="293"/>
      <c r="BN48" s="293"/>
      <c r="BO48" s="293"/>
      <c r="BP48" s="293"/>
      <c r="BQ48" s="293"/>
      <c r="BR48" s="293"/>
      <c r="BS48" s="293"/>
      <c r="BT48" s="293"/>
      <c r="BU48" s="293"/>
      <c r="BV48" s="293"/>
      <c r="BW48" s="293"/>
      <c r="BX48" s="293"/>
      <c r="BY48" s="293" t="s">
        <v>1026</v>
      </c>
      <c r="EF48" s="288"/>
      <c r="EJ48" s="288"/>
      <c r="EO48" s="288"/>
      <c r="EP48" s="288"/>
      <c r="EQ48" s="288"/>
      <c r="ER48" s="288"/>
      <c r="EV48" s="288"/>
      <c r="EZ48" s="288"/>
      <c r="FA48" s="288"/>
      <c r="FB48" s="288"/>
      <c r="FC48" s="288"/>
      <c r="FG48" s="288"/>
      <c r="FH48" s="62"/>
      <c r="FL48" s="288"/>
      <c r="FM48" s="288"/>
      <c r="FN48" s="288"/>
      <c r="FO48" s="288"/>
      <c r="FS48" s="288"/>
      <c r="FT48" s="62"/>
      <c r="FX48" s="288"/>
      <c r="FY48" s="288"/>
      <c r="FZ48" s="288"/>
      <c r="GA48" s="288"/>
      <c r="GE48" s="288"/>
      <c r="GF48" s="62"/>
      <c r="GJ48" s="288"/>
      <c r="GK48" s="288"/>
      <c r="GL48" s="288"/>
      <c r="GM48" s="288"/>
      <c r="GQ48" s="288"/>
      <c r="GR48" s="62"/>
      <c r="GV48" s="288"/>
      <c r="GW48" s="288"/>
      <c r="GX48" s="288"/>
      <c r="GY48" s="288"/>
      <c r="HC48" s="288"/>
      <c r="HD48" s="62"/>
      <c r="HH48" s="288"/>
      <c r="HI48" s="288"/>
      <c r="HJ48" s="288"/>
      <c r="HK48" s="288"/>
      <c r="HO48" s="288"/>
      <c r="HP48" s="62"/>
      <c r="HT48" s="288"/>
      <c r="HU48" s="288"/>
      <c r="HV48" s="288"/>
      <c r="HW48" s="288"/>
      <c r="IA48" s="288"/>
      <c r="IB48" s="62"/>
      <c r="IF48" s="288"/>
      <c r="IG48" s="288"/>
      <c r="IH48" s="288"/>
      <c r="II48" s="288"/>
      <c r="IM48" s="288"/>
      <c r="IN48" s="62"/>
      <c r="IR48" s="288"/>
      <c r="IS48" s="288"/>
      <c r="IT48" s="288"/>
      <c r="IU48" s="288"/>
    </row>
    <row r="49" spans="1:255">
      <c r="A49" s="289" t="s">
        <v>33</v>
      </c>
      <c r="B49" s="288">
        <f>Data!B47</f>
        <v>4219.4043354295154</v>
      </c>
      <c r="C49" s="288">
        <f>Data!C47</f>
        <v>3266.9989771935902</v>
      </c>
      <c r="D49" s="288">
        <f>Data!D47</f>
        <v>2826.9251047368161</v>
      </c>
      <c r="E49" s="288">
        <f>Data!E47</f>
        <v>3638.1445875376426</v>
      </c>
      <c r="F49" s="288">
        <f>Data!F47</f>
        <v>3856.4765004587734</v>
      </c>
      <c r="G49" s="288">
        <f>Data!G47</f>
        <v>1417.7266489130855</v>
      </c>
      <c r="H49" s="288">
        <f>Data!H47</f>
        <v>376.04746031986548</v>
      </c>
      <c r="I49" s="288">
        <f>Data!I47</f>
        <v>2905.1968797340951</v>
      </c>
      <c r="J49" s="288">
        <f>Data!J47</f>
        <v>1521.8466364909038</v>
      </c>
      <c r="K49" s="288">
        <f>Data!K47</f>
        <v>2317.1830529190788</v>
      </c>
      <c r="L49" s="288">
        <f>Data!L47</f>
        <v>716.64583694139128</v>
      </c>
      <c r="M49" s="288">
        <f>Data!M47</f>
        <v>919.45854931760584</v>
      </c>
      <c r="N49" s="288">
        <f>Data!N47</f>
        <v>3323.9488534688467</v>
      </c>
      <c r="O49" s="288">
        <f>Data!O47</f>
        <v>3470.4913374611847</v>
      </c>
      <c r="P49" s="288">
        <f>Data!P47</f>
        <v>1123.3620205881</v>
      </c>
      <c r="Q49" s="288">
        <f>Data!Q47</f>
        <v>417.4192837224528</v>
      </c>
      <c r="R49" s="288">
        <f>Data!R47</f>
        <v>930.26834142322093</v>
      </c>
      <c r="S49" s="288">
        <f>Data!S47</f>
        <v>1901.0597950188032</v>
      </c>
      <c r="T49" s="288">
        <f>Data!T47</f>
        <v>2461.1624289435522</v>
      </c>
      <c r="U49" s="288">
        <f>Data!U47</f>
        <v>2934.5922704387831</v>
      </c>
      <c r="V49" s="8">
        <f>Data!V47</f>
        <v>3034.884071445983</v>
      </c>
      <c r="W49" s="8">
        <f>Data!W47</f>
        <v>3094.95433114665</v>
      </c>
      <c r="X49" s="8">
        <f>Data!X47</f>
        <v>5520.3667228874119</v>
      </c>
      <c r="Y49" s="8">
        <f>Data!Y47</f>
        <v>4537.2833085851407</v>
      </c>
      <c r="Z49" s="8">
        <f>Data!Z47</f>
        <v>4204.3487944084</v>
      </c>
      <c r="AA49" s="8">
        <f>Data!AA47</f>
        <v>4294.4205769901273</v>
      </c>
      <c r="AB49" s="8">
        <f>Data!AB47</f>
        <v>2874.8188165747933</v>
      </c>
      <c r="AC49" s="8">
        <f>Data!AC47</f>
        <v>1186.0057344227582</v>
      </c>
      <c r="AD49" s="8">
        <f>Data!AD47</f>
        <v>-1846.8853736703545</v>
      </c>
      <c r="AE49" s="8">
        <f>Data!AE47</f>
        <v>-476.55210752157495</v>
      </c>
      <c r="AF49" s="8">
        <f>Data!AF47</f>
        <v>630.79617558617895</v>
      </c>
      <c r="AG49" s="8">
        <f>Data!AG47</f>
        <v>700.51398161945497</v>
      </c>
      <c r="AH49" s="8">
        <f>Data!AH47</f>
        <v>-1082.9706856650337</v>
      </c>
      <c r="AI49" s="8">
        <f>Data!AI47</f>
        <v>547.64535415188595</v>
      </c>
      <c r="AJ49" s="8">
        <f>Data!AJ47</f>
        <v>-61.674665528934447</v>
      </c>
      <c r="AK49" s="8">
        <f>Data!AK47</f>
        <v>-29.944885791894048</v>
      </c>
      <c r="AL49" s="8">
        <f>Data!AL47</f>
        <v>1597.7044062202572</v>
      </c>
      <c r="AM49" s="8">
        <f>Data!AM47</f>
        <v>62.847012735337017</v>
      </c>
      <c r="AN49" s="8">
        <f>Data!AN47</f>
        <v>2038.7026006207429</v>
      </c>
      <c r="AO49" s="8">
        <f>Data!AO47</f>
        <v>2457.5206449319571</v>
      </c>
      <c r="AP49" s="8">
        <f>Data!AP47</f>
        <v>2482.7370174713842</v>
      </c>
      <c r="AQ49" s="8">
        <f>Data!AQ47</f>
        <v>2569.4162423151656</v>
      </c>
      <c r="AR49" s="8">
        <f>Data!AR47</f>
        <v>2914.3377812938838</v>
      </c>
      <c r="AS49" s="8">
        <f>Data!AS47</f>
        <v>3234.9790281669161</v>
      </c>
      <c r="AT49" s="8">
        <f>Data!AT47</f>
        <v>3421.5339013603107</v>
      </c>
      <c r="AU49" s="8">
        <f>Data!AU47</f>
        <v>3422.3829345079362</v>
      </c>
      <c r="AV49" s="8">
        <f>Data!AV47</f>
        <v>4240.0329121328668</v>
      </c>
      <c r="AW49" s="8">
        <f>Data!AW47</f>
        <v>4129.9707271601255</v>
      </c>
      <c r="AX49" s="8">
        <f>Data!AX47</f>
        <v>1011.8571968408376</v>
      </c>
      <c r="AY49" s="8">
        <f>Data!AY47</f>
        <v>2890.8575468366666</v>
      </c>
      <c r="AZ49" s="8">
        <f>Data!AZ47</f>
        <v>2253.8370259536841</v>
      </c>
      <c r="BA49" s="8">
        <f>Data!BA47</f>
        <v>3857.9880976155328</v>
      </c>
      <c r="BB49" s="8">
        <f>Data!BB47</f>
        <v>2468.8590956328808</v>
      </c>
      <c r="BC49" s="8">
        <f>Data!BC47</f>
        <v>2729.1091239820944</v>
      </c>
      <c r="BD49" s="8">
        <f>Data!BD47</f>
        <v>2981.1215368745698</v>
      </c>
      <c r="BE49" s="8">
        <f>Data!BE47</f>
        <v>2895.6402983375265</v>
      </c>
      <c r="BF49" s="8">
        <f>Data!BF47</f>
        <v>3071.984260640003</v>
      </c>
      <c r="BG49" s="8">
        <f>Data!BG47</f>
        <v>3045.2802534500211</v>
      </c>
      <c r="BH49" s="8">
        <f>Data!BH47</f>
        <v>3121.2799477298481</v>
      </c>
      <c r="BI49" s="8">
        <f>Data!BI47</f>
        <v>3026.9763681235686</v>
      </c>
      <c r="BJ49" s="337">
        <f>Data!BJ47</f>
        <v>2311.1497178862614</v>
      </c>
      <c r="BK49" s="338">
        <f>Data!BK47</f>
        <v>1519.2628462247774</v>
      </c>
      <c r="BL49" s="338">
        <f>Data!BL47</f>
        <v>0</v>
      </c>
      <c r="BM49" s="338">
        <f>Data!BM47</f>
        <v>0</v>
      </c>
      <c r="BN49" s="338">
        <f>Data!BN47</f>
        <v>0</v>
      </c>
      <c r="BO49" s="338">
        <f>Data!BO47</f>
        <v>0</v>
      </c>
      <c r="BP49" s="338">
        <f>Data!BP47</f>
        <v>0</v>
      </c>
      <c r="BQ49" s="338">
        <f>Data!BQ47</f>
        <v>0</v>
      </c>
      <c r="BR49" s="338">
        <f>Data!BR47</f>
        <v>0</v>
      </c>
      <c r="BS49" s="338">
        <f>Data!BS47</f>
        <v>0</v>
      </c>
      <c r="BT49" s="338">
        <f>Data!BT47</f>
        <v>0</v>
      </c>
      <c r="BU49" s="338">
        <f>Data!BU47</f>
        <v>0</v>
      </c>
      <c r="BV49" s="338">
        <f>Data!BV47</f>
        <v>0</v>
      </c>
      <c r="BW49" s="338">
        <f>Data!BW47</f>
        <v>0</v>
      </c>
      <c r="BX49" s="338">
        <f>Data!BX47</f>
        <v>0</v>
      </c>
      <c r="BY49" s="339">
        <f>SUM(BJ49:BX49)</f>
        <v>3830.4125641110386</v>
      </c>
      <c r="EF49" s="288"/>
      <c r="EJ49" s="288"/>
      <c r="EO49" s="288"/>
      <c r="EP49" s="288"/>
      <c r="EQ49" s="288"/>
      <c r="ER49" s="288"/>
      <c r="EV49" s="288"/>
      <c r="EZ49" s="288"/>
      <c r="FA49" s="288"/>
      <c r="FB49" s="288"/>
      <c r="FC49" s="288"/>
      <c r="FG49" s="288"/>
      <c r="FH49" s="62"/>
      <c r="FL49" s="288"/>
      <c r="FM49" s="288"/>
      <c r="FN49" s="288"/>
      <c r="FO49" s="288"/>
      <c r="FS49" s="288"/>
      <c r="FT49" s="62"/>
      <c r="FX49" s="288"/>
      <c r="FY49" s="288"/>
      <c r="FZ49" s="288"/>
      <c r="GA49" s="288"/>
      <c r="GE49" s="288"/>
      <c r="GF49" s="62"/>
      <c r="GJ49" s="288"/>
      <c r="GK49" s="288"/>
      <c r="GL49" s="288"/>
      <c r="GM49" s="288"/>
      <c r="GQ49" s="288"/>
      <c r="GR49" s="62"/>
      <c r="GV49" s="288"/>
      <c r="GW49" s="288"/>
      <c r="GX49" s="288"/>
      <c r="GY49" s="288"/>
      <c r="HC49" s="288"/>
      <c r="HD49" s="62"/>
      <c r="HH49" s="288"/>
      <c r="HI49" s="288"/>
      <c r="HJ49" s="288"/>
      <c r="HK49" s="288"/>
      <c r="HO49" s="288"/>
      <c r="HP49" s="62"/>
      <c r="HT49" s="288"/>
      <c r="HU49" s="288"/>
      <c r="HV49" s="288"/>
      <c r="HW49" s="288"/>
      <c r="IA49" s="288"/>
      <c r="IB49" s="62"/>
      <c r="IF49" s="288"/>
      <c r="IG49" s="288"/>
      <c r="IH49" s="288"/>
      <c r="II49" s="288"/>
      <c r="IM49" s="288"/>
      <c r="IN49" s="62"/>
      <c r="IR49" s="288"/>
      <c r="IS49" s="288"/>
      <c r="IT49" s="288"/>
      <c r="IU49" s="288"/>
    </row>
    <row r="50" spans="1:255">
      <c r="A50" s="289" t="s">
        <v>34</v>
      </c>
      <c r="B50" s="288">
        <f>Data!B48</f>
        <v>4219.4043354295154</v>
      </c>
      <c r="C50" s="288">
        <f>Data!C48</f>
        <v>3232.8966054474527</v>
      </c>
      <c r="D50" s="288">
        <f>Data!D48</f>
        <v>3370.6267867510915</v>
      </c>
      <c r="E50" s="288">
        <f>Data!E48</f>
        <v>3367.7018882161974</v>
      </c>
      <c r="F50" s="288">
        <f>Data!F48</f>
        <v>3432.1803252346067</v>
      </c>
      <c r="G50" s="288">
        <f>Data!G48</f>
        <v>4495.9302538497823</v>
      </c>
      <c r="H50" s="288">
        <f>Data!H48</f>
        <v>1264.5735948285869</v>
      </c>
      <c r="I50" s="288">
        <f>Data!I48</f>
        <v>-451.61044463497029</v>
      </c>
      <c r="J50" s="288">
        <f>Data!J48</f>
        <v>129.39480495829508</v>
      </c>
      <c r="K50" s="288">
        <f>Data!K48</f>
        <v>2172.5710297980086</v>
      </c>
      <c r="L50" s="288">
        <f>Data!L48</f>
        <v>-96.928584147233522</v>
      </c>
      <c r="M50" s="288">
        <f>Data!M48</f>
        <v>-1304.82758847953</v>
      </c>
      <c r="N50" s="288">
        <f>Data!N48</f>
        <v>147.07171849824488</v>
      </c>
      <c r="O50" s="288">
        <f>Data!O48</f>
        <v>1172.8483068584949</v>
      </c>
      <c r="P50" s="288">
        <f>Data!P48</f>
        <v>3209.8417339373977</v>
      </c>
      <c r="Q50" s="288">
        <f>Data!Q48</f>
        <v>1313.0918852206207</v>
      </c>
      <c r="R50" s="288">
        <f>Data!R48</f>
        <v>611.63155095401407</v>
      </c>
      <c r="S50" s="288">
        <f>Data!S48</f>
        <v>1047.0474389853105</v>
      </c>
      <c r="T50" s="288">
        <f>Data!T48</f>
        <v>1841.6655707507691</v>
      </c>
      <c r="U50" s="288">
        <f>Data!U48</f>
        <v>1971.9818979879544</v>
      </c>
      <c r="V50" s="8">
        <f>Data!V48</f>
        <v>1964.5260776614175</v>
      </c>
      <c r="W50" s="8">
        <f>Data!W48</f>
        <v>1760.3631745971181</v>
      </c>
      <c r="X50" s="8">
        <f>Data!X48</f>
        <v>985.35362965042145</v>
      </c>
      <c r="Y50" s="8">
        <f>Data!Y48</f>
        <v>501.65701448886097</v>
      </c>
      <c r="Z50" s="8">
        <f>Data!Z48</f>
        <v>628.12869629841668</v>
      </c>
      <c r="AA50" s="8">
        <f>Data!AA48</f>
        <v>1114.6349524283185</v>
      </c>
      <c r="AB50" s="8">
        <f>Data!AB48</f>
        <v>3104.0334679135681</v>
      </c>
      <c r="AC50" s="8">
        <f>Data!AC48</f>
        <v>3146.3353234945275</v>
      </c>
      <c r="AD50" s="8">
        <f>Data!AD48</f>
        <v>3787.5031370565707</v>
      </c>
      <c r="AE50" s="8">
        <f>Data!AE48</f>
        <v>4206.8929131346677</v>
      </c>
      <c r="AF50" s="8">
        <f>Data!AF48</f>
        <v>3157.9227797019257</v>
      </c>
      <c r="AG50" s="8">
        <f>Data!AG48</f>
        <v>2483.9731022507435</v>
      </c>
      <c r="AH50" s="8">
        <f>Data!AH48</f>
        <v>1191.6764705483877</v>
      </c>
      <c r="AI50" s="8">
        <f>Data!AI48</f>
        <v>-596.26596917331597</v>
      </c>
      <c r="AJ50" s="8">
        <f>Data!AJ48</f>
        <v>1215.1892596924827</v>
      </c>
      <c r="AK50" s="8">
        <f>Data!AK48</f>
        <v>1333.0170466957613</v>
      </c>
      <c r="AL50" s="8">
        <f>Data!AL48</f>
        <v>2178.7083254678473</v>
      </c>
      <c r="AM50" s="8">
        <f>Data!AM48</f>
        <v>1039.0970023709424</v>
      </c>
      <c r="AN50" s="8">
        <f>Data!AN48</f>
        <v>2143.2553747512475</v>
      </c>
      <c r="AO50" s="8">
        <f>Data!AO48</f>
        <v>1507.839358602643</v>
      </c>
      <c r="AP50" s="8">
        <f>Data!AP48</f>
        <v>668.92307173531879</v>
      </c>
      <c r="AQ50" s="8">
        <f>Data!AQ48</f>
        <v>862.52748352249341</v>
      </c>
      <c r="AR50" s="8">
        <f>Data!AR48</f>
        <v>875.79618605731798</v>
      </c>
      <c r="AS50" s="8">
        <f>Data!AS48</f>
        <v>1908.7097795547993</v>
      </c>
      <c r="AT50" s="8">
        <f>Data!AT48</f>
        <v>2327.9072198820413</v>
      </c>
      <c r="AU50" s="8">
        <f>Data!AU48</f>
        <v>3159.1257451712413</v>
      </c>
      <c r="AV50" s="8">
        <f>Data!AV48</f>
        <v>2287.7499065423494</v>
      </c>
      <c r="AW50" s="8">
        <f>Data!AW48</f>
        <v>2119.897744225852</v>
      </c>
      <c r="AX50" s="8">
        <f>Data!AX48</f>
        <v>1979.1116423930525</v>
      </c>
      <c r="AY50" s="8">
        <f>Data!AY48</f>
        <v>4207.3182048736735</v>
      </c>
      <c r="AZ50" s="8">
        <f>Data!AZ48</f>
        <v>4007.7124773512928</v>
      </c>
      <c r="BA50" s="8">
        <f>Data!BA48</f>
        <v>3471.0672540155424</v>
      </c>
      <c r="BB50" s="8">
        <f>Data!BB48</f>
        <v>2545.231815919049</v>
      </c>
      <c r="BC50" s="8">
        <f>Data!BC48</f>
        <v>2461.5463936892338</v>
      </c>
      <c r="BD50" s="8">
        <f>Data!BD48</f>
        <v>2436.759972674884</v>
      </c>
      <c r="BE50" s="8">
        <f>Data!BE48</f>
        <v>2614.4549375107213</v>
      </c>
      <c r="BF50" s="8">
        <f>Data!BF48</f>
        <v>2975.6655996139498</v>
      </c>
      <c r="BG50" s="8">
        <f>Data!BG48</f>
        <v>3011.6718157453688</v>
      </c>
      <c r="BH50" s="8">
        <f>Data!BH48</f>
        <v>3069.1949477298485</v>
      </c>
      <c r="BI50" s="8">
        <f>Data!BI48</f>
        <v>3012.5513681235684</v>
      </c>
      <c r="BJ50" s="340">
        <f>Data!BJ48</f>
        <v>3018.8841915526018</v>
      </c>
      <c r="BK50" s="341">
        <f>Data!BK48</f>
        <v>1542.1414991933107</v>
      </c>
      <c r="BL50" s="341">
        <f>Data!BL48</f>
        <v>0</v>
      </c>
      <c r="BM50" s="341">
        <f>Data!BM48</f>
        <v>0</v>
      </c>
      <c r="BN50" s="341">
        <f>Data!BN48</f>
        <v>0</v>
      </c>
      <c r="BO50" s="341">
        <f>Data!BO48</f>
        <v>0</v>
      </c>
      <c r="BP50" s="341">
        <f>Data!BP48</f>
        <v>0</v>
      </c>
      <c r="BQ50" s="341">
        <f>Data!BQ48</f>
        <v>0</v>
      </c>
      <c r="BR50" s="341">
        <f>Data!BR48</f>
        <v>0</v>
      </c>
      <c r="BS50" s="341">
        <f>Data!BS48</f>
        <v>0</v>
      </c>
      <c r="BT50" s="341">
        <f>Data!BT48</f>
        <v>0</v>
      </c>
      <c r="BU50" s="341">
        <f>Data!BU48</f>
        <v>0</v>
      </c>
      <c r="BV50" s="341">
        <f>Data!BV48</f>
        <v>0</v>
      </c>
      <c r="BW50" s="341">
        <f>Data!BW48</f>
        <v>0</v>
      </c>
      <c r="BX50" s="341">
        <f>Data!BX48</f>
        <v>0</v>
      </c>
      <c r="BY50" s="342">
        <f>SUM(BJ50:BX50)</f>
        <v>4561.0256907459125</v>
      </c>
      <c r="EF50" s="288"/>
      <c r="EJ50" s="288"/>
      <c r="EO50" s="288"/>
      <c r="EP50" s="288"/>
      <c r="EQ50" s="288"/>
      <c r="ER50" s="288"/>
      <c r="EV50" s="288"/>
      <c r="EZ50" s="288"/>
      <c r="FA50" s="288"/>
      <c r="FB50" s="288"/>
      <c r="FC50" s="288"/>
      <c r="FG50" s="288"/>
      <c r="FH50" s="62"/>
      <c r="FL50" s="288"/>
      <c r="FM50" s="288"/>
      <c r="FN50" s="288"/>
      <c r="FO50" s="288"/>
      <c r="FS50" s="288"/>
      <c r="FT50" s="62"/>
      <c r="FX50" s="288"/>
      <c r="FY50" s="288"/>
      <c r="FZ50" s="288"/>
      <c r="GA50" s="288"/>
      <c r="GE50" s="288"/>
      <c r="GF50" s="62"/>
      <c r="GJ50" s="288"/>
      <c r="GK50" s="288"/>
      <c r="GL50" s="288"/>
      <c r="GM50" s="288"/>
      <c r="GQ50" s="288"/>
      <c r="GR50" s="62"/>
      <c r="GV50" s="288"/>
      <c r="GW50" s="288"/>
      <c r="GX50" s="288"/>
      <c r="GY50" s="288"/>
      <c r="HC50" s="288"/>
      <c r="HD50" s="62"/>
      <c r="HH50" s="288"/>
      <c r="HI50" s="288"/>
      <c r="HJ50" s="288"/>
      <c r="HK50" s="288"/>
      <c r="HO50" s="288"/>
      <c r="HP50" s="62"/>
      <c r="HT50" s="288"/>
      <c r="HU50" s="288"/>
      <c r="HV50" s="288"/>
      <c r="HW50" s="288"/>
      <c r="IA50" s="288"/>
      <c r="IB50" s="62"/>
      <c r="IF50" s="288"/>
      <c r="IG50" s="288"/>
      <c r="IH50" s="288"/>
      <c r="II50" s="288"/>
      <c r="IM50" s="288"/>
      <c r="IN50" s="62"/>
      <c r="IR50" s="288"/>
      <c r="IS50" s="288"/>
      <c r="IT50" s="288"/>
      <c r="IU50" s="288"/>
    </row>
    <row r="51" spans="1:255">
      <c r="A51" s="289" t="s">
        <v>35</v>
      </c>
      <c r="B51" s="288">
        <f>Data!B49</f>
        <v>4219.4043354295154</v>
      </c>
      <c r="C51" s="288">
        <f>Data!C49</f>
        <v>3352.9308932715135</v>
      </c>
      <c r="D51" s="288">
        <f>Data!D49</f>
        <v>2626.6829240256993</v>
      </c>
      <c r="E51" s="288">
        <f>Data!E49</f>
        <v>912.48583328032862</v>
      </c>
      <c r="F51" s="288">
        <f>Data!F49</f>
        <v>600.77974731861059</v>
      </c>
      <c r="G51" s="288">
        <f>Data!G49</f>
        <v>2363.1218730064147</v>
      </c>
      <c r="H51" s="288">
        <f>Data!H49</f>
        <v>3211.2371874081045</v>
      </c>
      <c r="I51" s="288">
        <f>Data!I49</f>
        <v>355.97288244993609</v>
      </c>
      <c r="J51" s="288">
        <f>Data!J49</f>
        <v>-2027.1566124734134</v>
      </c>
      <c r="K51" s="288">
        <f>Data!K49</f>
        <v>1778.0664130956902</v>
      </c>
      <c r="L51" s="288">
        <f>Data!L49</f>
        <v>1619.5910399139709</v>
      </c>
      <c r="M51" s="288">
        <f>Data!M49</f>
        <v>-85.47933440962062</v>
      </c>
      <c r="N51" s="288">
        <f>Data!N49</f>
        <v>167.45800660540164</v>
      </c>
      <c r="O51" s="288">
        <f>Data!O49</f>
        <v>-278.58749994494394</v>
      </c>
      <c r="P51" s="288">
        <f>Data!P49</f>
        <v>1429.418385919083</v>
      </c>
      <c r="Q51" s="288">
        <f>Data!Q49</f>
        <v>2652.218616688639</v>
      </c>
      <c r="R51" s="288">
        <f>Data!R49</f>
        <v>1346.8135870859251</v>
      </c>
      <c r="S51" s="288">
        <f>Data!S49</f>
        <v>1535.5903616586925</v>
      </c>
      <c r="T51" s="288">
        <f>Data!T49</f>
        <v>2459.4257576169148</v>
      </c>
      <c r="U51" s="288">
        <f>Data!U49</f>
        <v>2946.2802835121042</v>
      </c>
      <c r="V51" s="8">
        <f>Data!V49</f>
        <v>3358.663382899113</v>
      </c>
      <c r="W51" s="8">
        <f>Data!W49</f>
        <v>3090.4320173508263</v>
      </c>
      <c r="X51" s="8">
        <f>Data!X49</f>
        <v>4946.3654599891452</v>
      </c>
      <c r="Y51" s="8">
        <f>Data!Y49</f>
        <v>4579.7004849730765</v>
      </c>
      <c r="Z51" s="8">
        <f>Data!Z49</f>
        <v>4466.6227118033248</v>
      </c>
      <c r="AA51" s="8">
        <f>Data!AA49</f>
        <v>5113.6610930527713</v>
      </c>
      <c r="AB51" s="8">
        <f>Data!AB49</f>
        <v>3820.8927265193051</v>
      </c>
      <c r="AC51" s="8">
        <f>Data!AC49</f>
        <v>2046.652117146682</v>
      </c>
      <c r="AD51" s="8">
        <f>Data!AD49</f>
        <v>637.13412117146697</v>
      </c>
      <c r="AE51" s="8">
        <f>Data!AE49</f>
        <v>920.23261608260873</v>
      </c>
      <c r="AF51" s="8">
        <f>Data!AF49</f>
        <v>1295.6541375198215</v>
      </c>
      <c r="AG51" s="8">
        <f>Data!AG49</f>
        <v>1637.2236245474814</v>
      </c>
      <c r="AH51" s="8">
        <f>Data!AH49</f>
        <v>-680.84333231849598</v>
      </c>
      <c r="AI51" s="8">
        <f>Data!AI49</f>
        <v>1294.1288797403499</v>
      </c>
      <c r="AJ51" s="8">
        <f>Data!AJ49</f>
        <v>-15.48669311555475</v>
      </c>
      <c r="AK51" s="8">
        <f>Data!AK49</f>
        <v>262.57633212310077</v>
      </c>
      <c r="AL51" s="8">
        <f>Data!AL49</f>
        <v>1402.4758484936767</v>
      </c>
      <c r="AM51" s="8">
        <f>Data!AM49</f>
        <v>45.9814685305208</v>
      </c>
      <c r="AN51" s="8">
        <f>Data!AN49</f>
        <v>2021.3630072940066</v>
      </c>
      <c r="AO51" s="8">
        <f>Data!AO49</f>
        <v>2149.821342283301</v>
      </c>
      <c r="AP51" s="8">
        <f>Data!AP49</f>
        <v>2430.4292863193155</v>
      </c>
      <c r="AQ51" s="8">
        <f>Data!AQ49</f>
        <v>2516.9240393849982</v>
      </c>
      <c r="AR51" s="8">
        <f>Data!AR49</f>
        <v>2850.7664296747298</v>
      </c>
      <c r="AS51" s="8">
        <f>Data!AS49</f>
        <v>3176.5584763229599</v>
      </c>
      <c r="AT51" s="8">
        <f>Data!AT49</f>
        <v>3082.2810042129158</v>
      </c>
      <c r="AU51" s="8">
        <f>Data!AU49</f>
        <v>3063.8259251466206</v>
      </c>
      <c r="AV51" s="8">
        <f>Data!AV49</f>
        <v>3860.7235128321649</v>
      </c>
      <c r="AW51" s="8">
        <f>Data!AW49</f>
        <v>3767.7043804028108</v>
      </c>
      <c r="AX51" s="8">
        <f>Data!AX49</f>
        <v>882.41646500816944</v>
      </c>
      <c r="AY51" s="8">
        <f>Data!AY49</f>
        <v>2497.0330767280834</v>
      </c>
      <c r="AZ51" s="8">
        <f>Data!AZ49</f>
        <v>1838.0156293122097</v>
      </c>
      <c r="BA51" s="8">
        <f>Data!BA49</f>
        <v>3569.6744010034276</v>
      </c>
      <c r="BB51" s="8">
        <f>Data!BB49</f>
        <v>2472.7100293502508</v>
      </c>
      <c r="BC51" s="8">
        <f>Data!BC49</f>
        <v>2734.2469645817055</v>
      </c>
      <c r="BD51" s="8">
        <f>Data!BD49</f>
        <v>2987.7875274466874</v>
      </c>
      <c r="BE51" s="8">
        <f>Data!BE49</f>
        <v>2900.1814706013502</v>
      </c>
      <c r="BF51" s="8">
        <f>Data!BF49</f>
        <v>3076.688384636253</v>
      </c>
      <c r="BG51" s="8">
        <f>Data!BG49</f>
        <v>3051.1002534500212</v>
      </c>
      <c r="BH51" s="8">
        <f>Data!BH49</f>
        <v>3125.8599477298485</v>
      </c>
      <c r="BI51" s="8">
        <f>Data!BI49</f>
        <v>3028.7843681235686</v>
      </c>
      <c r="BJ51" s="340">
        <f>Data!BJ49</f>
        <v>2983.084231716819</v>
      </c>
      <c r="BK51" s="341">
        <f>Data!BK49</f>
        <v>2161.438671756327</v>
      </c>
      <c r="BL51" s="341">
        <f>Data!BL49</f>
        <v>0</v>
      </c>
      <c r="BM51" s="341">
        <f>Data!BM49</f>
        <v>0</v>
      </c>
      <c r="BN51" s="341">
        <f>Data!BN49</f>
        <v>0</v>
      </c>
      <c r="BO51" s="341">
        <f>Data!BO49</f>
        <v>0</v>
      </c>
      <c r="BP51" s="341">
        <f>Data!BP49</f>
        <v>0</v>
      </c>
      <c r="BQ51" s="341">
        <f>Data!BQ49</f>
        <v>0</v>
      </c>
      <c r="BR51" s="341">
        <f>Data!BR49</f>
        <v>0</v>
      </c>
      <c r="BS51" s="341">
        <f>Data!BS49</f>
        <v>0</v>
      </c>
      <c r="BT51" s="341">
        <f>Data!BT49</f>
        <v>0</v>
      </c>
      <c r="BU51" s="341">
        <f>Data!BU49</f>
        <v>0</v>
      </c>
      <c r="BV51" s="341">
        <f>Data!BV49</f>
        <v>0</v>
      </c>
      <c r="BW51" s="341">
        <f>Data!BW49</f>
        <v>0</v>
      </c>
      <c r="BX51" s="341">
        <f>Data!BX49</f>
        <v>0</v>
      </c>
      <c r="BY51" s="342">
        <f>SUM(BJ51:BX51)</f>
        <v>5144.5229034731456</v>
      </c>
      <c r="EF51" s="288"/>
      <c r="EJ51" s="288"/>
      <c r="EO51" s="288"/>
      <c r="EP51" s="288"/>
      <c r="EQ51" s="288"/>
      <c r="ER51" s="288"/>
      <c r="EV51" s="288"/>
      <c r="EZ51" s="288"/>
      <c r="FA51" s="288"/>
      <c r="FB51" s="288"/>
      <c r="FC51" s="288"/>
      <c r="FG51" s="288"/>
      <c r="FH51" s="62"/>
      <c r="FL51" s="288"/>
      <c r="FM51" s="288"/>
      <c r="FN51" s="288"/>
      <c r="FO51" s="288"/>
      <c r="FS51" s="288"/>
      <c r="FT51" s="62"/>
      <c r="FX51" s="288"/>
      <c r="FY51" s="288"/>
      <c r="FZ51" s="288"/>
      <c r="GA51" s="288"/>
      <c r="GE51" s="288"/>
      <c r="GF51" s="62"/>
      <c r="GJ51" s="288"/>
      <c r="GK51" s="288"/>
      <c r="GL51" s="288"/>
      <c r="GM51" s="288"/>
      <c r="GQ51" s="288"/>
      <c r="GR51" s="62"/>
      <c r="GV51" s="288"/>
      <c r="GW51" s="288"/>
      <c r="GX51" s="288"/>
      <c r="GY51" s="288"/>
      <c r="HC51" s="288"/>
      <c r="HD51" s="62"/>
      <c r="HH51" s="288"/>
      <c r="HI51" s="288"/>
      <c r="HJ51" s="288"/>
      <c r="HK51" s="288"/>
      <c r="HO51" s="288"/>
      <c r="HP51" s="62"/>
      <c r="HT51" s="288"/>
      <c r="HU51" s="288"/>
      <c r="HV51" s="288"/>
      <c r="HW51" s="288"/>
      <c r="IA51" s="288"/>
      <c r="IB51" s="62"/>
      <c r="IF51" s="288"/>
      <c r="IG51" s="288"/>
      <c r="IH51" s="288"/>
      <c r="II51" s="288"/>
      <c r="IM51" s="288"/>
      <c r="IN51" s="62"/>
      <c r="IR51" s="288"/>
      <c r="IS51" s="288"/>
      <c r="IT51" s="288"/>
      <c r="IU51" s="288"/>
    </row>
    <row r="52" spans="1:255">
      <c r="A52" s="289" t="s">
        <v>36</v>
      </c>
      <c r="B52" s="288">
        <f>Data!B50</f>
        <v>4219.4043354295154</v>
      </c>
      <c r="C52" s="288">
        <f>Data!C50</f>
        <v>3133.7770518760344</v>
      </c>
      <c r="D52" s="288">
        <f>Data!D50</f>
        <v>4737.4461680959312</v>
      </c>
      <c r="E52" s="288">
        <f>Data!E50</f>
        <v>2030.1221787388622</v>
      </c>
      <c r="F52" s="288">
        <f>Data!F50</f>
        <v>939.57680967712406</v>
      </c>
      <c r="G52" s="288">
        <f>Data!G50</f>
        <v>2089.6498523182199</v>
      </c>
      <c r="H52" s="288">
        <f>Data!H50</f>
        <v>3149.1588915848879</v>
      </c>
      <c r="I52" s="288">
        <f>Data!I50</f>
        <v>2776.0610918843149</v>
      </c>
      <c r="J52" s="288">
        <f>Data!J50</f>
        <v>-1407.2766326968892</v>
      </c>
      <c r="K52" s="288">
        <f>Data!K50</f>
        <v>-1337.0670031352042</v>
      </c>
      <c r="L52" s="288">
        <f>Data!L50</f>
        <v>953.11877400782703</v>
      </c>
      <c r="M52" s="288">
        <f>Data!M50</f>
        <v>1311.3844448906668</v>
      </c>
      <c r="N52" s="288">
        <f>Data!N50</f>
        <v>560.74235908574235</v>
      </c>
      <c r="O52" s="288">
        <f>Data!O50</f>
        <v>-792.09542422094944</v>
      </c>
      <c r="P52" s="288">
        <f>Data!P50</f>
        <v>282.99598961164804</v>
      </c>
      <c r="Q52" s="288">
        <f>Data!Q50</f>
        <v>1904.372540170014</v>
      </c>
      <c r="R52" s="288">
        <f>Data!R50</f>
        <v>3419.6966493818127</v>
      </c>
      <c r="S52" s="288">
        <f>Data!S50</f>
        <v>2969.1910207796655</v>
      </c>
      <c r="T52" s="288">
        <f>Data!T50</f>
        <v>3685.4904006639981</v>
      </c>
      <c r="U52" s="288">
        <f>Data!U50</f>
        <v>3999.0244996795727</v>
      </c>
      <c r="V52" s="8">
        <f>Data!V50</f>
        <v>4014.5576828544513</v>
      </c>
      <c r="W52" s="8">
        <f>Data!W50</f>
        <v>3922.8339838269876</v>
      </c>
      <c r="X52" s="8">
        <f>Data!X50</f>
        <v>4251.3652839739207</v>
      </c>
      <c r="Y52" s="8">
        <f>Data!Y50</f>
        <v>3176.0875193759612</v>
      </c>
      <c r="Z52" s="8">
        <f>Data!Z50</f>
        <v>2710.1265118813367</v>
      </c>
      <c r="AA52" s="8">
        <f>Data!AA50</f>
        <v>1505.1887077677063</v>
      </c>
      <c r="AB52" s="8">
        <f>Data!AB50</f>
        <v>3369.4281336499976</v>
      </c>
      <c r="AC52" s="8">
        <f>Data!AC50</f>
        <v>3255.5307462964915</v>
      </c>
      <c r="AD52" s="8">
        <f>Data!AD50</f>
        <v>3462.1101068584471</v>
      </c>
      <c r="AE52" s="8">
        <f>Data!AE50</f>
        <v>4063.2054380373957</v>
      </c>
      <c r="AF52" s="8">
        <f>Data!AF50</f>
        <v>3402.0005465407671</v>
      </c>
      <c r="AG52" s="8">
        <f>Data!AG50</f>
        <v>2894.4661874639428</v>
      </c>
      <c r="AH52" s="8">
        <f>Data!AH50</f>
        <v>2158.5796153902525</v>
      </c>
      <c r="AI52" s="8">
        <f>Data!AI50</f>
        <v>55.748500783924015</v>
      </c>
      <c r="AJ52" s="8">
        <f>Data!AJ50</f>
        <v>1701.9326341359913</v>
      </c>
      <c r="AK52" s="8">
        <f>Data!AK50</f>
        <v>1990.1272376941852</v>
      </c>
      <c r="AL52" s="8">
        <f>Data!AL50</f>
        <v>2924.3486127039864</v>
      </c>
      <c r="AM52" s="8">
        <f>Data!AM50</f>
        <v>1424.7253281862959</v>
      </c>
      <c r="AN52" s="8">
        <f>Data!AN50</f>
        <v>2476.4860222793595</v>
      </c>
      <c r="AO52" s="8">
        <f>Data!AO50</f>
        <v>1861.6368813910633</v>
      </c>
      <c r="AP52" s="8">
        <f>Data!AP50</f>
        <v>1448.4918025677614</v>
      </c>
      <c r="AQ52" s="8">
        <f>Data!AQ50</f>
        <v>1596.8558306373209</v>
      </c>
      <c r="AR52" s="8">
        <f>Data!AR50</f>
        <v>1497.8339458050318</v>
      </c>
      <c r="AS52" s="8">
        <f>Data!AS50</f>
        <v>2366.4504972428231</v>
      </c>
      <c r="AT52" s="8">
        <f>Data!AT50</f>
        <v>2737.7481836271809</v>
      </c>
      <c r="AU52" s="8">
        <f>Data!AU50</f>
        <v>3664.4156552931518</v>
      </c>
      <c r="AV52" s="8">
        <f>Data!AV50</f>
        <v>2932.0762458041982</v>
      </c>
      <c r="AW52" s="8">
        <f>Data!AW50</f>
        <v>2634.9226127905772</v>
      </c>
      <c r="AX52" s="8">
        <f>Data!AX50</f>
        <v>2161.4352486753537</v>
      </c>
      <c r="AY52" s="8">
        <f>Data!AY50</f>
        <v>4498.9217010581942</v>
      </c>
      <c r="AZ52" s="8">
        <f>Data!AZ50</f>
        <v>4306.81974737991</v>
      </c>
      <c r="BA52" s="8">
        <f>Data!BA50</f>
        <v>3816.6079781089015</v>
      </c>
      <c r="BB52" s="8">
        <f>Data!BB50</f>
        <v>2521.1888047112898</v>
      </c>
      <c r="BC52" s="8">
        <f>Data!BC50</f>
        <v>2439.4634553344508</v>
      </c>
      <c r="BD52" s="8">
        <f>Data!BD50</f>
        <v>2353.2622534640504</v>
      </c>
      <c r="BE52" s="8">
        <f>Data!BE50</f>
        <v>2524.4796299154314</v>
      </c>
      <c r="BF52" s="8">
        <f>Data!BF50</f>
        <v>2903.2055664020477</v>
      </c>
      <c r="BG52" s="8">
        <f>Data!BG50</f>
        <v>3002.5428157453684</v>
      </c>
      <c r="BH52" s="8">
        <f>Data!BH50</f>
        <v>3083.2039477298486</v>
      </c>
      <c r="BI52" s="8">
        <f>Data!BI50</f>
        <v>3017.9073681235686</v>
      </c>
      <c r="BJ52" s="340">
        <f>Data!BJ50</f>
        <v>2555.9126331328675</v>
      </c>
      <c r="BK52" s="341">
        <f>Data!BK50</f>
        <v>-343.72159563920644</v>
      </c>
      <c r="BL52" s="341">
        <f>Data!BL50</f>
        <v>0</v>
      </c>
      <c r="BM52" s="341">
        <f>Data!BM50</f>
        <v>0</v>
      </c>
      <c r="BN52" s="341">
        <f>Data!BN50</f>
        <v>0</v>
      </c>
      <c r="BO52" s="341">
        <f>Data!BO50</f>
        <v>0</v>
      </c>
      <c r="BP52" s="341">
        <f>Data!BP50</f>
        <v>0</v>
      </c>
      <c r="BQ52" s="341">
        <f>Data!BQ50</f>
        <v>0</v>
      </c>
      <c r="BR52" s="341">
        <f>Data!BR50</f>
        <v>0</v>
      </c>
      <c r="BS52" s="341">
        <f>Data!BS50</f>
        <v>0</v>
      </c>
      <c r="BT52" s="341">
        <f>Data!BT50</f>
        <v>0</v>
      </c>
      <c r="BU52" s="341">
        <f>Data!BU50</f>
        <v>0</v>
      </c>
      <c r="BV52" s="341">
        <f>Data!BV50</f>
        <v>0</v>
      </c>
      <c r="BW52" s="341">
        <f>Data!BW50</f>
        <v>0</v>
      </c>
      <c r="BX52" s="341">
        <f>Data!BX50</f>
        <v>0</v>
      </c>
      <c r="BY52" s="342">
        <f>SUM(BJ52:BX52)</f>
        <v>2212.191037493661</v>
      </c>
      <c r="EF52" s="288"/>
      <c r="EJ52" s="288"/>
      <c r="EO52" s="288"/>
      <c r="EP52" s="288"/>
      <c r="EQ52" s="288"/>
      <c r="ER52" s="288"/>
      <c r="EV52" s="288"/>
      <c r="EZ52" s="288"/>
      <c r="FA52" s="288"/>
      <c r="FB52" s="288"/>
      <c r="FC52" s="288"/>
      <c r="FG52" s="288"/>
      <c r="FH52" s="62"/>
      <c r="FL52" s="288"/>
      <c r="FM52" s="288"/>
      <c r="FN52" s="288"/>
      <c r="FO52" s="288"/>
      <c r="FS52" s="288"/>
      <c r="FT52" s="62"/>
      <c r="FX52" s="288"/>
      <c r="FY52" s="288"/>
      <c r="FZ52" s="288"/>
      <c r="GA52" s="288"/>
      <c r="GE52" s="288"/>
      <c r="GF52" s="62"/>
      <c r="GJ52" s="288"/>
      <c r="GK52" s="288"/>
      <c r="GL52" s="288"/>
      <c r="GM52" s="288"/>
      <c r="GQ52" s="288"/>
      <c r="GR52" s="62"/>
      <c r="GV52" s="288"/>
      <c r="GW52" s="288"/>
      <c r="GX52" s="288"/>
      <c r="GY52" s="288"/>
      <c r="HC52" s="288"/>
      <c r="HD52" s="62"/>
      <c r="HH52" s="288"/>
      <c r="HI52" s="288"/>
      <c r="HJ52" s="288"/>
      <c r="HK52" s="288"/>
      <c r="HO52" s="288"/>
      <c r="HP52" s="62"/>
      <c r="HT52" s="288"/>
      <c r="HU52" s="288"/>
      <c r="HV52" s="288"/>
      <c r="HW52" s="288"/>
      <c r="IA52" s="288"/>
      <c r="IB52" s="62"/>
      <c r="IF52" s="288"/>
      <c r="IG52" s="288"/>
      <c r="IH52" s="288"/>
      <c r="II52" s="288"/>
      <c r="IM52" s="288"/>
      <c r="IN52" s="62"/>
      <c r="IR52" s="288"/>
      <c r="IS52" s="288"/>
      <c r="IT52" s="288"/>
      <c r="IU52" s="288"/>
    </row>
    <row r="53" spans="1:255" ht="14" thickBot="1">
      <c r="A53" s="289" t="s">
        <v>37</v>
      </c>
      <c r="B53" s="288">
        <f>Data!B51</f>
        <v>4219.4043354295154</v>
      </c>
      <c r="C53" s="288">
        <f>Data!C51</f>
        <v>3286.0068932715135</v>
      </c>
      <c r="D53" s="288">
        <f>Data!D51</f>
        <v>3652.6566116404124</v>
      </c>
      <c r="E53" s="288">
        <f>Data!E51</f>
        <v>2187.6504264050463</v>
      </c>
      <c r="F53" s="288">
        <f>Data!F51</f>
        <v>516.09405620350685</v>
      </c>
      <c r="G53" s="288">
        <f>Data!G51</f>
        <v>53.090371053390207</v>
      </c>
      <c r="H53" s="288">
        <f>Data!H51</f>
        <v>968.6362615141943</v>
      </c>
      <c r="I53" s="288">
        <f>Data!I51</f>
        <v>369.22919464047999</v>
      </c>
      <c r="J53" s="288">
        <f>Data!J51</f>
        <v>329.99485649145765</v>
      </c>
      <c r="K53" s="288">
        <f>Data!K51</f>
        <v>-782.14091601087148</v>
      </c>
      <c r="L53" s="288">
        <f>Data!L51</f>
        <v>-370.01746069862321</v>
      </c>
      <c r="M53" s="288">
        <f>Data!M51</f>
        <v>1846.1612986432685</v>
      </c>
      <c r="N53" s="288">
        <f>Data!N51</f>
        <v>3325.1605646547005</v>
      </c>
      <c r="O53" s="288">
        <f>Data!O51</f>
        <v>769.94468844119831</v>
      </c>
      <c r="P53" s="288">
        <f>Data!P51</f>
        <v>152.88771751975267</v>
      </c>
      <c r="Q53" s="288">
        <f>Data!Q51</f>
        <v>604.43955354310947</v>
      </c>
      <c r="R53" s="288">
        <f>Data!R51</f>
        <v>3352.7781041814724</v>
      </c>
      <c r="S53" s="288">
        <f>Data!S51</f>
        <v>3135.9304593754932</v>
      </c>
      <c r="T53" s="288">
        <f>Data!T51</f>
        <v>2877.0485601763016</v>
      </c>
      <c r="U53" s="288">
        <f>Data!U51</f>
        <v>2590.9594596654065</v>
      </c>
      <c r="V53" s="8">
        <f>Data!V51</f>
        <v>1838.235204083953</v>
      </c>
      <c r="W53" s="8">
        <f>Data!W51</f>
        <v>1319.2325045532548</v>
      </c>
      <c r="X53" s="8">
        <f>Data!X51</f>
        <v>2507.1915597919824</v>
      </c>
      <c r="Y53" s="8">
        <f>Data!Y51</f>
        <v>2825.7790684076958</v>
      </c>
      <c r="Z53" s="8">
        <f>Data!Z51</f>
        <v>3246.0052694692204</v>
      </c>
      <c r="AA53" s="8">
        <f>Data!AA51</f>
        <v>4023.096756407961</v>
      </c>
      <c r="AB53" s="8">
        <f>Data!AB51</f>
        <v>2305.8657647481041</v>
      </c>
      <c r="AC53" s="8">
        <f>Data!AC51</f>
        <v>741.74786382290722</v>
      </c>
      <c r="AD53" s="8">
        <f>Data!AD51</f>
        <v>-396.19659638823197</v>
      </c>
      <c r="AE53" s="8">
        <f>Data!AE51</f>
        <v>61.170157227993009</v>
      </c>
      <c r="AF53" s="8">
        <f>Data!AF51</f>
        <v>359.2342537321523</v>
      </c>
      <c r="AG53" s="8">
        <f>Data!AG51</f>
        <v>1132.7788012910821</v>
      </c>
      <c r="AH53" s="8">
        <f>Data!AH51</f>
        <v>-1170.8273828274646</v>
      </c>
      <c r="AI53" s="8">
        <f>Data!AI51</f>
        <v>721.4464750141949</v>
      </c>
      <c r="AJ53" s="8">
        <f>Data!AJ51</f>
        <v>-3.6338588254898787</v>
      </c>
      <c r="AK53" s="8">
        <f>Data!AK51</f>
        <v>167.96280924547835</v>
      </c>
      <c r="AL53" s="8">
        <f>Data!AL51</f>
        <v>1529.5253403499723</v>
      </c>
      <c r="AM53" s="8">
        <f>Data!AM51</f>
        <v>8.7326466863527887</v>
      </c>
      <c r="AN53" s="8">
        <f>Data!AN51</f>
        <v>2010.173143695105</v>
      </c>
      <c r="AO53" s="8">
        <f>Data!AO51</f>
        <v>2144.2997406737209</v>
      </c>
      <c r="AP53" s="8">
        <f>Data!AP51</f>
        <v>2419.2896106219218</v>
      </c>
      <c r="AQ53" s="8">
        <f>Data!AQ51</f>
        <v>2514.5049370165466</v>
      </c>
      <c r="AR53" s="8">
        <f>Data!AR51</f>
        <v>2877.1939625829532</v>
      </c>
      <c r="AS53" s="8">
        <f>Data!AS51</f>
        <v>3177.0411810322626</v>
      </c>
      <c r="AT53" s="8">
        <f>Data!AT51</f>
        <v>3094.2249814645725</v>
      </c>
      <c r="AU53" s="8">
        <f>Data!AU51</f>
        <v>3081.6917210617289</v>
      </c>
      <c r="AV53" s="8">
        <f>Data!AV51</f>
        <v>3931.1879422649517</v>
      </c>
      <c r="AW53" s="8">
        <f>Data!AW51</f>
        <v>3794.5730712547788</v>
      </c>
      <c r="AX53" s="8">
        <f>Data!AX51</f>
        <v>941.51044542928787</v>
      </c>
      <c r="AY53" s="8">
        <f>Data!AY51</f>
        <v>2846.6894001803807</v>
      </c>
      <c r="AZ53" s="8">
        <f>Data!AZ51</f>
        <v>2199.1816737044828</v>
      </c>
      <c r="BA53" s="8">
        <f>Data!BA51</f>
        <v>3858.0680241172577</v>
      </c>
      <c r="BB53" s="8">
        <f>Data!BB51</f>
        <v>2483.3132348894624</v>
      </c>
      <c r="BC53" s="8">
        <f>Data!BC51</f>
        <v>2744.4281571725605</v>
      </c>
      <c r="BD53" s="8">
        <f>Data!BD51</f>
        <v>2986.2421006033719</v>
      </c>
      <c r="BE53" s="8">
        <f>Data!BE51</f>
        <v>2901.9103923454659</v>
      </c>
      <c r="BF53" s="8">
        <f>Data!BF51</f>
        <v>3075.737272979401</v>
      </c>
      <c r="BG53" s="8">
        <f>Data!BG51</f>
        <v>3038.2762534500212</v>
      </c>
      <c r="BH53" s="8">
        <f>Data!BH51</f>
        <v>3092.4419477298484</v>
      </c>
      <c r="BI53" s="8">
        <f>Data!BI51</f>
        <v>3019.9683681235688</v>
      </c>
      <c r="BJ53" s="343">
        <f>Data!BJ51</f>
        <v>2014.6820260340273</v>
      </c>
      <c r="BK53" s="344">
        <f>Data!BK51</f>
        <v>2954.3233625764697</v>
      </c>
      <c r="BL53" s="344">
        <f>Data!BL51</f>
        <v>0</v>
      </c>
      <c r="BM53" s="344">
        <f>Data!BM51</f>
        <v>0</v>
      </c>
      <c r="BN53" s="344">
        <f>Data!BN51</f>
        <v>0</v>
      </c>
      <c r="BO53" s="344">
        <f>Data!BO51</f>
        <v>0</v>
      </c>
      <c r="BP53" s="344">
        <f>Data!BP51</f>
        <v>0</v>
      </c>
      <c r="BQ53" s="344">
        <f>Data!BQ51</f>
        <v>0</v>
      </c>
      <c r="BR53" s="344">
        <f>Data!BR51</f>
        <v>0</v>
      </c>
      <c r="BS53" s="344">
        <f>Data!BS51</f>
        <v>0</v>
      </c>
      <c r="BT53" s="344">
        <f>Data!BT51</f>
        <v>0</v>
      </c>
      <c r="BU53" s="344">
        <f>Data!BU51</f>
        <v>0</v>
      </c>
      <c r="BV53" s="344">
        <f>Data!BV51</f>
        <v>0</v>
      </c>
      <c r="BW53" s="344">
        <f>Data!BW51</f>
        <v>0</v>
      </c>
      <c r="BX53" s="344">
        <f>Data!BX51</f>
        <v>0</v>
      </c>
      <c r="BY53" s="345">
        <f>SUM(BJ53:BX53)</f>
        <v>4969.005388610497</v>
      </c>
      <c r="EF53" s="288"/>
      <c r="EJ53" s="288"/>
      <c r="EO53" s="288"/>
      <c r="EP53" s="288"/>
      <c r="EQ53" s="288"/>
      <c r="ER53" s="288"/>
      <c r="EV53" s="288"/>
      <c r="EZ53" s="288"/>
      <c r="FA53" s="288"/>
      <c r="FB53" s="288"/>
      <c r="FC53" s="288"/>
      <c r="FG53" s="288"/>
      <c r="FH53" s="62"/>
      <c r="FL53" s="288"/>
      <c r="FM53" s="288"/>
      <c r="FN53" s="288"/>
      <c r="FO53" s="288"/>
      <c r="FS53" s="288"/>
      <c r="FT53" s="62"/>
      <c r="FX53" s="288"/>
      <c r="FY53" s="288"/>
      <c r="FZ53" s="288"/>
      <c r="GA53" s="288"/>
      <c r="GE53" s="288"/>
      <c r="GF53" s="62"/>
      <c r="GJ53" s="288"/>
      <c r="GK53" s="288"/>
      <c r="GL53" s="288"/>
      <c r="GM53" s="288"/>
      <c r="GQ53" s="288"/>
      <c r="GR53" s="62"/>
      <c r="GV53" s="288"/>
      <c r="GW53" s="288"/>
      <c r="GX53" s="288"/>
      <c r="GY53" s="288"/>
      <c r="HC53" s="288"/>
      <c r="HD53" s="62"/>
      <c r="HH53" s="288"/>
      <c r="HI53" s="288"/>
      <c r="HJ53" s="288"/>
      <c r="HK53" s="288"/>
      <c r="HO53" s="288"/>
      <c r="HP53" s="62"/>
      <c r="HT53" s="288"/>
      <c r="HU53" s="288"/>
      <c r="HV53" s="288"/>
      <c r="HW53" s="288"/>
      <c r="IA53" s="288"/>
      <c r="IB53" s="62"/>
      <c r="IF53" s="288"/>
      <c r="IG53" s="288"/>
      <c r="IH53" s="288"/>
      <c r="II53" s="288"/>
      <c r="IM53" s="288"/>
      <c r="IN53" s="62"/>
      <c r="IR53" s="288"/>
      <c r="IS53" s="288"/>
      <c r="IT53" s="288"/>
      <c r="IU53" s="288"/>
    </row>
    <row r="54" spans="1:255">
      <c r="A54" s="289"/>
      <c r="B54" s="288"/>
      <c r="C54" s="288"/>
      <c r="D54" s="288"/>
      <c r="E54" s="288"/>
      <c r="F54" s="288"/>
      <c r="G54" s="288"/>
      <c r="H54" s="288"/>
      <c r="I54" s="288"/>
      <c r="J54" s="288"/>
      <c r="K54" s="288"/>
      <c r="L54" s="288"/>
      <c r="M54" s="288"/>
      <c r="N54" s="288"/>
      <c r="O54" s="288"/>
      <c r="P54" s="288"/>
      <c r="Q54" s="288"/>
      <c r="R54" s="288"/>
      <c r="S54" s="288"/>
      <c r="T54" s="288"/>
      <c r="U54" s="288"/>
      <c r="V54" s="288"/>
      <c r="W54" s="288"/>
      <c r="X54" s="288"/>
      <c r="Y54" s="288"/>
      <c r="Z54" s="288"/>
      <c r="AA54" s="288"/>
      <c r="AB54" s="288"/>
      <c r="AC54" s="288"/>
      <c r="AD54" s="288"/>
      <c r="AE54" s="288"/>
      <c r="AF54" s="288"/>
      <c r="AG54" s="288"/>
      <c r="AH54" s="288"/>
      <c r="AI54" s="288"/>
      <c r="AJ54" s="288"/>
      <c r="AK54" s="288"/>
      <c r="AL54" s="288"/>
      <c r="AM54" s="288"/>
      <c r="AN54" s="288"/>
      <c r="AO54" s="288"/>
      <c r="AP54" s="288"/>
      <c r="AQ54" s="288"/>
      <c r="AR54" s="288"/>
      <c r="AS54" s="288"/>
      <c r="AT54" s="288"/>
      <c r="AU54" s="288"/>
      <c r="AV54" s="288"/>
      <c r="AW54" s="288"/>
      <c r="AX54" s="288"/>
      <c r="AY54" s="288"/>
      <c r="AZ54" s="288"/>
      <c r="BA54" s="288"/>
      <c r="BB54" s="288"/>
      <c r="BC54" s="288"/>
      <c r="BD54" s="288"/>
      <c r="BE54" s="288"/>
      <c r="BF54" s="288"/>
      <c r="BG54" s="288"/>
      <c r="BH54" s="288"/>
      <c r="BI54" s="288"/>
      <c r="BJ54" s="288"/>
      <c r="BK54" s="288"/>
      <c r="BL54" s="288"/>
      <c r="BM54" s="288"/>
      <c r="BN54" s="288"/>
      <c r="BO54" s="288"/>
      <c r="BP54" s="288"/>
      <c r="BQ54" s="288"/>
      <c r="BR54" s="288"/>
      <c r="BS54" s="288"/>
      <c r="BT54" s="288"/>
      <c r="BU54" s="288"/>
      <c r="BV54" s="288"/>
      <c r="BW54" s="288"/>
      <c r="BX54" s="288"/>
      <c r="BY54" s="288"/>
      <c r="EF54" s="288"/>
      <c r="EJ54" s="288"/>
      <c r="EO54" s="288"/>
      <c r="EP54" s="288"/>
      <c r="EQ54" s="288"/>
      <c r="ER54" s="288"/>
      <c r="EV54" s="288"/>
      <c r="EZ54" s="288"/>
      <c r="FA54" s="288"/>
      <c r="FB54" s="288"/>
      <c r="FC54" s="288"/>
      <c r="FG54" s="288"/>
      <c r="FH54" s="62"/>
      <c r="FL54" s="288"/>
      <c r="FM54" s="288"/>
      <c r="FN54" s="288"/>
      <c r="FO54" s="288"/>
      <c r="FS54" s="288"/>
      <c r="FT54" s="62"/>
      <c r="FX54" s="288"/>
      <c r="FY54" s="288"/>
      <c r="FZ54" s="288"/>
      <c r="GA54" s="288"/>
      <c r="GE54" s="288"/>
      <c r="GF54" s="62"/>
      <c r="GJ54" s="288"/>
      <c r="GK54" s="288"/>
      <c r="GL54" s="288"/>
      <c r="GM54" s="288"/>
      <c r="GQ54" s="288"/>
      <c r="GR54" s="62"/>
      <c r="GV54" s="288"/>
      <c r="GW54" s="288"/>
      <c r="GX54" s="288"/>
      <c r="GY54" s="288"/>
      <c r="HC54" s="288"/>
      <c r="HD54" s="62"/>
      <c r="HH54" s="288"/>
      <c r="HI54" s="288"/>
      <c r="HJ54" s="288"/>
      <c r="HK54" s="288"/>
      <c r="HO54" s="288"/>
      <c r="HP54" s="62"/>
      <c r="HT54" s="288"/>
      <c r="HU54" s="288"/>
      <c r="HV54" s="288"/>
      <c r="HW54" s="288"/>
      <c r="IA54" s="288"/>
      <c r="IB54" s="62"/>
      <c r="IF54" s="288"/>
      <c r="IG54" s="288"/>
      <c r="IH54" s="288"/>
      <c r="II54" s="288"/>
      <c r="IM54" s="288"/>
      <c r="IN54" s="62"/>
      <c r="IR54" s="288"/>
      <c r="IS54" s="288"/>
      <c r="IT54" s="288"/>
      <c r="IU54" s="288"/>
    </row>
    <row r="55" spans="1:255" ht="11.25" customHeight="1">
      <c r="B55" s="294" t="s">
        <v>1025</v>
      </c>
      <c r="C55" s="294" t="s">
        <v>1025</v>
      </c>
      <c r="D55" s="294" t="s">
        <v>1025</v>
      </c>
      <c r="E55" s="294" t="s">
        <v>1025</v>
      </c>
      <c r="F55" s="294" t="s">
        <v>1025</v>
      </c>
      <c r="G55" s="294" t="s">
        <v>1025</v>
      </c>
      <c r="H55" s="294" t="s">
        <v>1025</v>
      </c>
      <c r="I55" s="294" t="s">
        <v>1025</v>
      </c>
      <c r="J55" s="294" t="s">
        <v>1025</v>
      </c>
      <c r="K55" s="294" t="s">
        <v>1025</v>
      </c>
      <c r="L55" s="294" t="s">
        <v>1025</v>
      </c>
      <c r="M55" s="294" t="s">
        <v>1025</v>
      </c>
      <c r="N55" s="294" t="s">
        <v>1025</v>
      </c>
      <c r="O55" s="294" t="s">
        <v>1025</v>
      </c>
      <c r="P55" s="294" t="s">
        <v>1025</v>
      </c>
      <c r="Q55" s="294" t="s">
        <v>1025</v>
      </c>
      <c r="R55" s="294" t="s">
        <v>1025</v>
      </c>
      <c r="S55" s="294" t="s">
        <v>1025</v>
      </c>
      <c r="T55" s="294" t="s">
        <v>1025</v>
      </c>
      <c r="U55" s="294" t="s">
        <v>1025</v>
      </c>
      <c r="V55" s="294" t="s">
        <v>1025</v>
      </c>
      <c r="W55" s="294" t="s">
        <v>1025</v>
      </c>
      <c r="X55" s="294" t="s">
        <v>1025</v>
      </c>
      <c r="Y55" s="294" t="s">
        <v>1025</v>
      </c>
      <c r="Z55" s="293" t="s">
        <v>1025</v>
      </c>
      <c r="AA55" s="293" t="s">
        <v>1025</v>
      </c>
      <c r="AB55" s="293" t="s">
        <v>1025</v>
      </c>
      <c r="AC55" s="293" t="s">
        <v>1025</v>
      </c>
      <c r="AD55" s="293" t="s">
        <v>1025</v>
      </c>
      <c r="AE55" s="293" t="s">
        <v>1025</v>
      </c>
      <c r="AF55" s="293" t="s">
        <v>1025</v>
      </c>
      <c r="AG55" s="293" t="s">
        <v>1025</v>
      </c>
      <c r="AH55" s="293" t="s">
        <v>1025</v>
      </c>
      <c r="AI55" s="293" t="s">
        <v>1025</v>
      </c>
      <c r="AJ55" s="293" t="s">
        <v>1025</v>
      </c>
      <c r="AK55" s="293" t="s">
        <v>1025</v>
      </c>
      <c r="AL55" s="293" t="s">
        <v>1025</v>
      </c>
      <c r="AM55" s="293" t="s">
        <v>1025</v>
      </c>
      <c r="AN55" s="293" t="s">
        <v>1025</v>
      </c>
      <c r="AO55" s="293" t="s">
        <v>1025</v>
      </c>
      <c r="AP55" s="293" t="s">
        <v>1025</v>
      </c>
      <c r="AQ55" s="293" t="s">
        <v>1025</v>
      </c>
      <c r="AR55" s="293" t="s">
        <v>1025</v>
      </c>
      <c r="AS55" s="293" t="s">
        <v>1025</v>
      </c>
      <c r="AT55" s="293" t="s">
        <v>1025</v>
      </c>
      <c r="AU55" s="293" t="s">
        <v>1025</v>
      </c>
      <c r="AV55" s="293" t="s">
        <v>1025</v>
      </c>
      <c r="AW55" s="293" t="s">
        <v>1025</v>
      </c>
      <c r="AX55" s="293" t="s">
        <v>1025</v>
      </c>
      <c r="AY55" s="293" t="s">
        <v>1025</v>
      </c>
      <c r="AZ55" s="293" t="s">
        <v>1025</v>
      </c>
      <c r="BA55" s="293" t="s">
        <v>1025</v>
      </c>
      <c r="BB55" s="293" t="s">
        <v>1025</v>
      </c>
      <c r="BC55" s="293" t="s">
        <v>1025</v>
      </c>
      <c r="BD55" s="293" t="s">
        <v>1025</v>
      </c>
      <c r="BE55" s="293" t="s">
        <v>1025</v>
      </c>
      <c r="BF55" s="293" t="s">
        <v>1025</v>
      </c>
      <c r="BG55" s="293" t="s">
        <v>1025</v>
      </c>
      <c r="BH55" s="293" t="s">
        <v>1025</v>
      </c>
      <c r="BI55" s="293" t="s">
        <v>1025</v>
      </c>
      <c r="BJ55" s="293" t="s">
        <v>1025</v>
      </c>
      <c r="BK55" s="293" t="s">
        <v>1025</v>
      </c>
      <c r="BL55" s="293" t="s">
        <v>1025</v>
      </c>
      <c r="BM55" s="293" t="s">
        <v>1025</v>
      </c>
      <c r="BN55" s="293" t="s">
        <v>1025</v>
      </c>
      <c r="BO55" s="293" t="s">
        <v>1025</v>
      </c>
      <c r="BP55" s="293" t="s">
        <v>1025</v>
      </c>
      <c r="BQ55" s="293" t="s">
        <v>1025</v>
      </c>
      <c r="BR55" s="293" t="s">
        <v>1025</v>
      </c>
      <c r="BS55" s="293" t="s">
        <v>1025</v>
      </c>
      <c r="BT55" s="293" t="s">
        <v>1025</v>
      </c>
      <c r="BU55" s="293" t="s">
        <v>1025</v>
      </c>
      <c r="BV55" s="293" t="s">
        <v>1025</v>
      </c>
      <c r="BW55" s="293" t="s">
        <v>1025</v>
      </c>
      <c r="BX55" s="293" t="s">
        <v>1025</v>
      </c>
      <c r="BY55" s="294" t="s">
        <v>1026</v>
      </c>
    </row>
    <row r="56" spans="1:255" ht="14.25" customHeight="1">
      <c r="A56" s="289" t="s">
        <v>1027</v>
      </c>
      <c r="B56" s="288">
        <f t="shared" ref="B56:AG56" si="2">SUM(B49:B54)/$V$2</f>
        <v>4219.4043354295154</v>
      </c>
      <c r="C56" s="288">
        <f t="shared" si="2"/>
        <v>3254.5220842120207</v>
      </c>
      <c r="D56" s="288">
        <f t="shared" si="2"/>
        <v>3442.8675190499903</v>
      </c>
      <c r="E56" s="288">
        <f t="shared" si="2"/>
        <v>2427.2209828356158</v>
      </c>
      <c r="F56" s="288">
        <f t="shared" si="2"/>
        <v>1869.0214877785245</v>
      </c>
      <c r="G56" s="288">
        <f t="shared" si="2"/>
        <v>2083.9037998281783</v>
      </c>
      <c r="H56" s="288">
        <f t="shared" si="2"/>
        <v>1793.9306791311276</v>
      </c>
      <c r="I56" s="288">
        <f t="shared" si="2"/>
        <v>1190.9699208147711</v>
      </c>
      <c r="J56" s="288">
        <f t="shared" si="2"/>
        <v>-290.63938944592917</v>
      </c>
      <c r="K56" s="288">
        <f t="shared" si="2"/>
        <v>829.72251533334043</v>
      </c>
      <c r="L56" s="288">
        <f t="shared" si="2"/>
        <v>564.48192120346653</v>
      </c>
      <c r="M56" s="288">
        <f t="shared" si="2"/>
        <v>537.33947399247813</v>
      </c>
      <c r="N56" s="288">
        <f t="shared" si="2"/>
        <v>1504.8763004625873</v>
      </c>
      <c r="O56" s="288">
        <f t="shared" si="2"/>
        <v>868.5202817189969</v>
      </c>
      <c r="P56" s="288">
        <f t="shared" si="2"/>
        <v>1239.7011695151964</v>
      </c>
      <c r="Q56" s="288">
        <f t="shared" si="2"/>
        <v>1378.3083758689672</v>
      </c>
      <c r="R56" s="288">
        <f t="shared" si="2"/>
        <v>1932.237646605289</v>
      </c>
      <c r="S56" s="288">
        <f t="shared" si="2"/>
        <v>2117.7638151635933</v>
      </c>
      <c r="T56" s="288">
        <f t="shared" si="2"/>
        <v>2664.9585436303068</v>
      </c>
      <c r="U56" s="288">
        <f t="shared" si="2"/>
        <v>2888.5676822567643</v>
      </c>
      <c r="V56" s="288">
        <f t="shared" si="2"/>
        <v>2842.1732837889836</v>
      </c>
      <c r="W56" s="288">
        <f t="shared" si="2"/>
        <v>2637.5632022949676</v>
      </c>
      <c r="X56" s="288">
        <f t="shared" si="2"/>
        <v>3642.1285312585765</v>
      </c>
      <c r="Y56" s="288">
        <f t="shared" si="2"/>
        <v>3124.1014791661469</v>
      </c>
      <c r="Z56" s="288">
        <f t="shared" si="2"/>
        <v>3051.0463967721398</v>
      </c>
      <c r="AA56" s="288">
        <f t="shared" si="2"/>
        <v>3210.2004173293767</v>
      </c>
      <c r="AB56" s="288">
        <f t="shared" si="2"/>
        <v>3095.0077818811537</v>
      </c>
      <c r="AC56" s="288">
        <f t="shared" si="2"/>
        <v>2075.2543570366734</v>
      </c>
      <c r="AD56" s="288">
        <f t="shared" si="2"/>
        <v>1128.7330790055796</v>
      </c>
      <c r="AE56" s="288">
        <f t="shared" si="2"/>
        <v>1754.9898033922182</v>
      </c>
      <c r="AF56" s="288">
        <f t="shared" si="2"/>
        <v>1769.121578616169</v>
      </c>
      <c r="AG56" s="288">
        <f t="shared" si="2"/>
        <v>1769.791139434541</v>
      </c>
      <c r="AH56" s="288">
        <f t="shared" ref="AH56:BX56" si="3">SUM(AH49:AH54)/$V$2</f>
        <v>83.122937025529154</v>
      </c>
      <c r="AI56" s="288">
        <f t="shared" si="3"/>
        <v>404.54064810340776</v>
      </c>
      <c r="AJ56" s="288">
        <f t="shared" si="3"/>
        <v>567.26533527169897</v>
      </c>
      <c r="AK56" s="288">
        <f t="shared" si="3"/>
        <v>744.74770799332623</v>
      </c>
      <c r="AL56" s="288">
        <f t="shared" si="3"/>
        <v>1926.552506647148</v>
      </c>
      <c r="AM56" s="288">
        <f t="shared" si="3"/>
        <v>516.27669170188972</v>
      </c>
      <c r="AN56" s="288">
        <f t="shared" si="3"/>
        <v>2137.9960297280923</v>
      </c>
      <c r="AO56" s="288">
        <f t="shared" si="3"/>
        <v>2024.223593576537</v>
      </c>
      <c r="AP56" s="288">
        <f t="shared" si="3"/>
        <v>1889.9741577431403</v>
      </c>
      <c r="AQ56" s="288">
        <f t="shared" si="3"/>
        <v>2012.0457065753048</v>
      </c>
      <c r="AR56" s="288">
        <f t="shared" si="3"/>
        <v>2203.1856610827831</v>
      </c>
      <c r="AS56" s="288">
        <f t="shared" si="3"/>
        <v>2772.747792463952</v>
      </c>
      <c r="AT56" s="288">
        <f t="shared" si="3"/>
        <v>2932.7390581094041</v>
      </c>
      <c r="AU56" s="288">
        <f t="shared" si="3"/>
        <v>3278.2883962361361</v>
      </c>
      <c r="AV56" s="288">
        <f t="shared" si="3"/>
        <v>3450.354103915306</v>
      </c>
      <c r="AW56" s="288">
        <f t="shared" si="3"/>
        <v>3289.4137071668288</v>
      </c>
      <c r="AX56" s="288">
        <f t="shared" si="3"/>
        <v>1395.2661996693403</v>
      </c>
      <c r="AY56" s="288">
        <f t="shared" si="3"/>
        <v>3388.1639859353991</v>
      </c>
      <c r="AZ56" s="288">
        <f t="shared" si="3"/>
        <v>2921.1133107403161</v>
      </c>
      <c r="BA56" s="288">
        <f t="shared" si="3"/>
        <v>3714.6811509721324</v>
      </c>
      <c r="BB56" s="288">
        <f t="shared" si="3"/>
        <v>2498.2605961005866</v>
      </c>
      <c r="BC56" s="288">
        <f t="shared" si="3"/>
        <v>2621.7588189520093</v>
      </c>
      <c r="BD56" s="288">
        <f t="shared" si="3"/>
        <v>2749.0346782127126</v>
      </c>
      <c r="BE56" s="288">
        <f t="shared" si="3"/>
        <v>2767.333345742099</v>
      </c>
      <c r="BF56" s="288">
        <f t="shared" si="3"/>
        <v>3020.6562168543305</v>
      </c>
      <c r="BG56" s="288">
        <f t="shared" si="3"/>
        <v>3029.7742783681597</v>
      </c>
      <c r="BH56" s="288">
        <f t="shared" si="3"/>
        <v>3098.3961477298481</v>
      </c>
      <c r="BI56" s="288">
        <f t="shared" si="3"/>
        <v>3021.237568123569</v>
      </c>
      <c r="BJ56" s="288">
        <f t="shared" si="3"/>
        <v>2576.7425600645156</v>
      </c>
      <c r="BK56" s="288">
        <f t="shared" si="3"/>
        <v>1566.6889568223355</v>
      </c>
      <c r="BL56" s="288">
        <f t="shared" si="3"/>
        <v>0</v>
      </c>
      <c r="BM56" s="288">
        <f t="shared" si="3"/>
        <v>0</v>
      </c>
      <c r="BN56" s="288">
        <f t="shared" si="3"/>
        <v>0</v>
      </c>
      <c r="BO56" s="288">
        <f t="shared" si="3"/>
        <v>0</v>
      </c>
      <c r="BP56" s="288">
        <f t="shared" si="3"/>
        <v>0</v>
      </c>
      <c r="BQ56" s="288">
        <f t="shared" si="3"/>
        <v>0</v>
      </c>
      <c r="BR56" s="288">
        <f t="shared" si="3"/>
        <v>0</v>
      </c>
      <c r="BS56" s="288">
        <f t="shared" si="3"/>
        <v>0</v>
      </c>
      <c r="BT56" s="288">
        <f t="shared" si="3"/>
        <v>0</v>
      </c>
      <c r="BU56" s="288">
        <f t="shared" si="3"/>
        <v>0</v>
      </c>
      <c r="BV56" s="288">
        <f t="shared" si="3"/>
        <v>0</v>
      </c>
      <c r="BW56" s="288">
        <f t="shared" si="3"/>
        <v>0</v>
      </c>
      <c r="BX56" s="288">
        <f t="shared" si="3"/>
        <v>0</v>
      </c>
      <c r="BY56" s="288">
        <f>SUM(BY49:BY54)/$V$2</f>
        <v>4143.4315168868507</v>
      </c>
      <c r="CQ56" s="289"/>
    </row>
    <row r="57" spans="1:255">
      <c r="CQ57" s="289"/>
    </row>
    <row r="58" spans="1:255">
      <c r="CQ58" s="289"/>
    </row>
    <row r="59" spans="1:255">
      <c r="CQ59" s="289"/>
    </row>
    <row r="60" spans="1:255">
      <c r="CQ60" s="293"/>
    </row>
    <row r="61" spans="1:255">
      <c r="CQ61" s="62"/>
    </row>
    <row r="62" spans="1:255">
      <c r="CQ62" s="62"/>
    </row>
    <row r="63" spans="1:255">
      <c r="CQ63" s="62"/>
    </row>
    <row r="64" spans="1:255">
      <c r="CQ64" s="62"/>
    </row>
    <row r="65" spans="79:95">
      <c r="CQ65" s="62"/>
    </row>
    <row r="66" spans="79:95">
      <c r="CA66" s="288"/>
      <c r="CQ66" s="62"/>
    </row>
    <row r="67" spans="79:95">
      <c r="CA67" s="288"/>
      <c r="CQ67" s="62"/>
    </row>
    <row r="68" spans="79:95">
      <c r="CQ68" s="62"/>
    </row>
    <row r="69" spans="79:95">
      <c r="CA69" s="288"/>
      <c r="CQ69" s="62"/>
    </row>
    <row r="70" spans="79:95">
      <c r="CA70" s="288"/>
      <c r="CQ70" s="62"/>
    </row>
    <row r="71" spans="79:95">
      <c r="CA71" s="288"/>
      <c r="CQ71" s="62"/>
    </row>
    <row r="72" spans="79:95">
      <c r="CA72" s="288"/>
      <c r="CQ72" s="288"/>
    </row>
    <row r="73" spans="79:95">
      <c r="CA73" s="288"/>
    </row>
    <row r="74" spans="79:95">
      <c r="CA74" s="288"/>
      <c r="CQ74" s="289"/>
    </row>
    <row r="75" spans="79:95">
      <c r="CA75" s="288"/>
    </row>
    <row r="76" spans="79:95">
      <c r="CA76" s="288"/>
      <c r="CQ76" s="289"/>
    </row>
    <row r="77" spans="79:95">
      <c r="CA77" s="288"/>
      <c r="CQ77" s="289"/>
    </row>
    <row r="78" spans="79:95">
      <c r="CQ78" s="289"/>
    </row>
    <row r="80" spans="79:95">
      <c r="CQ80" s="62"/>
    </row>
    <row r="81" spans="1:95">
      <c r="CQ81" s="62"/>
    </row>
    <row r="82" spans="1:95">
      <c r="CQ82" s="62"/>
    </row>
    <row r="83" spans="1:95">
      <c r="CA83" s="288"/>
      <c r="CQ83" s="62"/>
    </row>
    <row r="84" spans="1:95">
      <c r="CA84" s="288"/>
      <c r="CQ84" s="62"/>
    </row>
    <row r="85" spans="1:95">
      <c r="CA85" s="288"/>
      <c r="CQ85" s="62"/>
    </row>
    <row r="86" spans="1:95" ht="18">
      <c r="E86" s="291" t="s">
        <v>1031</v>
      </c>
      <c r="AA86" s="291" t="s">
        <v>1031</v>
      </c>
      <c r="CA86" s="288"/>
      <c r="CQ86" s="62"/>
    </row>
    <row r="87" spans="1:95" ht="18">
      <c r="D87" s="291"/>
      <c r="E87" s="291" t="s">
        <v>1032</v>
      </c>
      <c r="F87" s="291"/>
      <c r="V87" s="288"/>
      <c r="W87" s="288"/>
      <c r="Y87" s="288"/>
      <c r="Z87" s="291"/>
      <c r="AA87" s="291" t="s">
        <v>1032</v>
      </c>
      <c r="AB87" s="291"/>
      <c r="CA87" s="288"/>
      <c r="CQ87" s="62"/>
    </row>
    <row r="88" spans="1:95">
      <c r="V88" s="288"/>
      <c r="W88" s="288"/>
      <c r="Y88" s="288"/>
      <c r="CA88" s="288"/>
      <c r="CQ88" s="62"/>
    </row>
    <row r="89" spans="1:95">
      <c r="B89" s="10" t="s">
        <v>1136</v>
      </c>
      <c r="C89" s="286" t="s">
        <v>1137</v>
      </c>
      <c r="D89" s="286" t="s">
        <v>1138</v>
      </c>
      <c r="E89" s="286" t="s">
        <v>1139</v>
      </c>
      <c r="F89" s="286" t="s">
        <v>1140</v>
      </c>
      <c r="G89" s="286" t="s">
        <v>1141</v>
      </c>
      <c r="H89" s="286" t="s">
        <v>1142</v>
      </c>
      <c r="I89" s="286" t="s">
        <v>1143</v>
      </c>
      <c r="J89" s="286" t="s">
        <v>1124</v>
      </c>
      <c r="K89" s="286" t="s">
        <v>1125</v>
      </c>
      <c r="L89" s="286" t="s">
        <v>1126</v>
      </c>
      <c r="M89" s="286" t="s">
        <v>1127</v>
      </c>
      <c r="N89" s="286" t="s">
        <v>1128</v>
      </c>
      <c r="O89" s="286" t="s">
        <v>1129</v>
      </c>
      <c r="P89" s="286" t="s">
        <v>1130</v>
      </c>
      <c r="Q89" s="286" t="s">
        <v>1131</v>
      </c>
      <c r="R89" s="286" t="s">
        <v>1132</v>
      </c>
      <c r="S89" s="286" t="s">
        <v>1133</v>
      </c>
      <c r="T89" s="286" t="s">
        <v>1134</v>
      </c>
      <c r="U89" s="286" t="s">
        <v>1135</v>
      </c>
      <c r="V89" s="286" t="s">
        <v>822</v>
      </c>
      <c r="W89" s="286" t="s">
        <v>823</v>
      </c>
      <c r="X89" s="286" t="s">
        <v>824</v>
      </c>
      <c r="Y89" s="286" t="s">
        <v>825</v>
      </c>
      <c r="Z89" s="286" t="s">
        <v>826</v>
      </c>
      <c r="AA89" s="286" t="s">
        <v>827</v>
      </c>
      <c r="AB89" s="286" t="s">
        <v>828</v>
      </c>
      <c r="AC89" s="286" t="s">
        <v>829</v>
      </c>
      <c r="AD89" s="286" t="s">
        <v>830</v>
      </c>
      <c r="AE89" s="286" t="s">
        <v>831</v>
      </c>
      <c r="AF89" s="286" t="s">
        <v>832</v>
      </c>
      <c r="AG89" s="286" t="s">
        <v>833</v>
      </c>
      <c r="AH89" s="286" t="s">
        <v>1144</v>
      </c>
      <c r="AI89" s="286" t="s">
        <v>1145</v>
      </c>
      <c r="AJ89" s="286" t="s">
        <v>1146</v>
      </c>
      <c r="AK89" s="286" t="s">
        <v>1147</v>
      </c>
      <c r="AL89" s="286" t="s">
        <v>1148</v>
      </c>
      <c r="AM89" s="286" t="s">
        <v>1149</v>
      </c>
      <c r="AN89" s="286" t="s">
        <v>1150</v>
      </c>
      <c r="AO89" s="286" t="s">
        <v>1151</v>
      </c>
      <c r="AP89" s="286" t="s">
        <v>1152</v>
      </c>
      <c r="AQ89" s="286" t="s">
        <v>1153</v>
      </c>
      <c r="AR89" s="286" t="s">
        <v>1154</v>
      </c>
      <c r="AS89" s="286" t="s">
        <v>1155</v>
      </c>
      <c r="AT89" s="286" t="s">
        <v>1156</v>
      </c>
      <c r="AU89" s="286" t="s">
        <v>1157</v>
      </c>
      <c r="AV89" s="286" t="s">
        <v>1158</v>
      </c>
      <c r="AW89" s="286" t="s">
        <v>1159</v>
      </c>
      <c r="AX89" s="286" t="s">
        <v>1160</v>
      </c>
      <c r="AY89" s="286" t="s">
        <v>1161</v>
      </c>
      <c r="AZ89" s="286" t="s">
        <v>1162</v>
      </c>
      <c r="BA89" s="286" t="s">
        <v>1163</v>
      </c>
      <c r="BB89" s="286" t="s">
        <v>1164</v>
      </c>
      <c r="BC89" s="286" t="s">
        <v>1165</v>
      </c>
      <c r="BD89" s="286" t="s">
        <v>1166</v>
      </c>
      <c r="BE89" s="286" t="s">
        <v>1167</v>
      </c>
      <c r="BF89" s="286" t="s">
        <v>1168</v>
      </c>
      <c r="BG89" s="286" t="s">
        <v>1169</v>
      </c>
      <c r="BH89" s="286" t="s">
        <v>1170</v>
      </c>
      <c r="BI89" s="286" t="s">
        <v>1171</v>
      </c>
      <c r="BJ89" s="286" t="s">
        <v>1172</v>
      </c>
      <c r="BK89" s="286" t="s">
        <v>1173</v>
      </c>
      <c r="BL89" s="286" t="s">
        <v>1174</v>
      </c>
      <c r="BM89" s="286" t="s">
        <v>1175</v>
      </c>
      <c r="BN89" s="286" t="s">
        <v>1176</v>
      </c>
      <c r="BO89" s="286" t="s">
        <v>1177</v>
      </c>
      <c r="BP89" s="286" t="s">
        <v>1178</v>
      </c>
      <c r="BQ89" s="286" t="s">
        <v>1179</v>
      </c>
      <c r="BR89" s="286" t="s">
        <v>1180</v>
      </c>
      <c r="BS89" s="286" t="s">
        <v>1181</v>
      </c>
      <c r="BT89" s="286" t="s">
        <v>1182</v>
      </c>
      <c r="BU89" s="286" t="s">
        <v>1183</v>
      </c>
      <c r="BV89" s="286" t="s">
        <v>1184</v>
      </c>
      <c r="BW89" s="286" t="s">
        <v>1185</v>
      </c>
      <c r="BX89" s="286" t="s">
        <v>1186</v>
      </c>
      <c r="CA89" s="288"/>
      <c r="CQ89" s="62"/>
    </row>
    <row r="90" spans="1:95" ht="14" thickBot="1">
      <c r="B90" s="293" t="s">
        <v>1025</v>
      </c>
      <c r="C90" s="293" t="s">
        <v>1025</v>
      </c>
      <c r="D90" s="293" t="s">
        <v>1025</v>
      </c>
      <c r="E90" s="293" t="s">
        <v>1025</v>
      </c>
      <c r="F90" s="293" t="s">
        <v>1025</v>
      </c>
      <c r="G90" s="293" t="s">
        <v>1025</v>
      </c>
      <c r="H90" s="293" t="s">
        <v>1025</v>
      </c>
      <c r="I90" s="293" t="s">
        <v>1025</v>
      </c>
      <c r="J90" s="293" t="s">
        <v>1025</v>
      </c>
      <c r="K90" s="293" t="s">
        <v>1025</v>
      </c>
      <c r="L90" s="293" t="s">
        <v>1025</v>
      </c>
      <c r="M90" s="293" t="s">
        <v>1025</v>
      </c>
      <c r="N90" s="293" t="s">
        <v>1025</v>
      </c>
      <c r="O90" s="293" t="s">
        <v>1025</v>
      </c>
      <c r="P90" s="293" t="s">
        <v>1025</v>
      </c>
      <c r="Q90" s="293" t="s">
        <v>1025</v>
      </c>
      <c r="R90" s="293" t="s">
        <v>1025</v>
      </c>
      <c r="S90" s="293" t="s">
        <v>1025</v>
      </c>
      <c r="T90" s="293" t="s">
        <v>1025</v>
      </c>
      <c r="U90" s="293" t="s">
        <v>1025</v>
      </c>
      <c r="V90" s="293" t="s">
        <v>1025</v>
      </c>
      <c r="W90" s="293" t="s">
        <v>1025</v>
      </c>
      <c r="X90" s="293" t="s">
        <v>1025</v>
      </c>
      <c r="Y90" s="293" t="s">
        <v>1025</v>
      </c>
      <c r="Z90" s="293" t="s">
        <v>1025</v>
      </c>
      <c r="AA90" s="293" t="s">
        <v>1025</v>
      </c>
      <c r="AB90" s="293" t="s">
        <v>1025</v>
      </c>
      <c r="AC90" s="293" t="s">
        <v>1025</v>
      </c>
      <c r="AD90" s="293"/>
      <c r="AE90" s="293"/>
      <c r="AF90" s="293"/>
      <c r="AG90" s="293"/>
      <c r="AH90" s="293"/>
      <c r="AI90" s="293"/>
      <c r="AJ90" s="293"/>
      <c r="AK90" s="293"/>
      <c r="AL90" s="293"/>
      <c r="AM90" s="293"/>
      <c r="AN90" s="293"/>
      <c r="AO90" s="293"/>
      <c r="AP90" s="293"/>
      <c r="AQ90" s="293"/>
      <c r="AR90" s="293"/>
      <c r="AS90" s="293"/>
      <c r="AT90" s="293"/>
      <c r="AU90" s="293"/>
      <c r="AV90" s="293"/>
      <c r="AW90" s="293"/>
      <c r="AX90" s="293"/>
      <c r="AY90" s="293"/>
      <c r="AZ90" s="293"/>
      <c r="BA90" s="293"/>
      <c r="BB90" s="293"/>
      <c r="BC90" s="293"/>
      <c r="BD90" s="293"/>
      <c r="BE90" s="293"/>
      <c r="BF90" s="293"/>
      <c r="BG90" s="293"/>
      <c r="BH90" s="293"/>
      <c r="BI90" s="293"/>
      <c r="BJ90" s="293"/>
      <c r="BK90" s="293"/>
      <c r="BL90" s="293"/>
      <c r="BM90" s="293"/>
      <c r="BN90" s="293"/>
      <c r="BO90" s="293"/>
      <c r="BP90" s="293"/>
      <c r="BQ90" s="293"/>
      <c r="BR90" s="293"/>
      <c r="BS90" s="293"/>
      <c r="BT90" s="293"/>
      <c r="BU90" s="293"/>
      <c r="BV90" s="293"/>
      <c r="BW90" s="293"/>
      <c r="BX90" s="293"/>
      <c r="CA90" s="288"/>
      <c r="CQ90" s="62"/>
    </row>
    <row r="91" spans="1:95">
      <c r="A91" s="289" t="s">
        <v>33</v>
      </c>
      <c r="B91" s="288">
        <f>Data!B57</f>
        <v>25541.098335429517</v>
      </c>
      <c r="C91" s="288">
        <f>Data!C57</f>
        <v>28808.097312623107</v>
      </c>
      <c r="D91" s="288">
        <f>Data!D57</f>
        <v>31635.022417359924</v>
      </c>
      <c r="E91" s="288">
        <f>Data!E57</f>
        <v>25273.167004897565</v>
      </c>
      <c r="F91" s="288">
        <f>Data!F57</f>
        <v>29129.643505356336</v>
      </c>
      <c r="G91" s="288">
        <f>Data!G57</f>
        <v>27547.370154269422</v>
      </c>
      <c r="H91" s="288">
        <f>Data!H57</f>
        <v>20923.417614589289</v>
      </c>
      <c r="I91" s="288">
        <f>Data!I57</f>
        <v>20828.614494323385</v>
      </c>
      <c r="J91" s="288">
        <f>Data!J57</f>
        <v>20350.461130814288</v>
      </c>
      <c r="K91" s="288">
        <f>Data!K57</f>
        <v>20667.644183733366</v>
      </c>
      <c r="L91" s="288">
        <f>Data!L57</f>
        <v>19384.290020674758</v>
      </c>
      <c r="M91" s="288">
        <f>Data!M57</f>
        <v>18303.748569992364</v>
      </c>
      <c r="N91" s="288">
        <f>Data!N57</f>
        <v>19627.69742346121</v>
      </c>
      <c r="O91" s="288">
        <f>Data!O57</f>
        <v>23098.188760922396</v>
      </c>
      <c r="P91" s="288">
        <f>Data!P57</f>
        <v>24221.550781510494</v>
      </c>
      <c r="Q91" s="288">
        <f>Data!Q57</f>
        <v>24638.970065232948</v>
      </c>
      <c r="R91" s="288">
        <f>Data!R57</f>
        <v>25569.238406656168</v>
      </c>
      <c r="S91" s="288">
        <f>Data!S57</f>
        <v>27470.29820167497</v>
      </c>
      <c r="T91" s="288">
        <f>Data!T57</f>
        <v>26931.460630618523</v>
      </c>
      <c r="U91" s="288">
        <f>Data!U57</f>
        <v>26866.052901057308</v>
      </c>
      <c r="V91" s="288">
        <f>Data!V57</f>
        <v>26900.936972503288</v>
      </c>
      <c r="W91" s="288">
        <f>Data!W57</f>
        <v>26995.89130364994</v>
      </c>
      <c r="X91" s="288">
        <f>Data!X57</f>
        <v>29516.258026537351</v>
      </c>
      <c r="Y91" s="288">
        <f>Data!Y57</f>
        <v>31053.541335122492</v>
      </c>
      <c r="Z91" s="288">
        <f>Data!Z57</f>
        <v>32257.890129530893</v>
      </c>
      <c r="AA91" s="288">
        <f>Data!AA57</f>
        <v>33552.310706521021</v>
      </c>
      <c r="AB91" s="288">
        <f>Data!AB57</f>
        <v>33427.129523095813</v>
      </c>
      <c r="AC91" s="288">
        <f>Data!AC57</f>
        <v>34613.135257518574</v>
      </c>
      <c r="AD91" s="288">
        <f>Data!AD57</f>
        <v>32766.249883848221</v>
      </c>
      <c r="AE91" s="288">
        <f>Data!AE57</f>
        <v>32289.697776326644</v>
      </c>
      <c r="AF91" s="288">
        <f>Data!AF57</f>
        <v>32920.493951912824</v>
      </c>
      <c r="AG91" s="288">
        <f>Data!AG57</f>
        <v>33621.007933532281</v>
      </c>
      <c r="AH91" s="288">
        <f>Data!AH57</f>
        <v>17538.037247867243</v>
      </c>
      <c r="AI91" s="288">
        <f>Data!AI57</f>
        <v>18085.682602019133</v>
      </c>
      <c r="AJ91" s="288">
        <f>Data!AJ57</f>
        <v>18024.007936490198</v>
      </c>
      <c r="AK91" s="288">
        <f>Data!AK57</f>
        <v>17994.063050698303</v>
      </c>
      <c r="AL91" s="288">
        <f>Data!AL57</f>
        <v>19591.767456918558</v>
      </c>
      <c r="AM91" s="288">
        <f>Data!AM57</f>
        <v>19654.614469653898</v>
      </c>
      <c r="AN91" s="288">
        <f>Data!AN57</f>
        <v>21693.317070274639</v>
      </c>
      <c r="AO91" s="288">
        <f>Data!AO57</f>
        <v>21150.837715206599</v>
      </c>
      <c r="AP91" s="288">
        <f>Data!AP57</f>
        <v>20633.574732677982</v>
      </c>
      <c r="AQ91" s="288">
        <f>Data!AQ57</f>
        <v>21202.990974993147</v>
      </c>
      <c r="AR91" s="288">
        <f>Data!AR57</f>
        <v>22117.328756287032</v>
      </c>
      <c r="AS91" s="288">
        <f>Data!AS57</f>
        <v>23352.307784453948</v>
      </c>
      <c r="AT91" s="288">
        <f>Data!AT57</f>
        <v>24773.841685814259</v>
      </c>
      <c r="AU91" s="288">
        <f>Data!AU57</f>
        <v>26196.224620322195</v>
      </c>
      <c r="AV91" s="288">
        <f>Data!AV57</f>
        <v>28436.25753245506</v>
      </c>
      <c r="AW91" s="288">
        <f>Data!AW57</f>
        <v>30566.228259615185</v>
      </c>
      <c r="AX91" s="288">
        <f>Data!AX57</f>
        <v>29578.085456456025</v>
      </c>
      <c r="AY91" s="288">
        <f>Data!AY57</f>
        <v>30468.94300329269</v>
      </c>
      <c r="AZ91" s="288">
        <f>Data!AZ57</f>
        <v>30722.780029246376</v>
      </c>
      <c r="BA91" s="288">
        <f>Data!BA57</f>
        <v>27080.768126861909</v>
      </c>
      <c r="BB91" s="288">
        <f>Data!BB57</f>
        <v>26549.62722249479</v>
      </c>
      <c r="BC91" s="288">
        <f>Data!BC57</f>
        <v>26278.736346476882</v>
      </c>
      <c r="BD91" s="288">
        <f>Data!BD57</f>
        <v>26259.857883351451</v>
      </c>
      <c r="BE91" s="288">
        <f>Data!BE57</f>
        <v>17155.498181688978</v>
      </c>
      <c r="BF91" s="288">
        <f>Data!BF57</f>
        <v>17227.482442328983</v>
      </c>
      <c r="BG91" s="288">
        <f>Data!BG57</f>
        <v>17272.762695779002</v>
      </c>
      <c r="BH91" s="288">
        <f>Data!BH57</f>
        <v>16074.042643508852</v>
      </c>
      <c r="BI91" s="288">
        <f>Data!BI57</f>
        <v>16101.019011632419</v>
      </c>
      <c r="BJ91" s="328">
        <f>Data!BJ57</f>
        <v>18412.168729518682</v>
      </c>
      <c r="BK91" s="329">
        <f>Data!BK57</f>
        <v>19931.43157574346</v>
      </c>
      <c r="BL91" s="329">
        <f>Data!BL57</f>
        <v>0</v>
      </c>
      <c r="BM91" s="329">
        <f>Data!BM57</f>
        <v>0</v>
      </c>
      <c r="BN91" s="329">
        <f>Data!BN57</f>
        <v>0</v>
      </c>
      <c r="BO91" s="329">
        <f>Data!BO57</f>
        <v>0</v>
      </c>
      <c r="BP91" s="329">
        <f>Data!BP57</f>
        <v>0</v>
      </c>
      <c r="BQ91" s="329">
        <f>Data!BQ57</f>
        <v>0</v>
      </c>
      <c r="BR91" s="329">
        <f>Data!BR57</f>
        <v>0</v>
      </c>
      <c r="BS91" s="329">
        <f>Data!BS57</f>
        <v>0</v>
      </c>
      <c r="BT91" s="329">
        <f>Data!BT57</f>
        <v>0</v>
      </c>
      <c r="BU91" s="329">
        <f>Data!BU57</f>
        <v>0</v>
      </c>
      <c r="BV91" s="329">
        <f>Data!BV57</f>
        <v>0</v>
      </c>
      <c r="BW91" s="329">
        <f>Data!BW57</f>
        <v>0</v>
      </c>
      <c r="BX91" s="330">
        <f>Data!BX57</f>
        <v>0</v>
      </c>
      <c r="CA91" s="288"/>
      <c r="CQ91" s="288"/>
    </row>
    <row r="92" spans="1:95">
      <c r="A92" s="289" t="s">
        <v>34</v>
      </c>
      <c r="B92" s="288">
        <f>Data!B58</f>
        <v>25541.098335429517</v>
      </c>
      <c r="C92" s="288">
        <f>Data!C58</f>
        <v>28773.994940876968</v>
      </c>
      <c r="D92" s="288">
        <f>Data!D58</f>
        <v>32144.621727628059</v>
      </c>
      <c r="E92" s="288">
        <f>Data!E58</f>
        <v>25512.323615844256</v>
      </c>
      <c r="F92" s="288">
        <f>Data!F58</f>
        <v>28944.503941078863</v>
      </c>
      <c r="G92" s="288">
        <f>Data!G58</f>
        <v>30440.434194928646</v>
      </c>
      <c r="H92" s="288">
        <f>Data!H58</f>
        <v>24705.007789757234</v>
      </c>
      <c r="I92" s="288">
        <f>Data!I58</f>
        <v>21253.397345122263</v>
      </c>
      <c r="J92" s="288">
        <f>Data!J58</f>
        <v>19382.792150080557</v>
      </c>
      <c r="K92" s="288">
        <f>Data!K58</f>
        <v>19555.363179878568</v>
      </c>
      <c r="L92" s="288">
        <f>Data!L58</f>
        <v>17458.434595731334</v>
      </c>
      <c r="M92" s="288">
        <f>Data!M58</f>
        <v>14153.607007251803</v>
      </c>
      <c r="N92" s="288">
        <f>Data!N58</f>
        <v>12300.678725750047</v>
      </c>
      <c r="O92" s="288">
        <f>Data!O58</f>
        <v>13473.527032608543</v>
      </c>
      <c r="P92" s="288">
        <f>Data!P58</f>
        <v>16683.36876654594</v>
      </c>
      <c r="Q92" s="288">
        <f>Data!Q58</f>
        <v>17996.46065176656</v>
      </c>
      <c r="R92" s="288">
        <f>Data!R58</f>
        <v>18608.092202720574</v>
      </c>
      <c r="S92" s="288">
        <f>Data!S58</f>
        <v>19655.139641705886</v>
      </c>
      <c r="T92" s="288">
        <f>Data!T58</f>
        <v>18496.805212456653</v>
      </c>
      <c r="U92" s="288">
        <f>Data!U58</f>
        <v>17468.787110444609</v>
      </c>
      <c r="V92" s="288">
        <f>Data!V58</f>
        <v>16433.313188106025</v>
      </c>
      <c r="W92" s="288">
        <f>Data!W58</f>
        <v>15193.676362703145</v>
      </c>
      <c r="X92" s="288">
        <f>Data!X58</f>
        <v>13179.029992353566</v>
      </c>
      <c r="Y92" s="288">
        <f>Data!Y58</f>
        <v>13680.687006842427</v>
      </c>
      <c r="Z92" s="288">
        <f>Data!Z58</f>
        <v>14308.815703140845</v>
      </c>
      <c r="AA92" s="288">
        <f>Data!AA58</f>
        <v>15423.450655569162</v>
      </c>
      <c r="AB92" s="288">
        <f>Data!AB58</f>
        <v>15527.484123482731</v>
      </c>
      <c r="AC92" s="288">
        <f>Data!AC58</f>
        <v>18673.819446977257</v>
      </c>
      <c r="AD92" s="288">
        <f>Data!AD58</f>
        <v>22461.322584033827</v>
      </c>
      <c r="AE92" s="288">
        <f>Data!AE58</f>
        <v>26668.215497168498</v>
      </c>
      <c r="AF92" s="288">
        <f>Data!AF58</f>
        <v>29826.138276870421</v>
      </c>
      <c r="AG92" s="288">
        <f>Data!AG58</f>
        <v>32310.111379121165</v>
      </c>
      <c r="AH92" s="288">
        <f>Data!AH58</f>
        <v>18501.787849669552</v>
      </c>
      <c r="AI92" s="288">
        <f>Data!AI58</f>
        <v>17905.521880496239</v>
      </c>
      <c r="AJ92" s="288">
        <f>Data!AJ58</f>
        <v>19120.71114018872</v>
      </c>
      <c r="AK92" s="288">
        <f>Data!AK58</f>
        <v>20453.72818688448</v>
      </c>
      <c r="AL92" s="288">
        <f>Data!AL58</f>
        <v>22632.436512352328</v>
      </c>
      <c r="AM92" s="288">
        <f>Data!AM58</f>
        <v>23671.533514723273</v>
      </c>
      <c r="AN92" s="288">
        <f>Data!AN58</f>
        <v>25814.788889474519</v>
      </c>
      <c r="AO92" s="288">
        <f>Data!AO58</f>
        <v>24322.628248077162</v>
      </c>
      <c r="AP92" s="288">
        <f>Data!AP58</f>
        <v>21991.551319812479</v>
      </c>
      <c r="AQ92" s="288">
        <f>Data!AQ58</f>
        <v>20854.078803334975</v>
      </c>
      <c r="AR92" s="288">
        <f>Data!AR58</f>
        <v>19729.87498939229</v>
      </c>
      <c r="AS92" s="288">
        <f>Data!AS58</f>
        <v>19638.58476894709</v>
      </c>
      <c r="AT92" s="288">
        <f>Data!AT58</f>
        <v>19966.491988829133</v>
      </c>
      <c r="AU92" s="288">
        <f>Data!AU58</f>
        <v>21125.617734000374</v>
      </c>
      <c r="AV92" s="288">
        <f>Data!AV58</f>
        <v>21413.367640542725</v>
      </c>
      <c r="AW92" s="288">
        <f>Data!AW58</f>
        <v>21533.265384768576</v>
      </c>
      <c r="AX92" s="288">
        <f>Data!AX58</f>
        <v>21512.377027161627</v>
      </c>
      <c r="AY92" s="288">
        <f>Data!AY58</f>
        <v>23719.695232035301</v>
      </c>
      <c r="AZ92" s="288">
        <f>Data!AZ58</f>
        <v>25727.407709386596</v>
      </c>
      <c r="BA92" s="288">
        <f>Data!BA58</f>
        <v>27198.474963402135</v>
      </c>
      <c r="BB92" s="288">
        <f>Data!BB58</f>
        <v>26743.706779321186</v>
      </c>
      <c r="BC92" s="288">
        <f>Data!BC58</f>
        <v>26205.25317301042</v>
      </c>
      <c r="BD92" s="288">
        <f>Data!BD58</f>
        <v>25642.013145685305</v>
      </c>
      <c r="BE92" s="288">
        <f>Data!BE58</f>
        <v>16256.468083196025</v>
      </c>
      <c r="BF92" s="288">
        <f>Data!BF58</f>
        <v>16232.133682809976</v>
      </c>
      <c r="BG92" s="288">
        <f>Data!BG58</f>
        <v>16243.805498555344</v>
      </c>
      <c r="BH92" s="288">
        <f>Data!BH58</f>
        <v>16063.000446285192</v>
      </c>
      <c r="BI92" s="288">
        <f>Data!BI58</f>
        <v>16075.55181440876</v>
      </c>
      <c r="BJ92" s="331">
        <f>Data!BJ58</f>
        <v>16094.436005961363</v>
      </c>
      <c r="BK92" s="332">
        <f>Data!BK58</f>
        <v>17636.577505154673</v>
      </c>
      <c r="BL92" s="332">
        <f>Data!BL58</f>
        <v>0</v>
      </c>
      <c r="BM92" s="332">
        <f>Data!BM58</f>
        <v>0</v>
      </c>
      <c r="BN92" s="332">
        <f>Data!BN58</f>
        <v>0</v>
      </c>
      <c r="BO92" s="332">
        <f>Data!BO58</f>
        <v>0</v>
      </c>
      <c r="BP92" s="332">
        <f>Data!BP58</f>
        <v>0</v>
      </c>
      <c r="BQ92" s="332">
        <f>Data!BQ58</f>
        <v>0</v>
      </c>
      <c r="BR92" s="332">
        <f>Data!BR58</f>
        <v>0</v>
      </c>
      <c r="BS92" s="332">
        <f>Data!BS58</f>
        <v>0</v>
      </c>
      <c r="BT92" s="332">
        <f>Data!BT58</f>
        <v>0</v>
      </c>
      <c r="BU92" s="332">
        <f>Data!BU58</f>
        <v>0</v>
      </c>
      <c r="BV92" s="332">
        <f>Data!BV58</f>
        <v>0</v>
      </c>
      <c r="BW92" s="332">
        <f>Data!BW58</f>
        <v>0</v>
      </c>
      <c r="BX92" s="333">
        <f>Data!BX58</f>
        <v>0</v>
      </c>
      <c r="CA92" s="288"/>
    </row>
    <row r="93" spans="1:95">
      <c r="A93" s="289" t="s">
        <v>35</v>
      </c>
      <c r="B93" s="288">
        <f>Data!B59</f>
        <v>25541.098335429517</v>
      </c>
      <c r="C93" s="288">
        <f>Data!C59</f>
        <v>28894.029228701031</v>
      </c>
      <c r="D93" s="288">
        <f>Data!D59</f>
        <v>31520.71215272673</v>
      </c>
      <c r="E93" s="288">
        <f>Data!E59</f>
        <v>22433.197986007057</v>
      </c>
      <c r="F93" s="288">
        <f>Data!F59</f>
        <v>23033.977733325668</v>
      </c>
      <c r="G93" s="288">
        <f>Data!G59</f>
        <v>22397.099606332082</v>
      </c>
      <c r="H93" s="288">
        <f>Data!H59</f>
        <v>18608.336793740185</v>
      </c>
      <c r="I93" s="288">
        <f>Data!I59</f>
        <v>15964.309676190123</v>
      </c>
      <c r="J93" s="288">
        <f>Data!J59</f>
        <v>11937.153063716709</v>
      </c>
      <c r="K93" s="288">
        <f>Data!K59</f>
        <v>11715.219476812399</v>
      </c>
      <c r="L93" s="288">
        <f>Data!L59</f>
        <v>11334.810516726371</v>
      </c>
      <c r="M93" s="288">
        <f>Data!M59</f>
        <v>9249.3311823167496</v>
      </c>
      <c r="N93" s="288">
        <f>Data!N59</f>
        <v>9416.7891889221519</v>
      </c>
      <c r="O93" s="288">
        <f>Data!O59</f>
        <v>9138.2016889772076</v>
      </c>
      <c r="P93" s="288">
        <f>Data!P59</f>
        <v>10567.620074896291</v>
      </c>
      <c r="Q93" s="288">
        <f>Data!Q59</f>
        <v>13219.83869158493</v>
      </c>
      <c r="R93" s="288">
        <f>Data!R59</f>
        <v>14566.652278670856</v>
      </c>
      <c r="S93" s="288">
        <f>Data!S59</f>
        <v>16102.242640329547</v>
      </c>
      <c r="T93" s="288">
        <f>Data!T59</f>
        <v>15561.668397946461</v>
      </c>
      <c r="U93" s="288">
        <f>Data!U59</f>
        <v>15507.948681458567</v>
      </c>
      <c r="V93" s="288">
        <f>Data!V59</f>
        <v>15866.61206435768</v>
      </c>
      <c r="W93" s="288">
        <f>Data!W59</f>
        <v>15957.044081708505</v>
      </c>
      <c r="X93" s="288">
        <f>Data!X59</f>
        <v>17903.409541697652</v>
      </c>
      <c r="Y93" s="288">
        <f>Data!Y59</f>
        <v>19483.110026670729</v>
      </c>
      <c r="Z93" s="288">
        <f>Data!Z59</f>
        <v>20949.732738474053</v>
      </c>
      <c r="AA93" s="288">
        <f>Data!AA59</f>
        <v>23063.393831526824</v>
      </c>
      <c r="AB93" s="288">
        <f>Data!AB59</f>
        <v>23884.286558046129</v>
      </c>
      <c r="AC93" s="288">
        <f>Data!AC59</f>
        <v>25930.93867519281</v>
      </c>
      <c r="AD93" s="288">
        <f>Data!AD59</f>
        <v>26568.072796364278</v>
      </c>
      <c r="AE93" s="288">
        <f>Data!AE59</f>
        <v>27488.305412446887</v>
      </c>
      <c r="AF93" s="288">
        <f>Data!AF59</f>
        <v>28783.959549966708</v>
      </c>
      <c r="AG93" s="288">
        <f>Data!AG59</f>
        <v>30421.18317451419</v>
      </c>
      <c r="AH93" s="288">
        <f>Data!AH59</f>
        <v>14740.339842195694</v>
      </c>
      <c r="AI93" s="288">
        <f>Data!AI59</f>
        <v>16034.468721936044</v>
      </c>
      <c r="AJ93" s="288">
        <f>Data!AJ59</f>
        <v>16018.982028820488</v>
      </c>
      <c r="AK93" s="288">
        <f>Data!AK59</f>
        <v>16281.558360943589</v>
      </c>
      <c r="AL93" s="288">
        <f>Data!AL59</f>
        <v>17684.034209437265</v>
      </c>
      <c r="AM93" s="288">
        <f>Data!AM59</f>
        <v>17730.015677967785</v>
      </c>
      <c r="AN93" s="288">
        <f>Data!AN59</f>
        <v>19751.378685261792</v>
      </c>
      <c r="AO93" s="288">
        <f>Data!AO59</f>
        <v>18901.200027545096</v>
      </c>
      <c r="AP93" s="288">
        <f>Data!AP59</f>
        <v>18331.629313864411</v>
      </c>
      <c r="AQ93" s="288">
        <f>Data!AQ59</f>
        <v>18848.553353249408</v>
      </c>
      <c r="AR93" s="288">
        <f>Data!AR59</f>
        <v>19699.319782924136</v>
      </c>
      <c r="AS93" s="288">
        <f>Data!AS59</f>
        <v>20875.8782592471</v>
      </c>
      <c r="AT93" s="288">
        <f>Data!AT59</f>
        <v>21958.159263460013</v>
      </c>
      <c r="AU93" s="288">
        <f>Data!AU59</f>
        <v>23021.985188606635</v>
      </c>
      <c r="AV93" s="288">
        <f>Data!AV59</f>
        <v>24882.708701438798</v>
      </c>
      <c r="AW93" s="288">
        <f>Data!AW59</f>
        <v>26650.413081841609</v>
      </c>
      <c r="AX93" s="288">
        <f>Data!AX59</f>
        <v>25532.829546849778</v>
      </c>
      <c r="AY93" s="288">
        <f>Data!AY59</f>
        <v>26029.862623577865</v>
      </c>
      <c r="AZ93" s="288">
        <f>Data!AZ59</f>
        <v>25867.878252890074</v>
      </c>
      <c r="BA93" s="288">
        <f>Data!BA59</f>
        <v>27437.552653893501</v>
      </c>
      <c r="BB93" s="288">
        <f>Data!BB59</f>
        <v>26910.262683243753</v>
      </c>
      <c r="BC93" s="288">
        <f>Data!BC59</f>
        <v>26644.509647825456</v>
      </c>
      <c r="BD93" s="288">
        <f>Data!BD59</f>
        <v>26632.297175272146</v>
      </c>
      <c r="BE93" s="288">
        <f>Data!BE59</f>
        <v>17532.478645873496</v>
      </c>
      <c r="BF93" s="288">
        <f>Data!BF59</f>
        <v>17609.167030509747</v>
      </c>
      <c r="BG93" s="288">
        <f>Data!BG59</f>
        <v>17660.267283959769</v>
      </c>
      <c r="BH93" s="288">
        <f>Data!BH59</f>
        <v>16066.127231689617</v>
      </c>
      <c r="BI93" s="288">
        <f>Data!BI59</f>
        <v>16094.911599813186</v>
      </c>
      <c r="BJ93" s="331">
        <f>Data!BJ59</f>
        <v>14357.995831530005</v>
      </c>
      <c r="BK93" s="332">
        <f>Data!BK59</f>
        <v>16519.434503286331</v>
      </c>
      <c r="BL93" s="332">
        <f>Data!BL59</f>
        <v>0</v>
      </c>
      <c r="BM93" s="332">
        <f>Data!BM59</f>
        <v>0</v>
      </c>
      <c r="BN93" s="332">
        <f>Data!BN59</f>
        <v>0</v>
      </c>
      <c r="BO93" s="332">
        <f>Data!BO59</f>
        <v>0</v>
      </c>
      <c r="BP93" s="332">
        <f>Data!BP59</f>
        <v>0</v>
      </c>
      <c r="BQ93" s="332">
        <f>Data!BQ59</f>
        <v>0</v>
      </c>
      <c r="BR93" s="332">
        <f>Data!BR59</f>
        <v>0</v>
      </c>
      <c r="BS93" s="332">
        <f>Data!BS59</f>
        <v>0</v>
      </c>
      <c r="BT93" s="332">
        <f>Data!BT59</f>
        <v>0</v>
      </c>
      <c r="BU93" s="332">
        <f>Data!BU59</f>
        <v>0</v>
      </c>
      <c r="BV93" s="332">
        <f>Data!BV59</f>
        <v>0</v>
      </c>
      <c r="BW93" s="332">
        <f>Data!BW59</f>
        <v>0</v>
      </c>
      <c r="BX93" s="333">
        <f>Data!BX59</f>
        <v>0</v>
      </c>
      <c r="CA93" s="288"/>
      <c r="CQ93" s="289"/>
    </row>
    <row r="94" spans="1:95">
      <c r="A94" s="289" t="s">
        <v>36</v>
      </c>
      <c r="B94" s="288">
        <f>Data!B60</f>
        <v>25541.098335429517</v>
      </c>
      <c r="C94" s="288">
        <f>Data!C60</f>
        <v>28674.87538730555</v>
      </c>
      <c r="D94" s="288">
        <f>Data!D60</f>
        <v>33412.321555401482</v>
      </c>
      <c r="E94" s="288">
        <f>Data!E60</f>
        <v>25442.443734140343</v>
      </c>
      <c r="F94" s="288">
        <f>Data!F60</f>
        <v>26382.020543817467</v>
      </c>
      <c r="G94" s="288">
        <f>Data!G60</f>
        <v>25471.670396135687</v>
      </c>
      <c r="H94" s="288">
        <f>Data!H60</f>
        <v>21620.829287720575</v>
      </c>
      <c r="I94" s="288">
        <f>Data!I60</f>
        <v>21396.890379604891</v>
      </c>
      <c r="J94" s="288">
        <f>Data!J60</f>
        <v>17989.613746908002</v>
      </c>
      <c r="K94" s="288">
        <f>Data!K60</f>
        <v>14652.546743772797</v>
      </c>
      <c r="L94" s="288">
        <f>Data!L60</f>
        <v>13605.665517780624</v>
      </c>
      <c r="M94" s="288">
        <f>Data!M60</f>
        <v>12917.049962671292</v>
      </c>
      <c r="N94" s="288">
        <f>Data!N60</f>
        <v>11477.792321757033</v>
      </c>
      <c r="O94" s="288">
        <f>Data!O60</f>
        <v>10685.696897536083</v>
      </c>
      <c r="P94" s="288">
        <f>Data!P60</f>
        <v>10968.692887147732</v>
      </c>
      <c r="Q94" s="288">
        <f>Data!Q60</f>
        <v>12873.065427317746</v>
      </c>
      <c r="R94" s="288">
        <f>Data!R60</f>
        <v>16292.762076699559</v>
      </c>
      <c r="S94" s="288">
        <f>Data!S60</f>
        <v>19261.953097479225</v>
      </c>
      <c r="T94" s="288">
        <f>Data!T60</f>
        <v>19947.44349814322</v>
      </c>
      <c r="U94" s="288">
        <f>Data!U60</f>
        <v>20946.467997822794</v>
      </c>
      <c r="V94" s="288">
        <f>Data!V60</f>
        <v>21961.025680677245</v>
      </c>
      <c r="W94" s="288">
        <f>Data!W60</f>
        <v>22883.859664504234</v>
      </c>
      <c r="X94" s="288">
        <f>Data!X60</f>
        <v>24135.224948478153</v>
      </c>
      <c r="Y94" s="288">
        <f>Data!Y60</f>
        <v>24311.312467854117</v>
      </c>
      <c r="Z94" s="288">
        <f>Data!Z60</f>
        <v>24021.438979735452</v>
      </c>
      <c r="AA94" s="288">
        <f>Data!AA60</f>
        <v>22526.627687503158</v>
      </c>
      <c r="AB94" s="288">
        <f>Data!AB60</f>
        <v>22896.055821153157</v>
      </c>
      <c r="AC94" s="288">
        <f>Data!AC60</f>
        <v>26151.586567449649</v>
      </c>
      <c r="AD94" s="288">
        <f>Data!AD60</f>
        <v>29613.696674308096</v>
      </c>
      <c r="AE94" s="288">
        <f>Data!AE60</f>
        <v>33676.902112345488</v>
      </c>
      <c r="AF94" s="288">
        <f>Data!AF60</f>
        <v>37078.902658886254</v>
      </c>
      <c r="AG94" s="288">
        <f>Data!AG60</f>
        <v>39973.368846350189</v>
      </c>
      <c r="AH94" s="288">
        <f>Data!AH60</f>
        <v>27131.948461740449</v>
      </c>
      <c r="AI94" s="288">
        <f>Data!AI60</f>
        <v>27187.696962524373</v>
      </c>
      <c r="AJ94" s="288">
        <f>Data!AJ60</f>
        <v>28889.629596660365</v>
      </c>
      <c r="AK94" s="288">
        <f>Data!AK60</f>
        <v>30879.75683435455</v>
      </c>
      <c r="AL94" s="288">
        <f>Data!AL60</f>
        <v>33804.105447058537</v>
      </c>
      <c r="AM94" s="288">
        <f>Data!AM60</f>
        <v>35228.830775244831</v>
      </c>
      <c r="AN94" s="288">
        <f>Data!AN60</f>
        <v>37705.316797524189</v>
      </c>
      <c r="AO94" s="288">
        <f>Data!AO60</f>
        <v>36566.953678915255</v>
      </c>
      <c r="AP94" s="288">
        <f>Data!AP60</f>
        <v>35015.44548148301</v>
      </c>
      <c r="AQ94" s="288">
        <f>Data!AQ60</f>
        <v>34612.301312120333</v>
      </c>
      <c r="AR94" s="288">
        <f>Data!AR60</f>
        <v>34110.135257925358</v>
      </c>
      <c r="AS94" s="288">
        <f>Data!AS60</f>
        <v>34476.585755168184</v>
      </c>
      <c r="AT94" s="288">
        <f>Data!AT60</f>
        <v>35214.333938795367</v>
      </c>
      <c r="AU94" s="288">
        <f>Data!AU60</f>
        <v>36878.74959408852</v>
      </c>
      <c r="AV94" s="288">
        <f>Data!AV60</f>
        <v>37810.825839892714</v>
      </c>
      <c r="AW94" s="288">
        <f>Data!AW60</f>
        <v>38445.748452683292</v>
      </c>
      <c r="AX94" s="288">
        <f>Data!AX60</f>
        <v>38607.183701358648</v>
      </c>
      <c r="AY94" s="288">
        <f>Data!AY60</f>
        <v>41106.105402416841</v>
      </c>
      <c r="AZ94" s="288">
        <f>Data!AZ60</f>
        <v>43412.925149796756</v>
      </c>
      <c r="BA94" s="288">
        <f>Data!BA60</f>
        <v>27229.533127905652</v>
      </c>
      <c r="BB94" s="288">
        <f>Data!BB60</f>
        <v>26750.721932616943</v>
      </c>
      <c r="BC94" s="288">
        <f>Data!BC60</f>
        <v>26190.185387951391</v>
      </c>
      <c r="BD94" s="288">
        <f>Data!BD60</f>
        <v>25543.447641415441</v>
      </c>
      <c r="BE94" s="288">
        <f>Data!BE60</f>
        <v>16067.927271330875</v>
      </c>
      <c r="BF94" s="288">
        <f>Data!BF60</f>
        <v>15971.132837732923</v>
      </c>
      <c r="BG94" s="288">
        <f>Data!BG60</f>
        <v>15973.675653478291</v>
      </c>
      <c r="BH94" s="288">
        <f>Data!BH60</f>
        <v>16056.879601208138</v>
      </c>
      <c r="BI94" s="288">
        <f>Data!BI60</f>
        <v>16074.786969331708</v>
      </c>
      <c r="BJ94" s="331">
        <f>Data!BJ60</f>
        <v>18629.199602464574</v>
      </c>
      <c r="BK94" s="332">
        <f>Data!BK60</f>
        <v>18285.478006825368</v>
      </c>
      <c r="BL94" s="332">
        <f>Data!BL60</f>
        <v>0</v>
      </c>
      <c r="BM94" s="332">
        <f>Data!BM60</f>
        <v>0</v>
      </c>
      <c r="BN94" s="332">
        <f>Data!BN60</f>
        <v>0</v>
      </c>
      <c r="BO94" s="332">
        <f>Data!BO60</f>
        <v>0</v>
      </c>
      <c r="BP94" s="332">
        <f>Data!BP60</f>
        <v>0</v>
      </c>
      <c r="BQ94" s="332">
        <f>Data!BQ60</f>
        <v>0</v>
      </c>
      <c r="BR94" s="332">
        <f>Data!BR60</f>
        <v>0</v>
      </c>
      <c r="BS94" s="332">
        <f>Data!BS60</f>
        <v>0</v>
      </c>
      <c r="BT94" s="332">
        <f>Data!BT60</f>
        <v>0</v>
      </c>
      <c r="BU94" s="332">
        <f>Data!BU60</f>
        <v>0</v>
      </c>
      <c r="BV94" s="332">
        <f>Data!BV60</f>
        <v>0</v>
      </c>
      <c r="BW94" s="332">
        <f>Data!BW60</f>
        <v>0</v>
      </c>
      <c r="BX94" s="333">
        <f>Data!BX60</f>
        <v>0</v>
      </c>
      <c r="CA94" s="288"/>
      <c r="CQ94" s="289"/>
    </row>
    <row r="95" spans="1:95" ht="14" thickBot="1">
      <c r="A95" s="289" t="s">
        <v>37</v>
      </c>
      <c r="B95" s="288">
        <f>Data!B61</f>
        <v>25541.098335429517</v>
      </c>
      <c r="C95" s="288">
        <f>Data!C61</f>
        <v>28827.105228701028</v>
      </c>
      <c r="D95" s="288">
        <f>Data!D61</f>
        <v>32479.761840341442</v>
      </c>
      <c r="E95" s="288">
        <f>Data!E61</f>
        <v>24667.412266746491</v>
      </c>
      <c r="F95" s="288">
        <f>Data!F61</f>
        <v>25183.506322949997</v>
      </c>
      <c r="G95" s="288">
        <f>Data!G61</f>
        <v>22236.596694003387</v>
      </c>
      <c r="H95" s="288">
        <f>Data!H61</f>
        <v>16205.232955517582</v>
      </c>
      <c r="I95" s="288">
        <f>Data!I61</f>
        <v>13574.462150158062</v>
      </c>
      <c r="J95" s="288">
        <f>Data!J61</f>
        <v>11904.45700664952</v>
      </c>
      <c r="K95" s="288">
        <f>Data!K61</f>
        <v>9122.3160906386493</v>
      </c>
      <c r="L95" s="288">
        <f>Data!L61</f>
        <v>8752.2986299400254</v>
      </c>
      <c r="M95" s="288">
        <f>Data!M61</f>
        <v>8598.4599285832937</v>
      </c>
      <c r="N95" s="288">
        <f>Data!N61</f>
        <v>9923.6204932379951</v>
      </c>
      <c r="O95" s="288">
        <f>Data!O61</f>
        <v>10693.565181679192</v>
      </c>
      <c r="P95" s="288">
        <f>Data!P61</f>
        <v>10846.452899198946</v>
      </c>
      <c r="Q95" s="288">
        <f>Data!Q61</f>
        <v>11450.892452742055</v>
      </c>
      <c r="R95" s="288">
        <f>Data!R61</f>
        <v>14803.670556923527</v>
      </c>
      <c r="S95" s="288">
        <f>Data!S61</f>
        <v>17939.601016299021</v>
      </c>
      <c r="T95" s="288">
        <f>Data!T61</f>
        <v>17816.649576475324</v>
      </c>
      <c r="U95" s="288">
        <f>Data!U61</f>
        <v>17407.60903614073</v>
      </c>
      <c r="V95" s="288">
        <f>Data!V61</f>
        <v>16245.844240224682</v>
      </c>
      <c r="W95" s="288">
        <f>Data!W61</f>
        <v>14565.076744777936</v>
      </c>
      <c r="X95" s="288">
        <f>Data!X61</f>
        <v>14072.26830456992</v>
      </c>
      <c r="Y95" s="288">
        <f>Data!Y61</f>
        <v>13898.047372977615</v>
      </c>
      <c r="Z95" s="288">
        <f>Data!Z61</f>
        <v>14144.052642446835</v>
      </c>
      <c r="AA95" s="288">
        <f>Data!AA61</f>
        <v>15167.149398854795</v>
      </c>
      <c r="AB95" s="288">
        <f>Data!AB61</f>
        <v>14473.0151636029</v>
      </c>
      <c r="AC95" s="288">
        <f>Data!AC61</f>
        <v>15214.763027425806</v>
      </c>
      <c r="AD95" s="288">
        <f>Data!AD61</f>
        <v>14818.566431037574</v>
      </c>
      <c r="AE95" s="288">
        <f>Data!AE61</f>
        <v>14879.736588265569</v>
      </c>
      <c r="AF95" s="288">
        <f>Data!AF61</f>
        <v>15238.97084199772</v>
      </c>
      <c r="AG95" s="288">
        <f>Data!AG61</f>
        <v>16371.749643288802</v>
      </c>
      <c r="AH95" s="288">
        <f>Data!AH61</f>
        <v>15200.922260461339</v>
      </c>
      <c r="AI95" s="288">
        <f>Data!AI61</f>
        <v>15922.368735475533</v>
      </c>
      <c r="AJ95" s="288">
        <f>Data!AJ61</f>
        <v>15918.734876650044</v>
      </c>
      <c r="AK95" s="288">
        <f>Data!AK61</f>
        <v>16086.69768589552</v>
      </c>
      <c r="AL95" s="288">
        <f>Data!AL61</f>
        <v>17616.223026245494</v>
      </c>
      <c r="AM95" s="288">
        <f>Data!AM61</f>
        <v>17624.955672931846</v>
      </c>
      <c r="AN95" s="288">
        <f>Data!AN61</f>
        <v>19635.128816626951</v>
      </c>
      <c r="AO95" s="288">
        <f>Data!AO61</f>
        <v>18779.428557300671</v>
      </c>
      <c r="AP95" s="288">
        <f>Data!AP61</f>
        <v>18198.718167922594</v>
      </c>
      <c r="AQ95" s="288">
        <f>Data!AQ61</f>
        <v>18713.223104939141</v>
      </c>
      <c r="AR95" s="288">
        <f>Data!AR61</f>
        <v>19590.417067522092</v>
      </c>
      <c r="AS95" s="288">
        <f>Data!AS61</f>
        <v>20767.458248554358</v>
      </c>
      <c r="AT95" s="288">
        <f>Data!AT61</f>
        <v>21861.683230018927</v>
      </c>
      <c r="AU95" s="288">
        <f>Data!AU61</f>
        <v>22943.374951080659</v>
      </c>
      <c r="AV95" s="288">
        <f>Data!AV61</f>
        <v>24874.56289334561</v>
      </c>
      <c r="AW95" s="288">
        <f>Data!AW61</f>
        <v>26669.135964600388</v>
      </c>
      <c r="AX95" s="288">
        <f>Data!AX61</f>
        <v>25610.646410029676</v>
      </c>
      <c r="AY95" s="288">
        <f>Data!AY61</f>
        <v>26457.335810210057</v>
      </c>
      <c r="AZ95" s="288">
        <f>Data!AZ61</f>
        <v>26656.51748391454</v>
      </c>
      <c r="BA95" s="288">
        <f>Data!BA61</f>
        <v>27264.585508031796</v>
      </c>
      <c r="BB95" s="288">
        <f>Data!BB61</f>
        <v>26747.898742921258</v>
      </c>
      <c r="BC95" s="288">
        <f>Data!BC61</f>
        <v>26492.32690009382</v>
      </c>
      <c r="BD95" s="288">
        <f>Data!BD61</f>
        <v>26478.569000697193</v>
      </c>
      <c r="BE95" s="288">
        <f>Data!BE61</f>
        <v>17380.479393042657</v>
      </c>
      <c r="BF95" s="288">
        <f>Data!BF61</f>
        <v>17456.216666022057</v>
      </c>
      <c r="BG95" s="288">
        <f>Data!BG61</f>
        <v>17494.492919472079</v>
      </c>
      <c r="BH95" s="288">
        <f>Data!BH61</f>
        <v>16066.934867201928</v>
      </c>
      <c r="BI95" s="288">
        <f>Data!BI61</f>
        <v>16086.903235325497</v>
      </c>
      <c r="BJ95" s="334">
        <f>Data!BJ61</f>
        <v>18101.585261359523</v>
      </c>
      <c r="BK95" s="335">
        <f>Data!BK61</f>
        <v>21055.908623935993</v>
      </c>
      <c r="BL95" s="335">
        <f>Data!BL61</f>
        <v>0</v>
      </c>
      <c r="BM95" s="335">
        <f>Data!BM61</f>
        <v>0</v>
      </c>
      <c r="BN95" s="335">
        <f>Data!BN61</f>
        <v>0</v>
      </c>
      <c r="BO95" s="335">
        <f>Data!BO61</f>
        <v>0</v>
      </c>
      <c r="BP95" s="335">
        <f>Data!BP61</f>
        <v>0</v>
      </c>
      <c r="BQ95" s="335">
        <f>Data!BQ61</f>
        <v>0</v>
      </c>
      <c r="BR95" s="335">
        <f>Data!BR61</f>
        <v>0</v>
      </c>
      <c r="BS95" s="335">
        <f>Data!BS61</f>
        <v>0</v>
      </c>
      <c r="BT95" s="335">
        <f>Data!BT61</f>
        <v>0</v>
      </c>
      <c r="BU95" s="335">
        <f>Data!BU61</f>
        <v>0</v>
      </c>
      <c r="BV95" s="335">
        <f>Data!BV61</f>
        <v>0</v>
      </c>
      <c r="BW95" s="335">
        <f>Data!BW61</f>
        <v>0</v>
      </c>
      <c r="BX95" s="336">
        <f>Data!BX61</f>
        <v>0</v>
      </c>
      <c r="CA95" s="288"/>
      <c r="CQ95" s="289"/>
    </row>
    <row r="96" spans="1:95">
      <c r="A96" s="289"/>
      <c r="B96" s="288"/>
      <c r="C96" s="288"/>
      <c r="D96" s="288"/>
      <c r="E96" s="288"/>
      <c r="F96" s="288"/>
      <c r="G96" s="288"/>
      <c r="H96" s="288"/>
      <c r="I96" s="288"/>
      <c r="J96" s="288"/>
      <c r="K96" s="288"/>
      <c r="L96" s="288"/>
      <c r="M96" s="288"/>
      <c r="N96" s="288"/>
      <c r="O96" s="288"/>
      <c r="P96" s="288"/>
      <c r="Q96" s="288"/>
      <c r="R96" s="288"/>
      <c r="S96" s="288"/>
      <c r="T96" s="288"/>
      <c r="U96" s="288"/>
      <c r="V96" s="288"/>
      <c r="W96" s="288"/>
      <c r="X96" s="288"/>
      <c r="Y96" s="288"/>
      <c r="Z96" s="288"/>
      <c r="AA96" s="288"/>
      <c r="AB96" s="288"/>
      <c r="AC96" s="288"/>
      <c r="AD96" s="288"/>
      <c r="AE96" s="288"/>
      <c r="AF96" s="288"/>
      <c r="AG96" s="288"/>
      <c r="AH96" s="288"/>
      <c r="AI96" s="288"/>
      <c r="AJ96" s="288"/>
      <c r="AK96" s="288"/>
      <c r="AL96" s="288"/>
      <c r="AM96" s="288"/>
      <c r="AN96" s="288"/>
      <c r="AO96" s="288"/>
      <c r="AP96" s="288"/>
      <c r="AQ96" s="288"/>
      <c r="AR96" s="288"/>
      <c r="AS96" s="288"/>
      <c r="AT96" s="288"/>
      <c r="AU96" s="288"/>
      <c r="AV96" s="288"/>
      <c r="AW96" s="288"/>
      <c r="AX96" s="288"/>
      <c r="AY96" s="288"/>
      <c r="AZ96" s="288"/>
      <c r="BA96" s="288"/>
      <c r="BB96" s="288"/>
      <c r="BC96" s="288"/>
      <c r="BD96" s="288"/>
      <c r="BE96" s="288"/>
      <c r="BF96" s="288"/>
      <c r="BG96" s="288"/>
      <c r="BH96" s="288"/>
      <c r="BI96" s="288"/>
      <c r="BJ96" s="288"/>
      <c r="BK96" s="288"/>
      <c r="BL96" s="288"/>
      <c r="BM96" s="288"/>
      <c r="BN96" s="288"/>
      <c r="BO96" s="288"/>
      <c r="BP96" s="288"/>
      <c r="BQ96" s="288"/>
      <c r="BR96" s="288"/>
      <c r="BS96" s="288"/>
      <c r="BT96" s="288"/>
      <c r="BU96" s="288"/>
      <c r="BV96" s="288"/>
      <c r="BW96" s="288"/>
      <c r="BX96" s="288"/>
      <c r="CA96" s="288"/>
      <c r="CQ96" s="289"/>
    </row>
    <row r="97" spans="1:95">
      <c r="B97" s="294" t="s">
        <v>1025</v>
      </c>
      <c r="C97" s="294" t="s">
        <v>1025</v>
      </c>
      <c r="D97" s="294" t="s">
        <v>1025</v>
      </c>
      <c r="E97" s="294" t="s">
        <v>1025</v>
      </c>
      <c r="F97" s="294" t="s">
        <v>1025</v>
      </c>
      <c r="G97" s="294" t="s">
        <v>1025</v>
      </c>
      <c r="H97" s="294" t="s">
        <v>1025</v>
      </c>
      <c r="I97" s="294" t="s">
        <v>1025</v>
      </c>
      <c r="J97" s="294" t="s">
        <v>1025</v>
      </c>
      <c r="K97" s="294" t="s">
        <v>1025</v>
      </c>
      <c r="L97" s="294" t="s">
        <v>1025</v>
      </c>
      <c r="M97" s="294" t="s">
        <v>1025</v>
      </c>
      <c r="N97" s="294" t="s">
        <v>1025</v>
      </c>
      <c r="O97" s="294" t="s">
        <v>1025</v>
      </c>
      <c r="P97" s="294" t="s">
        <v>1025</v>
      </c>
      <c r="Q97" s="294" t="s">
        <v>1025</v>
      </c>
      <c r="R97" s="294" t="s">
        <v>1025</v>
      </c>
      <c r="S97" s="294" t="s">
        <v>1025</v>
      </c>
      <c r="T97" s="294" t="s">
        <v>1025</v>
      </c>
      <c r="U97" s="294" t="s">
        <v>1025</v>
      </c>
      <c r="V97" s="294" t="s">
        <v>1025</v>
      </c>
      <c r="W97" s="294" t="s">
        <v>1025</v>
      </c>
      <c r="X97" s="294" t="s">
        <v>1025</v>
      </c>
      <c r="Y97" s="294" t="s">
        <v>1025</v>
      </c>
      <c r="Z97" s="293" t="s">
        <v>1025</v>
      </c>
      <c r="AA97" s="293" t="s">
        <v>1025</v>
      </c>
      <c r="AB97" s="293" t="s">
        <v>1025</v>
      </c>
      <c r="AC97" s="293" t="s">
        <v>1025</v>
      </c>
      <c r="AD97" s="293" t="s">
        <v>1025</v>
      </c>
      <c r="AE97" s="293" t="s">
        <v>1025</v>
      </c>
      <c r="AF97" s="293" t="s">
        <v>1025</v>
      </c>
      <c r="AG97" s="293" t="s">
        <v>1025</v>
      </c>
      <c r="AH97" s="293" t="s">
        <v>1025</v>
      </c>
      <c r="AI97" s="293" t="s">
        <v>1025</v>
      </c>
      <c r="AJ97" s="293" t="s">
        <v>1025</v>
      </c>
      <c r="AK97" s="293" t="s">
        <v>1025</v>
      </c>
      <c r="AL97" s="293" t="s">
        <v>1025</v>
      </c>
      <c r="AM97" s="293" t="s">
        <v>1025</v>
      </c>
      <c r="AN97" s="293" t="s">
        <v>1025</v>
      </c>
      <c r="AO97" s="293" t="s">
        <v>1025</v>
      </c>
      <c r="AP97" s="293" t="s">
        <v>1025</v>
      </c>
      <c r="AQ97" s="293" t="s">
        <v>1025</v>
      </c>
      <c r="AR97" s="293" t="s">
        <v>1025</v>
      </c>
      <c r="AS97" s="293" t="s">
        <v>1025</v>
      </c>
      <c r="AT97" s="293" t="s">
        <v>1025</v>
      </c>
      <c r="AU97" s="293" t="s">
        <v>1025</v>
      </c>
      <c r="AV97" s="293" t="s">
        <v>1025</v>
      </c>
      <c r="AW97" s="293" t="s">
        <v>1025</v>
      </c>
      <c r="AX97" s="293" t="s">
        <v>1025</v>
      </c>
      <c r="AY97" s="293" t="s">
        <v>1025</v>
      </c>
      <c r="AZ97" s="293" t="s">
        <v>1025</v>
      </c>
      <c r="BA97" s="293" t="s">
        <v>1025</v>
      </c>
      <c r="BB97" s="293" t="s">
        <v>1025</v>
      </c>
      <c r="BC97" s="293" t="s">
        <v>1025</v>
      </c>
      <c r="BD97" s="293" t="s">
        <v>1025</v>
      </c>
      <c r="BE97" s="293" t="s">
        <v>1025</v>
      </c>
      <c r="BF97" s="293" t="s">
        <v>1025</v>
      </c>
      <c r="BG97" s="293" t="s">
        <v>1025</v>
      </c>
      <c r="BH97" s="293" t="s">
        <v>1025</v>
      </c>
      <c r="BI97" s="293" t="s">
        <v>1025</v>
      </c>
      <c r="BJ97" s="293" t="s">
        <v>1025</v>
      </c>
      <c r="BK97" s="293" t="s">
        <v>1025</v>
      </c>
      <c r="BL97" s="293" t="s">
        <v>1025</v>
      </c>
      <c r="BM97" s="293" t="s">
        <v>1025</v>
      </c>
      <c r="BN97" s="293" t="s">
        <v>1025</v>
      </c>
      <c r="BO97" s="293" t="s">
        <v>1025</v>
      </c>
      <c r="BP97" s="293" t="s">
        <v>1025</v>
      </c>
      <c r="BQ97" s="293" t="s">
        <v>1025</v>
      </c>
      <c r="BR97" s="293" t="s">
        <v>1025</v>
      </c>
      <c r="BS97" s="293" t="s">
        <v>1025</v>
      </c>
      <c r="BT97" s="293" t="s">
        <v>1025</v>
      </c>
      <c r="BU97" s="293" t="s">
        <v>1025</v>
      </c>
      <c r="BV97" s="293" t="s">
        <v>1025</v>
      </c>
      <c r="BW97" s="293" t="s">
        <v>1025</v>
      </c>
      <c r="BX97" s="293" t="s">
        <v>1025</v>
      </c>
      <c r="CQ97" s="289"/>
    </row>
    <row r="98" spans="1:95">
      <c r="A98" s="289" t="s">
        <v>1027</v>
      </c>
      <c r="B98" s="288">
        <f t="shared" ref="B98:AG98" si="4">SUM(B91:B96)/$V$2</f>
        <v>25541.098335429517</v>
      </c>
      <c r="C98" s="288">
        <f t="shared" si="4"/>
        <v>28795.620419641538</v>
      </c>
      <c r="D98" s="288">
        <f t="shared" si="4"/>
        <v>32238.487938691524</v>
      </c>
      <c r="E98" s="288">
        <f t="shared" si="4"/>
        <v>24665.708921527141</v>
      </c>
      <c r="F98" s="288">
        <f t="shared" si="4"/>
        <v>26534.73040930567</v>
      </c>
      <c r="G98" s="288">
        <f t="shared" si="4"/>
        <v>25618.634209133841</v>
      </c>
      <c r="H98" s="288">
        <f t="shared" si="4"/>
        <v>20412.564888264973</v>
      </c>
      <c r="I98" s="288">
        <f t="shared" si="4"/>
        <v>18603.534809079749</v>
      </c>
      <c r="J98" s="288">
        <f t="shared" si="4"/>
        <v>16312.895419633816</v>
      </c>
      <c r="K98" s="288">
        <f t="shared" si="4"/>
        <v>15142.617934967155</v>
      </c>
      <c r="L98" s="288">
        <f t="shared" si="4"/>
        <v>14107.099856170622</v>
      </c>
      <c r="M98" s="288">
        <f t="shared" si="4"/>
        <v>12644.439330163103</v>
      </c>
      <c r="N98" s="288">
        <f t="shared" si="4"/>
        <v>12549.31563062569</v>
      </c>
      <c r="O98" s="288">
        <f t="shared" si="4"/>
        <v>13417.835912344683</v>
      </c>
      <c r="P98" s="288">
        <f t="shared" si="4"/>
        <v>14657.53708185988</v>
      </c>
      <c r="Q98" s="288">
        <f t="shared" si="4"/>
        <v>16035.84545772885</v>
      </c>
      <c r="R98" s="288">
        <f t="shared" si="4"/>
        <v>17968.083104334139</v>
      </c>
      <c r="S98" s="288">
        <f t="shared" si="4"/>
        <v>20085.84691949773</v>
      </c>
      <c r="T98" s="288">
        <f t="shared" si="4"/>
        <v>19750.805463128036</v>
      </c>
      <c r="U98" s="288">
        <f t="shared" si="4"/>
        <v>19639.373145384801</v>
      </c>
      <c r="V98" s="288">
        <f t="shared" si="4"/>
        <v>19481.546429173784</v>
      </c>
      <c r="W98" s="288">
        <f t="shared" si="4"/>
        <v>19119.109631468753</v>
      </c>
      <c r="X98" s="288">
        <f t="shared" si="4"/>
        <v>19761.238162727328</v>
      </c>
      <c r="Y98" s="288">
        <f t="shared" si="4"/>
        <v>20485.339641893475</v>
      </c>
      <c r="Z98" s="288">
        <f t="shared" si="4"/>
        <v>21136.386038665616</v>
      </c>
      <c r="AA98" s="288">
        <f t="shared" si="4"/>
        <v>21946.586455994995</v>
      </c>
      <c r="AB98" s="288">
        <f t="shared" si="4"/>
        <v>22041.594237876147</v>
      </c>
      <c r="AC98" s="288">
        <f t="shared" si="4"/>
        <v>24116.848594912819</v>
      </c>
      <c r="AD98" s="288">
        <f t="shared" si="4"/>
        <v>25245.581673918401</v>
      </c>
      <c r="AE98" s="288">
        <f t="shared" si="4"/>
        <v>27000.571477310616</v>
      </c>
      <c r="AF98" s="288">
        <f t="shared" si="4"/>
        <v>28769.693055926782</v>
      </c>
      <c r="AG98" s="288">
        <f t="shared" si="4"/>
        <v>30539.484195361329</v>
      </c>
      <c r="AH98" s="288">
        <f t="shared" ref="AH98:BX98" si="5">SUM(AH91:AH96)/$V$2</f>
        <v>18622.60713238686</v>
      </c>
      <c r="AI98" s="288">
        <f t="shared" si="5"/>
        <v>19027.147780490264</v>
      </c>
      <c r="AJ98" s="288">
        <f t="shared" si="5"/>
        <v>19594.413115761959</v>
      </c>
      <c r="AK98" s="288">
        <f t="shared" si="5"/>
        <v>20339.160823755286</v>
      </c>
      <c r="AL98" s="288">
        <f t="shared" si="5"/>
        <v>22265.713330402439</v>
      </c>
      <c r="AM98" s="288">
        <f t="shared" si="5"/>
        <v>22781.990022104324</v>
      </c>
      <c r="AN98" s="288">
        <f t="shared" si="5"/>
        <v>24919.986051832417</v>
      </c>
      <c r="AO98" s="288">
        <f t="shared" si="5"/>
        <v>23944.209645408955</v>
      </c>
      <c r="AP98" s="288">
        <f t="shared" si="5"/>
        <v>22834.183803152097</v>
      </c>
      <c r="AQ98" s="288">
        <f t="shared" si="5"/>
        <v>22846.2295097274</v>
      </c>
      <c r="AR98" s="288">
        <f t="shared" si="5"/>
        <v>23049.415170810182</v>
      </c>
      <c r="AS98" s="288">
        <f t="shared" si="5"/>
        <v>23822.162963274131</v>
      </c>
      <c r="AT98" s="288">
        <f t="shared" si="5"/>
        <v>24754.902021383539</v>
      </c>
      <c r="AU98" s="288">
        <f t="shared" si="5"/>
        <v>26033.190417619673</v>
      </c>
      <c r="AV98" s="288">
        <f t="shared" si="5"/>
        <v>27483.544521534979</v>
      </c>
      <c r="AW98" s="288">
        <f t="shared" si="5"/>
        <v>28772.958228701813</v>
      </c>
      <c r="AX98" s="288">
        <f t="shared" si="5"/>
        <v>28168.224428371155</v>
      </c>
      <c r="AY98" s="288">
        <f t="shared" si="5"/>
        <v>29556.388414306548</v>
      </c>
      <c r="AZ98" s="288">
        <f t="shared" si="5"/>
        <v>30477.501725046866</v>
      </c>
      <c r="BA98" s="288">
        <f t="shared" si="5"/>
        <v>27242.182876019</v>
      </c>
      <c r="BB98" s="288">
        <f t="shared" si="5"/>
        <v>26740.443472119583</v>
      </c>
      <c r="BC98" s="288">
        <f t="shared" si="5"/>
        <v>26362.202291071597</v>
      </c>
      <c r="BD98" s="288">
        <f t="shared" si="5"/>
        <v>26111.236969284313</v>
      </c>
      <c r="BE98" s="288">
        <f t="shared" si="5"/>
        <v>16878.570315026405</v>
      </c>
      <c r="BF98" s="288">
        <f t="shared" si="5"/>
        <v>16899.226531880737</v>
      </c>
      <c r="BG98" s="288">
        <f t="shared" si="5"/>
        <v>16929.000810248897</v>
      </c>
      <c r="BH98" s="288">
        <f t="shared" si="5"/>
        <v>16065.396957978746</v>
      </c>
      <c r="BI98" s="288">
        <f t="shared" si="5"/>
        <v>16086.634526102314</v>
      </c>
      <c r="BJ98" s="288">
        <f t="shared" si="5"/>
        <v>17119.077086166828</v>
      </c>
      <c r="BK98" s="288">
        <f t="shared" si="5"/>
        <v>18685.766042989162</v>
      </c>
      <c r="BL98" s="288">
        <f t="shared" si="5"/>
        <v>0</v>
      </c>
      <c r="BM98" s="288">
        <f t="shared" si="5"/>
        <v>0</v>
      </c>
      <c r="BN98" s="288">
        <f t="shared" si="5"/>
        <v>0</v>
      </c>
      <c r="BO98" s="288">
        <f t="shared" si="5"/>
        <v>0</v>
      </c>
      <c r="BP98" s="288">
        <f t="shared" si="5"/>
        <v>0</v>
      </c>
      <c r="BQ98" s="288">
        <f t="shared" si="5"/>
        <v>0</v>
      </c>
      <c r="BR98" s="288">
        <f t="shared" si="5"/>
        <v>0</v>
      </c>
      <c r="BS98" s="288">
        <f t="shared" si="5"/>
        <v>0</v>
      </c>
      <c r="BT98" s="288">
        <f t="shared" si="5"/>
        <v>0</v>
      </c>
      <c r="BU98" s="288">
        <f t="shared" si="5"/>
        <v>0</v>
      </c>
      <c r="BV98" s="288">
        <f t="shared" si="5"/>
        <v>0</v>
      </c>
      <c r="BW98" s="288">
        <f t="shared" si="5"/>
        <v>0</v>
      </c>
      <c r="BX98" s="288">
        <f t="shared" si="5"/>
        <v>0</v>
      </c>
      <c r="CQ98" s="293"/>
    </row>
    <row r="99" spans="1:95">
      <c r="CQ99" s="62"/>
    </row>
    <row r="100" spans="1:95">
      <c r="BZ100" s="295"/>
      <c r="CQ100" s="62"/>
    </row>
    <row r="101" spans="1:95">
      <c r="CQ101" s="62"/>
    </row>
    <row r="102" spans="1:95">
      <c r="CQ102" s="62"/>
    </row>
    <row r="103" spans="1:95">
      <c r="CA103" s="288"/>
      <c r="CQ103" s="62"/>
    </row>
    <row r="104" spans="1:95">
      <c r="CA104" s="288"/>
      <c r="CQ104" s="62"/>
    </row>
    <row r="105" spans="1:95">
      <c r="CA105" s="288"/>
      <c r="CQ105" s="62"/>
    </row>
    <row r="106" spans="1:95">
      <c r="CA106" s="288"/>
      <c r="CQ106" s="62"/>
    </row>
    <row r="107" spans="1:95">
      <c r="CA107" s="288"/>
      <c r="CQ107" s="62"/>
    </row>
    <row r="108" spans="1:95">
      <c r="CA108" s="288"/>
      <c r="CQ108" s="62"/>
    </row>
    <row r="109" spans="1:95">
      <c r="CA109" s="288"/>
      <c r="CQ109" s="62"/>
    </row>
    <row r="110" spans="1:95">
      <c r="BZ110" s="289"/>
      <c r="CQ110" s="288"/>
    </row>
    <row r="111" spans="1:95">
      <c r="BZ111" s="289"/>
    </row>
    <row r="112" spans="1:95">
      <c r="BZ112" s="289"/>
      <c r="CQ112" s="286"/>
    </row>
    <row r="113" spans="4:95">
      <c r="BZ113" s="289"/>
      <c r="CQ113" s="289"/>
    </row>
    <row r="114" spans="4:95">
      <c r="BZ114" s="293"/>
      <c r="CQ114" s="289"/>
    </row>
    <row r="115" spans="4:95">
      <c r="BZ115" s="62"/>
      <c r="CQ115" s="289"/>
    </row>
    <row r="117" spans="4:95">
      <c r="CQ117" s="62"/>
    </row>
    <row r="118" spans="4:95">
      <c r="CQ118" s="62"/>
    </row>
    <row r="119" spans="4:95">
      <c r="CQ119" s="62"/>
    </row>
    <row r="120" spans="4:95">
      <c r="CA120" s="288"/>
      <c r="CQ120" s="62"/>
    </row>
    <row r="121" spans="4:95">
      <c r="CA121" s="288"/>
      <c r="CQ121" s="62"/>
    </row>
    <row r="122" spans="4:95">
      <c r="CA122" s="288"/>
      <c r="CQ122" s="62"/>
    </row>
    <row r="123" spans="4:95">
      <c r="CQ123" s="62"/>
    </row>
    <row r="124" spans="4:95">
      <c r="CQ124" s="62"/>
    </row>
    <row r="125" spans="4:95">
      <c r="CQ125" s="62"/>
    </row>
    <row r="126" spans="4:95">
      <c r="CQ126" s="62"/>
    </row>
    <row r="127" spans="4:95" ht="18">
      <c r="D127" s="291" t="s">
        <v>1034</v>
      </c>
      <c r="AA127" s="291" t="s">
        <v>1034</v>
      </c>
      <c r="CQ127" s="62"/>
    </row>
    <row r="128" spans="4:95" ht="18">
      <c r="D128" s="291" t="s">
        <v>1035</v>
      </c>
      <c r="AA128" s="291" t="s">
        <v>1035</v>
      </c>
      <c r="AD128" s="289"/>
      <c r="AE128" s="289"/>
      <c r="AF128" s="289"/>
      <c r="AG128" s="289"/>
      <c r="AH128" s="289"/>
      <c r="AI128" s="289"/>
      <c r="AJ128" s="289"/>
      <c r="AK128" s="289"/>
      <c r="AL128" s="289"/>
      <c r="AM128" s="289"/>
      <c r="AN128" s="289"/>
      <c r="AO128" s="289"/>
      <c r="AP128" s="289"/>
      <c r="AQ128" s="289"/>
      <c r="AR128" s="289"/>
      <c r="AS128" s="289"/>
      <c r="AT128" s="289"/>
      <c r="AU128" s="289"/>
      <c r="AV128" s="289"/>
      <c r="AW128" s="289"/>
      <c r="AX128" s="289"/>
      <c r="AY128" s="289"/>
      <c r="AZ128" s="289"/>
      <c r="BA128" s="289"/>
      <c r="BB128" s="289"/>
      <c r="BC128" s="289"/>
      <c r="BD128" s="289"/>
      <c r="BE128" s="289"/>
      <c r="BF128" s="289"/>
      <c r="BG128" s="289"/>
      <c r="BH128" s="289"/>
      <c r="BI128" s="289"/>
      <c r="BJ128" s="289"/>
      <c r="BK128" s="289"/>
      <c r="BL128" s="289"/>
      <c r="BM128" s="289"/>
      <c r="BN128" s="289"/>
      <c r="BO128" s="289"/>
      <c r="BP128" s="289"/>
      <c r="BQ128" s="289"/>
      <c r="BR128" s="289"/>
      <c r="BS128" s="289"/>
      <c r="BT128" s="289"/>
      <c r="BU128" s="289"/>
      <c r="BV128" s="289"/>
      <c r="BW128" s="289"/>
      <c r="BX128" s="289"/>
      <c r="BY128" s="289"/>
      <c r="CQ128" s="62"/>
    </row>
    <row r="129" spans="1:95" ht="18">
      <c r="D129" s="296" t="s">
        <v>176</v>
      </c>
      <c r="AA129" s="296" t="s">
        <v>176</v>
      </c>
      <c r="BZ129" s="62"/>
      <c r="CQ129" s="288"/>
    </row>
    <row r="130" spans="1:95">
      <c r="V130" s="289"/>
      <c r="W130" s="289"/>
      <c r="X130" s="289"/>
      <c r="Y130" s="289"/>
      <c r="Z130" s="289"/>
      <c r="AA130" s="289"/>
      <c r="AB130" s="289"/>
      <c r="AC130" s="289"/>
      <c r="BY130" s="289" t="s">
        <v>180</v>
      </c>
      <c r="BZ130" s="62"/>
      <c r="CQ130" s="289"/>
    </row>
    <row r="131" spans="1:95">
      <c r="B131" s="10" t="s">
        <v>1136</v>
      </c>
      <c r="C131" s="286" t="s">
        <v>1137</v>
      </c>
      <c r="D131" s="286" t="s">
        <v>1138</v>
      </c>
      <c r="E131" s="286" t="s">
        <v>1139</v>
      </c>
      <c r="F131" s="286" t="s">
        <v>1140</v>
      </c>
      <c r="G131" s="286" t="s">
        <v>1141</v>
      </c>
      <c r="H131" s="286" t="s">
        <v>1142</v>
      </c>
      <c r="I131" s="286" t="s">
        <v>1143</v>
      </c>
      <c r="J131" s="286" t="s">
        <v>1124</v>
      </c>
      <c r="K131" s="286" t="s">
        <v>1125</v>
      </c>
      <c r="L131" s="286" t="s">
        <v>1126</v>
      </c>
      <c r="M131" s="286" t="s">
        <v>1127</v>
      </c>
      <c r="N131" s="286" t="s">
        <v>1128</v>
      </c>
      <c r="O131" s="286" t="s">
        <v>1129</v>
      </c>
      <c r="P131" s="286" t="s">
        <v>1130</v>
      </c>
      <c r="Q131" s="286" t="s">
        <v>1131</v>
      </c>
      <c r="R131" s="286" t="s">
        <v>1132</v>
      </c>
      <c r="S131" s="286" t="s">
        <v>1133</v>
      </c>
      <c r="T131" s="286" t="s">
        <v>1134</v>
      </c>
      <c r="U131" s="286" t="s">
        <v>1135</v>
      </c>
      <c r="V131" s="286" t="s">
        <v>822</v>
      </c>
      <c r="W131" s="286" t="s">
        <v>823</v>
      </c>
      <c r="X131" s="286" t="s">
        <v>824</v>
      </c>
      <c r="Y131" s="286" t="s">
        <v>825</v>
      </c>
      <c r="Z131" s="286" t="s">
        <v>826</v>
      </c>
      <c r="AA131" s="286" t="s">
        <v>827</v>
      </c>
      <c r="AB131" s="286" t="s">
        <v>828</v>
      </c>
      <c r="AC131" s="286" t="s">
        <v>829</v>
      </c>
      <c r="AD131" s="286" t="s">
        <v>830</v>
      </c>
      <c r="AE131" s="286" t="s">
        <v>831</v>
      </c>
      <c r="AF131" s="286" t="s">
        <v>832</v>
      </c>
      <c r="AG131" s="286" t="s">
        <v>833</v>
      </c>
      <c r="AH131" s="286" t="s">
        <v>1144</v>
      </c>
      <c r="AI131" s="286" t="s">
        <v>1145</v>
      </c>
      <c r="AJ131" s="286" t="s">
        <v>1146</v>
      </c>
      <c r="AK131" s="286" t="s">
        <v>1147</v>
      </c>
      <c r="AL131" s="286" t="s">
        <v>1148</v>
      </c>
      <c r="AM131" s="286" t="s">
        <v>1149</v>
      </c>
      <c r="AN131" s="286" t="s">
        <v>1150</v>
      </c>
      <c r="AO131" s="286" t="s">
        <v>1151</v>
      </c>
      <c r="AP131" s="286" t="s">
        <v>1152</v>
      </c>
      <c r="AQ131" s="286" t="s">
        <v>1153</v>
      </c>
      <c r="AR131" s="286" t="s">
        <v>1154</v>
      </c>
      <c r="AS131" s="286" t="s">
        <v>1155</v>
      </c>
      <c r="AT131" s="286" t="s">
        <v>1156</v>
      </c>
      <c r="AU131" s="286" t="s">
        <v>1157</v>
      </c>
      <c r="AV131" s="286" t="s">
        <v>1158</v>
      </c>
      <c r="AW131" s="286" t="s">
        <v>1159</v>
      </c>
      <c r="AX131" s="286" t="s">
        <v>1160</v>
      </c>
      <c r="AY131" s="286" t="s">
        <v>1161</v>
      </c>
      <c r="AZ131" s="286" t="s">
        <v>1162</v>
      </c>
      <c r="BA131" s="286" t="s">
        <v>1163</v>
      </c>
      <c r="BB131" s="286" t="s">
        <v>1164</v>
      </c>
      <c r="BC131" s="286" t="s">
        <v>1165</v>
      </c>
      <c r="BD131" s="286" t="s">
        <v>1166</v>
      </c>
      <c r="BE131" s="286" t="s">
        <v>1167</v>
      </c>
      <c r="BF131" s="286" t="s">
        <v>1168</v>
      </c>
      <c r="BG131" s="286" t="s">
        <v>1169</v>
      </c>
      <c r="BH131" s="286" t="s">
        <v>1170</v>
      </c>
      <c r="BI131" s="286" t="s">
        <v>1171</v>
      </c>
      <c r="BJ131" s="286" t="s">
        <v>1172</v>
      </c>
      <c r="BK131" s="286" t="s">
        <v>1173</v>
      </c>
      <c r="BL131" s="286" t="s">
        <v>1174</v>
      </c>
      <c r="BM131" s="286" t="s">
        <v>1175</v>
      </c>
      <c r="BN131" s="286" t="s">
        <v>1176</v>
      </c>
      <c r="BO131" s="286" t="s">
        <v>1177</v>
      </c>
      <c r="BP131" s="286" t="s">
        <v>1178</v>
      </c>
      <c r="BQ131" s="286" t="s">
        <v>1179</v>
      </c>
      <c r="BR131" s="286" t="s">
        <v>1180</v>
      </c>
      <c r="BS131" s="286" t="s">
        <v>1181</v>
      </c>
      <c r="BT131" s="286" t="s">
        <v>1182</v>
      </c>
      <c r="BU131" s="286" t="s">
        <v>1183</v>
      </c>
      <c r="BV131" s="286" t="s">
        <v>1184</v>
      </c>
      <c r="BW131" s="286" t="s">
        <v>1185</v>
      </c>
      <c r="BX131" s="286" t="s">
        <v>1186</v>
      </c>
      <c r="BY131" s="289" t="s">
        <v>1023</v>
      </c>
      <c r="BZ131" s="62"/>
      <c r="CQ131" s="289"/>
    </row>
    <row r="132" spans="1:95" ht="14" thickBot="1">
      <c r="B132" s="293" t="s">
        <v>1025</v>
      </c>
      <c r="C132" s="293" t="s">
        <v>1025</v>
      </c>
      <c r="D132" s="293" t="s">
        <v>1025</v>
      </c>
      <c r="E132" s="293" t="s">
        <v>1025</v>
      </c>
      <c r="F132" s="293" t="s">
        <v>1025</v>
      </c>
      <c r="G132" s="293" t="s">
        <v>1025</v>
      </c>
      <c r="H132" s="293" t="s">
        <v>1025</v>
      </c>
      <c r="I132" s="293" t="s">
        <v>1025</v>
      </c>
      <c r="J132" s="293" t="s">
        <v>1025</v>
      </c>
      <c r="K132" s="293" t="s">
        <v>1025</v>
      </c>
      <c r="L132" s="293" t="s">
        <v>1025</v>
      </c>
      <c r="M132" s="293" t="s">
        <v>1025</v>
      </c>
      <c r="N132" s="293" t="s">
        <v>1025</v>
      </c>
      <c r="O132" s="293" t="s">
        <v>1025</v>
      </c>
      <c r="P132" s="293" t="s">
        <v>1025</v>
      </c>
      <c r="Q132" s="293" t="s">
        <v>1025</v>
      </c>
      <c r="R132" s="293" t="s">
        <v>1025</v>
      </c>
      <c r="S132" s="293" t="s">
        <v>1025</v>
      </c>
      <c r="T132" s="293" t="s">
        <v>1025</v>
      </c>
      <c r="U132" s="293" t="s">
        <v>1025</v>
      </c>
      <c r="V132" s="293" t="s">
        <v>1025</v>
      </c>
      <c r="W132" s="293" t="s">
        <v>1025</v>
      </c>
      <c r="X132" s="293" t="s">
        <v>1025</v>
      </c>
      <c r="Y132" s="293" t="s">
        <v>1025</v>
      </c>
      <c r="Z132" s="293" t="s">
        <v>1025</v>
      </c>
      <c r="AA132" s="293" t="s">
        <v>1025</v>
      </c>
      <c r="AB132" s="293" t="s">
        <v>1025</v>
      </c>
      <c r="AC132" s="293" t="s">
        <v>1025</v>
      </c>
      <c r="AD132" s="293"/>
      <c r="AE132" s="293"/>
      <c r="AF132" s="293"/>
      <c r="AG132" s="293"/>
      <c r="AH132" s="293"/>
      <c r="AI132" s="293"/>
      <c r="AJ132" s="293"/>
      <c r="AK132" s="293"/>
      <c r="AL132" s="293"/>
      <c r="AM132" s="293"/>
      <c r="AN132" s="293"/>
      <c r="AO132" s="293"/>
      <c r="AP132" s="293"/>
      <c r="AQ132" s="293"/>
      <c r="AR132" s="293"/>
      <c r="AS132" s="293"/>
      <c r="AT132" s="293"/>
      <c r="AU132" s="293"/>
      <c r="AV132" s="293"/>
      <c r="AW132" s="293"/>
      <c r="AX132" s="293"/>
      <c r="AY132" s="293"/>
      <c r="AZ132" s="293"/>
      <c r="BA132" s="293"/>
      <c r="BB132" s="293"/>
      <c r="BC132" s="293"/>
      <c r="BD132" s="293"/>
      <c r="BE132" s="293"/>
      <c r="BF132" s="293"/>
      <c r="BG132" s="293"/>
      <c r="BH132" s="293"/>
      <c r="BI132" s="293"/>
      <c r="BJ132" s="293"/>
      <c r="BK132" s="293"/>
      <c r="BL132" s="293"/>
      <c r="BM132" s="293"/>
      <c r="BN132" s="293"/>
      <c r="BO132" s="293"/>
      <c r="BP132" s="293"/>
      <c r="BQ132" s="293"/>
      <c r="BR132" s="293"/>
      <c r="BS132" s="293"/>
      <c r="BT132" s="293"/>
      <c r="BU132" s="293"/>
      <c r="BV132" s="293"/>
      <c r="BW132" s="293"/>
      <c r="BX132" s="293"/>
      <c r="BY132" s="293" t="s">
        <v>1026</v>
      </c>
      <c r="BZ132" s="62"/>
      <c r="CQ132" s="289"/>
    </row>
    <row r="133" spans="1:95">
      <c r="A133" s="289" t="s">
        <v>33</v>
      </c>
      <c r="B133" s="288">
        <f>Data!B67</f>
        <v>48349</v>
      </c>
      <c r="C133" s="288">
        <f>Data!C67</f>
        <v>46345</v>
      </c>
      <c r="D133" s="288">
        <f>Data!D67</f>
        <v>43155</v>
      </c>
      <c r="E133" s="288">
        <f>Data!E67</f>
        <v>53140</v>
      </c>
      <c r="F133" s="288">
        <f>Data!F67</f>
        <v>52951</v>
      </c>
      <c r="G133" s="288">
        <f>Data!G67</f>
        <v>39420</v>
      </c>
      <c r="H133" s="288">
        <f>Data!H67</f>
        <v>39834</v>
      </c>
      <c r="I133" s="288">
        <f>Data!I67</f>
        <v>65978</v>
      </c>
      <c r="J133" s="288">
        <f>Data!J67</f>
        <v>71082</v>
      </c>
      <c r="K133" s="288">
        <f>Data!K67</f>
        <v>69476</v>
      </c>
      <c r="L133" s="288">
        <f>Data!L67</f>
        <v>56244</v>
      </c>
      <c r="M133" s="288">
        <f>Data!M67</f>
        <v>60924</v>
      </c>
      <c r="N133" s="288">
        <f>Data!N67</f>
        <v>79255</v>
      </c>
      <c r="O133" s="288">
        <f>Data!O67</f>
        <v>58118</v>
      </c>
      <c r="P133" s="288">
        <f>Data!P67</f>
        <v>49187</v>
      </c>
      <c r="Q133" s="288">
        <f>Data!Q67</f>
        <v>46863</v>
      </c>
      <c r="R133" s="288">
        <f>Data!R67</f>
        <v>47605</v>
      </c>
      <c r="S133" s="288">
        <f>Data!S67</f>
        <v>50349</v>
      </c>
      <c r="T133" s="288">
        <f>Data!T67</f>
        <v>52561</v>
      </c>
      <c r="U133" s="288">
        <f>Data!U67</f>
        <v>54733</v>
      </c>
      <c r="V133" s="288">
        <f>Data!V67</f>
        <v>56770</v>
      </c>
      <c r="W133" s="288">
        <f>Data!W67</f>
        <v>57828</v>
      </c>
      <c r="X133" s="288">
        <f>Data!X67</f>
        <v>52858</v>
      </c>
      <c r="Y133" s="288">
        <f>Data!Y67</f>
        <v>55861</v>
      </c>
      <c r="Z133" s="288">
        <f>Data!Z67</f>
        <v>45526</v>
      </c>
      <c r="AA133" s="288">
        <f>Data!AA67</f>
        <v>49146</v>
      </c>
      <c r="AB133" s="288">
        <f>Data!AB67</f>
        <v>45406</v>
      </c>
      <c r="AC133" s="288">
        <f>Data!AC67</f>
        <v>42122</v>
      </c>
      <c r="AD133" s="288">
        <f>Data!AD67</f>
        <v>52455</v>
      </c>
      <c r="AE133" s="288">
        <f>Data!AE67</f>
        <v>55940</v>
      </c>
      <c r="AF133" s="288">
        <f>Data!AF67</f>
        <v>58201</v>
      </c>
      <c r="AG133" s="288">
        <f>Data!AG67</f>
        <v>63246</v>
      </c>
      <c r="AH133" s="288">
        <f>Data!AH67</f>
        <v>57368</v>
      </c>
      <c r="AI133" s="288">
        <f>Data!AI67</f>
        <v>64972</v>
      </c>
      <c r="AJ133" s="288">
        <f>Data!AJ67</f>
        <v>56896</v>
      </c>
      <c r="AK133" s="288">
        <f>Data!AK67</f>
        <v>56791</v>
      </c>
      <c r="AL133" s="288">
        <f>Data!AL67</f>
        <v>60513</v>
      </c>
      <c r="AM133" s="288">
        <f>Data!AM67</f>
        <v>61045</v>
      </c>
      <c r="AN133" s="288">
        <f>Data!AN67</f>
        <v>62405</v>
      </c>
      <c r="AO133" s="288">
        <f>Data!AO67</f>
        <v>62561</v>
      </c>
      <c r="AP133" s="288">
        <f>Data!AP67</f>
        <v>62040</v>
      </c>
      <c r="AQ133" s="288">
        <f>Data!AQ67</f>
        <v>64636</v>
      </c>
      <c r="AR133" s="288">
        <f>Data!AR67</f>
        <v>64736</v>
      </c>
      <c r="AS133" s="288">
        <f>Data!AS67</f>
        <v>61804</v>
      </c>
      <c r="AT133" s="288">
        <f>Data!AT67</f>
        <v>62048</v>
      </c>
      <c r="AU133" s="288">
        <f>Data!AU67</f>
        <v>63260</v>
      </c>
      <c r="AV133" s="288">
        <f>Data!AV67</f>
        <v>67756</v>
      </c>
      <c r="AW133" s="288">
        <f>Data!AW67</f>
        <v>66259</v>
      </c>
      <c r="AX133" s="288">
        <f>Data!AX67</f>
        <v>59520</v>
      </c>
      <c r="AY133" s="288">
        <f>Data!AY67</f>
        <v>60032</v>
      </c>
      <c r="AZ133" s="288">
        <f>Data!AZ67</f>
        <v>61964</v>
      </c>
      <c r="BA133" s="288">
        <f>Data!BA67</f>
        <v>65222</v>
      </c>
      <c r="BB133" s="288">
        <f>Data!BB67</f>
        <v>64760</v>
      </c>
      <c r="BC133" s="288">
        <f>Data!BC67</f>
        <v>66129</v>
      </c>
      <c r="BD133" s="288">
        <f>Data!BD67</f>
        <v>66627</v>
      </c>
      <c r="BE133" s="288">
        <f>Data!BE67</f>
        <v>69056</v>
      </c>
      <c r="BF133" s="288">
        <f>Data!BF67</f>
        <v>70030</v>
      </c>
      <c r="BG133" s="288">
        <f>Data!BG67</f>
        <v>70710</v>
      </c>
      <c r="BH133" s="288">
        <f>Data!BH67</f>
        <v>70994</v>
      </c>
      <c r="BI133" s="288">
        <f>Data!BI67</f>
        <v>70439</v>
      </c>
      <c r="BJ133" s="328">
        <f>Data!BJ67</f>
        <v>70595</v>
      </c>
      <c r="BK133" s="329">
        <f>Data!BK67</f>
        <v>73793</v>
      </c>
      <c r="BL133" s="329">
        <f>Data!BL67</f>
        <v>0</v>
      </c>
      <c r="BM133" s="329">
        <f>Data!BM67</f>
        <v>0</v>
      </c>
      <c r="BN133" s="329">
        <f>Data!BN67</f>
        <v>0</v>
      </c>
      <c r="BO133" s="329">
        <f>Data!BO67</f>
        <v>0</v>
      </c>
      <c r="BP133" s="329">
        <f>Data!BP67</f>
        <v>0</v>
      </c>
      <c r="BQ133" s="329">
        <f>Data!BQ67</f>
        <v>0</v>
      </c>
      <c r="BR133" s="329">
        <f>Data!BR67</f>
        <v>0</v>
      </c>
      <c r="BS133" s="329">
        <f>Data!BS67</f>
        <v>0</v>
      </c>
      <c r="BT133" s="329">
        <f>Data!BT67</f>
        <v>0</v>
      </c>
      <c r="BU133" s="329">
        <f>Data!BU67</f>
        <v>0</v>
      </c>
      <c r="BV133" s="329">
        <f>Data!BV67</f>
        <v>0</v>
      </c>
      <c r="BW133" s="329">
        <f>Data!BW67</f>
        <v>0</v>
      </c>
      <c r="BX133" s="329">
        <f>Data!BX67</f>
        <v>0</v>
      </c>
      <c r="BY133" s="330">
        <f>SUM(BJ133:BX133)</f>
        <v>144388</v>
      </c>
      <c r="BZ133" s="62"/>
      <c r="CQ133" s="289"/>
    </row>
    <row r="134" spans="1:95">
      <c r="A134" s="289" t="s">
        <v>34</v>
      </c>
      <c r="B134" s="288">
        <f>Data!B68</f>
        <v>48349</v>
      </c>
      <c r="C134" s="288">
        <f>Data!C68</f>
        <v>43574</v>
      </c>
      <c r="D134" s="288">
        <f>Data!D68</f>
        <v>39078</v>
      </c>
      <c r="E134" s="288">
        <f>Data!E68</f>
        <v>48624</v>
      </c>
      <c r="F134" s="288">
        <f>Data!F68</f>
        <v>53290</v>
      </c>
      <c r="G134" s="288">
        <f>Data!G68</f>
        <v>53216</v>
      </c>
      <c r="H134" s="288">
        <f>Data!H68</f>
        <v>39749</v>
      </c>
      <c r="I134" s="288">
        <f>Data!I68</f>
        <v>37270</v>
      </c>
      <c r="J134" s="288">
        <f>Data!J68</f>
        <v>47107</v>
      </c>
      <c r="K134" s="288">
        <f>Data!K68</f>
        <v>43438</v>
      </c>
      <c r="L134" s="288">
        <f>Data!L68</f>
        <v>37622</v>
      </c>
      <c r="M134" s="288">
        <f>Data!M68</f>
        <v>38010</v>
      </c>
      <c r="N134" s="288">
        <f>Data!N68</f>
        <v>38230</v>
      </c>
      <c r="O134" s="288">
        <f>Data!O68</f>
        <v>55029</v>
      </c>
      <c r="P134" s="288">
        <f>Data!P68</f>
        <v>56318</v>
      </c>
      <c r="Q134" s="288">
        <f>Data!Q68</f>
        <v>46964</v>
      </c>
      <c r="R134" s="288">
        <f>Data!R68</f>
        <v>44439</v>
      </c>
      <c r="S134" s="288">
        <f>Data!S68</f>
        <v>48996</v>
      </c>
      <c r="T134" s="288">
        <f>Data!T68</f>
        <v>53875</v>
      </c>
      <c r="U134" s="288">
        <f>Data!U68</f>
        <v>55618</v>
      </c>
      <c r="V134" s="288">
        <f>Data!V68</f>
        <v>56632</v>
      </c>
      <c r="W134" s="288">
        <f>Data!W68</f>
        <v>57526</v>
      </c>
      <c r="X134" s="288">
        <f>Data!X68</f>
        <v>57661</v>
      </c>
      <c r="Y134" s="288">
        <f>Data!Y68</f>
        <v>58943</v>
      </c>
      <c r="Z134" s="288">
        <f>Data!Z68</f>
        <v>66222</v>
      </c>
      <c r="AA134" s="288">
        <f>Data!AA68</f>
        <v>63674</v>
      </c>
      <c r="AB134" s="288">
        <f>Data!AB68</f>
        <v>68667</v>
      </c>
      <c r="AC134" s="288">
        <f>Data!AC68</f>
        <v>72238</v>
      </c>
      <c r="AD134" s="288">
        <f>Data!AD68</f>
        <v>67463</v>
      </c>
      <c r="AE134" s="288">
        <f>Data!AE68</f>
        <v>69847</v>
      </c>
      <c r="AF134" s="288">
        <f>Data!AF68</f>
        <v>68816</v>
      </c>
      <c r="AG134" s="288">
        <f>Data!AG68</f>
        <v>65017</v>
      </c>
      <c r="AH134" s="288">
        <f>Data!AH68</f>
        <v>64222</v>
      </c>
      <c r="AI134" s="288">
        <f>Data!AI68</f>
        <v>56616</v>
      </c>
      <c r="AJ134" s="288">
        <f>Data!AJ68</f>
        <v>67945</v>
      </c>
      <c r="AK134" s="288">
        <f>Data!AK68</f>
        <v>67850</v>
      </c>
      <c r="AL134" s="288">
        <f>Data!AL68</f>
        <v>67936</v>
      </c>
      <c r="AM134" s="288">
        <f>Data!AM68</f>
        <v>67329</v>
      </c>
      <c r="AN134" s="288">
        <f>Data!AN68</f>
        <v>67097</v>
      </c>
      <c r="AO134" s="288">
        <f>Data!AO68</f>
        <v>67040</v>
      </c>
      <c r="AP134" s="288">
        <f>Data!AP68</f>
        <v>70735</v>
      </c>
      <c r="AQ134" s="288">
        <f>Data!AQ68</f>
        <v>67735</v>
      </c>
      <c r="AR134" s="288">
        <f>Data!AR68</f>
        <v>67469</v>
      </c>
      <c r="AS134" s="288">
        <f>Data!AS68</f>
        <v>73560</v>
      </c>
      <c r="AT134" s="288">
        <f>Data!AT68</f>
        <v>74898</v>
      </c>
      <c r="AU134" s="288">
        <f>Data!AU68</f>
        <v>72034</v>
      </c>
      <c r="AV134" s="288">
        <f>Data!AV68</f>
        <v>66547</v>
      </c>
      <c r="AW134" s="288">
        <f>Data!AW68</f>
        <v>67279</v>
      </c>
      <c r="AX134" s="288">
        <f>Data!AX68</f>
        <v>78636</v>
      </c>
      <c r="AY134" s="288">
        <f>Data!AY68</f>
        <v>75764</v>
      </c>
      <c r="AZ134" s="288">
        <f>Data!AZ68</f>
        <v>70353</v>
      </c>
      <c r="BA134" s="288">
        <f>Data!BA68</f>
        <v>68746</v>
      </c>
      <c r="BB134" s="288">
        <f>Data!BB68</f>
        <v>68665</v>
      </c>
      <c r="BC134" s="288">
        <f>Data!BC68</f>
        <v>70344</v>
      </c>
      <c r="BD134" s="288">
        <f>Data!BD68</f>
        <v>69608</v>
      </c>
      <c r="BE134" s="288">
        <f>Data!BE68</f>
        <v>71127</v>
      </c>
      <c r="BF134" s="288">
        <f>Data!BF68</f>
        <v>70889</v>
      </c>
      <c r="BG134" s="288">
        <f>Data!BG68</f>
        <v>70697</v>
      </c>
      <c r="BH134" s="288">
        <f>Data!BH68</f>
        <v>70994</v>
      </c>
      <c r="BI134" s="288">
        <f>Data!BI68</f>
        <v>70439</v>
      </c>
      <c r="BJ134" s="331">
        <f>Data!BJ68</f>
        <v>70595</v>
      </c>
      <c r="BK134" s="332">
        <f>Data!BK68</f>
        <v>85439</v>
      </c>
      <c r="BL134" s="332">
        <f>Data!BL68</f>
        <v>0</v>
      </c>
      <c r="BM134" s="332">
        <f>Data!BM68</f>
        <v>0</v>
      </c>
      <c r="BN134" s="332">
        <f>Data!BN68</f>
        <v>0</v>
      </c>
      <c r="BO134" s="332">
        <f>Data!BO68</f>
        <v>0</v>
      </c>
      <c r="BP134" s="332">
        <f>Data!BP68</f>
        <v>0</v>
      </c>
      <c r="BQ134" s="332">
        <f>Data!BQ68</f>
        <v>0</v>
      </c>
      <c r="BR134" s="332">
        <f>Data!BR68</f>
        <v>0</v>
      </c>
      <c r="BS134" s="332">
        <f>Data!BS68</f>
        <v>0</v>
      </c>
      <c r="BT134" s="332">
        <f>Data!BT68</f>
        <v>0</v>
      </c>
      <c r="BU134" s="332">
        <f>Data!BU68</f>
        <v>0</v>
      </c>
      <c r="BV134" s="332">
        <f>Data!BV68</f>
        <v>0</v>
      </c>
      <c r="BW134" s="332">
        <f>Data!BW68</f>
        <v>0</v>
      </c>
      <c r="BX134" s="332">
        <f>Data!BX68</f>
        <v>0</v>
      </c>
      <c r="BY134" s="333">
        <f>SUM(BJ134:BX134)</f>
        <v>156034</v>
      </c>
      <c r="BZ134" s="62"/>
      <c r="CQ134" s="293"/>
    </row>
    <row r="135" spans="1:95">
      <c r="A135" s="289" t="s">
        <v>35</v>
      </c>
      <c r="B135" s="288">
        <f>Data!B69</f>
        <v>48349</v>
      </c>
      <c r="C135" s="288">
        <f>Data!C69</f>
        <v>45882</v>
      </c>
      <c r="D135" s="288">
        <f>Data!D69</f>
        <v>39631</v>
      </c>
      <c r="E135" s="288">
        <f>Data!E69</f>
        <v>36152</v>
      </c>
      <c r="F135" s="288">
        <f>Data!F69</f>
        <v>39429</v>
      </c>
      <c r="G135" s="288">
        <f>Data!G69</f>
        <v>50411</v>
      </c>
      <c r="H135" s="288">
        <f>Data!H69</f>
        <v>51623</v>
      </c>
      <c r="I135" s="288">
        <f>Data!I69</f>
        <v>47172</v>
      </c>
      <c r="J135" s="288">
        <f>Data!J69</f>
        <v>51198</v>
      </c>
      <c r="K135" s="288">
        <f>Data!K69</f>
        <v>75133</v>
      </c>
      <c r="L135" s="288">
        <f>Data!L69</f>
        <v>67264</v>
      </c>
      <c r="M135" s="288">
        <f>Data!M69</f>
        <v>60727</v>
      </c>
      <c r="N135" s="288">
        <f>Data!N69</f>
        <v>62425</v>
      </c>
      <c r="O135" s="288">
        <f>Data!O69</f>
        <v>49195</v>
      </c>
      <c r="P135" s="288">
        <f>Data!P69</f>
        <v>62263</v>
      </c>
      <c r="Q135" s="288">
        <f>Data!Q69</f>
        <v>64316</v>
      </c>
      <c r="R135" s="288">
        <f>Data!R69</f>
        <v>53010</v>
      </c>
      <c r="S135" s="288">
        <f>Data!S69</f>
        <v>53434</v>
      </c>
      <c r="T135" s="288">
        <f>Data!T69</f>
        <v>50760</v>
      </c>
      <c r="U135" s="288">
        <f>Data!U69</f>
        <v>51974</v>
      </c>
      <c r="V135" s="288">
        <f>Data!V69</f>
        <v>53240</v>
      </c>
      <c r="W135" s="288">
        <f>Data!W69</f>
        <v>53227</v>
      </c>
      <c r="X135" s="288">
        <f>Data!X69</f>
        <v>55158</v>
      </c>
      <c r="Y135" s="288">
        <f>Data!Y69</f>
        <v>53363</v>
      </c>
      <c r="Z135" s="288">
        <f>Data!Z69</f>
        <v>54591</v>
      </c>
      <c r="AA135" s="288">
        <f>Data!AA69</f>
        <v>57497</v>
      </c>
      <c r="AB135" s="288">
        <f>Data!AB69</f>
        <v>52213</v>
      </c>
      <c r="AC135" s="288">
        <f>Data!AC69</f>
        <v>56581</v>
      </c>
      <c r="AD135" s="288">
        <f>Data!AD69</f>
        <v>56323</v>
      </c>
      <c r="AE135" s="288">
        <f>Data!AE69</f>
        <v>57180</v>
      </c>
      <c r="AF135" s="288">
        <f>Data!AF69</f>
        <v>58553</v>
      </c>
      <c r="AG135" s="288">
        <f>Data!AG69</f>
        <v>59309</v>
      </c>
      <c r="AH135" s="288">
        <f>Data!AH69</f>
        <v>59960</v>
      </c>
      <c r="AI135" s="288">
        <f>Data!AI69</f>
        <v>70280</v>
      </c>
      <c r="AJ135" s="288">
        <f>Data!AJ69</f>
        <v>64678</v>
      </c>
      <c r="AK135" s="288">
        <f>Data!AK69</f>
        <v>61660</v>
      </c>
      <c r="AL135" s="288">
        <f>Data!AL69</f>
        <v>58638</v>
      </c>
      <c r="AM135" s="288">
        <f>Data!AM69</f>
        <v>61536</v>
      </c>
      <c r="AN135" s="288">
        <f>Data!AN69</f>
        <v>62780</v>
      </c>
      <c r="AO135" s="288">
        <f>Data!AO69</f>
        <v>62862</v>
      </c>
      <c r="AP135" s="288">
        <f>Data!AP69</f>
        <v>62282</v>
      </c>
      <c r="AQ135" s="288">
        <f>Data!AQ69</f>
        <v>64838</v>
      </c>
      <c r="AR135" s="288">
        <f>Data!AR69</f>
        <v>64899</v>
      </c>
      <c r="AS135" s="288">
        <f>Data!AS69</f>
        <v>61929</v>
      </c>
      <c r="AT135" s="288">
        <f>Data!AT69</f>
        <v>62148</v>
      </c>
      <c r="AU135" s="288">
        <f>Data!AU69</f>
        <v>63341</v>
      </c>
      <c r="AV135" s="288">
        <f>Data!AV69</f>
        <v>67825</v>
      </c>
      <c r="AW135" s="288">
        <f>Data!AW69</f>
        <v>66313</v>
      </c>
      <c r="AX135" s="288">
        <f>Data!AX69</f>
        <v>59559</v>
      </c>
      <c r="AY135" s="288">
        <f>Data!AY69</f>
        <v>60065</v>
      </c>
      <c r="AZ135" s="288">
        <f>Data!AZ69</f>
        <v>61993</v>
      </c>
      <c r="BA135" s="288">
        <f>Data!BA69</f>
        <v>65247</v>
      </c>
      <c r="BB135" s="288">
        <f>Data!BB69</f>
        <v>64781</v>
      </c>
      <c r="BC135" s="288">
        <f>Data!BC69</f>
        <v>66146</v>
      </c>
      <c r="BD135" s="288">
        <f>Data!BD69</f>
        <v>66640</v>
      </c>
      <c r="BE135" s="288">
        <f>Data!BE69</f>
        <v>69066</v>
      </c>
      <c r="BF135" s="288">
        <f>Data!BF69</f>
        <v>70039</v>
      </c>
      <c r="BG135" s="288">
        <f>Data!BG69</f>
        <v>70710</v>
      </c>
      <c r="BH135" s="288">
        <f>Data!BH69</f>
        <v>70994</v>
      </c>
      <c r="BI135" s="288">
        <f>Data!BI69</f>
        <v>70439</v>
      </c>
      <c r="BJ135" s="331">
        <f>Data!BJ69</f>
        <v>70595</v>
      </c>
      <c r="BK135" s="332">
        <f>Data!BK69</f>
        <v>64481</v>
      </c>
      <c r="BL135" s="332">
        <f>Data!BL69</f>
        <v>0</v>
      </c>
      <c r="BM135" s="332">
        <f>Data!BM69</f>
        <v>0</v>
      </c>
      <c r="BN135" s="332">
        <f>Data!BN69</f>
        <v>0</v>
      </c>
      <c r="BO135" s="332">
        <f>Data!BO69</f>
        <v>0</v>
      </c>
      <c r="BP135" s="332">
        <f>Data!BP69</f>
        <v>0</v>
      </c>
      <c r="BQ135" s="332">
        <f>Data!BQ69</f>
        <v>0</v>
      </c>
      <c r="BR135" s="332">
        <f>Data!BR69</f>
        <v>0</v>
      </c>
      <c r="BS135" s="332">
        <f>Data!BS69</f>
        <v>0</v>
      </c>
      <c r="BT135" s="332">
        <f>Data!BT69</f>
        <v>0</v>
      </c>
      <c r="BU135" s="332">
        <f>Data!BU69</f>
        <v>0</v>
      </c>
      <c r="BV135" s="332">
        <f>Data!BV69</f>
        <v>0</v>
      </c>
      <c r="BW135" s="332">
        <f>Data!BW69</f>
        <v>0</v>
      </c>
      <c r="BX135" s="332">
        <f>Data!BX69</f>
        <v>0</v>
      </c>
      <c r="BY135" s="333">
        <f>SUM(BJ135:BX135)</f>
        <v>135076</v>
      </c>
      <c r="BZ135" s="62"/>
      <c r="CQ135" s="62"/>
    </row>
    <row r="136" spans="1:95">
      <c r="A136" s="289" t="s">
        <v>36</v>
      </c>
      <c r="B136" s="288">
        <f>Data!B70</f>
        <v>48349</v>
      </c>
      <c r="C136" s="288">
        <f>Data!C70</f>
        <v>43574</v>
      </c>
      <c r="D136" s="288">
        <f>Data!D70</f>
        <v>51356</v>
      </c>
      <c r="E136" s="288">
        <f>Data!E70</f>
        <v>47616</v>
      </c>
      <c r="F136" s="288">
        <f>Data!F70</f>
        <v>50190</v>
      </c>
      <c r="G136" s="288">
        <f>Data!G70</f>
        <v>57858</v>
      </c>
      <c r="H136" s="288">
        <f>Data!H70</f>
        <v>64183</v>
      </c>
      <c r="I136" s="288">
        <f>Data!I70</f>
        <v>50002</v>
      </c>
      <c r="J136" s="288">
        <f>Data!J70</f>
        <v>34579</v>
      </c>
      <c r="K136" s="288">
        <f>Data!K70</f>
        <v>34685</v>
      </c>
      <c r="L136" s="288">
        <f>Data!L70</f>
        <v>47590</v>
      </c>
      <c r="M136" s="288">
        <f>Data!M70</f>
        <v>42995</v>
      </c>
      <c r="N136" s="288">
        <f>Data!N70</f>
        <v>38359</v>
      </c>
      <c r="O136" s="288">
        <f>Data!O70</f>
        <v>40115</v>
      </c>
      <c r="P136" s="288">
        <f>Data!P70</f>
        <v>41778</v>
      </c>
      <c r="Q136" s="288">
        <f>Data!Q70</f>
        <v>53454</v>
      </c>
      <c r="R136" s="288">
        <f>Data!R70</f>
        <v>57724</v>
      </c>
      <c r="S136" s="288">
        <f>Data!S70</f>
        <v>58161</v>
      </c>
      <c r="T136" s="288">
        <f>Data!T70</f>
        <v>52570</v>
      </c>
      <c r="U136" s="288">
        <f>Data!U70</f>
        <v>52883</v>
      </c>
      <c r="V136" s="288">
        <f>Data!V70</f>
        <v>53662</v>
      </c>
      <c r="W136" s="288">
        <f>Data!W70</f>
        <v>53403</v>
      </c>
      <c r="X136" s="288">
        <f>Data!X70</f>
        <v>50584</v>
      </c>
      <c r="Y136" s="288">
        <f>Data!Y70</f>
        <v>47640</v>
      </c>
      <c r="Z136" s="288">
        <f>Data!Z70</f>
        <v>48213</v>
      </c>
      <c r="AA136" s="288">
        <f>Data!AA70</f>
        <v>50535</v>
      </c>
      <c r="AB136" s="288">
        <f>Data!AB70</f>
        <v>64653</v>
      </c>
      <c r="AC136" s="288">
        <f>Data!AC70</f>
        <v>70829</v>
      </c>
      <c r="AD136" s="288">
        <f>Data!AD70</f>
        <v>66072</v>
      </c>
      <c r="AE136" s="288">
        <f>Data!AE70</f>
        <v>68145</v>
      </c>
      <c r="AF136" s="288">
        <f>Data!AF70</f>
        <v>65310</v>
      </c>
      <c r="AG136" s="288">
        <f>Data!AG70</f>
        <v>64269</v>
      </c>
      <c r="AH136" s="288">
        <f>Data!AH70</f>
        <v>71527</v>
      </c>
      <c r="AI136" s="288">
        <f>Data!AI70</f>
        <v>58705</v>
      </c>
      <c r="AJ136" s="288">
        <f>Data!AJ70</f>
        <v>68780</v>
      </c>
      <c r="AK136" s="288">
        <f>Data!AK70</f>
        <v>68104</v>
      </c>
      <c r="AL136" s="288">
        <f>Data!AL70</f>
        <v>68036</v>
      </c>
      <c r="AM136" s="288">
        <f>Data!AM70</f>
        <v>67384</v>
      </c>
      <c r="AN136" s="288">
        <f>Data!AN70</f>
        <v>67131</v>
      </c>
      <c r="AO136" s="288">
        <f>Data!AO70</f>
        <v>67065</v>
      </c>
      <c r="AP136" s="288">
        <f>Data!AP70</f>
        <v>70756</v>
      </c>
      <c r="AQ136" s="288">
        <f>Data!AQ70</f>
        <v>67751</v>
      </c>
      <c r="AR136" s="288">
        <f>Data!AR70</f>
        <v>67483</v>
      </c>
      <c r="AS136" s="288">
        <f>Data!AS70</f>
        <v>73573</v>
      </c>
      <c r="AT136" s="288">
        <f>Data!AT70</f>
        <v>72803</v>
      </c>
      <c r="AU136" s="288">
        <f>Data!AU70</f>
        <v>70054</v>
      </c>
      <c r="AV136" s="288">
        <f>Data!AV70</f>
        <v>66555</v>
      </c>
      <c r="AW136" s="288">
        <f>Data!AW70</f>
        <v>67286</v>
      </c>
      <c r="AX136" s="288">
        <f>Data!AX70</f>
        <v>78642</v>
      </c>
      <c r="AY136" s="288">
        <f>Data!AY70</f>
        <v>75769</v>
      </c>
      <c r="AZ136" s="288">
        <f>Data!AZ70</f>
        <v>70357</v>
      </c>
      <c r="BA136" s="288">
        <f>Data!BA70</f>
        <v>68749</v>
      </c>
      <c r="BB136" s="288">
        <f>Data!BB70</f>
        <v>68667</v>
      </c>
      <c r="BC136" s="288">
        <f>Data!BC70</f>
        <v>70347</v>
      </c>
      <c r="BD136" s="288">
        <f>Data!BD70</f>
        <v>69610</v>
      </c>
      <c r="BE136" s="288">
        <f>Data!BE70</f>
        <v>71128</v>
      </c>
      <c r="BF136" s="288">
        <f>Data!BF70</f>
        <v>70891</v>
      </c>
      <c r="BG136" s="288">
        <f>Data!BG70</f>
        <v>70697</v>
      </c>
      <c r="BH136" s="288">
        <f>Data!BH70</f>
        <v>70994</v>
      </c>
      <c r="BI136" s="288">
        <f>Data!BI70</f>
        <v>70439</v>
      </c>
      <c r="BJ136" s="331">
        <f>Data!BJ70</f>
        <v>70595</v>
      </c>
      <c r="BK136" s="332">
        <f>Data!BK70</f>
        <v>70763</v>
      </c>
      <c r="BL136" s="332">
        <f>Data!BL70</f>
        <v>0</v>
      </c>
      <c r="BM136" s="332">
        <f>Data!BM70</f>
        <v>0</v>
      </c>
      <c r="BN136" s="332">
        <f>Data!BN70</f>
        <v>0</v>
      </c>
      <c r="BO136" s="332">
        <f>Data!BO70</f>
        <v>0</v>
      </c>
      <c r="BP136" s="332">
        <f>Data!BP70</f>
        <v>0</v>
      </c>
      <c r="BQ136" s="332">
        <f>Data!BQ70</f>
        <v>0</v>
      </c>
      <c r="BR136" s="332">
        <f>Data!BR70</f>
        <v>0</v>
      </c>
      <c r="BS136" s="332">
        <f>Data!BS70</f>
        <v>0</v>
      </c>
      <c r="BT136" s="332">
        <f>Data!BT70</f>
        <v>0</v>
      </c>
      <c r="BU136" s="332">
        <f>Data!BU70</f>
        <v>0</v>
      </c>
      <c r="BV136" s="332">
        <f>Data!BV70</f>
        <v>0</v>
      </c>
      <c r="BW136" s="332">
        <f>Data!BW70</f>
        <v>0</v>
      </c>
      <c r="BX136" s="332">
        <f>Data!BX70</f>
        <v>0</v>
      </c>
      <c r="BY136" s="333">
        <f>SUM(BJ136:BX136)</f>
        <v>141358</v>
      </c>
      <c r="BZ136" s="62"/>
      <c r="CQ136" s="62"/>
    </row>
    <row r="137" spans="1:95" ht="14" thickBot="1">
      <c r="A137" s="289" t="s">
        <v>37</v>
      </c>
      <c r="B137" s="288">
        <f>Data!B71</f>
        <v>48349</v>
      </c>
      <c r="C137" s="288">
        <f>Data!C71</f>
        <v>45882</v>
      </c>
      <c r="D137" s="288">
        <f>Data!D71</f>
        <v>45728</v>
      </c>
      <c r="E137" s="288">
        <f>Data!E71</f>
        <v>40573</v>
      </c>
      <c r="F137" s="288">
        <f>Data!F71</f>
        <v>36308</v>
      </c>
      <c r="G137" s="288">
        <f>Data!G71</f>
        <v>37260</v>
      </c>
      <c r="H137" s="288">
        <f>Data!H71</f>
        <v>45416</v>
      </c>
      <c r="I137" s="288">
        <f>Data!I71</f>
        <v>62830</v>
      </c>
      <c r="J137" s="288">
        <f>Data!J71</f>
        <v>68670</v>
      </c>
      <c r="K137" s="288">
        <f>Data!K71</f>
        <v>51619</v>
      </c>
      <c r="L137" s="288">
        <f>Data!L71</f>
        <v>57297</v>
      </c>
      <c r="M137" s="288">
        <f>Data!M71</f>
        <v>68399</v>
      </c>
      <c r="N137" s="288">
        <f>Data!N71</f>
        <v>75855</v>
      </c>
      <c r="O137" s="288">
        <f>Data!O71</f>
        <v>42578</v>
      </c>
      <c r="P137" s="288">
        <f>Data!P71</f>
        <v>46860</v>
      </c>
      <c r="Q137" s="288">
        <f>Data!Q71</f>
        <v>51291</v>
      </c>
      <c r="R137" s="288">
        <f>Data!R71</f>
        <v>64149</v>
      </c>
      <c r="S137" s="288">
        <f>Data!S71</f>
        <v>59949</v>
      </c>
      <c r="T137" s="288">
        <f>Data!T71</f>
        <v>60993</v>
      </c>
      <c r="U137" s="288">
        <f>Data!U71</f>
        <v>57332</v>
      </c>
      <c r="V137" s="288">
        <f>Data!V71</f>
        <v>54528</v>
      </c>
      <c r="W137" s="288">
        <f>Data!W71</f>
        <v>52578</v>
      </c>
      <c r="X137" s="288">
        <f>Data!X71</f>
        <v>60812</v>
      </c>
      <c r="Y137" s="288">
        <f>Data!Y71</f>
        <v>61957</v>
      </c>
      <c r="Z137" s="288">
        <f>Data!Z71</f>
        <v>66548</v>
      </c>
      <c r="AA137" s="288">
        <f>Data!AA71</f>
        <v>61049</v>
      </c>
      <c r="AB137" s="288">
        <f>Data!AB71</f>
        <v>55172</v>
      </c>
      <c r="AC137" s="288">
        <f>Data!AC71</f>
        <v>50267</v>
      </c>
      <c r="AD137" s="288">
        <f>Data!AD71</f>
        <v>51034</v>
      </c>
      <c r="AE137" s="288">
        <f>Data!AE71</f>
        <v>45953</v>
      </c>
      <c r="AF137" s="288">
        <f>Data!AF71</f>
        <v>45531</v>
      </c>
      <c r="AG137" s="288">
        <f>Data!AG71</f>
        <v>51124</v>
      </c>
      <c r="AH137" s="288">
        <f>Data!AH71</f>
        <v>50706</v>
      </c>
      <c r="AI137" s="288">
        <f>Data!AI71</f>
        <v>62014</v>
      </c>
      <c r="AJ137" s="288">
        <f>Data!AJ71</f>
        <v>58501</v>
      </c>
      <c r="AK137" s="288">
        <f>Data!AK71</f>
        <v>59463</v>
      </c>
      <c r="AL137" s="288">
        <f>Data!AL71</f>
        <v>57463</v>
      </c>
      <c r="AM137" s="288">
        <f>Data!AM71</f>
        <v>58648</v>
      </c>
      <c r="AN137" s="288">
        <f>Data!AN71</f>
        <v>60654</v>
      </c>
      <c r="AO137" s="288">
        <f>Data!AO71</f>
        <v>61222</v>
      </c>
      <c r="AP137" s="288">
        <f>Data!AP71</f>
        <v>61014</v>
      </c>
      <c r="AQ137" s="288">
        <f>Data!AQ71</f>
        <v>63804</v>
      </c>
      <c r="AR137" s="288">
        <f>Data!AR71</f>
        <v>64083</v>
      </c>
      <c r="AS137" s="288">
        <f>Data!AS71</f>
        <v>61315</v>
      </c>
      <c r="AT137" s="288">
        <f>Data!AT71</f>
        <v>61660</v>
      </c>
      <c r="AU137" s="288">
        <f>Data!AU71</f>
        <v>62947</v>
      </c>
      <c r="AV137" s="288">
        <f>Data!AV71</f>
        <v>67490</v>
      </c>
      <c r="AW137" s="288">
        <f>Data!AW71</f>
        <v>66052</v>
      </c>
      <c r="AX137" s="288">
        <f>Data!AX71</f>
        <v>59373</v>
      </c>
      <c r="AY137" s="288">
        <f>Data!AY71</f>
        <v>59906</v>
      </c>
      <c r="AZ137" s="288">
        <f>Data!AZ71</f>
        <v>61855</v>
      </c>
      <c r="BA137" s="288">
        <f>Data!BA71</f>
        <v>65128</v>
      </c>
      <c r="BB137" s="288">
        <f>Data!BB71</f>
        <v>64683</v>
      </c>
      <c r="BC137" s="288">
        <f>Data!BC71</f>
        <v>66067</v>
      </c>
      <c r="BD137" s="288">
        <f>Data!BD71</f>
        <v>66577</v>
      </c>
      <c r="BE137" s="288">
        <f>Data!BE71</f>
        <v>69015</v>
      </c>
      <c r="BF137" s="288">
        <f>Data!BF71</f>
        <v>69998</v>
      </c>
      <c r="BG137" s="288">
        <f>Data!BG71</f>
        <v>70710</v>
      </c>
      <c r="BH137" s="288">
        <f>Data!BH71</f>
        <v>70994</v>
      </c>
      <c r="BI137" s="288">
        <f>Data!BI71</f>
        <v>70439</v>
      </c>
      <c r="BJ137" s="334">
        <f>Data!BJ71</f>
        <v>70595</v>
      </c>
      <c r="BK137" s="335">
        <f>Data!BK71</f>
        <v>79488</v>
      </c>
      <c r="BL137" s="335">
        <f>Data!BL71</f>
        <v>0</v>
      </c>
      <c r="BM137" s="335">
        <f>Data!BM71</f>
        <v>0</v>
      </c>
      <c r="BN137" s="335">
        <f>Data!BN71</f>
        <v>0</v>
      </c>
      <c r="BO137" s="335">
        <f>Data!BO71</f>
        <v>0</v>
      </c>
      <c r="BP137" s="335">
        <f>Data!BP71</f>
        <v>0</v>
      </c>
      <c r="BQ137" s="335">
        <f>Data!BQ71</f>
        <v>0</v>
      </c>
      <c r="BR137" s="335">
        <f>Data!BR71</f>
        <v>0</v>
      </c>
      <c r="BS137" s="335">
        <f>Data!BS71</f>
        <v>0</v>
      </c>
      <c r="BT137" s="335">
        <f>Data!BT71</f>
        <v>0</v>
      </c>
      <c r="BU137" s="335">
        <f>Data!BU71</f>
        <v>0</v>
      </c>
      <c r="BV137" s="335">
        <f>Data!BV71</f>
        <v>0</v>
      </c>
      <c r="BW137" s="335">
        <f>Data!BW71</f>
        <v>0</v>
      </c>
      <c r="BX137" s="335">
        <f>Data!BX71</f>
        <v>0</v>
      </c>
      <c r="BY137" s="336">
        <f>SUM(BJ137:BX137)</f>
        <v>150083</v>
      </c>
      <c r="BZ137" s="62"/>
      <c r="CQ137" s="62"/>
    </row>
    <row r="138" spans="1:95">
      <c r="A138" s="289"/>
      <c r="B138" s="288"/>
      <c r="C138" s="288"/>
      <c r="D138" s="288"/>
      <c r="E138" s="288"/>
      <c r="F138" s="288"/>
      <c r="G138" s="288"/>
      <c r="H138" s="288"/>
      <c r="I138" s="288"/>
      <c r="J138" s="288"/>
      <c r="K138" s="288"/>
      <c r="L138" s="288"/>
      <c r="M138" s="288"/>
      <c r="N138" s="288"/>
      <c r="O138" s="288"/>
      <c r="P138" s="288"/>
      <c r="Q138" s="288"/>
      <c r="R138" s="288"/>
      <c r="S138" s="288"/>
      <c r="T138" s="288"/>
      <c r="U138" s="288"/>
      <c r="V138" s="288"/>
      <c r="W138" s="288"/>
      <c r="X138" s="288"/>
      <c r="Y138" s="288"/>
      <c r="Z138" s="288"/>
      <c r="AA138" s="288"/>
      <c r="AB138" s="288"/>
      <c r="AC138" s="288"/>
      <c r="AD138" s="288"/>
      <c r="AE138" s="288"/>
      <c r="AF138" s="288"/>
      <c r="AG138" s="288"/>
      <c r="AH138" s="288"/>
      <c r="AI138" s="288"/>
      <c r="AJ138" s="288"/>
      <c r="AK138" s="288"/>
      <c r="AL138" s="288"/>
      <c r="AM138" s="288"/>
      <c r="AN138" s="288"/>
      <c r="AO138" s="288"/>
      <c r="AP138" s="288"/>
      <c r="AQ138" s="288"/>
      <c r="AR138" s="288"/>
      <c r="AS138" s="288"/>
      <c r="AT138" s="288"/>
      <c r="AU138" s="288"/>
      <c r="AV138" s="288"/>
      <c r="AW138" s="288"/>
      <c r="AX138" s="288"/>
      <c r="AY138" s="288"/>
      <c r="AZ138" s="288"/>
      <c r="BA138" s="288"/>
      <c r="BB138" s="288"/>
      <c r="BC138" s="288"/>
      <c r="BD138" s="288"/>
      <c r="BE138" s="288"/>
      <c r="BF138" s="288"/>
      <c r="BG138" s="288"/>
      <c r="BH138" s="288"/>
      <c r="BI138" s="288"/>
      <c r="BJ138" s="288"/>
      <c r="BK138" s="288"/>
      <c r="BL138" s="288"/>
      <c r="BM138" s="288"/>
      <c r="BN138" s="288"/>
      <c r="BO138" s="288"/>
      <c r="BP138" s="288"/>
      <c r="BQ138" s="288"/>
      <c r="BR138" s="288"/>
      <c r="BS138" s="288"/>
      <c r="BT138" s="288"/>
      <c r="BU138" s="288"/>
      <c r="BV138" s="288"/>
      <c r="BW138" s="288"/>
      <c r="BX138" s="288"/>
      <c r="BY138" s="288"/>
      <c r="BZ138" s="62"/>
      <c r="CQ138" s="62"/>
    </row>
    <row r="139" spans="1:95">
      <c r="B139" s="294" t="s">
        <v>1025</v>
      </c>
      <c r="C139" s="294" t="s">
        <v>1025</v>
      </c>
      <c r="D139" s="294" t="s">
        <v>1025</v>
      </c>
      <c r="E139" s="294" t="s">
        <v>1025</v>
      </c>
      <c r="F139" s="294" t="s">
        <v>1025</v>
      </c>
      <c r="G139" s="294" t="s">
        <v>1025</v>
      </c>
      <c r="H139" s="294" t="s">
        <v>1025</v>
      </c>
      <c r="I139" s="294" t="s">
        <v>1025</v>
      </c>
      <c r="J139" s="294" t="s">
        <v>1025</v>
      </c>
      <c r="K139" s="294" t="s">
        <v>1025</v>
      </c>
      <c r="L139" s="294" t="s">
        <v>1025</v>
      </c>
      <c r="M139" s="294" t="s">
        <v>1025</v>
      </c>
      <c r="N139" s="294" t="s">
        <v>1025</v>
      </c>
      <c r="O139" s="294" t="s">
        <v>1025</v>
      </c>
      <c r="P139" s="294" t="s">
        <v>1025</v>
      </c>
      <c r="Q139" s="294" t="s">
        <v>1025</v>
      </c>
      <c r="R139" s="294" t="s">
        <v>1025</v>
      </c>
      <c r="S139" s="294" t="s">
        <v>1025</v>
      </c>
      <c r="T139" s="294" t="s">
        <v>1025</v>
      </c>
      <c r="U139" s="294" t="s">
        <v>1025</v>
      </c>
      <c r="V139" s="294" t="s">
        <v>1025</v>
      </c>
      <c r="W139" s="294" t="s">
        <v>1025</v>
      </c>
      <c r="X139" s="294" t="s">
        <v>1025</v>
      </c>
      <c r="Y139" s="294" t="s">
        <v>1025</v>
      </c>
      <c r="Z139" s="293" t="s">
        <v>1025</v>
      </c>
      <c r="AA139" s="293" t="s">
        <v>1025</v>
      </c>
      <c r="AB139" s="293" t="s">
        <v>1025</v>
      </c>
      <c r="AC139" s="293" t="s">
        <v>1025</v>
      </c>
      <c r="AD139" s="293" t="s">
        <v>1025</v>
      </c>
      <c r="AE139" s="293" t="s">
        <v>1025</v>
      </c>
      <c r="AF139" s="293" t="s">
        <v>1025</v>
      </c>
      <c r="AG139" s="293" t="s">
        <v>1025</v>
      </c>
      <c r="AH139" s="293" t="s">
        <v>1025</v>
      </c>
      <c r="AI139" s="293" t="s">
        <v>1025</v>
      </c>
      <c r="AJ139" s="293" t="s">
        <v>1025</v>
      </c>
      <c r="AK139" s="293" t="s">
        <v>1025</v>
      </c>
      <c r="AL139" s="293" t="s">
        <v>1025</v>
      </c>
      <c r="AM139" s="293" t="s">
        <v>1025</v>
      </c>
      <c r="AN139" s="293" t="s">
        <v>1025</v>
      </c>
      <c r="AO139" s="293" t="s">
        <v>1025</v>
      </c>
      <c r="AP139" s="293" t="s">
        <v>1025</v>
      </c>
      <c r="AQ139" s="293" t="s">
        <v>1025</v>
      </c>
      <c r="AR139" s="293" t="s">
        <v>1025</v>
      </c>
      <c r="AS139" s="293" t="s">
        <v>1025</v>
      </c>
      <c r="AT139" s="293" t="s">
        <v>1025</v>
      </c>
      <c r="AU139" s="293" t="s">
        <v>1025</v>
      </c>
      <c r="AV139" s="293" t="s">
        <v>1025</v>
      </c>
      <c r="AW139" s="293" t="s">
        <v>1025</v>
      </c>
      <c r="AX139" s="293" t="s">
        <v>1025</v>
      </c>
      <c r="AY139" s="293" t="s">
        <v>1025</v>
      </c>
      <c r="AZ139" s="293" t="s">
        <v>1025</v>
      </c>
      <c r="BA139" s="293" t="s">
        <v>1025</v>
      </c>
      <c r="BB139" s="293" t="s">
        <v>1025</v>
      </c>
      <c r="BC139" s="293" t="s">
        <v>1025</v>
      </c>
      <c r="BD139" s="293" t="s">
        <v>1025</v>
      </c>
      <c r="BE139" s="293" t="s">
        <v>1025</v>
      </c>
      <c r="BF139" s="293" t="s">
        <v>1025</v>
      </c>
      <c r="BG139" s="293" t="s">
        <v>1025</v>
      </c>
      <c r="BH139" s="293" t="s">
        <v>1025</v>
      </c>
      <c r="BI139" s="293" t="s">
        <v>1025</v>
      </c>
      <c r="BJ139" s="293" t="s">
        <v>1025</v>
      </c>
      <c r="BK139" s="293" t="s">
        <v>1025</v>
      </c>
      <c r="BL139" s="293" t="s">
        <v>1025</v>
      </c>
      <c r="BM139" s="293" t="s">
        <v>1025</v>
      </c>
      <c r="BN139" s="293" t="s">
        <v>1025</v>
      </c>
      <c r="BO139" s="293" t="s">
        <v>1025</v>
      </c>
      <c r="BP139" s="293" t="s">
        <v>1025</v>
      </c>
      <c r="BQ139" s="293" t="s">
        <v>1025</v>
      </c>
      <c r="BR139" s="293" t="s">
        <v>1025</v>
      </c>
      <c r="BS139" s="293" t="s">
        <v>1025</v>
      </c>
      <c r="BT139" s="293" t="s">
        <v>1025</v>
      </c>
      <c r="BU139" s="293" t="s">
        <v>1025</v>
      </c>
      <c r="BV139" s="293" t="s">
        <v>1025</v>
      </c>
      <c r="BW139" s="293" t="s">
        <v>1025</v>
      </c>
      <c r="BX139" s="293" t="s">
        <v>1025</v>
      </c>
      <c r="BY139" s="294" t="s">
        <v>1026</v>
      </c>
      <c r="BZ139" s="62"/>
      <c r="CQ139" s="62"/>
    </row>
    <row r="140" spans="1:95">
      <c r="A140" s="289" t="s">
        <v>1036</v>
      </c>
      <c r="B140" s="288">
        <f t="shared" ref="B140:AG140" si="6">SUM(B133:B138)</f>
        <v>241745</v>
      </c>
      <c r="C140" s="288">
        <f t="shared" si="6"/>
        <v>225257</v>
      </c>
      <c r="D140" s="288">
        <f t="shared" si="6"/>
        <v>218948</v>
      </c>
      <c r="E140" s="288">
        <f t="shared" si="6"/>
        <v>226105</v>
      </c>
      <c r="F140" s="288">
        <f t="shared" si="6"/>
        <v>232168</v>
      </c>
      <c r="G140" s="288">
        <f t="shared" si="6"/>
        <v>238165</v>
      </c>
      <c r="H140" s="288">
        <f t="shared" si="6"/>
        <v>240805</v>
      </c>
      <c r="I140" s="288">
        <f t="shared" si="6"/>
        <v>263252</v>
      </c>
      <c r="J140" s="288">
        <f t="shared" si="6"/>
        <v>272636</v>
      </c>
      <c r="K140" s="288">
        <f t="shared" si="6"/>
        <v>274351</v>
      </c>
      <c r="L140" s="288">
        <f t="shared" si="6"/>
        <v>266017</v>
      </c>
      <c r="M140" s="288">
        <f t="shared" si="6"/>
        <v>271055</v>
      </c>
      <c r="N140" s="288">
        <f t="shared" si="6"/>
        <v>294124</v>
      </c>
      <c r="O140" s="288">
        <f t="shared" si="6"/>
        <v>245035</v>
      </c>
      <c r="P140" s="288">
        <f t="shared" si="6"/>
        <v>256406</v>
      </c>
      <c r="Q140" s="288">
        <f t="shared" si="6"/>
        <v>262888</v>
      </c>
      <c r="R140" s="288">
        <f t="shared" si="6"/>
        <v>266927</v>
      </c>
      <c r="S140" s="288">
        <f t="shared" si="6"/>
        <v>270889</v>
      </c>
      <c r="T140" s="288">
        <f t="shared" si="6"/>
        <v>270759</v>
      </c>
      <c r="U140" s="288">
        <f t="shared" si="6"/>
        <v>272540</v>
      </c>
      <c r="V140" s="288">
        <f t="shared" si="6"/>
        <v>274832</v>
      </c>
      <c r="W140" s="288">
        <f t="shared" si="6"/>
        <v>274562</v>
      </c>
      <c r="X140" s="288">
        <f t="shared" si="6"/>
        <v>277073</v>
      </c>
      <c r="Y140" s="288">
        <f t="shared" si="6"/>
        <v>277764</v>
      </c>
      <c r="Z140" s="288">
        <f t="shared" si="6"/>
        <v>281100</v>
      </c>
      <c r="AA140" s="288">
        <f t="shared" si="6"/>
        <v>281901</v>
      </c>
      <c r="AB140" s="288">
        <f t="shared" si="6"/>
        <v>286111</v>
      </c>
      <c r="AC140" s="288">
        <f t="shared" si="6"/>
        <v>292037</v>
      </c>
      <c r="AD140" s="288">
        <f t="shared" si="6"/>
        <v>293347</v>
      </c>
      <c r="AE140" s="288">
        <f t="shared" si="6"/>
        <v>297065</v>
      </c>
      <c r="AF140" s="288">
        <f t="shared" si="6"/>
        <v>296411</v>
      </c>
      <c r="AG140" s="288">
        <f t="shared" si="6"/>
        <v>302965</v>
      </c>
      <c r="AH140" s="288">
        <f t="shared" ref="AH140:BX140" si="7">SUM(AH133:AH138)</f>
        <v>303783</v>
      </c>
      <c r="AI140" s="288">
        <f t="shared" si="7"/>
        <v>312587</v>
      </c>
      <c r="AJ140" s="288">
        <f t="shared" si="7"/>
        <v>316800</v>
      </c>
      <c r="AK140" s="288">
        <f t="shared" si="7"/>
        <v>313868</v>
      </c>
      <c r="AL140" s="288">
        <f t="shared" si="7"/>
        <v>312586</v>
      </c>
      <c r="AM140" s="288">
        <f t="shared" si="7"/>
        <v>315942</v>
      </c>
      <c r="AN140" s="288">
        <f t="shared" si="7"/>
        <v>320067</v>
      </c>
      <c r="AO140" s="288">
        <f t="shared" si="7"/>
        <v>320750</v>
      </c>
      <c r="AP140" s="288">
        <f t="shared" si="7"/>
        <v>326827</v>
      </c>
      <c r="AQ140" s="288">
        <f t="shared" si="7"/>
        <v>328764</v>
      </c>
      <c r="AR140" s="288">
        <f t="shared" si="7"/>
        <v>328670</v>
      </c>
      <c r="AS140" s="288">
        <f t="shared" si="7"/>
        <v>332181</v>
      </c>
      <c r="AT140" s="288">
        <f t="shared" si="7"/>
        <v>333557</v>
      </c>
      <c r="AU140" s="288">
        <f t="shared" si="7"/>
        <v>331636</v>
      </c>
      <c r="AV140" s="288">
        <f t="shared" si="7"/>
        <v>336173</v>
      </c>
      <c r="AW140" s="288">
        <f t="shared" si="7"/>
        <v>333189</v>
      </c>
      <c r="AX140" s="288">
        <f t="shared" si="7"/>
        <v>335730</v>
      </c>
      <c r="AY140" s="288">
        <f t="shared" si="7"/>
        <v>331536</v>
      </c>
      <c r="AZ140" s="288">
        <f t="shared" si="7"/>
        <v>326522</v>
      </c>
      <c r="BA140" s="288">
        <f t="shared" si="7"/>
        <v>333092</v>
      </c>
      <c r="BB140" s="288">
        <f t="shared" si="7"/>
        <v>331556</v>
      </c>
      <c r="BC140" s="288">
        <f t="shared" si="7"/>
        <v>339033</v>
      </c>
      <c r="BD140" s="288">
        <f t="shared" si="7"/>
        <v>339062</v>
      </c>
      <c r="BE140" s="288">
        <f t="shared" si="7"/>
        <v>349392</v>
      </c>
      <c r="BF140" s="288">
        <f t="shared" si="7"/>
        <v>351847</v>
      </c>
      <c r="BG140" s="288">
        <f t="shared" si="7"/>
        <v>353524</v>
      </c>
      <c r="BH140" s="288">
        <f t="shared" si="7"/>
        <v>354970</v>
      </c>
      <c r="BI140" s="288">
        <f t="shared" si="7"/>
        <v>352195</v>
      </c>
      <c r="BJ140" s="288">
        <f t="shared" si="7"/>
        <v>352975</v>
      </c>
      <c r="BK140" s="288">
        <f t="shared" si="7"/>
        <v>373964</v>
      </c>
      <c r="BL140" s="288">
        <f t="shared" si="7"/>
        <v>0</v>
      </c>
      <c r="BM140" s="288">
        <f t="shared" si="7"/>
        <v>0</v>
      </c>
      <c r="BN140" s="288">
        <f t="shared" si="7"/>
        <v>0</v>
      </c>
      <c r="BO140" s="288">
        <f t="shared" si="7"/>
        <v>0</v>
      </c>
      <c r="BP140" s="288">
        <f t="shared" si="7"/>
        <v>0</v>
      </c>
      <c r="BQ140" s="288">
        <f t="shared" si="7"/>
        <v>0</v>
      </c>
      <c r="BR140" s="288">
        <f t="shared" si="7"/>
        <v>0</v>
      </c>
      <c r="BS140" s="288">
        <f t="shared" si="7"/>
        <v>0</v>
      </c>
      <c r="BT140" s="288">
        <f t="shared" si="7"/>
        <v>0</v>
      </c>
      <c r="BU140" s="288">
        <f t="shared" si="7"/>
        <v>0</v>
      </c>
      <c r="BV140" s="288">
        <f t="shared" si="7"/>
        <v>0</v>
      </c>
      <c r="BW140" s="288">
        <f t="shared" si="7"/>
        <v>0</v>
      </c>
      <c r="BX140" s="288">
        <f t="shared" si="7"/>
        <v>0</v>
      </c>
      <c r="BY140" s="288">
        <f>SUM(BY133:BY138)</f>
        <v>726939</v>
      </c>
      <c r="BZ140" s="288"/>
      <c r="CQ140" s="62"/>
    </row>
    <row r="141" spans="1:95">
      <c r="BZ141" s="288"/>
      <c r="CA141" s="288"/>
      <c r="CQ141" s="62"/>
    </row>
    <row r="142" spans="1:95">
      <c r="A142" s="288"/>
      <c r="B142" s="288"/>
      <c r="C142" s="288"/>
      <c r="D142" s="288"/>
      <c r="E142" s="288"/>
      <c r="F142" s="288"/>
      <c r="G142" s="288"/>
      <c r="H142" s="288"/>
      <c r="I142" s="288"/>
      <c r="J142" s="288"/>
      <c r="K142" s="288"/>
      <c r="L142" s="288"/>
      <c r="M142" s="288"/>
      <c r="N142" s="288"/>
      <c r="O142" s="288"/>
      <c r="P142" s="288"/>
      <c r="Q142" s="288"/>
      <c r="R142" s="288"/>
      <c r="S142" s="288"/>
      <c r="T142" s="288"/>
      <c r="U142" s="288"/>
      <c r="V142" s="288"/>
      <c r="Z142" s="288"/>
      <c r="BY142" s="288"/>
      <c r="BZ142" s="289"/>
      <c r="CA142" s="288"/>
      <c r="CQ142" s="62"/>
    </row>
    <row r="166" spans="1:95">
      <c r="CA166" s="288"/>
      <c r="CQ166" s="62"/>
    </row>
    <row r="167" spans="1:95">
      <c r="BZ167" s="289"/>
      <c r="CA167" s="288"/>
      <c r="CQ167" s="62"/>
    </row>
    <row r="168" spans="1:95">
      <c r="BZ168" s="289"/>
      <c r="CA168" s="288"/>
      <c r="CQ168" s="62"/>
    </row>
    <row r="169" spans="1:95" ht="18">
      <c r="A169" s="288"/>
      <c r="B169" s="288"/>
      <c r="C169" s="288"/>
      <c r="D169" s="291" t="s">
        <v>1034</v>
      </c>
      <c r="E169" s="288"/>
      <c r="F169" s="288"/>
      <c r="G169" s="288"/>
      <c r="H169" s="288"/>
      <c r="I169" s="288"/>
      <c r="J169" s="288"/>
      <c r="K169" s="288"/>
      <c r="L169" s="288"/>
      <c r="M169" s="288"/>
      <c r="N169" s="288"/>
      <c r="O169" s="288"/>
      <c r="P169" s="288"/>
      <c r="Q169" s="288"/>
      <c r="R169" s="288"/>
      <c r="S169" s="288"/>
      <c r="T169" s="288"/>
      <c r="U169" s="288"/>
      <c r="V169" s="289"/>
      <c r="W169" s="289"/>
      <c r="X169" s="289"/>
      <c r="Y169" s="289"/>
      <c r="Z169" s="289"/>
      <c r="AA169" s="291" t="s">
        <v>1034</v>
      </c>
      <c r="AB169" s="289"/>
      <c r="AC169" s="289"/>
      <c r="AD169" s="289"/>
      <c r="AE169" s="289"/>
      <c r="AF169" s="289"/>
      <c r="AG169" s="289"/>
      <c r="AH169" s="289"/>
      <c r="AI169" s="289"/>
      <c r="AJ169" s="289"/>
      <c r="AK169" s="289"/>
      <c r="AL169" s="289"/>
      <c r="AM169" s="289"/>
      <c r="AN169" s="289"/>
      <c r="AO169" s="289"/>
      <c r="AP169" s="289"/>
      <c r="AQ169" s="289"/>
      <c r="AR169" s="289"/>
      <c r="AS169" s="289"/>
      <c r="AT169" s="289"/>
      <c r="AU169" s="289"/>
      <c r="AV169" s="289"/>
      <c r="AW169" s="289"/>
      <c r="AX169" s="289"/>
      <c r="AY169" s="289"/>
      <c r="AZ169" s="289"/>
      <c r="BA169" s="289"/>
      <c r="BB169" s="289"/>
      <c r="BC169" s="289"/>
      <c r="BD169" s="289"/>
      <c r="BE169" s="289"/>
      <c r="BF169" s="289"/>
      <c r="BG169" s="289"/>
      <c r="BH169" s="289"/>
      <c r="BI169" s="289"/>
      <c r="BJ169" s="289"/>
      <c r="BK169" s="289"/>
      <c r="BL169" s="289"/>
      <c r="BM169" s="289"/>
      <c r="BN169" s="289"/>
      <c r="BO169" s="289"/>
      <c r="BP169" s="289"/>
      <c r="BQ169" s="289"/>
      <c r="BR169" s="289"/>
      <c r="BS169" s="289"/>
      <c r="BT169" s="289"/>
      <c r="BU169" s="289"/>
      <c r="BV169" s="289"/>
      <c r="BW169" s="289"/>
      <c r="BX169" s="289"/>
      <c r="BY169" s="289"/>
      <c r="BZ169" s="289"/>
      <c r="CA169" s="288"/>
      <c r="CQ169" s="62"/>
    </row>
    <row r="170" spans="1:95" ht="18">
      <c r="D170" s="291" t="s">
        <v>1035</v>
      </c>
      <c r="AA170" s="291" t="s">
        <v>1035</v>
      </c>
      <c r="BZ170" s="293"/>
      <c r="CA170" s="288"/>
      <c r="CQ170" s="62"/>
    </row>
    <row r="171" spans="1:95" ht="18">
      <c r="A171" s="288"/>
      <c r="B171" s="288"/>
      <c r="C171" s="288"/>
      <c r="D171" s="296" t="s">
        <v>177</v>
      </c>
      <c r="E171" s="288"/>
      <c r="F171" s="288"/>
      <c r="G171" s="288"/>
      <c r="H171" s="288"/>
      <c r="I171" s="288"/>
      <c r="J171" s="288"/>
      <c r="K171" s="288"/>
      <c r="L171" s="288"/>
      <c r="M171" s="288"/>
      <c r="N171" s="288"/>
      <c r="O171" s="288"/>
      <c r="P171" s="288"/>
      <c r="Q171" s="288"/>
      <c r="R171" s="288"/>
      <c r="S171" s="288"/>
      <c r="T171" s="288"/>
      <c r="U171" s="288"/>
      <c r="X171" s="289"/>
      <c r="AA171" s="296" t="s">
        <v>177</v>
      </c>
      <c r="BZ171" s="62"/>
      <c r="CA171" s="288"/>
      <c r="CQ171" s="288"/>
    </row>
    <row r="172" spans="1:95">
      <c r="A172" s="288"/>
      <c r="B172" s="288"/>
      <c r="C172" s="288"/>
      <c r="D172" s="288"/>
      <c r="E172" s="288"/>
      <c r="F172" s="288"/>
      <c r="G172" s="288"/>
      <c r="H172" s="288"/>
      <c r="I172" s="288"/>
      <c r="J172" s="288"/>
      <c r="K172" s="288"/>
      <c r="L172" s="288"/>
      <c r="M172" s="288"/>
      <c r="N172" s="288"/>
      <c r="O172" s="288"/>
      <c r="P172" s="288"/>
      <c r="Q172" s="288"/>
      <c r="R172" s="288"/>
      <c r="S172" s="288"/>
      <c r="T172" s="288"/>
      <c r="U172" s="288"/>
      <c r="X172" s="289"/>
      <c r="BY172" s="289"/>
      <c r="BZ172" s="62"/>
      <c r="CA172" s="288"/>
      <c r="CQ172" s="289"/>
    </row>
    <row r="173" spans="1:95">
      <c r="A173" s="288"/>
      <c r="B173" s="10" t="s">
        <v>1136</v>
      </c>
      <c r="C173" s="286" t="s">
        <v>1137</v>
      </c>
      <c r="D173" s="286" t="s">
        <v>1138</v>
      </c>
      <c r="E173" s="286" t="s">
        <v>1139</v>
      </c>
      <c r="F173" s="286" t="s">
        <v>1140</v>
      </c>
      <c r="G173" s="286" t="s">
        <v>1141</v>
      </c>
      <c r="H173" s="286" t="s">
        <v>1142</v>
      </c>
      <c r="I173" s="286" t="s">
        <v>1143</v>
      </c>
      <c r="J173" s="286" t="s">
        <v>1124</v>
      </c>
      <c r="K173" s="286" t="s">
        <v>1125</v>
      </c>
      <c r="L173" s="286" t="s">
        <v>1126</v>
      </c>
      <c r="M173" s="286" t="s">
        <v>1127</v>
      </c>
      <c r="N173" s="286" t="s">
        <v>1128</v>
      </c>
      <c r="O173" s="286" t="s">
        <v>1129</v>
      </c>
      <c r="P173" s="286" t="s">
        <v>1130</v>
      </c>
      <c r="Q173" s="286" t="s">
        <v>1131</v>
      </c>
      <c r="R173" s="286" t="s">
        <v>1132</v>
      </c>
      <c r="S173" s="286" t="s">
        <v>1133</v>
      </c>
      <c r="T173" s="286" t="s">
        <v>1134</v>
      </c>
      <c r="U173" s="286" t="s">
        <v>1135</v>
      </c>
      <c r="V173" s="286" t="s">
        <v>822</v>
      </c>
      <c r="W173" s="286" t="s">
        <v>823</v>
      </c>
      <c r="X173" s="286" t="s">
        <v>824</v>
      </c>
      <c r="Y173" s="286" t="s">
        <v>825</v>
      </c>
      <c r="Z173" s="286" t="s">
        <v>826</v>
      </c>
      <c r="AA173" s="286" t="s">
        <v>827</v>
      </c>
      <c r="AB173" s="286" t="s">
        <v>828</v>
      </c>
      <c r="AC173" s="286" t="s">
        <v>829</v>
      </c>
      <c r="AD173" s="286" t="s">
        <v>830</v>
      </c>
      <c r="AE173" s="286" t="s">
        <v>831</v>
      </c>
      <c r="AF173" s="286" t="s">
        <v>832</v>
      </c>
      <c r="AG173" s="286" t="s">
        <v>833</v>
      </c>
      <c r="AH173" s="286" t="s">
        <v>1144</v>
      </c>
      <c r="AI173" s="286" t="s">
        <v>1145</v>
      </c>
      <c r="AJ173" s="286" t="s">
        <v>1146</v>
      </c>
      <c r="AK173" s="286" t="s">
        <v>1147</v>
      </c>
      <c r="AL173" s="286" t="s">
        <v>1148</v>
      </c>
      <c r="AM173" s="286" t="s">
        <v>1149</v>
      </c>
      <c r="AN173" s="286" t="s">
        <v>1150</v>
      </c>
      <c r="AO173" s="286" t="s">
        <v>1151</v>
      </c>
      <c r="AP173" s="286" t="s">
        <v>1152</v>
      </c>
      <c r="AQ173" s="286" t="s">
        <v>1153</v>
      </c>
      <c r="AR173" s="286" t="s">
        <v>1154</v>
      </c>
      <c r="AS173" s="286" t="s">
        <v>1155</v>
      </c>
      <c r="AT173" s="286" t="s">
        <v>1156</v>
      </c>
      <c r="AU173" s="286" t="s">
        <v>1157</v>
      </c>
      <c r="AV173" s="286" t="s">
        <v>1158</v>
      </c>
      <c r="AW173" s="286" t="s">
        <v>1159</v>
      </c>
      <c r="AX173" s="286" t="s">
        <v>1160</v>
      </c>
      <c r="AY173" s="286" t="s">
        <v>1161</v>
      </c>
      <c r="AZ173" s="286" t="s">
        <v>1162</v>
      </c>
      <c r="BA173" s="286" t="s">
        <v>1163</v>
      </c>
      <c r="BB173" s="286" t="s">
        <v>1164</v>
      </c>
      <c r="BC173" s="286" t="s">
        <v>1165</v>
      </c>
      <c r="BD173" s="286" t="s">
        <v>1166</v>
      </c>
      <c r="BE173" s="286" t="s">
        <v>1167</v>
      </c>
      <c r="BF173" s="286" t="s">
        <v>1168</v>
      </c>
      <c r="BG173" s="286" t="s">
        <v>1169</v>
      </c>
      <c r="BH173" s="286" t="s">
        <v>1170</v>
      </c>
      <c r="BI173" s="286" t="s">
        <v>1171</v>
      </c>
      <c r="BJ173" s="286" t="s">
        <v>1172</v>
      </c>
      <c r="BK173" s="286" t="s">
        <v>1173</v>
      </c>
      <c r="BL173" s="286" t="s">
        <v>1174</v>
      </c>
      <c r="BM173" s="286" t="s">
        <v>1175</v>
      </c>
      <c r="BN173" s="286" t="s">
        <v>1176</v>
      </c>
      <c r="BO173" s="286" t="s">
        <v>1177</v>
      </c>
      <c r="BP173" s="286" t="s">
        <v>1178</v>
      </c>
      <c r="BQ173" s="286" t="s">
        <v>1179</v>
      </c>
      <c r="BR173" s="286" t="s">
        <v>1180</v>
      </c>
      <c r="BS173" s="286" t="s">
        <v>1181</v>
      </c>
      <c r="BT173" s="286" t="s">
        <v>1182</v>
      </c>
      <c r="BU173" s="286" t="s">
        <v>1183</v>
      </c>
      <c r="BV173" s="286" t="s">
        <v>1184</v>
      </c>
      <c r="BW173" s="286" t="s">
        <v>1185</v>
      </c>
      <c r="BX173" s="286" t="s">
        <v>1186</v>
      </c>
      <c r="BY173" s="289" t="s">
        <v>1023</v>
      </c>
      <c r="BZ173" s="62"/>
      <c r="CA173" s="288"/>
      <c r="CQ173" s="289"/>
    </row>
    <row r="174" spans="1:95" ht="14" thickBot="1">
      <c r="A174" s="288"/>
      <c r="B174" s="293" t="s">
        <v>1025</v>
      </c>
      <c r="C174" s="293" t="s">
        <v>1025</v>
      </c>
      <c r="D174" s="293" t="s">
        <v>1025</v>
      </c>
      <c r="E174" s="293" t="s">
        <v>1025</v>
      </c>
      <c r="F174" s="293" t="s">
        <v>1025</v>
      </c>
      <c r="G174" s="293" t="s">
        <v>1025</v>
      </c>
      <c r="H174" s="293" t="s">
        <v>1025</v>
      </c>
      <c r="I174" s="293" t="s">
        <v>1025</v>
      </c>
      <c r="J174" s="293" t="s">
        <v>1025</v>
      </c>
      <c r="K174" s="293" t="s">
        <v>1025</v>
      </c>
      <c r="L174" s="293" t="s">
        <v>1025</v>
      </c>
      <c r="M174" s="293" t="s">
        <v>1025</v>
      </c>
      <c r="N174" s="293" t="s">
        <v>1025</v>
      </c>
      <c r="O174" s="293" t="s">
        <v>1025</v>
      </c>
      <c r="P174" s="293" t="s">
        <v>1025</v>
      </c>
      <c r="Q174" s="293" t="s">
        <v>1025</v>
      </c>
      <c r="R174" s="293" t="s">
        <v>1025</v>
      </c>
      <c r="S174" s="293" t="s">
        <v>1025</v>
      </c>
      <c r="T174" s="293" t="s">
        <v>1025</v>
      </c>
      <c r="U174" s="293" t="s">
        <v>1025</v>
      </c>
      <c r="V174" s="293" t="s">
        <v>1025</v>
      </c>
      <c r="W174" s="293" t="s">
        <v>1025</v>
      </c>
      <c r="X174" s="293" t="s">
        <v>1025</v>
      </c>
      <c r="Y174" s="293" t="s">
        <v>1025</v>
      </c>
      <c r="Z174" s="293" t="s">
        <v>1025</v>
      </c>
      <c r="AA174" s="293" t="s">
        <v>1025</v>
      </c>
      <c r="AB174" s="293" t="s">
        <v>1025</v>
      </c>
      <c r="AC174" s="293" t="s">
        <v>1025</v>
      </c>
      <c r="AD174" s="293"/>
      <c r="AE174" s="293"/>
      <c r="AF174" s="293"/>
      <c r="AG174" s="293"/>
      <c r="AH174" s="293"/>
      <c r="AI174" s="293"/>
      <c r="AJ174" s="293"/>
      <c r="AK174" s="293"/>
      <c r="AL174" s="293"/>
      <c r="AM174" s="293"/>
      <c r="AN174" s="293"/>
      <c r="AO174" s="293"/>
      <c r="AP174" s="293"/>
      <c r="AQ174" s="293"/>
      <c r="AR174" s="293"/>
      <c r="AS174" s="293"/>
      <c r="AT174" s="293"/>
      <c r="AU174" s="293"/>
      <c r="AV174" s="293"/>
      <c r="AW174" s="293"/>
      <c r="AX174" s="293"/>
      <c r="AY174" s="293"/>
      <c r="AZ174" s="293"/>
      <c r="BA174" s="293"/>
      <c r="BB174" s="293"/>
      <c r="BC174" s="293"/>
      <c r="BD174" s="293"/>
      <c r="BE174" s="293"/>
      <c r="BF174" s="293"/>
      <c r="BG174" s="293"/>
      <c r="BH174" s="293"/>
      <c r="BI174" s="293"/>
      <c r="BJ174" s="293"/>
      <c r="BK174" s="293"/>
      <c r="BL174" s="293"/>
      <c r="BM174" s="293"/>
      <c r="BN174" s="293"/>
      <c r="BO174" s="293"/>
      <c r="BP174" s="293"/>
      <c r="BQ174" s="293"/>
      <c r="BR174" s="293"/>
      <c r="BS174" s="293"/>
      <c r="BT174" s="293"/>
      <c r="BU174" s="293"/>
      <c r="BV174" s="293"/>
      <c r="BW174" s="293"/>
      <c r="BX174" s="293"/>
      <c r="BY174" s="293" t="s">
        <v>1026</v>
      </c>
      <c r="BZ174" s="62"/>
      <c r="CA174" s="288"/>
      <c r="CQ174" s="289"/>
    </row>
    <row r="175" spans="1:95">
      <c r="A175" s="289" t="s">
        <v>33</v>
      </c>
      <c r="B175" s="288">
        <f>Data!B77</f>
        <v>27240</v>
      </c>
      <c r="C175" s="288">
        <f>Data!C77</f>
        <v>26121</v>
      </c>
      <c r="D175" s="288">
        <f>Data!D77</f>
        <v>25137</v>
      </c>
      <c r="E175" s="288">
        <f>Data!E77</f>
        <v>26950</v>
      </c>
      <c r="F175" s="288">
        <f>Data!F77</f>
        <v>25409</v>
      </c>
      <c r="G175" s="288">
        <f>Data!G77</f>
        <v>19363</v>
      </c>
      <c r="H175" s="288">
        <f>Data!H77</f>
        <v>19944</v>
      </c>
      <c r="I175" s="288">
        <f>Data!I77</f>
        <v>26522</v>
      </c>
      <c r="J175" s="288">
        <f>Data!J77</f>
        <v>26065</v>
      </c>
      <c r="K175" s="288">
        <f>Data!K77</f>
        <v>22971</v>
      </c>
      <c r="L175" s="288">
        <f>Data!L77</f>
        <v>20806</v>
      </c>
      <c r="M175" s="288">
        <f>Data!M77</f>
        <v>20565</v>
      </c>
      <c r="N175" s="288">
        <f>Data!N77</f>
        <v>26551</v>
      </c>
      <c r="O175" s="288">
        <f>Data!O77</f>
        <v>30629</v>
      </c>
      <c r="P175" s="288">
        <f>Data!P77</f>
        <v>19419</v>
      </c>
      <c r="Q175" s="288">
        <f>Data!Q77</f>
        <v>16825</v>
      </c>
      <c r="R175" s="288">
        <f>Data!R77</f>
        <v>19955</v>
      </c>
      <c r="S175" s="288">
        <f>Data!S77</f>
        <v>22595</v>
      </c>
      <c r="T175" s="288">
        <f>Data!T77</f>
        <v>25388</v>
      </c>
      <c r="U175" s="288">
        <f>Data!U77</f>
        <v>25817</v>
      </c>
      <c r="V175" s="288">
        <f>Data!V77</f>
        <v>27047</v>
      </c>
      <c r="W175" s="288">
        <f>Data!W77</f>
        <v>27311</v>
      </c>
      <c r="X175" s="288">
        <f>Data!X77</f>
        <v>25028</v>
      </c>
      <c r="Y175" s="288">
        <f>Data!Y77</f>
        <v>27942</v>
      </c>
      <c r="Z175" s="288">
        <f>Data!Z77</f>
        <v>21726</v>
      </c>
      <c r="AA175" s="288">
        <f>Data!AA77</f>
        <v>25020</v>
      </c>
      <c r="AB175" s="288">
        <f>Data!AB77</f>
        <v>23943</v>
      </c>
      <c r="AC175" s="288">
        <f>Data!AC77</f>
        <v>21676</v>
      </c>
      <c r="AD175" s="288">
        <f>Data!AD77</f>
        <v>28395</v>
      </c>
      <c r="AE175" s="288">
        <f>Data!AE77</f>
        <v>29624</v>
      </c>
      <c r="AF175" s="288">
        <f>Data!AF77</f>
        <v>30141</v>
      </c>
      <c r="AG175" s="288">
        <f>Data!AG77</f>
        <v>32161</v>
      </c>
      <c r="AH175" s="288">
        <f>Data!AH77</f>
        <v>27290</v>
      </c>
      <c r="AI175" s="288">
        <f>Data!AI77</f>
        <v>29204</v>
      </c>
      <c r="AJ175" s="288">
        <f>Data!AJ77</f>
        <v>23873</v>
      </c>
      <c r="AK175" s="288">
        <f>Data!AK77</f>
        <v>24190</v>
      </c>
      <c r="AL175" s="288">
        <f>Data!AL77</f>
        <v>25113</v>
      </c>
      <c r="AM175" s="288">
        <f>Data!AM77</f>
        <v>25245</v>
      </c>
      <c r="AN175" s="288">
        <f>Data!AN77</f>
        <v>25245</v>
      </c>
      <c r="AO175" s="288">
        <f>Data!AO77</f>
        <v>25346</v>
      </c>
      <c r="AP175" s="288">
        <f>Data!AP77</f>
        <v>25542</v>
      </c>
      <c r="AQ175" s="288">
        <f>Data!AQ77</f>
        <v>27954</v>
      </c>
      <c r="AR175" s="288">
        <f>Data!AR77</f>
        <v>29194</v>
      </c>
      <c r="AS175" s="288">
        <f>Data!AS77</f>
        <v>27240</v>
      </c>
      <c r="AT175" s="288">
        <f>Data!AT77</f>
        <v>27059</v>
      </c>
      <c r="AU175" s="288">
        <f>Data!AU77</f>
        <v>28119</v>
      </c>
      <c r="AV175" s="288">
        <f>Data!AV77</f>
        <v>29806</v>
      </c>
      <c r="AW175" s="288">
        <f>Data!AW77</f>
        <v>29103</v>
      </c>
      <c r="AX175" s="288">
        <f>Data!AX77</f>
        <v>26024</v>
      </c>
      <c r="AY175" s="288">
        <f>Data!AY77</f>
        <v>27175</v>
      </c>
      <c r="AZ175" s="288">
        <f>Data!AZ77</f>
        <v>33658</v>
      </c>
      <c r="BA175" s="288">
        <f>Data!BA77</f>
        <v>34816</v>
      </c>
      <c r="BB175" s="288">
        <f>Data!BB77</f>
        <v>35210</v>
      </c>
      <c r="BC175" s="288">
        <f>Data!BC77</f>
        <v>35114</v>
      </c>
      <c r="BD175" s="288">
        <f>Data!BD77</f>
        <v>34360</v>
      </c>
      <c r="BE175" s="288">
        <f>Data!BE77</f>
        <v>31952</v>
      </c>
      <c r="BF175" s="288">
        <f>Data!BF77</f>
        <v>32438</v>
      </c>
      <c r="BG175" s="288">
        <f>Data!BG77</f>
        <v>32124</v>
      </c>
      <c r="BH175" s="288">
        <f>Data!BH77</f>
        <v>32010</v>
      </c>
      <c r="BI175" s="288">
        <f>Data!BI77</f>
        <v>31939</v>
      </c>
      <c r="BJ175" s="328">
        <f>Data!BJ77</f>
        <v>32520</v>
      </c>
      <c r="BK175" s="329">
        <f>Data!BK77</f>
        <v>30809</v>
      </c>
      <c r="BL175" s="329">
        <f>Data!BL77</f>
        <v>0</v>
      </c>
      <c r="BM175" s="329">
        <f>Data!BM77</f>
        <v>0</v>
      </c>
      <c r="BN175" s="329">
        <f>Data!BN77</f>
        <v>0</v>
      </c>
      <c r="BO175" s="329">
        <f>Data!BO77</f>
        <v>0</v>
      </c>
      <c r="BP175" s="329">
        <f>Data!BP77</f>
        <v>0</v>
      </c>
      <c r="BQ175" s="329">
        <f>Data!BQ77</f>
        <v>0</v>
      </c>
      <c r="BR175" s="329">
        <f>Data!BR77</f>
        <v>0</v>
      </c>
      <c r="BS175" s="329">
        <f>Data!BS77</f>
        <v>0</v>
      </c>
      <c r="BT175" s="329">
        <f>Data!BT77</f>
        <v>0</v>
      </c>
      <c r="BU175" s="329">
        <f>Data!BU77</f>
        <v>0</v>
      </c>
      <c r="BV175" s="329">
        <f>Data!BV77</f>
        <v>0</v>
      </c>
      <c r="BW175" s="329">
        <f>Data!BW77</f>
        <v>0</v>
      </c>
      <c r="BX175" s="329">
        <f>Data!BX77</f>
        <v>0</v>
      </c>
      <c r="BY175" s="330">
        <f>SUM(BJ175:BX175)</f>
        <v>63329</v>
      </c>
      <c r="BZ175" s="62"/>
      <c r="CQ175" s="289"/>
    </row>
    <row r="176" spans="1:95">
      <c r="A176" s="289" t="s">
        <v>34</v>
      </c>
      <c r="B176" s="288">
        <f>Data!B78</f>
        <v>27240</v>
      </c>
      <c r="C176" s="288">
        <f>Data!C78</f>
        <v>24258</v>
      </c>
      <c r="D176" s="288">
        <f>Data!D78</f>
        <v>19859</v>
      </c>
      <c r="E176" s="288">
        <f>Data!E78</f>
        <v>23960</v>
      </c>
      <c r="F176" s="288">
        <f>Data!F78</f>
        <v>26469</v>
      </c>
      <c r="G176" s="288">
        <f>Data!G78</f>
        <v>26724</v>
      </c>
      <c r="H176" s="288">
        <f>Data!H78</f>
        <v>19445</v>
      </c>
      <c r="I176" s="288">
        <f>Data!I78</f>
        <v>20122</v>
      </c>
      <c r="J176" s="288">
        <f>Data!J78</f>
        <v>25173</v>
      </c>
      <c r="K176" s="288">
        <f>Data!K78</f>
        <v>21416</v>
      </c>
      <c r="L176" s="288">
        <f>Data!L78</f>
        <v>17429</v>
      </c>
      <c r="M176" s="288">
        <f>Data!M78</f>
        <v>16644</v>
      </c>
      <c r="N176" s="288">
        <f>Data!N78</f>
        <v>17429</v>
      </c>
      <c r="O176" s="288">
        <f>Data!O78</f>
        <v>35218</v>
      </c>
      <c r="P176" s="288">
        <f>Data!P78</f>
        <v>28511</v>
      </c>
      <c r="Q176" s="288">
        <f>Data!Q78</f>
        <v>24718</v>
      </c>
      <c r="R176" s="288">
        <f>Data!R78</f>
        <v>24245</v>
      </c>
      <c r="S176" s="288">
        <f>Data!S78</f>
        <v>24666</v>
      </c>
      <c r="T176" s="288">
        <f>Data!T78</f>
        <v>26721</v>
      </c>
      <c r="U176" s="288">
        <f>Data!U78</f>
        <v>26249</v>
      </c>
      <c r="V176" s="288">
        <f>Data!V78</f>
        <v>26597</v>
      </c>
      <c r="W176" s="288">
        <f>Data!W78</f>
        <v>26821</v>
      </c>
      <c r="X176" s="288">
        <f>Data!X78</f>
        <v>29153</v>
      </c>
      <c r="Y176" s="288">
        <f>Data!Y78</f>
        <v>30835</v>
      </c>
      <c r="Z176" s="288">
        <f>Data!Z78</f>
        <v>34572</v>
      </c>
      <c r="AA176" s="288">
        <f>Data!AA78</f>
        <v>33810</v>
      </c>
      <c r="AB176" s="288">
        <f>Data!AB78</f>
        <v>35790</v>
      </c>
      <c r="AC176" s="288">
        <f>Data!AC78</f>
        <v>35805</v>
      </c>
      <c r="AD176" s="288">
        <f>Data!AD78</f>
        <v>32535</v>
      </c>
      <c r="AE176" s="288">
        <f>Data!AE78</f>
        <v>34016</v>
      </c>
      <c r="AF176" s="288">
        <f>Data!AF78</f>
        <v>34223</v>
      </c>
      <c r="AG176" s="288">
        <f>Data!AG78</f>
        <v>32004</v>
      </c>
      <c r="AH176" s="288">
        <f>Data!AH78</f>
        <v>32397</v>
      </c>
      <c r="AI176" s="288">
        <f>Data!AI78</f>
        <v>28318</v>
      </c>
      <c r="AJ176" s="288">
        <f>Data!AJ78</f>
        <v>34172</v>
      </c>
      <c r="AK176" s="288">
        <f>Data!AK78</f>
        <v>34922</v>
      </c>
      <c r="AL176" s="288">
        <f>Data!AL78</f>
        <v>35313</v>
      </c>
      <c r="AM176" s="288">
        <f>Data!AM78</f>
        <v>34975</v>
      </c>
      <c r="AN176" s="288">
        <f>Data!AN78</f>
        <v>34157</v>
      </c>
      <c r="AO176" s="288">
        <f>Data!AO78</f>
        <v>33932</v>
      </c>
      <c r="AP176" s="288">
        <f>Data!AP78</f>
        <v>31864</v>
      </c>
      <c r="AQ176" s="288">
        <f>Data!AQ78</f>
        <v>28913</v>
      </c>
      <c r="AR176" s="288">
        <f>Data!AR78</f>
        <v>27246</v>
      </c>
      <c r="AS176" s="288">
        <f>Data!AS78</f>
        <v>29608</v>
      </c>
      <c r="AT176" s="288">
        <f>Data!AT78</f>
        <v>29966</v>
      </c>
      <c r="AU176" s="288">
        <f>Data!AU78</f>
        <v>27083</v>
      </c>
      <c r="AV176" s="288">
        <f>Data!AV78</f>
        <v>24824</v>
      </c>
      <c r="AW176" s="288">
        <f>Data!AW78</f>
        <v>25104</v>
      </c>
      <c r="AX176" s="288">
        <f>Data!AX78</f>
        <v>29070</v>
      </c>
      <c r="AY176" s="288">
        <f>Data!AY78</f>
        <v>28921</v>
      </c>
      <c r="AZ176" s="288">
        <f>Data!AZ78</f>
        <v>27698</v>
      </c>
      <c r="BA176" s="288">
        <f>Data!BA78</f>
        <v>26653</v>
      </c>
      <c r="BB176" s="288">
        <f>Data!BB78</f>
        <v>27117</v>
      </c>
      <c r="BC176" s="288">
        <f>Data!BC78</f>
        <v>27132</v>
      </c>
      <c r="BD176" s="288">
        <f>Data!BD78</f>
        <v>27079</v>
      </c>
      <c r="BE176" s="288">
        <f>Data!BE78</f>
        <v>31533</v>
      </c>
      <c r="BF176" s="288">
        <f>Data!BF78</f>
        <v>32407</v>
      </c>
      <c r="BG176" s="288">
        <f>Data!BG78</f>
        <v>32118</v>
      </c>
      <c r="BH176" s="288">
        <f>Data!BH78</f>
        <v>32010</v>
      </c>
      <c r="BI176" s="288">
        <f>Data!BI78</f>
        <v>31939</v>
      </c>
      <c r="BJ176" s="331">
        <f>Data!BJ78</f>
        <v>32520</v>
      </c>
      <c r="BK176" s="332">
        <f>Data!BK78</f>
        <v>37847</v>
      </c>
      <c r="BL176" s="332">
        <f>Data!BL78</f>
        <v>0</v>
      </c>
      <c r="BM176" s="332">
        <f>Data!BM78</f>
        <v>0</v>
      </c>
      <c r="BN176" s="332">
        <f>Data!BN78</f>
        <v>0</v>
      </c>
      <c r="BO176" s="332">
        <f>Data!BO78</f>
        <v>0</v>
      </c>
      <c r="BP176" s="332">
        <f>Data!BP78</f>
        <v>0</v>
      </c>
      <c r="BQ176" s="332">
        <f>Data!BQ78</f>
        <v>0</v>
      </c>
      <c r="BR176" s="332">
        <f>Data!BR78</f>
        <v>0</v>
      </c>
      <c r="BS176" s="332">
        <f>Data!BS78</f>
        <v>0</v>
      </c>
      <c r="BT176" s="332">
        <f>Data!BT78</f>
        <v>0</v>
      </c>
      <c r="BU176" s="332">
        <f>Data!BU78</f>
        <v>0</v>
      </c>
      <c r="BV176" s="332">
        <f>Data!BV78</f>
        <v>0</v>
      </c>
      <c r="BW176" s="332">
        <f>Data!BW78</f>
        <v>0</v>
      </c>
      <c r="BX176" s="332">
        <f>Data!BX78</f>
        <v>0</v>
      </c>
      <c r="BY176" s="333">
        <f>SUM(BJ176:BX176)</f>
        <v>70367</v>
      </c>
      <c r="BZ176" s="62"/>
      <c r="CQ176" s="293"/>
    </row>
    <row r="177" spans="1:95">
      <c r="A177" s="289" t="s">
        <v>35</v>
      </c>
      <c r="B177" s="288">
        <f>Data!B79</f>
        <v>27240</v>
      </c>
      <c r="C177" s="288">
        <f>Data!C79</f>
        <v>25937</v>
      </c>
      <c r="D177" s="288">
        <f>Data!D79</f>
        <v>23122</v>
      </c>
      <c r="E177" s="288">
        <f>Data!E79</f>
        <v>18448</v>
      </c>
      <c r="F177" s="288">
        <f>Data!F79</f>
        <v>19083</v>
      </c>
      <c r="G177" s="288">
        <f>Data!G79</f>
        <v>24919</v>
      </c>
      <c r="H177" s="288">
        <f>Data!H79</f>
        <v>25972</v>
      </c>
      <c r="I177" s="288">
        <f>Data!I79</f>
        <v>19034</v>
      </c>
      <c r="J177" s="288">
        <f>Data!J79</f>
        <v>18829</v>
      </c>
      <c r="K177" s="288">
        <f>Data!K79</f>
        <v>26574</v>
      </c>
      <c r="L177" s="288">
        <f>Data!L79</f>
        <v>25568</v>
      </c>
      <c r="M177" s="288">
        <f>Data!M79</f>
        <v>22742</v>
      </c>
      <c r="N177" s="288">
        <f>Data!N79</f>
        <v>21133</v>
      </c>
      <c r="O177" s="288">
        <f>Data!O79</f>
        <v>26416</v>
      </c>
      <c r="P177" s="288">
        <f>Data!P79</f>
        <v>23987</v>
      </c>
      <c r="Q177" s="288">
        <f>Data!Q79</f>
        <v>22687</v>
      </c>
      <c r="R177" s="288">
        <f>Data!R79</f>
        <v>22001</v>
      </c>
      <c r="S177" s="288">
        <f>Data!S79</f>
        <v>23852</v>
      </c>
      <c r="T177" s="288">
        <f>Data!T79</f>
        <v>24299</v>
      </c>
      <c r="U177" s="288">
        <f>Data!U79</f>
        <v>24466</v>
      </c>
      <c r="V177" s="288">
        <f>Data!V79</f>
        <v>25447</v>
      </c>
      <c r="W177" s="288">
        <f>Data!W79</f>
        <v>25215</v>
      </c>
      <c r="X177" s="288">
        <f>Data!X79</f>
        <v>26589</v>
      </c>
      <c r="Y177" s="288">
        <f>Data!Y79</f>
        <v>25676</v>
      </c>
      <c r="Z177" s="288">
        <f>Data!Z79</f>
        <v>25655</v>
      </c>
      <c r="AA177" s="288">
        <f>Data!AA79</f>
        <v>28067</v>
      </c>
      <c r="AB177" s="288">
        <f>Data!AB79</f>
        <v>25714</v>
      </c>
      <c r="AC177" s="288">
        <f>Data!AC79</f>
        <v>27540</v>
      </c>
      <c r="AD177" s="288">
        <f>Data!AD79</f>
        <v>27249</v>
      </c>
      <c r="AE177" s="288">
        <f>Data!AE79</f>
        <v>27974</v>
      </c>
      <c r="AF177" s="288">
        <f>Data!AF79</f>
        <v>28745</v>
      </c>
      <c r="AG177" s="288">
        <f>Data!AG79</f>
        <v>28852</v>
      </c>
      <c r="AH177" s="288">
        <f>Data!AH79</f>
        <v>28329</v>
      </c>
      <c r="AI177" s="288">
        <f>Data!AI79</f>
        <v>31578</v>
      </c>
      <c r="AJ177" s="288">
        <f>Data!AJ79</f>
        <v>27317</v>
      </c>
      <c r="AK177" s="288">
        <f>Data!AK79</f>
        <v>26376</v>
      </c>
      <c r="AL177" s="288">
        <f>Data!AL79</f>
        <v>24395</v>
      </c>
      <c r="AM177" s="288">
        <f>Data!AM79</f>
        <v>25481</v>
      </c>
      <c r="AN177" s="288">
        <f>Data!AN79</f>
        <v>25415</v>
      </c>
      <c r="AO177" s="288">
        <f>Data!AO79</f>
        <v>25477</v>
      </c>
      <c r="AP177" s="288">
        <f>Data!AP79</f>
        <v>25644</v>
      </c>
      <c r="AQ177" s="288">
        <f>Data!AQ79</f>
        <v>28041</v>
      </c>
      <c r="AR177" s="288">
        <f>Data!AR79</f>
        <v>29265</v>
      </c>
      <c r="AS177" s="288">
        <f>Data!AS79</f>
        <v>27292</v>
      </c>
      <c r="AT177" s="288">
        <f>Data!AT79</f>
        <v>27100</v>
      </c>
      <c r="AU177" s="288">
        <f>Data!AU79</f>
        <v>28153</v>
      </c>
      <c r="AV177" s="288">
        <f>Data!AV79</f>
        <v>29835</v>
      </c>
      <c r="AW177" s="288">
        <f>Data!AW79</f>
        <v>29125</v>
      </c>
      <c r="AX177" s="288">
        <f>Data!AX79</f>
        <v>26040</v>
      </c>
      <c r="AY177" s="288">
        <f>Data!AY79</f>
        <v>27189</v>
      </c>
      <c r="AZ177" s="288">
        <f>Data!AZ79</f>
        <v>33672</v>
      </c>
      <c r="BA177" s="288">
        <f>Data!BA79</f>
        <v>34828</v>
      </c>
      <c r="BB177" s="288">
        <f>Data!BB79</f>
        <v>35220</v>
      </c>
      <c r="BC177" s="288">
        <f>Data!BC79</f>
        <v>35122</v>
      </c>
      <c r="BD177" s="288">
        <f>Data!BD79</f>
        <v>34366</v>
      </c>
      <c r="BE177" s="288">
        <f>Data!BE79</f>
        <v>31956</v>
      </c>
      <c r="BF177" s="288">
        <f>Data!BF79</f>
        <v>32441</v>
      </c>
      <c r="BG177" s="288">
        <f>Data!BG79</f>
        <v>32124</v>
      </c>
      <c r="BH177" s="288">
        <f>Data!BH79</f>
        <v>32010</v>
      </c>
      <c r="BI177" s="288">
        <f>Data!BI79</f>
        <v>31939</v>
      </c>
      <c r="BJ177" s="331">
        <f>Data!BJ79</f>
        <v>32520</v>
      </c>
      <c r="BK177" s="332">
        <f>Data!BK79</f>
        <v>19258</v>
      </c>
      <c r="BL177" s="332">
        <f>Data!BL79</f>
        <v>0</v>
      </c>
      <c r="BM177" s="332">
        <f>Data!BM79</f>
        <v>0</v>
      </c>
      <c r="BN177" s="332">
        <f>Data!BN79</f>
        <v>0</v>
      </c>
      <c r="BO177" s="332">
        <f>Data!BO79</f>
        <v>0</v>
      </c>
      <c r="BP177" s="332">
        <f>Data!BP79</f>
        <v>0</v>
      </c>
      <c r="BQ177" s="332">
        <f>Data!BQ79</f>
        <v>0</v>
      </c>
      <c r="BR177" s="332">
        <f>Data!BR79</f>
        <v>0</v>
      </c>
      <c r="BS177" s="332">
        <f>Data!BS79</f>
        <v>0</v>
      </c>
      <c r="BT177" s="332">
        <f>Data!BT79</f>
        <v>0</v>
      </c>
      <c r="BU177" s="332">
        <f>Data!BU79</f>
        <v>0</v>
      </c>
      <c r="BV177" s="332">
        <f>Data!BV79</f>
        <v>0</v>
      </c>
      <c r="BW177" s="332">
        <f>Data!BW79</f>
        <v>0</v>
      </c>
      <c r="BX177" s="332">
        <f>Data!BX79</f>
        <v>0</v>
      </c>
      <c r="BY177" s="333">
        <f>SUM(BJ177:BX177)</f>
        <v>51778</v>
      </c>
      <c r="BZ177" s="62"/>
      <c r="CQ177" s="62"/>
    </row>
    <row r="178" spans="1:95">
      <c r="A178" s="289" t="s">
        <v>36</v>
      </c>
      <c r="B178" s="288">
        <f>Data!B80</f>
        <v>27240</v>
      </c>
      <c r="C178" s="288">
        <f>Data!C80</f>
        <v>24258</v>
      </c>
      <c r="D178" s="288">
        <f>Data!D80</f>
        <v>27624</v>
      </c>
      <c r="E178" s="288">
        <f>Data!E80</f>
        <v>19679</v>
      </c>
      <c r="F178" s="288">
        <f>Data!F80</f>
        <v>23200</v>
      </c>
      <c r="G178" s="288">
        <f>Data!G80</f>
        <v>27027</v>
      </c>
      <c r="H178" s="288">
        <f>Data!H80</f>
        <v>31371</v>
      </c>
      <c r="I178" s="288">
        <f>Data!I80</f>
        <v>27023</v>
      </c>
      <c r="J178" s="288">
        <f>Data!J80</f>
        <v>18494</v>
      </c>
      <c r="K178" s="288">
        <f>Data!K80</f>
        <v>17939</v>
      </c>
      <c r="L178" s="288">
        <f>Data!L80</f>
        <v>24673</v>
      </c>
      <c r="M178" s="288">
        <f>Data!M80</f>
        <v>22342</v>
      </c>
      <c r="N178" s="288">
        <f>Data!N80</f>
        <v>20737</v>
      </c>
      <c r="O178" s="288">
        <f>Data!O80</f>
        <v>81849</v>
      </c>
      <c r="P178" s="288">
        <f>Data!P80</f>
        <v>19287</v>
      </c>
      <c r="Q178" s="288">
        <f>Data!Q80</f>
        <v>25268</v>
      </c>
      <c r="R178" s="288">
        <f>Data!R80</f>
        <v>29951</v>
      </c>
      <c r="S178" s="288">
        <f>Data!S80</f>
        <v>29309</v>
      </c>
      <c r="T178" s="288">
        <f>Data!T80</f>
        <v>26104</v>
      </c>
      <c r="U178" s="288">
        <f>Data!U80</f>
        <v>25390</v>
      </c>
      <c r="V178" s="288">
        <f>Data!V80</f>
        <v>25939</v>
      </c>
      <c r="W178" s="288">
        <f>Data!W80</f>
        <v>25465</v>
      </c>
      <c r="X178" s="288">
        <f>Data!X80</f>
        <v>24476</v>
      </c>
      <c r="Y178" s="288">
        <f>Data!Y80</f>
        <v>22972</v>
      </c>
      <c r="Z178" s="288">
        <f>Data!Z80</f>
        <v>22687</v>
      </c>
      <c r="AA178" s="288">
        <f>Data!AA80</f>
        <v>24687</v>
      </c>
      <c r="AB178" s="288">
        <f>Data!AB80</f>
        <v>32513</v>
      </c>
      <c r="AC178" s="288">
        <f>Data!AC80</f>
        <v>34545</v>
      </c>
      <c r="AD178" s="288">
        <f>Data!AD80</f>
        <v>31416</v>
      </c>
      <c r="AE178" s="288">
        <f>Data!AE80</f>
        <v>32772</v>
      </c>
      <c r="AF178" s="288">
        <f>Data!AF80</f>
        <v>31496</v>
      </c>
      <c r="AG178" s="288">
        <f>Data!AG80</f>
        <v>30698</v>
      </c>
      <c r="AH178" s="288">
        <f>Data!AH80</f>
        <v>36047</v>
      </c>
      <c r="AI178" s="288">
        <f>Data!AI80</f>
        <v>29474</v>
      </c>
      <c r="AJ178" s="288">
        <f>Data!AJ80</f>
        <v>34849</v>
      </c>
      <c r="AK178" s="288">
        <f>Data!AK80</f>
        <v>35226</v>
      </c>
      <c r="AL178" s="288">
        <f>Data!AL80</f>
        <v>35477</v>
      </c>
      <c r="AM178" s="288">
        <f>Data!AM80</f>
        <v>35071</v>
      </c>
      <c r="AN178" s="288">
        <f>Data!AN80</f>
        <v>34214</v>
      </c>
      <c r="AO178" s="288">
        <f>Data!AO80</f>
        <v>33968</v>
      </c>
      <c r="AP178" s="288">
        <f>Data!AP80</f>
        <v>31887</v>
      </c>
      <c r="AQ178" s="288">
        <f>Data!AQ80</f>
        <v>28927</v>
      </c>
      <c r="AR178" s="288">
        <f>Data!AR80</f>
        <v>27256</v>
      </c>
      <c r="AS178" s="288">
        <f>Data!AS80</f>
        <v>29615</v>
      </c>
      <c r="AT178" s="288">
        <f>Data!AT80</f>
        <v>29129</v>
      </c>
      <c r="AU178" s="288">
        <f>Data!AU80</f>
        <v>26339</v>
      </c>
      <c r="AV178" s="288">
        <f>Data!AV80</f>
        <v>24827</v>
      </c>
      <c r="AW178" s="288">
        <f>Data!AW80</f>
        <v>25106</v>
      </c>
      <c r="AX178" s="288">
        <f>Data!AX80</f>
        <v>29072</v>
      </c>
      <c r="AY178" s="288">
        <f>Data!AY80</f>
        <v>28923</v>
      </c>
      <c r="AZ178" s="288">
        <f>Data!AZ80</f>
        <v>27699</v>
      </c>
      <c r="BA178" s="288">
        <f>Data!BA80</f>
        <v>26654</v>
      </c>
      <c r="BB178" s="288">
        <f>Data!BB80</f>
        <v>27117</v>
      </c>
      <c r="BC178" s="288">
        <f>Data!BC80</f>
        <v>27132</v>
      </c>
      <c r="BD178" s="288">
        <f>Data!BD80</f>
        <v>27080</v>
      </c>
      <c r="BE178" s="288">
        <f>Data!BE80</f>
        <v>31534</v>
      </c>
      <c r="BF178" s="288">
        <f>Data!BF80</f>
        <v>32407</v>
      </c>
      <c r="BG178" s="288">
        <f>Data!BG80</f>
        <v>32118</v>
      </c>
      <c r="BH178" s="288">
        <f>Data!BH80</f>
        <v>32010</v>
      </c>
      <c r="BI178" s="288">
        <f>Data!BI80</f>
        <v>31939</v>
      </c>
      <c r="BJ178" s="331">
        <f>Data!BJ80</f>
        <v>32520</v>
      </c>
      <c r="BK178" s="332">
        <f>Data!BK80</f>
        <v>44512</v>
      </c>
      <c r="BL178" s="332">
        <f>Data!BL80</f>
        <v>0</v>
      </c>
      <c r="BM178" s="332">
        <f>Data!BM80</f>
        <v>0</v>
      </c>
      <c r="BN178" s="332">
        <f>Data!BN80</f>
        <v>0</v>
      </c>
      <c r="BO178" s="332">
        <f>Data!BO80</f>
        <v>0</v>
      </c>
      <c r="BP178" s="332">
        <f>Data!BP80</f>
        <v>0</v>
      </c>
      <c r="BQ178" s="332">
        <f>Data!BQ80</f>
        <v>0</v>
      </c>
      <c r="BR178" s="332">
        <f>Data!BR80</f>
        <v>0</v>
      </c>
      <c r="BS178" s="332">
        <f>Data!BS80</f>
        <v>0</v>
      </c>
      <c r="BT178" s="332">
        <f>Data!BT80</f>
        <v>0</v>
      </c>
      <c r="BU178" s="332">
        <f>Data!BU80</f>
        <v>0</v>
      </c>
      <c r="BV178" s="332">
        <f>Data!BV80</f>
        <v>0</v>
      </c>
      <c r="BW178" s="332">
        <f>Data!BW80</f>
        <v>0</v>
      </c>
      <c r="BX178" s="332">
        <f>Data!BX80</f>
        <v>0</v>
      </c>
      <c r="BY178" s="333">
        <f>SUM(BJ178:BX178)</f>
        <v>77032</v>
      </c>
      <c r="BZ178" s="62"/>
      <c r="CQ178" s="62"/>
    </row>
    <row r="179" spans="1:95" ht="14" thickBot="1">
      <c r="A179" s="289" t="s">
        <v>37</v>
      </c>
      <c r="B179" s="288">
        <f>Data!B81</f>
        <v>27240</v>
      </c>
      <c r="C179" s="288">
        <f>Data!C81</f>
        <v>25937</v>
      </c>
      <c r="D179" s="288">
        <f>Data!D81</f>
        <v>26679</v>
      </c>
      <c r="E179" s="288">
        <f>Data!E81</f>
        <v>20704</v>
      </c>
      <c r="F179" s="288">
        <f>Data!F81</f>
        <v>17572</v>
      </c>
      <c r="G179" s="288">
        <f>Data!G81</f>
        <v>18419</v>
      </c>
      <c r="H179" s="288">
        <f>Data!H81</f>
        <v>22459</v>
      </c>
      <c r="I179" s="288">
        <f>Data!I81</f>
        <v>25493</v>
      </c>
      <c r="J179" s="288">
        <f>Data!J81</f>
        <v>25421</v>
      </c>
      <c r="K179" s="288">
        <f>Data!K81</f>
        <v>17201</v>
      </c>
      <c r="L179" s="288">
        <f>Data!L81</f>
        <v>21306</v>
      </c>
      <c r="M179" s="288">
        <f>Data!M81</f>
        <v>23180</v>
      </c>
      <c r="N179" s="288">
        <f>Data!N81</f>
        <v>25474</v>
      </c>
      <c r="O179" s="288">
        <f>Data!O81</f>
        <v>22479</v>
      </c>
      <c r="P179" s="288">
        <f>Data!P81</f>
        <v>18523</v>
      </c>
      <c r="Q179" s="288">
        <f>Data!Q81</f>
        <v>18430</v>
      </c>
      <c r="R179" s="288">
        <f>Data!R81</f>
        <v>26905</v>
      </c>
      <c r="S179" s="288">
        <f>Data!S81</f>
        <v>26915</v>
      </c>
      <c r="T179" s="288">
        <f>Data!T81</f>
        <v>29276</v>
      </c>
      <c r="U179" s="288">
        <f>Data!U81</f>
        <v>26696</v>
      </c>
      <c r="V179" s="288">
        <f>Data!V81</f>
        <v>25568</v>
      </c>
      <c r="W179" s="288">
        <f>Data!W81</f>
        <v>24681</v>
      </c>
      <c r="X179" s="288">
        <f>Data!X81</f>
        <v>31150</v>
      </c>
      <c r="Y179" s="288">
        <f>Data!Y81</f>
        <v>32307</v>
      </c>
      <c r="Z179" s="288">
        <f>Data!Z81</f>
        <v>34160</v>
      </c>
      <c r="AA179" s="288">
        <f>Data!AA81</f>
        <v>31279</v>
      </c>
      <c r="AB179" s="288">
        <f>Data!AB81</f>
        <v>29196</v>
      </c>
      <c r="AC179" s="288">
        <f>Data!AC81</f>
        <v>25969</v>
      </c>
      <c r="AD179" s="288">
        <f>Data!AD81</f>
        <v>26854</v>
      </c>
      <c r="AE179" s="288">
        <f>Data!AE81</f>
        <v>24208</v>
      </c>
      <c r="AF179" s="288">
        <f>Data!AF81</f>
        <v>24188</v>
      </c>
      <c r="AG179" s="288">
        <f>Data!AG81</f>
        <v>26492</v>
      </c>
      <c r="AH179" s="288">
        <f>Data!AH81</f>
        <v>24622</v>
      </c>
      <c r="AI179" s="288">
        <f>Data!AI81</f>
        <v>28280</v>
      </c>
      <c r="AJ179" s="288">
        <f>Data!AJ81</f>
        <v>24805</v>
      </c>
      <c r="AK179" s="288">
        <f>Data!AK81</f>
        <v>25526</v>
      </c>
      <c r="AL179" s="288">
        <f>Data!AL81</f>
        <v>23987</v>
      </c>
      <c r="AM179" s="288">
        <f>Data!AM81</f>
        <v>24362</v>
      </c>
      <c r="AN179" s="288">
        <f>Data!AN81</f>
        <v>24607</v>
      </c>
      <c r="AO179" s="288">
        <f>Data!AO81</f>
        <v>24858</v>
      </c>
      <c r="AP179" s="288">
        <f>Data!AP81</f>
        <v>25162</v>
      </c>
      <c r="AQ179" s="288">
        <f>Data!AQ81</f>
        <v>27630</v>
      </c>
      <c r="AR179" s="288">
        <f>Data!AR81</f>
        <v>28928</v>
      </c>
      <c r="AS179" s="288">
        <f>Data!AS81</f>
        <v>27045</v>
      </c>
      <c r="AT179" s="288">
        <f>Data!AT81</f>
        <v>26906</v>
      </c>
      <c r="AU179" s="288">
        <f>Data!AU81</f>
        <v>27994</v>
      </c>
      <c r="AV179" s="288">
        <f>Data!AV81</f>
        <v>29701</v>
      </c>
      <c r="AW179" s="288">
        <f>Data!AW81</f>
        <v>29021</v>
      </c>
      <c r="AX179" s="288">
        <f>Data!AX81</f>
        <v>25966</v>
      </c>
      <c r="AY179" s="288">
        <f>Data!AY81</f>
        <v>27124</v>
      </c>
      <c r="AZ179" s="288">
        <f>Data!AZ81</f>
        <v>33605</v>
      </c>
      <c r="BA179" s="288">
        <f>Data!BA81</f>
        <v>34771</v>
      </c>
      <c r="BB179" s="288">
        <f>Data!BB81</f>
        <v>35173</v>
      </c>
      <c r="BC179" s="288">
        <f>Data!BC81</f>
        <v>35085</v>
      </c>
      <c r="BD179" s="288">
        <f>Data!BD81</f>
        <v>34337</v>
      </c>
      <c r="BE179" s="288">
        <f>Data!BE81</f>
        <v>31935</v>
      </c>
      <c r="BF179" s="288">
        <f>Data!BF81</f>
        <v>32424</v>
      </c>
      <c r="BG179" s="288">
        <f>Data!BG81</f>
        <v>32124</v>
      </c>
      <c r="BH179" s="288">
        <f>Data!BH81</f>
        <v>32010</v>
      </c>
      <c r="BI179" s="288">
        <f>Data!BI81</f>
        <v>31939</v>
      </c>
      <c r="BJ179" s="334">
        <f>Data!BJ81</f>
        <v>32520</v>
      </c>
      <c r="BK179" s="335">
        <f>Data!BK81</f>
        <v>37799</v>
      </c>
      <c r="BL179" s="335">
        <f>Data!BL81</f>
        <v>0</v>
      </c>
      <c r="BM179" s="335">
        <f>Data!BM81</f>
        <v>0</v>
      </c>
      <c r="BN179" s="335">
        <f>Data!BN81</f>
        <v>0</v>
      </c>
      <c r="BO179" s="335">
        <f>Data!BO81</f>
        <v>0</v>
      </c>
      <c r="BP179" s="335">
        <f>Data!BP81</f>
        <v>0</v>
      </c>
      <c r="BQ179" s="335">
        <f>Data!BQ81</f>
        <v>0</v>
      </c>
      <c r="BR179" s="335">
        <f>Data!BR81</f>
        <v>0</v>
      </c>
      <c r="BS179" s="335">
        <f>Data!BS81</f>
        <v>0</v>
      </c>
      <c r="BT179" s="335">
        <f>Data!BT81</f>
        <v>0</v>
      </c>
      <c r="BU179" s="335">
        <f>Data!BU81</f>
        <v>0</v>
      </c>
      <c r="BV179" s="335">
        <f>Data!BV81</f>
        <v>0</v>
      </c>
      <c r="BW179" s="335">
        <f>Data!BW81</f>
        <v>0</v>
      </c>
      <c r="BX179" s="335">
        <f>Data!BX81</f>
        <v>0</v>
      </c>
      <c r="BY179" s="336">
        <f>SUM(BJ179:BX179)</f>
        <v>70319</v>
      </c>
      <c r="BZ179" s="62"/>
      <c r="CQ179" s="62"/>
    </row>
    <row r="180" spans="1:95">
      <c r="A180" s="289"/>
      <c r="B180" s="288"/>
      <c r="C180" s="288"/>
      <c r="D180" s="288"/>
      <c r="E180" s="288"/>
      <c r="F180" s="288"/>
      <c r="G180" s="288"/>
      <c r="H180" s="288"/>
      <c r="I180" s="288"/>
      <c r="J180" s="288"/>
      <c r="K180" s="288"/>
      <c r="L180" s="288"/>
      <c r="M180" s="288"/>
      <c r="N180" s="288"/>
      <c r="O180" s="288"/>
      <c r="P180" s="288"/>
      <c r="Q180" s="288"/>
      <c r="R180" s="288"/>
      <c r="S180" s="288"/>
      <c r="T180" s="288"/>
      <c r="U180" s="288"/>
      <c r="V180" s="288"/>
      <c r="W180" s="288"/>
      <c r="X180" s="288"/>
      <c r="Y180" s="288"/>
      <c r="Z180" s="288"/>
      <c r="AA180" s="288"/>
      <c r="AB180" s="288"/>
      <c r="AC180" s="288"/>
      <c r="AD180" s="288"/>
      <c r="AE180" s="288"/>
      <c r="AF180" s="288"/>
      <c r="AG180" s="288"/>
      <c r="AH180" s="288"/>
      <c r="AI180" s="288"/>
      <c r="AJ180" s="288"/>
      <c r="AK180" s="288"/>
      <c r="AL180" s="288"/>
      <c r="AM180" s="288"/>
      <c r="AN180" s="288"/>
      <c r="AO180" s="288"/>
      <c r="AP180" s="288"/>
      <c r="AQ180" s="288"/>
      <c r="AR180" s="288"/>
      <c r="AS180" s="288"/>
      <c r="AT180" s="288"/>
      <c r="AU180" s="288"/>
      <c r="AV180" s="288"/>
      <c r="AW180" s="288"/>
      <c r="AX180" s="288"/>
      <c r="AY180" s="288"/>
      <c r="AZ180" s="288"/>
      <c r="BA180" s="288"/>
      <c r="BB180" s="288"/>
      <c r="BC180" s="288"/>
      <c r="BD180" s="288"/>
      <c r="BE180" s="288"/>
      <c r="BF180" s="288"/>
      <c r="BG180" s="288"/>
      <c r="BH180" s="288"/>
      <c r="BI180" s="288"/>
      <c r="BJ180" s="288"/>
      <c r="BK180" s="288"/>
      <c r="BL180" s="288"/>
      <c r="BM180" s="288"/>
      <c r="BN180" s="288"/>
      <c r="BO180" s="288"/>
      <c r="BP180" s="288"/>
      <c r="BQ180" s="288"/>
      <c r="BR180" s="288"/>
      <c r="BS180" s="288"/>
      <c r="BT180" s="288"/>
      <c r="BU180" s="288"/>
      <c r="BV180" s="288"/>
      <c r="BW180" s="288"/>
      <c r="BX180" s="288"/>
      <c r="BY180" s="288"/>
      <c r="BZ180" s="62"/>
      <c r="CQ180" s="62"/>
    </row>
    <row r="181" spans="1:95">
      <c r="B181" s="294" t="s">
        <v>1025</v>
      </c>
      <c r="C181" s="294" t="s">
        <v>1025</v>
      </c>
      <c r="D181" s="294" t="s">
        <v>1025</v>
      </c>
      <c r="E181" s="294" t="s">
        <v>1025</v>
      </c>
      <c r="F181" s="294" t="s">
        <v>1025</v>
      </c>
      <c r="G181" s="294" t="s">
        <v>1025</v>
      </c>
      <c r="H181" s="294" t="s">
        <v>1025</v>
      </c>
      <c r="I181" s="294" t="s">
        <v>1025</v>
      </c>
      <c r="J181" s="294" t="s">
        <v>1025</v>
      </c>
      <c r="K181" s="294" t="s">
        <v>1025</v>
      </c>
      <c r="L181" s="294" t="s">
        <v>1025</v>
      </c>
      <c r="M181" s="294" t="s">
        <v>1025</v>
      </c>
      <c r="N181" s="294" t="s">
        <v>1025</v>
      </c>
      <c r="O181" s="294" t="s">
        <v>1025</v>
      </c>
      <c r="P181" s="294" t="s">
        <v>1025</v>
      </c>
      <c r="Q181" s="294" t="s">
        <v>1025</v>
      </c>
      <c r="R181" s="294" t="s">
        <v>1025</v>
      </c>
      <c r="S181" s="294" t="s">
        <v>1025</v>
      </c>
      <c r="T181" s="294" t="s">
        <v>1025</v>
      </c>
      <c r="U181" s="294" t="s">
        <v>1025</v>
      </c>
      <c r="V181" s="294" t="s">
        <v>1025</v>
      </c>
      <c r="W181" s="294" t="s">
        <v>1025</v>
      </c>
      <c r="X181" s="294" t="s">
        <v>1025</v>
      </c>
      <c r="Y181" s="294" t="s">
        <v>1025</v>
      </c>
      <c r="Z181" s="293" t="s">
        <v>1025</v>
      </c>
      <c r="AA181" s="293" t="s">
        <v>1025</v>
      </c>
      <c r="AB181" s="293" t="s">
        <v>1025</v>
      </c>
      <c r="AC181" s="293" t="s">
        <v>1025</v>
      </c>
      <c r="AD181" s="293" t="s">
        <v>1025</v>
      </c>
      <c r="AE181" s="293" t="s">
        <v>1025</v>
      </c>
      <c r="AF181" s="293" t="s">
        <v>1025</v>
      </c>
      <c r="AG181" s="293" t="s">
        <v>1025</v>
      </c>
      <c r="AH181" s="293" t="s">
        <v>1025</v>
      </c>
      <c r="AI181" s="293" t="s">
        <v>1025</v>
      </c>
      <c r="AJ181" s="293" t="s">
        <v>1025</v>
      </c>
      <c r="AK181" s="293" t="s">
        <v>1025</v>
      </c>
      <c r="AL181" s="293" t="s">
        <v>1025</v>
      </c>
      <c r="AM181" s="293" t="s">
        <v>1025</v>
      </c>
      <c r="AN181" s="293" t="s">
        <v>1025</v>
      </c>
      <c r="AO181" s="293" t="s">
        <v>1025</v>
      </c>
      <c r="AP181" s="293" t="s">
        <v>1025</v>
      </c>
      <c r="AQ181" s="293" t="s">
        <v>1025</v>
      </c>
      <c r="AR181" s="293" t="s">
        <v>1025</v>
      </c>
      <c r="AS181" s="293" t="s">
        <v>1025</v>
      </c>
      <c r="AT181" s="293" t="s">
        <v>1025</v>
      </c>
      <c r="AU181" s="293" t="s">
        <v>1025</v>
      </c>
      <c r="AV181" s="293" t="s">
        <v>1025</v>
      </c>
      <c r="AW181" s="293" t="s">
        <v>1025</v>
      </c>
      <c r="AX181" s="293" t="s">
        <v>1025</v>
      </c>
      <c r="AY181" s="293" t="s">
        <v>1025</v>
      </c>
      <c r="AZ181" s="293" t="s">
        <v>1025</v>
      </c>
      <c r="BA181" s="293" t="s">
        <v>1025</v>
      </c>
      <c r="BB181" s="293" t="s">
        <v>1025</v>
      </c>
      <c r="BC181" s="293" t="s">
        <v>1025</v>
      </c>
      <c r="BD181" s="293" t="s">
        <v>1025</v>
      </c>
      <c r="BE181" s="293" t="s">
        <v>1025</v>
      </c>
      <c r="BF181" s="293" t="s">
        <v>1025</v>
      </c>
      <c r="BG181" s="293" t="s">
        <v>1025</v>
      </c>
      <c r="BH181" s="293" t="s">
        <v>1025</v>
      </c>
      <c r="BI181" s="293" t="s">
        <v>1025</v>
      </c>
      <c r="BJ181" s="293" t="s">
        <v>1025</v>
      </c>
      <c r="BK181" s="293" t="s">
        <v>1025</v>
      </c>
      <c r="BL181" s="293" t="s">
        <v>1025</v>
      </c>
      <c r="BM181" s="293" t="s">
        <v>1025</v>
      </c>
      <c r="BN181" s="293" t="s">
        <v>1025</v>
      </c>
      <c r="BO181" s="293" t="s">
        <v>1025</v>
      </c>
      <c r="BP181" s="293" t="s">
        <v>1025</v>
      </c>
      <c r="BQ181" s="293" t="s">
        <v>1025</v>
      </c>
      <c r="BR181" s="293" t="s">
        <v>1025</v>
      </c>
      <c r="BS181" s="293" t="s">
        <v>1025</v>
      </c>
      <c r="BT181" s="293" t="s">
        <v>1025</v>
      </c>
      <c r="BU181" s="293" t="s">
        <v>1025</v>
      </c>
      <c r="BV181" s="293" t="s">
        <v>1025</v>
      </c>
      <c r="BW181" s="293" t="s">
        <v>1025</v>
      </c>
      <c r="BX181" s="293" t="s">
        <v>1025</v>
      </c>
      <c r="BY181" s="294" t="s">
        <v>1026</v>
      </c>
      <c r="BZ181" s="62"/>
      <c r="CQ181" s="62"/>
    </row>
    <row r="182" spans="1:95">
      <c r="A182" s="289" t="s">
        <v>1036</v>
      </c>
      <c r="B182" s="288">
        <f t="shared" ref="B182:AG182" si="8">SUM(B175:B180)</f>
        <v>136200</v>
      </c>
      <c r="C182" s="288">
        <f t="shared" si="8"/>
        <v>126511</v>
      </c>
      <c r="D182" s="288">
        <f t="shared" si="8"/>
        <v>122421</v>
      </c>
      <c r="E182" s="288">
        <f t="shared" si="8"/>
        <v>109741</v>
      </c>
      <c r="F182" s="288">
        <f t="shared" si="8"/>
        <v>111733</v>
      </c>
      <c r="G182" s="288">
        <f t="shared" si="8"/>
        <v>116452</v>
      </c>
      <c r="H182" s="288">
        <f t="shared" si="8"/>
        <v>119191</v>
      </c>
      <c r="I182" s="288">
        <f t="shared" si="8"/>
        <v>118194</v>
      </c>
      <c r="J182" s="288">
        <f t="shared" si="8"/>
        <v>113982</v>
      </c>
      <c r="K182" s="288">
        <f t="shared" si="8"/>
        <v>106101</v>
      </c>
      <c r="L182" s="288">
        <f t="shared" si="8"/>
        <v>109782</v>
      </c>
      <c r="M182" s="288">
        <f t="shared" si="8"/>
        <v>105473</v>
      </c>
      <c r="N182" s="288">
        <f t="shared" si="8"/>
        <v>111324</v>
      </c>
      <c r="O182" s="288">
        <f t="shared" si="8"/>
        <v>196591</v>
      </c>
      <c r="P182" s="288">
        <f t="shared" si="8"/>
        <v>109727</v>
      </c>
      <c r="Q182" s="288">
        <f t="shared" si="8"/>
        <v>107928</v>
      </c>
      <c r="R182" s="288">
        <f t="shared" si="8"/>
        <v>123057</v>
      </c>
      <c r="S182" s="288">
        <f t="shared" si="8"/>
        <v>127337</v>
      </c>
      <c r="T182" s="288">
        <f t="shared" si="8"/>
        <v>131788</v>
      </c>
      <c r="U182" s="288">
        <f t="shared" si="8"/>
        <v>128618</v>
      </c>
      <c r="V182" s="288">
        <f t="shared" si="8"/>
        <v>130598</v>
      </c>
      <c r="W182" s="288">
        <f t="shared" si="8"/>
        <v>129493</v>
      </c>
      <c r="X182" s="288">
        <f t="shared" si="8"/>
        <v>136396</v>
      </c>
      <c r="Y182" s="288">
        <f t="shared" si="8"/>
        <v>139732</v>
      </c>
      <c r="Z182" s="288">
        <f t="shared" si="8"/>
        <v>138800</v>
      </c>
      <c r="AA182" s="288">
        <f t="shared" si="8"/>
        <v>142863</v>
      </c>
      <c r="AB182" s="288">
        <f t="shared" si="8"/>
        <v>147156</v>
      </c>
      <c r="AC182" s="288">
        <f t="shared" si="8"/>
        <v>145535</v>
      </c>
      <c r="AD182" s="288">
        <f t="shared" si="8"/>
        <v>146449</v>
      </c>
      <c r="AE182" s="288">
        <f t="shared" si="8"/>
        <v>148594</v>
      </c>
      <c r="AF182" s="288">
        <f t="shared" si="8"/>
        <v>148793</v>
      </c>
      <c r="AG182" s="288">
        <f t="shared" si="8"/>
        <v>150207</v>
      </c>
      <c r="AH182" s="288">
        <f t="shared" ref="AH182:BX182" si="9">SUM(AH175:AH180)</f>
        <v>148685</v>
      </c>
      <c r="AI182" s="288">
        <f t="shared" si="9"/>
        <v>146854</v>
      </c>
      <c r="AJ182" s="288">
        <f t="shared" si="9"/>
        <v>145016</v>
      </c>
      <c r="AK182" s="288">
        <f t="shared" si="9"/>
        <v>146240</v>
      </c>
      <c r="AL182" s="288">
        <f t="shared" si="9"/>
        <v>144285</v>
      </c>
      <c r="AM182" s="288">
        <f t="shared" si="9"/>
        <v>145134</v>
      </c>
      <c r="AN182" s="288">
        <f t="shared" si="9"/>
        <v>143638</v>
      </c>
      <c r="AO182" s="288">
        <f t="shared" si="9"/>
        <v>143581</v>
      </c>
      <c r="AP182" s="288">
        <f t="shared" si="9"/>
        <v>140099</v>
      </c>
      <c r="AQ182" s="288">
        <f t="shared" si="9"/>
        <v>141465</v>
      </c>
      <c r="AR182" s="288">
        <f t="shared" si="9"/>
        <v>141889</v>
      </c>
      <c r="AS182" s="288">
        <f t="shared" si="9"/>
        <v>140800</v>
      </c>
      <c r="AT182" s="288">
        <f t="shared" si="9"/>
        <v>140160</v>
      </c>
      <c r="AU182" s="288">
        <f t="shared" si="9"/>
        <v>137688</v>
      </c>
      <c r="AV182" s="288">
        <f t="shared" si="9"/>
        <v>138993</v>
      </c>
      <c r="AW182" s="288">
        <f t="shared" si="9"/>
        <v>137459</v>
      </c>
      <c r="AX182" s="288">
        <f t="shared" si="9"/>
        <v>136172</v>
      </c>
      <c r="AY182" s="288">
        <f t="shared" si="9"/>
        <v>139332</v>
      </c>
      <c r="AZ182" s="288">
        <f t="shared" si="9"/>
        <v>156332</v>
      </c>
      <c r="BA182" s="288">
        <f t="shared" si="9"/>
        <v>157722</v>
      </c>
      <c r="BB182" s="288">
        <f t="shared" si="9"/>
        <v>159837</v>
      </c>
      <c r="BC182" s="288">
        <f t="shared" si="9"/>
        <v>159585</v>
      </c>
      <c r="BD182" s="288">
        <f t="shared" si="9"/>
        <v>157222</v>
      </c>
      <c r="BE182" s="288">
        <f t="shared" si="9"/>
        <v>158910</v>
      </c>
      <c r="BF182" s="288">
        <f t="shared" si="9"/>
        <v>162117</v>
      </c>
      <c r="BG182" s="288">
        <f t="shared" si="9"/>
        <v>160608</v>
      </c>
      <c r="BH182" s="288">
        <f t="shared" si="9"/>
        <v>160050</v>
      </c>
      <c r="BI182" s="288">
        <f t="shared" si="9"/>
        <v>159695</v>
      </c>
      <c r="BJ182" s="288">
        <f t="shared" si="9"/>
        <v>162600</v>
      </c>
      <c r="BK182" s="288">
        <f t="shared" si="9"/>
        <v>170225</v>
      </c>
      <c r="BL182" s="288">
        <f t="shared" si="9"/>
        <v>0</v>
      </c>
      <c r="BM182" s="288">
        <f t="shared" si="9"/>
        <v>0</v>
      </c>
      <c r="BN182" s="288">
        <f t="shared" si="9"/>
        <v>0</v>
      </c>
      <c r="BO182" s="288">
        <f t="shared" si="9"/>
        <v>0</v>
      </c>
      <c r="BP182" s="288">
        <f t="shared" si="9"/>
        <v>0</v>
      </c>
      <c r="BQ182" s="288">
        <f t="shared" si="9"/>
        <v>0</v>
      </c>
      <c r="BR182" s="288">
        <f t="shared" si="9"/>
        <v>0</v>
      </c>
      <c r="BS182" s="288">
        <f t="shared" si="9"/>
        <v>0</v>
      </c>
      <c r="BT182" s="288">
        <f t="shared" si="9"/>
        <v>0</v>
      </c>
      <c r="BU182" s="288">
        <f t="shared" si="9"/>
        <v>0</v>
      </c>
      <c r="BV182" s="288">
        <f t="shared" si="9"/>
        <v>0</v>
      </c>
      <c r="BW182" s="288">
        <f t="shared" si="9"/>
        <v>0</v>
      </c>
      <c r="BX182" s="288">
        <f t="shared" si="9"/>
        <v>0</v>
      </c>
      <c r="BY182" s="288">
        <f>SUM(BY175:BY180)</f>
        <v>332825</v>
      </c>
      <c r="BZ182" s="62"/>
      <c r="CA182" s="288"/>
      <c r="CQ182" s="62"/>
    </row>
    <row r="183" spans="1:95">
      <c r="A183" s="288"/>
      <c r="B183" s="288"/>
      <c r="C183" s="288"/>
      <c r="D183" s="288"/>
      <c r="E183" s="288"/>
      <c r="F183" s="288"/>
      <c r="G183" s="288"/>
      <c r="H183" s="288"/>
      <c r="I183" s="288"/>
      <c r="J183" s="288"/>
      <c r="K183" s="288"/>
      <c r="L183" s="288"/>
      <c r="M183" s="288"/>
      <c r="N183" s="288"/>
      <c r="O183" s="288"/>
      <c r="P183" s="288"/>
      <c r="Q183" s="288"/>
      <c r="R183" s="288"/>
      <c r="S183" s="288"/>
      <c r="T183" s="288"/>
      <c r="U183" s="288"/>
      <c r="V183" s="288"/>
      <c r="Z183" s="288"/>
      <c r="BY183" s="288"/>
      <c r="BZ183" s="62"/>
      <c r="CA183" s="288"/>
      <c r="CQ183" s="62"/>
    </row>
    <row r="184" spans="1:95">
      <c r="BZ184" s="288"/>
      <c r="CQ184" s="62"/>
    </row>
    <row r="185" spans="1:95">
      <c r="BZ185" s="288"/>
      <c r="CQ185" s="62"/>
    </row>
    <row r="186" spans="1:95">
      <c r="BZ186" s="289"/>
      <c r="CQ186" s="62"/>
    </row>
    <row r="187" spans="1:95">
      <c r="BZ187" s="289"/>
      <c r="CQ187" s="62"/>
    </row>
    <row r="188" spans="1:95">
      <c r="BZ188" s="289"/>
      <c r="CQ188" s="62"/>
    </row>
    <row r="189" spans="1:95">
      <c r="BZ189" s="289"/>
      <c r="CQ189" s="62"/>
    </row>
    <row r="190" spans="1:95">
      <c r="BZ190" s="293"/>
      <c r="CQ190" s="62"/>
    </row>
    <row r="191" spans="1:95">
      <c r="BZ191" s="62"/>
    </row>
    <row r="192" spans="1:95">
      <c r="BZ192" s="62"/>
    </row>
    <row r="193" spans="78:78">
      <c r="BZ193" s="62"/>
    </row>
    <row r="194" spans="78:78">
      <c r="BZ194" s="62"/>
    </row>
    <row r="195" spans="78:78">
      <c r="BZ195" s="62"/>
    </row>
    <row r="196" spans="78:78">
      <c r="BZ196" s="62"/>
    </row>
    <row r="197" spans="78:78">
      <c r="BZ197" s="62"/>
    </row>
    <row r="198" spans="78:78">
      <c r="BZ198" s="62"/>
    </row>
    <row r="199" spans="78:78">
      <c r="BZ199" s="62"/>
    </row>
    <row r="200" spans="78:78">
      <c r="BZ200" s="62"/>
    </row>
    <row r="201" spans="78:78">
      <c r="BZ201" s="62"/>
    </row>
    <row r="202" spans="78:78">
      <c r="BZ202" s="62"/>
    </row>
    <row r="203" spans="78:78">
      <c r="BZ203" s="62"/>
    </row>
    <row r="204" spans="78:78">
      <c r="BZ204" s="62"/>
    </row>
    <row r="205" spans="78:78">
      <c r="BZ205" s="288"/>
    </row>
    <row r="206" spans="78:78">
      <c r="BZ206" s="288"/>
    </row>
    <row r="207" spans="78:78">
      <c r="BZ207" s="289"/>
    </row>
    <row r="208" spans="78:78">
      <c r="BZ208" s="289"/>
    </row>
    <row r="209" spans="1:78">
      <c r="BZ209" s="289"/>
    </row>
    <row r="210" spans="1:78">
      <c r="BZ210" s="289"/>
    </row>
    <row r="211" spans="1:78" ht="18">
      <c r="A211" s="288"/>
      <c r="B211" s="288"/>
      <c r="C211" s="288"/>
      <c r="D211" s="291" t="s">
        <v>1034</v>
      </c>
      <c r="E211" s="288"/>
      <c r="F211" s="288"/>
      <c r="G211" s="288"/>
      <c r="H211" s="288"/>
      <c r="I211" s="288"/>
      <c r="J211" s="288"/>
      <c r="K211" s="288"/>
      <c r="L211" s="288"/>
      <c r="M211" s="288"/>
      <c r="N211" s="288"/>
      <c r="O211" s="288"/>
      <c r="P211" s="288"/>
      <c r="Q211" s="288"/>
      <c r="R211" s="288"/>
      <c r="S211" s="288"/>
      <c r="T211" s="288"/>
      <c r="U211" s="288"/>
      <c r="V211" s="288"/>
      <c r="Z211" s="288"/>
      <c r="AA211" s="291" t="s">
        <v>1034</v>
      </c>
      <c r="BY211" s="288"/>
      <c r="BZ211" s="289"/>
    </row>
    <row r="212" spans="1:78" ht="18">
      <c r="A212" s="288"/>
      <c r="B212" s="288"/>
      <c r="C212" s="288"/>
      <c r="D212" s="291" t="s">
        <v>1035</v>
      </c>
      <c r="E212" s="288"/>
      <c r="F212" s="288"/>
      <c r="G212" s="288"/>
      <c r="H212" s="288"/>
      <c r="I212" s="288"/>
      <c r="J212" s="288"/>
      <c r="K212" s="288"/>
      <c r="L212" s="288"/>
      <c r="M212" s="288"/>
      <c r="N212" s="288"/>
      <c r="O212" s="288"/>
      <c r="P212" s="288"/>
      <c r="Q212" s="288"/>
      <c r="R212" s="288"/>
      <c r="S212" s="288"/>
      <c r="T212" s="288"/>
      <c r="U212" s="288"/>
      <c r="V212" s="289"/>
      <c r="W212" s="289"/>
      <c r="X212" s="289"/>
      <c r="Y212" s="289"/>
      <c r="Z212" s="289"/>
      <c r="AA212" s="291" t="s">
        <v>1035</v>
      </c>
      <c r="AB212" s="289"/>
      <c r="AC212" s="289"/>
      <c r="AD212" s="289"/>
      <c r="AE212" s="289"/>
      <c r="AF212" s="289"/>
      <c r="AG212" s="289"/>
      <c r="AH212" s="289"/>
      <c r="AI212" s="289"/>
      <c r="AJ212" s="289"/>
      <c r="AK212" s="289"/>
      <c r="AL212" s="289"/>
      <c r="AM212" s="289"/>
      <c r="AN212" s="289"/>
      <c r="AO212" s="289"/>
      <c r="AP212" s="289"/>
      <c r="AQ212" s="289"/>
      <c r="AR212" s="289"/>
      <c r="AS212" s="289"/>
      <c r="AT212" s="289"/>
      <c r="AU212" s="289"/>
      <c r="AV212" s="289"/>
      <c r="AW212" s="289"/>
      <c r="AX212" s="289"/>
      <c r="AY212" s="289"/>
      <c r="AZ212" s="289"/>
      <c r="BA212" s="289"/>
      <c r="BB212" s="289"/>
      <c r="BC212" s="289"/>
      <c r="BD212" s="289"/>
      <c r="BE212" s="289"/>
      <c r="BF212" s="289"/>
      <c r="BG212" s="289"/>
      <c r="BH212" s="289"/>
      <c r="BI212" s="289"/>
      <c r="BJ212" s="289"/>
      <c r="BK212" s="289"/>
      <c r="BL212" s="289"/>
      <c r="BM212" s="289"/>
      <c r="BN212" s="289"/>
      <c r="BO212" s="289"/>
      <c r="BP212" s="289"/>
      <c r="BQ212" s="289"/>
      <c r="BR212" s="289"/>
      <c r="BS212" s="289"/>
      <c r="BT212" s="289"/>
      <c r="BU212" s="289"/>
      <c r="BV212" s="289"/>
      <c r="BW212" s="289"/>
      <c r="BX212" s="289"/>
      <c r="BY212" s="289"/>
      <c r="BZ212" s="293"/>
    </row>
    <row r="213" spans="1:78" ht="18">
      <c r="A213" s="288"/>
      <c r="B213" s="288"/>
      <c r="C213" s="288"/>
      <c r="D213" s="296" t="s">
        <v>178</v>
      </c>
      <c r="E213" s="288"/>
      <c r="F213" s="288"/>
      <c r="G213" s="288"/>
      <c r="H213" s="288"/>
      <c r="I213" s="288"/>
      <c r="J213" s="288"/>
      <c r="K213" s="288"/>
      <c r="L213" s="288"/>
      <c r="M213" s="288"/>
      <c r="N213" s="288"/>
      <c r="O213" s="288"/>
      <c r="P213" s="288"/>
      <c r="Q213" s="288"/>
      <c r="R213" s="288"/>
      <c r="S213" s="288"/>
      <c r="T213" s="288"/>
      <c r="U213" s="288"/>
      <c r="X213" s="289"/>
      <c r="AA213" s="296" t="s">
        <v>178</v>
      </c>
      <c r="BZ213" s="62"/>
    </row>
    <row r="214" spans="1:78">
      <c r="A214" s="288"/>
      <c r="B214" s="288"/>
      <c r="C214" s="288"/>
      <c r="D214" s="288"/>
      <c r="E214" s="288"/>
      <c r="F214" s="288"/>
      <c r="G214" s="288"/>
      <c r="H214" s="288"/>
      <c r="I214" s="288"/>
      <c r="J214" s="288"/>
      <c r="K214" s="288"/>
      <c r="L214" s="288"/>
      <c r="M214" s="288"/>
      <c r="N214" s="288"/>
      <c r="O214" s="288"/>
      <c r="P214" s="288"/>
      <c r="Q214" s="288"/>
      <c r="R214" s="288"/>
      <c r="S214" s="288"/>
      <c r="T214" s="288"/>
      <c r="U214" s="288"/>
      <c r="X214" s="289"/>
      <c r="BY214" s="289"/>
      <c r="BZ214" s="62"/>
    </row>
    <row r="215" spans="1:78">
      <c r="A215" s="288"/>
      <c r="B215" s="10" t="s">
        <v>1136</v>
      </c>
      <c r="C215" s="286" t="s">
        <v>1137</v>
      </c>
      <c r="D215" s="286" t="s">
        <v>1138</v>
      </c>
      <c r="E215" s="286" t="s">
        <v>1139</v>
      </c>
      <c r="F215" s="286" t="s">
        <v>1140</v>
      </c>
      <c r="G215" s="286" t="s">
        <v>1141</v>
      </c>
      <c r="H215" s="286" t="s">
        <v>1142</v>
      </c>
      <c r="I215" s="286" t="s">
        <v>1143</v>
      </c>
      <c r="J215" s="286" t="s">
        <v>1124</v>
      </c>
      <c r="K215" s="286" t="s">
        <v>1125</v>
      </c>
      <c r="L215" s="286" t="s">
        <v>1126</v>
      </c>
      <c r="M215" s="286" t="s">
        <v>1127</v>
      </c>
      <c r="N215" s="286" t="s">
        <v>1128</v>
      </c>
      <c r="O215" s="286" t="s">
        <v>1129</v>
      </c>
      <c r="P215" s="286" t="s">
        <v>1130</v>
      </c>
      <c r="Q215" s="286" t="s">
        <v>1131</v>
      </c>
      <c r="R215" s="286" t="s">
        <v>1132</v>
      </c>
      <c r="S215" s="286" t="s">
        <v>1133</v>
      </c>
      <c r="T215" s="286" t="s">
        <v>1134</v>
      </c>
      <c r="U215" s="286" t="s">
        <v>1135</v>
      </c>
      <c r="V215" s="286" t="s">
        <v>822</v>
      </c>
      <c r="W215" s="286" t="s">
        <v>823</v>
      </c>
      <c r="X215" s="286" t="s">
        <v>824</v>
      </c>
      <c r="Y215" s="286" t="s">
        <v>825</v>
      </c>
      <c r="Z215" s="286" t="s">
        <v>826</v>
      </c>
      <c r="AA215" s="286" t="s">
        <v>827</v>
      </c>
      <c r="AB215" s="286" t="s">
        <v>828</v>
      </c>
      <c r="AC215" s="286" t="s">
        <v>829</v>
      </c>
      <c r="AD215" s="286" t="s">
        <v>830</v>
      </c>
      <c r="AE215" s="286" t="s">
        <v>831</v>
      </c>
      <c r="AF215" s="286" t="s">
        <v>832</v>
      </c>
      <c r="AG215" s="286" t="s">
        <v>833</v>
      </c>
      <c r="AH215" s="286" t="s">
        <v>1144</v>
      </c>
      <c r="AI215" s="286" t="s">
        <v>1145</v>
      </c>
      <c r="AJ215" s="286" t="s">
        <v>1146</v>
      </c>
      <c r="AK215" s="286" t="s">
        <v>1147</v>
      </c>
      <c r="AL215" s="286" t="s">
        <v>1148</v>
      </c>
      <c r="AM215" s="286" t="s">
        <v>1149</v>
      </c>
      <c r="AN215" s="286" t="s">
        <v>1150</v>
      </c>
      <c r="AO215" s="286" t="s">
        <v>1151</v>
      </c>
      <c r="AP215" s="286" t="s">
        <v>1152</v>
      </c>
      <c r="AQ215" s="286" t="s">
        <v>1153</v>
      </c>
      <c r="AR215" s="286" t="s">
        <v>1154</v>
      </c>
      <c r="AS215" s="286" t="s">
        <v>1155</v>
      </c>
      <c r="AT215" s="286" t="s">
        <v>1156</v>
      </c>
      <c r="AU215" s="286" t="s">
        <v>1157</v>
      </c>
      <c r="AV215" s="286" t="s">
        <v>1158</v>
      </c>
      <c r="AW215" s="286" t="s">
        <v>1159</v>
      </c>
      <c r="AX215" s="286" t="s">
        <v>1160</v>
      </c>
      <c r="AY215" s="286" t="s">
        <v>1161</v>
      </c>
      <c r="AZ215" s="286" t="s">
        <v>1162</v>
      </c>
      <c r="BA215" s="286" t="s">
        <v>1163</v>
      </c>
      <c r="BB215" s="286" t="s">
        <v>1164</v>
      </c>
      <c r="BC215" s="286" t="s">
        <v>1165</v>
      </c>
      <c r="BD215" s="286" t="s">
        <v>1166</v>
      </c>
      <c r="BE215" s="286" t="s">
        <v>1167</v>
      </c>
      <c r="BF215" s="286" t="s">
        <v>1168</v>
      </c>
      <c r="BG215" s="286" t="s">
        <v>1169</v>
      </c>
      <c r="BH215" s="286" t="s">
        <v>1170</v>
      </c>
      <c r="BI215" s="286" t="s">
        <v>1171</v>
      </c>
      <c r="BJ215" s="286" t="s">
        <v>1172</v>
      </c>
      <c r="BK215" s="286" t="s">
        <v>1173</v>
      </c>
      <c r="BL215" s="286" t="s">
        <v>1174</v>
      </c>
      <c r="BM215" s="286" t="s">
        <v>1175</v>
      </c>
      <c r="BN215" s="286" t="s">
        <v>1176</v>
      </c>
      <c r="BO215" s="286" t="s">
        <v>1177</v>
      </c>
      <c r="BP215" s="286" t="s">
        <v>1178</v>
      </c>
      <c r="BQ215" s="286" t="s">
        <v>1179</v>
      </c>
      <c r="BR215" s="286" t="s">
        <v>1180</v>
      </c>
      <c r="BS215" s="286" t="s">
        <v>1181</v>
      </c>
      <c r="BT215" s="286" t="s">
        <v>1182</v>
      </c>
      <c r="BU215" s="286" t="s">
        <v>1183</v>
      </c>
      <c r="BV215" s="286" t="s">
        <v>1184</v>
      </c>
      <c r="BW215" s="286" t="s">
        <v>1185</v>
      </c>
      <c r="BX215" s="286" t="s">
        <v>1186</v>
      </c>
      <c r="BY215" s="289" t="s">
        <v>1023</v>
      </c>
      <c r="BZ215" s="62"/>
    </row>
    <row r="216" spans="1:78" ht="14" thickBot="1">
      <c r="A216" s="288"/>
      <c r="B216" s="293" t="s">
        <v>1025</v>
      </c>
      <c r="C216" s="293" t="s">
        <v>1025</v>
      </c>
      <c r="D216" s="293" t="s">
        <v>1025</v>
      </c>
      <c r="E216" s="293" t="s">
        <v>1025</v>
      </c>
      <c r="F216" s="293" t="s">
        <v>1025</v>
      </c>
      <c r="G216" s="293" t="s">
        <v>1025</v>
      </c>
      <c r="H216" s="293" t="s">
        <v>1025</v>
      </c>
      <c r="I216" s="293" t="s">
        <v>1025</v>
      </c>
      <c r="J216" s="293" t="s">
        <v>1025</v>
      </c>
      <c r="K216" s="293" t="s">
        <v>1025</v>
      </c>
      <c r="L216" s="293" t="s">
        <v>1025</v>
      </c>
      <c r="M216" s="293" t="s">
        <v>1025</v>
      </c>
      <c r="N216" s="293" t="s">
        <v>1025</v>
      </c>
      <c r="O216" s="293" t="s">
        <v>1025</v>
      </c>
      <c r="P216" s="293" t="s">
        <v>1025</v>
      </c>
      <c r="Q216" s="293" t="s">
        <v>1025</v>
      </c>
      <c r="R216" s="293" t="s">
        <v>1025</v>
      </c>
      <c r="S216" s="293" t="s">
        <v>1025</v>
      </c>
      <c r="T216" s="293" t="s">
        <v>1025</v>
      </c>
      <c r="U216" s="293" t="s">
        <v>1025</v>
      </c>
      <c r="V216" s="293" t="s">
        <v>1025</v>
      </c>
      <c r="W216" s="293" t="s">
        <v>1025</v>
      </c>
      <c r="X216" s="293" t="s">
        <v>1025</v>
      </c>
      <c r="Y216" s="293" t="s">
        <v>1025</v>
      </c>
      <c r="Z216" s="293" t="s">
        <v>1025</v>
      </c>
      <c r="AA216" s="293" t="s">
        <v>1025</v>
      </c>
      <c r="AB216" s="293" t="s">
        <v>1025</v>
      </c>
      <c r="AC216" s="293" t="s">
        <v>1025</v>
      </c>
      <c r="AD216" s="293"/>
      <c r="AE216" s="293"/>
      <c r="AF216" s="293"/>
      <c r="AG216" s="293"/>
      <c r="AH216" s="293"/>
      <c r="AI216" s="293"/>
      <c r="AJ216" s="293"/>
      <c r="AK216" s="293"/>
      <c r="AL216" s="293"/>
      <c r="AM216" s="293"/>
      <c r="AN216" s="293"/>
      <c r="AO216" s="293"/>
      <c r="AP216" s="293"/>
      <c r="AQ216" s="293"/>
      <c r="AR216" s="293"/>
      <c r="AS216" s="293"/>
      <c r="AT216" s="293"/>
      <c r="AU216" s="293"/>
      <c r="AV216" s="293"/>
      <c r="AW216" s="293"/>
      <c r="AX216" s="293"/>
      <c r="AY216" s="293"/>
      <c r="AZ216" s="293"/>
      <c r="BA216" s="293"/>
      <c r="BB216" s="293"/>
      <c r="BC216" s="293"/>
      <c r="BD216" s="293"/>
      <c r="BE216" s="293"/>
      <c r="BF216" s="293"/>
      <c r="BG216" s="293"/>
      <c r="BH216" s="293"/>
      <c r="BI216" s="293"/>
      <c r="BJ216" s="293"/>
      <c r="BK216" s="293"/>
      <c r="BL216" s="293"/>
      <c r="BM216" s="293"/>
      <c r="BN216" s="293"/>
      <c r="BO216" s="293"/>
      <c r="BP216" s="293"/>
      <c r="BQ216" s="293"/>
      <c r="BR216" s="293"/>
      <c r="BS216" s="293"/>
      <c r="BT216" s="293"/>
      <c r="BU216" s="293"/>
      <c r="BV216" s="293"/>
      <c r="BW216" s="293"/>
      <c r="BX216" s="293"/>
      <c r="BY216" s="293" t="s">
        <v>1026</v>
      </c>
      <c r="BZ216" s="62"/>
    </row>
    <row r="217" spans="1:78">
      <c r="A217" s="289" t="s">
        <v>33</v>
      </c>
      <c r="B217" s="288">
        <f>Data!B87</f>
        <v>16468</v>
      </c>
      <c r="C217" s="288">
        <f>Data!C87</f>
        <v>16000</v>
      </c>
      <c r="D217" s="288">
        <f>Data!D87</f>
        <v>16839</v>
      </c>
      <c r="E217" s="288">
        <f>Data!E87</f>
        <v>18573</v>
      </c>
      <c r="F217" s="288">
        <f>Data!F87</f>
        <v>17915</v>
      </c>
      <c r="G217" s="288">
        <f>Data!G87</f>
        <v>13535</v>
      </c>
      <c r="H217" s="288">
        <f>Data!H87</f>
        <v>13645</v>
      </c>
      <c r="I217" s="288">
        <f>Data!I87</f>
        <v>23436</v>
      </c>
      <c r="J217" s="288">
        <f>Data!J87</f>
        <v>22814</v>
      </c>
      <c r="K217" s="288">
        <f>Data!K87</f>
        <v>21267</v>
      </c>
      <c r="L217" s="288">
        <f>Data!L87</f>
        <v>17814</v>
      </c>
      <c r="M217" s="288">
        <f>Data!M87</f>
        <v>17149</v>
      </c>
      <c r="N217" s="288">
        <f>Data!N87</f>
        <v>22726</v>
      </c>
      <c r="O217" s="288">
        <f>Data!O87</f>
        <v>18919</v>
      </c>
      <c r="P217" s="288">
        <f>Data!P87</f>
        <v>16486</v>
      </c>
      <c r="Q217" s="288">
        <f>Data!Q87</f>
        <v>14103</v>
      </c>
      <c r="R217" s="288">
        <f>Data!R87</f>
        <v>14841</v>
      </c>
      <c r="S217" s="288">
        <f>Data!S87</f>
        <v>17150</v>
      </c>
      <c r="T217" s="288">
        <f>Data!T87</f>
        <v>18875</v>
      </c>
      <c r="U217" s="288">
        <f>Data!U87</f>
        <v>20010</v>
      </c>
      <c r="V217" s="288">
        <f>Data!V87</f>
        <v>19722</v>
      </c>
      <c r="W217" s="288">
        <f>Data!W87</f>
        <v>21443</v>
      </c>
      <c r="X217" s="288">
        <f>Data!X87</f>
        <v>19187</v>
      </c>
      <c r="Y217" s="288">
        <f>Data!Y87</f>
        <v>20622</v>
      </c>
      <c r="Z217" s="288">
        <f>Data!Z87</f>
        <v>16387</v>
      </c>
      <c r="AA217" s="288">
        <f>Data!AA87</f>
        <v>18400</v>
      </c>
      <c r="AB217" s="288">
        <f>Data!AB87</f>
        <v>17200</v>
      </c>
      <c r="AC217" s="288">
        <f>Data!AC87</f>
        <v>14998</v>
      </c>
      <c r="AD217" s="288">
        <f>Data!AD87</f>
        <v>21405</v>
      </c>
      <c r="AE217" s="288">
        <f>Data!AE87</f>
        <v>21768</v>
      </c>
      <c r="AF217" s="288">
        <f>Data!AF87</f>
        <v>22624</v>
      </c>
      <c r="AG217" s="288">
        <f>Data!AG87</f>
        <v>23174</v>
      </c>
      <c r="AH217" s="288">
        <f>Data!AH87</f>
        <v>19580</v>
      </c>
      <c r="AI217" s="288">
        <f>Data!AI87</f>
        <v>21539</v>
      </c>
      <c r="AJ217" s="288">
        <f>Data!AJ87</f>
        <v>17492</v>
      </c>
      <c r="AK217" s="288">
        <f>Data!AK87</f>
        <v>18422</v>
      </c>
      <c r="AL217" s="288">
        <f>Data!AL87</f>
        <v>19892</v>
      </c>
      <c r="AM217" s="288">
        <f>Data!AM87</f>
        <v>19813</v>
      </c>
      <c r="AN217" s="288">
        <f>Data!AN87</f>
        <v>18867</v>
      </c>
      <c r="AO217" s="288">
        <f>Data!AO87</f>
        <v>18747</v>
      </c>
      <c r="AP217" s="288">
        <f>Data!AP87</f>
        <v>19650</v>
      </c>
      <c r="AQ217" s="288">
        <f>Data!AQ87</f>
        <v>21325</v>
      </c>
      <c r="AR217" s="288">
        <f>Data!AR87</f>
        <v>22560</v>
      </c>
      <c r="AS217" s="288">
        <f>Data!AS87</f>
        <v>20577</v>
      </c>
      <c r="AT217" s="288">
        <f>Data!AT87</f>
        <v>20336</v>
      </c>
      <c r="AU217" s="288">
        <f>Data!AU87</f>
        <v>20803</v>
      </c>
      <c r="AV217" s="288">
        <f>Data!AV87</f>
        <v>22194</v>
      </c>
      <c r="AW217" s="288">
        <f>Data!AW87</f>
        <v>22259</v>
      </c>
      <c r="AX217" s="288">
        <f>Data!AX87</f>
        <v>20301</v>
      </c>
      <c r="AY217" s="288">
        <f>Data!AY87</f>
        <v>20411</v>
      </c>
      <c r="AZ217" s="288">
        <f>Data!AZ87</f>
        <v>22192</v>
      </c>
      <c r="BA217" s="288">
        <f>Data!BA87</f>
        <v>23002</v>
      </c>
      <c r="BB217" s="288">
        <f>Data!BB87</f>
        <v>22790</v>
      </c>
      <c r="BC217" s="288">
        <f>Data!BC87</f>
        <v>21521</v>
      </c>
      <c r="BD217" s="288">
        <f>Data!BD87</f>
        <v>21592</v>
      </c>
      <c r="BE217" s="288">
        <f>Data!BE87</f>
        <v>20834</v>
      </c>
      <c r="BF217" s="288">
        <f>Data!BF87</f>
        <v>21658</v>
      </c>
      <c r="BG217" s="288">
        <f>Data!BG87</f>
        <v>21795</v>
      </c>
      <c r="BH217" s="288">
        <f>Data!BH87</f>
        <v>21521</v>
      </c>
      <c r="BI217" s="288">
        <f>Data!BI87</f>
        <v>21284</v>
      </c>
      <c r="BJ217" s="328">
        <f>Data!BJ87</f>
        <v>21312</v>
      </c>
      <c r="BK217" s="329">
        <f>Data!BK87</f>
        <v>21253</v>
      </c>
      <c r="BL217" s="329">
        <f>Data!BL87</f>
        <v>0</v>
      </c>
      <c r="BM217" s="329">
        <f>Data!BM87</f>
        <v>0</v>
      </c>
      <c r="BN217" s="329">
        <f>Data!BN87</f>
        <v>0</v>
      </c>
      <c r="BO217" s="329">
        <f>Data!BO87</f>
        <v>0</v>
      </c>
      <c r="BP217" s="329">
        <f>Data!BP87</f>
        <v>0</v>
      </c>
      <c r="BQ217" s="329">
        <f>Data!BQ87</f>
        <v>0</v>
      </c>
      <c r="BR217" s="329">
        <f>Data!BR87</f>
        <v>0</v>
      </c>
      <c r="BS217" s="329">
        <f>Data!BS87</f>
        <v>0</v>
      </c>
      <c r="BT217" s="329">
        <f>Data!BT87</f>
        <v>0</v>
      </c>
      <c r="BU217" s="329">
        <f>Data!BU87</f>
        <v>0</v>
      </c>
      <c r="BV217" s="329">
        <f>Data!BV87</f>
        <v>0</v>
      </c>
      <c r="BW217" s="329">
        <f>Data!BW87</f>
        <v>0</v>
      </c>
      <c r="BX217" s="329">
        <f>Data!BX87</f>
        <v>0</v>
      </c>
      <c r="BY217" s="330">
        <f>SUM(BJ217:BX217)</f>
        <v>42565</v>
      </c>
      <c r="BZ217" s="62"/>
    </row>
    <row r="218" spans="1:78">
      <c r="A218" s="289" t="s">
        <v>34</v>
      </c>
      <c r="B218" s="288">
        <f>Data!B88</f>
        <v>16468</v>
      </c>
      <c r="C218" s="288">
        <f>Data!C88</f>
        <v>15598</v>
      </c>
      <c r="D218" s="288">
        <f>Data!D88</f>
        <v>12666</v>
      </c>
      <c r="E218" s="288">
        <f>Data!E88</f>
        <v>15799</v>
      </c>
      <c r="F218" s="288">
        <f>Data!F88</f>
        <v>16128</v>
      </c>
      <c r="G218" s="288">
        <f>Data!G88</f>
        <v>15988</v>
      </c>
      <c r="H218" s="288">
        <f>Data!H88</f>
        <v>13122</v>
      </c>
      <c r="I218" s="288">
        <f>Data!I88</f>
        <v>11859</v>
      </c>
      <c r="J218" s="288">
        <f>Data!J88</f>
        <v>16214</v>
      </c>
      <c r="K218" s="288">
        <f>Data!K88</f>
        <v>14746</v>
      </c>
      <c r="L218" s="288">
        <f>Data!L88</f>
        <v>12279</v>
      </c>
      <c r="M218" s="288">
        <f>Data!M88</f>
        <v>11110</v>
      </c>
      <c r="N218" s="288">
        <f>Data!N88</f>
        <v>10877</v>
      </c>
      <c r="O218" s="288">
        <f>Data!O88</f>
        <v>15986</v>
      </c>
      <c r="P218" s="288">
        <f>Data!P88</f>
        <v>21065</v>
      </c>
      <c r="Q218" s="288">
        <f>Data!Q88</f>
        <v>19732</v>
      </c>
      <c r="R218" s="288">
        <f>Data!R88</f>
        <v>18971</v>
      </c>
      <c r="S218" s="288">
        <f>Data!S88</f>
        <v>19118</v>
      </c>
      <c r="T218" s="288">
        <f>Data!T88</f>
        <v>19872</v>
      </c>
      <c r="U218" s="288">
        <f>Data!U88</f>
        <v>20350</v>
      </c>
      <c r="V218" s="288">
        <f>Data!V88</f>
        <v>19395</v>
      </c>
      <c r="W218" s="288">
        <f>Data!W88</f>
        <v>21058</v>
      </c>
      <c r="X218" s="288">
        <f>Data!X88</f>
        <v>22334</v>
      </c>
      <c r="Y218" s="288">
        <f>Data!Y88</f>
        <v>22775</v>
      </c>
      <c r="Z218" s="288">
        <f>Data!Z88</f>
        <v>26077</v>
      </c>
      <c r="AA218" s="288">
        <f>Data!AA88</f>
        <v>24864</v>
      </c>
      <c r="AB218" s="288">
        <f>Data!AB88</f>
        <v>25711</v>
      </c>
      <c r="AC218" s="288">
        <f>Data!AC88</f>
        <v>24774</v>
      </c>
      <c r="AD218" s="288">
        <f>Data!AD88</f>
        <v>24526</v>
      </c>
      <c r="AE218" s="288">
        <f>Data!AE88</f>
        <v>24995</v>
      </c>
      <c r="AF218" s="288">
        <f>Data!AF88</f>
        <v>25688</v>
      </c>
      <c r="AG218" s="288">
        <f>Data!AG88</f>
        <v>23061</v>
      </c>
      <c r="AH218" s="288">
        <f>Data!AH88</f>
        <v>23329</v>
      </c>
      <c r="AI218" s="288">
        <f>Data!AI88</f>
        <v>20910</v>
      </c>
      <c r="AJ218" s="288">
        <f>Data!AJ88</f>
        <v>25043</v>
      </c>
      <c r="AK218" s="288">
        <f>Data!AK88</f>
        <v>26595</v>
      </c>
      <c r="AL218" s="288">
        <f>Data!AL88</f>
        <v>27971</v>
      </c>
      <c r="AM218" s="288">
        <f>Data!AM88</f>
        <v>27449</v>
      </c>
      <c r="AN218" s="288">
        <f>Data!AN88</f>
        <v>25527</v>
      </c>
      <c r="AO218" s="288">
        <f>Data!AO88</f>
        <v>25096</v>
      </c>
      <c r="AP218" s="288">
        <f>Data!AP88</f>
        <v>24537</v>
      </c>
      <c r="AQ218" s="288">
        <f>Data!AQ88</f>
        <v>22079</v>
      </c>
      <c r="AR218" s="288">
        <f>Data!AR88</f>
        <v>21056</v>
      </c>
      <c r="AS218" s="288">
        <f>Data!AS88</f>
        <v>22366</v>
      </c>
      <c r="AT218" s="288">
        <f>Data!AT88</f>
        <v>22521</v>
      </c>
      <c r="AU218" s="288">
        <f>Data!AU88</f>
        <v>18904</v>
      </c>
      <c r="AV218" s="288">
        <f>Data!AV88</f>
        <v>17440</v>
      </c>
      <c r="AW218" s="288">
        <f>Data!AW88</f>
        <v>18116</v>
      </c>
      <c r="AX218" s="288">
        <f>Data!AX88</f>
        <v>21396</v>
      </c>
      <c r="AY218" s="288">
        <f>Data!AY88</f>
        <v>20495</v>
      </c>
      <c r="AZ218" s="288">
        <f>Data!AZ88</f>
        <v>21321</v>
      </c>
      <c r="BA218" s="288">
        <f>Data!BA88</f>
        <v>20558</v>
      </c>
      <c r="BB218" s="288">
        <f>Data!BB88</f>
        <v>20491</v>
      </c>
      <c r="BC218" s="288">
        <f>Data!BC88</f>
        <v>19413</v>
      </c>
      <c r="BD218" s="288">
        <f>Data!BD88</f>
        <v>19870</v>
      </c>
      <c r="BE218" s="288">
        <f>Data!BE88</f>
        <v>20562</v>
      </c>
      <c r="BF218" s="288">
        <f>Data!BF88</f>
        <v>21637</v>
      </c>
      <c r="BG218" s="288">
        <f>Data!BG88</f>
        <v>21791</v>
      </c>
      <c r="BH218" s="288">
        <f>Data!BH88</f>
        <v>21521</v>
      </c>
      <c r="BI218" s="288">
        <f>Data!BI88</f>
        <v>21284</v>
      </c>
      <c r="BJ218" s="331">
        <f>Data!BJ88</f>
        <v>21312</v>
      </c>
      <c r="BK218" s="332">
        <f>Data!BK88</f>
        <v>26094</v>
      </c>
      <c r="BL218" s="332">
        <f>Data!BL88</f>
        <v>0</v>
      </c>
      <c r="BM218" s="332">
        <f>Data!BM88</f>
        <v>0</v>
      </c>
      <c r="BN218" s="332">
        <f>Data!BN88</f>
        <v>0</v>
      </c>
      <c r="BO218" s="332">
        <f>Data!BO88</f>
        <v>0</v>
      </c>
      <c r="BP218" s="332">
        <f>Data!BP88</f>
        <v>0</v>
      </c>
      <c r="BQ218" s="332">
        <f>Data!BQ88</f>
        <v>0</v>
      </c>
      <c r="BR218" s="332">
        <f>Data!BR88</f>
        <v>0</v>
      </c>
      <c r="BS218" s="332">
        <f>Data!BS88</f>
        <v>0</v>
      </c>
      <c r="BT218" s="332">
        <f>Data!BT88</f>
        <v>0</v>
      </c>
      <c r="BU218" s="332">
        <f>Data!BU88</f>
        <v>0</v>
      </c>
      <c r="BV218" s="332">
        <f>Data!BV88</f>
        <v>0</v>
      </c>
      <c r="BW218" s="332">
        <f>Data!BW88</f>
        <v>0</v>
      </c>
      <c r="BX218" s="332">
        <f>Data!BX88</f>
        <v>0</v>
      </c>
      <c r="BY218" s="333">
        <f>SUM(BJ218:BX218)</f>
        <v>47406</v>
      </c>
      <c r="BZ218" s="62"/>
    </row>
    <row r="219" spans="1:78">
      <c r="A219" s="289" t="s">
        <v>35</v>
      </c>
      <c r="B219" s="288">
        <f>Data!B89</f>
        <v>16468</v>
      </c>
      <c r="C219" s="288">
        <f>Data!C89</f>
        <v>15845</v>
      </c>
      <c r="D219" s="288">
        <f>Data!D89</f>
        <v>15482</v>
      </c>
      <c r="E219" s="288">
        <f>Data!E89</f>
        <v>12699</v>
      </c>
      <c r="F219" s="288">
        <f>Data!F89</f>
        <v>13452</v>
      </c>
      <c r="G219" s="288">
        <f>Data!G89</f>
        <v>17418</v>
      </c>
      <c r="H219" s="288">
        <f>Data!H89</f>
        <v>17769</v>
      </c>
      <c r="I219" s="288">
        <f>Data!I89</f>
        <v>16819</v>
      </c>
      <c r="J219" s="288">
        <f>Data!J89</f>
        <v>16480</v>
      </c>
      <c r="K219" s="288">
        <f>Data!K89</f>
        <v>24643</v>
      </c>
      <c r="L219" s="288">
        <f>Data!L89</f>
        <v>21905</v>
      </c>
      <c r="M219" s="288">
        <f>Data!M89</f>
        <v>19071</v>
      </c>
      <c r="N219" s="288">
        <f>Data!N89</f>
        <v>18126</v>
      </c>
      <c r="O219" s="288">
        <f>Data!O89</f>
        <v>16462</v>
      </c>
      <c r="P219" s="288">
        <f>Data!P89</f>
        <v>20376</v>
      </c>
      <c r="Q219" s="288">
        <f>Data!Q89</f>
        <v>19021</v>
      </c>
      <c r="R219" s="288">
        <f>Data!R89</f>
        <v>16362</v>
      </c>
      <c r="S219" s="288">
        <f>Data!S89</f>
        <v>18104</v>
      </c>
      <c r="T219" s="288">
        <f>Data!T89</f>
        <v>18069</v>
      </c>
      <c r="U219" s="288">
        <f>Data!U89</f>
        <v>18962</v>
      </c>
      <c r="V219" s="288">
        <f>Data!V89</f>
        <v>18556</v>
      </c>
      <c r="W219" s="288">
        <f>Data!W89</f>
        <v>19797</v>
      </c>
      <c r="X219" s="288">
        <f>Data!X89</f>
        <v>20396</v>
      </c>
      <c r="Y219" s="288">
        <f>Data!Y89</f>
        <v>18936</v>
      </c>
      <c r="Z219" s="288">
        <f>Data!Z89</f>
        <v>19350</v>
      </c>
      <c r="AA219" s="288">
        <f>Data!AA89</f>
        <v>20640</v>
      </c>
      <c r="AB219" s="288">
        <f>Data!AB89</f>
        <v>18473</v>
      </c>
      <c r="AC219" s="288">
        <f>Data!AC89</f>
        <v>19055</v>
      </c>
      <c r="AD219" s="288">
        <f>Data!AD89</f>
        <v>20541</v>
      </c>
      <c r="AE219" s="288">
        <f>Data!AE89</f>
        <v>20555</v>
      </c>
      <c r="AF219" s="288">
        <f>Data!AF89</f>
        <v>21577</v>
      </c>
      <c r="AG219" s="288">
        <f>Data!AG89</f>
        <v>20790</v>
      </c>
      <c r="AH219" s="288">
        <f>Data!AH89</f>
        <v>20335</v>
      </c>
      <c r="AI219" s="288">
        <f>Data!AI89</f>
        <v>23294</v>
      </c>
      <c r="AJ219" s="288">
        <f>Data!AJ89</f>
        <v>20016</v>
      </c>
      <c r="AK219" s="288">
        <f>Data!AK89</f>
        <v>20086</v>
      </c>
      <c r="AL219" s="288">
        <f>Data!AL89</f>
        <v>19323</v>
      </c>
      <c r="AM219" s="288">
        <f>Data!AM89</f>
        <v>19998</v>
      </c>
      <c r="AN219" s="288">
        <f>Data!AN89</f>
        <v>18994</v>
      </c>
      <c r="AO219" s="288">
        <f>Data!AO89</f>
        <v>18843</v>
      </c>
      <c r="AP219" s="288">
        <f>Data!AP89</f>
        <v>19729</v>
      </c>
      <c r="AQ219" s="288">
        <f>Data!AQ89</f>
        <v>21392</v>
      </c>
      <c r="AR219" s="288">
        <f>Data!AR89</f>
        <v>22615</v>
      </c>
      <c r="AS219" s="288">
        <f>Data!AS89</f>
        <v>20617</v>
      </c>
      <c r="AT219" s="288">
        <f>Data!AT89</f>
        <v>20367</v>
      </c>
      <c r="AU219" s="288">
        <f>Data!AU89</f>
        <v>20828</v>
      </c>
      <c r="AV219" s="288">
        <f>Data!AV89</f>
        <v>22215</v>
      </c>
      <c r="AW219" s="288">
        <f>Data!AW89</f>
        <v>22276</v>
      </c>
      <c r="AX219" s="288">
        <f>Data!AX89</f>
        <v>20313</v>
      </c>
      <c r="AY219" s="288">
        <f>Data!AY89</f>
        <v>20421</v>
      </c>
      <c r="AZ219" s="288">
        <f>Data!AZ89</f>
        <v>22202</v>
      </c>
      <c r="BA219" s="288">
        <f>Data!BA89</f>
        <v>23009</v>
      </c>
      <c r="BB219" s="288">
        <f>Data!BB89</f>
        <v>22796</v>
      </c>
      <c r="BC219" s="288">
        <f>Data!BC89</f>
        <v>21526</v>
      </c>
      <c r="BD219" s="288">
        <f>Data!BD89</f>
        <v>21596</v>
      </c>
      <c r="BE219" s="288">
        <f>Data!BE89</f>
        <v>20837</v>
      </c>
      <c r="BF219" s="288">
        <f>Data!BF89</f>
        <v>21660</v>
      </c>
      <c r="BG219" s="288">
        <f>Data!BG89</f>
        <v>21795</v>
      </c>
      <c r="BH219" s="288">
        <f>Data!BH89</f>
        <v>21521</v>
      </c>
      <c r="BI219" s="288">
        <f>Data!BI89</f>
        <v>21284</v>
      </c>
      <c r="BJ219" s="331">
        <f>Data!BJ89</f>
        <v>21312</v>
      </c>
      <c r="BK219" s="332">
        <f>Data!BK89</f>
        <v>17869</v>
      </c>
      <c r="BL219" s="332">
        <f>Data!BL89</f>
        <v>0</v>
      </c>
      <c r="BM219" s="332">
        <f>Data!BM89</f>
        <v>0</v>
      </c>
      <c r="BN219" s="332">
        <f>Data!BN89</f>
        <v>0</v>
      </c>
      <c r="BO219" s="332">
        <f>Data!BO89</f>
        <v>0</v>
      </c>
      <c r="BP219" s="332">
        <f>Data!BP89</f>
        <v>0</v>
      </c>
      <c r="BQ219" s="332">
        <f>Data!BQ89</f>
        <v>0</v>
      </c>
      <c r="BR219" s="332">
        <f>Data!BR89</f>
        <v>0</v>
      </c>
      <c r="BS219" s="332">
        <f>Data!BS89</f>
        <v>0</v>
      </c>
      <c r="BT219" s="332">
        <f>Data!BT89</f>
        <v>0</v>
      </c>
      <c r="BU219" s="332">
        <f>Data!BU89</f>
        <v>0</v>
      </c>
      <c r="BV219" s="332">
        <f>Data!BV89</f>
        <v>0</v>
      </c>
      <c r="BW219" s="332">
        <f>Data!BW89</f>
        <v>0</v>
      </c>
      <c r="BX219" s="332">
        <f>Data!BX89</f>
        <v>0</v>
      </c>
      <c r="BY219" s="333">
        <f>SUM(BJ219:BX219)</f>
        <v>39181</v>
      </c>
      <c r="BZ219" s="62"/>
    </row>
    <row r="220" spans="1:78">
      <c r="A220" s="289" t="s">
        <v>36</v>
      </c>
      <c r="B220" s="288">
        <f>Data!B90</f>
        <v>16468</v>
      </c>
      <c r="C220" s="288">
        <f>Data!C90</f>
        <v>15598</v>
      </c>
      <c r="D220" s="288">
        <f>Data!D90</f>
        <v>17868</v>
      </c>
      <c r="E220" s="288">
        <f>Data!E90</f>
        <v>11828</v>
      </c>
      <c r="F220" s="288">
        <f>Data!F90</f>
        <v>15002</v>
      </c>
      <c r="G220" s="288">
        <f>Data!G90</f>
        <v>17161</v>
      </c>
      <c r="H220" s="288">
        <f>Data!H90</f>
        <v>19426</v>
      </c>
      <c r="I220" s="288">
        <f>Data!I90</f>
        <v>15927</v>
      </c>
      <c r="J220" s="288">
        <f>Data!J90</f>
        <v>11912</v>
      </c>
      <c r="K220" s="288">
        <f>Data!K90</f>
        <v>12520</v>
      </c>
      <c r="L220" s="288">
        <f>Data!L90</f>
        <v>18377</v>
      </c>
      <c r="M220" s="288">
        <f>Data!M90</f>
        <v>15007</v>
      </c>
      <c r="N220" s="288">
        <f>Data!N90</f>
        <v>14481</v>
      </c>
      <c r="O220" s="288">
        <f>Data!O90</f>
        <v>13333</v>
      </c>
      <c r="P220" s="288">
        <f>Data!P90</f>
        <v>13421</v>
      </c>
      <c r="Q220" s="288">
        <f>Data!Q90</f>
        <v>18839</v>
      </c>
      <c r="R220" s="288">
        <f>Data!R90</f>
        <v>22842</v>
      </c>
      <c r="S220" s="288">
        <f>Data!S90</f>
        <v>22691</v>
      </c>
      <c r="T220" s="288">
        <f>Data!T90</f>
        <v>19421</v>
      </c>
      <c r="U220" s="288">
        <f>Data!U90</f>
        <v>19681</v>
      </c>
      <c r="V220" s="288">
        <f>Data!V90</f>
        <v>18915</v>
      </c>
      <c r="W220" s="288">
        <f>Data!W90</f>
        <v>19994</v>
      </c>
      <c r="X220" s="288">
        <f>Data!X90</f>
        <v>18775</v>
      </c>
      <c r="Y220" s="288">
        <f>Data!Y90</f>
        <v>16942</v>
      </c>
      <c r="Z220" s="288">
        <f>Data!Z90</f>
        <v>17111</v>
      </c>
      <c r="AA220" s="288">
        <f>Data!AA90</f>
        <v>18154</v>
      </c>
      <c r="AB220" s="288">
        <f>Data!AB90</f>
        <v>23357</v>
      </c>
      <c r="AC220" s="288">
        <f>Data!AC90</f>
        <v>23903</v>
      </c>
      <c r="AD220" s="288">
        <f>Data!AD90</f>
        <v>23682</v>
      </c>
      <c r="AE220" s="288">
        <f>Data!AE90</f>
        <v>24081</v>
      </c>
      <c r="AF220" s="288">
        <f>Data!AF90</f>
        <v>23641</v>
      </c>
      <c r="AG220" s="288">
        <f>Data!AG90</f>
        <v>22120</v>
      </c>
      <c r="AH220" s="288">
        <f>Data!AH90</f>
        <v>25970</v>
      </c>
      <c r="AI220" s="288">
        <f>Data!AI90</f>
        <v>21767</v>
      </c>
      <c r="AJ220" s="288">
        <f>Data!AJ90</f>
        <v>25540</v>
      </c>
      <c r="AK220" s="288">
        <f>Data!AK90</f>
        <v>26827</v>
      </c>
      <c r="AL220" s="288">
        <f>Data!AL90</f>
        <v>28101</v>
      </c>
      <c r="AM220" s="288">
        <f>Data!AM90</f>
        <v>27525</v>
      </c>
      <c r="AN220" s="288">
        <f>Data!AN90</f>
        <v>25570</v>
      </c>
      <c r="AO220" s="288">
        <f>Data!AO90</f>
        <v>25123</v>
      </c>
      <c r="AP220" s="288">
        <f>Data!AP90</f>
        <v>24554</v>
      </c>
      <c r="AQ220" s="288">
        <f>Data!AQ90</f>
        <v>22089</v>
      </c>
      <c r="AR220" s="288">
        <f>Data!AR90</f>
        <v>21063</v>
      </c>
      <c r="AS220" s="288">
        <f>Data!AS90</f>
        <v>22371</v>
      </c>
      <c r="AT220" s="288">
        <f>Data!AT90</f>
        <v>21891</v>
      </c>
      <c r="AU220" s="288">
        <f>Data!AU90</f>
        <v>18385</v>
      </c>
      <c r="AV220" s="288">
        <f>Data!AV90</f>
        <v>17442</v>
      </c>
      <c r="AW220" s="288">
        <f>Data!AW90</f>
        <v>18118</v>
      </c>
      <c r="AX220" s="288">
        <f>Data!AX90</f>
        <v>21397</v>
      </c>
      <c r="AY220" s="288">
        <f>Data!AY90</f>
        <v>20496</v>
      </c>
      <c r="AZ220" s="288">
        <f>Data!AZ90</f>
        <v>21322</v>
      </c>
      <c r="BA220" s="288">
        <f>Data!BA90</f>
        <v>20559</v>
      </c>
      <c r="BB220" s="288">
        <f>Data!BB90</f>
        <v>20491</v>
      </c>
      <c r="BC220" s="288">
        <f>Data!BC90</f>
        <v>19414</v>
      </c>
      <c r="BD220" s="288">
        <f>Data!BD90</f>
        <v>19870</v>
      </c>
      <c r="BE220" s="288">
        <f>Data!BE90</f>
        <v>20562</v>
      </c>
      <c r="BF220" s="288">
        <f>Data!BF90</f>
        <v>21638</v>
      </c>
      <c r="BG220" s="288">
        <f>Data!BG90</f>
        <v>21791</v>
      </c>
      <c r="BH220" s="288">
        <f>Data!BH90</f>
        <v>21521</v>
      </c>
      <c r="BI220" s="288">
        <f>Data!BI90</f>
        <v>21284</v>
      </c>
      <c r="BJ220" s="331">
        <f>Data!BJ90</f>
        <v>21312</v>
      </c>
      <c r="BK220" s="332">
        <f>Data!BK90</f>
        <v>31277</v>
      </c>
      <c r="BL220" s="332">
        <f>Data!BL90</f>
        <v>0</v>
      </c>
      <c r="BM220" s="332">
        <f>Data!BM90</f>
        <v>0</v>
      </c>
      <c r="BN220" s="332">
        <f>Data!BN90</f>
        <v>0</v>
      </c>
      <c r="BO220" s="332">
        <f>Data!BO90</f>
        <v>0</v>
      </c>
      <c r="BP220" s="332">
        <f>Data!BP90</f>
        <v>0</v>
      </c>
      <c r="BQ220" s="332">
        <f>Data!BQ90</f>
        <v>0</v>
      </c>
      <c r="BR220" s="332">
        <f>Data!BR90</f>
        <v>0</v>
      </c>
      <c r="BS220" s="332">
        <f>Data!BS90</f>
        <v>0</v>
      </c>
      <c r="BT220" s="332">
        <f>Data!BT90</f>
        <v>0</v>
      </c>
      <c r="BU220" s="332">
        <f>Data!BU90</f>
        <v>0</v>
      </c>
      <c r="BV220" s="332">
        <f>Data!BV90</f>
        <v>0</v>
      </c>
      <c r="BW220" s="332">
        <f>Data!BW90</f>
        <v>0</v>
      </c>
      <c r="BX220" s="332">
        <f>Data!BX90</f>
        <v>0</v>
      </c>
      <c r="BY220" s="333">
        <f>SUM(BJ220:BX220)</f>
        <v>52589</v>
      </c>
      <c r="BZ220" s="62"/>
    </row>
    <row r="221" spans="1:78" ht="14" thickBot="1">
      <c r="A221" s="289" t="s">
        <v>37</v>
      </c>
      <c r="B221" s="288">
        <f>Data!B91</f>
        <v>16468</v>
      </c>
      <c r="C221" s="288">
        <f>Data!C91</f>
        <v>15845</v>
      </c>
      <c r="D221" s="288">
        <f>Data!D91</f>
        <v>17864</v>
      </c>
      <c r="E221" s="288">
        <f>Data!E91</f>
        <v>14252</v>
      </c>
      <c r="F221" s="288">
        <f>Data!F91</f>
        <v>12387</v>
      </c>
      <c r="G221" s="288">
        <f>Data!G91</f>
        <v>12874</v>
      </c>
      <c r="H221" s="288">
        <f>Data!H91</f>
        <v>15335</v>
      </c>
      <c r="I221" s="288">
        <f>Data!I91</f>
        <v>22517</v>
      </c>
      <c r="J221" s="288">
        <f>Data!J91</f>
        <v>22248</v>
      </c>
      <c r="K221" s="288">
        <f>Data!K91</f>
        <v>15924</v>
      </c>
      <c r="L221" s="288">
        <f>Data!L91</f>
        <v>18242</v>
      </c>
      <c r="M221" s="288">
        <f>Data!M91</f>
        <v>19330</v>
      </c>
      <c r="N221" s="288">
        <f>Data!N91</f>
        <v>21804</v>
      </c>
      <c r="O221" s="288">
        <f>Data!O91</f>
        <v>13885</v>
      </c>
      <c r="P221" s="288">
        <f>Data!P91</f>
        <v>15725</v>
      </c>
      <c r="Q221" s="288">
        <f>Data!Q91</f>
        <v>15449</v>
      </c>
      <c r="R221" s="288">
        <f>Data!R91</f>
        <v>20010</v>
      </c>
      <c r="S221" s="288">
        <f>Data!S91</f>
        <v>20429</v>
      </c>
      <c r="T221" s="288">
        <f>Data!T91</f>
        <v>21755</v>
      </c>
      <c r="U221" s="288">
        <f>Data!U91</f>
        <v>20693</v>
      </c>
      <c r="V221" s="288">
        <f>Data!V91</f>
        <v>18643</v>
      </c>
      <c r="W221" s="288">
        <f>Data!W91</f>
        <v>19378</v>
      </c>
      <c r="X221" s="288">
        <f>Data!X91</f>
        <v>23864</v>
      </c>
      <c r="Y221" s="288">
        <f>Data!Y91</f>
        <v>23862</v>
      </c>
      <c r="Z221" s="288">
        <f>Data!Z91</f>
        <v>25766</v>
      </c>
      <c r="AA221" s="288">
        <f>Data!AA91</f>
        <v>23003</v>
      </c>
      <c r="AB221" s="288">
        <f>Data!AB91</f>
        <v>20974</v>
      </c>
      <c r="AC221" s="288">
        <f>Data!AC91</f>
        <v>17968</v>
      </c>
      <c r="AD221" s="288">
        <f>Data!AD91</f>
        <v>20243</v>
      </c>
      <c r="AE221" s="288">
        <f>Data!AE91</f>
        <v>17788</v>
      </c>
      <c r="AF221" s="288">
        <f>Data!AF91</f>
        <v>18156</v>
      </c>
      <c r="AG221" s="288">
        <f>Data!AG91</f>
        <v>19089</v>
      </c>
      <c r="AH221" s="288">
        <f>Data!AH91</f>
        <v>17666</v>
      </c>
      <c r="AI221" s="288">
        <f>Data!AI91</f>
        <v>20858</v>
      </c>
      <c r="AJ221" s="288">
        <f>Data!AJ91</f>
        <v>18175</v>
      </c>
      <c r="AK221" s="288">
        <f>Data!AK91</f>
        <v>19439</v>
      </c>
      <c r="AL221" s="288">
        <f>Data!AL91</f>
        <v>19000</v>
      </c>
      <c r="AM221" s="288">
        <f>Data!AM91</f>
        <v>19120</v>
      </c>
      <c r="AN221" s="288">
        <f>Data!AN91</f>
        <v>18390</v>
      </c>
      <c r="AO221" s="288">
        <f>Data!AO91</f>
        <v>18386</v>
      </c>
      <c r="AP221" s="288">
        <f>Data!AP91</f>
        <v>19357</v>
      </c>
      <c r="AQ221" s="288">
        <f>Data!AQ91</f>
        <v>21077</v>
      </c>
      <c r="AR221" s="288">
        <f>Data!AR91</f>
        <v>22355</v>
      </c>
      <c r="AS221" s="288">
        <f>Data!AS91</f>
        <v>20430</v>
      </c>
      <c r="AT221" s="288">
        <f>Data!AT91</f>
        <v>20221</v>
      </c>
      <c r="AU221" s="288">
        <f>Data!AU91</f>
        <v>20710</v>
      </c>
      <c r="AV221" s="288">
        <f>Data!AV91</f>
        <v>22115</v>
      </c>
      <c r="AW221" s="288">
        <f>Data!AW91</f>
        <v>22197</v>
      </c>
      <c r="AX221" s="288">
        <f>Data!AX91</f>
        <v>20255</v>
      </c>
      <c r="AY221" s="288">
        <f>Data!AY91</f>
        <v>20373</v>
      </c>
      <c r="AZ221" s="288">
        <f>Data!AZ91</f>
        <v>22158</v>
      </c>
      <c r="BA221" s="288">
        <f>Data!BA91</f>
        <v>22972</v>
      </c>
      <c r="BB221" s="288">
        <f>Data!BB91</f>
        <v>22766</v>
      </c>
      <c r="BC221" s="288">
        <f>Data!BC91</f>
        <v>21503</v>
      </c>
      <c r="BD221" s="288">
        <f>Data!BD91</f>
        <v>21578</v>
      </c>
      <c r="BE221" s="288">
        <f>Data!BE91</f>
        <v>20823</v>
      </c>
      <c r="BF221" s="288">
        <f>Data!BF91</f>
        <v>21649</v>
      </c>
      <c r="BG221" s="288">
        <f>Data!BG91</f>
        <v>21795</v>
      </c>
      <c r="BH221" s="288">
        <f>Data!BH91</f>
        <v>21521</v>
      </c>
      <c r="BI221" s="288">
        <f>Data!BI91</f>
        <v>21284</v>
      </c>
      <c r="BJ221" s="334">
        <f>Data!BJ91</f>
        <v>21312</v>
      </c>
      <c r="BK221" s="335">
        <f>Data!BK91</f>
        <v>20548</v>
      </c>
      <c r="BL221" s="335">
        <f>Data!BL91</f>
        <v>0</v>
      </c>
      <c r="BM221" s="335">
        <f>Data!BM91</f>
        <v>0</v>
      </c>
      <c r="BN221" s="335">
        <f>Data!BN91</f>
        <v>0</v>
      </c>
      <c r="BO221" s="335">
        <f>Data!BO91</f>
        <v>0</v>
      </c>
      <c r="BP221" s="335">
        <f>Data!BP91</f>
        <v>0</v>
      </c>
      <c r="BQ221" s="335">
        <f>Data!BQ91</f>
        <v>0</v>
      </c>
      <c r="BR221" s="335">
        <f>Data!BR91</f>
        <v>0</v>
      </c>
      <c r="BS221" s="335">
        <f>Data!BS91</f>
        <v>0</v>
      </c>
      <c r="BT221" s="335">
        <f>Data!BT91</f>
        <v>0</v>
      </c>
      <c r="BU221" s="335">
        <f>Data!BU91</f>
        <v>0</v>
      </c>
      <c r="BV221" s="335">
        <f>Data!BV91</f>
        <v>0</v>
      </c>
      <c r="BW221" s="335">
        <f>Data!BW91</f>
        <v>0</v>
      </c>
      <c r="BX221" s="335">
        <f>Data!BX91</f>
        <v>0</v>
      </c>
      <c r="BY221" s="336">
        <f>SUM(BJ221:BX221)</f>
        <v>41860</v>
      </c>
      <c r="BZ221" s="62"/>
    </row>
    <row r="222" spans="1:78">
      <c r="A222" s="289"/>
      <c r="B222" s="288"/>
      <c r="C222" s="288"/>
      <c r="D222" s="288"/>
      <c r="E222" s="288"/>
      <c r="F222" s="288"/>
      <c r="G222" s="288"/>
      <c r="H222" s="288"/>
      <c r="I222" s="288"/>
      <c r="J222" s="288"/>
      <c r="K222" s="288"/>
      <c r="L222" s="288"/>
      <c r="M222" s="288"/>
      <c r="N222" s="288"/>
      <c r="O222" s="288"/>
      <c r="P222" s="288"/>
      <c r="Q222" s="288"/>
      <c r="R222" s="288"/>
      <c r="S222" s="288"/>
      <c r="T222" s="288"/>
      <c r="U222" s="288"/>
      <c r="V222" s="288"/>
      <c r="W222" s="288"/>
      <c r="X222" s="288"/>
      <c r="Y222" s="288"/>
      <c r="Z222" s="288"/>
      <c r="AA222" s="288"/>
      <c r="AB222" s="288"/>
      <c r="AC222" s="288"/>
      <c r="AD222" s="288"/>
      <c r="AE222" s="288"/>
      <c r="AF222" s="288"/>
      <c r="AG222" s="288"/>
      <c r="AH222" s="288"/>
      <c r="AI222" s="288"/>
      <c r="AJ222" s="288"/>
      <c r="AK222" s="288"/>
      <c r="AL222" s="288"/>
      <c r="AM222" s="288"/>
      <c r="AN222" s="288"/>
      <c r="AO222" s="288"/>
      <c r="AP222" s="288"/>
      <c r="AQ222" s="288"/>
      <c r="AR222" s="288"/>
      <c r="AS222" s="288"/>
      <c r="AT222" s="288"/>
      <c r="AU222" s="288"/>
      <c r="AV222" s="288"/>
      <c r="AW222" s="288"/>
      <c r="AX222" s="288"/>
      <c r="AY222" s="288"/>
      <c r="AZ222" s="288"/>
      <c r="BA222" s="288"/>
      <c r="BB222" s="288"/>
      <c r="BC222" s="288"/>
      <c r="BD222" s="288"/>
      <c r="BE222" s="288"/>
      <c r="BF222" s="288"/>
      <c r="BG222" s="288"/>
      <c r="BH222" s="288"/>
      <c r="BI222" s="288"/>
      <c r="BJ222" s="288"/>
      <c r="BK222" s="288"/>
      <c r="BL222" s="288"/>
      <c r="BM222" s="288"/>
      <c r="BN222" s="288"/>
      <c r="BO222" s="288"/>
      <c r="BP222" s="288"/>
      <c r="BQ222" s="288"/>
      <c r="BR222" s="288"/>
      <c r="BS222" s="288"/>
      <c r="BT222" s="288"/>
      <c r="BU222" s="288"/>
      <c r="BV222" s="288"/>
      <c r="BW222" s="288"/>
      <c r="BX222" s="288"/>
      <c r="BY222" s="288"/>
      <c r="BZ222" s="62"/>
    </row>
    <row r="223" spans="1:78">
      <c r="B223" s="294" t="s">
        <v>1025</v>
      </c>
      <c r="C223" s="294" t="s">
        <v>1025</v>
      </c>
      <c r="D223" s="294" t="s">
        <v>1025</v>
      </c>
      <c r="E223" s="294" t="s">
        <v>1025</v>
      </c>
      <c r="F223" s="294" t="s">
        <v>1025</v>
      </c>
      <c r="G223" s="294" t="s">
        <v>1025</v>
      </c>
      <c r="H223" s="294" t="s">
        <v>1025</v>
      </c>
      <c r="I223" s="294" t="s">
        <v>1025</v>
      </c>
      <c r="J223" s="294" t="s">
        <v>1025</v>
      </c>
      <c r="K223" s="294" t="s">
        <v>1025</v>
      </c>
      <c r="L223" s="294" t="s">
        <v>1025</v>
      </c>
      <c r="M223" s="294" t="s">
        <v>1025</v>
      </c>
      <c r="N223" s="294" t="s">
        <v>1025</v>
      </c>
      <c r="O223" s="294" t="s">
        <v>1025</v>
      </c>
      <c r="P223" s="294" t="s">
        <v>1025</v>
      </c>
      <c r="Q223" s="294" t="s">
        <v>1025</v>
      </c>
      <c r="R223" s="294" t="s">
        <v>1025</v>
      </c>
      <c r="S223" s="294" t="s">
        <v>1025</v>
      </c>
      <c r="T223" s="294" t="s">
        <v>1025</v>
      </c>
      <c r="U223" s="294" t="s">
        <v>1025</v>
      </c>
      <c r="V223" s="294" t="s">
        <v>1025</v>
      </c>
      <c r="W223" s="294" t="s">
        <v>1025</v>
      </c>
      <c r="X223" s="294" t="s">
        <v>1025</v>
      </c>
      <c r="Y223" s="294" t="s">
        <v>1025</v>
      </c>
      <c r="Z223" s="293" t="s">
        <v>1025</v>
      </c>
      <c r="AA223" s="293" t="s">
        <v>1025</v>
      </c>
      <c r="AB223" s="293" t="s">
        <v>1025</v>
      </c>
      <c r="AC223" s="293" t="s">
        <v>1025</v>
      </c>
      <c r="AD223" s="293" t="s">
        <v>1025</v>
      </c>
      <c r="AE223" s="293" t="s">
        <v>1025</v>
      </c>
      <c r="AF223" s="293" t="s">
        <v>1025</v>
      </c>
      <c r="AG223" s="293" t="s">
        <v>1025</v>
      </c>
      <c r="AH223" s="293" t="s">
        <v>1025</v>
      </c>
      <c r="AI223" s="293" t="s">
        <v>1025</v>
      </c>
      <c r="AJ223" s="293" t="s">
        <v>1025</v>
      </c>
      <c r="AK223" s="293" t="s">
        <v>1025</v>
      </c>
      <c r="AL223" s="293" t="s">
        <v>1025</v>
      </c>
      <c r="AM223" s="293" t="s">
        <v>1025</v>
      </c>
      <c r="AN223" s="293" t="s">
        <v>1025</v>
      </c>
      <c r="AO223" s="293" t="s">
        <v>1025</v>
      </c>
      <c r="AP223" s="293" t="s">
        <v>1025</v>
      </c>
      <c r="AQ223" s="293" t="s">
        <v>1025</v>
      </c>
      <c r="AR223" s="293" t="s">
        <v>1025</v>
      </c>
      <c r="AS223" s="293" t="s">
        <v>1025</v>
      </c>
      <c r="AT223" s="293" t="s">
        <v>1025</v>
      </c>
      <c r="AU223" s="293" t="s">
        <v>1025</v>
      </c>
      <c r="AV223" s="293" t="s">
        <v>1025</v>
      </c>
      <c r="AW223" s="293" t="s">
        <v>1025</v>
      </c>
      <c r="AX223" s="293" t="s">
        <v>1025</v>
      </c>
      <c r="AY223" s="293" t="s">
        <v>1025</v>
      </c>
      <c r="AZ223" s="293" t="s">
        <v>1025</v>
      </c>
      <c r="BA223" s="293" t="s">
        <v>1025</v>
      </c>
      <c r="BB223" s="293" t="s">
        <v>1025</v>
      </c>
      <c r="BC223" s="293" t="s">
        <v>1025</v>
      </c>
      <c r="BD223" s="293" t="s">
        <v>1025</v>
      </c>
      <c r="BE223" s="293" t="s">
        <v>1025</v>
      </c>
      <c r="BF223" s="293" t="s">
        <v>1025</v>
      </c>
      <c r="BG223" s="293" t="s">
        <v>1025</v>
      </c>
      <c r="BH223" s="293" t="s">
        <v>1025</v>
      </c>
      <c r="BI223" s="293" t="s">
        <v>1025</v>
      </c>
      <c r="BJ223" s="293" t="s">
        <v>1025</v>
      </c>
      <c r="BK223" s="293" t="s">
        <v>1025</v>
      </c>
      <c r="BL223" s="293" t="s">
        <v>1025</v>
      </c>
      <c r="BM223" s="293" t="s">
        <v>1025</v>
      </c>
      <c r="BN223" s="293" t="s">
        <v>1025</v>
      </c>
      <c r="BO223" s="293" t="s">
        <v>1025</v>
      </c>
      <c r="BP223" s="293" t="s">
        <v>1025</v>
      </c>
      <c r="BQ223" s="293" t="s">
        <v>1025</v>
      </c>
      <c r="BR223" s="293" t="s">
        <v>1025</v>
      </c>
      <c r="BS223" s="293" t="s">
        <v>1025</v>
      </c>
      <c r="BT223" s="293" t="s">
        <v>1025</v>
      </c>
      <c r="BU223" s="293" t="s">
        <v>1025</v>
      </c>
      <c r="BV223" s="293" t="s">
        <v>1025</v>
      </c>
      <c r="BW223" s="293" t="s">
        <v>1025</v>
      </c>
      <c r="BX223" s="293" t="s">
        <v>1025</v>
      </c>
      <c r="BY223" s="294" t="s">
        <v>1026</v>
      </c>
      <c r="BZ223" s="62"/>
    </row>
    <row r="224" spans="1:78">
      <c r="A224" s="289" t="s">
        <v>1036</v>
      </c>
      <c r="B224" s="288">
        <f t="shared" ref="B224:AG224" si="10">SUM(B217:B222)</f>
        <v>82340</v>
      </c>
      <c r="C224" s="288">
        <f t="shared" si="10"/>
        <v>78886</v>
      </c>
      <c r="D224" s="288">
        <f t="shared" si="10"/>
        <v>80719</v>
      </c>
      <c r="E224" s="288">
        <f t="shared" si="10"/>
        <v>73151</v>
      </c>
      <c r="F224" s="288">
        <f t="shared" si="10"/>
        <v>74884</v>
      </c>
      <c r="G224" s="288">
        <f t="shared" si="10"/>
        <v>76976</v>
      </c>
      <c r="H224" s="288">
        <f t="shared" si="10"/>
        <v>79297</v>
      </c>
      <c r="I224" s="288">
        <f t="shared" si="10"/>
        <v>90558</v>
      </c>
      <c r="J224" s="288">
        <f t="shared" si="10"/>
        <v>89668</v>
      </c>
      <c r="K224" s="288">
        <f t="shared" si="10"/>
        <v>89100</v>
      </c>
      <c r="L224" s="288">
        <f t="shared" si="10"/>
        <v>88617</v>
      </c>
      <c r="M224" s="288">
        <f t="shared" si="10"/>
        <v>81667</v>
      </c>
      <c r="N224" s="288">
        <f t="shared" si="10"/>
        <v>88014</v>
      </c>
      <c r="O224" s="288">
        <f t="shared" si="10"/>
        <v>78585</v>
      </c>
      <c r="P224" s="288">
        <f t="shared" si="10"/>
        <v>87073</v>
      </c>
      <c r="Q224" s="288">
        <f t="shared" si="10"/>
        <v>87144</v>
      </c>
      <c r="R224" s="288">
        <f t="shared" si="10"/>
        <v>93026</v>
      </c>
      <c r="S224" s="288">
        <f t="shared" si="10"/>
        <v>97492</v>
      </c>
      <c r="T224" s="288">
        <f t="shared" si="10"/>
        <v>97992</v>
      </c>
      <c r="U224" s="288">
        <f t="shared" si="10"/>
        <v>99696</v>
      </c>
      <c r="V224" s="288">
        <f t="shared" si="10"/>
        <v>95231</v>
      </c>
      <c r="W224" s="288">
        <f t="shared" si="10"/>
        <v>101670</v>
      </c>
      <c r="X224" s="288">
        <f t="shared" si="10"/>
        <v>104556</v>
      </c>
      <c r="Y224" s="288">
        <f t="shared" si="10"/>
        <v>103137</v>
      </c>
      <c r="Z224" s="288">
        <f t="shared" si="10"/>
        <v>104691</v>
      </c>
      <c r="AA224" s="288">
        <f t="shared" si="10"/>
        <v>105061</v>
      </c>
      <c r="AB224" s="288">
        <f t="shared" si="10"/>
        <v>105715</v>
      </c>
      <c r="AC224" s="288">
        <f t="shared" si="10"/>
        <v>100698</v>
      </c>
      <c r="AD224" s="288">
        <f t="shared" si="10"/>
        <v>110397</v>
      </c>
      <c r="AE224" s="288">
        <f t="shared" si="10"/>
        <v>109187</v>
      </c>
      <c r="AF224" s="288">
        <f t="shared" si="10"/>
        <v>111686</v>
      </c>
      <c r="AG224" s="288">
        <f t="shared" si="10"/>
        <v>108234</v>
      </c>
      <c r="AH224" s="288">
        <f t="shared" ref="AH224:BX224" si="11">SUM(AH217:AH222)</f>
        <v>106880</v>
      </c>
      <c r="AI224" s="288">
        <f t="shared" si="11"/>
        <v>108368</v>
      </c>
      <c r="AJ224" s="288">
        <f t="shared" si="11"/>
        <v>106266</v>
      </c>
      <c r="AK224" s="288">
        <f t="shared" si="11"/>
        <v>111369</v>
      </c>
      <c r="AL224" s="288">
        <f t="shared" si="11"/>
        <v>114287</v>
      </c>
      <c r="AM224" s="288">
        <f t="shared" si="11"/>
        <v>113905</v>
      </c>
      <c r="AN224" s="288">
        <f t="shared" si="11"/>
        <v>107348</v>
      </c>
      <c r="AO224" s="288">
        <f t="shared" si="11"/>
        <v>106195</v>
      </c>
      <c r="AP224" s="288">
        <f t="shared" si="11"/>
        <v>107827</v>
      </c>
      <c r="AQ224" s="288">
        <f t="shared" si="11"/>
        <v>107962</v>
      </c>
      <c r="AR224" s="288">
        <f t="shared" si="11"/>
        <v>109649</v>
      </c>
      <c r="AS224" s="288">
        <f t="shared" si="11"/>
        <v>106361</v>
      </c>
      <c r="AT224" s="288">
        <f t="shared" si="11"/>
        <v>105336</v>
      </c>
      <c r="AU224" s="288">
        <f t="shared" si="11"/>
        <v>99630</v>
      </c>
      <c r="AV224" s="288">
        <f t="shared" si="11"/>
        <v>101406</v>
      </c>
      <c r="AW224" s="288">
        <f t="shared" si="11"/>
        <v>102966</v>
      </c>
      <c r="AX224" s="288">
        <f t="shared" si="11"/>
        <v>103662</v>
      </c>
      <c r="AY224" s="288">
        <f t="shared" si="11"/>
        <v>102196</v>
      </c>
      <c r="AZ224" s="288">
        <f t="shared" si="11"/>
        <v>109195</v>
      </c>
      <c r="BA224" s="288">
        <f t="shared" si="11"/>
        <v>110100</v>
      </c>
      <c r="BB224" s="288">
        <f t="shared" si="11"/>
        <v>109334</v>
      </c>
      <c r="BC224" s="288">
        <f t="shared" si="11"/>
        <v>103377</v>
      </c>
      <c r="BD224" s="288">
        <f t="shared" si="11"/>
        <v>104506</v>
      </c>
      <c r="BE224" s="288">
        <f t="shared" si="11"/>
        <v>103618</v>
      </c>
      <c r="BF224" s="288">
        <f t="shared" si="11"/>
        <v>108242</v>
      </c>
      <c r="BG224" s="288">
        <f t="shared" si="11"/>
        <v>108967</v>
      </c>
      <c r="BH224" s="288">
        <f t="shared" si="11"/>
        <v>107605</v>
      </c>
      <c r="BI224" s="288">
        <f t="shared" si="11"/>
        <v>106420</v>
      </c>
      <c r="BJ224" s="288">
        <f t="shared" si="11"/>
        <v>106560</v>
      </c>
      <c r="BK224" s="288">
        <f t="shared" si="11"/>
        <v>117041</v>
      </c>
      <c r="BL224" s="288">
        <f t="shared" si="11"/>
        <v>0</v>
      </c>
      <c r="BM224" s="288">
        <f t="shared" si="11"/>
        <v>0</v>
      </c>
      <c r="BN224" s="288">
        <f t="shared" si="11"/>
        <v>0</v>
      </c>
      <c r="BO224" s="288">
        <f t="shared" si="11"/>
        <v>0</v>
      </c>
      <c r="BP224" s="288">
        <f t="shared" si="11"/>
        <v>0</v>
      </c>
      <c r="BQ224" s="288">
        <f t="shared" si="11"/>
        <v>0</v>
      </c>
      <c r="BR224" s="288">
        <f t="shared" si="11"/>
        <v>0</v>
      </c>
      <c r="BS224" s="288">
        <f t="shared" si="11"/>
        <v>0</v>
      </c>
      <c r="BT224" s="288">
        <f t="shared" si="11"/>
        <v>0</v>
      </c>
      <c r="BU224" s="288">
        <f t="shared" si="11"/>
        <v>0</v>
      </c>
      <c r="BV224" s="288">
        <f t="shared" si="11"/>
        <v>0</v>
      </c>
      <c r="BW224" s="288">
        <f t="shared" si="11"/>
        <v>0</v>
      </c>
      <c r="BX224" s="288">
        <f t="shared" si="11"/>
        <v>0</v>
      </c>
      <c r="BY224" s="288">
        <f>SUM(BY217:BY222)</f>
        <v>223601</v>
      </c>
      <c r="BZ224" s="62"/>
    </row>
    <row r="225" spans="78:78">
      <c r="BZ225" s="62"/>
    </row>
    <row r="226" spans="78:78">
      <c r="BZ226" s="288"/>
    </row>
    <row r="227" spans="78:78">
      <c r="BZ227" s="288"/>
    </row>
    <row r="228" spans="78:78">
      <c r="BZ228" s="286"/>
    </row>
    <row r="229" spans="78:78">
      <c r="BZ229" s="289"/>
    </row>
    <row r="230" spans="78:78">
      <c r="BZ230" s="289"/>
    </row>
    <row r="231" spans="78:78">
      <c r="BZ231" s="289"/>
    </row>
    <row r="232" spans="78:78">
      <c r="BZ232" s="293"/>
    </row>
    <row r="233" spans="78:78">
      <c r="BZ233" s="62"/>
    </row>
    <row r="234" spans="78:78">
      <c r="BZ234" s="62"/>
    </row>
    <row r="235" spans="78:78">
      <c r="BZ235" s="62"/>
    </row>
    <row r="236" spans="78:78">
      <c r="BZ236" s="62"/>
    </row>
    <row r="237" spans="78:78">
      <c r="BZ237" s="62"/>
    </row>
    <row r="238" spans="78:78">
      <c r="BZ238" s="62"/>
    </row>
    <row r="239" spans="78:78">
      <c r="BZ239" s="62"/>
    </row>
    <row r="240" spans="78:78">
      <c r="BZ240" s="62"/>
    </row>
    <row r="241" spans="4:78">
      <c r="BZ241" s="62"/>
    </row>
    <row r="242" spans="4:78">
      <c r="BZ242" s="62"/>
    </row>
    <row r="243" spans="4:78">
      <c r="BZ243" s="62"/>
    </row>
    <row r="244" spans="4:78">
      <c r="BZ244" s="288"/>
    </row>
    <row r="253" spans="4:78" ht="18">
      <c r="D253" s="291" t="s">
        <v>1034</v>
      </c>
      <c r="AA253" s="291" t="s">
        <v>1034</v>
      </c>
    </row>
    <row r="254" spans="4:78" ht="18">
      <c r="D254" s="291" t="s">
        <v>1035</v>
      </c>
      <c r="V254" s="286"/>
      <c r="W254" s="286"/>
      <c r="X254" s="286"/>
      <c r="Y254" s="286"/>
      <c r="Z254" s="286"/>
      <c r="AA254" s="291" t="s">
        <v>1035</v>
      </c>
      <c r="AB254" s="286"/>
      <c r="AC254" s="286"/>
      <c r="AD254" s="286"/>
      <c r="AE254" s="286"/>
      <c r="AF254" s="286"/>
      <c r="AG254" s="286"/>
      <c r="AH254" s="286"/>
      <c r="AI254" s="286"/>
      <c r="AJ254" s="286"/>
      <c r="AK254" s="286"/>
      <c r="AL254" s="286"/>
      <c r="AM254" s="286"/>
      <c r="AN254" s="286"/>
      <c r="AO254" s="286"/>
      <c r="AP254" s="286"/>
      <c r="AQ254" s="286"/>
      <c r="AR254" s="286"/>
      <c r="AS254" s="286"/>
      <c r="AT254" s="286"/>
      <c r="AU254" s="286"/>
      <c r="AV254" s="286"/>
      <c r="AW254" s="286"/>
      <c r="AX254" s="286"/>
      <c r="AY254" s="286"/>
      <c r="AZ254" s="286"/>
      <c r="BA254" s="286"/>
      <c r="BB254" s="286"/>
      <c r="BC254" s="286"/>
      <c r="BD254" s="286"/>
      <c r="BE254" s="286"/>
      <c r="BF254" s="286"/>
      <c r="BG254" s="286"/>
      <c r="BH254" s="286"/>
      <c r="BI254" s="286"/>
      <c r="BJ254" s="286"/>
      <c r="BK254" s="286"/>
      <c r="BL254" s="286"/>
      <c r="BM254" s="286"/>
      <c r="BN254" s="286"/>
      <c r="BO254" s="286"/>
      <c r="BP254" s="286"/>
      <c r="BQ254" s="286"/>
      <c r="BR254" s="286"/>
      <c r="BS254" s="286"/>
      <c r="BT254" s="286"/>
      <c r="BU254" s="286"/>
      <c r="BV254" s="286"/>
      <c r="BW254" s="286"/>
      <c r="BX254" s="286"/>
      <c r="BY254" s="286"/>
    </row>
    <row r="255" spans="4:78" ht="18">
      <c r="D255" s="296" t="s">
        <v>1037</v>
      </c>
      <c r="X255" s="289"/>
      <c r="AA255" s="296" t="s">
        <v>1037</v>
      </c>
    </row>
    <row r="256" spans="4:78">
      <c r="X256" s="289"/>
      <c r="BY256" s="289"/>
    </row>
    <row r="257" spans="1:77">
      <c r="B257" s="10" t="s">
        <v>1136</v>
      </c>
      <c r="C257" s="286" t="s">
        <v>1137</v>
      </c>
      <c r="D257" s="286" t="s">
        <v>1138</v>
      </c>
      <c r="E257" s="286" t="s">
        <v>1139</v>
      </c>
      <c r="F257" s="286" t="s">
        <v>1140</v>
      </c>
      <c r="G257" s="286" t="s">
        <v>1141</v>
      </c>
      <c r="H257" s="286" t="s">
        <v>1142</v>
      </c>
      <c r="I257" s="286" t="s">
        <v>1143</v>
      </c>
      <c r="J257" s="286" t="s">
        <v>1124</v>
      </c>
      <c r="K257" s="286" t="s">
        <v>1125</v>
      </c>
      <c r="L257" s="286" t="s">
        <v>1126</v>
      </c>
      <c r="M257" s="286" t="s">
        <v>1127</v>
      </c>
      <c r="N257" s="286" t="s">
        <v>1128</v>
      </c>
      <c r="O257" s="286" t="s">
        <v>1129</v>
      </c>
      <c r="P257" s="286" t="s">
        <v>1130</v>
      </c>
      <c r="Q257" s="286" t="s">
        <v>1131</v>
      </c>
      <c r="R257" s="286" t="s">
        <v>1132</v>
      </c>
      <c r="S257" s="286" t="s">
        <v>1133</v>
      </c>
      <c r="T257" s="286" t="s">
        <v>1134</v>
      </c>
      <c r="U257" s="286" t="s">
        <v>1135</v>
      </c>
      <c r="V257" s="286" t="s">
        <v>822</v>
      </c>
      <c r="W257" s="286" t="s">
        <v>823</v>
      </c>
      <c r="X257" s="286" t="s">
        <v>824</v>
      </c>
      <c r="Y257" s="286" t="s">
        <v>825</v>
      </c>
      <c r="Z257" s="286" t="s">
        <v>826</v>
      </c>
      <c r="AA257" s="286" t="s">
        <v>827</v>
      </c>
      <c r="AB257" s="286" t="s">
        <v>828</v>
      </c>
      <c r="AC257" s="286" t="s">
        <v>829</v>
      </c>
      <c r="AD257" s="286" t="s">
        <v>830</v>
      </c>
      <c r="AE257" s="286" t="s">
        <v>831</v>
      </c>
      <c r="AF257" s="286" t="s">
        <v>832</v>
      </c>
      <c r="AG257" s="286" t="s">
        <v>833</v>
      </c>
      <c r="AH257" s="286" t="s">
        <v>1144</v>
      </c>
      <c r="AI257" s="286" t="s">
        <v>1145</v>
      </c>
      <c r="AJ257" s="286" t="s">
        <v>1146</v>
      </c>
      <c r="AK257" s="286" t="s">
        <v>1147</v>
      </c>
      <c r="AL257" s="286" t="s">
        <v>1148</v>
      </c>
      <c r="AM257" s="286" t="s">
        <v>1149</v>
      </c>
      <c r="AN257" s="286" t="s">
        <v>1150</v>
      </c>
      <c r="AO257" s="286" t="s">
        <v>1151</v>
      </c>
      <c r="AP257" s="286" t="s">
        <v>1152</v>
      </c>
      <c r="AQ257" s="286" t="s">
        <v>1153</v>
      </c>
      <c r="AR257" s="286" t="s">
        <v>1154</v>
      </c>
      <c r="AS257" s="286" t="s">
        <v>1155</v>
      </c>
      <c r="AT257" s="286" t="s">
        <v>1156</v>
      </c>
      <c r="AU257" s="286" t="s">
        <v>1157</v>
      </c>
      <c r="AV257" s="286" t="s">
        <v>1158</v>
      </c>
      <c r="AW257" s="286" t="s">
        <v>1159</v>
      </c>
      <c r="AX257" s="286" t="s">
        <v>1160</v>
      </c>
      <c r="AY257" s="286" t="s">
        <v>1161</v>
      </c>
      <c r="AZ257" s="286" t="s">
        <v>1162</v>
      </c>
      <c r="BA257" s="286" t="s">
        <v>1163</v>
      </c>
      <c r="BB257" s="286" t="s">
        <v>1164</v>
      </c>
      <c r="BC257" s="286" t="s">
        <v>1165</v>
      </c>
      <c r="BD257" s="286" t="s">
        <v>1166</v>
      </c>
      <c r="BE257" s="286" t="s">
        <v>1167</v>
      </c>
      <c r="BF257" s="286" t="s">
        <v>1168</v>
      </c>
      <c r="BG257" s="286" t="s">
        <v>1169</v>
      </c>
      <c r="BH257" s="286" t="s">
        <v>1170</v>
      </c>
      <c r="BI257" s="286" t="s">
        <v>1171</v>
      </c>
      <c r="BJ257" s="286" t="s">
        <v>1172</v>
      </c>
      <c r="BK257" s="286" t="s">
        <v>1173</v>
      </c>
      <c r="BL257" s="286" t="s">
        <v>1174</v>
      </c>
      <c r="BM257" s="286" t="s">
        <v>1175</v>
      </c>
      <c r="BN257" s="286" t="s">
        <v>1176</v>
      </c>
      <c r="BO257" s="286" t="s">
        <v>1177</v>
      </c>
      <c r="BP257" s="286" t="s">
        <v>1178</v>
      </c>
      <c r="BQ257" s="286" t="s">
        <v>1179</v>
      </c>
      <c r="BR257" s="286" t="s">
        <v>1180</v>
      </c>
      <c r="BS257" s="286" t="s">
        <v>1181</v>
      </c>
      <c r="BT257" s="286" t="s">
        <v>1182</v>
      </c>
      <c r="BU257" s="286" t="s">
        <v>1183</v>
      </c>
      <c r="BV257" s="286" t="s">
        <v>1184</v>
      </c>
      <c r="BW257" s="286" t="s">
        <v>1185</v>
      </c>
      <c r="BX257" s="286" t="s">
        <v>1186</v>
      </c>
      <c r="BY257" s="289" t="s">
        <v>1023</v>
      </c>
    </row>
    <row r="258" spans="1:77" ht="14" thickBot="1">
      <c r="B258" s="293" t="s">
        <v>1025</v>
      </c>
      <c r="C258" s="293" t="s">
        <v>1025</v>
      </c>
      <c r="D258" s="293" t="s">
        <v>1025</v>
      </c>
      <c r="E258" s="293" t="s">
        <v>1025</v>
      </c>
      <c r="F258" s="293" t="s">
        <v>1025</v>
      </c>
      <c r="G258" s="293" t="s">
        <v>1025</v>
      </c>
      <c r="H258" s="293" t="s">
        <v>1025</v>
      </c>
      <c r="I258" s="293" t="s">
        <v>1025</v>
      </c>
      <c r="J258" s="293" t="s">
        <v>1025</v>
      </c>
      <c r="K258" s="293" t="s">
        <v>1025</v>
      </c>
      <c r="L258" s="293" t="s">
        <v>1025</v>
      </c>
      <c r="M258" s="293" t="s">
        <v>1025</v>
      </c>
      <c r="N258" s="293" t="s">
        <v>1025</v>
      </c>
      <c r="O258" s="293" t="s">
        <v>1025</v>
      </c>
      <c r="P258" s="293" t="s">
        <v>1025</v>
      </c>
      <c r="Q258" s="293" t="s">
        <v>1025</v>
      </c>
      <c r="R258" s="293" t="s">
        <v>1025</v>
      </c>
      <c r="S258" s="293" t="s">
        <v>1025</v>
      </c>
      <c r="T258" s="293" t="s">
        <v>1025</v>
      </c>
      <c r="U258" s="293" t="s">
        <v>1025</v>
      </c>
      <c r="V258" s="293" t="s">
        <v>1025</v>
      </c>
      <c r="W258" s="293" t="s">
        <v>1025</v>
      </c>
      <c r="X258" s="293" t="s">
        <v>1025</v>
      </c>
      <c r="Y258" s="293" t="s">
        <v>1025</v>
      </c>
      <c r="Z258" s="293" t="s">
        <v>1025</v>
      </c>
      <c r="AA258" s="293" t="s">
        <v>1025</v>
      </c>
      <c r="AB258" s="293" t="s">
        <v>1025</v>
      </c>
      <c r="AC258" s="293" t="s">
        <v>1025</v>
      </c>
      <c r="AD258" s="293"/>
      <c r="AE258" s="293"/>
      <c r="AF258" s="293"/>
      <c r="AG258" s="293"/>
      <c r="AH258" s="293"/>
      <c r="AI258" s="293"/>
      <c r="AJ258" s="293"/>
      <c r="AK258" s="293"/>
      <c r="AL258" s="293"/>
      <c r="AM258" s="293"/>
      <c r="AN258" s="293"/>
      <c r="AO258" s="293"/>
      <c r="AP258" s="293"/>
      <c r="AQ258" s="293"/>
      <c r="AR258" s="293"/>
      <c r="AS258" s="293"/>
      <c r="AT258" s="293"/>
      <c r="AU258" s="293"/>
      <c r="AV258" s="293"/>
      <c r="AW258" s="293"/>
      <c r="AX258" s="293"/>
      <c r="AY258" s="293"/>
      <c r="AZ258" s="293"/>
      <c r="BA258" s="293"/>
      <c r="BB258" s="293"/>
      <c r="BC258" s="293"/>
      <c r="BD258" s="293"/>
      <c r="BE258" s="293"/>
      <c r="BF258" s="293"/>
      <c r="BG258" s="293"/>
      <c r="BH258" s="293"/>
      <c r="BI258" s="293"/>
      <c r="BJ258" s="293"/>
      <c r="BK258" s="293"/>
      <c r="BL258" s="293"/>
      <c r="BM258" s="293"/>
      <c r="BN258" s="293"/>
      <c r="BO258" s="293"/>
      <c r="BP258" s="293"/>
      <c r="BQ258" s="293"/>
      <c r="BR258" s="293"/>
      <c r="BS258" s="293"/>
      <c r="BT258" s="293"/>
      <c r="BU258" s="293"/>
      <c r="BV258" s="293"/>
      <c r="BW258" s="293"/>
      <c r="BX258" s="293"/>
      <c r="BY258" s="293" t="s">
        <v>1026</v>
      </c>
    </row>
    <row r="259" spans="1:77">
      <c r="A259" s="289" t="s">
        <v>33</v>
      </c>
      <c r="B259" s="288">
        <f>Data!B97</f>
        <v>30636</v>
      </c>
      <c r="C259" s="288">
        <f>Data!C97</f>
        <v>28325</v>
      </c>
      <c r="D259" s="288">
        <f>Data!D97</f>
        <v>27134</v>
      </c>
      <c r="E259" s="288">
        <f>Data!E97</f>
        <v>34614</v>
      </c>
      <c r="F259" s="288">
        <f>Data!F97</f>
        <v>37378</v>
      </c>
      <c r="G259" s="288">
        <f>Data!G97</f>
        <v>27634</v>
      </c>
      <c r="H259" s="288">
        <f>Data!H97</f>
        <v>30782</v>
      </c>
      <c r="I259" s="288">
        <f>Data!I97</f>
        <v>36330</v>
      </c>
      <c r="J259" s="288">
        <f>Data!J97</f>
        <v>35819</v>
      </c>
      <c r="K259" s="288">
        <f>Data!K97</f>
        <v>36808</v>
      </c>
      <c r="L259" s="288">
        <f>Data!L97</f>
        <v>31201</v>
      </c>
      <c r="M259" s="288">
        <f>Data!M97</f>
        <v>34420</v>
      </c>
      <c r="N259" s="288">
        <f>Data!N97</f>
        <v>39408</v>
      </c>
      <c r="O259" s="288">
        <f>Data!O97</f>
        <v>35927</v>
      </c>
      <c r="P259" s="288">
        <f>Data!P97</f>
        <v>28033</v>
      </c>
      <c r="Q259" s="288">
        <f>Data!Q97</f>
        <v>25579</v>
      </c>
      <c r="R259" s="288">
        <f>Data!R97</f>
        <v>31161</v>
      </c>
      <c r="S259" s="288">
        <f>Data!S97</f>
        <v>33820</v>
      </c>
      <c r="T259" s="288">
        <f>Data!T97</f>
        <v>36648</v>
      </c>
      <c r="U259" s="288">
        <f>Data!U97</f>
        <v>37693</v>
      </c>
      <c r="V259" s="288">
        <f>Data!V97</f>
        <v>39054</v>
      </c>
      <c r="W259" s="288">
        <f>Data!W97</f>
        <v>39495</v>
      </c>
      <c r="X259" s="288">
        <f>Data!X97</f>
        <v>34201</v>
      </c>
      <c r="Y259" s="288">
        <f>Data!Y97</f>
        <v>35651</v>
      </c>
      <c r="Z259" s="288">
        <f>Data!Z97</f>
        <v>27820</v>
      </c>
      <c r="AA259" s="288">
        <f>Data!AA97</f>
        <v>30095</v>
      </c>
      <c r="AB259" s="288">
        <f>Data!AB97</f>
        <v>28640</v>
      </c>
      <c r="AC259" s="288">
        <f>Data!AC97</f>
        <v>26561</v>
      </c>
      <c r="AD259" s="288">
        <f>Data!AD97</f>
        <v>34951</v>
      </c>
      <c r="AE259" s="288">
        <f>Data!AE97</f>
        <v>36104</v>
      </c>
      <c r="AF259" s="288">
        <f>Data!AF97</f>
        <v>38223</v>
      </c>
      <c r="AG259" s="288">
        <f>Data!AG97</f>
        <v>40345</v>
      </c>
      <c r="AH259" s="288">
        <f>Data!AH97</f>
        <v>41677</v>
      </c>
      <c r="AI259" s="288">
        <f>Data!AI97</f>
        <v>49005</v>
      </c>
      <c r="AJ259" s="288">
        <f>Data!AJ97</f>
        <v>47496</v>
      </c>
      <c r="AK259" s="288">
        <f>Data!AK97</f>
        <v>49342</v>
      </c>
      <c r="AL259" s="288">
        <f>Data!AL97</f>
        <v>51042</v>
      </c>
      <c r="AM259" s="288">
        <f>Data!AM97</f>
        <v>52428</v>
      </c>
      <c r="AN259" s="288">
        <f>Data!AN97</f>
        <v>53537</v>
      </c>
      <c r="AO259" s="288">
        <f>Data!AO97</f>
        <v>54574</v>
      </c>
      <c r="AP259" s="288">
        <f>Data!AP97</f>
        <v>52714</v>
      </c>
      <c r="AQ259" s="288">
        <f>Data!AQ97</f>
        <v>53196</v>
      </c>
      <c r="AR259" s="288">
        <f>Data!AR97</f>
        <v>52434</v>
      </c>
      <c r="AS259" s="288">
        <f>Data!AS97</f>
        <v>50367</v>
      </c>
      <c r="AT259" s="288">
        <f>Data!AT97</f>
        <v>49697</v>
      </c>
      <c r="AU259" s="288">
        <f>Data!AU97</f>
        <v>50398</v>
      </c>
      <c r="AV259" s="288">
        <f>Data!AV97</f>
        <v>52864</v>
      </c>
      <c r="AW259" s="288">
        <f>Data!AW97</f>
        <v>53157</v>
      </c>
      <c r="AX259" s="288">
        <f>Data!AX97</f>
        <v>48876</v>
      </c>
      <c r="AY259" s="288">
        <f>Data!AY97</f>
        <v>48914</v>
      </c>
      <c r="AZ259" s="288">
        <f>Data!AZ97</f>
        <v>50588</v>
      </c>
      <c r="BA259" s="288">
        <f>Data!BA97</f>
        <v>52330</v>
      </c>
      <c r="BB259" s="288">
        <f>Data!BB97</f>
        <v>51194</v>
      </c>
      <c r="BC259" s="288">
        <f>Data!BC97</f>
        <v>52510</v>
      </c>
      <c r="BD259" s="288">
        <f>Data!BD97</f>
        <v>51917</v>
      </c>
      <c r="BE259" s="288">
        <f>Data!BE97</f>
        <v>50430</v>
      </c>
      <c r="BF259" s="288">
        <f>Data!BF97</f>
        <v>49731</v>
      </c>
      <c r="BG259" s="288">
        <f>Data!BG97</f>
        <v>48984</v>
      </c>
      <c r="BH259" s="288">
        <f>Data!BH97</f>
        <v>48426</v>
      </c>
      <c r="BI259" s="288">
        <f>Data!BI97</f>
        <v>49291</v>
      </c>
      <c r="BJ259" s="328">
        <f>Data!BJ97</f>
        <v>49197</v>
      </c>
      <c r="BK259" s="329">
        <f>Data!BK97</f>
        <v>48634</v>
      </c>
      <c r="BL259" s="329">
        <f>Data!BL97</f>
        <v>0</v>
      </c>
      <c r="BM259" s="329">
        <f>Data!BM97</f>
        <v>0</v>
      </c>
      <c r="BN259" s="329">
        <f>Data!BN97</f>
        <v>0</v>
      </c>
      <c r="BO259" s="329">
        <f>Data!BO97</f>
        <v>0</v>
      </c>
      <c r="BP259" s="329">
        <f>Data!BP97</f>
        <v>0</v>
      </c>
      <c r="BQ259" s="329">
        <f>Data!BQ97</f>
        <v>0</v>
      </c>
      <c r="BR259" s="329">
        <f>Data!BR97</f>
        <v>0</v>
      </c>
      <c r="BS259" s="329">
        <f>Data!BS97</f>
        <v>0</v>
      </c>
      <c r="BT259" s="329">
        <f>Data!BT97</f>
        <v>0</v>
      </c>
      <c r="BU259" s="329">
        <f>Data!BU97</f>
        <v>0</v>
      </c>
      <c r="BV259" s="329">
        <f>Data!BV97</f>
        <v>0</v>
      </c>
      <c r="BW259" s="329">
        <f>Data!BW97</f>
        <v>0</v>
      </c>
      <c r="BX259" s="329">
        <f>Data!BX97</f>
        <v>0</v>
      </c>
      <c r="BY259" s="330">
        <f>SUM(BJ259:BX259)</f>
        <v>97831</v>
      </c>
    </row>
    <row r="260" spans="1:77">
      <c r="A260" s="289" t="s">
        <v>34</v>
      </c>
      <c r="B260" s="288">
        <f>Data!B98</f>
        <v>30636</v>
      </c>
      <c r="C260" s="288">
        <f>Data!C98</f>
        <v>34873</v>
      </c>
      <c r="D260" s="288">
        <f>Data!D98</f>
        <v>34488</v>
      </c>
      <c r="E260" s="288">
        <f>Data!E98</f>
        <v>40055</v>
      </c>
      <c r="F260" s="288">
        <f>Data!F98</f>
        <v>43704</v>
      </c>
      <c r="G260" s="288">
        <f>Data!G98</f>
        <v>40701</v>
      </c>
      <c r="H260" s="288">
        <f>Data!H98</f>
        <v>28891</v>
      </c>
      <c r="I260" s="288">
        <f>Data!I98</f>
        <v>26049</v>
      </c>
      <c r="J260" s="288">
        <f>Data!J98</f>
        <v>32313</v>
      </c>
      <c r="K260" s="288">
        <f>Data!K98</f>
        <v>28026</v>
      </c>
      <c r="L260" s="288">
        <f>Data!L98</f>
        <v>25418</v>
      </c>
      <c r="M260" s="288">
        <f>Data!M98</f>
        <v>21849</v>
      </c>
      <c r="N260" s="288">
        <f>Data!N98</f>
        <v>29848</v>
      </c>
      <c r="O260" s="288">
        <f>Data!O98</f>
        <v>38795</v>
      </c>
      <c r="P260" s="288">
        <f>Data!P98</f>
        <v>44417</v>
      </c>
      <c r="Q260" s="288">
        <f>Data!Q98</f>
        <v>38266</v>
      </c>
      <c r="R260" s="288">
        <f>Data!R98</f>
        <v>34709</v>
      </c>
      <c r="S260" s="288">
        <f>Data!S98</f>
        <v>35961</v>
      </c>
      <c r="T260" s="288">
        <f>Data!T98</f>
        <v>37939</v>
      </c>
      <c r="U260" s="288">
        <f>Data!U98</f>
        <v>37564</v>
      </c>
      <c r="V260" s="288">
        <f>Data!V98</f>
        <v>37417</v>
      </c>
      <c r="W260" s="288">
        <f>Data!W98</f>
        <v>37757</v>
      </c>
      <c r="X260" s="288">
        <f>Data!X98</f>
        <v>37866</v>
      </c>
      <c r="Y260" s="288">
        <f>Data!Y98</f>
        <v>41233</v>
      </c>
      <c r="Z260" s="288">
        <f>Data!Z98</f>
        <v>47480</v>
      </c>
      <c r="AA260" s="288">
        <f>Data!AA98</f>
        <v>44687</v>
      </c>
      <c r="AB260" s="288">
        <f>Data!AB98</f>
        <v>41343</v>
      </c>
      <c r="AC260" s="288">
        <f>Data!AC98</f>
        <v>39649</v>
      </c>
      <c r="AD260" s="288">
        <f>Data!AD98</f>
        <v>37040</v>
      </c>
      <c r="AE260" s="288">
        <f>Data!AE98</f>
        <v>37395</v>
      </c>
      <c r="AF260" s="288">
        <f>Data!AF98</f>
        <v>38102</v>
      </c>
      <c r="AG260" s="288">
        <f>Data!AG98</f>
        <v>35048</v>
      </c>
      <c r="AH260" s="288">
        <f>Data!AH98</f>
        <v>32832</v>
      </c>
      <c r="AI260" s="288">
        <f>Data!AI98</f>
        <v>26378</v>
      </c>
      <c r="AJ260" s="288">
        <f>Data!AJ98</f>
        <v>31001</v>
      </c>
      <c r="AK260" s="288">
        <f>Data!AK98</f>
        <v>31907</v>
      </c>
      <c r="AL260" s="288">
        <f>Data!AL98</f>
        <v>31658</v>
      </c>
      <c r="AM260" s="288">
        <f>Data!AM98</f>
        <v>31910</v>
      </c>
      <c r="AN260" s="288">
        <f>Data!AN98</f>
        <v>31763</v>
      </c>
      <c r="AO260" s="288">
        <f>Data!AO98</f>
        <v>32163</v>
      </c>
      <c r="AP260" s="288">
        <f>Data!AP98</f>
        <v>37582</v>
      </c>
      <c r="AQ260" s="288">
        <f>Data!AQ98</f>
        <v>37440</v>
      </c>
      <c r="AR260" s="288">
        <f>Data!AR98</f>
        <v>39774</v>
      </c>
      <c r="AS260" s="288">
        <f>Data!AS98</f>
        <v>44464</v>
      </c>
      <c r="AT260" s="288">
        <f>Data!AT98</f>
        <v>44772</v>
      </c>
      <c r="AU260" s="288">
        <f>Data!AU98</f>
        <v>42455</v>
      </c>
      <c r="AV260" s="288">
        <f>Data!AV98</f>
        <v>38488</v>
      </c>
      <c r="AW260" s="288">
        <f>Data!AW98</f>
        <v>40041</v>
      </c>
      <c r="AX260" s="288">
        <f>Data!AX98</f>
        <v>47809</v>
      </c>
      <c r="AY260" s="288">
        <f>Data!AY98</f>
        <v>45681</v>
      </c>
      <c r="AZ260" s="288">
        <f>Data!AZ98</f>
        <v>42596</v>
      </c>
      <c r="BA260" s="288">
        <f>Data!BA98</f>
        <v>40946</v>
      </c>
      <c r="BB260" s="288">
        <f>Data!BB98</f>
        <v>40309</v>
      </c>
      <c r="BC260" s="288">
        <f>Data!BC98</f>
        <v>41469</v>
      </c>
      <c r="BD260" s="288">
        <f>Data!BD98</f>
        <v>43501</v>
      </c>
      <c r="BE260" s="288">
        <f>Data!BE98</f>
        <v>45876</v>
      </c>
      <c r="BF260" s="288">
        <f>Data!BF98</f>
        <v>48555</v>
      </c>
      <c r="BG260" s="288">
        <f>Data!BG98</f>
        <v>48975</v>
      </c>
      <c r="BH260" s="288">
        <f>Data!BH98</f>
        <v>48426</v>
      </c>
      <c r="BI260" s="288">
        <f>Data!BI98</f>
        <v>49291</v>
      </c>
      <c r="BJ260" s="331">
        <f>Data!BJ98</f>
        <v>49197</v>
      </c>
      <c r="BK260" s="332">
        <f>Data!BK98</f>
        <v>55763</v>
      </c>
      <c r="BL260" s="332">
        <f>Data!BL98</f>
        <v>0</v>
      </c>
      <c r="BM260" s="332">
        <f>Data!BM98</f>
        <v>0</v>
      </c>
      <c r="BN260" s="332">
        <f>Data!BN98</f>
        <v>0</v>
      </c>
      <c r="BO260" s="332">
        <f>Data!BO98</f>
        <v>0</v>
      </c>
      <c r="BP260" s="332">
        <f>Data!BP98</f>
        <v>0</v>
      </c>
      <c r="BQ260" s="332">
        <f>Data!BQ98</f>
        <v>0</v>
      </c>
      <c r="BR260" s="332">
        <f>Data!BR98</f>
        <v>0</v>
      </c>
      <c r="BS260" s="332">
        <f>Data!BS98</f>
        <v>0</v>
      </c>
      <c r="BT260" s="332">
        <f>Data!BT98</f>
        <v>0</v>
      </c>
      <c r="BU260" s="332">
        <f>Data!BU98</f>
        <v>0</v>
      </c>
      <c r="BV260" s="332">
        <f>Data!BV98</f>
        <v>0</v>
      </c>
      <c r="BW260" s="332">
        <f>Data!BW98</f>
        <v>0</v>
      </c>
      <c r="BX260" s="332">
        <f>Data!BX98</f>
        <v>0</v>
      </c>
      <c r="BY260" s="333">
        <f>SUM(BJ260:BX260)</f>
        <v>104960</v>
      </c>
    </row>
    <row r="261" spans="1:77">
      <c r="A261" s="289" t="s">
        <v>35</v>
      </c>
      <c r="B261" s="288">
        <f>Data!B99</f>
        <v>30636</v>
      </c>
      <c r="C261" s="288">
        <f>Data!C99</f>
        <v>27981</v>
      </c>
      <c r="D261" s="288">
        <f>Data!D99</f>
        <v>24909</v>
      </c>
      <c r="E261" s="288">
        <f>Data!E99</f>
        <v>23499</v>
      </c>
      <c r="F261" s="288">
        <f>Data!F99</f>
        <v>27905</v>
      </c>
      <c r="G261" s="288">
        <f>Data!G99</f>
        <v>35414</v>
      </c>
      <c r="H261" s="288">
        <f>Data!H99</f>
        <v>39960</v>
      </c>
      <c r="I261" s="288">
        <f>Data!I99</f>
        <v>26010</v>
      </c>
      <c r="J261" s="288">
        <f>Data!J99</f>
        <v>27770</v>
      </c>
      <c r="K261" s="288">
        <f>Data!K99</f>
        <v>38410</v>
      </c>
      <c r="L261" s="288">
        <f>Data!L99</f>
        <v>35867</v>
      </c>
      <c r="M261" s="288">
        <f>Data!M99</f>
        <v>29711</v>
      </c>
      <c r="N261" s="288">
        <f>Data!N99</f>
        <v>28900</v>
      </c>
      <c r="O261" s="288">
        <f>Data!O99</f>
        <v>27924</v>
      </c>
      <c r="P261" s="288">
        <f>Data!P99</f>
        <v>34469</v>
      </c>
      <c r="Q261" s="288">
        <f>Data!Q99</f>
        <v>34450</v>
      </c>
      <c r="R261" s="288">
        <f>Data!R99</f>
        <v>34342</v>
      </c>
      <c r="S261" s="288">
        <f>Data!S99</f>
        <v>35693</v>
      </c>
      <c r="T261" s="288">
        <f>Data!T99</f>
        <v>35507</v>
      </c>
      <c r="U261" s="288">
        <f>Data!U99</f>
        <v>38110</v>
      </c>
      <c r="V261" s="288">
        <f>Data!V99</f>
        <v>40097</v>
      </c>
      <c r="W261" s="288">
        <f>Data!W99</f>
        <v>40095</v>
      </c>
      <c r="X261" s="288">
        <f>Data!X99</f>
        <v>41039</v>
      </c>
      <c r="Y261" s="288">
        <f>Data!Y99</f>
        <v>38941</v>
      </c>
      <c r="Z261" s="288">
        <f>Data!Z99</f>
        <v>39405</v>
      </c>
      <c r="AA261" s="288">
        <f>Data!AA99</f>
        <v>43539</v>
      </c>
      <c r="AB261" s="288">
        <f>Data!AB99</f>
        <v>39816</v>
      </c>
      <c r="AC261" s="288">
        <f>Data!AC99</f>
        <v>44564</v>
      </c>
      <c r="AD261" s="288">
        <f>Data!AD99</f>
        <v>45650</v>
      </c>
      <c r="AE261" s="288">
        <f>Data!AE99</f>
        <v>45481</v>
      </c>
      <c r="AF261" s="288">
        <f>Data!AF99</f>
        <v>47895</v>
      </c>
      <c r="AG261" s="288">
        <f>Data!AG99</f>
        <v>47279</v>
      </c>
      <c r="AH261" s="288">
        <f>Data!AH99</f>
        <v>50002</v>
      </c>
      <c r="AI261" s="288">
        <f>Data!AI99</f>
        <v>57381</v>
      </c>
      <c r="AJ261" s="288">
        <f>Data!AJ99</f>
        <v>55067</v>
      </c>
      <c r="AK261" s="288">
        <f>Data!AK99</f>
        <v>54103</v>
      </c>
      <c r="AL261" s="288">
        <f>Data!AL99</f>
        <v>49714</v>
      </c>
      <c r="AM261" s="288">
        <f>Data!AM99</f>
        <v>52993</v>
      </c>
      <c r="AN261" s="288">
        <f>Data!AN99</f>
        <v>53939</v>
      </c>
      <c r="AO261" s="288">
        <f>Data!AO99</f>
        <v>54881</v>
      </c>
      <c r="AP261" s="288">
        <f>Data!AP99</f>
        <v>52941</v>
      </c>
      <c r="AQ261" s="288">
        <f>Data!AQ99</f>
        <v>53374</v>
      </c>
      <c r="AR261" s="288">
        <f>Data!AR99</f>
        <v>52571</v>
      </c>
      <c r="AS261" s="288">
        <f>Data!AS99</f>
        <v>50470</v>
      </c>
      <c r="AT261" s="288">
        <f>Data!AT99</f>
        <v>49777</v>
      </c>
      <c r="AU261" s="288">
        <f>Data!AU99</f>
        <v>50463</v>
      </c>
      <c r="AV261" s="288">
        <f>Data!AV99</f>
        <v>52918</v>
      </c>
      <c r="AW261" s="288">
        <f>Data!AW99</f>
        <v>53199</v>
      </c>
      <c r="AX261" s="288">
        <f>Data!AX99</f>
        <v>48907</v>
      </c>
      <c r="AY261" s="288">
        <f>Data!AY99</f>
        <v>48940</v>
      </c>
      <c r="AZ261" s="288">
        <f>Data!AZ99</f>
        <v>50610</v>
      </c>
      <c r="BA261" s="288">
        <f>Data!BA99</f>
        <v>52350</v>
      </c>
      <c r="BB261" s="288">
        <f>Data!BB99</f>
        <v>51210</v>
      </c>
      <c r="BC261" s="288">
        <f>Data!BC99</f>
        <v>52523</v>
      </c>
      <c r="BD261" s="288">
        <f>Data!BD99</f>
        <v>51926</v>
      </c>
      <c r="BE261" s="288">
        <f>Data!BE99</f>
        <v>50437</v>
      </c>
      <c r="BF261" s="288">
        <f>Data!BF99</f>
        <v>49737</v>
      </c>
      <c r="BG261" s="288">
        <f>Data!BG99</f>
        <v>48984</v>
      </c>
      <c r="BH261" s="288">
        <f>Data!BH99</f>
        <v>48426</v>
      </c>
      <c r="BI261" s="288">
        <f>Data!BI99</f>
        <v>49291</v>
      </c>
      <c r="BJ261" s="331">
        <f>Data!BJ99</f>
        <v>49197</v>
      </c>
      <c r="BK261" s="332">
        <f>Data!BK99</f>
        <v>45030</v>
      </c>
      <c r="BL261" s="332">
        <f>Data!BL99</f>
        <v>0</v>
      </c>
      <c r="BM261" s="332">
        <f>Data!BM99</f>
        <v>0</v>
      </c>
      <c r="BN261" s="332">
        <f>Data!BN99</f>
        <v>0</v>
      </c>
      <c r="BO261" s="332">
        <f>Data!BO99</f>
        <v>0</v>
      </c>
      <c r="BP261" s="332">
        <f>Data!BP99</f>
        <v>0</v>
      </c>
      <c r="BQ261" s="332">
        <f>Data!BQ99</f>
        <v>0</v>
      </c>
      <c r="BR261" s="332">
        <f>Data!BR99</f>
        <v>0</v>
      </c>
      <c r="BS261" s="332">
        <f>Data!BS99</f>
        <v>0</v>
      </c>
      <c r="BT261" s="332">
        <f>Data!BT99</f>
        <v>0</v>
      </c>
      <c r="BU261" s="332">
        <f>Data!BU99</f>
        <v>0</v>
      </c>
      <c r="BV261" s="332">
        <f>Data!BV99</f>
        <v>0</v>
      </c>
      <c r="BW261" s="332">
        <f>Data!BW99</f>
        <v>0</v>
      </c>
      <c r="BX261" s="332">
        <f>Data!BX99</f>
        <v>0</v>
      </c>
      <c r="BY261" s="333">
        <f>SUM(BJ261:BX261)</f>
        <v>94227</v>
      </c>
    </row>
    <row r="262" spans="1:77">
      <c r="A262" s="289" t="s">
        <v>36</v>
      </c>
      <c r="B262" s="288">
        <f>Data!B100</f>
        <v>30636</v>
      </c>
      <c r="C262" s="288">
        <f>Data!C100</f>
        <v>33784</v>
      </c>
      <c r="D262" s="288">
        <f>Data!D100</f>
        <v>34042</v>
      </c>
      <c r="E262" s="288">
        <f>Data!E100</f>
        <v>27899</v>
      </c>
      <c r="F262" s="288">
        <f>Data!F100</f>
        <v>26053</v>
      </c>
      <c r="G262" s="288">
        <f>Data!G100</f>
        <v>28084</v>
      </c>
      <c r="H262" s="288">
        <f>Data!H100</f>
        <v>31833</v>
      </c>
      <c r="I262" s="288">
        <f>Data!I100</f>
        <v>34957</v>
      </c>
      <c r="J262" s="288">
        <f>Data!J100</f>
        <v>23726</v>
      </c>
      <c r="K262" s="288">
        <f>Data!K100</f>
        <v>27881</v>
      </c>
      <c r="L262" s="288">
        <f>Data!L100</f>
        <v>38863</v>
      </c>
      <c r="M262" s="288">
        <f>Data!M100</f>
        <v>40648</v>
      </c>
      <c r="N262" s="288">
        <f>Data!N100</f>
        <v>34946</v>
      </c>
      <c r="O262" s="288">
        <f>Data!O100</f>
        <v>30551</v>
      </c>
      <c r="P262" s="288">
        <f>Data!P100</f>
        <v>31774</v>
      </c>
      <c r="Q262" s="288">
        <f>Data!Q100</f>
        <v>41399</v>
      </c>
      <c r="R262" s="288">
        <f>Data!R100</f>
        <v>43913</v>
      </c>
      <c r="S262" s="288">
        <f>Data!S100</f>
        <v>42742</v>
      </c>
      <c r="T262" s="288">
        <f>Data!T100</f>
        <v>38106</v>
      </c>
      <c r="U262" s="288">
        <f>Data!U100</f>
        <v>39561</v>
      </c>
      <c r="V262" s="288">
        <f>Data!V100</f>
        <v>40883</v>
      </c>
      <c r="W262" s="288">
        <f>Data!W100</f>
        <v>40500</v>
      </c>
      <c r="X262" s="288">
        <f>Data!X100</f>
        <v>37781</v>
      </c>
      <c r="Y262" s="288">
        <f>Data!Y100</f>
        <v>34842</v>
      </c>
      <c r="Z262" s="288">
        <f>Data!Z100</f>
        <v>34846</v>
      </c>
      <c r="AA262" s="288">
        <f>Data!AA100</f>
        <v>38296</v>
      </c>
      <c r="AB262" s="288">
        <f>Data!AB100</f>
        <v>49775</v>
      </c>
      <c r="AC262" s="288">
        <f>Data!AC100</f>
        <v>55832</v>
      </c>
      <c r="AD262" s="288">
        <f>Data!AD100</f>
        <v>53124</v>
      </c>
      <c r="AE262" s="288">
        <f>Data!AE100</f>
        <v>53774</v>
      </c>
      <c r="AF262" s="288">
        <f>Data!AF100</f>
        <v>52986</v>
      </c>
      <c r="AG262" s="288">
        <f>Data!AG100</f>
        <v>50805</v>
      </c>
      <c r="AH262" s="288">
        <f>Data!AH100</f>
        <v>47938</v>
      </c>
      <c r="AI262" s="288">
        <f>Data!AI100</f>
        <v>31408</v>
      </c>
      <c r="AJ262" s="288">
        <f>Data!AJ100</f>
        <v>32207</v>
      </c>
      <c r="AK262" s="288">
        <f>Data!AK100</f>
        <v>32366</v>
      </c>
      <c r="AL262" s="288">
        <f>Data!AL100</f>
        <v>31861</v>
      </c>
      <c r="AM262" s="288">
        <f>Data!AM100</f>
        <v>32017</v>
      </c>
      <c r="AN262" s="288">
        <f>Data!AN100</f>
        <v>31823</v>
      </c>
      <c r="AO262" s="288">
        <f>Data!AO100</f>
        <v>32201</v>
      </c>
      <c r="AP262" s="288">
        <f>Data!AP100</f>
        <v>37610</v>
      </c>
      <c r="AQ262" s="288">
        <f>Data!AQ100</f>
        <v>37459</v>
      </c>
      <c r="AR262" s="288">
        <f>Data!AR100</f>
        <v>39788</v>
      </c>
      <c r="AS262" s="288">
        <f>Data!AS100</f>
        <v>44476</v>
      </c>
      <c r="AT262" s="288">
        <f>Data!AT100</f>
        <v>43521</v>
      </c>
      <c r="AU262" s="288">
        <f>Data!AU100</f>
        <v>41289</v>
      </c>
      <c r="AV262" s="288">
        <f>Data!AV100</f>
        <v>38494</v>
      </c>
      <c r="AW262" s="288">
        <f>Data!AW100</f>
        <v>40045</v>
      </c>
      <c r="AX262" s="288">
        <f>Data!AX100</f>
        <v>47813</v>
      </c>
      <c r="AY262" s="288">
        <f>Data!AY100</f>
        <v>45684</v>
      </c>
      <c r="AZ262" s="288">
        <f>Data!AZ100</f>
        <v>42598</v>
      </c>
      <c r="BA262" s="288">
        <f>Data!BA100</f>
        <v>40948</v>
      </c>
      <c r="BB262" s="288">
        <f>Data!BB100</f>
        <v>40311</v>
      </c>
      <c r="BC262" s="288">
        <f>Data!BC100</f>
        <v>41470</v>
      </c>
      <c r="BD262" s="288">
        <f>Data!BD100</f>
        <v>43502</v>
      </c>
      <c r="BE262" s="288">
        <f>Data!BE100</f>
        <v>45877</v>
      </c>
      <c r="BF262" s="288">
        <f>Data!BF100</f>
        <v>48556</v>
      </c>
      <c r="BG262" s="288">
        <f>Data!BG100</f>
        <v>48975</v>
      </c>
      <c r="BH262" s="288">
        <f>Data!BH100</f>
        <v>48426</v>
      </c>
      <c r="BI262" s="288">
        <f>Data!BI100</f>
        <v>49291</v>
      </c>
      <c r="BJ262" s="331">
        <f>Data!BJ100</f>
        <v>49197</v>
      </c>
      <c r="BK262" s="332">
        <f>Data!BK100</f>
        <v>54149</v>
      </c>
      <c r="BL262" s="332">
        <f>Data!BL100</f>
        <v>0</v>
      </c>
      <c r="BM262" s="332">
        <f>Data!BM100</f>
        <v>0</v>
      </c>
      <c r="BN262" s="332">
        <f>Data!BN100</f>
        <v>0</v>
      </c>
      <c r="BO262" s="332">
        <f>Data!BO100</f>
        <v>0</v>
      </c>
      <c r="BP262" s="332">
        <f>Data!BP100</f>
        <v>0</v>
      </c>
      <c r="BQ262" s="332">
        <f>Data!BQ100</f>
        <v>0</v>
      </c>
      <c r="BR262" s="332">
        <f>Data!BR100</f>
        <v>0</v>
      </c>
      <c r="BS262" s="332">
        <f>Data!BS100</f>
        <v>0</v>
      </c>
      <c r="BT262" s="332">
        <f>Data!BT100</f>
        <v>0</v>
      </c>
      <c r="BU262" s="332">
        <f>Data!BU100</f>
        <v>0</v>
      </c>
      <c r="BV262" s="332">
        <f>Data!BV100</f>
        <v>0</v>
      </c>
      <c r="BW262" s="332">
        <f>Data!BW100</f>
        <v>0</v>
      </c>
      <c r="BX262" s="332">
        <f>Data!BX100</f>
        <v>0</v>
      </c>
      <c r="BY262" s="333">
        <f>SUM(BJ262:BX262)</f>
        <v>103346</v>
      </c>
    </row>
    <row r="263" spans="1:77" ht="14" thickBot="1">
      <c r="A263" s="289" t="s">
        <v>37</v>
      </c>
      <c r="B263" s="288">
        <f>Data!B101</f>
        <v>30636</v>
      </c>
      <c r="C263" s="288">
        <f>Data!C101</f>
        <v>27981</v>
      </c>
      <c r="D263" s="288">
        <f>Data!D101</f>
        <v>28741</v>
      </c>
      <c r="E263" s="288">
        <f>Data!E101</f>
        <v>26373</v>
      </c>
      <c r="F263" s="288">
        <f>Data!F101</f>
        <v>25696</v>
      </c>
      <c r="G263" s="288">
        <f>Data!G101</f>
        <v>26175</v>
      </c>
      <c r="H263" s="288">
        <f>Data!H101</f>
        <v>34337</v>
      </c>
      <c r="I263" s="288">
        <f>Data!I101</f>
        <v>35633</v>
      </c>
      <c r="J263" s="288">
        <f>Data!J101</f>
        <v>37818</v>
      </c>
      <c r="K263" s="288">
        <f>Data!K101</f>
        <v>28470</v>
      </c>
      <c r="L263" s="288">
        <f>Data!L101</f>
        <v>32348</v>
      </c>
      <c r="M263" s="288">
        <f>Data!M101</f>
        <v>38973</v>
      </c>
      <c r="N263" s="288">
        <f>Data!N101</f>
        <v>37856</v>
      </c>
      <c r="O263" s="288">
        <f>Data!O101</f>
        <v>26373</v>
      </c>
      <c r="P263" s="288">
        <f>Data!P101</f>
        <v>26735</v>
      </c>
      <c r="Q263" s="288">
        <f>Data!Q101</f>
        <v>28013</v>
      </c>
      <c r="R263" s="288">
        <f>Data!R101</f>
        <v>42005</v>
      </c>
      <c r="S263" s="288">
        <f>Data!S101</f>
        <v>40277</v>
      </c>
      <c r="T263" s="288">
        <f>Data!T101</f>
        <v>41602</v>
      </c>
      <c r="U263" s="288">
        <f>Data!U101</f>
        <v>38100</v>
      </c>
      <c r="V263" s="288">
        <f>Data!V101</f>
        <v>35766</v>
      </c>
      <c r="W263" s="288">
        <f>Data!W101</f>
        <v>34459</v>
      </c>
      <c r="X263" s="288">
        <f>Data!X101</f>
        <v>40039</v>
      </c>
      <c r="Y263" s="288">
        <f>Data!Y101</f>
        <v>43182</v>
      </c>
      <c r="Z263" s="288">
        <f>Data!Z101</f>
        <v>47273</v>
      </c>
      <c r="AA263" s="288">
        <f>Data!AA101</f>
        <v>45416</v>
      </c>
      <c r="AB263" s="288">
        <f>Data!AB101</f>
        <v>42049</v>
      </c>
      <c r="AC263" s="288">
        <f>Data!AC101</f>
        <v>35996</v>
      </c>
      <c r="AD263" s="288">
        <f>Data!AD101</f>
        <v>36908</v>
      </c>
      <c r="AE263" s="288">
        <f>Data!AE101</f>
        <v>32158</v>
      </c>
      <c r="AF263" s="288">
        <f>Data!AF101</f>
        <v>32716</v>
      </c>
      <c r="AG263" s="288">
        <f>Data!AG101</f>
        <v>35562</v>
      </c>
      <c r="AH263" s="288">
        <f>Data!AH101</f>
        <v>37961</v>
      </c>
      <c r="AI263" s="288">
        <f>Data!AI101</f>
        <v>48011</v>
      </c>
      <c r="AJ263" s="288">
        <f>Data!AJ101</f>
        <v>49020</v>
      </c>
      <c r="AK263" s="288">
        <f>Data!AK101</f>
        <v>51809</v>
      </c>
      <c r="AL263" s="288">
        <f>Data!AL101</f>
        <v>48572</v>
      </c>
      <c r="AM263" s="288">
        <f>Data!AM101</f>
        <v>50451</v>
      </c>
      <c r="AN263" s="288">
        <f>Data!AN101</f>
        <v>52089</v>
      </c>
      <c r="AO263" s="288">
        <f>Data!AO101</f>
        <v>53448</v>
      </c>
      <c r="AP263" s="288">
        <f>Data!AP101</f>
        <v>51873</v>
      </c>
      <c r="AQ263" s="288">
        <f>Data!AQ101</f>
        <v>52535</v>
      </c>
      <c r="AR263" s="288">
        <f>Data!AR101</f>
        <v>51924</v>
      </c>
      <c r="AS263" s="288">
        <f>Data!AS101</f>
        <v>49981</v>
      </c>
      <c r="AT263" s="288">
        <f>Data!AT101</f>
        <v>49397</v>
      </c>
      <c r="AU263" s="288">
        <f>Data!AU101</f>
        <v>50158</v>
      </c>
      <c r="AV263" s="288">
        <f>Data!AV101</f>
        <v>52664</v>
      </c>
      <c r="AW263" s="288">
        <f>Data!AW101</f>
        <v>52997</v>
      </c>
      <c r="AX263" s="288">
        <f>Data!AX101</f>
        <v>48759</v>
      </c>
      <c r="AY263" s="288">
        <f>Data!AY101</f>
        <v>48815</v>
      </c>
      <c r="AZ263" s="288">
        <f>Data!AZ101</f>
        <v>50502</v>
      </c>
      <c r="BA263" s="288">
        <f>Data!BA101</f>
        <v>52258</v>
      </c>
      <c r="BB263" s="288">
        <f>Data!BB101</f>
        <v>51136</v>
      </c>
      <c r="BC263" s="288">
        <f>Data!BC101</f>
        <v>52463</v>
      </c>
      <c r="BD263" s="288">
        <f>Data!BD101</f>
        <v>51880</v>
      </c>
      <c r="BE263" s="288">
        <f>Data!BE101</f>
        <v>50402</v>
      </c>
      <c r="BF263" s="288">
        <f>Data!BF101</f>
        <v>49709</v>
      </c>
      <c r="BG263" s="288">
        <f>Data!BG101</f>
        <v>48984</v>
      </c>
      <c r="BH263" s="288">
        <f>Data!BH101</f>
        <v>48426</v>
      </c>
      <c r="BI263" s="288">
        <f>Data!BI101</f>
        <v>49291</v>
      </c>
      <c r="BJ263" s="334">
        <f>Data!BJ101</f>
        <v>49197</v>
      </c>
      <c r="BK263" s="335">
        <f>Data!BK101</f>
        <v>45845</v>
      </c>
      <c r="BL263" s="335">
        <f>Data!BL101</f>
        <v>0</v>
      </c>
      <c r="BM263" s="335">
        <f>Data!BM101</f>
        <v>0</v>
      </c>
      <c r="BN263" s="335">
        <f>Data!BN101</f>
        <v>0</v>
      </c>
      <c r="BO263" s="335">
        <f>Data!BO101</f>
        <v>0</v>
      </c>
      <c r="BP263" s="335">
        <f>Data!BP101</f>
        <v>0</v>
      </c>
      <c r="BQ263" s="335">
        <f>Data!BQ101</f>
        <v>0</v>
      </c>
      <c r="BR263" s="335">
        <f>Data!BR101</f>
        <v>0</v>
      </c>
      <c r="BS263" s="335">
        <f>Data!BS101</f>
        <v>0</v>
      </c>
      <c r="BT263" s="335">
        <f>Data!BT101</f>
        <v>0</v>
      </c>
      <c r="BU263" s="335">
        <f>Data!BU101</f>
        <v>0</v>
      </c>
      <c r="BV263" s="335">
        <f>Data!BV101</f>
        <v>0</v>
      </c>
      <c r="BW263" s="335">
        <f>Data!BW101</f>
        <v>0</v>
      </c>
      <c r="BX263" s="335">
        <f>Data!BX101</f>
        <v>0</v>
      </c>
      <c r="BY263" s="336">
        <f>SUM(BJ263:BX263)</f>
        <v>95042</v>
      </c>
    </row>
    <row r="264" spans="1:77">
      <c r="A264" s="289"/>
      <c r="B264" s="288"/>
      <c r="C264" s="288"/>
      <c r="D264" s="288"/>
      <c r="E264" s="288"/>
      <c r="F264" s="288"/>
      <c r="G264" s="288"/>
      <c r="H264" s="288"/>
      <c r="I264" s="288"/>
      <c r="J264" s="288"/>
      <c r="K264" s="288"/>
      <c r="L264" s="288"/>
      <c r="M264" s="288"/>
      <c r="N264" s="288"/>
      <c r="O264" s="288"/>
      <c r="P264" s="288"/>
      <c r="Q264" s="288"/>
      <c r="R264" s="288"/>
      <c r="S264" s="288"/>
      <c r="T264" s="288"/>
      <c r="U264" s="288"/>
      <c r="V264" s="288"/>
      <c r="W264" s="288"/>
      <c r="X264" s="288"/>
      <c r="Y264" s="288"/>
      <c r="Z264" s="288"/>
      <c r="AA264" s="288"/>
      <c r="AB264" s="288"/>
      <c r="AC264" s="288"/>
      <c r="AD264" s="288"/>
      <c r="AE264" s="288"/>
      <c r="AF264" s="288"/>
      <c r="AG264" s="288"/>
      <c r="AH264" s="288"/>
      <c r="AI264" s="288"/>
      <c r="AJ264" s="288"/>
      <c r="AK264" s="288"/>
      <c r="AL264" s="288"/>
      <c r="AM264" s="288"/>
      <c r="AN264" s="288"/>
      <c r="AO264" s="288"/>
      <c r="AP264" s="288"/>
      <c r="AQ264" s="288"/>
      <c r="AR264" s="288"/>
      <c r="AS264" s="288"/>
      <c r="AT264" s="288"/>
      <c r="AU264" s="288"/>
      <c r="AV264" s="288"/>
      <c r="AW264" s="288"/>
      <c r="AX264" s="288"/>
      <c r="AY264" s="288"/>
      <c r="AZ264" s="288"/>
      <c r="BA264" s="288"/>
      <c r="BB264" s="288"/>
      <c r="BC264" s="288"/>
      <c r="BD264" s="288"/>
      <c r="BE264" s="288"/>
      <c r="BF264" s="288"/>
      <c r="BG264" s="288"/>
      <c r="BH264" s="288"/>
      <c r="BI264" s="288"/>
      <c r="BJ264" s="288"/>
      <c r="BK264" s="288"/>
      <c r="BL264" s="288"/>
      <c r="BM264" s="288"/>
      <c r="BN264" s="288"/>
      <c r="BO264" s="288"/>
      <c r="BP264" s="288"/>
      <c r="BQ264" s="288"/>
      <c r="BR264" s="288"/>
      <c r="BS264" s="288"/>
      <c r="BT264" s="288"/>
      <c r="BU264" s="288"/>
      <c r="BV264" s="288"/>
      <c r="BW264" s="288"/>
      <c r="BX264" s="288"/>
      <c r="BY264" s="288"/>
    </row>
    <row r="265" spans="1:77">
      <c r="B265" s="293" t="s">
        <v>1025</v>
      </c>
      <c r="C265" s="293" t="s">
        <v>1025</v>
      </c>
      <c r="D265" s="293" t="s">
        <v>1025</v>
      </c>
      <c r="E265" s="293" t="s">
        <v>1025</v>
      </c>
      <c r="F265" s="293" t="s">
        <v>1025</v>
      </c>
      <c r="G265" s="293" t="s">
        <v>1025</v>
      </c>
      <c r="H265" s="293" t="s">
        <v>1025</v>
      </c>
      <c r="I265" s="293" t="s">
        <v>1025</v>
      </c>
      <c r="J265" s="293" t="s">
        <v>1025</v>
      </c>
      <c r="K265" s="293" t="s">
        <v>1025</v>
      </c>
      <c r="L265" s="293" t="s">
        <v>1025</v>
      </c>
      <c r="M265" s="293" t="s">
        <v>1025</v>
      </c>
      <c r="N265" s="293" t="s">
        <v>1025</v>
      </c>
      <c r="O265" s="293" t="s">
        <v>1025</v>
      </c>
      <c r="P265" s="293" t="s">
        <v>1025</v>
      </c>
      <c r="Q265" s="293" t="s">
        <v>1025</v>
      </c>
      <c r="R265" s="293" t="s">
        <v>1025</v>
      </c>
      <c r="S265" s="293" t="s">
        <v>1025</v>
      </c>
      <c r="T265" s="293" t="s">
        <v>1025</v>
      </c>
      <c r="U265" s="293" t="s">
        <v>1025</v>
      </c>
      <c r="V265" s="293" t="s">
        <v>1025</v>
      </c>
      <c r="W265" s="293" t="s">
        <v>1025</v>
      </c>
      <c r="X265" s="293" t="s">
        <v>1025</v>
      </c>
      <c r="Y265" s="293" t="s">
        <v>1025</v>
      </c>
      <c r="Z265" s="293" t="s">
        <v>1025</v>
      </c>
      <c r="AA265" s="293" t="s">
        <v>1025</v>
      </c>
      <c r="AB265" s="293" t="s">
        <v>1025</v>
      </c>
      <c r="AC265" s="293" t="s">
        <v>1025</v>
      </c>
      <c r="AD265" s="293" t="s">
        <v>1025</v>
      </c>
      <c r="AE265" s="293" t="s">
        <v>1025</v>
      </c>
      <c r="AF265" s="293" t="s">
        <v>1025</v>
      </c>
      <c r="AG265" s="293" t="s">
        <v>1025</v>
      </c>
      <c r="AH265" s="293" t="s">
        <v>1025</v>
      </c>
      <c r="AI265" s="293" t="s">
        <v>1025</v>
      </c>
      <c r="AJ265" s="293" t="s">
        <v>1025</v>
      </c>
      <c r="AK265" s="293" t="s">
        <v>1025</v>
      </c>
      <c r="AL265" s="293" t="s">
        <v>1025</v>
      </c>
      <c r="AM265" s="293" t="s">
        <v>1025</v>
      </c>
      <c r="AN265" s="293" t="s">
        <v>1025</v>
      </c>
      <c r="AO265" s="293" t="s">
        <v>1025</v>
      </c>
      <c r="AP265" s="293" t="s">
        <v>1025</v>
      </c>
      <c r="AQ265" s="293" t="s">
        <v>1025</v>
      </c>
      <c r="AR265" s="293" t="s">
        <v>1025</v>
      </c>
      <c r="AS265" s="293" t="s">
        <v>1025</v>
      </c>
      <c r="AT265" s="293" t="s">
        <v>1025</v>
      </c>
      <c r="AU265" s="293" t="s">
        <v>1025</v>
      </c>
      <c r="AV265" s="293" t="s">
        <v>1025</v>
      </c>
      <c r="AW265" s="293" t="s">
        <v>1025</v>
      </c>
      <c r="AX265" s="293" t="s">
        <v>1025</v>
      </c>
      <c r="AY265" s="293" t="s">
        <v>1025</v>
      </c>
      <c r="AZ265" s="293" t="s">
        <v>1025</v>
      </c>
      <c r="BA265" s="293" t="s">
        <v>1025</v>
      </c>
      <c r="BB265" s="293" t="s">
        <v>1025</v>
      </c>
      <c r="BC265" s="293" t="s">
        <v>1025</v>
      </c>
      <c r="BD265" s="293" t="s">
        <v>1025</v>
      </c>
      <c r="BE265" s="293" t="s">
        <v>1025</v>
      </c>
      <c r="BF265" s="293" t="s">
        <v>1025</v>
      </c>
      <c r="BG265" s="293" t="s">
        <v>1025</v>
      </c>
      <c r="BH265" s="293" t="s">
        <v>1025</v>
      </c>
      <c r="BI265" s="293" t="s">
        <v>1025</v>
      </c>
      <c r="BJ265" s="293" t="s">
        <v>1025</v>
      </c>
      <c r="BK265" s="293" t="s">
        <v>1025</v>
      </c>
      <c r="BL265" s="293" t="s">
        <v>1025</v>
      </c>
      <c r="BM265" s="293" t="s">
        <v>1025</v>
      </c>
      <c r="BN265" s="293" t="s">
        <v>1025</v>
      </c>
      <c r="BO265" s="293" t="s">
        <v>1025</v>
      </c>
      <c r="BP265" s="293" t="s">
        <v>1025</v>
      </c>
      <c r="BQ265" s="293" t="s">
        <v>1025</v>
      </c>
      <c r="BR265" s="293" t="s">
        <v>1025</v>
      </c>
      <c r="BS265" s="293" t="s">
        <v>1025</v>
      </c>
      <c r="BT265" s="293" t="s">
        <v>1025</v>
      </c>
      <c r="BU265" s="293" t="s">
        <v>1025</v>
      </c>
      <c r="BV265" s="293" t="s">
        <v>1025</v>
      </c>
      <c r="BW265" s="293" t="s">
        <v>1025</v>
      </c>
      <c r="BX265" s="293" t="s">
        <v>1025</v>
      </c>
      <c r="BY265" s="293" t="s">
        <v>1026</v>
      </c>
    </row>
    <row r="266" spans="1:77">
      <c r="A266" s="289" t="s">
        <v>1036</v>
      </c>
      <c r="B266" s="288">
        <f t="shared" ref="B266:AG266" si="12">SUM(B259:B264)</f>
        <v>153180</v>
      </c>
      <c r="C266" s="288">
        <f t="shared" si="12"/>
        <v>152944</v>
      </c>
      <c r="D266" s="288">
        <f t="shared" si="12"/>
        <v>149314</v>
      </c>
      <c r="E266" s="288">
        <f t="shared" si="12"/>
        <v>152440</v>
      </c>
      <c r="F266" s="288">
        <f t="shared" si="12"/>
        <v>160736</v>
      </c>
      <c r="G266" s="288">
        <f t="shared" si="12"/>
        <v>158008</v>
      </c>
      <c r="H266" s="288">
        <f t="shared" si="12"/>
        <v>165803</v>
      </c>
      <c r="I266" s="288">
        <f t="shared" si="12"/>
        <v>158979</v>
      </c>
      <c r="J266" s="288">
        <f t="shared" si="12"/>
        <v>157446</v>
      </c>
      <c r="K266" s="288">
        <f t="shared" si="12"/>
        <v>159595</v>
      </c>
      <c r="L266" s="288">
        <f t="shared" si="12"/>
        <v>163697</v>
      </c>
      <c r="M266" s="288">
        <f t="shared" si="12"/>
        <v>165601</v>
      </c>
      <c r="N266" s="288">
        <f t="shared" si="12"/>
        <v>170958</v>
      </c>
      <c r="O266" s="288">
        <f t="shared" si="12"/>
        <v>159570</v>
      </c>
      <c r="P266" s="288">
        <f t="shared" si="12"/>
        <v>165428</v>
      </c>
      <c r="Q266" s="288">
        <f t="shared" si="12"/>
        <v>167707</v>
      </c>
      <c r="R266" s="288">
        <f t="shared" si="12"/>
        <v>186130</v>
      </c>
      <c r="S266" s="288">
        <f t="shared" si="12"/>
        <v>188493</v>
      </c>
      <c r="T266" s="288">
        <f t="shared" si="12"/>
        <v>189802</v>
      </c>
      <c r="U266" s="288">
        <f t="shared" si="12"/>
        <v>191028</v>
      </c>
      <c r="V266" s="288">
        <f t="shared" si="12"/>
        <v>193217</v>
      </c>
      <c r="W266" s="288">
        <f t="shared" si="12"/>
        <v>192306</v>
      </c>
      <c r="X266" s="288">
        <f t="shared" si="12"/>
        <v>190926</v>
      </c>
      <c r="Y266" s="288">
        <f t="shared" si="12"/>
        <v>193849</v>
      </c>
      <c r="Z266" s="288">
        <f t="shared" si="12"/>
        <v>196824</v>
      </c>
      <c r="AA266" s="288">
        <f t="shared" si="12"/>
        <v>202033</v>
      </c>
      <c r="AB266" s="288">
        <f t="shared" si="12"/>
        <v>201623</v>
      </c>
      <c r="AC266" s="288">
        <f t="shared" si="12"/>
        <v>202602</v>
      </c>
      <c r="AD266" s="288">
        <f t="shared" si="12"/>
        <v>207673</v>
      </c>
      <c r="AE266" s="288">
        <f t="shared" si="12"/>
        <v>204912</v>
      </c>
      <c r="AF266" s="288">
        <f t="shared" si="12"/>
        <v>209922</v>
      </c>
      <c r="AG266" s="288">
        <f t="shared" si="12"/>
        <v>209039</v>
      </c>
      <c r="AH266" s="288">
        <f t="shared" ref="AH266:BX266" si="13">SUM(AH259:AH264)</f>
        <v>210410</v>
      </c>
      <c r="AI266" s="288">
        <f t="shared" si="13"/>
        <v>212183</v>
      </c>
      <c r="AJ266" s="288">
        <f t="shared" si="13"/>
        <v>214791</v>
      </c>
      <c r="AK266" s="288">
        <f t="shared" si="13"/>
        <v>219527</v>
      </c>
      <c r="AL266" s="288">
        <f t="shared" si="13"/>
        <v>212847</v>
      </c>
      <c r="AM266" s="288">
        <f t="shared" si="13"/>
        <v>219799</v>
      </c>
      <c r="AN266" s="288">
        <f t="shared" si="13"/>
        <v>223151</v>
      </c>
      <c r="AO266" s="288">
        <f t="shared" si="13"/>
        <v>227267</v>
      </c>
      <c r="AP266" s="288">
        <f t="shared" si="13"/>
        <v>232720</v>
      </c>
      <c r="AQ266" s="288">
        <f t="shared" si="13"/>
        <v>234004</v>
      </c>
      <c r="AR266" s="288">
        <f t="shared" si="13"/>
        <v>236491</v>
      </c>
      <c r="AS266" s="288">
        <f t="shared" si="13"/>
        <v>239758</v>
      </c>
      <c r="AT266" s="288">
        <f t="shared" si="13"/>
        <v>237164</v>
      </c>
      <c r="AU266" s="288">
        <f t="shared" si="13"/>
        <v>234763</v>
      </c>
      <c r="AV266" s="288">
        <f t="shared" si="13"/>
        <v>235428</v>
      </c>
      <c r="AW266" s="288">
        <f t="shared" si="13"/>
        <v>239439</v>
      </c>
      <c r="AX266" s="288">
        <f t="shared" si="13"/>
        <v>242164</v>
      </c>
      <c r="AY266" s="288">
        <f t="shared" si="13"/>
        <v>238034</v>
      </c>
      <c r="AZ266" s="288">
        <f t="shared" si="13"/>
        <v>236894</v>
      </c>
      <c r="BA266" s="288">
        <f t="shared" si="13"/>
        <v>238832</v>
      </c>
      <c r="BB266" s="288">
        <f t="shared" si="13"/>
        <v>234160</v>
      </c>
      <c r="BC266" s="288">
        <f t="shared" si="13"/>
        <v>240435</v>
      </c>
      <c r="BD266" s="288">
        <f t="shared" si="13"/>
        <v>242726</v>
      </c>
      <c r="BE266" s="288">
        <f t="shared" si="13"/>
        <v>243022</v>
      </c>
      <c r="BF266" s="288">
        <f t="shared" si="13"/>
        <v>246288</v>
      </c>
      <c r="BG266" s="288">
        <f t="shared" si="13"/>
        <v>244902</v>
      </c>
      <c r="BH266" s="288">
        <f t="shared" si="13"/>
        <v>242130</v>
      </c>
      <c r="BI266" s="288">
        <f t="shared" si="13"/>
        <v>246455</v>
      </c>
      <c r="BJ266" s="288">
        <f t="shared" si="13"/>
        <v>245985</v>
      </c>
      <c r="BK266" s="288">
        <f t="shared" si="13"/>
        <v>249421</v>
      </c>
      <c r="BL266" s="288">
        <f t="shared" si="13"/>
        <v>0</v>
      </c>
      <c r="BM266" s="288">
        <f t="shared" si="13"/>
        <v>0</v>
      </c>
      <c r="BN266" s="288">
        <f t="shared" si="13"/>
        <v>0</v>
      </c>
      <c r="BO266" s="288">
        <f t="shared" si="13"/>
        <v>0</v>
      </c>
      <c r="BP266" s="288">
        <f t="shared" si="13"/>
        <v>0</v>
      </c>
      <c r="BQ266" s="288">
        <f t="shared" si="13"/>
        <v>0</v>
      </c>
      <c r="BR266" s="288">
        <f t="shared" si="13"/>
        <v>0</v>
      </c>
      <c r="BS266" s="288">
        <f t="shared" si="13"/>
        <v>0</v>
      </c>
      <c r="BT266" s="288">
        <f t="shared" si="13"/>
        <v>0</v>
      </c>
      <c r="BU266" s="288">
        <f t="shared" si="13"/>
        <v>0</v>
      </c>
      <c r="BV266" s="288">
        <f t="shared" si="13"/>
        <v>0</v>
      </c>
      <c r="BW266" s="288">
        <f t="shared" si="13"/>
        <v>0</v>
      </c>
      <c r="BX266" s="288">
        <f t="shared" si="13"/>
        <v>0</v>
      </c>
      <c r="BY266" s="288">
        <f>SUM(BY259:BY264)</f>
        <v>495406</v>
      </c>
    </row>
    <row r="267" spans="1:77">
      <c r="A267" s="288"/>
      <c r="B267" s="288"/>
      <c r="C267" s="288"/>
      <c r="D267" s="288"/>
      <c r="E267" s="288"/>
      <c r="F267" s="288"/>
      <c r="G267" s="288"/>
      <c r="H267" s="288"/>
      <c r="I267" s="288"/>
      <c r="J267" s="288"/>
      <c r="K267" s="288"/>
      <c r="L267" s="288"/>
      <c r="M267" s="288"/>
      <c r="N267" s="288"/>
      <c r="O267" s="288"/>
      <c r="P267" s="288"/>
      <c r="Q267" s="288"/>
      <c r="R267" s="288"/>
      <c r="S267" s="288"/>
      <c r="T267" s="288"/>
      <c r="U267" s="288"/>
      <c r="X267" s="288"/>
      <c r="Y267" s="62"/>
      <c r="BY267" s="288"/>
    </row>
    <row r="295" spans="1:77" ht="18">
      <c r="A295" s="288"/>
      <c r="B295" s="288"/>
      <c r="C295" s="288"/>
      <c r="D295" s="291" t="s">
        <v>1034</v>
      </c>
      <c r="E295" s="288"/>
      <c r="F295" s="288"/>
      <c r="G295" s="288"/>
      <c r="H295" s="288"/>
      <c r="I295" s="288"/>
      <c r="J295" s="288"/>
      <c r="K295" s="288"/>
      <c r="L295" s="288"/>
      <c r="M295" s="288"/>
      <c r="N295" s="288"/>
      <c r="O295" s="288"/>
      <c r="P295" s="288"/>
      <c r="Q295" s="288"/>
      <c r="R295" s="288"/>
      <c r="S295" s="288"/>
      <c r="T295" s="288"/>
      <c r="U295" s="288"/>
      <c r="X295" s="288"/>
      <c r="Y295" s="62"/>
      <c r="AA295" s="291" t="s">
        <v>1034</v>
      </c>
      <c r="BY295" s="288"/>
    </row>
    <row r="296" spans="1:77" ht="18">
      <c r="A296" s="288"/>
      <c r="B296" s="288"/>
      <c r="C296" s="288"/>
      <c r="D296" s="291" t="s">
        <v>1035</v>
      </c>
      <c r="E296" s="288"/>
      <c r="F296" s="288"/>
      <c r="G296" s="288"/>
      <c r="H296" s="288"/>
      <c r="I296" s="288"/>
      <c r="J296" s="288"/>
      <c r="K296" s="288"/>
      <c r="L296" s="288"/>
      <c r="M296" s="288"/>
      <c r="N296" s="288"/>
      <c r="O296" s="288"/>
      <c r="P296" s="288"/>
      <c r="Q296" s="288"/>
      <c r="R296" s="288"/>
      <c r="S296" s="288"/>
      <c r="T296" s="288"/>
      <c r="U296" s="288"/>
      <c r="V296" s="289"/>
      <c r="W296" s="289"/>
      <c r="X296" s="289"/>
      <c r="Y296" s="289"/>
      <c r="Z296" s="289"/>
      <c r="AA296" s="291" t="s">
        <v>1035</v>
      </c>
      <c r="AB296" s="289"/>
      <c r="AC296" s="289"/>
      <c r="AD296" s="289"/>
      <c r="AE296" s="289"/>
      <c r="AF296" s="289"/>
      <c r="AG296" s="289"/>
      <c r="AH296" s="289"/>
      <c r="AI296" s="289"/>
      <c r="AJ296" s="289"/>
      <c r="AK296" s="289"/>
      <c r="AL296" s="289"/>
      <c r="AM296" s="289"/>
      <c r="AN296" s="289"/>
      <c r="AO296" s="289"/>
      <c r="AP296" s="289"/>
      <c r="AQ296" s="289"/>
      <c r="AR296" s="289"/>
      <c r="AS296" s="289"/>
      <c r="AT296" s="289"/>
      <c r="AU296" s="289"/>
      <c r="AV296" s="289"/>
      <c r="AW296" s="289"/>
      <c r="AX296" s="289"/>
      <c r="AY296" s="289"/>
      <c r="AZ296" s="289"/>
      <c r="BA296" s="289"/>
      <c r="BB296" s="289"/>
      <c r="BC296" s="289"/>
      <c r="BD296" s="289"/>
      <c r="BE296" s="289"/>
      <c r="BF296" s="289"/>
      <c r="BG296" s="289"/>
      <c r="BH296" s="289"/>
      <c r="BI296" s="289"/>
      <c r="BJ296" s="289"/>
      <c r="BK296" s="289"/>
      <c r="BL296" s="289"/>
      <c r="BM296" s="289"/>
      <c r="BN296" s="289"/>
      <c r="BO296" s="289"/>
      <c r="BP296" s="289"/>
      <c r="BQ296" s="289"/>
      <c r="BR296" s="289"/>
      <c r="BS296" s="289"/>
      <c r="BT296" s="289"/>
      <c r="BU296" s="289"/>
      <c r="BV296" s="289"/>
      <c r="BW296" s="289"/>
      <c r="BX296" s="289"/>
      <c r="BY296" s="289"/>
    </row>
    <row r="297" spans="1:77" ht="18">
      <c r="A297" s="288"/>
      <c r="B297" s="288"/>
      <c r="C297" s="288"/>
      <c r="D297" s="296" t="s">
        <v>1038</v>
      </c>
      <c r="E297" s="288"/>
      <c r="F297" s="288"/>
      <c r="G297" s="288"/>
      <c r="H297" s="288"/>
      <c r="I297" s="288"/>
      <c r="J297" s="288"/>
      <c r="K297" s="288"/>
      <c r="L297" s="288"/>
      <c r="M297" s="288"/>
      <c r="N297" s="288"/>
      <c r="O297" s="288"/>
      <c r="P297" s="288"/>
      <c r="Q297" s="288"/>
      <c r="R297" s="288"/>
      <c r="S297" s="288"/>
      <c r="T297" s="288"/>
      <c r="U297" s="288"/>
      <c r="X297" s="289"/>
      <c r="AA297" s="296" t="s">
        <v>1038</v>
      </c>
    </row>
    <row r="298" spans="1:77">
      <c r="A298" s="288"/>
      <c r="B298" s="288"/>
      <c r="C298" s="288"/>
      <c r="D298" s="288"/>
      <c r="E298" s="288"/>
      <c r="F298" s="288"/>
      <c r="G298" s="288"/>
      <c r="H298" s="288"/>
      <c r="I298" s="288"/>
      <c r="J298" s="288"/>
      <c r="K298" s="288"/>
      <c r="L298" s="288"/>
      <c r="M298" s="288"/>
      <c r="N298" s="288"/>
      <c r="O298" s="288"/>
      <c r="P298" s="288"/>
      <c r="Q298" s="288"/>
      <c r="R298" s="288"/>
      <c r="S298" s="288"/>
      <c r="T298" s="288"/>
      <c r="U298" s="288"/>
      <c r="X298" s="289"/>
      <c r="BY298" s="289"/>
    </row>
    <row r="299" spans="1:77">
      <c r="A299" s="288"/>
      <c r="B299" s="10" t="s">
        <v>1136</v>
      </c>
      <c r="C299" s="286" t="s">
        <v>1137</v>
      </c>
      <c r="D299" s="286" t="s">
        <v>1138</v>
      </c>
      <c r="E299" s="286" t="s">
        <v>1139</v>
      </c>
      <c r="F299" s="286" t="s">
        <v>1140</v>
      </c>
      <c r="G299" s="286" t="s">
        <v>1141</v>
      </c>
      <c r="H299" s="286" t="s">
        <v>1142</v>
      </c>
      <c r="I299" s="286" t="s">
        <v>1143</v>
      </c>
      <c r="J299" s="286" t="s">
        <v>1124</v>
      </c>
      <c r="K299" s="286" t="s">
        <v>1125</v>
      </c>
      <c r="L299" s="286" t="s">
        <v>1126</v>
      </c>
      <c r="M299" s="286" t="s">
        <v>1127</v>
      </c>
      <c r="N299" s="286" t="s">
        <v>1128</v>
      </c>
      <c r="O299" s="286" t="s">
        <v>1129</v>
      </c>
      <c r="P299" s="286" t="s">
        <v>1130</v>
      </c>
      <c r="Q299" s="286" t="s">
        <v>1131</v>
      </c>
      <c r="R299" s="286" t="s">
        <v>1132</v>
      </c>
      <c r="S299" s="286" t="s">
        <v>1133</v>
      </c>
      <c r="T299" s="286" t="s">
        <v>1134</v>
      </c>
      <c r="U299" s="286" t="s">
        <v>1135</v>
      </c>
      <c r="V299" s="286" t="s">
        <v>822</v>
      </c>
      <c r="W299" s="286" t="s">
        <v>823</v>
      </c>
      <c r="X299" s="286" t="s">
        <v>824</v>
      </c>
      <c r="Y299" s="286" t="s">
        <v>825</v>
      </c>
      <c r="Z299" s="286" t="s">
        <v>826</v>
      </c>
      <c r="AA299" s="286" t="s">
        <v>827</v>
      </c>
      <c r="AB299" s="286" t="s">
        <v>828</v>
      </c>
      <c r="AC299" s="286" t="s">
        <v>829</v>
      </c>
      <c r="AD299" s="286" t="s">
        <v>830</v>
      </c>
      <c r="AE299" s="286" t="s">
        <v>831</v>
      </c>
      <c r="AF299" s="286" t="s">
        <v>832</v>
      </c>
      <c r="AG299" s="286" t="s">
        <v>833</v>
      </c>
      <c r="AH299" s="286" t="s">
        <v>1144</v>
      </c>
      <c r="AI299" s="286" t="s">
        <v>1145</v>
      </c>
      <c r="AJ299" s="286" t="s">
        <v>1146</v>
      </c>
      <c r="AK299" s="286" t="s">
        <v>1147</v>
      </c>
      <c r="AL299" s="286" t="s">
        <v>1148</v>
      </c>
      <c r="AM299" s="286" t="s">
        <v>1149</v>
      </c>
      <c r="AN299" s="286" t="s">
        <v>1150</v>
      </c>
      <c r="AO299" s="286" t="s">
        <v>1151</v>
      </c>
      <c r="AP299" s="286" t="s">
        <v>1152</v>
      </c>
      <c r="AQ299" s="286" t="s">
        <v>1153</v>
      </c>
      <c r="AR299" s="286" t="s">
        <v>1154</v>
      </c>
      <c r="AS299" s="286" t="s">
        <v>1155</v>
      </c>
      <c r="AT299" s="286" t="s">
        <v>1156</v>
      </c>
      <c r="AU299" s="286" t="s">
        <v>1157</v>
      </c>
      <c r="AV299" s="286" t="s">
        <v>1158</v>
      </c>
      <c r="AW299" s="286" t="s">
        <v>1159</v>
      </c>
      <c r="AX299" s="286" t="s">
        <v>1160</v>
      </c>
      <c r="AY299" s="286" t="s">
        <v>1161</v>
      </c>
      <c r="AZ299" s="286" t="s">
        <v>1162</v>
      </c>
      <c r="BA299" s="286" t="s">
        <v>1163</v>
      </c>
      <c r="BB299" s="286" t="s">
        <v>1164</v>
      </c>
      <c r="BC299" s="286" t="s">
        <v>1165</v>
      </c>
      <c r="BD299" s="286" t="s">
        <v>1166</v>
      </c>
      <c r="BE299" s="286" t="s">
        <v>1167</v>
      </c>
      <c r="BF299" s="286" t="s">
        <v>1168</v>
      </c>
      <c r="BG299" s="286" t="s">
        <v>1169</v>
      </c>
      <c r="BH299" s="286" t="s">
        <v>1170</v>
      </c>
      <c r="BI299" s="286" t="s">
        <v>1171</v>
      </c>
      <c r="BJ299" s="286" t="s">
        <v>1172</v>
      </c>
      <c r="BK299" s="286" t="s">
        <v>1173</v>
      </c>
      <c r="BL299" s="286" t="s">
        <v>1174</v>
      </c>
      <c r="BM299" s="286" t="s">
        <v>1175</v>
      </c>
      <c r="BN299" s="286" t="s">
        <v>1176</v>
      </c>
      <c r="BO299" s="286" t="s">
        <v>1177</v>
      </c>
      <c r="BP299" s="286" t="s">
        <v>1178</v>
      </c>
      <c r="BQ299" s="286" t="s">
        <v>1179</v>
      </c>
      <c r="BR299" s="286" t="s">
        <v>1180</v>
      </c>
      <c r="BS299" s="286" t="s">
        <v>1181</v>
      </c>
      <c r="BT299" s="286" t="s">
        <v>1182</v>
      </c>
      <c r="BU299" s="286" t="s">
        <v>1183</v>
      </c>
      <c r="BV299" s="286" t="s">
        <v>1184</v>
      </c>
      <c r="BW299" s="286" t="s">
        <v>1185</v>
      </c>
      <c r="BX299" s="286" t="s">
        <v>1186</v>
      </c>
      <c r="BY299" s="289" t="s">
        <v>1023</v>
      </c>
    </row>
    <row r="300" spans="1:77" ht="14" thickBot="1">
      <c r="A300" s="288"/>
      <c r="B300" s="293" t="s">
        <v>1025</v>
      </c>
      <c r="C300" s="293" t="s">
        <v>1025</v>
      </c>
      <c r="D300" s="293" t="s">
        <v>1025</v>
      </c>
      <c r="E300" s="293" t="s">
        <v>1025</v>
      </c>
      <c r="F300" s="293" t="s">
        <v>1025</v>
      </c>
      <c r="G300" s="293" t="s">
        <v>1025</v>
      </c>
      <c r="H300" s="293" t="s">
        <v>1025</v>
      </c>
      <c r="I300" s="293" t="s">
        <v>1025</v>
      </c>
      <c r="J300" s="293" t="s">
        <v>1025</v>
      </c>
      <c r="K300" s="293" t="s">
        <v>1025</v>
      </c>
      <c r="L300" s="293" t="s">
        <v>1025</v>
      </c>
      <c r="M300" s="293" t="s">
        <v>1025</v>
      </c>
      <c r="N300" s="293" t="s">
        <v>1025</v>
      </c>
      <c r="O300" s="293" t="s">
        <v>1025</v>
      </c>
      <c r="P300" s="293" t="s">
        <v>1025</v>
      </c>
      <c r="Q300" s="293" t="s">
        <v>1025</v>
      </c>
      <c r="R300" s="293" t="s">
        <v>1025</v>
      </c>
      <c r="S300" s="293" t="s">
        <v>1025</v>
      </c>
      <c r="T300" s="293" t="s">
        <v>1025</v>
      </c>
      <c r="U300" s="293" t="s">
        <v>1025</v>
      </c>
      <c r="V300" s="293" t="s">
        <v>1025</v>
      </c>
      <c r="W300" s="293" t="s">
        <v>1025</v>
      </c>
      <c r="X300" s="293" t="s">
        <v>1025</v>
      </c>
      <c r="Y300" s="293" t="s">
        <v>1025</v>
      </c>
      <c r="Z300" s="293" t="s">
        <v>1025</v>
      </c>
      <c r="AA300" s="293" t="s">
        <v>1025</v>
      </c>
      <c r="AB300" s="293" t="s">
        <v>1025</v>
      </c>
      <c r="AC300" s="293" t="s">
        <v>1025</v>
      </c>
      <c r="AD300" s="293"/>
      <c r="AE300" s="293"/>
      <c r="AF300" s="293"/>
      <c r="AG300" s="293"/>
      <c r="AH300" s="293"/>
      <c r="AI300" s="293"/>
      <c r="AJ300" s="293"/>
      <c r="AK300" s="293"/>
      <c r="AL300" s="293"/>
      <c r="AM300" s="293"/>
      <c r="AN300" s="293"/>
      <c r="AO300" s="293"/>
      <c r="AP300" s="293"/>
      <c r="AQ300" s="293"/>
      <c r="AR300" s="293"/>
      <c r="AS300" s="293"/>
      <c r="AT300" s="293"/>
      <c r="AU300" s="293"/>
      <c r="AV300" s="293"/>
      <c r="AW300" s="293"/>
      <c r="AX300" s="293"/>
      <c r="AY300" s="293"/>
      <c r="AZ300" s="293"/>
      <c r="BA300" s="293"/>
      <c r="BB300" s="293"/>
      <c r="BC300" s="293"/>
      <c r="BD300" s="293"/>
      <c r="BE300" s="293"/>
      <c r="BF300" s="293"/>
      <c r="BG300" s="293"/>
      <c r="BH300" s="293"/>
      <c r="BI300" s="293"/>
      <c r="BJ300" s="293"/>
      <c r="BK300" s="293"/>
      <c r="BL300" s="293"/>
      <c r="BM300" s="293"/>
      <c r="BN300" s="293"/>
      <c r="BO300" s="293"/>
      <c r="BP300" s="293"/>
      <c r="BQ300" s="293"/>
      <c r="BR300" s="293"/>
      <c r="BS300" s="293"/>
      <c r="BT300" s="293"/>
      <c r="BU300" s="293"/>
      <c r="BV300" s="293"/>
      <c r="BW300" s="293"/>
      <c r="BX300" s="293"/>
      <c r="BY300" s="293" t="s">
        <v>1026</v>
      </c>
    </row>
    <row r="301" spans="1:77">
      <c r="A301" s="289" t="s">
        <v>33</v>
      </c>
      <c r="B301" s="288">
        <f>Data!B107</f>
        <v>38279</v>
      </c>
      <c r="C301" s="288">
        <f>Data!C107</f>
        <v>35903</v>
      </c>
      <c r="D301" s="288">
        <f>Data!D107</f>
        <v>35509</v>
      </c>
      <c r="E301" s="288">
        <f>Data!E107</f>
        <v>44243</v>
      </c>
      <c r="F301" s="288">
        <f>Data!F107</f>
        <v>45560</v>
      </c>
      <c r="G301" s="288">
        <f>Data!G107</f>
        <v>32868</v>
      </c>
      <c r="H301" s="288">
        <f>Data!H107</f>
        <v>34330</v>
      </c>
      <c r="I301" s="288">
        <f>Data!I107</f>
        <v>39768</v>
      </c>
      <c r="J301" s="288">
        <f>Data!J107</f>
        <v>40538</v>
      </c>
      <c r="K301" s="288">
        <f>Data!K107</f>
        <v>41672</v>
      </c>
      <c r="L301" s="288">
        <f>Data!L107</f>
        <v>33511</v>
      </c>
      <c r="M301" s="288">
        <f>Data!M107</f>
        <v>39803</v>
      </c>
      <c r="N301" s="288">
        <f>Data!N107</f>
        <v>45554</v>
      </c>
      <c r="O301" s="288">
        <f>Data!O107</f>
        <v>42188</v>
      </c>
      <c r="P301" s="288">
        <f>Data!P107</f>
        <v>36326</v>
      </c>
      <c r="Q301" s="288">
        <f>Data!Q107</f>
        <v>35258</v>
      </c>
      <c r="R301" s="288">
        <f>Data!R107</f>
        <v>36032</v>
      </c>
      <c r="S301" s="288">
        <f>Data!S107</f>
        <v>38634</v>
      </c>
      <c r="T301" s="288">
        <f>Data!T107</f>
        <v>40960</v>
      </c>
      <c r="U301" s="288">
        <f>Data!U107</f>
        <v>42219</v>
      </c>
      <c r="V301" s="288">
        <f>Data!V107</f>
        <v>43672</v>
      </c>
      <c r="W301" s="288">
        <f>Data!W107</f>
        <v>44303</v>
      </c>
      <c r="X301" s="288">
        <f>Data!X107</f>
        <v>38703</v>
      </c>
      <c r="Y301" s="288">
        <f>Data!Y107</f>
        <v>40659</v>
      </c>
      <c r="Z301" s="288">
        <f>Data!Z107</f>
        <v>31877</v>
      </c>
      <c r="AA301" s="288">
        <f>Data!AA107</f>
        <v>34697</v>
      </c>
      <c r="AB301" s="288">
        <f>Data!AB107</f>
        <v>32616</v>
      </c>
      <c r="AC301" s="288">
        <f>Data!AC107</f>
        <v>30129</v>
      </c>
      <c r="AD301" s="288">
        <f>Data!AD107</f>
        <v>39595</v>
      </c>
      <c r="AE301" s="288">
        <f>Data!AE107</f>
        <v>41152</v>
      </c>
      <c r="AF301" s="288">
        <f>Data!AF107</f>
        <v>43581</v>
      </c>
      <c r="AG301" s="288">
        <f>Data!AG107</f>
        <v>46210</v>
      </c>
      <c r="AH301" s="288">
        <f>Data!AH107</f>
        <v>45097</v>
      </c>
      <c r="AI301" s="288">
        <f>Data!AI107</f>
        <v>52283</v>
      </c>
      <c r="AJ301" s="288">
        <f>Data!AJ107</f>
        <v>49210</v>
      </c>
      <c r="AK301" s="288">
        <f>Data!AK107</f>
        <v>50885</v>
      </c>
      <c r="AL301" s="288">
        <f>Data!AL107</f>
        <v>52764</v>
      </c>
      <c r="AM301" s="288">
        <f>Data!AM107</f>
        <v>54034</v>
      </c>
      <c r="AN301" s="288">
        <f>Data!AN107</f>
        <v>55288</v>
      </c>
      <c r="AO301" s="288">
        <f>Data!AO107</f>
        <v>56240</v>
      </c>
      <c r="AP301" s="288">
        <f>Data!AP107</f>
        <v>54797</v>
      </c>
      <c r="AQ301" s="288">
        <f>Data!AQ107</f>
        <v>55959</v>
      </c>
      <c r="AR301" s="288">
        <f>Data!AR107</f>
        <v>55659</v>
      </c>
      <c r="AS301" s="288">
        <f>Data!AS107</f>
        <v>53211</v>
      </c>
      <c r="AT301" s="288">
        <f>Data!AT107</f>
        <v>52644</v>
      </c>
      <c r="AU301" s="288">
        <f>Data!AU107</f>
        <v>53657</v>
      </c>
      <c r="AV301" s="288">
        <f>Data!AV107</f>
        <v>56501</v>
      </c>
      <c r="AW301" s="288">
        <f>Data!AW107</f>
        <v>56635</v>
      </c>
      <c r="AX301" s="288">
        <f>Data!AX107</f>
        <v>51534</v>
      </c>
      <c r="AY301" s="288">
        <f>Data!AY107</f>
        <v>51727</v>
      </c>
      <c r="AZ301" s="288">
        <f>Data!AZ107</f>
        <v>53205</v>
      </c>
      <c r="BA301" s="288">
        <f>Data!BA107</f>
        <v>55175</v>
      </c>
      <c r="BB301" s="288">
        <f>Data!BB107</f>
        <v>54075</v>
      </c>
      <c r="BC301" s="288">
        <f>Data!BC107</f>
        <v>55331</v>
      </c>
      <c r="BD301" s="288">
        <f>Data!BD107</f>
        <v>55229</v>
      </c>
      <c r="BE301" s="288">
        <f>Data!BE107</f>
        <v>54122</v>
      </c>
      <c r="BF301" s="288">
        <f>Data!BF107</f>
        <v>54175</v>
      </c>
      <c r="BG301" s="288">
        <f>Data!BG107</f>
        <v>53592</v>
      </c>
      <c r="BH301" s="288">
        <f>Data!BH107</f>
        <v>53106</v>
      </c>
      <c r="BI301" s="288">
        <f>Data!BI107</f>
        <v>53936</v>
      </c>
      <c r="BJ301" s="328">
        <f>Data!BJ107</f>
        <v>54354</v>
      </c>
      <c r="BK301" s="329">
        <f>Data!BK107</f>
        <v>51834</v>
      </c>
      <c r="BL301" s="329">
        <f>Data!BL107</f>
        <v>0</v>
      </c>
      <c r="BM301" s="329">
        <f>Data!BM107</f>
        <v>0</v>
      </c>
      <c r="BN301" s="329">
        <f>Data!BN107</f>
        <v>0</v>
      </c>
      <c r="BO301" s="329">
        <f>Data!BO107</f>
        <v>0</v>
      </c>
      <c r="BP301" s="329">
        <f>Data!BP107</f>
        <v>0</v>
      </c>
      <c r="BQ301" s="329">
        <f>Data!BQ107</f>
        <v>0</v>
      </c>
      <c r="BR301" s="329">
        <f>Data!BR107</f>
        <v>0</v>
      </c>
      <c r="BS301" s="329">
        <f>Data!BS107</f>
        <v>0</v>
      </c>
      <c r="BT301" s="329">
        <f>Data!BT107</f>
        <v>0</v>
      </c>
      <c r="BU301" s="329">
        <f>Data!BU107</f>
        <v>0</v>
      </c>
      <c r="BV301" s="329">
        <f>Data!BV107</f>
        <v>0</v>
      </c>
      <c r="BW301" s="329">
        <f>Data!BW107</f>
        <v>0</v>
      </c>
      <c r="BX301" s="329">
        <f>Data!BX107</f>
        <v>0</v>
      </c>
      <c r="BY301" s="330">
        <f>SUM(BJ301:BX301)</f>
        <v>106188</v>
      </c>
    </row>
    <row r="302" spans="1:77">
      <c r="A302" s="289" t="s">
        <v>34</v>
      </c>
      <c r="B302" s="288">
        <f>Data!B108</f>
        <v>38279</v>
      </c>
      <c r="C302" s="288">
        <f>Data!C108</f>
        <v>46797</v>
      </c>
      <c r="D302" s="288">
        <f>Data!D108</f>
        <v>38533</v>
      </c>
      <c r="E302" s="288">
        <f>Data!E108</f>
        <v>48129</v>
      </c>
      <c r="F302" s="288">
        <f>Data!F108</f>
        <v>52353</v>
      </c>
      <c r="G302" s="288">
        <f>Data!G108</f>
        <v>49963</v>
      </c>
      <c r="H302" s="288">
        <f>Data!H108</f>
        <v>38913</v>
      </c>
      <c r="I302" s="288">
        <f>Data!I108</f>
        <v>30279</v>
      </c>
      <c r="J302" s="288">
        <f>Data!J108</f>
        <v>39879</v>
      </c>
      <c r="K302" s="288">
        <f>Data!K108</f>
        <v>36894</v>
      </c>
      <c r="L302" s="288">
        <f>Data!L108</f>
        <v>34624</v>
      </c>
      <c r="M302" s="288">
        <f>Data!M108</f>
        <v>33316</v>
      </c>
      <c r="N302" s="288">
        <f>Data!N108</f>
        <v>37374</v>
      </c>
      <c r="O302" s="288">
        <f>Data!O108</f>
        <v>49878</v>
      </c>
      <c r="P302" s="288">
        <f>Data!P108</f>
        <v>53756</v>
      </c>
      <c r="Q302" s="288">
        <f>Data!Q108</f>
        <v>44532</v>
      </c>
      <c r="R302" s="288">
        <f>Data!R108</f>
        <v>36991</v>
      </c>
      <c r="S302" s="288">
        <f>Data!S108</f>
        <v>39360</v>
      </c>
      <c r="T302" s="288">
        <f>Data!T108</f>
        <v>42933</v>
      </c>
      <c r="U302" s="288">
        <f>Data!U108</f>
        <v>43138</v>
      </c>
      <c r="V302" s="288">
        <f>Data!V108</f>
        <v>43422</v>
      </c>
      <c r="W302" s="288">
        <f>Data!W108</f>
        <v>43991</v>
      </c>
      <c r="X302" s="288">
        <f>Data!X108</f>
        <v>43735</v>
      </c>
      <c r="Y302" s="288">
        <f>Data!Y108</f>
        <v>46669</v>
      </c>
      <c r="Z302" s="288">
        <f>Data!Z108</f>
        <v>53073</v>
      </c>
      <c r="AA302" s="288">
        <f>Data!AA108</f>
        <v>50322</v>
      </c>
      <c r="AB302" s="288">
        <f>Data!AB108</f>
        <v>48305</v>
      </c>
      <c r="AC302" s="288">
        <f>Data!AC108</f>
        <v>47425</v>
      </c>
      <c r="AD302" s="288">
        <f>Data!AD108</f>
        <v>44616</v>
      </c>
      <c r="AE302" s="288">
        <f>Data!AE108</f>
        <v>45104</v>
      </c>
      <c r="AF302" s="288">
        <f>Data!AF108</f>
        <v>45809</v>
      </c>
      <c r="AG302" s="288">
        <f>Data!AG108</f>
        <v>42205</v>
      </c>
      <c r="AH302" s="288">
        <f>Data!AH108</f>
        <v>40865</v>
      </c>
      <c r="AI302" s="288">
        <f>Data!AI108</f>
        <v>33988</v>
      </c>
      <c r="AJ302" s="288">
        <f>Data!AJ108</f>
        <v>40559</v>
      </c>
      <c r="AK302" s="288">
        <f>Data!AK108</f>
        <v>41743</v>
      </c>
      <c r="AL302" s="288">
        <f>Data!AL108</f>
        <v>41560</v>
      </c>
      <c r="AM302" s="288">
        <f>Data!AM108</f>
        <v>41771</v>
      </c>
      <c r="AN302" s="288">
        <f>Data!AN108</f>
        <v>41653</v>
      </c>
      <c r="AO302" s="288">
        <f>Data!AO108</f>
        <v>42213</v>
      </c>
      <c r="AP302" s="288">
        <f>Data!AP108</f>
        <v>46894</v>
      </c>
      <c r="AQ302" s="288">
        <f>Data!AQ108</f>
        <v>45689</v>
      </c>
      <c r="AR302" s="288">
        <f>Data!AR108</f>
        <v>47375</v>
      </c>
      <c r="AS302" s="288">
        <f>Data!AS108</f>
        <v>52523</v>
      </c>
      <c r="AT302" s="288">
        <f>Data!AT108</f>
        <v>52940</v>
      </c>
      <c r="AU302" s="288">
        <f>Data!AU108</f>
        <v>51301</v>
      </c>
      <c r="AV302" s="288">
        <f>Data!AV108</f>
        <v>46662</v>
      </c>
      <c r="AW302" s="288">
        <f>Data!AW108</f>
        <v>48379</v>
      </c>
      <c r="AX302" s="288">
        <f>Data!AX108</f>
        <v>57285</v>
      </c>
      <c r="AY302" s="288">
        <f>Data!AY108</f>
        <v>54950</v>
      </c>
      <c r="AZ302" s="288">
        <f>Data!AZ108</f>
        <v>52052</v>
      </c>
      <c r="BA302" s="288">
        <f>Data!BA108</f>
        <v>50121</v>
      </c>
      <c r="BB302" s="288">
        <f>Data!BB108</f>
        <v>49426</v>
      </c>
      <c r="BC302" s="288">
        <f>Data!BC108</f>
        <v>50731</v>
      </c>
      <c r="BD302" s="288">
        <f>Data!BD108</f>
        <v>52134</v>
      </c>
      <c r="BE302" s="288">
        <f>Data!BE108</f>
        <v>51534</v>
      </c>
      <c r="BF302" s="288">
        <f>Data!BF108</f>
        <v>53460</v>
      </c>
      <c r="BG302" s="288">
        <f>Data!BG108</f>
        <v>53582</v>
      </c>
      <c r="BH302" s="288">
        <f>Data!BH108</f>
        <v>53106</v>
      </c>
      <c r="BI302" s="288">
        <f>Data!BI108</f>
        <v>53936</v>
      </c>
      <c r="BJ302" s="331">
        <f>Data!BJ108</f>
        <v>52302</v>
      </c>
      <c r="BK302" s="332">
        <f>Data!BK108</f>
        <v>58935</v>
      </c>
      <c r="BL302" s="332">
        <f>Data!BL108</f>
        <v>0</v>
      </c>
      <c r="BM302" s="332">
        <f>Data!BM108</f>
        <v>0</v>
      </c>
      <c r="BN302" s="332">
        <f>Data!BN108</f>
        <v>0</v>
      </c>
      <c r="BO302" s="332">
        <f>Data!BO108</f>
        <v>0</v>
      </c>
      <c r="BP302" s="332">
        <f>Data!BP108</f>
        <v>0</v>
      </c>
      <c r="BQ302" s="332">
        <f>Data!BQ108</f>
        <v>0</v>
      </c>
      <c r="BR302" s="332">
        <f>Data!BR108</f>
        <v>0</v>
      </c>
      <c r="BS302" s="332">
        <f>Data!BS108</f>
        <v>0</v>
      </c>
      <c r="BT302" s="332">
        <f>Data!BT108</f>
        <v>0</v>
      </c>
      <c r="BU302" s="332">
        <f>Data!BU108</f>
        <v>0</v>
      </c>
      <c r="BV302" s="332">
        <f>Data!BV108</f>
        <v>0</v>
      </c>
      <c r="BW302" s="332">
        <f>Data!BW108</f>
        <v>0</v>
      </c>
      <c r="BX302" s="332">
        <f>Data!BX108</f>
        <v>0</v>
      </c>
      <c r="BY302" s="333">
        <f>SUM(BJ302:BX302)</f>
        <v>111237</v>
      </c>
    </row>
    <row r="303" spans="1:77">
      <c r="A303" s="289" t="s">
        <v>35</v>
      </c>
      <c r="B303" s="288">
        <f>Data!B109</f>
        <v>38279</v>
      </c>
      <c r="C303" s="288">
        <f>Data!C109</f>
        <v>35355</v>
      </c>
      <c r="D303" s="288">
        <f>Data!D109</f>
        <v>32577</v>
      </c>
      <c r="E303" s="288">
        <f>Data!E109</f>
        <v>30033</v>
      </c>
      <c r="F303" s="288">
        <f>Data!F109</f>
        <v>33839</v>
      </c>
      <c r="G303" s="288">
        <f>Data!G109</f>
        <v>41957</v>
      </c>
      <c r="H303" s="288">
        <f>Data!H109</f>
        <v>44441</v>
      </c>
      <c r="I303" s="288">
        <f>Data!I109</f>
        <v>28421</v>
      </c>
      <c r="J303" s="288">
        <f>Data!J109</f>
        <v>30720</v>
      </c>
      <c r="K303" s="288">
        <f>Data!K109</f>
        <v>43131</v>
      </c>
      <c r="L303" s="288">
        <f>Data!L109</f>
        <v>38401</v>
      </c>
      <c r="M303" s="288">
        <f>Data!M109</f>
        <v>34313</v>
      </c>
      <c r="N303" s="288">
        <f>Data!N109</f>
        <v>33385</v>
      </c>
      <c r="O303" s="288">
        <f>Data!O109</f>
        <v>32776</v>
      </c>
      <c r="P303" s="288">
        <f>Data!P109</f>
        <v>44652</v>
      </c>
      <c r="Q303" s="288">
        <f>Data!Q109</f>
        <v>47475</v>
      </c>
      <c r="R303" s="288">
        <f>Data!R109</f>
        <v>39705</v>
      </c>
      <c r="S303" s="288">
        <f>Data!S109</f>
        <v>40769</v>
      </c>
      <c r="T303" s="288">
        <f>Data!T109</f>
        <v>39397</v>
      </c>
      <c r="U303" s="288">
        <f>Data!U109</f>
        <v>41623</v>
      </c>
      <c r="V303" s="288">
        <f>Data!V109</f>
        <v>43270</v>
      </c>
      <c r="W303" s="288">
        <f>Data!W109</f>
        <v>43266</v>
      </c>
      <c r="X303" s="288">
        <f>Data!X109</f>
        <v>44608</v>
      </c>
      <c r="Y303" s="288">
        <f>Data!Y109</f>
        <v>42806</v>
      </c>
      <c r="Z303" s="288">
        <f>Data!Z109</f>
        <v>43656</v>
      </c>
      <c r="AA303" s="288">
        <f>Data!AA109</f>
        <v>47957</v>
      </c>
      <c r="AB303" s="288">
        <f>Data!AB109</f>
        <v>43695</v>
      </c>
      <c r="AC303" s="288">
        <f>Data!AC109</f>
        <v>48592</v>
      </c>
      <c r="AD303" s="288">
        <f>Data!AD109</f>
        <v>49898</v>
      </c>
      <c r="AE303" s="288">
        <f>Data!AE109</f>
        <v>49690</v>
      </c>
      <c r="AF303" s="288">
        <f>Data!AF109</f>
        <v>52114</v>
      </c>
      <c r="AG303" s="288">
        <f>Data!AG109</f>
        <v>51513</v>
      </c>
      <c r="AH303" s="288">
        <f>Data!AH109</f>
        <v>53151</v>
      </c>
      <c r="AI303" s="288">
        <f>Data!AI109</f>
        <v>60896</v>
      </c>
      <c r="AJ303" s="288">
        <f>Data!AJ109</f>
        <v>57084</v>
      </c>
      <c r="AK303" s="288">
        <f>Data!AK109</f>
        <v>55826</v>
      </c>
      <c r="AL303" s="288">
        <f>Data!AL109</f>
        <v>51416</v>
      </c>
      <c r="AM303" s="288">
        <f>Data!AM109</f>
        <v>54638</v>
      </c>
      <c r="AN303" s="288">
        <f>Data!AN109</f>
        <v>55718</v>
      </c>
      <c r="AO303" s="288">
        <f>Data!AO109</f>
        <v>56568</v>
      </c>
      <c r="AP303" s="288">
        <f>Data!AP109</f>
        <v>55042</v>
      </c>
      <c r="AQ303" s="288">
        <f>Data!AQ109</f>
        <v>56152</v>
      </c>
      <c r="AR303" s="288">
        <f>Data!AR109</f>
        <v>55809</v>
      </c>
      <c r="AS303" s="288">
        <f>Data!AS109</f>
        <v>53324</v>
      </c>
      <c r="AT303" s="288">
        <f>Data!AT109</f>
        <v>52733</v>
      </c>
      <c r="AU303" s="288">
        <f>Data!AU109</f>
        <v>53728</v>
      </c>
      <c r="AV303" s="288">
        <f>Data!AV109</f>
        <v>56561</v>
      </c>
      <c r="AW303" s="288">
        <f>Data!AW109</f>
        <v>56682</v>
      </c>
      <c r="AX303" s="288">
        <f>Data!AX109</f>
        <v>51568</v>
      </c>
      <c r="AY303" s="288">
        <f>Data!AY109</f>
        <v>51756</v>
      </c>
      <c r="AZ303" s="288">
        <f>Data!AZ109</f>
        <v>53230</v>
      </c>
      <c r="BA303" s="288">
        <f>Data!BA109</f>
        <v>55196</v>
      </c>
      <c r="BB303" s="288">
        <f>Data!BB109</f>
        <v>54092</v>
      </c>
      <c r="BC303" s="288">
        <f>Data!BC109</f>
        <v>55345</v>
      </c>
      <c r="BD303" s="288">
        <f>Data!BD109</f>
        <v>55240</v>
      </c>
      <c r="BE303" s="288">
        <f>Data!BE109</f>
        <v>54131</v>
      </c>
      <c r="BF303" s="288">
        <f>Data!BF109</f>
        <v>54182</v>
      </c>
      <c r="BG303" s="288">
        <f>Data!BG109</f>
        <v>53592</v>
      </c>
      <c r="BH303" s="288">
        <f>Data!BH109</f>
        <v>53106</v>
      </c>
      <c r="BI303" s="288">
        <f>Data!BI109</f>
        <v>53936</v>
      </c>
      <c r="BJ303" s="331">
        <f>Data!BJ109</f>
        <v>54354</v>
      </c>
      <c r="BK303" s="332">
        <f>Data!BK109</f>
        <v>49630</v>
      </c>
      <c r="BL303" s="332">
        <f>Data!BL109</f>
        <v>0</v>
      </c>
      <c r="BM303" s="332">
        <f>Data!BM109</f>
        <v>0</v>
      </c>
      <c r="BN303" s="332">
        <f>Data!BN109</f>
        <v>0</v>
      </c>
      <c r="BO303" s="332">
        <f>Data!BO109</f>
        <v>0</v>
      </c>
      <c r="BP303" s="332">
        <f>Data!BP109</f>
        <v>0</v>
      </c>
      <c r="BQ303" s="332">
        <f>Data!BQ109</f>
        <v>0</v>
      </c>
      <c r="BR303" s="332">
        <f>Data!BR109</f>
        <v>0</v>
      </c>
      <c r="BS303" s="332">
        <f>Data!BS109</f>
        <v>0</v>
      </c>
      <c r="BT303" s="332">
        <f>Data!BT109</f>
        <v>0</v>
      </c>
      <c r="BU303" s="332">
        <f>Data!BU109</f>
        <v>0</v>
      </c>
      <c r="BV303" s="332">
        <f>Data!BV109</f>
        <v>0</v>
      </c>
      <c r="BW303" s="332">
        <f>Data!BW109</f>
        <v>0</v>
      </c>
      <c r="BX303" s="332">
        <f>Data!BX109</f>
        <v>0</v>
      </c>
      <c r="BY303" s="333">
        <f>SUM(BJ303:BX303)</f>
        <v>103984</v>
      </c>
    </row>
    <row r="304" spans="1:77">
      <c r="A304" s="289" t="s">
        <v>36</v>
      </c>
      <c r="B304" s="288">
        <f>Data!B110</f>
        <v>38279</v>
      </c>
      <c r="C304" s="288">
        <f>Data!C110</f>
        <v>46797</v>
      </c>
      <c r="D304" s="288">
        <f>Data!D110</f>
        <v>42320</v>
      </c>
      <c r="E304" s="288">
        <f>Data!E110</f>
        <v>37806</v>
      </c>
      <c r="F304" s="288">
        <f>Data!F110</f>
        <v>38062</v>
      </c>
      <c r="G304" s="288">
        <f>Data!G110</f>
        <v>41933</v>
      </c>
      <c r="H304" s="288">
        <f>Data!H110</f>
        <v>48111</v>
      </c>
      <c r="I304" s="288">
        <f>Data!I110</f>
        <v>40624</v>
      </c>
      <c r="J304" s="288">
        <f>Data!J110</f>
        <v>29274</v>
      </c>
      <c r="K304" s="288">
        <f>Data!K110</f>
        <v>31383</v>
      </c>
      <c r="L304" s="288">
        <f>Data!L110</f>
        <v>44957</v>
      </c>
      <c r="M304" s="288">
        <f>Data!M110</f>
        <v>47377</v>
      </c>
      <c r="N304" s="288">
        <f>Data!N110</f>
        <v>37299</v>
      </c>
      <c r="O304" s="288">
        <f>Data!O110</f>
        <v>38220</v>
      </c>
      <c r="P304" s="288">
        <f>Data!P110</f>
        <v>41033</v>
      </c>
      <c r="Q304" s="288">
        <f>Data!Q110</f>
        <v>52440</v>
      </c>
      <c r="R304" s="288">
        <f>Data!R110</f>
        <v>48863</v>
      </c>
      <c r="S304" s="288">
        <f>Data!S110</f>
        <v>46908</v>
      </c>
      <c r="T304" s="288">
        <f>Data!T110</f>
        <v>42195</v>
      </c>
      <c r="U304" s="288">
        <f>Data!U110</f>
        <v>43176</v>
      </c>
      <c r="V304" s="288">
        <f>Data!V110</f>
        <v>44106</v>
      </c>
      <c r="W304" s="288">
        <f>Data!W110</f>
        <v>43698</v>
      </c>
      <c r="X304" s="288">
        <f>Data!X110</f>
        <v>41065</v>
      </c>
      <c r="Y304" s="288">
        <f>Data!Y110</f>
        <v>38299</v>
      </c>
      <c r="Z304" s="288">
        <f>Data!Z110</f>
        <v>38606</v>
      </c>
      <c r="AA304" s="288">
        <f>Data!AA110</f>
        <v>42182</v>
      </c>
      <c r="AB304" s="288">
        <f>Data!AB110</f>
        <v>54594</v>
      </c>
      <c r="AC304" s="288">
        <f>Data!AC110</f>
        <v>60820</v>
      </c>
      <c r="AD304" s="288">
        <f>Data!AD110</f>
        <v>57993</v>
      </c>
      <c r="AE304" s="288">
        <f>Data!AE110</f>
        <v>58691</v>
      </c>
      <c r="AF304" s="288">
        <f>Data!AF110</f>
        <v>57606</v>
      </c>
      <c r="AG304" s="288">
        <f>Data!AG110</f>
        <v>55318</v>
      </c>
      <c r="AH304" s="288">
        <f>Data!AH110</f>
        <v>55938</v>
      </c>
      <c r="AI304" s="288">
        <f>Data!AI110</f>
        <v>39260</v>
      </c>
      <c r="AJ304" s="288">
        <f>Data!AJ110</f>
        <v>41965</v>
      </c>
      <c r="AK304" s="288">
        <f>Data!AK110</f>
        <v>42295</v>
      </c>
      <c r="AL304" s="288">
        <f>Data!AL110</f>
        <v>41814</v>
      </c>
      <c r="AM304" s="288">
        <f>Data!AM110</f>
        <v>41909</v>
      </c>
      <c r="AN304" s="288">
        <f>Data!AN110</f>
        <v>41732</v>
      </c>
      <c r="AO304" s="288">
        <f>Data!AO110</f>
        <v>42263</v>
      </c>
      <c r="AP304" s="288">
        <f>Data!AP110</f>
        <v>46930</v>
      </c>
      <c r="AQ304" s="288">
        <f>Data!AQ110</f>
        <v>45713</v>
      </c>
      <c r="AR304" s="288">
        <f>Data!AR110</f>
        <v>47393</v>
      </c>
      <c r="AS304" s="288">
        <f>Data!AS110</f>
        <v>52538</v>
      </c>
      <c r="AT304" s="288">
        <f>Data!AT110</f>
        <v>51462</v>
      </c>
      <c r="AU304" s="288">
        <f>Data!AU110</f>
        <v>49893</v>
      </c>
      <c r="AV304" s="288">
        <f>Data!AV110</f>
        <v>46668</v>
      </c>
      <c r="AW304" s="288">
        <f>Data!AW110</f>
        <v>48385</v>
      </c>
      <c r="AX304" s="288">
        <f>Data!AX110</f>
        <v>57290</v>
      </c>
      <c r="AY304" s="288">
        <f>Data!AY110</f>
        <v>54954</v>
      </c>
      <c r="AZ304" s="288">
        <f>Data!AZ110</f>
        <v>52055</v>
      </c>
      <c r="BA304" s="288">
        <f>Data!BA110</f>
        <v>50124</v>
      </c>
      <c r="BB304" s="288">
        <f>Data!BB110</f>
        <v>49428</v>
      </c>
      <c r="BC304" s="288">
        <f>Data!BC110</f>
        <v>50732</v>
      </c>
      <c r="BD304" s="288">
        <f>Data!BD110</f>
        <v>52135</v>
      </c>
      <c r="BE304" s="288">
        <f>Data!BE110</f>
        <v>51535</v>
      </c>
      <c r="BF304" s="288">
        <f>Data!BF110</f>
        <v>53461</v>
      </c>
      <c r="BG304" s="288">
        <f>Data!BG110</f>
        <v>53582</v>
      </c>
      <c r="BH304" s="288">
        <f>Data!BH110</f>
        <v>53106</v>
      </c>
      <c r="BI304" s="288">
        <f>Data!BI110</f>
        <v>53936</v>
      </c>
      <c r="BJ304" s="331">
        <f>Data!BJ110</f>
        <v>54354</v>
      </c>
      <c r="BK304" s="332">
        <f>Data!BK110</f>
        <v>53726</v>
      </c>
      <c r="BL304" s="332">
        <f>Data!BL110</f>
        <v>0</v>
      </c>
      <c r="BM304" s="332">
        <f>Data!BM110</f>
        <v>0</v>
      </c>
      <c r="BN304" s="332">
        <f>Data!BN110</f>
        <v>0</v>
      </c>
      <c r="BO304" s="332">
        <f>Data!BO110</f>
        <v>0</v>
      </c>
      <c r="BP304" s="332">
        <f>Data!BP110</f>
        <v>0</v>
      </c>
      <c r="BQ304" s="332">
        <f>Data!BQ110</f>
        <v>0</v>
      </c>
      <c r="BR304" s="332">
        <f>Data!BR110</f>
        <v>0</v>
      </c>
      <c r="BS304" s="332">
        <f>Data!BS110</f>
        <v>0</v>
      </c>
      <c r="BT304" s="332">
        <f>Data!BT110</f>
        <v>0</v>
      </c>
      <c r="BU304" s="332">
        <f>Data!BU110</f>
        <v>0</v>
      </c>
      <c r="BV304" s="332">
        <f>Data!BV110</f>
        <v>0</v>
      </c>
      <c r="BW304" s="332">
        <f>Data!BW110</f>
        <v>0</v>
      </c>
      <c r="BX304" s="332">
        <f>Data!BX110</f>
        <v>0</v>
      </c>
      <c r="BY304" s="333">
        <f>SUM(BJ304:BX304)</f>
        <v>108080</v>
      </c>
    </row>
    <row r="305" spans="1:77" ht="14" thickBot="1">
      <c r="A305" s="289" t="s">
        <v>37</v>
      </c>
      <c r="B305" s="288">
        <f>Data!B111</f>
        <v>38279</v>
      </c>
      <c r="C305" s="288">
        <f>Data!C111</f>
        <v>35355</v>
      </c>
      <c r="D305" s="288">
        <f>Data!D111</f>
        <v>37589</v>
      </c>
      <c r="E305" s="288">
        <f>Data!E111</f>
        <v>33706</v>
      </c>
      <c r="F305" s="288">
        <f>Data!F111</f>
        <v>31160</v>
      </c>
      <c r="G305" s="288">
        <f>Data!G111</f>
        <v>31011</v>
      </c>
      <c r="H305" s="288">
        <f>Data!H111</f>
        <v>40221</v>
      </c>
      <c r="I305" s="288">
        <f>Data!I111</f>
        <v>39605</v>
      </c>
      <c r="J305" s="288">
        <f>Data!J111</f>
        <v>42259</v>
      </c>
      <c r="K305" s="288">
        <f>Data!K111</f>
        <v>32126</v>
      </c>
      <c r="L305" s="288">
        <f>Data!L111</f>
        <v>34707</v>
      </c>
      <c r="M305" s="288">
        <f>Data!M111</f>
        <v>45053</v>
      </c>
      <c r="N305" s="288">
        <f>Data!N111</f>
        <v>43745</v>
      </c>
      <c r="O305" s="288">
        <f>Data!O111</f>
        <v>30959</v>
      </c>
      <c r="P305" s="288">
        <f>Data!P111</f>
        <v>34635</v>
      </c>
      <c r="Q305" s="288">
        <f>Data!Q111</f>
        <v>38605</v>
      </c>
      <c r="R305" s="288">
        <f>Data!R111</f>
        <v>48565</v>
      </c>
      <c r="S305" s="288">
        <f>Data!S111</f>
        <v>46006</v>
      </c>
      <c r="T305" s="288">
        <f>Data!T111</f>
        <v>47215</v>
      </c>
      <c r="U305" s="288">
        <f>Data!U111</f>
        <v>43719</v>
      </c>
      <c r="V305" s="288">
        <f>Data!V111</f>
        <v>41383</v>
      </c>
      <c r="W305" s="288">
        <f>Data!W111</f>
        <v>39963</v>
      </c>
      <c r="X305" s="288">
        <f>Data!X111</f>
        <v>45971</v>
      </c>
      <c r="Y305" s="288">
        <f>Data!Y111</f>
        <v>48662</v>
      </c>
      <c r="Z305" s="288">
        <f>Data!Z111</f>
        <v>52675</v>
      </c>
      <c r="AA305" s="288">
        <f>Data!AA111</f>
        <v>50016</v>
      </c>
      <c r="AB305" s="288">
        <f>Data!AB111</f>
        <v>45800</v>
      </c>
      <c r="AC305" s="288">
        <f>Data!AC111</f>
        <v>39670</v>
      </c>
      <c r="AD305" s="288">
        <f>Data!AD111</f>
        <v>40927</v>
      </c>
      <c r="AE305" s="288">
        <f>Data!AE111</f>
        <v>35634</v>
      </c>
      <c r="AF305" s="288">
        <f>Data!AF111</f>
        <v>36057</v>
      </c>
      <c r="AG305" s="288">
        <f>Data!AG111</f>
        <v>39474</v>
      </c>
      <c r="AH305" s="288">
        <f>Data!AH111</f>
        <v>40607</v>
      </c>
      <c r="AI305" s="288">
        <f>Data!AI111</f>
        <v>50839</v>
      </c>
      <c r="AJ305" s="288">
        <f>Data!AJ111</f>
        <v>50599</v>
      </c>
      <c r="AK305" s="288">
        <f>Data!AK111</f>
        <v>53280</v>
      </c>
      <c r="AL305" s="288">
        <f>Data!AL111</f>
        <v>50106</v>
      </c>
      <c r="AM305" s="288">
        <f>Data!AM111</f>
        <v>51914</v>
      </c>
      <c r="AN305" s="288">
        <f>Data!AN111</f>
        <v>53738</v>
      </c>
      <c r="AO305" s="288">
        <f>Data!AO111</f>
        <v>55037</v>
      </c>
      <c r="AP305" s="288">
        <f>Data!AP111</f>
        <v>53892</v>
      </c>
      <c r="AQ305" s="288">
        <f>Data!AQ111</f>
        <v>55239</v>
      </c>
      <c r="AR305" s="288">
        <f>Data!AR111</f>
        <v>55098</v>
      </c>
      <c r="AS305" s="288">
        <f>Data!AS111</f>
        <v>52789</v>
      </c>
      <c r="AT305" s="288">
        <f>Data!AT111</f>
        <v>52315</v>
      </c>
      <c r="AU305" s="288">
        <f>Data!AU111</f>
        <v>53392</v>
      </c>
      <c r="AV305" s="288">
        <f>Data!AV111</f>
        <v>56280</v>
      </c>
      <c r="AW305" s="288">
        <f>Data!AW111</f>
        <v>56458</v>
      </c>
      <c r="AX305" s="288">
        <f>Data!AX111</f>
        <v>51407</v>
      </c>
      <c r="AY305" s="288">
        <f>Data!AY111</f>
        <v>51619</v>
      </c>
      <c r="AZ305" s="288">
        <f>Data!AZ111</f>
        <v>53112</v>
      </c>
      <c r="BA305" s="288">
        <f>Data!BA111</f>
        <v>55095</v>
      </c>
      <c r="BB305" s="288">
        <f>Data!BB111</f>
        <v>54010</v>
      </c>
      <c r="BC305" s="288">
        <f>Data!BC111</f>
        <v>55279</v>
      </c>
      <c r="BD305" s="288">
        <f>Data!BD111</f>
        <v>55188</v>
      </c>
      <c r="BE305" s="288">
        <f>Data!BE111</f>
        <v>54091</v>
      </c>
      <c r="BF305" s="288">
        <f>Data!BF111</f>
        <v>54150</v>
      </c>
      <c r="BG305" s="288">
        <f>Data!BG111</f>
        <v>53592</v>
      </c>
      <c r="BH305" s="288">
        <f>Data!BH111</f>
        <v>53106</v>
      </c>
      <c r="BI305" s="288">
        <f>Data!BI111</f>
        <v>53936</v>
      </c>
      <c r="BJ305" s="334">
        <f>Data!BJ111</f>
        <v>54354</v>
      </c>
      <c r="BK305" s="335">
        <f>Data!BK111</f>
        <v>58166</v>
      </c>
      <c r="BL305" s="335">
        <f>Data!BL111</f>
        <v>0</v>
      </c>
      <c r="BM305" s="335">
        <f>Data!BM111</f>
        <v>0</v>
      </c>
      <c r="BN305" s="335">
        <f>Data!BN111</f>
        <v>0</v>
      </c>
      <c r="BO305" s="335">
        <f>Data!BO111</f>
        <v>0</v>
      </c>
      <c r="BP305" s="335">
        <f>Data!BP111</f>
        <v>0</v>
      </c>
      <c r="BQ305" s="335">
        <f>Data!BQ111</f>
        <v>0</v>
      </c>
      <c r="BR305" s="335">
        <f>Data!BR111</f>
        <v>0</v>
      </c>
      <c r="BS305" s="335">
        <f>Data!BS111</f>
        <v>0</v>
      </c>
      <c r="BT305" s="335">
        <f>Data!BT111</f>
        <v>0</v>
      </c>
      <c r="BU305" s="335">
        <f>Data!BU111</f>
        <v>0</v>
      </c>
      <c r="BV305" s="335">
        <f>Data!BV111</f>
        <v>0</v>
      </c>
      <c r="BW305" s="335">
        <f>Data!BW111</f>
        <v>0</v>
      </c>
      <c r="BX305" s="335">
        <f>Data!BX111</f>
        <v>0</v>
      </c>
      <c r="BY305" s="336">
        <f>SUM(BJ305:BX305)</f>
        <v>112520</v>
      </c>
    </row>
    <row r="306" spans="1:77">
      <c r="A306" s="289"/>
      <c r="B306" s="288"/>
      <c r="C306" s="288"/>
      <c r="D306" s="288"/>
      <c r="E306" s="288"/>
      <c r="F306" s="288"/>
      <c r="G306" s="288"/>
      <c r="H306" s="288"/>
      <c r="I306" s="288"/>
      <c r="J306" s="288"/>
      <c r="K306" s="288"/>
      <c r="L306" s="288"/>
      <c r="M306" s="288"/>
      <c r="N306" s="288"/>
      <c r="O306" s="288"/>
      <c r="P306" s="288"/>
      <c r="Q306" s="288"/>
      <c r="R306" s="288"/>
      <c r="S306" s="288"/>
      <c r="T306" s="288"/>
      <c r="U306" s="288"/>
      <c r="V306" s="288"/>
      <c r="W306" s="288"/>
      <c r="X306" s="288"/>
      <c r="Y306" s="288"/>
      <c r="Z306" s="288"/>
      <c r="AA306" s="288"/>
      <c r="AB306" s="288"/>
      <c r="AC306" s="288"/>
      <c r="AD306" s="288"/>
      <c r="AE306" s="288"/>
      <c r="AF306" s="288"/>
      <c r="AG306" s="288"/>
      <c r="AH306" s="288"/>
      <c r="AI306" s="288"/>
      <c r="AJ306" s="288"/>
      <c r="AK306" s="288"/>
      <c r="AL306" s="288"/>
      <c r="AM306" s="288"/>
      <c r="AN306" s="288"/>
      <c r="AO306" s="288"/>
      <c r="AP306" s="288"/>
      <c r="AQ306" s="288"/>
      <c r="AR306" s="288"/>
      <c r="AS306" s="288"/>
      <c r="AT306" s="288"/>
      <c r="AU306" s="288"/>
      <c r="AV306" s="288"/>
      <c r="AW306" s="288"/>
      <c r="AX306" s="288"/>
      <c r="AY306" s="288"/>
      <c r="AZ306" s="288"/>
      <c r="BA306" s="288"/>
      <c r="BB306" s="288"/>
      <c r="BC306" s="288"/>
      <c r="BD306" s="288"/>
      <c r="BE306" s="288"/>
      <c r="BF306" s="288"/>
      <c r="BG306" s="288"/>
      <c r="BH306" s="288"/>
      <c r="BI306" s="288"/>
      <c r="BJ306" s="288"/>
      <c r="BK306" s="288"/>
      <c r="BL306" s="288"/>
      <c r="BM306" s="288"/>
      <c r="BN306" s="288"/>
      <c r="BO306" s="288"/>
      <c r="BP306" s="288"/>
      <c r="BQ306" s="288"/>
      <c r="BR306" s="288"/>
      <c r="BS306" s="288"/>
      <c r="BT306" s="288"/>
      <c r="BU306" s="288"/>
      <c r="BV306" s="288"/>
      <c r="BW306" s="288"/>
      <c r="BX306" s="288"/>
      <c r="BY306" s="288"/>
    </row>
    <row r="307" spans="1:77">
      <c r="B307" s="293" t="s">
        <v>1025</v>
      </c>
      <c r="C307" s="293" t="s">
        <v>1025</v>
      </c>
      <c r="D307" s="293" t="s">
        <v>1025</v>
      </c>
      <c r="E307" s="293" t="s">
        <v>1025</v>
      </c>
      <c r="F307" s="293" t="s">
        <v>1025</v>
      </c>
      <c r="G307" s="293" t="s">
        <v>1025</v>
      </c>
      <c r="H307" s="293" t="s">
        <v>1025</v>
      </c>
      <c r="I307" s="293" t="s">
        <v>1025</v>
      </c>
      <c r="J307" s="293" t="s">
        <v>1025</v>
      </c>
      <c r="K307" s="293" t="s">
        <v>1025</v>
      </c>
      <c r="L307" s="293" t="s">
        <v>1025</v>
      </c>
      <c r="M307" s="293" t="s">
        <v>1025</v>
      </c>
      <c r="N307" s="293" t="s">
        <v>1025</v>
      </c>
      <c r="O307" s="293" t="s">
        <v>1025</v>
      </c>
      <c r="P307" s="293" t="s">
        <v>1025</v>
      </c>
      <c r="Q307" s="293" t="s">
        <v>1025</v>
      </c>
      <c r="R307" s="293" t="s">
        <v>1025</v>
      </c>
      <c r="S307" s="293" t="s">
        <v>1025</v>
      </c>
      <c r="T307" s="293" t="s">
        <v>1025</v>
      </c>
      <c r="U307" s="293" t="s">
        <v>1025</v>
      </c>
      <c r="V307" s="293" t="s">
        <v>1025</v>
      </c>
      <c r="W307" s="293" t="s">
        <v>1025</v>
      </c>
      <c r="X307" s="293" t="s">
        <v>1025</v>
      </c>
      <c r="Y307" s="293" t="s">
        <v>1025</v>
      </c>
      <c r="Z307" s="293" t="s">
        <v>1025</v>
      </c>
      <c r="AA307" s="293" t="s">
        <v>1025</v>
      </c>
      <c r="AB307" s="293" t="s">
        <v>1025</v>
      </c>
      <c r="AC307" s="293" t="s">
        <v>1025</v>
      </c>
      <c r="AD307" s="293" t="s">
        <v>1025</v>
      </c>
      <c r="AE307" s="293" t="s">
        <v>1025</v>
      </c>
      <c r="AF307" s="293" t="s">
        <v>1025</v>
      </c>
      <c r="AG307" s="293" t="s">
        <v>1025</v>
      </c>
      <c r="AH307" s="293" t="s">
        <v>1025</v>
      </c>
      <c r="AI307" s="293" t="s">
        <v>1025</v>
      </c>
      <c r="AJ307" s="293" t="s">
        <v>1025</v>
      </c>
      <c r="AK307" s="293" t="s">
        <v>1025</v>
      </c>
      <c r="AL307" s="293" t="s">
        <v>1025</v>
      </c>
      <c r="AM307" s="293" t="s">
        <v>1025</v>
      </c>
      <c r="AN307" s="293" t="s">
        <v>1025</v>
      </c>
      <c r="AO307" s="293" t="s">
        <v>1025</v>
      </c>
      <c r="AP307" s="293" t="s">
        <v>1025</v>
      </c>
      <c r="AQ307" s="293" t="s">
        <v>1025</v>
      </c>
      <c r="AR307" s="293" t="s">
        <v>1025</v>
      </c>
      <c r="AS307" s="293" t="s">
        <v>1025</v>
      </c>
      <c r="AT307" s="293" t="s">
        <v>1025</v>
      </c>
      <c r="AU307" s="293" t="s">
        <v>1025</v>
      </c>
      <c r="AV307" s="293" t="s">
        <v>1025</v>
      </c>
      <c r="AW307" s="293" t="s">
        <v>1025</v>
      </c>
      <c r="AX307" s="293" t="s">
        <v>1025</v>
      </c>
      <c r="AY307" s="293" t="s">
        <v>1025</v>
      </c>
      <c r="AZ307" s="293" t="s">
        <v>1025</v>
      </c>
      <c r="BA307" s="293" t="s">
        <v>1025</v>
      </c>
      <c r="BB307" s="293" t="s">
        <v>1025</v>
      </c>
      <c r="BC307" s="293" t="s">
        <v>1025</v>
      </c>
      <c r="BD307" s="293" t="s">
        <v>1025</v>
      </c>
      <c r="BE307" s="293" t="s">
        <v>1025</v>
      </c>
      <c r="BF307" s="293" t="s">
        <v>1025</v>
      </c>
      <c r="BG307" s="293" t="s">
        <v>1025</v>
      </c>
      <c r="BH307" s="293" t="s">
        <v>1025</v>
      </c>
      <c r="BI307" s="293" t="s">
        <v>1025</v>
      </c>
      <c r="BJ307" s="293" t="s">
        <v>1025</v>
      </c>
      <c r="BK307" s="293" t="s">
        <v>1025</v>
      </c>
      <c r="BL307" s="293" t="s">
        <v>1025</v>
      </c>
      <c r="BM307" s="293" t="s">
        <v>1025</v>
      </c>
      <c r="BN307" s="293" t="s">
        <v>1025</v>
      </c>
      <c r="BO307" s="293" t="s">
        <v>1025</v>
      </c>
      <c r="BP307" s="293" t="s">
        <v>1025</v>
      </c>
      <c r="BQ307" s="293" t="s">
        <v>1025</v>
      </c>
      <c r="BR307" s="293" t="s">
        <v>1025</v>
      </c>
      <c r="BS307" s="293" t="s">
        <v>1025</v>
      </c>
      <c r="BT307" s="293" t="s">
        <v>1025</v>
      </c>
      <c r="BU307" s="293" t="s">
        <v>1025</v>
      </c>
      <c r="BV307" s="293" t="s">
        <v>1025</v>
      </c>
      <c r="BW307" s="293" t="s">
        <v>1025</v>
      </c>
      <c r="BX307" s="293" t="s">
        <v>1025</v>
      </c>
      <c r="BY307" s="293" t="s">
        <v>1026</v>
      </c>
    </row>
    <row r="308" spans="1:77">
      <c r="A308" s="289" t="s">
        <v>1036</v>
      </c>
      <c r="B308" s="288">
        <f t="shared" ref="B308:AG308" si="14">SUM(B301:B306)</f>
        <v>191395</v>
      </c>
      <c r="C308" s="288">
        <f t="shared" si="14"/>
        <v>200207</v>
      </c>
      <c r="D308" s="288">
        <f t="shared" si="14"/>
        <v>186528</v>
      </c>
      <c r="E308" s="288">
        <f t="shared" si="14"/>
        <v>193917</v>
      </c>
      <c r="F308" s="288">
        <f t="shared" si="14"/>
        <v>200974</v>
      </c>
      <c r="G308" s="288">
        <f t="shared" si="14"/>
        <v>197732</v>
      </c>
      <c r="H308" s="288">
        <f t="shared" si="14"/>
        <v>206016</v>
      </c>
      <c r="I308" s="288">
        <f t="shared" si="14"/>
        <v>178697</v>
      </c>
      <c r="J308" s="288">
        <f t="shared" si="14"/>
        <v>182670</v>
      </c>
      <c r="K308" s="288">
        <f t="shared" si="14"/>
        <v>185206</v>
      </c>
      <c r="L308" s="288">
        <f t="shared" si="14"/>
        <v>186200</v>
      </c>
      <c r="M308" s="288">
        <f t="shared" si="14"/>
        <v>199862</v>
      </c>
      <c r="N308" s="288">
        <f t="shared" si="14"/>
        <v>197357</v>
      </c>
      <c r="O308" s="288">
        <f t="shared" si="14"/>
        <v>194021</v>
      </c>
      <c r="P308" s="288">
        <f t="shared" si="14"/>
        <v>210402</v>
      </c>
      <c r="Q308" s="288">
        <f t="shared" si="14"/>
        <v>218310</v>
      </c>
      <c r="R308" s="288">
        <f t="shared" si="14"/>
        <v>210156</v>
      </c>
      <c r="S308" s="288">
        <f t="shared" si="14"/>
        <v>211677</v>
      </c>
      <c r="T308" s="288">
        <f t="shared" si="14"/>
        <v>212700</v>
      </c>
      <c r="U308" s="288">
        <f t="shared" si="14"/>
        <v>213875</v>
      </c>
      <c r="V308" s="288">
        <f t="shared" si="14"/>
        <v>215853</v>
      </c>
      <c r="W308" s="288">
        <f t="shared" si="14"/>
        <v>215221</v>
      </c>
      <c r="X308" s="288">
        <f t="shared" si="14"/>
        <v>214082</v>
      </c>
      <c r="Y308" s="288">
        <f t="shared" si="14"/>
        <v>217095</v>
      </c>
      <c r="Z308" s="288">
        <f t="shared" si="14"/>
        <v>219887</v>
      </c>
      <c r="AA308" s="288">
        <f t="shared" si="14"/>
        <v>225174</v>
      </c>
      <c r="AB308" s="288">
        <f t="shared" si="14"/>
        <v>225010</v>
      </c>
      <c r="AC308" s="288">
        <f t="shared" si="14"/>
        <v>226636</v>
      </c>
      <c r="AD308" s="288">
        <f t="shared" si="14"/>
        <v>233029</v>
      </c>
      <c r="AE308" s="288">
        <f t="shared" si="14"/>
        <v>230271</v>
      </c>
      <c r="AF308" s="288">
        <f t="shared" si="14"/>
        <v>235167</v>
      </c>
      <c r="AG308" s="288">
        <f t="shared" si="14"/>
        <v>234720</v>
      </c>
      <c r="AH308" s="288">
        <f t="shared" ref="AH308:BX308" si="15">SUM(AH301:AH306)</f>
        <v>235658</v>
      </c>
      <c r="AI308" s="288">
        <f t="shared" si="15"/>
        <v>237266</v>
      </c>
      <c r="AJ308" s="288">
        <f t="shared" si="15"/>
        <v>239417</v>
      </c>
      <c r="AK308" s="288">
        <f t="shared" si="15"/>
        <v>244029</v>
      </c>
      <c r="AL308" s="288">
        <f t="shared" si="15"/>
        <v>237660</v>
      </c>
      <c r="AM308" s="288">
        <f t="shared" si="15"/>
        <v>244266</v>
      </c>
      <c r="AN308" s="288">
        <f t="shared" si="15"/>
        <v>248129</v>
      </c>
      <c r="AO308" s="288">
        <f t="shared" si="15"/>
        <v>252321</v>
      </c>
      <c r="AP308" s="288">
        <f t="shared" si="15"/>
        <v>257555</v>
      </c>
      <c r="AQ308" s="288">
        <f t="shared" si="15"/>
        <v>258752</v>
      </c>
      <c r="AR308" s="288">
        <f t="shared" si="15"/>
        <v>261334</v>
      </c>
      <c r="AS308" s="288">
        <f t="shared" si="15"/>
        <v>264385</v>
      </c>
      <c r="AT308" s="288">
        <f t="shared" si="15"/>
        <v>262094</v>
      </c>
      <c r="AU308" s="288">
        <f t="shared" si="15"/>
        <v>261971</v>
      </c>
      <c r="AV308" s="288">
        <f t="shared" si="15"/>
        <v>262672</v>
      </c>
      <c r="AW308" s="288">
        <f t="shared" si="15"/>
        <v>266539</v>
      </c>
      <c r="AX308" s="288">
        <f t="shared" si="15"/>
        <v>269084</v>
      </c>
      <c r="AY308" s="288">
        <f t="shared" si="15"/>
        <v>265006</v>
      </c>
      <c r="AZ308" s="288">
        <f t="shared" si="15"/>
        <v>263654</v>
      </c>
      <c r="BA308" s="288">
        <f t="shared" si="15"/>
        <v>265711</v>
      </c>
      <c r="BB308" s="288">
        <f t="shared" si="15"/>
        <v>261031</v>
      </c>
      <c r="BC308" s="288">
        <f t="shared" si="15"/>
        <v>267418</v>
      </c>
      <c r="BD308" s="288">
        <f t="shared" si="15"/>
        <v>269926</v>
      </c>
      <c r="BE308" s="288">
        <f t="shared" si="15"/>
        <v>265413</v>
      </c>
      <c r="BF308" s="288">
        <f t="shared" si="15"/>
        <v>269428</v>
      </c>
      <c r="BG308" s="288">
        <f t="shared" si="15"/>
        <v>267940</v>
      </c>
      <c r="BH308" s="288">
        <f t="shared" si="15"/>
        <v>265530</v>
      </c>
      <c r="BI308" s="288">
        <f t="shared" si="15"/>
        <v>269680</v>
      </c>
      <c r="BJ308" s="288">
        <f t="shared" si="15"/>
        <v>269718</v>
      </c>
      <c r="BK308" s="288">
        <f t="shared" si="15"/>
        <v>272291</v>
      </c>
      <c r="BL308" s="288">
        <f t="shared" si="15"/>
        <v>0</v>
      </c>
      <c r="BM308" s="288">
        <f t="shared" si="15"/>
        <v>0</v>
      </c>
      <c r="BN308" s="288">
        <f t="shared" si="15"/>
        <v>0</v>
      </c>
      <c r="BO308" s="288">
        <f t="shared" si="15"/>
        <v>0</v>
      </c>
      <c r="BP308" s="288">
        <f t="shared" si="15"/>
        <v>0</v>
      </c>
      <c r="BQ308" s="288">
        <f t="shared" si="15"/>
        <v>0</v>
      </c>
      <c r="BR308" s="288">
        <f t="shared" si="15"/>
        <v>0</v>
      </c>
      <c r="BS308" s="288">
        <f t="shared" si="15"/>
        <v>0</v>
      </c>
      <c r="BT308" s="288">
        <f t="shared" si="15"/>
        <v>0</v>
      </c>
      <c r="BU308" s="288">
        <f t="shared" si="15"/>
        <v>0</v>
      </c>
      <c r="BV308" s="288">
        <f t="shared" si="15"/>
        <v>0</v>
      </c>
      <c r="BW308" s="288">
        <f t="shared" si="15"/>
        <v>0</v>
      </c>
      <c r="BX308" s="288">
        <f t="shared" si="15"/>
        <v>0</v>
      </c>
      <c r="BY308" s="288">
        <f>SUM(BY301:BY306)</f>
        <v>542009</v>
      </c>
    </row>
    <row r="309" spans="1:77">
      <c r="A309" s="288"/>
      <c r="B309" s="288"/>
      <c r="C309" s="288"/>
      <c r="D309" s="288"/>
      <c r="E309" s="288"/>
      <c r="F309" s="288"/>
      <c r="G309" s="288"/>
      <c r="H309" s="288"/>
      <c r="I309" s="288"/>
      <c r="J309" s="288"/>
      <c r="K309" s="288"/>
      <c r="L309" s="288"/>
      <c r="M309" s="288"/>
      <c r="N309" s="288"/>
      <c r="O309" s="288"/>
      <c r="P309" s="288"/>
      <c r="Q309" s="288"/>
      <c r="R309" s="288"/>
      <c r="S309" s="288"/>
      <c r="T309" s="288"/>
      <c r="U309" s="288"/>
      <c r="X309" s="288"/>
      <c r="Y309" s="62"/>
      <c r="BY309" s="288"/>
    </row>
    <row r="336" spans="4:4" ht="18">
      <c r="D336" s="291" t="s">
        <v>1034</v>
      </c>
    </row>
    <row r="337" spans="1:77" ht="18">
      <c r="A337" s="288"/>
      <c r="B337" s="288"/>
      <c r="C337" s="288"/>
      <c r="D337" s="291" t="s">
        <v>1035</v>
      </c>
      <c r="E337" s="288"/>
      <c r="F337" s="288"/>
      <c r="G337" s="288"/>
      <c r="H337" s="288"/>
      <c r="I337" s="288"/>
      <c r="J337" s="288"/>
      <c r="K337" s="288"/>
      <c r="L337" s="288"/>
      <c r="M337" s="288"/>
      <c r="N337" s="288"/>
      <c r="O337" s="288"/>
      <c r="P337" s="288"/>
      <c r="Q337" s="288"/>
      <c r="R337" s="288"/>
      <c r="S337" s="288"/>
      <c r="T337" s="288"/>
      <c r="U337" s="288"/>
      <c r="X337" s="288"/>
      <c r="Y337" s="62"/>
      <c r="AA337" s="291" t="s">
        <v>1034</v>
      </c>
      <c r="BY337" s="288"/>
    </row>
    <row r="338" spans="1:77" ht="18">
      <c r="A338" s="288"/>
      <c r="B338" s="288"/>
      <c r="C338" s="288"/>
      <c r="D338" s="296" t="s">
        <v>1039</v>
      </c>
      <c r="E338" s="288"/>
      <c r="F338" s="288"/>
      <c r="G338" s="288"/>
      <c r="H338" s="288"/>
      <c r="I338" s="288"/>
      <c r="J338" s="288"/>
      <c r="K338" s="288"/>
      <c r="L338" s="288"/>
      <c r="M338" s="288"/>
      <c r="N338" s="288"/>
      <c r="O338" s="288"/>
      <c r="P338" s="288"/>
      <c r="Q338" s="288"/>
      <c r="R338" s="288"/>
      <c r="S338" s="288"/>
      <c r="T338" s="288"/>
      <c r="U338" s="288"/>
      <c r="V338" s="286"/>
      <c r="W338" s="286"/>
      <c r="X338" s="286"/>
      <c r="Y338" s="286"/>
      <c r="Z338" s="286"/>
      <c r="AA338" s="291" t="s">
        <v>1035</v>
      </c>
      <c r="AB338" s="286"/>
      <c r="AC338" s="286"/>
      <c r="AD338" s="286"/>
      <c r="AE338" s="286"/>
      <c r="AF338" s="286"/>
      <c r="AG338" s="286"/>
      <c r="AH338" s="286"/>
      <c r="AI338" s="286"/>
      <c r="AJ338" s="286"/>
      <c r="AK338" s="286"/>
      <c r="AL338" s="286"/>
      <c r="AM338" s="286"/>
      <c r="AN338" s="286"/>
      <c r="AO338" s="286"/>
      <c r="AP338" s="286"/>
      <c r="AQ338" s="286"/>
      <c r="AR338" s="286"/>
      <c r="AS338" s="286"/>
      <c r="AT338" s="286"/>
      <c r="AU338" s="286"/>
      <c r="AV338" s="286"/>
      <c r="AW338" s="286"/>
      <c r="AX338" s="286"/>
      <c r="AY338" s="286"/>
      <c r="AZ338" s="286"/>
      <c r="BA338" s="286"/>
      <c r="BB338" s="286"/>
      <c r="BC338" s="286"/>
      <c r="BD338" s="286"/>
      <c r="BE338" s="286"/>
      <c r="BF338" s="286"/>
      <c r="BG338" s="286"/>
      <c r="BH338" s="286"/>
      <c r="BI338" s="286"/>
      <c r="BJ338" s="286"/>
      <c r="BK338" s="286"/>
      <c r="BL338" s="286"/>
      <c r="BM338" s="286"/>
      <c r="BN338" s="286"/>
      <c r="BO338" s="286"/>
      <c r="BP338" s="286"/>
      <c r="BQ338" s="286"/>
      <c r="BR338" s="286"/>
      <c r="BS338" s="286"/>
      <c r="BT338" s="286"/>
      <c r="BU338" s="286"/>
      <c r="BV338" s="286"/>
      <c r="BW338" s="286"/>
      <c r="BX338" s="286"/>
      <c r="BY338" s="286"/>
    </row>
    <row r="339" spans="1:77" ht="18">
      <c r="A339" s="288"/>
      <c r="B339" s="288"/>
      <c r="C339" s="288"/>
      <c r="D339" s="288"/>
      <c r="E339" s="288"/>
      <c r="F339" s="288"/>
      <c r="G339" s="288"/>
      <c r="H339" s="288"/>
      <c r="I339" s="288"/>
      <c r="J339" s="288"/>
      <c r="K339" s="288"/>
      <c r="L339" s="288"/>
      <c r="M339" s="288"/>
      <c r="N339" s="288"/>
      <c r="O339" s="288"/>
      <c r="P339" s="288"/>
      <c r="Q339" s="288"/>
      <c r="R339" s="288"/>
      <c r="S339" s="288"/>
      <c r="T339" s="288"/>
      <c r="U339" s="288"/>
      <c r="X339" s="289"/>
      <c r="AA339" s="296" t="s">
        <v>1039</v>
      </c>
    </row>
    <row r="340" spans="1:77">
      <c r="A340" s="288"/>
      <c r="B340" s="288"/>
      <c r="C340" s="288"/>
      <c r="D340" s="288"/>
      <c r="E340" s="288"/>
      <c r="F340" s="288"/>
      <c r="G340" s="288"/>
      <c r="H340" s="288"/>
      <c r="I340" s="288"/>
      <c r="J340" s="288"/>
      <c r="K340" s="288"/>
      <c r="L340" s="288"/>
      <c r="M340" s="288"/>
      <c r="N340" s="288"/>
      <c r="O340" s="288"/>
      <c r="P340" s="288"/>
      <c r="Q340" s="288"/>
      <c r="R340" s="288"/>
      <c r="S340" s="288"/>
      <c r="T340" s="288"/>
      <c r="U340" s="288"/>
      <c r="X340" s="289"/>
      <c r="BY340" s="289"/>
    </row>
    <row r="341" spans="1:77">
      <c r="A341" s="288"/>
      <c r="B341" s="10" t="s">
        <v>1136</v>
      </c>
      <c r="C341" s="286" t="s">
        <v>1137</v>
      </c>
      <c r="D341" s="286" t="s">
        <v>1138</v>
      </c>
      <c r="E341" s="286" t="s">
        <v>1139</v>
      </c>
      <c r="F341" s="286" t="s">
        <v>1140</v>
      </c>
      <c r="G341" s="286" t="s">
        <v>1141</v>
      </c>
      <c r="H341" s="286" t="s">
        <v>1142</v>
      </c>
      <c r="I341" s="286" t="s">
        <v>1143</v>
      </c>
      <c r="J341" s="286" t="s">
        <v>1124</v>
      </c>
      <c r="K341" s="286" t="s">
        <v>1125</v>
      </c>
      <c r="L341" s="286" t="s">
        <v>1126</v>
      </c>
      <c r="M341" s="286" t="s">
        <v>1127</v>
      </c>
      <c r="N341" s="286" t="s">
        <v>1128</v>
      </c>
      <c r="O341" s="286" t="s">
        <v>1129</v>
      </c>
      <c r="P341" s="286" t="s">
        <v>1130</v>
      </c>
      <c r="Q341" s="286" t="s">
        <v>1131</v>
      </c>
      <c r="R341" s="286" t="s">
        <v>1132</v>
      </c>
      <c r="S341" s="286" t="s">
        <v>1133</v>
      </c>
      <c r="T341" s="286" t="s">
        <v>1134</v>
      </c>
      <c r="U341" s="286" t="s">
        <v>1135</v>
      </c>
      <c r="V341" s="286" t="s">
        <v>822</v>
      </c>
      <c r="W341" s="286" t="s">
        <v>823</v>
      </c>
      <c r="X341" s="286" t="s">
        <v>824</v>
      </c>
      <c r="Y341" s="286" t="s">
        <v>825</v>
      </c>
      <c r="Z341" s="286" t="s">
        <v>826</v>
      </c>
      <c r="AA341" s="286" t="s">
        <v>827</v>
      </c>
      <c r="AB341" s="286" t="s">
        <v>828</v>
      </c>
      <c r="AC341" s="286" t="s">
        <v>829</v>
      </c>
      <c r="AD341" s="286" t="s">
        <v>830</v>
      </c>
      <c r="AE341" s="286" t="s">
        <v>831</v>
      </c>
      <c r="AF341" s="286" t="s">
        <v>832</v>
      </c>
      <c r="AG341" s="286" t="s">
        <v>833</v>
      </c>
      <c r="AH341" s="286" t="s">
        <v>1144</v>
      </c>
      <c r="AI341" s="286" t="s">
        <v>1145</v>
      </c>
      <c r="AJ341" s="286" t="s">
        <v>1146</v>
      </c>
      <c r="AK341" s="286" t="s">
        <v>1147</v>
      </c>
      <c r="AL341" s="286" t="s">
        <v>1148</v>
      </c>
      <c r="AM341" s="286" t="s">
        <v>1149</v>
      </c>
      <c r="AN341" s="286" t="s">
        <v>1150</v>
      </c>
      <c r="AO341" s="286" t="s">
        <v>1151</v>
      </c>
      <c r="AP341" s="286" t="s">
        <v>1152</v>
      </c>
      <c r="AQ341" s="286" t="s">
        <v>1153</v>
      </c>
      <c r="AR341" s="286" t="s">
        <v>1154</v>
      </c>
      <c r="AS341" s="286" t="s">
        <v>1155</v>
      </c>
      <c r="AT341" s="286" t="s">
        <v>1156</v>
      </c>
      <c r="AU341" s="286" t="s">
        <v>1157</v>
      </c>
      <c r="AV341" s="286" t="s">
        <v>1158</v>
      </c>
      <c r="AW341" s="286" t="s">
        <v>1159</v>
      </c>
      <c r="AX341" s="286" t="s">
        <v>1160</v>
      </c>
      <c r="AY341" s="286" t="s">
        <v>1161</v>
      </c>
      <c r="AZ341" s="286" t="s">
        <v>1162</v>
      </c>
      <c r="BA341" s="286" t="s">
        <v>1163</v>
      </c>
      <c r="BB341" s="286" t="s">
        <v>1164</v>
      </c>
      <c r="BC341" s="286" t="s">
        <v>1165</v>
      </c>
      <c r="BD341" s="286" t="s">
        <v>1166</v>
      </c>
      <c r="BE341" s="286" t="s">
        <v>1167</v>
      </c>
      <c r="BF341" s="286" t="s">
        <v>1168</v>
      </c>
      <c r="BG341" s="286" t="s">
        <v>1169</v>
      </c>
      <c r="BH341" s="286" t="s">
        <v>1170</v>
      </c>
      <c r="BI341" s="286" t="s">
        <v>1171</v>
      </c>
      <c r="BJ341" s="286" t="s">
        <v>1172</v>
      </c>
      <c r="BK341" s="286" t="s">
        <v>1173</v>
      </c>
      <c r="BL341" s="286" t="s">
        <v>1174</v>
      </c>
      <c r="BM341" s="286" t="s">
        <v>1175</v>
      </c>
      <c r="BN341" s="286" t="s">
        <v>1176</v>
      </c>
      <c r="BO341" s="286" t="s">
        <v>1177</v>
      </c>
      <c r="BP341" s="286" t="s">
        <v>1178</v>
      </c>
      <c r="BQ341" s="286" t="s">
        <v>1179</v>
      </c>
      <c r="BR341" s="286" t="s">
        <v>1180</v>
      </c>
      <c r="BS341" s="286" t="s">
        <v>1181</v>
      </c>
      <c r="BT341" s="286" t="s">
        <v>1182</v>
      </c>
      <c r="BU341" s="286" t="s">
        <v>1183</v>
      </c>
      <c r="BV341" s="286" t="s">
        <v>1184</v>
      </c>
      <c r="BW341" s="286" t="s">
        <v>1185</v>
      </c>
      <c r="BX341" s="286" t="s">
        <v>1186</v>
      </c>
      <c r="BY341" s="289" t="s">
        <v>1023</v>
      </c>
    </row>
    <row r="342" spans="1:77" ht="14" thickBot="1">
      <c r="A342" s="288"/>
      <c r="B342" s="293" t="s">
        <v>1025</v>
      </c>
      <c r="C342" s="293" t="s">
        <v>1025</v>
      </c>
      <c r="D342" s="293" t="s">
        <v>1025</v>
      </c>
      <c r="E342" s="293" t="s">
        <v>1025</v>
      </c>
      <c r="F342" s="293" t="s">
        <v>1025</v>
      </c>
      <c r="G342" s="293" t="s">
        <v>1025</v>
      </c>
      <c r="H342" s="293" t="s">
        <v>1025</v>
      </c>
      <c r="I342" s="293" t="s">
        <v>1025</v>
      </c>
      <c r="J342" s="293" t="s">
        <v>1025</v>
      </c>
      <c r="K342" s="293" t="s">
        <v>1025</v>
      </c>
      <c r="L342" s="293" t="s">
        <v>1025</v>
      </c>
      <c r="M342" s="293" t="s">
        <v>1025</v>
      </c>
      <c r="N342" s="293" t="s">
        <v>1025</v>
      </c>
      <c r="O342" s="293" t="s">
        <v>1025</v>
      </c>
      <c r="P342" s="293" t="s">
        <v>1025</v>
      </c>
      <c r="Q342" s="293" t="s">
        <v>1025</v>
      </c>
      <c r="R342" s="293" t="s">
        <v>1025</v>
      </c>
      <c r="S342" s="293" t="s">
        <v>1025</v>
      </c>
      <c r="T342" s="293" t="s">
        <v>1025</v>
      </c>
      <c r="U342" s="293" t="s">
        <v>1025</v>
      </c>
      <c r="V342" s="293" t="s">
        <v>1025</v>
      </c>
      <c r="W342" s="293" t="s">
        <v>1025</v>
      </c>
      <c r="X342" s="293" t="s">
        <v>1025</v>
      </c>
      <c r="Y342" s="293" t="s">
        <v>1025</v>
      </c>
      <c r="Z342" s="293" t="s">
        <v>1025</v>
      </c>
      <c r="AA342" s="293" t="s">
        <v>1025</v>
      </c>
      <c r="AB342" s="293" t="s">
        <v>1025</v>
      </c>
      <c r="AC342" s="293" t="s">
        <v>1025</v>
      </c>
      <c r="AD342" s="293"/>
      <c r="AE342" s="293"/>
      <c r="AF342" s="293"/>
      <c r="AG342" s="293"/>
      <c r="AH342" s="293"/>
      <c r="AI342" s="293"/>
      <c r="AJ342" s="293"/>
      <c r="AK342" s="293"/>
      <c r="AL342" s="293"/>
      <c r="AM342" s="293"/>
      <c r="AN342" s="293"/>
      <c r="AO342" s="293"/>
      <c r="AP342" s="293"/>
      <c r="AQ342" s="293"/>
      <c r="AR342" s="293"/>
      <c r="AS342" s="293"/>
      <c r="AT342" s="293"/>
      <c r="AU342" s="293"/>
      <c r="AV342" s="293"/>
      <c r="AW342" s="293"/>
      <c r="AX342" s="293"/>
      <c r="AY342" s="293"/>
      <c r="AZ342" s="293"/>
      <c r="BA342" s="293"/>
      <c r="BB342" s="293"/>
      <c r="BC342" s="293"/>
      <c r="BD342" s="293"/>
      <c r="BE342" s="293"/>
      <c r="BF342" s="293"/>
      <c r="BG342" s="293"/>
      <c r="BH342" s="293"/>
      <c r="BI342" s="293"/>
      <c r="BJ342" s="293"/>
      <c r="BK342" s="293"/>
      <c r="BL342" s="293"/>
      <c r="BM342" s="293"/>
      <c r="BN342" s="293"/>
      <c r="BO342" s="293"/>
      <c r="BP342" s="293"/>
      <c r="BQ342" s="293"/>
      <c r="BR342" s="293"/>
      <c r="BS342" s="293"/>
      <c r="BT342" s="293"/>
      <c r="BU342" s="293"/>
      <c r="BV342" s="293"/>
      <c r="BW342" s="293"/>
      <c r="BX342" s="293"/>
      <c r="BY342" s="293" t="s">
        <v>1026</v>
      </c>
    </row>
    <row r="343" spans="1:77">
      <c r="A343" s="289" t="s">
        <v>33</v>
      </c>
      <c r="B343" s="288">
        <f>Data!B117</f>
        <v>83683</v>
      </c>
      <c r="C343" s="288">
        <f>Data!C117</f>
        <v>83137</v>
      </c>
      <c r="D343" s="288">
        <f>Data!D117</f>
        <v>82220</v>
      </c>
      <c r="E343" s="288">
        <f>Data!E117</f>
        <v>96748</v>
      </c>
      <c r="F343" s="288">
        <f>Data!F117</f>
        <v>97381</v>
      </c>
      <c r="G343" s="288">
        <f>Data!G117</f>
        <v>72058</v>
      </c>
      <c r="H343" s="288">
        <f>Data!H117</f>
        <v>78922</v>
      </c>
      <c r="I343" s="288">
        <f>Data!I117</f>
        <v>106637</v>
      </c>
      <c r="J343" s="288">
        <f>Data!J117</f>
        <v>110351</v>
      </c>
      <c r="K343" s="288">
        <f>Data!K117</f>
        <v>113956</v>
      </c>
      <c r="L343" s="288">
        <f>Data!L117</f>
        <v>95915</v>
      </c>
      <c r="M343" s="288">
        <f>Data!M117</f>
        <v>108624</v>
      </c>
      <c r="N343" s="288">
        <f>Data!N117</f>
        <v>123726</v>
      </c>
      <c r="O343" s="288">
        <f>Data!O117</f>
        <v>119919</v>
      </c>
      <c r="P343" s="288">
        <f>Data!P117</f>
        <v>95643</v>
      </c>
      <c r="Q343" s="288">
        <f>Data!Q117</f>
        <v>86938</v>
      </c>
      <c r="R343" s="288">
        <f>Data!R117</f>
        <v>88879</v>
      </c>
      <c r="S343" s="288">
        <f>Data!S117</f>
        <v>95226</v>
      </c>
      <c r="T343" s="288">
        <f>Data!T117</f>
        <v>103291</v>
      </c>
      <c r="U343" s="288">
        <f>Data!U117</f>
        <v>108544</v>
      </c>
      <c r="V343" s="288">
        <f>Data!V117</f>
        <v>112078</v>
      </c>
      <c r="W343" s="288">
        <f>Data!W117</f>
        <v>115747</v>
      </c>
      <c r="X343" s="288">
        <f>Data!X117</f>
        <v>102847</v>
      </c>
      <c r="Y343" s="288">
        <f>Data!Y117</f>
        <v>110536</v>
      </c>
      <c r="Z343" s="288">
        <f>Data!Z117</f>
        <v>86825</v>
      </c>
      <c r="AA343" s="288">
        <f>Data!AA117</f>
        <v>94263</v>
      </c>
      <c r="AB343" s="288">
        <f>Data!AB117</f>
        <v>86168</v>
      </c>
      <c r="AC343" s="288">
        <f>Data!AC117</f>
        <v>77609</v>
      </c>
      <c r="AD343" s="288">
        <f>Data!AD117</f>
        <v>100933</v>
      </c>
      <c r="AE343" s="288">
        <f>Data!AE117</f>
        <v>105087</v>
      </c>
      <c r="AF343" s="288">
        <f>Data!AF117</f>
        <v>109127</v>
      </c>
      <c r="AG343" s="288">
        <f>Data!AG117</f>
        <v>107185</v>
      </c>
      <c r="AH343" s="288">
        <f>Data!AH117</f>
        <v>105707</v>
      </c>
      <c r="AI343" s="288">
        <f>Data!AI117</f>
        <v>114741</v>
      </c>
      <c r="AJ343" s="288">
        <f>Data!AJ117</f>
        <v>128188</v>
      </c>
      <c r="AK343" s="288">
        <f>Data!AK117</f>
        <v>128405</v>
      </c>
      <c r="AL343" s="288">
        <f>Data!AL117</f>
        <v>132936</v>
      </c>
      <c r="AM343" s="288">
        <f>Data!AM117</f>
        <v>132162</v>
      </c>
      <c r="AN343" s="288">
        <f>Data!AN117</f>
        <v>135132</v>
      </c>
      <c r="AO343" s="288">
        <f>Data!AO117</f>
        <v>135816</v>
      </c>
      <c r="AP343" s="288">
        <f>Data!AP117</f>
        <v>131922</v>
      </c>
      <c r="AQ343" s="288">
        <f>Data!AQ117</f>
        <v>136250</v>
      </c>
      <c r="AR343" s="288">
        <f>Data!AR117</f>
        <v>136687</v>
      </c>
      <c r="AS343" s="288">
        <f>Data!AS117</f>
        <v>128557</v>
      </c>
      <c r="AT343" s="288">
        <f>Data!AT117</f>
        <v>128771</v>
      </c>
      <c r="AU343" s="288">
        <f>Data!AU117</f>
        <v>131778</v>
      </c>
      <c r="AV343" s="288">
        <f>Data!AV117</f>
        <v>139470</v>
      </c>
      <c r="AW343" s="288">
        <f>Data!AW117</f>
        <v>137806</v>
      </c>
      <c r="AX343" s="288">
        <f>Data!AX117</f>
        <v>122613</v>
      </c>
      <c r="AY343" s="288">
        <f>Data!AY117</f>
        <v>124893</v>
      </c>
      <c r="AZ343" s="288">
        <f>Data!AZ117</f>
        <v>129044</v>
      </c>
      <c r="BA343" s="288">
        <f>Data!BA117</f>
        <v>134119</v>
      </c>
      <c r="BB343" s="288">
        <f>Data!BB117</f>
        <v>133045</v>
      </c>
      <c r="BC343" s="288">
        <f>Data!BC117</f>
        <v>134392</v>
      </c>
      <c r="BD343" s="288">
        <f>Data!BD117</f>
        <v>134136</v>
      </c>
      <c r="BE343" s="288">
        <f>Data!BE117</f>
        <v>134809</v>
      </c>
      <c r="BF343" s="288">
        <f>Data!BF117</f>
        <v>136959</v>
      </c>
      <c r="BG343" s="288">
        <f>Data!BG117</f>
        <v>136171</v>
      </c>
      <c r="BH343" s="288">
        <f>Data!BH117</f>
        <v>136657</v>
      </c>
      <c r="BI343" s="288">
        <f>Data!BI117</f>
        <v>137053</v>
      </c>
      <c r="BJ343" s="328">
        <f>Data!BJ117</f>
        <v>139932</v>
      </c>
      <c r="BK343" s="329">
        <f>Data!BK117</f>
        <v>127968</v>
      </c>
      <c r="BL343" s="329">
        <f>Data!BL117</f>
        <v>0</v>
      </c>
      <c r="BM343" s="329">
        <f>Data!BM117</f>
        <v>0</v>
      </c>
      <c r="BN343" s="329">
        <f>Data!BN117</f>
        <v>0</v>
      </c>
      <c r="BO343" s="329">
        <f>Data!BO117</f>
        <v>0</v>
      </c>
      <c r="BP343" s="329">
        <f>Data!BP117</f>
        <v>0</v>
      </c>
      <c r="BQ343" s="329">
        <f>Data!BQ117</f>
        <v>0</v>
      </c>
      <c r="BR343" s="329">
        <f>Data!BR117</f>
        <v>0</v>
      </c>
      <c r="BS343" s="329">
        <f>Data!BS117</f>
        <v>0</v>
      </c>
      <c r="BT343" s="329">
        <f>Data!BT117</f>
        <v>0</v>
      </c>
      <c r="BU343" s="329">
        <f>Data!BU117</f>
        <v>0</v>
      </c>
      <c r="BV343" s="329">
        <f>Data!BV117</f>
        <v>0</v>
      </c>
      <c r="BW343" s="329">
        <f>Data!BW117</f>
        <v>0</v>
      </c>
      <c r="BX343" s="329">
        <f>Data!BX117</f>
        <v>0</v>
      </c>
      <c r="BY343" s="330">
        <f>SUM(BJ343:BX343)</f>
        <v>267900</v>
      </c>
    </row>
    <row r="344" spans="1:77">
      <c r="A344" s="289" t="s">
        <v>34</v>
      </c>
      <c r="B344" s="288">
        <f>Data!B118</f>
        <v>83683</v>
      </c>
      <c r="C344" s="288">
        <f>Data!C118</f>
        <v>95983</v>
      </c>
      <c r="D344" s="288">
        <f>Data!D118</f>
        <v>84022</v>
      </c>
      <c r="E344" s="288">
        <f>Data!E118</f>
        <v>110515</v>
      </c>
      <c r="F344" s="288">
        <f>Data!F118</f>
        <v>120537</v>
      </c>
      <c r="G344" s="288">
        <f>Data!G118</f>
        <v>118073</v>
      </c>
      <c r="H344" s="288">
        <f>Data!H118</f>
        <v>89633</v>
      </c>
      <c r="I344" s="288">
        <f>Data!I118</f>
        <v>84111</v>
      </c>
      <c r="J344" s="288">
        <f>Data!J118</f>
        <v>111674</v>
      </c>
      <c r="K344" s="288">
        <f>Data!K118</f>
        <v>99038</v>
      </c>
      <c r="L344" s="288">
        <f>Data!L118</f>
        <v>95813</v>
      </c>
      <c r="M344" s="288">
        <f>Data!M118</f>
        <v>72540</v>
      </c>
      <c r="N344" s="288">
        <f>Data!N118</f>
        <v>91478</v>
      </c>
      <c r="O344" s="288">
        <f>Data!O118</f>
        <v>123263</v>
      </c>
      <c r="P344" s="288">
        <f>Data!P118</f>
        <v>153553</v>
      </c>
      <c r="Q344" s="288">
        <f>Data!Q118</f>
        <v>136450</v>
      </c>
      <c r="R344" s="288">
        <f>Data!R118</f>
        <v>104313</v>
      </c>
      <c r="S344" s="288">
        <f>Data!S118</f>
        <v>106005</v>
      </c>
      <c r="T344" s="288">
        <f>Data!T118</f>
        <v>112527</v>
      </c>
      <c r="U344" s="288">
        <f>Data!U118</f>
        <v>113417</v>
      </c>
      <c r="V344" s="288">
        <f>Data!V118</f>
        <v>112142</v>
      </c>
      <c r="W344" s="288">
        <f>Data!W118</f>
        <v>114091</v>
      </c>
      <c r="X344" s="288">
        <f>Data!X118</f>
        <v>113750</v>
      </c>
      <c r="Y344" s="288">
        <f>Data!Y118</f>
        <v>117183</v>
      </c>
      <c r="Z344" s="288">
        <f>Data!Z118</f>
        <v>130365</v>
      </c>
      <c r="AA344" s="288">
        <f>Data!AA118</f>
        <v>120167</v>
      </c>
      <c r="AB344" s="288">
        <f>Data!AB118</f>
        <v>122181</v>
      </c>
      <c r="AC344" s="288">
        <f>Data!AC118</f>
        <v>119105</v>
      </c>
      <c r="AD344" s="288">
        <f>Data!AD118</f>
        <v>110995</v>
      </c>
      <c r="AE344" s="288">
        <f>Data!AE118</f>
        <v>112918</v>
      </c>
      <c r="AF344" s="288">
        <f>Data!AF118</f>
        <v>112684</v>
      </c>
      <c r="AG344" s="288">
        <f>Data!AG118</f>
        <v>104815</v>
      </c>
      <c r="AH344" s="288">
        <f>Data!AH118</f>
        <v>100741</v>
      </c>
      <c r="AI344" s="288">
        <f>Data!AI118</f>
        <v>83049</v>
      </c>
      <c r="AJ344" s="288">
        <f>Data!AJ118</f>
        <v>107049</v>
      </c>
      <c r="AK344" s="288">
        <f>Data!AK118</f>
        <v>115129</v>
      </c>
      <c r="AL344" s="288">
        <f>Data!AL118</f>
        <v>124750</v>
      </c>
      <c r="AM344" s="288">
        <f>Data!AM118</f>
        <v>124310</v>
      </c>
      <c r="AN344" s="288">
        <f>Data!AN118</f>
        <v>125354</v>
      </c>
      <c r="AO344" s="288">
        <f>Data!AO118</f>
        <v>126051</v>
      </c>
      <c r="AP344" s="288">
        <f>Data!AP118</f>
        <v>134321</v>
      </c>
      <c r="AQ344" s="288">
        <f>Data!AQ118</f>
        <v>129152</v>
      </c>
      <c r="AR344" s="288">
        <f>Data!AR118</f>
        <v>131631</v>
      </c>
      <c r="AS344" s="288">
        <f>Data!AS118</f>
        <v>143506</v>
      </c>
      <c r="AT344" s="288">
        <f>Data!AT118</f>
        <v>146483</v>
      </c>
      <c r="AU344" s="288">
        <f>Data!AU118</f>
        <v>149962</v>
      </c>
      <c r="AV344" s="288">
        <f>Data!AV118</f>
        <v>137160</v>
      </c>
      <c r="AW344" s="288">
        <f>Data!AW118</f>
        <v>140285</v>
      </c>
      <c r="AX344" s="288">
        <f>Data!AX118</f>
        <v>162189</v>
      </c>
      <c r="AY344" s="288">
        <f>Data!AY118</f>
        <v>157698</v>
      </c>
      <c r="AZ344" s="288">
        <f>Data!AZ118</f>
        <v>149558</v>
      </c>
      <c r="BA344" s="288">
        <f>Data!BA118</f>
        <v>144421</v>
      </c>
      <c r="BB344" s="288">
        <f>Data!BB118</f>
        <v>144125</v>
      </c>
      <c r="BC344" s="288">
        <f>Data!BC118</f>
        <v>146065</v>
      </c>
      <c r="BD344" s="288">
        <f>Data!BD118</f>
        <v>146008</v>
      </c>
      <c r="BE344" s="288">
        <f>Data!BE118</f>
        <v>134711</v>
      </c>
      <c r="BF344" s="288">
        <f>Data!BF118</f>
        <v>136909</v>
      </c>
      <c r="BG344" s="288">
        <f>Data!BG118</f>
        <v>136147</v>
      </c>
      <c r="BH344" s="288">
        <f>Data!BH118</f>
        <v>136657</v>
      </c>
      <c r="BI344" s="288">
        <f>Data!BI118</f>
        <v>137053</v>
      </c>
      <c r="BJ344" s="331">
        <f>Data!BJ118</f>
        <v>134171</v>
      </c>
      <c r="BK344" s="332">
        <f>Data!BK118</f>
        <v>179913</v>
      </c>
      <c r="BL344" s="332">
        <f>Data!BL118</f>
        <v>0</v>
      </c>
      <c r="BM344" s="332">
        <f>Data!BM118</f>
        <v>0</v>
      </c>
      <c r="BN344" s="332">
        <f>Data!BN118</f>
        <v>0</v>
      </c>
      <c r="BO344" s="332">
        <f>Data!BO118</f>
        <v>0</v>
      </c>
      <c r="BP344" s="332">
        <f>Data!BP118</f>
        <v>0</v>
      </c>
      <c r="BQ344" s="332">
        <f>Data!BQ118</f>
        <v>0</v>
      </c>
      <c r="BR344" s="332">
        <f>Data!BR118</f>
        <v>0</v>
      </c>
      <c r="BS344" s="332">
        <f>Data!BS118</f>
        <v>0</v>
      </c>
      <c r="BT344" s="332">
        <f>Data!BT118</f>
        <v>0</v>
      </c>
      <c r="BU344" s="332">
        <f>Data!BU118</f>
        <v>0</v>
      </c>
      <c r="BV344" s="332">
        <f>Data!BV118</f>
        <v>0</v>
      </c>
      <c r="BW344" s="332">
        <f>Data!BW118</f>
        <v>0</v>
      </c>
      <c r="BX344" s="332">
        <f>Data!BX118</f>
        <v>0</v>
      </c>
      <c r="BY344" s="333">
        <f>SUM(BJ344:BX344)</f>
        <v>314084</v>
      </c>
    </row>
    <row r="345" spans="1:77">
      <c r="A345" s="289" t="s">
        <v>35</v>
      </c>
      <c r="B345" s="288">
        <f>Data!B119</f>
        <v>83683</v>
      </c>
      <c r="C345" s="288">
        <f>Data!C119</f>
        <v>81378</v>
      </c>
      <c r="D345" s="288">
        <f>Data!D119</f>
        <v>75128</v>
      </c>
      <c r="E345" s="288">
        <f>Data!E119</f>
        <v>65583</v>
      </c>
      <c r="F345" s="288">
        <f>Data!F119</f>
        <v>72487</v>
      </c>
      <c r="G345" s="288">
        <f>Data!G119</f>
        <v>92155</v>
      </c>
      <c r="H345" s="288">
        <f>Data!H119</f>
        <v>102344</v>
      </c>
      <c r="I345" s="288">
        <f>Data!I119</f>
        <v>76298</v>
      </c>
      <c r="J345" s="288">
        <f>Data!J119</f>
        <v>79539</v>
      </c>
      <c r="K345" s="288">
        <f>Data!K119</f>
        <v>110487</v>
      </c>
      <c r="L345" s="288">
        <f>Data!L119</f>
        <v>105273</v>
      </c>
      <c r="M345" s="288">
        <f>Data!M119</f>
        <v>86113</v>
      </c>
      <c r="N345" s="288">
        <f>Data!N119</f>
        <v>86591</v>
      </c>
      <c r="O345" s="288">
        <f>Data!O119</f>
        <v>88272</v>
      </c>
      <c r="P345" s="288">
        <f>Data!P119</f>
        <v>115106</v>
      </c>
      <c r="Q345" s="288">
        <f>Data!Q119</f>
        <v>115352</v>
      </c>
      <c r="R345" s="288">
        <f>Data!R119</f>
        <v>97190</v>
      </c>
      <c r="S345" s="288">
        <f>Data!S119</f>
        <v>100078</v>
      </c>
      <c r="T345" s="288">
        <f>Data!T119</f>
        <v>98949</v>
      </c>
      <c r="U345" s="288">
        <f>Data!U119</f>
        <v>102860</v>
      </c>
      <c r="V345" s="288">
        <f>Data!V119</f>
        <v>105528</v>
      </c>
      <c r="W345" s="288">
        <f>Data!W119</f>
        <v>107233</v>
      </c>
      <c r="X345" s="288">
        <f>Data!X119</f>
        <v>112693</v>
      </c>
      <c r="Y345" s="288">
        <f>Data!Y119</f>
        <v>110604</v>
      </c>
      <c r="Z345" s="288">
        <f>Data!Z119</f>
        <v>112840</v>
      </c>
      <c r="AA345" s="288">
        <f>Data!AA119</f>
        <v>122758</v>
      </c>
      <c r="AB345" s="288">
        <f>Data!AB119</f>
        <v>112490</v>
      </c>
      <c r="AC345" s="288">
        <f>Data!AC119</f>
        <v>123766</v>
      </c>
      <c r="AD345" s="288">
        <f>Data!AD119</f>
        <v>126967</v>
      </c>
      <c r="AE345" s="288">
        <f>Data!AE119</f>
        <v>128488</v>
      </c>
      <c r="AF345" s="288">
        <f>Data!AF119</f>
        <v>133325</v>
      </c>
      <c r="AG345" s="288">
        <f>Data!AG119</f>
        <v>133691</v>
      </c>
      <c r="AH345" s="288">
        <f>Data!AH119</f>
        <v>142098</v>
      </c>
      <c r="AI345" s="288">
        <f>Data!AI119</f>
        <v>165542</v>
      </c>
      <c r="AJ345" s="288">
        <f>Data!AJ119</f>
        <v>130012</v>
      </c>
      <c r="AK345" s="288">
        <f>Data!AK119</f>
        <v>142707</v>
      </c>
      <c r="AL345" s="288">
        <f>Data!AL119</f>
        <v>130597</v>
      </c>
      <c r="AM345" s="288">
        <f>Data!AM119</f>
        <v>134312</v>
      </c>
      <c r="AN345" s="288">
        <f>Data!AN119</f>
        <v>136605</v>
      </c>
      <c r="AO345" s="288">
        <f>Data!AO119</f>
        <v>136862</v>
      </c>
      <c r="AP345" s="288">
        <f>Data!AP119</f>
        <v>132658</v>
      </c>
      <c r="AQ345" s="288">
        <f>Data!AQ119</f>
        <v>136809</v>
      </c>
      <c r="AR345" s="288">
        <f>Data!AR119</f>
        <v>137107</v>
      </c>
      <c r="AS345" s="288">
        <f>Data!AS119</f>
        <v>128857</v>
      </c>
      <c r="AT345" s="288">
        <f>Data!AT119</f>
        <v>129001</v>
      </c>
      <c r="AU345" s="288">
        <f>Data!AU119</f>
        <v>131960</v>
      </c>
      <c r="AV345" s="288">
        <f>Data!AV119</f>
        <v>139620</v>
      </c>
      <c r="AW345" s="288">
        <f>Data!AW119</f>
        <v>137922</v>
      </c>
      <c r="AX345" s="288">
        <f>Data!AX119</f>
        <v>122694</v>
      </c>
      <c r="AY345" s="288">
        <f>Data!AY119</f>
        <v>124962</v>
      </c>
      <c r="AZ345" s="288">
        <f>Data!AZ119</f>
        <v>129104</v>
      </c>
      <c r="BA345" s="288">
        <f>Data!BA119</f>
        <v>134170</v>
      </c>
      <c r="BB345" s="288">
        <f>Data!BB119</f>
        <v>133086</v>
      </c>
      <c r="BC345" s="288">
        <f>Data!BC119</f>
        <v>134425</v>
      </c>
      <c r="BD345" s="288">
        <f>Data!BD119</f>
        <v>134162</v>
      </c>
      <c r="BE345" s="288">
        <f>Data!BE119</f>
        <v>134829</v>
      </c>
      <c r="BF345" s="288">
        <f>Data!BF119</f>
        <v>136976</v>
      </c>
      <c r="BG345" s="288">
        <f>Data!BG119</f>
        <v>136171</v>
      </c>
      <c r="BH345" s="288">
        <f>Data!BH119</f>
        <v>136657</v>
      </c>
      <c r="BI345" s="288">
        <f>Data!BI119</f>
        <v>137053</v>
      </c>
      <c r="BJ345" s="331">
        <f>Data!BJ119</f>
        <v>139932</v>
      </c>
      <c r="BK345" s="332">
        <f>Data!BK119</f>
        <v>124334</v>
      </c>
      <c r="BL345" s="332">
        <f>Data!BL119</f>
        <v>0</v>
      </c>
      <c r="BM345" s="332">
        <f>Data!BM119</f>
        <v>0</v>
      </c>
      <c r="BN345" s="332">
        <f>Data!BN119</f>
        <v>0</v>
      </c>
      <c r="BO345" s="332">
        <f>Data!BO119</f>
        <v>0</v>
      </c>
      <c r="BP345" s="332">
        <f>Data!BP119</f>
        <v>0</v>
      </c>
      <c r="BQ345" s="332">
        <f>Data!BQ119</f>
        <v>0</v>
      </c>
      <c r="BR345" s="332">
        <f>Data!BR119</f>
        <v>0</v>
      </c>
      <c r="BS345" s="332">
        <f>Data!BS119</f>
        <v>0</v>
      </c>
      <c r="BT345" s="332">
        <f>Data!BT119</f>
        <v>0</v>
      </c>
      <c r="BU345" s="332">
        <f>Data!BU119</f>
        <v>0</v>
      </c>
      <c r="BV345" s="332">
        <f>Data!BV119</f>
        <v>0</v>
      </c>
      <c r="BW345" s="332">
        <f>Data!BW119</f>
        <v>0</v>
      </c>
      <c r="BX345" s="332">
        <f>Data!BX119</f>
        <v>0</v>
      </c>
      <c r="BY345" s="333">
        <f>SUM(BJ345:BX345)</f>
        <v>264266</v>
      </c>
    </row>
    <row r="346" spans="1:77">
      <c r="A346" s="289" t="s">
        <v>36</v>
      </c>
      <c r="B346" s="288">
        <f>Data!B120</f>
        <v>83683</v>
      </c>
      <c r="C346" s="288">
        <f>Data!C120</f>
        <v>95983</v>
      </c>
      <c r="D346" s="288">
        <f>Data!D120</f>
        <v>99676</v>
      </c>
      <c r="E346" s="288">
        <f>Data!E120</f>
        <v>93710</v>
      </c>
      <c r="F346" s="288">
        <f>Data!F120</f>
        <v>94676</v>
      </c>
      <c r="G346" s="288">
        <f>Data!G120</f>
        <v>107043</v>
      </c>
      <c r="H346" s="288">
        <f>Data!H120</f>
        <v>115509</v>
      </c>
      <c r="I346" s="288">
        <f>Data!I120</f>
        <v>112887</v>
      </c>
      <c r="J346" s="288">
        <f>Data!J120</f>
        <v>82000</v>
      </c>
      <c r="K346" s="288">
        <f>Data!K120</f>
        <v>92031</v>
      </c>
      <c r="L346" s="288">
        <f>Data!L120</f>
        <v>144324</v>
      </c>
      <c r="M346" s="288">
        <f>Data!M120</f>
        <v>144524</v>
      </c>
      <c r="N346" s="288">
        <f>Data!N120</f>
        <v>122033</v>
      </c>
      <c r="O346" s="288">
        <f>Data!O120</f>
        <v>118131</v>
      </c>
      <c r="P346" s="288">
        <f>Data!P120</f>
        <v>121441</v>
      </c>
      <c r="Q346" s="288">
        <f>Data!Q120</f>
        <v>151328</v>
      </c>
      <c r="R346" s="288">
        <f>Data!R120</f>
        <v>130642</v>
      </c>
      <c r="S346" s="288">
        <f>Data!S120</f>
        <v>124610</v>
      </c>
      <c r="T346" s="288">
        <f>Data!T120</f>
        <v>108839</v>
      </c>
      <c r="U346" s="288">
        <f>Data!U120</f>
        <v>108365</v>
      </c>
      <c r="V346" s="288">
        <f>Data!V120</f>
        <v>108549</v>
      </c>
      <c r="W346" s="288">
        <f>Data!W120</f>
        <v>108890</v>
      </c>
      <c r="X346" s="288">
        <f>Data!X120</f>
        <v>104073</v>
      </c>
      <c r="Y346" s="288">
        <f>Data!Y120</f>
        <v>99147</v>
      </c>
      <c r="Z346" s="288">
        <f>Data!Z120</f>
        <v>99897</v>
      </c>
      <c r="AA346" s="288">
        <f>Data!AA120</f>
        <v>108049</v>
      </c>
      <c r="AB346" s="288">
        <f>Data!AB120</f>
        <v>140686</v>
      </c>
      <c r="AC346" s="288">
        <f>Data!AC120</f>
        <v>155101</v>
      </c>
      <c r="AD346" s="288">
        <f>Data!AD120</f>
        <v>147777</v>
      </c>
      <c r="AE346" s="288">
        <f>Data!AE120</f>
        <v>151932</v>
      </c>
      <c r="AF346" s="288">
        <f>Data!AF120</f>
        <v>147504</v>
      </c>
      <c r="AG346" s="288">
        <f>Data!AG120</f>
        <v>143665</v>
      </c>
      <c r="AH346" s="288">
        <f>Data!AH120</f>
        <v>143816</v>
      </c>
      <c r="AI346" s="288">
        <f>Data!AI120</f>
        <v>102454</v>
      </c>
      <c r="AJ346" s="288">
        <f>Data!AJ120</f>
        <v>115818</v>
      </c>
      <c r="AK346" s="288">
        <f>Data!AK120</f>
        <v>119903</v>
      </c>
      <c r="AL346" s="288">
        <f>Data!AL120</f>
        <v>127493</v>
      </c>
      <c r="AM346" s="288">
        <f>Data!AM120</f>
        <v>125902</v>
      </c>
      <c r="AN346" s="288">
        <f>Data!AN120</f>
        <v>126307</v>
      </c>
      <c r="AO346" s="288">
        <f>Data!AO120</f>
        <v>126630</v>
      </c>
      <c r="AP346" s="288">
        <f>Data!AP120</f>
        <v>134699</v>
      </c>
      <c r="AQ346" s="288">
        <f>Data!AQ120</f>
        <v>129376</v>
      </c>
      <c r="AR346" s="288">
        <f>Data!AR120</f>
        <v>131775</v>
      </c>
      <c r="AS346" s="288">
        <f>Data!AS120</f>
        <v>132850</v>
      </c>
      <c r="AT346" s="288">
        <f>Data!AT120</f>
        <v>142430</v>
      </c>
      <c r="AU346" s="288">
        <f>Data!AU120</f>
        <v>145868</v>
      </c>
      <c r="AV346" s="288">
        <f>Data!AV120</f>
        <v>137191</v>
      </c>
      <c r="AW346" s="288">
        <f>Data!AW120</f>
        <v>140308</v>
      </c>
      <c r="AX346" s="288">
        <f>Data!AX120</f>
        <v>162207</v>
      </c>
      <c r="AY346" s="288">
        <f>Data!AY120</f>
        <v>157711</v>
      </c>
      <c r="AZ346" s="288">
        <f>Data!AZ120</f>
        <v>149568</v>
      </c>
      <c r="BA346" s="288">
        <f>Data!BA120</f>
        <v>144429</v>
      </c>
      <c r="BB346" s="288">
        <f>Data!BB120</f>
        <v>144131</v>
      </c>
      <c r="BC346" s="288">
        <f>Data!BC120</f>
        <v>146070</v>
      </c>
      <c r="BD346" s="288">
        <f>Data!BD120</f>
        <v>146012</v>
      </c>
      <c r="BE346" s="288">
        <f>Data!BE120</f>
        <v>134714</v>
      </c>
      <c r="BF346" s="288">
        <f>Data!BF120</f>
        <v>136911</v>
      </c>
      <c r="BG346" s="288">
        <f>Data!BG120</f>
        <v>136147</v>
      </c>
      <c r="BH346" s="288">
        <f>Data!BH120</f>
        <v>136657</v>
      </c>
      <c r="BI346" s="288">
        <f>Data!BI120</f>
        <v>137053</v>
      </c>
      <c r="BJ346" s="331">
        <f>Data!BJ120</f>
        <v>139932</v>
      </c>
      <c r="BK346" s="332">
        <f>Data!BK120</f>
        <v>116975</v>
      </c>
      <c r="BL346" s="332">
        <f>Data!BL120</f>
        <v>0</v>
      </c>
      <c r="BM346" s="332">
        <f>Data!BM120</f>
        <v>0</v>
      </c>
      <c r="BN346" s="332">
        <f>Data!BN120</f>
        <v>0</v>
      </c>
      <c r="BO346" s="332">
        <f>Data!BO120</f>
        <v>0</v>
      </c>
      <c r="BP346" s="332">
        <f>Data!BP120</f>
        <v>0</v>
      </c>
      <c r="BQ346" s="332">
        <f>Data!BQ120</f>
        <v>0</v>
      </c>
      <c r="BR346" s="332">
        <f>Data!BR120</f>
        <v>0</v>
      </c>
      <c r="BS346" s="332">
        <f>Data!BS120</f>
        <v>0</v>
      </c>
      <c r="BT346" s="332">
        <f>Data!BT120</f>
        <v>0</v>
      </c>
      <c r="BU346" s="332">
        <f>Data!BU120</f>
        <v>0</v>
      </c>
      <c r="BV346" s="332">
        <f>Data!BV120</f>
        <v>0</v>
      </c>
      <c r="BW346" s="332">
        <f>Data!BW120</f>
        <v>0</v>
      </c>
      <c r="BX346" s="332">
        <f>Data!BX120</f>
        <v>0</v>
      </c>
      <c r="BY346" s="333">
        <f>SUM(BJ346:BX346)</f>
        <v>256907</v>
      </c>
    </row>
    <row r="347" spans="1:77" ht="14" thickBot="1">
      <c r="A347" s="289" t="s">
        <v>37</v>
      </c>
      <c r="B347" s="288">
        <f>Data!B121</f>
        <v>83683</v>
      </c>
      <c r="C347" s="288">
        <f>Data!C121</f>
        <v>81378</v>
      </c>
      <c r="D347" s="288">
        <f>Data!D121</f>
        <v>86686</v>
      </c>
      <c r="E347" s="288">
        <f>Data!E121</f>
        <v>73603</v>
      </c>
      <c r="F347" s="288">
        <f>Data!F121</f>
        <v>66750</v>
      </c>
      <c r="G347" s="288">
        <f>Data!G121</f>
        <v>68114</v>
      </c>
      <c r="H347" s="288">
        <f>Data!H121</f>
        <v>92626</v>
      </c>
      <c r="I347" s="288">
        <f>Data!I121</f>
        <v>103227</v>
      </c>
      <c r="J347" s="288">
        <f>Data!J121</f>
        <v>107612</v>
      </c>
      <c r="K347" s="288">
        <f>Data!K121</f>
        <v>85236</v>
      </c>
      <c r="L347" s="288">
        <f>Data!L121</f>
        <v>98108</v>
      </c>
      <c r="M347" s="288">
        <f>Data!M121</f>
        <v>122321</v>
      </c>
      <c r="N347" s="288">
        <f>Data!N121</f>
        <v>118619</v>
      </c>
      <c r="O347" s="288">
        <f>Data!O121</f>
        <v>87959</v>
      </c>
      <c r="P347" s="288">
        <f>Data!P121</f>
        <v>91187</v>
      </c>
      <c r="Q347" s="288">
        <f>Data!Q121</f>
        <v>95201</v>
      </c>
      <c r="R347" s="288">
        <f>Data!R121</f>
        <v>119806</v>
      </c>
      <c r="S347" s="288">
        <f>Data!S121</f>
        <v>113407</v>
      </c>
      <c r="T347" s="288">
        <f>Data!T121</f>
        <v>119562</v>
      </c>
      <c r="U347" s="288">
        <f>Data!U121</f>
        <v>112714</v>
      </c>
      <c r="V347" s="288">
        <f>Data!V121</f>
        <v>105822</v>
      </c>
      <c r="W347" s="288">
        <f>Data!W121</f>
        <v>103311</v>
      </c>
      <c r="X347" s="288">
        <f>Data!X121</f>
        <v>119735</v>
      </c>
      <c r="Y347" s="288">
        <f>Data!Y121</f>
        <v>122399</v>
      </c>
      <c r="Z347" s="288">
        <f>Data!Z121</f>
        <v>129601</v>
      </c>
      <c r="AA347" s="288">
        <f>Data!AA121</f>
        <v>120629</v>
      </c>
      <c r="AB347" s="288">
        <f>Data!AB121</f>
        <v>111113</v>
      </c>
      <c r="AC347" s="288">
        <f>Data!AC121</f>
        <v>102113</v>
      </c>
      <c r="AD347" s="288">
        <f>Data!AD121</f>
        <v>107971</v>
      </c>
      <c r="AE347" s="288">
        <f>Data!AE121</f>
        <v>96434</v>
      </c>
      <c r="AF347" s="288">
        <f>Data!AF121</f>
        <v>97004</v>
      </c>
      <c r="AG347" s="288">
        <f>Data!AG121</f>
        <v>107203</v>
      </c>
      <c r="AH347" s="288">
        <f>Data!AH121</f>
        <v>113359</v>
      </c>
      <c r="AI347" s="288">
        <f>Data!AI121</f>
        <v>140310</v>
      </c>
      <c r="AJ347" s="288">
        <f>Data!AJ121</f>
        <v>135012</v>
      </c>
      <c r="AK347" s="288">
        <f>Data!AK121</f>
        <v>136410</v>
      </c>
      <c r="AL347" s="288">
        <f>Data!AL121</f>
        <v>127363</v>
      </c>
      <c r="AM347" s="288">
        <f>Data!AM121</f>
        <v>127689</v>
      </c>
      <c r="AN347" s="288">
        <f>Data!AN121</f>
        <v>131791</v>
      </c>
      <c r="AO347" s="288">
        <f>Data!AO121</f>
        <v>133204</v>
      </c>
      <c r="AP347" s="288">
        <f>Data!AP121</f>
        <v>129929</v>
      </c>
      <c r="AQ347" s="288">
        <f>Data!AQ121</f>
        <v>134626</v>
      </c>
      <c r="AR347" s="288">
        <f>Data!AR121</f>
        <v>135399</v>
      </c>
      <c r="AS347" s="288">
        <f>Data!AS121</f>
        <v>127597</v>
      </c>
      <c r="AT347" s="288">
        <f>Data!AT121</f>
        <v>128008</v>
      </c>
      <c r="AU347" s="288">
        <f>Data!AU121</f>
        <v>131157</v>
      </c>
      <c r="AV347" s="288">
        <f>Data!AV121</f>
        <v>138948</v>
      </c>
      <c r="AW347" s="288">
        <f>Data!AW121</f>
        <v>137395</v>
      </c>
      <c r="AX347" s="288">
        <f>Data!AX121</f>
        <v>122322</v>
      </c>
      <c r="AY347" s="288">
        <f>Data!AY121</f>
        <v>124642</v>
      </c>
      <c r="AZ347" s="288">
        <f>Data!AZ121</f>
        <v>128827</v>
      </c>
      <c r="BA347" s="288">
        <f>Data!BA121</f>
        <v>133935</v>
      </c>
      <c r="BB347" s="288">
        <f>Data!BB121</f>
        <v>132893</v>
      </c>
      <c r="BC347" s="288">
        <f>Data!BC121</f>
        <v>134272</v>
      </c>
      <c r="BD347" s="288">
        <f>Data!BD121</f>
        <v>134041</v>
      </c>
      <c r="BE347" s="288">
        <f>Data!BE121</f>
        <v>134733</v>
      </c>
      <c r="BF347" s="288">
        <f>Data!BF121</f>
        <v>136899</v>
      </c>
      <c r="BG347" s="288">
        <f>Data!BG121</f>
        <v>136171</v>
      </c>
      <c r="BH347" s="288">
        <f>Data!BH121</f>
        <v>136657</v>
      </c>
      <c r="BI347" s="288">
        <f>Data!BI121</f>
        <v>137053</v>
      </c>
      <c r="BJ347" s="334">
        <f>Data!BJ121</f>
        <v>139932</v>
      </c>
      <c r="BK347" s="335">
        <f>Data!BK121</f>
        <v>141885</v>
      </c>
      <c r="BL347" s="335">
        <f>Data!BL121</f>
        <v>0</v>
      </c>
      <c r="BM347" s="335">
        <f>Data!BM121</f>
        <v>0</v>
      </c>
      <c r="BN347" s="335">
        <f>Data!BN121</f>
        <v>0</v>
      </c>
      <c r="BO347" s="335">
        <f>Data!BO121</f>
        <v>0</v>
      </c>
      <c r="BP347" s="335">
        <f>Data!BP121</f>
        <v>0</v>
      </c>
      <c r="BQ347" s="335">
        <f>Data!BQ121</f>
        <v>0</v>
      </c>
      <c r="BR347" s="335">
        <f>Data!BR121</f>
        <v>0</v>
      </c>
      <c r="BS347" s="335">
        <f>Data!BS121</f>
        <v>0</v>
      </c>
      <c r="BT347" s="335">
        <f>Data!BT121</f>
        <v>0</v>
      </c>
      <c r="BU347" s="335">
        <f>Data!BU121</f>
        <v>0</v>
      </c>
      <c r="BV347" s="335">
        <f>Data!BV121</f>
        <v>0</v>
      </c>
      <c r="BW347" s="335">
        <f>Data!BW121</f>
        <v>0</v>
      </c>
      <c r="BX347" s="335">
        <f>Data!BX121</f>
        <v>0</v>
      </c>
      <c r="BY347" s="336">
        <f>SUM(BJ347:BX347)</f>
        <v>281817</v>
      </c>
    </row>
    <row r="348" spans="1:77">
      <c r="A348" s="289"/>
      <c r="B348" s="288"/>
      <c r="C348" s="288"/>
      <c r="D348" s="288"/>
      <c r="E348" s="288"/>
      <c r="F348" s="288"/>
      <c r="G348" s="288"/>
      <c r="H348" s="288"/>
      <c r="I348" s="288"/>
      <c r="J348" s="288"/>
      <c r="K348" s="288"/>
      <c r="L348" s="288"/>
      <c r="M348" s="288"/>
      <c r="N348" s="288"/>
      <c r="O348" s="288"/>
      <c r="P348" s="288"/>
      <c r="Q348" s="288"/>
      <c r="R348" s="288"/>
      <c r="S348" s="288"/>
      <c r="T348" s="288"/>
      <c r="U348" s="288"/>
      <c r="V348" s="288"/>
      <c r="W348" s="288"/>
      <c r="X348" s="288"/>
      <c r="Y348" s="288"/>
      <c r="Z348" s="288"/>
      <c r="AA348" s="288"/>
      <c r="AB348" s="288"/>
      <c r="AC348" s="288"/>
      <c r="AD348" s="288"/>
      <c r="AE348" s="288"/>
      <c r="AF348" s="288"/>
      <c r="AG348" s="288"/>
      <c r="AH348" s="288"/>
      <c r="AI348" s="288"/>
      <c r="AJ348" s="288"/>
      <c r="AK348" s="288"/>
      <c r="AL348" s="288"/>
      <c r="AM348" s="288"/>
      <c r="AN348" s="288"/>
      <c r="AO348" s="288"/>
      <c r="AP348" s="288"/>
      <c r="AQ348" s="288"/>
      <c r="AR348" s="288"/>
      <c r="AS348" s="288"/>
      <c r="AT348" s="288"/>
      <c r="AU348" s="288"/>
      <c r="AV348" s="288"/>
      <c r="AW348" s="288"/>
      <c r="AX348" s="288"/>
      <c r="AY348" s="288"/>
      <c r="AZ348" s="288"/>
      <c r="BA348" s="288"/>
      <c r="BB348" s="288"/>
      <c r="BC348" s="288"/>
      <c r="BD348" s="288"/>
      <c r="BE348" s="288"/>
      <c r="BF348" s="288"/>
      <c r="BG348" s="288"/>
      <c r="BH348" s="288"/>
      <c r="BI348" s="288"/>
      <c r="BJ348" s="288"/>
      <c r="BK348" s="288"/>
      <c r="BL348" s="288"/>
      <c r="BM348" s="288"/>
      <c r="BN348" s="288"/>
      <c r="BO348" s="288"/>
      <c r="BP348" s="288"/>
      <c r="BQ348" s="288"/>
      <c r="BR348" s="288"/>
      <c r="BS348" s="288"/>
      <c r="BT348" s="288"/>
      <c r="BU348" s="288"/>
      <c r="BV348" s="288"/>
      <c r="BW348" s="288"/>
      <c r="BX348" s="288"/>
      <c r="BY348" s="288"/>
    </row>
    <row r="349" spans="1:77">
      <c r="B349" s="293" t="s">
        <v>1025</v>
      </c>
      <c r="C349" s="293" t="s">
        <v>1025</v>
      </c>
      <c r="D349" s="293" t="s">
        <v>1025</v>
      </c>
      <c r="E349" s="293" t="s">
        <v>1025</v>
      </c>
      <c r="F349" s="293" t="s">
        <v>1025</v>
      </c>
      <c r="G349" s="293" t="s">
        <v>1025</v>
      </c>
      <c r="H349" s="293" t="s">
        <v>1025</v>
      </c>
      <c r="I349" s="293" t="s">
        <v>1025</v>
      </c>
      <c r="J349" s="293" t="s">
        <v>1025</v>
      </c>
      <c r="K349" s="293" t="s">
        <v>1025</v>
      </c>
      <c r="L349" s="293" t="s">
        <v>1025</v>
      </c>
      <c r="M349" s="293" t="s">
        <v>1025</v>
      </c>
      <c r="N349" s="293" t="s">
        <v>1025</v>
      </c>
      <c r="O349" s="293" t="s">
        <v>1025</v>
      </c>
      <c r="P349" s="293" t="s">
        <v>1025</v>
      </c>
      <c r="Q349" s="293" t="s">
        <v>1025</v>
      </c>
      <c r="R349" s="293" t="s">
        <v>1025</v>
      </c>
      <c r="S349" s="293" t="s">
        <v>1025</v>
      </c>
      <c r="T349" s="293" t="s">
        <v>1025</v>
      </c>
      <c r="U349" s="293" t="s">
        <v>1025</v>
      </c>
      <c r="V349" s="293" t="s">
        <v>1025</v>
      </c>
      <c r="W349" s="293" t="s">
        <v>1025</v>
      </c>
      <c r="X349" s="293" t="s">
        <v>1025</v>
      </c>
      <c r="Y349" s="293" t="s">
        <v>1025</v>
      </c>
      <c r="Z349" s="293" t="s">
        <v>1025</v>
      </c>
      <c r="AA349" s="293" t="s">
        <v>1025</v>
      </c>
      <c r="AB349" s="293" t="s">
        <v>1025</v>
      </c>
      <c r="AC349" s="293" t="s">
        <v>1025</v>
      </c>
      <c r="AD349" s="293" t="s">
        <v>1025</v>
      </c>
      <c r="AE349" s="293" t="s">
        <v>1025</v>
      </c>
      <c r="AF349" s="293" t="s">
        <v>1025</v>
      </c>
      <c r="AG349" s="293" t="s">
        <v>1025</v>
      </c>
      <c r="AH349" s="293" t="s">
        <v>1025</v>
      </c>
      <c r="AI349" s="293" t="s">
        <v>1025</v>
      </c>
      <c r="AJ349" s="293" t="s">
        <v>1025</v>
      </c>
      <c r="AK349" s="293" t="s">
        <v>1025</v>
      </c>
      <c r="AL349" s="293" t="s">
        <v>1025</v>
      </c>
      <c r="AM349" s="293" t="s">
        <v>1025</v>
      </c>
      <c r="AN349" s="293" t="s">
        <v>1025</v>
      </c>
      <c r="AO349" s="293" t="s">
        <v>1025</v>
      </c>
      <c r="AP349" s="293" t="s">
        <v>1025</v>
      </c>
      <c r="AQ349" s="293" t="s">
        <v>1025</v>
      </c>
      <c r="AR349" s="293" t="s">
        <v>1025</v>
      </c>
      <c r="AS349" s="293" t="s">
        <v>1025</v>
      </c>
      <c r="AT349" s="293" t="s">
        <v>1025</v>
      </c>
      <c r="AU349" s="293" t="s">
        <v>1025</v>
      </c>
      <c r="AV349" s="293" t="s">
        <v>1025</v>
      </c>
      <c r="AW349" s="293" t="s">
        <v>1025</v>
      </c>
      <c r="AX349" s="293" t="s">
        <v>1025</v>
      </c>
      <c r="AY349" s="293" t="s">
        <v>1025</v>
      </c>
      <c r="AZ349" s="293" t="s">
        <v>1025</v>
      </c>
      <c r="BA349" s="293" t="s">
        <v>1025</v>
      </c>
      <c r="BB349" s="293" t="s">
        <v>1025</v>
      </c>
      <c r="BC349" s="293" t="s">
        <v>1025</v>
      </c>
      <c r="BD349" s="293" t="s">
        <v>1025</v>
      </c>
      <c r="BE349" s="293" t="s">
        <v>1025</v>
      </c>
      <c r="BF349" s="293" t="s">
        <v>1025</v>
      </c>
      <c r="BG349" s="293" t="s">
        <v>1025</v>
      </c>
      <c r="BH349" s="293" t="s">
        <v>1025</v>
      </c>
      <c r="BI349" s="293" t="s">
        <v>1025</v>
      </c>
      <c r="BJ349" s="293" t="s">
        <v>1025</v>
      </c>
      <c r="BK349" s="293" t="s">
        <v>1025</v>
      </c>
      <c r="BL349" s="293" t="s">
        <v>1025</v>
      </c>
      <c r="BM349" s="293" t="s">
        <v>1025</v>
      </c>
      <c r="BN349" s="293" t="s">
        <v>1025</v>
      </c>
      <c r="BO349" s="293" t="s">
        <v>1025</v>
      </c>
      <c r="BP349" s="293" t="s">
        <v>1025</v>
      </c>
      <c r="BQ349" s="293" t="s">
        <v>1025</v>
      </c>
      <c r="BR349" s="293" t="s">
        <v>1025</v>
      </c>
      <c r="BS349" s="293" t="s">
        <v>1025</v>
      </c>
      <c r="BT349" s="293" t="s">
        <v>1025</v>
      </c>
      <c r="BU349" s="293" t="s">
        <v>1025</v>
      </c>
      <c r="BV349" s="293" t="s">
        <v>1025</v>
      </c>
      <c r="BW349" s="293" t="s">
        <v>1025</v>
      </c>
      <c r="BX349" s="293" t="s">
        <v>1025</v>
      </c>
      <c r="BY349" s="293" t="s">
        <v>1026</v>
      </c>
    </row>
    <row r="350" spans="1:77">
      <c r="A350" s="289" t="s">
        <v>1036</v>
      </c>
      <c r="B350" s="288">
        <f t="shared" ref="B350:AG350" si="16">SUM(B343:B348)</f>
        <v>418415</v>
      </c>
      <c r="C350" s="288">
        <f t="shared" si="16"/>
        <v>437859</v>
      </c>
      <c r="D350" s="288">
        <f t="shared" si="16"/>
        <v>427732</v>
      </c>
      <c r="E350" s="288">
        <f t="shared" si="16"/>
        <v>440159</v>
      </c>
      <c r="F350" s="288">
        <f t="shared" si="16"/>
        <v>451831</v>
      </c>
      <c r="G350" s="288">
        <f t="shared" si="16"/>
        <v>457443</v>
      </c>
      <c r="H350" s="288">
        <f t="shared" si="16"/>
        <v>479034</v>
      </c>
      <c r="I350" s="288">
        <f t="shared" si="16"/>
        <v>483160</v>
      </c>
      <c r="J350" s="288">
        <f t="shared" si="16"/>
        <v>491176</v>
      </c>
      <c r="K350" s="288">
        <f t="shared" si="16"/>
        <v>500748</v>
      </c>
      <c r="L350" s="288">
        <f t="shared" si="16"/>
        <v>539433</v>
      </c>
      <c r="M350" s="288">
        <f t="shared" si="16"/>
        <v>534122</v>
      </c>
      <c r="N350" s="288">
        <f t="shared" si="16"/>
        <v>542447</v>
      </c>
      <c r="O350" s="288">
        <f t="shared" si="16"/>
        <v>537544</v>
      </c>
      <c r="P350" s="288">
        <f t="shared" si="16"/>
        <v>576930</v>
      </c>
      <c r="Q350" s="288">
        <f t="shared" si="16"/>
        <v>585269</v>
      </c>
      <c r="R350" s="288">
        <f t="shared" si="16"/>
        <v>540830</v>
      </c>
      <c r="S350" s="288">
        <f t="shared" si="16"/>
        <v>539326</v>
      </c>
      <c r="T350" s="288">
        <f t="shared" si="16"/>
        <v>543168</v>
      </c>
      <c r="U350" s="288">
        <f t="shared" si="16"/>
        <v>545900</v>
      </c>
      <c r="V350" s="288">
        <f t="shared" si="16"/>
        <v>544119</v>
      </c>
      <c r="W350" s="288">
        <f t="shared" si="16"/>
        <v>549272</v>
      </c>
      <c r="X350" s="288">
        <f t="shared" si="16"/>
        <v>553098</v>
      </c>
      <c r="Y350" s="288">
        <f t="shared" si="16"/>
        <v>559869</v>
      </c>
      <c r="Z350" s="288">
        <f t="shared" si="16"/>
        <v>559528</v>
      </c>
      <c r="AA350" s="288">
        <f t="shared" si="16"/>
        <v>565866</v>
      </c>
      <c r="AB350" s="288">
        <f t="shared" si="16"/>
        <v>572638</v>
      </c>
      <c r="AC350" s="288">
        <f t="shared" si="16"/>
        <v>577694</v>
      </c>
      <c r="AD350" s="288">
        <f t="shared" si="16"/>
        <v>594643</v>
      </c>
      <c r="AE350" s="288">
        <f t="shared" si="16"/>
        <v>594859</v>
      </c>
      <c r="AF350" s="288">
        <f t="shared" si="16"/>
        <v>599644</v>
      </c>
      <c r="AG350" s="288">
        <f t="shared" si="16"/>
        <v>596559</v>
      </c>
      <c r="AH350" s="288">
        <f t="shared" ref="AH350:BX350" si="17">SUM(AH343:AH348)</f>
        <v>605721</v>
      </c>
      <c r="AI350" s="288">
        <f t="shared" si="17"/>
        <v>606096</v>
      </c>
      <c r="AJ350" s="288">
        <f t="shared" si="17"/>
        <v>616079</v>
      </c>
      <c r="AK350" s="288">
        <f t="shared" si="17"/>
        <v>642554</v>
      </c>
      <c r="AL350" s="288">
        <f t="shared" si="17"/>
        <v>643139</v>
      </c>
      <c r="AM350" s="288">
        <f t="shared" si="17"/>
        <v>644375</v>
      </c>
      <c r="AN350" s="288">
        <f t="shared" si="17"/>
        <v>655189</v>
      </c>
      <c r="AO350" s="288">
        <f t="shared" si="17"/>
        <v>658563</v>
      </c>
      <c r="AP350" s="288">
        <f t="shared" si="17"/>
        <v>663529</v>
      </c>
      <c r="AQ350" s="288">
        <f t="shared" si="17"/>
        <v>666213</v>
      </c>
      <c r="AR350" s="288">
        <f t="shared" si="17"/>
        <v>672599</v>
      </c>
      <c r="AS350" s="288">
        <f t="shared" si="17"/>
        <v>661367</v>
      </c>
      <c r="AT350" s="288">
        <f t="shared" si="17"/>
        <v>674693</v>
      </c>
      <c r="AU350" s="288">
        <f t="shared" si="17"/>
        <v>690725</v>
      </c>
      <c r="AV350" s="288">
        <f t="shared" si="17"/>
        <v>692389</v>
      </c>
      <c r="AW350" s="288">
        <f t="shared" si="17"/>
        <v>693716</v>
      </c>
      <c r="AX350" s="288">
        <f t="shared" si="17"/>
        <v>692025</v>
      </c>
      <c r="AY350" s="288">
        <f t="shared" si="17"/>
        <v>689906</v>
      </c>
      <c r="AZ350" s="288">
        <f t="shared" si="17"/>
        <v>686101</v>
      </c>
      <c r="BA350" s="288">
        <f t="shared" si="17"/>
        <v>691074</v>
      </c>
      <c r="BB350" s="288">
        <f t="shared" si="17"/>
        <v>687280</v>
      </c>
      <c r="BC350" s="288">
        <f t="shared" si="17"/>
        <v>695224</v>
      </c>
      <c r="BD350" s="288">
        <f t="shared" si="17"/>
        <v>694359</v>
      </c>
      <c r="BE350" s="288">
        <f t="shared" si="17"/>
        <v>673796</v>
      </c>
      <c r="BF350" s="288">
        <f t="shared" si="17"/>
        <v>684654</v>
      </c>
      <c r="BG350" s="288">
        <f t="shared" si="17"/>
        <v>680807</v>
      </c>
      <c r="BH350" s="288">
        <f t="shared" si="17"/>
        <v>683285</v>
      </c>
      <c r="BI350" s="288">
        <f t="shared" si="17"/>
        <v>685265</v>
      </c>
      <c r="BJ350" s="288">
        <f t="shared" si="17"/>
        <v>693899</v>
      </c>
      <c r="BK350" s="288">
        <f t="shared" si="17"/>
        <v>691075</v>
      </c>
      <c r="BL350" s="288">
        <f t="shared" si="17"/>
        <v>0</v>
      </c>
      <c r="BM350" s="288">
        <f t="shared" si="17"/>
        <v>0</v>
      </c>
      <c r="BN350" s="288">
        <f t="shared" si="17"/>
        <v>0</v>
      </c>
      <c r="BO350" s="288">
        <f t="shared" si="17"/>
        <v>0</v>
      </c>
      <c r="BP350" s="288">
        <f t="shared" si="17"/>
        <v>0</v>
      </c>
      <c r="BQ350" s="288">
        <f t="shared" si="17"/>
        <v>0</v>
      </c>
      <c r="BR350" s="288">
        <f t="shared" si="17"/>
        <v>0</v>
      </c>
      <c r="BS350" s="288">
        <f t="shared" si="17"/>
        <v>0</v>
      </c>
      <c r="BT350" s="288">
        <f t="shared" si="17"/>
        <v>0</v>
      </c>
      <c r="BU350" s="288">
        <f t="shared" si="17"/>
        <v>0</v>
      </c>
      <c r="BV350" s="288">
        <f t="shared" si="17"/>
        <v>0</v>
      </c>
      <c r="BW350" s="288">
        <f t="shared" si="17"/>
        <v>0</v>
      </c>
      <c r="BX350" s="288">
        <f t="shared" si="17"/>
        <v>0</v>
      </c>
      <c r="BY350" s="288">
        <f>SUM(BY343:BY348)</f>
        <v>1384974</v>
      </c>
    </row>
    <row r="380" spans="1:77" ht="18">
      <c r="D380" s="292" t="s">
        <v>1040</v>
      </c>
      <c r="E380" s="297"/>
      <c r="F380" s="297"/>
      <c r="G380" s="297"/>
      <c r="H380" s="297"/>
      <c r="I380" s="297"/>
      <c r="J380" s="297"/>
      <c r="K380" s="297"/>
      <c r="W380" s="292" t="s">
        <v>1040</v>
      </c>
      <c r="X380" s="297"/>
      <c r="Y380" s="297"/>
      <c r="Z380" s="297"/>
      <c r="AA380" s="297"/>
      <c r="AB380" s="297"/>
      <c r="AC380" s="297"/>
      <c r="AD380" s="297"/>
      <c r="BY380" s="289" t="s">
        <v>1041</v>
      </c>
    </row>
    <row r="381" spans="1:77" ht="18">
      <c r="D381" s="292" t="s">
        <v>1042</v>
      </c>
      <c r="E381" s="298"/>
      <c r="F381" s="298"/>
      <c r="G381" s="297"/>
      <c r="H381" s="297"/>
      <c r="I381" s="297"/>
      <c r="J381" s="297"/>
      <c r="K381" s="297"/>
      <c r="V381" s="288"/>
      <c r="W381" s="292" t="s">
        <v>1042</v>
      </c>
      <c r="X381" s="298"/>
      <c r="Y381" s="298"/>
      <c r="Z381" s="297"/>
      <c r="AA381" s="297"/>
      <c r="AB381" s="297"/>
      <c r="AC381" s="297"/>
      <c r="AD381" s="297"/>
      <c r="BY381" s="289" t="s">
        <v>1023</v>
      </c>
    </row>
    <row r="382" spans="1:77">
      <c r="B382" s="10" t="s">
        <v>1136</v>
      </c>
      <c r="C382" s="286" t="s">
        <v>1137</v>
      </c>
      <c r="D382" s="286" t="s">
        <v>1138</v>
      </c>
      <c r="E382" s="286" t="s">
        <v>1139</v>
      </c>
      <c r="F382" s="286" t="s">
        <v>1140</v>
      </c>
      <c r="G382" s="286" t="s">
        <v>1141</v>
      </c>
      <c r="H382" s="286" t="s">
        <v>1142</v>
      </c>
      <c r="I382" s="286" t="s">
        <v>1143</v>
      </c>
      <c r="J382" s="286" t="s">
        <v>1124</v>
      </c>
      <c r="K382" s="286" t="s">
        <v>1125</v>
      </c>
      <c r="L382" s="286" t="s">
        <v>1126</v>
      </c>
      <c r="M382" s="286" t="s">
        <v>1127</v>
      </c>
      <c r="N382" s="286" t="s">
        <v>1128</v>
      </c>
      <c r="O382" s="286" t="s">
        <v>1129</v>
      </c>
      <c r="P382" s="286" t="s">
        <v>1130</v>
      </c>
      <c r="Q382" s="286" t="s">
        <v>1131</v>
      </c>
      <c r="R382" s="286" t="s">
        <v>1132</v>
      </c>
      <c r="S382" s="286" t="s">
        <v>1133</v>
      </c>
      <c r="T382" s="286" t="s">
        <v>1134</v>
      </c>
      <c r="U382" s="286" t="s">
        <v>1135</v>
      </c>
      <c r="V382" s="286" t="s">
        <v>822</v>
      </c>
      <c r="W382" s="286" t="s">
        <v>823</v>
      </c>
      <c r="X382" s="286" t="s">
        <v>824</v>
      </c>
      <c r="Y382" s="286" t="s">
        <v>825</v>
      </c>
      <c r="Z382" s="286" t="s">
        <v>826</v>
      </c>
      <c r="AA382" s="286" t="s">
        <v>827</v>
      </c>
      <c r="AB382" s="286" t="s">
        <v>828</v>
      </c>
      <c r="AC382" s="286" t="s">
        <v>829</v>
      </c>
      <c r="AD382" s="286" t="s">
        <v>830</v>
      </c>
      <c r="AE382" s="286" t="s">
        <v>831</v>
      </c>
      <c r="AF382" s="286" t="s">
        <v>832</v>
      </c>
      <c r="AG382" s="286" t="s">
        <v>833</v>
      </c>
      <c r="AH382" s="286" t="s">
        <v>1144</v>
      </c>
      <c r="AI382" s="286" t="s">
        <v>1145</v>
      </c>
      <c r="AJ382" s="286" t="s">
        <v>1146</v>
      </c>
      <c r="AK382" s="286" t="s">
        <v>1147</v>
      </c>
      <c r="AL382" s="286" t="s">
        <v>1148</v>
      </c>
      <c r="AM382" s="286" t="s">
        <v>1149</v>
      </c>
      <c r="AN382" s="286" t="s">
        <v>1150</v>
      </c>
      <c r="AO382" s="286" t="s">
        <v>1151</v>
      </c>
      <c r="AP382" s="286" t="s">
        <v>1152</v>
      </c>
      <c r="AQ382" s="286" t="s">
        <v>1153</v>
      </c>
      <c r="AR382" s="286" t="s">
        <v>1154</v>
      </c>
      <c r="AS382" s="286" t="s">
        <v>1155</v>
      </c>
      <c r="AT382" s="286" t="s">
        <v>1156</v>
      </c>
      <c r="AU382" s="286" t="s">
        <v>1157</v>
      </c>
      <c r="AV382" s="286" t="s">
        <v>1158</v>
      </c>
      <c r="AW382" s="286" t="s">
        <v>1159</v>
      </c>
      <c r="AX382" s="286" t="s">
        <v>1160</v>
      </c>
      <c r="AY382" s="286" t="s">
        <v>1161</v>
      </c>
      <c r="AZ382" s="286" t="s">
        <v>1162</v>
      </c>
      <c r="BA382" s="286" t="s">
        <v>1163</v>
      </c>
      <c r="BB382" s="286" t="s">
        <v>1164</v>
      </c>
      <c r="BC382" s="286" t="s">
        <v>1165</v>
      </c>
      <c r="BD382" s="286" t="s">
        <v>1166</v>
      </c>
      <c r="BE382" s="286" t="s">
        <v>1167</v>
      </c>
      <c r="BF382" s="286" t="s">
        <v>1168</v>
      </c>
      <c r="BG382" s="286" t="s">
        <v>1169</v>
      </c>
      <c r="BH382" s="286" t="s">
        <v>1170</v>
      </c>
      <c r="BI382" s="286" t="s">
        <v>1171</v>
      </c>
      <c r="BJ382" s="286" t="s">
        <v>1172</v>
      </c>
      <c r="BK382" s="286" t="s">
        <v>1173</v>
      </c>
      <c r="BL382" s="286" t="s">
        <v>1174</v>
      </c>
      <c r="BM382" s="286" t="s">
        <v>1175</v>
      </c>
      <c r="BN382" s="286" t="s">
        <v>1176</v>
      </c>
      <c r="BO382" s="286" t="s">
        <v>1177</v>
      </c>
      <c r="BP382" s="286" t="s">
        <v>1178</v>
      </c>
      <c r="BQ382" s="286" t="s">
        <v>1179</v>
      </c>
      <c r="BR382" s="286" t="s">
        <v>1180</v>
      </c>
      <c r="BS382" s="286" t="s">
        <v>1181</v>
      </c>
      <c r="BT382" s="286" t="s">
        <v>1182</v>
      </c>
      <c r="BU382" s="286" t="s">
        <v>1183</v>
      </c>
      <c r="BV382" s="286" t="s">
        <v>1184</v>
      </c>
      <c r="BW382" s="286" t="s">
        <v>1185</v>
      </c>
      <c r="BX382" s="286" t="s">
        <v>1186</v>
      </c>
      <c r="BY382" s="289" t="s">
        <v>1043</v>
      </c>
    </row>
    <row r="383" spans="1:77" ht="14" thickBot="1">
      <c r="B383" s="293" t="s">
        <v>1025</v>
      </c>
      <c r="C383" s="293" t="s">
        <v>1025</v>
      </c>
      <c r="D383" s="293" t="s">
        <v>1025</v>
      </c>
      <c r="E383" s="293" t="s">
        <v>1025</v>
      </c>
      <c r="F383" s="293" t="s">
        <v>1025</v>
      </c>
      <c r="G383" s="293" t="s">
        <v>1025</v>
      </c>
      <c r="H383" s="293" t="s">
        <v>1025</v>
      </c>
      <c r="I383" s="293" t="s">
        <v>1025</v>
      </c>
      <c r="J383" s="293" t="s">
        <v>1025</v>
      </c>
      <c r="K383" s="293" t="s">
        <v>1025</v>
      </c>
      <c r="L383" s="293" t="s">
        <v>1025</v>
      </c>
      <c r="M383" s="293" t="s">
        <v>1025</v>
      </c>
      <c r="N383" s="293" t="s">
        <v>1025</v>
      </c>
      <c r="O383" s="293" t="s">
        <v>1025</v>
      </c>
      <c r="P383" s="293" t="s">
        <v>1025</v>
      </c>
      <c r="Q383" s="293" t="s">
        <v>1025</v>
      </c>
      <c r="R383" s="293" t="s">
        <v>1025</v>
      </c>
      <c r="S383" s="293" t="s">
        <v>1025</v>
      </c>
      <c r="T383" s="293" t="s">
        <v>1025</v>
      </c>
      <c r="U383" s="293" t="s">
        <v>1025</v>
      </c>
      <c r="V383" s="293" t="s">
        <v>1025</v>
      </c>
      <c r="W383" s="293" t="s">
        <v>1025</v>
      </c>
      <c r="X383" s="293" t="s">
        <v>1025</v>
      </c>
      <c r="Y383" s="293" t="s">
        <v>1025</v>
      </c>
      <c r="Z383" s="293" t="s">
        <v>1025</v>
      </c>
      <c r="AA383" s="293" t="s">
        <v>1025</v>
      </c>
      <c r="AB383" s="293" t="s">
        <v>1025</v>
      </c>
      <c r="AC383" s="293" t="s">
        <v>1025</v>
      </c>
      <c r="AD383" s="293"/>
      <c r="AE383" s="293"/>
      <c r="AF383" s="293"/>
      <c r="AG383" s="293"/>
      <c r="AH383" s="293"/>
      <c r="AI383" s="293"/>
      <c r="AJ383" s="293"/>
      <c r="AK383" s="293"/>
      <c r="AL383" s="293"/>
      <c r="AM383" s="293"/>
      <c r="AN383" s="293"/>
      <c r="AO383" s="293"/>
      <c r="AP383" s="293"/>
      <c r="AQ383" s="293"/>
      <c r="AR383" s="293"/>
      <c r="AS383" s="293"/>
      <c r="AT383" s="293"/>
      <c r="AU383" s="293"/>
      <c r="AV383" s="293"/>
      <c r="AW383" s="293"/>
      <c r="AX383" s="293"/>
      <c r="AY383" s="293"/>
      <c r="AZ383" s="293"/>
      <c r="BA383" s="293"/>
      <c r="BB383" s="293"/>
      <c r="BC383" s="293"/>
      <c r="BD383" s="293"/>
      <c r="BE383" s="293"/>
      <c r="BF383" s="293"/>
      <c r="BG383" s="293"/>
      <c r="BH383" s="293"/>
      <c r="BI383" s="293"/>
      <c r="BJ383" s="293"/>
      <c r="BK383" s="293"/>
      <c r="BL383" s="293"/>
      <c r="BM383" s="293"/>
      <c r="BN383" s="293"/>
      <c r="BO383" s="293"/>
      <c r="BP383" s="293"/>
      <c r="BQ383" s="293"/>
      <c r="BR383" s="293"/>
      <c r="BS383" s="293"/>
      <c r="BT383" s="293"/>
      <c r="BU383" s="293"/>
      <c r="BV383" s="293"/>
      <c r="BW383" s="293"/>
      <c r="BX383" s="293"/>
      <c r="BY383" s="293" t="s">
        <v>1026</v>
      </c>
    </row>
    <row r="384" spans="1:77">
      <c r="A384" s="289" t="s">
        <v>33</v>
      </c>
      <c r="B384" s="288">
        <f>Data!B17</f>
        <v>244.655</v>
      </c>
      <c r="C384" s="288">
        <f>Data!C17</f>
        <v>235.83099999999999</v>
      </c>
      <c r="D384" s="288">
        <f>Data!D17</f>
        <v>229.994</v>
      </c>
      <c r="E384" s="288">
        <f>Data!E17</f>
        <v>274.26799999999997</v>
      </c>
      <c r="F384" s="288">
        <f>Data!F17</f>
        <v>276.59399999999999</v>
      </c>
      <c r="G384" s="288">
        <f>Data!G17</f>
        <v>204.87799999999999</v>
      </c>
      <c r="H384" s="288">
        <f>Data!H17</f>
        <v>217.45699999999999</v>
      </c>
      <c r="I384" s="288">
        <f>Data!I17</f>
        <v>298.67099999999999</v>
      </c>
      <c r="J384" s="288">
        <f>Data!J17</f>
        <v>306.66899999999998</v>
      </c>
      <c r="K384" s="288">
        <f>Data!K17</f>
        <v>306.14999999999998</v>
      </c>
      <c r="L384" s="288">
        <f>Data!L17</f>
        <v>255.49100000000001</v>
      </c>
      <c r="M384" s="288">
        <f>Data!M17</f>
        <v>281.48500000000001</v>
      </c>
      <c r="N384" s="288">
        <f>Data!N17</f>
        <v>337.22</v>
      </c>
      <c r="O384" s="288">
        <f>Data!O17</f>
        <v>305.7</v>
      </c>
      <c r="P384" s="288">
        <f>Data!P17</f>
        <v>245.09399999999999</v>
      </c>
      <c r="Q384" s="288">
        <f>Data!Q17</f>
        <v>225.566</v>
      </c>
      <c r="R384" s="288">
        <f>Data!R17</f>
        <v>238.47300000000001</v>
      </c>
      <c r="S384" s="288">
        <f>Data!S17</f>
        <v>257.774</v>
      </c>
      <c r="T384" s="288">
        <f>Data!T17</f>
        <v>277.72300000000001</v>
      </c>
      <c r="U384" s="288">
        <f>Data!U17</f>
        <v>289.01600000000002</v>
      </c>
      <c r="V384" s="288">
        <f>Data!V17</f>
        <v>298.34300000000002</v>
      </c>
      <c r="W384" s="288">
        <f>Data!W17</f>
        <v>306.12700000000001</v>
      </c>
      <c r="X384" s="288">
        <f>Data!X17</f>
        <v>272.82400000000001</v>
      </c>
      <c r="Y384" s="288">
        <f>Data!Y17</f>
        <v>291.27100000000002</v>
      </c>
      <c r="Z384" s="288">
        <f>Data!Z17</f>
        <v>230.161</v>
      </c>
      <c r="AA384" s="288">
        <f>Data!AA17</f>
        <v>251.62100000000001</v>
      </c>
      <c r="AB384" s="288">
        <f>Data!AB17</f>
        <v>233.97300000000001</v>
      </c>
      <c r="AC384" s="288">
        <f>Data!AC17</f>
        <v>213.095</v>
      </c>
      <c r="AD384" s="288">
        <f>Data!AD17</f>
        <v>277.73399999999998</v>
      </c>
      <c r="AE384" s="288">
        <f>Data!AE17</f>
        <v>289.67500000000001</v>
      </c>
      <c r="AF384" s="288">
        <f>Data!AF17</f>
        <v>301.89699999999999</v>
      </c>
      <c r="AG384" s="288">
        <f>Data!AG17</f>
        <v>312.32100000000003</v>
      </c>
      <c r="AH384" s="288">
        <f>Data!AH17</f>
        <v>296.71899999999999</v>
      </c>
      <c r="AI384" s="288">
        <f>Data!AI17</f>
        <v>331.74400000000003</v>
      </c>
      <c r="AJ384" s="288">
        <f>Data!AJ17</f>
        <v>333.95800000000003</v>
      </c>
      <c r="AK384" s="288">
        <f>Data!AK17</f>
        <v>328.03500000000003</v>
      </c>
      <c r="AL384" s="288">
        <f>Data!AL17</f>
        <v>342.26</v>
      </c>
      <c r="AM384" s="288">
        <f>Data!AM17</f>
        <v>344.72699999999998</v>
      </c>
      <c r="AN384" s="288">
        <f>Data!AN17</f>
        <v>350.47399999999999</v>
      </c>
      <c r="AO384" s="288">
        <f>Data!AO17</f>
        <v>353.28399999999999</v>
      </c>
      <c r="AP384" s="288">
        <f>Data!AP17</f>
        <v>346.66500000000002</v>
      </c>
      <c r="AQ384" s="288">
        <f>Data!AQ17</f>
        <v>359.32</v>
      </c>
      <c r="AR384" s="288">
        <f>Data!AR17</f>
        <v>361.27</v>
      </c>
      <c r="AS384" s="288">
        <f>Data!AS17</f>
        <v>341.75599999999997</v>
      </c>
      <c r="AT384" s="288">
        <f>Data!AT17</f>
        <v>340.55500000000001</v>
      </c>
      <c r="AU384" s="288">
        <f>Data!AU17</f>
        <v>348.01499999999999</v>
      </c>
      <c r="AV384" s="288">
        <f>Data!AV17</f>
        <v>368.59100000000001</v>
      </c>
      <c r="AW384" s="288">
        <f>Data!AW17</f>
        <v>365.21899999999999</v>
      </c>
      <c r="AX384" s="288">
        <f>Data!AX17</f>
        <v>328.86799999999999</v>
      </c>
      <c r="AY384" s="288">
        <f>Data!AY17</f>
        <v>333.15199999999999</v>
      </c>
      <c r="AZ384" s="288">
        <f>Data!AZ17</f>
        <v>350.65100000000001</v>
      </c>
      <c r="BA384" s="288">
        <f>Data!BA17</f>
        <v>364.66399999999999</v>
      </c>
      <c r="BB384" s="288">
        <f>Data!BB17</f>
        <v>361.07400000000001</v>
      </c>
      <c r="BC384" s="288">
        <f>Data!BC17</f>
        <v>364.99700000000001</v>
      </c>
      <c r="BD384" s="288">
        <f>Data!BD17</f>
        <v>363.86099999999999</v>
      </c>
      <c r="BE384" s="288">
        <f>Data!BE17</f>
        <v>361.20299999999997</v>
      </c>
      <c r="BF384" s="288">
        <f>Data!BF17</f>
        <v>364.99099999999999</v>
      </c>
      <c r="BG384" s="288">
        <f>Data!BG17</f>
        <v>363.37599999999998</v>
      </c>
      <c r="BH384" s="288">
        <f>Data!BH17</f>
        <v>362.714</v>
      </c>
      <c r="BI384" s="288">
        <f>Data!BI17</f>
        <v>363.94200000000001</v>
      </c>
      <c r="BJ384" s="328">
        <f>Data!BJ17</f>
        <v>407.91</v>
      </c>
      <c r="BK384" s="329">
        <f>Data!BK17</f>
        <v>534.29100000000005</v>
      </c>
      <c r="BL384" s="329">
        <f>Data!BL17</f>
        <v>0</v>
      </c>
      <c r="BM384" s="329">
        <f>Data!BM17</f>
        <v>0</v>
      </c>
      <c r="BN384" s="329">
        <f>Data!BN17</f>
        <v>0</v>
      </c>
      <c r="BO384" s="329">
        <f>Data!BO17</f>
        <v>0</v>
      </c>
      <c r="BP384" s="329">
        <f>Data!BP17</f>
        <v>0</v>
      </c>
      <c r="BQ384" s="329">
        <f>Data!BQ17</f>
        <v>0</v>
      </c>
      <c r="BR384" s="329">
        <f>Data!BR17</f>
        <v>0</v>
      </c>
      <c r="BS384" s="329">
        <f>Data!BS17</f>
        <v>0</v>
      </c>
      <c r="BT384" s="329">
        <f>Data!BT17</f>
        <v>0</v>
      </c>
      <c r="BU384" s="329">
        <f>Data!BU17</f>
        <v>0</v>
      </c>
      <c r="BV384" s="329">
        <f>Data!BV17</f>
        <v>0</v>
      </c>
      <c r="BW384" s="329">
        <f>Data!BW17</f>
        <v>0</v>
      </c>
      <c r="BX384" s="329">
        <f>Data!BX17</f>
        <v>0</v>
      </c>
      <c r="BY384" s="330">
        <f>SUM(BJ384:BX384)</f>
        <v>942.20100000000002</v>
      </c>
    </row>
    <row r="385" spans="1:77">
      <c r="A385" s="289" t="s">
        <v>34</v>
      </c>
      <c r="B385" s="288">
        <f>Data!B18</f>
        <v>244.655</v>
      </c>
      <c r="C385" s="288">
        <f>Data!C18</f>
        <v>261.08300000000003</v>
      </c>
      <c r="D385" s="288">
        <f>Data!D18</f>
        <v>228.64599999999999</v>
      </c>
      <c r="E385" s="288">
        <f>Data!E18</f>
        <v>287.08199999999999</v>
      </c>
      <c r="F385" s="288">
        <f>Data!F18</f>
        <v>312.48099999999999</v>
      </c>
      <c r="G385" s="288">
        <f>Data!G18</f>
        <v>304.66500000000002</v>
      </c>
      <c r="H385" s="288">
        <f>Data!H18</f>
        <v>229.75299999999999</v>
      </c>
      <c r="I385" s="288">
        <f>Data!I18</f>
        <v>209.69</v>
      </c>
      <c r="J385" s="288">
        <f>Data!J18</f>
        <v>272.36</v>
      </c>
      <c r="K385" s="288">
        <f>Data!K18</f>
        <v>243.55799999999999</v>
      </c>
      <c r="L385" s="288">
        <f>Data!L18</f>
        <v>223.185</v>
      </c>
      <c r="M385" s="288">
        <f>Data!M18</f>
        <v>193.46899999999999</v>
      </c>
      <c r="N385" s="288">
        <f>Data!N18</f>
        <v>225.23599999999999</v>
      </c>
      <c r="O385" s="288">
        <f>Data!O18</f>
        <v>318.16899999999998</v>
      </c>
      <c r="P385" s="288">
        <f>Data!P18</f>
        <v>357.62</v>
      </c>
      <c r="Q385" s="288">
        <f>Data!Q18</f>
        <v>310.66199999999998</v>
      </c>
      <c r="R385" s="288">
        <f>Data!R18</f>
        <v>263.66800000000001</v>
      </c>
      <c r="S385" s="288">
        <f>Data!S18</f>
        <v>274.10599999999999</v>
      </c>
      <c r="T385" s="288">
        <f>Data!T18</f>
        <v>293.86700000000002</v>
      </c>
      <c r="U385" s="288">
        <f>Data!U18</f>
        <v>296.33600000000001</v>
      </c>
      <c r="V385" s="288">
        <f>Data!V18</f>
        <v>295.60500000000002</v>
      </c>
      <c r="W385" s="288">
        <f>Data!W18</f>
        <v>301.24400000000003</v>
      </c>
      <c r="X385" s="288">
        <f>Data!X18</f>
        <v>304.49900000000002</v>
      </c>
      <c r="Y385" s="288">
        <f>Data!Y18</f>
        <v>317.63799999999998</v>
      </c>
      <c r="Z385" s="288">
        <f>Data!Z18</f>
        <v>357.78899999999999</v>
      </c>
      <c r="AA385" s="288">
        <f>Data!AA18</f>
        <v>337.524</v>
      </c>
      <c r="AB385" s="288">
        <f>Data!AB18</f>
        <v>341.99700000000001</v>
      </c>
      <c r="AC385" s="288">
        <f>Data!AC18</f>
        <v>338.99599999999998</v>
      </c>
      <c r="AD385" s="288">
        <f>Data!AD18</f>
        <v>317.17500000000001</v>
      </c>
      <c r="AE385" s="288">
        <f>Data!AE18</f>
        <v>324.27499999999998</v>
      </c>
      <c r="AF385" s="288">
        <f>Data!AF18</f>
        <v>325.322</v>
      </c>
      <c r="AG385" s="288">
        <f>Data!AG18</f>
        <v>302.14999999999998</v>
      </c>
      <c r="AH385" s="288">
        <f>Data!AH18</f>
        <v>294.38600000000002</v>
      </c>
      <c r="AI385" s="288">
        <f>Data!AI18</f>
        <v>249.25899999999999</v>
      </c>
      <c r="AJ385" s="288">
        <f>Data!AJ18</f>
        <v>305.76900000000001</v>
      </c>
      <c r="AK385" s="288">
        <f>Data!AK18</f>
        <v>318.14600000000002</v>
      </c>
      <c r="AL385" s="288">
        <f>Data!AL18</f>
        <v>329.18799999999999</v>
      </c>
      <c r="AM385" s="288">
        <f>Data!AM18</f>
        <v>327.74400000000003</v>
      </c>
      <c r="AN385" s="288">
        <f>Data!AN18</f>
        <v>325.55099999999999</v>
      </c>
      <c r="AO385" s="288">
        <f>Data!AO18</f>
        <v>326.495</v>
      </c>
      <c r="AP385" s="288">
        <f>Data!AP18</f>
        <v>345.93299999999999</v>
      </c>
      <c r="AQ385" s="288">
        <f>Data!AQ18</f>
        <v>331.00799999999998</v>
      </c>
      <c r="AR385" s="288">
        <f>Data!AR18</f>
        <v>334.55099999999999</v>
      </c>
      <c r="AS385" s="288">
        <f>Data!AS18</f>
        <v>376.78500000000003</v>
      </c>
      <c r="AT385" s="288">
        <f>Data!AT18</f>
        <v>371.58</v>
      </c>
      <c r="AU385" s="288">
        <f>Data!AU18</f>
        <v>361.73899999999998</v>
      </c>
      <c r="AV385" s="288">
        <f>Data!AV18</f>
        <v>331.12099999999998</v>
      </c>
      <c r="AW385" s="288">
        <f>Data!AW18</f>
        <v>339.20400000000001</v>
      </c>
      <c r="AX385" s="288">
        <f>Data!AX18</f>
        <v>396.38499999999999</v>
      </c>
      <c r="AY385" s="288">
        <f>Data!AY18</f>
        <v>383.50900000000001</v>
      </c>
      <c r="AZ385" s="288">
        <f>Data!AZ18</f>
        <v>363.57799999999997</v>
      </c>
      <c r="BA385" s="288">
        <f>Data!BA18</f>
        <v>351.44499999999999</v>
      </c>
      <c r="BB385" s="288">
        <f>Data!BB18</f>
        <v>350.13299999999998</v>
      </c>
      <c r="BC385" s="288">
        <f>Data!BC18</f>
        <v>355.154</v>
      </c>
      <c r="BD385" s="288">
        <f>Data!BD18</f>
        <v>358.2</v>
      </c>
      <c r="BE385" s="288">
        <f>Data!BE18</f>
        <v>355.34300000000002</v>
      </c>
      <c r="BF385" s="288">
        <f>Data!BF18</f>
        <v>363.85700000000003</v>
      </c>
      <c r="BG385" s="288">
        <f>Data!BG18</f>
        <v>363.31</v>
      </c>
      <c r="BH385" s="288">
        <f>Data!BH18</f>
        <v>362.714</v>
      </c>
      <c r="BI385" s="288">
        <f>Data!BI18</f>
        <v>363.94200000000001</v>
      </c>
      <c r="BJ385" s="331">
        <f>Data!BJ18</f>
        <v>360.09699999999998</v>
      </c>
      <c r="BK385" s="332">
        <f>Data!BK18</f>
        <v>472.55</v>
      </c>
      <c r="BL385" s="332">
        <f>Data!BL18</f>
        <v>0</v>
      </c>
      <c r="BM385" s="332">
        <f>Data!BM18</f>
        <v>0</v>
      </c>
      <c r="BN385" s="332">
        <f>Data!BN18</f>
        <v>0</v>
      </c>
      <c r="BO385" s="332">
        <f>Data!BO18</f>
        <v>0</v>
      </c>
      <c r="BP385" s="332">
        <f>Data!BP18</f>
        <v>0</v>
      </c>
      <c r="BQ385" s="332">
        <f>Data!BQ18</f>
        <v>0</v>
      </c>
      <c r="BR385" s="332">
        <f>Data!BR18</f>
        <v>0</v>
      </c>
      <c r="BS385" s="332">
        <f>Data!BS18</f>
        <v>0</v>
      </c>
      <c r="BT385" s="332">
        <f>Data!BT18</f>
        <v>0</v>
      </c>
      <c r="BU385" s="332">
        <f>Data!BU18</f>
        <v>0</v>
      </c>
      <c r="BV385" s="332">
        <f>Data!BV18</f>
        <v>0</v>
      </c>
      <c r="BW385" s="332">
        <f>Data!BW18</f>
        <v>0</v>
      </c>
      <c r="BX385" s="332">
        <f>Data!BX18</f>
        <v>0</v>
      </c>
      <c r="BY385" s="333">
        <f>SUM(BJ385:BX385)</f>
        <v>832.64699999999993</v>
      </c>
    </row>
    <row r="386" spans="1:77">
      <c r="A386" s="289" t="s">
        <v>35</v>
      </c>
      <c r="B386" s="288">
        <f>Data!B19</f>
        <v>244.655</v>
      </c>
      <c r="C386" s="288">
        <f>Data!C19</f>
        <v>232.37799999999999</v>
      </c>
      <c r="D386" s="288">
        <f>Data!D19</f>
        <v>210.84899999999999</v>
      </c>
      <c r="E386" s="288">
        <f>Data!E19</f>
        <v>186.41399999999999</v>
      </c>
      <c r="F386" s="288">
        <f>Data!F19</f>
        <v>206.19499999999999</v>
      </c>
      <c r="G386" s="288">
        <f>Data!G19</f>
        <v>262.274</v>
      </c>
      <c r="H386" s="288">
        <f>Data!H19</f>
        <v>282.10899999999998</v>
      </c>
      <c r="I386" s="288">
        <f>Data!I19</f>
        <v>213.75399999999999</v>
      </c>
      <c r="J386" s="288">
        <f>Data!J19</f>
        <v>224.536</v>
      </c>
      <c r="K386" s="288">
        <f>Data!K19</f>
        <v>318.37799999999999</v>
      </c>
      <c r="L386" s="288">
        <f>Data!L19</f>
        <v>294.27800000000002</v>
      </c>
      <c r="M386" s="288">
        <f>Data!M19</f>
        <v>252.67699999999999</v>
      </c>
      <c r="N386" s="288">
        <f>Data!N19</f>
        <v>250.56</v>
      </c>
      <c r="O386" s="288">
        <f>Data!O19</f>
        <v>241.04499999999999</v>
      </c>
      <c r="P386" s="288">
        <f>Data!P19</f>
        <v>300.85300000000001</v>
      </c>
      <c r="Q386" s="288">
        <f>Data!Q19</f>
        <v>303.30099999999999</v>
      </c>
      <c r="R386" s="288">
        <f>Data!R19</f>
        <v>262.61</v>
      </c>
      <c r="S386" s="288">
        <f>Data!S19</f>
        <v>271.93</v>
      </c>
      <c r="T386" s="288">
        <f>Data!T19</f>
        <v>266.98099999999999</v>
      </c>
      <c r="U386" s="288">
        <f>Data!U19</f>
        <v>277.995</v>
      </c>
      <c r="V386" s="288">
        <f>Data!V19</f>
        <v>286.13799999999998</v>
      </c>
      <c r="W386" s="288">
        <f>Data!W19</f>
        <v>288.83300000000003</v>
      </c>
      <c r="X386" s="288">
        <f>Data!X19</f>
        <v>300.483</v>
      </c>
      <c r="Y386" s="288">
        <f>Data!Y19</f>
        <v>290.32600000000002</v>
      </c>
      <c r="Z386" s="288">
        <f>Data!Z19</f>
        <v>295.49700000000001</v>
      </c>
      <c r="AA386" s="288">
        <f>Data!AA19</f>
        <v>320.45800000000003</v>
      </c>
      <c r="AB386" s="288">
        <f>Data!AB19</f>
        <v>292.40100000000001</v>
      </c>
      <c r="AC386" s="288">
        <f>Data!AC19</f>
        <v>320.09800000000001</v>
      </c>
      <c r="AD386" s="288">
        <f>Data!AD19</f>
        <v>326.62799999999999</v>
      </c>
      <c r="AE386" s="288">
        <f>Data!AE19</f>
        <v>329.36799999999999</v>
      </c>
      <c r="AF386" s="288">
        <f>Data!AF19</f>
        <v>342.209</v>
      </c>
      <c r="AG386" s="288">
        <f>Data!AG19</f>
        <v>341.43400000000003</v>
      </c>
      <c r="AH386" s="288">
        <f>Data!AH19</f>
        <v>359.69200000000001</v>
      </c>
      <c r="AI386" s="288">
        <f>Data!AI19</f>
        <v>420.96499999999997</v>
      </c>
      <c r="AJ386" s="288">
        <f>Data!AJ19</f>
        <v>354.17399999999998</v>
      </c>
      <c r="AK386" s="288">
        <f>Data!AK19</f>
        <v>360.75799999999998</v>
      </c>
      <c r="AL386" s="288">
        <f>Data!AL19</f>
        <v>334.08300000000003</v>
      </c>
      <c r="AM386" s="288">
        <f>Data!AM19</f>
        <v>348.95800000000003</v>
      </c>
      <c r="AN386" s="288">
        <f>Data!AN19</f>
        <v>353.45100000000002</v>
      </c>
      <c r="AO386" s="288">
        <f>Data!AO19</f>
        <v>355.49299999999999</v>
      </c>
      <c r="AP386" s="288">
        <f>Data!AP19</f>
        <v>348.29599999999999</v>
      </c>
      <c r="AQ386" s="288">
        <f>Data!AQ19</f>
        <v>360.60599999999999</v>
      </c>
      <c r="AR386" s="288">
        <f>Data!AR19</f>
        <v>362.26600000000002</v>
      </c>
      <c r="AS386" s="288">
        <f>Data!AS19</f>
        <v>342.48899999999998</v>
      </c>
      <c r="AT386" s="288">
        <f>Data!AT19</f>
        <v>341.12599999999998</v>
      </c>
      <c r="AU386" s="288">
        <f>Data!AU19</f>
        <v>348.47300000000001</v>
      </c>
      <c r="AV386" s="288">
        <f>Data!AV19</f>
        <v>368.97399999999999</v>
      </c>
      <c r="AW386" s="288">
        <f>Data!AW19</f>
        <v>365.517</v>
      </c>
      <c r="AX386" s="288">
        <f>Data!AX19</f>
        <v>329.08100000000002</v>
      </c>
      <c r="AY386" s="288">
        <f>Data!AY19</f>
        <v>333.33300000000003</v>
      </c>
      <c r="AZ386" s="288">
        <f>Data!AZ19</f>
        <v>350.81099999999998</v>
      </c>
      <c r="BA386" s="288">
        <f>Data!BA19</f>
        <v>364.8</v>
      </c>
      <c r="BB386" s="288">
        <f>Data!BB19</f>
        <v>361.185</v>
      </c>
      <c r="BC386" s="288">
        <f>Data!BC19</f>
        <v>365.08699999999999</v>
      </c>
      <c r="BD386" s="288">
        <f>Data!BD19</f>
        <v>363.93</v>
      </c>
      <c r="BE386" s="288">
        <f>Data!BE19</f>
        <v>361.25599999999997</v>
      </c>
      <c r="BF386" s="288">
        <f>Data!BF19</f>
        <v>365.03500000000003</v>
      </c>
      <c r="BG386" s="288">
        <f>Data!BG19</f>
        <v>363.37599999999998</v>
      </c>
      <c r="BH386" s="288">
        <f>Data!BH19</f>
        <v>362.714</v>
      </c>
      <c r="BI386" s="288">
        <f>Data!BI19</f>
        <v>363.94200000000001</v>
      </c>
      <c r="BJ386" s="331">
        <f>Data!BJ19</f>
        <v>367.91</v>
      </c>
      <c r="BK386" s="332">
        <f>Data!BK19</f>
        <v>320.60199999999998</v>
      </c>
      <c r="BL386" s="332">
        <f>Data!BL19</f>
        <v>0</v>
      </c>
      <c r="BM386" s="332">
        <f>Data!BM19</f>
        <v>0</v>
      </c>
      <c r="BN386" s="332">
        <f>Data!BN19</f>
        <v>0</v>
      </c>
      <c r="BO386" s="332">
        <f>Data!BO19</f>
        <v>0</v>
      </c>
      <c r="BP386" s="332">
        <f>Data!BP19</f>
        <v>0</v>
      </c>
      <c r="BQ386" s="332">
        <f>Data!BQ19</f>
        <v>0</v>
      </c>
      <c r="BR386" s="332">
        <f>Data!BR19</f>
        <v>0</v>
      </c>
      <c r="BS386" s="332">
        <f>Data!BS19</f>
        <v>0</v>
      </c>
      <c r="BT386" s="332">
        <f>Data!BT19</f>
        <v>0</v>
      </c>
      <c r="BU386" s="332">
        <f>Data!BU19</f>
        <v>0</v>
      </c>
      <c r="BV386" s="332">
        <f>Data!BV19</f>
        <v>0</v>
      </c>
      <c r="BW386" s="332">
        <f>Data!BW19</f>
        <v>0</v>
      </c>
      <c r="BX386" s="332">
        <f>Data!BX19</f>
        <v>0</v>
      </c>
      <c r="BY386" s="333">
        <f>SUM(BJ386:BX386)</f>
        <v>688.51199999999994</v>
      </c>
    </row>
    <row r="387" spans="1:77">
      <c r="A387" s="289" t="s">
        <v>36</v>
      </c>
      <c r="B387" s="288">
        <f>Data!B20</f>
        <v>244.655</v>
      </c>
      <c r="C387" s="288">
        <f>Data!C20</f>
        <v>259.99400000000003</v>
      </c>
      <c r="D387" s="288">
        <f>Data!D20</f>
        <v>272.88600000000002</v>
      </c>
      <c r="E387" s="288">
        <f>Data!E20</f>
        <v>238.53800000000001</v>
      </c>
      <c r="F387" s="288">
        <f>Data!F20</f>
        <v>247.18299999999999</v>
      </c>
      <c r="G387" s="288">
        <f>Data!G20</f>
        <v>279.10599999999999</v>
      </c>
      <c r="H387" s="288">
        <f>Data!H20</f>
        <v>310.43299999999999</v>
      </c>
      <c r="I387" s="288">
        <f>Data!I20</f>
        <v>281.42</v>
      </c>
      <c r="J387" s="288">
        <f>Data!J20</f>
        <v>199.98500000000001</v>
      </c>
      <c r="K387" s="288">
        <f>Data!K20</f>
        <v>216.43899999999999</v>
      </c>
      <c r="L387" s="288">
        <f>Data!L20</f>
        <v>318.78399999999999</v>
      </c>
      <c r="M387" s="288">
        <f>Data!M20</f>
        <v>312.89299999999997</v>
      </c>
      <c r="N387" s="288">
        <f>Data!N20</f>
        <v>267.85500000000002</v>
      </c>
      <c r="O387" s="288">
        <f>Data!O20</f>
        <v>322.19900000000001</v>
      </c>
      <c r="P387" s="288">
        <f>Data!P20</f>
        <v>268.73399999999998</v>
      </c>
      <c r="Q387" s="288">
        <f>Data!Q20</f>
        <v>342.72800000000001</v>
      </c>
      <c r="R387" s="288">
        <f>Data!R20</f>
        <v>333.935</v>
      </c>
      <c r="S387" s="288">
        <f>Data!S20</f>
        <v>324.42099999999999</v>
      </c>
      <c r="T387" s="288">
        <f>Data!T20</f>
        <v>287.23500000000001</v>
      </c>
      <c r="U387" s="288">
        <f>Data!U20</f>
        <v>289.05599999999998</v>
      </c>
      <c r="V387" s="288">
        <f>Data!V20</f>
        <v>292.05399999999997</v>
      </c>
      <c r="W387" s="288">
        <f>Data!W20</f>
        <v>291.95</v>
      </c>
      <c r="X387" s="288">
        <f>Data!X20</f>
        <v>276.75400000000002</v>
      </c>
      <c r="Y387" s="288">
        <f>Data!Y20</f>
        <v>259.84199999999998</v>
      </c>
      <c r="Z387" s="288">
        <f>Data!Z20</f>
        <v>261.36</v>
      </c>
      <c r="AA387" s="288">
        <f>Data!AA20</f>
        <v>281.90300000000002</v>
      </c>
      <c r="AB387" s="288">
        <f>Data!AB20</f>
        <v>365.57799999999997</v>
      </c>
      <c r="AC387" s="288">
        <f>Data!AC20</f>
        <v>401.03</v>
      </c>
      <c r="AD387" s="288">
        <f>Data!AD20</f>
        <v>380.06400000000002</v>
      </c>
      <c r="AE387" s="288">
        <f>Data!AE20</f>
        <v>389.39499999999998</v>
      </c>
      <c r="AF387" s="288">
        <f>Data!AF20</f>
        <v>378.54300000000001</v>
      </c>
      <c r="AG387" s="288">
        <f>Data!AG20</f>
        <v>366.875</v>
      </c>
      <c r="AH387" s="288">
        <f>Data!AH20</f>
        <v>381.23599999999999</v>
      </c>
      <c r="AI387" s="288">
        <f>Data!AI20</f>
        <v>283.06799999999998</v>
      </c>
      <c r="AJ387" s="288">
        <f>Data!AJ20</f>
        <v>319.15899999999999</v>
      </c>
      <c r="AK387" s="288">
        <f>Data!AK20</f>
        <v>324.721</v>
      </c>
      <c r="AL387" s="288">
        <f>Data!AL20</f>
        <v>332.78199999999998</v>
      </c>
      <c r="AM387" s="288">
        <f>Data!AM20</f>
        <v>329.80799999999999</v>
      </c>
      <c r="AN387" s="288">
        <f>Data!AN20</f>
        <v>326.77699999999999</v>
      </c>
      <c r="AO387" s="288">
        <f>Data!AO20</f>
        <v>327.25</v>
      </c>
      <c r="AP387" s="288">
        <f>Data!AP20</f>
        <v>346.43599999999998</v>
      </c>
      <c r="AQ387" s="288">
        <f>Data!AQ20</f>
        <v>331.315</v>
      </c>
      <c r="AR387" s="288">
        <f>Data!AR20</f>
        <v>334.75799999999998</v>
      </c>
      <c r="AS387" s="288">
        <f>Data!AS20</f>
        <v>355.423</v>
      </c>
      <c r="AT387" s="288">
        <f>Data!AT20</f>
        <v>361.23599999999999</v>
      </c>
      <c r="AU387" s="288">
        <f>Data!AU20</f>
        <v>351.82799999999997</v>
      </c>
      <c r="AV387" s="288">
        <f>Data!AV20</f>
        <v>331.17700000000002</v>
      </c>
      <c r="AW387" s="288">
        <f>Data!AW20</f>
        <v>339.24799999999999</v>
      </c>
      <c r="AX387" s="288">
        <f>Data!AX20</f>
        <v>396.42099999999999</v>
      </c>
      <c r="AY387" s="288">
        <f>Data!AY20</f>
        <v>383.53699999999998</v>
      </c>
      <c r="AZ387" s="288">
        <f>Data!AZ20</f>
        <v>363.59899999999999</v>
      </c>
      <c r="BA387" s="288">
        <f>Data!BA20</f>
        <v>351.46300000000002</v>
      </c>
      <c r="BB387" s="288">
        <f>Data!BB20</f>
        <v>350.14499999999998</v>
      </c>
      <c r="BC387" s="288">
        <f>Data!BC20</f>
        <v>355.16500000000002</v>
      </c>
      <c r="BD387" s="288">
        <f>Data!BD20</f>
        <v>358.209</v>
      </c>
      <c r="BE387" s="288">
        <f>Data!BE20</f>
        <v>355.35</v>
      </c>
      <c r="BF387" s="288">
        <f>Data!BF20</f>
        <v>363.86399999999998</v>
      </c>
      <c r="BG387" s="288">
        <f>Data!BG20</f>
        <v>363.31</v>
      </c>
      <c r="BH387" s="288">
        <f>Data!BH20</f>
        <v>362.714</v>
      </c>
      <c r="BI387" s="288">
        <f>Data!BI20</f>
        <v>363.94200000000001</v>
      </c>
      <c r="BJ387" s="331">
        <f>Data!BJ20</f>
        <v>417.91</v>
      </c>
      <c r="BK387" s="332">
        <f>Data!BK20</f>
        <v>401.40199999999999</v>
      </c>
      <c r="BL387" s="332">
        <f>Data!BL20</f>
        <v>0</v>
      </c>
      <c r="BM387" s="332">
        <f>Data!BM20</f>
        <v>0</v>
      </c>
      <c r="BN387" s="332">
        <f>Data!BN20</f>
        <v>0</v>
      </c>
      <c r="BO387" s="332">
        <f>Data!BO20</f>
        <v>0</v>
      </c>
      <c r="BP387" s="332">
        <f>Data!BP20</f>
        <v>0</v>
      </c>
      <c r="BQ387" s="332">
        <f>Data!BQ20</f>
        <v>0</v>
      </c>
      <c r="BR387" s="332">
        <f>Data!BR20</f>
        <v>0</v>
      </c>
      <c r="BS387" s="332">
        <f>Data!BS20</f>
        <v>0</v>
      </c>
      <c r="BT387" s="332">
        <f>Data!BT20</f>
        <v>0</v>
      </c>
      <c r="BU387" s="332">
        <f>Data!BU20</f>
        <v>0</v>
      </c>
      <c r="BV387" s="332">
        <f>Data!BV20</f>
        <v>0</v>
      </c>
      <c r="BW387" s="332">
        <f>Data!BW20</f>
        <v>0</v>
      </c>
      <c r="BX387" s="332">
        <f>Data!BX20</f>
        <v>0</v>
      </c>
      <c r="BY387" s="333">
        <f>SUM(BJ387:BX387)</f>
        <v>819.31200000000001</v>
      </c>
    </row>
    <row r="388" spans="1:77" ht="14" thickBot="1">
      <c r="A388" s="289" t="s">
        <v>37</v>
      </c>
      <c r="B388" s="288">
        <f>Data!B21</f>
        <v>244.655</v>
      </c>
      <c r="C388" s="288">
        <f>Data!C21</f>
        <v>232.37799999999999</v>
      </c>
      <c r="D388" s="288">
        <f>Data!D21</f>
        <v>243.28700000000001</v>
      </c>
      <c r="E388" s="288">
        <f>Data!E21</f>
        <v>209.21100000000001</v>
      </c>
      <c r="F388" s="288">
        <f>Data!F21</f>
        <v>189.87299999999999</v>
      </c>
      <c r="G388" s="288">
        <f>Data!G21</f>
        <v>193.85300000000001</v>
      </c>
      <c r="H388" s="288">
        <f>Data!H21</f>
        <v>250.39400000000001</v>
      </c>
      <c r="I388" s="288">
        <f>Data!I21</f>
        <v>289.30500000000001</v>
      </c>
      <c r="J388" s="288">
        <f>Data!J21</f>
        <v>304.02800000000002</v>
      </c>
      <c r="K388" s="288">
        <f>Data!K21</f>
        <v>230.57599999999999</v>
      </c>
      <c r="L388" s="288">
        <f>Data!L21</f>
        <v>262.00799999999998</v>
      </c>
      <c r="M388" s="288">
        <f>Data!M21</f>
        <v>317.25599999999997</v>
      </c>
      <c r="N388" s="288">
        <f>Data!N21</f>
        <v>323.35300000000001</v>
      </c>
      <c r="O388" s="288">
        <f>Data!O21</f>
        <v>224.233</v>
      </c>
      <c r="P388" s="288">
        <f>Data!P21</f>
        <v>233.66499999999999</v>
      </c>
      <c r="Q388" s="288">
        <f>Data!Q21</f>
        <v>246.989</v>
      </c>
      <c r="R388" s="288">
        <f>Data!R21</f>
        <v>321.44</v>
      </c>
      <c r="S388" s="288">
        <f>Data!S21</f>
        <v>306.983</v>
      </c>
      <c r="T388" s="288">
        <f>Data!T21</f>
        <v>320.40300000000002</v>
      </c>
      <c r="U388" s="288">
        <f>Data!U21</f>
        <v>299.25400000000002</v>
      </c>
      <c r="V388" s="288">
        <f>Data!V21</f>
        <v>281.70999999999998</v>
      </c>
      <c r="W388" s="288">
        <f>Data!W21</f>
        <v>274.37</v>
      </c>
      <c r="X388" s="288">
        <f>Data!X21</f>
        <v>321.57100000000003</v>
      </c>
      <c r="Y388" s="288">
        <f>Data!Y21</f>
        <v>332.36900000000003</v>
      </c>
      <c r="Z388" s="288">
        <f>Data!Z21</f>
        <v>356.02300000000002</v>
      </c>
      <c r="AA388" s="288">
        <f>Data!AA21</f>
        <v>331.392</v>
      </c>
      <c r="AB388" s="288">
        <f>Data!AB21</f>
        <v>304.30399999999997</v>
      </c>
      <c r="AC388" s="288">
        <f>Data!AC21</f>
        <v>271.983</v>
      </c>
      <c r="AD388" s="288">
        <f>Data!AD21</f>
        <v>283.93700000000001</v>
      </c>
      <c r="AE388" s="288">
        <f>Data!AE21</f>
        <v>252.17500000000001</v>
      </c>
      <c r="AF388" s="288">
        <f>Data!AF21</f>
        <v>253.65199999999999</v>
      </c>
      <c r="AG388" s="288">
        <f>Data!AG21</f>
        <v>288.452</v>
      </c>
      <c r="AH388" s="288">
        <f>Data!AH21</f>
        <v>290.738</v>
      </c>
      <c r="AI388" s="288">
        <f>Data!AI21</f>
        <v>362.30599999999998</v>
      </c>
      <c r="AJ388" s="288">
        <f>Data!AJ21</f>
        <v>346.91500000000002</v>
      </c>
      <c r="AK388" s="288">
        <f>Data!AK21</f>
        <v>345.92700000000002</v>
      </c>
      <c r="AL388" s="288">
        <f>Data!AL21</f>
        <v>326.49099999999999</v>
      </c>
      <c r="AM388" s="288">
        <f>Data!AM21</f>
        <v>332.18400000000003</v>
      </c>
      <c r="AN388" s="288">
        <f>Data!AN21</f>
        <v>341.26900000000001</v>
      </c>
      <c r="AO388" s="288">
        <f>Data!AO21</f>
        <v>346.15499999999997</v>
      </c>
      <c r="AP388" s="288">
        <f>Data!AP21</f>
        <v>341.22699999999998</v>
      </c>
      <c r="AQ388" s="288">
        <f>Data!AQ21</f>
        <v>354.911</v>
      </c>
      <c r="AR388" s="288">
        <f>Data!AR21</f>
        <v>357.78699999999998</v>
      </c>
      <c r="AS388" s="288">
        <f>Data!AS21</f>
        <v>339.15699999999998</v>
      </c>
      <c r="AT388" s="288">
        <f>Data!AT21</f>
        <v>338.50700000000001</v>
      </c>
      <c r="AU388" s="288">
        <f>Data!AU21</f>
        <v>346.358</v>
      </c>
      <c r="AV388" s="288">
        <f>Data!AV21</f>
        <v>367.19799999999998</v>
      </c>
      <c r="AW388" s="288">
        <f>Data!AW21</f>
        <v>364.12</v>
      </c>
      <c r="AX388" s="288">
        <f>Data!AX21</f>
        <v>328.08199999999999</v>
      </c>
      <c r="AY388" s="288">
        <f>Data!AY21</f>
        <v>332.47899999999998</v>
      </c>
      <c r="AZ388" s="288">
        <f>Data!AZ21</f>
        <v>350.05900000000003</v>
      </c>
      <c r="BA388" s="288">
        <f>Data!BA21</f>
        <v>364.15899999999999</v>
      </c>
      <c r="BB388" s="288">
        <f>Data!BB21</f>
        <v>360.661</v>
      </c>
      <c r="BC388" s="288">
        <f>Data!BC21</f>
        <v>364.66899999999998</v>
      </c>
      <c r="BD388" s="288">
        <f>Data!BD21</f>
        <v>363.601</v>
      </c>
      <c r="BE388" s="288">
        <f>Data!BE21</f>
        <v>360.99900000000002</v>
      </c>
      <c r="BF388" s="288">
        <f>Data!BF21</f>
        <v>364.82900000000001</v>
      </c>
      <c r="BG388" s="288">
        <f>Data!BG21</f>
        <v>363.37599999999998</v>
      </c>
      <c r="BH388" s="288">
        <f>Data!BH21</f>
        <v>362.714</v>
      </c>
      <c r="BI388" s="288">
        <f>Data!BI21</f>
        <v>363.94200000000001</v>
      </c>
      <c r="BJ388" s="334">
        <f>Data!BJ21</f>
        <v>367.91</v>
      </c>
      <c r="BK388" s="335">
        <f>Data!BK21</f>
        <v>413.73099999999999</v>
      </c>
      <c r="BL388" s="335">
        <f>Data!BL21</f>
        <v>0</v>
      </c>
      <c r="BM388" s="335">
        <f>Data!BM21</f>
        <v>0</v>
      </c>
      <c r="BN388" s="335">
        <f>Data!BN21</f>
        <v>0</v>
      </c>
      <c r="BO388" s="335">
        <f>Data!BO21</f>
        <v>0</v>
      </c>
      <c r="BP388" s="335">
        <f>Data!BP21</f>
        <v>0</v>
      </c>
      <c r="BQ388" s="335">
        <f>Data!BQ21</f>
        <v>0</v>
      </c>
      <c r="BR388" s="335">
        <f>Data!BR21</f>
        <v>0</v>
      </c>
      <c r="BS388" s="335">
        <f>Data!BS21</f>
        <v>0</v>
      </c>
      <c r="BT388" s="335">
        <f>Data!BT21</f>
        <v>0</v>
      </c>
      <c r="BU388" s="335">
        <f>Data!BU21</f>
        <v>0</v>
      </c>
      <c r="BV388" s="335">
        <f>Data!BV21</f>
        <v>0</v>
      </c>
      <c r="BW388" s="335">
        <f>Data!BW21</f>
        <v>0</v>
      </c>
      <c r="BX388" s="335">
        <f>Data!BX21</f>
        <v>0</v>
      </c>
      <c r="BY388" s="336">
        <f>SUM(BJ388:BX388)</f>
        <v>781.64100000000008</v>
      </c>
    </row>
    <row r="389" spans="1:77">
      <c r="A389" s="289"/>
      <c r="B389" s="288"/>
      <c r="C389" s="288"/>
      <c r="D389" s="288"/>
      <c r="E389" s="288"/>
      <c r="F389" s="288"/>
      <c r="G389" s="288"/>
      <c r="H389" s="288"/>
      <c r="I389" s="288"/>
      <c r="J389" s="288"/>
      <c r="K389" s="288"/>
      <c r="L389" s="288"/>
      <c r="M389" s="288"/>
      <c r="N389" s="288"/>
      <c r="O389" s="288"/>
      <c r="P389" s="288"/>
      <c r="Q389" s="288"/>
      <c r="R389" s="288"/>
      <c r="S389" s="288"/>
      <c r="T389" s="288"/>
      <c r="U389" s="288"/>
      <c r="V389" s="288"/>
      <c r="W389" s="288"/>
      <c r="X389" s="288"/>
      <c r="Y389" s="288"/>
      <c r="Z389" s="288"/>
      <c r="AA389" s="288"/>
      <c r="AB389" s="288"/>
      <c r="AC389" s="288"/>
      <c r="AD389" s="288"/>
      <c r="AE389" s="288"/>
      <c r="AF389" s="288"/>
      <c r="AG389" s="288"/>
      <c r="AH389" s="288"/>
      <c r="AI389" s="288"/>
      <c r="AJ389" s="288"/>
      <c r="AK389" s="288"/>
      <c r="AL389" s="288"/>
      <c r="AM389" s="288"/>
      <c r="AN389" s="288"/>
      <c r="AO389" s="288"/>
      <c r="AP389" s="288"/>
      <c r="AQ389" s="288"/>
      <c r="AR389" s="288"/>
      <c r="AS389" s="288"/>
      <c r="AT389" s="288"/>
      <c r="AU389" s="288"/>
      <c r="AV389" s="288"/>
      <c r="AW389" s="288"/>
      <c r="AX389" s="288"/>
      <c r="AY389" s="288"/>
      <c r="AZ389" s="288"/>
      <c r="BA389" s="288"/>
      <c r="BB389" s="288"/>
      <c r="BC389" s="288"/>
      <c r="BD389" s="288"/>
      <c r="BE389" s="288"/>
      <c r="BF389" s="288"/>
      <c r="BG389" s="288"/>
      <c r="BH389" s="288"/>
      <c r="BI389" s="288"/>
      <c r="BJ389" s="288"/>
      <c r="BK389" s="288"/>
      <c r="BL389" s="288"/>
      <c r="BM389" s="288"/>
      <c r="BN389" s="288"/>
      <c r="BO389" s="288"/>
      <c r="BP389" s="288"/>
      <c r="BQ389" s="288"/>
      <c r="BR389" s="288"/>
      <c r="BS389" s="288"/>
      <c r="BT389" s="288"/>
      <c r="BU389" s="288"/>
      <c r="BV389" s="288"/>
      <c r="BW389" s="288"/>
      <c r="BX389" s="288"/>
      <c r="BY389" s="288"/>
    </row>
    <row r="390" spans="1:77">
      <c r="B390" s="294" t="s">
        <v>1025</v>
      </c>
      <c r="C390" s="294" t="s">
        <v>1025</v>
      </c>
      <c r="D390" s="294" t="s">
        <v>1025</v>
      </c>
      <c r="E390" s="294" t="s">
        <v>1025</v>
      </c>
      <c r="F390" s="294" t="s">
        <v>1025</v>
      </c>
      <c r="G390" s="294" t="s">
        <v>1025</v>
      </c>
      <c r="H390" s="294" t="s">
        <v>1025</v>
      </c>
      <c r="I390" s="294" t="s">
        <v>1025</v>
      </c>
      <c r="J390" s="294" t="s">
        <v>1025</v>
      </c>
      <c r="K390" s="294" t="s">
        <v>1025</v>
      </c>
      <c r="L390" s="294" t="s">
        <v>1025</v>
      </c>
      <c r="M390" s="294" t="s">
        <v>1025</v>
      </c>
      <c r="N390" s="294" t="s">
        <v>1025</v>
      </c>
      <c r="O390" s="294" t="s">
        <v>1025</v>
      </c>
      <c r="P390" s="294" t="s">
        <v>1025</v>
      </c>
      <c r="Q390" s="294" t="s">
        <v>1025</v>
      </c>
      <c r="R390" s="294" t="s">
        <v>1025</v>
      </c>
      <c r="S390" s="294" t="s">
        <v>1025</v>
      </c>
      <c r="T390" s="294" t="s">
        <v>1025</v>
      </c>
      <c r="U390" s="294" t="s">
        <v>1025</v>
      </c>
      <c r="V390" s="294" t="s">
        <v>1025</v>
      </c>
      <c r="W390" s="294" t="s">
        <v>1025</v>
      </c>
      <c r="X390" s="294" t="s">
        <v>1025</v>
      </c>
      <c r="Y390" s="294" t="s">
        <v>1025</v>
      </c>
      <c r="Z390" s="293" t="s">
        <v>1025</v>
      </c>
      <c r="AA390" s="293" t="s">
        <v>1025</v>
      </c>
      <c r="AB390" s="293" t="s">
        <v>1025</v>
      </c>
      <c r="AC390" s="293" t="s">
        <v>1025</v>
      </c>
      <c r="AD390" s="293" t="s">
        <v>1025</v>
      </c>
      <c r="AE390" s="293" t="s">
        <v>1025</v>
      </c>
      <c r="AF390" s="293" t="s">
        <v>1025</v>
      </c>
      <c r="AG390" s="293" t="s">
        <v>1025</v>
      </c>
      <c r="AH390" s="293" t="s">
        <v>1025</v>
      </c>
      <c r="AI390" s="293" t="s">
        <v>1025</v>
      </c>
      <c r="AJ390" s="293" t="s">
        <v>1025</v>
      </c>
      <c r="AK390" s="293" t="s">
        <v>1025</v>
      </c>
      <c r="AL390" s="293" t="s">
        <v>1025</v>
      </c>
      <c r="AM390" s="293" t="s">
        <v>1025</v>
      </c>
      <c r="AN390" s="293" t="s">
        <v>1025</v>
      </c>
      <c r="AO390" s="293" t="s">
        <v>1025</v>
      </c>
      <c r="AP390" s="293" t="s">
        <v>1025</v>
      </c>
      <c r="AQ390" s="293" t="s">
        <v>1025</v>
      </c>
      <c r="AR390" s="293" t="s">
        <v>1025</v>
      </c>
      <c r="AS390" s="293" t="s">
        <v>1025</v>
      </c>
      <c r="AT390" s="293" t="s">
        <v>1025</v>
      </c>
      <c r="AU390" s="293" t="s">
        <v>1025</v>
      </c>
      <c r="AV390" s="293" t="s">
        <v>1025</v>
      </c>
      <c r="AW390" s="293" t="s">
        <v>1025</v>
      </c>
      <c r="AX390" s="293" t="s">
        <v>1025</v>
      </c>
      <c r="AY390" s="293" t="s">
        <v>1025</v>
      </c>
      <c r="AZ390" s="293" t="s">
        <v>1025</v>
      </c>
      <c r="BA390" s="293" t="s">
        <v>1025</v>
      </c>
      <c r="BB390" s="293" t="s">
        <v>1025</v>
      </c>
      <c r="BC390" s="293" t="s">
        <v>1025</v>
      </c>
      <c r="BD390" s="293" t="s">
        <v>1025</v>
      </c>
      <c r="BE390" s="293" t="s">
        <v>1025</v>
      </c>
      <c r="BF390" s="293" t="s">
        <v>1025</v>
      </c>
      <c r="BG390" s="293" t="s">
        <v>1025</v>
      </c>
      <c r="BH390" s="293" t="s">
        <v>1025</v>
      </c>
      <c r="BI390" s="293" t="s">
        <v>1025</v>
      </c>
      <c r="BJ390" s="293" t="s">
        <v>1025</v>
      </c>
      <c r="BK390" s="293" t="s">
        <v>1025</v>
      </c>
      <c r="BL390" s="293" t="s">
        <v>1025</v>
      </c>
      <c r="BM390" s="293" t="s">
        <v>1025</v>
      </c>
      <c r="BN390" s="293" t="s">
        <v>1025</v>
      </c>
      <c r="BO390" s="293" t="s">
        <v>1025</v>
      </c>
      <c r="BP390" s="293" t="s">
        <v>1025</v>
      </c>
      <c r="BQ390" s="293" t="s">
        <v>1025</v>
      </c>
      <c r="BR390" s="293" t="s">
        <v>1025</v>
      </c>
      <c r="BS390" s="293" t="s">
        <v>1025</v>
      </c>
      <c r="BT390" s="293" t="s">
        <v>1025</v>
      </c>
      <c r="BU390" s="293" t="s">
        <v>1025</v>
      </c>
      <c r="BV390" s="293" t="s">
        <v>1025</v>
      </c>
      <c r="BW390" s="293" t="s">
        <v>1025</v>
      </c>
      <c r="BX390" s="293" t="s">
        <v>1025</v>
      </c>
      <c r="BY390" s="294" t="s">
        <v>1026</v>
      </c>
    </row>
    <row r="391" spans="1:77">
      <c r="A391" s="289" t="s">
        <v>1036</v>
      </c>
      <c r="B391" s="288">
        <f t="shared" ref="B391:AG391" si="18">SUM(B384:B389)</f>
        <v>1223.2750000000001</v>
      </c>
      <c r="C391" s="288">
        <f t="shared" si="18"/>
        <v>1221.664</v>
      </c>
      <c r="D391" s="288">
        <f t="shared" si="18"/>
        <v>1185.662</v>
      </c>
      <c r="E391" s="288">
        <f t="shared" si="18"/>
        <v>1195.5129999999999</v>
      </c>
      <c r="F391" s="288">
        <f t="shared" si="18"/>
        <v>1232.326</v>
      </c>
      <c r="G391" s="288">
        <f t="shared" si="18"/>
        <v>1244.7760000000001</v>
      </c>
      <c r="H391" s="288">
        <f t="shared" si="18"/>
        <v>1290.146</v>
      </c>
      <c r="I391" s="288">
        <f t="shared" si="18"/>
        <v>1292.8400000000001</v>
      </c>
      <c r="J391" s="288">
        <f t="shared" si="18"/>
        <v>1307.578</v>
      </c>
      <c r="K391" s="288">
        <f t="shared" si="18"/>
        <v>1315.1010000000001</v>
      </c>
      <c r="L391" s="288">
        <f t="shared" si="18"/>
        <v>1353.7460000000001</v>
      </c>
      <c r="M391" s="288">
        <f t="shared" si="18"/>
        <v>1357.7799999999997</v>
      </c>
      <c r="N391" s="288">
        <f t="shared" si="18"/>
        <v>1404.2240000000002</v>
      </c>
      <c r="O391" s="288">
        <f t="shared" si="18"/>
        <v>1411.3459999999998</v>
      </c>
      <c r="P391" s="288">
        <f t="shared" si="18"/>
        <v>1405.9659999999999</v>
      </c>
      <c r="Q391" s="288">
        <f t="shared" si="18"/>
        <v>1429.2460000000001</v>
      </c>
      <c r="R391" s="288">
        <f t="shared" si="18"/>
        <v>1420.126</v>
      </c>
      <c r="S391" s="288">
        <f t="shared" si="18"/>
        <v>1435.2139999999999</v>
      </c>
      <c r="T391" s="288">
        <f t="shared" si="18"/>
        <v>1446.2090000000001</v>
      </c>
      <c r="U391" s="288">
        <f t="shared" si="18"/>
        <v>1451.6570000000002</v>
      </c>
      <c r="V391" s="288">
        <f t="shared" si="18"/>
        <v>1453.85</v>
      </c>
      <c r="W391" s="288">
        <f t="shared" si="18"/>
        <v>1462.5240000000003</v>
      </c>
      <c r="X391" s="288">
        <f t="shared" si="18"/>
        <v>1476.1309999999999</v>
      </c>
      <c r="Y391" s="288">
        <f t="shared" si="18"/>
        <v>1491.4459999999999</v>
      </c>
      <c r="Z391" s="288">
        <f t="shared" si="18"/>
        <v>1500.8300000000004</v>
      </c>
      <c r="AA391" s="288">
        <f t="shared" si="18"/>
        <v>1522.8980000000001</v>
      </c>
      <c r="AB391" s="288">
        <f t="shared" si="18"/>
        <v>1538.2530000000002</v>
      </c>
      <c r="AC391" s="288">
        <f t="shared" si="18"/>
        <v>1545.202</v>
      </c>
      <c r="AD391" s="288">
        <f t="shared" si="18"/>
        <v>1585.538</v>
      </c>
      <c r="AE391" s="288">
        <f t="shared" si="18"/>
        <v>1584.8879999999999</v>
      </c>
      <c r="AF391" s="288">
        <f t="shared" si="18"/>
        <v>1601.623</v>
      </c>
      <c r="AG391" s="288">
        <f t="shared" si="18"/>
        <v>1611.232</v>
      </c>
      <c r="AH391" s="288">
        <f t="shared" ref="AH391:BX391" si="19">SUM(AH384:AH389)</f>
        <v>1622.771</v>
      </c>
      <c r="AI391" s="288">
        <f t="shared" si="19"/>
        <v>1647.3420000000001</v>
      </c>
      <c r="AJ391" s="288">
        <f t="shared" si="19"/>
        <v>1659.9749999999999</v>
      </c>
      <c r="AK391" s="288">
        <f t="shared" si="19"/>
        <v>1677.587</v>
      </c>
      <c r="AL391" s="288">
        <f t="shared" si="19"/>
        <v>1664.8039999999999</v>
      </c>
      <c r="AM391" s="288">
        <f t="shared" si="19"/>
        <v>1683.421</v>
      </c>
      <c r="AN391" s="288">
        <f t="shared" si="19"/>
        <v>1697.5220000000002</v>
      </c>
      <c r="AO391" s="288">
        <f t="shared" si="19"/>
        <v>1708.6769999999999</v>
      </c>
      <c r="AP391" s="288">
        <f t="shared" si="19"/>
        <v>1728.5569999999998</v>
      </c>
      <c r="AQ391" s="288">
        <f t="shared" si="19"/>
        <v>1737.16</v>
      </c>
      <c r="AR391" s="288">
        <f t="shared" si="19"/>
        <v>1750.6320000000001</v>
      </c>
      <c r="AS391" s="288">
        <f t="shared" si="19"/>
        <v>1755.61</v>
      </c>
      <c r="AT391" s="288">
        <f t="shared" si="19"/>
        <v>1753.0039999999999</v>
      </c>
      <c r="AU391" s="288">
        <f t="shared" si="19"/>
        <v>1756.4129999999998</v>
      </c>
      <c r="AV391" s="288">
        <f t="shared" si="19"/>
        <v>1767.0609999999997</v>
      </c>
      <c r="AW391" s="288">
        <f t="shared" si="19"/>
        <v>1773.308</v>
      </c>
      <c r="AX391" s="288">
        <f t="shared" si="19"/>
        <v>1778.837</v>
      </c>
      <c r="AY391" s="288">
        <f t="shared" si="19"/>
        <v>1766.0100000000002</v>
      </c>
      <c r="AZ391" s="288">
        <f t="shared" si="19"/>
        <v>1778.6979999999999</v>
      </c>
      <c r="BA391" s="288">
        <f t="shared" si="19"/>
        <v>1796.5309999999999</v>
      </c>
      <c r="BB391" s="288">
        <f t="shared" si="19"/>
        <v>1783.1980000000001</v>
      </c>
      <c r="BC391" s="288">
        <f t="shared" si="19"/>
        <v>1805.0720000000001</v>
      </c>
      <c r="BD391" s="288">
        <f t="shared" si="19"/>
        <v>1807.8009999999999</v>
      </c>
      <c r="BE391" s="288">
        <f t="shared" si="19"/>
        <v>1794.1510000000001</v>
      </c>
      <c r="BF391" s="288">
        <f t="shared" si="19"/>
        <v>1822.576</v>
      </c>
      <c r="BG391" s="288">
        <f t="shared" si="19"/>
        <v>1816.7479999999998</v>
      </c>
      <c r="BH391" s="288">
        <f t="shared" si="19"/>
        <v>1813.57</v>
      </c>
      <c r="BI391" s="288">
        <f t="shared" si="19"/>
        <v>1819.71</v>
      </c>
      <c r="BJ391" s="288">
        <f t="shared" si="19"/>
        <v>1921.7370000000003</v>
      </c>
      <c r="BK391" s="288">
        <f t="shared" si="19"/>
        <v>2142.576</v>
      </c>
      <c r="BL391" s="288">
        <f t="shared" si="19"/>
        <v>0</v>
      </c>
      <c r="BM391" s="288">
        <f t="shared" si="19"/>
        <v>0</v>
      </c>
      <c r="BN391" s="288">
        <f t="shared" si="19"/>
        <v>0</v>
      </c>
      <c r="BO391" s="288">
        <f t="shared" si="19"/>
        <v>0</v>
      </c>
      <c r="BP391" s="288">
        <f t="shared" si="19"/>
        <v>0</v>
      </c>
      <c r="BQ391" s="288">
        <f t="shared" si="19"/>
        <v>0</v>
      </c>
      <c r="BR391" s="288">
        <f t="shared" si="19"/>
        <v>0</v>
      </c>
      <c r="BS391" s="288">
        <f t="shared" si="19"/>
        <v>0</v>
      </c>
      <c r="BT391" s="288">
        <f t="shared" si="19"/>
        <v>0</v>
      </c>
      <c r="BU391" s="288">
        <f t="shared" si="19"/>
        <v>0</v>
      </c>
      <c r="BV391" s="288">
        <f t="shared" si="19"/>
        <v>0</v>
      </c>
      <c r="BW391" s="288">
        <f t="shared" si="19"/>
        <v>0</v>
      </c>
      <c r="BX391" s="288">
        <f t="shared" si="19"/>
        <v>0</v>
      </c>
      <c r="BY391" s="288">
        <f>SUM(BY384:BY389)</f>
        <v>4064.3129999999996</v>
      </c>
    </row>
    <row r="422" spans="1:77" ht="18">
      <c r="D422" s="292" t="s">
        <v>1044</v>
      </c>
      <c r="W422" s="292" t="s">
        <v>1044</v>
      </c>
      <c r="X422" s="297"/>
      <c r="BY422" s="289" t="s">
        <v>180</v>
      </c>
    </row>
    <row r="423" spans="1:77" ht="18">
      <c r="A423" s="289" t="s">
        <v>1045</v>
      </c>
      <c r="B423" s="289"/>
      <c r="C423" s="289"/>
      <c r="D423" s="289"/>
      <c r="E423" s="289"/>
      <c r="F423" s="289"/>
      <c r="G423" s="289"/>
      <c r="H423" s="289"/>
      <c r="I423" s="289"/>
      <c r="J423" s="289"/>
      <c r="K423" s="289"/>
      <c r="L423" s="289"/>
      <c r="M423" s="289"/>
      <c r="N423" s="289"/>
      <c r="O423" s="289"/>
      <c r="P423" s="289"/>
      <c r="Q423" s="289"/>
      <c r="R423" s="289"/>
      <c r="S423" s="289"/>
      <c r="T423" s="289"/>
      <c r="U423" s="289"/>
      <c r="W423" s="292"/>
      <c r="X423" s="297"/>
      <c r="BY423" s="289" t="s">
        <v>1046</v>
      </c>
    </row>
    <row r="424" spans="1:77">
      <c r="B424" s="10" t="s">
        <v>1136</v>
      </c>
      <c r="C424" s="286" t="s">
        <v>1137</v>
      </c>
      <c r="D424" s="286" t="s">
        <v>1138</v>
      </c>
      <c r="E424" s="286" t="s">
        <v>1139</v>
      </c>
      <c r="F424" s="286" t="s">
        <v>1140</v>
      </c>
      <c r="G424" s="286" t="s">
        <v>1141</v>
      </c>
      <c r="H424" s="286" t="s">
        <v>1142</v>
      </c>
      <c r="I424" s="286" t="s">
        <v>1143</v>
      </c>
      <c r="J424" s="286" t="s">
        <v>1124</v>
      </c>
      <c r="K424" s="286" t="s">
        <v>1125</v>
      </c>
      <c r="L424" s="286" t="s">
        <v>1126</v>
      </c>
      <c r="M424" s="286" t="s">
        <v>1127</v>
      </c>
      <c r="N424" s="286" t="s">
        <v>1128</v>
      </c>
      <c r="O424" s="286" t="s">
        <v>1129</v>
      </c>
      <c r="P424" s="286" t="s">
        <v>1130</v>
      </c>
      <c r="Q424" s="286" t="s">
        <v>1131</v>
      </c>
      <c r="R424" s="286" t="s">
        <v>1132</v>
      </c>
      <c r="S424" s="286" t="s">
        <v>1133</v>
      </c>
      <c r="T424" s="286" t="s">
        <v>1134</v>
      </c>
      <c r="U424" s="286" t="s">
        <v>1135</v>
      </c>
      <c r="V424" s="286" t="s">
        <v>822</v>
      </c>
      <c r="W424" s="286" t="s">
        <v>823</v>
      </c>
      <c r="X424" s="286" t="s">
        <v>824</v>
      </c>
      <c r="Y424" s="286" t="s">
        <v>825</v>
      </c>
      <c r="Z424" s="286" t="s">
        <v>826</v>
      </c>
      <c r="AA424" s="286" t="s">
        <v>827</v>
      </c>
      <c r="AB424" s="286" t="s">
        <v>828</v>
      </c>
      <c r="AC424" s="286" t="s">
        <v>829</v>
      </c>
      <c r="AD424" s="286" t="s">
        <v>830</v>
      </c>
      <c r="AE424" s="286" t="s">
        <v>831</v>
      </c>
      <c r="AF424" s="286" t="s">
        <v>832</v>
      </c>
      <c r="AG424" s="286" t="s">
        <v>833</v>
      </c>
      <c r="AH424" s="286" t="s">
        <v>1144</v>
      </c>
      <c r="AI424" s="286" t="s">
        <v>1145</v>
      </c>
      <c r="AJ424" s="286" t="s">
        <v>1146</v>
      </c>
      <c r="AK424" s="286" t="s">
        <v>1147</v>
      </c>
      <c r="AL424" s="286" t="s">
        <v>1148</v>
      </c>
      <c r="AM424" s="286" t="s">
        <v>1149</v>
      </c>
      <c r="AN424" s="286" t="s">
        <v>1150</v>
      </c>
      <c r="AO424" s="286" t="s">
        <v>1151</v>
      </c>
      <c r="AP424" s="286" t="s">
        <v>1152</v>
      </c>
      <c r="AQ424" s="286" t="s">
        <v>1153</v>
      </c>
      <c r="AR424" s="286" t="s">
        <v>1154</v>
      </c>
      <c r="AS424" s="286" t="s">
        <v>1155</v>
      </c>
      <c r="AT424" s="286" t="s">
        <v>1156</v>
      </c>
      <c r="AU424" s="286" t="s">
        <v>1157</v>
      </c>
      <c r="AV424" s="286" t="s">
        <v>1158</v>
      </c>
      <c r="AW424" s="286" t="s">
        <v>1159</v>
      </c>
      <c r="AX424" s="286" t="s">
        <v>1160</v>
      </c>
      <c r="AY424" s="286" t="s">
        <v>1161</v>
      </c>
      <c r="AZ424" s="286" t="s">
        <v>1162</v>
      </c>
      <c r="BA424" s="286" t="s">
        <v>1163</v>
      </c>
      <c r="BB424" s="286" t="s">
        <v>1164</v>
      </c>
      <c r="BC424" s="286" t="s">
        <v>1165</v>
      </c>
      <c r="BD424" s="286" t="s">
        <v>1166</v>
      </c>
      <c r="BE424" s="286" t="s">
        <v>1167</v>
      </c>
      <c r="BF424" s="286" t="s">
        <v>1168</v>
      </c>
      <c r="BG424" s="286" t="s">
        <v>1169</v>
      </c>
      <c r="BH424" s="286" t="s">
        <v>1170</v>
      </c>
      <c r="BI424" s="286" t="s">
        <v>1171</v>
      </c>
      <c r="BJ424" s="286" t="s">
        <v>1172</v>
      </c>
      <c r="BK424" s="286" t="s">
        <v>1173</v>
      </c>
      <c r="BL424" s="286" t="s">
        <v>1174</v>
      </c>
      <c r="BM424" s="286" t="s">
        <v>1175</v>
      </c>
      <c r="BN424" s="286" t="s">
        <v>1176</v>
      </c>
      <c r="BO424" s="286" t="s">
        <v>1177</v>
      </c>
      <c r="BP424" s="286" t="s">
        <v>1178</v>
      </c>
      <c r="BQ424" s="286" t="s">
        <v>1179</v>
      </c>
      <c r="BR424" s="286" t="s">
        <v>1180</v>
      </c>
      <c r="BS424" s="286" t="s">
        <v>1181</v>
      </c>
      <c r="BT424" s="286" t="s">
        <v>1182</v>
      </c>
      <c r="BU424" s="286" t="s">
        <v>1183</v>
      </c>
      <c r="BV424" s="286" t="s">
        <v>1184</v>
      </c>
      <c r="BW424" s="286" t="s">
        <v>1185</v>
      </c>
      <c r="BX424" s="286" t="s">
        <v>1186</v>
      </c>
      <c r="BY424" s="289" t="s">
        <v>1023</v>
      </c>
    </row>
    <row r="425" spans="1:77" ht="14" thickBot="1">
      <c r="B425" s="293" t="s">
        <v>1025</v>
      </c>
      <c r="C425" s="293" t="s">
        <v>1025</v>
      </c>
      <c r="D425" s="293" t="s">
        <v>1025</v>
      </c>
      <c r="E425" s="293" t="s">
        <v>1025</v>
      </c>
      <c r="F425" s="293" t="s">
        <v>1025</v>
      </c>
      <c r="G425" s="293" t="s">
        <v>1025</v>
      </c>
      <c r="H425" s="293" t="s">
        <v>1025</v>
      </c>
      <c r="I425" s="293" t="s">
        <v>1025</v>
      </c>
      <c r="J425" s="293" t="s">
        <v>1025</v>
      </c>
      <c r="K425" s="293" t="s">
        <v>1025</v>
      </c>
      <c r="L425" s="293" t="s">
        <v>1025</v>
      </c>
      <c r="M425" s="293" t="s">
        <v>1025</v>
      </c>
      <c r="N425" s="293" t="s">
        <v>1025</v>
      </c>
      <c r="O425" s="293" t="s">
        <v>1025</v>
      </c>
      <c r="P425" s="293" t="s">
        <v>1025</v>
      </c>
      <c r="Q425" s="293" t="s">
        <v>1025</v>
      </c>
      <c r="R425" s="293" t="s">
        <v>1025</v>
      </c>
      <c r="S425" s="293" t="s">
        <v>1025</v>
      </c>
      <c r="T425" s="293" t="s">
        <v>1025</v>
      </c>
      <c r="U425" s="293" t="s">
        <v>1025</v>
      </c>
      <c r="V425" s="293" t="s">
        <v>1025</v>
      </c>
      <c r="W425" s="293" t="s">
        <v>1025</v>
      </c>
      <c r="X425" s="293" t="s">
        <v>1025</v>
      </c>
      <c r="Y425" s="293" t="s">
        <v>1025</v>
      </c>
      <c r="Z425" s="293" t="s">
        <v>1025</v>
      </c>
      <c r="AA425" s="293" t="s">
        <v>1025</v>
      </c>
      <c r="AB425" s="293" t="s">
        <v>1025</v>
      </c>
      <c r="AC425" s="293" t="s">
        <v>1025</v>
      </c>
      <c r="AD425" s="293"/>
      <c r="AE425" s="293"/>
      <c r="AF425" s="293"/>
      <c r="AG425" s="293"/>
      <c r="AH425" s="293"/>
      <c r="AI425" s="293"/>
      <c r="AJ425" s="293"/>
      <c r="AK425" s="293"/>
      <c r="AL425" s="293"/>
      <c r="AM425" s="293"/>
      <c r="AN425" s="293"/>
      <c r="AO425" s="293"/>
      <c r="AP425" s="293"/>
      <c r="AQ425" s="293"/>
      <c r="AR425" s="293"/>
      <c r="AS425" s="293"/>
      <c r="AT425" s="293"/>
      <c r="AU425" s="293"/>
      <c r="AV425" s="293"/>
      <c r="AW425" s="293"/>
      <c r="AX425" s="293"/>
      <c r="AY425" s="293"/>
      <c r="AZ425" s="293"/>
      <c r="BA425" s="293"/>
      <c r="BB425" s="293"/>
      <c r="BC425" s="293"/>
      <c r="BD425" s="293"/>
      <c r="BE425" s="293"/>
      <c r="BF425" s="293"/>
      <c r="BG425" s="293"/>
      <c r="BH425" s="293"/>
      <c r="BI425" s="293"/>
      <c r="BJ425" s="293"/>
      <c r="BK425" s="293"/>
      <c r="BL425" s="293"/>
      <c r="BM425" s="293"/>
      <c r="BN425" s="293"/>
      <c r="BO425" s="293"/>
      <c r="BP425" s="293"/>
      <c r="BQ425" s="293"/>
      <c r="BR425" s="293"/>
      <c r="BS425" s="293"/>
      <c r="BT425" s="293"/>
      <c r="BU425" s="293"/>
      <c r="BV425" s="293"/>
      <c r="BW425" s="293"/>
      <c r="BX425" s="293"/>
      <c r="BY425" s="293" t="s">
        <v>1026</v>
      </c>
    </row>
    <row r="426" spans="1:77">
      <c r="A426" s="289" t="s">
        <v>176</v>
      </c>
      <c r="B426" s="288">
        <f>Data!B5</f>
        <v>241.745</v>
      </c>
      <c r="C426" s="288">
        <f>Data!C5</f>
        <v>225.25700000000001</v>
      </c>
      <c r="D426" s="288">
        <f>Data!D5</f>
        <v>218.94800000000001</v>
      </c>
      <c r="E426" s="288">
        <f>Data!E5</f>
        <v>226.10499999999999</v>
      </c>
      <c r="F426" s="288">
        <f>Data!F5</f>
        <v>232.16800000000001</v>
      </c>
      <c r="G426" s="288">
        <f>Data!G5</f>
        <v>238.16499999999999</v>
      </c>
      <c r="H426" s="288">
        <f>Data!H5</f>
        <v>240.80500000000001</v>
      </c>
      <c r="I426" s="288">
        <f>Data!I5</f>
        <v>263.25200000000001</v>
      </c>
      <c r="J426" s="288">
        <f>Data!J5</f>
        <v>272.63600000000002</v>
      </c>
      <c r="K426" s="288">
        <f>Data!K5</f>
        <v>274.351</v>
      </c>
      <c r="L426" s="288">
        <f>Data!L5</f>
        <v>266.017</v>
      </c>
      <c r="M426" s="288">
        <f>Data!M5</f>
        <v>271.05500000000001</v>
      </c>
      <c r="N426" s="288">
        <f>Data!N5</f>
        <v>294.12400000000002</v>
      </c>
      <c r="O426" s="288">
        <f>Data!O5</f>
        <v>245.035</v>
      </c>
      <c r="P426" s="288">
        <f>Data!P5</f>
        <v>256.40600000000001</v>
      </c>
      <c r="Q426" s="288">
        <f>Data!Q5</f>
        <v>262.88799999999998</v>
      </c>
      <c r="R426" s="288">
        <f>Data!R5</f>
        <v>266.92700000000002</v>
      </c>
      <c r="S426" s="288">
        <f>Data!S5</f>
        <v>270.88900000000001</v>
      </c>
      <c r="T426" s="288">
        <f>Data!T5</f>
        <v>270.75900000000001</v>
      </c>
      <c r="U426" s="288">
        <f>Data!U5</f>
        <v>272.54000000000002</v>
      </c>
      <c r="V426" s="288">
        <f>Data!V5</f>
        <v>274.83199999999999</v>
      </c>
      <c r="W426" s="288">
        <f>Data!W5</f>
        <v>274.56200000000001</v>
      </c>
      <c r="X426" s="288">
        <f>Data!X5</f>
        <v>277.07299999999998</v>
      </c>
      <c r="Y426" s="288">
        <f>Data!Y5</f>
        <v>277.76400000000001</v>
      </c>
      <c r="Z426" s="288">
        <f>Data!Z5</f>
        <v>281.10000000000002</v>
      </c>
      <c r="AA426" s="288">
        <f>Data!AA5</f>
        <v>281.90100000000001</v>
      </c>
      <c r="AB426" s="288">
        <f>Data!AB5</f>
        <v>286.11099999999999</v>
      </c>
      <c r="AC426" s="288">
        <f>Data!AC5</f>
        <v>292.03699999999998</v>
      </c>
      <c r="AD426" s="288">
        <f>Data!AD5</f>
        <v>293.34699999999998</v>
      </c>
      <c r="AE426" s="288">
        <f>Data!AE5</f>
        <v>297.065</v>
      </c>
      <c r="AF426" s="288">
        <f>Data!AF5</f>
        <v>296.411</v>
      </c>
      <c r="AG426" s="288">
        <f>Data!AG5</f>
        <v>302.96499999999997</v>
      </c>
      <c r="AH426" s="288">
        <f>Data!AH5</f>
        <v>303.78300000000002</v>
      </c>
      <c r="AI426" s="288">
        <f>Data!AI5</f>
        <v>312.58699999999999</v>
      </c>
      <c r="AJ426" s="288">
        <f>Data!AJ5</f>
        <v>316.8</v>
      </c>
      <c r="AK426" s="288">
        <f>Data!AK5</f>
        <v>313.86799999999999</v>
      </c>
      <c r="AL426" s="288">
        <f>Data!AL5</f>
        <v>312.58600000000001</v>
      </c>
      <c r="AM426" s="288">
        <f>Data!AM5</f>
        <v>315.94200000000001</v>
      </c>
      <c r="AN426" s="288">
        <f>Data!AN5</f>
        <v>320.06700000000001</v>
      </c>
      <c r="AO426" s="288">
        <f>Data!AO5</f>
        <v>320.75</v>
      </c>
      <c r="AP426" s="288">
        <f>Data!AP5</f>
        <v>326.827</v>
      </c>
      <c r="AQ426" s="288">
        <f>Data!AQ5</f>
        <v>328.76400000000001</v>
      </c>
      <c r="AR426" s="288">
        <f>Data!AR5</f>
        <v>328.67</v>
      </c>
      <c r="AS426" s="288">
        <f>Data!AS5</f>
        <v>332.18099999999998</v>
      </c>
      <c r="AT426" s="288">
        <f>Data!AT5</f>
        <v>333.55700000000002</v>
      </c>
      <c r="AU426" s="288">
        <f>Data!AU5</f>
        <v>331.63600000000002</v>
      </c>
      <c r="AV426" s="288">
        <f>Data!AV5</f>
        <v>336.173</v>
      </c>
      <c r="AW426" s="288">
        <f>Data!AW5</f>
        <v>333.18900000000002</v>
      </c>
      <c r="AX426" s="288">
        <f>Data!AX5</f>
        <v>335.73</v>
      </c>
      <c r="AY426" s="288">
        <f>Data!AY5</f>
        <v>331.536</v>
      </c>
      <c r="AZ426" s="288">
        <f>Data!AZ5</f>
        <v>326.52199999999999</v>
      </c>
      <c r="BA426" s="288">
        <f>Data!BA5</f>
        <v>333.09199999999998</v>
      </c>
      <c r="BB426" s="288">
        <f>Data!BB5</f>
        <v>331.55599999999998</v>
      </c>
      <c r="BC426" s="288">
        <f>Data!BC5</f>
        <v>339.03300000000002</v>
      </c>
      <c r="BD426" s="288">
        <f>Data!BD5</f>
        <v>339.06200000000001</v>
      </c>
      <c r="BE426" s="288">
        <f>Data!BE5</f>
        <v>349.392</v>
      </c>
      <c r="BF426" s="288">
        <f>Data!BF5</f>
        <v>351.84699999999998</v>
      </c>
      <c r="BG426" s="288">
        <f>Data!BG5</f>
        <v>353.524</v>
      </c>
      <c r="BH426" s="288">
        <f>Data!BH5</f>
        <v>354.97</v>
      </c>
      <c r="BI426" s="288">
        <f>Data!BI5</f>
        <v>352.19499999999999</v>
      </c>
      <c r="BJ426" s="328">
        <f>Data!BJ5</f>
        <v>352.97500000000002</v>
      </c>
      <c r="BK426" s="329">
        <f>Data!BK5</f>
        <v>373.964</v>
      </c>
      <c r="BL426" s="329">
        <f>Data!BL5</f>
        <v>0</v>
      </c>
      <c r="BM426" s="329">
        <f>Data!BM5</f>
        <v>0</v>
      </c>
      <c r="BN426" s="329">
        <f>Data!BN5</f>
        <v>0</v>
      </c>
      <c r="BO426" s="329">
        <f>Data!BO5</f>
        <v>0</v>
      </c>
      <c r="BP426" s="329">
        <f>Data!BP5</f>
        <v>0</v>
      </c>
      <c r="BQ426" s="329">
        <f>Data!BQ5</f>
        <v>0</v>
      </c>
      <c r="BR426" s="329">
        <f>Data!BR5</f>
        <v>0</v>
      </c>
      <c r="BS426" s="329">
        <f>Data!BS5</f>
        <v>0</v>
      </c>
      <c r="BT426" s="329">
        <f>Data!BT5</f>
        <v>0</v>
      </c>
      <c r="BU426" s="329">
        <f>Data!BU5</f>
        <v>0</v>
      </c>
      <c r="BV426" s="329">
        <f>Data!BV5</f>
        <v>0</v>
      </c>
      <c r="BW426" s="329">
        <f>Data!BW5</f>
        <v>0</v>
      </c>
      <c r="BX426" s="329">
        <f>Data!BX5</f>
        <v>0</v>
      </c>
      <c r="BY426" s="330">
        <f t="shared" ref="BY426:BY431" si="20">SUM(BJ426:BX426)</f>
        <v>726.93900000000008</v>
      </c>
    </row>
    <row r="427" spans="1:77">
      <c r="A427" s="289" t="s">
        <v>177</v>
      </c>
      <c r="B427" s="288">
        <f>Data!B6</f>
        <v>136.19999999999999</v>
      </c>
      <c r="C427" s="288">
        <f>Data!C6</f>
        <v>126.511</v>
      </c>
      <c r="D427" s="288">
        <f>Data!D6</f>
        <v>122.42100000000001</v>
      </c>
      <c r="E427" s="288">
        <f>Data!E6</f>
        <v>109.741</v>
      </c>
      <c r="F427" s="288">
        <f>Data!F6</f>
        <v>111.733</v>
      </c>
      <c r="G427" s="288">
        <f>Data!G6</f>
        <v>116.452</v>
      </c>
      <c r="H427" s="288">
        <f>Data!H6</f>
        <v>119.191</v>
      </c>
      <c r="I427" s="288">
        <f>Data!I6</f>
        <v>118.194</v>
      </c>
      <c r="J427" s="288">
        <f>Data!J6</f>
        <v>113.982</v>
      </c>
      <c r="K427" s="288">
        <f>Data!K6</f>
        <v>106.101</v>
      </c>
      <c r="L427" s="288">
        <f>Data!L6</f>
        <v>109.782</v>
      </c>
      <c r="M427" s="288">
        <f>Data!M6</f>
        <v>105.473</v>
      </c>
      <c r="N427" s="288">
        <f>Data!N6</f>
        <v>111.324</v>
      </c>
      <c r="O427" s="288">
        <f>Data!O6</f>
        <v>196.59100000000001</v>
      </c>
      <c r="P427" s="288">
        <f>Data!P6</f>
        <v>109.727</v>
      </c>
      <c r="Q427" s="288">
        <f>Data!Q6</f>
        <v>107.928</v>
      </c>
      <c r="R427" s="288">
        <f>Data!R6</f>
        <v>123.057</v>
      </c>
      <c r="S427" s="288">
        <f>Data!S6</f>
        <v>127.337</v>
      </c>
      <c r="T427" s="288">
        <f>Data!T6</f>
        <v>131.78800000000001</v>
      </c>
      <c r="U427" s="288">
        <f>Data!U6</f>
        <v>128.61799999999999</v>
      </c>
      <c r="V427" s="288">
        <f>Data!V6</f>
        <v>130.59800000000001</v>
      </c>
      <c r="W427" s="288">
        <f>Data!W6</f>
        <v>129.49299999999999</v>
      </c>
      <c r="X427" s="288">
        <f>Data!X6</f>
        <v>136.39599999999999</v>
      </c>
      <c r="Y427" s="288">
        <f>Data!Y6</f>
        <v>139.732</v>
      </c>
      <c r="Z427" s="288">
        <f>Data!Z6</f>
        <v>138.80000000000001</v>
      </c>
      <c r="AA427" s="288">
        <f>Data!AA6</f>
        <v>142.863</v>
      </c>
      <c r="AB427" s="288">
        <f>Data!AB6</f>
        <v>147.15600000000001</v>
      </c>
      <c r="AC427" s="288">
        <f>Data!AC6</f>
        <v>145.535</v>
      </c>
      <c r="AD427" s="288">
        <f>Data!AD6</f>
        <v>146.44900000000001</v>
      </c>
      <c r="AE427" s="288">
        <f>Data!AE6</f>
        <v>148.59399999999999</v>
      </c>
      <c r="AF427" s="288">
        <f>Data!AF6</f>
        <v>148.79300000000001</v>
      </c>
      <c r="AG427" s="288">
        <f>Data!AG6</f>
        <v>150.20699999999999</v>
      </c>
      <c r="AH427" s="288">
        <f>Data!AH6</f>
        <v>148.685</v>
      </c>
      <c r="AI427" s="288">
        <f>Data!AI6</f>
        <v>146.85400000000001</v>
      </c>
      <c r="AJ427" s="288">
        <f>Data!AJ6</f>
        <v>145.01599999999999</v>
      </c>
      <c r="AK427" s="288">
        <f>Data!AK6</f>
        <v>146.24</v>
      </c>
      <c r="AL427" s="288">
        <f>Data!AL6</f>
        <v>144.285</v>
      </c>
      <c r="AM427" s="288">
        <f>Data!AM6</f>
        <v>145.13399999999999</v>
      </c>
      <c r="AN427" s="288">
        <f>Data!AN6</f>
        <v>143.63800000000001</v>
      </c>
      <c r="AO427" s="288">
        <f>Data!AO6</f>
        <v>143.58099999999999</v>
      </c>
      <c r="AP427" s="288">
        <f>Data!AP6</f>
        <v>140.09899999999999</v>
      </c>
      <c r="AQ427" s="288">
        <f>Data!AQ6</f>
        <v>141.465</v>
      </c>
      <c r="AR427" s="288">
        <f>Data!AR6</f>
        <v>141.88900000000001</v>
      </c>
      <c r="AS427" s="288">
        <f>Data!AS6</f>
        <v>140.80000000000001</v>
      </c>
      <c r="AT427" s="288">
        <f>Data!AT6</f>
        <v>140.16</v>
      </c>
      <c r="AU427" s="288">
        <f>Data!AU6</f>
        <v>137.68799999999999</v>
      </c>
      <c r="AV427" s="288">
        <f>Data!AV6</f>
        <v>138.99299999999999</v>
      </c>
      <c r="AW427" s="288">
        <f>Data!AW6</f>
        <v>137.459</v>
      </c>
      <c r="AX427" s="288">
        <f>Data!AX6</f>
        <v>136.172</v>
      </c>
      <c r="AY427" s="288">
        <f>Data!AY6</f>
        <v>139.33199999999999</v>
      </c>
      <c r="AZ427" s="288">
        <f>Data!AZ6</f>
        <v>156.33199999999999</v>
      </c>
      <c r="BA427" s="288">
        <f>Data!BA6</f>
        <v>157.72200000000001</v>
      </c>
      <c r="BB427" s="288">
        <f>Data!BB6</f>
        <v>159.83699999999999</v>
      </c>
      <c r="BC427" s="288">
        <f>Data!BC6</f>
        <v>159.58500000000001</v>
      </c>
      <c r="BD427" s="288">
        <f>Data!BD6</f>
        <v>157.22200000000001</v>
      </c>
      <c r="BE427" s="288">
        <f>Data!BE6</f>
        <v>158.91</v>
      </c>
      <c r="BF427" s="288">
        <f>Data!BF6</f>
        <v>162.11699999999999</v>
      </c>
      <c r="BG427" s="288">
        <f>Data!BG6</f>
        <v>160.608</v>
      </c>
      <c r="BH427" s="288">
        <f>Data!BH6</f>
        <v>160.05000000000001</v>
      </c>
      <c r="BI427" s="288">
        <f>Data!BI6</f>
        <v>159.69499999999999</v>
      </c>
      <c r="BJ427" s="331">
        <f>Data!BJ6</f>
        <v>162.6</v>
      </c>
      <c r="BK427" s="332">
        <f>Data!BK6</f>
        <v>170.22499999999999</v>
      </c>
      <c r="BL427" s="332">
        <f>Data!BL6</f>
        <v>0</v>
      </c>
      <c r="BM427" s="332">
        <f>Data!BM6</f>
        <v>0</v>
      </c>
      <c r="BN427" s="332">
        <f>Data!BN6</f>
        <v>0</v>
      </c>
      <c r="BO427" s="332">
        <f>Data!BO6</f>
        <v>0</v>
      </c>
      <c r="BP427" s="332">
        <f>Data!BP6</f>
        <v>0</v>
      </c>
      <c r="BQ427" s="332">
        <f>Data!BQ6</f>
        <v>0</v>
      </c>
      <c r="BR427" s="332">
        <f>Data!BR6</f>
        <v>0</v>
      </c>
      <c r="BS427" s="332">
        <f>Data!BS6</f>
        <v>0</v>
      </c>
      <c r="BT427" s="332">
        <f>Data!BT6</f>
        <v>0</v>
      </c>
      <c r="BU427" s="332">
        <f>Data!BU6</f>
        <v>0</v>
      </c>
      <c r="BV427" s="332">
        <f>Data!BV6</f>
        <v>0</v>
      </c>
      <c r="BW427" s="332">
        <f>Data!BW6</f>
        <v>0</v>
      </c>
      <c r="BX427" s="332">
        <f>Data!BX6</f>
        <v>0</v>
      </c>
      <c r="BY427" s="333">
        <f t="shared" si="20"/>
        <v>332.82499999999999</v>
      </c>
    </row>
    <row r="428" spans="1:77">
      <c r="A428" s="289" t="s">
        <v>178</v>
      </c>
      <c r="B428" s="288">
        <f>Data!B7</f>
        <v>82.34</v>
      </c>
      <c r="C428" s="288">
        <f>Data!C7</f>
        <v>78.885999999999996</v>
      </c>
      <c r="D428" s="288">
        <f>Data!D7</f>
        <v>80.718999999999994</v>
      </c>
      <c r="E428" s="288">
        <f>Data!E7</f>
        <v>73.150999999999996</v>
      </c>
      <c r="F428" s="288">
        <f>Data!F7</f>
        <v>74.884</v>
      </c>
      <c r="G428" s="288">
        <f>Data!G7</f>
        <v>76.975999999999999</v>
      </c>
      <c r="H428" s="288">
        <f>Data!H7</f>
        <v>79.296999999999997</v>
      </c>
      <c r="I428" s="288">
        <f>Data!I7</f>
        <v>90.558000000000007</v>
      </c>
      <c r="J428" s="288">
        <f>Data!J7</f>
        <v>89.668000000000006</v>
      </c>
      <c r="K428" s="288">
        <f>Data!K7</f>
        <v>89.1</v>
      </c>
      <c r="L428" s="288">
        <f>Data!L7</f>
        <v>88.617000000000004</v>
      </c>
      <c r="M428" s="288">
        <f>Data!M7</f>
        <v>81.667000000000002</v>
      </c>
      <c r="N428" s="288">
        <f>Data!N7</f>
        <v>88.013999999999996</v>
      </c>
      <c r="O428" s="288">
        <f>Data!O7</f>
        <v>78.584999999999994</v>
      </c>
      <c r="P428" s="288">
        <f>Data!P7</f>
        <v>87.072999999999993</v>
      </c>
      <c r="Q428" s="288">
        <f>Data!Q7</f>
        <v>87.144000000000005</v>
      </c>
      <c r="R428" s="288">
        <f>Data!R7</f>
        <v>93.025999999999996</v>
      </c>
      <c r="S428" s="288">
        <f>Data!S7</f>
        <v>97.492000000000004</v>
      </c>
      <c r="T428" s="288">
        <f>Data!T7</f>
        <v>97.992000000000004</v>
      </c>
      <c r="U428" s="288">
        <f>Data!U7</f>
        <v>99.695999999999998</v>
      </c>
      <c r="V428" s="288">
        <f>Data!V7</f>
        <v>95.230999999999995</v>
      </c>
      <c r="W428" s="288">
        <f>Data!W7</f>
        <v>101.67</v>
      </c>
      <c r="X428" s="288">
        <f>Data!X7</f>
        <v>104.556</v>
      </c>
      <c r="Y428" s="288">
        <f>Data!Y7</f>
        <v>103.137</v>
      </c>
      <c r="Z428" s="288">
        <f>Data!Z7</f>
        <v>104.691</v>
      </c>
      <c r="AA428" s="288">
        <f>Data!AA7</f>
        <v>105.06100000000001</v>
      </c>
      <c r="AB428" s="288">
        <f>Data!AB7</f>
        <v>105.715</v>
      </c>
      <c r="AC428" s="288">
        <f>Data!AC7</f>
        <v>100.69799999999999</v>
      </c>
      <c r="AD428" s="288">
        <f>Data!AD7</f>
        <v>110.39700000000001</v>
      </c>
      <c r="AE428" s="288">
        <f>Data!AE7</f>
        <v>109.187</v>
      </c>
      <c r="AF428" s="288">
        <f>Data!AF7</f>
        <v>111.68600000000001</v>
      </c>
      <c r="AG428" s="288">
        <f>Data!AG7</f>
        <v>108.23399999999999</v>
      </c>
      <c r="AH428" s="288">
        <f>Data!AH7</f>
        <v>106.88</v>
      </c>
      <c r="AI428" s="288">
        <f>Data!AI7</f>
        <v>108.36799999999999</v>
      </c>
      <c r="AJ428" s="288">
        <f>Data!AJ7</f>
        <v>106.26600000000001</v>
      </c>
      <c r="AK428" s="288">
        <f>Data!AK7</f>
        <v>111.369</v>
      </c>
      <c r="AL428" s="288">
        <f>Data!AL7</f>
        <v>114.28700000000001</v>
      </c>
      <c r="AM428" s="288">
        <f>Data!AM7</f>
        <v>113.905</v>
      </c>
      <c r="AN428" s="288">
        <f>Data!AN7</f>
        <v>107.348</v>
      </c>
      <c r="AO428" s="288">
        <f>Data!AO7</f>
        <v>106.19499999999999</v>
      </c>
      <c r="AP428" s="288">
        <f>Data!AP7</f>
        <v>107.827</v>
      </c>
      <c r="AQ428" s="288">
        <f>Data!AQ7</f>
        <v>107.962</v>
      </c>
      <c r="AR428" s="288">
        <f>Data!AR7</f>
        <v>109.649</v>
      </c>
      <c r="AS428" s="288">
        <f>Data!AS7</f>
        <v>106.361</v>
      </c>
      <c r="AT428" s="288">
        <f>Data!AT7</f>
        <v>105.336</v>
      </c>
      <c r="AU428" s="288">
        <f>Data!AU7</f>
        <v>99.63</v>
      </c>
      <c r="AV428" s="288">
        <f>Data!AV7</f>
        <v>101.40600000000001</v>
      </c>
      <c r="AW428" s="288">
        <f>Data!AW7</f>
        <v>102.96599999999999</v>
      </c>
      <c r="AX428" s="288">
        <f>Data!AX7</f>
        <v>103.66200000000001</v>
      </c>
      <c r="AY428" s="288">
        <f>Data!AY7</f>
        <v>102.196</v>
      </c>
      <c r="AZ428" s="288">
        <f>Data!AZ7</f>
        <v>109.19499999999999</v>
      </c>
      <c r="BA428" s="288">
        <f>Data!BA7</f>
        <v>110.1</v>
      </c>
      <c r="BB428" s="288">
        <f>Data!BB7</f>
        <v>109.334</v>
      </c>
      <c r="BC428" s="288">
        <f>Data!BC7</f>
        <v>103.377</v>
      </c>
      <c r="BD428" s="288">
        <f>Data!BD7</f>
        <v>104.506</v>
      </c>
      <c r="BE428" s="288">
        <f>Data!BE7</f>
        <v>103.61799999999999</v>
      </c>
      <c r="BF428" s="288">
        <f>Data!BF7</f>
        <v>108.242</v>
      </c>
      <c r="BG428" s="288">
        <f>Data!BG7</f>
        <v>108.967</v>
      </c>
      <c r="BH428" s="288">
        <f>Data!BH7</f>
        <v>107.605</v>
      </c>
      <c r="BI428" s="288">
        <f>Data!BI7</f>
        <v>106.42</v>
      </c>
      <c r="BJ428" s="331">
        <f>Data!BJ7</f>
        <v>106.56</v>
      </c>
      <c r="BK428" s="332">
        <f>Data!BK7</f>
        <v>117.041</v>
      </c>
      <c r="BL428" s="332">
        <f>Data!BL7</f>
        <v>0</v>
      </c>
      <c r="BM428" s="332">
        <f>Data!BM7</f>
        <v>0</v>
      </c>
      <c r="BN428" s="332">
        <f>Data!BN7</f>
        <v>0</v>
      </c>
      <c r="BO428" s="332">
        <f>Data!BO7</f>
        <v>0</v>
      </c>
      <c r="BP428" s="332">
        <f>Data!BP7</f>
        <v>0</v>
      </c>
      <c r="BQ428" s="332">
        <f>Data!BQ7</f>
        <v>0</v>
      </c>
      <c r="BR428" s="332">
        <f>Data!BR7</f>
        <v>0</v>
      </c>
      <c r="BS428" s="332">
        <f>Data!BS7</f>
        <v>0</v>
      </c>
      <c r="BT428" s="332">
        <f>Data!BT7</f>
        <v>0</v>
      </c>
      <c r="BU428" s="332">
        <f>Data!BU7</f>
        <v>0</v>
      </c>
      <c r="BV428" s="332">
        <f>Data!BV7</f>
        <v>0</v>
      </c>
      <c r="BW428" s="332">
        <f>Data!BW7</f>
        <v>0</v>
      </c>
      <c r="BX428" s="332">
        <f>Data!BX7</f>
        <v>0</v>
      </c>
      <c r="BY428" s="333">
        <f t="shared" si="20"/>
        <v>223.601</v>
      </c>
    </row>
    <row r="429" spans="1:77">
      <c r="A429" s="289" t="s">
        <v>1037</v>
      </c>
      <c r="B429" s="288">
        <f>Data!B8</f>
        <v>153.18</v>
      </c>
      <c r="C429" s="288">
        <f>Data!C8</f>
        <v>152.94399999999999</v>
      </c>
      <c r="D429" s="288">
        <f>Data!D8</f>
        <v>149.31399999999999</v>
      </c>
      <c r="E429" s="288">
        <f>Data!E8</f>
        <v>152.44</v>
      </c>
      <c r="F429" s="288">
        <f>Data!F8</f>
        <v>160.73599999999999</v>
      </c>
      <c r="G429" s="288">
        <f>Data!G8</f>
        <v>158.00800000000001</v>
      </c>
      <c r="H429" s="288">
        <f>Data!H8</f>
        <v>165.803</v>
      </c>
      <c r="I429" s="288">
        <f>Data!I8</f>
        <v>158.97900000000001</v>
      </c>
      <c r="J429" s="288">
        <f>Data!J8</f>
        <v>157.446</v>
      </c>
      <c r="K429" s="288">
        <f>Data!K8</f>
        <v>159.595</v>
      </c>
      <c r="L429" s="288">
        <f>Data!L8</f>
        <v>163.697</v>
      </c>
      <c r="M429" s="288">
        <f>Data!M8</f>
        <v>165.601</v>
      </c>
      <c r="N429" s="288">
        <f>Data!N8</f>
        <v>170.958</v>
      </c>
      <c r="O429" s="288">
        <f>Data!O8</f>
        <v>159.57</v>
      </c>
      <c r="P429" s="288">
        <f>Data!P8</f>
        <v>165.428</v>
      </c>
      <c r="Q429" s="288">
        <f>Data!Q8</f>
        <v>167.70699999999999</v>
      </c>
      <c r="R429" s="288">
        <f>Data!R8</f>
        <v>186.13</v>
      </c>
      <c r="S429" s="288">
        <f>Data!S8</f>
        <v>188.49299999999999</v>
      </c>
      <c r="T429" s="288">
        <f>Data!T8</f>
        <v>189.80199999999999</v>
      </c>
      <c r="U429" s="288">
        <f>Data!U8</f>
        <v>191.02799999999999</v>
      </c>
      <c r="V429" s="288">
        <f>Data!V8</f>
        <v>193.21700000000001</v>
      </c>
      <c r="W429" s="288">
        <f>Data!W8</f>
        <v>192.30600000000001</v>
      </c>
      <c r="X429" s="288">
        <f>Data!X8</f>
        <v>190.92599999999999</v>
      </c>
      <c r="Y429" s="288">
        <f>Data!Y8</f>
        <v>193.84899999999999</v>
      </c>
      <c r="Z429" s="288">
        <f>Data!Z8</f>
        <v>196.82400000000001</v>
      </c>
      <c r="AA429" s="288">
        <f>Data!AA8</f>
        <v>202.03299999999999</v>
      </c>
      <c r="AB429" s="288">
        <f>Data!AB8</f>
        <v>201.62299999999999</v>
      </c>
      <c r="AC429" s="288">
        <f>Data!AC8</f>
        <v>202.602</v>
      </c>
      <c r="AD429" s="288">
        <f>Data!AD8</f>
        <v>207.673</v>
      </c>
      <c r="AE429" s="288">
        <f>Data!AE8</f>
        <v>204.91200000000001</v>
      </c>
      <c r="AF429" s="288">
        <f>Data!AF8</f>
        <v>209.922</v>
      </c>
      <c r="AG429" s="288">
        <f>Data!AG8</f>
        <v>209.03899999999999</v>
      </c>
      <c r="AH429" s="288">
        <f>Data!AH8</f>
        <v>210.41</v>
      </c>
      <c r="AI429" s="288">
        <f>Data!AI8</f>
        <v>212.18299999999999</v>
      </c>
      <c r="AJ429" s="288">
        <f>Data!AJ8</f>
        <v>214.791</v>
      </c>
      <c r="AK429" s="288">
        <f>Data!AK8</f>
        <v>219.52699999999999</v>
      </c>
      <c r="AL429" s="288">
        <f>Data!AL8</f>
        <v>212.84700000000001</v>
      </c>
      <c r="AM429" s="288">
        <f>Data!AM8</f>
        <v>219.79900000000001</v>
      </c>
      <c r="AN429" s="288">
        <f>Data!AN8</f>
        <v>223.15100000000001</v>
      </c>
      <c r="AO429" s="288">
        <f>Data!AO8</f>
        <v>227.267</v>
      </c>
      <c r="AP429" s="288">
        <f>Data!AP8</f>
        <v>232.72</v>
      </c>
      <c r="AQ429" s="288">
        <f>Data!AQ8</f>
        <v>234.00399999999999</v>
      </c>
      <c r="AR429" s="288">
        <f>Data!AR8</f>
        <v>236.49100000000001</v>
      </c>
      <c r="AS429" s="288">
        <f>Data!AS8</f>
        <v>239.75800000000001</v>
      </c>
      <c r="AT429" s="288">
        <f>Data!AT8</f>
        <v>237.16399999999999</v>
      </c>
      <c r="AU429" s="288">
        <f>Data!AU8</f>
        <v>234.76300000000001</v>
      </c>
      <c r="AV429" s="288">
        <f>Data!AV8</f>
        <v>235.428</v>
      </c>
      <c r="AW429" s="288">
        <f>Data!AW8</f>
        <v>239.43899999999999</v>
      </c>
      <c r="AX429" s="288">
        <f>Data!AX8</f>
        <v>242.16399999999999</v>
      </c>
      <c r="AY429" s="288">
        <f>Data!AY8</f>
        <v>238.03399999999999</v>
      </c>
      <c r="AZ429" s="288">
        <f>Data!AZ8</f>
        <v>236.89400000000001</v>
      </c>
      <c r="BA429" s="288">
        <f>Data!BA8</f>
        <v>238.83199999999999</v>
      </c>
      <c r="BB429" s="288">
        <f>Data!BB8</f>
        <v>234.16</v>
      </c>
      <c r="BC429" s="288">
        <f>Data!BC8</f>
        <v>240.435</v>
      </c>
      <c r="BD429" s="288">
        <f>Data!BD8</f>
        <v>242.726</v>
      </c>
      <c r="BE429" s="288">
        <f>Data!BE8</f>
        <v>243.02199999999999</v>
      </c>
      <c r="BF429" s="288">
        <f>Data!BF8</f>
        <v>246.28800000000001</v>
      </c>
      <c r="BG429" s="288">
        <f>Data!BG8</f>
        <v>244.90199999999999</v>
      </c>
      <c r="BH429" s="288">
        <f>Data!BH8</f>
        <v>242.13</v>
      </c>
      <c r="BI429" s="288">
        <f>Data!BI8</f>
        <v>246.45500000000001</v>
      </c>
      <c r="BJ429" s="331">
        <f>Data!BJ8</f>
        <v>245.98500000000001</v>
      </c>
      <c r="BK429" s="332">
        <f>Data!BK8</f>
        <v>249.42099999999999</v>
      </c>
      <c r="BL429" s="332">
        <f>Data!BL8</f>
        <v>0</v>
      </c>
      <c r="BM429" s="332">
        <f>Data!BM8</f>
        <v>0</v>
      </c>
      <c r="BN429" s="332">
        <f>Data!BN8</f>
        <v>0</v>
      </c>
      <c r="BO429" s="332">
        <f>Data!BO8</f>
        <v>0</v>
      </c>
      <c r="BP429" s="332">
        <f>Data!BP8</f>
        <v>0</v>
      </c>
      <c r="BQ429" s="332">
        <f>Data!BQ8</f>
        <v>0</v>
      </c>
      <c r="BR429" s="332">
        <f>Data!BR8</f>
        <v>0</v>
      </c>
      <c r="BS429" s="332">
        <f>Data!BS8</f>
        <v>0</v>
      </c>
      <c r="BT429" s="332">
        <f>Data!BT8</f>
        <v>0</v>
      </c>
      <c r="BU429" s="332">
        <f>Data!BU8</f>
        <v>0</v>
      </c>
      <c r="BV429" s="332">
        <f>Data!BV8</f>
        <v>0</v>
      </c>
      <c r="BW429" s="332">
        <f>Data!BW8</f>
        <v>0</v>
      </c>
      <c r="BX429" s="332">
        <f>Data!BX8</f>
        <v>0</v>
      </c>
      <c r="BY429" s="333">
        <f t="shared" si="20"/>
        <v>495.40600000000001</v>
      </c>
    </row>
    <row r="430" spans="1:77">
      <c r="A430" s="289" t="s">
        <v>1038</v>
      </c>
      <c r="B430" s="288">
        <f>Data!B9</f>
        <v>191.39500000000001</v>
      </c>
      <c r="C430" s="288">
        <f>Data!C9</f>
        <v>200.20699999999999</v>
      </c>
      <c r="D430" s="288">
        <f>Data!D9</f>
        <v>186.52799999999999</v>
      </c>
      <c r="E430" s="288">
        <f>Data!E9</f>
        <v>193.917</v>
      </c>
      <c r="F430" s="288">
        <f>Data!F9</f>
        <v>200.97399999999999</v>
      </c>
      <c r="G430" s="288">
        <f>Data!G9</f>
        <v>197.732</v>
      </c>
      <c r="H430" s="288">
        <f>Data!H9</f>
        <v>206.01599999999999</v>
      </c>
      <c r="I430" s="288">
        <f>Data!I9</f>
        <v>178.697</v>
      </c>
      <c r="J430" s="288">
        <f>Data!J9</f>
        <v>182.67</v>
      </c>
      <c r="K430" s="288">
        <f>Data!K9</f>
        <v>185.20599999999999</v>
      </c>
      <c r="L430" s="288">
        <f>Data!L9</f>
        <v>186.2</v>
      </c>
      <c r="M430" s="288">
        <f>Data!M9</f>
        <v>199.86199999999999</v>
      </c>
      <c r="N430" s="288">
        <f>Data!N9</f>
        <v>197.357</v>
      </c>
      <c r="O430" s="288">
        <f>Data!O9</f>
        <v>194.02099999999999</v>
      </c>
      <c r="P430" s="288">
        <f>Data!P9</f>
        <v>210.40199999999999</v>
      </c>
      <c r="Q430" s="288">
        <f>Data!Q9</f>
        <v>218.31</v>
      </c>
      <c r="R430" s="288">
        <f>Data!R9</f>
        <v>210.15600000000001</v>
      </c>
      <c r="S430" s="288">
        <f>Data!S9</f>
        <v>211.67699999999999</v>
      </c>
      <c r="T430" s="288">
        <f>Data!T9</f>
        <v>212.7</v>
      </c>
      <c r="U430" s="288">
        <f>Data!U9</f>
        <v>213.875</v>
      </c>
      <c r="V430" s="288">
        <f>Data!V9</f>
        <v>215.85300000000001</v>
      </c>
      <c r="W430" s="288">
        <f>Data!W9</f>
        <v>215.221</v>
      </c>
      <c r="X430" s="288">
        <f>Data!X9</f>
        <v>214.08199999999999</v>
      </c>
      <c r="Y430" s="288">
        <f>Data!Y9</f>
        <v>217.095</v>
      </c>
      <c r="Z430" s="288">
        <f>Data!Z9</f>
        <v>219.887</v>
      </c>
      <c r="AA430" s="288">
        <f>Data!AA9</f>
        <v>225.17400000000001</v>
      </c>
      <c r="AB430" s="288">
        <f>Data!AB9</f>
        <v>225.01</v>
      </c>
      <c r="AC430" s="288">
        <f>Data!AC9</f>
        <v>226.636</v>
      </c>
      <c r="AD430" s="288">
        <f>Data!AD9</f>
        <v>233.029</v>
      </c>
      <c r="AE430" s="288">
        <f>Data!AE9</f>
        <v>230.27099999999999</v>
      </c>
      <c r="AF430" s="288">
        <f>Data!AF9</f>
        <v>235.167</v>
      </c>
      <c r="AG430" s="288">
        <f>Data!AG9</f>
        <v>234.72</v>
      </c>
      <c r="AH430" s="288">
        <f>Data!AH9</f>
        <v>235.65799999999999</v>
      </c>
      <c r="AI430" s="288">
        <f>Data!AI9</f>
        <v>237.26599999999999</v>
      </c>
      <c r="AJ430" s="288">
        <f>Data!AJ9</f>
        <v>239.417</v>
      </c>
      <c r="AK430" s="288">
        <f>Data!AK9</f>
        <v>244.029</v>
      </c>
      <c r="AL430" s="288">
        <f>Data!AL9</f>
        <v>237.66</v>
      </c>
      <c r="AM430" s="288">
        <f>Data!AM9</f>
        <v>244.26599999999999</v>
      </c>
      <c r="AN430" s="288">
        <f>Data!AN9</f>
        <v>248.12899999999999</v>
      </c>
      <c r="AO430" s="288">
        <f>Data!AO9</f>
        <v>252.321</v>
      </c>
      <c r="AP430" s="288">
        <f>Data!AP9</f>
        <v>257.55500000000001</v>
      </c>
      <c r="AQ430" s="288">
        <f>Data!AQ9</f>
        <v>258.75200000000001</v>
      </c>
      <c r="AR430" s="288">
        <f>Data!AR9</f>
        <v>261.334</v>
      </c>
      <c r="AS430" s="288">
        <f>Data!AS9</f>
        <v>264.38499999999999</v>
      </c>
      <c r="AT430" s="288">
        <f>Data!AT9</f>
        <v>262.09399999999999</v>
      </c>
      <c r="AU430" s="288">
        <f>Data!AU9</f>
        <v>261.971</v>
      </c>
      <c r="AV430" s="288">
        <f>Data!AV9</f>
        <v>262.67200000000003</v>
      </c>
      <c r="AW430" s="288">
        <f>Data!AW9</f>
        <v>266.53899999999999</v>
      </c>
      <c r="AX430" s="288">
        <f>Data!AX9</f>
        <v>269.084</v>
      </c>
      <c r="AY430" s="288">
        <f>Data!AY9</f>
        <v>265.00599999999997</v>
      </c>
      <c r="AZ430" s="288">
        <f>Data!AZ9</f>
        <v>263.654</v>
      </c>
      <c r="BA430" s="288">
        <f>Data!BA9</f>
        <v>265.71100000000001</v>
      </c>
      <c r="BB430" s="288">
        <f>Data!BB9</f>
        <v>261.03100000000001</v>
      </c>
      <c r="BC430" s="288">
        <f>Data!BC9</f>
        <v>267.41800000000001</v>
      </c>
      <c r="BD430" s="288">
        <f>Data!BD9</f>
        <v>269.92599999999999</v>
      </c>
      <c r="BE430" s="288">
        <f>Data!BE9</f>
        <v>265.41300000000001</v>
      </c>
      <c r="BF430" s="288">
        <f>Data!BF9</f>
        <v>269.428</v>
      </c>
      <c r="BG430" s="288">
        <f>Data!BG9</f>
        <v>267.94</v>
      </c>
      <c r="BH430" s="288">
        <f>Data!BH9</f>
        <v>265.52999999999997</v>
      </c>
      <c r="BI430" s="288">
        <f>Data!BI9</f>
        <v>269.68</v>
      </c>
      <c r="BJ430" s="331">
        <f>Data!BJ9</f>
        <v>269.71800000000002</v>
      </c>
      <c r="BK430" s="332">
        <f>Data!BK9</f>
        <v>272.291</v>
      </c>
      <c r="BL430" s="332">
        <f>Data!BL9</f>
        <v>0</v>
      </c>
      <c r="BM430" s="332">
        <f>Data!BM9</f>
        <v>0</v>
      </c>
      <c r="BN430" s="332">
        <f>Data!BN9</f>
        <v>0</v>
      </c>
      <c r="BO430" s="332">
        <f>Data!BO9</f>
        <v>0</v>
      </c>
      <c r="BP430" s="332">
        <f>Data!BP9</f>
        <v>0</v>
      </c>
      <c r="BQ430" s="332">
        <f>Data!BQ9</f>
        <v>0</v>
      </c>
      <c r="BR430" s="332">
        <f>Data!BR9</f>
        <v>0</v>
      </c>
      <c r="BS430" s="332">
        <f>Data!BS9</f>
        <v>0</v>
      </c>
      <c r="BT430" s="332">
        <f>Data!BT9</f>
        <v>0</v>
      </c>
      <c r="BU430" s="332">
        <f>Data!BU9</f>
        <v>0</v>
      </c>
      <c r="BV430" s="332">
        <f>Data!BV9</f>
        <v>0</v>
      </c>
      <c r="BW430" s="332">
        <f>Data!BW9</f>
        <v>0</v>
      </c>
      <c r="BX430" s="332">
        <f>Data!BX9</f>
        <v>0</v>
      </c>
      <c r="BY430" s="333">
        <f t="shared" si="20"/>
        <v>542.00900000000001</v>
      </c>
    </row>
    <row r="431" spans="1:77" ht="14" thickBot="1">
      <c r="A431" s="289" t="s">
        <v>1039</v>
      </c>
      <c r="B431" s="288">
        <f>Data!B10</f>
        <v>418.41500000000002</v>
      </c>
      <c r="C431" s="288">
        <f>Data!C10</f>
        <v>437.85899999999998</v>
      </c>
      <c r="D431" s="288">
        <f>Data!D10</f>
        <v>427.73200000000003</v>
      </c>
      <c r="E431" s="288">
        <f>Data!E10</f>
        <v>440.15899999999999</v>
      </c>
      <c r="F431" s="288">
        <f>Data!F10</f>
        <v>451.83100000000002</v>
      </c>
      <c r="G431" s="288">
        <f>Data!G10</f>
        <v>457.44299999999998</v>
      </c>
      <c r="H431" s="288">
        <f>Data!H10</f>
        <v>479.03399999999999</v>
      </c>
      <c r="I431" s="288">
        <f>Data!I10</f>
        <v>483.16</v>
      </c>
      <c r="J431" s="288">
        <f>Data!J10</f>
        <v>491.17599999999999</v>
      </c>
      <c r="K431" s="288">
        <f>Data!K10</f>
        <v>500.74799999999999</v>
      </c>
      <c r="L431" s="288">
        <f>Data!L10</f>
        <v>539.43299999999999</v>
      </c>
      <c r="M431" s="288">
        <f>Data!M10</f>
        <v>534.12199999999996</v>
      </c>
      <c r="N431" s="288">
        <f>Data!N10</f>
        <v>542.447</v>
      </c>
      <c r="O431" s="288">
        <f>Data!O10</f>
        <v>537.54399999999998</v>
      </c>
      <c r="P431" s="288">
        <f>Data!P10</f>
        <v>576.92999999999995</v>
      </c>
      <c r="Q431" s="288">
        <f>Data!Q10</f>
        <v>585.26900000000001</v>
      </c>
      <c r="R431" s="288">
        <f>Data!R10</f>
        <v>540.83000000000004</v>
      </c>
      <c r="S431" s="288">
        <f>Data!S10</f>
        <v>539.32600000000002</v>
      </c>
      <c r="T431" s="288">
        <f>Data!T10</f>
        <v>543.16800000000001</v>
      </c>
      <c r="U431" s="288">
        <f>Data!U10</f>
        <v>545.9</v>
      </c>
      <c r="V431" s="288">
        <f>Data!V10</f>
        <v>544.11900000000003</v>
      </c>
      <c r="W431" s="288">
        <f>Data!W10</f>
        <v>549.27200000000005</v>
      </c>
      <c r="X431" s="288">
        <f>Data!X10</f>
        <v>553.09799999999996</v>
      </c>
      <c r="Y431" s="288">
        <f>Data!Y10</f>
        <v>559.86900000000003</v>
      </c>
      <c r="Z431" s="288">
        <f>Data!Z10</f>
        <v>559.52800000000002</v>
      </c>
      <c r="AA431" s="288">
        <f>Data!AA10</f>
        <v>565.86599999999999</v>
      </c>
      <c r="AB431" s="288">
        <f>Data!AB10</f>
        <v>572.63800000000003</v>
      </c>
      <c r="AC431" s="288">
        <f>Data!AC10</f>
        <v>577.69399999999996</v>
      </c>
      <c r="AD431" s="288">
        <f>Data!AD10</f>
        <v>594.64300000000003</v>
      </c>
      <c r="AE431" s="288">
        <f>Data!AE10</f>
        <v>594.85900000000004</v>
      </c>
      <c r="AF431" s="288">
        <f>Data!AF10</f>
        <v>599.64400000000001</v>
      </c>
      <c r="AG431" s="288">
        <f>Data!AG10</f>
        <v>606.06700000000001</v>
      </c>
      <c r="AH431" s="288">
        <f>Data!AH10</f>
        <v>617.35500000000002</v>
      </c>
      <c r="AI431" s="288">
        <f>Data!AI10</f>
        <v>630.08399999999995</v>
      </c>
      <c r="AJ431" s="288">
        <f>Data!AJ10</f>
        <v>637.68499999999995</v>
      </c>
      <c r="AK431" s="288">
        <f>Data!AK10</f>
        <v>642.55399999999997</v>
      </c>
      <c r="AL431" s="288">
        <f>Data!AL10</f>
        <v>643.13900000000001</v>
      </c>
      <c r="AM431" s="288">
        <f>Data!AM10</f>
        <v>644.375</v>
      </c>
      <c r="AN431" s="288">
        <f>Data!AN10</f>
        <v>655.18899999999996</v>
      </c>
      <c r="AO431" s="288">
        <f>Data!AO10</f>
        <v>658.56299999999999</v>
      </c>
      <c r="AP431" s="288">
        <f>Data!AP10</f>
        <v>663.529</v>
      </c>
      <c r="AQ431" s="288">
        <f>Data!AQ10</f>
        <v>666.21299999999997</v>
      </c>
      <c r="AR431" s="288">
        <f>Data!AR10</f>
        <v>672.59900000000005</v>
      </c>
      <c r="AS431" s="288">
        <f>Data!AS10</f>
        <v>672.125</v>
      </c>
      <c r="AT431" s="288">
        <f>Data!AT10</f>
        <v>674.69299999999998</v>
      </c>
      <c r="AU431" s="288">
        <f>Data!AU10</f>
        <v>690.72500000000002</v>
      </c>
      <c r="AV431" s="288">
        <f>Data!AV10</f>
        <v>692.38900000000001</v>
      </c>
      <c r="AW431" s="288">
        <f>Data!AW10</f>
        <v>693.71600000000001</v>
      </c>
      <c r="AX431" s="288">
        <f>Data!AX10</f>
        <v>692.02499999999998</v>
      </c>
      <c r="AY431" s="288">
        <f>Data!AY10</f>
        <v>689.90599999999995</v>
      </c>
      <c r="AZ431" s="288">
        <f>Data!AZ10</f>
        <v>686.101</v>
      </c>
      <c r="BA431" s="288">
        <f>Data!BA10</f>
        <v>691.07399999999996</v>
      </c>
      <c r="BB431" s="288">
        <f>Data!BB10</f>
        <v>687.28</v>
      </c>
      <c r="BC431" s="288">
        <f>Data!BC10</f>
        <v>695.22400000000005</v>
      </c>
      <c r="BD431" s="288">
        <f>Data!BD10</f>
        <v>694.35900000000004</v>
      </c>
      <c r="BE431" s="288">
        <f>Data!BE10</f>
        <v>673.79600000000005</v>
      </c>
      <c r="BF431" s="288">
        <f>Data!BF10</f>
        <v>684.654</v>
      </c>
      <c r="BG431" s="288">
        <f>Data!BG10</f>
        <v>680.80700000000002</v>
      </c>
      <c r="BH431" s="288">
        <f>Data!BH10</f>
        <v>683.28499999999997</v>
      </c>
      <c r="BI431" s="288">
        <f>Data!BI10</f>
        <v>685.26499999999999</v>
      </c>
      <c r="BJ431" s="334">
        <f>Data!BJ10</f>
        <v>693.899</v>
      </c>
      <c r="BK431" s="335">
        <f>Data!BK10</f>
        <v>719.63400000000001</v>
      </c>
      <c r="BL431" s="335">
        <f>Data!BL10</f>
        <v>0</v>
      </c>
      <c r="BM431" s="335">
        <f>Data!BM10</f>
        <v>0</v>
      </c>
      <c r="BN431" s="335">
        <f>Data!BN10</f>
        <v>0</v>
      </c>
      <c r="BO431" s="335">
        <f>Data!BO10</f>
        <v>0</v>
      </c>
      <c r="BP431" s="335">
        <f>Data!BP10</f>
        <v>0</v>
      </c>
      <c r="BQ431" s="335">
        <f>Data!BQ10</f>
        <v>0</v>
      </c>
      <c r="BR431" s="335">
        <f>Data!BR10</f>
        <v>0</v>
      </c>
      <c r="BS431" s="335">
        <f>Data!BS10</f>
        <v>0</v>
      </c>
      <c r="BT431" s="335">
        <f>Data!BT10</f>
        <v>0</v>
      </c>
      <c r="BU431" s="335">
        <f>Data!BU10</f>
        <v>0</v>
      </c>
      <c r="BV431" s="335">
        <f>Data!BV10</f>
        <v>0</v>
      </c>
      <c r="BW431" s="335">
        <f>Data!BW10</f>
        <v>0</v>
      </c>
      <c r="BX431" s="335">
        <f>Data!BX10</f>
        <v>0</v>
      </c>
      <c r="BY431" s="336">
        <f t="shared" si="20"/>
        <v>1413.5329999999999</v>
      </c>
    </row>
    <row r="432" spans="1:77">
      <c r="B432" s="294" t="s">
        <v>1025</v>
      </c>
      <c r="C432" s="294" t="s">
        <v>1025</v>
      </c>
      <c r="D432" s="294" t="s">
        <v>1025</v>
      </c>
      <c r="E432" s="294" t="s">
        <v>1025</v>
      </c>
      <c r="F432" s="294" t="s">
        <v>1025</v>
      </c>
      <c r="G432" s="294" t="s">
        <v>1025</v>
      </c>
      <c r="H432" s="294" t="s">
        <v>1025</v>
      </c>
      <c r="I432" s="294" t="s">
        <v>1025</v>
      </c>
      <c r="J432" s="294" t="s">
        <v>1025</v>
      </c>
      <c r="K432" s="294" t="s">
        <v>1025</v>
      </c>
      <c r="L432" s="294" t="s">
        <v>1025</v>
      </c>
      <c r="M432" s="294" t="s">
        <v>1025</v>
      </c>
      <c r="N432" s="294" t="s">
        <v>1025</v>
      </c>
      <c r="O432" s="294" t="s">
        <v>1025</v>
      </c>
      <c r="P432" s="294" t="s">
        <v>1025</v>
      </c>
      <c r="Q432" s="294" t="s">
        <v>1025</v>
      </c>
      <c r="R432" s="294" t="s">
        <v>1025</v>
      </c>
      <c r="S432" s="294" t="s">
        <v>1025</v>
      </c>
      <c r="T432" s="294" t="s">
        <v>1025</v>
      </c>
      <c r="U432" s="294" t="s">
        <v>1025</v>
      </c>
      <c r="V432" s="294" t="s">
        <v>1025</v>
      </c>
      <c r="W432" s="294" t="s">
        <v>1025</v>
      </c>
      <c r="X432" s="294" t="s">
        <v>1025</v>
      </c>
      <c r="Y432" s="294" t="s">
        <v>1025</v>
      </c>
      <c r="Z432" s="293" t="s">
        <v>1025</v>
      </c>
      <c r="AA432" s="293" t="s">
        <v>1025</v>
      </c>
      <c r="AB432" s="293" t="s">
        <v>1025</v>
      </c>
      <c r="AC432" s="293" t="s">
        <v>1025</v>
      </c>
      <c r="AD432" s="293"/>
      <c r="AE432" s="293"/>
      <c r="AF432" s="293"/>
      <c r="AG432" s="293"/>
      <c r="AH432" s="293"/>
      <c r="AI432" s="293"/>
      <c r="AJ432" s="293"/>
      <c r="AK432" s="293"/>
      <c r="AL432" s="293"/>
      <c r="AM432" s="293"/>
      <c r="AN432" s="293"/>
      <c r="AO432" s="293"/>
      <c r="AP432" s="293"/>
      <c r="AQ432" s="293"/>
      <c r="AR432" s="293"/>
      <c r="AS432" s="293"/>
      <c r="AT432" s="293"/>
      <c r="AU432" s="293"/>
      <c r="AV432" s="293"/>
      <c r="AW432" s="293"/>
      <c r="AX432" s="293"/>
      <c r="AY432" s="293"/>
      <c r="AZ432" s="293"/>
      <c r="BA432" s="293"/>
      <c r="BB432" s="293"/>
      <c r="BC432" s="293"/>
      <c r="BD432" s="293"/>
      <c r="BE432" s="293"/>
      <c r="BF432" s="293"/>
      <c r="BG432" s="293"/>
      <c r="BH432" s="293"/>
      <c r="BI432" s="293"/>
      <c r="BJ432" s="293"/>
      <c r="BK432" s="293"/>
      <c r="BL432" s="293"/>
      <c r="BM432" s="293"/>
      <c r="BN432" s="293"/>
      <c r="BO432" s="293"/>
      <c r="BP432" s="293"/>
      <c r="BQ432" s="293"/>
      <c r="BR432" s="293"/>
      <c r="BS432" s="293"/>
      <c r="BT432" s="293"/>
      <c r="BU432" s="293"/>
      <c r="BV432" s="293"/>
      <c r="BW432" s="293"/>
      <c r="BX432" s="293"/>
      <c r="BY432" s="294" t="s">
        <v>1026</v>
      </c>
    </row>
    <row r="433" spans="1:77">
      <c r="A433" s="289" t="s">
        <v>1047</v>
      </c>
      <c r="B433" s="288">
        <f t="shared" ref="B433:AG433" si="21">SUM(B426:B431)</f>
        <v>1223.2749999999999</v>
      </c>
      <c r="C433" s="288">
        <f t="shared" si="21"/>
        <v>1221.664</v>
      </c>
      <c r="D433" s="288">
        <f t="shared" si="21"/>
        <v>1185.662</v>
      </c>
      <c r="E433" s="288">
        <f t="shared" si="21"/>
        <v>1195.5129999999999</v>
      </c>
      <c r="F433" s="288">
        <f t="shared" si="21"/>
        <v>1232.326</v>
      </c>
      <c r="G433" s="288">
        <f t="shared" si="21"/>
        <v>1244.7759999999998</v>
      </c>
      <c r="H433" s="288">
        <f t="shared" si="21"/>
        <v>1290.146</v>
      </c>
      <c r="I433" s="288">
        <f t="shared" si="21"/>
        <v>1292.8400000000001</v>
      </c>
      <c r="J433" s="288">
        <f t="shared" si="21"/>
        <v>1307.578</v>
      </c>
      <c r="K433" s="288">
        <f t="shared" si="21"/>
        <v>1315.1010000000001</v>
      </c>
      <c r="L433" s="288">
        <f t="shared" si="21"/>
        <v>1353.7460000000001</v>
      </c>
      <c r="M433" s="288">
        <f t="shared" si="21"/>
        <v>1357.78</v>
      </c>
      <c r="N433" s="288">
        <f t="shared" si="21"/>
        <v>1404.2240000000002</v>
      </c>
      <c r="O433" s="288">
        <f t="shared" si="21"/>
        <v>1411.346</v>
      </c>
      <c r="P433" s="288">
        <f t="shared" si="21"/>
        <v>1405.9659999999999</v>
      </c>
      <c r="Q433" s="288">
        <f t="shared" si="21"/>
        <v>1429.2459999999999</v>
      </c>
      <c r="R433" s="288">
        <f t="shared" si="21"/>
        <v>1420.1260000000002</v>
      </c>
      <c r="S433" s="288">
        <f t="shared" si="21"/>
        <v>1435.2139999999999</v>
      </c>
      <c r="T433" s="288">
        <f t="shared" si="21"/>
        <v>1446.2089999999998</v>
      </c>
      <c r="U433" s="288">
        <f t="shared" si="21"/>
        <v>1451.6570000000002</v>
      </c>
      <c r="V433" s="288">
        <f t="shared" si="21"/>
        <v>1453.85</v>
      </c>
      <c r="W433" s="288">
        <f t="shared" si="21"/>
        <v>1462.5240000000001</v>
      </c>
      <c r="X433" s="288">
        <f t="shared" si="21"/>
        <v>1476.1309999999999</v>
      </c>
      <c r="Y433" s="288">
        <f t="shared" si="21"/>
        <v>1491.4459999999999</v>
      </c>
      <c r="Z433" s="288">
        <f t="shared" si="21"/>
        <v>1500.83</v>
      </c>
      <c r="AA433" s="288">
        <f t="shared" si="21"/>
        <v>1522.8980000000001</v>
      </c>
      <c r="AB433" s="288">
        <f t="shared" si="21"/>
        <v>1538.2530000000002</v>
      </c>
      <c r="AC433" s="288">
        <f t="shared" si="21"/>
        <v>1545.2019999999998</v>
      </c>
      <c r="AD433" s="288">
        <f t="shared" si="21"/>
        <v>1585.538</v>
      </c>
      <c r="AE433" s="288">
        <f t="shared" si="21"/>
        <v>1584.8879999999999</v>
      </c>
      <c r="AF433" s="288">
        <f t="shared" si="21"/>
        <v>1601.623</v>
      </c>
      <c r="AG433" s="288">
        <f t="shared" si="21"/>
        <v>1611.232</v>
      </c>
      <c r="AH433" s="288">
        <f t="shared" ref="AH433:BX433" si="22">SUM(AH426:AH431)</f>
        <v>1622.771</v>
      </c>
      <c r="AI433" s="288">
        <f t="shared" si="22"/>
        <v>1647.3419999999999</v>
      </c>
      <c r="AJ433" s="288">
        <f t="shared" si="22"/>
        <v>1659.9749999999999</v>
      </c>
      <c r="AK433" s="288">
        <f t="shared" si="22"/>
        <v>1677.587</v>
      </c>
      <c r="AL433" s="288">
        <f t="shared" si="22"/>
        <v>1664.8040000000001</v>
      </c>
      <c r="AM433" s="288">
        <f t="shared" si="22"/>
        <v>1683.421</v>
      </c>
      <c r="AN433" s="288">
        <f t="shared" si="22"/>
        <v>1697.5219999999999</v>
      </c>
      <c r="AO433" s="288">
        <f t="shared" si="22"/>
        <v>1708.6770000000001</v>
      </c>
      <c r="AP433" s="288">
        <f t="shared" si="22"/>
        <v>1728.557</v>
      </c>
      <c r="AQ433" s="288">
        <f t="shared" si="22"/>
        <v>1737.16</v>
      </c>
      <c r="AR433" s="288">
        <f t="shared" si="22"/>
        <v>1750.6320000000001</v>
      </c>
      <c r="AS433" s="288">
        <f t="shared" si="22"/>
        <v>1755.6100000000001</v>
      </c>
      <c r="AT433" s="288">
        <f t="shared" si="22"/>
        <v>1753.0039999999999</v>
      </c>
      <c r="AU433" s="288">
        <f t="shared" si="22"/>
        <v>1756.413</v>
      </c>
      <c r="AV433" s="288">
        <f t="shared" si="22"/>
        <v>1767.0610000000001</v>
      </c>
      <c r="AW433" s="288">
        <f t="shared" si="22"/>
        <v>1773.308</v>
      </c>
      <c r="AX433" s="288">
        <f t="shared" si="22"/>
        <v>1778.837</v>
      </c>
      <c r="AY433" s="288">
        <f t="shared" si="22"/>
        <v>1766.0099999999998</v>
      </c>
      <c r="AZ433" s="288">
        <f t="shared" si="22"/>
        <v>1778.6979999999999</v>
      </c>
      <c r="BA433" s="288">
        <f t="shared" si="22"/>
        <v>1796.5309999999999</v>
      </c>
      <c r="BB433" s="288">
        <f t="shared" si="22"/>
        <v>1783.1979999999999</v>
      </c>
      <c r="BC433" s="288">
        <f t="shared" si="22"/>
        <v>1805.0720000000001</v>
      </c>
      <c r="BD433" s="288">
        <f t="shared" si="22"/>
        <v>1807.8009999999999</v>
      </c>
      <c r="BE433" s="288">
        <f t="shared" si="22"/>
        <v>1794.1510000000001</v>
      </c>
      <c r="BF433" s="288">
        <f t="shared" si="22"/>
        <v>1822.576</v>
      </c>
      <c r="BG433" s="288">
        <f t="shared" si="22"/>
        <v>1816.748</v>
      </c>
      <c r="BH433" s="288">
        <f t="shared" si="22"/>
        <v>1813.5699999999997</v>
      </c>
      <c r="BI433" s="288">
        <f t="shared" si="22"/>
        <v>1819.71</v>
      </c>
      <c r="BJ433" s="288">
        <f t="shared" si="22"/>
        <v>1831.7370000000001</v>
      </c>
      <c r="BK433" s="288">
        <f t="shared" si="22"/>
        <v>1902.576</v>
      </c>
      <c r="BL433" s="288">
        <f t="shared" si="22"/>
        <v>0</v>
      </c>
      <c r="BM433" s="288">
        <f t="shared" si="22"/>
        <v>0</v>
      </c>
      <c r="BN433" s="288">
        <f t="shared" si="22"/>
        <v>0</v>
      </c>
      <c r="BO433" s="288">
        <f t="shared" si="22"/>
        <v>0</v>
      </c>
      <c r="BP433" s="288">
        <f t="shared" si="22"/>
        <v>0</v>
      </c>
      <c r="BQ433" s="288">
        <f t="shared" si="22"/>
        <v>0</v>
      </c>
      <c r="BR433" s="288">
        <f t="shared" si="22"/>
        <v>0</v>
      </c>
      <c r="BS433" s="288">
        <f t="shared" si="22"/>
        <v>0</v>
      </c>
      <c r="BT433" s="288">
        <f t="shared" si="22"/>
        <v>0</v>
      </c>
      <c r="BU433" s="288">
        <f t="shared" si="22"/>
        <v>0</v>
      </c>
      <c r="BV433" s="288">
        <f t="shared" si="22"/>
        <v>0</v>
      </c>
      <c r="BW433" s="288">
        <f t="shared" si="22"/>
        <v>0</v>
      </c>
      <c r="BX433" s="288">
        <f t="shared" si="22"/>
        <v>0</v>
      </c>
      <c r="BY433" s="288">
        <f>SUM(V433:AG433)</f>
        <v>18374.415000000001</v>
      </c>
    </row>
    <row r="463" spans="4:77" ht="18">
      <c r="D463" s="292" t="s">
        <v>1048</v>
      </c>
      <c r="W463" s="292" t="s">
        <v>1048</v>
      </c>
      <c r="BY463" s="289" t="s">
        <v>1041</v>
      </c>
    </row>
    <row r="464" spans="4:77">
      <c r="BY464" s="289" t="s">
        <v>1023</v>
      </c>
    </row>
    <row r="465" spans="1:77">
      <c r="B465" s="10" t="s">
        <v>1136</v>
      </c>
      <c r="C465" s="286" t="s">
        <v>1137</v>
      </c>
      <c r="D465" s="286" t="s">
        <v>1138</v>
      </c>
      <c r="E465" s="286" t="s">
        <v>1139</v>
      </c>
      <c r="F465" s="286" t="s">
        <v>1140</v>
      </c>
      <c r="G465" s="286" t="s">
        <v>1141</v>
      </c>
      <c r="H465" s="286" t="s">
        <v>1142</v>
      </c>
      <c r="I465" s="286" t="s">
        <v>1143</v>
      </c>
      <c r="J465" s="286" t="s">
        <v>1124</v>
      </c>
      <c r="K465" s="286" t="s">
        <v>1125</v>
      </c>
      <c r="L465" s="286" t="s">
        <v>1126</v>
      </c>
      <c r="M465" s="286" t="s">
        <v>1127</v>
      </c>
      <c r="N465" s="286" t="s">
        <v>1128</v>
      </c>
      <c r="O465" s="286" t="s">
        <v>1129</v>
      </c>
      <c r="P465" s="286" t="s">
        <v>1130</v>
      </c>
      <c r="Q465" s="286" t="s">
        <v>1131</v>
      </c>
      <c r="R465" s="286" t="s">
        <v>1132</v>
      </c>
      <c r="S465" s="286" t="s">
        <v>1133</v>
      </c>
      <c r="T465" s="286" t="s">
        <v>1134</v>
      </c>
      <c r="U465" s="286" t="s">
        <v>1135</v>
      </c>
      <c r="V465" s="286" t="s">
        <v>822</v>
      </c>
      <c r="W465" s="286" t="s">
        <v>823</v>
      </c>
      <c r="X465" s="286" t="s">
        <v>824</v>
      </c>
      <c r="Y465" s="286" t="s">
        <v>825</v>
      </c>
      <c r="Z465" s="286" t="s">
        <v>826</v>
      </c>
      <c r="AA465" s="286" t="s">
        <v>827</v>
      </c>
      <c r="AB465" s="286" t="s">
        <v>828</v>
      </c>
      <c r="AC465" s="286" t="s">
        <v>829</v>
      </c>
      <c r="AD465" s="286" t="s">
        <v>830</v>
      </c>
      <c r="AE465" s="286" t="s">
        <v>831</v>
      </c>
      <c r="AF465" s="286" t="s">
        <v>832</v>
      </c>
      <c r="AG465" s="286" t="s">
        <v>833</v>
      </c>
      <c r="AH465" s="286" t="s">
        <v>1144</v>
      </c>
      <c r="AI465" s="286" t="s">
        <v>1145</v>
      </c>
      <c r="AJ465" s="286" t="s">
        <v>1146</v>
      </c>
      <c r="AK465" s="286" t="s">
        <v>1147</v>
      </c>
      <c r="AL465" s="286" t="s">
        <v>1148</v>
      </c>
      <c r="AM465" s="286" t="s">
        <v>1149</v>
      </c>
      <c r="AN465" s="286" t="s">
        <v>1150</v>
      </c>
      <c r="AO465" s="286" t="s">
        <v>1151</v>
      </c>
      <c r="AP465" s="286" t="s">
        <v>1152</v>
      </c>
      <c r="AQ465" s="286" t="s">
        <v>1153</v>
      </c>
      <c r="AR465" s="286" t="s">
        <v>1154</v>
      </c>
      <c r="AS465" s="286" t="s">
        <v>1155</v>
      </c>
      <c r="AT465" s="286" t="s">
        <v>1156</v>
      </c>
      <c r="AU465" s="286" t="s">
        <v>1157</v>
      </c>
      <c r="AV465" s="286" t="s">
        <v>1158</v>
      </c>
      <c r="AW465" s="286" t="s">
        <v>1159</v>
      </c>
      <c r="AX465" s="286" t="s">
        <v>1160</v>
      </c>
      <c r="AY465" s="286" t="s">
        <v>1161</v>
      </c>
      <c r="AZ465" s="286" t="s">
        <v>1162</v>
      </c>
      <c r="BA465" s="286" t="s">
        <v>1163</v>
      </c>
      <c r="BB465" s="286" t="s">
        <v>1164</v>
      </c>
      <c r="BC465" s="286" t="s">
        <v>1165</v>
      </c>
      <c r="BD465" s="286" t="s">
        <v>1166</v>
      </c>
      <c r="BE465" s="286" t="s">
        <v>1167</v>
      </c>
      <c r="BF465" s="286" t="s">
        <v>1168</v>
      </c>
      <c r="BG465" s="286" t="s">
        <v>1169</v>
      </c>
      <c r="BH465" s="286" t="s">
        <v>1170</v>
      </c>
      <c r="BI465" s="286" t="s">
        <v>1171</v>
      </c>
      <c r="BJ465" s="286" t="s">
        <v>1172</v>
      </c>
      <c r="BK465" s="286" t="s">
        <v>1173</v>
      </c>
      <c r="BL465" s="286" t="s">
        <v>1174</v>
      </c>
      <c r="BM465" s="286" t="s">
        <v>1175</v>
      </c>
      <c r="BN465" s="286" t="s">
        <v>1176</v>
      </c>
      <c r="BO465" s="286" t="s">
        <v>1177</v>
      </c>
      <c r="BP465" s="286" t="s">
        <v>1178</v>
      </c>
      <c r="BQ465" s="286" t="s">
        <v>1179</v>
      </c>
      <c r="BR465" s="286" t="s">
        <v>1180</v>
      </c>
      <c r="BS465" s="286" t="s">
        <v>1181</v>
      </c>
      <c r="BT465" s="286" t="s">
        <v>1182</v>
      </c>
      <c r="BU465" s="286" t="s">
        <v>1183</v>
      </c>
      <c r="BV465" s="286" t="s">
        <v>1184</v>
      </c>
      <c r="BW465" s="286" t="s">
        <v>1185</v>
      </c>
      <c r="BX465" s="286" t="s">
        <v>1186</v>
      </c>
      <c r="BY465" s="289" t="s">
        <v>1043</v>
      </c>
    </row>
    <row r="466" spans="1:77" ht="14" thickBot="1">
      <c r="B466" s="293" t="s">
        <v>1025</v>
      </c>
      <c r="C466" s="293" t="s">
        <v>1025</v>
      </c>
      <c r="D466" s="293" t="s">
        <v>1025</v>
      </c>
      <c r="E466" s="293" t="s">
        <v>1025</v>
      </c>
      <c r="F466" s="293" t="s">
        <v>1025</v>
      </c>
      <c r="G466" s="293" t="s">
        <v>1025</v>
      </c>
      <c r="H466" s="293" t="s">
        <v>1025</v>
      </c>
      <c r="I466" s="293" t="s">
        <v>1025</v>
      </c>
      <c r="J466" s="293" t="s">
        <v>1025</v>
      </c>
      <c r="K466" s="293" t="s">
        <v>1025</v>
      </c>
      <c r="L466" s="293" t="s">
        <v>1025</v>
      </c>
      <c r="M466" s="293" t="s">
        <v>1025</v>
      </c>
      <c r="N466" s="293" t="s">
        <v>1025</v>
      </c>
      <c r="O466" s="293" t="s">
        <v>1025</v>
      </c>
      <c r="P466" s="293" t="s">
        <v>1025</v>
      </c>
      <c r="Q466" s="293" t="s">
        <v>1025</v>
      </c>
      <c r="R466" s="293" t="s">
        <v>1025</v>
      </c>
      <c r="S466" s="293" t="s">
        <v>1025</v>
      </c>
      <c r="T466" s="293" t="s">
        <v>1025</v>
      </c>
      <c r="U466" s="293" t="s">
        <v>1025</v>
      </c>
      <c r="V466" s="293" t="s">
        <v>1025</v>
      </c>
      <c r="W466" s="293" t="s">
        <v>1025</v>
      </c>
      <c r="X466" s="293" t="s">
        <v>1025</v>
      </c>
      <c r="Y466" s="293" t="s">
        <v>1025</v>
      </c>
      <c r="Z466" s="293" t="s">
        <v>1025</v>
      </c>
      <c r="AA466" s="293" t="s">
        <v>1025</v>
      </c>
      <c r="AB466" s="293" t="s">
        <v>1025</v>
      </c>
      <c r="AC466" s="293" t="s">
        <v>1025</v>
      </c>
      <c r="AD466" s="293"/>
      <c r="AE466" s="293"/>
      <c r="AF466" s="293"/>
      <c r="AG466" s="293"/>
      <c r="AH466" s="293"/>
      <c r="AI466" s="293"/>
      <c r="AJ466" s="293"/>
      <c r="AK466" s="293"/>
      <c r="AL466" s="293"/>
      <c r="AM466" s="293"/>
      <c r="AN466" s="293"/>
      <c r="AO466" s="293"/>
      <c r="AP466" s="293"/>
      <c r="AQ466" s="293"/>
      <c r="AR466" s="293"/>
      <c r="AS466" s="293"/>
      <c r="AT466" s="293"/>
      <c r="AU466" s="293"/>
      <c r="AV466" s="293"/>
      <c r="AW466" s="293"/>
      <c r="AX466" s="293"/>
      <c r="AY466" s="293"/>
      <c r="AZ466" s="293"/>
      <c r="BA466" s="293"/>
      <c r="BB466" s="293"/>
      <c r="BC466" s="293"/>
      <c r="BD466" s="293"/>
      <c r="BE466" s="293"/>
      <c r="BF466" s="293"/>
      <c r="BG466" s="293"/>
      <c r="BH466" s="293"/>
      <c r="BI466" s="293"/>
      <c r="BJ466" s="293"/>
      <c r="BK466" s="293"/>
      <c r="BL466" s="293"/>
      <c r="BM466" s="293"/>
      <c r="BN466" s="293"/>
      <c r="BO466" s="293"/>
      <c r="BP466" s="293"/>
      <c r="BQ466" s="293"/>
      <c r="BR466" s="293"/>
      <c r="BS466" s="293"/>
      <c r="BT466" s="293"/>
      <c r="BU466" s="293"/>
      <c r="BV466" s="293"/>
      <c r="BW466" s="293"/>
      <c r="BX466" s="293"/>
      <c r="BY466" s="293" t="s">
        <v>1026</v>
      </c>
    </row>
    <row r="467" spans="1:77">
      <c r="A467" s="289" t="s">
        <v>33</v>
      </c>
      <c r="B467" s="288">
        <f>Data!B27</f>
        <v>242.85</v>
      </c>
      <c r="C467" s="288">
        <f>Data!C27</f>
        <v>241.239</v>
      </c>
      <c r="D467" s="288">
        <f>Data!D27</f>
        <v>231.07499999999999</v>
      </c>
      <c r="E467" s="288">
        <f>Data!E27</f>
        <v>298.79500000000002</v>
      </c>
      <c r="F467" s="288">
        <f>Data!F27</f>
        <v>310.46499999999997</v>
      </c>
      <c r="G467" s="288">
        <f>Data!G27</f>
        <v>243.33799999999999</v>
      </c>
      <c r="H467" s="288">
        <f>Data!H27</f>
        <v>249.261</v>
      </c>
      <c r="I467" s="288">
        <f>Data!I27</f>
        <v>294.90499999999997</v>
      </c>
      <c r="J467" s="288">
        <f>Data!J27</f>
        <v>285.73899999999998</v>
      </c>
      <c r="K467" s="288">
        <f>Data!K27</f>
        <v>288.70999999999998</v>
      </c>
      <c r="L467" s="288">
        <f>Data!L27</f>
        <v>253.00399999999999</v>
      </c>
      <c r="M467" s="288">
        <f>Data!M27</f>
        <v>283.65600000000001</v>
      </c>
      <c r="N467" s="288">
        <f>Data!N27</f>
        <v>330.447</v>
      </c>
      <c r="O467" s="288">
        <f>Data!O27</f>
        <v>306.01100000000002</v>
      </c>
      <c r="P467" s="288">
        <f>Data!P27</f>
        <v>239.53399999999999</v>
      </c>
      <c r="Q467" s="288">
        <f>Data!Q27</f>
        <v>233.58699999999999</v>
      </c>
      <c r="R467" s="288">
        <f>Data!R27</f>
        <v>259.14400000000001</v>
      </c>
      <c r="S467" s="288">
        <f>Data!S27</f>
        <v>273.99799999999999</v>
      </c>
      <c r="T467" s="288">
        <f>Data!T27</f>
        <v>277.10899999999998</v>
      </c>
      <c r="U467" s="288">
        <f>Data!U27</f>
        <v>289.39100000000002</v>
      </c>
      <c r="V467" s="288">
        <f>Data!V27</f>
        <v>294.20999999999998</v>
      </c>
      <c r="W467" s="288">
        <f>Data!W27</f>
        <v>297.88</v>
      </c>
      <c r="X467" s="288">
        <f>Data!X27</f>
        <v>294.30500000000001</v>
      </c>
      <c r="Y467" s="288">
        <f>Data!Y27</f>
        <v>324.71100000000001</v>
      </c>
      <c r="Z467" s="288">
        <f>Data!Z27</f>
        <v>281.73</v>
      </c>
      <c r="AA467" s="288">
        <f>Data!AA27</f>
        <v>310.92099999999999</v>
      </c>
      <c r="AB467" s="288">
        <f>Data!AB27</f>
        <v>295.471</v>
      </c>
      <c r="AC467" s="288">
        <f>Data!AC27</f>
        <v>279.452</v>
      </c>
      <c r="AD467" s="288">
        <f>Data!AD27</f>
        <v>330.02499999999998</v>
      </c>
      <c r="AE467" s="288">
        <f>Data!AE27</f>
        <v>322.55</v>
      </c>
      <c r="AF467" s="288">
        <f>Data!AF27</f>
        <v>318.85199999999998</v>
      </c>
      <c r="AG467" s="288">
        <f>Data!AG27</f>
        <v>328.75200000000001</v>
      </c>
      <c r="AH467" s="288">
        <f>Data!AH27</f>
        <v>320.42200000000003</v>
      </c>
      <c r="AI467" s="288">
        <f>Data!AI27</f>
        <v>341.959</v>
      </c>
      <c r="AJ467" s="288">
        <f>Data!AJ27</f>
        <v>323.52</v>
      </c>
      <c r="AK467" s="288">
        <f>Data!AK27</f>
        <v>335.27699999999999</v>
      </c>
      <c r="AL467" s="288">
        <f>Data!AL27</f>
        <v>323.721</v>
      </c>
      <c r="AM467" s="288">
        <f>Data!AM27</f>
        <v>329.86200000000002</v>
      </c>
      <c r="AN467" s="288">
        <f>Data!AN27</f>
        <v>339.40699999999998</v>
      </c>
      <c r="AO467" s="288">
        <f>Data!AO27</f>
        <v>357.26400000000001</v>
      </c>
      <c r="AP467" s="288">
        <f>Data!AP27</f>
        <v>363.59</v>
      </c>
      <c r="AQ467" s="288">
        <f>Data!AQ27</f>
        <v>365.91899999999998</v>
      </c>
      <c r="AR467" s="288">
        <f>Data!AR27</f>
        <v>371.55700000000002</v>
      </c>
      <c r="AS467" s="288">
        <f>Data!AS27</f>
        <v>344.06400000000002</v>
      </c>
      <c r="AT467" s="288">
        <f>Data!AT27</f>
        <v>335.34800000000001</v>
      </c>
      <c r="AU467" s="288">
        <f>Data!AU27</f>
        <v>333.459</v>
      </c>
      <c r="AV467" s="288">
        <f>Data!AV27</f>
        <v>346.04500000000002</v>
      </c>
      <c r="AW467" s="288">
        <f>Data!AW27</f>
        <v>338.96600000000001</v>
      </c>
      <c r="AX467" s="288">
        <f>Data!AX27</f>
        <v>314.57900000000001</v>
      </c>
      <c r="AY467" s="288">
        <f>Data!AY27</f>
        <v>322.40100000000001</v>
      </c>
      <c r="AZ467" s="288">
        <f>Data!AZ27</f>
        <v>335.779</v>
      </c>
      <c r="BA467" s="288">
        <f>Data!BA27</f>
        <v>352.774</v>
      </c>
      <c r="BB467" s="288">
        <f>Data!BB27</f>
        <v>351.476</v>
      </c>
      <c r="BC467" s="288">
        <f>Data!BC27</f>
        <v>364.59500000000003</v>
      </c>
      <c r="BD467" s="288">
        <f>Data!BD27</f>
        <v>366.35599999999999</v>
      </c>
      <c r="BE467" s="288">
        <f>Data!BE27</f>
        <v>361.89699999999999</v>
      </c>
      <c r="BF467" s="288">
        <f>Data!BF27</f>
        <v>362.90699999999998</v>
      </c>
      <c r="BG467" s="288">
        <f>Data!BG27</f>
        <v>363.79</v>
      </c>
      <c r="BH467" s="288">
        <f>Data!BH27</f>
        <v>361.637</v>
      </c>
      <c r="BI467" s="288">
        <f>Data!BI27</f>
        <v>364.71100000000001</v>
      </c>
      <c r="BJ467" s="328">
        <f>Data!BJ27</f>
        <v>366.392</v>
      </c>
      <c r="BK467" s="329">
        <f>Data!BK27</f>
        <v>389.51299999999998</v>
      </c>
      <c r="BL467" s="329">
        <f>Data!BL27</f>
        <v>0</v>
      </c>
      <c r="BM467" s="329">
        <f>Data!BM27</f>
        <v>0</v>
      </c>
      <c r="BN467" s="329">
        <f>Data!BN27</f>
        <v>0</v>
      </c>
      <c r="BO467" s="329">
        <f>Data!BO27</f>
        <v>0</v>
      </c>
      <c r="BP467" s="329">
        <f>Data!BP27</f>
        <v>0</v>
      </c>
      <c r="BQ467" s="329">
        <f>Data!BQ27</f>
        <v>0</v>
      </c>
      <c r="BR467" s="329">
        <f>Data!BR27</f>
        <v>0</v>
      </c>
      <c r="BS467" s="329">
        <f>Data!BS27</f>
        <v>0</v>
      </c>
      <c r="BT467" s="329">
        <f>Data!BT27</f>
        <v>0</v>
      </c>
      <c r="BU467" s="329">
        <f>Data!BU27</f>
        <v>0</v>
      </c>
      <c r="BV467" s="329">
        <f>Data!BV27</f>
        <v>0</v>
      </c>
      <c r="BW467" s="329">
        <f>Data!BW27</f>
        <v>0</v>
      </c>
      <c r="BX467" s="329">
        <f>Data!BX27</f>
        <v>0</v>
      </c>
      <c r="BY467" s="330">
        <f>SUM(BJ467:BX467)</f>
        <v>755.90499999999997</v>
      </c>
    </row>
    <row r="468" spans="1:77">
      <c r="A468" s="289" t="s">
        <v>34</v>
      </c>
      <c r="B468" s="288">
        <f>Data!B28</f>
        <v>242.85</v>
      </c>
      <c r="C468" s="288">
        <f>Data!C28</f>
        <v>253.44399999999999</v>
      </c>
      <c r="D468" s="288">
        <f>Data!D28</f>
        <v>219.68899999999999</v>
      </c>
      <c r="E468" s="288">
        <f>Data!E28</f>
        <v>243.965</v>
      </c>
      <c r="F468" s="288">
        <f>Data!F28</f>
        <v>248.89400000000001</v>
      </c>
      <c r="G468" s="288">
        <f>Data!G28</f>
        <v>267.03399999999999</v>
      </c>
      <c r="H468" s="288">
        <f>Data!H28</f>
        <v>205.15600000000001</v>
      </c>
      <c r="I468" s="288">
        <f>Data!I28</f>
        <v>235.52699999999999</v>
      </c>
      <c r="J468" s="288">
        <f>Data!J28</f>
        <v>304.75900000000001</v>
      </c>
      <c r="K468" s="288">
        <f>Data!K28</f>
        <v>305.274</v>
      </c>
      <c r="L468" s="288">
        <f>Data!L28</f>
        <v>265.66000000000003</v>
      </c>
      <c r="M468" s="288">
        <f>Data!M28</f>
        <v>235.59800000000001</v>
      </c>
      <c r="N468" s="288">
        <f>Data!N28</f>
        <v>305.94</v>
      </c>
      <c r="O468" s="288">
        <f>Data!O28</f>
        <v>342.80099999999999</v>
      </c>
      <c r="P468" s="288">
        <f>Data!P28</f>
        <v>328.53100000000001</v>
      </c>
      <c r="Q468" s="288">
        <f>Data!Q28</f>
        <v>247.34399999999999</v>
      </c>
      <c r="R468" s="288">
        <f>Data!R28</f>
        <v>216.92500000000001</v>
      </c>
      <c r="S468" s="288">
        <f>Data!S28</f>
        <v>242.518</v>
      </c>
      <c r="T468" s="288">
        <f>Data!T28</f>
        <v>274.43099999999998</v>
      </c>
      <c r="U468" s="288">
        <f>Data!U28</f>
        <v>282.745</v>
      </c>
      <c r="V468" s="288">
        <f>Data!V28</f>
        <v>280.03100000000001</v>
      </c>
      <c r="W468" s="288">
        <f>Data!W28</f>
        <v>282.99200000000002</v>
      </c>
      <c r="X468" s="288">
        <f>Data!X28</f>
        <v>277.13400000000001</v>
      </c>
      <c r="Y468" s="288">
        <f>Data!Y28</f>
        <v>277.15800000000002</v>
      </c>
      <c r="Z468" s="288">
        <f>Data!Z28</f>
        <v>291.50799999999998</v>
      </c>
      <c r="AA468" s="288">
        <f>Data!AA28</f>
        <v>308.42500000000001</v>
      </c>
      <c r="AB468" s="288">
        <f>Data!AB28</f>
        <v>311.57100000000003</v>
      </c>
      <c r="AC468" s="288">
        <f>Data!AC28</f>
        <v>322.94600000000003</v>
      </c>
      <c r="AD468" s="288">
        <f>Data!AD28</f>
        <v>309.22199999999998</v>
      </c>
      <c r="AE468" s="288">
        <f>Data!AE28</f>
        <v>317.17399999999998</v>
      </c>
      <c r="AF468" s="288">
        <f>Data!AF28</f>
        <v>322.39800000000002</v>
      </c>
      <c r="AG468" s="288">
        <f>Data!AG28</f>
        <v>311.803</v>
      </c>
      <c r="AH468" s="288">
        <f>Data!AH28</f>
        <v>300.459</v>
      </c>
      <c r="AI468" s="288">
        <f>Data!AI28</f>
        <v>270.68200000000002</v>
      </c>
      <c r="AJ468" s="288">
        <f>Data!AJ28</f>
        <v>336.55700000000002</v>
      </c>
      <c r="AK468" s="288">
        <f>Data!AK28</f>
        <v>324.46499999999997</v>
      </c>
      <c r="AL468" s="288">
        <f>Data!AL28</f>
        <v>338.31799999999998</v>
      </c>
      <c r="AM468" s="288">
        <f>Data!AM28</f>
        <v>336.35199999999998</v>
      </c>
      <c r="AN468" s="288">
        <f>Data!AN28</f>
        <v>337.32900000000001</v>
      </c>
      <c r="AO468" s="288">
        <f>Data!AO28</f>
        <v>312.59800000000001</v>
      </c>
      <c r="AP468" s="288">
        <f>Data!AP28</f>
        <v>308.29300000000001</v>
      </c>
      <c r="AQ468" s="288">
        <f>Data!AQ28</f>
        <v>313.85000000000002</v>
      </c>
      <c r="AR468" s="288">
        <f>Data!AR28</f>
        <v>317.721</v>
      </c>
      <c r="AS468" s="288">
        <f>Data!AS28</f>
        <v>351.8</v>
      </c>
      <c r="AT468" s="288">
        <f>Data!AT28</f>
        <v>365.596</v>
      </c>
      <c r="AU468" s="288">
        <f>Data!AU28</f>
        <v>369.935</v>
      </c>
      <c r="AV468" s="288">
        <f>Data!AV28</f>
        <v>351.05</v>
      </c>
      <c r="AW468" s="288">
        <f>Data!AW28</f>
        <v>361.66500000000002</v>
      </c>
      <c r="AX468" s="288">
        <f>Data!AX28</f>
        <v>402.149</v>
      </c>
      <c r="AY468" s="288">
        <f>Data!AY28</f>
        <v>391.89600000000002</v>
      </c>
      <c r="AZ468" s="288">
        <f>Data!AZ28</f>
        <v>373.16699999999997</v>
      </c>
      <c r="BA468" s="288">
        <f>Data!BA28</f>
        <v>344.97300000000001</v>
      </c>
      <c r="BB468" s="288">
        <f>Data!BB28</f>
        <v>344.12599999999998</v>
      </c>
      <c r="BC468" s="288">
        <f>Data!BC28</f>
        <v>348.97899999999998</v>
      </c>
      <c r="BD468" s="288">
        <f>Data!BD28</f>
        <v>352.387</v>
      </c>
      <c r="BE468" s="288">
        <f>Data!BE28</f>
        <v>354.87200000000001</v>
      </c>
      <c r="BF468" s="288">
        <f>Data!BF28</f>
        <v>360.58100000000002</v>
      </c>
      <c r="BG468" s="288">
        <f>Data!BG28</f>
        <v>363.745</v>
      </c>
      <c r="BH468" s="288">
        <f>Data!BH28</f>
        <v>361.637</v>
      </c>
      <c r="BI468" s="288">
        <f>Data!BI28</f>
        <v>364.71100000000001</v>
      </c>
      <c r="BJ468" s="331">
        <f>Data!BJ28</f>
        <v>357.83100000000002</v>
      </c>
      <c r="BK468" s="332">
        <f>Data!BK28</f>
        <v>388.834</v>
      </c>
      <c r="BL468" s="332">
        <f>Data!BL28</f>
        <v>0</v>
      </c>
      <c r="BM468" s="332">
        <f>Data!BM28</f>
        <v>0</v>
      </c>
      <c r="BN468" s="332">
        <f>Data!BN28</f>
        <v>0</v>
      </c>
      <c r="BO468" s="332">
        <f>Data!BO28</f>
        <v>0</v>
      </c>
      <c r="BP468" s="332">
        <f>Data!BP28</f>
        <v>0</v>
      </c>
      <c r="BQ468" s="332">
        <f>Data!BQ28</f>
        <v>0</v>
      </c>
      <c r="BR468" s="332">
        <f>Data!BR28</f>
        <v>0</v>
      </c>
      <c r="BS468" s="332">
        <f>Data!BS28</f>
        <v>0</v>
      </c>
      <c r="BT468" s="332">
        <f>Data!BT28</f>
        <v>0</v>
      </c>
      <c r="BU468" s="332">
        <f>Data!BU28</f>
        <v>0</v>
      </c>
      <c r="BV468" s="332">
        <f>Data!BV28</f>
        <v>0</v>
      </c>
      <c r="BW468" s="332">
        <f>Data!BW28</f>
        <v>0</v>
      </c>
      <c r="BX468" s="332">
        <f>Data!BX28</f>
        <v>0</v>
      </c>
      <c r="BY468" s="333">
        <f>SUM(BJ468:BX468)</f>
        <v>746.66499999999996</v>
      </c>
    </row>
    <row r="469" spans="1:77">
      <c r="A469" s="289" t="s">
        <v>35</v>
      </c>
      <c r="B469" s="288">
        <f>Data!B29</f>
        <v>242.85</v>
      </c>
      <c r="C469" s="288">
        <f>Data!C29</f>
        <v>237.51900000000001</v>
      </c>
      <c r="D469" s="288">
        <f>Data!D29</f>
        <v>217.99600000000001</v>
      </c>
      <c r="E469" s="288">
        <f>Data!E29</f>
        <v>218.25299999999999</v>
      </c>
      <c r="F469" s="288">
        <f>Data!F29</f>
        <v>248.87700000000001</v>
      </c>
      <c r="G469" s="288">
        <f>Data!G29</f>
        <v>299.55099999999999</v>
      </c>
      <c r="H469" s="288">
        <f>Data!H29</f>
        <v>314.75400000000002</v>
      </c>
      <c r="I469" s="288">
        <f>Data!I29</f>
        <v>207.30099999999999</v>
      </c>
      <c r="J469" s="288">
        <f>Data!J29</f>
        <v>207.70500000000001</v>
      </c>
      <c r="K469" s="288">
        <f>Data!K29</f>
        <v>295.65699999999998</v>
      </c>
      <c r="L469" s="288">
        <f>Data!L29</f>
        <v>287.53899999999999</v>
      </c>
      <c r="M469" s="288">
        <f>Data!M29</f>
        <v>250.654</v>
      </c>
      <c r="N469" s="288">
        <f>Data!N29</f>
        <v>224.26400000000001</v>
      </c>
      <c r="O469" s="288">
        <f>Data!O29</f>
        <v>243.72399999999999</v>
      </c>
      <c r="P469" s="288">
        <f>Data!P29</f>
        <v>299.529</v>
      </c>
      <c r="Q469" s="288">
        <f>Data!Q29</f>
        <v>333.995</v>
      </c>
      <c r="R469" s="288">
        <f>Data!R29</f>
        <v>283.41699999999997</v>
      </c>
      <c r="S469" s="288">
        <f>Data!S29</f>
        <v>287.625</v>
      </c>
      <c r="T469" s="288">
        <f>Data!T29</f>
        <v>271.38799999999998</v>
      </c>
      <c r="U469" s="288">
        <f>Data!U29</f>
        <v>284.89499999999998</v>
      </c>
      <c r="V469" s="288">
        <f>Data!V29</f>
        <v>291.64699999999999</v>
      </c>
      <c r="W469" s="288">
        <f>Data!W29</f>
        <v>294.14100000000002</v>
      </c>
      <c r="X469" s="288">
        <f>Data!X29</f>
        <v>325.67399999999998</v>
      </c>
      <c r="Y469" s="288">
        <f>Data!Y29</f>
        <v>314.709</v>
      </c>
      <c r="Z469" s="288">
        <f>Data!Z29</f>
        <v>324.98399999999998</v>
      </c>
      <c r="AA469" s="288">
        <f>Data!AA29</f>
        <v>336.685</v>
      </c>
      <c r="AB469" s="288">
        <f>Data!AB29</f>
        <v>299.48399999999998</v>
      </c>
      <c r="AC469" s="288">
        <f>Data!AC29</f>
        <v>300.47500000000002</v>
      </c>
      <c r="AD469" s="288">
        <f>Data!AD29</f>
        <v>285.875</v>
      </c>
      <c r="AE469" s="288">
        <f>Data!AE29</f>
        <v>297.26900000000001</v>
      </c>
      <c r="AF469" s="288">
        <f>Data!AF29</f>
        <v>313.00200000000001</v>
      </c>
      <c r="AG469" s="288">
        <f>Data!AG29</f>
        <v>323.42200000000003</v>
      </c>
      <c r="AH469" s="288">
        <f>Data!AH29</f>
        <v>336.95499999999998</v>
      </c>
      <c r="AI469" s="288">
        <f>Data!AI29</f>
        <v>352.44</v>
      </c>
      <c r="AJ469" s="288">
        <f>Data!AJ29</f>
        <v>327.50599999999997</v>
      </c>
      <c r="AK469" s="288">
        <f>Data!AK29</f>
        <v>337.46100000000001</v>
      </c>
      <c r="AL469" s="288">
        <f>Data!AL29</f>
        <v>324.738</v>
      </c>
      <c r="AM469" s="288">
        <f>Data!AM29</f>
        <v>330.38299999999998</v>
      </c>
      <c r="AN469" s="288">
        <f>Data!AN29</f>
        <v>339.68</v>
      </c>
      <c r="AO469" s="288">
        <f>Data!AO29</f>
        <v>357.39699999999999</v>
      </c>
      <c r="AP469" s="288">
        <f>Data!AP29</f>
        <v>363.63299999999998</v>
      </c>
      <c r="AQ469" s="288">
        <f>Data!AQ29</f>
        <v>365.91699999999997</v>
      </c>
      <c r="AR469" s="288">
        <f>Data!AR29</f>
        <v>371.53300000000002</v>
      </c>
      <c r="AS469" s="288">
        <f>Data!AS29</f>
        <v>344.03800000000001</v>
      </c>
      <c r="AT469" s="288">
        <f>Data!AT29</f>
        <v>335.32</v>
      </c>
      <c r="AU469" s="288">
        <f>Data!AU29</f>
        <v>333.43299999999999</v>
      </c>
      <c r="AV469" s="288">
        <f>Data!AV29</f>
        <v>346.02199999999999</v>
      </c>
      <c r="AW469" s="288">
        <f>Data!AW29</f>
        <v>338.94600000000003</v>
      </c>
      <c r="AX469" s="288">
        <f>Data!AX29</f>
        <v>314.56299999999999</v>
      </c>
      <c r="AY469" s="288">
        <f>Data!AY29</f>
        <v>322.38600000000002</v>
      </c>
      <c r="AZ469" s="288">
        <f>Data!AZ29</f>
        <v>335.767</v>
      </c>
      <c r="BA469" s="288">
        <f>Data!BA29</f>
        <v>352.76400000000001</v>
      </c>
      <c r="BB469" s="288">
        <f>Data!BB29</f>
        <v>351.46899999999999</v>
      </c>
      <c r="BC469" s="288">
        <f>Data!BC29</f>
        <v>364.589</v>
      </c>
      <c r="BD469" s="288">
        <f>Data!BD29</f>
        <v>366.351</v>
      </c>
      <c r="BE469" s="288">
        <f>Data!BE29</f>
        <v>361.892</v>
      </c>
      <c r="BF469" s="288">
        <f>Data!BF29</f>
        <v>362.90199999999999</v>
      </c>
      <c r="BG469" s="288">
        <f>Data!BG29</f>
        <v>363.79</v>
      </c>
      <c r="BH469" s="288">
        <f>Data!BH29</f>
        <v>361.637</v>
      </c>
      <c r="BI469" s="288">
        <f>Data!BI29</f>
        <v>364.71100000000001</v>
      </c>
      <c r="BJ469" s="331">
        <f>Data!BJ29</f>
        <v>366.392</v>
      </c>
      <c r="BK469" s="332">
        <f>Data!BK29</f>
        <v>344.45499999999998</v>
      </c>
      <c r="BL469" s="332">
        <f>Data!BL29</f>
        <v>0</v>
      </c>
      <c r="BM469" s="332">
        <f>Data!BM29</f>
        <v>0</v>
      </c>
      <c r="BN469" s="332">
        <f>Data!BN29</f>
        <v>0</v>
      </c>
      <c r="BO469" s="332">
        <f>Data!BO29</f>
        <v>0</v>
      </c>
      <c r="BP469" s="332">
        <f>Data!BP29</f>
        <v>0</v>
      </c>
      <c r="BQ469" s="332">
        <f>Data!BQ29</f>
        <v>0</v>
      </c>
      <c r="BR469" s="332">
        <f>Data!BR29</f>
        <v>0</v>
      </c>
      <c r="BS469" s="332">
        <f>Data!BS29</f>
        <v>0</v>
      </c>
      <c r="BT469" s="332">
        <f>Data!BT29</f>
        <v>0</v>
      </c>
      <c r="BU469" s="332">
        <f>Data!BU29</f>
        <v>0</v>
      </c>
      <c r="BV469" s="332">
        <f>Data!BV29</f>
        <v>0</v>
      </c>
      <c r="BW469" s="332">
        <f>Data!BW29</f>
        <v>0</v>
      </c>
      <c r="BX469" s="332">
        <f>Data!BX29</f>
        <v>0</v>
      </c>
      <c r="BY469" s="333">
        <f>SUM(BJ469:BX469)</f>
        <v>710.84699999999998</v>
      </c>
    </row>
    <row r="470" spans="1:77">
      <c r="A470" s="289" t="s">
        <v>36</v>
      </c>
      <c r="B470" s="288">
        <f>Data!B30</f>
        <v>242.85</v>
      </c>
      <c r="C470" s="288">
        <f>Data!C30</f>
        <v>252.292</v>
      </c>
      <c r="D470" s="288">
        <f>Data!D30</f>
        <v>262.62299999999999</v>
      </c>
      <c r="E470" s="288">
        <f>Data!E30</f>
        <v>198.11500000000001</v>
      </c>
      <c r="F470" s="288">
        <f>Data!F30</f>
        <v>188.91</v>
      </c>
      <c r="G470" s="288">
        <f>Data!G30</f>
        <v>231.43199999999999</v>
      </c>
      <c r="H470" s="288">
        <f>Data!H30</f>
        <v>281.59899999999999</v>
      </c>
      <c r="I470" s="288">
        <f>Data!I30</f>
        <v>322.00299999999999</v>
      </c>
      <c r="J470" s="288">
        <f>Data!J30</f>
        <v>227.01</v>
      </c>
      <c r="K470" s="288">
        <f>Data!K30</f>
        <v>222.59700000000001</v>
      </c>
      <c r="L470" s="288">
        <f>Data!L30</f>
        <v>296.26900000000001</v>
      </c>
      <c r="M470" s="288">
        <f>Data!M30</f>
        <v>287.92200000000003</v>
      </c>
      <c r="N470" s="288">
        <f>Data!N30</f>
        <v>271.31</v>
      </c>
      <c r="O470" s="288">
        <f>Data!O30</f>
        <v>267.351</v>
      </c>
      <c r="P470" s="288">
        <f>Data!P30</f>
        <v>288.60899999999998</v>
      </c>
      <c r="Q470" s="288">
        <f>Data!Q30</f>
        <v>335.73700000000002</v>
      </c>
      <c r="R470" s="288">
        <f>Data!R30</f>
        <v>320.53399999999999</v>
      </c>
      <c r="S470" s="288">
        <f>Data!S30</f>
        <v>295.86500000000001</v>
      </c>
      <c r="T470" s="288">
        <f>Data!T30</f>
        <v>285.57600000000002</v>
      </c>
      <c r="U470" s="288">
        <f>Data!U30</f>
        <v>292.92599999999999</v>
      </c>
      <c r="V470" s="288">
        <f>Data!V30</f>
        <v>295.98</v>
      </c>
      <c r="W470" s="288">
        <f>Data!W30</f>
        <v>296.45699999999999</v>
      </c>
      <c r="X470" s="288">
        <f>Data!X30</f>
        <v>271.721</v>
      </c>
      <c r="Y470" s="288">
        <f>Data!Y30</f>
        <v>252.67099999999999</v>
      </c>
      <c r="Z470" s="288">
        <f>Data!Z30</f>
        <v>257.55900000000003</v>
      </c>
      <c r="AA470" s="288">
        <f>Data!AA30</f>
        <v>266.01799999999997</v>
      </c>
      <c r="AB470" s="288">
        <f>Data!AB30</f>
        <v>323.83</v>
      </c>
      <c r="AC470" s="288">
        <f>Data!AC30</f>
        <v>346.86399999999998</v>
      </c>
      <c r="AD470" s="288">
        <f>Data!AD30</f>
        <v>334.78300000000002</v>
      </c>
      <c r="AE470" s="288">
        <f>Data!AE30</f>
        <v>347.07299999999998</v>
      </c>
      <c r="AF470" s="288">
        <f>Data!AF30</f>
        <v>331.56900000000002</v>
      </c>
      <c r="AG470" s="288">
        <f>Data!AG30</f>
        <v>323.67</v>
      </c>
      <c r="AH470" s="288">
        <f>Data!AH30</f>
        <v>298.28300000000002</v>
      </c>
      <c r="AI470" s="288">
        <f>Data!AI30</f>
        <v>288.75</v>
      </c>
      <c r="AJ470" s="288">
        <f>Data!AJ30</f>
        <v>336.82799999999997</v>
      </c>
      <c r="AK470" s="288">
        <f>Data!AK30</f>
        <v>324.69900000000001</v>
      </c>
      <c r="AL470" s="288">
        <f>Data!AL30</f>
        <v>338.53399999999999</v>
      </c>
      <c r="AM470" s="288">
        <f>Data!AM30</f>
        <v>336.54</v>
      </c>
      <c r="AN470" s="288">
        <f>Data!AN30</f>
        <v>337.48700000000002</v>
      </c>
      <c r="AO470" s="288">
        <f>Data!AO30</f>
        <v>312.71800000000002</v>
      </c>
      <c r="AP470" s="288">
        <f>Data!AP30</f>
        <v>308.39</v>
      </c>
      <c r="AQ470" s="288">
        <f>Data!AQ30</f>
        <v>313.93</v>
      </c>
      <c r="AR470" s="288">
        <f>Data!AR30</f>
        <v>317.786</v>
      </c>
      <c r="AS470" s="288">
        <f>Data!AS30</f>
        <v>351.85899999999998</v>
      </c>
      <c r="AT470" s="288">
        <f>Data!AT30</f>
        <v>365.64699999999999</v>
      </c>
      <c r="AU470" s="288">
        <f>Data!AU30</f>
        <v>369.976</v>
      </c>
      <c r="AV470" s="288">
        <f>Data!AV30</f>
        <v>351.08100000000002</v>
      </c>
      <c r="AW470" s="288">
        <f>Data!AW30</f>
        <v>361.69</v>
      </c>
      <c r="AX470" s="288">
        <f>Data!AX30</f>
        <v>386.16899999999998</v>
      </c>
      <c r="AY470" s="288">
        <f>Data!AY30</f>
        <v>380.16199999999998</v>
      </c>
      <c r="AZ470" s="288">
        <f>Data!AZ30</f>
        <v>362.17700000000002</v>
      </c>
      <c r="BA470" s="288">
        <f>Data!BA30</f>
        <v>344.98500000000001</v>
      </c>
      <c r="BB470" s="288">
        <f>Data!BB30</f>
        <v>344.137</v>
      </c>
      <c r="BC470" s="288">
        <f>Data!BC30</f>
        <v>348.98599999999999</v>
      </c>
      <c r="BD470" s="288">
        <f>Data!BD30</f>
        <v>352.39299999999997</v>
      </c>
      <c r="BE470" s="288">
        <f>Data!BE30</f>
        <v>354.87700000000001</v>
      </c>
      <c r="BF470" s="288">
        <f>Data!BF30</f>
        <v>360.58499999999998</v>
      </c>
      <c r="BG470" s="288">
        <f>Data!BG30</f>
        <v>363.745</v>
      </c>
      <c r="BH470" s="288">
        <f>Data!BH30</f>
        <v>361.637</v>
      </c>
      <c r="BI470" s="288">
        <f>Data!BI30</f>
        <v>364.71100000000001</v>
      </c>
      <c r="BJ470" s="331">
        <f>Data!BJ30</f>
        <v>366.392</v>
      </c>
      <c r="BK470" s="332">
        <f>Data!BK30</f>
        <v>372.38200000000001</v>
      </c>
      <c r="BL470" s="332">
        <f>Data!BL30</f>
        <v>0</v>
      </c>
      <c r="BM470" s="332">
        <f>Data!BM30</f>
        <v>0</v>
      </c>
      <c r="BN470" s="332">
        <f>Data!BN30</f>
        <v>0</v>
      </c>
      <c r="BO470" s="332">
        <f>Data!BO30</f>
        <v>0</v>
      </c>
      <c r="BP470" s="332">
        <f>Data!BP30</f>
        <v>0</v>
      </c>
      <c r="BQ470" s="332">
        <f>Data!BQ30</f>
        <v>0</v>
      </c>
      <c r="BR470" s="332">
        <f>Data!BR30</f>
        <v>0</v>
      </c>
      <c r="BS470" s="332">
        <f>Data!BS30</f>
        <v>0</v>
      </c>
      <c r="BT470" s="332">
        <f>Data!BT30</f>
        <v>0</v>
      </c>
      <c r="BU470" s="332">
        <f>Data!BU30</f>
        <v>0</v>
      </c>
      <c r="BV470" s="332">
        <f>Data!BV30</f>
        <v>0</v>
      </c>
      <c r="BW470" s="332">
        <f>Data!BW30</f>
        <v>0</v>
      </c>
      <c r="BX470" s="332">
        <f>Data!BX30</f>
        <v>0</v>
      </c>
      <c r="BY470" s="333">
        <f>SUM(BJ470:BX470)</f>
        <v>738.774</v>
      </c>
    </row>
    <row r="471" spans="1:77" ht="14" thickBot="1">
      <c r="A471" s="289" t="s">
        <v>37</v>
      </c>
      <c r="B471" s="288">
        <f>Data!B31</f>
        <v>242.85</v>
      </c>
      <c r="C471" s="288">
        <f>Data!C31</f>
        <v>237.51900000000001</v>
      </c>
      <c r="D471" s="288">
        <f>Data!D31</f>
        <v>239.26499999999999</v>
      </c>
      <c r="E471" s="288">
        <f>Data!E31</f>
        <v>243.34200000000001</v>
      </c>
      <c r="F471" s="288">
        <f>Data!F31</f>
        <v>228.95400000000001</v>
      </c>
      <c r="G471" s="288">
        <f>Data!G31</f>
        <v>206.631</v>
      </c>
      <c r="H471" s="288">
        <f>Data!H31</f>
        <v>240.779</v>
      </c>
      <c r="I471" s="288">
        <f>Data!I31</f>
        <v>237.25700000000001</v>
      </c>
      <c r="J471" s="288">
        <f>Data!J31</f>
        <v>258.63799999999998</v>
      </c>
      <c r="K471" s="288">
        <f>Data!K31</f>
        <v>212.99299999999999</v>
      </c>
      <c r="L471" s="288">
        <f>Data!L31</f>
        <v>241.108</v>
      </c>
      <c r="M471" s="288">
        <f>Data!M31</f>
        <v>315.89800000000002</v>
      </c>
      <c r="N471" s="288">
        <f>Data!N31</f>
        <v>315.08199999999999</v>
      </c>
      <c r="O471" s="288">
        <f>Data!O31</f>
        <v>237.36699999999999</v>
      </c>
      <c r="P471" s="288">
        <f>Data!P31</f>
        <v>242.53899999999999</v>
      </c>
      <c r="Q471" s="288">
        <f>Data!Q31</f>
        <v>271.09199999999998</v>
      </c>
      <c r="R471" s="288">
        <f>Data!R31</f>
        <v>349.09100000000001</v>
      </c>
      <c r="S471" s="288">
        <f>Data!S31</f>
        <v>326.17099999999999</v>
      </c>
      <c r="T471" s="288">
        <f>Data!T31</f>
        <v>313.08499999999998</v>
      </c>
      <c r="U471" s="288">
        <f>Data!U31</f>
        <v>306.49599999999998</v>
      </c>
      <c r="V471" s="288">
        <f>Data!V31</f>
        <v>295.95600000000002</v>
      </c>
      <c r="W471" s="288">
        <f>Data!W31</f>
        <v>295.42399999999998</v>
      </c>
      <c r="X471" s="288">
        <f>Data!X31</f>
        <v>303.08499999999998</v>
      </c>
      <c r="Y471" s="288">
        <f>Data!Y31</f>
        <v>313.54399999999998</v>
      </c>
      <c r="Z471" s="288">
        <f>Data!Z31</f>
        <v>327.96100000000001</v>
      </c>
      <c r="AA471" s="288">
        <f>Data!AA31</f>
        <v>298.07600000000002</v>
      </c>
      <c r="AB471" s="288">
        <f>Data!AB31</f>
        <v>306.67399999999998</v>
      </c>
      <c r="AC471" s="288">
        <f>Data!AC31</f>
        <v>301.05099999999999</v>
      </c>
      <c r="AD471" s="288">
        <f>Data!AD31</f>
        <v>328.30700000000002</v>
      </c>
      <c r="AE471" s="288">
        <f>Data!AE31</f>
        <v>312.334</v>
      </c>
      <c r="AF471" s="288">
        <f>Data!AF31</f>
        <v>322.48500000000001</v>
      </c>
      <c r="AG471" s="288">
        <f>Data!AG31</f>
        <v>323.12299999999999</v>
      </c>
      <c r="AH471" s="288">
        <f>Data!AH31</f>
        <v>369.01400000000001</v>
      </c>
      <c r="AI471" s="288">
        <f>Data!AI31</f>
        <v>367.803</v>
      </c>
      <c r="AJ471" s="288">
        <f>Data!AJ31</f>
        <v>333.53699999999998</v>
      </c>
      <c r="AK471" s="288">
        <f>Data!AK31</f>
        <v>340.33499999999998</v>
      </c>
      <c r="AL471" s="288">
        <f>Data!AL31</f>
        <v>335.47800000000001</v>
      </c>
      <c r="AM471" s="288">
        <f>Data!AM31</f>
        <v>338.96600000000001</v>
      </c>
      <c r="AN471" s="288">
        <f>Data!AN31</f>
        <v>346.27499999999998</v>
      </c>
      <c r="AO471" s="288">
        <f>Data!AO31</f>
        <v>362.73500000000001</v>
      </c>
      <c r="AP471" s="288">
        <f>Data!AP31</f>
        <v>367.84899999999999</v>
      </c>
      <c r="AQ471" s="288">
        <f>Data!AQ31</f>
        <v>369.233</v>
      </c>
      <c r="AR471" s="288">
        <f>Data!AR31</f>
        <v>374.17700000000002</v>
      </c>
      <c r="AS471" s="288">
        <f>Data!AS31</f>
        <v>346.03399999999999</v>
      </c>
      <c r="AT471" s="288">
        <f>Data!AT31</f>
        <v>336.9</v>
      </c>
      <c r="AU471" s="288">
        <f>Data!AU31</f>
        <v>334.70800000000003</v>
      </c>
      <c r="AV471" s="288">
        <f>Data!AV31</f>
        <v>347.09</v>
      </c>
      <c r="AW471" s="288">
        <f>Data!AW31</f>
        <v>339.79</v>
      </c>
      <c r="AX471" s="288">
        <f>Data!AX31</f>
        <v>315.19400000000002</v>
      </c>
      <c r="AY471" s="288">
        <f>Data!AY31</f>
        <v>322.92500000000001</v>
      </c>
      <c r="AZ471" s="288">
        <f>Data!AZ31</f>
        <v>336.23099999999999</v>
      </c>
      <c r="BA471" s="288">
        <f>Data!BA31</f>
        <v>353.13900000000001</v>
      </c>
      <c r="BB471" s="288">
        <f>Data!BB31</f>
        <v>351.77600000000001</v>
      </c>
      <c r="BC471" s="288">
        <f>Data!BC31</f>
        <v>364.83199999999999</v>
      </c>
      <c r="BD471" s="288">
        <f>Data!BD31</f>
        <v>366.54</v>
      </c>
      <c r="BE471" s="288">
        <f>Data!BE31</f>
        <v>362.04</v>
      </c>
      <c r="BF471" s="288">
        <f>Data!BF31</f>
        <v>363.01799999999997</v>
      </c>
      <c r="BG471" s="288">
        <f>Data!BG31</f>
        <v>363.79</v>
      </c>
      <c r="BH471" s="288">
        <f>Data!BH31</f>
        <v>361.637</v>
      </c>
      <c r="BI471" s="288">
        <f>Data!BI31</f>
        <v>364.71100000000001</v>
      </c>
      <c r="BJ471" s="334">
        <f>Data!BJ31</f>
        <v>368.05700000000002</v>
      </c>
      <c r="BK471" s="335">
        <f>Data!BK31</f>
        <v>376.68</v>
      </c>
      <c r="BL471" s="335">
        <f>Data!BL31</f>
        <v>0</v>
      </c>
      <c r="BM471" s="335">
        <f>Data!BM31</f>
        <v>0</v>
      </c>
      <c r="BN471" s="335">
        <f>Data!BN31</f>
        <v>0</v>
      </c>
      <c r="BO471" s="335">
        <f>Data!BO31</f>
        <v>0</v>
      </c>
      <c r="BP471" s="335">
        <f>Data!BP31</f>
        <v>0</v>
      </c>
      <c r="BQ471" s="335">
        <f>Data!BQ31</f>
        <v>0</v>
      </c>
      <c r="BR471" s="335">
        <f>Data!BR31</f>
        <v>0</v>
      </c>
      <c r="BS471" s="335">
        <f>Data!BS31</f>
        <v>0</v>
      </c>
      <c r="BT471" s="335">
        <f>Data!BT31</f>
        <v>0</v>
      </c>
      <c r="BU471" s="335">
        <f>Data!BU31</f>
        <v>0</v>
      </c>
      <c r="BV471" s="335">
        <f>Data!BV31</f>
        <v>0</v>
      </c>
      <c r="BW471" s="335">
        <f>Data!BW31</f>
        <v>0</v>
      </c>
      <c r="BX471" s="335">
        <f>Data!BX31</f>
        <v>0</v>
      </c>
      <c r="BY471" s="336">
        <f>SUM(BJ471:BX471)</f>
        <v>744.73700000000008</v>
      </c>
    </row>
    <row r="472" spans="1:77">
      <c r="A472" s="289"/>
      <c r="B472" s="288"/>
      <c r="C472" s="288"/>
      <c r="D472" s="288"/>
      <c r="E472" s="288"/>
      <c r="F472" s="288"/>
      <c r="G472" s="288"/>
      <c r="H472" s="288"/>
      <c r="I472" s="288"/>
      <c r="J472" s="288"/>
      <c r="K472" s="288"/>
      <c r="L472" s="288"/>
      <c r="M472" s="288"/>
      <c r="N472" s="288"/>
      <c r="O472" s="288"/>
      <c r="P472" s="288"/>
      <c r="Q472" s="288"/>
      <c r="R472" s="288"/>
      <c r="S472" s="288"/>
      <c r="T472" s="288"/>
      <c r="U472" s="288"/>
      <c r="V472" s="288"/>
      <c r="W472" s="288"/>
      <c r="X472" s="288"/>
      <c r="Y472" s="288"/>
      <c r="Z472" s="288"/>
      <c r="AA472" s="288"/>
      <c r="AB472" s="288"/>
      <c r="AC472" s="288"/>
      <c r="AD472" s="288"/>
      <c r="AE472" s="288"/>
      <c r="AF472" s="288"/>
      <c r="AG472" s="288"/>
      <c r="AH472" s="288"/>
      <c r="AI472" s="288"/>
      <c r="AJ472" s="288"/>
      <c r="AK472" s="288"/>
      <c r="AL472" s="288"/>
      <c r="AM472" s="288"/>
      <c r="AN472" s="288"/>
      <c r="AO472" s="288"/>
      <c r="AP472" s="288"/>
      <c r="AQ472" s="288"/>
      <c r="AR472" s="288"/>
      <c r="AS472" s="288"/>
      <c r="AT472" s="288"/>
      <c r="AU472" s="288"/>
      <c r="AV472" s="288"/>
      <c r="AW472" s="288"/>
      <c r="AX472" s="288"/>
      <c r="AY472" s="288"/>
      <c r="AZ472" s="288"/>
      <c r="BA472" s="288"/>
      <c r="BB472" s="288"/>
      <c r="BC472" s="288"/>
      <c r="BD472" s="288"/>
      <c r="BE472" s="288"/>
      <c r="BF472" s="288"/>
      <c r="BG472" s="288"/>
      <c r="BH472" s="288"/>
      <c r="BI472" s="288"/>
      <c r="BJ472" s="288"/>
      <c r="BK472" s="288"/>
      <c r="BL472" s="288"/>
      <c r="BM472" s="288"/>
      <c r="BN472" s="288"/>
      <c r="BO472" s="288"/>
      <c r="BP472" s="288"/>
      <c r="BQ472" s="288"/>
      <c r="BR472" s="288"/>
      <c r="BS472" s="288"/>
      <c r="BT472" s="288"/>
      <c r="BU472" s="288"/>
      <c r="BV472" s="288"/>
      <c r="BW472" s="288"/>
      <c r="BX472" s="288"/>
      <c r="BY472" s="288"/>
    </row>
    <row r="473" spans="1:77">
      <c r="B473" s="294" t="s">
        <v>1025</v>
      </c>
      <c r="C473" s="294" t="s">
        <v>1025</v>
      </c>
      <c r="D473" s="294" t="s">
        <v>1025</v>
      </c>
      <c r="E473" s="294" t="s">
        <v>1025</v>
      </c>
      <c r="F473" s="294" t="s">
        <v>1025</v>
      </c>
      <c r="G473" s="294" t="s">
        <v>1025</v>
      </c>
      <c r="H473" s="294" t="s">
        <v>1025</v>
      </c>
      <c r="I473" s="294" t="s">
        <v>1025</v>
      </c>
      <c r="J473" s="294" t="s">
        <v>1025</v>
      </c>
      <c r="K473" s="294" t="s">
        <v>1025</v>
      </c>
      <c r="L473" s="294" t="s">
        <v>1025</v>
      </c>
      <c r="M473" s="294" t="s">
        <v>1025</v>
      </c>
      <c r="N473" s="294" t="s">
        <v>1025</v>
      </c>
      <c r="O473" s="294" t="s">
        <v>1025</v>
      </c>
      <c r="P473" s="294" t="s">
        <v>1025</v>
      </c>
      <c r="Q473" s="294" t="s">
        <v>1025</v>
      </c>
      <c r="R473" s="294" t="s">
        <v>1025</v>
      </c>
      <c r="S473" s="294" t="s">
        <v>1025</v>
      </c>
      <c r="T473" s="294" t="s">
        <v>1025</v>
      </c>
      <c r="U473" s="294" t="s">
        <v>1025</v>
      </c>
      <c r="V473" s="294" t="s">
        <v>1025</v>
      </c>
      <c r="W473" s="294" t="s">
        <v>1025</v>
      </c>
      <c r="X473" s="294" t="s">
        <v>1025</v>
      </c>
      <c r="Y473" s="294" t="s">
        <v>1025</v>
      </c>
      <c r="Z473" s="293" t="s">
        <v>1025</v>
      </c>
      <c r="AA473" s="293" t="s">
        <v>1025</v>
      </c>
      <c r="AB473" s="293" t="s">
        <v>1025</v>
      </c>
      <c r="AC473" s="293" t="s">
        <v>1025</v>
      </c>
      <c r="AD473" s="293" t="s">
        <v>1025</v>
      </c>
      <c r="AE473" s="293" t="s">
        <v>1025</v>
      </c>
      <c r="AF473" s="293" t="s">
        <v>1025</v>
      </c>
      <c r="AG473" s="293" t="s">
        <v>1025</v>
      </c>
      <c r="AH473" s="293" t="s">
        <v>1025</v>
      </c>
      <c r="AI473" s="293" t="s">
        <v>1025</v>
      </c>
      <c r="AJ473" s="293" t="s">
        <v>1025</v>
      </c>
      <c r="AK473" s="293" t="s">
        <v>1025</v>
      </c>
      <c r="AL473" s="293" t="s">
        <v>1025</v>
      </c>
      <c r="AM473" s="293" t="s">
        <v>1025</v>
      </c>
      <c r="AN473" s="293" t="s">
        <v>1025</v>
      </c>
      <c r="AO473" s="293" t="s">
        <v>1025</v>
      </c>
      <c r="AP473" s="293" t="s">
        <v>1025</v>
      </c>
      <c r="AQ473" s="293" t="s">
        <v>1025</v>
      </c>
      <c r="AR473" s="293" t="s">
        <v>1025</v>
      </c>
      <c r="AS473" s="293" t="s">
        <v>1025</v>
      </c>
      <c r="AT473" s="293" t="s">
        <v>1025</v>
      </c>
      <c r="AU473" s="293" t="s">
        <v>1025</v>
      </c>
      <c r="AV473" s="293" t="s">
        <v>1025</v>
      </c>
      <c r="AW473" s="293" t="s">
        <v>1025</v>
      </c>
      <c r="AX473" s="293" t="s">
        <v>1025</v>
      </c>
      <c r="AY473" s="293" t="s">
        <v>1025</v>
      </c>
      <c r="AZ473" s="293" t="s">
        <v>1025</v>
      </c>
      <c r="BA473" s="293" t="s">
        <v>1025</v>
      </c>
      <c r="BB473" s="293" t="s">
        <v>1025</v>
      </c>
      <c r="BC473" s="293" t="s">
        <v>1025</v>
      </c>
      <c r="BD473" s="293" t="s">
        <v>1025</v>
      </c>
      <c r="BE473" s="293" t="s">
        <v>1025</v>
      </c>
      <c r="BF473" s="293" t="s">
        <v>1025</v>
      </c>
      <c r="BG473" s="293" t="s">
        <v>1025</v>
      </c>
      <c r="BH473" s="293" t="s">
        <v>1025</v>
      </c>
      <c r="BI473" s="293" t="s">
        <v>1025</v>
      </c>
      <c r="BJ473" s="293" t="s">
        <v>1025</v>
      </c>
      <c r="BK473" s="293" t="s">
        <v>1025</v>
      </c>
      <c r="BL473" s="293" t="s">
        <v>1025</v>
      </c>
      <c r="BM473" s="293" t="s">
        <v>1025</v>
      </c>
      <c r="BN473" s="293" t="s">
        <v>1025</v>
      </c>
      <c r="BO473" s="293" t="s">
        <v>1025</v>
      </c>
      <c r="BP473" s="293" t="s">
        <v>1025</v>
      </c>
      <c r="BQ473" s="293" t="s">
        <v>1025</v>
      </c>
      <c r="BR473" s="293" t="s">
        <v>1025</v>
      </c>
      <c r="BS473" s="293" t="s">
        <v>1025</v>
      </c>
      <c r="BT473" s="293" t="s">
        <v>1025</v>
      </c>
      <c r="BU473" s="293" t="s">
        <v>1025</v>
      </c>
      <c r="BV473" s="293" t="s">
        <v>1025</v>
      </c>
      <c r="BW473" s="293" t="s">
        <v>1025</v>
      </c>
      <c r="BX473" s="293" t="s">
        <v>1025</v>
      </c>
      <c r="BY473" s="294" t="s">
        <v>1026</v>
      </c>
    </row>
    <row r="474" spans="1:77">
      <c r="A474" s="289" t="s">
        <v>1036</v>
      </c>
      <c r="B474" s="288">
        <f t="shared" ref="B474:AG474" si="23">SUM(B467:B472)</f>
        <v>1214.25</v>
      </c>
      <c r="C474" s="288">
        <f t="shared" si="23"/>
        <v>1222.0129999999999</v>
      </c>
      <c r="D474" s="288">
        <f t="shared" si="23"/>
        <v>1170.6480000000001</v>
      </c>
      <c r="E474" s="288">
        <f t="shared" si="23"/>
        <v>1202.47</v>
      </c>
      <c r="F474" s="288">
        <f t="shared" si="23"/>
        <v>1226.0999999999999</v>
      </c>
      <c r="G474" s="288">
        <f t="shared" si="23"/>
        <v>1247.9860000000001</v>
      </c>
      <c r="H474" s="288">
        <f t="shared" si="23"/>
        <v>1291.549</v>
      </c>
      <c r="I474" s="288">
        <f t="shared" si="23"/>
        <v>1296.9929999999999</v>
      </c>
      <c r="J474" s="288">
        <f t="shared" si="23"/>
        <v>1283.8510000000001</v>
      </c>
      <c r="K474" s="288">
        <f t="shared" si="23"/>
        <v>1325.2309999999998</v>
      </c>
      <c r="L474" s="288">
        <f t="shared" si="23"/>
        <v>1343.58</v>
      </c>
      <c r="M474" s="288">
        <f t="shared" si="23"/>
        <v>1373.7280000000001</v>
      </c>
      <c r="N474" s="288">
        <f t="shared" si="23"/>
        <v>1447.0430000000001</v>
      </c>
      <c r="O474" s="288">
        <f t="shared" si="23"/>
        <v>1397.2540000000001</v>
      </c>
      <c r="P474" s="288">
        <f t="shared" si="23"/>
        <v>1398.742</v>
      </c>
      <c r="Q474" s="288">
        <f t="shared" si="23"/>
        <v>1421.7550000000001</v>
      </c>
      <c r="R474" s="288">
        <f t="shared" si="23"/>
        <v>1429.1109999999999</v>
      </c>
      <c r="S474" s="288">
        <f t="shared" si="23"/>
        <v>1426.1769999999999</v>
      </c>
      <c r="T474" s="288">
        <f t="shared" si="23"/>
        <v>1421.5889999999999</v>
      </c>
      <c r="U474" s="288">
        <f t="shared" si="23"/>
        <v>1456.453</v>
      </c>
      <c r="V474" s="288">
        <f t="shared" si="23"/>
        <v>1457.8240000000001</v>
      </c>
      <c r="W474" s="288">
        <f t="shared" si="23"/>
        <v>1466.8940000000002</v>
      </c>
      <c r="X474" s="288">
        <f t="shared" si="23"/>
        <v>1471.9190000000001</v>
      </c>
      <c r="Y474" s="288">
        <f t="shared" si="23"/>
        <v>1482.7930000000001</v>
      </c>
      <c r="Z474" s="288">
        <f t="shared" si="23"/>
        <v>1483.742</v>
      </c>
      <c r="AA474" s="288">
        <f t="shared" si="23"/>
        <v>1520.125</v>
      </c>
      <c r="AB474" s="288">
        <f t="shared" si="23"/>
        <v>1537.03</v>
      </c>
      <c r="AC474" s="288">
        <f t="shared" si="23"/>
        <v>1550.788</v>
      </c>
      <c r="AD474" s="288">
        <f t="shared" si="23"/>
        <v>1588.212</v>
      </c>
      <c r="AE474" s="288">
        <f t="shared" si="23"/>
        <v>1596.3999999999999</v>
      </c>
      <c r="AF474" s="288">
        <f t="shared" si="23"/>
        <v>1608.306</v>
      </c>
      <c r="AG474" s="288">
        <f t="shared" si="23"/>
        <v>1610.7700000000002</v>
      </c>
      <c r="AH474" s="288">
        <f t="shared" ref="AH474:BX474" si="24">SUM(AH467:AH472)</f>
        <v>1625.1330000000003</v>
      </c>
      <c r="AI474" s="288">
        <f t="shared" si="24"/>
        <v>1621.634</v>
      </c>
      <c r="AJ474" s="288">
        <f t="shared" si="24"/>
        <v>1657.9480000000001</v>
      </c>
      <c r="AK474" s="288">
        <f t="shared" si="24"/>
        <v>1662.2370000000001</v>
      </c>
      <c r="AL474" s="288">
        <f t="shared" si="24"/>
        <v>1660.7890000000002</v>
      </c>
      <c r="AM474" s="288">
        <f t="shared" si="24"/>
        <v>1672.1030000000001</v>
      </c>
      <c r="AN474" s="288">
        <f t="shared" si="24"/>
        <v>1700.1779999999999</v>
      </c>
      <c r="AO474" s="288">
        <f t="shared" si="24"/>
        <v>1702.712</v>
      </c>
      <c r="AP474" s="288">
        <f t="shared" si="24"/>
        <v>1711.7549999999999</v>
      </c>
      <c r="AQ474" s="288">
        <f t="shared" si="24"/>
        <v>1728.8489999999999</v>
      </c>
      <c r="AR474" s="288">
        <f t="shared" si="24"/>
        <v>1752.7740000000003</v>
      </c>
      <c r="AS474" s="288">
        <f t="shared" si="24"/>
        <v>1737.7950000000001</v>
      </c>
      <c r="AT474" s="288">
        <f t="shared" si="24"/>
        <v>1738.8109999999997</v>
      </c>
      <c r="AU474" s="288">
        <f t="shared" si="24"/>
        <v>1741.511</v>
      </c>
      <c r="AV474" s="288">
        <f t="shared" si="24"/>
        <v>1741.2879999999998</v>
      </c>
      <c r="AW474" s="288">
        <f t="shared" si="24"/>
        <v>1741.0570000000002</v>
      </c>
      <c r="AX474" s="288">
        <f t="shared" si="24"/>
        <v>1732.654</v>
      </c>
      <c r="AY474" s="288">
        <f t="shared" si="24"/>
        <v>1739.77</v>
      </c>
      <c r="AZ474" s="288">
        <f t="shared" si="24"/>
        <v>1743.1209999999999</v>
      </c>
      <c r="BA474" s="288">
        <f t="shared" si="24"/>
        <v>1748.6350000000002</v>
      </c>
      <c r="BB474" s="288">
        <f t="shared" si="24"/>
        <v>1742.9839999999999</v>
      </c>
      <c r="BC474" s="288">
        <f t="shared" si="24"/>
        <v>1791.9809999999998</v>
      </c>
      <c r="BD474" s="288">
        <f t="shared" si="24"/>
        <v>1804.027</v>
      </c>
      <c r="BE474" s="288">
        <f t="shared" si="24"/>
        <v>1795.578</v>
      </c>
      <c r="BF474" s="288">
        <f t="shared" si="24"/>
        <v>1809.9930000000002</v>
      </c>
      <c r="BG474" s="288">
        <f t="shared" si="24"/>
        <v>1818.8600000000001</v>
      </c>
      <c r="BH474" s="288">
        <f t="shared" si="24"/>
        <v>1808.1849999999999</v>
      </c>
      <c r="BI474" s="288">
        <f t="shared" si="24"/>
        <v>1823.5550000000001</v>
      </c>
      <c r="BJ474" s="288">
        <f t="shared" si="24"/>
        <v>1825.0640000000001</v>
      </c>
      <c r="BK474" s="288">
        <f t="shared" si="24"/>
        <v>1871.864</v>
      </c>
      <c r="BL474" s="288">
        <f t="shared" si="24"/>
        <v>0</v>
      </c>
      <c r="BM474" s="288">
        <f t="shared" si="24"/>
        <v>0</v>
      </c>
      <c r="BN474" s="288">
        <f t="shared" si="24"/>
        <v>0</v>
      </c>
      <c r="BO474" s="288">
        <f t="shared" si="24"/>
        <v>0</v>
      </c>
      <c r="BP474" s="288">
        <f t="shared" si="24"/>
        <v>0</v>
      </c>
      <c r="BQ474" s="288">
        <f t="shared" si="24"/>
        <v>0</v>
      </c>
      <c r="BR474" s="288">
        <f t="shared" si="24"/>
        <v>0</v>
      </c>
      <c r="BS474" s="288">
        <f t="shared" si="24"/>
        <v>0</v>
      </c>
      <c r="BT474" s="288">
        <f t="shared" si="24"/>
        <v>0</v>
      </c>
      <c r="BU474" s="288">
        <f t="shared" si="24"/>
        <v>0</v>
      </c>
      <c r="BV474" s="288">
        <f t="shared" si="24"/>
        <v>0</v>
      </c>
      <c r="BW474" s="288">
        <f t="shared" si="24"/>
        <v>0</v>
      </c>
      <c r="BX474" s="288">
        <f t="shared" si="24"/>
        <v>0</v>
      </c>
      <c r="BY474" s="288">
        <f>SUM(BY467:BY472)</f>
        <v>3696.9279999999999</v>
      </c>
    </row>
    <row r="505" spans="1:77" ht="18">
      <c r="D505" s="292" t="s">
        <v>1049</v>
      </c>
      <c r="W505" s="292" t="s">
        <v>1049</v>
      </c>
      <c r="BY505" s="289" t="s">
        <v>180</v>
      </c>
    </row>
    <row r="506" spans="1:77">
      <c r="W506" s="289"/>
      <c r="BY506" s="289" t="s">
        <v>1046</v>
      </c>
    </row>
    <row r="507" spans="1:77">
      <c r="B507" s="10" t="s">
        <v>1136</v>
      </c>
      <c r="C507" s="286" t="s">
        <v>1137</v>
      </c>
      <c r="D507" s="286" t="s">
        <v>1138</v>
      </c>
      <c r="E507" s="286" t="s">
        <v>1139</v>
      </c>
      <c r="F507" s="286" t="s">
        <v>1140</v>
      </c>
      <c r="G507" s="286" t="s">
        <v>1141</v>
      </c>
      <c r="H507" s="286" t="s">
        <v>1142</v>
      </c>
      <c r="I507" s="286" t="s">
        <v>1143</v>
      </c>
      <c r="J507" s="286" t="s">
        <v>1124</v>
      </c>
      <c r="K507" s="286" t="s">
        <v>1125</v>
      </c>
      <c r="L507" s="286" t="s">
        <v>1126</v>
      </c>
      <c r="M507" s="286" t="s">
        <v>1127</v>
      </c>
      <c r="N507" s="286" t="s">
        <v>1128</v>
      </c>
      <c r="O507" s="286" t="s">
        <v>1129</v>
      </c>
      <c r="P507" s="286" t="s">
        <v>1130</v>
      </c>
      <c r="Q507" s="286" t="s">
        <v>1131</v>
      </c>
      <c r="R507" s="286" t="s">
        <v>1132</v>
      </c>
      <c r="S507" s="286" t="s">
        <v>1133</v>
      </c>
      <c r="T507" s="286" t="s">
        <v>1134</v>
      </c>
      <c r="U507" s="286" t="s">
        <v>1135</v>
      </c>
      <c r="V507" s="286" t="s">
        <v>822</v>
      </c>
      <c r="W507" s="286" t="s">
        <v>823</v>
      </c>
      <c r="X507" s="286" t="s">
        <v>824</v>
      </c>
      <c r="Y507" s="286" t="s">
        <v>825</v>
      </c>
      <c r="Z507" s="286" t="s">
        <v>826</v>
      </c>
      <c r="AA507" s="286" t="s">
        <v>827</v>
      </c>
      <c r="AB507" s="286" t="s">
        <v>828</v>
      </c>
      <c r="AC507" s="286" t="s">
        <v>829</v>
      </c>
      <c r="AD507" s="286" t="s">
        <v>830</v>
      </c>
      <c r="AE507" s="286" t="s">
        <v>831</v>
      </c>
      <c r="AF507" s="286" t="s">
        <v>832</v>
      </c>
      <c r="AG507" s="286" t="s">
        <v>833</v>
      </c>
      <c r="AH507" s="286" t="s">
        <v>1144</v>
      </c>
      <c r="AI507" s="286" t="s">
        <v>1145</v>
      </c>
      <c r="AJ507" s="286" t="s">
        <v>1146</v>
      </c>
      <c r="AK507" s="286" t="s">
        <v>1147</v>
      </c>
      <c r="AL507" s="286" t="s">
        <v>1148</v>
      </c>
      <c r="AM507" s="286" t="s">
        <v>1149</v>
      </c>
      <c r="AN507" s="286" t="s">
        <v>1150</v>
      </c>
      <c r="AO507" s="286" t="s">
        <v>1151</v>
      </c>
      <c r="AP507" s="286" t="s">
        <v>1152</v>
      </c>
      <c r="AQ507" s="286" t="s">
        <v>1153</v>
      </c>
      <c r="AR507" s="286" t="s">
        <v>1154</v>
      </c>
      <c r="AS507" s="286" t="s">
        <v>1155</v>
      </c>
      <c r="AT507" s="286" t="s">
        <v>1156</v>
      </c>
      <c r="AU507" s="286" t="s">
        <v>1157</v>
      </c>
      <c r="AV507" s="286" t="s">
        <v>1158</v>
      </c>
      <c r="AW507" s="286" t="s">
        <v>1159</v>
      </c>
      <c r="AX507" s="286" t="s">
        <v>1160</v>
      </c>
      <c r="AY507" s="286" t="s">
        <v>1161</v>
      </c>
      <c r="AZ507" s="286" t="s">
        <v>1162</v>
      </c>
      <c r="BA507" s="286" t="s">
        <v>1163</v>
      </c>
      <c r="BB507" s="286" t="s">
        <v>1164</v>
      </c>
      <c r="BC507" s="286" t="s">
        <v>1165</v>
      </c>
      <c r="BD507" s="286" t="s">
        <v>1166</v>
      </c>
      <c r="BE507" s="286" t="s">
        <v>1167</v>
      </c>
      <c r="BF507" s="286" t="s">
        <v>1168</v>
      </c>
      <c r="BG507" s="286" t="s">
        <v>1169</v>
      </c>
      <c r="BH507" s="286" t="s">
        <v>1170</v>
      </c>
      <c r="BI507" s="286" t="s">
        <v>1171</v>
      </c>
      <c r="BJ507" s="286" t="s">
        <v>1172</v>
      </c>
      <c r="BK507" s="286" t="s">
        <v>1173</v>
      </c>
      <c r="BL507" s="286" t="s">
        <v>1174</v>
      </c>
      <c r="BM507" s="286" t="s">
        <v>1175</v>
      </c>
      <c r="BN507" s="286" t="s">
        <v>1176</v>
      </c>
      <c r="BO507" s="286" t="s">
        <v>1177</v>
      </c>
      <c r="BP507" s="286" t="s">
        <v>1178</v>
      </c>
      <c r="BQ507" s="286" t="s">
        <v>1179</v>
      </c>
      <c r="BR507" s="286" t="s">
        <v>1180</v>
      </c>
      <c r="BS507" s="286" t="s">
        <v>1181</v>
      </c>
      <c r="BT507" s="286" t="s">
        <v>1182</v>
      </c>
      <c r="BU507" s="286" t="s">
        <v>1183</v>
      </c>
      <c r="BV507" s="286" t="s">
        <v>1184</v>
      </c>
      <c r="BW507" s="286" t="s">
        <v>1185</v>
      </c>
      <c r="BX507" s="286" t="s">
        <v>1186</v>
      </c>
      <c r="BY507" s="289" t="s">
        <v>1023</v>
      </c>
    </row>
    <row r="508" spans="1:77" ht="14" thickBot="1">
      <c r="B508" s="293" t="s">
        <v>1025</v>
      </c>
      <c r="C508" s="293" t="s">
        <v>1025</v>
      </c>
      <c r="D508" s="293" t="s">
        <v>1025</v>
      </c>
      <c r="E508" s="293" t="s">
        <v>1025</v>
      </c>
      <c r="F508" s="293" t="s">
        <v>1025</v>
      </c>
      <c r="G508" s="293" t="s">
        <v>1025</v>
      </c>
      <c r="H508" s="293" t="s">
        <v>1025</v>
      </c>
      <c r="I508" s="293" t="s">
        <v>1025</v>
      </c>
      <c r="J508" s="293" t="s">
        <v>1025</v>
      </c>
      <c r="K508" s="293" t="s">
        <v>1025</v>
      </c>
      <c r="L508" s="293" t="s">
        <v>1025</v>
      </c>
      <c r="M508" s="293" t="s">
        <v>1025</v>
      </c>
      <c r="N508" s="293" t="s">
        <v>1025</v>
      </c>
      <c r="O508" s="293" t="s">
        <v>1025</v>
      </c>
      <c r="P508" s="293" t="s">
        <v>1025</v>
      </c>
      <c r="Q508" s="293" t="s">
        <v>1025</v>
      </c>
      <c r="R508" s="293" t="s">
        <v>1025</v>
      </c>
      <c r="S508" s="293" t="s">
        <v>1025</v>
      </c>
      <c r="T508" s="293" t="s">
        <v>1025</v>
      </c>
      <c r="U508" s="293" t="s">
        <v>1025</v>
      </c>
      <c r="V508" s="293" t="s">
        <v>1025</v>
      </c>
      <c r="W508" s="293" t="s">
        <v>1025</v>
      </c>
      <c r="X508" s="293" t="s">
        <v>1025</v>
      </c>
      <c r="Y508" s="293" t="s">
        <v>1025</v>
      </c>
      <c r="Z508" s="293" t="s">
        <v>1025</v>
      </c>
      <c r="AA508" s="293" t="s">
        <v>1025</v>
      </c>
      <c r="AB508" s="293" t="s">
        <v>1025</v>
      </c>
      <c r="AC508" s="293" t="s">
        <v>1025</v>
      </c>
      <c r="AD508" s="293"/>
      <c r="AE508" s="293"/>
      <c r="AF508" s="293"/>
      <c r="AG508" s="293"/>
      <c r="AH508" s="293"/>
      <c r="AI508" s="293"/>
      <c r="AJ508" s="293"/>
      <c r="AK508" s="293"/>
      <c r="AL508" s="293"/>
      <c r="AM508" s="293"/>
      <c r="AN508" s="293"/>
      <c r="AO508" s="293"/>
      <c r="AP508" s="293"/>
      <c r="AQ508" s="293"/>
      <c r="AR508" s="293"/>
      <c r="AS508" s="293"/>
      <c r="AT508" s="293"/>
      <c r="AU508" s="293"/>
      <c r="AV508" s="293"/>
      <c r="AW508" s="293"/>
      <c r="AX508" s="293"/>
      <c r="AY508" s="293"/>
      <c r="AZ508" s="293"/>
      <c r="BA508" s="293"/>
      <c r="BB508" s="293"/>
      <c r="BC508" s="293"/>
      <c r="BD508" s="293"/>
      <c r="BE508" s="293"/>
      <c r="BF508" s="293"/>
      <c r="BG508" s="293"/>
      <c r="BH508" s="293"/>
      <c r="BI508" s="293"/>
      <c r="BJ508" s="293"/>
      <c r="BK508" s="293"/>
      <c r="BL508" s="293"/>
      <c r="BM508" s="293"/>
      <c r="BN508" s="293"/>
      <c r="BO508" s="293"/>
      <c r="BP508" s="293"/>
      <c r="BQ508" s="293"/>
      <c r="BR508" s="293"/>
      <c r="BS508" s="293"/>
      <c r="BT508" s="293"/>
      <c r="BU508" s="293"/>
      <c r="BV508" s="293"/>
      <c r="BW508" s="293"/>
      <c r="BX508" s="293"/>
      <c r="BY508" s="293" t="s">
        <v>1026</v>
      </c>
    </row>
    <row r="509" spans="1:77">
      <c r="A509" s="289" t="s">
        <v>176</v>
      </c>
      <c r="B509" s="288">
        <f>Data!B11</f>
        <v>223.76</v>
      </c>
      <c r="C509" s="288">
        <f>Data!C11</f>
        <v>199.29599999999999</v>
      </c>
      <c r="D509" s="288">
        <f>Data!D11</f>
        <v>195.273</v>
      </c>
      <c r="E509" s="288">
        <f>Data!E11</f>
        <v>201.37299999999999</v>
      </c>
      <c r="F509" s="288">
        <f>Data!F11</f>
        <v>204.67</v>
      </c>
      <c r="G509" s="288">
        <f>Data!G11</f>
        <v>211.571</v>
      </c>
      <c r="H509" s="288">
        <f>Data!H11</f>
        <v>216.85300000000001</v>
      </c>
      <c r="I509" s="288">
        <f>Data!I11</f>
        <v>216.06899999999999</v>
      </c>
      <c r="J509" s="288">
        <f>Data!J11</f>
        <v>203.76599999999999</v>
      </c>
      <c r="K509" s="288">
        <f>Data!K11</f>
        <v>217.09200000000001</v>
      </c>
      <c r="L509" s="288">
        <f>Data!L11</f>
        <v>218.34899999999999</v>
      </c>
      <c r="M509" s="288">
        <f>Data!M11</f>
        <v>228.911</v>
      </c>
      <c r="N509" s="288">
        <f>Data!N11</f>
        <v>224.96799999999999</v>
      </c>
      <c r="O509" s="288">
        <f>Data!O11</f>
        <v>224.249</v>
      </c>
      <c r="P509" s="288">
        <f>Data!P11</f>
        <v>218.76300000000001</v>
      </c>
      <c r="Q509" s="288">
        <f>Data!Q11</f>
        <v>228.971</v>
      </c>
      <c r="R509" s="288">
        <f>Data!R11</f>
        <v>227.82300000000001</v>
      </c>
      <c r="S509" s="288">
        <f>Data!S11</f>
        <v>230.773</v>
      </c>
      <c r="T509" s="288">
        <f>Data!T11</f>
        <v>230.53899999999999</v>
      </c>
      <c r="U509" s="288">
        <f>Data!U11</f>
        <v>237.06399999999999</v>
      </c>
      <c r="V509" s="288">
        <f>Data!V11</f>
        <v>239.322</v>
      </c>
      <c r="W509" s="288">
        <f>Data!W11</f>
        <v>239.386</v>
      </c>
      <c r="X509" s="288">
        <f>Data!X11</f>
        <v>240.03700000000001</v>
      </c>
      <c r="Y509" s="288">
        <f>Data!Y11</f>
        <v>239.25200000000001</v>
      </c>
      <c r="Z509" s="288">
        <f>Data!Z11</f>
        <v>240.202</v>
      </c>
      <c r="AA509" s="288">
        <f>Data!AA11</f>
        <v>241.56800000000001</v>
      </c>
      <c r="AB509" s="288">
        <f>Data!AB11</f>
        <v>244.70400000000001</v>
      </c>
      <c r="AC509" s="288">
        <f>Data!AC11</f>
        <v>250.26499999999999</v>
      </c>
      <c r="AD509" s="288">
        <f>Data!AD11</f>
        <v>255.93199999999999</v>
      </c>
      <c r="AE509" s="288">
        <f>Data!AE11</f>
        <v>259.87599999999998</v>
      </c>
      <c r="AF509" s="288">
        <f>Data!AF11</f>
        <v>257.67500000000001</v>
      </c>
      <c r="AG509" s="288">
        <f>Data!AG11</f>
        <v>262.79500000000002</v>
      </c>
      <c r="AH509" s="288">
        <f>Data!AH11</f>
        <v>264.52800000000002</v>
      </c>
      <c r="AI509" s="288">
        <f>Data!AI11</f>
        <v>268.58600000000001</v>
      </c>
      <c r="AJ509" s="288">
        <f>Data!AJ11</f>
        <v>274.416</v>
      </c>
      <c r="AK509" s="288">
        <f>Data!AK11</f>
        <v>269.93900000000002</v>
      </c>
      <c r="AL509" s="288">
        <f>Data!AL11</f>
        <v>275.29599999999999</v>
      </c>
      <c r="AM509" s="288">
        <f>Data!AM11</f>
        <v>277.28100000000001</v>
      </c>
      <c r="AN509" s="288">
        <f>Data!AN11</f>
        <v>283.53300000000002</v>
      </c>
      <c r="AO509" s="288">
        <f>Data!AO11</f>
        <v>283.44499999999999</v>
      </c>
      <c r="AP509" s="288">
        <f>Data!AP11</f>
        <v>283.79700000000003</v>
      </c>
      <c r="AQ509" s="288">
        <f>Data!AQ11</f>
        <v>287.84300000000002</v>
      </c>
      <c r="AR509" s="288">
        <f>Data!AR11</f>
        <v>290.161</v>
      </c>
      <c r="AS509" s="288">
        <f>Data!AS11</f>
        <v>285.42200000000003</v>
      </c>
      <c r="AT509" s="288">
        <f>Data!AT11</f>
        <v>286.58300000000003</v>
      </c>
      <c r="AU509" s="288">
        <f>Data!AU11</f>
        <v>289.06400000000002</v>
      </c>
      <c r="AV509" s="288">
        <f>Data!AV11</f>
        <v>291.36399999999998</v>
      </c>
      <c r="AW509" s="288">
        <f>Data!AW11</f>
        <v>287.50799999999998</v>
      </c>
      <c r="AX509" s="288">
        <f>Data!AX11</f>
        <v>290.05099999999999</v>
      </c>
      <c r="AY509" s="288">
        <f>Data!AY11</f>
        <v>286.48200000000003</v>
      </c>
      <c r="AZ509" s="288">
        <f>Data!AZ11</f>
        <v>285.63200000000001</v>
      </c>
      <c r="BA509" s="288">
        <f>Data!BA11</f>
        <v>289.56200000000001</v>
      </c>
      <c r="BB509" s="288">
        <f>Data!BB11</f>
        <v>289.08100000000002</v>
      </c>
      <c r="BC509" s="288">
        <f>Data!BC11</f>
        <v>300.18400000000003</v>
      </c>
      <c r="BD509" s="288">
        <f>Data!BD11</f>
        <v>299.66399999999999</v>
      </c>
      <c r="BE509" s="288">
        <f>Data!BE11</f>
        <v>308.31299999999999</v>
      </c>
      <c r="BF509" s="288">
        <f>Data!BF11</f>
        <v>306.73700000000002</v>
      </c>
      <c r="BG509" s="288">
        <f>Data!BG11</f>
        <v>310.91399999999999</v>
      </c>
      <c r="BH509" s="288">
        <f>Data!BH11</f>
        <v>311.06</v>
      </c>
      <c r="BI509" s="288">
        <f>Data!BI11</f>
        <v>309.83</v>
      </c>
      <c r="BJ509" s="328">
        <f>Data!BJ11</f>
        <v>308.279</v>
      </c>
      <c r="BK509" s="329">
        <f>Data!BK11</f>
        <v>309.51499999999999</v>
      </c>
      <c r="BL509" s="329">
        <f>Data!BL11</f>
        <v>0</v>
      </c>
      <c r="BM509" s="329">
        <f>Data!BM11</f>
        <v>0</v>
      </c>
      <c r="BN509" s="329">
        <f>Data!BN11</f>
        <v>0</v>
      </c>
      <c r="BO509" s="329">
        <f>Data!BO11</f>
        <v>0</v>
      </c>
      <c r="BP509" s="329">
        <f>Data!BP11</f>
        <v>0</v>
      </c>
      <c r="BQ509" s="329">
        <f>Data!BQ11</f>
        <v>0</v>
      </c>
      <c r="BR509" s="329">
        <f>Data!BR11</f>
        <v>0</v>
      </c>
      <c r="BS509" s="329">
        <f>Data!BS11</f>
        <v>0</v>
      </c>
      <c r="BT509" s="329">
        <f>Data!BT11</f>
        <v>0</v>
      </c>
      <c r="BU509" s="329">
        <f>Data!BU11</f>
        <v>0</v>
      </c>
      <c r="BV509" s="329">
        <f>Data!BV11</f>
        <v>0</v>
      </c>
      <c r="BW509" s="329">
        <f>Data!BW11</f>
        <v>0</v>
      </c>
      <c r="BX509" s="329">
        <f>Data!BX11</f>
        <v>0</v>
      </c>
      <c r="BY509" s="330">
        <f t="shared" ref="BY509:BY514" si="25">SUM(BJ509:BX509)</f>
        <v>617.79399999999998</v>
      </c>
    </row>
    <row r="510" spans="1:77">
      <c r="A510" s="289" t="s">
        <v>177</v>
      </c>
      <c r="B510" s="288">
        <f>Data!B12</f>
        <v>126.56</v>
      </c>
      <c r="C510" s="288">
        <f>Data!C12</f>
        <v>132.78100000000001</v>
      </c>
      <c r="D510" s="288">
        <f>Data!D12</f>
        <v>123.38500000000001</v>
      </c>
      <c r="E510" s="288">
        <f>Data!E12</f>
        <v>120.93300000000001</v>
      </c>
      <c r="F510" s="288">
        <f>Data!F12</f>
        <v>121.839</v>
      </c>
      <c r="G510" s="288">
        <f>Data!G12</f>
        <v>126.73099999999999</v>
      </c>
      <c r="H510" s="288">
        <f>Data!H12</f>
        <v>131.078</v>
      </c>
      <c r="I510" s="288">
        <f>Data!I12</f>
        <v>126.628</v>
      </c>
      <c r="J510" s="288">
        <f>Data!J12</f>
        <v>132.97399999999999</v>
      </c>
      <c r="K510" s="288">
        <f>Data!K12</f>
        <v>121.902</v>
      </c>
      <c r="L510" s="288">
        <f>Data!L12</f>
        <v>128.268</v>
      </c>
      <c r="M510" s="288">
        <f>Data!M12</f>
        <v>130.03700000000001</v>
      </c>
      <c r="N510" s="288">
        <f>Data!N12</f>
        <v>150.50800000000001</v>
      </c>
      <c r="O510" s="288">
        <f>Data!O12</f>
        <v>140.91</v>
      </c>
      <c r="P510" s="288">
        <f>Data!P12</f>
        <v>158.91200000000001</v>
      </c>
      <c r="Q510" s="288">
        <f>Data!Q12</f>
        <v>144.52699999999999</v>
      </c>
      <c r="R510" s="288">
        <f>Data!R12</f>
        <v>136.21700000000001</v>
      </c>
      <c r="S510" s="288">
        <f>Data!S12</f>
        <v>133.982</v>
      </c>
      <c r="T510" s="288">
        <f>Data!T12</f>
        <v>133.905</v>
      </c>
      <c r="U510" s="288">
        <f>Data!U12</f>
        <v>133.18899999999999</v>
      </c>
      <c r="V510" s="288">
        <f>Data!V12</f>
        <v>133.93100000000001</v>
      </c>
      <c r="W510" s="288">
        <f>Data!W12</f>
        <v>132.40100000000001</v>
      </c>
      <c r="X510" s="288">
        <f>Data!X12</f>
        <v>139.714</v>
      </c>
      <c r="Y510" s="288">
        <f>Data!Y12</f>
        <v>144.03899999999999</v>
      </c>
      <c r="Z510" s="288">
        <f>Data!Z12</f>
        <v>140.98400000000001</v>
      </c>
      <c r="AA510" s="288">
        <f>Data!AA12</f>
        <v>145.203</v>
      </c>
      <c r="AB510" s="288">
        <f>Data!AB12</f>
        <v>144.87100000000001</v>
      </c>
      <c r="AC510" s="288">
        <f>Data!AC12</f>
        <v>141.81800000000001</v>
      </c>
      <c r="AD510" s="288">
        <f>Data!AD12</f>
        <v>112.849</v>
      </c>
      <c r="AE510" s="288">
        <f>Data!AE12</f>
        <v>119.04900000000001</v>
      </c>
      <c r="AF510" s="288">
        <f>Data!AF12</f>
        <v>122.685</v>
      </c>
      <c r="AG510" s="288">
        <f>Data!AG12</f>
        <v>119.31</v>
      </c>
      <c r="AH510" s="288">
        <f>Data!AH12</f>
        <v>108.67100000000001</v>
      </c>
      <c r="AI510" s="288">
        <f>Data!AI12</f>
        <v>107.325</v>
      </c>
      <c r="AJ510" s="288">
        <f>Data!AJ12</f>
        <v>100.765</v>
      </c>
      <c r="AK510" s="288">
        <f>Data!AK12</f>
        <v>97.367999999999995</v>
      </c>
      <c r="AL510" s="288">
        <f>Data!AL12</f>
        <v>111.88500000000001</v>
      </c>
      <c r="AM510" s="288">
        <f>Data!AM12</f>
        <v>109.151</v>
      </c>
      <c r="AN510" s="288">
        <f>Data!AN12</f>
        <v>104.17700000000001</v>
      </c>
      <c r="AO510" s="288">
        <f>Data!AO12</f>
        <v>97.576999999999998</v>
      </c>
      <c r="AP510" s="288">
        <f>Data!AP12</f>
        <v>90.763000000000005</v>
      </c>
      <c r="AQ510" s="288">
        <f>Data!AQ12</f>
        <v>87.65</v>
      </c>
      <c r="AR510" s="288">
        <f>Data!AR12</f>
        <v>86.259</v>
      </c>
      <c r="AS510" s="288">
        <f>Data!AS12</f>
        <v>84.712999999999994</v>
      </c>
      <c r="AT510" s="288">
        <f>Data!AT12</f>
        <v>85.903999999999996</v>
      </c>
      <c r="AU510" s="288">
        <f>Data!AU12</f>
        <v>91.67</v>
      </c>
      <c r="AV510" s="288">
        <f>Data!AV12</f>
        <v>91.959000000000003</v>
      </c>
      <c r="AW510" s="288">
        <f>Data!AW12</f>
        <v>90.756</v>
      </c>
      <c r="AX510" s="288">
        <f>Data!AX12</f>
        <v>90.75</v>
      </c>
      <c r="AY510" s="288">
        <f>Data!AY12</f>
        <v>97.855000000000004</v>
      </c>
      <c r="AZ510" s="288">
        <f>Data!AZ12</f>
        <v>103.83199999999999</v>
      </c>
      <c r="BA510" s="288">
        <f>Data!BA12</f>
        <v>102.962</v>
      </c>
      <c r="BB510" s="288">
        <f>Data!BB12</f>
        <v>109.34</v>
      </c>
      <c r="BC510" s="288">
        <f>Data!BC12</f>
        <v>108.298</v>
      </c>
      <c r="BD510" s="288">
        <f>Data!BD12</f>
        <v>111.854</v>
      </c>
      <c r="BE510" s="288">
        <f>Data!BE12</f>
        <v>118.819</v>
      </c>
      <c r="BF510" s="288">
        <f>Data!BF12</f>
        <v>123.636</v>
      </c>
      <c r="BG510" s="288">
        <f>Data!BG12</f>
        <v>122.294</v>
      </c>
      <c r="BH510" s="288">
        <f>Data!BH12</f>
        <v>119.75</v>
      </c>
      <c r="BI510" s="288">
        <f>Data!BI12</f>
        <v>120.33499999999999</v>
      </c>
      <c r="BJ510" s="331">
        <f>Data!BJ12</f>
        <v>124.227</v>
      </c>
      <c r="BK510" s="332">
        <f>Data!BK12</f>
        <v>107.89100000000001</v>
      </c>
      <c r="BL510" s="332">
        <f>Data!BL12</f>
        <v>0</v>
      </c>
      <c r="BM510" s="332">
        <f>Data!BM12</f>
        <v>0</v>
      </c>
      <c r="BN510" s="332">
        <f>Data!BN12</f>
        <v>0</v>
      </c>
      <c r="BO510" s="332">
        <f>Data!BO12</f>
        <v>0</v>
      </c>
      <c r="BP510" s="332">
        <f>Data!BP12</f>
        <v>0</v>
      </c>
      <c r="BQ510" s="332">
        <f>Data!BQ12</f>
        <v>0</v>
      </c>
      <c r="BR510" s="332">
        <f>Data!BR12</f>
        <v>0</v>
      </c>
      <c r="BS510" s="332">
        <f>Data!BS12</f>
        <v>0</v>
      </c>
      <c r="BT510" s="332">
        <f>Data!BT12</f>
        <v>0</v>
      </c>
      <c r="BU510" s="332">
        <f>Data!BU12</f>
        <v>0</v>
      </c>
      <c r="BV510" s="332">
        <f>Data!BV12</f>
        <v>0</v>
      </c>
      <c r="BW510" s="332">
        <f>Data!BW12</f>
        <v>0</v>
      </c>
      <c r="BX510" s="332">
        <f>Data!BX12</f>
        <v>0</v>
      </c>
      <c r="BY510" s="333">
        <f t="shared" si="25"/>
        <v>232.11799999999999</v>
      </c>
    </row>
    <row r="511" spans="1:77">
      <c r="A511" s="289" t="s">
        <v>178</v>
      </c>
      <c r="B511" s="288">
        <f>Data!B13</f>
        <v>80.47</v>
      </c>
      <c r="C511" s="288">
        <f>Data!C13</f>
        <v>86.257000000000005</v>
      </c>
      <c r="D511" s="288">
        <f>Data!D13</f>
        <v>85.305000000000007</v>
      </c>
      <c r="E511" s="288">
        <f>Data!E13</f>
        <v>81.545000000000002</v>
      </c>
      <c r="F511" s="288">
        <f>Data!F13</f>
        <v>82.683000000000007</v>
      </c>
      <c r="G511" s="288">
        <f>Data!G13</f>
        <v>85.376999999999995</v>
      </c>
      <c r="H511" s="288">
        <f>Data!H13</f>
        <v>83.344999999999999</v>
      </c>
      <c r="I511" s="288">
        <f>Data!I13</f>
        <v>78.224999999999994</v>
      </c>
      <c r="J511" s="288">
        <f>Data!J13</f>
        <v>88.581999999999994</v>
      </c>
      <c r="K511" s="288">
        <f>Data!K13</f>
        <v>85.260999999999996</v>
      </c>
      <c r="L511" s="288">
        <f>Data!L13</f>
        <v>88.326999999999998</v>
      </c>
      <c r="M511" s="288">
        <f>Data!M13</f>
        <v>81.48</v>
      </c>
      <c r="N511" s="288">
        <f>Data!N13</f>
        <v>97.093999999999994</v>
      </c>
      <c r="O511" s="288">
        <f>Data!O13</f>
        <v>92.692999999999998</v>
      </c>
      <c r="P511" s="288">
        <f>Data!P13</f>
        <v>84.058999999999997</v>
      </c>
      <c r="Q511" s="288">
        <f>Data!Q13</f>
        <v>82.751999999999995</v>
      </c>
      <c r="R511" s="288">
        <f>Data!R13</f>
        <v>80.221999999999994</v>
      </c>
      <c r="S511" s="288">
        <f>Data!S13</f>
        <v>82.387</v>
      </c>
      <c r="T511" s="288">
        <f>Data!T13</f>
        <v>82.007999999999996</v>
      </c>
      <c r="U511" s="288">
        <f>Data!U13</f>
        <v>85.147000000000006</v>
      </c>
      <c r="V511" s="288">
        <f>Data!V13</f>
        <v>81.268000000000001</v>
      </c>
      <c r="W511" s="288">
        <f>Data!W13</f>
        <v>86.614999999999995</v>
      </c>
      <c r="X511" s="288">
        <f>Data!X13</f>
        <v>88.798000000000002</v>
      </c>
      <c r="Y511" s="288">
        <f>Data!Y13</f>
        <v>87.460999999999999</v>
      </c>
      <c r="Z511" s="288">
        <f>Data!Z13</f>
        <v>87.718000000000004</v>
      </c>
      <c r="AA511" s="288">
        <f>Data!AA13</f>
        <v>88.171000000000006</v>
      </c>
      <c r="AB511" s="288">
        <f>Data!AB13</f>
        <v>87.55</v>
      </c>
      <c r="AC511" s="288">
        <f>Data!AC13</f>
        <v>83.396000000000001</v>
      </c>
      <c r="AD511" s="288">
        <f>Data!AD13</f>
        <v>91.447000000000003</v>
      </c>
      <c r="AE511" s="288">
        <f>Data!AE13</f>
        <v>90.766000000000005</v>
      </c>
      <c r="AF511" s="288">
        <f>Data!AF13</f>
        <v>92.013999999999996</v>
      </c>
      <c r="AG511" s="288">
        <f>Data!AG13</f>
        <v>89.007000000000005</v>
      </c>
      <c r="AH511" s="288">
        <f>Data!AH13</f>
        <v>87.119</v>
      </c>
      <c r="AI511" s="288">
        <f>Data!AI13</f>
        <v>86.718000000000004</v>
      </c>
      <c r="AJ511" s="288">
        <f>Data!AJ13</f>
        <v>84.998000000000005</v>
      </c>
      <c r="AK511" s="288">
        <f>Data!AK13</f>
        <v>88.13</v>
      </c>
      <c r="AL511" s="288">
        <f>Data!AL13</f>
        <v>93.622</v>
      </c>
      <c r="AM511" s="288">
        <f>Data!AM13</f>
        <v>92.569000000000003</v>
      </c>
      <c r="AN511" s="288">
        <f>Data!AN13</f>
        <v>88.231999999999999</v>
      </c>
      <c r="AO511" s="288">
        <f>Data!AO13</f>
        <v>87.176000000000002</v>
      </c>
      <c r="AP511" s="288">
        <f>Data!AP13</f>
        <v>86.295000000000002</v>
      </c>
      <c r="AQ511" s="288">
        <f>Data!AQ13</f>
        <v>83.302000000000007</v>
      </c>
      <c r="AR511" s="288">
        <f>Data!AR13</f>
        <v>81.781999999999996</v>
      </c>
      <c r="AS511" s="288">
        <f>Data!AS13</f>
        <v>79.298000000000002</v>
      </c>
      <c r="AT511" s="288">
        <f>Data!AT13</f>
        <v>80.738</v>
      </c>
      <c r="AU511" s="288">
        <f>Data!AU13</f>
        <v>83.617000000000004</v>
      </c>
      <c r="AV511" s="288">
        <f>Data!AV13</f>
        <v>84.596000000000004</v>
      </c>
      <c r="AW511" s="288">
        <f>Data!AW13</f>
        <v>85.352999999999994</v>
      </c>
      <c r="AX511" s="288">
        <f>Data!AX13</f>
        <v>85.99</v>
      </c>
      <c r="AY511" s="288">
        <f>Data!AY13</f>
        <v>85.138000000000005</v>
      </c>
      <c r="AZ511" s="288">
        <f>Data!AZ13</f>
        <v>98.588999999999999</v>
      </c>
      <c r="BA511" s="288">
        <f>Data!BA13</f>
        <v>98.209000000000003</v>
      </c>
      <c r="BB511" s="288">
        <f>Data!BB13</f>
        <v>98</v>
      </c>
      <c r="BC511" s="288">
        <f>Data!BC13</f>
        <v>94.308000000000007</v>
      </c>
      <c r="BD511" s="288">
        <f>Data!BD13</f>
        <v>98.188000000000002</v>
      </c>
      <c r="BE511" s="288">
        <f>Data!BE13</f>
        <v>99.227000000000004</v>
      </c>
      <c r="BF511" s="288">
        <f>Data!BF13</f>
        <v>103.84099999999999</v>
      </c>
      <c r="BG511" s="288">
        <f>Data!BG13</f>
        <v>105.42100000000001</v>
      </c>
      <c r="BH511" s="288">
        <f>Data!BH13</f>
        <v>103.595</v>
      </c>
      <c r="BI511" s="288">
        <f>Data!BI13</f>
        <v>102.96</v>
      </c>
      <c r="BJ511" s="331">
        <f>Data!BJ13</f>
        <v>102.443</v>
      </c>
      <c r="BK511" s="332">
        <f>Data!BK13</f>
        <v>107.89100000000001</v>
      </c>
      <c r="BL511" s="332">
        <f>Data!BL13</f>
        <v>0</v>
      </c>
      <c r="BM511" s="332">
        <f>Data!BM13</f>
        <v>0</v>
      </c>
      <c r="BN511" s="332">
        <f>Data!BN13</f>
        <v>0</v>
      </c>
      <c r="BO511" s="332">
        <f>Data!BO13</f>
        <v>0</v>
      </c>
      <c r="BP511" s="332">
        <f>Data!BP13</f>
        <v>0</v>
      </c>
      <c r="BQ511" s="332">
        <f>Data!BQ13</f>
        <v>0</v>
      </c>
      <c r="BR511" s="332">
        <f>Data!BR13</f>
        <v>0</v>
      </c>
      <c r="BS511" s="332">
        <f>Data!BS13</f>
        <v>0</v>
      </c>
      <c r="BT511" s="332">
        <f>Data!BT13</f>
        <v>0</v>
      </c>
      <c r="BU511" s="332">
        <f>Data!BU13</f>
        <v>0</v>
      </c>
      <c r="BV511" s="332">
        <f>Data!BV13</f>
        <v>0</v>
      </c>
      <c r="BW511" s="332">
        <f>Data!BW13</f>
        <v>0</v>
      </c>
      <c r="BX511" s="332">
        <f>Data!BX13</f>
        <v>0</v>
      </c>
      <c r="BY511" s="333">
        <f t="shared" si="25"/>
        <v>210.334</v>
      </c>
    </row>
    <row r="512" spans="1:77">
      <c r="A512" s="289" t="s">
        <v>1037</v>
      </c>
      <c r="B512" s="288">
        <f>Data!B14</f>
        <v>160.11500000000001</v>
      </c>
      <c r="C512" s="288">
        <f>Data!C14</f>
        <v>159.048</v>
      </c>
      <c r="D512" s="288">
        <f>Data!D14</f>
        <v>146.202</v>
      </c>
      <c r="E512" s="288">
        <f>Data!E14</f>
        <v>150.989</v>
      </c>
      <c r="F512" s="288">
        <f>Data!F14</f>
        <v>155.42500000000001</v>
      </c>
      <c r="G512" s="288">
        <f>Data!G14</f>
        <v>153.654</v>
      </c>
      <c r="H512" s="288">
        <f>Data!H14</f>
        <v>163.27199999999999</v>
      </c>
      <c r="I512" s="288">
        <f>Data!I14</f>
        <v>166.095</v>
      </c>
      <c r="J512" s="288">
        <f>Data!J14</f>
        <v>157.63900000000001</v>
      </c>
      <c r="K512" s="288">
        <f>Data!K14</f>
        <v>164.149</v>
      </c>
      <c r="L512" s="288">
        <f>Data!L14</f>
        <v>163.82599999999999</v>
      </c>
      <c r="M512" s="288">
        <f>Data!M14</f>
        <v>165.48699999999999</v>
      </c>
      <c r="N512" s="288">
        <f>Data!N14</f>
        <v>177.673</v>
      </c>
      <c r="O512" s="288">
        <f>Data!O14</f>
        <v>169.536</v>
      </c>
      <c r="P512" s="288">
        <f>Data!P14</f>
        <v>170.11199999999999</v>
      </c>
      <c r="Q512" s="288">
        <f>Data!Q14</f>
        <v>173.96299999999999</v>
      </c>
      <c r="R512" s="288">
        <f>Data!R14</f>
        <v>176.191</v>
      </c>
      <c r="S512" s="288">
        <f>Data!S14</f>
        <v>174.899</v>
      </c>
      <c r="T512" s="288">
        <f>Data!T14</f>
        <v>172.83099999999999</v>
      </c>
      <c r="U512" s="288">
        <f>Data!U14</f>
        <v>178.01900000000001</v>
      </c>
      <c r="V512" s="288">
        <f>Data!V14</f>
        <v>179.83699999999999</v>
      </c>
      <c r="W512" s="288">
        <f>Data!W14</f>
        <v>179.19</v>
      </c>
      <c r="X512" s="288">
        <f>Data!X14</f>
        <v>177.06800000000001</v>
      </c>
      <c r="Y512" s="288">
        <f>Data!Y14</f>
        <v>180.1</v>
      </c>
      <c r="Z512" s="288">
        <f>Data!Z14</f>
        <v>183.7</v>
      </c>
      <c r="AA512" s="288">
        <f>Data!AA14</f>
        <v>193.11199999999999</v>
      </c>
      <c r="AB512" s="288">
        <f>Data!AB14</f>
        <v>195.47399999999999</v>
      </c>
      <c r="AC512" s="288">
        <f>Data!AC14</f>
        <v>198.501</v>
      </c>
      <c r="AD512" s="288">
        <f>Data!AD14</f>
        <v>207.078</v>
      </c>
      <c r="AE512" s="288">
        <f>Data!AE14</f>
        <v>205.11799999999999</v>
      </c>
      <c r="AF512" s="288">
        <f>Data!AF14</f>
        <v>208.81800000000001</v>
      </c>
      <c r="AG512" s="288">
        <f>Data!AG14</f>
        <v>207.47499999999999</v>
      </c>
      <c r="AH512" s="288">
        <f>Data!AH14</f>
        <v>212.334</v>
      </c>
      <c r="AI512" s="288">
        <f>Data!AI14</f>
        <v>212.86199999999999</v>
      </c>
      <c r="AJ512" s="288">
        <f>Data!AJ14</f>
        <v>218.839</v>
      </c>
      <c r="AK512" s="288">
        <f>Data!AK14</f>
        <v>222.64</v>
      </c>
      <c r="AL512" s="288">
        <f>Data!AL14</f>
        <v>221.30099999999999</v>
      </c>
      <c r="AM512" s="288">
        <f>Data!AM14</f>
        <v>227.952</v>
      </c>
      <c r="AN512" s="288">
        <f>Data!AN14</f>
        <v>233.76</v>
      </c>
      <c r="AO512" s="288">
        <f>Data!AO14</f>
        <v>237.60300000000001</v>
      </c>
      <c r="AP512" s="288">
        <f>Data!AP14</f>
        <v>238.834</v>
      </c>
      <c r="AQ512" s="288">
        <f>Data!AQ14</f>
        <v>242.22900000000001</v>
      </c>
      <c r="AR512" s="288">
        <f>Data!AR14</f>
        <v>246.72900000000001</v>
      </c>
      <c r="AS512" s="288">
        <f>Data!AS14</f>
        <v>243.37200000000001</v>
      </c>
      <c r="AT512" s="288">
        <f>Data!AT14</f>
        <v>240.67599999999999</v>
      </c>
      <c r="AU512" s="288">
        <f>Data!AU14</f>
        <v>238.33199999999999</v>
      </c>
      <c r="AV512" s="288">
        <f>Data!AV14</f>
        <v>237.69800000000001</v>
      </c>
      <c r="AW512" s="288">
        <f>Data!AW14</f>
        <v>240.66</v>
      </c>
      <c r="AX512" s="288">
        <f>Data!AX14</f>
        <v>243.58699999999999</v>
      </c>
      <c r="AY512" s="288">
        <f>Data!AY14</f>
        <v>239.35</v>
      </c>
      <c r="AZ512" s="288">
        <f>Data!AZ14</f>
        <v>239.32</v>
      </c>
      <c r="BA512" s="288">
        <f>Data!BA14</f>
        <v>239.899</v>
      </c>
      <c r="BB512" s="288">
        <f>Data!BB14</f>
        <v>235.786</v>
      </c>
      <c r="BC512" s="288">
        <f>Data!BC14</f>
        <v>245.99600000000001</v>
      </c>
      <c r="BD512" s="288">
        <f>Data!BD14</f>
        <v>247.99299999999999</v>
      </c>
      <c r="BE512" s="288">
        <f>Data!BE14</f>
        <v>248.01400000000001</v>
      </c>
      <c r="BF512" s="288">
        <f>Data!BF14</f>
        <v>248.30099999999999</v>
      </c>
      <c r="BG512" s="288">
        <f>Data!BG14</f>
        <v>249.143</v>
      </c>
      <c r="BH512" s="288">
        <f>Data!BH14</f>
        <v>245.58</v>
      </c>
      <c r="BI512" s="288">
        <f>Data!BI14</f>
        <v>250.97499999999999</v>
      </c>
      <c r="BJ512" s="331">
        <f>Data!BJ14</f>
        <v>248.73500000000001</v>
      </c>
      <c r="BK512" s="332">
        <f>Data!BK14</f>
        <v>256.57400000000001</v>
      </c>
      <c r="BL512" s="332">
        <f>Data!BL14</f>
        <v>0</v>
      </c>
      <c r="BM512" s="332">
        <f>Data!BM14</f>
        <v>0</v>
      </c>
      <c r="BN512" s="332">
        <f>Data!BN14</f>
        <v>0</v>
      </c>
      <c r="BO512" s="332">
        <f>Data!BO14</f>
        <v>0</v>
      </c>
      <c r="BP512" s="332">
        <f>Data!BP14</f>
        <v>0</v>
      </c>
      <c r="BQ512" s="332">
        <f>Data!BQ14</f>
        <v>0</v>
      </c>
      <c r="BR512" s="332">
        <f>Data!BR14</f>
        <v>0</v>
      </c>
      <c r="BS512" s="332">
        <f>Data!BS14</f>
        <v>0</v>
      </c>
      <c r="BT512" s="332">
        <f>Data!BT14</f>
        <v>0</v>
      </c>
      <c r="BU512" s="332">
        <f>Data!BU14</f>
        <v>0</v>
      </c>
      <c r="BV512" s="332">
        <f>Data!BV14</f>
        <v>0</v>
      </c>
      <c r="BW512" s="332">
        <f>Data!BW14</f>
        <v>0</v>
      </c>
      <c r="BX512" s="332">
        <f>Data!BX14</f>
        <v>0</v>
      </c>
      <c r="BY512" s="333">
        <f t="shared" si="25"/>
        <v>505.30900000000003</v>
      </c>
    </row>
    <row r="513" spans="1:77">
      <c r="A513" s="289" t="s">
        <v>1038</v>
      </c>
      <c r="B513" s="288">
        <f>Data!B15</f>
        <v>210.97499999999999</v>
      </c>
      <c r="C513" s="288">
        <f>Data!C15</f>
        <v>205.077</v>
      </c>
      <c r="D513" s="288">
        <f>Data!D15</f>
        <v>195.96700000000001</v>
      </c>
      <c r="E513" s="288">
        <f>Data!E15</f>
        <v>204.70500000000001</v>
      </c>
      <c r="F513" s="288">
        <f>Data!F15</f>
        <v>210.53399999999999</v>
      </c>
      <c r="G513" s="288">
        <f>Data!G15</f>
        <v>209.59299999999999</v>
      </c>
      <c r="H513" s="288">
        <f>Data!H15</f>
        <v>214.99700000000001</v>
      </c>
      <c r="I513" s="288">
        <f>Data!I15</f>
        <v>216.33799999999999</v>
      </c>
      <c r="J513" s="288">
        <f>Data!J15</f>
        <v>204.73400000000001</v>
      </c>
      <c r="K513" s="288">
        <f>Data!K15</f>
        <v>214.667</v>
      </c>
      <c r="L513" s="288">
        <f>Data!L15</f>
        <v>215.023</v>
      </c>
      <c r="M513" s="288">
        <f>Data!M15</f>
        <v>218.34</v>
      </c>
      <c r="N513" s="288">
        <f>Data!N15</f>
        <v>232.20500000000001</v>
      </c>
      <c r="O513" s="288">
        <f>Data!O15</f>
        <v>230.62100000000001</v>
      </c>
      <c r="P513" s="288">
        <f>Data!P15</f>
        <v>220.03399999999999</v>
      </c>
      <c r="Q513" s="288">
        <f>Data!Q15</f>
        <v>226.35499999999999</v>
      </c>
      <c r="R513" s="288">
        <f>Data!R15</f>
        <v>230.065</v>
      </c>
      <c r="S513" s="288">
        <f>Data!S15</f>
        <v>228.63900000000001</v>
      </c>
      <c r="T513" s="288">
        <f>Data!T15</f>
        <v>224.517</v>
      </c>
      <c r="U513" s="288">
        <f>Data!U15</f>
        <v>230.63800000000001</v>
      </c>
      <c r="V513" s="288">
        <f>Data!V15</f>
        <v>232.899</v>
      </c>
      <c r="W513" s="288">
        <f>Data!W15</f>
        <v>232.62700000000001</v>
      </c>
      <c r="X513" s="288">
        <f>Data!X15</f>
        <v>230.042</v>
      </c>
      <c r="Y513" s="288">
        <f>Data!Y15</f>
        <v>232.62200000000001</v>
      </c>
      <c r="Z513" s="288">
        <f>Data!Z15</f>
        <v>235.042</v>
      </c>
      <c r="AA513" s="288">
        <f>Data!AA15</f>
        <v>243.279</v>
      </c>
      <c r="AB513" s="288">
        <f>Data!AB15</f>
        <v>244.328</v>
      </c>
      <c r="AC513" s="288">
        <f>Data!AC15</f>
        <v>247.136</v>
      </c>
      <c r="AD513" s="288">
        <f>Data!AD15</f>
        <v>258.43599999999998</v>
      </c>
      <c r="AE513" s="288">
        <f>Data!AE15</f>
        <v>256.27600000000001</v>
      </c>
      <c r="AF513" s="288">
        <f>Data!AF15</f>
        <v>260.16300000000001</v>
      </c>
      <c r="AG513" s="288">
        <f>Data!AG15</f>
        <v>259.13200000000001</v>
      </c>
      <c r="AH513" s="288">
        <f>Data!AH15</f>
        <v>262.94799999999998</v>
      </c>
      <c r="AI513" s="288">
        <f>Data!AI15</f>
        <v>262.5</v>
      </c>
      <c r="AJ513" s="288">
        <f>Data!AJ15</f>
        <v>268.68400000000003</v>
      </c>
      <c r="AK513" s="288">
        <f>Data!AK15</f>
        <v>272.61700000000002</v>
      </c>
      <c r="AL513" s="288">
        <f>Data!AL15</f>
        <v>272.08</v>
      </c>
      <c r="AM513" s="288">
        <f>Data!AM15</f>
        <v>278.947</v>
      </c>
      <c r="AN513" s="288">
        <f>Data!AN15</f>
        <v>286.12400000000002</v>
      </c>
      <c r="AO513" s="288">
        <f>Data!AO15</f>
        <v>290.31099999999998</v>
      </c>
      <c r="AP513" s="288">
        <f>Data!AP15</f>
        <v>292.13600000000002</v>
      </c>
      <c r="AQ513" s="288">
        <f>Data!AQ15</f>
        <v>296.88799999999998</v>
      </c>
      <c r="AR513" s="288">
        <f>Data!AR15</f>
        <v>302.90699999999998</v>
      </c>
      <c r="AS513" s="288">
        <f>Data!AS15</f>
        <v>298.16000000000003</v>
      </c>
      <c r="AT513" s="288">
        <f>Data!AT15</f>
        <v>295.47399999999999</v>
      </c>
      <c r="AU513" s="288">
        <f>Data!AU15</f>
        <v>294.19400000000002</v>
      </c>
      <c r="AV513" s="288">
        <f>Data!AV15</f>
        <v>293.35599999999999</v>
      </c>
      <c r="AW513" s="288">
        <f>Data!AW15</f>
        <v>296.33600000000001</v>
      </c>
      <c r="AX513" s="288">
        <f>Data!AX15</f>
        <v>299.339</v>
      </c>
      <c r="AY513" s="288">
        <f>Data!AY15</f>
        <v>294.66699999999997</v>
      </c>
      <c r="AZ513" s="288">
        <f>Data!AZ15</f>
        <v>297.834</v>
      </c>
      <c r="BA513" s="288">
        <f>Data!BA15</f>
        <v>298.52699999999999</v>
      </c>
      <c r="BB513" s="288">
        <f>Data!BB15</f>
        <v>293.91199999999998</v>
      </c>
      <c r="BC513" s="288">
        <f>Data!BC15</f>
        <v>306.01299999999998</v>
      </c>
      <c r="BD513" s="288">
        <f>Data!BD15</f>
        <v>309.16500000000002</v>
      </c>
      <c r="BE513" s="288">
        <f>Data!BE15</f>
        <v>310.815</v>
      </c>
      <c r="BF513" s="288">
        <f>Data!BF15</f>
        <v>312.48099999999999</v>
      </c>
      <c r="BG513" s="288">
        <f>Data!BG15</f>
        <v>313.62900000000002</v>
      </c>
      <c r="BH513" s="288">
        <f>Data!BH15</f>
        <v>309.98</v>
      </c>
      <c r="BI513" s="288">
        <f>Data!BI15</f>
        <v>316.14</v>
      </c>
      <c r="BJ513" s="331">
        <f>Data!BJ15</f>
        <v>313.98500000000001</v>
      </c>
      <c r="BK513" s="332">
        <f>Data!BK15</f>
        <v>321.42700000000002</v>
      </c>
      <c r="BL513" s="332">
        <f>Data!BL15</f>
        <v>0</v>
      </c>
      <c r="BM513" s="332">
        <f>Data!BM15</f>
        <v>0</v>
      </c>
      <c r="BN513" s="332">
        <f>Data!BN15</f>
        <v>0</v>
      </c>
      <c r="BO513" s="332">
        <f>Data!BO15</f>
        <v>0</v>
      </c>
      <c r="BP513" s="332">
        <f>Data!BP15</f>
        <v>0</v>
      </c>
      <c r="BQ513" s="332">
        <f>Data!BQ15</f>
        <v>0</v>
      </c>
      <c r="BR513" s="332">
        <f>Data!BR15</f>
        <v>0</v>
      </c>
      <c r="BS513" s="332">
        <f>Data!BS15</f>
        <v>0</v>
      </c>
      <c r="BT513" s="332">
        <f>Data!BT15</f>
        <v>0</v>
      </c>
      <c r="BU513" s="332">
        <f>Data!BU15</f>
        <v>0</v>
      </c>
      <c r="BV513" s="332">
        <f>Data!BV15</f>
        <v>0</v>
      </c>
      <c r="BW513" s="332">
        <f>Data!BW15</f>
        <v>0</v>
      </c>
      <c r="BX513" s="332">
        <f>Data!BX15</f>
        <v>0</v>
      </c>
      <c r="BY513" s="333">
        <f t="shared" si="25"/>
        <v>635.41200000000003</v>
      </c>
    </row>
    <row r="514" spans="1:77" ht="14" thickBot="1">
      <c r="A514" s="289" t="s">
        <v>1039</v>
      </c>
      <c r="B514" s="288">
        <f>Data!B16</f>
        <v>412.37</v>
      </c>
      <c r="C514" s="288">
        <f>Data!C16</f>
        <v>439.55399999999997</v>
      </c>
      <c r="D514" s="288">
        <f>Data!D16</f>
        <v>424.51600000000002</v>
      </c>
      <c r="E514" s="288">
        <f>Data!E16</f>
        <v>442.92500000000001</v>
      </c>
      <c r="F514" s="288">
        <f>Data!F16</f>
        <v>450.94900000000001</v>
      </c>
      <c r="G514" s="288">
        <f>Data!G16</f>
        <v>461.06</v>
      </c>
      <c r="H514" s="288">
        <f>Data!H16</f>
        <v>482.00400000000002</v>
      </c>
      <c r="I514" s="288">
        <f>Data!I16</f>
        <v>493.63799999999998</v>
      </c>
      <c r="J514" s="288">
        <f>Data!J16</f>
        <v>496.15600000000001</v>
      </c>
      <c r="K514" s="288">
        <f>Data!K16</f>
        <v>522.16</v>
      </c>
      <c r="L514" s="288">
        <f>Data!L16</f>
        <v>529.78700000000003</v>
      </c>
      <c r="M514" s="288">
        <f>Data!M16</f>
        <v>549.47299999999996</v>
      </c>
      <c r="N514" s="288">
        <f>Data!N16</f>
        <v>564.59500000000003</v>
      </c>
      <c r="O514" s="288">
        <f>Data!O16</f>
        <v>539.245</v>
      </c>
      <c r="P514" s="288">
        <f>Data!P16</f>
        <v>546.86199999999997</v>
      </c>
      <c r="Q514" s="288">
        <f>Data!Q16</f>
        <v>565.18700000000001</v>
      </c>
      <c r="R514" s="288">
        <f>Data!R16</f>
        <v>578.59299999999996</v>
      </c>
      <c r="S514" s="288">
        <f>Data!S16</f>
        <v>575.49699999999996</v>
      </c>
      <c r="T514" s="288">
        <f>Data!T16</f>
        <v>577.78899999999999</v>
      </c>
      <c r="U514" s="288">
        <f>Data!U16</f>
        <v>592.39599999999996</v>
      </c>
      <c r="V514" s="288">
        <f>Data!V16</f>
        <v>590.56700000000001</v>
      </c>
      <c r="W514" s="288">
        <f>Data!W16</f>
        <v>596.67499999999995</v>
      </c>
      <c r="X514" s="288">
        <f>Data!X16</f>
        <v>596.26</v>
      </c>
      <c r="Y514" s="288">
        <f>Data!Y16</f>
        <v>599.31899999999996</v>
      </c>
      <c r="Z514" s="288">
        <f>Data!Z16</f>
        <v>596.096</v>
      </c>
      <c r="AA514" s="288">
        <f>Data!AA16</f>
        <v>608.79200000000003</v>
      </c>
      <c r="AB514" s="288">
        <f>Data!AB16</f>
        <v>620.10299999999995</v>
      </c>
      <c r="AC514" s="288">
        <f>Data!AC16</f>
        <v>629.67200000000003</v>
      </c>
      <c r="AD514" s="288">
        <f>Data!AD16</f>
        <v>662.47</v>
      </c>
      <c r="AE514" s="288">
        <f>Data!AE16</f>
        <v>665.31500000000005</v>
      </c>
      <c r="AF514" s="288">
        <f>Data!AF16</f>
        <v>666.95100000000002</v>
      </c>
      <c r="AG514" s="288">
        <f>Data!AG16</f>
        <v>673.05100000000004</v>
      </c>
      <c r="AH514" s="288">
        <f>Data!AH16</f>
        <v>689.53300000000002</v>
      </c>
      <c r="AI514" s="288">
        <f>Data!AI16</f>
        <v>683.64300000000003</v>
      </c>
      <c r="AJ514" s="288">
        <f>Data!AJ16</f>
        <v>710.24599999999998</v>
      </c>
      <c r="AK514" s="288">
        <f>Data!AK16</f>
        <v>711.54300000000001</v>
      </c>
      <c r="AL514" s="288">
        <f>Data!AL16</f>
        <v>686.60500000000002</v>
      </c>
      <c r="AM514" s="288">
        <f>Data!AM16</f>
        <v>686.20299999999997</v>
      </c>
      <c r="AN514" s="288">
        <f>Data!AN16</f>
        <v>704.35199999999998</v>
      </c>
      <c r="AO514" s="288">
        <f>Data!AO16</f>
        <v>706.6</v>
      </c>
      <c r="AP514" s="288">
        <f>Data!AP16</f>
        <v>719.93</v>
      </c>
      <c r="AQ514" s="288">
        <f>Data!AQ16</f>
        <v>730.93700000000001</v>
      </c>
      <c r="AR514" s="288">
        <f>Data!AR16</f>
        <v>744.93600000000004</v>
      </c>
      <c r="AS514" s="288">
        <f>Data!AS16</f>
        <v>746.83</v>
      </c>
      <c r="AT514" s="288">
        <f>Data!AT16</f>
        <v>749.43600000000004</v>
      </c>
      <c r="AU514" s="288">
        <f>Data!AU16</f>
        <v>744.63400000000001</v>
      </c>
      <c r="AV514" s="288">
        <f>Data!AV16</f>
        <v>742.31500000000005</v>
      </c>
      <c r="AW514" s="288">
        <f>Data!AW16</f>
        <v>740.44399999999996</v>
      </c>
      <c r="AX514" s="288">
        <f>Data!AX16</f>
        <v>722.93700000000001</v>
      </c>
      <c r="AY514" s="288">
        <f>Data!AY16</f>
        <v>736.27800000000002</v>
      </c>
      <c r="AZ514" s="288">
        <f>Data!AZ16</f>
        <v>717.91399999999999</v>
      </c>
      <c r="BA514" s="288">
        <f>Data!BA16</f>
        <v>719.476</v>
      </c>
      <c r="BB514" s="288">
        <f>Data!BB16</f>
        <v>716.86500000000001</v>
      </c>
      <c r="BC514" s="288">
        <f>Data!BC16</f>
        <v>737.18200000000002</v>
      </c>
      <c r="BD514" s="288">
        <f>Data!BD16</f>
        <v>737.16300000000001</v>
      </c>
      <c r="BE514" s="288">
        <f>Data!BE16</f>
        <v>710.39</v>
      </c>
      <c r="BF514" s="288">
        <f>Data!BF16</f>
        <v>714.99699999999996</v>
      </c>
      <c r="BG514" s="288">
        <f>Data!BG16</f>
        <v>717.45899999999995</v>
      </c>
      <c r="BH514" s="288">
        <f>Data!BH16</f>
        <v>718.22</v>
      </c>
      <c r="BI514" s="288">
        <f>Data!BI16</f>
        <v>723.31500000000005</v>
      </c>
      <c r="BJ514" s="334">
        <f>Data!BJ16</f>
        <v>727.39499999999998</v>
      </c>
      <c r="BK514" s="335">
        <f>Data!BK16</f>
        <v>768.56600000000003</v>
      </c>
      <c r="BL514" s="335">
        <f>Data!BL16</f>
        <v>0</v>
      </c>
      <c r="BM514" s="335">
        <f>Data!BM16</f>
        <v>0</v>
      </c>
      <c r="BN514" s="335">
        <f>Data!BN16</f>
        <v>0</v>
      </c>
      <c r="BO514" s="335">
        <f>Data!BO16</f>
        <v>0</v>
      </c>
      <c r="BP514" s="335">
        <f>Data!BP16</f>
        <v>0</v>
      </c>
      <c r="BQ514" s="335">
        <f>Data!BQ16</f>
        <v>0</v>
      </c>
      <c r="BR514" s="335">
        <f>Data!BR16</f>
        <v>0</v>
      </c>
      <c r="BS514" s="335">
        <f>Data!BS16</f>
        <v>0</v>
      </c>
      <c r="BT514" s="335">
        <f>Data!BT16</f>
        <v>0</v>
      </c>
      <c r="BU514" s="335">
        <f>Data!BU16</f>
        <v>0</v>
      </c>
      <c r="BV514" s="335">
        <f>Data!BV16</f>
        <v>0</v>
      </c>
      <c r="BW514" s="335">
        <f>Data!BW16</f>
        <v>0</v>
      </c>
      <c r="BX514" s="335">
        <f>Data!BX16</f>
        <v>0</v>
      </c>
      <c r="BY514" s="336">
        <f t="shared" si="25"/>
        <v>1495.961</v>
      </c>
    </row>
    <row r="515" spans="1:77">
      <c r="B515" s="294" t="s">
        <v>1025</v>
      </c>
      <c r="C515" s="294" t="s">
        <v>1025</v>
      </c>
      <c r="D515" s="294" t="s">
        <v>1025</v>
      </c>
      <c r="E515" s="294" t="s">
        <v>1025</v>
      </c>
      <c r="F515" s="294" t="s">
        <v>1025</v>
      </c>
      <c r="G515" s="294" t="s">
        <v>1025</v>
      </c>
      <c r="H515" s="294" t="s">
        <v>1025</v>
      </c>
      <c r="I515" s="294" t="s">
        <v>1025</v>
      </c>
      <c r="J515" s="294" t="s">
        <v>1025</v>
      </c>
      <c r="K515" s="294" t="s">
        <v>1025</v>
      </c>
      <c r="L515" s="294" t="s">
        <v>1025</v>
      </c>
      <c r="M515" s="294" t="s">
        <v>1025</v>
      </c>
      <c r="N515" s="294" t="s">
        <v>1025</v>
      </c>
      <c r="O515" s="294" t="s">
        <v>1025</v>
      </c>
      <c r="P515" s="294" t="s">
        <v>1025</v>
      </c>
      <c r="Q515" s="294" t="s">
        <v>1025</v>
      </c>
      <c r="R515" s="294" t="s">
        <v>1025</v>
      </c>
      <c r="S515" s="294" t="s">
        <v>1025</v>
      </c>
      <c r="T515" s="294" t="s">
        <v>1025</v>
      </c>
      <c r="U515" s="294" t="s">
        <v>1025</v>
      </c>
      <c r="V515" s="294" t="s">
        <v>1025</v>
      </c>
      <c r="W515" s="294" t="s">
        <v>1025</v>
      </c>
      <c r="X515" s="294" t="s">
        <v>1025</v>
      </c>
      <c r="Y515" s="294" t="s">
        <v>1025</v>
      </c>
      <c r="Z515" s="293" t="s">
        <v>1025</v>
      </c>
      <c r="AA515" s="293" t="s">
        <v>1025</v>
      </c>
      <c r="AB515" s="293" t="s">
        <v>1025</v>
      </c>
      <c r="AC515" s="293" t="s">
        <v>1025</v>
      </c>
      <c r="AD515" s="293" t="s">
        <v>1025</v>
      </c>
      <c r="AE515" s="293" t="s">
        <v>1025</v>
      </c>
      <c r="AF515" s="293" t="s">
        <v>1025</v>
      </c>
      <c r="AG515" s="293" t="s">
        <v>1025</v>
      </c>
      <c r="AH515" s="293" t="s">
        <v>1025</v>
      </c>
      <c r="AI515" s="293" t="s">
        <v>1025</v>
      </c>
      <c r="AJ515" s="293" t="s">
        <v>1025</v>
      </c>
      <c r="AK515" s="293" t="s">
        <v>1025</v>
      </c>
      <c r="AL515" s="293" t="s">
        <v>1025</v>
      </c>
      <c r="AM515" s="293" t="s">
        <v>1025</v>
      </c>
      <c r="AN515" s="293" t="s">
        <v>1025</v>
      </c>
      <c r="AO515" s="293" t="s">
        <v>1025</v>
      </c>
      <c r="AP515" s="293" t="s">
        <v>1025</v>
      </c>
      <c r="AQ515" s="293" t="s">
        <v>1025</v>
      </c>
      <c r="AR515" s="293" t="s">
        <v>1025</v>
      </c>
      <c r="AS515" s="293" t="s">
        <v>1025</v>
      </c>
      <c r="AT515" s="293" t="s">
        <v>1025</v>
      </c>
      <c r="AU515" s="293" t="s">
        <v>1025</v>
      </c>
      <c r="AV515" s="293" t="s">
        <v>1025</v>
      </c>
      <c r="AW515" s="293" t="s">
        <v>1025</v>
      </c>
      <c r="AX515" s="293" t="s">
        <v>1025</v>
      </c>
      <c r="AY515" s="293" t="s">
        <v>1025</v>
      </c>
      <c r="AZ515" s="293" t="s">
        <v>1025</v>
      </c>
      <c r="BA515" s="293" t="s">
        <v>1025</v>
      </c>
      <c r="BB515" s="293" t="s">
        <v>1025</v>
      </c>
      <c r="BC515" s="293" t="s">
        <v>1025</v>
      </c>
      <c r="BD515" s="293" t="s">
        <v>1025</v>
      </c>
      <c r="BE515" s="293" t="s">
        <v>1025</v>
      </c>
      <c r="BF515" s="293" t="s">
        <v>1025</v>
      </c>
      <c r="BG515" s="293" t="s">
        <v>1025</v>
      </c>
      <c r="BH515" s="293" t="s">
        <v>1025</v>
      </c>
      <c r="BI515" s="293" t="s">
        <v>1025</v>
      </c>
      <c r="BJ515" s="293" t="s">
        <v>1025</v>
      </c>
      <c r="BK515" s="293" t="s">
        <v>1025</v>
      </c>
      <c r="BL515" s="293" t="s">
        <v>1025</v>
      </c>
      <c r="BM515" s="293" t="s">
        <v>1025</v>
      </c>
      <c r="BN515" s="293" t="s">
        <v>1025</v>
      </c>
      <c r="BO515" s="293" t="s">
        <v>1025</v>
      </c>
      <c r="BP515" s="293" t="s">
        <v>1025</v>
      </c>
      <c r="BQ515" s="293" t="s">
        <v>1025</v>
      </c>
      <c r="BR515" s="293" t="s">
        <v>1025</v>
      </c>
      <c r="BS515" s="293" t="s">
        <v>1025</v>
      </c>
      <c r="BT515" s="293" t="s">
        <v>1025</v>
      </c>
      <c r="BU515" s="293" t="s">
        <v>1025</v>
      </c>
      <c r="BV515" s="293" t="s">
        <v>1025</v>
      </c>
      <c r="BW515" s="293" t="s">
        <v>1025</v>
      </c>
      <c r="BX515" s="293" t="s">
        <v>1025</v>
      </c>
      <c r="BY515" s="294" t="s">
        <v>1026</v>
      </c>
    </row>
    <row r="516" spans="1:77">
      <c r="A516" s="289" t="s">
        <v>1047</v>
      </c>
      <c r="B516" s="288">
        <f t="shared" ref="B516:AG516" si="26">SUM(B509:B514)</f>
        <v>1214.25</v>
      </c>
      <c r="C516" s="288">
        <f t="shared" si="26"/>
        <v>1222.0129999999999</v>
      </c>
      <c r="D516" s="288">
        <f t="shared" si="26"/>
        <v>1170.6479999999999</v>
      </c>
      <c r="E516" s="288">
        <f t="shared" si="26"/>
        <v>1202.47</v>
      </c>
      <c r="F516" s="288">
        <f t="shared" si="26"/>
        <v>1226.0999999999999</v>
      </c>
      <c r="G516" s="288">
        <f t="shared" si="26"/>
        <v>1247.9860000000001</v>
      </c>
      <c r="H516" s="288">
        <f t="shared" si="26"/>
        <v>1291.549</v>
      </c>
      <c r="I516" s="288">
        <f t="shared" si="26"/>
        <v>1296.9929999999999</v>
      </c>
      <c r="J516" s="288">
        <f t="shared" si="26"/>
        <v>1283.8510000000001</v>
      </c>
      <c r="K516" s="288">
        <f t="shared" si="26"/>
        <v>1325.231</v>
      </c>
      <c r="L516" s="288">
        <f t="shared" si="26"/>
        <v>1343.58</v>
      </c>
      <c r="M516" s="288">
        <f t="shared" si="26"/>
        <v>1373.7280000000001</v>
      </c>
      <c r="N516" s="288">
        <f t="shared" si="26"/>
        <v>1447.0430000000001</v>
      </c>
      <c r="O516" s="288">
        <f t="shared" si="26"/>
        <v>1397.2539999999999</v>
      </c>
      <c r="P516" s="288">
        <f t="shared" si="26"/>
        <v>1398.742</v>
      </c>
      <c r="Q516" s="288">
        <f t="shared" si="26"/>
        <v>1421.7550000000001</v>
      </c>
      <c r="R516" s="288">
        <f t="shared" si="26"/>
        <v>1429.1109999999999</v>
      </c>
      <c r="S516" s="288">
        <f t="shared" si="26"/>
        <v>1426.1769999999999</v>
      </c>
      <c r="T516" s="288">
        <f t="shared" si="26"/>
        <v>1421.5889999999999</v>
      </c>
      <c r="U516" s="288">
        <f t="shared" si="26"/>
        <v>1456.453</v>
      </c>
      <c r="V516" s="288">
        <f t="shared" si="26"/>
        <v>1457.8240000000001</v>
      </c>
      <c r="W516" s="288">
        <f t="shared" si="26"/>
        <v>1466.894</v>
      </c>
      <c r="X516" s="288">
        <f t="shared" si="26"/>
        <v>1471.9189999999999</v>
      </c>
      <c r="Y516" s="288">
        <f t="shared" si="26"/>
        <v>1482.7929999999999</v>
      </c>
      <c r="Z516" s="288">
        <f t="shared" si="26"/>
        <v>1483.7420000000002</v>
      </c>
      <c r="AA516" s="288">
        <f t="shared" si="26"/>
        <v>1520.125</v>
      </c>
      <c r="AB516" s="288">
        <f t="shared" si="26"/>
        <v>1537.03</v>
      </c>
      <c r="AC516" s="288">
        <f t="shared" si="26"/>
        <v>1550.788</v>
      </c>
      <c r="AD516" s="288">
        <f t="shared" si="26"/>
        <v>1588.212</v>
      </c>
      <c r="AE516" s="288">
        <f t="shared" si="26"/>
        <v>1596.4</v>
      </c>
      <c r="AF516" s="288">
        <f t="shared" si="26"/>
        <v>1608.306</v>
      </c>
      <c r="AG516" s="288">
        <f t="shared" si="26"/>
        <v>1610.77</v>
      </c>
      <c r="AH516" s="288">
        <f t="shared" ref="AH516:BX516" si="27">SUM(AH509:AH514)</f>
        <v>1625.133</v>
      </c>
      <c r="AI516" s="288">
        <f t="shared" si="27"/>
        <v>1621.634</v>
      </c>
      <c r="AJ516" s="288">
        <f t="shared" si="27"/>
        <v>1657.9479999999999</v>
      </c>
      <c r="AK516" s="288">
        <f t="shared" si="27"/>
        <v>1662.2370000000001</v>
      </c>
      <c r="AL516" s="288">
        <f t="shared" si="27"/>
        <v>1660.789</v>
      </c>
      <c r="AM516" s="288">
        <f t="shared" si="27"/>
        <v>1672.1030000000001</v>
      </c>
      <c r="AN516" s="288">
        <f t="shared" si="27"/>
        <v>1700.1779999999999</v>
      </c>
      <c r="AO516" s="288">
        <f t="shared" si="27"/>
        <v>1702.712</v>
      </c>
      <c r="AP516" s="288">
        <f t="shared" si="27"/>
        <v>1711.7550000000001</v>
      </c>
      <c r="AQ516" s="288">
        <f t="shared" si="27"/>
        <v>1728.8490000000002</v>
      </c>
      <c r="AR516" s="288">
        <f t="shared" si="27"/>
        <v>1752.7739999999999</v>
      </c>
      <c r="AS516" s="288">
        <f t="shared" si="27"/>
        <v>1737.7950000000001</v>
      </c>
      <c r="AT516" s="288">
        <f t="shared" si="27"/>
        <v>1738.8110000000001</v>
      </c>
      <c r="AU516" s="288">
        <f t="shared" si="27"/>
        <v>1741.511</v>
      </c>
      <c r="AV516" s="288">
        <f t="shared" si="27"/>
        <v>1741.288</v>
      </c>
      <c r="AW516" s="288">
        <f t="shared" si="27"/>
        <v>1741.057</v>
      </c>
      <c r="AX516" s="288">
        <f t="shared" si="27"/>
        <v>1732.654</v>
      </c>
      <c r="AY516" s="288">
        <f t="shared" si="27"/>
        <v>1739.77</v>
      </c>
      <c r="AZ516" s="288">
        <f t="shared" si="27"/>
        <v>1743.1210000000001</v>
      </c>
      <c r="BA516" s="288">
        <f t="shared" si="27"/>
        <v>1748.6350000000002</v>
      </c>
      <c r="BB516" s="288">
        <f t="shared" si="27"/>
        <v>1742.9840000000002</v>
      </c>
      <c r="BC516" s="288">
        <f t="shared" si="27"/>
        <v>1791.981</v>
      </c>
      <c r="BD516" s="288">
        <f t="shared" si="27"/>
        <v>1804.027</v>
      </c>
      <c r="BE516" s="288">
        <f t="shared" si="27"/>
        <v>1795.578</v>
      </c>
      <c r="BF516" s="288">
        <f t="shared" si="27"/>
        <v>1809.9929999999999</v>
      </c>
      <c r="BG516" s="288">
        <f t="shared" si="27"/>
        <v>1818.8600000000001</v>
      </c>
      <c r="BH516" s="288">
        <f t="shared" si="27"/>
        <v>1808.1850000000002</v>
      </c>
      <c r="BI516" s="288">
        <f t="shared" si="27"/>
        <v>1823.5550000000001</v>
      </c>
      <c r="BJ516" s="288">
        <f t="shared" si="27"/>
        <v>1825.0639999999999</v>
      </c>
      <c r="BK516" s="288">
        <f t="shared" si="27"/>
        <v>1871.8640000000003</v>
      </c>
      <c r="BL516" s="288">
        <f t="shared" si="27"/>
        <v>0</v>
      </c>
      <c r="BM516" s="288">
        <f t="shared" si="27"/>
        <v>0</v>
      </c>
      <c r="BN516" s="288">
        <f t="shared" si="27"/>
        <v>0</v>
      </c>
      <c r="BO516" s="288">
        <f t="shared" si="27"/>
        <v>0</v>
      </c>
      <c r="BP516" s="288">
        <f t="shared" si="27"/>
        <v>0</v>
      </c>
      <c r="BQ516" s="288">
        <f t="shared" si="27"/>
        <v>0</v>
      </c>
      <c r="BR516" s="288">
        <f t="shared" si="27"/>
        <v>0</v>
      </c>
      <c r="BS516" s="288">
        <f t="shared" si="27"/>
        <v>0</v>
      </c>
      <c r="BT516" s="288">
        <f t="shared" si="27"/>
        <v>0</v>
      </c>
      <c r="BU516" s="288">
        <f t="shared" si="27"/>
        <v>0</v>
      </c>
      <c r="BV516" s="288">
        <f t="shared" si="27"/>
        <v>0</v>
      </c>
      <c r="BW516" s="288">
        <f t="shared" si="27"/>
        <v>0</v>
      </c>
      <c r="BX516" s="288">
        <f t="shared" si="27"/>
        <v>0</v>
      </c>
      <c r="BY516" s="288">
        <f>SUM(BY509:BY514)</f>
        <v>3696.9279999999999</v>
      </c>
    </row>
    <row r="547" spans="1:77" ht="18">
      <c r="D547" s="296" t="s">
        <v>1050</v>
      </c>
      <c r="AA547" s="296" t="s">
        <v>1050</v>
      </c>
    </row>
    <row r="548" spans="1:77" ht="18">
      <c r="A548" s="288"/>
      <c r="B548" s="288"/>
      <c r="C548" s="288"/>
      <c r="D548" s="291" t="s">
        <v>1051</v>
      </c>
      <c r="E548" s="288"/>
      <c r="F548" s="288"/>
      <c r="G548" s="288"/>
      <c r="H548" s="288"/>
      <c r="I548" s="288"/>
      <c r="J548" s="288"/>
      <c r="K548" s="288"/>
      <c r="L548" s="288"/>
      <c r="M548" s="288"/>
      <c r="N548" s="288"/>
      <c r="O548" s="288"/>
      <c r="P548" s="288"/>
      <c r="Q548" s="288"/>
      <c r="R548" s="288"/>
      <c r="S548" s="288"/>
      <c r="T548" s="288"/>
      <c r="U548" s="288"/>
      <c r="V548" s="289"/>
      <c r="W548" s="289"/>
      <c r="X548" s="289"/>
      <c r="Y548" s="289"/>
      <c r="Z548" s="289"/>
      <c r="AA548" s="291" t="s">
        <v>1051</v>
      </c>
      <c r="AB548" s="289"/>
      <c r="AC548" s="289"/>
      <c r="AD548" s="289"/>
      <c r="AE548" s="289"/>
      <c r="AF548" s="289"/>
      <c r="AG548" s="289"/>
      <c r="AH548" s="289"/>
      <c r="AI548" s="289"/>
      <c r="AJ548" s="289"/>
      <c r="AK548" s="289"/>
      <c r="AL548" s="289"/>
      <c r="AM548" s="289"/>
      <c r="AN548" s="289"/>
      <c r="AO548" s="289"/>
      <c r="AP548" s="289"/>
      <c r="AQ548" s="289"/>
      <c r="AR548" s="289"/>
      <c r="AS548" s="289"/>
      <c r="AT548" s="289"/>
      <c r="AU548" s="289"/>
      <c r="AV548" s="289"/>
      <c r="AW548" s="289"/>
      <c r="AX548" s="289"/>
      <c r="AY548" s="289"/>
      <c r="AZ548" s="289"/>
      <c r="BA548" s="289"/>
      <c r="BB548" s="289"/>
      <c r="BC548" s="289"/>
      <c r="BD548" s="289"/>
      <c r="BE548" s="289"/>
      <c r="BF548" s="289"/>
      <c r="BG548" s="289"/>
      <c r="BH548" s="289"/>
      <c r="BI548" s="289"/>
      <c r="BJ548" s="289"/>
      <c r="BK548" s="289"/>
      <c r="BL548" s="289"/>
      <c r="BM548" s="289"/>
      <c r="BN548" s="289"/>
      <c r="BO548" s="289"/>
      <c r="BP548" s="289"/>
      <c r="BQ548" s="289"/>
      <c r="BR548" s="289"/>
      <c r="BS548" s="289"/>
      <c r="BT548" s="289"/>
      <c r="BU548" s="289"/>
      <c r="BV548" s="289"/>
      <c r="BW548" s="289"/>
      <c r="BX548" s="289"/>
      <c r="BY548" s="289"/>
    </row>
    <row r="549" spans="1:77" ht="18">
      <c r="A549" s="288"/>
      <c r="B549" s="288"/>
      <c r="C549" s="288"/>
      <c r="D549" s="296" t="s">
        <v>176</v>
      </c>
      <c r="E549" s="288"/>
      <c r="F549" s="288"/>
      <c r="G549" s="288"/>
      <c r="H549" s="288"/>
      <c r="I549" s="288"/>
      <c r="J549" s="288"/>
      <c r="K549" s="288"/>
      <c r="L549" s="288"/>
      <c r="M549" s="288"/>
      <c r="N549" s="288"/>
      <c r="O549" s="288"/>
      <c r="P549" s="288"/>
      <c r="Q549" s="288"/>
      <c r="R549" s="288"/>
      <c r="S549" s="288"/>
      <c r="T549" s="288"/>
      <c r="U549" s="288"/>
      <c r="X549" s="289"/>
      <c r="AA549" s="296" t="s">
        <v>176</v>
      </c>
    </row>
    <row r="550" spans="1:77">
      <c r="A550" s="288"/>
      <c r="B550" s="288"/>
      <c r="C550" s="288"/>
      <c r="D550" s="288"/>
      <c r="E550" s="288"/>
      <c r="F550" s="288"/>
      <c r="G550" s="288"/>
      <c r="H550" s="288"/>
      <c r="I550" s="288"/>
      <c r="J550" s="288"/>
      <c r="K550" s="288"/>
      <c r="L550" s="288"/>
      <c r="M550" s="288"/>
      <c r="N550" s="288"/>
      <c r="O550" s="288"/>
      <c r="P550" s="288"/>
      <c r="Q550" s="288"/>
      <c r="R550" s="288"/>
      <c r="S550" s="288"/>
      <c r="T550" s="288"/>
      <c r="U550" s="288"/>
      <c r="X550" s="289"/>
      <c r="BY550" s="289"/>
    </row>
    <row r="551" spans="1:77">
      <c r="A551" s="288"/>
      <c r="B551" s="10" t="s">
        <v>1136</v>
      </c>
      <c r="C551" s="286" t="s">
        <v>1137</v>
      </c>
      <c r="D551" s="286" t="s">
        <v>1138</v>
      </c>
      <c r="E551" s="286" t="s">
        <v>1139</v>
      </c>
      <c r="F551" s="286" t="s">
        <v>1140</v>
      </c>
      <c r="G551" s="286" t="s">
        <v>1141</v>
      </c>
      <c r="H551" s="286" t="s">
        <v>1142</v>
      </c>
      <c r="I551" s="286" t="s">
        <v>1143</v>
      </c>
      <c r="J551" s="286" t="s">
        <v>1124</v>
      </c>
      <c r="K551" s="286" t="s">
        <v>1125</v>
      </c>
      <c r="L551" s="286" t="s">
        <v>1126</v>
      </c>
      <c r="M551" s="286" t="s">
        <v>1127</v>
      </c>
      <c r="N551" s="286" t="s">
        <v>1128</v>
      </c>
      <c r="O551" s="286" t="s">
        <v>1129</v>
      </c>
      <c r="P551" s="286" t="s">
        <v>1130</v>
      </c>
      <c r="Q551" s="286" t="s">
        <v>1131</v>
      </c>
      <c r="R551" s="286" t="s">
        <v>1132</v>
      </c>
      <c r="S551" s="286" t="s">
        <v>1133</v>
      </c>
      <c r="T551" s="286" t="s">
        <v>1134</v>
      </c>
      <c r="U551" s="286" t="s">
        <v>1135</v>
      </c>
      <c r="V551" s="286" t="s">
        <v>822</v>
      </c>
      <c r="W551" s="286" t="s">
        <v>823</v>
      </c>
      <c r="X551" s="286" t="s">
        <v>824</v>
      </c>
      <c r="Y551" s="286" t="s">
        <v>825</v>
      </c>
      <c r="Z551" s="286" t="s">
        <v>826</v>
      </c>
      <c r="AA551" s="286" t="s">
        <v>827</v>
      </c>
      <c r="AB551" s="286" t="s">
        <v>828</v>
      </c>
      <c r="AC551" s="286" t="s">
        <v>829</v>
      </c>
      <c r="AD551" s="286" t="s">
        <v>830</v>
      </c>
      <c r="AE551" s="286" t="s">
        <v>831</v>
      </c>
      <c r="AF551" s="286" t="s">
        <v>832</v>
      </c>
      <c r="AG551" s="286" t="s">
        <v>833</v>
      </c>
      <c r="AH551" s="286" t="s">
        <v>1144</v>
      </c>
      <c r="AI551" s="286" t="s">
        <v>1145</v>
      </c>
      <c r="AJ551" s="286" t="s">
        <v>1146</v>
      </c>
      <c r="AK551" s="286" t="s">
        <v>1147</v>
      </c>
      <c r="AL551" s="286" t="s">
        <v>1148</v>
      </c>
      <c r="AM551" s="286" t="s">
        <v>1149</v>
      </c>
      <c r="AN551" s="286" t="s">
        <v>1150</v>
      </c>
      <c r="AO551" s="286" t="s">
        <v>1151</v>
      </c>
      <c r="AP551" s="286" t="s">
        <v>1152</v>
      </c>
      <c r="AQ551" s="286" t="s">
        <v>1153</v>
      </c>
      <c r="AR551" s="286" t="s">
        <v>1154</v>
      </c>
      <c r="AS551" s="286" t="s">
        <v>1155</v>
      </c>
      <c r="AT551" s="286" t="s">
        <v>1156</v>
      </c>
      <c r="AU551" s="286" t="s">
        <v>1157</v>
      </c>
      <c r="AV551" s="286" t="s">
        <v>1158</v>
      </c>
      <c r="AW551" s="286" t="s">
        <v>1159</v>
      </c>
      <c r="AX551" s="286" t="s">
        <v>1160</v>
      </c>
      <c r="AY551" s="286" t="s">
        <v>1161</v>
      </c>
      <c r="AZ551" s="286" t="s">
        <v>1162</v>
      </c>
      <c r="BA551" s="286" t="s">
        <v>1163</v>
      </c>
      <c r="BB551" s="286" t="s">
        <v>1164</v>
      </c>
      <c r="BC551" s="286" t="s">
        <v>1165</v>
      </c>
      <c r="BD551" s="286" t="s">
        <v>1166</v>
      </c>
      <c r="BE551" s="286" t="s">
        <v>1167</v>
      </c>
      <c r="BF551" s="286" t="s">
        <v>1168</v>
      </c>
      <c r="BG551" s="286" t="s">
        <v>1169</v>
      </c>
      <c r="BH551" s="286" t="s">
        <v>1170</v>
      </c>
      <c r="BI551" s="286" t="s">
        <v>1171</v>
      </c>
      <c r="BJ551" s="286" t="s">
        <v>1172</v>
      </c>
      <c r="BK551" s="286" t="s">
        <v>1173</v>
      </c>
      <c r="BL551" s="286" t="s">
        <v>1174</v>
      </c>
      <c r="BM551" s="286" t="s">
        <v>1175</v>
      </c>
      <c r="BN551" s="286" t="s">
        <v>1176</v>
      </c>
      <c r="BO551" s="286" t="s">
        <v>1177</v>
      </c>
      <c r="BP551" s="286" t="s">
        <v>1178</v>
      </c>
      <c r="BQ551" s="286" t="s">
        <v>1179</v>
      </c>
      <c r="BR551" s="286" t="s">
        <v>1180</v>
      </c>
      <c r="BS551" s="286" t="s">
        <v>1181</v>
      </c>
      <c r="BT551" s="286" t="s">
        <v>1182</v>
      </c>
      <c r="BU551" s="286" t="s">
        <v>1183</v>
      </c>
      <c r="BV551" s="286" t="s">
        <v>1184</v>
      </c>
      <c r="BW551" s="286" t="s">
        <v>1185</v>
      </c>
      <c r="BX551" s="286" t="s">
        <v>1186</v>
      </c>
      <c r="BY551" s="289" t="s">
        <v>1023</v>
      </c>
    </row>
    <row r="552" spans="1:77" ht="14" thickBot="1">
      <c r="A552" s="288"/>
      <c r="B552" s="293" t="s">
        <v>1025</v>
      </c>
      <c r="C552" s="293" t="s">
        <v>1025</v>
      </c>
      <c r="D552" s="293" t="s">
        <v>1025</v>
      </c>
      <c r="E552" s="293" t="s">
        <v>1025</v>
      </c>
      <c r="F552" s="293" t="s">
        <v>1025</v>
      </c>
      <c r="G552" s="293" t="s">
        <v>1025</v>
      </c>
      <c r="H552" s="293" t="s">
        <v>1025</v>
      </c>
      <c r="I552" s="293" t="s">
        <v>1025</v>
      </c>
      <c r="J552" s="293" t="s">
        <v>1025</v>
      </c>
      <c r="K552" s="293" t="s">
        <v>1025</v>
      </c>
      <c r="L552" s="293" t="s">
        <v>1025</v>
      </c>
      <c r="M552" s="293" t="s">
        <v>1025</v>
      </c>
      <c r="N552" s="293" t="s">
        <v>1025</v>
      </c>
      <c r="O552" s="293" t="s">
        <v>1025</v>
      </c>
      <c r="P552" s="293" t="s">
        <v>1025</v>
      </c>
      <c r="Q552" s="293" t="s">
        <v>1025</v>
      </c>
      <c r="R552" s="293" t="s">
        <v>1025</v>
      </c>
      <c r="S552" s="293" t="s">
        <v>1025</v>
      </c>
      <c r="T552" s="293" t="s">
        <v>1025</v>
      </c>
      <c r="U552" s="293" t="s">
        <v>1025</v>
      </c>
      <c r="V552" s="293" t="s">
        <v>1025</v>
      </c>
      <c r="W552" s="293" t="s">
        <v>1025</v>
      </c>
      <c r="X552" s="293" t="s">
        <v>1025</v>
      </c>
      <c r="Y552" s="293" t="s">
        <v>1025</v>
      </c>
      <c r="Z552" s="293" t="s">
        <v>1025</v>
      </c>
      <c r="AA552" s="293" t="s">
        <v>1025</v>
      </c>
      <c r="AB552" s="293" t="s">
        <v>1025</v>
      </c>
      <c r="AC552" s="293" t="s">
        <v>1025</v>
      </c>
      <c r="AD552" s="293"/>
      <c r="AE552" s="293"/>
      <c r="AF552" s="293"/>
      <c r="AG552" s="293"/>
      <c r="AH552" s="293"/>
      <c r="AI552" s="293"/>
      <c r="AJ552" s="293"/>
      <c r="AK552" s="293"/>
      <c r="AL552" s="293"/>
      <c r="AM552" s="293"/>
      <c r="AN552" s="293"/>
      <c r="AO552" s="293"/>
      <c r="AP552" s="293"/>
      <c r="AQ552" s="293"/>
      <c r="AR552" s="293"/>
      <c r="AS552" s="293"/>
      <c r="AT552" s="293"/>
      <c r="AU552" s="293"/>
      <c r="AV552" s="293"/>
      <c r="AW552" s="293"/>
      <c r="AX552" s="293"/>
      <c r="AY552" s="293"/>
      <c r="AZ552" s="293"/>
      <c r="BA552" s="293"/>
      <c r="BB552" s="293"/>
      <c r="BC552" s="293"/>
      <c r="BD552" s="293"/>
      <c r="BE552" s="293"/>
      <c r="BF552" s="293"/>
      <c r="BG552" s="293"/>
      <c r="BH552" s="293"/>
      <c r="BI552" s="293"/>
      <c r="BJ552" s="293"/>
      <c r="BK552" s="293"/>
      <c r="BL552" s="293"/>
      <c r="BM552" s="293"/>
      <c r="BN552" s="293"/>
      <c r="BO552" s="293"/>
      <c r="BP552" s="293"/>
      <c r="BQ552" s="293"/>
      <c r="BR552" s="293"/>
      <c r="BS552" s="293"/>
      <c r="BT552" s="293"/>
      <c r="BU552" s="293"/>
      <c r="BV552" s="293"/>
      <c r="BW552" s="293"/>
      <c r="BX552" s="293"/>
      <c r="BY552" s="293" t="s">
        <v>1026</v>
      </c>
    </row>
    <row r="553" spans="1:77">
      <c r="A553" s="289" t="s">
        <v>33</v>
      </c>
      <c r="B553" s="288">
        <f>Data!B127</f>
        <v>44752</v>
      </c>
      <c r="C553" s="288">
        <f>Data!C127</f>
        <v>40146</v>
      </c>
      <c r="D553" s="288">
        <f>Data!D127</f>
        <v>37748</v>
      </c>
      <c r="E553" s="288">
        <f>Data!E127</f>
        <v>49149</v>
      </c>
      <c r="F553" s="288">
        <f>Data!F127</f>
        <v>49312</v>
      </c>
      <c r="G553" s="288">
        <f>Data!G127</f>
        <v>38566</v>
      </c>
      <c r="H553" s="288">
        <f>Data!H127</f>
        <v>40648</v>
      </c>
      <c r="I553" s="288">
        <f>Data!I127</f>
        <v>48745</v>
      </c>
      <c r="J553" s="288">
        <f>Data!J127</f>
        <v>49302</v>
      </c>
      <c r="K553" s="288">
        <f>Data!K127</f>
        <v>50760</v>
      </c>
      <c r="L553" s="288">
        <f>Data!L127</f>
        <v>44405</v>
      </c>
      <c r="M553" s="288">
        <f>Data!M127</f>
        <v>50538</v>
      </c>
      <c r="N553" s="288">
        <f>Data!N127</f>
        <v>53378</v>
      </c>
      <c r="O553" s="288">
        <f>Data!O127</f>
        <v>52322</v>
      </c>
      <c r="P553" s="288">
        <f>Data!P127</f>
        <v>37414</v>
      </c>
      <c r="Q553" s="288">
        <f>Data!Q127</f>
        <v>37383</v>
      </c>
      <c r="R553" s="288">
        <f>Data!R127</f>
        <v>41780</v>
      </c>
      <c r="S553" s="288">
        <f>Data!S127</f>
        <v>44099</v>
      </c>
      <c r="T553" s="288">
        <f>Data!T127</f>
        <v>45191</v>
      </c>
      <c r="U553" s="288">
        <f>Data!U127</f>
        <v>47395</v>
      </c>
      <c r="V553" s="288">
        <f>Data!V127</f>
        <v>48510</v>
      </c>
      <c r="W553" s="288">
        <f>Data!W127</f>
        <v>48798</v>
      </c>
      <c r="X553" s="288">
        <f>Data!X127</f>
        <v>48940</v>
      </c>
      <c r="Y553" s="288">
        <f>Data!Y127</f>
        <v>53681</v>
      </c>
      <c r="Z553" s="288">
        <f>Data!Z127</f>
        <v>48591</v>
      </c>
      <c r="AA553" s="288">
        <f>Data!AA127</f>
        <v>52846</v>
      </c>
      <c r="AB553" s="288">
        <f>Data!AB127</f>
        <v>50710</v>
      </c>
      <c r="AC553" s="288">
        <f>Data!AC127</f>
        <v>48670</v>
      </c>
      <c r="AD553" s="288">
        <f>Data!AD127</f>
        <v>56991</v>
      </c>
      <c r="AE553" s="288">
        <f>Data!AE127</f>
        <v>56492</v>
      </c>
      <c r="AF553" s="288">
        <f>Data!AF127</f>
        <v>55256</v>
      </c>
      <c r="AG553" s="288">
        <f>Data!AG127</f>
        <v>58062</v>
      </c>
      <c r="AH553" s="288">
        <f>Data!AH127</f>
        <v>54189</v>
      </c>
      <c r="AI553" s="288">
        <f>Data!AI127</f>
        <v>56708</v>
      </c>
      <c r="AJ553" s="288">
        <f>Data!AJ127</f>
        <v>52011</v>
      </c>
      <c r="AK553" s="288">
        <f>Data!AK127</f>
        <v>52812</v>
      </c>
      <c r="AL553" s="288">
        <f>Data!AL127</f>
        <v>53318</v>
      </c>
      <c r="AM553" s="288">
        <f>Data!AM127</f>
        <v>54279</v>
      </c>
      <c r="AN553" s="288">
        <f>Data!AN127</f>
        <v>56088</v>
      </c>
      <c r="AO553" s="288">
        <f>Data!AO127</f>
        <v>58930</v>
      </c>
      <c r="AP553" s="288">
        <f>Data!AP127</f>
        <v>59803</v>
      </c>
      <c r="AQ553" s="288">
        <f>Data!AQ127</f>
        <v>60435</v>
      </c>
      <c r="AR553" s="288">
        <f>Data!AR127</f>
        <v>61053</v>
      </c>
      <c r="AS553" s="288">
        <f>Data!AS127</f>
        <v>56205</v>
      </c>
      <c r="AT553" s="288">
        <f>Data!AT127</f>
        <v>55015</v>
      </c>
      <c r="AU553" s="288">
        <f>Data!AU127</f>
        <v>54666</v>
      </c>
      <c r="AV553" s="288">
        <f>Data!AV127</f>
        <v>57251</v>
      </c>
      <c r="AW553" s="288">
        <f>Data!AW127</f>
        <v>55304</v>
      </c>
      <c r="AX553" s="288">
        <f>Data!AX127</f>
        <v>51451</v>
      </c>
      <c r="AY553" s="288">
        <f>Data!AY127</f>
        <v>52416</v>
      </c>
      <c r="AZ553" s="288">
        <f>Data!AZ127</f>
        <v>54951</v>
      </c>
      <c r="BA553" s="288">
        <f>Data!BA127</f>
        <v>58385</v>
      </c>
      <c r="BB553" s="288">
        <f>Data!BB127</f>
        <v>58295</v>
      </c>
      <c r="BC553" s="288">
        <f>Data!BC127</f>
        <v>61054</v>
      </c>
      <c r="BD553" s="288">
        <f>Data!BD127</f>
        <v>60921</v>
      </c>
      <c r="BE553" s="288">
        <f>Data!BE127</f>
        <v>61675</v>
      </c>
      <c r="BF553" s="288">
        <f>Data!BF127</f>
        <v>61354</v>
      </c>
      <c r="BG553" s="288">
        <f>Data!BG127</f>
        <v>62186</v>
      </c>
      <c r="BH553" s="288">
        <f>Data!BH127</f>
        <v>62212</v>
      </c>
      <c r="BI553" s="288">
        <f>Data!BI127</f>
        <v>61966</v>
      </c>
      <c r="BJ553" s="328">
        <f>Data!BJ127</f>
        <v>62384</v>
      </c>
      <c r="BK553" s="329">
        <f>Data!BK127</f>
        <v>66044</v>
      </c>
      <c r="BL553" s="329">
        <f>Data!BL127</f>
        <v>0</v>
      </c>
      <c r="BM553" s="329">
        <f>Data!BM127</f>
        <v>0</v>
      </c>
      <c r="BN553" s="329">
        <f>Data!BN127</f>
        <v>0</v>
      </c>
      <c r="BO553" s="329">
        <f>Data!BO127</f>
        <v>0</v>
      </c>
      <c r="BP553" s="329">
        <f>Data!BP127</f>
        <v>0</v>
      </c>
      <c r="BQ553" s="329">
        <f>Data!BQ127</f>
        <v>0</v>
      </c>
      <c r="BR553" s="329">
        <f>Data!BR127</f>
        <v>0</v>
      </c>
      <c r="BS553" s="329">
        <f>Data!BS127</f>
        <v>0</v>
      </c>
      <c r="BT553" s="329">
        <f>Data!BT127</f>
        <v>0</v>
      </c>
      <c r="BU553" s="329">
        <f>Data!BU127</f>
        <v>0</v>
      </c>
      <c r="BV553" s="329">
        <f>Data!BV127</f>
        <v>0</v>
      </c>
      <c r="BW553" s="329">
        <f>Data!BW127</f>
        <v>0</v>
      </c>
      <c r="BX553" s="329">
        <f>Data!BX127</f>
        <v>0</v>
      </c>
      <c r="BY553" s="330">
        <f>SUM(BJ553:BX553)</f>
        <v>128428</v>
      </c>
    </row>
    <row r="554" spans="1:77">
      <c r="A554" s="289" t="s">
        <v>34</v>
      </c>
      <c r="B554" s="288">
        <f>Data!B128</f>
        <v>44752</v>
      </c>
      <c r="C554" s="288">
        <f>Data!C128</f>
        <v>39905</v>
      </c>
      <c r="D554" s="288">
        <f>Data!D128</f>
        <v>37604</v>
      </c>
      <c r="E554" s="288">
        <f>Data!E128</f>
        <v>41930</v>
      </c>
      <c r="F554" s="288">
        <f>Data!F128</f>
        <v>45115</v>
      </c>
      <c r="G554" s="288">
        <f>Data!G128</f>
        <v>49106</v>
      </c>
      <c r="H554" s="288">
        <f>Data!H128</f>
        <v>35430</v>
      </c>
      <c r="I554" s="288">
        <f>Data!I128</f>
        <v>39248</v>
      </c>
      <c r="J554" s="288">
        <f>Data!J128</f>
        <v>43061</v>
      </c>
      <c r="K554" s="288">
        <f>Data!K128</f>
        <v>44201</v>
      </c>
      <c r="L554" s="288">
        <f>Data!L128</f>
        <v>37607</v>
      </c>
      <c r="M554" s="288">
        <f>Data!M128</f>
        <v>35262</v>
      </c>
      <c r="N554" s="288">
        <f>Data!N128</f>
        <v>44056</v>
      </c>
      <c r="O554" s="288">
        <f>Data!O128</f>
        <v>54202</v>
      </c>
      <c r="P554" s="288">
        <f>Data!P128</f>
        <v>52533</v>
      </c>
      <c r="Q554" s="288">
        <f>Data!Q128</f>
        <v>41521</v>
      </c>
      <c r="R554" s="288">
        <f>Data!R128</f>
        <v>34925</v>
      </c>
      <c r="S554" s="288">
        <f>Data!S128</f>
        <v>39644</v>
      </c>
      <c r="T554" s="288">
        <f>Data!T128</f>
        <v>44150</v>
      </c>
      <c r="U554" s="288">
        <f>Data!U128</f>
        <v>46440</v>
      </c>
      <c r="V554" s="288">
        <f>Data!V128</f>
        <v>46984</v>
      </c>
      <c r="W554" s="288">
        <f>Data!W128</f>
        <v>47321</v>
      </c>
      <c r="X554" s="288">
        <f>Data!X128</f>
        <v>45938</v>
      </c>
      <c r="Y554" s="288">
        <f>Data!Y128</f>
        <v>44954</v>
      </c>
      <c r="Z554" s="288">
        <f>Data!Z128</f>
        <v>48036</v>
      </c>
      <c r="AA554" s="288">
        <f>Data!AA128</f>
        <v>47733</v>
      </c>
      <c r="AB554" s="288">
        <f>Data!AB128</f>
        <v>49388</v>
      </c>
      <c r="AC554" s="288">
        <f>Data!AC128</f>
        <v>51043</v>
      </c>
      <c r="AD554" s="288">
        <f>Data!AD128</f>
        <v>49366</v>
      </c>
      <c r="AE554" s="288">
        <f>Data!AE128</f>
        <v>51010</v>
      </c>
      <c r="AF554" s="288">
        <f>Data!AF128</f>
        <v>50689</v>
      </c>
      <c r="AG554" s="288">
        <f>Data!AG128</f>
        <v>49868</v>
      </c>
      <c r="AH554" s="288">
        <f>Data!AH128</f>
        <v>49923</v>
      </c>
      <c r="AI554" s="288">
        <f>Data!AI128</f>
        <v>46712</v>
      </c>
      <c r="AJ554" s="288">
        <f>Data!AJ128</f>
        <v>59180</v>
      </c>
      <c r="AK554" s="288">
        <f>Data!AK128</f>
        <v>55835</v>
      </c>
      <c r="AL554" s="288">
        <f>Data!AL128</f>
        <v>56999</v>
      </c>
      <c r="AM554" s="288">
        <f>Data!AM128</f>
        <v>56651</v>
      </c>
      <c r="AN554" s="288">
        <f>Data!AN128</f>
        <v>57176</v>
      </c>
      <c r="AO554" s="288">
        <f>Data!AO128</f>
        <v>52943</v>
      </c>
      <c r="AP554" s="288">
        <f>Data!AP128</f>
        <v>51883</v>
      </c>
      <c r="AQ554" s="288">
        <f>Data!AQ128</f>
        <v>53018</v>
      </c>
      <c r="AR554" s="288">
        <f>Data!AR128</f>
        <v>53298</v>
      </c>
      <c r="AS554" s="288">
        <f>Data!AS128</f>
        <v>58249</v>
      </c>
      <c r="AT554" s="288">
        <f>Data!AT128</f>
        <v>60644</v>
      </c>
      <c r="AU554" s="288">
        <f>Data!AU128</f>
        <v>62432</v>
      </c>
      <c r="AV554" s="288">
        <f>Data!AV128</f>
        <v>59719</v>
      </c>
      <c r="AW554" s="288">
        <f>Data!AW128</f>
        <v>60731</v>
      </c>
      <c r="AX554" s="288">
        <f>Data!AX128</f>
        <v>67798</v>
      </c>
      <c r="AY554" s="288">
        <f>Data!AY128</f>
        <v>65557</v>
      </c>
      <c r="AZ554" s="288">
        <f>Data!AZ128</f>
        <v>61255</v>
      </c>
      <c r="BA554" s="288">
        <f>Data!BA128</f>
        <v>57173</v>
      </c>
      <c r="BB554" s="288">
        <f>Data!BB128</f>
        <v>57072</v>
      </c>
      <c r="BC554" s="288">
        <f>Data!BC128</f>
        <v>58491</v>
      </c>
      <c r="BD554" s="288">
        <f>Data!BD128</f>
        <v>58435</v>
      </c>
      <c r="BE554" s="288">
        <f>Data!BE128</f>
        <v>61631</v>
      </c>
      <c r="BF554" s="288">
        <f>Data!BF128</f>
        <v>61328</v>
      </c>
      <c r="BG554" s="288">
        <f>Data!BG128</f>
        <v>62178</v>
      </c>
      <c r="BH554" s="288">
        <f>Data!BH128</f>
        <v>62212</v>
      </c>
      <c r="BI554" s="288">
        <f>Data!BI128</f>
        <v>61966</v>
      </c>
      <c r="BJ554" s="331">
        <f>Data!BJ128</f>
        <v>58738</v>
      </c>
      <c r="BK554" s="332">
        <f>Data!BK128</f>
        <v>62882</v>
      </c>
      <c r="BL554" s="332">
        <f>Data!BL128</f>
        <v>0</v>
      </c>
      <c r="BM554" s="332">
        <f>Data!BM128</f>
        <v>0</v>
      </c>
      <c r="BN554" s="332">
        <f>Data!BN128</f>
        <v>0</v>
      </c>
      <c r="BO554" s="332">
        <f>Data!BO128</f>
        <v>0</v>
      </c>
      <c r="BP554" s="332">
        <f>Data!BP128</f>
        <v>0</v>
      </c>
      <c r="BQ554" s="332">
        <f>Data!BQ128</f>
        <v>0</v>
      </c>
      <c r="BR554" s="332">
        <f>Data!BR128</f>
        <v>0</v>
      </c>
      <c r="BS554" s="332">
        <f>Data!BS128</f>
        <v>0</v>
      </c>
      <c r="BT554" s="332">
        <f>Data!BT128</f>
        <v>0</v>
      </c>
      <c r="BU554" s="332">
        <f>Data!BU128</f>
        <v>0</v>
      </c>
      <c r="BV554" s="332">
        <f>Data!BV128</f>
        <v>0</v>
      </c>
      <c r="BW554" s="332">
        <f>Data!BW128</f>
        <v>0</v>
      </c>
      <c r="BX554" s="332">
        <f>Data!BX128</f>
        <v>0</v>
      </c>
      <c r="BY554" s="333">
        <f>SUM(BJ554:BX554)</f>
        <v>121620</v>
      </c>
    </row>
    <row r="555" spans="1:77">
      <c r="A555" s="289" t="s">
        <v>35</v>
      </c>
      <c r="B555" s="288">
        <f>Data!B129</f>
        <v>44752</v>
      </c>
      <c r="C555" s="288">
        <f>Data!C129</f>
        <v>39670</v>
      </c>
      <c r="D555" s="288">
        <f>Data!D129</f>
        <v>35635</v>
      </c>
      <c r="E555" s="288">
        <f>Data!E129</f>
        <v>35959</v>
      </c>
      <c r="F555" s="288">
        <f>Data!F129</f>
        <v>39567</v>
      </c>
      <c r="G555" s="288">
        <f>Data!G129</f>
        <v>47437</v>
      </c>
      <c r="H555" s="288">
        <f>Data!H129</f>
        <v>51299</v>
      </c>
      <c r="I555" s="288">
        <f>Data!I129</f>
        <v>34249</v>
      </c>
      <c r="J555" s="288">
        <f>Data!J129</f>
        <v>35091</v>
      </c>
      <c r="K555" s="288">
        <f>Data!K129</f>
        <v>53984</v>
      </c>
      <c r="L555" s="288">
        <f>Data!L129</f>
        <v>52411</v>
      </c>
      <c r="M555" s="288">
        <f>Data!M129</f>
        <v>46013</v>
      </c>
      <c r="N555" s="288">
        <f>Data!N129</f>
        <v>39718</v>
      </c>
      <c r="O555" s="288">
        <f>Data!O129</f>
        <v>43499</v>
      </c>
      <c r="P555" s="288">
        <f>Data!P129</f>
        <v>51336</v>
      </c>
      <c r="Q555" s="288">
        <f>Data!Q129</f>
        <v>56245</v>
      </c>
      <c r="R555" s="288">
        <f>Data!R129</f>
        <v>46759</v>
      </c>
      <c r="S555" s="288">
        <f>Data!S129</f>
        <v>46959</v>
      </c>
      <c r="T555" s="288">
        <f>Data!T129</f>
        <v>44605</v>
      </c>
      <c r="U555" s="288">
        <f>Data!U129</f>
        <v>45989</v>
      </c>
      <c r="V555" s="288">
        <f>Data!V129</f>
        <v>46850</v>
      </c>
      <c r="W555" s="288">
        <f>Data!W129</f>
        <v>46813</v>
      </c>
      <c r="X555" s="288">
        <f>Data!X129</f>
        <v>51382</v>
      </c>
      <c r="Y555" s="288">
        <f>Data!Y129</f>
        <v>49393</v>
      </c>
      <c r="Z555" s="288">
        <f>Data!Z129</f>
        <v>49587</v>
      </c>
      <c r="AA555" s="288">
        <f>Data!AA129</f>
        <v>50465</v>
      </c>
      <c r="AB555" s="288">
        <f>Data!AB129</f>
        <v>45429</v>
      </c>
      <c r="AC555" s="288">
        <f>Data!AC129</f>
        <v>46646</v>
      </c>
      <c r="AD555" s="288">
        <f>Data!AD129</f>
        <v>44372</v>
      </c>
      <c r="AE555" s="288">
        <f>Data!AE129</f>
        <v>46715</v>
      </c>
      <c r="AF555" s="288">
        <f>Data!AF129</f>
        <v>48506</v>
      </c>
      <c r="AG555" s="288">
        <f>Data!AG129</f>
        <v>51009</v>
      </c>
      <c r="AH555" s="288">
        <f>Data!AH129</f>
        <v>52580</v>
      </c>
      <c r="AI555" s="288">
        <f>Data!AI129</f>
        <v>55472</v>
      </c>
      <c r="AJ555" s="288">
        <f>Data!AJ129</f>
        <v>51439</v>
      </c>
      <c r="AK555" s="288">
        <f>Data!AK129</f>
        <v>52432</v>
      </c>
      <c r="AL555" s="288">
        <f>Data!AL129</f>
        <v>53067</v>
      </c>
      <c r="AM555" s="288">
        <f>Data!AM129</f>
        <v>54114</v>
      </c>
      <c r="AN555" s="288">
        <f>Data!AN129</f>
        <v>55979</v>
      </c>
      <c r="AO555" s="288">
        <f>Data!AO129</f>
        <v>58855</v>
      </c>
      <c r="AP555" s="288">
        <f>Data!AP129</f>
        <v>59753</v>
      </c>
      <c r="AQ555" s="288">
        <f>Data!AQ129</f>
        <v>60401</v>
      </c>
      <c r="AR555" s="288">
        <f>Data!AR129</f>
        <v>61030</v>
      </c>
      <c r="AS555" s="288">
        <f>Data!AS129</f>
        <v>56190</v>
      </c>
      <c r="AT555" s="288">
        <f>Data!AT129</f>
        <v>55005</v>
      </c>
      <c r="AU555" s="288">
        <f>Data!AU129</f>
        <v>54658</v>
      </c>
      <c r="AV555" s="288">
        <f>Data!AV129</f>
        <v>57245</v>
      </c>
      <c r="AW555" s="288">
        <f>Data!AW129</f>
        <v>55299</v>
      </c>
      <c r="AX555" s="288">
        <f>Data!AX129</f>
        <v>51448</v>
      </c>
      <c r="AY555" s="288">
        <f>Data!AY129</f>
        <v>52413</v>
      </c>
      <c r="AZ555" s="288">
        <f>Data!AZ129</f>
        <v>54949</v>
      </c>
      <c r="BA555" s="288">
        <f>Data!BA129</f>
        <v>58383</v>
      </c>
      <c r="BB555" s="288">
        <f>Data!BB129</f>
        <v>58294</v>
      </c>
      <c r="BC555" s="288">
        <f>Data!BC129</f>
        <v>61053</v>
      </c>
      <c r="BD555" s="288">
        <f>Data!BD129</f>
        <v>60920</v>
      </c>
      <c r="BE555" s="288">
        <f>Data!BE129</f>
        <v>61675</v>
      </c>
      <c r="BF555" s="288">
        <f>Data!BF129</f>
        <v>61353</v>
      </c>
      <c r="BG555" s="288">
        <f>Data!BG129</f>
        <v>62186</v>
      </c>
      <c r="BH555" s="288">
        <f>Data!BH129</f>
        <v>62212</v>
      </c>
      <c r="BI555" s="288">
        <f>Data!BI129</f>
        <v>61966</v>
      </c>
      <c r="BJ555" s="331">
        <f>Data!BJ129</f>
        <v>62384</v>
      </c>
      <c r="BK555" s="332">
        <f>Data!BK129</f>
        <v>55556</v>
      </c>
      <c r="BL555" s="332">
        <f>Data!BL129</f>
        <v>0</v>
      </c>
      <c r="BM555" s="332">
        <f>Data!BM129</f>
        <v>0</v>
      </c>
      <c r="BN555" s="332">
        <f>Data!BN129</f>
        <v>0</v>
      </c>
      <c r="BO555" s="332">
        <f>Data!BO129</f>
        <v>0</v>
      </c>
      <c r="BP555" s="332">
        <f>Data!BP129</f>
        <v>0</v>
      </c>
      <c r="BQ555" s="332">
        <f>Data!BQ129</f>
        <v>0</v>
      </c>
      <c r="BR555" s="332">
        <f>Data!BR129</f>
        <v>0</v>
      </c>
      <c r="BS555" s="332">
        <f>Data!BS129</f>
        <v>0</v>
      </c>
      <c r="BT555" s="332">
        <f>Data!BT129</f>
        <v>0</v>
      </c>
      <c r="BU555" s="332">
        <f>Data!BU129</f>
        <v>0</v>
      </c>
      <c r="BV555" s="332">
        <f>Data!BV129</f>
        <v>0</v>
      </c>
      <c r="BW555" s="332">
        <f>Data!BW129</f>
        <v>0</v>
      </c>
      <c r="BX555" s="332">
        <f>Data!BX129</f>
        <v>0</v>
      </c>
      <c r="BY555" s="333">
        <f>SUM(BJ555:BX555)</f>
        <v>117940</v>
      </c>
    </row>
    <row r="556" spans="1:77">
      <c r="A556" s="289" t="s">
        <v>36</v>
      </c>
      <c r="B556" s="288">
        <f>Data!B130</f>
        <v>44752</v>
      </c>
      <c r="C556" s="288">
        <f>Data!C130</f>
        <v>39905</v>
      </c>
      <c r="D556" s="288">
        <f>Data!D130</f>
        <v>45174</v>
      </c>
      <c r="E556" s="288">
        <f>Data!E130</f>
        <v>34242</v>
      </c>
      <c r="F556" s="288">
        <f>Data!F130</f>
        <v>34276</v>
      </c>
      <c r="G556" s="288">
        <f>Data!G130</f>
        <v>42579</v>
      </c>
      <c r="H556" s="288">
        <f>Data!H130</f>
        <v>48644</v>
      </c>
      <c r="I556" s="288">
        <f>Data!I130</f>
        <v>53667</v>
      </c>
      <c r="J556" s="288">
        <f>Data!J130</f>
        <v>32079</v>
      </c>
      <c r="K556" s="288">
        <f>Data!K130</f>
        <v>31196</v>
      </c>
      <c r="L556" s="288">
        <f>Data!L130</f>
        <v>41882</v>
      </c>
      <c r="M556" s="288">
        <f>Data!M130</f>
        <v>41081</v>
      </c>
      <c r="N556" s="288">
        <f>Data!N130</f>
        <v>37051</v>
      </c>
      <c r="O556" s="288">
        <f>Data!O130</f>
        <v>36014</v>
      </c>
      <c r="P556" s="288">
        <f>Data!P130</f>
        <v>39634</v>
      </c>
      <c r="Q556" s="288">
        <f>Data!Q130</f>
        <v>50462</v>
      </c>
      <c r="R556" s="288">
        <f>Data!R130</f>
        <v>48094</v>
      </c>
      <c r="S556" s="288">
        <f>Data!S130</f>
        <v>47583</v>
      </c>
      <c r="T556" s="288">
        <f>Data!T130</f>
        <v>45098</v>
      </c>
      <c r="U556" s="288">
        <f>Data!U130</f>
        <v>46152</v>
      </c>
      <c r="V556" s="288">
        <f>Data!V130</f>
        <v>46855</v>
      </c>
      <c r="W556" s="288">
        <f>Data!W130</f>
        <v>46767</v>
      </c>
      <c r="X556" s="288">
        <f>Data!X130</f>
        <v>42890</v>
      </c>
      <c r="Y556" s="288">
        <f>Data!Y130</f>
        <v>39767</v>
      </c>
      <c r="Z556" s="288">
        <f>Data!Z130</f>
        <v>39365</v>
      </c>
      <c r="AA556" s="288">
        <f>Data!AA130</f>
        <v>39814</v>
      </c>
      <c r="AB556" s="288">
        <f>Data!AB130</f>
        <v>48534</v>
      </c>
      <c r="AC556" s="288">
        <f>Data!AC130</f>
        <v>53539</v>
      </c>
      <c r="AD556" s="288">
        <f>Data!AD130</f>
        <v>52196</v>
      </c>
      <c r="AE556" s="288">
        <f>Data!AE130</f>
        <v>54665</v>
      </c>
      <c r="AF556" s="288">
        <f>Data!AF130</f>
        <v>51471</v>
      </c>
      <c r="AG556" s="288">
        <f>Data!AG130</f>
        <v>51138</v>
      </c>
      <c r="AH556" s="288">
        <f>Data!AH130</f>
        <v>48802</v>
      </c>
      <c r="AI556" s="288">
        <f>Data!AI130</f>
        <v>49080</v>
      </c>
      <c r="AJ556" s="288">
        <f>Data!AJ130</f>
        <v>58792</v>
      </c>
      <c r="AK556" s="288">
        <f>Data!AK130</f>
        <v>55614</v>
      </c>
      <c r="AL556" s="288">
        <f>Data!AL130</f>
        <v>56863</v>
      </c>
      <c r="AM556" s="288">
        <f>Data!AM130</f>
        <v>56578</v>
      </c>
      <c r="AN556" s="288">
        <f>Data!AN130</f>
        <v>57138</v>
      </c>
      <c r="AO556" s="288">
        <f>Data!AO130</f>
        <v>52927</v>
      </c>
      <c r="AP556" s="288">
        <f>Data!AP130</f>
        <v>51878</v>
      </c>
      <c r="AQ556" s="288">
        <f>Data!AQ130</f>
        <v>53019</v>
      </c>
      <c r="AR556" s="288">
        <f>Data!AR130</f>
        <v>53302</v>
      </c>
      <c r="AS556" s="288">
        <f>Data!AS130</f>
        <v>58253</v>
      </c>
      <c r="AT556" s="288">
        <f>Data!AT130</f>
        <v>60649</v>
      </c>
      <c r="AU556" s="288">
        <f>Data!AU130</f>
        <v>62437</v>
      </c>
      <c r="AV556" s="288">
        <f>Data!AV130</f>
        <v>59724</v>
      </c>
      <c r="AW556" s="288">
        <f>Data!AW130</f>
        <v>60735</v>
      </c>
      <c r="AX556" s="288">
        <f>Data!AX130</f>
        <v>67801</v>
      </c>
      <c r="AY556" s="288">
        <f>Data!AY130</f>
        <v>63594</v>
      </c>
      <c r="AZ556" s="288">
        <f>Data!AZ130</f>
        <v>59451</v>
      </c>
      <c r="BA556" s="288">
        <f>Data!BA130</f>
        <v>57175</v>
      </c>
      <c r="BB556" s="288">
        <f>Data!BB130</f>
        <v>57074</v>
      </c>
      <c r="BC556" s="288">
        <f>Data!BC130</f>
        <v>58492</v>
      </c>
      <c r="BD556" s="288">
        <f>Data!BD130</f>
        <v>58436</v>
      </c>
      <c r="BE556" s="288">
        <f>Data!BE130</f>
        <v>61632</v>
      </c>
      <c r="BF556" s="288">
        <f>Data!BF130</f>
        <v>61329</v>
      </c>
      <c r="BG556" s="288">
        <f>Data!BG130</f>
        <v>62178</v>
      </c>
      <c r="BH556" s="288">
        <f>Data!BH130</f>
        <v>62212</v>
      </c>
      <c r="BI556" s="288">
        <f>Data!BI130</f>
        <v>61966</v>
      </c>
      <c r="BJ556" s="331">
        <f>Data!BJ130</f>
        <v>62384</v>
      </c>
      <c r="BK556" s="332">
        <f>Data!BK130</f>
        <v>58324</v>
      </c>
      <c r="BL556" s="332">
        <f>Data!BL130</f>
        <v>0</v>
      </c>
      <c r="BM556" s="332">
        <f>Data!BM130</f>
        <v>0</v>
      </c>
      <c r="BN556" s="332">
        <f>Data!BN130</f>
        <v>0</v>
      </c>
      <c r="BO556" s="332">
        <f>Data!BO130</f>
        <v>0</v>
      </c>
      <c r="BP556" s="332">
        <f>Data!BP130</f>
        <v>0</v>
      </c>
      <c r="BQ556" s="332">
        <f>Data!BQ130</f>
        <v>0</v>
      </c>
      <c r="BR556" s="332">
        <f>Data!BR130</f>
        <v>0</v>
      </c>
      <c r="BS556" s="332">
        <f>Data!BS130</f>
        <v>0</v>
      </c>
      <c r="BT556" s="332">
        <f>Data!BT130</f>
        <v>0</v>
      </c>
      <c r="BU556" s="332">
        <f>Data!BU130</f>
        <v>0</v>
      </c>
      <c r="BV556" s="332">
        <f>Data!BV130</f>
        <v>0</v>
      </c>
      <c r="BW556" s="332">
        <f>Data!BW130</f>
        <v>0</v>
      </c>
      <c r="BX556" s="332">
        <f>Data!BX130</f>
        <v>0</v>
      </c>
      <c r="BY556" s="333">
        <f>SUM(BJ556:BX556)</f>
        <v>120708</v>
      </c>
    </row>
    <row r="557" spans="1:77" ht="14" thickBot="1">
      <c r="A557" s="289" t="s">
        <v>37</v>
      </c>
      <c r="B557" s="288">
        <f>Data!B131</f>
        <v>44752</v>
      </c>
      <c r="C557" s="288">
        <f>Data!C131</f>
        <v>39670</v>
      </c>
      <c r="D557" s="288">
        <f>Data!D131</f>
        <v>39112</v>
      </c>
      <c r="E557" s="288">
        <f>Data!E131</f>
        <v>40093</v>
      </c>
      <c r="F557" s="288">
        <f>Data!F131</f>
        <v>36400</v>
      </c>
      <c r="G557" s="288">
        <f>Data!G131</f>
        <v>33883</v>
      </c>
      <c r="H557" s="288">
        <f>Data!H131</f>
        <v>40832</v>
      </c>
      <c r="I557" s="288">
        <f>Data!I131</f>
        <v>40160</v>
      </c>
      <c r="J557" s="288">
        <f>Data!J131</f>
        <v>44233</v>
      </c>
      <c r="K557" s="288">
        <f>Data!K131</f>
        <v>36951</v>
      </c>
      <c r="L557" s="288">
        <f>Data!L131</f>
        <v>42044</v>
      </c>
      <c r="M557" s="288">
        <f>Data!M131</f>
        <v>56017</v>
      </c>
      <c r="N557" s="288">
        <f>Data!N131</f>
        <v>50765</v>
      </c>
      <c r="O557" s="288">
        <f>Data!O131</f>
        <v>38212</v>
      </c>
      <c r="P557" s="288">
        <f>Data!P131</f>
        <v>37846</v>
      </c>
      <c r="Q557" s="288">
        <f>Data!Q131</f>
        <v>43360</v>
      </c>
      <c r="R557" s="288">
        <f>Data!R131</f>
        <v>56265</v>
      </c>
      <c r="S557" s="288">
        <f>Data!S131</f>
        <v>52488</v>
      </c>
      <c r="T557" s="288">
        <f>Data!T131</f>
        <v>51495</v>
      </c>
      <c r="U557" s="288">
        <f>Data!U131</f>
        <v>51088</v>
      </c>
      <c r="V557" s="288">
        <f>Data!V131</f>
        <v>50123</v>
      </c>
      <c r="W557" s="288">
        <f>Data!W131</f>
        <v>49687</v>
      </c>
      <c r="X557" s="288">
        <f>Data!X131</f>
        <v>50887</v>
      </c>
      <c r="Y557" s="288">
        <f>Data!Y131</f>
        <v>51457</v>
      </c>
      <c r="Z557" s="288">
        <f>Data!Z131</f>
        <v>54623</v>
      </c>
      <c r="AA557" s="288">
        <f>Data!AA131</f>
        <v>50710</v>
      </c>
      <c r="AB557" s="288">
        <f>Data!AB131</f>
        <v>50643</v>
      </c>
      <c r="AC557" s="288">
        <f>Data!AC131</f>
        <v>50367</v>
      </c>
      <c r="AD557" s="288">
        <f>Data!AD131</f>
        <v>53007</v>
      </c>
      <c r="AE557" s="288">
        <f>Data!AE131</f>
        <v>50994</v>
      </c>
      <c r="AF557" s="288">
        <f>Data!AF131</f>
        <v>51753</v>
      </c>
      <c r="AG557" s="288">
        <f>Data!AG131</f>
        <v>52718</v>
      </c>
      <c r="AH557" s="288">
        <f>Data!AH131</f>
        <v>59034</v>
      </c>
      <c r="AI557" s="288">
        <f>Data!AI131</f>
        <v>60614</v>
      </c>
      <c r="AJ557" s="288">
        <f>Data!AJ131</f>
        <v>52994</v>
      </c>
      <c r="AK557" s="288">
        <f>Data!AK131</f>
        <v>53246</v>
      </c>
      <c r="AL557" s="288">
        <f>Data!AL131</f>
        <v>55049</v>
      </c>
      <c r="AM557" s="288">
        <f>Data!AM131</f>
        <v>55659</v>
      </c>
      <c r="AN557" s="288">
        <f>Data!AN131</f>
        <v>57152</v>
      </c>
      <c r="AO557" s="288">
        <f>Data!AO131</f>
        <v>59790</v>
      </c>
      <c r="AP557" s="288">
        <f>Data!AP131</f>
        <v>60480</v>
      </c>
      <c r="AQ557" s="288">
        <f>Data!AQ131</f>
        <v>60970</v>
      </c>
      <c r="AR557" s="288">
        <f>Data!AR131</f>
        <v>61478</v>
      </c>
      <c r="AS557" s="288">
        <f>Data!AS131</f>
        <v>56525</v>
      </c>
      <c r="AT557" s="288">
        <f>Data!AT131</f>
        <v>55270</v>
      </c>
      <c r="AU557" s="288">
        <f>Data!AU131</f>
        <v>54871</v>
      </c>
      <c r="AV557" s="288">
        <f>Data!AV131</f>
        <v>57425</v>
      </c>
      <c r="AW557" s="288">
        <f>Data!AW131</f>
        <v>55439</v>
      </c>
      <c r="AX557" s="288">
        <f>Data!AX131</f>
        <v>51553</v>
      </c>
      <c r="AY557" s="288">
        <f>Data!AY131</f>
        <v>52502</v>
      </c>
      <c r="AZ557" s="288">
        <f>Data!AZ131</f>
        <v>55026</v>
      </c>
      <c r="BA557" s="288">
        <f>Data!BA131</f>
        <v>58446</v>
      </c>
      <c r="BB557" s="288">
        <f>Data!BB131</f>
        <v>58346</v>
      </c>
      <c r="BC557" s="288">
        <f>Data!BC131</f>
        <v>61094</v>
      </c>
      <c r="BD557" s="288">
        <f>Data!BD131</f>
        <v>60952</v>
      </c>
      <c r="BE557" s="288">
        <f>Data!BE131</f>
        <v>61700</v>
      </c>
      <c r="BF557" s="288">
        <f>Data!BF131</f>
        <v>61373</v>
      </c>
      <c r="BG557" s="288">
        <f>Data!BG131</f>
        <v>62186</v>
      </c>
      <c r="BH557" s="288">
        <f>Data!BH131</f>
        <v>62212</v>
      </c>
      <c r="BI557" s="288">
        <f>Data!BI131</f>
        <v>61966</v>
      </c>
      <c r="BJ557" s="334">
        <f>Data!BJ131</f>
        <v>62389</v>
      </c>
      <c r="BK557" s="335">
        <f>Data!BK131</f>
        <v>66709</v>
      </c>
      <c r="BL557" s="335">
        <f>Data!BL131</f>
        <v>0</v>
      </c>
      <c r="BM557" s="335">
        <f>Data!BM131</f>
        <v>0</v>
      </c>
      <c r="BN557" s="335">
        <f>Data!BN131</f>
        <v>0</v>
      </c>
      <c r="BO557" s="335">
        <f>Data!BO131</f>
        <v>0</v>
      </c>
      <c r="BP557" s="335">
        <f>Data!BP131</f>
        <v>0</v>
      </c>
      <c r="BQ557" s="335">
        <f>Data!BQ131</f>
        <v>0</v>
      </c>
      <c r="BR557" s="335">
        <f>Data!BR131</f>
        <v>0</v>
      </c>
      <c r="BS557" s="335">
        <f>Data!BS131</f>
        <v>0</v>
      </c>
      <c r="BT557" s="335">
        <f>Data!BT131</f>
        <v>0</v>
      </c>
      <c r="BU557" s="335">
        <f>Data!BU131</f>
        <v>0</v>
      </c>
      <c r="BV557" s="335">
        <f>Data!BV131</f>
        <v>0</v>
      </c>
      <c r="BW557" s="335">
        <f>Data!BW131</f>
        <v>0</v>
      </c>
      <c r="BX557" s="335">
        <f>Data!BX131</f>
        <v>0</v>
      </c>
      <c r="BY557" s="336">
        <f>SUM(BJ557:BX557)</f>
        <v>129098</v>
      </c>
    </row>
    <row r="558" spans="1:77">
      <c r="A558" s="289"/>
      <c r="B558" s="288"/>
      <c r="C558" s="288"/>
      <c r="D558" s="288"/>
      <c r="E558" s="288"/>
      <c r="F558" s="288"/>
      <c r="G558" s="288"/>
      <c r="H558" s="288"/>
      <c r="I558" s="288"/>
      <c r="J558" s="288"/>
      <c r="K558" s="288"/>
      <c r="L558" s="288"/>
      <c r="M558" s="288"/>
      <c r="N558" s="288"/>
      <c r="O558" s="288"/>
      <c r="P558" s="288"/>
      <c r="Q558" s="288"/>
      <c r="R558" s="288"/>
      <c r="S558" s="288"/>
      <c r="T558" s="288"/>
      <c r="U558" s="288"/>
      <c r="V558" s="288"/>
      <c r="W558" s="288"/>
      <c r="X558" s="288"/>
      <c r="Y558" s="288"/>
      <c r="Z558" s="288"/>
      <c r="AA558" s="288"/>
      <c r="AB558" s="288"/>
      <c r="AC558" s="288"/>
      <c r="AD558" s="288"/>
      <c r="AE558" s="288"/>
      <c r="AF558" s="288"/>
      <c r="AG558" s="288"/>
      <c r="AH558" s="288"/>
      <c r="AI558" s="288"/>
      <c r="AJ558" s="288"/>
      <c r="AK558" s="288"/>
      <c r="AL558" s="288"/>
      <c r="AM558" s="288"/>
      <c r="AN558" s="288"/>
      <c r="AO558" s="288"/>
      <c r="AP558" s="288"/>
      <c r="AQ558" s="288"/>
      <c r="AR558" s="288"/>
      <c r="AS558" s="288"/>
      <c r="AT558" s="288"/>
      <c r="AU558" s="288"/>
      <c r="AV558" s="288"/>
      <c r="AW558" s="288"/>
      <c r="AX558" s="288"/>
      <c r="AY558" s="288"/>
      <c r="AZ558" s="288"/>
      <c r="BA558" s="288"/>
      <c r="BB558" s="288"/>
      <c r="BC558" s="288"/>
      <c r="BD558" s="288"/>
      <c r="BE558" s="288"/>
      <c r="BF558" s="288"/>
      <c r="BG558" s="288"/>
      <c r="BH558" s="288"/>
      <c r="BI558" s="288"/>
      <c r="BJ558" s="288"/>
      <c r="BK558" s="288"/>
      <c r="BL558" s="288"/>
      <c r="BM558" s="288"/>
      <c r="BN558" s="288"/>
      <c r="BO558" s="288"/>
      <c r="BP558" s="288"/>
      <c r="BQ558" s="288"/>
      <c r="BR558" s="288"/>
      <c r="BS558" s="288"/>
      <c r="BT558" s="288"/>
      <c r="BU558" s="288"/>
      <c r="BV558" s="288"/>
      <c r="BW558" s="288"/>
      <c r="BX558" s="288"/>
      <c r="BY558" s="288"/>
    </row>
    <row r="559" spans="1:77">
      <c r="B559" s="294" t="s">
        <v>1025</v>
      </c>
      <c r="C559" s="294" t="s">
        <v>1025</v>
      </c>
      <c r="D559" s="294" t="s">
        <v>1025</v>
      </c>
      <c r="E559" s="294" t="s">
        <v>1025</v>
      </c>
      <c r="F559" s="294" t="s">
        <v>1025</v>
      </c>
      <c r="G559" s="294" t="s">
        <v>1025</v>
      </c>
      <c r="H559" s="294" t="s">
        <v>1025</v>
      </c>
      <c r="I559" s="294" t="s">
        <v>1025</v>
      </c>
      <c r="J559" s="294" t="s">
        <v>1025</v>
      </c>
      <c r="K559" s="294" t="s">
        <v>1025</v>
      </c>
      <c r="L559" s="294" t="s">
        <v>1025</v>
      </c>
      <c r="M559" s="294" t="s">
        <v>1025</v>
      </c>
      <c r="N559" s="294" t="s">
        <v>1025</v>
      </c>
      <c r="O559" s="294" t="s">
        <v>1025</v>
      </c>
      <c r="P559" s="294" t="s">
        <v>1025</v>
      </c>
      <c r="Q559" s="294" t="s">
        <v>1025</v>
      </c>
      <c r="R559" s="294" t="s">
        <v>1025</v>
      </c>
      <c r="S559" s="294" t="s">
        <v>1025</v>
      </c>
      <c r="T559" s="294" t="s">
        <v>1025</v>
      </c>
      <c r="U559" s="294" t="s">
        <v>1025</v>
      </c>
      <c r="V559" s="294" t="s">
        <v>1025</v>
      </c>
      <c r="W559" s="294" t="s">
        <v>1025</v>
      </c>
      <c r="X559" s="294" t="s">
        <v>1025</v>
      </c>
      <c r="Y559" s="294" t="s">
        <v>1025</v>
      </c>
      <c r="Z559" s="293" t="s">
        <v>1025</v>
      </c>
      <c r="AA559" s="293" t="s">
        <v>1025</v>
      </c>
      <c r="AB559" s="293" t="s">
        <v>1025</v>
      </c>
      <c r="AC559" s="293" t="s">
        <v>1025</v>
      </c>
      <c r="AD559" s="293" t="s">
        <v>1025</v>
      </c>
      <c r="AE559" s="293" t="s">
        <v>1025</v>
      </c>
      <c r="AF559" s="293" t="s">
        <v>1025</v>
      </c>
      <c r="AG559" s="293" t="s">
        <v>1025</v>
      </c>
      <c r="AH559" s="293" t="s">
        <v>1025</v>
      </c>
      <c r="AI559" s="293" t="s">
        <v>1025</v>
      </c>
      <c r="AJ559" s="293" t="s">
        <v>1025</v>
      </c>
      <c r="AK559" s="293" t="s">
        <v>1025</v>
      </c>
      <c r="AL559" s="293" t="s">
        <v>1025</v>
      </c>
      <c r="AM559" s="293" t="s">
        <v>1025</v>
      </c>
      <c r="AN559" s="293" t="s">
        <v>1025</v>
      </c>
      <c r="AO559" s="293" t="s">
        <v>1025</v>
      </c>
      <c r="AP559" s="293" t="s">
        <v>1025</v>
      </c>
      <c r="AQ559" s="293" t="s">
        <v>1025</v>
      </c>
      <c r="AR559" s="293" t="s">
        <v>1025</v>
      </c>
      <c r="AS559" s="293" t="s">
        <v>1025</v>
      </c>
      <c r="AT559" s="293" t="s">
        <v>1025</v>
      </c>
      <c r="AU559" s="293" t="s">
        <v>1025</v>
      </c>
      <c r="AV559" s="293" t="s">
        <v>1025</v>
      </c>
      <c r="AW559" s="293" t="s">
        <v>1025</v>
      </c>
      <c r="AX559" s="293" t="s">
        <v>1025</v>
      </c>
      <c r="AY559" s="293" t="s">
        <v>1025</v>
      </c>
      <c r="AZ559" s="293" t="s">
        <v>1025</v>
      </c>
      <c r="BA559" s="293" t="s">
        <v>1025</v>
      </c>
      <c r="BB559" s="293" t="s">
        <v>1025</v>
      </c>
      <c r="BC559" s="293" t="s">
        <v>1025</v>
      </c>
      <c r="BD559" s="293" t="s">
        <v>1025</v>
      </c>
      <c r="BE559" s="293" t="s">
        <v>1025</v>
      </c>
      <c r="BF559" s="293" t="s">
        <v>1025</v>
      </c>
      <c r="BG559" s="293" t="s">
        <v>1025</v>
      </c>
      <c r="BH559" s="293" t="s">
        <v>1025</v>
      </c>
      <c r="BI559" s="293" t="s">
        <v>1025</v>
      </c>
      <c r="BJ559" s="293" t="s">
        <v>1025</v>
      </c>
      <c r="BK559" s="293" t="s">
        <v>1025</v>
      </c>
      <c r="BL559" s="293" t="s">
        <v>1025</v>
      </c>
      <c r="BM559" s="293" t="s">
        <v>1025</v>
      </c>
      <c r="BN559" s="293" t="s">
        <v>1025</v>
      </c>
      <c r="BO559" s="293" t="s">
        <v>1025</v>
      </c>
      <c r="BP559" s="293" t="s">
        <v>1025</v>
      </c>
      <c r="BQ559" s="293" t="s">
        <v>1025</v>
      </c>
      <c r="BR559" s="293" t="s">
        <v>1025</v>
      </c>
      <c r="BS559" s="293" t="s">
        <v>1025</v>
      </c>
      <c r="BT559" s="293" t="s">
        <v>1025</v>
      </c>
      <c r="BU559" s="293" t="s">
        <v>1025</v>
      </c>
      <c r="BV559" s="293" t="s">
        <v>1025</v>
      </c>
      <c r="BW559" s="293" t="s">
        <v>1025</v>
      </c>
      <c r="BX559" s="293" t="s">
        <v>1025</v>
      </c>
      <c r="BY559" s="294" t="s">
        <v>1026</v>
      </c>
    </row>
    <row r="560" spans="1:77">
      <c r="A560" s="289" t="s">
        <v>1036</v>
      </c>
      <c r="B560" s="288">
        <f t="shared" ref="B560:AG560" si="28">SUM(B553:B558)</f>
        <v>223760</v>
      </c>
      <c r="C560" s="288">
        <f t="shared" si="28"/>
        <v>199296</v>
      </c>
      <c r="D560" s="288">
        <f t="shared" si="28"/>
        <v>195273</v>
      </c>
      <c r="E560" s="288">
        <f t="shared" si="28"/>
        <v>201373</v>
      </c>
      <c r="F560" s="288">
        <f t="shared" si="28"/>
        <v>204670</v>
      </c>
      <c r="G560" s="288">
        <f t="shared" si="28"/>
        <v>211571</v>
      </c>
      <c r="H560" s="288">
        <f t="shared" si="28"/>
        <v>216853</v>
      </c>
      <c r="I560" s="288">
        <f t="shared" si="28"/>
        <v>216069</v>
      </c>
      <c r="J560" s="288">
        <f t="shared" si="28"/>
        <v>203766</v>
      </c>
      <c r="K560" s="288">
        <f t="shared" si="28"/>
        <v>217092</v>
      </c>
      <c r="L560" s="288">
        <f t="shared" si="28"/>
        <v>218349</v>
      </c>
      <c r="M560" s="288">
        <f t="shared" si="28"/>
        <v>228911</v>
      </c>
      <c r="N560" s="288">
        <f t="shared" si="28"/>
        <v>224968</v>
      </c>
      <c r="O560" s="288">
        <f t="shared" si="28"/>
        <v>224249</v>
      </c>
      <c r="P560" s="288">
        <f t="shared" si="28"/>
        <v>218763</v>
      </c>
      <c r="Q560" s="288">
        <f t="shared" si="28"/>
        <v>228971</v>
      </c>
      <c r="R560" s="288">
        <f t="shared" si="28"/>
        <v>227823</v>
      </c>
      <c r="S560" s="288">
        <f t="shared" si="28"/>
        <v>230773</v>
      </c>
      <c r="T560" s="288">
        <f t="shared" si="28"/>
        <v>230539</v>
      </c>
      <c r="U560" s="288">
        <f t="shared" si="28"/>
        <v>237064</v>
      </c>
      <c r="V560" s="288">
        <f t="shared" si="28"/>
        <v>239322</v>
      </c>
      <c r="W560" s="288">
        <f t="shared" si="28"/>
        <v>239386</v>
      </c>
      <c r="X560" s="288">
        <f t="shared" si="28"/>
        <v>240037</v>
      </c>
      <c r="Y560" s="288">
        <f t="shared" si="28"/>
        <v>239252</v>
      </c>
      <c r="Z560" s="288">
        <f t="shared" si="28"/>
        <v>240202</v>
      </c>
      <c r="AA560" s="288">
        <f t="shared" si="28"/>
        <v>241568</v>
      </c>
      <c r="AB560" s="288">
        <f t="shared" si="28"/>
        <v>244704</v>
      </c>
      <c r="AC560" s="288">
        <f t="shared" si="28"/>
        <v>250265</v>
      </c>
      <c r="AD560" s="288">
        <f t="shared" si="28"/>
        <v>255932</v>
      </c>
      <c r="AE560" s="288">
        <f t="shared" si="28"/>
        <v>259876</v>
      </c>
      <c r="AF560" s="288">
        <f t="shared" si="28"/>
        <v>257675</v>
      </c>
      <c r="AG560" s="288">
        <f t="shared" si="28"/>
        <v>262795</v>
      </c>
      <c r="AH560" s="288">
        <f t="shared" ref="AH560:BX560" si="29">SUM(AH553:AH558)</f>
        <v>264528</v>
      </c>
      <c r="AI560" s="288">
        <f t="shared" si="29"/>
        <v>268586</v>
      </c>
      <c r="AJ560" s="288">
        <f t="shared" si="29"/>
        <v>274416</v>
      </c>
      <c r="AK560" s="288">
        <f t="shared" si="29"/>
        <v>269939</v>
      </c>
      <c r="AL560" s="288">
        <f t="shared" si="29"/>
        <v>275296</v>
      </c>
      <c r="AM560" s="288">
        <f t="shared" si="29"/>
        <v>277281</v>
      </c>
      <c r="AN560" s="288">
        <f t="shared" si="29"/>
        <v>283533</v>
      </c>
      <c r="AO560" s="288">
        <f t="shared" si="29"/>
        <v>283445</v>
      </c>
      <c r="AP560" s="288">
        <f t="shared" si="29"/>
        <v>283797</v>
      </c>
      <c r="AQ560" s="288">
        <f t="shared" si="29"/>
        <v>287843</v>
      </c>
      <c r="AR560" s="288">
        <f t="shared" si="29"/>
        <v>290161</v>
      </c>
      <c r="AS560" s="288">
        <f t="shared" si="29"/>
        <v>285422</v>
      </c>
      <c r="AT560" s="288">
        <f t="shared" si="29"/>
        <v>286583</v>
      </c>
      <c r="AU560" s="288">
        <f t="shared" si="29"/>
        <v>289064</v>
      </c>
      <c r="AV560" s="288">
        <f t="shared" si="29"/>
        <v>291364</v>
      </c>
      <c r="AW560" s="288">
        <f t="shared" si="29"/>
        <v>287508</v>
      </c>
      <c r="AX560" s="288">
        <f t="shared" si="29"/>
        <v>290051</v>
      </c>
      <c r="AY560" s="288">
        <f t="shared" si="29"/>
        <v>286482</v>
      </c>
      <c r="AZ560" s="288">
        <f t="shared" si="29"/>
        <v>285632</v>
      </c>
      <c r="BA560" s="288">
        <f t="shared" si="29"/>
        <v>289562</v>
      </c>
      <c r="BB560" s="288">
        <f t="shared" si="29"/>
        <v>289081</v>
      </c>
      <c r="BC560" s="288">
        <f t="shared" si="29"/>
        <v>300184</v>
      </c>
      <c r="BD560" s="288">
        <f t="shared" si="29"/>
        <v>299664</v>
      </c>
      <c r="BE560" s="288">
        <f t="shared" si="29"/>
        <v>308313</v>
      </c>
      <c r="BF560" s="288">
        <f t="shared" si="29"/>
        <v>306737</v>
      </c>
      <c r="BG560" s="288">
        <f t="shared" si="29"/>
        <v>310914</v>
      </c>
      <c r="BH560" s="288">
        <f t="shared" si="29"/>
        <v>311060</v>
      </c>
      <c r="BI560" s="288">
        <f t="shared" si="29"/>
        <v>309830</v>
      </c>
      <c r="BJ560" s="288">
        <f t="shared" si="29"/>
        <v>308279</v>
      </c>
      <c r="BK560" s="288">
        <f t="shared" si="29"/>
        <v>309515</v>
      </c>
      <c r="BL560" s="288">
        <f t="shared" si="29"/>
        <v>0</v>
      </c>
      <c r="BM560" s="288">
        <f t="shared" si="29"/>
        <v>0</v>
      </c>
      <c r="BN560" s="288">
        <f t="shared" si="29"/>
        <v>0</v>
      </c>
      <c r="BO560" s="288">
        <f t="shared" si="29"/>
        <v>0</v>
      </c>
      <c r="BP560" s="288">
        <f t="shared" si="29"/>
        <v>0</v>
      </c>
      <c r="BQ560" s="288">
        <f t="shared" si="29"/>
        <v>0</v>
      </c>
      <c r="BR560" s="288">
        <f t="shared" si="29"/>
        <v>0</v>
      </c>
      <c r="BS560" s="288">
        <f t="shared" si="29"/>
        <v>0</v>
      </c>
      <c r="BT560" s="288">
        <f t="shared" si="29"/>
        <v>0</v>
      </c>
      <c r="BU560" s="288">
        <f t="shared" si="29"/>
        <v>0</v>
      </c>
      <c r="BV560" s="288">
        <f t="shared" si="29"/>
        <v>0</v>
      </c>
      <c r="BW560" s="288">
        <f t="shared" si="29"/>
        <v>0</v>
      </c>
      <c r="BX560" s="288">
        <f t="shared" si="29"/>
        <v>0</v>
      </c>
      <c r="BY560" s="288">
        <f>SUM(BY553:BY558)</f>
        <v>617794</v>
      </c>
    </row>
    <row r="561" spans="1:77">
      <c r="A561" s="288"/>
      <c r="B561" s="288"/>
      <c r="C561" s="288"/>
      <c r="D561" s="288"/>
      <c r="E561" s="288"/>
      <c r="F561" s="288"/>
      <c r="G561" s="288"/>
      <c r="H561" s="288"/>
      <c r="I561" s="288"/>
      <c r="J561" s="288"/>
      <c r="K561" s="288"/>
      <c r="L561" s="288"/>
      <c r="M561" s="288"/>
      <c r="N561" s="288"/>
      <c r="O561" s="288"/>
      <c r="P561" s="288"/>
      <c r="Q561" s="288"/>
      <c r="R561" s="288"/>
      <c r="S561" s="288"/>
      <c r="T561" s="288"/>
      <c r="U561" s="288"/>
      <c r="V561" s="62"/>
      <c r="Z561" s="288"/>
      <c r="AA561" s="288"/>
      <c r="AB561" s="288"/>
      <c r="AC561" s="289" t="s">
        <v>550</v>
      </c>
      <c r="AD561" s="289"/>
      <c r="AE561" s="289"/>
      <c r="AF561" s="289"/>
      <c r="AG561" s="289"/>
      <c r="AH561" s="289"/>
      <c r="AI561" s="289"/>
      <c r="AJ561" s="289"/>
      <c r="AK561" s="289"/>
      <c r="AL561" s="289"/>
      <c r="AM561" s="289"/>
      <c r="AN561" s="289"/>
      <c r="AO561" s="289"/>
      <c r="AP561" s="289"/>
      <c r="AQ561" s="289"/>
      <c r="AR561" s="289"/>
      <c r="AS561" s="289"/>
      <c r="AT561" s="289"/>
      <c r="AU561" s="289"/>
      <c r="AV561" s="289"/>
      <c r="AW561" s="289"/>
      <c r="AX561" s="289"/>
      <c r="AY561" s="289"/>
      <c r="AZ561" s="289"/>
      <c r="BA561" s="289"/>
      <c r="BB561" s="289"/>
      <c r="BC561" s="289"/>
      <c r="BD561" s="289"/>
      <c r="BE561" s="289"/>
      <c r="BF561" s="289"/>
      <c r="BG561" s="289"/>
      <c r="BH561" s="289"/>
      <c r="BI561" s="289"/>
      <c r="BJ561" s="289"/>
      <c r="BK561" s="289"/>
      <c r="BL561" s="289"/>
      <c r="BM561" s="289"/>
      <c r="BN561" s="289"/>
      <c r="BO561" s="289"/>
      <c r="BP561" s="289"/>
      <c r="BQ561" s="289"/>
      <c r="BR561" s="289"/>
      <c r="BS561" s="289"/>
      <c r="BT561" s="289"/>
      <c r="BU561" s="289"/>
      <c r="BV561" s="289"/>
      <c r="BW561" s="289"/>
      <c r="BX561" s="289"/>
      <c r="BY561" s="288"/>
    </row>
    <row r="589" spans="1:77" ht="18">
      <c r="A589" s="288"/>
      <c r="B589" s="288"/>
      <c r="C589" s="288"/>
      <c r="D589" s="296" t="s">
        <v>1050</v>
      </c>
      <c r="E589" s="288"/>
      <c r="F589" s="288"/>
      <c r="G589" s="288"/>
      <c r="H589" s="288"/>
      <c r="I589" s="288"/>
      <c r="J589" s="288"/>
      <c r="K589" s="288"/>
      <c r="L589" s="288"/>
      <c r="M589" s="288"/>
      <c r="N589" s="288"/>
      <c r="O589" s="288"/>
      <c r="P589" s="288"/>
      <c r="Q589" s="288"/>
      <c r="R589" s="288"/>
      <c r="S589" s="288"/>
      <c r="T589" s="288"/>
      <c r="U589" s="288"/>
      <c r="V589" s="289"/>
      <c r="W589" s="289"/>
      <c r="X589" s="289"/>
      <c r="Y589" s="289"/>
      <c r="Z589" s="289"/>
      <c r="AA589" s="296" t="s">
        <v>1050</v>
      </c>
      <c r="AB589" s="289"/>
      <c r="AC589" s="289"/>
      <c r="AD589" s="289"/>
      <c r="AE589" s="289"/>
      <c r="AF589" s="289"/>
      <c r="AG589" s="289"/>
      <c r="AH589" s="289"/>
      <c r="AI589" s="289"/>
      <c r="AJ589" s="289"/>
      <c r="AK589" s="289"/>
      <c r="AL589" s="289"/>
      <c r="AM589" s="289"/>
      <c r="AN589" s="289"/>
      <c r="AO589" s="289"/>
      <c r="AP589" s="289"/>
      <c r="AQ589" s="289"/>
      <c r="AR589" s="289"/>
      <c r="AS589" s="289"/>
      <c r="AT589" s="289"/>
      <c r="AU589" s="289"/>
      <c r="AV589" s="289"/>
      <c r="AW589" s="289"/>
      <c r="AX589" s="289"/>
      <c r="AY589" s="289"/>
      <c r="AZ589" s="289"/>
      <c r="BA589" s="289"/>
      <c r="BB589" s="289"/>
      <c r="BC589" s="289"/>
      <c r="BD589" s="289"/>
      <c r="BE589" s="289"/>
      <c r="BF589" s="289"/>
      <c r="BG589" s="289"/>
      <c r="BH589" s="289"/>
      <c r="BI589" s="289"/>
      <c r="BJ589" s="289"/>
      <c r="BK589" s="289"/>
      <c r="BL589" s="289"/>
      <c r="BM589" s="289"/>
      <c r="BN589" s="289"/>
      <c r="BO589" s="289"/>
      <c r="BP589" s="289"/>
      <c r="BQ589" s="289"/>
      <c r="BR589" s="289"/>
      <c r="BS589" s="289"/>
      <c r="BT589" s="289"/>
      <c r="BU589" s="289"/>
      <c r="BV589" s="289"/>
      <c r="BW589" s="289"/>
      <c r="BX589" s="289"/>
      <c r="BY589" s="289"/>
    </row>
    <row r="590" spans="1:77" ht="18">
      <c r="D590" s="291" t="s">
        <v>1051</v>
      </c>
      <c r="AA590" s="291" t="s">
        <v>1051</v>
      </c>
    </row>
    <row r="591" spans="1:77" ht="18">
      <c r="A591" s="288"/>
      <c r="B591" s="288"/>
      <c r="C591" s="288"/>
      <c r="D591" s="296" t="s">
        <v>177</v>
      </c>
      <c r="E591" s="288"/>
      <c r="F591" s="288"/>
      <c r="G591" s="288"/>
      <c r="H591" s="288"/>
      <c r="I591" s="288"/>
      <c r="J591" s="288"/>
      <c r="K591" s="288"/>
      <c r="L591" s="288"/>
      <c r="M591" s="288"/>
      <c r="N591" s="288"/>
      <c r="O591" s="288"/>
      <c r="P591" s="288"/>
      <c r="Q591" s="288"/>
      <c r="R591" s="288"/>
      <c r="S591" s="288"/>
      <c r="T591" s="288"/>
      <c r="U591" s="288"/>
      <c r="X591" s="289"/>
      <c r="AA591" s="296" t="s">
        <v>177</v>
      </c>
    </row>
    <row r="592" spans="1:77">
      <c r="A592" s="288"/>
      <c r="B592" s="288"/>
      <c r="C592" s="288"/>
      <c r="D592" s="288"/>
      <c r="E592" s="288"/>
      <c r="F592" s="288"/>
      <c r="G592" s="288"/>
      <c r="H592" s="288"/>
      <c r="I592" s="288"/>
      <c r="J592" s="288"/>
      <c r="K592" s="288"/>
      <c r="L592" s="288"/>
      <c r="M592" s="288"/>
      <c r="N592" s="288"/>
      <c r="O592" s="288"/>
      <c r="P592" s="288"/>
      <c r="Q592" s="288"/>
      <c r="R592" s="288"/>
      <c r="S592" s="288"/>
      <c r="T592" s="288"/>
      <c r="U592" s="288"/>
      <c r="X592" s="289"/>
      <c r="BY592" s="289"/>
    </row>
    <row r="593" spans="1:77">
      <c r="A593" s="288"/>
      <c r="B593" s="10" t="s">
        <v>1136</v>
      </c>
      <c r="C593" s="286" t="s">
        <v>1137</v>
      </c>
      <c r="D593" s="286" t="s">
        <v>1138</v>
      </c>
      <c r="E593" s="286" t="s">
        <v>1139</v>
      </c>
      <c r="F593" s="286" t="s">
        <v>1140</v>
      </c>
      <c r="G593" s="286" t="s">
        <v>1141</v>
      </c>
      <c r="H593" s="286" t="s">
        <v>1142</v>
      </c>
      <c r="I593" s="286" t="s">
        <v>1143</v>
      </c>
      <c r="J593" s="286" t="s">
        <v>1124</v>
      </c>
      <c r="K593" s="286" t="s">
        <v>1125</v>
      </c>
      <c r="L593" s="286" t="s">
        <v>1126</v>
      </c>
      <c r="M593" s="286" t="s">
        <v>1127</v>
      </c>
      <c r="N593" s="286" t="s">
        <v>1128</v>
      </c>
      <c r="O593" s="286" t="s">
        <v>1129</v>
      </c>
      <c r="P593" s="286" t="s">
        <v>1130</v>
      </c>
      <c r="Q593" s="286" t="s">
        <v>1131</v>
      </c>
      <c r="R593" s="286" t="s">
        <v>1132</v>
      </c>
      <c r="S593" s="286" t="s">
        <v>1133</v>
      </c>
      <c r="T593" s="286" t="s">
        <v>1134</v>
      </c>
      <c r="U593" s="286" t="s">
        <v>1135</v>
      </c>
      <c r="V593" s="286" t="s">
        <v>822</v>
      </c>
      <c r="W593" s="286" t="s">
        <v>823</v>
      </c>
      <c r="X593" s="286" t="s">
        <v>824</v>
      </c>
      <c r="Y593" s="286" t="s">
        <v>825</v>
      </c>
      <c r="Z593" s="286" t="s">
        <v>826</v>
      </c>
      <c r="AA593" s="286" t="s">
        <v>827</v>
      </c>
      <c r="AB593" s="286" t="s">
        <v>828</v>
      </c>
      <c r="AC593" s="286" t="s">
        <v>829</v>
      </c>
      <c r="AD593" s="286" t="s">
        <v>830</v>
      </c>
      <c r="AE593" s="286" t="s">
        <v>831</v>
      </c>
      <c r="AF593" s="286" t="s">
        <v>832</v>
      </c>
      <c r="AG593" s="286" t="s">
        <v>833</v>
      </c>
      <c r="AH593" s="286" t="s">
        <v>1144</v>
      </c>
      <c r="AI593" s="286" t="s">
        <v>1145</v>
      </c>
      <c r="AJ593" s="286" t="s">
        <v>1146</v>
      </c>
      <c r="AK593" s="286" t="s">
        <v>1147</v>
      </c>
      <c r="AL593" s="286" t="s">
        <v>1148</v>
      </c>
      <c r="AM593" s="286" t="s">
        <v>1149</v>
      </c>
      <c r="AN593" s="286" t="s">
        <v>1150</v>
      </c>
      <c r="AO593" s="286" t="s">
        <v>1151</v>
      </c>
      <c r="AP593" s="286" t="s">
        <v>1152</v>
      </c>
      <c r="AQ593" s="286" t="s">
        <v>1153</v>
      </c>
      <c r="AR593" s="286" t="s">
        <v>1154</v>
      </c>
      <c r="AS593" s="286" t="s">
        <v>1155</v>
      </c>
      <c r="AT593" s="286" t="s">
        <v>1156</v>
      </c>
      <c r="AU593" s="286" t="s">
        <v>1157</v>
      </c>
      <c r="AV593" s="286" t="s">
        <v>1158</v>
      </c>
      <c r="AW593" s="286" t="s">
        <v>1159</v>
      </c>
      <c r="AX593" s="286" t="s">
        <v>1160</v>
      </c>
      <c r="AY593" s="286" t="s">
        <v>1161</v>
      </c>
      <c r="AZ593" s="286" t="s">
        <v>1162</v>
      </c>
      <c r="BA593" s="286" t="s">
        <v>1163</v>
      </c>
      <c r="BB593" s="286" t="s">
        <v>1164</v>
      </c>
      <c r="BC593" s="286" t="s">
        <v>1165</v>
      </c>
      <c r="BD593" s="286" t="s">
        <v>1166</v>
      </c>
      <c r="BE593" s="286" t="s">
        <v>1167</v>
      </c>
      <c r="BF593" s="286" t="s">
        <v>1168</v>
      </c>
      <c r="BG593" s="286" t="s">
        <v>1169</v>
      </c>
      <c r="BH593" s="286" t="s">
        <v>1170</v>
      </c>
      <c r="BI593" s="286" t="s">
        <v>1171</v>
      </c>
      <c r="BJ593" s="286" t="s">
        <v>1172</v>
      </c>
      <c r="BK593" s="286" t="s">
        <v>1173</v>
      </c>
      <c r="BL593" s="286" t="s">
        <v>1174</v>
      </c>
      <c r="BM593" s="286" t="s">
        <v>1175</v>
      </c>
      <c r="BN593" s="286" t="s">
        <v>1176</v>
      </c>
      <c r="BO593" s="286" t="s">
        <v>1177</v>
      </c>
      <c r="BP593" s="286" t="s">
        <v>1178</v>
      </c>
      <c r="BQ593" s="286" t="s">
        <v>1179</v>
      </c>
      <c r="BR593" s="286" t="s">
        <v>1180</v>
      </c>
      <c r="BS593" s="286" t="s">
        <v>1181</v>
      </c>
      <c r="BT593" s="286" t="s">
        <v>1182</v>
      </c>
      <c r="BU593" s="286" t="s">
        <v>1183</v>
      </c>
      <c r="BV593" s="286" t="s">
        <v>1184</v>
      </c>
      <c r="BW593" s="286" t="s">
        <v>1185</v>
      </c>
      <c r="BX593" s="286" t="s">
        <v>1186</v>
      </c>
      <c r="BY593" s="289" t="s">
        <v>1023</v>
      </c>
    </row>
    <row r="594" spans="1:77" ht="14" thickBot="1">
      <c r="A594" s="288"/>
      <c r="B594" s="293" t="s">
        <v>1025</v>
      </c>
      <c r="C594" s="293" t="s">
        <v>1025</v>
      </c>
      <c r="D594" s="293" t="s">
        <v>1025</v>
      </c>
      <c r="E594" s="293" t="s">
        <v>1025</v>
      </c>
      <c r="F594" s="293" t="s">
        <v>1025</v>
      </c>
      <c r="G594" s="293" t="s">
        <v>1025</v>
      </c>
      <c r="H594" s="293" t="s">
        <v>1025</v>
      </c>
      <c r="I594" s="293" t="s">
        <v>1025</v>
      </c>
      <c r="J594" s="293" t="s">
        <v>1025</v>
      </c>
      <c r="K594" s="293" t="s">
        <v>1025</v>
      </c>
      <c r="L594" s="293" t="s">
        <v>1025</v>
      </c>
      <c r="M594" s="293" t="s">
        <v>1025</v>
      </c>
      <c r="N594" s="293" t="s">
        <v>1025</v>
      </c>
      <c r="O594" s="293" t="s">
        <v>1025</v>
      </c>
      <c r="P594" s="293" t="s">
        <v>1025</v>
      </c>
      <c r="Q594" s="293" t="s">
        <v>1025</v>
      </c>
      <c r="R594" s="293" t="s">
        <v>1025</v>
      </c>
      <c r="S594" s="293" t="s">
        <v>1025</v>
      </c>
      <c r="T594" s="293" t="s">
        <v>1025</v>
      </c>
      <c r="U594" s="293" t="s">
        <v>1025</v>
      </c>
      <c r="V594" s="293" t="s">
        <v>1025</v>
      </c>
      <c r="W594" s="293" t="s">
        <v>1025</v>
      </c>
      <c r="X594" s="293" t="s">
        <v>1025</v>
      </c>
      <c r="Y594" s="293" t="s">
        <v>1025</v>
      </c>
      <c r="Z594" s="293" t="s">
        <v>1025</v>
      </c>
      <c r="AA594" s="293" t="s">
        <v>1025</v>
      </c>
      <c r="AB594" s="293" t="s">
        <v>1025</v>
      </c>
      <c r="AC594" s="293" t="s">
        <v>1025</v>
      </c>
      <c r="AD594" s="293"/>
      <c r="AE594" s="293"/>
      <c r="AF594" s="293"/>
      <c r="AG594" s="293"/>
      <c r="AH594" s="293"/>
      <c r="AI594" s="293"/>
      <c r="AJ594" s="293"/>
      <c r="AK594" s="293"/>
      <c r="AL594" s="293"/>
      <c r="AM594" s="293"/>
      <c r="AN594" s="293"/>
      <c r="AO594" s="293"/>
      <c r="AP594" s="293"/>
      <c r="AQ594" s="293"/>
      <c r="AR594" s="293"/>
      <c r="AS594" s="293"/>
      <c r="AT594" s="293"/>
      <c r="AU594" s="293"/>
      <c r="AV594" s="293"/>
      <c r="AW594" s="293"/>
      <c r="AX594" s="293"/>
      <c r="AY594" s="293"/>
      <c r="AZ594" s="293"/>
      <c r="BA594" s="293"/>
      <c r="BB594" s="293"/>
      <c r="BC594" s="293"/>
      <c r="BD594" s="293"/>
      <c r="BE594" s="293"/>
      <c r="BF594" s="293"/>
      <c r="BG594" s="293"/>
      <c r="BH594" s="293"/>
      <c r="BI594" s="293"/>
      <c r="BJ594" s="293"/>
      <c r="BK594" s="293"/>
      <c r="BL594" s="293"/>
      <c r="BM594" s="293"/>
      <c r="BN594" s="293"/>
      <c r="BO594" s="293"/>
      <c r="BP594" s="293"/>
      <c r="BQ594" s="293"/>
      <c r="BR594" s="293"/>
      <c r="BS594" s="293"/>
      <c r="BT594" s="293"/>
      <c r="BU594" s="293"/>
      <c r="BV594" s="293"/>
      <c r="BW594" s="293"/>
      <c r="BX594" s="293"/>
      <c r="BY594" s="293" t="s">
        <v>1026</v>
      </c>
    </row>
    <row r="595" spans="1:77">
      <c r="A595" s="289" t="s">
        <v>33</v>
      </c>
      <c r="B595" s="288">
        <f>Data!B137</f>
        <v>25312</v>
      </c>
      <c r="C595" s="288">
        <f>Data!C137</f>
        <v>25669</v>
      </c>
      <c r="D595" s="288">
        <f>Data!D137</f>
        <v>24407</v>
      </c>
      <c r="E595" s="288">
        <f>Data!E137</f>
        <v>31390</v>
      </c>
      <c r="F595" s="288">
        <f>Data!F137</f>
        <v>32050</v>
      </c>
      <c r="G595" s="288">
        <f>Data!G137</f>
        <v>25908</v>
      </c>
      <c r="H595" s="288">
        <f>Data!H137</f>
        <v>27161</v>
      </c>
      <c r="I595" s="288">
        <f>Data!I137</f>
        <v>28776</v>
      </c>
      <c r="J595" s="288">
        <f>Data!J137</f>
        <v>30168</v>
      </c>
      <c r="K595" s="288">
        <f>Data!K137</f>
        <v>25804</v>
      </c>
      <c r="L595" s="288">
        <f>Data!L137</f>
        <v>23960</v>
      </c>
      <c r="M595" s="288">
        <f>Data!M137</f>
        <v>23594</v>
      </c>
      <c r="N595" s="288">
        <f>Data!N137</f>
        <v>33138</v>
      </c>
      <c r="O595" s="288">
        <f>Data!O137</f>
        <v>28540</v>
      </c>
      <c r="P595" s="288">
        <f>Data!P137</f>
        <v>24803</v>
      </c>
      <c r="Q595" s="288">
        <f>Data!Q137</f>
        <v>20305</v>
      </c>
      <c r="R595" s="288">
        <f>Data!R137</f>
        <v>23451</v>
      </c>
      <c r="S595" s="288">
        <f>Data!S137</f>
        <v>24740</v>
      </c>
      <c r="T595" s="288">
        <f>Data!T137</f>
        <v>25863</v>
      </c>
      <c r="U595" s="288">
        <f>Data!U137</f>
        <v>26556</v>
      </c>
      <c r="V595" s="288">
        <f>Data!V137</f>
        <v>27283</v>
      </c>
      <c r="W595" s="288">
        <f>Data!W137</f>
        <v>27171</v>
      </c>
      <c r="X595" s="288">
        <f>Data!X137</f>
        <v>28374</v>
      </c>
      <c r="Y595" s="288">
        <f>Data!Y137</f>
        <v>32621</v>
      </c>
      <c r="Z595" s="288">
        <f>Data!Z137</f>
        <v>29092</v>
      </c>
      <c r="AA595" s="288">
        <f>Data!AA137</f>
        <v>33394</v>
      </c>
      <c r="AB595" s="288">
        <f>Data!AB137</f>
        <v>32134</v>
      </c>
      <c r="AC595" s="288">
        <f>Data!AC137</f>
        <v>29608</v>
      </c>
      <c r="AD595" s="288">
        <f>Data!AD137</f>
        <v>27460</v>
      </c>
      <c r="AE595" s="288">
        <f>Data!AE137</f>
        <v>28228</v>
      </c>
      <c r="AF595" s="288">
        <f>Data!AF137</f>
        <v>28545</v>
      </c>
      <c r="AG595" s="288">
        <f>Data!AG137</f>
        <v>28630</v>
      </c>
      <c r="AH595" s="288">
        <f>Data!AH137</f>
        <v>22270</v>
      </c>
      <c r="AI595" s="288">
        <f>Data!AI137</f>
        <v>21357</v>
      </c>
      <c r="AJ595" s="288">
        <f>Data!AJ137</f>
        <v>16020</v>
      </c>
      <c r="AK595" s="288">
        <f>Data!AK137</f>
        <v>15909</v>
      </c>
      <c r="AL595" s="288">
        <f>Data!AL137</f>
        <v>17700</v>
      </c>
      <c r="AM595" s="288">
        <f>Data!AM137</f>
        <v>17442</v>
      </c>
      <c r="AN595" s="288">
        <f>Data!AN137</f>
        <v>16831</v>
      </c>
      <c r="AO595" s="288">
        <f>Data!AO137</f>
        <v>16780</v>
      </c>
      <c r="AP595" s="288">
        <f>Data!AP137</f>
        <v>16750</v>
      </c>
      <c r="AQ595" s="288">
        <f>Data!AQ137</f>
        <v>16670</v>
      </c>
      <c r="AR595" s="288">
        <f>Data!AR137</f>
        <v>17067</v>
      </c>
      <c r="AS595" s="288">
        <f>Data!AS137</f>
        <v>15525</v>
      </c>
      <c r="AT595" s="288">
        <f>Data!AT137</f>
        <v>15300</v>
      </c>
      <c r="AU595" s="288">
        <f>Data!AU137</f>
        <v>16227</v>
      </c>
      <c r="AV595" s="288">
        <f>Data!AV137</f>
        <v>16965</v>
      </c>
      <c r="AW595" s="288">
        <f>Data!AW137</f>
        <v>16358</v>
      </c>
      <c r="AX595" s="288">
        <f>Data!AX137</f>
        <v>14983</v>
      </c>
      <c r="AY595" s="288">
        <f>Data!AY137</f>
        <v>16706</v>
      </c>
      <c r="AZ595" s="288">
        <f>Data!AZ137</f>
        <v>18863</v>
      </c>
      <c r="BA595" s="288">
        <f>Data!BA137</f>
        <v>19659</v>
      </c>
      <c r="BB595" s="288">
        <f>Data!BB137</f>
        <v>20879</v>
      </c>
      <c r="BC595" s="288">
        <f>Data!BC137</f>
        <v>20866</v>
      </c>
      <c r="BD595" s="288">
        <f>Data!BD137</f>
        <v>22285</v>
      </c>
      <c r="BE595" s="288">
        <f>Data!BE137</f>
        <v>23349</v>
      </c>
      <c r="BF595" s="288">
        <f>Data!BF137</f>
        <v>24711</v>
      </c>
      <c r="BG595" s="288">
        <f>Data!BG137</f>
        <v>24460</v>
      </c>
      <c r="BH595" s="288">
        <f>Data!BH137</f>
        <v>23950</v>
      </c>
      <c r="BI595" s="288">
        <f>Data!BI137</f>
        <v>24067</v>
      </c>
      <c r="BJ595" s="328">
        <f>Data!BJ137</f>
        <v>24527</v>
      </c>
      <c r="BK595" s="329">
        <f>Data!BK137</f>
        <v>22257</v>
      </c>
      <c r="BL595" s="329">
        <f>Data!BL137</f>
        <v>0</v>
      </c>
      <c r="BM595" s="329">
        <f>Data!BM137</f>
        <v>0</v>
      </c>
      <c r="BN595" s="329">
        <f>Data!BN137</f>
        <v>0</v>
      </c>
      <c r="BO595" s="329">
        <f>Data!BO137</f>
        <v>0</v>
      </c>
      <c r="BP595" s="329">
        <f>Data!BP137</f>
        <v>0</v>
      </c>
      <c r="BQ595" s="329">
        <f>Data!BQ137</f>
        <v>0</v>
      </c>
      <c r="BR595" s="329">
        <f>Data!BR137</f>
        <v>0</v>
      </c>
      <c r="BS595" s="329">
        <f>Data!BS137</f>
        <v>0</v>
      </c>
      <c r="BT595" s="329">
        <f>Data!BT137</f>
        <v>0</v>
      </c>
      <c r="BU595" s="329">
        <f>Data!BU137</f>
        <v>0</v>
      </c>
      <c r="BV595" s="329">
        <f>Data!BV137</f>
        <v>0</v>
      </c>
      <c r="BW595" s="329">
        <f>Data!BW137</f>
        <v>0</v>
      </c>
      <c r="BX595" s="329">
        <f>Data!BX137</f>
        <v>0</v>
      </c>
      <c r="BY595" s="330">
        <f>SUM(BJ595:BX595)</f>
        <v>46784</v>
      </c>
    </row>
    <row r="596" spans="1:77">
      <c r="A596" s="289" t="s">
        <v>34</v>
      </c>
      <c r="B596" s="288">
        <f>Data!B138</f>
        <v>25312</v>
      </c>
      <c r="C596" s="288">
        <f>Data!C138</f>
        <v>28125</v>
      </c>
      <c r="D596" s="288">
        <f>Data!D138</f>
        <v>23004</v>
      </c>
      <c r="E596" s="288">
        <f>Data!E138</f>
        <v>22641</v>
      </c>
      <c r="F596" s="288">
        <f>Data!F138</f>
        <v>22986</v>
      </c>
      <c r="G596" s="288">
        <f>Data!G138</f>
        <v>25238</v>
      </c>
      <c r="H596" s="288">
        <f>Data!H138</f>
        <v>18856</v>
      </c>
      <c r="I596" s="288">
        <f>Data!I138</f>
        <v>23180</v>
      </c>
      <c r="J596" s="288">
        <f>Data!J138</f>
        <v>31145</v>
      </c>
      <c r="K596" s="288">
        <f>Data!K138</f>
        <v>27599</v>
      </c>
      <c r="L596" s="288">
        <f>Data!L138</f>
        <v>23856</v>
      </c>
      <c r="M596" s="288">
        <f>Data!M138</f>
        <v>21290</v>
      </c>
      <c r="N596" s="288">
        <f>Data!N138</f>
        <v>25597</v>
      </c>
      <c r="O596" s="288">
        <f>Data!O138</f>
        <v>33149</v>
      </c>
      <c r="P596" s="288">
        <f>Data!P138</f>
        <v>37831</v>
      </c>
      <c r="Q596" s="288">
        <f>Data!Q138</f>
        <v>31523</v>
      </c>
      <c r="R596" s="288">
        <f>Data!R138</f>
        <v>23176</v>
      </c>
      <c r="S596" s="288">
        <f>Data!S138</f>
        <v>24389</v>
      </c>
      <c r="T596" s="288">
        <f>Data!T138</f>
        <v>26232</v>
      </c>
      <c r="U596" s="288">
        <f>Data!U138</f>
        <v>26013</v>
      </c>
      <c r="V596" s="288">
        <f>Data!V138</f>
        <v>25761</v>
      </c>
      <c r="W596" s="288">
        <f>Data!W138</f>
        <v>25623</v>
      </c>
      <c r="X596" s="288">
        <f>Data!X138</f>
        <v>27208</v>
      </c>
      <c r="Y596" s="288">
        <f>Data!Y138</f>
        <v>27711</v>
      </c>
      <c r="Z596" s="288">
        <f>Data!Z138</f>
        <v>29859</v>
      </c>
      <c r="AA596" s="288">
        <f>Data!AA138</f>
        <v>30597</v>
      </c>
      <c r="AB596" s="288">
        <f>Data!AB138</f>
        <v>30824</v>
      </c>
      <c r="AC596" s="288">
        <f>Data!AC138</f>
        <v>30186</v>
      </c>
      <c r="AD596" s="288">
        <f>Data!AD138</f>
        <v>22226</v>
      </c>
      <c r="AE596" s="288">
        <f>Data!AE138</f>
        <v>24017</v>
      </c>
      <c r="AF596" s="288">
        <f>Data!AF138</f>
        <v>25123</v>
      </c>
      <c r="AG596" s="288">
        <f>Data!AG138</f>
        <v>23598</v>
      </c>
      <c r="AH596" s="288">
        <f>Data!AH138</f>
        <v>22689</v>
      </c>
      <c r="AI596" s="288">
        <f>Data!AI138</f>
        <v>21652</v>
      </c>
      <c r="AJ596" s="288">
        <f>Data!AJ138</f>
        <v>26268</v>
      </c>
      <c r="AK596" s="288">
        <f>Data!AK138</f>
        <v>24767</v>
      </c>
      <c r="AL596" s="288">
        <f>Data!AL138</f>
        <v>29105</v>
      </c>
      <c r="AM596" s="288">
        <f>Data!AM138</f>
        <v>28189</v>
      </c>
      <c r="AN596" s="288">
        <f>Data!AN138</f>
        <v>26681</v>
      </c>
      <c r="AO596" s="288">
        <f>Data!AO138</f>
        <v>23496</v>
      </c>
      <c r="AP596" s="288">
        <f>Data!AP138</f>
        <v>20162</v>
      </c>
      <c r="AQ596" s="288">
        <f>Data!AQ138</f>
        <v>18747</v>
      </c>
      <c r="AR596" s="288">
        <f>Data!AR138</f>
        <v>17471</v>
      </c>
      <c r="AS596" s="288">
        <f>Data!AS138</f>
        <v>19025</v>
      </c>
      <c r="AT596" s="288">
        <f>Data!AT138</f>
        <v>19967</v>
      </c>
      <c r="AU596" s="288">
        <f>Data!AU138</f>
        <v>21464</v>
      </c>
      <c r="AV596" s="288">
        <f>Data!AV138</f>
        <v>20507</v>
      </c>
      <c r="AW596" s="288">
        <f>Data!AW138</f>
        <v>20821</v>
      </c>
      <c r="AX596" s="288">
        <f>Data!AX138</f>
        <v>22886</v>
      </c>
      <c r="AY596" s="288">
        <f>Data!AY138</f>
        <v>24218</v>
      </c>
      <c r="AZ596" s="288">
        <f>Data!AZ138</f>
        <v>23962</v>
      </c>
      <c r="BA596" s="288">
        <f>Data!BA138</f>
        <v>21982</v>
      </c>
      <c r="BB596" s="288">
        <f>Data!BB138</f>
        <v>23343</v>
      </c>
      <c r="BC596" s="288">
        <f>Data!BC138</f>
        <v>22843</v>
      </c>
      <c r="BD596" s="288">
        <f>Data!BD138</f>
        <v>22494</v>
      </c>
      <c r="BE596" s="288">
        <f>Data!BE138</f>
        <v>24382</v>
      </c>
      <c r="BF596" s="288">
        <f>Data!BF138</f>
        <v>24748</v>
      </c>
      <c r="BG596" s="288">
        <f>Data!BG138</f>
        <v>24457</v>
      </c>
      <c r="BH596" s="288">
        <f>Data!BH138</f>
        <v>23950</v>
      </c>
      <c r="BI596" s="288">
        <f>Data!BI138</f>
        <v>24067</v>
      </c>
      <c r="BJ596" s="331">
        <f>Data!BJ138</f>
        <v>24527</v>
      </c>
      <c r="BK596" s="332">
        <f>Data!BK138</f>
        <v>22901</v>
      </c>
      <c r="BL596" s="332">
        <f>Data!BL138</f>
        <v>0</v>
      </c>
      <c r="BM596" s="332">
        <f>Data!BM138</f>
        <v>0</v>
      </c>
      <c r="BN596" s="332">
        <f>Data!BN138</f>
        <v>0</v>
      </c>
      <c r="BO596" s="332">
        <f>Data!BO138</f>
        <v>0</v>
      </c>
      <c r="BP596" s="332">
        <f>Data!BP138</f>
        <v>0</v>
      </c>
      <c r="BQ596" s="332">
        <f>Data!BQ138</f>
        <v>0</v>
      </c>
      <c r="BR596" s="332">
        <f>Data!BR138</f>
        <v>0</v>
      </c>
      <c r="BS596" s="332">
        <f>Data!BS138</f>
        <v>0</v>
      </c>
      <c r="BT596" s="332">
        <f>Data!BT138</f>
        <v>0</v>
      </c>
      <c r="BU596" s="332">
        <f>Data!BU138</f>
        <v>0</v>
      </c>
      <c r="BV596" s="332">
        <f>Data!BV138</f>
        <v>0</v>
      </c>
      <c r="BW596" s="332">
        <f>Data!BW138</f>
        <v>0</v>
      </c>
      <c r="BX596" s="332">
        <f>Data!BX138</f>
        <v>0</v>
      </c>
      <c r="BY596" s="333">
        <f>SUM(BJ596:BX596)</f>
        <v>47428</v>
      </c>
    </row>
    <row r="597" spans="1:77">
      <c r="A597" s="289" t="s">
        <v>35</v>
      </c>
      <c r="B597" s="288">
        <f>Data!B139</f>
        <v>25312</v>
      </c>
      <c r="C597" s="288">
        <f>Data!C139</f>
        <v>25431</v>
      </c>
      <c r="D597" s="288">
        <f>Data!D139</f>
        <v>23060</v>
      </c>
      <c r="E597" s="288">
        <f>Data!E139</f>
        <v>22900</v>
      </c>
      <c r="F597" s="288">
        <f>Data!F139</f>
        <v>25706</v>
      </c>
      <c r="G597" s="288">
        <f>Data!G139</f>
        <v>31942</v>
      </c>
      <c r="H597" s="288">
        <f>Data!H139</f>
        <v>34335</v>
      </c>
      <c r="I597" s="288">
        <f>Data!I139</f>
        <v>20243</v>
      </c>
      <c r="J597" s="288">
        <f>Data!J139</f>
        <v>21491</v>
      </c>
      <c r="K597" s="288">
        <f>Data!K139</f>
        <v>30481</v>
      </c>
      <c r="L597" s="288">
        <f>Data!L139</f>
        <v>29699</v>
      </c>
      <c r="M597" s="288">
        <f>Data!M139</f>
        <v>34096</v>
      </c>
      <c r="N597" s="288">
        <f>Data!N139</f>
        <v>28802</v>
      </c>
      <c r="O597" s="288">
        <f>Data!O139</f>
        <v>29841</v>
      </c>
      <c r="P597" s="288">
        <f>Data!P139</f>
        <v>34075</v>
      </c>
      <c r="Q597" s="288">
        <f>Data!Q139</f>
        <v>30881</v>
      </c>
      <c r="R597" s="288">
        <f>Data!R139</f>
        <v>25896</v>
      </c>
      <c r="S597" s="288">
        <f>Data!S139</f>
        <v>26107</v>
      </c>
      <c r="T597" s="288">
        <f>Data!T139</f>
        <v>25508</v>
      </c>
      <c r="U597" s="288">
        <f>Data!U139</f>
        <v>25972</v>
      </c>
      <c r="V597" s="288">
        <f>Data!V139</f>
        <v>26709</v>
      </c>
      <c r="W597" s="288">
        <f>Data!W139</f>
        <v>26374</v>
      </c>
      <c r="X597" s="288">
        <f>Data!X139</f>
        <v>29829</v>
      </c>
      <c r="Y597" s="288">
        <f>Data!Y139</f>
        <v>29221</v>
      </c>
      <c r="Z597" s="288">
        <f>Data!Z139</f>
        <v>25695</v>
      </c>
      <c r="AA597" s="288">
        <f>Data!AA139</f>
        <v>25183</v>
      </c>
      <c r="AB597" s="288">
        <f>Data!AB139</f>
        <v>20453</v>
      </c>
      <c r="AC597" s="288">
        <f>Data!AC139</f>
        <v>20298</v>
      </c>
      <c r="AD597" s="288">
        <f>Data!AD139</f>
        <v>14920</v>
      </c>
      <c r="AE597" s="288">
        <f>Data!AE139</f>
        <v>16411</v>
      </c>
      <c r="AF597" s="288">
        <f>Data!AF139</f>
        <v>17741</v>
      </c>
      <c r="AG597" s="288">
        <f>Data!AG139</f>
        <v>17811</v>
      </c>
      <c r="AH597" s="288">
        <f>Data!AH139</f>
        <v>17406</v>
      </c>
      <c r="AI597" s="288">
        <f>Data!AI139</f>
        <v>18487</v>
      </c>
      <c r="AJ597" s="288">
        <f>Data!AJ139</f>
        <v>15874</v>
      </c>
      <c r="AK597" s="288">
        <f>Data!AK139</f>
        <v>15866</v>
      </c>
      <c r="AL597" s="288">
        <f>Data!AL139</f>
        <v>17679</v>
      </c>
      <c r="AM597" s="288">
        <f>Data!AM139</f>
        <v>17429</v>
      </c>
      <c r="AN597" s="288">
        <f>Data!AN139</f>
        <v>16822</v>
      </c>
      <c r="AO597" s="288">
        <f>Data!AO139</f>
        <v>16773</v>
      </c>
      <c r="AP597" s="288">
        <f>Data!AP139</f>
        <v>16745</v>
      </c>
      <c r="AQ597" s="288">
        <f>Data!AQ139</f>
        <v>16666</v>
      </c>
      <c r="AR597" s="288">
        <f>Data!AR139</f>
        <v>17063</v>
      </c>
      <c r="AS597" s="288">
        <f>Data!AS139</f>
        <v>15523</v>
      </c>
      <c r="AT597" s="288">
        <f>Data!AT139</f>
        <v>15298</v>
      </c>
      <c r="AU597" s="288">
        <f>Data!AU139</f>
        <v>16225</v>
      </c>
      <c r="AV597" s="288">
        <f>Data!AV139</f>
        <v>16963</v>
      </c>
      <c r="AW597" s="288">
        <f>Data!AW139</f>
        <v>16357</v>
      </c>
      <c r="AX597" s="288">
        <f>Data!AX139</f>
        <v>14982</v>
      </c>
      <c r="AY597" s="288">
        <f>Data!AY139</f>
        <v>16705</v>
      </c>
      <c r="AZ597" s="288">
        <f>Data!AZ139</f>
        <v>18862</v>
      </c>
      <c r="BA597" s="288">
        <f>Data!BA139</f>
        <v>19659</v>
      </c>
      <c r="BB597" s="288">
        <f>Data!BB139</f>
        <v>20878</v>
      </c>
      <c r="BC597" s="288">
        <f>Data!BC139</f>
        <v>20866</v>
      </c>
      <c r="BD597" s="288">
        <f>Data!BD139</f>
        <v>22285</v>
      </c>
      <c r="BE597" s="288">
        <f>Data!BE139</f>
        <v>23348</v>
      </c>
      <c r="BF597" s="288">
        <f>Data!BF139</f>
        <v>24710</v>
      </c>
      <c r="BG597" s="288">
        <f>Data!BG139</f>
        <v>24460</v>
      </c>
      <c r="BH597" s="288">
        <f>Data!BH139</f>
        <v>23950</v>
      </c>
      <c r="BI597" s="288">
        <f>Data!BI139</f>
        <v>24067</v>
      </c>
      <c r="BJ597" s="331">
        <f>Data!BJ139</f>
        <v>24527</v>
      </c>
      <c r="BK597" s="332">
        <f>Data!BK139</f>
        <v>14737</v>
      </c>
      <c r="BL597" s="332">
        <f>Data!BL139</f>
        <v>0</v>
      </c>
      <c r="BM597" s="332">
        <f>Data!BM139</f>
        <v>0</v>
      </c>
      <c r="BN597" s="332">
        <f>Data!BN139</f>
        <v>0</v>
      </c>
      <c r="BO597" s="332">
        <f>Data!BO139</f>
        <v>0</v>
      </c>
      <c r="BP597" s="332">
        <f>Data!BP139</f>
        <v>0</v>
      </c>
      <c r="BQ597" s="332">
        <f>Data!BQ139</f>
        <v>0</v>
      </c>
      <c r="BR597" s="332">
        <f>Data!BR139</f>
        <v>0</v>
      </c>
      <c r="BS597" s="332">
        <f>Data!BS139</f>
        <v>0</v>
      </c>
      <c r="BT597" s="332">
        <f>Data!BT139</f>
        <v>0</v>
      </c>
      <c r="BU597" s="332">
        <f>Data!BU139</f>
        <v>0</v>
      </c>
      <c r="BV597" s="332">
        <f>Data!BV139</f>
        <v>0</v>
      </c>
      <c r="BW597" s="332">
        <f>Data!BW139</f>
        <v>0</v>
      </c>
      <c r="BX597" s="332">
        <f>Data!BX139</f>
        <v>0</v>
      </c>
      <c r="BY597" s="333">
        <f>SUM(BJ597:BX597)</f>
        <v>39264</v>
      </c>
    </row>
    <row r="598" spans="1:77">
      <c r="A598" s="289" t="s">
        <v>36</v>
      </c>
      <c r="B598" s="288">
        <f>Data!B140</f>
        <v>25312</v>
      </c>
      <c r="C598" s="288">
        <f>Data!C140</f>
        <v>28125</v>
      </c>
      <c r="D598" s="288">
        <f>Data!D140</f>
        <v>27604</v>
      </c>
      <c r="E598" s="288">
        <f>Data!E140</f>
        <v>18470</v>
      </c>
      <c r="F598" s="288">
        <f>Data!F140</f>
        <v>17449</v>
      </c>
      <c r="G598" s="288">
        <f>Data!G140</f>
        <v>21871</v>
      </c>
      <c r="H598" s="288">
        <f>Data!H140</f>
        <v>25879</v>
      </c>
      <c r="I598" s="288">
        <f>Data!I140</f>
        <v>31688</v>
      </c>
      <c r="J598" s="288">
        <f>Data!J140</f>
        <v>23198</v>
      </c>
      <c r="K598" s="288">
        <f>Data!K140</f>
        <v>18848</v>
      </c>
      <c r="L598" s="288">
        <f>Data!L140</f>
        <v>27767</v>
      </c>
      <c r="M598" s="288">
        <f>Data!M140</f>
        <v>24657</v>
      </c>
      <c r="N598" s="288">
        <f>Data!N140</f>
        <v>31268</v>
      </c>
      <c r="O598" s="288">
        <f>Data!O140</f>
        <v>28453</v>
      </c>
      <c r="P598" s="288">
        <f>Data!P140</f>
        <v>37057</v>
      </c>
      <c r="Q598" s="288">
        <f>Data!Q140</f>
        <v>38235</v>
      </c>
      <c r="R598" s="288">
        <f>Data!R140</f>
        <v>32089</v>
      </c>
      <c r="S598" s="288">
        <f>Data!S140</f>
        <v>29285</v>
      </c>
      <c r="T598" s="288">
        <f>Data!T140</f>
        <v>27417</v>
      </c>
      <c r="U598" s="288">
        <f>Data!U140</f>
        <v>27013</v>
      </c>
      <c r="V598" s="288">
        <f>Data!V140</f>
        <v>27282</v>
      </c>
      <c r="W598" s="288">
        <f>Data!W140</f>
        <v>26681</v>
      </c>
      <c r="X598" s="288">
        <f>Data!X140</f>
        <v>24855</v>
      </c>
      <c r="Y598" s="288">
        <f>Data!Y140</f>
        <v>23405</v>
      </c>
      <c r="Z598" s="288">
        <f>Data!Z140</f>
        <v>22987</v>
      </c>
      <c r="AA598" s="288">
        <f>Data!AA140</f>
        <v>24382</v>
      </c>
      <c r="AB598" s="288">
        <f>Data!AB140</f>
        <v>29844</v>
      </c>
      <c r="AC598" s="288">
        <f>Data!AC140</f>
        <v>31617</v>
      </c>
      <c r="AD598" s="288">
        <f>Data!AD140</f>
        <v>23574</v>
      </c>
      <c r="AE598" s="288">
        <f>Data!AE140</f>
        <v>25824</v>
      </c>
      <c r="AF598" s="288">
        <f>Data!AF140</f>
        <v>25324</v>
      </c>
      <c r="AG598" s="288">
        <f>Data!AG140</f>
        <v>24028</v>
      </c>
      <c r="AH598" s="288">
        <f>Data!AH140</f>
        <v>22079</v>
      </c>
      <c r="AI598" s="288">
        <f>Data!AI140</f>
        <v>23026</v>
      </c>
      <c r="AJ598" s="288">
        <f>Data!AJ140</f>
        <v>26295</v>
      </c>
      <c r="AK598" s="288">
        <f>Data!AK140</f>
        <v>24797</v>
      </c>
      <c r="AL598" s="288">
        <f>Data!AL140</f>
        <v>29136</v>
      </c>
      <c r="AM598" s="288">
        <f>Data!AM140</f>
        <v>28213</v>
      </c>
      <c r="AN598" s="288">
        <f>Data!AN140</f>
        <v>26698</v>
      </c>
      <c r="AO598" s="288">
        <f>Data!AO140</f>
        <v>23508</v>
      </c>
      <c r="AP598" s="288">
        <f>Data!AP140</f>
        <v>20169</v>
      </c>
      <c r="AQ598" s="288">
        <f>Data!AQ140</f>
        <v>18752</v>
      </c>
      <c r="AR598" s="288">
        <f>Data!AR140</f>
        <v>17475</v>
      </c>
      <c r="AS598" s="288">
        <f>Data!AS140</f>
        <v>19028</v>
      </c>
      <c r="AT598" s="288">
        <f>Data!AT140</f>
        <v>19970</v>
      </c>
      <c r="AU598" s="288">
        <f>Data!AU140</f>
        <v>21467</v>
      </c>
      <c r="AV598" s="288">
        <f>Data!AV140</f>
        <v>20509</v>
      </c>
      <c r="AW598" s="288">
        <f>Data!AW140</f>
        <v>20823</v>
      </c>
      <c r="AX598" s="288">
        <f>Data!AX140</f>
        <v>22887</v>
      </c>
      <c r="AY598" s="288">
        <f>Data!AY140</f>
        <v>23493</v>
      </c>
      <c r="AZ598" s="288">
        <f>Data!AZ140</f>
        <v>23257</v>
      </c>
      <c r="BA598" s="288">
        <f>Data!BA140</f>
        <v>21983</v>
      </c>
      <c r="BB598" s="288">
        <f>Data!BB140</f>
        <v>23344</v>
      </c>
      <c r="BC598" s="288">
        <f>Data!BC140</f>
        <v>22843</v>
      </c>
      <c r="BD598" s="288">
        <f>Data!BD140</f>
        <v>22494</v>
      </c>
      <c r="BE598" s="288">
        <f>Data!BE140</f>
        <v>24382</v>
      </c>
      <c r="BF598" s="288">
        <f>Data!BF140</f>
        <v>24749</v>
      </c>
      <c r="BG598" s="288">
        <f>Data!BG140</f>
        <v>24457</v>
      </c>
      <c r="BH598" s="288">
        <f>Data!BH140</f>
        <v>23950</v>
      </c>
      <c r="BI598" s="288">
        <f>Data!BI140</f>
        <v>24067</v>
      </c>
      <c r="BJ598" s="331">
        <f>Data!BJ140</f>
        <v>24527</v>
      </c>
      <c r="BK598" s="332">
        <f>Data!BK140</f>
        <v>19347</v>
      </c>
      <c r="BL598" s="332">
        <f>Data!BL140</f>
        <v>0</v>
      </c>
      <c r="BM598" s="332">
        <f>Data!BM140</f>
        <v>0</v>
      </c>
      <c r="BN598" s="332">
        <f>Data!BN140</f>
        <v>0</v>
      </c>
      <c r="BO598" s="332">
        <f>Data!BO140</f>
        <v>0</v>
      </c>
      <c r="BP598" s="332">
        <f>Data!BP140</f>
        <v>0</v>
      </c>
      <c r="BQ598" s="332">
        <f>Data!BQ140</f>
        <v>0</v>
      </c>
      <c r="BR598" s="332">
        <f>Data!BR140</f>
        <v>0</v>
      </c>
      <c r="BS598" s="332">
        <f>Data!BS140</f>
        <v>0</v>
      </c>
      <c r="BT598" s="332">
        <f>Data!BT140</f>
        <v>0</v>
      </c>
      <c r="BU598" s="332">
        <f>Data!BU140</f>
        <v>0</v>
      </c>
      <c r="BV598" s="332">
        <f>Data!BV140</f>
        <v>0</v>
      </c>
      <c r="BW598" s="332">
        <f>Data!BW140</f>
        <v>0</v>
      </c>
      <c r="BX598" s="332">
        <f>Data!BX140</f>
        <v>0</v>
      </c>
      <c r="BY598" s="333">
        <f>SUM(BJ598:BX598)</f>
        <v>43874</v>
      </c>
    </row>
    <row r="599" spans="1:77" ht="14" thickBot="1">
      <c r="A599" s="289" t="s">
        <v>37</v>
      </c>
      <c r="B599" s="288">
        <f>Data!B141</f>
        <v>25312</v>
      </c>
      <c r="C599" s="288">
        <f>Data!C141</f>
        <v>25431</v>
      </c>
      <c r="D599" s="288">
        <f>Data!D141</f>
        <v>25310</v>
      </c>
      <c r="E599" s="288">
        <f>Data!E141</f>
        <v>25532</v>
      </c>
      <c r="F599" s="288">
        <f>Data!F141</f>
        <v>23648</v>
      </c>
      <c r="G599" s="288">
        <f>Data!G141</f>
        <v>21772</v>
      </c>
      <c r="H599" s="288">
        <f>Data!H141</f>
        <v>24847</v>
      </c>
      <c r="I599" s="288">
        <f>Data!I141</f>
        <v>22741</v>
      </c>
      <c r="J599" s="288">
        <f>Data!J141</f>
        <v>26972</v>
      </c>
      <c r="K599" s="288">
        <f>Data!K141</f>
        <v>19170</v>
      </c>
      <c r="L599" s="288">
        <f>Data!L141</f>
        <v>22986</v>
      </c>
      <c r="M599" s="288">
        <f>Data!M141</f>
        <v>26400</v>
      </c>
      <c r="N599" s="288">
        <f>Data!N141</f>
        <v>31703</v>
      </c>
      <c r="O599" s="288">
        <f>Data!O141</f>
        <v>20927</v>
      </c>
      <c r="P599" s="288">
        <f>Data!P141</f>
        <v>25146</v>
      </c>
      <c r="Q599" s="288">
        <f>Data!Q141</f>
        <v>23583</v>
      </c>
      <c r="R599" s="288">
        <f>Data!R141</f>
        <v>31605</v>
      </c>
      <c r="S599" s="288">
        <f>Data!S141</f>
        <v>29461</v>
      </c>
      <c r="T599" s="288">
        <f>Data!T141</f>
        <v>28885</v>
      </c>
      <c r="U599" s="288">
        <f>Data!U141</f>
        <v>27635</v>
      </c>
      <c r="V599" s="288">
        <f>Data!V141</f>
        <v>26896</v>
      </c>
      <c r="W599" s="288">
        <f>Data!W141</f>
        <v>26552</v>
      </c>
      <c r="X599" s="288">
        <f>Data!X141</f>
        <v>29448</v>
      </c>
      <c r="Y599" s="288">
        <f>Data!Y141</f>
        <v>31081</v>
      </c>
      <c r="Z599" s="288">
        <f>Data!Z141</f>
        <v>33351</v>
      </c>
      <c r="AA599" s="288">
        <f>Data!AA141</f>
        <v>31647</v>
      </c>
      <c r="AB599" s="288">
        <f>Data!AB141</f>
        <v>31616</v>
      </c>
      <c r="AC599" s="288">
        <f>Data!AC141</f>
        <v>30109</v>
      </c>
      <c r="AD599" s="288">
        <f>Data!AD141</f>
        <v>24669</v>
      </c>
      <c r="AE599" s="288">
        <f>Data!AE141</f>
        <v>24569</v>
      </c>
      <c r="AF599" s="288">
        <f>Data!AF141</f>
        <v>25952</v>
      </c>
      <c r="AG599" s="288">
        <f>Data!AG141</f>
        <v>25243</v>
      </c>
      <c r="AH599" s="288">
        <f>Data!AH141</f>
        <v>24227</v>
      </c>
      <c r="AI599" s="288">
        <f>Data!AI141</f>
        <v>22803</v>
      </c>
      <c r="AJ599" s="288">
        <f>Data!AJ141</f>
        <v>16308</v>
      </c>
      <c r="AK599" s="288">
        <f>Data!AK141</f>
        <v>16029</v>
      </c>
      <c r="AL599" s="288">
        <f>Data!AL141</f>
        <v>18265</v>
      </c>
      <c r="AM599" s="288">
        <f>Data!AM141</f>
        <v>17878</v>
      </c>
      <c r="AN599" s="288">
        <f>Data!AN141</f>
        <v>17145</v>
      </c>
      <c r="AO599" s="288">
        <f>Data!AO141</f>
        <v>17020</v>
      </c>
      <c r="AP599" s="288">
        <f>Data!AP141</f>
        <v>16937</v>
      </c>
      <c r="AQ599" s="288">
        <f>Data!AQ141</f>
        <v>16815</v>
      </c>
      <c r="AR599" s="288">
        <f>Data!AR141</f>
        <v>17183</v>
      </c>
      <c r="AS599" s="288">
        <f>Data!AS141</f>
        <v>15612</v>
      </c>
      <c r="AT599" s="288">
        <f>Data!AT141</f>
        <v>15369</v>
      </c>
      <c r="AU599" s="288">
        <f>Data!AU141</f>
        <v>16287</v>
      </c>
      <c r="AV599" s="288">
        <f>Data!AV141</f>
        <v>17015</v>
      </c>
      <c r="AW599" s="288">
        <f>Data!AW141</f>
        <v>16397</v>
      </c>
      <c r="AX599" s="288">
        <f>Data!AX141</f>
        <v>15012</v>
      </c>
      <c r="AY599" s="288">
        <f>Data!AY141</f>
        <v>16733</v>
      </c>
      <c r="AZ599" s="288">
        <f>Data!AZ141</f>
        <v>18888</v>
      </c>
      <c r="BA599" s="288">
        <f>Data!BA141</f>
        <v>19679</v>
      </c>
      <c r="BB599" s="288">
        <f>Data!BB141</f>
        <v>20896</v>
      </c>
      <c r="BC599" s="288">
        <f>Data!BC141</f>
        <v>20880</v>
      </c>
      <c r="BD599" s="288">
        <f>Data!BD141</f>
        <v>22296</v>
      </c>
      <c r="BE599" s="288">
        <f>Data!BE141</f>
        <v>23358</v>
      </c>
      <c r="BF599" s="288">
        <f>Data!BF141</f>
        <v>24718</v>
      </c>
      <c r="BG599" s="288">
        <f>Data!BG141</f>
        <v>24460</v>
      </c>
      <c r="BH599" s="288">
        <f>Data!BH141</f>
        <v>23950</v>
      </c>
      <c r="BI599" s="288">
        <f>Data!BI141</f>
        <v>24067</v>
      </c>
      <c r="BJ599" s="334">
        <f>Data!BJ141</f>
        <v>26119</v>
      </c>
      <c r="BK599" s="335">
        <f>Data!BK141</f>
        <v>28649</v>
      </c>
      <c r="BL599" s="335">
        <f>Data!BL141</f>
        <v>0</v>
      </c>
      <c r="BM599" s="335">
        <f>Data!BM141</f>
        <v>0</v>
      </c>
      <c r="BN599" s="335">
        <f>Data!BN141</f>
        <v>0</v>
      </c>
      <c r="BO599" s="335">
        <f>Data!BO141</f>
        <v>0</v>
      </c>
      <c r="BP599" s="335">
        <f>Data!BP141</f>
        <v>0</v>
      </c>
      <c r="BQ599" s="335">
        <f>Data!BQ141</f>
        <v>0</v>
      </c>
      <c r="BR599" s="335">
        <f>Data!BR141</f>
        <v>0</v>
      </c>
      <c r="BS599" s="335">
        <f>Data!BS141</f>
        <v>0</v>
      </c>
      <c r="BT599" s="335">
        <f>Data!BT141</f>
        <v>0</v>
      </c>
      <c r="BU599" s="335">
        <f>Data!BU141</f>
        <v>0</v>
      </c>
      <c r="BV599" s="335">
        <f>Data!BV141</f>
        <v>0</v>
      </c>
      <c r="BW599" s="335">
        <f>Data!BW141</f>
        <v>0</v>
      </c>
      <c r="BX599" s="335">
        <f>Data!BX141</f>
        <v>0</v>
      </c>
      <c r="BY599" s="336">
        <f>SUM(BJ599:BX599)</f>
        <v>54768</v>
      </c>
    </row>
    <row r="600" spans="1:77">
      <c r="A600" s="289"/>
      <c r="B600" s="288"/>
      <c r="C600" s="288"/>
      <c r="D600" s="288"/>
      <c r="E600" s="288"/>
      <c r="F600" s="288"/>
      <c r="G600" s="288"/>
      <c r="H600" s="288"/>
      <c r="I600" s="288"/>
      <c r="J600" s="288"/>
      <c r="K600" s="288"/>
      <c r="L600" s="288"/>
      <c r="M600" s="288"/>
      <c r="N600" s="288"/>
      <c r="O600" s="288"/>
      <c r="P600" s="288"/>
      <c r="Q600" s="288"/>
      <c r="R600" s="288"/>
      <c r="S600" s="288"/>
      <c r="T600" s="288"/>
      <c r="U600" s="288"/>
      <c r="V600" s="288"/>
      <c r="W600" s="288"/>
      <c r="X600" s="288"/>
      <c r="Y600" s="288"/>
      <c r="Z600" s="288"/>
      <c r="AA600" s="288"/>
      <c r="AB600" s="288"/>
      <c r="AC600" s="288"/>
      <c r="AD600" s="288"/>
      <c r="AE600" s="288"/>
      <c r="AF600" s="288"/>
      <c r="AG600" s="288"/>
      <c r="AH600" s="288"/>
      <c r="AI600" s="288"/>
      <c r="AJ600" s="288"/>
      <c r="AK600" s="288"/>
      <c r="AL600" s="288"/>
      <c r="AM600" s="288"/>
      <c r="AN600" s="288"/>
      <c r="AO600" s="288"/>
      <c r="AP600" s="288"/>
      <c r="AQ600" s="288"/>
      <c r="AR600" s="288"/>
      <c r="AS600" s="288"/>
      <c r="AT600" s="288"/>
      <c r="AU600" s="288"/>
      <c r="AV600" s="288"/>
      <c r="AW600" s="288"/>
      <c r="AX600" s="288"/>
      <c r="AY600" s="288"/>
      <c r="AZ600" s="288"/>
      <c r="BA600" s="288"/>
      <c r="BB600" s="288"/>
      <c r="BC600" s="288"/>
      <c r="BD600" s="288"/>
      <c r="BE600" s="288"/>
      <c r="BF600" s="288"/>
      <c r="BG600" s="288"/>
      <c r="BH600" s="288"/>
      <c r="BI600" s="288"/>
      <c r="BJ600" s="288"/>
      <c r="BK600" s="288"/>
      <c r="BL600" s="288"/>
      <c r="BM600" s="288"/>
      <c r="BN600" s="288"/>
      <c r="BO600" s="288"/>
      <c r="BP600" s="288"/>
      <c r="BQ600" s="288"/>
      <c r="BR600" s="288"/>
      <c r="BS600" s="288"/>
      <c r="BT600" s="288"/>
      <c r="BU600" s="288"/>
      <c r="BV600" s="288"/>
      <c r="BW600" s="288"/>
      <c r="BX600" s="288"/>
      <c r="BY600" s="288"/>
    </row>
    <row r="601" spans="1:77">
      <c r="B601" s="294" t="s">
        <v>1025</v>
      </c>
      <c r="C601" s="294" t="s">
        <v>1025</v>
      </c>
      <c r="D601" s="294" t="s">
        <v>1025</v>
      </c>
      <c r="E601" s="294" t="s">
        <v>1025</v>
      </c>
      <c r="F601" s="294" t="s">
        <v>1025</v>
      </c>
      <c r="G601" s="294" t="s">
        <v>1025</v>
      </c>
      <c r="H601" s="294" t="s">
        <v>1025</v>
      </c>
      <c r="I601" s="294" t="s">
        <v>1025</v>
      </c>
      <c r="J601" s="294" t="s">
        <v>1025</v>
      </c>
      <c r="K601" s="294" t="s">
        <v>1025</v>
      </c>
      <c r="L601" s="294" t="s">
        <v>1025</v>
      </c>
      <c r="M601" s="294" t="s">
        <v>1025</v>
      </c>
      <c r="N601" s="294" t="s">
        <v>1025</v>
      </c>
      <c r="O601" s="294" t="s">
        <v>1025</v>
      </c>
      <c r="P601" s="294" t="s">
        <v>1025</v>
      </c>
      <c r="Q601" s="294" t="s">
        <v>1025</v>
      </c>
      <c r="R601" s="294" t="s">
        <v>1025</v>
      </c>
      <c r="S601" s="294" t="s">
        <v>1025</v>
      </c>
      <c r="T601" s="294" t="s">
        <v>1025</v>
      </c>
      <c r="U601" s="294" t="s">
        <v>1025</v>
      </c>
      <c r="V601" s="294" t="s">
        <v>1025</v>
      </c>
      <c r="W601" s="294" t="s">
        <v>1025</v>
      </c>
      <c r="X601" s="294" t="s">
        <v>1025</v>
      </c>
      <c r="Y601" s="294" t="s">
        <v>1025</v>
      </c>
      <c r="Z601" s="293" t="s">
        <v>1025</v>
      </c>
      <c r="AA601" s="293" t="s">
        <v>1025</v>
      </c>
      <c r="AB601" s="293" t="s">
        <v>1025</v>
      </c>
      <c r="AC601" s="293" t="s">
        <v>1025</v>
      </c>
      <c r="AD601" s="293" t="s">
        <v>1025</v>
      </c>
      <c r="AE601" s="293" t="s">
        <v>1025</v>
      </c>
      <c r="AF601" s="293" t="s">
        <v>1025</v>
      </c>
      <c r="AG601" s="293" t="s">
        <v>1025</v>
      </c>
      <c r="AH601" s="293" t="s">
        <v>1025</v>
      </c>
      <c r="AI601" s="293" t="s">
        <v>1025</v>
      </c>
      <c r="AJ601" s="293" t="s">
        <v>1025</v>
      </c>
      <c r="AK601" s="293" t="s">
        <v>1025</v>
      </c>
      <c r="AL601" s="293" t="s">
        <v>1025</v>
      </c>
      <c r="AM601" s="293" t="s">
        <v>1025</v>
      </c>
      <c r="AN601" s="293" t="s">
        <v>1025</v>
      </c>
      <c r="AO601" s="293" t="s">
        <v>1025</v>
      </c>
      <c r="AP601" s="293" t="s">
        <v>1025</v>
      </c>
      <c r="AQ601" s="293" t="s">
        <v>1025</v>
      </c>
      <c r="AR601" s="293" t="s">
        <v>1025</v>
      </c>
      <c r="AS601" s="293" t="s">
        <v>1025</v>
      </c>
      <c r="AT601" s="293" t="s">
        <v>1025</v>
      </c>
      <c r="AU601" s="293" t="s">
        <v>1025</v>
      </c>
      <c r="AV601" s="293" t="s">
        <v>1025</v>
      </c>
      <c r="AW601" s="293" t="s">
        <v>1025</v>
      </c>
      <c r="AX601" s="293" t="s">
        <v>1025</v>
      </c>
      <c r="AY601" s="293" t="s">
        <v>1025</v>
      </c>
      <c r="AZ601" s="293" t="s">
        <v>1025</v>
      </c>
      <c r="BA601" s="293" t="s">
        <v>1025</v>
      </c>
      <c r="BB601" s="293" t="s">
        <v>1025</v>
      </c>
      <c r="BC601" s="293" t="s">
        <v>1025</v>
      </c>
      <c r="BD601" s="293" t="s">
        <v>1025</v>
      </c>
      <c r="BE601" s="293" t="s">
        <v>1025</v>
      </c>
      <c r="BF601" s="293" t="s">
        <v>1025</v>
      </c>
      <c r="BG601" s="293" t="s">
        <v>1025</v>
      </c>
      <c r="BH601" s="293" t="s">
        <v>1025</v>
      </c>
      <c r="BI601" s="293" t="s">
        <v>1025</v>
      </c>
      <c r="BJ601" s="293" t="s">
        <v>1025</v>
      </c>
      <c r="BK601" s="293" t="s">
        <v>1025</v>
      </c>
      <c r="BL601" s="293" t="s">
        <v>1025</v>
      </c>
      <c r="BM601" s="293" t="s">
        <v>1025</v>
      </c>
      <c r="BN601" s="293" t="s">
        <v>1025</v>
      </c>
      <c r="BO601" s="293" t="s">
        <v>1025</v>
      </c>
      <c r="BP601" s="293" t="s">
        <v>1025</v>
      </c>
      <c r="BQ601" s="293" t="s">
        <v>1025</v>
      </c>
      <c r="BR601" s="293" t="s">
        <v>1025</v>
      </c>
      <c r="BS601" s="293" t="s">
        <v>1025</v>
      </c>
      <c r="BT601" s="293" t="s">
        <v>1025</v>
      </c>
      <c r="BU601" s="293" t="s">
        <v>1025</v>
      </c>
      <c r="BV601" s="293" t="s">
        <v>1025</v>
      </c>
      <c r="BW601" s="293" t="s">
        <v>1025</v>
      </c>
      <c r="BX601" s="293" t="s">
        <v>1025</v>
      </c>
      <c r="BY601" s="294" t="s">
        <v>1026</v>
      </c>
    </row>
    <row r="602" spans="1:77">
      <c r="A602" s="289" t="s">
        <v>1036</v>
      </c>
      <c r="B602" s="288">
        <f t="shared" ref="B602:AG602" si="30">SUM(B595:B600)</f>
        <v>126560</v>
      </c>
      <c r="C602" s="288">
        <f t="shared" si="30"/>
        <v>132781</v>
      </c>
      <c r="D602" s="288">
        <f t="shared" si="30"/>
        <v>123385</v>
      </c>
      <c r="E602" s="288">
        <f t="shared" si="30"/>
        <v>120933</v>
      </c>
      <c r="F602" s="288">
        <f t="shared" si="30"/>
        <v>121839</v>
      </c>
      <c r="G602" s="288">
        <f t="shared" si="30"/>
        <v>126731</v>
      </c>
      <c r="H602" s="288">
        <f t="shared" si="30"/>
        <v>131078</v>
      </c>
      <c r="I602" s="288">
        <f t="shared" si="30"/>
        <v>126628</v>
      </c>
      <c r="J602" s="288">
        <f t="shared" si="30"/>
        <v>132974</v>
      </c>
      <c r="K602" s="288">
        <f t="shared" si="30"/>
        <v>121902</v>
      </c>
      <c r="L602" s="288">
        <f t="shared" si="30"/>
        <v>128268</v>
      </c>
      <c r="M602" s="288">
        <f t="shared" si="30"/>
        <v>130037</v>
      </c>
      <c r="N602" s="288">
        <f t="shared" si="30"/>
        <v>150508</v>
      </c>
      <c r="O602" s="288">
        <f t="shared" si="30"/>
        <v>140910</v>
      </c>
      <c r="P602" s="288">
        <f t="shared" si="30"/>
        <v>158912</v>
      </c>
      <c r="Q602" s="288">
        <f t="shared" si="30"/>
        <v>144527</v>
      </c>
      <c r="R602" s="288">
        <f t="shared" si="30"/>
        <v>136217</v>
      </c>
      <c r="S602" s="288">
        <f t="shared" si="30"/>
        <v>133982</v>
      </c>
      <c r="T602" s="288">
        <f t="shared" si="30"/>
        <v>133905</v>
      </c>
      <c r="U602" s="288">
        <f t="shared" si="30"/>
        <v>133189</v>
      </c>
      <c r="V602" s="288">
        <f t="shared" si="30"/>
        <v>133931</v>
      </c>
      <c r="W602" s="288">
        <f t="shared" si="30"/>
        <v>132401</v>
      </c>
      <c r="X602" s="288">
        <f t="shared" si="30"/>
        <v>139714</v>
      </c>
      <c r="Y602" s="288">
        <f t="shared" si="30"/>
        <v>144039</v>
      </c>
      <c r="Z602" s="288">
        <f t="shared" si="30"/>
        <v>140984</v>
      </c>
      <c r="AA602" s="288">
        <f t="shared" si="30"/>
        <v>145203</v>
      </c>
      <c r="AB602" s="288">
        <f t="shared" si="30"/>
        <v>144871</v>
      </c>
      <c r="AC602" s="288">
        <f t="shared" si="30"/>
        <v>141818</v>
      </c>
      <c r="AD602" s="288">
        <f t="shared" si="30"/>
        <v>112849</v>
      </c>
      <c r="AE602" s="288">
        <f t="shared" si="30"/>
        <v>119049</v>
      </c>
      <c r="AF602" s="288">
        <f t="shared" si="30"/>
        <v>122685</v>
      </c>
      <c r="AG602" s="288">
        <f t="shared" si="30"/>
        <v>119310</v>
      </c>
      <c r="AH602" s="288">
        <f t="shared" ref="AH602:BX602" si="31">SUM(AH595:AH600)</f>
        <v>108671</v>
      </c>
      <c r="AI602" s="288">
        <f t="shared" si="31"/>
        <v>107325</v>
      </c>
      <c r="AJ602" s="288">
        <f t="shared" si="31"/>
        <v>100765</v>
      </c>
      <c r="AK602" s="288">
        <f t="shared" si="31"/>
        <v>97368</v>
      </c>
      <c r="AL602" s="288">
        <f t="shared" si="31"/>
        <v>111885</v>
      </c>
      <c r="AM602" s="288">
        <f t="shared" si="31"/>
        <v>109151</v>
      </c>
      <c r="AN602" s="288">
        <f t="shared" si="31"/>
        <v>104177</v>
      </c>
      <c r="AO602" s="288">
        <f t="shared" si="31"/>
        <v>97577</v>
      </c>
      <c r="AP602" s="288">
        <f t="shared" si="31"/>
        <v>90763</v>
      </c>
      <c r="AQ602" s="288">
        <f t="shared" si="31"/>
        <v>87650</v>
      </c>
      <c r="AR602" s="288">
        <f t="shared" si="31"/>
        <v>86259</v>
      </c>
      <c r="AS602" s="288">
        <f t="shared" si="31"/>
        <v>84713</v>
      </c>
      <c r="AT602" s="288">
        <f t="shared" si="31"/>
        <v>85904</v>
      </c>
      <c r="AU602" s="288">
        <f t="shared" si="31"/>
        <v>91670</v>
      </c>
      <c r="AV602" s="288">
        <f t="shared" si="31"/>
        <v>91959</v>
      </c>
      <c r="AW602" s="288">
        <f t="shared" si="31"/>
        <v>90756</v>
      </c>
      <c r="AX602" s="288">
        <f t="shared" si="31"/>
        <v>90750</v>
      </c>
      <c r="AY602" s="288">
        <f t="shared" si="31"/>
        <v>97855</v>
      </c>
      <c r="AZ602" s="288">
        <f t="shared" si="31"/>
        <v>103832</v>
      </c>
      <c r="BA602" s="288">
        <f t="shared" si="31"/>
        <v>102962</v>
      </c>
      <c r="BB602" s="288">
        <f t="shared" si="31"/>
        <v>109340</v>
      </c>
      <c r="BC602" s="288">
        <f t="shared" si="31"/>
        <v>108298</v>
      </c>
      <c r="BD602" s="288">
        <f t="shared" si="31"/>
        <v>111854</v>
      </c>
      <c r="BE602" s="288">
        <f t="shared" si="31"/>
        <v>118819</v>
      </c>
      <c r="BF602" s="288">
        <f t="shared" si="31"/>
        <v>123636</v>
      </c>
      <c r="BG602" s="288">
        <f t="shared" si="31"/>
        <v>122294</v>
      </c>
      <c r="BH602" s="288">
        <f t="shared" si="31"/>
        <v>119750</v>
      </c>
      <c r="BI602" s="288">
        <f t="shared" si="31"/>
        <v>120335</v>
      </c>
      <c r="BJ602" s="288">
        <f t="shared" si="31"/>
        <v>124227</v>
      </c>
      <c r="BK602" s="288">
        <f t="shared" si="31"/>
        <v>107891</v>
      </c>
      <c r="BL602" s="288">
        <f t="shared" si="31"/>
        <v>0</v>
      </c>
      <c r="BM602" s="288">
        <f t="shared" si="31"/>
        <v>0</v>
      </c>
      <c r="BN602" s="288">
        <f t="shared" si="31"/>
        <v>0</v>
      </c>
      <c r="BO602" s="288">
        <f t="shared" si="31"/>
        <v>0</v>
      </c>
      <c r="BP602" s="288">
        <f t="shared" si="31"/>
        <v>0</v>
      </c>
      <c r="BQ602" s="288">
        <f t="shared" si="31"/>
        <v>0</v>
      </c>
      <c r="BR602" s="288">
        <f t="shared" si="31"/>
        <v>0</v>
      </c>
      <c r="BS602" s="288">
        <f t="shared" si="31"/>
        <v>0</v>
      </c>
      <c r="BT602" s="288">
        <f t="shared" si="31"/>
        <v>0</v>
      </c>
      <c r="BU602" s="288">
        <f t="shared" si="31"/>
        <v>0</v>
      </c>
      <c r="BV602" s="288">
        <f t="shared" si="31"/>
        <v>0</v>
      </c>
      <c r="BW602" s="288">
        <f t="shared" si="31"/>
        <v>0</v>
      </c>
      <c r="BX602" s="288">
        <f t="shared" si="31"/>
        <v>0</v>
      </c>
      <c r="BY602" s="288">
        <f>SUM(BY595:BY600)</f>
        <v>232118</v>
      </c>
    </row>
    <row r="603" spans="1:77">
      <c r="A603" s="288"/>
      <c r="B603" s="288"/>
      <c r="C603" s="288"/>
      <c r="D603" s="288"/>
      <c r="E603" s="288"/>
      <c r="F603" s="288"/>
      <c r="G603" s="288"/>
      <c r="H603" s="288"/>
      <c r="I603" s="288"/>
      <c r="J603" s="288"/>
      <c r="K603" s="288"/>
      <c r="L603" s="288"/>
      <c r="M603" s="288"/>
      <c r="N603" s="288"/>
      <c r="O603" s="288"/>
      <c r="P603" s="288"/>
      <c r="Q603" s="288"/>
      <c r="R603" s="288"/>
      <c r="S603" s="288"/>
      <c r="T603" s="288"/>
      <c r="U603" s="288"/>
      <c r="V603" s="62"/>
      <c r="Z603" s="288"/>
      <c r="AA603" s="288"/>
      <c r="AB603" s="288"/>
      <c r="BY603" s="288"/>
    </row>
    <row r="631" spans="1:77" ht="18">
      <c r="A631" s="288"/>
      <c r="B631" s="288"/>
      <c r="C631" s="288"/>
      <c r="D631" s="296" t="s">
        <v>1050</v>
      </c>
      <c r="E631" s="288"/>
      <c r="F631" s="288"/>
      <c r="G631" s="288"/>
      <c r="H631" s="288"/>
      <c r="I631" s="288"/>
      <c r="J631" s="288"/>
      <c r="K631" s="288"/>
      <c r="L631" s="288"/>
      <c r="M631" s="288"/>
      <c r="N631" s="288"/>
      <c r="O631" s="288"/>
      <c r="P631" s="288"/>
      <c r="Q631" s="288"/>
      <c r="R631" s="288"/>
      <c r="S631" s="288"/>
      <c r="T631" s="288"/>
      <c r="U631" s="288"/>
      <c r="V631" s="62"/>
      <c r="Z631" s="288"/>
      <c r="AA631" s="296" t="s">
        <v>1050</v>
      </c>
      <c r="AB631" s="288"/>
      <c r="BY631" s="288"/>
    </row>
    <row r="632" spans="1:77" ht="18">
      <c r="A632" s="288"/>
      <c r="B632" s="288"/>
      <c r="C632" s="288"/>
      <c r="D632" s="291" t="s">
        <v>1051</v>
      </c>
      <c r="E632" s="288"/>
      <c r="F632" s="288"/>
      <c r="G632" s="288"/>
      <c r="H632" s="288"/>
      <c r="I632" s="288"/>
      <c r="J632" s="288"/>
      <c r="K632" s="288"/>
      <c r="L632" s="288"/>
      <c r="M632" s="288"/>
      <c r="N632" s="288"/>
      <c r="O632" s="288"/>
      <c r="P632" s="288"/>
      <c r="Q632" s="288"/>
      <c r="R632" s="288"/>
      <c r="S632" s="288"/>
      <c r="T632" s="288"/>
      <c r="U632" s="288"/>
      <c r="V632" s="289"/>
      <c r="W632" s="289"/>
      <c r="X632" s="289"/>
      <c r="Y632" s="289"/>
      <c r="Z632" s="289"/>
      <c r="AA632" s="291" t="s">
        <v>1051</v>
      </c>
      <c r="AB632" s="289"/>
      <c r="AC632" s="289"/>
      <c r="AD632" s="289"/>
      <c r="AE632" s="289"/>
      <c r="AF632" s="289"/>
      <c r="AG632" s="289"/>
      <c r="AH632" s="289"/>
      <c r="AI632" s="289"/>
      <c r="AJ632" s="289"/>
      <c r="AK632" s="289"/>
      <c r="AL632" s="289"/>
      <c r="AM632" s="289"/>
      <c r="AN632" s="289"/>
      <c r="AO632" s="289"/>
      <c r="AP632" s="289"/>
      <c r="AQ632" s="289"/>
      <c r="AR632" s="289"/>
      <c r="AS632" s="289"/>
      <c r="AT632" s="289"/>
      <c r="AU632" s="289"/>
      <c r="AV632" s="289"/>
      <c r="AW632" s="289"/>
      <c r="AX632" s="289"/>
      <c r="AY632" s="289"/>
      <c r="AZ632" s="289"/>
      <c r="BA632" s="289"/>
      <c r="BB632" s="289"/>
      <c r="BC632" s="289"/>
      <c r="BD632" s="289"/>
      <c r="BE632" s="289"/>
      <c r="BF632" s="289"/>
      <c r="BG632" s="289"/>
      <c r="BH632" s="289"/>
      <c r="BI632" s="289"/>
      <c r="BJ632" s="289"/>
      <c r="BK632" s="289"/>
      <c r="BL632" s="289"/>
      <c r="BM632" s="289"/>
      <c r="BN632" s="289"/>
      <c r="BO632" s="289"/>
      <c r="BP632" s="289"/>
      <c r="BQ632" s="289"/>
      <c r="BR632" s="289"/>
      <c r="BS632" s="289"/>
      <c r="BT632" s="289"/>
      <c r="BU632" s="289"/>
      <c r="BV632" s="289"/>
      <c r="BW632" s="289"/>
      <c r="BX632" s="289"/>
      <c r="BY632" s="289"/>
    </row>
    <row r="633" spans="1:77" ht="18">
      <c r="A633" s="288"/>
      <c r="B633" s="288"/>
      <c r="C633" s="288"/>
      <c r="D633" s="296" t="s">
        <v>178</v>
      </c>
      <c r="E633" s="288"/>
      <c r="F633" s="288"/>
      <c r="G633" s="288"/>
      <c r="H633" s="288"/>
      <c r="I633" s="288"/>
      <c r="J633" s="288"/>
      <c r="K633" s="288"/>
      <c r="L633" s="288"/>
      <c r="M633" s="288"/>
      <c r="N633" s="288"/>
      <c r="O633" s="288"/>
      <c r="P633" s="288"/>
      <c r="Q633" s="288"/>
      <c r="R633" s="288"/>
      <c r="S633" s="288"/>
      <c r="T633" s="288"/>
      <c r="U633" s="288"/>
      <c r="X633" s="289"/>
      <c r="AA633" s="296" t="s">
        <v>178</v>
      </c>
    </row>
    <row r="634" spans="1:77">
      <c r="A634" s="288"/>
      <c r="B634" s="288"/>
      <c r="C634" s="288"/>
      <c r="D634" s="288"/>
      <c r="E634" s="288"/>
      <c r="F634" s="288"/>
      <c r="G634" s="288"/>
      <c r="H634" s="288"/>
      <c r="I634" s="288"/>
      <c r="J634" s="288"/>
      <c r="K634" s="288"/>
      <c r="L634" s="288"/>
      <c r="M634" s="288"/>
      <c r="N634" s="288"/>
      <c r="O634" s="288"/>
      <c r="P634" s="288"/>
      <c r="Q634" s="288"/>
      <c r="R634" s="288"/>
      <c r="S634" s="288"/>
      <c r="T634" s="288"/>
      <c r="U634" s="288"/>
      <c r="X634" s="289"/>
      <c r="BY634" s="289"/>
    </row>
    <row r="635" spans="1:77">
      <c r="A635" s="288"/>
      <c r="B635" s="10" t="s">
        <v>1136</v>
      </c>
      <c r="C635" s="286" t="s">
        <v>1137</v>
      </c>
      <c r="D635" s="286" t="s">
        <v>1138</v>
      </c>
      <c r="E635" s="286" t="s">
        <v>1139</v>
      </c>
      <c r="F635" s="286" t="s">
        <v>1140</v>
      </c>
      <c r="G635" s="286" t="s">
        <v>1141</v>
      </c>
      <c r="H635" s="286" t="s">
        <v>1142</v>
      </c>
      <c r="I635" s="286" t="s">
        <v>1143</v>
      </c>
      <c r="J635" s="286" t="s">
        <v>1124</v>
      </c>
      <c r="K635" s="286" t="s">
        <v>1125</v>
      </c>
      <c r="L635" s="286" t="s">
        <v>1126</v>
      </c>
      <c r="M635" s="286" t="s">
        <v>1127</v>
      </c>
      <c r="N635" s="286" t="s">
        <v>1128</v>
      </c>
      <c r="O635" s="286" t="s">
        <v>1129</v>
      </c>
      <c r="P635" s="286" t="s">
        <v>1130</v>
      </c>
      <c r="Q635" s="286" t="s">
        <v>1131</v>
      </c>
      <c r="R635" s="286" t="s">
        <v>1132</v>
      </c>
      <c r="S635" s="286" t="s">
        <v>1133</v>
      </c>
      <c r="T635" s="286" t="s">
        <v>1134</v>
      </c>
      <c r="U635" s="286" t="s">
        <v>1135</v>
      </c>
      <c r="V635" s="286" t="s">
        <v>822</v>
      </c>
      <c r="W635" s="286" t="s">
        <v>823</v>
      </c>
      <c r="X635" s="286" t="s">
        <v>824</v>
      </c>
      <c r="Y635" s="286" t="s">
        <v>825</v>
      </c>
      <c r="Z635" s="286" t="s">
        <v>826</v>
      </c>
      <c r="AA635" s="286" t="s">
        <v>827</v>
      </c>
      <c r="AB635" s="286" t="s">
        <v>828</v>
      </c>
      <c r="AC635" s="286" t="s">
        <v>829</v>
      </c>
      <c r="AD635" s="286" t="s">
        <v>830</v>
      </c>
      <c r="AE635" s="286" t="s">
        <v>831</v>
      </c>
      <c r="AF635" s="286" t="s">
        <v>832</v>
      </c>
      <c r="AG635" s="286" t="s">
        <v>833</v>
      </c>
      <c r="AH635" s="286" t="s">
        <v>1144</v>
      </c>
      <c r="AI635" s="286" t="s">
        <v>1145</v>
      </c>
      <c r="AJ635" s="286" t="s">
        <v>1146</v>
      </c>
      <c r="AK635" s="286" t="s">
        <v>1147</v>
      </c>
      <c r="AL635" s="286" t="s">
        <v>1148</v>
      </c>
      <c r="AM635" s="286" t="s">
        <v>1149</v>
      </c>
      <c r="AN635" s="286" t="s">
        <v>1150</v>
      </c>
      <c r="AO635" s="286" t="s">
        <v>1151</v>
      </c>
      <c r="AP635" s="286" t="s">
        <v>1152</v>
      </c>
      <c r="AQ635" s="286" t="s">
        <v>1153</v>
      </c>
      <c r="AR635" s="286" t="s">
        <v>1154</v>
      </c>
      <c r="AS635" s="286" t="s">
        <v>1155</v>
      </c>
      <c r="AT635" s="286" t="s">
        <v>1156</v>
      </c>
      <c r="AU635" s="286" t="s">
        <v>1157</v>
      </c>
      <c r="AV635" s="286" t="s">
        <v>1158</v>
      </c>
      <c r="AW635" s="286" t="s">
        <v>1159</v>
      </c>
      <c r="AX635" s="286" t="s">
        <v>1160</v>
      </c>
      <c r="AY635" s="286" t="s">
        <v>1161</v>
      </c>
      <c r="AZ635" s="286" t="s">
        <v>1162</v>
      </c>
      <c r="BA635" s="286" t="s">
        <v>1163</v>
      </c>
      <c r="BB635" s="286" t="s">
        <v>1164</v>
      </c>
      <c r="BC635" s="286" t="s">
        <v>1165</v>
      </c>
      <c r="BD635" s="286" t="s">
        <v>1166</v>
      </c>
      <c r="BE635" s="286" t="s">
        <v>1167</v>
      </c>
      <c r="BF635" s="286" t="s">
        <v>1168</v>
      </c>
      <c r="BG635" s="286" t="s">
        <v>1169</v>
      </c>
      <c r="BH635" s="286" t="s">
        <v>1170</v>
      </c>
      <c r="BI635" s="286" t="s">
        <v>1171</v>
      </c>
      <c r="BJ635" s="286" t="s">
        <v>1172</v>
      </c>
      <c r="BK635" s="286" t="s">
        <v>1173</v>
      </c>
      <c r="BL635" s="286" t="s">
        <v>1174</v>
      </c>
      <c r="BM635" s="286" t="s">
        <v>1175</v>
      </c>
      <c r="BN635" s="286" t="s">
        <v>1176</v>
      </c>
      <c r="BO635" s="286" t="s">
        <v>1177</v>
      </c>
      <c r="BP635" s="286" t="s">
        <v>1178</v>
      </c>
      <c r="BQ635" s="286" t="s">
        <v>1179</v>
      </c>
      <c r="BR635" s="286" t="s">
        <v>1180</v>
      </c>
      <c r="BS635" s="286" t="s">
        <v>1181</v>
      </c>
      <c r="BT635" s="286" t="s">
        <v>1182</v>
      </c>
      <c r="BU635" s="286" t="s">
        <v>1183</v>
      </c>
      <c r="BV635" s="286" t="s">
        <v>1184</v>
      </c>
      <c r="BW635" s="286" t="s">
        <v>1185</v>
      </c>
      <c r="BX635" s="286" t="s">
        <v>1186</v>
      </c>
      <c r="BY635" s="289" t="s">
        <v>1023</v>
      </c>
    </row>
    <row r="636" spans="1:77" ht="14" thickBot="1">
      <c r="A636" s="288"/>
      <c r="B636" s="293" t="s">
        <v>1025</v>
      </c>
      <c r="C636" s="293" t="s">
        <v>1025</v>
      </c>
      <c r="D636" s="293" t="s">
        <v>1025</v>
      </c>
      <c r="E636" s="293" t="s">
        <v>1025</v>
      </c>
      <c r="F636" s="293" t="s">
        <v>1025</v>
      </c>
      <c r="G636" s="293" t="s">
        <v>1025</v>
      </c>
      <c r="H636" s="293" t="s">
        <v>1025</v>
      </c>
      <c r="I636" s="293" t="s">
        <v>1025</v>
      </c>
      <c r="J636" s="293" t="s">
        <v>1025</v>
      </c>
      <c r="K636" s="293" t="s">
        <v>1025</v>
      </c>
      <c r="L636" s="293" t="s">
        <v>1025</v>
      </c>
      <c r="M636" s="293" t="s">
        <v>1025</v>
      </c>
      <c r="N636" s="293" t="s">
        <v>1025</v>
      </c>
      <c r="O636" s="293" t="s">
        <v>1025</v>
      </c>
      <c r="P636" s="293" t="s">
        <v>1025</v>
      </c>
      <c r="Q636" s="293" t="s">
        <v>1025</v>
      </c>
      <c r="R636" s="293" t="s">
        <v>1025</v>
      </c>
      <c r="S636" s="293" t="s">
        <v>1025</v>
      </c>
      <c r="T636" s="293" t="s">
        <v>1025</v>
      </c>
      <c r="U636" s="293" t="s">
        <v>1025</v>
      </c>
      <c r="V636" s="293" t="s">
        <v>1025</v>
      </c>
      <c r="W636" s="293" t="s">
        <v>1025</v>
      </c>
      <c r="X636" s="293" t="s">
        <v>1025</v>
      </c>
      <c r="Y636" s="293" t="s">
        <v>1025</v>
      </c>
      <c r="Z636" s="293" t="s">
        <v>1025</v>
      </c>
      <c r="AA636" s="293" t="s">
        <v>1025</v>
      </c>
      <c r="AB636" s="293" t="s">
        <v>1025</v>
      </c>
      <c r="AC636" s="293" t="s">
        <v>1025</v>
      </c>
      <c r="AD636" s="293"/>
      <c r="AE636" s="293"/>
      <c r="AF636" s="293"/>
      <c r="AG636" s="293"/>
      <c r="AH636" s="293"/>
      <c r="AI636" s="293"/>
      <c r="AJ636" s="293"/>
      <c r="AK636" s="293"/>
      <c r="AL636" s="293"/>
      <c r="AM636" s="293"/>
      <c r="AN636" s="293"/>
      <c r="AO636" s="293"/>
      <c r="AP636" s="293"/>
      <c r="AQ636" s="293"/>
      <c r="AR636" s="293"/>
      <c r="AS636" s="293"/>
      <c r="AT636" s="293"/>
      <c r="AU636" s="293"/>
      <c r="AV636" s="293"/>
      <c r="AW636" s="293"/>
      <c r="AX636" s="293"/>
      <c r="AY636" s="293"/>
      <c r="AZ636" s="293"/>
      <c r="BA636" s="293"/>
      <c r="BB636" s="293"/>
      <c r="BC636" s="293"/>
      <c r="BD636" s="293"/>
      <c r="BE636" s="293"/>
      <c r="BF636" s="293"/>
      <c r="BG636" s="293"/>
      <c r="BH636" s="293"/>
      <c r="BI636" s="293"/>
      <c r="BJ636" s="293"/>
      <c r="BK636" s="293"/>
      <c r="BL636" s="293"/>
      <c r="BM636" s="293"/>
      <c r="BN636" s="293"/>
      <c r="BO636" s="293"/>
      <c r="BP636" s="293"/>
      <c r="BQ636" s="293"/>
      <c r="BR636" s="293"/>
      <c r="BS636" s="293"/>
      <c r="BT636" s="293"/>
      <c r="BU636" s="293"/>
      <c r="BV636" s="293"/>
      <c r="BW636" s="293"/>
      <c r="BX636" s="293"/>
      <c r="BY636" s="293" t="s">
        <v>1026</v>
      </c>
    </row>
    <row r="637" spans="1:77">
      <c r="A637" s="289" t="s">
        <v>33</v>
      </c>
      <c r="B637" s="288">
        <f>Data!B147</f>
        <v>16094</v>
      </c>
      <c r="C637" s="288">
        <f>Data!C147</f>
        <v>17217</v>
      </c>
      <c r="D637" s="288">
        <f>Data!D147</f>
        <v>16182</v>
      </c>
      <c r="E637" s="288">
        <f>Data!E147</f>
        <v>20138</v>
      </c>
      <c r="F637" s="288">
        <f>Data!F147</f>
        <v>20576</v>
      </c>
      <c r="G637" s="288">
        <f>Data!G147</f>
        <v>16302</v>
      </c>
      <c r="H637" s="288">
        <f>Data!H147</f>
        <v>16507</v>
      </c>
      <c r="I637" s="288">
        <f>Data!I147</f>
        <v>17776</v>
      </c>
      <c r="J637" s="288">
        <f>Data!J147</f>
        <v>18440</v>
      </c>
      <c r="K637" s="288">
        <f>Data!K147</f>
        <v>16594</v>
      </c>
      <c r="L637" s="288">
        <f>Data!L147</f>
        <v>15201</v>
      </c>
      <c r="M637" s="288">
        <f>Data!M147</f>
        <v>13771</v>
      </c>
      <c r="N637" s="288">
        <f>Data!N147</f>
        <v>22265</v>
      </c>
      <c r="O637" s="288">
        <f>Data!O147</f>
        <v>18822</v>
      </c>
      <c r="P637" s="288">
        <f>Data!P147</f>
        <v>14132</v>
      </c>
      <c r="Q637" s="288">
        <f>Data!Q147</f>
        <v>11641</v>
      </c>
      <c r="R637" s="288">
        <f>Data!R147</f>
        <v>13566</v>
      </c>
      <c r="S637" s="288">
        <f>Data!S147</f>
        <v>15012</v>
      </c>
      <c r="T637" s="288">
        <f>Data!T147</f>
        <v>15833</v>
      </c>
      <c r="U637" s="288">
        <f>Data!U147</f>
        <v>16975</v>
      </c>
      <c r="V637" s="288">
        <f>Data!V147</f>
        <v>16555</v>
      </c>
      <c r="W637" s="288">
        <f>Data!W147</f>
        <v>17775</v>
      </c>
      <c r="X637" s="288">
        <f>Data!X147</f>
        <v>18035</v>
      </c>
      <c r="Y637" s="288">
        <f>Data!Y147</f>
        <v>19806</v>
      </c>
      <c r="Z637" s="288">
        <f>Data!Z147</f>
        <v>18100</v>
      </c>
      <c r="AA637" s="288">
        <f>Data!AA147</f>
        <v>20276</v>
      </c>
      <c r="AB637" s="288">
        <f>Data!AB147</f>
        <v>19420</v>
      </c>
      <c r="AC637" s="288">
        <f>Data!AC147</f>
        <v>17411</v>
      </c>
      <c r="AD637" s="288">
        <f>Data!AD147</f>
        <v>22252</v>
      </c>
      <c r="AE637" s="288">
        <f>Data!AE147</f>
        <v>21522</v>
      </c>
      <c r="AF637" s="288">
        <f>Data!AF147</f>
        <v>21409</v>
      </c>
      <c r="AG637" s="288">
        <f>Data!AG147</f>
        <v>21358</v>
      </c>
      <c r="AH637" s="288">
        <f>Data!AH147</f>
        <v>17802</v>
      </c>
      <c r="AI637" s="288">
        <f>Data!AI147</f>
        <v>17239</v>
      </c>
      <c r="AJ637" s="288">
        <f>Data!AJ147</f>
        <v>13510</v>
      </c>
      <c r="AK637" s="288">
        <f>Data!AK147</f>
        <v>14399</v>
      </c>
      <c r="AL637" s="288">
        <f>Data!AL147</f>
        <v>14811</v>
      </c>
      <c r="AM637" s="288">
        <f>Data!AM147</f>
        <v>14792</v>
      </c>
      <c r="AN637" s="288">
        <f>Data!AN147</f>
        <v>14255</v>
      </c>
      <c r="AO637" s="288">
        <f>Data!AO147</f>
        <v>14991</v>
      </c>
      <c r="AP637" s="288">
        <f>Data!AP147</f>
        <v>15920</v>
      </c>
      <c r="AQ637" s="288">
        <f>Data!AQ147</f>
        <v>15837</v>
      </c>
      <c r="AR637" s="288">
        <f>Data!AR147</f>
        <v>16181</v>
      </c>
      <c r="AS637" s="288">
        <f>Data!AS147</f>
        <v>14533</v>
      </c>
      <c r="AT637" s="288">
        <f>Data!AT147</f>
        <v>14380</v>
      </c>
      <c r="AU637" s="288">
        <f>Data!AU147</f>
        <v>14801</v>
      </c>
      <c r="AV637" s="288">
        <f>Data!AV147</f>
        <v>15606</v>
      </c>
      <c r="AW637" s="288">
        <f>Data!AW147</f>
        <v>15384</v>
      </c>
      <c r="AX637" s="288">
        <f>Data!AX147</f>
        <v>14197</v>
      </c>
      <c r="AY637" s="288">
        <f>Data!AY147</f>
        <v>14535</v>
      </c>
      <c r="AZ637" s="288">
        <f>Data!AZ147</f>
        <v>18509</v>
      </c>
      <c r="BA637" s="288">
        <f>Data!BA147</f>
        <v>19339</v>
      </c>
      <c r="BB637" s="288">
        <f>Data!BB147</f>
        <v>19299</v>
      </c>
      <c r="BC637" s="288">
        <f>Data!BC147</f>
        <v>18733</v>
      </c>
      <c r="BD637" s="288">
        <f>Data!BD147</f>
        <v>20143</v>
      </c>
      <c r="BE637" s="288">
        <f>Data!BE147</f>
        <v>19499</v>
      </c>
      <c r="BF637" s="288">
        <f>Data!BF147</f>
        <v>20754</v>
      </c>
      <c r="BG637" s="288">
        <f>Data!BG147</f>
        <v>21085</v>
      </c>
      <c r="BH637" s="288">
        <f>Data!BH147</f>
        <v>20719</v>
      </c>
      <c r="BI637" s="288">
        <f>Data!BI147</f>
        <v>20592</v>
      </c>
      <c r="BJ637" s="328">
        <f>Data!BJ147</f>
        <v>20475</v>
      </c>
      <c r="BK637" s="329">
        <f>Data!BK147</f>
        <v>22786</v>
      </c>
      <c r="BL637" s="329">
        <f>Data!BL147</f>
        <v>0</v>
      </c>
      <c r="BM637" s="329">
        <f>Data!BM147</f>
        <v>0</v>
      </c>
      <c r="BN637" s="329">
        <f>Data!BN147</f>
        <v>0</v>
      </c>
      <c r="BO637" s="329">
        <f>Data!BO147</f>
        <v>0</v>
      </c>
      <c r="BP637" s="329">
        <f>Data!BP147</f>
        <v>0</v>
      </c>
      <c r="BQ637" s="329">
        <f>Data!BQ147</f>
        <v>0</v>
      </c>
      <c r="BR637" s="329">
        <f>Data!BR147</f>
        <v>0</v>
      </c>
      <c r="BS637" s="329">
        <f>Data!BS147</f>
        <v>0</v>
      </c>
      <c r="BT637" s="329">
        <f>Data!BT147</f>
        <v>0</v>
      </c>
      <c r="BU637" s="329">
        <f>Data!BU147</f>
        <v>0</v>
      </c>
      <c r="BV637" s="329">
        <f>Data!BV147</f>
        <v>0</v>
      </c>
      <c r="BW637" s="329">
        <f>Data!BW147</f>
        <v>0</v>
      </c>
      <c r="BX637" s="329">
        <f>Data!BX147</f>
        <v>0</v>
      </c>
      <c r="BY637" s="330">
        <f>SUM(BJ637:BX637)</f>
        <v>43261</v>
      </c>
    </row>
    <row r="638" spans="1:77">
      <c r="A638" s="289" t="s">
        <v>34</v>
      </c>
      <c r="B638" s="288">
        <f>Data!B148</f>
        <v>16094</v>
      </c>
      <c r="C638" s="288">
        <f>Data!C148</f>
        <v>17477</v>
      </c>
      <c r="D638" s="288">
        <f>Data!D148</f>
        <v>16836</v>
      </c>
      <c r="E638" s="288">
        <f>Data!E148</f>
        <v>16713</v>
      </c>
      <c r="F638" s="288">
        <f>Data!F148</f>
        <v>17295</v>
      </c>
      <c r="G638" s="288">
        <f>Data!G148</f>
        <v>18782</v>
      </c>
      <c r="H638" s="288">
        <f>Data!H148</f>
        <v>12813</v>
      </c>
      <c r="I638" s="288">
        <f>Data!I148</f>
        <v>14174</v>
      </c>
      <c r="J638" s="288">
        <f>Data!J148</f>
        <v>23101</v>
      </c>
      <c r="K638" s="288">
        <f>Data!K148</f>
        <v>22028</v>
      </c>
      <c r="L638" s="288">
        <f>Data!L148</f>
        <v>18770</v>
      </c>
      <c r="M638" s="288">
        <f>Data!M148</f>
        <v>14925</v>
      </c>
      <c r="N638" s="288">
        <f>Data!N148</f>
        <v>17490</v>
      </c>
      <c r="O638" s="288">
        <f>Data!O148</f>
        <v>24061</v>
      </c>
      <c r="P638" s="288">
        <f>Data!P148</f>
        <v>21200</v>
      </c>
      <c r="Q638" s="288">
        <f>Data!Q148</f>
        <v>18783</v>
      </c>
      <c r="R638" s="288">
        <f>Data!R148</f>
        <v>14311</v>
      </c>
      <c r="S638" s="288">
        <f>Data!S148</f>
        <v>15316</v>
      </c>
      <c r="T638" s="288">
        <f>Data!T148</f>
        <v>16076</v>
      </c>
      <c r="U638" s="288">
        <f>Data!U148</f>
        <v>16634</v>
      </c>
      <c r="V638" s="288">
        <f>Data!V148</f>
        <v>15632</v>
      </c>
      <c r="W638" s="288">
        <f>Data!W148</f>
        <v>16762</v>
      </c>
      <c r="X638" s="288">
        <f>Data!X148</f>
        <v>17280</v>
      </c>
      <c r="Y638" s="288">
        <f>Data!Y148</f>
        <v>16840</v>
      </c>
      <c r="Z638" s="288">
        <f>Data!Z148</f>
        <v>18577</v>
      </c>
      <c r="AA638" s="288">
        <f>Data!AA148</f>
        <v>18578</v>
      </c>
      <c r="AB638" s="288">
        <f>Data!AB148</f>
        <v>18628</v>
      </c>
      <c r="AC638" s="288">
        <f>Data!AC148</f>
        <v>17751</v>
      </c>
      <c r="AD638" s="288">
        <f>Data!AD148</f>
        <v>18011</v>
      </c>
      <c r="AE638" s="288">
        <f>Data!AE148</f>
        <v>18311</v>
      </c>
      <c r="AF638" s="288">
        <f>Data!AF148</f>
        <v>18842</v>
      </c>
      <c r="AG638" s="288">
        <f>Data!AG148</f>
        <v>17604</v>
      </c>
      <c r="AH638" s="288">
        <f>Data!AH148</f>
        <v>18233</v>
      </c>
      <c r="AI638" s="288">
        <f>Data!AI148</f>
        <v>17508</v>
      </c>
      <c r="AJ638" s="288">
        <f>Data!AJ148</f>
        <v>22160</v>
      </c>
      <c r="AK638" s="288">
        <f>Data!AK148</f>
        <v>22417</v>
      </c>
      <c r="AL638" s="288">
        <f>Data!AL148</f>
        <v>24354</v>
      </c>
      <c r="AM638" s="288">
        <f>Data!AM148</f>
        <v>23907</v>
      </c>
      <c r="AN638" s="288">
        <f>Data!AN148</f>
        <v>22597</v>
      </c>
      <c r="AO638" s="288">
        <f>Data!AO148</f>
        <v>20992</v>
      </c>
      <c r="AP638" s="288">
        <f>Data!AP148</f>
        <v>19178</v>
      </c>
      <c r="AQ638" s="288">
        <f>Data!AQ148</f>
        <v>17826</v>
      </c>
      <c r="AR638" s="288">
        <f>Data!AR148</f>
        <v>16565</v>
      </c>
      <c r="AS638" s="288">
        <f>Data!AS148</f>
        <v>17808</v>
      </c>
      <c r="AT638" s="288">
        <f>Data!AT148</f>
        <v>18766</v>
      </c>
      <c r="AU638" s="288">
        <f>Data!AU148</f>
        <v>19579</v>
      </c>
      <c r="AV638" s="288">
        <f>Data!AV148</f>
        <v>18865</v>
      </c>
      <c r="AW638" s="288">
        <f>Data!AW148</f>
        <v>19582</v>
      </c>
      <c r="AX638" s="288">
        <f>Data!AX148</f>
        <v>21686</v>
      </c>
      <c r="AY638" s="288">
        <f>Data!AY148</f>
        <v>21071</v>
      </c>
      <c r="AZ638" s="288">
        <f>Data!AZ148</f>
        <v>21841</v>
      </c>
      <c r="BA638" s="288">
        <f>Data!BA148</f>
        <v>20086</v>
      </c>
      <c r="BB638" s="288">
        <f>Data!BB148</f>
        <v>20043</v>
      </c>
      <c r="BC638" s="288">
        <f>Data!BC148</f>
        <v>19049</v>
      </c>
      <c r="BD638" s="288">
        <f>Data!BD148</f>
        <v>18874</v>
      </c>
      <c r="BE638" s="288">
        <f>Data!BE148</f>
        <v>20361</v>
      </c>
      <c r="BF638" s="288">
        <f>Data!BF148</f>
        <v>20786</v>
      </c>
      <c r="BG638" s="288">
        <f>Data!BG148</f>
        <v>21083</v>
      </c>
      <c r="BH638" s="288">
        <f>Data!BH148</f>
        <v>20719</v>
      </c>
      <c r="BI638" s="288">
        <f>Data!BI148</f>
        <v>20592</v>
      </c>
      <c r="BJ638" s="331">
        <f>Data!BJ148</f>
        <v>20475</v>
      </c>
      <c r="BK638" s="332">
        <f>Data!BK148</f>
        <v>22873</v>
      </c>
      <c r="BL638" s="332">
        <f>Data!BL148</f>
        <v>0</v>
      </c>
      <c r="BM638" s="332">
        <f>Data!BM148</f>
        <v>0</v>
      </c>
      <c r="BN638" s="332">
        <f>Data!BN148</f>
        <v>0</v>
      </c>
      <c r="BO638" s="332">
        <f>Data!BO148</f>
        <v>0</v>
      </c>
      <c r="BP638" s="332">
        <f>Data!BP148</f>
        <v>0</v>
      </c>
      <c r="BQ638" s="332">
        <f>Data!BQ148</f>
        <v>0</v>
      </c>
      <c r="BR638" s="332">
        <f>Data!BR148</f>
        <v>0</v>
      </c>
      <c r="BS638" s="332">
        <f>Data!BS148</f>
        <v>0</v>
      </c>
      <c r="BT638" s="332">
        <f>Data!BT148</f>
        <v>0</v>
      </c>
      <c r="BU638" s="332">
        <f>Data!BU148</f>
        <v>0</v>
      </c>
      <c r="BV638" s="332">
        <f>Data!BV148</f>
        <v>0</v>
      </c>
      <c r="BW638" s="332">
        <f>Data!BW148</f>
        <v>0</v>
      </c>
      <c r="BX638" s="332">
        <f>Data!BX148</f>
        <v>0</v>
      </c>
      <c r="BY638" s="333">
        <f>SUM(BJ638:BX638)</f>
        <v>43348</v>
      </c>
    </row>
    <row r="639" spans="1:77">
      <c r="A639" s="289" t="s">
        <v>35</v>
      </c>
      <c r="B639" s="288">
        <f>Data!B149</f>
        <v>16094</v>
      </c>
      <c r="C639" s="288">
        <f>Data!C149</f>
        <v>17043</v>
      </c>
      <c r="D639" s="288">
        <f>Data!D149</f>
        <v>15295</v>
      </c>
      <c r="E639" s="288">
        <f>Data!E149</f>
        <v>14686</v>
      </c>
      <c r="F639" s="288">
        <f>Data!F149</f>
        <v>16502</v>
      </c>
      <c r="G639" s="288">
        <f>Data!G149</f>
        <v>20098</v>
      </c>
      <c r="H639" s="288">
        <f>Data!H149</f>
        <v>20866</v>
      </c>
      <c r="I639" s="288">
        <f>Data!I149</f>
        <v>12505</v>
      </c>
      <c r="J639" s="288">
        <f>Data!J149</f>
        <v>13136</v>
      </c>
      <c r="K639" s="288">
        <f>Data!K149</f>
        <v>19577</v>
      </c>
      <c r="L639" s="288">
        <f>Data!L149</f>
        <v>18838</v>
      </c>
      <c r="M639" s="288">
        <f>Data!M149</f>
        <v>21204</v>
      </c>
      <c r="N639" s="288">
        <f>Data!N149</f>
        <v>14632</v>
      </c>
      <c r="O639" s="288">
        <f>Data!O149</f>
        <v>16694</v>
      </c>
      <c r="P639" s="288">
        <f>Data!P149</f>
        <v>15167</v>
      </c>
      <c r="Q639" s="288">
        <f>Data!Q149</f>
        <v>17726</v>
      </c>
      <c r="R639" s="288">
        <f>Data!R149</f>
        <v>14950</v>
      </c>
      <c r="S639" s="288">
        <f>Data!S149</f>
        <v>15834</v>
      </c>
      <c r="T639" s="288">
        <f>Data!T149</f>
        <v>15619</v>
      </c>
      <c r="U639" s="288">
        <f>Data!U149</f>
        <v>16601</v>
      </c>
      <c r="V639" s="288">
        <f>Data!V149</f>
        <v>16207</v>
      </c>
      <c r="W639" s="288">
        <f>Data!W149</f>
        <v>17254</v>
      </c>
      <c r="X639" s="288">
        <f>Data!X149</f>
        <v>18972</v>
      </c>
      <c r="Y639" s="288">
        <f>Data!Y149</f>
        <v>17728</v>
      </c>
      <c r="Z639" s="288">
        <f>Data!Z149</f>
        <v>15990</v>
      </c>
      <c r="AA639" s="288">
        <f>Data!AA149</f>
        <v>15297</v>
      </c>
      <c r="AB639" s="288">
        <f>Data!AB149</f>
        <v>12360</v>
      </c>
      <c r="AC639" s="288">
        <f>Data!AC149</f>
        <v>11936</v>
      </c>
      <c r="AD639" s="288">
        <f>Data!AD149</f>
        <v>12091</v>
      </c>
      <c r="AE639" s="288">
        <f>Data!AE149</f>
        <v>12512</v>
      </c>
      <c r="AF639" s="288">
        <f>Data!AF149</f>
        <v>13306</v>
      </c>
      <c r="AG639" s="288">
        <f>Data!AG149</f>
        <v>13288</v>
      </c>
      <c r="AH639" s="288">
        <f>Data!AH149</f>
        <v>13966</v>
      </c>
      <c r="AI639" s="288">
        <f>Data!AI149</f>
        <v>14942</v>
      </c>
      <c r="AJ639" s="288">
        <f>Data!AJ149</f>
        <v>13391</v>
      </c>
      <c r="AK639" s="288">
        <f>Data!AK149</f>
        <v>14361</v>
      </c>
      <c r="AL639" s="288">
        <f>Data!AL149</f>
        <v>14793</v>
      </c>
      <c r="AM639" s="288">
        <f>Data!AM149</f>
        <v>14781</v>
      </c>
      <c r="AN639" s="288">
        <f>Data!AN149</f>
        <v>14247</v>
      </c>
      <c r="AO639" s="288">
        <f>Data!AO149</f>
        <v>14985</v>
      </c>
      <c r="AP639" s="288">
        <f>Data!AP149</f>
        <v>15915</v>
      </c>
      <c r="AQ639" s="288">
        <f>Data!AQ149</f>
        <v>15833</v>
      </c>
      <c r="AR639" s="288">
        <f>Data!AR149</f>
        <v>16177</v>
      </c>
      <c r="AS639" s="288">
        <f>Data!AS149</f>
        <v>14531</v>
      </c>
      <c r="AT639" s="288">
        <f>Data!AT149</f>
        <v>14378</v>
      </c>
      <c r="AU639" s="288">
        <f>Data!AU149</f>
        <v>14800</v>
      </c>
      <c r="AV639" s="288">
        <f>Data!AV149</f>
        <v>15605</v>
      </c>
      <c r="AW639" s="288">
        <f>Data!AW149</f>
        <v>15383</v>
      </c>
      <c r="AX639" s="288">
        <f>Data!AX149</f>
        <v>14196</v>
      </c>
      <c r="AY639" s="288">
        <f>Data!AY149</f>
        <v>14534</v>
      </c>
      <c r="AZ639" s="288">
        <f>Data!AZ149</f>
        <v>18508</v>
      </c>
      <c r="BA639" s="288">
        <f>Data!BA149</f>
        <v>19338</v>
      </c>
      <c r="BB639" s="288">
        <f>Data!BB149</f>
        <v>19299</v>
      </c>
      <c r="BC639" s="288">
        <f>Data!BC149</f>
        <v>18732</v>
      </c>
      <c r="BD639" s="288">
        <f>Data!BD149</f>
        <v>20143</v>
      </c>
      <c r="BE639" s="288">
        <f>Data!BE149</f>
        <v>19499</v>
      </c>
      <c r="BF639" s="288">
        <f>Data!BF149</f>
        <v>20754</v>
      </c>
      <c r="BG639" s="288">
        <f>Data!BG149</f>
        <v>21085</v>
      </c>
      <c r="BH639" s="288">
        <f>Data!BH149</f>
        <v>20719</v>
      </c>
      <c r="BI639" s="288">
        <f>Data!BI149</f>
        <v>20592</v>
      </c>
      <c r="BJ639" s="331">
        <f>Data!BJ149</f>
        <v>20475</v>
      </c>
      <c r="BK639" s="332">
        <f>Data!BK149</f>
        <v>21039</v>
      </c>
      <c r="BL639" s="332">
        <f>Data!BL149</f>
        <v>0</v>
      </c>
      <c r="BM639" s="332">
        <f>Data!BM149</f>
        <v>0</v>
      </c>
      <c r="BN639" s="332">
        <f>Data!BN149</f>
        <v>0</v>
      </c>
      <c r="BO639" s="332">
        <f>Data!BO149</f>
        <v>0</v>
      </c>
      <c r="BP639" s="332">
        <f>Data!BP149</f>
        <v>0</v>
      </c>
      <c r="BQ639" s="332">
        <f>Data!BQ149</f>
        <v>0</v>
      </c>
      <c r="BR639" s="332">
        <f>Data!BR149</f>
        <v>0</v>
      </c>
      <c r="BS639" s="332">
        <f>Data!BS149</f>
        <v>0</v>
      </c>
      <c r="BT639" s="332">
        <f>Data!BT149</f>
        <v>0</v>
      </c>
      <c r="BU639" s="332">
        <f>Data!BU149</f>
        <v>0</v>
      </c>
      <c r="BV639" s="332">
        <f>Data!BV149</f>
        <v>0</v>
      </c>
      <c r="BW639" s="332">
        <f>Data!BW149</f>
        <v>0</v>
      </c>
      <c r="BX639" s="332">
        <f>Data!BX149</f>
        <v>0</v>
      </c>
      <c r="BY639" s="333">
        <f>SUM(BJ639:BX639)</f>
        <v>41514</v>
      </c>
    </row>
    <row r="640" spans="1:77">
      <c r="A640" s="289" t="s">
        <v>36</v>
      </c>
      <c r="B640" s="288">
        <f>Data!B150</f>
        <v>16094</v>
      </c>
      <c r="C640" s="288">
        <f>Data!C150</f>
        <v>17477</v>
      </c>
      <c r="D640" s="288">
        <f>Data!D150</f>
        <v>20204</v>
      </c>
      <c r="E640" s="288">
        <f>Data!E150</f>
        <v>13634</v>
      </c>
      <c r="F640" s="288">
        <f>Data!F150</f>
        <v>13129</v>
      </c>
      <c r="G640" s="288">
        <f>Data!G150</f>
        <v>16276</v>
      </c>
      <c r="H640" s="288">
        <f>Data!H150</f>
        <v>17586</v>
      </c>
      <c r="I640" s="288">
        <f>Data!I150</f>
        <v>19377</v>
      </c>
      <c r="J640" s="288">
        <f>Data!J150</f>
        <v>17207</v>
      </c>
      <c r="K640" s="288">
        <f>Data!K150</f>
        <v>14727</v>
      </c>
      <c r="L640" s="288">
        <f>Data!L150</f>
        <v>20933</v>
      </c>
      <c r="M640" s="288">
        <f>Data!M150</f>
        <v>16171</v>
      </c>
      <c r="N640" s="288">
        <f>Data!N150</f>
        <v>21406</v>
      </c>
      <c r="O640" s="288">
        <f>Data!O150</f>
        <v>19314</v>
      </c>
      <c r="P640" s="288">
        <f>Data!P150</f>
        <v>19233</v>
      </c>
      <c r="Q640" s="288">
        <f>Data!Q150</f>
        <v>21082</v>
      </c>
      <c r="R640" s="288">
        <f>Data!R150</f>
        <v>19111</v>
      </c>
      <c r="S640" s="288">
        <f>Data!S150</f>
        <v>18349</v>
      </c>
      <c r="T640" s="288">
        <f>Data!T150</f>
        <v>16807</v>
      </c>
      <c r="U640" s="288">
        <f>Data!U150</f>
        <v>17271</v>
      </c>
      <c r="V640" s="288">
        <f>Data!V150</f>
        <v>16555</v>
      </c>
      <c r="W640" s="288">
        <f>Data!W150</f>
        <v>17454</v>
      </c>
      <c r="X640" s="288">
        <f>Data!X150</f>
        <v>15808</v>
      </c>
      <c r="Y640" s="288">
        <f>Data!Y150</f>
        <v>14200</v>
      </c>
      <c r="Z640" s="288">
        <f>Data!Z150</f>
        <v>14301</v>
      </c>
      <c r="AA640" s="288">
        <f>Data!AA150</f>
        <v>14804</v>
      </c>
      <c r="AB640" s="288">
        <f>Data!AB150</f>
        <v>18035</v>
      </c>
      <c r="AC640" s="288">
        <f>Data!AC150</f>
        <v>18592</v>
      </c>
      <c r="AD640" s="288">
        <f>Data!AD150</f>
        <v>19103</v>
      </c>
      <c r="AE640" s="288">
        <f>Data!AE150</f>
        <v>19689</v>
      </c>
      <c r="AF640" s="288">
        <f>Data!AF150</f>
        <v>18993</v>
      </c>
      <c r="AG640" s="288">
        <f>Data!AG150</f>
        <v>17925</v>
      </c>
      <c r="AH640" s="288">
        <f>Data!AH150</f>
        <v>17752</v>
      </c>
      <c r="AI640" s="288">
        <f>Data!AI150</f>
        <v>18623</v>
      </c>
      <c r="AJ640" s="288">
        <f>Data!AJ150</f>
        <v>22184</v>
      </c>
      <c r="AK640" s="288">
        <f>Data!AK150</f>
        <v>22445</v>
      </c>
      <c r="AL640" s="288">
        <f>Data!AL150</f>
        <v>24380</v>
      </c>
      <c r="AM640" s="288">
        <f>Data!AM150</f>
        <v>23927</v>
      </c>
      <c r="AN640" s="288">
        <f>Data!AN150</f>
        <v>22612</v>
      </c>
      <c r="AO640" s="288">
        <f>Data!AO150</f>
        <v>21002</v>
      </c>
      <c r="AP640" s="288">
        <f>Data!AP150</f>
        <v>19185</v>
      </c>
      <c r="AQ640" s="288">
        <f>Data!AQ150</f>
        <v>17831</v>
      </c>
      <c r="AR640" s="288">
        <f>Data!AR150</f>
        <v>16568</v>
      </c>
      <c r="AS640" s="288">
        <f>Data!AS150</f>
        <v>17812</v>
      </c>
      <c r="AT640" s="288">
        <f>Data!AT150</f>
        <v>18769</v>
      </c>
      <c r="AU640" s="288">
        <f>Data!AU150</f>
        <v>19581</v>
      </c>
      <c r="AV640" s="288">
        <f>Data!AV150</f>
        <v>18867</v>
      </c>
      <c r="AW640" s="288">
        <f>Data!AW150</f>
        <v>19583</v>
      </c>
      <c r="AX640" s="288">
        <f>Data!AX150</f>
        <v>21687</v>
      </c>
      <c r="AY640" s="288">
        <f>Data!AY150</f>
        <v>20440</v>
      </c>
      <c r="AZ640" s="288">
        <f>Data!AZ150</f>
        <v>21198</v>
      </c>
      <c r="BA640" s="288">
        <f>Data!BA150</f>
        <v>20087</v>
      </c>
      <c r="BB640" s="288">
        <f>Data!BB150</f>
        <v>20044</v>
      </c>
      <c r="BC640" s="288">
        <f>Data!BC150</f>
        <v>19049</v>
      </c>
      <c r="BD640" s="288">
        <f>Data!BD150</f>
        <v>18875</v>
      </c>
      <c r="BE640" s="288">
        <f>Data!BE150</f>
        <v>20361</v>
      </c>
      <c r="BF640" s="288">
        <f>Data!BF150</f>
        <v>20786</v>
      </c>
      <c r="BG640" s="288">
        <f>Data!BG150</f>
        <v>21083</v>
      </c>
      <c r="BH640" s="288">
        <f>Data!BH150</f>
        <v>20719</v>
      </c>
      <c r="BI640" s="288">
        <f>Data!BI150</f>
        <v>20592</v>
      </c>
      <c r="BJ640" s="331">
        <f>Data!BJ150</f>
        <v>20475</v>
      </c>
      <c r="BK640" s="332">
        <f>Data!BK150</f>
        <v>19318</v>
      </c>
      <c r="BL640" s="332">
        <f>Data!BL150</f>
        <v>0</v>
      </c>
      <c r="BM640" s="332">
        <f>Data!BM150</f>
        <v>0</v>
      </c>
      <c r="BN640" s="332">
        <f>Data!BN150</f>
        <v>0</v>
      </c>
      <c r="BO640" s="332">
        <f>Data!BO150</f>
        <v>0</v>
      </c>
      <c r="BP640" s="332">
        <f>Data!BP150</f>
        <v>0</v>
      </c>
      <c r="BQ640" s="332">
        <f>Data!BQ150</f>
        <v>0</v>
      </c>
      <c r="BR640" s="332">
        <f>Data!BR150</f>
        <v>0</v>
      </c>
      <c r="BS640" s="332">
        <f>Data!BS150</f>
        <v>0</v>
      </c>
      <c r="BT640" s="332">
        <f>Data!BT150</f>
        <v>0</v>
      </c>
      <c r="BU640" s="332">
        <f>Data!BU150</f>
        <v>0</v>
      </c>
      <c r="BV640" s="332">
        <f>Data!BV150</f>
        <v>0</v>
      </c>
      <c r="BW640" s="332">
        <f>Data!BW150</f>
        <v>0</v>
      </c>
      <c r="BX640" s="332">
        <f>Data!BX150</f>
        <v>0</v>
      </c>
      <c r="BY640" s="333">
        <f>SUM(BJ640:BX640)</f>
        <v>39793</v>
      </c>
    </row>
    <row r="641" spans="1:77" ht="14" thickBot="1">
      <c r="A641" s="289" t="s">
        <v>37</v>
      </c>
      <c r="B641" s="288">
        <f>Data!B151</f>
        <v>16094</v>
      </c>
      <c r="C641" s="288">
        <f>Data!C151</f>
        <v>17043</v>
      </c>
      <c r="D641" s="288">
        <f>Data!D151</f>
        <v>16788</v>
      </c>
      <c r="E641" s="288">
        <f>Data!E151</f>
        <v>16374</v>
      </c>
      <c r="F641" s="288">
        <f>Data!F151</f>
        <v>15181</v>
      </c>
      <c r="G641" s="288">
        <f>Data!G151</f>
        <v>13919</v>
      </c>
      <c r="H641" s="288">
        <f>Data!H151</f>
        <v>15573</v>
      </c>
      <c r="I641" s="288">
        <f>Data!I151</f>
        <v>14393</v>
      </c>
      <c r="J641" s="288">
        <f>Data!J151</f>
        <v>16698</v>
      </c>
      <c r="K641" s="288">
        <f>Data!K151</f>
        <v>12335</v>
      </c>
      <c r="L641" s="288">
        <f>Data!L151</f>
        <v>14585</v>
      </c>
      <c r="M641" s="288">
        <f>Data!M151</f>
        <v>15409</v>
      </c>
      <c r="N641" s="288">
        <f>Data!N151</f>
        <v>21301</v>
      </c>
      <c r="O641" s="288">
        <f>Data!O151</f>
        <v>13802</v>
      </c>
      <c r="P641" s="288">
        <f>Data!P151</f>
        <v>14327</v>
      </c>
      <c r="Q641" s="288">
        <f>Data!Q151</f>
        <v>13520</v>
      </c>
      <c r="R641" s="288">
        <f>Data!R151</f>
        <v>18284</v>
      </c>
      <c r="S641" s="288">
        <f>Data!S151</f>
        <v>17876</v>
      </c>
      <c r="T641" s="288">
        <f>Data!T151</f>
        <v>17673</v>
      </c>
      <c r="U641" s="288">
        <f>Data!U151</f>
        <v>17666</v>
      </c>
      <c r="V641" s="288">
        <f>Data!V151</f>
        <v>16319</v>
      </c>
      <c r="W641" s="288">
        <f>Data!W151</f>
        <v>17370</v>
      </c>
      <c r="X641" s="288">
        <f>Data!X151</f>
        <v>18703</v>
      </c>
      <c r="Y641" s="288">
        <f>Data!Y151</f>
        <v>18887</v>
      </c>
      <c r="Z641" s="288">
        <f>Data!Z151</f>
        <v>20750</v>
      </c>
      <c r="AA641" s="288">
        <f>Data!AA151</f>
        <v>19216</v>
      </c>
      <c r="AB641" s="288">
        <f>Data!AB151</f>
        <v>19107</v>
      </c>
      <c r="AC641" s="288">
        <f>Data!AC151</f>
        <v>17706</v>
      </c>
      <c r="AD641" s="288">
        <f>Data!AD151</f>
        <v>19990</v>
      </c>
      <c r="AE641" s="288">
        <f>Data!AE151</f>
        <v>18732</v>
      </c>
      <c r="AF641" s="288">
        <f>Data!AF151</f>
        <v>19464</v>
      </c>
      <c r="AG641" s="288">
        <f>Data!AG151</f>
        <v>18832</v>
      </c>
      <c r="AH641" s="288">
        <f>Data!AH151</f>
        <v>19366</v>
      </c>
      <c r="AI641" s="288">
        <f>Data!AI151</f>
        <v>18406</v>
      </c>
      <c r="AJ641" s="288">
        <f>Data!AJ151</f>
        <v>13753</v>
      </c>
      <c r="AK641" s="288">
        <f>Data!AK151</f>
        <v>14508</v>
      </c>
      <c r="AL641" s="288">
        <f>Data!AL151</f>
        <v>15284</v>
      </c>
      <c r="AM641" s="288">
        <f>Data!AM151</f>
        <v>15162</v>
      </c>
      <c r="AN641" s="288">
        <f>Data!AN151</f>
        <v>14521</v>
      </c>
      <c r="AO641" s="288">
        <f>Data!AO151</f>
        <v>15206</v>
      </c>
      <c r="AP641" s="288">
        <f>Data!AP151</f>
        <v>16097</v>
      </c>
      <c r="AQ641" s="288">
        <f>Data!AQ151</f>
        <v>15975</v>
      </c>
      <c r="AR641" s="288">
        <f>Data!AR151</f>
        <v>16291</v>
      </c>
      <c r="AS641" s="288">
        <f>Data!AS151</f>
        <v>14614</v>
      </c>
      <c r="AT641" s="288">
        <f>Data!AT151</f>
        <v>14445</v>
      </c>
      <c r="AU641" s="288">
        <f>Data!AU151</f>
        <v>14856</v>
      </c>
      <c r="AV641" s="288">
        <f>Data!AV151</f>
        <v>15653</v>
      </c>
      <c r="AW641" s="288">
        <f>Data!AW151</f>
        <v>15421</v>
      </c>
      <c r="AX641" s="288">
        <f>Data!AX151</f>
        <v>14224</v>
      </c>
      <c r="AY641" s="288">
        <f>Data!AY151</f>
        <v>14558</v>
      </c>
      <c r="AZ641" s="288">
        <f>Data!AZ151</f>
        <v>18533</v>
      </c>
      <c r="BA641" s="288">
        <f>Data!BA151</f>
        <v>19359</v>
      </c>
      <c r="BB641" s="288">
        <f>Data!BB151</f>
        <v>19315</v>
      </c>
      <c r="BC641" s="288">
        <f>Data!BC151</f>
        <v>18745</v>
      </c>
      <c r="BD641" s="288">
        <f>Data!BD151</f>
        <v>20153</v>
      </c>
      <c r="BE641" s="288">
        <f>Data!BE151</f>
        <v>19507</v>
      </c>
      <c r="BF641" s="288">
        <f>Data!BF151</f>
        <v>20761</v>
      </c>
      <c r="BG641" s="288">
        <f>Data!BG151</f>
        <v>21085</v>
      </c>
      <c r="BH641" s="288">
        <f>Data!BH151</f>
        <v>20719</v>
      </c>
      <c r="BI641" s="288">
        <f>Data!BI151</f>
        <v>20592</v>
      </c>
      <c r="BJ641" s="334">
        <f>Data!BJ151</f>
        <v>20543</v>
      </c>
      <c r="BK641" s="335">
        <f>Data!BK151</f>
        <v>21875</v>
      </c>
      <c r="BL641" s="335">
        <f>Data!BL151</f>
        <v>0</v>
      </c>
      <c r="BM641" s="335">
        <f>Data!BM151</f>
        <v>0</v>
      </c>
      <c r="BN641" s="335">
        <f>Data!BN151</f>
        <v>0</v>
      </c>
      <c r="BO641" s="335">
        <f>Data!BO151</f>
        <v>0</v>
      </c>
      <c r="BP641" s="335">
        <f>Data!BP151</f>
        <v>0</v>
      </c>
      <c r="BQ641" s="335">
        <f>Data!BQ151</f>
        <v>0</v>
      </c>
      <c r="BR641" s="335">
        <f>Data!BR151</f>
        <v>0</v>
      </c>
      <c r="BS641" s="335">
        <f>Data!BS151</f>
        <v>0</v>
      </c>
      <c r="BT641" s="335">
        <f>Data!BT151</f>
        <v>0</v>
      </c>
      <c r="BU641" s="335">
        <f>Data!BU151</f>
        <v>0</v>
      </c>
      <c r="BV641" s="335">
        <f>Data!BV151</f>
        <v>0</v>
      </c>
      <c r="BW641" s="335">
        <f>Data!BW151</f>
        <v>0</v>
      </c>
      <c r="BX641" s="335">
        <f>Data!BX151</f>
        <v>0</v>
      </c>
      <c r="BY641" s="336">
        <f>SUM(BJ641:BX641)</f>
        <v>42418</v>
      </c>
    </row>
    <row r="642" spans="1:77">
      <c r="A642" s="289"/>
      <c r="B642" s="288"/>
      <c r="C642" s="288"/>
      <c r="D642" s="288"/>
      <c r="E642" s="288"/>
      <c r="F642" s="288"/>
      <c r="G642" s="288"/>
      <c r="H642" s="288"/>
      <c r="I642" s="288"/>
      <c r="J642" s="288"/>
      <c r="K642" s="288"/>
      <c r="L642" s="288"/>
      <c r="M642" s="288"/>
      <c r="N642" s="288"/>
      <c r="O642" s="288"/>
      <c r="P642" s="288"/>
      <c r="Q642" s="288"/>
      <c r="R642" s="288"/>
      <c r="S642" s="288"/>
      <c r="T642" s="288"/>
      <c r="U642" s="288"/>
      <c r="V642" s="288"/>
      <c r="W642" s="288"/>
      <c r="X642" s="288"/>
      <c r="Y642" s="288"/>
      <c r="Z642" s="288"/>
      <c r="AA642" s="288"/>
      <c r="AB642" s="288"/>
      <c r="AC642" s="288"/>
      <c r="AD642" s="288"/>
      <c r="AE642" s="288"/>
      <c r="AF642" s="288"/>
      <c r="AG642" s="288"/>
      <c r="AH642" s="288"/>
      <c r="AI642" s="288"/>
      <c r="AJ642" s="288"/>
      <c r="AK642" s="288"/>
      <c r="AL642" s="288"/>
      <c r="AM642" s="288"/>
      <c r="AN642" s="288"/>
      <c r="AO642" s="288"/>
      <c r="AP642" s="288"/>
      <c r="AQ642" s="288"/>
      <c r="AR642" s="288"/>
      <c r="AS642" s="288"/>
      <c r="AT642" s="288"/>
      <c r="AU642" s="288"/>
      <c r="AV642" s="288"/>
      <c r="AW642" s="288"/>
      <c r="AX642" s="288"/>
      <c r="AY642" s="288"/>
      <c r="AZ642" s="288"/>
      <c r="BA642" s="288"/>
      <c r="BB642" s="288"/>
      <c r="BC642" s="288"/>
      <c r="BD642" s="288"/>
      <c r="BE642" s="288"/>
      <c r="BF642" s="288"/>
      <c r="BG642" s="288"/>
      <c r="BH642" s="288"/>
      <c r="BI642" s="288"/>
      <c r="BJ642" s="288"/>
      <c r="BK642" s="288"/>
      <c r="BL642" s="288"/>
      <c r="BM642" s="288"/>
      <c r="BN642" s="288"/>
      <c r="BO642" s="288"/>
      <c r="BP642" s="288"/>
      <c r="BQ642" s="288"/>
      <c r="BR642" s="288"/>
      <c r="BS642" s="288"/>
      <c r="BT642" s="288"/>
      <c r="BU642" s="288"/>
      <c r="BV642" s="288"/>
      <c r="BW642" s="288"/>
      <c r="BX642" s="288"/>
      <c r="BY642" s="288"/>
    </row>
    <row r="643" spans="1:77">
      <c r="B643" s="294" t="s">
        <v>1025</v>
      </c>
      <c r="C643" s="294" t="s">
        <v>1025</v>
      </c>
      <c r="D643" s="294" t="s">
        <v>1025</v>
      </c>
      <c r="E643" s="294" t="s">
        <v>1025</v>
      </c>
      <c r="F643" s="294" t="s">
        <v>1025</v>
      </c>
      <c r="G643" s="294" t="s">
        <v>1025</v>
      </c>
      <c r="H643" s="294" t="s">
        <v>1025</v>
      </c>
      <c r="I643" s="294" t="s">
        <v>1025</v>
      </c>
      <c r="J643" s="294" t="s">
        <v>1025</v>
      </c>
      <c r="K643" s="294" t="s">
        <v>1025</v>
      </c>
      <c r="L643" s="294" t="s">
        <v>1025</v>
      </c>
      <c r="M643" s="294" t="s">
        <v>1025</v>
      </c>
      <c r="N643" s="294" t="s">
        <v>1025</v>
      </c>
      <c r="O643" s="294" t="s">
        <v>1025</v>
      </c>
      <c r="P643" s="294" t="s">
        <v>1025</v>
      </c>
      <c r="Q643" s="294" t="s">
        <v>1025</v>
      </c>
      <c r="R643" s="294" t="s">
        <v>1025</v>
      </c>
      <c r="S643" s="294" t="s">
        <v>1025</v>
      </c>
      <c r="T643" s="294" t="s">
        <v>1025</v>
      </c>
      <c r="U643" s="294" t="s">
        <v>1025</v>
      </c>
      <c r="V643" s="294" t="s">
        <v>1025</v>
      </c>
      <c r="W643" s="294" t="s">
        <v>1025</v>
      </c>
      <c r="X643" s="294" t="s">
        <v>1025</v>
      </c>
      <c r="Y643" s="294" t="s">
        <v>1025</v>
      </c>
      <c r="Z643" s="293" t="s">
        <v>1025</v>
      </c>
      <c r="AA643" s="293" t="s">
        <v>1025</v>
      </c>
      <c r="AB643" s="293" t="s">
        <v>1025</v>
      </c>
      <c r="AC643" s="293" t="s">
        <v>1025</v>
      </c>
      <c r="AD643" s="293" t="s">
        <v>1025</v>
      </c>
      <c r="AE643" s="293" t="s">
        <v>1025</v>
      </c>
      <c r="AF643" s="293" t="s">
        <v>1025</v>
      </c>
      <c r="AG643" s="293" t="s">
        <v>1025</v>
      </c>
      <c r="AH643" s="293" t="s">
        <v>1025</v>
      </c>
      <c r="AI643" s="293" t="s">
        <v>1025</v>
      </c>
      <c r="AJ643" s="293" t="s">
        <v>1025</v>
      </c>
      <c r="AK643" s="293" t="s">
        <v>1025</v>
      </c>
      <c r="AL643" s="293" t="s">
        <v>1025</v>
      </c>
      <c r="AM643" s="293" t="s">
        <v>1025</v>
      </c>
      <c r="AN643" s="293" t="s">
        <v>1025</v>
      </c>
      <c r="AO643" s="293" t="s">
        <v>1025</v>
      </c>
      <c r="AP643" s="293" t="s">
        <v>1025</v>
      </c>
      <c r="AQ643" s="293" t="s">
        <v>1025</v>
      </c>
      <c r="AR643" s="293" t="s">
        <v>1025</v>
      </c>
      <c r="AS643" s="293" t="s">
        <v>1025</v>
      </c>
      <c r="AT643" s="293" t="s">
        <v>1025</v>
      </c>
      <c r="AU643" s="293" t="s">
        <v>1025</v>
      </c>
      <c r="AV643" s="293" t="s">
        <v>1025</v>
      </c>
      <c r="AW643" s="293" t="s">
        <v>1025</v>
      </c>
      <c r="AX643" s="293" t="s">
        <v>1025</v>
      </c>
      <c r="AY643" s="293" t="s">
        <v>1025</v>
      </c>
      <c r="AZ643" s="293" t="s">
        <v>1025</v>
      </c>
      <c r="BA643" s="293" t="s">
        <v>1025</v>
      </c>
      <c r="BB643" s="293" t="s">
        <v>1025</v>
      </c>
      <c r="BC643" s="293" t="s">
        <v>1025</v>
      </c>
      <c r="BD643" s="293" t="s">
        <v>1025</v>
      </c>
      <c r="BE643" s="293" t="s">
        <v>1025</v>
      </c>
      <c r="BF643" s="293" t="s">
        <v>1025</v>
      </c>
      <c r="BG643" s="293" t="s">
        <v>1025</v>
      </c>
      <c r="BH643" s="293" t="s">
        <v>1025</v>
      </c>
      <c r="BI643" s="293" t="s">
        <v>1025</v>
      </c>
      <c r="BJ643" s="293" t="s">
        <v>1025</v>
      </c>
      <c r="BK643" s="293" t="s">
        <v>1025</v>
      </c>
      <c r="BL643" s="293" t="s">
        <v>1025</v>
      </c>
      <c r="BM643" s="293" t="s">
        <v>1025</v>
      </c>
      <c r="BN643" s="293" t="s">
        <v>1025</v>
      </c>
      <c r="BO643" s="293" t="s">
        <v>1025</v>
      </c>
      <c r="BP643" s="293" t="s">
        <v>1025</v>
      </c>
      <c r="BQ643" s="293" t="s">
        <v>1025</v>
      </c>
      <c r="BR643" s="293" t="s">
        <v>1025</v>
      </c>
      <c r="BS643" s="293" t="s">
        <v>1025</v>
      </c>
      <c r="BT643" s="293" t="s">
        <v>1025</v>
      </c>
      <c r="BU643" s="293" t="s">
        <v>1025</v>
      </c>
      <c r="BV643" s="293" t="s">
        <v>1025</v>
      </c>
      <c r="BW643" s="293" t="s">
        <v>1025</v>
      </c>
      <c r="BX643" s="293" t="s">
        <v>1025</v>
      </c>
      <c r="BY643" s="294" t="s">
        <v>1026</v>
      </c>
    </row>
    <row r="644" spans="1:77">
      <c r="A644" s="289" t="s">
        <v>1036</v>
      </c>
      <c r="B644" s="288">
        <f t="shared" ref="B644:AG644" si="32">SUM(B637:B642)</f>
        <v>80470</v>
      </c>
      <c r="C644" s="288">
        <f t="shared" si="32"/>
        <v>86257</v>
      </c>
      <c r="D644" s="288">
        <f t="shared" si="32"/>
        <v>85305</v>
      </c>
      <c r="E644" s="288">
        <f t="shared" si="32"/>
        <v>81545</v>
      </c>
      <c r="F644" s="288">
        <f t="shared" si="32"/>
        <v>82683</v>
      </c>
      <c r="G644" s="288">
        <f t="shared" si="32"/>
        <v>85377</v>
      </c>
      <c r="H644" s="288">
        <f t="shared" si="32"/>
        <v>83345</v>
      </c>
      <c r="I644" s="288">
        <f t="shared" si="32"/>
        <v>78225</v>
      </c>
      <c r="J644" s="288">
        <f t="shared" si="32"/>
        <v>88582</v>
      </c>
      <c r="K644" s="288">
        <f t="shared" si="32"/>
        <v>85261</v>
      </c>
      <c r="L644" s="288">
        <f t="shared" si="32"/>
        <v>88327</v>
      </c>
      <c r="M644" s="288">
        <f t="shared" si="32"/>
        <v>81480</v>
      </c>
      <c r="N644" s="288">
        <f t="shared" si="32"/>
        <v>97094</v>
      </c>
      <c r="O644" s="288">
        <f t="shared" si="32"/>
        <v>92693</v>
      </c>
      <c r="P644" s="288">
        <f t="shared" si="32"/>
        <v>84059</v>
      </c>
      <c r="Q644" s="288">
        <f t="shared" si="32"/>
        <v>82752</v>
      </c>
      <c r="R644" s="288">
        <f t="shared" si="32"/>
        <v>80222</v>
      </c>
      <c r="S644" s="288">
        <f t="shared" si="32"/>
        <v>82387</v>
      </c>
      <c r="T644" s="288">
        <f t="shared" si="32"/>
        <v>82008</v>
      </c>
      <c r="U644" s="288">
        <f t="shared" si="32"/>
        <v>85147</v>
      </c>
      <c r="V644" s="288">
        <f t="shared" si="32"/>
        <v>81268</v>
      </c>
      <c r="W644" s="288">
        <f t="shared" si="32"/>
        <v>86615</v>
      </c>
      <c r="X644" s="288">
        <f t="shared" si="32"/>
        <v>88798</v>
      </c>
      <c r="Y644" s="288">
        <f t="shared" si="32"/>
        <v>87461</v>
      </c>
      <c r="Z644" s="288">
        <f t="shared" si="32"/>
        <v>87718</v>
      </c>
      <c r="AA644" s="288">
        <f t="shared" si="32"/>
        <v>88171</v>
      </c>
      <c r="AB644" s="288">
        <f t="shared" si="32"/>
        <v>87550</v>
      </c>
      <c r="AC644" s="288">
        <f t="shared" si="32"/>
        <v>83396</v>
      </c>
      <c r="AD644" s="288">
        <f t="shared" si="32"/>
        <v>91447</v>
      </c>
      <c r="AE644" s="288">
        <f t="shared" si="32"/>
        <v>90766</v>
      </c>
      <c r="AF644" s="288">
        <f t="shared" si="32"/>
        <v>92014</v>
      </c>
      <c r="AG644" s="288">
        <f t="shared" si="32"/>
        <v>89007</v>
      </c>
      <c r="AH644" s="288">
        <f t="shared" ref="AH644:BX644" si="33">SUM(AH637:AH642)</f>
        <v>87119</v>
      </c>
      <c r="AI644" s="288">
        <f t="shared" si="33"/>
        <v>86718</v>
      </c>
      <c r="AJ644" s="288">
        <f t="shared" si="33"/>
        <v>84998</v>
      </c>
      <c r="AK644" s="288">
        <f t="shared" si="33"/>
        <v>88130</v>
      </c>
      <c r="AL644" s="288">
        <f t="shared" si="33"/>
        <v>93622</v>
      </c>
      <c r="AM644" s="288">
        <f t="shared" si="33"/>
        <v>92569</v>
      </c>
      <c r="AN644" s="288">
        <f t="shared" si="33"/>
        <v>88232</v>
      </c>
      <c r="AO644" s="288">
        <f t="shared" si="33"/>
        <v>87176</v>
      </c>
      <c r="AP644" s="288">
        <f t="shared" si="33"/>
        <v>86295</v>
      </c>
      <c r="AQ644" s="288">
        <f t="shared" si="33"/>
        <v>83302</v>
      </c>
      <c r="AR644" s="288">
        <f t="shared" si="33"/>
        <v>81782</v>
      </c>
      <c r="AS644" s="288">
        <f t="shared" si="33"/>
        <v>79298</v>
      </c>
      <c r="AT644" s="288">
        <f t="shared" si="33"/>
        <v>80738</v>
      </c>
      <c r="AU644" s="288">
        <f t="shared" si="33"/>
        <v>83617</v>
      </c>
      <c r="AV644" s="288">
        <f t="shared" si="33"/>
        <v>84596</v>
      </c>
      <c r="AW644" s="288">
        <f t="shared" si="33"/>
        <v>85353</v>
      </c>
      <c r="AX644" s="288">
        <f t="shared" si="33"/>
        <v>85990</v>
      </c>
      <c r="AY644" s="288">
        <f t="shared" si="33"/>
        <v>85138</v>
      </c>
      <c r="AZ644" s="288">
        <f t="shared" si="33"/>
        <v>98589</v>
      </c>
      <c r="BA644" s="288">
        <f t="shared" si="33"/>
        <v>98209</v>
      </c>
      <c r="BB644" s="288">
        <f t="shared" si="33"/>
        <v>98000</v>
      </c>
      <c r="BC644" s="288">
        <f t="shared" si="33"/>
        <v>94308</v>
      </c>
      <c r="BD644" s="288">
        <f t="shared" si="33"/>
        <v>98188</v>
      </c>
      <c r="BE644" s="288">
        <f t="shared" si="33"/>
        <v>99227</v>
      </c>
      <c r="BF644" s="288">
        <f t="shared" si="33"/>
        <v>103841</v>
      </c>
      <c r="BG644" s="288">
        <f t="shared" si="33"/>
        <v>105421</v>
      </c>
      <c r="BH644" s="288">
        <f t="shared" si="33"/>
        <v>103595</v>
      </c>
      <c r="BI644" s="288">
        <f t="shared" si="33"/>
        <v>102960</v>
      </c>
      <c r="BJ644" s="288">
        <f t="shared" si="33"/>
        <v>102443</v>
      </c>
      <c r="BK644" s="288">
        <f t="shared" si="33"/>
        <v>107891</v>
      </c>
      <c r="BL644" s="288">
        <f t="shared" si="33"/>
        <v>0</v>
      </c>
      <c r="BM644" s="288">
        <f t="shared" si="33"/>
        <v>0</v>
      </c>
      <c r="BN644" s="288">
        <f t="shared" si="33"/>
        <v>0</v>
      </c>
      <c r="BO644" s="288">
        <f t="shared" si="33"/>
        <v>0</v>
      </c>
      <c r="BP644" s="288">
        <f t="shared" si="33"/>
        <v>0</v>
      </c>
      <c r="BQ644" s="288">
        <f t="shared" si="33"/>
        <v>0</v>
      </c>
      <c r="BR644" s="288">
        <f t="shared" si="33"/>
        <v>0</v>
      </c>
      <c r="BS644" s="288">
        <f t="shared" si="33"/>
        <v>0</v>
      </c>
      <c r="BT644" s="288">
        <f t="shared" si="33"/>
        <v>0</v>
      </c>
      <c r="BU644" s="288">
        <f t="shared" si="33"/>
        <v>0</v>
      </c>
      <c r="BV644" s="288">
        <f t="shared" si="33"/>
        <v>0</v>
      </c>
      <c r="BW644" s="288">
        <f t="shared" si="33"/>
        <v>0</v>
      </c>
      <c r="BX644" s="288">
        <f t="shared" si="33"/>
        <v>0</v>
      </c>
      <c r="BY644" s="288">
        <f>SUM(BY637:BY642)</f>
        <v>210334</v>
      </c>
    </row>
    <row r="673" spans="1:77" ht="18">
      <c r="D673" s="296" t="s">
        <v>1050</v>
      </c>
      <c r="AA673" s="296" t="s">
        <v>1050</v>
      </c>
    </row>
    <row r="674" spans="1:77" ht="18">
      <c r="D674" s="291" t="s">
        <v>1051</v>
      </c>
      <c r="V674" s="286"/>
      <c r="W674" s="286"/>
      <c r="X674" s="286"/>
      <c r="Y674" s="286"/>
      <c r="Z674" s="286"/>
      <c r="AA674" s="291" t="s">
        <v>1051</v>
      </c>
      <c r="AB674" s="286"/>
      <c r="AC674" s="286"/>
      <c r="AD674" s="286"/>
      <c r="AE674" s="286"/>
      <c r="AF674" s="286"/>
      <c r="AG674" s="286"/>
      <c r="AH674" s="286"/>
      <c r="AI674" s="286"/>
      <c r="AJ674" s="286"/>
      <c r="AK674" s="286"/>
      <c r="AL674" s="286"/>
      <c r="AM674" s="286"/>
      <c r="AN674" s="286"/>
      <c r="AO674" s="286"/>
      <c r="AP674" s="286"/>
      <c r="AQ674" s="286"/>
      <c r="AR674" s="286"/>
      <c r="AS674" s="286"/>
      <c r="AT674" s="286"/>
      <c r="AU674" s="286"/>
      <c r="AV674" s="286"/>
      <c r="AW674" s="286"/>
      <c r="AX674" s="286"/>
      <c r="AY674" s="286"/>
      <c r="AZ674" s="286"/>
      <c r="BA674" s="286"/>
      <c r="BB674" s="286"/>
      <c r="BC674" s="286"/>
      <c r="BD674" s="286"/>
      <c r="BE674" s="286"/>
      <c r="BF674" s="286"/>
      <c r="BG674" s="286"/>
      <c r="BH674" s="286"/>
      <c r="BI674" s="286"/>
      <c r="BJ674" s="286"/>
      <c r="BK674" s="286"/>
      <c r="BL674" s="286"/>
      <c r="BM674" s="286"/>
      <c r="BN674" s="286"/>
      <c r="BO674" s="286"/>
      <c r="BP674" s="286"/>
      <c r="BQ674" s="286"/>
      <c r="BR674" s="286"/>
      <c r="BS674" s="286"/>
      <c r="BT674" s="286"/>
      <c r="BU674" s="286"/>
      <c r="BV674" s="286"/>
      <c r="BW674" s="286"/>
      <c r="BX674" s="286"/>
      <c r="BY674" s="286"/>
    </row>
    <row r="675" spans="1:77" ht="18">
      <c r="D675" s="296" t="s">
        <v>1037</v>
      </c>
      <c r="X675" s="289"/>
      <c r="AA675" s="296" t="s">
        <v>1037</v>
      </c>
    </row>
    <row r="676" spans="1:77">
      <c r="X676" s="289"/>
      <c r="BY676" s="289"/>
    </row>
    <row r="677" spans="1:77">
      <c r="B677" s="10" t="s">
        <v>1136</v>
      </c>
      <c r="C677" s="286" t="s">
        <v>1137</v>
      </c>
      <c r="D677" s="286" t="s">
        <v>1138</v>
      </c>
      <c r="E677" s="286" t="s">
        <v>1139</v>
      </c>
      <c r="F677" s="286" t="s">
        <v>1140</v>
      </c>
      <c r="G677" s="286" t="s">
        <v>1141</v>
      </c>
      <c r="H677" s="286" t="s">
        <v>1142</v>
      </c>
      <c r="I677" s="286" t="s">
        <v>1143</v>
      </c>
      <c r="J677" s="286" t="s">
        <v>1124</v>
      </c>
      <c r="K677" s="286" t="s">
        <v>1125</v>
      </c>
      <c r="L677" s="286" t="s">
        <v>1126</v>
      </c>
      <c r="M677" s="286" t="s">
        <v>1127</v>
      </c>
      <c r="N677" s="286" t="s">
        <v>1128</v>
      </c>
      <c r="O677" s="286" t="s">
        <v>1129</v>
      </c>
      <c r="P677" s="286" t="s">
        <v>1130</v>
      </c>
      <c r="Q677" s="286" t="s">
        <v>1131</v>
      </c>
      <c r="R677" s="286" t="s">
        <v>1132</v>
      </c>
      <c r="S677" s="286" t="s">
        <v>1133</v>
      </c>
      <c r="T677" s="286" t="s">
        <v>1134</v>
      </c>
      <c r="U677" s="286" t="s">
        <v>1135</v>
      </c>
      <c r="V677" s="286" t="s">
        <v>822</v>
      </c>
      <c r="W677" s="286" t="s">
        <v>823</v>
      </c>
      <c r="X677" s="286" t="s">
        <v>824</v>
      </c>
      <c r="Y677" s="286" t="s">
        <v>825</v>
      </c>
      <c r="Z677" s="286" t="s">
        <v>826</v>
      </c>
      <c r="AA677" s="286" t="s">
        <v>827</v>
      </c>
      <c r="AB677" s="286" t="s">
        <v>828</v>
      </c>
      <c r="AC677" s="286" t="s">
        <v>829</v>
      </c>
      <c r="AD677" s="286" t="s">
        <v>830</v>
      </c>
      <c r="AE677" s="286" t="s">
        <v>831</v>
      </c>
      <c r="AF677" s="286" t="s">
        <v>832</v>
      </c>
      <c r="AG677" s="286" t="s">
        <v>833</v>
      </c>
      <c r="AH677" s="286" t="s">
        <v>1144</v>
      </c>
      <c r="AI677" s="286" t="s">
        <v>1145</v>
      </c>
      <c r="AJ677" s="286" t="s">
        <v>1146</v>
      </c>
      <c r="AK677" s="286" t="s">
        <v>1147</v>
      </c>
      <c r="AL677" s="286" t="s">
        <v>1148</v>
      </c>
      <c r="AM677" s="286" t="s">
        <v>1149</v>
      </c>
      <c r="AN677" s="286" t="s">
        <v>1150</v>
      </c>
      <c r="AO677" s="286" t="s">
        <v>1151</v>
      </c>
      <c r="AP677" s="286" t="s">
        <v>1152</v>
      </c>
      <c r="AQ677" s="286" t="s">
        <v>1153</v>
      </c>
      <c r="AR677" s="286" t="s">
        <v>1154</v>
      </c>
      <c r="AS677" s="286" t="s">
        <v>1155</v>
      </c>
      <c r="AT677" s="286" t="s">
        <v>1156</v>
      </c>
      <c r="AU677" s="286" t="s">
        <v>1157</v>
      </c>
      <c r="AV677" s="286" t="s">
        <v>1158</v>
      </c>
      <c r="AW677" s="286" t="s">
        <v>1159</v>
      </c>
      <c r="AX677" s="286" t="s">
        <v>1160</v>
      </c>
      <c r="AY677" s="286" t="s">
        <v>1161</v>
      </c>
      <c r="AZ677" s="286" t="s">
        <v>1162</v>
      </c>
      <c r="BA677" s="286" t="s">
        <v>1163</v>
      </c>
      <c r="BB677" s="286" t="s">
        <v>1164</v>
      </c>
      <c r="BC677" s="286" t="s">
        <v>1165</v>
      </c>
      <c r="BD677" s="286" t="s">
        <v>1166</v>
      </c>
      <c r="BE677" s="286" t="s">
        <v>1167</v>
      </c>
      <c r="BF677" s="286" t="s">
        <v>1168</v>
      </c>
      <c r="BG677" s="286" t="s">
        <v>1169</v>
      </c>
      <c r="BH677" s="286" t="s">
        <v>1170</v>
      </c>
      <c r="BI677" s="286" t="s">
        <v>1171</v>
      </c>
      <c r="BJ677" s="286" t="s">
        <v>1172</v>
      </c>
      <c r="BK677" s="286" t="s">
        <v>1173</v>
      </c>
      <c r="BL677" s="286" t="s">
        <v>1174</v>
      </c>
      <c r="BM677" s="286" t="s">
        <v>1175</v>
      </c>
      <c r="BN677" s="286" t="s">
        <v>1176</v>
      </c>
      <c r="BO677" s="286" t="s">
        <v>1177</v>
      </c>
      <c r="BP677" s="286" t="s">
        <v>1178</v>
      </c>
      <c r="BQ677" s="286" t="s">
        <v>1179</v>
      </c>
      <c r="BR677" s="286" t="s">
        <v>1180</v>
      </c>
      <c r="BS677" s="286" t="s">
        <v>1181</v>
      </c>
      <c r="BT677" s="286" t="s">
        <v>1182</v>
      </c>
      <c r="BU677" s="286" t="s">
        <v>1183</v>
      </c>
      <c r="BV677" s="286" t="s">
        <v>1184</v>
      </c>
      <c r="BW677" s="286" t="s">
        <v>1185</v>
      </c>
      <c r="BX677" s="286" t="s">
        <v>1186</v>
      </c>
      <c r="BY677" s="289" t="s">
        <v>1023</v>
      </c>
    </row>
    <row r="678" spans="1:77" ht="14" thickBot="1">
      <c r="B678" s="293" t="s">
        <v>1025</v>
      </c>
      <c r="C678" s="293" t="s">
        <v>1025</v>
      </c>
      <c r="D678" s="293" t="s">
        <v>1025</v>
      </c>
      <c r="E678" s="293" t="s">
        <v>1025</v>
      </c>
      <c r="F678" s="293" t="s">
        <v>1025</v>
      </c>
      <c r="G678" s="293" t="s">
        <v>1025</v>
      </c>
      <c r="H678" s="293" t="s">
        <v>1025</v>
      </c>
      <c r="I678" s="293" t="s">
        <v>1025</v>
      </c>
      <c r="J678" s="293" t="s">
        <v>1025</v>
      </c>
      <c r="K678" s="293" t="s">
        <v>1025</v>
      </c>
      <c r="L678" s="293" t="s">
        <v>1025</v>
      </c>
      <c r="M678" s="293" t="s">
        <v>1025</v>
      </c>
      <c r="N678" s="293" t="s">
        <v>1025</v>
      </c>
      <c r="O678" s="293" t="s">
        <v>1025</v>
      </c>
      <c r="P678" s="293" t="s">
        <v>1025</v>
      </c>
      <c r="Q678" s="293" t="s">
        <v>1025</v>
      </c>
      <c r="R678" s="293" t="s">
        <v>1025</v>
      </c>
      <c r="S678" s="293" t="s">
        <v>1025</v>
      </c>
      <c r="T678" s="293" t="s">
        <v>1025</v>
      </c>
      <c r="U678" s="293" t="s">
        <v>1025</v>
      </c>
      <c r="V678" s="293" t="s">
        <v>1025</v>
      </c>
      <c r="W678" s="293" t="s">
        <v>1025</v>
      </c>
      <c r="X678" s="293" t="s">
        <v>1025</v>
      </c>
      <c r="Y678" s="293" t="s">
        <v>1025</v>
      </c>
      <c r="Z678" s="293" t="s">
        <v>1025</v>
      </c>
      <c r="AA678" s="293" t="s">
        <v>1025</v>
      </c>
      <c r="AB678" s="293" t="s">
        <v>1025</v>
      </c>
      <c r="AC678" s="293" t="s">
        <v>1025</v>
      </c>
      <c r="AD678" s="293"/>
      <c r="AE678" s="293"/>
      <c r="AF678" s="293"/>
      <c r="AG678" s="293"/>
      <c r="AH678" s="293"/>
      <c r="AI678" s="293"/>
      <c r="AJ678" s="293"/>
      <c r="AK678" s="293"/>
      <c r="AL678" s="293"/>
      <c r="AM678" s="293"/>
      <c r="AN678" s="293"/>
      <c r="AO678" s="293"/>
      <c r="AP678" s="293"/>
      <c r="AQ678" s="293"/>
      <c r="AR678" s="293"/>
      <c r="AS678" s="293"/>
      <c r="AT678" s="293"/>
      <c r="AU678" s="293"/>
      <c r="AV678" s="293"/>
      <c r="AW678" s="293"/>
      <c r="AX678" s="293"/>
      <c r="AY678" s="293"/>
      <c r="AZ678" s="293"/>
      <c r="BA678" s="293"/>
      <c r="BB678" s="293"/>
      <c r="BC678" s="293"/>
      <c r="BD678" s="293"/>
      <c r="BE678" s="293"/>
      <c r="BF678" s="293"/>
      <c r="BG678" s="293"/>
      <c r="BH678" s="293"/>
      <c r="BI678" s="293"/>
      <c r="BJ678" s="293"/>
      <c r="BK678" s="293"/>
      <c r="BL678" s="293"/>
      <c r="BM678" s="293"/>
      <c r="BN678" s="293"/>
      <c r="BO678" s="293"/>
      <c r="BP678" s="293"/>
      <c r="BQ678" s="293"/>
      <c r="BR678" s="293"/>
      <c r="BS678" s="293"/>
      <c r="BT678" s="293"/>
      <c r="BU678" s="293"/>
      <c r="BV678" s="293"/>
      <c r="BW678" s="293"/>
      <c r="BX678" s="293"/>
      <c r="BY678" s="293" t="s">
        <v>1026</v>
      </c>
    </row>
    <row r="679" spans="1:77">
      <c r="A679" s="289" t="s">
        <v>33</v>
      </c>
      <c r="B679" s="288">
        <f>Data!B157</f>
        <v>32023</v>
      </c>
      <c r="C679" s="288">
        <f>Data!C157</f>
        <v>32460</v>
      </c>
      <c r="D679" s="288">
        <f>Data!D157</f>
        <v>28968</v>
      </c>
      <c r="E679" s="288">
        <f>Data!E157</f>
        <v>39402</v>
      </c>
      <c r="F679" s="288">
        <f>Data!F157</f>
        <v>42737</v>
      </c>
      <c r="G679" s="288">
        <f>Data!G157</f>
        <v>32906</v>
      </c>
      <c r="H679" s="288">
        <f>Data!H157</f>
        <v>34056</v>
      </c>
      <c r="I679" s="288">
        <f>Data!I157</f>
        <v>38377</v>
      </c>
      <c r="J679" s="288">
        <f>Data!J157</f>
        <v>33062</v>
      </c>
      <c r="K679" s="288">
        <f>Data!K157</f>
        <v>33949</v>
      </c>
      <c r="L679" s="288">
        <f>Data!L157</f>
        <v>29188</v>
      </c>
      <c r="M679" s="288">
        <f>Data!M157</f>
        <v>32585</v>
      </c>
      <c r="N679" s="288">
        <f>Data!N157</f>
        <v>43157</v>
      </c>
      <c r="O679" s="288">
        <f>Data!O157</f>
        <v>41619</v>
      </c>
      <c r="P679" s="288">
        <f>Data!P157</f>
        <v>31341</v>
      </c>
      <c r="Q679" s="288">
        <f>Data!Q157</f>
        <v>29831</v>
      </c>
      <c r="R679" s="288">
        <f>Data!R157</f>
        <v>32493</v>
      </c>
      <c r="S679" s="288">
        <f>Data!S157</f>
        <v>33764</v>
      </c>
      <c r="T679" s="288">
        <f>Data!T157</f>
        <v>33613</v>
      </c>
      <c r="U679" s="288">
        <f>Data!U157</f>
        <v>34813</v>
      </c>
      <c r="V679" s="288">
        <f>Data!V157</f>
        <v>35595</v>
      </c>
      <c r="W679" s="288">
        <f>Data!W157</f>
        <v>35599</v>
      </c>
      <c r="X679" s="288">
        <f>Data!X157</f>
        <v>33805</v>
      </c>
      <c r="Y679" s="288">
        <f>Data!Y157</f>
        <v>37026</v>
      </c>
      <c r="Z679" s="288">
        <f>Data!Z157</f>
        <v>30769</v>
      </c>
      <c r="AA679" s="288">
        <f>Data!AA157</f>
        <v>34553</v>
      </c>
      <c r="AB679" s="288">
        <f>Data!AB157</f>
        <v>33533</v>
      </c>
      <c r="AC679" s="288">
        <f>Data!AC157</f>
        <v>32342</v>
      </c>
      <c r="AD679" s="288">
        <f>Data!AD157</f>
        <v>39875</v>
      </c>
      <c r="AE679" s="288">
        <f>Data!AE157</f>
        <v>38382</v>
      </c>
      <c r="AF679" s="288">
        <f>Data!AF157</f>
        <v>37919</v>
      </c>
      <c r="AG679" s="288">
        <f>Data!AG157</f>
        <v>38787</v>
      </c>
      <c r="AH679" s="288">
        <f>Data!AH157</f>
        <v>41973</v>
      </c>
      <c r="AI679" s="288">
        <f>Data!AI157</f>
        <v>46460</v>
      </c>
      <c r="AJ679" s="288">
        <f>Data!AJ157</f>
        <v>47116</v>
      </c>
      <c r="AK679" s="288">
        <f>Data!AK157</f>
        <v>49418</v>
      </c>
      <c r="AL679" s="288">
        <f>Data!AL157</f>
        <v>48032</v>
      </c>
      <c r="AM679" s="288">
        <f>Data!AM157</f>
        <v>49925</v>
      </c>
      <c r="AN679" s="288">
        <f>Data!AN157</f>
        <v>51635</v>
      </c>
      <c r="AO679" s="288">
        <f>Data!AO157</f>
        <v>54680</v>
      </c>
      <c r="AP679" s="288">
        <f>Data!AP157</f>
        <v>55621</v>
      </c>
      <c r="AQ679" s="288">
        <f>Data!AQ157</f>
        <v>56383</v>
      </c>
      <c r="AR679" s="288">
        <f>Data!AR157</f>
        <v>57658</v>
      </c>
      <c r="AS679" s="288">
        <f>Data!AS157</f>
        <v>53616</v>
      </c>
      <c r="AT679" s="288">
        <f>Data!AT157</f>
        <v>51887</v>
      </c>
      <c r="AU679" s="288">
        <f>Data!AU157</f>
        <v>51173</v>
      </c>
      <c r="AV679" s="288">
        <f>Data!AV157</f>
        <v>52650</v>
      </c>
      <c r="AW679" s="288">
        <f>Data!AW157</f>
        <v>52390</v>
      </c>
      <c r="AX679" s="288">
        <f>Data!AX157</f>
        <v>49605</v>
      </c>
      <c r="AY679" s="288">
        <f>Data!AY157</f>
        <v>50004</v>
      </c>
      <c r="AZ679" s="288">
        <f>Data!AZ157</f>
        <v>51702</v>
      </c>
      <c r="BA679" s="288">
        <f>Data!BA157</f>
        <v>53869</v>
      </c>
      <c r="BB679" s="288">
        <f>Data!BB157</f>
        <v>52945</v>
      </c>
      <c r="BC679" s="288">
        <f>Data!BC157</f>
        <v>55632</v>
      </c>
      <c r="BD679" s="288">
        <f>Data!BD157</f>
        <v>54670</v>
      </c>
      <c r="BE679" s="288">
        <f>Data!BE157</f>
        <v>52013</v>
      </c>
      <c r="BF679" s="288">
        <f>Data!BF157</f>
        <v>50264</v>
      </c>
      <c r="BG679" s="288">
        <f>Data!BG157</f>
        <v>49831</v>
      </c>
      <c r="BH679" s="288">
        <f>Data!BH157</f>
        <v>49116</v>
      </c>
      <c r="BI679" s="288">
        <f>Data!BI157</f>
        <v>50195</v>
      </c>
      <c r="BJ679" s="328">
        <f>Data!BJ157</f>
        <v>49747</v>
      </c>
      <c r="BK679" s="329">
        <f>Data!BK157</f>
        <v>56320</v>
      </c>
      <c r="BL679" s="329">
        <f>Data!BL157</f>
        <v>0</v>
      </c>
      <c r="BM679" s="329">
        <f>Data!BM157</f>
        <v>0</v>
      </c>
      <c r="BN679" s="329">
        <f>Data!BN157</f>
        <v>0</v>
      </c>
      <c r="BO679" s="329">
        <f>Data!BO157</f>
        <v>0</v>
      </c>
      <c r="BP679" s="329">
        <f>Data!BP157</f>
        <v>0</v>
      </c>
      <c r="BQ679" s="329">
        <f>Data!BQ157</f>
        <v>0</v>
      </c>
      <c r="BR679" s="329">
        <f>Data!BR157</f>
        <v>0</v>
      </c>
      <c r="BS679" s="329">
        <f>Data!BS157</f>
        <v>0</v>
      </c>
      <c r="BT679" s="329">
        <f>Data!BT157</f>
        <v>0</v>
      </c>
      <c r="BU679" s="329">
        <f>Data!BU157</f>
        <v>0</v>
      </c>
      <c r="BV679" s="329">
        <f>Data!BV157</f>
        <v>0</v>
      </c>
      <c r="BW679" s="329">
        <f>Data!BW157</f>
        <v>0</v>
      </c>
      <c r="BX679" s="329">
        <f>Data!BX157</f>
        <v>0</v>
      </c>
      <c r="BY679" s="330">
        <f>SUM(BJ679:BX679)</f>
        <v>106067</v>
      </c>
    </row>
    <row r="680" spans="1:77">
      <c r="A680" s="289" t="s">
        <v>34</v>
      </c>
      <c r="B680" s="288">
        <f>Data!B158</f>
        <v>32023</v>
      </c>
      <c r="C680" s="288">
        <f>Data!C158</f>
        <v>31872</v>
      </c>
      <c r="D680" s="288">
        <f>Data!D158</f>
        <v>27739</v>
      </c>
      <c r="E680" s="288">
        <f>Data!E158</f>
        <v>28535</v>
      </c>
      <c r="F680" s="288">
        <f>Data!F158</f>
        <v>26699</v>
      </c>
      <c r="G680" s="288">
        <f>Data!G158</f>
        <v>28126</v>
      </c>
      <c r="H680" s="288">
        <f>Data!H158</f>
        <v>23209</v>
      </c>
      <c r="I680" s="288">
        <f>Data!I158</f>
        <v>29420</v>
      </c>
      <c r="J680" s="288">
        <f>Data!J158</f>
        <v>38320</v>
      </c>
      <c r="K680" s="288">
        <f>Data!K158</f>
        <v>39590</v>
      </c>
      <c r="L680" s="288">
        <f>Data!L158</f>
        <v>34103</v>
      </c>
      <c r="M680" s="288">
        <f>Data!M158</f>
        <v>29204</v>
      </c>
      <c r="N680" s="288">
        <f>Data!N158</f>
        <v>34134</v>
      </c>
      <c r="O680" s="288">
        <f>Data!O158</f>
        <v>36439</v>
      </c>
      <c r="P680" s="288">
        <f>Data!P158</f>
        <v>36339</v>
      </c>
      <c r="Q680" s="288">
        <f>Data!Q158</f>
        <v>27123</v>
      </c>
      <c r="R680" s="288">
        <f>Data!R158</f>
        <v>25497</v>
      </c>
      <c r="S680" s="288">
        <f>Data!S158</f>
        <v>29580</v>
      </c>
      <c r="T680" s="288">
        <f>Data!T158</f>
        <v>33511</v>
      </c>
      <c r="U680" s="288">
        <f>Data!U158</f>
        <v>33630</v>
      </c>
      <c r="V680" s="288">
        <f>Data!V158</f>
        <v>32947</v>
      </c>
      <c r="W680" s="288">
        <f>Data!W158</f>
        <v>32893</v>
      </c>
      <c r="X680" s="288">
        <f>Data!X158</f>
        <v>32280</v>
      </c>
      <c r="Y680" s="288">
        <f>Data!Y158</f>
        <v>34079</v>
      </c>
      <c r="Z680" s="288">
        <f>Data!Z158</f>
        <v>36345</v>
      </c>
      <c r="AA680" s="288">
        <f>Data!AA158</f>
        <v>43034</v>
      </c>
      <c r="AB680" s="288">
        <f>Data!AB158</f>
        <v>41599</v>
      </c>
      <c r="AC680" s="288">
        <f>Data!AC158</f>
        <v>44172</v>
      </c>
      <c r="AD680" s="288">
        <f>Data!AD158</f>
        <v>41857</v>
      </c>
      <c r="AE680" s="288">
        <f>Data!AE158</f>
        <v>42405</v>
      </c>
      <c r="AF680" s="288">
        <f>Data!AF158</f>
        <v>43712</v>
      </c>
      <c r="AG680" s="288">
        <f>Data!AG158</f>
        <v>41843</v>
      </c>
      <c r="AH680" s="288">
        <f>Data!AH158</f>
        <v>36801</v>
      </c>
      <c r="AI680" s="288">
        <f>Data!AI158</f>
        <v>31096</v>
      </c>
      <c r="AJ680" s="288">
        <f>Data!AJ158</f>
        <v>37854</v>
      </c>
      <c r="AK680" s="288">
        <f>Data!AK158</f>
        <v>36796</v>
      </c>
      <c r="AL680" s="288">
        <f>Data!AL158</f>
        <v>37747</v>
      </c>
      <c r="AM680" s="288">
        <f>Data!AM158</f>
        <v>38425</v>
      </c>
      <c r="AN680" s="288">
        <f>Data!AN158</f>
        <v>38927</v>
      </c>
      <c r="AO680" s="288">
        <f>Data!AO158</f>
        <v>36381</v>
      </c>
      <c r="AP680" s="288">
        <f>Data!AP158</f>
        <v>35671</v>
      </c>
      <c r="AQ680" s="288">
        <f>Data!AQ158</f>
        <v>36292</v>
      </c>
      <c r="AR680" s="288">
        <f>Data!AR158</f>
        <v>36679</v>
      </c>
      <c r="AS680" s="288">
        <f>Data!AS158</f>
        <v>41110</v>
      </c>
      <c r="AT680" s="288">
        <f>Data!AT158</f>
        <v>42389</v>
      </c>
      <c r="AU680" s="288">
        <f>Data!AU158</f>
        <v>42312</v>
      </c>
      <c r="AV680" s="288">
        <f>Data!AV158</f>
        <v>39795</v>
      </c>
      <c r="AW680" s="288">
        <f>Data!AW158</f>
        <v>41682</v>
      </c>
      <c r="AX680" s="288">
        <f>Data!AX158</f>
        <v>47338</v>
      </c>
      <c r="AY680" s="288">
        <f>Data!AY158</f>
        <v>45308</v>
      </c>
      <c r="AZ680" s="288">
        <f>Data!AZ158</f>
        <v>42702</v>
      </c>
      <c r="BA680" s="288">
        <f>Data!BA158</f>
        <v>39118</v>
      </c>
      <c r="BB680" s="288">
        <f>Data!BB158</f>
        <v>38453</v>
      </c>
      <c r="BC680" s="288">
        <f>Data!BC158</f>
        <v>39532</v>
      </c>
      <c r="BD680" s="288">
        <f>Data!BD158</f>
        <v>41978</v>
      </c>
      <c r="BE680" s="288">
        <f>Data!BE158</f>
        <v>45977</v>
      </c>
      <c r="BF680" s="288">
        <f>Data!BF158</f>
        <v>48747</v>
      </c>
      <c r="BG680" s="288">
        <f>Data!BG158</f>
        <v>49825</v>
      </c>
      <c r="BH680" s="288">
        <f>Data!BH158</f>
        <v>49116</v>
      </c>
      <c r="BI680" s="288">
        <f>Data!BI158</f>
        <v>50195</v>
      </c>
      <c r="BJ680" s="331">
        <f>Data!BJ158</f>
        <v>49747</v>
      </c>
      <c r="BK680" s="332">
        <f>Data!BK158</f>
        <v>56891</v>
      </c>
      <c r="BL680" s="332">
        <f>Data!BL158</f>
        <v>0</v>
      </c>
      <c r="BM680" s="332">
        <f>Data!BM158</f>
        <v>0</v>
      </c>
      <c r="BN680" s="332">
        <f>Data!BN158</f>
        <v>0</v>
      </c>
      <c r="BO680" s="332">
        <f>Data!BO158</f>
        <v>0</v>
      </c>
      <c r="BP680" s="332">
        <f>Data!BP158</f>
        <v>0</v>
      </c>
      <c r="BQ680" s="332">
        <f>Data!BQ158</f>
        <v>0</v>
      </c>
      <c r="BR680" s="332">
        <f>Data!BR158</f>
        <v>0</v>
      </c>
      <c r="BS680" s="332">
        <f>Data!BS158</f>
        <v>0</v>
      </c>
      <c r="BT680" s="332">
        <f>Data!BT158</f>
        <v>0</v>
      </c>
      <c r="BU680" s="332">
        <f>Data!BU158</f>
        <v>0</v>
      </c>
      <c r="BV680" s="332">
        <f>Data!BV158</f>
        <v>0</v>
      </c>
      <c r="BW680" s="332">
        <f>Data!BW158</f>
        <v>0</v>
      </c>
      <c r="BX680" s="332">
        <f>Data!BX158</f>
        <v>0</v>
      </c>
      <c r="BY680" s="333">
        <f>SUM(BJ680:BX680)</f>
        <v>106638</v>
      </c>
    </row>
    <row r="681" spans="1:77">
      <c r="A681" s="289" t="s">
        <v>35</v>
      </c>
      <c r="B681" s="288">
        <f>Data!B159</f>
        <v>32023</v>
      </c>
      <c r="C681" s="288">
        <f>Data!C159</f>
        <v>31998</v>
      </c>
      <c r="D681" s="288">
        <f>Data!D159</f>
        <v>27321</v>
      </c>
      <c r="E681" s="288">
        <f>Data!E159</f>
        <v>28724</v>
      </c>
      <c r="F681" s="288">
        <f>Data!F159</f>
        <v>34276</v>
      </c>
      <c r="G681" s="288">
        <f>Data!G159</f>
        <v>40500</v>
      </c>
      <c r="H681" s="288">
        <f>Data!H159</f>
        <v>42999</v>
      </c>
      <c r="I681" s="288">
        <f>Data!I159</f>
        <v>26974</v>
      </c>
      <c r="J681" s="288">
        <f>Data!J159</f>
        <v>25647</v>
      </c>
      <c r="K681" s="288">
        <f>Data!K159</f>
        <v>35321</v>
      </c>
      <c r="L681" s="288">
        <f>Data!L159</f>
        <v>33441</v>
      </c>
      <c r="M681" s="288">
        <f>Data!M159</f>
        <v>29921</v>
      </c>
      <c r="N681" s="288">
        <f>Data!N159</f>
        <v>25374</v>
      </c>
      <c r="O681" s="288">
        <f>Data!O159</f>
        <v>28480</v>
      </c>
      <c r="P681" s="288">
        <f>Data!P159</f>
        <v>33640</v>
      </c>
      <c r="Q681" s="288">
        <f>Data!Q159</f>
        <v>41910</v>
      </c>
      <c r="R681" s="288">
        <f>Data!R159</f>
        <v>35577</v>
      </c>
      <c r="S681" s="288">
        <f>Data!S159</f>
        <v>35548</v>
      </c>
      <c r="T681" s="288">
        <f>Data!T159</f>
        <v>33084</v>
      </c>
      <c r="U681" s="288">
        <f>Data!U159</f>
        <v>36199</v>
      </c>
      <c r="V681" s="288">
        <f>Data!V159</f>
        <v>38047</v>
      </c>
      <c r="W681" s="288">
        <f>Data!W159</f>
        <v>38086</v>
      </c>
      <c r="X681" s="288">
        <f>Data!X159</f>
        <v>41765</v>
      </c>
      <c r="Y681" s="288">
        <f>Data!Y159</f>
        <v>39605</v>
      </c>
      <c r="Z681" s="288">
        <f>Data!Z159</f>
        <v>46453</v>
      </c>
      <c r="AA681" s="288">
        <f>Data!AA159</f>
        <v>50798</v>
      </c>
      <c r="AB681" s="288">
        <f>Data!AB159</f>
        <v>46458</v>
      </c>
      <c r="AC681" s="288">
        <f>Data!AC159</f>
        <v>46638</v>
      </c>
      <c r="AD681" s="288">
        <f>Data!AD159</f>
        <v>44524</v>
      </c>
      <c r="AE681" s="288">
        <f>Data!AE159</f>
        <v>45938</v>
      </c>
      <c r="AF681" s="288">
        <f>Data!AF159</f>
        <v>48664</v>
      </c>
      <c r="AG681" s="288">
        <f>Data!AG159</f>
        <v>49809</v>
      </c>
      <c r="AH681" s="288">
        <f>Data!AH159</f>
        <v>50416</v>
      </c>
      <c r="AI681" s="288">
        <f>Data!AI159</f>
        <v>51025</v>
      </c>
      <c r="AJ681" s="288">
        <f>Data!AJ159</f>
        <v>47823</v>
      </c>
      <c r="AK681" s="288">
        <f>Data!AK159</f>
        <v>49680</v>
      </c>
      <c r="AL681" s="288">
        <f>Data!AL159</f>
        <v>48110</v>
      </c>
      <c r="AM681" s="288">
        <f>Data!AM159</f>
        <v>49939</v>
      </c>
      <c r="AN681" s="288">
        <f>Data!AN159</f>
        <v>51628</v>
      </c>
      <c r="AO681" s="288">
        <f>Data!AO159</f>
        <v>54666</v>
      </c>
      <c r="AP681" s="288">
        <f>Data!AP159</f>
        <v>55607</v>
      </c>
      <c r="AQ681" s="288">
        <f>Data!AQ159</f>
        <v>56370</v>
      </c>
      <c r="AR681" s="288">
        <f>Data!AR159</f>
        <v>57647</v>
      </c>
      <c r="AS681" s="288">
        <f>Data!AS159</f>
        <v>53608</v>
      </c>
      <c r="AT681" s="288">
        <f>Data!AT159</f>
        <v>51880</v>
      </c>
      <c r="AU681" s="288">
        <f>Data!AU159</f>
        <v>51167</v>
      </c>
      <c r="AV681" s="288">
        <f>Data!AV159</f>
        <v>52646</v>
      </c>
      <c r="AW681" s="288">
        <f>Data!AW159</f>
        <v>52386</v>
      </c>
      <c r="AX681" s="288">
        <f>Data!AX159</f>
        <v>49602</v>
      </c>
      <c r="AY681" s="288">
        <f>Data!AY159</f>
        <v>50001</v>
      </c>
      <c r="AZ681" s="288">
        <f>Data!AZ159</f>
        <v>51700</v>
      </c>
      <c r="BA681" s="288">
        <f>Data!BA159</f>
        <v>53868</v>
      </c>
      <c r="BB681" s="288">
        <f>Data!BB159</f>
        <v>52944</v>
      </c>
      <c r="BC681" s="288">
        <f>Data!BC159</f>
        <v>55631</v>
      </c>
      <c r="BD681" s="288">
        <f>Data!BD159</f>
        <v>54669</v>
      </c>
      <c r="BE681" s="288">
        <f>Data!BE159</f>
        <v>52012</v>
      </c>
      <c r="BF681" s="288">
        <f>Data!BF159</f>
        <v>50263</v>
      </c>
      <c r="BG681" s="288">
        <f>Data!BG159</f>
        <v>49831</v>
      </c>
      <c r="BH681" s="288">
        <f>Data!BH159</f>
        <v>49116</v>
      </c>
      <c r="BI681" s="288">
        <f>Data!BI159</f>
        <v>50195</v>
      </c>
      <c r="BJ681" s="331">
        <f>Data!BJ159</f>
        <v>49747</v>
      </c>
      <c r="BK681" s="332">
        <f>Data!BK159</f>
        <v>51913</v>
      </c>
      <c r="BL681" s="332">
        <f>Data!BL159</f>
        <v>0</v>
      </c>
      <c r="BM681" s="332">
        <f>Data!BM159</f>
        <v>0</v>
      </c>
      <c r="BN681" s="332">
        <f>Data!BN159</f>
        <v>0</v>
      </c>
      <c r="BO681" s="332">
        <f>Data!BO159</f>
        <v>0</v>
      </c>
      <c r="BP681" s="332">
        <f>Data!BP159</f>
        <v>0</v>
      </c>
      <c r="BQ681" s="332">
        <f>Data!BQ159</f>
        <v>0</v>
      </c>
      <c r="BR681" s="332">
        <f>Data!BR159</f>
        <v>0</v>
      </c>
      <c r="BS681" s="332">
        <f>Data!BS159</f>
        <v>0</v>
      </c>
      <c r="BT681" s="332">
        <f>Data!BT159</f>
        <v>0</v>
      </c>
      <c r="BU681" s="332">
        <f>Data!BU159</f>
        <v>0</v>
      </c>
      <c r="BV681" s="332">
        <f>Data!BV159</f>
        <v>0</v>
      </c>
      <c r="BW681" s="332">
        <f>Data!BW159</f>
        <v>0</v>
      </c>
      <c r="BX681" s="332">
        <f>Data!BX159</f>
        <v>0</v>
      </c>
      <c r="BY681" s="333">
        <f>SUM(BJ681:BX681)</f>
        <v>101660</v>
      </c>
    </row>
    <row r="682" spans="1:77">
      <c r="A682" s="289" t="s">
        <v>36</v>
      </c>
      <c r="B682" s="288">
        <f>Data!B160</f>
        <v>32023</v>
      </c>
      <c r="C682" s="288">
        <f>Data!C160</f>
        <v>30720</v>
      </c>
      <c r="D682" s="288">
        <f>Data!D160</f>
        <v>32187</v>
      </c>
      <c r="E682" s="288">
        <f>Data!E160</f>
        <v>22302</v>
      </c>
      <c r="F682" s="288">
        <f>Data!F160</f>
        <v>20181</v>
      </c>
      <c r="G682" s="288">
        <f>Data!G160</f>
        <v>24349</v>
      </c>
      <c r="H682" s="288">
        <f>Data!H160</f>
        <v>31849</v>
      </c>
      <c r="I682" s="288">
        <f>Data!I160</f>
        <v>40220</v>
      </c>
      <c r="J682" s="288">
        <f>Data!J160</f>
        <v>28544</v>
      </c>
      <c r="K682" s="288">
        <f>Data!K160</f>
        <v>29432</v>
      </c>
      <c r="L682" s="288">
        <f>Data!L160</f>
        <v>38837</v>
      </c>
      <c r="M682" s="288">
        <f>Data!M160</f>
        <v>37190</v>
      </c>
      <c r="N682" s="288">
        <f>Data!N160</f>
        <v>33677</v>
      </c>
      <c r="O682" s="288">
        <f>Data!O160</f>
        <v>32470</v>
      </c>
      <c r="P682" s="288">
        <f>Data!P160</f>
        <v>37016</v>
      </c>
      <c r="Q682" s="288">
        <f>Data!Q160</f>
        <v>40454</v>
      </c>
      <c r="R682" s="288">
        <f>Data!R160</f>
        <v>38833</v>
      </c>
      <c r="S682" s="288">
        <f>Data!S160</f>
        <v>35803</v>
      </c>
      <c r="T682" s="288">
        <f>Data!T160</f>
        <v>35211</v>
      </c>
      <c r="U682" s="288">
        <f>Data!U160</f>
        <v>37516</v>
      </c>
      <c r="V682" s="288">
        <f>Data!V160</f>
        <v>38810</v>
      </c>
      <c r="W682" s="288">
        <f>Data!W160</f>
        <v>38509</v>
      </c>
      <c r="X682" s="288">
        <f>Data!X160</f>
        <v>34599</v>
      </c>
      <c r="Y682" s="288">
        <f>Data!Y160</f>
        <v>31536</v>
      </c>
      <c r="Z682" s="288">
        <f>Data!Z160</f>
        <v>29922</v>
      </c>
      <c r="AA682" s="288">
        <f>Data!AA160</f>
        <v>29191</v>
      </c>
      <c r="AB682" s="288">
        <f>Data!AB160</f>
        <v>33141</v>
      </c>
      <c r="AC682" s="288">
        <f>Data!AC160</f>
        <v>34929</v>
      </c>
      <c r="AD682" s="288">
        <f>Data!AD160</f>
        <v>33551</v>
      </c>
      <c r="AE682" s="288">
        <f>Data!AE160</f>
        <v>34405</v>
      </c>
      <c r="AF682" s="288">
        <f>Data!AF160</f>
        <v>33020</v>
      </c>
      <c r="AG682" s="288">
        <f>Data!AG160</f>
        <v>31923</v>
      </c>
      <c r="AH682" s="288">
        <f>Data!AH160</f>
        <v>31422</v>
      </c>
      <c r="AI682" s="288">
        <f>Data!AI160</f>
        <v>30865</v>
      </c>
      <c r="AJ682" s="288">
        <f>Data!AJ160</f>
        <v>37657</v>
      </c>
      <c r="AK682" s="288">
        <f>Data!AK160</f>
        <v>36770</v>
      </c>
      <c r="AL682" s="288">
        <f>Data!AL160</f>
        <v>37765</v>
      </c>
      <c r="AM682" s="288">
        <f>Data!AM160</f>
        <v>38450</v>
      </c>
      <c r="AN682" s="288">
        <f>Data!AN160</f>
        <v>38950</v>
      </c>
      <c r="AO682" s="288">
        <f>Data!AO160</f>
        <v>36398</v>
      </c>
      <c r="AP682" s="288">
        <f>Data!AP160</f>
        <v>35685</v>
      </c>
      <c r="AQ682" s="288">
        <f>Data!AQ160</f>
        <v>36303</v>
      </c>
      <c r="AR682" s="288">
        <f>Data!AR160</f>
        <v>36687</v>
      </c>
      <c r="AS682" s="288">
        <f>Data!AS160</f>
        <v>41118</v>
      </c>
      <c r="AT682" s="288">
        <f>Data!AT160</f>
        <v>42395</v>
      </c>
      <c r="AU682" s="288">
        <f>Data!AU160</f>
        <v>42317</v>
      </c>
      <c r="AV682" s="288">
        <f>Data!AV160</f>
        <v>39798</v>
      </c>
      <c r="AW682" s="288">
        <f>Data!AW160</f>
        <v>41685</v>
      </c>
      <c r="AX682" s="288">
        <f>Data!AX160</f>
        <v>47340</v>
      </c>
      <c r="AY682" s="288">
        <f>Data!AY160</f>
        <v>43952</v>
      </c>
      <c r="AZ682" s="288">
        <f>Data!AZ160</f>
        <v>41444</v>
      </c>
      <c r="BA682" s="288">
        <f>Data!BA160</f>
        <v>39119</v>
      </c>
      <c r="BB682" s="288">
        <f>Data!BB160</f>
        <v>38454</v>
      </c>
      <c r="BC682" s="288">
        <f>Data!BC160</f>
        <v>39533</v>
      </c>
      <c r="BD682" s="288">
        <f>Data!BD160</f>
        <v>41978</v>
      </c>
      <c r="BE682" s="288">
        <f>Data!BE160</f>
        <v>45978</v>
      </c>
      <c r="BF682" s="288">
        <f>Data!BF160</f>
        <v>48748</v>
      </c>
      <c r="BG682" s="288">
        <f>Data!BG160</f>
        <v>49825</v>
      </c>
      <c r="BH682" s="288">
        <f>Data!BH160</f>
        <v>49116</v>
      </c>
      <c r="BI682" s="288">
        <f>Data!BI160</f>
        <v>50195</v>
      </c>
      <c r="BJ682" s="331">
        <f>Data!BJ160</f>
        <v>49747</v>
      </c>
      <c r="BK682" s="332">
        <f>Data!BK160</f>
        <v>40450</v>
      </c>
      <c r="BL682" s="332">
        <f>Data!BL160</f>
        <v>0</v>
      </c>
      <c r="BM682" s="332">
        <f>Data!BM160</f>
        <v>0</v>
      </c>
      <c r="BN682" s="332">
        <f>Data!BN160</f>
        <v>0</v>
      </c>
      <c r="BO682" s="332">
        <f>Data!BO160</f>
        <v>0</v>
      </c>
      <c r="BP682" s="332">
        <f>Data!BP160</f>
        <v>0</v>
      </c>
      <c r="BQ682" s="332">
        <f>Data!BQ160</f>
        <v>0</v>
      </c>
      <c r="BR682" s="332">
        <f>Data!BR160</f>
        <v>0</v>
      </c>
      <c r="BS682" s="332">
        <f>Data!BS160</f>
        <v>0</v>
      </c>
      <c r="BT682" s="332">
        <f>Data!BT160</f>
        <v>0</v>
      </c>
      <c r="BU682" s="332">
        <f>Data!BU160</f>
        <v>0</v>
      </c>
      <c r="BV682" s="332">
        <f>Data!BV160</f>
        <v>0</v>
      </c>
      <c r="BW682" s="332">
        <f>Data!BW160</f>
        <v>0</v>
      </c>
      <c r="BX682" s="332">
        <f>Data!BX160</f>
        <v>0</v>
      </c>
      <c r="BY682" s="333">
        <f>SUM(BJ682:BX682)</f>
        <v>90197</v>
      </c>
    </row>
    <row r="683" spans="1:77" ht="14" thickBot="1">
      <c r="A683" s="289" t="s">
        <v>37</v>
      </c>
      <c r="B683" s="288">
        <f>Data!B161</f>
        <v>32023</v>
      </c>
      <c r="C683" s="288">
        <f>Data!C161</f>
        <v>31998</v>
      </c>
      <c r="D683" s="288">
        <f>Data!D161</f>
        <v>29987</v>
      </c>
      <c r="E683" s="288">
        <f>Data!E161</f>
        <v>32026</v>
      </c>
      <c r="F683" s="288">
        <f>Data!F161</f>
        <v>31532</v>
      </c>
      <c r="G683" s="288">
        <f>Data!G161</f>
        <v>27773</v>
      </c>
      <c r="H683" s="288">
        <f>Data!H161</f>
        <v>31159</v>
      </c>
      <c r="I683" s="288">
        <f>Data!I161</f>
        <v>31104</v>
      </c>
      <c r="J683" s="288">
        <f>Data!J161</f>
        <v>32066</v>
      </c>
      <c r="K683" s="288">
        <f>Data!K161</f>
        <v>25857</v>
      </c>
      <c r="L683" s="288">
        <f>Data!L161</f>
        <v>28257</v>
      </c>
      <c r="M683" s="288">
        <f>Data!M161</f>
        <v>36587</v>
      </c>
      <c r="N683" s="288">
        <f>Data!N161</f>
        <v>41331</v>
      </c>
      <c r="O683" s="288">
        <f>Data!O161</f>
        <v>30528</v>
      </c>
      <c r="P683" s="288">
        <f>Data!P161</f>
        <v>31776</v>
      </c>
      <c r="Q683" s="288">
        <f>Data!Q161</f>
        <v>34645</v>
      </c>
      <c r="R683" s="288">
        <f>Data!R161</f>
        <v>43791</v>
      </c>
      <c r="S683" s="288">
        <f>Data!S161</f>
        <v>40204</v>
      </c>
      <c r="T683" s="288">
        <f>Data!T161</f>
        <v>37412</v>
      </c>
      <c r="U683" s="288">
        <f>Data!U161</f>
        <v>35861</v>
      </c>
      <c r="V683" s="288">
        <f>Data!V161</f>
        <v>34438</v>
      </c>
      <c r="W683" s="288">
        <f>Data!W161</f>
        <v>34103</v>
      </c>
      <c r="X683" s="288">
        <f>Data!X161</f>
        <v>34619</v>
      </c>
      <c r="Y683" s="288">
        <f>Data!Y161</f>
        <v>37854</v>
      </c>
      <c r="Z683" s="288">
        <f>Data!Z161</f>
        <v>40211</v>
      </c>
      <c r="AA683" s="288">
        <f>Data!AA161</f>
        <v>35536</v>
      </c>
      <c r="AB683" s="288">
        <f>Data!AB161</f>
        <v>40743</v>
      </c>
      <c r="AC683" s="288">
        <f>Data!AC161</f>
        <v>40420</v>
      </c>
      <c r="AD683" s="288">
        <f>Data!AD161</f>
        <v>47271</v>
      </c>
      <c r="AE683" s="288">
        <f>Data!AE161</f>
        <v>43988</v>
      </c>
      <c r="AF683" s="288">
        <f>Data!AF161</f>
        <v>45503</v>
      </c>
      <c r="AG683" s="288">
        <f>Data!AG161</f>
        <v>45113</v>
      </c>
      <c r="AH683" s="288">
        <f>Data!AH161</f>
        <v>51722</v>
      </c>
      <c r="AI683" s="288">
        <f>Data!AI161</f>
        <v>53416</v>
      </c>
      <c r="AJ683" s="288">
        <f>Data!AJ161</f>
        <v>48389</v>
      </c>
      <c r="AK683" s="288">
        <f>Data!AK161</f>
        <v>49976</v>
      </c>
      <c r="AL683" s="288">
        <f>Data!AL161</f>
        <v>49647</v>
      </c>
      <c r="AM683" s="288">
        <f>Data!AM161</f>
        <v>51213</v>
      </c>
      <c r="AN683" s="288">
        <f>Data!AN161</f>
        <v>52620</v>
      </c>
      <c r="AO683" s="288">
        <f>Data!AO161</f>
        <v>55478</v>
      </c>
      <c r="AP683" s="288">
        <f>Data!AP161</f>
        <v>56250</v>
      </c>
      <c r="AQ683" s="288">
        <f>Data!AQ161</f>
        <v>56881</v>
      </c>
      <c r="AR683" s="288">
        <f>Data!AR161</f>
        <v>58058</v>
      </c>
      <c r="AS683" s="288">
        <f>Data!AS161</f>
        <v>53920</v>
      </c>
      <c r="AT683" s="288">
        <f>Data!AT161</f>
        <v>52125</v>
      </c>
      <c r="AU683" s="288">
        <f>Data!AU161</f>
        <v>51363</v>
      </c>
      <c r="AV683" s="288">
        <f>Data!AV161</f>
        <v>52809</v>
      </c>
      <c r="AW683" s="288">
        <f>Data!AW161</f>
        <v>52517</v>
      </c>
      <c r="AX683" s="288">
        <f>Data!AX161</f>
        <v>49702</v>
      </c>
      <c r="AY683" s="288">
        <f>Data!AY161</f>
        <v>50085</v>
      </c>
      <c r="AZ683" s="288">
        <f>Data!AZ161</f>
        <v>51772</v>
      </c>
      <c r="BA683" s="288">
        <f>Data!BA161</f>
        <v>53925</v>
      </c>
      <c r="BB683" s="288">
        <f>Data!BB161</f>
        <v>52990</v>
      </c>
      <c r="BC683" s="288">
        <f>Data!BC161</f>
        <v>55668</v>
      </c>
      <c r="BD683" s="288">
        <f>Data!BD161</f>
        <v>54698</v>
      </c>
      <c r="BE683" s="288">
        <f>Data!BE161</f>
        <v>52034</v>
      </c>
      <c r="BF683" s="288">
        <f>Data!BF161</f>
        <v>50279</v>
      </c>
      <c r="BG683" s="288">
        <f>Data!BG161</f>
        <v>49831</v>
      </c>
      <c r="BH683" s="288">
        <f>Data!BH161</f>
        <v>49116</v>
      </c>
      <c r="BI683" s="288">
        <f>Data!BI161</f>
        <v>50195</v>
      </c>
      <c r="BJ683" s="334">
        <f>Data!BJ161</f>
        <v>49747</v>
      </c>
      <c r="BK683" s="335">
        <f>Data!BK161</f>
        <v>51000</v>
      </c>
      <c r="BL683" s="335">
        <f>Data!BL161</f>
        <v>0</v>
      </c>
      <c r="BM683" s="335">
        <f>Data!BM161</f>
        <v>0</v>
      </c>
      <c r="BN683" s="335">
        <f>Data!BN161</f>
        <v>0</v>
      </c>
      <c r="BO683" s="335">
        <f>Data!BO161</f>
        <v>0</v>
      </c>
      <c r="BP683" s="335">
        <f>Data!BP161</f>
        <v>0</v>
      </c>
      <c r="BQ683" s="335">
        <f>Data!BQ161</f>
        <v>0</v>
      </c>
      <c r="BR683" s="335">
        <f>Data!BR161</f>
        <v>0</v>
      </c>
      <c r="BS683" s="335">
        <f>Data!BS161</f>
        <v>0</v>
      </c>
      <c r="BT683" s="335">
        <f>Data!BT161</f>
        <v>0</v>
      </c>
      <c r="BU683" s="335">
        <f>Data!BU161</f>
        <v>0</v>
      </c>
      <c r="BV683" s="335">
        <f>Data!BV161</f>
        <v>0</v>
      </c>
      <c r="BW683" s="335">
        <f>Data!BW161</f>
        <v>0</v>
      </c>
      <c r="BX683" s="335">
        <f>Data!BX161</f>
        <v>0</v>
      </c>
      <c r="BY683" s="336">
        <f>SUM(BJ683:BX683)</f>
        <v>100747</v>
      </c>
    </row>
    <row r="684" spans="1:77">
      <c r="A684" s="289"/>
      <c r="B684" s="288"/>
      <c r="C684" s="288"/>
      <c r="D684" s="288"/>
      <c r="E684" s="288"/>
      <c r="F684" s="288"/>
      <c r="G684" s="288"/>
      <c r="H684" s="288"/>
      <c r="I684" s="288"/>
      <c r="J684" s="288"/>
      <c r="K684" s="288"/>
      <c r="L684" s="288"/>
      <c r="M684" s="288"/>
      <c r="N684" s="288"/>
      <c r="O684" s="288"/>
      <c r="P684" s="288"/>
      <c r="Q684" s="288"/>
      <c r="R684" s="288"/>
      <c r="S684" s="288"/>
      <c r="T684" s="288"/>
      <c r="U684" s="288"/>
      <c r="V684" s="288"/>
      <c r="W684" s="288"/>
      <c r="X684" s="288"/>
      <c r="Y684" s="288"/>
      <c r="Z684" s="288"/>
      <c r="AA684" s="288"/>
      <c r="AB684" s="288"/>
      <c r="AC684" s="288"/>
      <c r="AD684" s="288"/>
      <c r="AE684" s="288"/>
      <c r="AF684" s="288"/>
      <c r="AG684" s="288"/>
      <c r="AH684" s="288"/>
      <c r="AI684" s="288"/>
      <c r="AJ684" s="288"/>
      <c r="AK684" s="288"/>
      <c r="AL684" s="288"/>
      <c r="AM684" s="288"/>
      <c r="AN684" s="288"/>
      <c r="AO684" s="288"/>
      <c r="AP684" s="288"/>
      <c r="AQ684" s="288"/>
      <c r="AR684" s="288"/>
      <c r="AS684" s="288"/>
      <c r="AT684" s="288"/>
      <c r="AU684" s="288"/>
      <c r="AV684" s="288"/>
      <c r="AW684" s="288"/>
      <c r="AX684" s="288"/>
      <c r="AY684" s="288"/>
      <c r="AZ684" s="288"/>
      <c r="BA684" s="288"/>
      <c r="BB684" s="288"/>
      <c r="BC684" s="288"/>
      <c r="BD684" s="288"/>
      <c r="BE684" s="288"/>
      <c r="BF684" s="288"/>
      <c r="BG684" s="288"/>
      <c r="BH684" s="288"/>
      <c r="BI684" s="288"/>
      <c r="BJ684" s="288"/>
      <c r="BK684" s="288"/>
      <c r="BL684" s="288"/>
      <c r="BM684" s="288"/>
      <c r="BN684" s="288"/>
      <c r="BO684" s="288"/>
      <c r="BP684" s="288"/>
      <c r="BQ684" s="288"/>
      <c r="BR684" s="288"/>
      <c r="BS684" s="288"/>
      <c r="BT684" s="288"/>
      <c r="BU684" s="288"/>
      <c r="BV684" s="288"/>
      <c r="BW684" s="288"/>
      <c r="BX684" s="288"/>
      <c r="BY684" s="288"/>
    </row>
    <row r="685" spans="1:77">
      <c r="B685" s="294" t="s">
        <v>1025</v>
      </c>
      <c r="C685" s="294" t="s">
        <v>1025</v>
      </c>
      <c r="D685" s="294" t="s">
        <v>1025</v>
      </c>
      <c r="E685" s="294" t="s">
        <v>1025</v>
      </c>
      <c r="F685" s="294" t="s">
        <v>1025</v>
      </c>
      <c r="G685" s="294" t="s">
        <v>1025</v>
      </c>
      <c r="H685" s="294" t="s">
        <v>1025</v>
      </c>
      <c r="I685" s="294" t="s">
        <v>1025</v>
      </c>
      <c r="J685" s="294" t="s">
        <v>1025</v>
      </c>
      <c r="K685" s="294" t="s">
        <v>1025</v>
      </c>
      <c r="L685" s="294" t="s">
        <v>1025</v>
      </c>
      <c r="M685" s="294" t="s">
        <v>1025</v>
      </c>
      <c r="N685" s="294" t="s">
        <v>1025</v>
      </c>
      <c r="O685" s="294" t="s">
        <v>1025</v>
      </c>
      <c r="P685" s="294" t="s">
        <v>1025</v>
      </c>
      <c r="Q685" s="294" t="s">
        <v>1025</v>
      </c>
      <c r="R685" s="294" t="s">
        <v>1025</v>
      </c>
      <c r="S685" s="294" t="s">
        <v>1025</v>
      </c>
      <c r="T685" s="294" t="s">
        <v>1025</v>
      </c>
      <c r="U685" s="294" t="s">
        <v>1025</v>
      </c>
      <c r="V685" s="294" t="s">
        <v>1025</v>
      </c>
      <c r="W685" s="294" t="s">
        <v>1025</v>
      </c>
      <c r="X685" s="294" t="s">
        <v>1025</v>
      </c>
      <c r="Y685" s="294" t="s">
        <v>1025</v>
      </c>
      <c r="Z685" s="293" t="s">
        <v>1025</v>
      </c>
      <c r="AA685" s="293" t="s">
        <v>1025</v>
      </c>
      <c r="AB685" s="293" t="s">
        <v>1025</v>
      </c>
      <c r="AC685" s="293" t="s">
        <v>1025</v>
      </c>
      <c r="AD685" s="293" t="s">
        <v>1025</v>
      </c>
      <c r="AE685" s="293" t="s">
        <v>1025</v>
      </c>
      <c r="AF685" s="293" t="s">
        <v>1025</v>
      </c>
      <c r="AG685" s="293" t="s">
        <v>1025</v>
      </c>
      <c r="AH685" s="293" t="s">
        <v>1025</v>
      </c>
      <c r="AI685" s="293" t="s">
        <v>1025</v>
      </c>
      <c r="AJ685" s="293" t="s">
        <v>1025</v>
      </c>
      <c r="AK685" s="293" t="s">
        <v>1025</v>
      </c>
      <c r="AL685" s="293" t="s">
        <v>1025</v>
      </c>
      <c r="AM685" s="293" t="s">
        <v>1025</v>
      </c>
      <c r="AN685" s="293" t="s">
        <v>1025</v>
      </c>
      <c r="AO685" s="293" t="s">
        <v>1025</v>
      </c>
      <c r="AP685" s="293" t="s">
        <v>1025</v>
      </c>
      <c r="AQ685" s="293" t="s">
        <v>1025</v>
      </c>
      <c r="AR685" s="293" t="s">
        <v>1025</v>
      </c>
      <c r="AS685" s="293" t="s">
        <v>1025</v>
      </c>
      <c r="AT685" s="293" t="s">
        <v>1025</v>
      </c>
      <c r="AU685" s="293" t="s">
        <v>1025</v>
      </c>
      <c r="AV685" s="293" t="s">
        <v>1025</v>
      </c>
      <c r="AW685" s="293" t="s">
        <v>1025</v>
      </c>
      <c r="AX685" s="293" t="s">
        <v>1025</v>
      </c>
      <c r="AY685" s="293" t="s">
        <v>1025</v>
      </c>
      <c r="AZ685" s="293" t="s">
        <v>1025</v>
      </c>
      <c r="BA685" s="293" t="s">
        <v>1025</v>
      </c>
      <c r="BB685" s="293" t="s">
        <v>1025</v>
      </c>
      <c r="BC685" s="293" t="s">
        <v>1025</v>
      </c>
      <c r="BD685" s="293" t="s">
        <v>1025</v>
      </c>
      <c r="BE685" s="293" t="s">
        <v>1025</v>
      </c>
      <c r="BF685" s="293" t="s">
        <v>1025</v>
      </c>
      <c r="BG685" s="293" t="s">
        <v>1025</v>
      </c>
      <c r="BH685" s="293" t="s">
        <v>1025</v>
      </c>
      <c r="BI685" s="293" t="s">
        <v>1025</v>
      </c>
      <c r="BJ685" s="293" t="s">
        <v>1025</v>
      </c>
      <c r="BK685" s="293" t="s">
        <v>1025</v>
      </c>
      <c r="BL685" s="293" t="s">
        <v>1025</v>
      </c>
      <c r="BM685" s="293" t="s">
        <v>1025</v>
      </c>
      <c r="BN685" s="293" t="s">
        <v>1025</v>
      </c>
      <c r="BO685" s="293" t="s">
        <v>1025</v>
      </c>
      <c r="BP685" s="293" t="s">
        <v>1025</v>
      </c>
      <c r="BQ685" s="293" t="s">
        <v>1025</v>
      </c>
      <c r="BR685" s="293" t="s">
        <v>1025</v>
      </c>
      <c r="BS685" s="293" t="s">
        <v>1025</v>
      </c>
      <c r="BT685" s="293" t="s">
        <v>1025</v>
      </c>
      <c r="BU685" s="293" t="s">
        <v>1025</v>
      </c>
      <c r="BV685" s="293" t="s">
        <v>1025</v>
      </c>
      <c r="BW685" s="293" t="s">
        <v>1025</v>
      </c>
      <c r="BX685" s="293" t="s">
        <v>1025</v>
      </c>
      <c r="BY685" s="294" t="s">
        <v>1026</v>
      </c>
    </row>
    <row r="686" spans="1:77">
      <c r="A686" s="289" t="s">
        <v>1036</v>
      </c>
      <c r="B686" s="288">
        <f t="shared" ref="B686:AG686" si="34">SUM(B679:B684)</f>
        <v>160115</v>
      </c>
      <c r="C686" s="288">
        <f t="shared" si="34"/>
        <v>159048</v>
      </c>
      <c r="D686" s="288">
        <f t="shared" si="34"/>
        <v>146202</v>
      </c>
      <c r="E686" s="288">
        <f t="shared" si="34"/>
        <v>150989</v>
      </c>
      <c r="F686" s="288">
        <f t="shared" si="34"/>
        <v>155425</v>
      </c>
      <c r="G686" s="288">
        <f t="shared" si="34"/>
        <v>153654</v>
      </c>
      <c r="H686" s="288">
        <f t="shared" si="34"/>
        <v>163272</v>
      </c>
      <c r="I686" s="288">
        <f t="shared" si="34"/>
        <v>166095</v>
      </c>
      <c r="J686" s="288">
        <f t="shared" si="34"/>
        <v>157639</v>
      </c>
      <c r="K686" s="288">
        <f t="shared" si="34"/>
        <v>164149</v>
      </c>
      <c r="L686" s="288">
        <f t="shared" si="34"/>
        <v>163826</v>
      </c>
      <c r="M686" s="288">
        <f t="shared" si="34"/>
        <v>165487</v>
      </c>
      <c r="N686" s="288">
        <f t="shared" si="34"/>
        <v>177673</v>
      </c>
      <c r="O686" s="288">
        <f t="shared" si="34"/>
        <v>169536</v>
      </c>
      <c r="P686" s="288">
        <f t="shared" si="34"/>
        <v>170112</v>
      </c>
      <c r="Q686" s="288">
        <f t="shared" si="34"/>
        <v>173963</v>
      </c>
      <c r="R686" s="288">
        <f t="shared" si="34"/>
        <v>176191</v>
      </c>
      <c r="S686" s="288">
        <f t="shared" si="34"/>
        <v>174899</v>
      </c>
      <c r="T686" s="288">
        <f t="shared" si="34"/>
        <v>172831</v>
      </c>
      <c r="U686" s="288">
        <f t="shared" si="34"/>
        <v>178019</v>
      </c>
      <c r="V686" s="288">
        <f t="shared" si="34"/>
        <v>179837</v>
      </c>
      <c r="W686" s="288">
        <f t="shared" si="34"/>
        <v>179190</v>
      </c>
      <c r="X686" s="288">
        <f t="shared" si="34"/>
        <v>177068</v>
      </c>
      <c r="Y686" s="288">
        <f t="shared" si="34"/>
        <v>180100</v>
      </c>
      <c r="Z686" s="288">
        <f t="shared" si="34"/>
        <v>183700</v>
      </c>
      <c r="AA686" s="288">
        <f t="shared" si="34"/>
        <v>193112</v>
      </c>
      <c r="AB686" s="288">
        <f t="shared" si="34"/>
        <v>195474</v>
      </c>
      <c r="AC686" s="288">
        <f t="shared" si="34"/>
        <v>198501</v>
      </c>
      <c r="AD686" s="288">
        <f t="shared" si="34"/>
        <v>207078</v>
      </c>
      <c r="AE686" s="288">
        <f t="shared" si="34"/>
        <v>205118</v>
      </c>
      <c r="AF686" s="288">
        <f t="shared" si="34"/>
        <v>208818</v>
      </c>
      <c r="AG686" s="288">
        <f t="shared" si="34"/>
        <v>207475</v>
      </c>
      <c r="AH686" s="288">
        <f t="shared" ref="AH686:BX686" si="35">SUM(AH679:AH684)</f>
        <v>212334</v>
      </c>
      <c r="AI686" s="288">
        <f t="shared" si="35"/>
        <v>212862</v>
      </c>
      <c r="AJ686" s="288">
        <f t="shared" si="35"/>
        <v>218839</v>
      </c>
      <c r="AK686" s="288">
        <f t="shared" si="35"/>
        <v>222640</v>
      </c>
      <c r="AL686" s="288">
        <f t="shared" si="35"/>
        <v>221301</v>
      </c>
      <c r="AM686" s="288">
        <f t="shared" si="35"/>
        <v>227952</v>
      </c>
      <c r="AN686" s="288">
        <f t="shared" si="35"/>
        <v>233760</v>
      </c>
      <c r="AO686" s="288">
        <f t="shared" si="35"/>
        <v>237603</v>
      </c>
      <c r="AP686" s="288">
        <f t="shared" si="35"/>
        <v>238834</v>
      </c>
      <c r="AQ686" s="288">
        <f t="shared" si="35"/>
        <v>242229</v>
      </c>
      <c r="AR686" s="288">
        <f t="shared" si="35"/>
        <v>246729</v>
      </c>
      <c r="AS686" s="288">
        <f t="shared" si="35"/>
        <v>243372</v>
      </c>
      <c r="AT686" s="288">
        <f t="shared" si="35"/>
        <v>240676</v>
      </c>
      <c r="AU686" s="288">
        <f t="shared" si="35"/>
        <v>238332</v>
      </c>
      <c r="AV686" s="288">
        <f t="shared" si="35"/>
        <v>237698</v>
      </c>
      <c r="AW686" s="288">
        <f t="shared" si="35"/>
        <v>240660</v>
      </c>
      <c r="AX686" s="288">
        <f t="shared" si="35"/>
        <v>243587</v>
      </c>
      <c r="AY686" s="288">
        <f t="shared" si="35"/>
        <v>239350</v>
      </c>
      <c r="AZ686" s="288">
        <f t="shared" si="35"/>
        <v>239320</v>
      </c>
      <c r="BA686" s="288">
        <f t="shared" si="35"/>
        <v>239899</v>
      </c>
      <c r="BB686" s="288">
        <f t="shared" si="35"/>
        <v>235786</v>
      </c>
      <c r="BC686" s="288">
        <f t="shared" si="35"/>
        <v>245996</v>
      </c>
      <c r="BD686" s="288">
        <f t="shared" si="35"/>
        <v>247993</v>
      </c>
      <c r="BE686" s="288">
        <f t="shared" si="35"/>
        <v>248014</v>
      </c>
      <c r="BF686" s="288">
        <f t="shared" si="35"/>
        <v>248301</v>
      </c>
      <c r="BG686" s="288">
        <f t="shared" si="35"/>
        <v>249143</v>
      </c>
      <c r="BH686" s="288">
        <f t="shared" si="35"/>
        <v>245580</v>
      </c>
      <c r="BI686" s="288">
        <f t="shared" si="35"/>
        <v>250975</v>
      </c>
      <c r="BJ686" s="288">
        <f t="shared" si="35"/>
        <v>248735</v>
      </c>
      <c r="BK686" s="288">
        <f t="shared" si="35"/>
        <v>256574</v>
      </c>
      <c r="BL686" s="288">
        <f t="shared" si="35"/>
        <v>0</v>
      </c>
      <c r="BM686" s="288">
        <f t="shared" si="35"/>
        <v>0</v>
      </c>
      <c r="BN686" s="288">
        <f t="shared" si="35"/>
        <v>0</v>
      </c>
      <c r="BO686" s="288">
        <f t="shared" si="35"/>
        <v>0</v>
      </c>
      <c r="BP686" s="288">
        <f t="shared" si="35"/>
        <v>0</v>
      </c>
      <c r="BQ686" s="288">
        <f t="shared" si="35"/>
        <v>0</v>
      </c>
      <c r="BR686" s="288">
        <f t="shared" si="35"/>
        <v>0</v>
      </c>
      <c r="BS686" s="288">
        <f t="shared" si="35"/>
        <v>0</v>
      </c>
      <c r="BT686" s="288">
        <f t="shared" si="35"/>
        <v>0</v>
      </c>
      <c r="BU686" s="288">
        <f t="shared" si="35"/>
        <v>0</v>
      </c>
      <c r="BV686" s="288">
        <f t="shared" si="35"/>
        <v>0</v>
      </c>
      <c r="BW686" s="288">
        <f t="shared" si="35"/>
        <v>0</v>
      </c>
      <c r="BX686" s="288">
        <f t="shared" si="35"/>
        <v>0</v>
      </c>
      <c r="BY686" s="288">
        <f>SUM(BY679:BY684)</f>
        <v>505309</v>
      </c>
    </row>
    <row r="687" spans="1:77">
      <c r="W687" s="62"/>
      <c r="AB687" s="288"/>
      <c r="BY687" s="288"/>
    </row>
    <row r="715" spans="2:77" ht="18">
      <c r="D715" s="296" t="s">
        <v>1050</v>
      </c>
      <c r="W715" s="62"/>
      <c r="AA715" s="296" t="s">
        <v>1050</v>
      </c>
      <c r="AB715" s="288"/>
      <c r="BY715" s="288"/>
    </row>
    <row r="716" spans="2:77" ht="18">
      <c r="D716" s="291" t="s">
        <v>1051</v>
      </c>
      <c r="V716" s="289"/>
      <c r="W716" s="289"/>
      <c r="X716" s="289"/>
      <c r="Y716" s="289"/>
      <c r="Z716" s="289"/>
      <c r="AA716" s="291" t="s">
        <v>1051</v>
      </c>
      <c r="AB716" s="289"/>
      <c r="AC716" s="289"/>
      <c r="AD716" s="289"/>
      <c r="AE716" s="289"/>
      <c r="AF716" s="289"/>
      <c r="AG716" s="289"/>
      <c r="AH716" s="289"/>
      <c r="AI716" s="289"/>
      <c r="AJ716" s="289"/>
      <c r="AK716" s="289"/>
      <c r="AL716" s="289"/>
      <c r="AM716" s="289"/>
      <c r="AN716" s="289"/>
      <c r="AO716" s="289"/>
      <c r="AP716" s="289"/>
      <c r="AQ716" s="289"/>
      <c r="AR716" s="289"/>
      <c r="AS716" s="289"/>
      <c r="AT716" s="289"/>
      <c r="AU716" s="289"/>
      <c r="AV716" s="289"/>
      <c r="AW716" s="289"/>
      <c r="AX716" s="289"/>
      <c r="AY716" s="289"/>
      <c r="AZ716" s="289"/>
      <c r="BA716" s="289"/>
      <c r="BB716" s="289"/>
      <c r="BC716" s="289"/>
      <c r="BD716" s="289"/>
      <c r="BE716" s="289"/>
      <c r="BF716" s="289"/>
      <c r="BG716" s="289"/>
      <c r="BH716" s="289"/>
      <c r="BI716" s="289"/>
      <c r="BJ716" s="289"/>
      <c r="BK716" s="289"/>
      <c r="BL716" s="289"/>
      <c r="BM716" s="289"/>
      <c r="BN716" s="289"/>
      <c r="BO716" s="289"/>
      <c r="BP716" s="289"/>
      <c r="BQ716" s="289"/>
      <c r="BR716" s="289"/>
      <c r="BS716" s="289"/>
      <c r="BT716" s="289"/>
      <c r="BU716" s="289"/>
      <c r="BV716" s="289"/>
      <c r="BW716" s="289"/>
      <c r="BX716" s="289"/>
      <c r="BY716" s="289"/>
    </row>
    <row r="717" spans="2:77" ht="18">
      <c r="D717" s="296" t="s">
        <v>1038</v>
      </c>
      <c r="X717" s="289"/>
      <c r="AA717" s="296" t="s">
        <v>1038</v>
      </c>
    </row>
    <row r="718" spans="2:77">
      <c r="X718" s="289"/>
      <c r="BY718" s="289"/>
    </row>
    <row r="719" spans="2:77">
      <c r="B719" s="10" t="s">
        <v>1136</v>
      </c>
      <c r="C719" s="286" t="s">
        <v>1137</v>
      </c>
      <c r="D719" s="286" t="s">
        <v>1138</v>
      </c>
      <c r="E719" s="286" t="s">
        <v>1139</v>
      </c>
      <c r="F719" s="286" t="s">
        <v>1140</v>
      </c>
      <c r="G719" s="286" t="s">
        <v>1141</v>
      </c>
      <c r="H719" s="286" t="s">
        <v>1142</v>
      </c>
      <c r="I719" s="286" t="s">
        <v>1143</v>
      </c>
      <c r="J719" s="286" t="s">
        <v>1124</v>
      </c>
      <c r="K719" s="286" t="s">
        <v>1125</v>
      </c>
      <c r="L719" s="286" t="s">
        <v>1126</v>
      </c>
      <c r="M719" s="286" t="s">
        <v>1127</v>
      </c>
      <c r="N719" s="286" t="s">
        <v>1128</v>
      </c>
      <c r="O719" s="286" t="s">
        <v>1129</v>
      </c>
      <c r="P719" s="286" t="s">
        <v>1130</v>
      </c>
      <c r="Q719" s="286" t="s">
        <v>1131</v>
      </c>
      <c r="R719" s="286" t="s">
        <v>1132</v>
      </c>
      <c r="S719" s="286" t="s">
        <v>1133</v>
      </c>
      <c r="T719" s="286" t="s">
        <v>1134</v>
      </c>
      <c r="U719" s="286" t="s">
        <v>1135</v>
      </c>
      <c r="V719" s="286" t="s">
        <v>822</v>
      </c>
      <c r="W719" s="286" t="s">
        <v>823</v>
      </c>
      <c r="X719" s="286" t="s">
        <v>824</v>
      </c>
      <c r="Y719" s="286" t="s">
        <v>825</v>
      </c>
      <c r="Z719" s="286" t="s">
        <v>826</v>
      </c>
      <c r="AA719" s="286" t="s">
        <v>827</v>
      </c>
      <c r="AB719" s="286" t="s">
        <v>828</v>
      </c>
      <c r="AC719" s="286" t="s">
        <v>829</v>
      </c>
      <c r="AD719" s="286" t="s">
        <v>830</v>
      </c>
      <c r="AE719" s="286" t="s">
        <v>831</v>
      </c>
      <c r="AF719" s="286" t="s">
        <v>832</v>
      </c>
      <c r="AG719" s="286" t="s">
        <v>833</v>
      </c>
      <c r="AH719" s="286" t="s">
        <v>1144</v>
      </c>
      <c r="AI719" s="286" t="s">
        <v>1145</v>
      </c>
      <c r="AJ719" s="286" t="s">
        <v>1146</v>
      </c>
      <c r="AK719" s="286" t="s">
        <v>1147</v>
      </c>
      <c r="AL719" s="286" t="s">
        <v>1148</v>
      </c>
      <c r="AM719" s="286" t="s">
        <v>1149</v>
      </c>
      <c r="AN719" s="286" t="s">
        <v>1150</v>
      </c>
      <c r="AO719" s="286" t="s">
        <v>1151</v>
      </c>
      <c r="AP719" s="286" t="s">
        <v>1152</v>
      </c>
      <c r="AQ719" s="286" t="s">
        <v>1153</v>
      </c>
      <c r="AR719" s="286" t="s">
        <v>1154</v>
      </c>
      <c r="AS719" s="286" t="s">
        <v>1155</v>
      </c>
      <c r="AT719" s="286" t="s">
        <v>1156</v>
      </c>
      <c r="AU719" s="286" t="s">
        <v>1157</v>
      </c>
      <c r="AV719" s="286" t="s">
        <v>1158</v>
      </c>
      <c r="AW719" s="286" t="s">
        <v>1159</v>
      </c>
      <c r="AX719" s="286" t="s">
        <v>1160</v>
      </c>
      <c r="AY719" s="286" t="s">
        <v>1161</v>
      </c>
      <c r="AZ719" s="286" t="s">
        <v>1162</v>
      </c>
      <c r="BA719" s="286" t="s">
        <v>1163</v>
      </c>
      <c r="BB719" s="286" t="s">
        <v>1164</v>
      </c>
      <c r="BC719" s="286" t="s">
        <v>1165</v>
      </c>
      <c r="BD719" s="286" t="s">
        <v>1166</v>
      </c>
      <c r="BE719" s="286" t="s">
        <v>1167</v>
      </c>
      <c r="BF719" s="286" t="s">
        <v>1168</v>
      </c>
      <c r="BG719" s="286" t="s">
        <v>1169</v>
      </c>
      <c r="BH719" s="286" t="s">
        <v>1170</v>
      </c>
      <c r="BI719" s="286" t="s">
        <v>1171</v>
      </c>
      <c r="BJ719" s="286" t="s">
        <v>1172</v>
      </c>
      <c r="BK719" s="286" t="s">
        <v>1173</v>
      </c>
      <c r="BL719" s="286" t="s">
        <v>1174</v>
      </c>
      <c r="BM719" s="286" t="s">
        <v>1175</v>
      </c>
      <c r="BN719" s="286" t="s">
        <v>1176</v>
      </c>
      <c r="BO719" s="286" t="s">
        <v>1177</v>
      </c>
      <c r="BP719" s="286" t="s">
        <v>1178</v>
      </c>
      <c r="BQ719" s="286" t="s">
        <v>1179</v>
      </c>
      <c r="BR719" s="286" t="s">
        <v>1180</v>
      </c>
      <c r="BS719" s="286" t="s">
        <v>1181</v>
      </c>
      <c r="BT719" s="286" t="s">
        <v>1182</v>
      </c>
      <c r="BU719" s="286" t="s">
        <v>1183</v>
      </c>
      <c r="BV719" s="286" t="s">
        <v>1184</v>
      </c>
      <c r="BW719" s="286" t="s">
        <v>1185</v>
      </c>
      <c r="BX719" s="286" t="s">
        <v>1186</v>
      </c>
      <c r="BY719" s="289" t="s">
        <v>1023</v>
      </c>
    </row>
    <row r="720" spans="2:77" ht="14" thickBot="1">
      <c r="B720" s="293" t="s">
        <v>1025</v>
      </c>
      <c r="C720" s="293" t="s">
        <v>1025</v>
      </c>
      <c r="D720" s="293" t="s">
        <v>1025</v>
      </c>
      <c r="E720" s="293" t="s">
        <v>1025</v>
      </c>
      <c r="F720" s="293" t="s">
        <v>1025</v>
      </c>
      <c r="G720" s="293" t="s">
        <v>1025</v>
      </c>
      <c r="H720" s="293" t="s">
        <v>1025</v>
      </c>
      <c r="I720" s="293" t="s">
        <v>1025</v>
      </c>
      <c r="J720" s="293" t="s">
        <v>1025</v>
      </c>
      <c r="K720" s="293" t="s">
        <v>1025</v>
      </c>
      <c r="L720" s="293" t="s">
        <v>1025</v>
      </c>
      <c r="M720" s="293" t="s">
        <v>1025</v>
      </c>
      <c r="N720" s="293" t="s">
        <v>1025</v>
      </c>
      <c r="O720" s="293" t="s">
        <v>1025</v>
      </c>
      <c r="P720" s="293" t="s">
        <v>1025</v>
      </c>
      <c r="Q720" s="293" t="s">
        <v>1025</v>
      </c>
      <c r="R720" s="293" t="s">
        <v>1025</v>
      </c>
      <c r="S720" s="293" t="s">
        <v>1025</v>
      </c>
      <c r="T720" s="293" t="s">
        <v>1025</v>
      </c>
      <c r="U720" s="293" t="s">
        <v>1025</v>
      </c>
      <c r="V720" s="293" t="s">
        <v>1025</v>
      </c>
      <c r="W720" s="293" t="s">
        <v>1025</v>
      </c>
      <c r="X720" s="293" t="s">
        <v>1025</v>
      </c>
      <c r="Y720" s="293" t="s">
        <v>1025</v>
      </c>
      <c r="Z720" s="293" t="s">
        <v>1025</v>
      </c>
      <c r="AA720" s="293" t="s">
        <v>1025</v>
      </c>
      <c r="AB720" s="293" t="s">
        <v>1025</v>
      </c>
      <c r="AC720" s="293" t="s">
        <v>1025</v>
      </c>
      <c r="AD720" s="293"/>
      <c r="AE720" s="293"/>
      <c r="AF720" s="293"/>
      <c r="AG720" s="293"/>
      <c r="AH720" s="293"/>
      <c r="AI720" s="293"/>
      <c r="AJ720" s="293"/>
      <c r="AK720" s="293"/>
      <c r="AL720" s="293"/>
      <c r="AM720" s="293"/>
      <c r="AN720" s="293"/>
      <c r="AO720" s="293"/>
      <c r="AP720" s="293"/>
      <c r="AQ720" s="293"/>
      <c r="AR720" s="293"/>
      <c r="AS720" s="293"/>
      <c r="AT720" s="293"/>
      <c r="AU720" s="293"/>
      <c r="AV720" s="293"/>
      <c r="AW720" s="293"/>
      <c r="AX720" s="293"/>
      <c r="AY720" s="293"/>
      <c r="AZ720" s="293"/>
      <c r="BA720" s="293"/>
      <c r="BB720" s="293"/>
      <c r="BC720" s="293"/>
      <c r="BD720" s="293"/>
      <c r="BE720" s="293"/>
      <c r="BF720" s="293"/>
      <c r="BG720" s="293"/>
      <c r="BH720" s="293"/>
      <c r="BI720" s="293"/>
      <c r="BJ720" s="293"/>
      <c r="BK720" s="293"/>
      <c r="BL720" s="293"/>
      <c r="BM720" s="293"/>
      <c r="BN720" s="293"/>
      <c r="BO720" s="293"/>
      <c r="BP720" s="293"/>
      <c r="BQ720" s="293"/>
      <c r="BR720" s="293"/>
      <c r="BS720" s="293"/>
      <c r="BT720" s="293"/>
      <c r="BU720" s="293"/>
      <c r="BV720" s="293"/>
      <c r="BW720" s="293"/>
      <c r="BX720" s="293"/>
      <c r="BY720" s="293" t="s">
        <v>1026</v>
      </c>
    </row>
    <row r="721" spans="1:77">
      <c r="A721" s="289" t="s">
        <v>33</v>
      </c>
      <c r="B721" s="288">
        <f>Data!B167</f>
        <v>42195</v>
      </c>
      <c r="C721" s="288">
        <f>Data!C167</f>
        <v>39933</v>
      </c>
      <c r="D721" s="288">
        <f>Data!D167</f>
        <v>38835</v>
      </c>
      <c r="E721" s="288">
        <f>Data!E167</f>
        <v>51366</v>
      </c>
      <c r="F721" s="288">
        <f>Data!F167</f>
        <v>54805</v>
      </c>
      <c r="G721" s="288">
        <f>Data!G167</f>
        <v>42372</v>
      </c>
      <c r="H721" s="288">
        <f>Data!H167</f>
        <v>42159</v>
      </c>
      <c r="I721" s="288">
        <f>Data!I167</f>
        <v>48937</v>
      </c>
      <c r="J721" s="288">
        <f>Data!J167</f>
        <v>44451</v>
      </c>
      <c r="K721" s="288">
        <f>Data!K167</f>
        <v>45681</v>
      </c>
      <c r="L721" s="288">
        <f>Data!L167</f>
        <v>39614</v>
      </c>
      <c r="M721" s="288">
        <f>Data!M167</f>
        <v>45002</v>
      </c>
      <c r="N721" s="288">
        <f>Data!N167</f>
        <v>51995</v>
      </c>
      <c r="O721" s="288">
        <f>Data!O167</f>
        <v>52586</v>
      </c>
      <c r="P721" s="288">
        <f>Data!P167</f>
        <v>38491</v>
      </c>
      <c r="Q721" s="288">
        <f>Data!Q167</f>
        <v>39822</v>
      </c>
      <c r="R721" s="288">
        <f>Data!R167</f>
        <v>43710</v>
      </c>
      <c r="S721" s="288">
        <f>Data!S167</f>
        <v>46093</v>
      </c>
      <c r="T721" s="288">
        <f>Data!T167</f>
        <v>43697</v>
      </c>
      <c r="U721" s="288">
        <f>Data!U167</f>
        <v>45120</v>
      </c>
      <c r="V721" s="288">
        <f>Data!V167</f>
        <v>46067</v>
      </c>
      <c r="W721" s="288">
        <f>Data!W167</f>
        <v>46222</v>
      </c>
      <c r="X721" s="288">
        <f>Data!X167</f>
        <v>44793</v>
      </c>
      <c r="Y721" s="288">
        <f>Data!Y167</f>
        <v>48714</v>
      </c>
      <c r="Z721" s="288">
        <f>Data!Z167</f>
        <v>42093</v>
      </c>
      <c r="AA721" s="288">
        <f>Data!AA167</f>
        <v>47489</v>
      </c>
      <c r="AB721" s="288">
        <f>Data!AB167</f>
        <v>46437</v>
      </c>
      <c r="AC721" s="288">
        <f>Data!AC167</f>
        <v>45375</v>
      </c>
      <c r="AD721" s="288">
        <f>Data!AD167</f>
        <v>55338</v>
      </c>
      <c r="AE721" s="288">
        <f>Data!AE167</f>
        <v>53507</v>
      </c>
      <c r="AF721" s="288">
        <f>Data!AF167</f>
        <v>53484</v>
      </c>
      <c r="AG721" s="288">
        <f>Data!AG167</f>
        <v>54882</v>
      </c>
      <c r="AH721" s="288">
        <f>Data!AH167</f>
        <v>55120</v>
      </c>
      <c r="AI721" s="288">
        <f>Data!AI167</f>
        <v>58953</v>
      </c>
      <c r="AJ721" s="288">
        <f>Data!AJ167</f>
        <v>57440</v>
      </c>
      <c r="AK721" s="288">
        <f>Data!AK167</f>
        <v>59855</v>
      </c>
      <c r="AL721" s="288">
        <f>Data!AL167</f>
        <v>58535</v>
      </c>
      <c r="AM721" s="288">
        <f>Data!AM167</f>
        <v>60511</v>
      </c>
      <c r="AN721" s="288">
        <f>Data!AN167</f>
        <v>62587</v>
      </c>
      <c r="AO721" s="288">
        <f>Data!AO167</f>
        <v>66198</v>
      </c>
      <c r="AP721" s="288">
        <f>Data!AP167</f>
        <v>65999</v>
      </c>
      <c r="AQ721" s="288">
        <f>Data!AQ167</f>
        <v>66034</v>
      </c>
      <c r="AR721" s="288">
        <f>Data!AR167</f>
        <v>66640</v>
      </c>
      <c r="AS721" s="288">
        <f>Data!AS167</f>
        <v>61487</v>
      </c>
      <c r="AT721" s="288">
        <f>Data!AT167</f>
        <v>59437</v>
      </c>
      <c r="AU721" s="288">
        <f>Data!AU167</f>
        <v>58812</v>
      </c>
      <c r="AV721" s="288">
        <f>Data!AV167</f>
        <v>60734</v>
      </c>
      <c r="AW721" s="288">
        <f>Data!AW167</f>
        <v>60152</v>
      </c>
      <c r="AX721" s="288">
        <f>Data!AX167</f>
        <v>56367</v>
      </c>
      <c r="AY721" s="288">
        <f>Data!AY167</f>
        <v>57098</v>
      </c>
      <c r="AZ721" s="288">
        <f>Data!AZ167</f>
        <v>60161</v>
      </c>
      <c r="BA721" s="288">
        <f>Data!BA167</f>
        <v>62989</v>
      </c>
      <c r="BB721" s="288">
        <f>Data!BB167</f>
        <v>62017</v>
      </c>
      <c r="BC721" s="288">
        <f>Data!BC167</f>
        <v>65090</v>
      </c>
      <c r="BD721" s="288">
        <f>Data!BD167</f>
        <v>65190</v>
      </c>
      <c r="BE721" s="288">
        <f>Data!BE167</f>
        <v>63252</v>
      </c>
      <c r="BF721" s="288">
        <f>Data!BF167</f>
        <v>62809</v>
      </c>
      <c r="BG721" s="288">
        <f>Data!BG167</f>
        <v>62729</v>
      </c>
      <c r="BH721" s="288">
        <f>Data!BH167</f>
        <v>61996</v>
      </c>
      <c r="BI721" s="288">
        <f>Data!BI167</f>
        <v>63228</v>
      </c>
      <c r="BJ721" s="328">
        <f>Data!BJ167</f>
        <v>63097</v>
      </c>
      <c r="BK721" s="329">
        <f>Data!BK167</f>
        <v>65387</v>
      </c>
      <c r="BL721" s="329">
        <f>Data!BL167</f>
        <v>0</v>
      </c>
      <c r="BM721" s="329">
        <f>Data!BM167</f>
        <v>0</v>
      </c>
      <c r="BN721" s="329">
        <f>Data!BN167</f>
        <v>0</v>
      </c>
      <c r="BO721" s="329">
        <f>Data!BO167</f>
        <v>0</v>
      </c>
      <c r="BP721" s="329">
        <f>Data!BP167</f>
        <v>0</v>
      </c>
      <c r="BQ721" s="329">
        <f>Data!BQ167</f>
        <v>0</v>
      </c>
      <c r="BR721" s="329">
        <f>Data!BR167</f>
        <v>0</v>
      </c>
      <c r="BS721" s="329">
        <f>Data!BS167</f>
        <v>0</v>
      </c>
      <c r="BT721" s="329">
        <f>Data!BT167</f>
        <v>0</v>
      </c>
      <c r="BU721" s="329">
        <f>Data!BU167</f>
        <v>0</v>
      </c>
      <c r="BV721" s="329">
        <f>Data!BV167</f>
        <v>0</v>
      </c>
      <c r="BW721" s="329">
        <f>Data!BW167</f>
        <v>0</v>
      </c>
      <c r="BX721" s="329">
        <f>Data!BX167</f>
        <v>0</v>
      </c>
      <c r="BY721" s="330">
        <f>SUM(BJ721:BX721)</f>
        <v>128484</v>
      </c>
    </row>
    <row r="722" spans="1:77">
      <c r="A722" s="289" t="s">
        <v>34</v>
      </c>
      <c r="B722" s="288">
        <f>Data!B168</f>
        <v>42195</v>
      </c>
      <c r="C722" s="288">
        <f>Data!C168</f>
        <v>43163</v>
      </c>
      <c r="D722" s="288">
        <f>Data!D168</f>
        <v>36372</v>
      </c>
      <c r="E722" s="288">
        <f>Data!E168</f>
        <v>40588</v>
      </c>
      <c r="F722" s="288">
        <f>Data!F168</f>
        <v>40556</v>
      </c>
      <c r="G722" s="288">
        <f>Data!G168</f>
        <v>42357</v>
      </c>
      <c r="H722" s="288">
        <f>Data!H168</f>
        <v>32666</v>
      </c>
      <c r="I722" s="288">
        <f>Data!I168</f>
        <v>38878</v>
      </c>
      <c r="J722" s="288">
        <f>Data!J168</f>
        <v>47885</v>
      </c>
      <c r="K722" s="288">
        <f>Data!K168</f>
        <v>50617</v>
      </c>
      <c r="L722" s="288">
        <f>Data!L168</f>
        <v>44162</v>
      </c>
      <c r="M722" s="288">
        <f>Data!M168</f>
        <v>39578</v>
      </c>
      <c r="N722" s="288">
        <f>Data!N168</f>
        <v>52241</v>
      </c>
      <c r="O722" s="288">
        <f>Data!O168</f>
        <v>55079</v>
      </c>
      <c r="P722" s="288">
        <f>Data!P168</f>
        <v>46000</v>
      </c>
      <c r="Q722" s="288">
        <f>Data!Q168</f>
        <v>31621</v>
      </c>
      <c r="R722" s="288">
        <f>Data!R168</f>
        <v>29784</v>
      </c>
      <c r="S722" s="288">
        <f>Data!S168</f>
        <v>35574</v>
      </c>
      <c r="T722" s="288">
        <f>Data!T168</f>
        <v>43343</v>
      </c>
      <c r="U722" s="288">
        <f>Data!U168</f>
        <v>44443</v>
      </c>
      <c r="V722" s="288">
        <f>Data!V168</f>
        <v>44257</v>
      </c>
      <c r="W722" s="288">
        <f>Data!W168</f>
        <v>44400</v>
      </c>
      <c r="X722" s="288">
        <f>Data!X168</f>
        <v>42677</v>
      </c>
      <c r="Y722" s="288">
        <f>Data!Y168</f>
        <v>43841</v>
      </c>
      <c r="Z722" s="288">
        <f>Data!Z168</f>
        <v>46490</v>
      </c>
      <c r="AA722" s="288">
        <f>Data!AA168</f>
        <v>48143</v>
      </c>
      <c r="AB722" s="288">
        <f>Data!AB168</f>
        <v>45879</v>
      </c>
      <c r="AC722" s="288">
        <f>Data!AC168</f>
        <v>46743</v>
      </c>
      <c r="AD722" s="288">
        <f>Data!AD168</f>
        <v>45722</v>
      </c>
      <c r="AE722" s="288">
        <f>Data!AE168</f>
        <v>46050</v>
      </c>
      <c r="AF722" s="288">
        <f>Data!AF168</f>
        <v>47049</v>
      </c>
      <c r="AG722" s="288">
        <f>Data!AG168</f>
        <v>45170</v>
      </c>
      <c r="AH722" s="288">
        <f>Data!AH168</f>
        <v>43056</v>
      </c>
      <c r="AI722" s="288">
        <f>Data!AI168</f>
        <v>37762</v>
      </c>
      <c r="AJ722" s="288">
        <f>Data!AJ168</f>
        <v>47406</v>
      </c>
      <c r="AK722" s="288">
        <f>Data!AK168</f>
        <v>46206</v>
      </c>
      <c r="AL722" s="288">
        <f>Data!AL168</f>
        <v>47263</v>
      </c>
      <c r="AM722" s="288">
        <f>Data!AM168</f>
        <v>47931</v>
      </c>
      <c r="AN722" s="288">
        <f>Data!AN168</f>
        <v>48586</v>
      </c>
      <c r="AO722" s="288">
        <f>Data!AO168</f>
        <v>45376</v>
      </c>
      <c r="AP722" s="288">
        <f>Data!AP168</f>
        <v>46697</v>
      </c>
      <c r="AQ722" s="288">
        <f>Data!AQ168</f>
        <v>49101</v>
      </c>
      <c r="AR722" s="288">
        <f>Data!AR168</f>
        <v>51262</v>
      </c>
      <c r="AS722" s="288">
        <f>Data!AS168</f>
        <v>56675</v>
      </c>
      <c r="AT722" s="288">
        <f>Data!AT168</f>
        <v>58444</v>
      </c>
      <c r="AU722" s="288">
        <f>Data!AU168</f>
        <v>58768</v>
      </c>
      <c r="AV722" s="288">
        <f>Data!AV168</f>
        <v>55485</v>
      </c>
      <c r="AW722" s="288">
        <f>Data!AW168</f>
        <v>57866</v>
      </c>
      <c r="AX722" s="288">
        <f>Data!AX168</f>
        <v>65063</v>
      </c>
      <c r="AY722" s="288">
        <f>Data!AY168</f>
        <v>62578</v>
      </c>
      <c r="AZ722" s="288">
        <f>Data!AZ168</f>
        <v>59512</v>
      </c>
      <c r="BA722" s="288">
        <f>Data!BA168</f>
        <v>54747</v>
      </c>
      <c r="BB722" s="288">
        <f>Data!BB168</f>
        <v>53903</v>
      </c>
      <c r="BC722" s="288">
        <f>Data!BC168</f>
        <v>55350</v>
      </c>
      <c r="BD722" s="288">
        <f>Data!BD168</f>
        <v>56781</v>
      </c>
      <c r="BE722" s="288">
        <f>Data!BE168</f>
        <v>60517</v>
      </c>
      <c r="BF722" s="288">
        <f>Data!BF168</f>
        <v>62018</v>
      </c>
      <c r="BG722" s="288">
        <f>Data!BG168</f>
        <v>62721</v>
      </c>
      <c r="BH722" s="288">
        <f>Data!BH168</f>
        <v>61996</v>
      </c>
      <c r="BI722" s="288">
        <f>Data!BI168</f>
        <v>63228</v>
      </c>
      <c r="BJ722" s="331">
        <f>Data!BJ168</f>
        <v>61597</v>
      </c>
      <c r="BK722" s="332">
        <f>Data!BK168</f>
        <v>65796</v>
      </c>
      <c r="BL722" s="332">
        <f>Data!BL168</f>
        <v>0</v>
      </c>
      <c r="BM722" s="332">
        <f>Data!BM168</f>
        <v>0</v>
      </c>
      <c r="BN722" s="332">
        <f>Data!BN168</f>
        <v>0</v>
      </c>
      <c r="BO722" s="332">
        <f>Data!BO168</f>
        <v>0</v>
      </c>
      <c r="BP722" s="332">
        <f>Data!BP168</f>
        <v>0</v>
      </c>
      <c r="BQ722" s="332">
        <f>Data!BQ168</f>
        <v>0</v>
      </c>
      <c r="BR722" s="332">
        <f>Data!BR168</f>
        <v>0</v>
      </c>
      <c r="BS722" s="332">
        <f>Data!BS168</f>
        <v>0</v>
      </c>
      <c r="BT722" s="332">
        <f>Data!BT168</f>
        <v>0</v>
      </c>
      <c r="BU722" s="332">
        <f>Data!BU168</f>
        <v>0</v>
      </c>
      <c r="BV722" s="332">
        <f>Data!BV168</f>
        <v>0</v>
      </c>
      <c r="BW722" s="332">
        <f>Data!BW168</f>
        <v>0</v>
      </c>
      <c r="BX722" s="332">
        <f>Data!BX168</f>
        <v>0</v>
      </c>
      <c r="BY722" s="333">
        <f>SUM(BJ722:BX722)</f>
        <v>127393</v>
      </c>
    </row>
    <row r="723" spans="1:77">
      <c r="A723" s="289" t="s">
        <v>35</v>
      </c>
      <c r="B723" s="288">
        <f>Data!B169</f>
        <v>42195</v>
      </c>
      <c r="C723" s="288">
        <f>Data!C169</f>
        <v>39409</v>
      </c>
      <c r="D723" s="288">
        <f>Data!D169</f>
        <v>36741</v>
      </c>
      <c r="E723" s="288">
        <f>Data!E169</f>
        <v>37639</v>
      </c>
      <c r="F723" s="288">
        <f>Data!F169</f>
        <v>43939</v>
      </c>
      <c r="G723" s="288">
        <f>Data!G169</f>
        <v>52082</v>
      </c>
      <c r="H723" s="288">
        <f>Data!H169</f>
        <v>53179</v>
      </c>
      <c r="I723" s="288">
        <f>Data!I169</f>
        <v>34378</v>
      </c>
      <c r="J723" s="288">
        <f>Data!J169</f>
        <v>33780</v>
      </c>
      <c r="K723" s="288">
        <f>Data!K169</f>
        <v>47144</v>
      </c>
      <c r="L723" s="288">
        <f>Data!L169</f>
        <v>45242</v>
      </c>
      <c r="M723" s="288">
        <f>Data!M169</f>
        <v>36702</v>
      </c>
      <c r="N723" s="288">
        <f>Data!N169</f>
        <v>36528</v>
      </c>
      <c r="O723" s="288">
        <f>Data!O169</f>
        <v>40651</v>
      </c>
      <c r="P723" s="288">
        <f>Data!P169</f>
        <v>51337</v>
      </c>
      <c r="Q723" s="288">
        <f>Data!Q169</f>
        <v>58239</v>
      </c>
      <c r="R723" s="288">
        <f>Data!R169</f>
        <v>48241</v>
      </c>
      <c r="S723" s="288">
        <f>Data!S169</f>
        <v>48649</v>
      </c>
      <c r="T723" s="288">
        <f>Data!T169</f>
        <v>43069</v>
      </c>
      <c r="U723" s="288">
        <f>Data!U169</f>
        <v>46026</v>
      </c>
      <c r="V723" s="288">
        <f>Data!V169</f>
        <v>47701</v>
      </c>
      <c r="W723" s="288">
        <f>Data!W169</f>
        <v>47731</v>
      </c>
      <c r="X723" s="288">
        <f>Data!X169</f>
        <v>52246</v>
      </c>
      <c r="Y723" s="288">
        <f>Data!Y169</f>
        <v>50118</v>
      </c>
      <c r="Z723" s="288">
        <f>Data!Z169</f>
        <v>52497</v>
      </c>
      <c r="AA723" s="288">
        <f>Data!AA169</f>
        <v>55489</v>
      </c>
      <c r="AB723" s="288">
        <f>Data!AB169</f>
        <v>49945</v>
      </c>
      <c r="AC723" s="288">
        <f>Data!AC169</f>
        <v>50888</v>
      </c>
      <c r="AD723" s="288">
        <f>Data!AD169</f>
        <v>49565</v>
      </c>
      <c r="AE723" s="288">
        <f>Data!AE169</f>
        <v>50981</v>
      </c>
      <c r="AF723" s="288">
        <f>Data!AF169</f>
        <v>54238</v>
      </c>
      <c r="AG723" s="288">
        <f>Data!AG169</f>
        <v>55692</v>
      </c>
      <c r="AH723" s="288">
        <f>Data!AH169</f>
        <v>58658</v>
      </c>
      <c r="AI723" s="288">
        <f>Data!AI169</f>
        <v>60953</v>
      </c>
      <c r="AJ723" s="288">
        <f>Data!AJ169</f>
        <v>57719</v>
      </c>
      <c r="AK723" s="288">
        <f>Data!AK169</f>
        <v>59935</v>
      </c>
      <c r="AL723" s="288">
        <f>Data!AL169</f>
        <v>58539</v>
      </c>
      <c r="AM723" s="288">
        <f>Data!AM169</f>
        <v>60491</v>
      </c>
      <c r="AN723" s="288">
        <f>Data!AN169</f>
        <v>62563</v>
      </c>
      <c r="AO723" s="288">
        <f>Data!AO169</f>
        <v>66175</v>
      </c>
      <c r="AP723" s="288">
        <f>Data!AP169</f>
        <v>65979</v>
      </c>
      <c r="AQ723" s="288">
        <f>Data!AQ169</f>
        <v>66018</v>
      </c>
      <c r="AR723" s="288">
        <f>Data!AR169</f>
        <v>66627</v>
      </c>
      <c r="AS723" s="288">
        <f>Data!AS169</f>
        <v>61477</v>
      </c>
      <c r="AT723" s="288">
        <f>Data!AT169</f>
        <v>59429</v>
      </c>
      <c r="AU723" s="288">
        <f>Data!AU169</f>
        <v>58806</v>
      </c>
      <c r="AV723" s="288">
        <f>Data!AV169</f>
        <v>60729</v>
      </c>
      <c r="AW723" s="288">
        <f>Data!AW169</f>
        <v>60148</v>
      </c>
      <c r="AX723" s="288">
        <f>Data!AX169</f>
        <v>56364</v>
      </c>
      <c r="AY723" s="288">
        <f>Data!AY169</f>
        <v>57095</v>
      </c>
      <c r="AZ723" s="288">
        <f>Data!AZ169</f>
        <v>60159</v>
      </c>
      <c r="BA723" s="288">
        <f>Data!BA169</f>
        <v>62987</v>
      </c>
      <c r="BB723" s="288">
        <f>Data!BB169</f>
        <v>62016</v>
      </c>
      <c r="BC723" s="288">
        <f>Data!BC169</f>
        <v>65089</v>
      </c>
      <c r="BD723" s="288">
        <f>Data!BD169</f>
        <v>65189</v>
      </c>
      <c r="BE723" s="288">
        <f>Data!BE169</f>
        <v>63251</v>
      </c>
      <c r="BF723" s="288">
        <f>Data!BF169</f>
        <v>62808</v>
      </c>
      <c r="BG723" s="288">
        <f>Data!BG169</f>
        <v>62729</v>
      </c>
      <c r="BH723" s="288">
        <f>Data!BH169</f>
        <v>61996</v>
      </c>
      <c r="BI723" s="288">
        <f>Data!BI169</f>
        <v>63228</v>
      </c>
      <c r="BJ723" s="331">
        <f>Data!BJ169</f>
        <v>63097</v>
      </c>
      <c r="BK723" s="332">
        <f>Data!BK169</f>
        <v>62560</v>
      </c>
      <c r="BL723" s="332">
        <f>Data!BL169</f>
        <v>0</v>
      </c>
      <c r="BM723" s="332">
        <f>Data!BM169</f>
        <v>0</v>
      </c>
      <c r="BN723" s="332">
        <f>Data!BN169</f>
        <v>0</v>
      </c>
      <c r="BO723" s="332">
        <f>Data!BO169</f>
        <v>0</v>
      </c>
      <c r="BP723" s="332">
        <f>Data!BP169</f>
        <v>0</v>
      </c>
      <c r="BQ723" s="332">
        <f>Data!BQ169</f>
        <v>0</v>
      </c>
      <c r="BR723" s="332">
        <f>Data!BR169</f>
        <v>0</v>
      </c>
      <c r="BS723" s="332">
        <f>Data!BS169</f>
        <v>0</v>
      </c>
      <c r="BT723" s="332">
        <f>Data!BT169</f>
        <v>0</v>
      </c>
      <c r="BU723" s="332">
        <f>Data!BU169</f>
        <v>0</v>
      </c>
      <c r="BV723" s="332">
        <f>Data!BV169</f>
        <v>0</v>
      </c>
      <c r="BW723" s="332">
        <f>Data!BW169</f>
        <v>0</v>
      </c>
      <c r="BX723" s="332">
        <f>Data!BX169</f>
        <v>0</v>
      </c>
      <c r="BY723" s="333">
        <f>SUM(BJ723:BX723)</f>
        <v>125657</v>
      </c>
    </row>
    <row r="724" spans="1:77">
      <c r="A724" s="289" t="s">
        <v>36</v>
      </c>
      <c r="B724" s="288">
        <f>Data!B170</f>
        <v>42195</v>
      </c>
      <c r="C724" s="288">
        <f>Data!C170</f>
        <v>43163</v>
      </c>
      <c r="D724" s="288">
        <f>Data!D170</f>
        <v>43694</v>
      </c>
      <c r="E724" s="288">
        <f>Data!E170</f>
        <v>33146</v>
      </c>
      <c r="F724" s="288">
        <f>Data!F170</f>
        <v>30813</v>
      </c>
      <c r="G724" s="288">
        <f>Data!G170</f>
        <v>36727</v>
      </c>
      <c r="H724" s="288">
        <f>Data!H170</f>
        <v>44850</v>
      </c>
      <c r="I724" s="288">
        <f>Data!I170</f>
        <v>53161</v>
      </c>
      <c r="J724" s="288">
        <f>Data!J170</f>
        <v>35673</v>
      </c>
      <c r="K724" s="288">
        <f>Data!K170</f>
        <v>36496</v>
      </c>
      <c r="L724" s="288">
        <f>Data!L170</f>
        <v>47680</v>
      </c>
      <c r="M724" s="288">
        <f>Data!M170</f>
        <v>46540</v>
      </c>
      <c r="N724" s="288">
        <f>Data!N170</f>
        <v>41640</v>
      </c>
      <c r="O724" s="288">
        <f>Data!O170</f>
        <v>43733</v>
      </c>
      <c r="P724" s="288">
        <f>Data!P170</f>
        <v>45182</v>
      </c>
      <c r="Q724" s="288">
        <f>Data!Q170</f>
        <v>50425</v>
      </c>
      <c r="R724" s="288">
        <f>Data!R170</f>
        <v>49424</v>
      </c>
      <c r="S724" s="288">
        <f>Data!S170</f>
        <v>43439</v>
      </c>
      <c r="T724" s="288">
        <f>Data!T170</f>
        <v>45254</v>
      </c>
      <c r="U724" s="288">
        <f>Data!U170</f>
        <v>47461</v>
      </c>
      <c r="V724" s="288">
        <f>Data!V170</f>
        <v>48561</v>
      </c>
      <c r="W724" s="288">
        <f>Data!W170</f>
        <v>48223</v>
      </c>
      <c r="X724" s="288">
        <f>Data!X170</f>
        <v>43722</v>
      </c>
      <c r="Y724" s="288">
        <f>Data!Y170</f>
        <v>40338</v>
      </c>
      <c r="Z724" s="288">
        <f>Data!Z170</f>
        <v>41599</v>
      </c>
      <c r="AA724" s="288">
        <f>Data!AA170</f>
        <v>43662</v>
      </c>
      <c r="AB724" s="288">
        <f>Data!AB170</f>
        <v>53415</v>
      </c>
      <c r="AC724" s="288">
        <f>Data!AC170</f>
        <v>58202</v>
      </c>
      <c r="AD724" s="288">
        <f>Data!AD170</f>
        <v>57818</v>
      </c>
      <c r="AE724" s="288">
        <f>Data!AE170</f>
        <v>59166</v>
      </c>
      <c r="AF724" s="288">
        <f>Data!AF170</f>
        <v>57073</v>
      </c>
      <c r="AG724" s="288">
        <f>Data!AG170</f>
        <v>55364</v>
      </c>
      <c r="AH724" s="288">
        <f>Data!AH170</f>
        <v>47762</v>
      </c>
      <c r="AI724" s="288">
        <f>Data!AI170</f>
        <v>42354</v>
      </c>
      <c r="AJ724" s="288">
        <f>Data!AJ170</f>
        <v>47842</v>
      </c>
      <c r="AK724" s="288">
        <f>Data!AK170</f>
        <v>46373</v>
      </c>
      <c r="AL724" s="288">
        <f>Data!AL170</f>
        <v>47346</v>
      </c>
      <c r="AM724" s="288">
        <f>Data!AM170</f>
        <v>47981</v>
      </c>
      <c r="AN724" s="288">
        <f>Data!AN170</f>
        <v>48621</v>
      </c>
      <c r="AO724" s="288">
        <f>Data!AO170</f>
        <v>45400</v>
      </c>
      <c r="AP724" s="288">
        <f>Data!AP170</f>
        <v>46715</v>
      </c>
      <c r="AQ724" s="288">
        <f>Data!AQ170</f>
        <v>49116</v>
      </c>
      <c r="AR724" s="288">
        <f>Data!AR170</f>
        <v>51274</v>
      </c>
      <c r="AS724" s="288">
        <f>Data!AS170</f>
        <v>56685</v>
      </c>
      <c r="AT724" s="288">
        <f>Data!AT170</f>
        <v>58453</v>
      </c>
      <c r="AU724" s="288">
        <f>Data!AU170</f>
        <v>58775</v>
      </c>
      <c r="AV724" s="288">
        <f>Data!AV170</f>
        <v>55490</v>
      </c>
      <c r="AW724" s="288">
        <f>Data!AW170</f>
        <v>57870</v>
      </c>
      <c r="AX724" s="288">
        <f>Data!AX170</f>
        <v>65067</v>
      </c>
      <c r="AY724" s="288">
        <f>Data!AY170</f>
        <v>60704</v>
      </c>
      <c r="AZ724" s="288">
        <f>Data!AZ170</f>
        <v>57759</v>
      </c>
      <c r="BA724" s="288">
        <f>Data!BA170</f>
        <v>54749</v>
      </c>
      <c r="BB724" s="288">
        <f>Data!BB170</f>
        <v>53905</v>
      </c>
      <c r="BC724" s="288">
        <f>Data!BC170</f>
        <v>55351</v>
      </c>
      <c r="BD724" s="288">
        <f>Data!BD170</f>
        <v>56782</v>
      </c>
      <c r="BE724" s="288">
        <f>Data!BE170</f>
        <v>60518</v>
      </c>
      <c r="BF724" s="288">
        <f>Data!BF170</f>
        <v>62018</v>
      </c>
      <c r="BG724" s="288">
        <f>Data!BG170</f>
        <v>62721</v>
      </c>
      <c r="BH724" s="288">
        <f>Data!BH170</f>
        <v>61996</v>
      </c>
      <c r="BI724" s="288">
        <f>Data!BI170</f>
        <v>63228</v>
      </c>
      <c r="BJ724" s="331">
        <f>Data!BJ170</f>
        <v>63097</v>
      </c>
      <c r="BK724" s="332">
        <f>Data!BK170</f>
        <v>58858</v>
      </c>
      <c r="BL724" s="332">
        <f>Data!BL170</f>
        <v>0</v>
      </c>
      <c r="BM724" s="332">
        <f>Data!BM170</f>
        <v>0</v>
      </c>
      <c r="BN724" s="332">
        <f>Data!BN170</f>
        <v>0</v>
      </c>
      <c r="BO724" s="332">
        <f>Data!BO170</f>
        <v>0</v>
      </c>
      <c r="BP724" s="332">
        <f>Data!BP170</f>
        <v>0</v>
      </c>
      <c r="BQ724" s="332">
        <f>Data!BQ170</f>
        <v>0</v>
      </c>
      <c r="BR724" s="332">
        <f>Data!BR170</f>
        <v>0</v>
      </c>
      <c r="BS724" s="332">
        <f>Data!BS170</f>
        <v>0</v>
      </c>
      <c r="BT724" s="332">
        <f>Data!BT170</f>
        <v>0</v>
      </c>
      <c r="BU724" s="332">
        <f>Data!BU170</f>
        <v>0</v>
      </c>
      <c r="BV724" s="332">
        <f>Data!BV170</f>
        <v>0</v>
      </c>
      <c r="BW724" s="332">
        <f>Data!BW170</f>
        <v>0</v>
      </c>
      <c r="BX724" s="332">
        <f>Data!BX170</f>
        <v>0</v>
      </c>
      <c r="BY724" s="333">
        <f>SUM(BJ724:BX724)</f>
        <v>121955</v>
      </c>
    </row>
    <row r="725" spans="1:77" ht="14" thickBot="1">
      <c r="A725" s="289" t="s">
        <v>37</v>
      </c>
      <c r="B725" s="288">
        <f>Data!B171</f>
        <v>42195</v>
      </c>
      <c r="C725" s="288">
        <f>Data!C171</f>
        <v>39409</v>
      </c>
      <c r="D725" s="288">
        <f>Data!D171</f>
        <v>40325</v>
      </c>
      <c r="E725" s="288">
        <f>Data!E171</f>
        <v>41966</v>
      </c>
      <c r="F725" s="288">
        <f>Data!F171</f>
        <v>40421</v>
      </c>
      <c r="G725" s="288">
        <f>Data!G171</f>
        <v>36055</v>
      </c>
      <c r="H725" s="288">
        <f>Data!H171</f>
        <v>42143</v>
      </c>
      <c r="I725" s="288">
        <f>Data!I171</f>
        <v>40984</v>
      </c>
      <c r="J725" s="288">
        <f>Data!J171</f>
        <v>42945</v>
      </c>
      <c r="K725" s="288">
        <f>Data!K171</f>
        <v>34729</v>
      </c>
      <c r="L725" s="288">
        <f>Data!L171</f>
        <v>38325</v>
      </c>
      <c r="M725" s="288">
        <f>Data!M171</f>
        <v>50518</v>
      </c>
      <c r="N725" s="288">
        <f>Data!N171</f>
        <v>49801</v>
      </c>
      <c r="O725" s="288">
        <f>Data!O171</f>
        <v>38572</v>
      </c>
      <c r="P725" s="288">
        <f>Data!P171</f>
        <v>39024</v>
      </c>
      <c r="Q725" s="288">
        <f>Data!Q171</f>
        <v>46248</v>
      </c>
      <c r="R725" s="288">
        <f>Data!R171</f>
        <v>58906</v>
      </c>
      <c r="S725" s="288">
        <f>Data!S171</f>
        <v>54884</v>
      </c>
      <c r="T725" s="288">
        <f>Data!T171</f>
        <v>49154</v>
      </c>
      <c r="U725" s="288">
        <f>Data!U171</f>
        <v>47588</v>
      </c>
      <c r="V725" s="288">
        <f>Data!V171</f>
        <v>46313</v>
      </c>
      <c r="W725" s="288">
        <f>Data!W171</f>
        <v>46051</v>
      </c>
      <c r="X725" s="288">
        <f>Data!X171</f>
        <v>46604</v>
      </c>
      <c r="Y725" s="288">
        <f>Data!Y171</f>
        <v>49611</v>
      </c>
      <c r="Z725" s="288">
        <f>Data!Z171</f>
        <v>52363</v>
      </c>
      <c r="AA725" s="288">
        <f>Data!AA171</f>
        <v>48496</v>
      </c>
      <c r="AB725" s="288">
        <f>Data!AB171</f>
        <v>48652</v>
      </c>
      <c r="AC725" s="288">
        <f>Data!AC171</f>
        <v>45928</v>
      </c>
      <c r="AD725" s="288">
        <f>Data!AD171</f>
        <v>49993</v>
      </c>
      <c r="AE725" s="288">
        <f>Data!AE171</f>
        <v>46572</v>
      </c>
      <c r="AF725" s="288">
        <f>Data!AF171</f>
        <v>48319</v>
      </c>
      <c r="AG725" s="288">
        <f>Data!AG171</f>
        <v>48024</v>
      </c>
      <c r="AH725" s="288">
        <f>Data!AH171</f>
        <v>58352</v>
      </c>
      <c r="AI725" s="288">
        <f>Data!AI171</f>
        <v>62478</v>
      </c>
      <c r="AJ725" s="288">
        <f>Data!AJ171</f>
        <v>58277</v>
      </c>
      <c r="AK725" s="288">
        <f>Data!AK171</f>
        <v>60248</v>
      </c>
      <c r="AL725" s="288">
        <f>Data!AL171</f>
        <v>60397</v>
      </c>
      <c r="AM725" s="288">
        <f>Data!AM171</f>
        <v>62033</v>
      </c>
      <c r="AN725" s="288">
        <f>Data!AN171</f>
        <v>63767</v>
      </c>
      <c r="AO725" s="288">
        <f>Data!AO171</f>
        <v>67162</v>
      </c>
      <c r="AP725" s="288">
        <f>Data!AP171</f>
        <v>66746</v>
      </c>
      <c r="AQ725" s="288">
        <f>Data!AQ171</f>
        <v>66619</v>
      </c>
      <c r="AR725" s="288">
        <f>Data!AR171</f>
        <v>67104</v>
      </c>
      <c r="AS725" s="288">
        <f>Data!AS171</f>
        <v>61836</v>
      </c>
      <c r="AT725" s="288">
        <f>Data!AT171</f>
        <v>59711</v>
      </c>
      <c r="AU725" s="288">
        <f>Data!AU171</f>
        <v>59033</v>
      </c>
      <c r="AV725" s="288">
        <f>Data!AV171</f>
        <v>60918</v>
      </c>
      <c r="AW725" s="288">
        <f>Data!AW171</f>
        <v>60300</v>
      </c>
      <c r="AX725" s="288">
        <f>Data!AX171</f>
        <v>56478</v>
      </c>
      <c r="AY725" s="288">
        <f>Data!AY171</f>
        <v>57192</v>
      </c>
      <c r="AZ725" s="288">
        <f>Data!AZ171</f>
        <v>60243</v>
      </c>
      <c r="BA725" s="288">
        <f>Data!BA171</f>
        <v>63055</v>
      </c>
      <c r="BB725" s="288">
        <f>Data!BB171</f>
        <v>62071</v>
      </c>
      <c r="BC725" s="288">
        <f>Data!BC171</f>
        <v>65133</v>
      </c>
      <c r="BD725" s="288">
        <f>Data!BD171</f>
        <v>65223</v>
      </c>
      <c r="BE725" s="288">
        <f>Data!BE171</f>
        <v>63277</v>
      </c>
      <c r="BF725" s="288">
        <f>Data!BF171</f>
        <v>62828</v>
      </c>
      <c r="BG725" s="288">
        <f>Data!BG171</f>
        <v>62729</v>
      </c>
      <c r="BH725" s="288">
        <f>Data!BH171</f>
        <v>61996</v>
      </c>
      <c r="BI725" s="288">
        <f>Data!BI171</f>
        <v>63228</v>
      </c>
      <c r="BJ725" s="334">
        <f>Data!BJ171</f>
        <v>63097</v>
      </c>
      <c r="BK725" s="335">
        <f>Data!BK171</f>
        <v>68826</v>
      </c>
      <c r="BL725" s="335">
        <f>Data!BL171</f>
        <v>0</v>
      </c>
      <c r="BM725" s="335">
        <f>Data!BM171</f>
        <v>0</v>
      </c>
      <c r="BN725" s="335">
        <f>Data!BN171</f>
        <v>0</v>
      </c>
      <c r="BO725" s="335">
        <f>Data!BO171</f>
        <v>0</v>
      </c>
      <c r="BP725" s="335">
        <f>Data!BP171</f>
        <v>0</v>
      </c>
      <c r="BQ725" s="335">
        <f>Data!BQ171</f>
        <v>0</v>
      </c>
      <c r="BR725" s="335">
        <f>Data!BR171</f>
        <v>0</v>
      </c>
      <c r="BS725" s="335">
        <f>Data!BS171</f>
        <v>0</v>
      </c>
      <c r="BT725" s="335">
        <f>Data!BT171</f>
        <v>0</v>
      </c>
      <c r="BU725" s="335">
        <f>Data!BU171</f>
        <v>0</v>
      </c>
      <c r="BV725" s="335">
        <f>Data!BV171</f>
        <v>0</v>
      </c>
      <c r="BW725" s="335">
        <f>Data!BW171</f>
        <v>0</v>
      </c>
      <c r="BX725" s="335">
        <f>Data!BX171</f>
        <v>0</v>
      </c>
      <c r="BY725" s="336">
        <f>SUM(BJ725:BX725)</f>
        <v>131923</v>
      </c>
    </row>
    <row r="726" spans="1:77">
      <c r="A726" s="289"/>
      <c r="B726" s="288"/>
      <c r="C726" s="288"/>
      <c r="D726" s="288"/>
      <c r="E726" s="288"/>
      <c r="F726" s="288"/>
      <c r="G726" s="288"/>
      <c r="H726" s="288"/>
      <c r="I726" s="288"/>
      <c r="J726" s="288"/>
      <c r="K726" s="288"/>
      <c r="L726" s="288"/>
      <c r="M726" s="288"/>
      <c r="N726" s="288"/>
      <c r="O726" s="288"/>
      <c r="P726" s="288"/>
      <c r="Q726" s="288"/>
      <c r="R726" s="288"/>
      <c r="S726" s="288"/>
      <c r="T726" s="288"/>
      <c r="U726" s="288"/>
      <c r="V726" s="288"/>
      <c r="W726" s="288"/>
      <c r="X726" s="288"/>
      <c r="Y726" s="288"/>
      <c r="Z726" s="288"/>
      <c r="AA726" s="288"/>
      <c r="AB726" s="288"/>
      <c r="AC726" s="288"/>
      <c r="AD726" s="288"/>
      <c r="AE726" s="288"/>
      <c r="AF726" s="288"/>
      <c r="AG726" s="288"/>
      <c r="AH726" s="288"/>
      <c r="AI726" s="288"/>
      <c r="AJ726" s="288"/>
      <c r="AK726" s="288"/>
      <c r="AL726" s="288"/>
      <c r="AM726" s="288"/>
      <c r="AN726" s="288"/>
      <c r="AO726" s="288"/>
      <c r="AP726" s="288"/>
      <c r="AQ726" s="288"/>
      <c r="AR726" s="288"/>
      <c r="AS726" s="288"/>
      <c r="AT726" s="288"/>
      <c r="AU726" s="288"/>
      <c r="AV726" s="288"/>
      <c r="AW726" s="288"/>
      <c r="AX726" s="288"/>
      <c r="AY726" s="288"/>
      <c r="AZ726" s="288"/>
      <c r="BA726" s="288"/>
      <c r="BB726" s="288"/>
      <c r="BC726" s="288"/>
      <c r="BD726" s="288"/>
      <c r="BE726" s="288"/>
      <c r="BF726" s="288"/>
      <c r="BG726" s="288"/>
      <c r="BH726" s="288"/>
      <c r="BI726" s="288"/>
      <c r="BJ726" s="288"/>
      <c r="BK726" s="288"/>
      <c r="BL726" s="288"/>
      <c r="BM726" s="288"/>
      <c r="BN726" s="288"/>
      <c r="BO726" s="288"/>
      <c r="BP726" s="288"/>
      <c r="BQ726" s="288"/>
      <c r="BR726" s="288"/>
      <c r="BS726" s="288"/>
      <c r="BT726" s="288"/>
      <c r="BU726" s="288"/>
      <c r="BV726" s="288"/>
      <c r="BW726" s="288"/>
      <c r="BX726" s="288"/>
      <c r="BY726" s="288"/>
    </row>
    <row r="727" spans="1:77">
      <c r="B727" s="294" t="s">
        <v>1025</v>
      </c>
      <c r="C727" s="294" t="s">
        <v>1025</v>
      </c>
      <c r="D727" s="294" t="s">
        <v>1025</v>
      </c>
      <c r="E727" s="294" t="s">
        <v>1025</v>
      </c>
      <c r="F727" s="294" t="s">
        <v>1025</v>
      </c>
      <c r="G727" s="294" t="s">
        <v>1025</v>
      </c>
      <c r="H727" s="294" t="s">
        <v>1025</v>
      </c>
      <c r="I727" s="294" t="s">
        <v>1025</v>
      </c>
      <c r="J727" s="294" t="s">
        <v>1025</v>
      </c>
      <c r="K727" s="294" t="s">
        <v>1025</v>
      </c>
      <c r="L727" s="294" t="s">
        <v>1025</v>
      </c>
      <c r="M727" s="294" t="s">
        <v>1025</v>
      </c>
      <c r="N727" s="294" t="s">
        <v>1025</v>
      </c>
      <c r="O727" s="294" t="s">
        <v>1025</v>
      </c>
      <c r="P727" s="294" t="s">
        <v>1025</v>
      </c>
      <c r="Q727" s="294" t="s">
        <v>1025</v>
      </c>
      <c r="R727" s="294" t="s">
        <v>1025</v>
      </c>
      <c r="S727" s="294" t="s">
        <v>1025</v>
      </c>
      <c r="T727" s="294" t="s">
        <v>1025</v>
      </c>
      <c r="U727" s="294" t="s">
        <v>1025</v>
      </c>
      <c r="V727" s="294" t="s">
        <v>1025</v>
      </c>
      <c r="W727" s="294" t="s">
        <v>1025</v>
      </c>
      <c r="X727" s="294" t="s">
        <v>1025</v>
      </c>
      <c r="Y727" s="294" t="s">
        <v>1025</v>
      </c>
      <c r="Z727" s="293" t="s">
        <v>1025</v>
      </c>
      <c r="AA727" s="293" t="s">
        <v>1025</v>
      </c>
      <c r="AB727" s="293" t="s">
        <v>1025</v>
      </c>
      <c r="AC727" s="293" t="s">
        <v>1025</v>
      </c>
      <c r="AD727" s="293" t="s">
        <v>1025</v>
      </c>
      <c r="AE727" s="293" t="s">
        <v>1025</v>
      </c>
      <c r="AF727" s="293" t="s">
        <v>1025</v>
      </c>
      <c r="AG727" s="293" t="s">
        <v>1025</v>
      </c>
      <c r="AH727" s="293" t="s">
        <v>1025</v>
      </c>
      <c r="AI727" s="293" t="s">
        <v>1025</v>
      </c>
      <c r="AJ727" s="293" t="s">
        <v>1025</v>
      </c>
      <c r="AK727" s="293" t="s">
        <v>1025</v>
      </c>
      <c r="AL727" s="293" t="s">
        <v>1025</v>
      </c>
      <c r="AM727" s="293" t="s">
        <v>1025</v>
      </c>
      <c r="AN727" s="293" t="s">
        <v>1025</v>
      </c>
      <c r="AO727" s="293" t="s">
        <v>1025</v>
      </c>
      <c r="AP727" s="293" t="s">
        <v>1025</v>
      </c>
      <c r="AQ727" s="293" t="s">
        <v>1025</v>
      </c>
      <c r="AR727" s="293" t="s">
        <v>1025</v>
      </c>
      <c r="AS727" s="293" t="s">
        <v>1025</v>
      </c>
      <c r="AT727" s="293" t="s">
        <v>1025</v>
      </c>
      <c r="AU727" s="293" t="s">
        <v>1025</v>
      </c>
      <c r="AV727" s="293" t="s">
        <v>1025</v>
      </c>
      <c r="AW727" s="293" t="s">
        <v>1025</v>
      </c>
      <c r="AX727" s="293" t="s">
        <v>1025</v>
      </c>
      <c r="AY727" s="293" t="s">
        <v>1025</v>
      </c>
      <c r="AZ727" s="293" t="s">
        <v>1025</v>
      </c>
      <c r="BA727" s="293" t="s">
        <v>1025</v>
      </c>
      <c r="BB727" s="293" t="s">
        <v>1025</v>
      </c>
      <c r="BC727" s="293" t="s">
        <v>1025</v>
      </c>
      <c r="BD727" s="293" t="s">
        <v>1025</v>
      </c>
      <c r="BE727" s="293" t="s">
        <v>1025</v>
      </c>
      <c r="BF727" s="293" t="s">
        <v>1025</v>
      </c>
      <c r="BG727" s="293" t="s">
        <v>1025</v>
      </c>
      <c r="BH727" s="293" t="s">
        <v>1025</v>
      </c>
      <c r="BI727" s="293" t="s">
        <v>1025</v>
      </c>
      <c r="BJ727" s="293" t="s">
        <v>1025</v>
      </c>
      <c r="BK727" s="293" t="s">
        <v>1025</v>
      </c>
      <c r="BL727" s="293" t="s">
        <v>1025</v>
      </c>
      <c r="BM727" s="293" t="s">
        <v>1025</v>
      </c>
      <c r="BN727" s="293" t="s">
        <v>1025</v>
      </c>
      <c r="BO727" s="293" t="s">
        <v>1025</v>
      </c>
      <c r="BP727" s="293" t="s">
        <v>1025</v>
      </c>
      <c r="BQ727" s="293" t="s">
        <v>1025</v>
      </c>
      <c r="BR727" s="293" t="s">
        <v>1025</v>
      </c>
      <c r="BS727" s="293" t="s">
        <v>1025</v>
      </c>
      <c r="BT727" s="293" t="s">
        <v>1025</v>
      </c>
      <c r="BU727" s="293" t="s">
        <v>1025</v>
      </c>
      <c r="BV727" s="293" t="s">
        <v>1025</v>
      </c>
      <c r="BW727" s="293" t="s">
        <v>1025</v>
      </c>
      <c r="BX727" s="293" t="s">
        <v>1025</v>
      </c>
      <c r="BY727" s="294" t="s">
        <v>1026</v>
      </c>
    </row>
    <row r="728" spans="1:77">
      <c r="A728" s="289" t="s">
        <v>1036</v>
      </c>
      <c r="B728" s="288">
        <f t="shared" ref="B728:AG728" si="36">SUM(B721:B726)</f>
        <v>210975</v>
      </c>
      <c r="C728" s="288">
        <f t="shared" si="36"/>
        <v>205077</v>
      </c>
      <c r="D728" s="288">
        <f t="shared" si="36"/>
        <v>195967</v>
      </c>
      <c r="E728" s="288">
        <f t="shared" si="36"/>
        <v>204705</v>
      </c>
      <c r="F728" s="288">
        <f t="shared" si="36"/>
        <v>210534</v>
      </c>
      <c r="G728" s="288">
        <f t="shared" si="36"/>
        <v>209593</v>
      </c>
      <c r="H728" s="288">
        <f t="shared" si="36"/>
        <v>214997</v>
      </c>
      <c r="I728" s="288">
        <f t="shared" si="36"/>
        <v>216338</v>
      </c>
      <c r="J728" s="288">
        <f t="shared" si="36"/>
        <v>204734</v>
      </c>
      <c r="K728" s="288">
        <f t="shared" si="36"/>
        <v>214667</v>
      </c>
      <c r="L728" s="288">
        <f t="shared" si="36"/>
        <v>215023</v>
      </c>
      <c r="M728" s="288">
        <f t="shared" si="36"/>
        <v>218340</v>
      </c>
      <c r="N728" s="288">
        <f t="shared" si="36"/>
        <v>232205</v>
      </c>
      <c r="O728" s="288">
        <f t="shared" si="36"/>
        <v>230621</v>
      </c>
      <c r="P728" s="288">
        <f t="shared" si="36"/>
        <v>220034</v>
      </c>
      <c r="Q728" s="288">
        <f t="shared" si="36"/>
        <v>226355</v>
      </c>
      <c r="R728" s="288">
        <f t="shared" si="36"/>
        <v>230065</v>
      </c>
      <c r="S728" s="288">
        <f t="shared" si="36"/>
        <v>228639</v>
      </c>
      <c r="T728" s="288">
        <f t="shared" si="36"/>
        <v>224517</v>
      </c>
      <c r="U728" s="288">
        <f t="shared" si="36"/>
        <v>230638</v>
      </c>
      <c r="V728" s="288">
        <f t="shared" si="36"/>
        <v>232899</v>
      </c>
      <c r="W728" s="288">
        <f t="shared" si="36"/>
        <v>232627</v>
      </c>
      <c r="X728" s="288">
        <f t="shared" si="36"/>
        <v>230042</v>
      </c>
      <c r="Y728" s="288">
        <f t="shared" si="36"/>
        <v>232622</v>
      </c>
      <c r="Z728" s="288">
        <f t="shared" si="36"/>
        <v>235042</v>
      </c>
      <c r="AA728" s="288">
        <f t="shared" si="36"/>
        <v>243279</v>
      </c>
      <c r="AB728" s="288">
        <f t="shared" si="36"/>
        <v>244328</v>
      </c>
      <c r="AC728" s="288">
        <f t="shared" si="36"/>
        <v>247136</v>
      </c>
      <c r="AD728" s="288">
        <f t="shared" si="36"/>
        <v>258436</v>
      </c>
      <c r="AE728" s="288">
        <f t="shared" si="36"/>
        <v>256276</v>
      </c>
      <c r="AF728" s="288">
        <f t="shared" si="36"/>
        <v>260163</v>
      </c>
      <c r="AG728" s="288">
        <f t="shared" si="36"/>
        <v>259132</v>
      </c>
      <c r="AH728" s="288">
        <f t="shared" ref="AH728:BX728" si="37">SUM(AH721:AH726)</f>
        <v>262948</v>
      </c>
      <c r="AI728" s="288">
        <f t="shared" si="37"/>
        <v>262500</v>
      </c>
      <c r="AJ728" s="288">
        <f t="shared" si="37"/>
        <v>268684</v>
      </c>
      <c r="AK728" s="288">
        <f t="shared" si="37"/>
        <v>272617</v>
      </c>
      <c r="AL728" s="288">
        <f t="shared" si="37"/>
        <v>272080</v>
      </c>
      <c r="AM728" s="288">
        <f t="shared" si="37"/>
        <v>278947</v>
      </c>
      <c r="AN728" s="288">
        <f t="shared" si="37"/>
        <v>286124</v>
      </c>
      <c r="AO728" s="288">
        <f t="shared" si="37"/>
        <v>290311</v>
      </c>
      <c r="AP728" s="288">
        <f t="shared" si="37"/>
        <v>292136</v>
      </c>
      <c r="AQ728" s="288">
        <f t="shared" si="37"/>
        <v>296888</v>
      </c>
      <c r="AR728" s="288">
        <f t="shared" si="37"/>
        <v>302907</v>
      </c>
      <c r="AS728" s="288">
        <f t="shared" si="37"/>
        <v>298160</v>
      </c>
      <c r="AT728" s="288">
        <f t="shared" si="37"/>
        <v>295474</v>
      </c>
      <c r="AU728" s="288">
        <f t="shared" si="37"/>
        <v>294194</v>
      </c>
      <c r="AV728" s="288">
        <f t="shared" si="37"/>
        <v>293356</v>
      </c>
      <c r="AW728" s="288">
        <f t="shared" si="37"/>
        <v>296336</v>
      </c>
      <c r="AX728" s="288">
        <f t="shared" si="37"/>
        <v>299339</v>
      </c>
      <c r="AY728" s="288">
        <f t="shared" si="37"/>
        <v>294667</v>
      </c>
      <c r="AZ728" s="288">
        <f t="shared" si="37"/>
        <v>297834</v>
      </c>
      <c r="BA728" s="288">
        <f t="shared" si="37"/>
        <v>298527</v>
      </c>
      <c r="BB728" s="288">
        <f t="shared" si="37"/>
        <v>293912</v>
      </c>
      <c r="BC728" s="288">
        <f t="shared" si="37"/>
        <v>306013</v>
      </c>
      <c r="BD728" s="288">
        <f t="shared" si="37"/>
        <v>309165</v>
      </c>
      <c r="BE728" s="288">
        <f t="shared" si="37"/>
        <v>310815</v>
      </c>
      <c r="BF728" s="288">
        <f t="shared" si="37"/>
        <v>312481</v>
      </c>
      <c r="BG728" s="288">
        <f t="shared" si="37"/>
        <v>313629</v>
      </c>
      <c r="BH728" s="288">
        <f t="shared" si="37"/>
        <v>309980</v>
      </c>
      <c r="BI728" s="288">
        <f t="shared" si="37"/>
        <v>316140</v>
      </c>
      <c r="BJ728" s="288">
        <f t="shared" si="37"/>
        <v>313985</v>
      </c>
      <c r="BK728" s="288">
        <f t="shared" si="37"/>
        <v>321427</v>
      </c>
      <c r="BL728" s="288">
        <f t="shared" si="37"/>
        <v>0</v>
      </c>
      <c r="BM728" s="288">
        <f t="shared" si="37"/>
        <v>0</v>
      </c>
      <c r="BN728" s="288">
        <f t="shared" si="37"/>
        <v>0</v>
      </c>
      <c r="BO728" s="288">
        <f t="shared" si="37"/>
        <v>0</v>
      </c>
      <c r="BP728" s="288">
        <f t="shared" si="37"/>
        <v>0</v>
      </c>
      <c r="BQ728" s="288">
        <f t="shared" si="37"/>
        <v>0</v>
      </c>
      <c r="BR728" s="288">
        <f t="shared" si="37"/>
        <v>0</v>
      </c>
      <c r="BS728" s="288">
        <f t="shared" si="37"/>
        <v>0</v>
      </c>
      <c r="BT728" s="288">
        <f t="shared" si="37"/>
        <v>0</v>
      </c>
      <c r="BU728" s="288">
        <f t="shared" si="37"/>
        <v>0</v>
      </c>
      <c r="BV728" s="288">
        <f t="shared" si="37"/>
        <v>0</v>
      </c>
      <c r="BW728" s="288">
        <f t="shared" si="37"/>
        <v>0</v>
      </c>
      <c r="BX728" s="288">
        <f t="shared" si="37"/>
        <v>0</v>
      </c>
      <c r="BY728" s="288">
        <f>SUM(BY721:BY726)</f>
        <v>635412</v>
      </c>
    </row>
    <row r="729" spans="1:77">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8"/>
      <c r="W729" s="288"/>
      <c r="X729" s="288"/>
      <c r="Y729" s="288"/>
      <c r="Z729" s="288"/>
      <c r="AA729" s="288"/>
      <c r="AB729" s="288"/>
      <c r="AC729" s="288"/>
      <c r="AD729" s="288"/>
      <c r="AE729" s="288"/>
      <c r="AF729" s="288"/>
      <c r="AG729" s="288"/>
      <c r="AH729" s="288"/>
      <c r="AI729" s="288"/>
      <c r="AJ729" s="288"/>
      <c r="AK729" s="288"/>
      <c r="AL729" s="288"/>
      <c r="AM729" s="288"/>
      <c r="AN729" s="288"/>
      <c r="AO729" s="288"/>
      <c r="AP729" s="288"/>
      <c r="AQ729" s="288"/>
      <c r="AR729" s="288"/>
      <c r="AS729" s="288"/>
      <c r="AT729" s="288"/>
      <c r="AU729" s="288"/>
      <c r="AV729" s="288"/>
      <c r="AW729" s="288"/>
      <c r="AX729" s="288"/>
      <c r="AY729" s="288"/>
      <c r="AZ729" s="288"/>
      <c r="BA729" s="288"/>
      <c r="BB729" s="288"/>
      <c r="BC729" s="288"/>
      <c r="BD729" s="288"/>
      <c r="BE729" s="288"/>
      <c r="BF729" s="288"/>
      <c r="BG729" s="288"/>
      <c r="BH729" s="288"/>
      <c r="BI729" s="288"/>
      <c r="BJ729" s="288"/>
      <c r="BK729" s="288"/>
      <c r="BL729" s="288"/>
      <c r="BM729" s="288"/>
      <c r="BN729" s="288"/>
      <c r="BO729" s="288"/>
      <c r="BP729" s="288"/>
      <c r="BQ729" s="288"/>
      <c r="BR729" s="288"/>
      <c r="BS729" s="288"/>
      <c r="BT729" s="288"/>
      <c r="BU729" s="288"/>
      <c r="BV729" s="288"/>
      <c r="BW729" s="288"/>
      <c r="BX729" s="288"/>
      <c r="BY729" s="288"/>
    </row>
    <row r="757" spans="1:77" ht="18">
      <c r="D757" s="296" t="s">
        <v>1050</v>
      </c>
      <c r="W757" s="62"/>
      <c r="AA757" s="296" t="s">
        <v>1050</v>
      </c>
      <c r="AB757" s="288"/>
      <c r="BY757" s="288"/>
    </row>
    <row r="758" spans="1:77" ht="18">
      <c r="D758" s="291" t="s">
        <v>1051</v>
      </c>
      <c r="V758" s="286"/>
      <c r="W758" s="286"/>
      <c r="X758" s="286"/>
      <c r="Y758" s="286"/>
      <c r="Z758" s="286"/>
      <c r="AA758" s="291" t="s">
        <v>1051</v>
      </c>
      <c r="AB758" s="286"/>
      <c r="AC758" s="286"/>
      <c r="AD758" s="286"/>
      <c r="AE758" s="286"/>
      <c r="AF758" s="286"/>
      <c r="AG758" s="286"/>
      <c r="AH758" s="286"/>
      <c r="AI758" s="286"/>
      <c r="AJ758" s="286"/>
      <c r="AK758" s="286"/>
      <c r="AL758" s="286"/>
      <c r="AM758" s="286"/>
      <c r="AN758" s="286"/>
      <c r="AO758" s="286"/>
      <c r="AP758" s="286"/>
      <c r="AQ758" s="286"/>
      <c r="AR758" s="286"/>
      <c r="AS758" s="286"/>
      <c r="AT758" s="286"/>
      <c r="AU758" s="286"/>
      <c r="AV758" s="286"/>
      <c r="AW758" s="286"/>
      <c r="AX758" s="286"/>
      <c r="AY758" s="286"/>
      <c r="AZ758" s="286"/>
      <c r="BA758" s="286"/>
      <c r="BB758" s="286"/>
      <c r="BC758" s="286"/>
      <c r="BD758" s="286"/>
      <c r="BE758" s="286"/>
      <c r="BF758" s="286"/>
      <c r="BG758" s="286"/>
      <c r="BH758" s="286"/>
      <c r="BI758" s="286"/>
      <c r="BJ758" s="286"/>
      <c r="BK758" s="286"/>
      <c r="BL758" s="286"/>
      <c r="BM758" s="286"/>
      <c r="BN758" s="286"/>
      <c r="BO758" s="286"/>
      <c r="BP758" s="286"/>
      <c r="BQ758" s="286"/>
      <c r="BR758" s="286"/>
      <c r="BS758" s="286"/>
      <c r="BT758" s="286"/>
      <c r="BU758" s="286"/>
      <c r="BV758" s="286"/>
      <c r="BW758" s="286"/>
      <c r="BX758" s="286"/>
      <c r="BY758" s="286"/>
    </row>
    <row r="759" spans="1:77" ht="18">
      <c r="D759" s="296" t="s">
        <v>1039</v>
      </c>
      <c r="X759" s="289"/>
      <c r="AA759" s="296" t="s">
        <v>1039</v>
      </c>
    </row>
    <row r="760" spans="1:77">
      <c r="X760" s="289"/>
      <c r="BY760" s="289"/>
    </row>
    <row r="761" spans="1:77">
      <c r="B761" s="10" t="s">
        <v>1136</v>
      </c>
      <c r="C761" s="286" t="s">
        <v>1137</v>
      </c>
      <c r="D761" s="286" t="s">
        <v>1138</v>
      </c>
      <c r="E761" s="286" t="s">
        <v>1139</v>
      </c>
      <c r="F761" s="286" t="s">
        <v>1140</v>
      </c>
      <c r="G761" s="286" t="s">
        <v>1141</v>
      </c>
      <c r="H761" s="286" t="s">
        <v>1142</v>
      </c>
      <c r="I761" s="286" t="s">
        <v>1143</v>
      </c>
      <c r="J761" s="286" t="s">
        <v>1124</v>
      </c>
      <c r="K761" s="286" t="s">
        <v>1125</v>
      </c>
      <c r="L761" s="286" t="s">
        <v>1126</v>
      </c>
      <c r="M761" s="286" t="s">
        <v>1127</v>
      </c>
      <c r="N761" s="286" t="s">
        <v>1128</v>
      </c>
      <c r="O761" s="286" t="s">
        <v>1129</v>
      </c>
      <c r="P761" s="286" t="s">
        <v>1130</v>
      </c>
      <c r="Q761" s="286" t="s">
        <v>1131</v>
      </c>
      <c r="R761" s="286" t="s">
        <v>1132</v>
      </c>
      <c r="S761" s="286" t="s">
        <v>1133</v>
      </c>
      <c r="T761" s="286" t="s">
        <v>1134</v>
      </c>
      <c r="U761" s="286" t="s">
        <v>1135</v>
      </c>
      <c r="V761" s="286" t="s">
        <v>822</v>
      </c>
      <c r="W761" s="286" t="s">
        <v>823</v>
      </c>
      <c r="X761" s="286" t="s">
        <v>824</v>
      </c>
      <c r="Y761" s="286" t="s">
        <v>825</v>
      </c>
      <c r="Z761" s="286" t="s">
        <v>826</v>
      </c>
      <c r="AA761" s="286" t="s">
        <v>827</v>
      </c>
      <c r="AB761" s="286" t="s">
        <v>828</v>
      </c>
      <c r="AC761" s="286" t="s">
        <v>829</v>
      </c>
      <c r="AD761" s="286" t="s">
        <v>830</v>
      </c>
      <c r="AE761" s="286" t="s">
        <v>831</v>
      </c>
      <c r="AF761" s="286" t="s">
        <v>832</v>
      </c>
      <c r="AG761" s="286" t="s">
        <v>833</v>
      </c>
      <c r="AH761" s="286" t="s">
        <v>1144</v>
      </c>
      <c r="AI761" s="286" t="s">
        <v>1145</v>
      </c>
      <c r="AJ761" s="286" t="s">
        <v>1146</v>
      </c>
      <c r="AK761" s="286" t="s">
        <v>1147</v>
      </c>
      <c r="AL761" s="286" t="s">
        <v>1148</v>
      </c>
      <c r="AM761" s="286" t="s">
        <v>1149</v>
      </c>
      <c r="AN761" s="286" t="s">
        <v>1150</v>
      </c>
      <c r="AO761" s="286" t="s">
        <v>1151</v>
      </c>
      <c r="AP761" s="286" t="s">
        <v>1152</v>
      </c>
      <c r="AQ761" s="286" t="s">
        <v>1153</v>
      </c>
      <c r="AR761" s="286" t="s">
        <v>1154</v>
      </c>
      <c r="AS761" s="286" t="s">
        <v>1155</v>
      </c>
      <c r="AT761" s="286" t="s">
        <v>1156</v>
      </c>
      <c r="AU761" s="286" t="s">
        <v>1157</v>
      </c>
      <c r="AV761" s="286" t="s">
        <v>1158</v>
      </c>
      <c r="AW761" s="286" t="s">
        <v>1159</v>
      </c>
      <c r="AX761" s="286" t="s">
        <v>1160</v>
      </c>
      <c r="AY761" s="286" t="s">
        <v>1161</v>
      </c>
      <c r="AZ761" s="286" t="s">
        <v>1162</v>
      </c>
      <c r="BA761" s="286" t="s">
        <v>1163</v>
      </c>
      <c r="BB761" s="286" t="s">
        <v>1164</v>
      </c>
      <c r="BC761" s="286" t="s">
        <v>1165</v>
      </c>
      <c r="BD761" s="286" t="s">
        <v>1166</v>
      </c>
      <c r="BE761" s="286" t="s">
        <v>1167</v>
      </c>
      <c r="BF761" s="286" t="s">
        <v>1168</v>
      </c>
      <c r="BG761" s="286" t="s">
        <v>1169</v>
      </c>
      <c r="BH761" s="286" t="s">
        <v>1170</v>
      </c>
      <c r="BI761" s="286" t="s">
        <v>1171</v>
      </c>
      <c r="BJ761" s="286" t="s">
        <v>1172</v>
      </c>
      <c r="BK761" s="286" t="s">
        <v>1173</v>
      </c>
      <c r="BL761" s="286" t="s">
        <v>1174</v>
      </c>
      <c r="BM761" s="286" t="s">
        <v>1175</v>
      </c>
      <c r="BN761" s="286" t="s">
        <v>1176</v>
      </c>
      <c r="BO761" s="286" t="s">
        <v>1177</v>
      </c>
      <c r="BP761" s="286" t="s">
        <v>1178</v>
      </c>
      <c r="BQ761" s="286" t="s">
        <v>1179</v>
      </c>
      <c r="BR761" s="286" t="s">
        <v>1180</v>
      </c>
      <c r="BS761" s="286" t="s">
        <v>1181</v>
      </c>
      <c r="BT761" s="286" t="s">
        <v>1182</v>
      </c>
      <c r="BU761" s="286" t="s">
        <v>1183</v>
      </c>
      <c r="BV761" s="286" t="s">
        <v>1184</v>
      </c>
      <c r="BW761" s="286" t="s">
        <v>1185</v>
      </c>
      <c r="BX761" s="286" t="s">
        <v>1186</v>
      </c>
      <c r="BY761" s="289" t="s">
        <v>1023</v>
      </c>
    </row>
    <row r="762" spans="1:77" ht="14" thickBot="1">
      <c r="B762" s="293" t="s">
        <v>1025</v>
      </c>
      <c r="C762" s="293" t="s">
        <v>1025</v>
      </c>
      <c r="D762" s="293" t="s">
        <v>1025</v>
      </c>
      <c r="E762" s="293" t="s">
        <v>1025</v>
      </c>
      <c r="F762" s="293" t="s">
        <v>1025</v>
      </c>
      <c r="G762" s="293" t="s">
        <v>1025</v>
      </c>
      <c r="H762" s="293" t="s">
        <v>1025</v>
      </c>
      <c r="I762" s="293" t="s">
        <v>1025</v>
      </c>
      <c r="J762" s="293" t="s">
        <v>1025</v>
      </c>
      <c r="K762" s="293" t="s">
        <v>1025</v>
      </c>
      <c r="L762" s="293" t="s">
        <v>1025</v>
      </c>
      <c r="M762" s="293" t="s">
        <v>1025</v>
      </c>
      <c r="N762" s="293" t="s">
        <v>1025</v>
      </c>
      <c r="O762" s="293" t="s">
        <v>1025</v>
      </c>
      <c r="P762" s="293" t="s">
        <v>1025</v>
      </c>
      <c r="Q762" s="293" t="s">
        <v>1025</v>
      </c>
      <c r="R762" s="293" t="s">
        <v>1025</v>
      </c>
      <c r="S762" s="293" t="s">
        <v>1025</v>
      </c>
      <c r="T762" s="293" t="s">
        <v>1025</v>
      </c>
      <c r="U762" s="293" t="s">
        <v>1025</v>
      </c>
      <c r="V762" s="293" t="s">
        <v>1025</v>
      </c>
      <c r="W762" s="293" t="s">
        <v>1025</v>
      </c>
      <c r="X762" s="293" t="s">
        <v>1025</v>
      </c>
      <c r="Y762" s="293" t="s">
        <v>1025</v>
      </c>
      <c r="Z762" s="293" t="s">
        <v>1025</v>
      </c>
      <c r="AA762" s="293" t="s">
        <v>1025</v>
      </c>
      <c r="AB762" s="293" t="s">
        <v>1025</v>
      </c>
      <c r="AC762" s="293" t="s">
        <v>1025</v>
      </c>
      <c r="AD762" s="293"/>
      <c r="AE762" s="293"/>
      <c r="AF762" s="293"/>
      <c r="AG762" s="293"/>
      <c r="AH762" s="293"/>
      <c r="AI762" s="293"/>
      <c r="AJ762" s="293"/>
      <c r="AK762" s="293"/>
      <c r="AL762" s="293"/>
      <c r="AM762" s="293"/>
      <c r="AN762" s="293"/>
      <c r="AO762" s="293"/>
      <c r="AP762" s="293"/>
      <c r="AQ762" s="293"/>
      <c r="AR762" s="293"/>
      <c r="AS762" s="293"/>
      <c r="AT762" s="293"/>
      <c r="AU762" s="293"/>
      <c r="AV762" s="293"/>
      <c r="AW762" s="293"/>
      <c r="AX762" s="293"/>
      <c r="AY762" s="293"/>
      <c r="AZ762" s="293"/>
      <c r="BA762" s="293"/>
      <c r="BB762" s="293"/>
      <c r="BC762" s="293"/>
      <c r="BD762" s="293"/>
      <c r="BE762" s="293"/>
      <c r="BF762" s="293"/>
      <c r="BG762" s="293"/>
      <c r="BH762" s="293"/>
      <c r="BI762" s="293"/>
      <c r="BJ762" s="293"/>
      <c r="BK762" s="293"/>
      <c r="BL762" s="293"/>
      <c r="BM762" s="293"/>
      <c r="BN762" s="293"/>
      <c r="BO762" s="293"/>
      <c r="BP762" s="293"/>
      <c r="BQ762" s="293"/>
      <c r="BR762" s="293"/>
      <c r="BS762" s="293"/>
      <c r="BT762" s="293"/>
      <c r="BU762" s="293"/>
      <c r="BV762" s="293"/>
      <c r="BW762" s="293"/>
      <c r="BX762" s="293"/>
      <c r="BY762" s="293" t="s">
        <v>1026</v>
      </c>
    </row>
    <row r="763" spans="1:77">
      <c r="A763" s="289" t="s">
        <v>33</v>
      </c>
      <c r="B763" s="288">
        <f>Data!B177</f>
        <v>82474</v>
      </c>
      <c r="C763" s="288">
        <f>Data!C177</f>
        <v>85814</v>
      </c>
      <c r="D763" s="288">
        <f>Data!D177</f>
        <v>84935</v>
      </c>
      <c r="E763" s="288">
        <f>Data!E177</f>
        <v>107350</v>
      </c>
      <c r="F763" s="288">
        <f>Data!F177</f>
        <v>110985</v>
      </c>
      <c r="G763" s="288">
        <f>Data!G177</f>
        <v>87284</v>
      </c>
      <c r="H763" s="288">
        <f>Data!H177</f>
        <v>88730</v>
      </c>
      <c r="I763" s="288">
        <f>Data!I177</f>
        <v>112294</v>
      </c>
      <c r="J763" s="288">
        <f>Data!J177</f>
        <v>110316</v>
      </c>
      <c r="K763" s="288">
        <f>Data!K177</f>
        <v>115922</v>
      </c>
      <c r="L763" s="288">
        <f>Data!L177</f>
        <v>100636</v>
      </c>
      <c r="M763" s="288">
        <f>Data!M177</f>
        <v>118166</v>
      </c>
      <c r="N763" s="288">
        <f>Data!N177</f>
        <v>126514</v>
      </c>
      <c r="O763" s="288">
        <f>Data!O177</f>
        <v>112122</v>
      </c>
      <c r="P763" s="288">
        <f>Data!P177</f>
        <v>93353</v>
      </c>
      <c r="Q763" s="288">
        <f>Data!Q177</f>
        <v>94605</v>
      </c>
      <c r="R763" s="288">
        <f>Data!R177</f>
        <v>104144</v>
      </c>
      <c r="S763" s="288">
        <f>Data!S177</f>
        <v>110290</v>
      </c>
      <c r="T763" s="288">
        <f>Data!T177</f>
        <v>112912</v>
      </c>
      <c r="U763" s="288">
        <f>Data!U177</f>
        <v>118532</v>
      </c>
      <c r="V763" s="288">
        <f>Data!V177</f>
        <v>120200</v>
      </c>
      <c r="W763" s="288">
        <f>Data!W177</f>
        <v>122315</v>
      </c>
      <c r="X763" s="288">
        <f>Data!X177</f>
        <v>120358</v>
      </c>
      <c r="Y763" s="288">
        <f>Data!Y177</f>
        <v>132863</v>
      </c>
      <c r="Z763" s="288">
        <f>Data!Z177</f>
        <v>113085</v>
      </c>
      <c r="AA763" s="288">
        <f>Data!AA177</f>
        <v>122363</v>
      </c>
      <c r="AB763" s="288">
        <f>Data!AB177</f>
        <v>113237</v>
      </c>
      <c r="AC763" s="288">
        <f>Data!AC177</f>
        <v>106046</v>
      </c>
      <c r="AD763" s="288">
        <f>Data!AD177</f>
        <v>128109</v>
      </c>
      <c r="AE763" s="288">
        <f>Data!AE177</f>
        <v>124419</v>
      </c>
      <c r="AF763" s="288">
        <f>Data!AF177</f>
        <v>122239</v>
      </c>
      <c r="AG763" s="288">
        <f>Data!AG177</f>
        <v>127033</v>
      </c>
      <c r="AH763" s="288">
        <f>Data!AH177</f>
        <v>129068</v>
      </c>
      <c r="AI763" s="288">
        <f>Data!AI177</f>
        <v>141242</v>
      </c>
      <c r="AJ763" s="288">
        <f>Data!AJ177</f>
        <v>137423</v>
      </c>
      <c r="AK763" s="288">
        <f>Data!AK177</f>
        <v>142884</v>
      </c>
      <c r="AL763" s="288">
        <f>Data!AL177</f>
        <v>131325</v>
      </c>
      <c r="AM763" s="288">
        <f>Data!AM177</f>
        <v>132913</v>
      </c>
      <c r="AN763" s="288">
        <f>Data!AN177</f>
        <v>138011</v>
      </c>
      <c r="AO763" s="288">
        <f>Data!AO177</f>
        <v>145685</v>
      </c>
      <c r="AP763" s="288">
        <f>Data!AP177</f>
        <v>149497</v>
      </c>
      <c r="AQ763" s="288">
        <f>Data!AQ177</f>
        <v>150560</v>
      </c>
      <c r="AR763" s="288">
        <f>Data!AR177</f>
        <v>152958</v>
      </c>
      <c r="AS763" s="288">
        <f>Data!AS177</f>
        <v>142698</v>
      </c>
      <c r="AT763" s="288">
        <f>Data!AT177</f>
        <v>139329</v>
      </c>
      <c r="AU763" s="288">
        <f>Data!AU177</f>
        <v>137780</v>
      </c>
      <c r="AV763" s="288">
        <f>Data!AV177</f>
        <v>142839</v>
      </c>
      <c r="AW763" s="288">
        <f>Data!AW177</f>
        <v>139378</v>
      </c>
      <c r="AX763" s="288">
        <f>Data!AX177</f>
        <v>127976</v>
      </c>
      <c r="AY763" s="288">
        <f>Data!AY177</f>
        <v>131642</v>
      </c>
      <c r="AZ763" s="288">
        <f>Data!AZ177</f>
        <v>131593</v>
      </c>
      <c r="BA763" s="288">
        <f>Data!BA177</f>
        <v>138533</v>
      </c>
      <c r="BB763" s="288">
        <f>Data!BB177</f>
        <v>138041</v>
      </c>
      <c r="BC763" s="288">
        <f>Data!BC177</f>
        <v>143220</v>
      </c>
      <c r="BD763" s="288">
        <f>Data!BD177</f>
        <v>143147</v>
      </c>
      <c r="BE763" s="288">
        <f>Data!BE177</f>
        <v>142109</v>
      </c>
      <c r="BF763" s="288">
        <f>Data!BF177</f>
        <v>143015</v>
      </c>
      <c r="BG763" s="288">
        <f>Data!BG177</f>
        <v>143499</v>
      </c>
      <c r="BH763" s="288">
        <f>Data!BH177</f>
        <v>143644</v>
      </c>
      <c r="BI763" s="288">
        <f>Data!BI177</f>
        <v>144663</v>
      </c>
      <c r="BJ763" s="328">
        <f>Data!BJ177</f>
        <v>146162</v>
      </c>
      <c r="BK763" s="329">
        <f>Data!BK177</f>
        <v>156719</v>
      </c>
      <c r="BL763" s="329">
        <f>Data!BL177</f>
        <v>0</v>
      </c>
      <c r="BM763" s="329">
        <f>Data!BM177</f>
        <v>0</v>
      </c>
      <c r="BN763" s="329">
        <f>Data!BN177</f>
        <v>0</v>
      </c>
      <c r="BO763" s="329">
        <f>Data!BO177</f>
        <v>0</v>
      </c>
      <c r="BP763" s="329">
        <f>Data!BP177</f>
        <v>0</v>
      </c>
      <c r="BQ763" s="329">
        <f>Data!BQ177</f>
        <v>0</v>
      </c>
      <c r="BR763" s="329">
        <f>Data!BR177</f>
        <v>0</v>
      </c>
      <c r="BS763" s="329">
        <f>Data!BS177</f>
        <v>0</v>
      </c>
      <c r="BT763" s="329">
        <f>Data!BT177</f>
        <v>0</v>
      </c>
      <c r="BU763" s="329">
        <f>Data!BU177</f>
        <v>0</v>
      </c>
      <c r="BV763" s="329">
        <f>Data!BV177</f>
        <v>0</v>
      </c>
      <c r="BW763" s="329">
        <f>Data!BW177</f>
        <v>0</v>
      </c>
      <c r="BX763" s="329">
        <f>Data!BX177</f>
        <v>0</v>
      </c>
      <c r="BY763" s="330">
        <f>SUM(BJ763:BX763)</f>
        <v>302881</v>
      </c>
    </row>
    <row r="764" spans="1:77">
      <c r="A764" s="289" t="s">
        <v>34</v>
      </c>
      <c r="B764" s="288">
        <f>Data!B178</f>
        <v>82474</v>
      </c>
      <c r="C764" s="288">
        <f>Data!C178</f>
        <v>92902</v>
      </c>
      <c r="D764" s="288">
        <f>Data!D178</f>
        <v>78134</v>
      </c>
      <c r="E764" s="288">
        <f>Data!E178</f>
        <v>93558</v>
      </c>
      <c r="F764" s="288">
        <f>Data!F178</f>
        <v>96243</v>
      </c>
      <c r="G764" s="288">
        <f>Data!G178</f>
        <v>103425</v>
      </c>
      <c r="H764" s="288">
        <f>Data!H178</f>
        <v>82182</v>
      </c>
      <c r="I764" s="288">
        <f>Data!I178</f>
        <v>90627</v>
      </c>
      <c r="J764" s="288">
        <f>Data!J178</f>
        <v>121247</v>
      </c>
      <c r="K764" s="288">
        <f>Data!K178</f>
        <v>121239</v>
      </c>
      <c r="L764" s="288">
        <f>Data!L178</f>
        <v>107162</v>
      </c>
      <c r="M764" s="288">
        <f>Data!M178</f>
        <v>95339</v>
      </c>
      <c r="N764" s="288">
        <f>Data!N178</f>
        <v>132422</v>
      </c>
      <c r="O764" s="288">
        <f>Data!O178</f>
        <v>139871</v>
      </c>
      <c r="P764" s="288">
        <f>Data!P178</f>
        <v>134628</v>
      </c>
      <c r="Q764" s="288">
        <f>Data!Q178</f>
        <v>96773</v>
      </c>
      <c r="R764" s="288">
        <f>Data!R178</f>
        <v>89232</v>
      </c>
      <c r="S764" s="288">
        <f>Data!S178</f>
        <v>98015</v>
      </c>
      <c r="T764" s="288">
        <f>Data!T178</f>
        <v>111119</v>
      </c>
      <c r="U764" s="288">
        <f>Data!U178</f>
        <v>115585</v>
      </c>
      <c r="V764" s="288">
        <f>Data!V178</f>
        <v>114450</v>
      </c>
      <c r="W764" s="288">
        <f>Data!W178</f>
        <v>115993</v>
      </c>
      <c r="X764" s="288">
        <f>Data!X178</f>
        <v>111751</v>
      </c>
      <c r="Y764" s="288">
        <f>Data!Y178</f>
        <v>109733</v>
      </c>
      <c r="Z764" s="288">
        <f>Data!Z178</f>
        <v>112201</v>
      </c>
      <c r="AA764" s="288">
        <f>Data!AA178</f>
        <v>120340</v>
      </c>
      <c r="AB764" s="288">
        <f>Data!AB178</f>
        <v>125253</v>
      </c>
      <c r="AC764" s="288">
        <f>Data!AC178</f>
        <v>133051</v>
      </c>
      <c r="AD764" s="288">
        <f>Data!AD178</f>
        <v>132040</v>
      </c>
      <c r="AE764" s="288">
        <f>Data!AE178</f>
        <v>135381</v>
      </c>
      <c r="AF764" s="288">
        <f>Data!AF178</f>
        <v>136983</v>
      </c>
      <c r="AG764" s="288">
        <f>Data!AG178</f>
        <v>133720</v>
      </c>
      <c r="AH764" s="288">
        <f>Data!AH178</f>
        <v>129757</v>
      </c>
      <c r="AI764" s="288">
        <f>Data!AI178</f>
        <v>115952</v>
      </c>
      <c r="AJ764" s="288">
        <f>Data!AJ178</f>
        <v>143689</v>
      </c>
      <c r="AK764" s="288">
        <f>Data!AK178</f>
        <v>138444</v>
      </c>
      <c r="AL764" s="288">
        <f>Data!AL178</f>
        <v>142850</v>
      </c>
      <c r="AM764" s="288">
        <f>Data!AM178</f>
        <v>141249</v>
      </c>
      <c r="AN764" s="288">
        <f>Data!AN178</f>
        <v>143362</v>
      </c>
      <c r="AO764" s="288">
        <f>Data!AO178</f>
        <v>133410</v>
      </c>
      <c r="AP764" s="288">
        <f>Data!AP178</f>
        <v>134702</v>
      </c>
      <c r="AQ764" s="288">
        <f>Data!AQ178</f>
        <v>138866</v>
      </c>
      <c r="AR764" s="288">
        <f>Data!AR178</f>
        <v>142446</v>
      </c>
      <c r="AS764" s="288">
        <f>Data!AS178</f>
        <v>158933</v>
      </c>
      <c r="AT764" s="288">
        <f>Data!AT178</f>
        <v>165386</v>
      </c>
      <c r="AU764" s="288">
        <f>Data!AU178</f>
        <v>165380</v>
      </c>
      <c r="AV764" s="288">
        <f>Data!AV178</f>
        <v>156679</v>
      </c>
      <c r="AW764" s="288">
        <f>Data!AW178</f>
        <v>160983</v>
      </c>
      <c r="AX764" s="288">
        <f>Data!AX178</f>
        <v>177378</v>
      </c>
      <c r="AY764" s="288">
        <f>Data!AY178</f>
        <v>173164</v>
      </c>
      <c r="AZ764" s="288">
        <f>Data!AZ178</f>
        <v>163895</v>
      </c>
      <c r="BA764" s="288">
        <f>Data!BA178</f>
        <v>151867</v>
      </c>
      <c r="BB764" s="288">
        <f>Data!BB178</f>
        <v>151312</v>
      </c>
      <c r="BC764" s="288">
        <f>Data!BC178</f>
        <v>153714</v>
      </c>
      <c r="BD764" s="288">
        <f>Data!BD178</f>
        <v>153825</v>
      </c>
      <c r="BE764" s="288">
        <f>Data!BE178</f>
        <v>142004</v>
      </c>
      <c r="BF764" s="288">
        <f>Data!BF178</f>
        <v>142954</v>
      </c>
      <c r="BG764" s="288">
        <f>Data!BG178</f>
        <v>143481</v>
      </c>
      <c r="BH764" s="288">
        <f>Data!BH178</f>
        <v>143644</v>
      </c>
      <c r="BI764" s="288">
        <f>Data!BI178</f>
        <v>144663</v>
      </c>
      <c r="BJ764" s="331">
        <f>Data!BJ178</f>
        <v>142747</v>
      </c>
      <c r="BK764" s="332">
        <f>Data!BK178</f>
        <v>157491</v>
      </c>
      <c r="BL764" s="332">
        <f>Data!BL178</f>
        <v>0</v>
      </c>
      <c r="BM764" s="332">
        <f>Data!BM178</f>
        <v>0</v>
      </c>
      <c r="BN764" s="332">
        <f>Data!BN178</f>
        <v>0</v>
      </c>
      <c r="BO764" s="332">
        <f>Data!BO178</f>
        <v>0</v>
      </c>
      <c r="BP764" s="332">
        <f>Data!BP178</f>
        <v>0</v>
      </c>
      <c r="BQ764" s="332">
        <f>Data!BQ178</f>
        <v>0</v>
      </c>
      <c r="BR764" s="332">
        <f>Data!BR178</f>
        <v>0</v>
      </c>
      <c r="BS764" s="332">
        <f>Data!BS178</f>
        <v>0</v>
      </c>
      <c r="BT764" s="332">
        <f>Data!BT178</f>
        <v>0</v>
      </c>
      <c r="BU764" s="332">
        <f>Data!BU178</f>
        <v>0</v>
      </c>
      <c r="BV764" s="332">
        <f>Data!BV178</f>
        <v>0</v>
      </c>
      <c r="BW764" s="332">
        <f>Data!BW178</f>
        <v>0</v>
      </c>
      <c r="BX764" s="332">
        <f>Data!BX178</f>
        <v>0</v>
      </c>
      <c r="BY764" s="333">
        <f>SUM(BJ764:BX764)</f>
        <v>300238</v>
      </c>
    </row>
    <row r="765" spans="1:77">
      <c r="A765" s="289" t="s">
        <v>35</v>
      </c>
      <c r="B765" s="288">
        <f>Data!B179</f>
        <v>82474</v>
      </c>
      <c r="C765" s="288">
        <f>Data!C179</f>
        <v>83968</v>
      </c>
      <c r="D765" s="288">
        <f>Data!D179</f>
        <v>79944</v>
      </c>
      <c r="E765" s="288">
        <f>Data!E179</f>
        <v>78345</v>
      </c>
      <c r="F765" s="288">
        <f>Data!F179</f>
        <v>88887</v>
      </c>
      <c r="G765" s="288">
        <f>Data!G179</f>
        <v>107492</v>
      </c>
      <c r="H765" s="288">
        <f>Data!H179</f>
        <v>112076</v>
      </c>
      <c r="I765" s="288">
        <f>Data!I179</f>
        <v>78952</v>
      </c>
      <c r="J765" s="288">
        <f>Data!J179</f>
        <v>78560</v>
      </c>
      <c r="K765" s="288">
        <f>Data!K179</f>
        <v>109150</v>
      </c>
      <c r="L765" s="288">
        <f>Data!L179</f>
        <v>107908</v>
      </c>
      <c r="M765" s="288">
        <f>Data!M179</f>
        <v>82718</v>
      </c>
      <c r="N765" s="288">
        <f>Data!N179</f>
        <v>79210</v>
      </c>
      <c r="O765" s="288">
        <f>Data!O179</f>
        <v>84559</v>
      </c>
      <c r="P765" s="288">
        <f>Data!P179</f>
        <v>113974</v>
      </c>
      <c r="Q765" s="288">
        <f>Data!Q179</f>
        <v>128994</v>
      </c>
      <c r="R765" s="288">
        <f>Data!R179</f>
        <v>111994</v>
      </c>
      <c r="S765" s="288">
        <f>Data!S179</f>
        <v>114528</v>
      </c>
      <c r="T765" s="288">
        <f>Data!T179</f>
        <v>109503</v>
      </c>
      <c r="U765" s="288">
        <f>Data!U179</f>
        <v>114108</v>
      </c>
      <c r="V765" s="288">
        <f>Data!V179</f>
        <v>116133</v>
      </c>
      <c r="W765" s="288">
        <f>Data!W179</f>
        <v>117883</v>
      </c>
      <c r="X765" s="288">
        <f>Data!X179</f>
        <v>131480</v>
      </c>
      <c r="Y765" s="288">
        <f>Data!Y179</f>
        <v>128644</v>
      </c>
      <c r="Z765" s="288">
        <f>Data!Z179</f>
        <v>134762</v>
      </c>
      <c r="AA765" s="288">
        <f>Data!AA179</f>
        <v>139453</v>
      </c>
      <c r="AB765" s="288">
        <f>Data!AB179</f>
        <v>124839</v>
      </c>
      <c r="AC765" s="288">
        <f>Data!AC179</f>
        <v>124069</v>
      </c>
      <c r="AD765" s="288">
        <f>Data!AD179</f>
        <v>120403</v>
      </c>
      <c r="AE765" s="288">
        <f>Data!AE179</f>
        <v>124712</v>
      </c>
      <c r="AF765" s="288">
        <f>Data!AF179</f>
        <v>130547</v>
      </c>
      <c r="AG765" s="288">
        <f>Data!AG179</f>
        <v>135813</v>
      </c>
      <c r="AH765" s="288">
        <f>Data!AH179</f>
        <v>143929</v>
      </c>
      <c r="AI765" s="288">
        <f>Data!AI179</f>
        <v>151561</v>
      </c>
      <c r="AJ765" s="288">
        <f>Data!AJ179</f>
        <v>141260</v>
      </c>
      <c r="AK765" s="288">
        <f>Data!AK179</f>
        <v>145187</v>
      </c>
      <c r="AL765" s="288">
        <f>Data!AL179</f>
        <v>132550</v>
      </c>
      <c r="AM765" s="288">
        <f>Data!AM179</f>
        <v>133629</v>
      </c>
      <c r="AN765" s="288">
        <f>Data!AN179</f>
        <v>138441</v>
      </c>
      <c r="AO765" s="288">
        <f>Data!AO179</f>
        <v>145943</v>
      </c>
      <c r="AP765" s="288">
        <f>Data!AP179</f>
        <v>149634</v>
      </c>
      <c r="AQ765" s="288">
        <f>Data!AQ179</f>
        <v>150629</v>
      </c>
      <c r="AR765" s="288">
        <f>Data!AR179</f>
        <v>152989</v>
      </c>
      <c r="AS765" s="288">
        <f>Data!AS179</f>
        <v>142709</v>
      </c>
      <c r="AT765" s="288">
        <f>Data!AT179</f>
        <v>139330</v>
      </c>
      <c r="AU765" s="288">
        <f>Data!AU179</f>
        <v>137777</v>
      </c>
      <c r="AV765" s="288">
        <f>Data!AV179</f>
        <v>142834</v>
      </c>
      <c r="AW765" s="288">
        <f>Data!AW179</f>
        <v>139373</v>
      </c>
      <c r="AX765" s="288">
        <f>Data!AX179</f>
        <v>127971</v>
      </c>
      <c r="AY765" s="288">
        <f>Data!AY179</f>
        <v>131638</v>
      </c>
      <c r="AZ765" s="288">
        <f>Data!AZ179</f>
        <v>131589</v>
      </c>
      <c r="BA765" s="288">
        <f>Data!BA179</f>
        <v>138529</v>
      </c>
      <c r="BB765" s="288">
        <f>Data!BB179</f>
        <v>138038</v>
      </c>
      <c r="BC765" s="288">
        <f>Data!BC179</f>
        <v>143218</v>
      </c>
      <c r="BD765" s="288">
        <f>Data!BD179</f>
        <v>143145</v>
      </c>
      <c r="BE765" s="288">
        <f>Data!BE179</f>
        <v>142107</v>
      </c>
      <c r="BF765" s="288">
        <f>Data!BF179</f>
        <v>143014</v>
      </c>
      <c r="BG765" s="288">
        <f>Data!BG179</f>
        <v>143499</v>
      </c>
      <c r="BH765" s="288">
        <f>Data!BH179</f>
        <v>143644</v>
      </c>
      <c r="BI765" s="288">
        <f>Data!BI179</f>
        <v>144663</v>
      </c>
      <c r="BJ765" s="331">
        <f>Data!BJ179</f>
        <v>146162</v>
      </c>
      <c r="BK765" s="332">
        <f>Data!BK179</f>
        <v>138650</v>
      </c>
      <c r="BL765" s="332">
        <f>Data!BL179</f>
        <v>0</v>
      </c>
      <c r="BM765" s="332">
        <f>Data!BM179</f>
        <v>0</v>
      </c>
      <c r="BN765" s="332">
        <f>Data!BN179</f>
        <v>0</v>
      </c>
      <c r="BO765" s="332">
        <f>Data!BO179</f>
        <v>0</v>
      </c>
      <c r="BP765" s="332">
        <f>Data!BP179</f>
        <v>0</v>
      </c>
      <c r="BQ765" s="332">
        <f>Data!BQ179</f>
        <v>0</v>
      </c>
      <c r="BR765" s="332">
        <f>Data!BR179</f>
        <v>0</v>
      </c>
      <c r="BS765" s="332">
        <f>Data!BS179</f>
        <v>0</v>
      </c>
      <c r="BT765" s="332">
        <f>Data!BT179</f>
        <v>0</v>
      </c>
      <c r="BU765" s="332">
        <f>Data!BU179</f>
        <v>0</v>
      </c>
      <c r="BV765" s="332">
        <f>Data!BV179</f>
        <v>0</v>
      </c>
      <c r="BW765" s="332">
        <f>Data!BW179</f>
        <v>0</v>
      </c>
      <c r="BX765" s="332">
        <f>Data!BX179</f>
        <v>0</v>
      </c>
      <c r="BY765" s="333">
        <f>SUM(BJ765:BX765)</f>
        <v>284812</v>
      </c>
    </row>
    <row r="766" spans="1:77">
      <c r="A766" s="289" t="s">
        <v>36</v>
      </c>
      <c r="B766" s="288">
        <f>Data!B180</f>
        <v>82474</v>
      </c>
      <c r="C766" s="288">
        <f>Data!C180</f>
        <v>92902</v>
      </c>
      <c r="D766" s="288">
        <f>Data!D180</f>
        <v>93760</v>
      </c>
      <c r="E766" s="288">
        <f>Data!E180</f>
        <v>76321</v>
      </c>
      <c r="F766" s="288">
        <f>Data!F180</f>
        <v>73062</v>
      </c>
      <c r="G766" s="288">
        <f>Data!G180</f>
        <v>89630</v>
      </c>
      <c r="H766" s="288">
        <f>Data!H180</f>
        <v>112791</v>
      </c>
      <c r="I766" s="288">
        <f>Data!I180</f>
        <v>123890</v>
      </c>
      <c r="J766" s="288">
        <f>Data!J180</f>
        <v>90309</v>
      </c>
      <c r="K766" s="288">
        <f>Data!K180</f>
        <v>91898</v>
      </c>
      <c r="L766" s="288">
        <f>Data!L180</f>
        <v>119170</v>
      </c>
      <c r="M766" s="288">
        <f>Data!M180</f>
        <v>122283</v>
      </c>
      <c r="N766" s="288">
        <f>Data!N180</f>
        <v>106268</v>
      </c>
      <c r="O766" s="288">
        <f>Data!O180</f>
        <v>107367</v>
      </c>
      <c r="P766" s="288">
        <f>Data!P180</f>
        <v>110487</v>
      </c>
      <c r="Q766" s="288">
        <f>Data!Q180</f>
        <v>135079</v>
      </c>
      <c r="R766" s="288">
        <f>Data!R180</f>
        <v>132983</v>
      </c>
      <c r="S766" s="288">
        <f>Data!S180</f>
        <v>121406</v>
      </c>
      <c r="T766" s="288">
        <f>Data!T180</f>
        <v>115789</v>
      </c>
      <c r="U766" s="288">
        <f>Data!U180</f>
        <v>117513</v>
      </c>
      <c r="V766" s="288">
        <f>Data!V180</f>
        <v>117917</v>
      </c>
      <c r="W766" s="288">
        <f>Data!W180</f>
        <v>118823</v>
      </c>
      <c r="X766" s="288">
        <f>Data!X180</f>
        <v>109847</v>
      </c>
      <c r="Y766" s="288">
        <f>Data!Y180</f>
        <v>103425</v>
      </c>
      <c r="Z766" s="288">
        <f>Data!Z180</f>
        <v>109385</v>
      </c>
      <c r="AA766" s="288">
        <f>Data!AA180</f>
        <v>114165</v>
      </c>
      <c r="AB766" s="288">
        <f>Data!AB180</f>
        <v>140861</v>
      </c>
      <c r="AC766" s="288">
        <f>Data!AC180</f>
        <v>149985</v>
      </c>
      <c r="AD766" s="288">
        <f>Data!AD180</f>
        <v>148541</v>
      </c>
      <c r="AE766" s="288">
        <f>Data!AE180</f>
        <v>153324</v>
      </c>
      <c r="AF766" s="288">
        <f>Data!AF180</f>
        <v>145688</v>
      </c>
      <c r="AG766" s="288">
        <f>Data!AG180</f>
        <v>143292</v>
      </c>
      <c r="AH766" s="288">
        <f>Data!AH180</f>
        <v>130466</v>
      </c>
      <c r="AI766" s="288">
        <f>Data!AI180</f>
        <v>124802</v>
      </c>
      <c r="AJ766" s="288">
        <f>Data!AJ180</f>
        <v>144058</v>
      </c>
      <c r="AK766" s="288">
        <f>Data!AK180</f>
        <v>138700</v>
      </c>
      <c r="AL766" s="288">
        <f>Data!AL180</f>
        <v>143044</v>
      </c>
      <c r="AM766" s="288">
        <f>Data!AM180</f>
        <v>141391</v>
      </c>
      <c r="AN766" s="288">
        <f>Data!AN180</f>
        <v>143468</v>
      </c>
      <c r="AO766" s="288">
        <f>Data!AO180</f>
        <v>133483</v>
      </c>
      <c r="AP766" s="288">
        <f>Data!AP180</f>
        <v>134758</v>
      </c>
      <c r="AQ766" s="288">
        <f>Data!AQ180</f>
        <v>138909</v>
      </c>
      <c r="AR766" s="288">
        <f>Data!AR180</f>
        <v>142480</v>
      </c>
      <c r="AS766" s="288">
        <f>Data!AS180</f>
        <v>158963</v>
      </c>
      <c r="AT766" s="288">
        <f>Data!AT180</f>
        <v>165411</v>
      </c>
      <c r="AU766" s="288">
        <f>Data!AU180</f>
        <v>165399</v>
      </c>
      <c r="AV766" s="288">
        <f>Data!AV180</f>
        <v>156693</v>
      </c>
      <c r="AW766" s="288">
        <f>Data!AW180</f>
        <v>160994</v>
      </c>
      <c r="AX766" s="288">
        <f>Data!AX180</f>
        <v>161387</v>
      </c>
      <c r="AY766" s="288">
        <f>Data!AY180</f>
        <v>167979</v>
      </c>
      <c r="AZ766" s="288">
        <f>Data!AZ180</f>
        <v>159068</v>
      </c>
      <c r="BA766" s="288">
        <f>Data!BA180</f>
        <v>151872</v>
      </c>
      <c r="BB766" s="288">
        <f>Data!BB180</f>
        <v>151316</v>
      </c>
      <c r="BC766" s="288">
        <f>Data!BC180</f>
        <v>153718</v>
      </c>
      <c r="BD766" s="288">
        <f>Data!BD180</f>
        <v>153828</v>
      </c>
      <c r="BE766" s="288">
        <f>Data!BE180</f>
        <v>142006</v>
      </c>
      <c r="BF766" s="288">
        <f>Data!BF180</f>
        <v>142955</v>
      </c>
      <c r="BG766" s="288">
        <f>Data!BG180</f>
        <v>143481</v>
      </c>
      <c r="BH766" s="288">
        <f>Data!BH180</f>
        <v>143644</v>
      </c>
      <c r="BI766" s="288">
        <f>Data!BI180</f>
        <v>144663</v>
      </c>
      <c r="BJ766" s="331">
        <f>Data!BJ180</f>
        <v>146162</v>
      </c>
      <c r="BK766" s="332">
        <f>Data!BK180</f>
        <v>176085</v>
      </c>
      <c r="BL766" s="332">
        <f>Data!BL180</f>
        <v>0</v>
      </c>
      <c r="BM766" s="332">
        <f>Data!BM180</f>
        <v>0</v>
      </c>
      <c r="BN766" s="332">
        <f>Data!BN180</f>
        <v>0</v>
      </c>
      <c r="BO766" s="332">
        <f>Data!BO180</f>
        <v>0</v>
      </c>
      <c r="BP766" s="332">
        <f>Data!BP180</f>
        <v>0</v>
      </c>
      <c r="BQ766" s="332">
        <f>Data!BQ180</f>
        <v>0</v>
      </c>
      <c r="BR766" s="332">
        <f>Data!BR180</f>
        <v>0</v>
      </c>
      <c r="BS766" s="332">
        <f>Data!BS180</f>
        <v>0</v>
      </c>
      <c r="BT766" s="332">
        <f>Data!BT180</f>
        <v>0</v>
      </c>
      <c r="BU766" s="332">
        <f>Data!BU180</f>
        <v>0</v>
      </c>
      <c r="BV766" s="332">
        <f>Data!BV180</f>
        <v>0</v>
      </c>
      <c r="BW766" s="332">
        <f>Data!BW180</f>
        <v>0</v>
      </c>
      <c r="BX766" s="332">
        <f>Data!BX180</f>
        <v>0</v>
      </c>
      <c r="BY766" s="333">
        <f>SUM(BJ766:BX766)</f>
        <v>322247</v>
      </c>
    </row>
    <row r="767" spans="1:77" ht="14" thickBot="1">
      <c r="A767" s="289" t="s">
        <v>37</v>
      </c>
      <c r="B767" s="288">
        <f>Data!B181</f>
        <v>82474</v>
      </c>
      <c r="C767" s="288">
        <f>Data!C181</f>
        <v>83968</v>
      </c>
      <c r="D767" s="288">
        <f>Data!D181</f>
        <v>87743</v>
      </c>
      <c r="E767" s="288">
        <f>Data!E181</f>
        <v>87351</v>
      </c>
      <c r="F767" s="288">
        <f>Data!F181</f>
        <v>81772</v>
      </c>
      <c r="G767" s="288">
        <f>Data!G181</f>
        <v>73229</v>
      </c>
      <c r="H767" s="288">
        <f>Data!H181</f>
        <v>86225</v>
      </c>
      <c r="I767" s="288">
        <f>Data!I181</f>
        <v>87875</v>
      </c>
      <c r="J767" s="288">
        <f>Data!J181</f>
        <v>95724</v>
      </c>
      <c r="K767" s="288">
        <f>Data!K181</f>
        <v>83951</v>
      </c>
      <c r="L767" s="288">
        <f>Data!L181</f>
        <v>94911</v>
      </c>
      <c r="M767" s="288">
        <f>Data!M181</f>
        <v>130967</v>
      </c>
      <c r="N767" s="288">
        <f>Data!N181</f>
        <v>120181</v>
      </c>
      <c r="O767" s="288">
        <f>Data!O181</f>
        <v>95326</v>
      </c>
      <c r="P767" s="288">
        <f>Data!P181</f>
        <v>94420</v>
      </c>
      <c r="Q767" s="288">
        <f>Data!Q181</f>
        <v>109736</v>
      </c>
      <c r="R767" s="288">
        <f>Data!R181</f>
        <v>140240</v>
      </c>
      <c r="S767" s="288">
        <f>Data!S181</f>
        <v>131258</v>
      </c>
      <c r="T767" s="288">
        <f>Data!T181</f>
        <v>128466</v>
      </c>
      <c r="U767" s="288">
        <f>Data!U181</f>
        <v>126658</v>
      </c>
      <c r="V767" s="288">
        <f>Data!V181</f>
        <v>121867</v>
      </c>
      <c r="W767" s="288">
        <f>Data!W181</f>
        <v>121661</v>
      </c>
      <c r="X767" s="288">
        <f>Data!X181</f>
        <v>122824</v>
      </c>
      <c r="Y767" s="288">
        <f>Data!Y181</f>
        <v>124654</v>
      </c>
      <c r="Z767" s="288">
        <f>Data!Z181</f>
        <v>126663</v>
      </c>
      <c r="AA767" s="288">
        <f>Data!AA181</f>
        <v>112471</v>
      </c>
      <c r="AB767" s="288">
        <f>Data!AB181</f>
        <v>115913</v>
      </c>
      <c r="AC767" s="288">
        <f>Data!AC181</f>
        <v>116521</v>
      </c>
      <c r="AD767" s="288">
        <f>Data!AD181</f>
        <v>133377</v>
      </c>
      <c r="AE767" s="288">
        <f>Data!AE181</f>
        <v>127479</v>
      </c>
      <c r="AF767" s="288">
        <f>Data!AF181</f>
        <v>131494</v>
      </c>
      <c r="AG767" s="288">
        <f>Data!AG181</f>
        <v>133193</v>
      </c>
      <c r="AH767" s="288">
        <f>Data!AH181</f>
        <v>156313</v>
      </c>
      <c r="AI767" s="288">
        <f>Data!AI181</f>
        <v>150086</v>
      </c>
      <c r="AJ767" s="288">
        <f>Data!AJ181</f>
        <v>143816</v>
      </c>
      <c r="AK767" s="288">
        <f>Data!AK181</f>
        <v>146328</v>
      </c>
      <c r="AL767" s="288">
        <f>Data!AL181</f>
        <v>136836</v>
      </c>
      <c r="AM767" s="288">
        <f>Data!AM181</f>
        <v>137021</v>
      </c>
      <c r="AN767" s="288">
        <f>Data!AN181</f>
        <v>141070</v>
      </c>
      <c r="AO767" s="288">
        <f>Data!AO181</f>
        <v>148079</v>
      </c>
      <c r="AP767" s="288">
        <f>Data!AP181</f>
        <v>151339</v>
      </c>
      <c r="AQ767" s="288">
        <f>Data!AQ181</f>
        <v>151973</v>
      </c>
      <c r="AR767" s="288">
        <f>Data!AR181</f>
        <v>154063</v>
      </c>
      <c r="AS767" s="288">
        <f>Data!AS181</f>
        <v>143527</v>
      </c>
      <c r="AT767" s="288">
        <f>Data!AT181</f>
        <v>139980</v>
      </c>
      <c r="AU767" s="288">
        <f>Data!AU181</f>
        <v>138298</v>
      </c>
      <c r="AV767" s="288">
        <f>Data!AV181</f>
        <v>143270</v>
      </c>
      <c r="AW767" s="288">
        <f>Data!AW181</f>
        <v>139716</v>
      </c>
      <c r="AX767" s="288">
        <f>Data!AX181</f>
        <v>128225</v>
      </c>
      <c r="AY767" s="288">
        <f>Data!AY181</f>
        <v>131855</v>
      </c>
      <c r="AZ767" s="288">
        <f>Data!AZ181</f>
        <v>131769</v>
      </c>
      <c r="BA767" s="288">
        <f>Data!BA181</f>
        <v>138675</v>
      </c>
      <c r="BB767" s="288">
        <f>Data!BB181</f>
        <v>138158</v>
      </c>
      <c r="BC767" s="288">
        <f>Data!BC181</f>
        <v>143312</v>
      </c>
      <c r="BD767" s="288">
        <f>Data!BD181</f>
        <v>143218</v>
      </c>
      <c r="BE767" s="288">
        <f>Data!BE181</f>
        <v>142164</v>
      </c>
      <c r="BF767" s="288">
        <f>Data!BF181</f>
        <v>143059</v>
      </c>
      <c r="BG767" s="288">
        <f>Data!BG181</f>
        <v>143499</v>
      </c>
      <c r="BH767" s="288">
        <f>Data!BH181</f>
        <v>143644</v>
      </c>
      <c r="BI767" s="288">
        <f>Data!BI181</f>
        <v>144663</v>
      </c>
      <c r="BJ767" s="334">
        <f>Data!BJ181</f>
        <v>146162</v>
      </c>
      <c r="BK767" s="335">
        <f>Data!BK181</f>
        <v>139621</v>
      </c>
      <c r="BL767" s="335">
        <f>Data!BL181</f>
        <v>0</v>
      </c>
      <c r="BM767" s="335">
        <f>Data!BM181</f>
        <v>0</v>
      </c>
      <c r="BN767" s="335">
        <f>Data!BN181</f>
        <v>0</v>
      </c>
      <c r="BO767" s="335">
        <f>Data!BO181</f>
        <v>0</v>
      </c>
      <c r="BP767" s="335">
        <f>Data!BP181</f>
        <v>0</v>
      </c>
      <c r="BQ767" s="335">
        <f>Data!BQ181</f>
        <v>0</v>
      </c>
      <c r="BR767" s="335">
        <f>Data!BR181</f>
        <v>0</v>
      </c>
      <c r="BS767" s="335">
        <f>Data!BS181</f>
        <v>0</v>
      </c>
      <c r="BT767" s="335">
        <f>Data!BT181</f>
        <v>0</v>
      </c>
      <c r="BU767" s="335">
        <f>Data!BU181</f>
        <v>0</v>
      </c>
      <c r="BV767" s="335">
        <f>Data!BV181</f>
        <v>0</v>
      </c>
      <c r="BW767" s="335">
        <f>Data!BW181</f>
        <v>0</v>
      </c>
      <c r="BX767" s="335">
        <f>Data!BX181</f>
        <v>0</v>
      </c>
      <c r="BY767" s="336">
        <f>SUM(BJ767:BX767)</f>
        <v>285783</v>
      </c>
    </row>
    <row r="768" spans="1:77">
      <c r="A768" s="289"/>
      <c r="B768" s="288"/>
      <c r="C768" s="288"/>
      <c r="D768" s="288"/>
      <c r="E768" s="288"/>
      <c r="F768" s="288"/>
      <c r="G768" s="288"/>
      <c r="H768" s="288"/>
      <c r="I768" s="288"/>
      <c r="J768" s="288"/>
      <c r="K768" s="288"/>
      <c r="L768" s="288"/>
      <c r="M768" s="288"/>
      <c r="N768" s="288"/>
      <c r="O768" s="288"/>
      <c r="P768" s="288"/>
      <c r="Q768" s="288"/>
      <c r="R768" s="288"/>
      <c r="S768" s="288"/>
      <c r="T768" s="288"/>
      <c r="U768" s="288"/>
      <c r="V768" s="288"/>
      <c r="W768" s="288"/>
      <c r="X768" s="288"/>
      <c r="Y768" s="288"/>
      <c r="Z768" s="288"/>
      <c r="AA768" s="288"/>
      <c r="AB768" s="288"/>
      <c r="AC768" s="288"/>
      <c r="AD768" s="288"/>
      <c r="AE768" s="288"/>
      <c r="AF768" s="288"/>
      <c r="AG768" s="288"/>
      <c r="AH768" s="288"/>
      <c r="AI768" s="288"/>
      <c r="AJ768" s="288"/>
      <c r="AK768" s="288"/>
      <c r="AL768" s="288"/>
      <c r="AM768" s="288"/>
      <c r="AN768" s="288"/>
      <c r="AO768" s="288"/>
      <c r="AP768" s="288"/>
      <c r="AQ768" s="288"/>
      <c r="AR768" s="288"/>
      <c r="AS768" s="288"/>
      <c r="AT768" s="288"/>
      <c r="AU768" s="288"/>
      <c r="AV768" s="288"/>
      <c r="AW768" s="288"/>
      <c r="AX768" s="288"/>
      <c r="AY768" s="288"/>
      <c r="AZ768" s="288"/>
      <c r="BA768" s="288"/>
      <c r="BB768" s="288"/>
      <c r="BC768" s="288"/>
      <c r="BD768" s="288"/>
      <c r="BE768" s="288"/>
      <c r="BF768" s="288"/>
      <c r="BG768" s="288"/>
      <c r="BH768" s="288"/>
      <c r="BI768" s="288"/>
      <c r="BJ768" s="288"/>
      <c r="BK768" s="288"/>
      <c r="BL768" s="288"/>
      <c r="BM768" s="288"/>
      <c r="BN768" s="288"/>
      <c r="BO768" s="288"/>
      <c r="BP768" s="288"/>
      <c r="BQ768" s="288"/>
      <c r="BR768" s="288"/>
      <c r="BS768" s="288"/>
      <c r="BT768" s="288"/>
      <c r="BU768" s="288"/>
      <c r="BV768" s="288"/>
      <c r="BW768" s="288"/>
      <c r="BX768" s="288"/>
      <c r="BY768" s="288"/>
    </row>
    <row r="769" spans="1:77">
      <c r="B769" s="294" t="s">
        <v>1025</v>
      </c>
      <c r="C769" s="294" t="s">
        <v>1025</v>
      </c>
      <c r="D769" s="294" t="s">
        <v>1025</v>
      </c>
      <c r="E769" s="294" t="s">
        <v>1025</v>
      </c>
      <c r="F769" s="294" t="s">
        <v>1025</v>
      </c>
      <c r="G769" s="294" t="s">
        <v>1025</v>
      </c>
      <c r="H769" s="294" t="s">
        <v>1025</v>
      </c>
      <c r="I769" s="294" t="s">
        <v>1025</v>
      </c>
      <c r="J769" s="294" t="s">
        <v>1025</v>
      </c>
      <c r="K769" s="294" t="s">
        <v>1025</v>
      </c>
      <c r="L769" s="294" t="s">
        <v>1025</v>
      </c>
      <c r="M769" s="294" t="s">
        <v>1025</v>
      </c>
      <c r="N769" s="294" t="s">
        <v>1025</v>
      </c>
      <c r="O769" s="294" t="s">
        <v>1025</v>
      </c>
      <c r="P769" s="294" t="s">
        <v>1025</v>
      </c>
      <c r="Q769" s="294" t="s">
        <v>1025</v>
      </c>
      <c r="R769" s="294" t="s">
        <v>1025</v>
      </c>
      <c r="S769" s="294" t="s">
        <v>1025</v>
      </c>
      <c r="T769" s="294" t="s">
        <v>1025</v>
      </c>
      <c r="U769" s="294" t="s">
        <v>1025</v>
      </c>
      <c r="V769" s="294" t="s">
        <v>1025</v>
      </c>
      <c r="W769" s="294" t="s">
        <v>1025</v>
      </c>
      <c r="X769" s="294" t="s">
        <v>1025</v>
      </c>
      <c r="Y769" s="294" t="s">
        <v>1025</v>
      </c>
      <c r="Z769" s="293" t="s">
        <v>1025</v>
      </c>
      <c r="AA769" s="293" t="s">
        <v>1025</v>
      </c>
      <c r="AB769" s="293" t="s">
        <v>1025</v>
      </c>
      <c r="AC769" s="293" t="s">
        <v>1025</v>
      </c>
      <c r="AD769" s="293" t="s">
        <v>1025</v>
      </c>
      <c r="AE769" s="293" t="s">
        <v>1025</v>
      </c>
      <c r="AF769" s="293" t="s">
        <v>1025</v>
      </c>
      <c r="AG769" s="293" t="s">
        <v>1025</v>
      </c>
      <c r="AH769" s="293" t="s">
        <v>1025</v>
      </c>
      <c r="AI769" s="293" t="s">
        <v>1025</v>
      </c>
      <c r="AJ769" s="293" t="s">
        <v>1025</v>
      </c>
      <c r="AK769" s="293" t="s">
        <v>1025</v>
      </c>
      <c r="AL769" s="293" t="s">
        <v>1025</v>
      </c>
      <c r="AM769" s="293" t="s">
        <v>1025</v>
      </c>
      <c r="AN769" s="293" t="s">
        <v>1025</v>
      </c>
      <c r="AO769" s="293" t="s">
        <v>1025</v>
      </c>
      <c r="AP769" s="293" t="s">
        <v>1025</v>
      </c>
      <c r="AQ769" s="293" t="s">
        <v>1025</v>
      </c>
      <c r="AR769" s="293" t="s">
        <v>1025</v>
      </c>
      <c r="AS769" s="293" t="s">
        <v>1025</v>
      </c>
      <c r="AT769" s="293" t="s">
        <v>1025</v>
      </c>
      <c r="AU769" s="293" t="s">
        <v>1025</v>
      </c>
      <c r="AV769" s="293" t="s">
        <v>1025</v>
      </c>
      <c r="AW769" s="293" t="s">
        <v>1025</v>
      </c>
      <c r="AX769" s="293" t="s">
        <v>1025</v>
      </c>
      <c r="AY769" s="293" t="s">
        <v>1025</v>
      </c>
      <c r="AZ769" s="293" t="s">
        <v>1025</v>
      </c>
      <c r="BA769" s="293" t="s">
        <v>1025</v>
      </c>
      <c r="BB769" s="293" t="s">
        <v>1025</v>
      </c>
      <c r="BC769" s="293" t="s">
        <v>1025</v>
      </c>
      <c r="BD769" s="293" t="s">
        <v>1025</v>
      </c>
      <c r="BE769" s="293" t="s">
        <v>1025</v>
      </c>
      <c r="BF769" s="293" t="s">
        <v>1025</v>
      </c>
      <c r="BG769" s="293" t="s">
        <v>1025</v>
      </c>
      <c r="BH769" s="293" t="s">
        <v>1025</v>
      </c>
      <c r="BI769" s="293" t="s">
        <v>1025</v>
      </c>
      <c r="BJ769" s="293" t="s">
        <v>1025</v>
      </c>
      <c r="BK769" s="293" t="s">
        <v>1025</v>
      </c>
      <c r="BL769" s="293" t="s">
        <v>1025</v>
      </c>
      <c r="BM769" s="293" t="s">
        <v>1025</v>
      </c>
      <c r="BN769" s="293" t="s">
        <v>1025</v>
      </c>
      <c r="BO769" s="293" t="s">
        <v>1025</v>
      </c>
      <c r="BP769" s="293" t="s">
        <v>1025</v>
      </c>
      <c r="BQ769" s="293" t="s">
        <v>1025</v>
      </c>
      <c r="BR769" s="293" t="s">
        <v>1025</v>
      </c>
      <c r="BS769" s="293" t="s">
        <v>1025</v>
      </c>
      <c r="BT769" s="293" t="s">
        <v>1025</v>
      </c>
      <c r="BU769" s="293" t="s">
        <v>1025</v>
      </c>
      <c r="BV769" s="293" t="s">
        <v>1025</v>
      </c>
      <c r="BW769" s="293" t="s">
        <v>1025</v>
      </c>
      <c r="BX769" s="293" t="s">
        <v>1025</v>
      </c>
      <c r="BY769" s="294" t="s">
        <v>1026</v>
      </c>
    </row>
    <row r="770" spans="1:77">
      <c r="A770" s="289" t="s">
        <v>1036</v>
      </c>
      <c r="B770" s="288">
        <f t="shared" ref="B770:AG770" si="38">SUM(B763:B768)</f>
        <v>412370</v>
      </c>
      <c r="C770" s="288">
        <f t="shared" si="38"/>
        <v>439554</v>
      </c>
      <c r="D770" s="288">
        <f t="shared" si="38"/>
        <v>424516</v>
      </c>
      <c r="E770" s="288">
        <f t="shared" si="38"/>
        <v>442925</v>
      </c>
      <c r="F770" s="288">
        <f t="shared" si="38"/>
        <v>450949</v>
      </c>
      <c r="G770" s="288">
        <f t="shared" si="38"/>
        <v>461060</v>
      </c>
      <c r="H770" s="288">
        <f t="shared" si="38"/>
        <v>482004</v>
      </c>
      <c r="I770" s="288">
        <f t="shared" si="38"/>
        <v>493638</v>
      </c>
      <c r="J770" s="288">
        <f t="shared" si="38"/>
        <v>496156</v>
      </c>
      <c r="K770" s="288">
        <f t="shared" si="38"/>
        <v>522160</v>
      </c>
      <c r="L770" s="288">
        <f t="shared" si="38"/>
        <v>529787</v>
      </c>
      <c r="M770" s="288">
        <f t="shared" si="38"/>
        <v>549473</v>
      </c>
      <c r="N770" s="288">
        <f t="shared" si="38"/>
        <v>564595</v>
      </c>
      <c r="O770" s="288">
        <f t="shared" si="38"/>
        <v>539245</v>
      </c>
      <c r="P770" s="288">
        <f t="shared" si="38"/>
        <v>546862</v>
      </c>
      <c r="Q770" s="288">
        <f t="shared" si="38"/>
        <v>565187</v>
      </c>
      <c r="R770" s="288">
        <f t="shared" si="38"/>
        <v>578593</v>
      </c>
      <c r="S770" s="288">
        <f t="shared" si="38"/>
        <v>575497</v>
      </c>
      <c r="T770" s="288">
        <f t="shared" si="38"/>
        <v>577789</v>
      </c>
      <c r="U770" s="288">
        <f t="shared" si="38"/>
        <v>592396</v>
      </c>
      <c r="V770" s="288">
        <f t="shared" si="38"/>
        <v>590567</v>
      </c>
      <c r="W770" s="288">
        <f t="shared" si="38"/>
        <v>596675</v>
      </c>
      <c r="X770" s="288">
        <f t="shared" si="38"/>
        <v>596260</v>
      </c>
      <c r="Y770" s="288">
        <f t="shared" si="38"/>
        <v>599319</v>
      </c>
      <c r="Z770" s="288">
        <f t="shared" si="38"/>
        <v>596096</v>
      </c>
      <c r="AA770" s="288">
        <f t="shared" si="38"/>
        <v>608792</v>
      </c>
      <c r="AB770" s="288">
        <f t="shared" si="38"/>
        <v>620103</v>
      </c>
      <c r="AC770" s="288">
        <f t="shared" si="38"/>
        <v>629672</v>
      </c>
      <c r="AD770" s="288">
        <f t="shared" si="38"/>
        <v>662470</v>
      </c>
      <c r="AE770" s="288">
        <f t="shared" si="38"/>
        <v>665315</v>
      </c>
      <c r="AF770" s="288">
        <f t="shared" si="38"/>
        <v>666951</v>
      </c>
      <c r="AG770" s="288">
        <f t="shared" si="38"/>
        <v>673051</v>
      </c>
      <c r="AH770" s="288">
        <f t="shared" ref="AH770:BX770" si="39">SUM(AH763:AH768)</f>
        <v>689533</v>
      </c>
      <c r="AI770" s="288">
        <f t="shared" si="39"/>
        <v>683643</v>
      </c>
      <c r="AJ770" s="288">
        <f t="shared" si="39"/>
        <v>710246</v>
      </c>
      <c r="AK770" s="288">
        <f t="shared" si="39"/>
        <v>711543</v>
      </c>
      <c r="AL770" s="288">
        <f t="shared" si="39"/>
        <v>686605</v>
      </c>
      <c r="AM770" s="288">
        <f t="shared" si="39"/>
        <v>686203</v>
      </c>
      <c r="AN770" s="288">
        <f t="shared" si="39"/>
        <v>704352</v>
      </c>
      <c r="AO770" s="288">
        <f t="shared" si="39"/>
        <v>706600</v>
      </c>
      <c r="AP770" s="288">
        <f t="shared" si="39"/>
        <v>719930</v>
      </c>
      <c r="AQ770" s="288">
        <f t="shared" si="39"/>
        <v>730937</v>
      </c>
      <c r="AR770" s="288">
        <f t="shared" si="39"/>
        <v>744936</v>
      </c>
      <c r="AS770" s="288">
        <f t="shared" si="39"/>
        <v>746830</v>
      </c>
      <c r="AT770" s="288">
        <f t="shared" si="39"/>
        <v>749436</v>
      </c>
      <c r="AU770" s="288">
        <f t="shared" si="39"/>
        <v>744634</v>
      </c>
      <c r="AV770" s="288">
        <f t="shared" si="39"/>
        <v>742315</v>
      </c>
      <c r="AW770" s="288">
        <f t="shared" si="39"/>
        <v>740444</v>
      </c>
      <c r="AX770" s="288">
        <f t="shared" si="39"/>
        <v>722937</v>
      </c>
      <c r="AY770" s="288">
        <f t="shared" si="39"/>
        <v>736278</v>
      </c>
      <c r="AZ770" s="288">
        <f t="shared" si="39"/>
        <v>717914</v>
      </c>
      <c r="BA770" s="288">
        <f t="shared" si="39"/>
        <v>719476</v>
      </c>
      <c r="BB770" s="288">
        <f t="shared" si="39"/>
        <v>716865</v>
      </c>
      <c r="BC770" s="288">
        <f t="shared" si="39"/>
        <v>737182</v>
      </c>
      <c r="BD770" s="288">
        <f t="shared" si="39"/>
        <v>737163</v>
      </c>
      <c r="BE770" s="288">
        <f t="shared" si="39"/>
        <v>710390</v>
      </c>
      <c r="BF770" s="288">
        <f t="shared" si="39"/>
        <v>714997</v>
      </c>
      <c r="BG770" s="288">
        <f t="shared" si="39"/>
        <v>717459</v>
      </c>
      <c r="BH770" s="288">
        <f t="shared" si="39"/>
        <v>718220</v>
      </c>
      <c r="BI770" s="288">
        <f t="shared" si="39"/>
        <v>723315</v>
      </c>
      <c r="BJ770" s="288">
        <f t="shared" si="39"/>
        <v>727395</v>
      </c>
      <c r="BK770" s="288">
        <f t="shared" si="39"/>
        <v>768566</v>
      </c>
      <c r="BL770" s="288">
        <f t="shared" si="39"/>
        <v>0</v>
      </c>
      <c r="BM770" s="288">
        <f t="shared" si="39"/>
        <v>0</v>
      </c>
      <c r="BN770" s="288">
        <f t="shared" si="39"/>
        <v>0</v>
      </c>
      <c r="BO770" s="288">
        <f t="shared" si="39"/>
        <v>0</v>
      </c>
      <c r="BP770" s="288">
        <f t="shared" si="39"/>
        <v>0</v>
      </c>
      <c r="BQ770" s="288">
        <f t="shared" si="39"/>
        <v>0</v>
      </c>
      <c r="BR770" s="288">
        <f t="shared" si="39"/>
        <v>0</v>
      </c>
      <c r="BS770" s="288">
        <f t="shared" si="39"/>
        <v>0</v>
      </c>
      <c r="BT770" s="288">
        <f t="shared" si="39"/>
        <v>0</v>
      </c>
      <c r="BU770" s="288">
        <f t="shared" si="39"/>
        <v>0</v>
      </c>
      <c r="BV770" s="288">
        <f t="shared" si="39"/>
        <v>0</v>
      </c>
      <c r="BW770" s="288">
        <f t="shared" si="39"/>
        <v>0</v>
      </c>
      <c r="BX770" s="288">
        <f t="shared" si="39"/>
        <v>0</v>
      </c>
      <c r="BY770" s="288">
        <f>SUM(BY763:BY768)</f>
        <v>1495961</v>
      </c>
    </row>
    <row r="797" spans="2:77" ht="16">
      <c r="D797" s="320" t="s">
        <v>1121</v>
      </c>
      <c r="X797" s="320" t="s">
        <v>1121</v>
      </c>
    </row>
    <row r="799" spans="2:77">
      <c r="B799" s="10" t="s">
        <v>1136</v>
      </c>
      <c r="C799" s="286" t="s">
        <v>1137</v>
      </c>
      <c r="D799" s="286" t="s">
        <v>1138</v>
      </c>
      <c r="E799" s="286" t="s">
        <v>1139</v>
      </c>
      <c r="F799" s="286" t="s">
        <v>1140</v>
      </c>
      <c r="G799" s="286" t="s">
        <v>1141</v>
      </c>
      <c r="H799" s="286" t="s">
        <v>1142</v>
      </c>
      <c r="I799" s="286" t="s">
        <v>1143</v>
      </c>
      <c r="J799" s="286" t="s">
        <v>1124</v>
      </c>
      <c r="K799" s="286" t="s">
        <v>1125</v>
      </c>
      <c r="L799" s="286" t="s">
        <v>1126</v>
      </c>
      <c r="M799" s="286" t="s">
        <v>1127</v>
      </c>
      <c r="N799" s="286" t="s">
        <v>1128</v>
      </c>
      <c r="O799" s="286" t="s">
        <v>1129</v>
      </c>
      <c r="P799" s="286" t="s">
        <v>1130</v>
      </c>
      <c r="Q799" s="286" t="s">
        <v>1131</v>
      </c>
      <c r="R799" s="286" t="s">
        <v>1132</v>
      </c>
      <c r="S799" s="286" t="s">
        <v>1133</v>
      </c>
      <c r="T799" s="286" t="s">
        <v>1134</v>
      </c>
      <c r="U799" s="286" t="s">
        <v>1135</v>
      </c>
      <c r="V799" s="286" t="s">
        <v>822</v>
      </c>
      <c r="W799" s="286" t="s">
        <v>823</v>
      </c>
      <c r="X799" s="286" t="s">
        <v>824</v>
      </c>
      <c r="Y799" s="286" t="s">
        <v>825</v>
      </c>
      <c r="Z799" s="286" t="s">
        <v>826</v>
      </c>
      <c r="AA799" s="286" t="s">
        <v>827</v>
      </c>
      <c r="AB799" s="286" t="s">
        <v>828</v>
      </c>
      <c r="AC799" s="286" t="s">
        <v>829</v>
      </c>
      <c r="AD799" s="286" t="s">
        <v>830</v>
      </c>
      <c r="AE799" s="286" t="s">
        <v>831</v>
      </c>
      <c r="AF799" s="286" t="s">
        <v>832</v>
      </c>
      <c r="AG799" s="286" t="s">
        <v>833</v>
      </c>
      <c r="AH799" s="286" t="s">
        <v>1144</v>
      </c>
      <c r="AI799" s="286" t="s">
        <v>1145</v>
      </c>
      <c r="AJ799" s="286" t="s">
        <v>1146</v>
      </c>
      <c r="AK799" s="286" t="s">
        <v>1147</v>
      </c>
      <c r="AL799" s="286" t="s">
        <v>1148</v>
      </c>
      <c r="AM799" s="286" t="s">
        <v>1149</v>
      </c>
      <c r="AN799" s="286" t="s">
        <v>1150</v>
      </c>
      <c r="AO799" s="286" t="s">
        <v>1151</v>
      </c>
      <c r="AP799" s="286" t="s">
        <v>1152</v>
      </c>
      <c r="AQ799" s="286" t="s">
        <v>1153</v>
      </c>
      <c r="AR799" s="286" t="s">
        <v>1154</v>
      </c>
      <c r="AS799" s="286" t="s">
        <v>1155</v>
      </c>
      <c r="AT799" s="286" t="s">
        <v>1156</v>
      </c>
      <c r="AU799" s="286" t="s">
        <v>1157</v>
      </c>
      <c r="AV799" s="286" t="s">
        <v>1158</v>
      </c>
      <c r="AW799" s="286" t="s">
        <v>1159</v>
      </c>
      <c r="AX799" s="286" t="s">
        <v>1160</v>
      </c>
      <c r="AY799" s="286" t="s">
        <v>1161</v>
      </c>
      <c r="AZ799" s="286" t="s">
        <v>1162</v>
      </c>
      <c r="BA799" s="286" t="s">
        <v>1163</v>
      </c>
      <c r="BB799" s="286" t="s">
        <v>1164</v>
      </c>
      <c r="BC799" s="286" t="s">
        <v>1165</v>
      </c>
      <c r="BD799" s="286" t="s">
        <v>1166</v>
      </c>
      <c r="BE799" s="286" t="s">
        <v>1167</v>
      </c>
      <c r="BF799" s="286" t="s">
        <v>1168</v>
      </c>
      <c r="BG799" s="286" t="s">
        <v>1169</v>
      </c>
      <c r="BH799" s="286" t="s">
        <v>1170</v>
      </c>
      <c r="BI799" s="286" t="s">
        <v>1171</v>
      </c>
      <c r="BJ799" s="286" t="s">
        <v>1172</v>
      </c>
      <c r="BK799" s="286" t="s">
        <v>1173</v>
      </c>
      <c r="BL799" s="286" t="s">
        <v>1174</v>
      </c>
      <c r="BM799" s="286" t="s">
        <v>1175</v>
      </c>
      <c r="BN799" s="286" t="s">
        <v>1176</v>
      </c>
      <c r="BO799" s="286" t="s">
        <v>1177</v>
      </c>
      <c r="BP799" s="286" t="s">
        <v>1178</v>
      </c>
      <c r="BQ799" s="286" t="s">
        <v>1179</v>
      </c>
      <c r="BR799" s="286" t="s">
        <v>1180</v>
      </c>
      <c r="BS799" s="286" t="s">
        <v>1181</v>
      </c>
      <c r="BT799" s="286" t="s">
        <v>1182</v>
      </c>
      <c r="BU799" s="286" t="s">
        <v>1183</v>
      </c>
      <c r="BV799" s="286" t="s">
        <v>1184</v>
      </c>
      <c r="BW799" s="286" t="s">
        <v>1185</v>
      </c>
      <c r="BX799" s="286" t="s">
        <v>1186</v>
      </c>
      <c r="BY799" s="286"/>
    </row>
    <row r="800" spans="2:77" ht="14" thickBot="1">
      <c r="B800" s="293" t="s">
        <v>1025</v>
      </c>
      <c r="C800" s="293" t="s">
        <v>1025</v>
      </c>
      <c r="D800" s="293" t="s">
        <v>1025</v>
      </c>
      <c r="E800" s="293" t="s">
        <v>1025</v>
      </c>
      <c r="F800" s="293" t="s">
        <v>1025</v>
      </c>
      <c r="G800" s="293" t="s">
        <v>1025</v>
      </c>
      <c r="H800" s="293" t="s">
        <v>1025</v>
      </c>
      <c r="I800" s="293" t="s">
        <v>1025</v>
      </c>
      <c r="J800" s="293" t="s">
        <v>1025</v>
      </c>
      <c r="K800" s="293" t="s">
        <v>1025</v>
      </c>
      <c r="L800" s="293" t="s">
        <v>1025</v>
      </c>
      <c r="M800" s="293" t="s">
        <v>1025</v>
      </c>
      <c r="N800" s="293" t="s">
        <v>1025</v>
      </c>
      <c r="O800" s="293" t="s">
        <v>1025</v>
      </c>
      <c r="P800" s="293" t="s">
        <v>1025</v>
      </c>
      <c r="Q800" s="293" t="s">
        <v>1025</v>
      </c>
      <c r="R800" s="293" t="s">
        <v>1025</v>
      </c>
      <c r="S800" s="293" t="s">
        <v>1025</v>
      </c>
      <c r="T800" s="293" t="s">
        <v>1025</v>
      </c>
      <c r="U800" s="293" t="s">
        <v>1025</v>
      </c>
      <c r="V800" s="293" t="s">
        <v>1025</v>
      </c>
      <c r="W800" s="293" t="s">
        <v>1025</v>
      </c>
      <c r="X800" s="293" t="s">
        <v>1025</v>
      </c>
      <c r="Y800" s="293" t="s">
        <v>1025</v>
      </c>
      <c r="Z800" s="293" t="s">
        <v>1025</v>
      </c>
      <c r="AA800" s="293" t="s">
        <v>1025</v>
      </c>
      <c r="AB800" s="293" t="s">
        <v>1025</v>
      </c>
      <c r="AC800" s="293" t="s">
        <v>1025</v>
      </c>
      <c r="AD800" s="293"/>
      <c r="AE800" s="293"/>
      <c r="AF800" s="293"/>
      <c r="AG800" s="293"/>
      <c r="AH800" s="293"/>
      <c r="AI800" s="293"/>
      <c r="AJ800" s="293"/>
      <c r="AK800" s="293"/>
      <c r="AL800" s="293"/>
      <c r="AM800" s="293"/>
      <c r="AN800" s="293"/>
      <c r="AO800" s="293"/>
      <c r="AP800" s="293"/>
      <c r="AQ800" s="293"/>
      <c r="AR800" s="293"/>
      <c r="AS800" s="293"/>
      <c r="AT800" s="293"/>
      <c r="AU800" s="293"/>
      <c r="AV800" s="293"/>
      <c r="AW800" s="293"/>
      <c r="AX800" s="293"/>
      <c r="AY800" s="293"/>
      <c r="AZ800" s="293"/>
      <c r="BA800" s="293"/>
      <c r="BB800" s="293"/>
      <c r="BC800" s="293"/>
      <c r="BD800" s="293"/>
      <c r="BE800" s="293"/>
      <c r="BF800" s="293"/>
      <c r="BG800" s="293"/>
      <c r="BH800" s="293"/>
      <c r="BI800" s="293"/>
      <c r="BJ800" s="293"/>
      <c r="BK800" s="293"/>
      <c r="BL800" s="293"/>
      <c r="BM800" s="293"/>
      <c r="BN800" s="293"/>
      <c r="BO800" s="293"/>
      <c r="BP800" s="293"/>
      <c r="BQ800" s="293"/>
      <c r="BR800" s="293"/>
      <c r="BS800" s="293"/>
      <c r="BT800" s="293"/>
      <c r="BU800" s="293"/>
      <c r="BV800" s="293"/>
      <c r="BW800" s="293"/>
      <c r="BX800" s="293"/>
      <c r="BY800" s="293"/>
    </row>
    <row r="801" spans="1:76">
      <c r="A801" s="289" t="s">
        <v>33</v>
      </c>
      <c r="B801" s="288">
        <f>Data!B187</f>
        <v>0</v>
      </c>
      <c r="C801" s="288">
        <f>Data!C187</f>
        <v>0</v>
      </c>
      <c r="D801" s="288">
        <f>Data!D187</f>
        <v>0</v>
      </c>
      <c r="E801" s="288">
        <f>Data!E187</f>
        <v>0</v>
      </c>
      <c r="F801" s="288">
        <f>Data!F187</f>
        <v>0</v>
      </c>
      <c r="G801" s="288">
        <f>Data!G187</f>
        <v>0</v>
      </c>
      <c r="H801" s="288">
        <f>Data!H187</f>
        <v>0</v>
      </c>
      <c r="I801" s="288">
        <f>Data!I187</f>
        <v>0</v>
      </c>
      <c r="J801" s="288">
        <f>Data!J187</f>
        <v>0</v>
      </c>
      <c r="K801" s="288">
        <f>Data!K187</f>
        <v>0</v>
      </c>
      <c r="L801" s="288">
        <f>Data!L187</f>
        <v>0</v>
      </c>
      <c r="M801" s="288">
        <f>Data!M187</f>
        <v>0</v>
      </c>
      <c r="N801" s="288">
        <f>Data!N187</f>
        <v>0</v>
      </c>
      <c r="O801" s="288">
        <f>Data!O187</f>
        <v>0</v>
      </c>
      <c r="P801" s="288">
        <f>Data!P187</f>
        <v>0</v>
      </c>
      <c r="Q801" s="288">
        <f>Data!Q187</f>
        <v>0</v>
      </c>
      <c r="R801" s="288">
        <f>Data!R187</f>
        <v>0</v>
      </c>
      <c r="S801" s="288">
        <f>Data!S187</f>
        <v>0</v>
      </c>
      <c r="T801" s="288">
        <f>Data!T187</f>
        <v>0</v>
      </c>
      <c r="U801" s="288">
        <f>Data!U187</f>
        <v>0</v>
      </c>
      <c r="V801" s="288">
        <f>Data!V187</f>
        <v>0</v>
      </c>
      <c r="W801" s="288">
        <f>Data!W187</f>
        <v>0</v>
      </c>
      <c r="X801" s="288">
        <f>Data!X187</f>
        <v>0</v>
      </c>
      <c r="Y801" s="288">
        <f>Data!Y187</f>
        <v>0</v>
      </c>
      <c r="Z801" s="288">
        <f>Data!Z187</f>
        <v>0</v>
      </c>
      <c r="AA801" s="288">
        <f>Data!AA187</f>
        <v>0</v>
      </c>
      <c r="AB801" s="288">
        <f>Data!AB187</f>
        <v>0</v>
      </c>
      <c r="AC801" s="288">
        <f>Data!AC187</f>
        <v>0</v>
      </c>
      <c r="AD801" s="288">
        <f>Data!AD187</f>
        <v>0</v>
      </c>
      <c r="AE801" s="288">
        <f>Data!AE187</f>
        <v>0</v>
      </c>
      <c r="AF801" s="288">
        <f>Data!AF187</f>
        <v>0</v>
      </c>
      <c r="AG801" s="288">
        <f>Data!AG187</f>
        <v>0</v>
      </c>
      <c r="AH801" s="288">
        <f>Data!AH187</f>
        <v>0</v>
      </c>
      <c r="AI801" s="288">
        <f>Data!AI187</f>
        <v>0</v>
      </c>
      <c r="AJ801" s="288">
        <f>Data!AJ187</f>
        <v>10803</v>
      </c>
      <c r="AK801" s="288">
        <f>Data!AK187</f>
        <v>0</v>
      </c>
      <c r="AL801" s="288">
        <f>Data!AL187</f>
        <v>0</v>
      </c>
      <c r="AM801" s="288">
        <f>Data!AM187</f>
        <v>0</v>
      </c>
      <c r="AN801" s="288">
        <f>Data!AN187</f>
        <v>0</v>
      </c>
      <c r="AO801" s="288">
        <f>Data!AO187</f>
        <v>0</v>
      </c>
      <c r="AP801" s="288">
        <f>Data!AP187</f>
        <v>0</v>
      </c>
      <c r="AQ801" s="288">
        <f>Data!AQ187</f>
        <v>0</v>
      </c>
      <c r="AR801" s="288">
        <f>Data!AR187</f>
        <v>0</v>
      </c>
      <c r="AS801" s="288">
        <f>Data!AS187</f>
        <v>0</v>
      </c>
      <c r="AT801" s="288">
        <f>Data!AT187</f>
        <v>0</v>
      </c>
      <c r="AU801" s="288">
        <f>Data!AU187</f>
        <v>0</v>
      </c>
      <c r="AV801" s="288">
        <f>Data!AV187</f>
        <v>0</v>
      </c>
      <c r="AW801" s="288">
        <f>Data!AW187</f>
        <v>0</v>
      </c>
      <c r="AX801" s="288">
        <f>Data!AX187</f>
        <v>0</v>
      </c>
      <c r="AY801" s="288">
        <f>Data!AY187</f>
        <v>0</v>
      </c>
      <c r="AZ801" s="288">
        <f>Data!AZ187</f>
        <v>0</v>
      </c>
      <c r="BA801" s="288">
        <f>Data!BA187</f>
        <v>0</v>
      </c>
      <c r="BB801" s="288">
        <f>Data!BB187</f>
        <v>0</v>
      </c>
      <c r="BC801" s="288">
        <f>Data!BC187</f>
        <v>0</v>
      </c>
      <c r="BD801" s="288">
        <f>Data!BD187</f>
        <v>0</v>
      </c>
      <c r="BE801" s="288">
        <f>Data!BE187</f>
        <v>0</v>
      </c>
      <c r="BF801" s="288">
        <f>Data!BF187</f>
        <v>0</v>
      </c>
      <c r="BG801" s="288">
        <f>Data!BG187</f>
        <v>0</v>
      </c>
      <c r="BH801" s="288">
        <f>Data!BH187</f>
        <v>0</v>
      </c>
      <c r="BI801" s="288">
        <f>Data!BI187</f>
        <v>0</v>
      </c>
      <c r="BJ801" s="328">
        <f>Data!BJ187</f>
        <v>0</v>
      </c>
      <c r="BK801" s="329">
        <f>Data!BK187</f>
        <v>0</v>
      </c>
      <c r="BL801" s="329">
        <f>Data!BL187</f>
        <v>0</v>
      </c>
      <c r="BM801" s="329">
        <f>Data!BM187</f>
        <v>0</v>
      </c>
      <c r="BN801" s="329">
        <f>Data!BN187</f>
        <v>0</v>
      </c>
      <c r="BO801" s="329">
        <f>Data!BO187</f>
        <v>0</v>
      </c>
      <c r="BP801" s="329">
        <f>Data!BP187</f>
        <v>0</v>
      </c>
      <c r="BQ801" s="329">
        <f>Data!BQ187</f>
        <v>0</v>
      </c>
      <c r="BR801" s="329">
        <f>Data!BR187</f>
        <v>0</v>
      </c>
      <c r="BS801" s="329">
        <f>Data!BS187</f>
        <v>0</v>
      </c>
      <c r="BT801" s="329">
        <f>Data!BT187</f>
        <v>0</v>
      </c>
      <c r="BU801" s="329">
        <f>Data!BU187</f>
        <v>0</v>
      </c>
      <c r="BV801" s="329">
        <f>Data!BV187</f>
        <v>0</v>
      </c>
      <c r="BW801" s="329">
        <f>Data!BW187</f>
        <v>0</v>
      </c>
      <c r="BX801" s="330">
        <f>Data!BX187</f>
        <v>0</v>
      </c>
    </row>
    <row r="802" spans="1:76">
      <c r="A802" s="289" t="s">
        <v>34</v>
      </c>
      <c r="B802" s="288">
        <f>Data!B188</f>
        <v>0</v>
      </c>
      <c r="C802" s="288">
        <f>Data!C188</f>
        <v>0</v>
      </c>
      <c r="D802" s="288">
        <f>Data!D188</f>
        <v>0</v>
      </c>
      <c r="E802" s="288">
        <f>Data!E188</f>
        <v>0</v>
      </c>
      <c r="F802" s="288">
        <f>Data!F188</f>
        <v>0</v>
      </c>
      <c r="G802" s="288">
        <f>Data!G188</f>
        <v>0</v>
      </c>
      <c r="H802" s="288">
        <f>Data!H188</f>
        <v>0</v>
      </c>
      <c r="I802" s="288">
        <f>Data!I188</f>
        <v>0</v>
      </c>
      <c r="J802" s="288">
        <f>Data!J188</f>
        <v>0</v>
      </c>
      <c r="K802" s="288">
        <f>Data!K188</f>
        <v>0</v>
      </c>
      <c r="L802" s="288">
        <f>Data!L188</f>
        <v>0</v>
      </c>
      <c r="M802" s="288">
        <f>Data!M188</f>
        <v>0</v>
      </c>
      <c r="N802" s="288">
        <f>Data!N188</f>
        <v>0</v>
      </c>
      <c r="O802" s="288">
        <f>Data!O188</f>
        <v>0</v>
      </c>
      <c r="P802" s="288">
        <f>Data!P188</f>
        <v>0</v>
      </c>
      <c r="Q802" s="288">
        <f>Data!Q188</f>
        <v>0</v>
      </c>
      <c r="R802" s="288">
        <f>Data!R188</f>
        <v>0</v>
      </c>
      <c r="S802" s="288">
        <f>Data!S188</f>
        <v>0</v>
      </c>
      <c r="T802" s="288">
        <f>Data!T188</f>
        <v>0</v>
      </c>
      <c r="U802" s="288">
        <f>Data!U188</f>
        <v>0</v>
      </c>
      <c r="V802" s="288">
        <f>Data!V188</f>
        <v>0</v>
      </c>
      <c r="W802" s="288">
        <f>Data!W188</f>
        <v>0</v>
      </c>
      <c r="X802" s="288">
        <f>Data!X188</f>
        <v>0</v>
      </c>
      <c r="Y802" s="288">
        <f>Data!Y188</f>
        <v>0</v>
      </c>
      <c r="Z802" s="288">
        <f>Data!Z188</f>
        <v>0</v>
      </c>
      <c r="AA802" s="288">
        <f>Data!AA188</f>
        <v>0</v>
      </c>
      <c r="AB802" s="288">
        <f>Data!AB188</f>
        <v>0</v>
      </c>
      <c r="AC802" s="288">
        <f>Data!AC188</f>
        <v>0</v>
      </c>
      <c r="AD802" s="288">
        <f>Data!AD188</f>
        <v>0</v>
      </c>
      <c r="AE802" s="288">
        <f>Data!AE188</f>
        <v>0</v>
      </c>
      <c r="AF802" s="288">
        <f>Data!AF188</f>
        <v>0</v>
      </c>
      <c r="AG802" s="288">
        <f>Data!AG188</f>
        <v>0</v>
      </c>
      <c r="AH802" s="288">
        <f>Data!AH188</f>
        <v>0</v>
      </c>
      <c r="AI802" s="288">
        <f>Data!AI188</f>
        <v>0</v>
      </c>
      <c r="AJ802" s="288">
        <f>Data!AJ188</f>
        <v>0</v>
      </c>
      <c r="AK802" s="288">
        <f>Data!AK188</f>
        <v>0</v>
      </c>
      <c r="AL802" s="288">
        <f>Data!AL188</f>
        <v>0</v>
      </c>
      <c r="AM802" s="288">
        <f>Data!AM188</f>
        <v>0</v>
      </c>
      <c r="AN802" s="288">
        <f>Data!AN188</f>
        <v>0</v>
      </c>
      <c r="AO802" s="288">
        <f>Data!AO188</f>
        <v>0</v>
      </c>
      <c r="AP802" s="288">
        <f>Data!AP188</f>
        <v>0</v>
      </c>
      <c r="AQ802" s="288">
        <f>Data!AQ188</f>
        <v>0</v>
      </c>
      <c r="AR802" s="288">
        <f>Data!AR188</f>
        <v>0</v>
      </c>
      <c r="AS802" s="288">
        <f>Data!AS188</f>
        <v>10758</v>
      </c>
      <c r="AT802" s="288">
        <f>Data!AT188</f>
        <v>0</v>
      </c>
      <c r="AU802" s="288">
        <f>Data!AU188</f>
        <v>0</v>
      </c>
      <c r="AV802" s="288">
        <f>Data!AV188</f>
        <v>0</v>
      </c>
      <c r="AW802" s="288">
        <f>Data!AW188</f>
        <v>0</v>
      </c>
      <c r="AX802" s="288">
        <f>Data!AX188</f>
        <v>0</v>
      </c>
      <c r="AY802" s="288">
        <f>Data!AY188</f>
        <v>0</v>
      </c>
      <c r="AZ802" s="288">
        <f>Data!AZ188</f>
        <v>0</v>
      </c>
      <c r="BA802" s="288">
        <f>Data!BA188</f>
        <v>0</v>
      </c>
      <c r="BB802" s="288">
        <f>Data!BB188</f>
        <v>0</v>
      </c>
      <c r="BC802" s="288">
        <f>Data!BC188</f>
        <v>0</v>
      </c>
      <c r="BD802" s="288">
        <f>Data!BD188</f>
        <v>0</v>
      </c>
      <c r="BE802" s="288">
        <f>Data!BE188</f>
        <v>0</v>
      </c>
      <c r="BF802" s="288">
        <f>Data!BF188</f>
        <v>0</v>
      </c>
      <c r="BG802" s="288">
        <f>Data!BG188</f>
        <v>0</v>
      </c>
      <c r="BH802" s="288">
        <f>Data!BH188</f>
        <v>0</v>
      </c>
      <c r="BI802" s="288">
        <f>Data!BI188</f>
        <v>0</v>
      </c>
      <c r="BJ802" s="331">
        <f>Data!BJ188</f>
        <v>0</v>
      </c>
      <c r="BK802" s="332">
        <f>Data!BK188</f>
        <v>28559</v>
      </c>
      <c r="BL802" s="332">
        <f>Data!BL188</f>
        <v>0</v>
      </c>
      <c r="BM802" s="332">
        <f>Data!BM188</f>
        <v>0</v>
      </c>
      <c r="BN802" s="332">
        <f>Data!BN188</f>
        <v>0</v>
      </c>
      <c r="BO802" s="332">
        <f>Data!BO188</f>
        <v>0</v>
      </c>
      <c r="BP802" s="332">
        <f>Data!BP188</f>
        <v>0</v>
      </c>
      <c r="BQ802" s="332">
        <f>Data!BQ188</f>
        <v>0</v>
      </c>
      <c r="BR802" s="332">
        <f>Data!BR188</f>
        <v>0</v>
      </c>
      <c r="BS802" s="332">
        <f>Data!BS188</f>
        <v>0</v>
      </c>
      <c r="BT802" s="332">
        <f>Data!BT188</f>
        <v>0</v>
      </c>
      <c r="BU802" s="332">
        <f>Data!BU188</f>
        <v>0</v>
      </c>
      <c r="BV802" s="332">
        <f>Data!BV188</f>
        <v>0</v>
      </c>
      <c r="BW802" s="332">
        <f>Data!BW188</f>
        <v>0</v>
      </c>
      <c r="BX802" s="333">
        <f>Data!BX188</f>
        <v>0</v>
      </c>
    </row>
    <row r="803" spans="1:76">
      <c r="A803" s="289" t="s">
        <v>35</v>
      </c>
      <c r="B803" s="288">
        <f>Data!B189</f>
        <v>0</v>
      </c>
      <c r="C803" s="288">
        <f>Data!C189</f>
        <v>0</v>
      </c>
      <c r="D803" s="288">
        <f>Data!D189</f>
        <v>0</v>
      </c>
      <c r="E803" s="288">
        <f>Data!E189</f>
        <v>0</v>
      </c>
      <c r="F803" s="288">
        <f>Data!F189</f>
        <v>0</v>
      </c>
      <c r="G803" s="288">
        <f>Data!G189</f>
        <v>0</v>
      </c>
      <c r="H803" s="288">
        <f>Data!H189</f>
        <v>0</v>
      </c>
      <c r="I803" s="288">
        <f>Data!I189</f>
        <v>0</v>
      </c>
      <c r="J803" s="288">
        <f>Data!J189</f>
        <v>0</v>
      </c>
      <c r="K803" s="288">
        <f>Data!K189</f>
        <v>0</v>
      </c>
      <c r="L803" s="288">
        <f>Data!L189</f>
        <v>0</v>
      </c>
      <c r="M803" s="288">
        <f>Data!M189</f>
        <v>0</v>
      </c>
      <c r="N803" s="288">
        <f>Data!N189</f>
        <v>0</v>
      </c>
      <c r="O803" s="288">
        <f>Data!O189</f>
        <v>0</v>
      </c>
      <c r="P803" s="288">
        <f>Data!P189</f>
        <v>0</v>
      </c>
      <c r="Q803" s="288">
        <f>Data!Q189</f>
        <v>0</v>
      </c>
      <c r="R803" s="288">
        <f>Data!R189</f>
        <v>0</v>
      </c>
      <c r="S803" s="288">
        <f>Data!S189</f>
        <v>0</v>
      </c>
      <c r="T803" s="288">
        <f>Data!T189</f>
        <v>0</v>
      </c>
      <c r="U803" s="288">
        <f>Data!U189</f>
        <v>0</v>
      </c>
      <c r="V803" s="288">
        <f>Data!V189</f>
        <v>0</v>
      </c>
      <c r="W803" s="288">
        <f>Data!W189</f>
        <v>0</v>
      </c>
      <c r="X803" s="288">
        <f>Data!X189</f>
        <v>0</v>
      </c>
      <c r="Y803" s="288">
        <f>Data!Y189</f>
        <v>0</v>
      </c>
      <c r="Z803" s="288">
        <f>Data!Z189</f>
        <v>0</v>
      </c>
      <c r="AA803" s="288">
        <f>Data!AA189</f>
        <v>0</v>
      </c>
      <c r="AB803" s="288">
        <f>Data!AB189</f>
        <v>0</v>
      </c>
      <c r="AC803" s="288">
        <f>Data!AC189</f>
        <v>0</v>
      </c>
      <c r="AD803" s="288">
        <f>Data!AD189</f>
        <v>0</v>
      </c>
      <c r="AE803" s="288">
        <f>Data!AE189</f>
        <v>0</v>
      </c>
      <c r="AF803" s="288">
        <f>Data!AF189</f>
        <v>0</v>
      </c>
      <c r="AG803" s="288">
        <f>Data!AG189</f>
        <v>0</v>
      </c>
      <c r="AH803" s="288">
        <f>Data!AH189</f>
        <v>5817</v>
      </c>
      <c r="AI803" s="288">
        <f>Data!AI189</f>
        <v>11994</v>
      </c>
      <c r="AJ803" s="288">
        <f>Data!AJ189</f>
        <v>0</v>
      </c>
      <c r="AK803" s="288">
        <f>Data!AK189</f>
        <v>0</v>
      </c>
      <c r="AL803" s="288">
        <f>Data!AL189</f>
        <v>0</v>
      </c>
      <c r="AM803" s="288">
        <f>Data!AM189</f>
        <v>0</v>
      </c>
      <c r="AN803" s="288">
        <f>Data!AN189</f>
        <v>0</v>
      </c>
      <c r="AO803" s="288">
        <f>Data!AO189</f>
        <v>0</v>
      </c>
      <c r="AP803" s="288">
        <f>Data!AP189</f>
        <v>0</v>
      </c>
      <c r="AQ803" s="288">
        <f>Data!AQ189</f>
        <v>0</v>
      </c>
      <c r="AR803" s="288">
        <f>Data!AR189</f>
        <v>0</v>
      </c>
      <c r="AS803" s="288">
        <f>Data!AS189</f>
        <v>0</v>
      </c>
      <c r="AT803" s="288">
        <f>Data!AT189</f>
        <v>0</v>
      </c>
      <c r="AU803" s="288">
        <f>Data!AU189</f>
        <v>0</v>
      </c>
      <c r="AV803" s="288">
        <f>Data!AV189</f>
        <v>0</v>
      </c>
      <c r="AW803" s="288">
        <f>Data!AW189</f>
        <v>0</v>
      </c>
      <c r="AX803" s="288">
        <f>Data!AX189</f>
        <v>0</v>
      </c>
      <c r="AY803" s="288">
        <f>Data!AY189</f>
        <v>0</v>
      </c>
      <c r="AZ803" s="288">
        <f>Data!AZ189</f>
        <v>0</v>
      </c>
      <c r="BA803" s="288">
        <f>Data!BA189</f>
        <v>0</v>
      </c>
      <c r="BB803" s="288">
        <f>Data!BB189</f>
        <v>0</v>
      </c>
      <c r="BC803" s="288">
        <f>Data!BC189</f>
        <v>0</v>
      </c>
      <c r="BD803" s="288">
        <f>Data!BD189</f>
        <v>0</v>
      </c>
      <c r="BE803" s="288">
        <f>Data!BE189</f>
        <v>0</v>
      </c>
      <c r="BF803" s="288">
        <f>Data!BF189</f>
        <v>0</v>
      </c>
      <c r="BG803" s="288">
        <f>Data!BG189</f>
        <v>0</v>
      </c>
      <c r="BH803" s="288">
        <f>Data!BH189</f>
        <v>0</v>
      </c>
      <c r="BI803" s="288">
        <f>Data!BI189</f>
        <v>0</v>
      </c>
      <c r="BJ803" s="331">
        <f>Data!BJ189</f>
        <v>0</v>
      </c>
      <c r="BK803" s="332">
        <f>Data!BK189</f>
        <v>0</v>
      </c>
      <c r="BL803" s="332">
        <f>Data!BL189</f>
        <v>0</v>
      </c>
      <c r="BM803" s="332">
        <f>Data!BM189</f>
        <v>0</v>
      </c>
      <c r="BN803" s="332">
        <f>Data!BN189</f>
        <v>0</v>
      </c>
      <c r="BO803" s="332">
        <f>Data!BO189</f>
        <v>0</v>
      </c>
      <c r="BP803" s="332">
        <f>Data!BP189</f>
        <v>0</v>
      </c>
      <c r="BQ803" s="332">
        <f>Data!BQ189</f>
        <v>0</v>
      </c>
      <c r="BR803" s="332">
        <f>Data!BR189</f>
        <v>0</v>
      </c>
      <c r="BS803" s="332">
        <f>Data!BS189</f>
        <v>0</v>
      </c>
      <c r="BT803" s="332">
        <f>Data!BT189</f>
        <v>0</v>
      </c>
      <c r="BU803" s="332">
        <f>Data!BU189</f>
        <v>0</v>
      </c>
      <c r="BV803" s="332">
        <f>Data!BV189</f>
        <v>0</v>
      </c>
      <c r="BW803" s="332">
        <f>Data!BW189</f>
        <v>0</v>
      </c>
      <c r="BX803" s="333">
        <f>Data!BX189</f>
        <v>0</v>
      </c>
    </row>
    <row r="804" spans="1:76">
      <c r="A804" s="289" t="s">
        <v>36</v>
      </c>
      <c r="B804" s="288">
        <f>Data!B190</f>
        <v>0</v>
      </c>
      <c r="C804" s="288">
        <f>Data!C190</f>
        <v>0</v>
      </c>
      <c r="D804" s="288">
        <f>Data!D190</f>
        <v>0</v>
      </c>
      <c r="E804" s="288">
        <f>Data!E190</f>
        <v>0</v>
      </c>
      <c r="F804" s="288">
        <f>Data!F190</f>
        <v>0</v>
      </c>
      <c r="G804" s="288">
        <f>Data!G190</f>
        <v>0</v>
      </c>
      <c r="H804" s="288">
        <f>Data!H190</f>
        <v>0</v>
      </c>
      <c r="I804" s="288">
        <f>Data!I190</f>
        <v>0</v>
      </c>
      <c r="J804" s="288">
        <f>Data!J190</f>
        <v>0</v>
      </c>
      <c r="K804" s="288">
        <f>Data!K190</f>
        <v>0</v>
      </c>
      <c r="L804" s="288">
        <f>Data!L190</f>
        <v>0</v>
      </c>
      <c r="M804" s="288">
        <f>Data!M190</f>
        <v>0</v>
      </c>
      <c r="N804" s="288">
        <f>Data!N190</f>
        <v>0</v>
      </c>
      <c r="O804" s="288">
        <f>Data!O190</f>
        <v>0</v>
      </c>
      <c r="P804" s="288">
        <f>Data!P190</f>
        <v>0</v>
      </c>
      <c r="Q804" s="288">
        <f>Data!Q190</f>
        <v>0</v>
      </c>
      <c r="R804" s="288">
        <f>Data!R190</f>
        <v>0</v>
      </c>
      <c r="S804" s="288">
        <f>Data!S190</f>
        <v>0</v>
      </c>
      <c r="T804" s="288">
        <f>Data!T190</f>
        <v>0</v>
      </c>
      <c r="U804" s="288">
        <f>Data!U190</f>
        <v>0</v>
      </c>
      <c r="V804" s="288">
        <f>Data!V190</f>
        <v>0</v>
      </c>
      <c r="W804" s="288">
        <f>Data!W190</f>
        <v>0</v>
      </c>
      <c r="X804" s="288">
        <f>Data!X190</f>
        <v>0</v>
      </c>
      <c r="Y804" s="288">
        <f>Data!Y190</f>
        <v>0</v>
      </c>
      <c r="Z804" s="288">
        <f>Data!Z190</f>
        <v>0</v>
      </c>
      <c r="AA804" s="288">
        <f>Data!AA190</f>
        <v>0</v>
      </c>
      <c r="AB804" s="288">
        <f>Data!AB190</f>
        <v>0</v>
      </c>
      <c r="AC804" s="288">
        <f>Data!AC190</f>
        <v>0</v>
      </c>
      <c r="AD804" s="288">
        <f>Data!AD190</f>
        <v>0</v>
      </c>
      <c r="AE804" s="288">
        <f>Data!AE190</f>
        <v>0</v>
      </c>
      <c r="AF804" s="288">
        <f>Data!AF190</f>
        <v>0</v>
      </c>
      <c r="AG804" s="288">
        <f>Data!AG190</f>
        <v>0</v>
      </c>
      <c r="AH804" s="288">
        <f>Data!AH190</f>
        <v>0</v>
      </c>
      <c r="AI804" s="288">
        <f>Data!AI190</f>
        <v>0</v>
      </c>
      <c r="AJ804" s="288">
        <f>Data!AJ190</f>
        <v>0</v>
      </c>
      <c r="AK804" s="288">
        <f>Data!AK190</f>
        <v>0</v>
      </c>
      <c r="AL804" s="288">
        <f>Data!AL190</f>
        <v>0</v>
      </c>
      <c r="AM804" s="288">
        <f>Data!AM190</f>
        <v>0</v>
      </c>
      <c r="AN804" s="288">
        <f>Data!AN190</f>
        <v>0</v>
      </c>
      <c r="AO804" s="288">
        <f>Data!AO190</f>
        <v>0</v>
      </c>
      <c r="AP804" s="288">
        <f>Data!AP190</f>
        <v>0</v>
      </c>
      <c r="AQ804" s="288">
        <f>Data!AQ190</f>
        <v>0</v>
      </c>
      <c r="AR804" s="288">
        <f>Data!AR190</f>
        <v>0</v>
      </c>
      <c r="AS804" s="288">
        <f>Data!AS190</f>
        <v>0</v>
      </c>
      <c r="AT804" s="288">
        <f>Data!AT190</f>
        <v>0</v>
      </c>
      <c r="AU804" s="288">
        <f>Data!AU190</f>
        <v>0</v>
      </c>
      <c r="AV804" s="288">
        <f>Data!AV190</f>
        <v>0</v>
      </c>
      <c r="AW804" s="288">
        <f>Data!AW190</f>
        <v>0</v>
      </c>
      <c r="AX804" s="288">
        <f>Data!AX190</f>
        <v>0</v>
      </c>
      <c r="AY804" s="288">
        <f>Data!AY190</f>
        <v>0</v>
      </c>
      <c r="AZ804" s="288">
        <f>Data!AZ190</f>
        <v>0</v>
      </c>
      <c r="BA804" s="288">
        <f>Data!BA190</f>
        <v>0</v>
      </c>
      <c r="BB804" s="288">
        <f>Data!BB190</f>
        <v>0</v>
      </c>
      <c r="BC804" s="288">
        <f>Data!BC190</f>
        <v>0</v>
      </c>
      <c r="BD804" s="288">
        <f>Data!BD190</f>
        <v>0</v>
      </c>
      <c r="BE804" s="288">
        <f>Data!BE190</f>
        <v>0</v>
      </c>
      <c r="BF804" s="288">
        <f>Data!BF190</f>
        <v>0</v>
      </c>
      <c r="BG804" s="288">
        <f>Data!BG190</f>
        <v>0</v>
      </c>
      <c r="BH804" s="288">
        <f>Data!BH190</f>
        <v>0</v>
      </c>
      <c r="BI804" s="288">
        <f>Data!BI190</f>
        <v>0</v>
      </c>
      <c r="BJ804" s="331">
        <f>Data!BJ190</f>
        <v>0</v>
      </c>
      <c r="BK804" s="332">
        <f>Data!BK190</f>
        <v>0</v>
      </c>
      <c r="BL804" s="332">
        <f>Data!BL190</f>
        <v>0</v>
      </c>
      <c r="BM804" s="332">
        <f>Data!BM190</f>
        <v>0</v>
      </c>
      <c r="BN804" s="332">
        <f>Data!BN190</f>
        <v>0</v>
      </c>
      <c r="BO804" s="332">
        <f>Data!BO190</f>
        <v>0</v>
      </c>
      <c r="BP804" s="332">
        <f>Data!BP190</f>
        <v>0</v>
      </c>
      <c r="BQ804" s="332">
        <f>Data!BQ190</f>
        <v>0</v>
      </c>
      <c r="BR804" s="332">
        <f>Data!BR190</f>
        <v>0</v>
      </c>
      <c r="BS804" s="332">
        <f>Data!BS190</f>
        <v>0</v>
      </c>
      <c r="BT804" s="332">
        <f>Data!BT190</f>
        <v>0</v>
      </c>
      <c r="BU804" s="332">
        <f>Data!BU190</f>
        <v>0</v>
      </c>
      <c r="BV804" s="332">
        <f>Data!BV190</f>
        <v>0</v>
      </c>
      <c r="BW804" s="332">
        <f>Data!BW190</f>
        <v>0</v>
      </c>
      <c r="BX804" s="333">
        <f>Data!BX190</f>
        <v>0</v>
      </c>
    </row>
    <row r="805" spans="1:76" ht="14" thickBot="1">
      <c r="A805" s="289" t="s">
        <v>37</v>
      </c>
      <c r="B805" s="288">
        <f>Data!B191</f>
        <v>0</v>
      </c>
      <c r="C805" s="288">
        <f>Data!C191</f>
        <v>0</v>
      </c>
      <c r="D805" s="288">
        <f>Data!D191</f>
        <v>0</v>
      </c>
      <c r="E805" s="288">
        <f>Data!E191</f>
        <v>0</v>
      </c>
      <c r="F805" s="288">
        <f>Data!F191</f>
        <v>0</v>
      </c>
      <c r="G805" s="288">
        <f>Data!G191</f>
        <v>0</v>
      </c>
      <c r="H805" s="288">
        <f>Data!H191</f>
        <v>0</v>
      </c>
      <c r="I805" s="288">
        <f>Data!I191</f>
        <v>0</v>
      </c>
      <c r="J805" s="288">
        <f>Data!J191</f>
        <v>0</v>
      </c>
      <c r="K805" s="288">
        <f>Data!K191</f>
        <v>0</v>
      </c>
      <c r="L805" s="288">
        <f>Data!L191</f>
        <v>0</v>
      </c>
      <c r="M805" s="288">
        <f>Data!M191</f>
        <v>0</v>
      </c>
      <c r="N805" s="288">
        <f>Data!N191</f>
        <v>0</v>
      </c>
      <c r="O805" s="288">
        <f>Data!O191</f>
        <v>0</v>
      </c>
      <c r="P805" s="288">
        <f>Data!P191</f>
        <v>0</v>
      </c>
      <c r="Q805" s="288">
        <f>Data!Q191</f>
        <v>0</v>
      </c>
      <c r="R805" s="288">
        <f>Data!R191</f>
        <v>0</v>
      </c>
      <c r="S805" s="288">
        <f>Data!S191</f>
        <v>0</v>
      </c>
      <c r="T805" s="288">
        <f>Data!T191</f>
        <v>0</v>
      </c>
      <c r="U805" s="288">
        <f>Data!U191</f>
        <v>0</v>
      </c>
      <c r="V805" s="288">
        <f>Data!V191</f>
        <v>0</v>
      </c>
      <c r="W805" s="288">
        <f>Data!W191</f>
        <v>0</v>
      </c>
      <c r="X805" s="288">
        <f>Data!X191</f>
        <v>0</v>
      </c>
      <c r="Y805" s="288">
        <f>Data!Y191</f>
        <v>0</v>
      </c>
      <c r="Z805" s="288">
        <f>Data!Z191</f>
        <v>0</v>
      </c>
      <c r="AA805" s="288">
        <f>Data!AA191</f>
        <v>0</v>
      </c>
      <c r="AB805" s="288">
        <f>Data!AB191</f>
        <v>0</v>
      </c>
      <c r="AC805" s="288">
        <f>Data!AC191</f>
        <v>0</v>
      </c>
      <c r="AD805" s="288">
        <f>Data!AD191</f>
        <v>0</v>
      </c>
      <c r="AE805" s="288">
        <f>Data!AE191</f>
        <v>0</v>
      </c>
      <c r="AF805" s="288">
        <f>Data!AF191</f>
        <v>0</v>
      </c>
      <c r="AG805" s="288">
        <f>Data!AG191</f>
        <v>9508</v>
      </c>
      <c r="AH805" s="288">
        <f>Data!AH191</f>
        <v>5817</v>
      </c>
      <c r="AI805" s="288">
        <f>Data!AI191</f>
        <v>11994</v>
      </c>
      <c r="AJ805" s="288">
        <f>Data!AJ191</f>
        <v>10803</v>
      </c>
      <c r="AK805" s="288">
        <f>Data!AK191</f>
        <v>0</v>
      </c>
      <c r="AL805" s="288">
        <f>Data!AL191</f>
        <v>0</v>
      </c>
      <c r="AM805" s="288">
        <f>Data!AM191</f>
        <v>0</v>
      </c>
      <c r="AN805" s="288">
        <f>Data!AN191</f>
        <v>0</v>
      </c>
      <c r="AO805" s="288">
        <f>Data!AO191</f>
        <v>0</v>
      </c>
      <c r="AP805" s="288">
        <f>Data!AP191</f>
        <v>0</v>
      </c>
      <c r="AQ805" s="288">
        <f>Data!AQ191</f>
        <v>0</v>
      </c>
      <c r="AR805" s="288">
        <f>Data!AR191</f>
        <v>0</v>
      </c>
      <c r="AS805" s="288">
        <f>Data!AS191</f>
        <v>0</v>
      </c>
      <c r="AT805" s="288">
        <f>Data!AT191</f>
        <v>0</v>
      </c>
      <c r="AU805" s="288">
        <f>Data!AU191</f>
        <v>0</v>
      </c>
      <c r="AV805" s="288">
        <f>Data!AV191</f>
        <v>0</v>
      </c>
      <c r="AW805" s="288">
        <f>Data!AW191</f>
        <v>0</v>
      </c>
      <c r="AX805" s="288">
        <f>Data!AX191</f>
        <v>0</v>
      </c>
      <c r="AY805" s="288">
        <f>Data!AY191</f>
        <v>0</v>
      </c>
      <c r="AZ805" s="288">
        <f>Data!AZ191</f>
        <v>0</v>
      </c>
      <c r="BA805" s="288">
        <f>Data!BA191</f>
        <v>0</v>
      </c>
      <c r="BB805" s="288">
        <f>Data!BB191</f>
        <v>0</v>
      </c>
      <c r="BC805" s="288">
        <f>Data!BC191</f>
        <v>0</v>
      </c>
      <c r="BD805" s="288">
        <f>Data!BD191</f>
        <v>0</v>
      </c>
      <c r="BE805" s="288">
        <f>Data!BE191</f>
        <v>0</v>
      </c>
      <c r="BF805" s="288">
        <f>Data!BF191</f>
        <v>0</v>
      </c>
      <c r="BG805" s="288">
        <f>Data!BG191</f>
        <v>0</v>
      </c>
      <c r="BH805" s="288">
        <f>Data!BH191</f>
        <v>0</v>
      </c>
      <c r="BI805" s="288">
        <f>Data!BI191</f>
        <v>0</v>
      </c>
      <c r="BJ805" s="334">
        <f>Data!BJ191</f>
        <v>0</v>
      </c>
      <c r="BK805" s="335">
        <f>Data!BK191</f>
        <v>0</v>
      </c>
      <c r="BL805" s="335">
        <f>Data!BL191</f>
        <v>0</v>
      </c>
      <c r="BM805" s="335">
        <f>Data!BM191</f>
        <v>0</v>
      </c>
      <c r="BN805" s="335">
        <f>Data!BN191</f>
        <v>0</v>
      </c>
      <c r="BO805" s="335">
        <f>Data!BO191</f>
        <v>0</v>
      </c>
      <c r="BP805" s="335">
        <f>Data!BP191</f>
        <v>0</v>
      </c>
      <c r="BQ805" s="335">
        <f>Data!BQ191</f>
        <v>0</v>
      </c>
      <c r="BR805" s="335">
        <f>Data!BR191</f>
        <v>0</v>
      </c>
      <c r="BS805" s="335">
        <f>Data!BS191</f>
        <v>0</v>
      </c>
      <c r="BT805" s="335">
        <f>Data!BT191</f>
        <v>0</v>
      </c>
      <c r="BU805" s="335">
        <f>Data!BU191</f>
        <v>0</v>
      </c>
      <c r="BV805" s="335">
        <f>Data!BV191</f>
        <v>0</v>
      </c>
      <c r="BW805" s="335">
        <f>Data!BW191</f>
        <v>0</v>
      </c>
      <c r="BX805" s="336">
        <f>Data!BX191</f>
        <v>0</v>
      </c>
    </row>
  </sheetData>
  <phoneticPr fontId="33" type="noConversion"/>
  <pageMargins left="0.75" right="0.75" top="1" bottom="1" header="0.5" footer="0.5"/>
  <pageSetup scale="40" fitToHeight="19" orientation="portrait" r:id="rId1"/>
  <headerFooter alignWithMargins="0"/>
  <rowBreaks count="5" manualBreakCount="5">
    <brk id="126" max="16383" man="1"/>
    <brk id="252" max="16383" man="1"/>
    <brk id="462" max="16383" man="1"/>
    <brk id="546" max="16383" man="1"/>
    <brk id="672" max="16383" man="1"/>
  </rowBreaks>
  <drawing r:id="rId2"/>
  <mc:AlternateContent xmlns:mc="http://schemas.openxmlformats.org/markup-compatibility/2006">
    <mc:Choice Requires="v">
      <legacyDrawing r:id="rId3"/>
    </mc:Choice>
  </mc:AlternateContent>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9"/>
  <dimension ref="A1:BY304"/>
  <sheetViews>
    <sheetView zoomScale="75" workbookViewId="0">
      <selection activeCell="A2" sqref="A2"/>
    </sheetView>
  </sheetViews>
  <sheetFormatPr baseColWidth="10" defaultColWidth="8.83203125" defaultRowHeight="13"/>
  <cols>
    <col min="1" max="1" width="50.83203125" bestFit="1" customWidth="1"/>
    <col min="2" max="2" width="13.5" bestFit="1" customWidth="1"/>
    <col min="3" max="3" width="11.5" bestFit="1" customWidth="1"/>
    <col min="4" max="11" width="9.83203125" bestFit="1" customWidth="1"/>
    <col min="12" max="12" width="10.5" bestFit="1" customWidth="1"/>
    <col min="13" max="13" width="10.33203125" bestFit="1" customWidth="1"/>
    <col min="14" max="21" width="10.5" bestFit="1" customWidth="1"/>
    <col min="22" max="22" width="11" style="15" bestFit="1" customWidth="1"/>
    <col min="23" max="23" width="10.5" bestFit="1" customWidth="1"/>
    <col min="24" max="32" width="11" bestFit="1" customWidth="1"/>
    <col min="33" max="33" width="10.5" bestFit="1" customWidth="1"/>
    <col min="34" max="34" width="11" bestFit="1" customWidth="1"/>
    <col min="35" max="78" width="9.83203125" customWidth="1"/>
  </cols>
  <sheetData>
    <row r="1" spans="1:77" s="28" customFormat="1" ht="24" customHeight="1">
      <c r="A1" s="26" t="str">
        <f>'[3]TEAM 1'!A1</f>
        <v>INPUT FOR - TEAM 1</v>
      </c>
      <c r="B1" s="26" t="str">
        <f>'[3]TEAM 1'!B1</f>
        <v>Units</v>
      </c>
      <c r="C1" s="28" t="str">
        <f>'[3]TEAM 1'!C1</f>
        <v>Period 1</v>
      </c>
      <c r="D1" s="28" t="str">
        <f>'[3]TEAM 1'!D1</f>
        <v>Period 2</v>
      </c>
      <c r="E1" s="28" t="str">
        <f>'[3]TEAM 1'!E1</f>
        <v>Period 3</v>
      </c>
      <c r="F1" s="28" t="str">
        <f>'[3]TEAM 1'!F1</f>
        <v>Period 4</v>
      </c>
      <c r="G1" s="28" t="str">
        <f>'[3]TEAM 1'!G1</f>
        <v>Period 5</v>
      </c>
      <c r="H1" s="28" t="str">
        <f>'[3]TEAM 1'!H1</f>
        <v>Period 6</v>
      </c>
      <c r="I1" s="28" t="str">
        <f>'[3]TEAM 1'!I1</f>
        <v>Period 7</v>
      </c>
      <c r="J1" s="28" t="str">
        <f>'[3]TEAM 1'!J1</f>
        <v>Period 8</v>
      </c>
      <c r="K1" s="28" t="str">
        <f>'[3]TEAM 1'!K1</f>
        <v>Period 9</v>
      </c>
      <c r="L1" s="28" t="str">
        <f>'[3]TEAM 1'!L1</f>
        <v>Period 10</v>
      </c>
      <c r="M1" s="28" t="str">
        <f>'[3]TEAM 1'!M1</f>
        <v>Period 11</v>
      </c>
      <c r="N1" s="28" t="str">
        <f>'[3]TEAM 1'!N1</f>
        <v>Period 12</v>
      </c>
      <c r="O1" s="28" t="str">
        <f>'[3]TEAM 1'!O1</f>
        <v>Period 13</v>
      </c>
      <c r="P1" s="28" t="str">
        <f>'[3]TEAM 1'!P1</f>
        <v>Period 14</v>
      </c>
      <c r="Q1" s="28" t="str">
        <f>'[3]TEAM 1'!Q1</f>
        <v>Period 15</v>
      </c>
      <c r="R1" s="28" t="str">
        <f>'[3]TEAM 1'!R1</f>
        <v>Period 16</v>
      </c>
      <c r="S1" s="28" t="str">
        <f>'[3]TEAM 1'!S1</f>
        <v>Period 17</v>
      </c>
      <c r="T1" s="28" t="str">
        <f>'[3]TEAM 1'!T1</f>
        <v>Period 18</v>
      </c>
      <c r="U1" s="28" t="str">
        <f>'[3]TEAM 1'!U1</f>
        <v>Period 19</v>
      </c>
      <c r="V1" s="267" t="str">
        <f>'[3]TEAM 1'!V1</f>
        <v>Period 20</v>
      </c>
      <c r="W1" s="28" t="str">
        <f>'[3]TEAM 1'!W1</f>
        <v>Period 21</v>
      </c>
      <c r="X1" s="28" t="str">
        <f>'[3]TEAM 1'!X1</f>
        <v>Period 22</v>
      </c>
      <c r="Y1" s="28" t="str">
        <f>'[3]TEAM 1'!Y1</f>
        <v>Period 23</v>
      </c>
      <c r="Z1" s="28" t="str">
        <f>'[3]TEAM 1'!Z1</f>
        <v>Period 24</v>
      </c>
      <c r="AA1" s="28" t="str">
        <f>'[3]TEAM 1'!AA1</f>
        <v>Period 25</v>
      </c>
      <c r="AB1" s="28" t="str">
        <f>'[3]TEAM 1'!AB1</f>
        <v>Period 26</v>
      </c>
      <c r="AC1" s="28" t="str">
        <f>'[3]TEAM 1'!AC1</f>
        <v>Period 27</v>
      </c>
      <c r="AD1" s="28" t="str">
        <f>'[3]TEAM 1'!AD1</f>
        <v>Period 28</v>
      </c>
      <c r="AE1" s="28" t="str">
        <f>'[3]TEAM 1'!AE1</f>
        <v>Period 29</v>
      </c>
      <c r="AF1" s="28" t="str">
        <f>'[3]TEAM 1'!AF1</f>
        <v>Period 30</v>
      </c>
      <c r="AG1" s="28" t="str">
        <f>'[3]TEAM 1'!AG1</f>
        <v>Period 31</v>
      </c>
      <c r="AH1" s="28" t="str">
        <f>'[3]TEAM 1'!AH1</f>
        <v>Period 32</v>
      </c>
      <c r="AI1" s="28" t="str">
        <f>'[3]TEAM 1'!AI1</f>
        <v>Period 33</v>
      </c>
      <c r="AJ1" s="28" t="str">
        <f>'[3]TEAM 1'!AJ1</f>
        <v>Period 34</v>
      </c>
      <c r="AK1" s="28" t="str">
        <f>'[3]TEAM 1'!AK1</f>
        <v>Period 35</v>
      </c>
      <c r="AL1" s="28" t="str">
        <f>'[3]TEAM 1'!AL1</f>
        <v>Period 36</v>
      </c>
      <c r="AM1" s="28" t="str">
        <f>'[3]TEAM 1'!AM1</f>
        <v>Period 37</v>
      </c>
      <c r="AN1" s="28" t="str">
        <f>'[3]TEAM 1'!AN1</f>
        <v>Period 38</v>
      </c>
      <c r="AO1" s="28" t="str">
        <f>'[3]TEAM 1'!AO1</f>
        <v>Period 39</v>
      </c>
      <c r="AP1" s="28" t="str">
        <f>'[3]TEAM 1'!AP1</f>
        <v>Period 40</v>
      </c>
      <c r="AQ1" s="28" t="str">
        <f>'[3]TEAM 1'!AQ1</f>
        <v>Period 41</v>
      </c>
      <c r="AR1" s="28" t="str">
        <f>'[3]TEAM 1'!AR1</f>
        <v>Period 42</v>
      </c>
      <c r="AS1" s="28" t="str">
        <f>'[3]TEAM 1'!AS1</f>
        <v>Period 43</v>
      </c>
      <c r="AT1" s="28" t="str">
        <f>'[3]TEAM 1'!AT1</f>
        <v>Period 44</v>
      </c>
      <c r="AU1" s="28" t="str">
        <f>'[3]TEAM 1'!AU1</f>
        <v>Period 45</v>
      </c>
      <c r="AV1" s="28" t="str">
        <f>'[3]TEAM 1'!AV1</f>
        <v>Period 46</v>
      </c>
      <c r="AW1" s="28" t="str">
        <f>'[3]TEAM 1'!AW1</f>
        <v>Period 47</v>
      </c>
      <c r="AX1" s="28" t="str">
        <f>'[3]TEAM 1'!AX1</f>
        <v>Period 48</v>
      </c>
      <c r="AY1" s="28" t="str">
        <f>'[3]TEAM 1'!AY1</f>
        <v>Period 49</v>
      </c>
      <c r="AZ1" s="28" t="str">
        <f>'[3]TEAM 1'!AZ1</f>
        <v>Period 50</v>
      </c>
      <c r="BA1" s="28" t="str">
        <f>'[3]TEAM 1'!BA1</f>
        <v>Period 51</v>
      </c>
      <c r="BB1" s="28" t="str">
        <f>'[3]TEAM 1'!BB1</f>
        <v>Period 52</v>
      </c>
      <c r="BC1" s="28" t="str">
        <f>'[3]TEAM 1'!BC1</f>
        <v>Period 53</v>
      </c>
      <c r="BD1" s="28" t="str">
        <f>'[3]TEAM 1'!BD1</f>
        <v>Period 54</v>
      </c>
      <c r="BE1" s="28" t="str">
        <f>'[3]TEAM 1'!BE1</f>
        <v>Period 55</v>
      </c>
      <c r="BF1" s="28" t="str">
        <f>'[3]TEAM 1'!BF1</f>
        <v>Period 56</v>
      </c>
      <c r="BG1" s="28" t="str">
        <f>'[3]TEAM 1'!BG1</f>
        <v>Period 57</v>
      </c>
      <c r="BH1" s="28" t="str">
        <f>'[3]TEAM 1'!BH1</f>
        <v>Period 58</v>
      </c>
      <c r="BI1" s="28" t="str">
        <f>'[3]TEAM 1'!BI1</f>
        <v>Period 59</v>
      </c>
      <c r="BJ1" s="28" t="str">
        <f>'[3]TEAM 1'!BJ1</f>
        <v>Period 60</v>
      </c>
      <c r="BK1" s="28" t="str">
        <f>'[3]TEAM 1'!BK1</f>
        <v>Period 61</v>
      </c>
      <c r="BL1" s="28" t="str">
        <f>'[3]TEAM 1'!BL1</f>
        <v>Period 62</v>
      </c>
      <c r="BM1" s="28" t="str">
        <f>'[3]TEAM 1'!BM1</f>
        <v>Period 63</v>
      </c>
      <c r="BN1" s="28" t="str">
        <f>'[3]TEAM 1'!BN1</f>
        <v>Period 64</v>
      </c>
      <c r="BO1" s="28" t="str">
        <f>'[3]TEAM 1'!BO1</f>
        <v>Period 65</v>
      </c>
      <c r="BP1" s="28" t="str">
        <f>'[3]TEAM 1'!BP1</f>
        <v>Period 66</v>
      </c>
      <c r="BQ1" s="28" t="str">
        <f>'[3]TEAM 1'!BQ1</f>
        <v>Period 67</v>
      </c>
      <c r="BR1" s="28" t="str">
        <f>'[3]TEAM 1'!BR1</f>
        <v>Period 68</v>
      </c>
      <c r="BS1" s="28" t="str">
        <f>'[3]TEAM 1'!BS1</f>
        <v>Period 69</v>
      </c>
      <c r="BT1" s="28" t="str">
        <f>'[3]TEAM 1'!BT1</f>
        <v>Period 70</v>
      </c>
      <c r="BU1" s="28" t="str">
        <f>'[3]TEAM 1'!BU1</f>
        <v>Period 71</v>
      </c>
      <c r="BV1" s="28" t="str">
        <f>'[3]TEAM 1'!BV1</f>
        <v>Period 72</v>
      </c>
      <c r="BW1" s="28" t="str">
        <f>'[3]TEAM 1'!BW1</f>
        <v>Period 73</v>
      </c>
      <c r="BX1" s="28" t="str">
        <f>'[3]TEAM 1'!BX1</f>
        <v>Period 74</v>
      </c>
      <c r="BY1" s="28" t="str">
        <f>'[3]TEAM 1'!BY1</f>
        <v>Period 75</v>
      </c>
    </row>
    <row r="2" spans="1:77">
      <c r="A2" t="str">
        <f>'[3]TEAM 1'!A2</f>
        <v>Price in Japan, Product 1</v>
      </c>
      <c r="B2" t="str">
        <f>'[3]TEAM 1'!B2</f>
        <v>Yen</v>
      </c>
      <c r="C2" s="15">
        <f>'[3]TEAM 1'!C2</f>
        <v>4300</v>
      </c>
      <c r="D2" s="15">
        <f>'[3]TEAM 1'!D2</f>
        <v>4050</v>
      </c>
      <c r="E2" s="15">
        <f>'[3]TEAM 1'!E2</f>
        <v>4050</v>
      </c>
      <c r="F2" s="15">
        <f>'[3]TEAM 1'!F2</f>
        <v>3780</v>
      </c>
      <c r="G2" s="15">
        <f>'[3]TEAM 1'!G2</f>
        <v>3780</v>
      </c>
      <c r="H2" s="15">
        <f>'[3]TEAM 1'!H2</f>
        <v>3780</v>
      </c>
      <c r="I2" s="15">
        <f>'[3]TEAM 1'!I2</f>
        <v>3780</v>
      </c>
      <c r="J2" s="15">
        <f>'[3]TEAM 1'!J2</f>
        <v>3600</v>
      </c>
      <c r="K2" s="15">
        <f>'[3]TEAM 1'!K2</f>
        <v>3420</v>
      </c>
      <c r="L2" s="15">
        <f>'[3]TEAM 1'!L2</f>
        <v>3420</v>
      </c>
      <c r="M2" s="15">
        <f>'[3]TEAM 1'!M2</f>
        <v>3420</v>
      </c>
      <c r="N2" s="15">
        <f>'[3]TEAM 1'!N2</f>
        <v>3420</v>
      </c>
      <c r="O2" s="15">
        <f>'[3]TEAM 1'!O2</f>
        <v>3240</v>
      </c>
      <c r="P2" s="15">
        <f>'[3]TEAM 1'!P2</f>
        <v>3870</v>
      </c>
      <c r="Q2" s="15">
        <f>'[3]TEAM 1'!Q2</f>
        <v>3960</v>
      </c>
      <c r="R2" s="15">
        <f>'[3]TEAM 1'!R2</f>
        <v>3960</v>
      </c>
      <c r="S2" s="15">
        <f>'[3]TEAM 1'!S2</f>
        <v>3960</v>
      </c>
      <c r="T2" s="15">
        <f>'[3]TEAM 1'!T2</f>
        <v>3960</v>
      </c>
      <c r="U2" s="15">
        <f>'[3]TEAM 1'!U2</f>
        <v>4158</v>
      </c>
      <c r="V2" s="268">
        <f>'[3]TEAM 1'!V2</f>
        <v>4158</v>
      </c>
      <c r="W2" s="15">
        <f>'[3]TEAM 1'!W2</f>
        <v>4158</v>
      </c>
      <c r="X2" s="15">
        <f>'[3]TEAM 1'!X2</f>
        <v>4158</v>
      </c>
      <c r="Y2" s="15">
        <f>'[3]TEAM 1'!Y2</f>
        <v>4573.8</v>
      </c>
      <c r="Z2" s="15">
        <f>'[3]TEAM 1'!Z2</f>
        <v>4158</v>
      </c>
      <c r="AA2" s="15">
        <f>'[3]TEAM 1'!AA2</f>
        <v>4573.8</v>
      </c>
      <c r="AB2" s="15">
        <f>'[3]TEAM 1'!AB2</f>
        <v>4345.1099999999997</v>
      </c>
      <c r="AC2" s="15">
        <f>'[3]TEAM 1'!AC2</f>
        <v>4127.8545000000004</v>
      </c>
      <c r="AD2" s="15">
        <f>'[3]TEAM 1'!AD2</f>
        <v>3921.4617750000002</v>
      </c>
      <c r="AE2" s="15">
        <f>'[3]TEAM 1'!AE2</f>
        <v>3137.1694200000002</v>
      </c>
      <c r="AF2" s="15">
        <f>'[3]TEAM 1'!AF2</f>
        <v>3294.0278910000002</v>
      </c>
      <c r="AG2" s="15">
        <f>'[3]TEAM 1'!AG2</f>
        <v>3458.72928555</v>
      </c>
      <c r="AH2" s="15">
        <f>'[3]TEAM 1'!AH2</f>
        <v>3458.72928555</v>
      </c>
      <c r="AI2" s="15">
        <f>'[3]TEAM 1'!AI2</f>
        <v>3458.72928555</v>
      </c>
      <c r="AJ2" s="15">
        <f>'[3]TEAM 1'!AJ2</f>
        <v>3631.6657498274999</v>
      </c>
      <c r="AK2" s="15">
        <f>'[3]TEAM 1'!AK2</f>
        <v>3631.6657498274999</v>
      </c>
      <c r="AL2" s="15">
        <f>'[3]TEAM 1'!AL2</f>
        <v>3631.6657498274999</v>
      </c>
      <c r="AM2" s="15">
        <f>'[3]TEAM 1'!AM2</f>
        <v>3813.2490373188798</v>
      </c>
      <c r="AN2" s="15">
        <f>'[3]TEAM 1'!AN2</f>
        <v>3813.2490373188798</v>
      </c>
      <c r="AO2" s="15">
        <f>'[3]TEAM 1'!AO2</f>
        <v>3813.2490373188798</v>
      </c>
      <c r="AP2" s="15">
        <f>'[3]TEAM 1'!AP2</f>
        <v>3813.2490373188798</v>
      </c>
      <c r="AQ2" s="15">
        <f>'[3]TEAM 1'!AQ2</f>
        <v>3965.7789988116301</v>
      </c>
      <c r="AR2" s="15">
        <f>'[3]TEAM 1'!AR2</f>
        <v>3965.7789988116301</v>
      </c>
      <c r="AS2" s="15">
        <f>'[3]TEAM 1'!AS2</f>
        <v>3965.7789988116301</v>
      </c>
      <c r="AT2" s="15">
        <f>'[3]TEAM 1'!AT2</f>
        <v>4164.0679487522102</v>
      </c>
      <c r="AU2" s="15">
        <f>'[3]TEAM 1'!AU2</f>
        <v>4164.0679487522102</v>
      </c>
      <c r="AV2" s="15">
        <f>'[3]TEAM 1'!AV2</f>
        <v>4150</v>
      </c>
      <c r="AW2" s="15">
        <f>'[3]TEAM 1'!AW2</f>
        <v>4150</v>
      </c>
      <c r="AX2" s="15">
        <f>'[3]TEAM 1'!AX2</f>
        <v>4150</v>
      </c>
      <c r="AY2" s="15">
        <f>'[3]TEAM 1'!AY2</f>
        <v>4150</v>
      </c>
      <c r="AZ2" s="15">
        <f>'[3]TEAM 1'!AZ2</f>
        <v>4150</v>
      </c>
      <c r="BA2" s="15">
        <f>'[3]TEAM 1'!BA2</f>
        <v>4000</v>
      </c>
      <c r="BB2" s="15">
        <f>'[3]TEAM 1'!BB2</f>
        <v>4000</v>
      </c>
      <c r="BC2" s="15">
        <f>'[3]TEAM 1'!BC2</f>
        <v>4000</v>
      </c>
      <c r="BD2" s="15">
        <f>'[3]TEAM 1'!BD2</f>
        <v>4000</v>
      </c>
      <c r="BE2" s="15">
        <f>'[3]TEAM 1'!BE2</f>
        <v>4000</v>
      </c>
      <c r="BF2" s="15">
        <f>'[3]TEAM 1'!BF2</f>
        <v>4000</v>
      </c>
      <c r="BG2" s="15">
        <f>'[3]TEAM 1'!BG2</f>
        <v>4000</v>
      </c>
      <c r="BH2" s="15">
        <f>'[3]TEAM 1'!BH2</f>
        <v>4000</v>
      </c>
      <c r="BI2" s="15">
        <f>'[3]TEAM 1'!BI2</f>
        <v>4000</v>
      </c>
      <c r="BJ2" s="15">
        <f>'[3]TEAM 1'!BJ2</f>
        <v>4000</v>
      </c>
      <c r="BK2" s="15">
        <f>'[3]TEAM 1'!BK2</f>
        <v>4000</v>
      </c>
      <c r="BL2" s="15">
        <f>'[3]TEAM 1'!BL2</f>
        <v>4000</v>
      </c>
      <c r="BM2" s="15">
        <f>'[3]TEAM 1'!BM2</f>
        <v>0</v>
      </c>
      <c r="BN2" s="15">
        <f>'[3]TEAM 1'!BN2</f>
        <v>0</v>
      </c>
      <c r="BO2" s="15">
        <f>'[3]TEAM 1'!BO2</f>
        <v>0</v>
      </c>
      <c r="BP2" s="15">
        <f>'[3]TEAM 1'!BP2</f>
        <v>0</v>
      </c>
      <c r="BQ2" s="15">
        <f>'[3]TEAM 1'!BQ2</f>
        <v>0</v>
      </c>
      <c r="BR2" s="15">
        <f>'[3]TEAM 1'!BR2</f>
        <v>0</v>
      </c>
      <c r="BS2" s="15">
        <f>'[3]TEAM 1'!BS2</f>
        <v>0</v>
      </c>
      <c r="BT2" s="15">
        <f>'[3]TEAM 1'!BT2</f>
        <v>0</v>
      </c>
      <c r="BU2" s="15">
        <f>'[3]TEAM 1'!BU2</f>
        <v>0</v>
      </c>
      <c r="BV2" s="15">
        <f>'[3]TEAM 1'!BV2</f>
        <v>0</v>
      </c>
      <c r="BW2" s="15">
        <f>'[3]TEAM 1'!BW2</f>
        <v>0</v>
      </c>
      <c r="BX2" s="15">
        <f>'[3]TEAM 1'!BX2</f>
        <v>0</v>
      </c>
      <c r="BY2" s="15">
        <f>'[3]TEAM 1'!BY2</f>
        <v>0</v>
      </c>
    </row>
    <row r="3" spans="1:77">
      <c r="A3" t="str">
        <f>'[3]TEAM 1'!A3</f>
        <v>Price in Mexico, Product 1</v>
      </c>
      <c r="B3" t="str">
        <f>'[3]TEAM 1'!B3</f>
        <v>Peso</v>
      </c>
      <c r="C3" s="15">
        <f>'[3]TEAM 1'!C3</f>
        <v>450</v>
      </c>
      <c r="D3" s="15">
        <f>'[3]TEAM 1'!D3</f>
        <v>414</v>
      </c>
      <c r="E3" s="15">
        <f>'[3]TEAM 1'!E3</f>
        <v>382.5</v>
      </c>
      <c r="F3" s="15">
        <f>'[3]TEAM 1'!F3</f>
        <v>382.5</v>
      </c>
      <c r="G3" s="15">
        <f>'[3]TEAM 1'!G3</f>
        <v>382.5</v>
      </c>
      <c r="H3" s="15">
        <f>'[3]TEAM 1'!H3</f>
        <v>382.5</v>
      </c>
      <c r="I3" s="15">
        <f>'[3]TEAM 1'!I3</f>
        <v>382.5</v>
      </c>
      <c r="J3" s="15">
        <f>'[3]TEAM 1'!J3</f>
        <v>387</v>
      </c>
      <c r="K3" s="15">
        <f>'[3]TEAM 1'!K3</f>
        <v>396</v>
      </c>
      <c r="L3" s="15">
        <f>'[3]TEAM 1'!L3</f>
        <v>396</v>
      </c>
      <c r="M3" s="15">
        <f>'[3]TEAM 1'!M3</f>
        <v>382.5</v>
      </c>
      <c r="N3" s="15">
        <f>'[3]TEAM 1'!N3</f>
        <v>382.5</v>
      </c>
      <c r="O3" s="15">
        <f>'[3]TEAM 1'!O3</f>
        <v>382.5</v>
      </c>
      <c r="P3" s="15">
        <f>'[3]TEAM 1'!P3</f>
        <v>382.5</v>
      </c>
      <c r="Q3" s="15">
        <f>'[3]TEAM 1'!Q3</f>
        <v>382.5</v>
      </c>
      <c r="R3" s="15">
        <f>'[3]TEAM 1'!R3</f>
        <v>382.5</v>
      </c>
      <c r="S3" s="15">
        <f>'[3]TEAM 1'!S3</f>
        <v>382.5</v>
      </c>
      <c r="T3" s="15">
        <f>'[3]TEAM 1'!T3</f>
        <v>382.5</v>
      </c>
      <c r="U3" s="15">
        <f>'[3]TEAM 1'!U3</f>
        <v>401.625</v>
      </c>
      <c r="V3" s="268">
        <f>'[3]TEAM 1'!V3</f>
        <v>401.625</v>
      </c>
      <c r="W3" s="15">
        <f>'[3]TEAM 1'!W3</f>
        <v>401.625</v>
      </c>
      <c r="X3" s="15">
        <f>'[3]TEAM 1'!X3</f>
        <v>401.625</v>
      </c>
      <c r="Y3" s="15">
        <f>'[3]TEAM 1'!Y3</f>
        <v>441.78750000000002</v>
      </c>
      <c r="Z3" s="15">
        <f>'[3]TEAM 1'!Z3</f>
        <v>401.625</v>
      </c>
      <c r="AA3" s="15">
        <f>'[3]TEAM 1'!AA3</f>
        <v>441.78750000000002</v>
      </c>
      <c r="AB3" s="15">
        <f>'[3]TEAM 1'!AB3</f>
        <v>419.698125</v>
      </c>
      <c r="AC3" s="15">
        <f>'[3]TEAM 1'!AC3</f>
        <v>398.71321875000001</v>
      </c>
      <c r="AD3" s="15">
        <f>'[3]TEAM 1'!AD3</f>
        <v>378.77755781249999</v>
      </c>
      <c r="AE3" s="15">
        <f>'[3]TEAM 1'!AE3</f>
        <v>303.02204625000002</v>
      </c>
      <c r="AF3" s="15">
        <f>'[3]TEAM 1'!AF3</f>
        <v>318.17314856249999</v>
      </c>
      <c r="AG3" s="15">
        <f>'[3]TEAM 1'!AG3</f>
        <v>334.08180599062501</v>
      </c>
      <c r="AH3" s="15">
        <f>'[3]TEAM 1'!AH3</f>
        <v>334.08180599062501</v>
      </c>
      <c r="AI3" s="15">
        <f>'[3]TEAM 1'!AI3</f>
        <v>334.08180599062501</v>
      </c>
      <c r="AJ3" s="15">
        <f>'[3]TEAM 1'!AJ3</f>
        <v>350.78589629015602</v>
      </c>
      <c r="AK3" s="15">
        <f>'[3]TEAM 1'!AK3</f>
        <v>350.78589629015602</v>
      </c>
      <c r="AL3" s="15">
        <f>'[3]TEAM 1'!AL3</f>
        <v>350.78589629015602</v>
      </c>
      <c r="AM3" s="15">
        <f>'[3]TEAM 1'!AM3</f>
        <v>368.32519110466399</v>
      </c>
      <c r="AN3" s="15">
        <f>'[3]TEAM 1'!AN3</f>
        <v>368.32519110466399</v>
      </c>
      <c r="AO3" s="15">
        <f>'[3]TEAM 1'!AO3</f>
        <v>368.32519110466399</v>
      </c>
      <c r="AP3" s="15">
        <f>'[3]TEAM 1'!AP3</f>
        <v>368.32519110466399</v>
      </c>
      <c r="AQ3" s="15">
        <f>'[3]TEAM 1'!AQ3</f>
        <v>383.058198748851</v>
      </c>
      <c r="AR3" s="15">
        <f>'[3]TEAM 1'!AR3</f>
        <v>383.058198748851</v>
      </c>
      <c r="AS3" s="15">
        <f>'[3]TEAM 1'!AS3</f>
        <v>383.058198748851</v>
      </c>
      <c r="AT3" s="15">
        <f>'[3]TEAM 1'!AT3</f>
        <v>402.21110868629302</v>
      </c>
      <c r="AU3" s="15">
        <f>'[3]TEAM 1'!AU3</f>
        <v>402.21110868629302</v>
      </c>
      <c r="AV3" s="15">
        <f>'[3]TEAM 1'!AV3</f>
        <v>400</v>
      </c>
      <c r="AW3" s="15">
        <f>'[3]TEAM 1'!AW3</f>
        <v>400</v>
      </c>
      <c r="AX3" s="15">
        <f>'[3]TEAM 1'!AX3</f>
        <v>400</v>
      </c>
      <c r="AY3" s="15">
        <f>'[3]TEAM 1'!AY3</f>
        <v>400</v>
      </c>
      <c r="AZ3" s="15">
        <f>'[3]TEAM 1'!AZ3</f>
        <v>400</v>
      </c>
      <c r="BA3" s="15">
        <f>'[3]TEAM 1'!BA3</f>
        <v>360</v>
      </c>
      <c r="BB3" s="15">
        <f>'[3]TEAM 1'!BB3</f>
        <v>360</v>
      </c>
      <c r="BC3" s="15">
        <f>'[3]TEAM 1'!BC3</f>
        <v>360</v>
      </c>
      <c r="BD3" s="15">
        <f>'[3]TEAM 1'!BD3</f>
        <v>360</v>
      </c>
      <c r="BE3" s="15">
        <f>'[3]TEAM 1'!BE3</f>
        <v>360</v>
      </c>
      <c r="BF3" s="15">
        <f>'[3]TEAM 1'!BF3</f>
        <v>360</v>
      </c>
      <c r="BG3" s="15">
        <f>'[3]TEAM 1'!BG3</f>
        <v>360</v>
      </c>
      <c r="BH3" s="15">
        <f>'[3]TEAM 1'!BH3</f>
        <v>360</v>
      </c>
      <c r="BI3" s="15">
        <f>'[3]TEAM 1'!BI3</f>
        <v>360</v>
      </c>
      <c r="BJ3" s="15">
        <f>'[3]TEAM 1'!BJ3</f>
        <v>360</v>
      </c>
      <c r="BK3" s="15">
        <f>'[3]TEAM 1'!BK3</f>
        <v>360</v>
      </c>
      <c r="BL3" s="15">
        <f>'[3]TEAM 1'!BL3</f>
        <v>360</v>
      </c>
      <c r="BM3" s="15">
        <f>'[3]TEAM 1'!BM3</f>
        <v>0</v>
      </c>
      <c r="BN3" s="15">
        <f>'[3]TEAM 1'!BN3</f>
        <v>0</v>
      </c>
      <c r="BO3" s="15">
        <f>'[3]TEAM 1'!BO3</f>
        <v>0</v>
      </c>
      <c r="BP3" s="15">
        <f>'[3]TEAM 1'!BP3</f>
        <v>0</v>
      </c>
      <c r="BQ3" s="15">
        <f>'[3]TEAM 1'!BQ3</f>
        <v>0</v>
      </c>
      <c r="BR3" s="15">
        <f>'[3]TEAM 1'!BR3</f>
        <v>0</v>
      </c>
      <c r="BS3" s="15">
        <f>'[3]TEAM 1'!BS3</f>
        <v>0</v>
      </c>
      <c r="BT3" s="15">
        <f>'[3]TEAM 1'!BT3</f>
        <v>0</v>
      </c>
      <c r="BU3" s="15">
        <f>'[3]TEAM 1'!BU3</f>
        <v>0</v>
      </c>
      <c r="BV3" s="15">
        <f>'[3]TEAM 1'!BV3</f>
        <v>0</v>
      </c>
      <c r="BW3" s="15">
        <f>'[3]TEAM 1'!BW3</f>
        <v>0</v>
      </c>
      <c r="BX3" s="15">
        <f>'[3]TEAM 1'!BX3</f>
        <v>0</v>
      </c>
      <c r="BY3" s="15">
        <f>'[3]TEAM 1'!BY3</f>
        <v>0</v>
      </c>
    </row>
    <row r="4" spans="1:77">
      <c r="A4" t="str">
        <f>'[3]TEAM 1'!A4</f>
        <v>Price in China, Product 1</v>
      </c>
      <c r="B4" t="str">
        <f>'[3]TEAM 1'!B4</f>
        <v>Yuan</v>
      </c>
      <c r="C4" s="15">
        <f>'[3]TEAM 1'!C4</f>
        <v>400</v>
      </c>
      <c r="D4" s="15">
        <f>'[3]TEAM 1'!D4</f>
        <v>378</v>
      </c>
      <c r="E4" s="15">
        <f>'[3]TEAM 1'!E4</f>
        <v>360</v>
      </c>
      <c r="F4" s="15">
        <f>'[3]TEAM 1'!F4</f>
        <v>360</v>
      </c>
      <c r="G4" s="15">
        <f>'[3]TEAM 1'!G4</f>
        <v>360</v>
      </c>
      <c r="H4" s="15">
        <f>'[3]TEAM 1'!H4</f>
        <v>360</v>
      </c>
      <c r="I4" s="15">
        <f>'[3]TEAM 1'!I4</f>
        <v>360</v>
      </c>
      <c r="J4" s="15">
        <f>'[3]TEAM 1'!J4</f>
        <v>315</v>
      </c>
      <c r="K4" s="15">
        <f>'[3]TEAM 1'!K4</f>
        <v>315</v>
      </c>
      <c r="L4" s="15">
        <f>'[3]TEAM 1'!L4</f>
        <v>315</v>
      </c>
      <c r="M4" s="15">
        <f>'[3]TEAM 1'!M4</f>
        <v>315</v>
      </c>
      <c r="N4" s="15">
        <f>'[3]TEAM 1'!N4</f>
        <v>315</v>
      </c>
      <c r="O4" s="15">
        <f>'[3]TEAM 1'!O4</f>
        <v>315</v>
      </c>
      <c r="P4" s="15">
        <f>'[3]TEAM 1'!P4</f>
        <v>315</v>
      </c>
      <c r="Q4" s="15">
        <f>'[3]TEAM 1'!Q4</f>
        <v>315</v>
      </c>
      <c r="R4" s="15">
        <f>'[3]TEAM 1'!R4</f>
        <v>315</v>
      </c>
      <c r="S4" s="15">
        <f>'[3]TEAM 1'!S4</f>
        <v>315</v>
      </c>
      <c r="T4" s="15">
        <f>'[3]TEAM 1'!T4</f>
        <v>315</v>
      </c>
      <c r="U4" s="15">
        <f>'[3]TEAM 1'!U4</f>
        <v>330.75</v>
      </c>
      <c r="V4" s="268">
        <f>'[3]TEAM 1'!V4</f>
        <v>330.75</v>
      </c>
      <c r="W4" s="15">
        <f>'[3]TEAM 1'!W4</f>
        <v>330.75</v>
      </c>
      <c r="X4" s="15">
        <f>'[3]TEAM 1'!X4</f>
        <v>330.75</v>
      </c>
      <c r="Y4" s="15">
        <f>'[3]TEAM 1'!Y4</f>
        <v>363.82499999999999</v>
      </c>
      <c r="Z4" s="15">
        <f>'[3]TEAM 1'!Z4</f>
        <v>330.75</v>
      </c>
      <c r="AA4" s="15">
        <f>'[3]TEAM 1'!AA4</f>
        <v>363.82499999999999</v>
      </c>
      <c r="AB4" s="15">
        <f>'[3]TEAM 1'!AB4</f>
        <v>345.63375000000002</v>
      </c>
      <c r="AC4" s="15">
        <f>'[3]TEAM 1'!AC4</f>
        <v>328.35206249999999</v>
      </c>
      <c r="AD4" s="15">
        <f>'[3]TEAM 1'!AD4</f>
        <v>311.93445937500002</v>
      </c>
      <c r="AE4" s="15">
        <f>'[3]TEAM 1'!AE4</f>
        <v>249.54756750000001</v>
      </c>
      <c r="AF4" s="15">
        <f>'[3]TEAM 1'!AF4</f>
        <v>262.02494587500001</v>
      </c>
      <c r="AG4" s="15">
        <f>'[3]TEAM 1'!AG4</f>
        <v>275.12619316874998</v>
      </c>
      <c r="AH4" s="15">
        <f>'[3]TEAM 1'!AH4</f>
        <v>275.12619316874998</v>
      </c>
      <c r="AI4" s="15">
        <f>'[3]TEAM 1'!AI4</f>
        <v>275.12619316874998</v>
      </c>
      <c r="AJ4" s="15">
        <f>'[3]TEAM 1'!AJ4</f>
        <v>288.88250282718701</v>
      </c>
      <c r="AK4" s="15">
        <f>'[3]TEAM 1'!AK4</f>
        <v>288.88250282718701</v>
      </c>
      <c r="AL4" s="15">
        <f>'[3]TEAM 1'!AL4</f>
        <v>288.88250282718701</v>
      </c>
      <c r="AM4" s="15">
        <f>'[3]TEAM 1'!AM4</f>
        <v>303.32662796854697</v>
      </c>
      <c r="AN4" s="15">
        <f>'[3]TEAM 1'!AN4</f>
        <v>303.32662796854697</v>
      </c>
      <c r="AO4" s="15">
        <f>'[3]TEAM 1'!AO4</f>
        <v>303.32662796854697</v>
      </c>
      <c r="AP4" s="15">
        <f>'[3]TEAM 1'!AP4</f>
        <v>303.32662796854697</v>
      </c>
      <c r="AQ4" s="15">
        <f>'[3]TEAM 1'!AQ4</f>
        <v>315.459693087289</v>
      </c>
      <c r="AR4" s="15">
        <f>'[3]TEAM 1'!AR4</f>
        <v>315.459693087289</v>
      </c>
      <c r="AS4" s="15">
        <f>'[3]TEAM 1'!AS4</f>
        <v>315.459693087289</v>
      </c>
      <c r="AT4" s="15">
        <f>'[3]TEAM 1'!AT4</f>
        <v>331.23267774165299</v>
      </c>
      <c r="AU4" s="15">
        <f>'[3]TEAM 1'!AU4</f>
        <v>331.23267774165299</v>
      </c>
      <c r="AV4" s="15">
        <f>'[3]TEAM 1'!AV4</f>
        <v>340</v>
      </c>
      <c r="AW4" s="15">
        <f>'[3]TEAM 1'!AW4</f>
        <v>340</v>
      </c>
      <c r="AX4" s="15">
        <f>'[3]TEAM 1'!AX4</f>
        <v>340</v>
      </c>
      <c r="AY4" s="15">
        <f>'[3]TEAM 1'!AY4</f>
        <v>340</v>
      </c>
      <c r="AZ4" s="15">
        <f>'[3]TEAM 1'!AZ4</f>
        <v>340</v>
      </c>
      <c r="BA4" s="15">
        <f>'[3]TEAM 1'!BA4</f>
        <v>340</v>
      </c>
      <c r="BB4" s="15">
        <f>'[3]TEAM 1'!BB4</f>
        <v>340</v>
      </c>
      <c r="BC4" s="15">
        <f>'[3]TEAM 1'!BC4</f>
        <v>340</v>
      </c>
      <c r="BD4" s="15">
        <f>'[3]TEAM 1'!BD4</f>
        <v>340</v>
      </c>
      <c r="BE4" s="15">
        <f>'[3]TEAM 1'!BE4</f>
        <v>340</v>
      </c>
      <c r="BF4" s="15">
        <f>'[3]TEAM 1'!BF4</f>
        <v>340</v>
      </c>
      <c r="BG4" s="15">
        <f>'[3]TEAM 1'!BG4</f>
        <v>340</v>
      </c>
      <c r="BH4" s="15">
        <f>'[3]TEAM 1'!BH4</f>
        <v>340</v>
      </c>
      <c r="BI4" s="15">
        <f>'[3]TEAM 1'!BI4</f>
        <v>340</v>
      </c>
      <c r="BJ4" s="15">
        <f>'[3]TEAM 1'!BJ4</f>
        <v>340</v>
      </c>
      <c r="BK4" s="15">
        <f>'[3]TEAM 1'!BK4</f>
        <v>340</v>
      </c>
      <c r="BL4" s="15">
        <f>'[3]TEAM 1'!BL4</f>
        <v>340</v>
      </c>
      <c r="BM4" s="15">
        <f>'[3]TEAM 1'!BM4</f>
        <v>0</v>
      </c>
      <c r="BN4" s="15">
        <f>'[3]TEAM 1'!BN4</f>
        <v>0</v>
      </c>
      <c r="BO4" s="15">
        <f>'[3]TEAM 1'!BO4</f>
        <v>0</v>
      </c>
      <c r="BP4" s="15">
        <f>'[3]TEAM 1'!BP4</f>
        <v>0</v>
      </c>
      <c r="BQ4" s="15">
        <f>'[3]TEAM 1'!BQ4</f>
        <v>0</v>
      </c>
      <c r="BR4" s="15">
        <f>'[3]TEAM 1'!BR4</f>
        <v>0</v>
      </c>
      <c r="BS4" s="15">
        <f>'[3]TEAM 1'!BS4</f>
        <v>0</v>
      </c>
      <c r="BT4" s="15">
        <f>'[3]TEAM 1'!BT4</f>
        <v>0</v>
      </c>
      <c r="BU4" s="15">
        <f>'[3]TEAM 1'!BU4</f>
        <v>0</v>
      </c>
      <c r="BV4" s="15">
        <f>'[3]TEAM 1'!BV4</f>
        <v>0</v>
      </c>
      <c r="BW4" s="15">
        <f>'[3]TEAM 1'!BW4</f>
        <v>0</v>
      </c>
      <c r="BX4" s="15">
        <f>'[3]TEAM 1'!BX4</f>
        <v>0</v>
      </c>
      <c r="BY4" s="15">
        <f>'[3]TEAM 1'!BY4</f>
        <v>0</v>
      </c>
    </row>
    <row r="5" spans="1:77">
      <c r="A5" t="str">
        <f>'[3]TEAM 1'!A5</f>
        <v>Price in U.K., Product 1</v>
      </c>
      <c r="B5" t="str">
        <f>'[3]TEAM 1'!B5</f>
        <v>Pound</v>
      </c>
      <c r="C5" s="15">
        <f>'[3]TEAM 1'!C5</f>
        <v>36</v>
      </c>
      <c r="D5" s="15">
        <f>'[3]TEAM 1'!D5</f>
        <v>32.4</v>
      </c>
      <c r="E5" s="15">
        <f>'[3]TEAM 1'!E5</f>
        <v>31.5</v>
      </c>
      <c r="F5" s="15">
        <f>'[3]TEAM 1'!F5</f>
        <v>28.8</v>
      </c>
      <c r="G5" s="15">
        <f>'[3]TEAM 1'!G5</f>
        <v>28.8</v>
      </c>
      <c r="H5" s="15">
        <f>'[3]TEAM 1'!H5</f>
        <v>28.8</v>
      </c>
      <c r="I5" s="15">
        <f>'[3]TEAM 1'!I5</f>
        <v>28.8</v>
      </c>
      <c r="J5" s="15">
        <f>'[3]TEAM 1'!J5</f>
        <v>33.299999999999997</v>
      </c>
      <c r="K5" s="15">
        <f>'[3]TEAM 1'!K5</f>
        <v>33.299999999999997</v>
      </c>
      <c r="L5" s="15">
        <f>'[3]TEAM 1'!L5</f>
        <v>33.299999999999997</v>
      </c>
      <c r="M5" s="15">
        <f>'[3]TEAM 1'!M5</f>
        <v>31.5</v>
      </c>
      <c r="N5" s="15">
        <f>'[3]TEAM 1'!N5</f>
        <v>31.5</v>
      </c>
      <c r="O5" s="15">
        <f>'[3]TEAM 1'!O5</f>
        <v>31.5</v>
      </c>
      <c r="P5" s="15">
        <f>'[3]TEAM 1'!P5</f>
        <v>31.5</v>
      </c>
      <c r="Q5" s="15">
        <f>'[3]TEAM 1'!Q5</f>
        <v>34.200000000000003</v>
      </c>
      <c r="R5" s="15">
        <f>'[3]TEAM 1'!R5</f>
        <v>34.200000000000003</v>
      </c>
      <c r="S5" s="15">
        <f>'[3]TEAM 1'!S5</f>
        <v>29.7</v>
      </c>
      <c r="T5" s="15">
        <f>'[3]TEAM 1'!T5</f>
        <v>29.7</v>
      </c>
      <c r="U5" s="15">
        <f>'[3]TEAM 1'!U5</f>
        <v>31.184999999999999</v>
      </c>
      <c r="V5" s="268">
        <f>'[3]TEAM 1'!V5</f>
        <v>31.184999999999999</v>
      </c>
      <c r="W5" s="15">
        <f>'[3]TEAM 1'!W5</f>
        <v>31.184999999999999</v>
      </c>
      <c r="X5" s="15">
        <f>'[3]TEAM 1'!X5</f>
        <v>31.184999999999999</v>
      </c>
      <c r="Y5" s="15">
        <f>'[3]TEAM 1'!Y5</f>
        <v>34.3035</v>
      </c>
      <c r="Z5" s="15">
        <f>'[3]TEAM 1'!Z5</f>
        <v>31.184999999999999</v>
      </c>
      <c r="AA5" s="15">
        <f>'[3]TEAM 1'!AA5</f>
        <v>34.3035</v>
      </c>
      <c r="AB5" s="15">
        <f>'[3]TEAM 1'!AB5</f>
        <v>32.588324999999998</v>
      </c>
      <c r="AC5" s="15">
        <f>'[3]TEAM 1'!AC5</f>
        <v>30.958908749999999</v>
      </c>
      <c r="AD5" s="15">
        <f>'[3]TEAM 1'!AD5</f>
        <v>29.410963312500002</v>
      </c>
      <c r="AE5" s="15">
        <f>'[3]TEAM 1'!AE5</f>
        <v>23.528770649999998</v>
      </c>
      <c r="AF5" s="15">
        <f>'[3]TEAM 1'!AF5</f>
        <v>24.705209182499999</v>
      </c>
      <c r="AG5" s="15">
        <f>'[3]TEAM 1'!AG5</f>
        <v>25.940469641625</v>
      </c>
      <c r="AH5" s="15">
        <f>'[3]TEAM 1'!AH5</f>
        <v>25.940469641625</v>
      </c>
      <c r="AI5" s="15">
        <f>'[3]TEAM 1'!AI5</f>
        <v>25.940469641625</v>
      </c>
      <c r="AJ5" s="15">
        <f>'[3]TEAM 1'!AJ5</f>
        <v>27.237493123706301</v>
      </c>
      <c r="AK5" s="15">
        <f>'[3]TEAM 1'!AK5</f>
        <v>27.237493123706301</v>
      </c>
      <c r="AL5" s="15">
        <f>'[3]TEAM 1'!AL5</f>
        <v>27.237493123706301</v>
      </c>
      <c r="AM5" s="15">
        <f>'[3]TEAM 1'!AM5</f>
        <v>28.599367779891601</v>
      </c>
      <c r="AN5" s="15">
        <f>'[3]TEAM 1'!AN5</f>
        <v>28.599367779891601</v>
      </c>
      <c r="AO5" s="15">
        <f>'[3]TEAM 1'!AO5</f>
        <v>28.599367779891601</v>
      </c>
      <c r="AP5" s="15">
        <f>'[3]TEAM 1'!AP5</f>
        <v>28.599367779891601</v>
      </c>
      <c r="AQ5" s="15">
        <f>'[3]TEAM 1'!AQ5</f>
        <v>29.743342491087201</v>
      </c>
      <c r="AR5" s="15">
        <f>'[3]TEAM 1'!AR5</f>
        <v>29.743342491087201</v>
      </c>
      <c r="AS5" s="15">
        <f>'[3]TEAM 1'!AS5</f>
        <v>29.743342491087201</v>
      </c>
      <c r="AT5" s="15">
        <f>'[3]TEAM 1'!AT5</f>
        <v>31.230509615641601</v>
      </c>
      <c r="AU5" s="15">
        <f>'[3]TEAM 1'!AU5</f>
        <v>31.230509615641601</v>
      </c>
      <c r="AV5" s="15">
        <f>'[3]TEAM 1'!AV5</f>
        <v>31</v>
      </c>
      <c r="AW5" s="15">
        <f>'[3]TEAM 1'!AW5</f>
        <v>31</v>
      </c>
      <c r="AX5" s="15">
        <f>'[3]TEAM 1'!AX5</f>
        <v>31</v>
      </c>
      <c r="AY5" s="15">
        <f>'[3]TEAM 1'!AY5</f>
        <v>31</v>
      </c>
      <c r="AZ5" s="15">
        <f>'[3]TEAM 1'!AZ5</f>
        <v>31</v>
      </c>
      <c r="BA5" s="15">
        <f>'[3]TEAM 1'!BA5</f>
        <v>30</v>
      </c>
      <c r="BB5" s="15">
        <f>'[3]TEAM 1'!BB5</f>
        <v>30</v>
      </c>
      <c r="BC5" s="15">
        <f>'[3]TEAM 1'!BC5</f>
        <v>30</v>
      </c>
      <c r="BD5" s="15">
        <f>'[3]TEAM 1'!BD5</f>
        <v>30</v>
      </c>
      <c r="BE5" s="15">
        <f>'[3]TEAM 1'!BE5</f>
        <v>30</v>
      </c>
      <c r="BF5" s="15">
        <f>'[3]TEAM 1'!BF5</f>
        <v>30</v>
      </c>
      <c r="BG5" s="15">
        <f>'[3]TEAM 1'!BG5</f>
        <v>30</v>
      </c>
      <c r="BH5" s="15">
        <f>'[3]TEAM 1'!BH5</f>
        <v>30</v>
      </c>
      <c r="BI5" s="15">
        <f>'[3]TEAM 1'!BI5</f>
        <v>30</v>
      </c>
      <c r="BJ5" s="15">
        <f>'[3]TEAM 1'!BJ5</f>
        <v>30</v>
      </c>
      <c r="BK5" s="15">
        <f>'[3]TEAM 1'!BK5</f>
        <v>30</v>
      </c>
      <c r="BL5" s="15">
        <f>'[3]TEAM 1'!BL5</f>
        <v>30</v>
      </c>
      <c r="BM5" s="15">
        <f>'[3]TEAM 1'!BM5</f>
        <v>0</v>
      </c>
      <c r="BN5" s="15">
        <f>'[3]TEAM 1'!BN5</f>
        <v>0</v>
      </c>
      <c r="BO5" s="15">
        <f>'[3]TEAM 1'!BO5</f>
        <v>0</v>
      </c>
      <c r="BP5" s="15">
        <f>'[3]TEAM 1'!BP5</f>
        <v>0</v>
      </c>
      <c r="BQ5" s="15">
        <f>'[3]TEAM 1'!BQ5</f>
        <v>0</v>
      </c>
      <c r="BR5" s="15">
        <f>'[3]TEAM 1'!BR5</f>
        <v>0</v>
      </c>
      <c r="BS5" s="15">
        <f>'[3]TEAM 1'!BS5</f>
        <v>0</v>
      </c>
      <c r="BT5" s="15">
        <f>'[3]TEAM 1'!BT5</f>
        <v>0</v>
      </c>
      <c r="BU5" s="15">
        <f>'[3]TEAM 1'!BU5</f>
        <v>0</v>
      </c>
      <c r="BV5" s="15">
        <f>'[3]TEAM 1'!BV5</f>
        <v>0</v>
      </c>
      <c r="BW5" s="15">
        <f>'[3]TEAM 1'!BW5</f>
        <v>0</v>
      </c>
      <c r="BX5" s="15">
        <f>'[3]TEAM 1'!BX5</f>
        <v>0</v>
      </c>
      <c r="BY5" s="15">
        <f>'[3]TEAM 1'!BY5</f>
        <v>0</v>
      </c>
    </row>
    <row r="6" spans="1:77">
      <c r="A6" t="str">
        <f>'[3]TEAM 1'!A6</f>
        <v>Price in Germany, Product 1</v>
      </c>
      <c r="B6" t="str">
        <f>'[3]TEAM 1'!B6</f>
        <v>Euro</v>
      </c>
      <c r="C6" s="15">
        <f>'[3]TEAM 1'!C6</f>
        <v>49</v>
      </c>
      <c r="D6" s="15">
        <f>'[3]TEAM 1'!D6</f>
        <v>44.1</v>
      </c>
      <c r="E6" s="15">
        <f>'[3]TEAM 1'!E6</f>
        <v>42.3</v>
      </c>
      <c r="F6" s="15">
        <f>'[3]TEAM 1'!F6</f>
        <v>40.5</v>
      </c>
      <c r="G6" s="15">
        <f>'[3]TEAM 1'!G6</f>
        <v>40.5</v>
      </c>
      <c r="H6" s="15">
        <f>'[3]TEAM 1'!H6</f>
        <v>40.5</v>
      </c>
      <c r="I6" s="15">
        <f>'[3]TEAM 1'!I6</f>
        <v>40.5</v>
      </c>
      <c r="J6" s="15">
        <f>'[3]TEAM 1'!J6</f>
        <v>48.6</v>
      </c>
      <c r="K6" s="15">
        <f>'[3]TEAM 1'!K6</f>
        <v>46.8</v>
      </c>
      <c r="L6" s="15">
        <f>'[3]TEAM 1'!L6</f>
        <v>46.8</v>
      </c>
      <c r="M6" s="15">
        <f>'[3]TEAM 1'!M6</f>
        <v>46.8</v>
      </c>
      <c r="N6" s="15">
        <f>'[3]TEAM 1'!N6</f>
        <v>46.8</v>
      </c>
      <c r="O6" s="15">
        <f>'[3]TEAM 1'!O6</f>
        <v>45</v>
      </c>
      <c r="P6" s="15">
        <f>'[3]TEAM 1'!P6</f>
        <v>46.8</v>
      </c>
      <c r="Q6" s="15">
        <f>'[3]TEAM 1'!Q6</f>
        <v>46.8</v>
      </c>
      <c r="R6" s="15">
        <f>'[3]TEAM 1'!R6</f>
        <v>45.9</v>
      </c>
      <c r="S6" s="15">
        <f>'[3]TEAM 1'!S6</f>
        <v>45.9</v>
      </c>
      <c r="T6" s="15">
        <f>'[3]TEAM 1'!T6</f>
        <v>45.9</v>
      </c>
      <c r="U6" s="15">
        <f>'[3]TEAM 1'!U6</f>
        <v>48.195</v>
      </c>
      <c r="V6" s="268">
        <f>'[3]TEAM 1'!V6</f>
        <v>48.195</v>
      </c>
      <c r="W6" s="15">
        <f>'[3]TEAM 1'!W6</f>
        <v>48.195</v>
      </c>
      <c r="X6" s="15">
        <f>'[3]TEAM 1'!X6</f>
        <v>48.195</v>
      </c>
      <c r="Y6" s="15">
        <f>'[3]TEAM 1'!Y6</f>
        <v>53.014499999999998</v>
      </c>
      <c r="Z6" s="15">
        <f>'[3]TEAM 1'!Z6</f>
        <v>48.195</v>
      </c>
      <c r="AA6" s="15">
        <f>'[3]TEAM 1'!AA6</f>
        <v>53.014499999999998</v>
      </c>
      <c r="AB6" s="15">
        <f>'[3]TEAM 1'!AB6</f>
        <v>50.363774999999997</v>
      </c>
      <c r="AC6" s="15">
        <f>'[3]TEAM 1'!AC6</f>
        <v>47.845586249999997</v>
      </c>
      <c r="AD6" s="15">
        <f>'[3]TEAM 1'!AD6</f>
        <v>45.453306937500003</v>
      </c>
      <c r="AE6" s="15">
        <f>'[3]TEAM 1'!AE6</f>
        <v>36.362645550000003</v>
      </c>
      <c r="AF6" s="15">
        <f>'[3]TEAM 1'!AF6</f>
        <v>38.180777827500002</v>
      </c>
      <c r="AG6" s="15">
        <f>'[3]TEAM 1'!AG6</f>
        <v>40.089816718874999</v>
      </c>
      <c r="AH6" s="15">
        <f>'[3]TEAM 1'!AH6</f>
        <v>40.089816718874999</v>
      </c>
      <c r="AI6" s="15">
        <f>'[3]TEAM 1'!AI6</f>
        <v>40.089816718874999</v>
      </c>
      <c r="AJ6" s="15">
        <f>'[3]TEAM 1'!AJ6</f>
        <v>42.094307554818798</v>
      </c>
      <c r="AK6" s="15">
        <f>'[3]TEAM 1'!AK6</f>
        <v>42.094307554818798</v>
      </c>
      <c r="AL6" s="15">
        <f>'[3]TEAM 1'!AL6</f>
        <v>42.094307554818798</v>
      </c>
      <c r="AM6" s="15">
        <f>'[3]TEAM 1'!AM6</f>
        <v>44.1990229325597</v>
      </c>
      <c r="AN6" s="15">
        <f>'[3]TEAM 1'!AN6</f>
        <v>44.1990229325597</v>
      </c>
      <c r="AO6" s="15">
        <f>'[3]TEAM 1'!AO6</f>
        <v>44.1990229325597</v>
      </c>
      <c r="AP6" s="15">
        <f>'[3]TEAM 1'!AP6</f>
        <v>44.1990229325597</v>
      </c>
      <c r="AQ6" s="15">
        <f>'[3]TEAM 1'!AQ6</f>
        <v>45.966983849862103</v>
      </c>
      <c r="AR6" s="15">
        <f>'[3]TEAM 1'!AR6</f>
        <v>45.966983849862103</v>
      </c>
      <c r="AS6" s="15">
        <f>'[3]TEAM 1'!AS6</f>
        <v>45.966983849862103</v>
      </c>
      <c r="AT6" s="15">
        <f>'[3]TEAM 1'!AT6</f>
        <v>48.265333042355202</v>
      </c>
      <c r="AU6" s="15">
        <f>'[3]TEAM 1'!AU6</f>
        <v>48.265333042355202</v>
      </c>
      <c r="AV6" s="15">
        <f>'[3]TEAM 1'!AV6</f>
        <v>48</v>
      </c>
      <c r="AW6" s="15">
        <f>'[3]TEAM 1'!AW6</f>
        <v>48</v>
      </c>
      <c r="AX6" s="15">
        <f>'[3]TEAM 1'!AX6</f>
        <v>48</v>
      </c>
      <c r="AY6" s="15">
        <f>'[3]TEAM 1'!AY6</f>
        <v>48</v>
      </c>
      <c r="AZ6" s="15">
        <f>'[3]TEAM 1'!AZ6</f>
        <v>48</v>
      </c>
      <c r="BA6" s="15">
        <f>'[3]TEAM 1'!BA6</f>
        <v>47</v>
      </c>
      <c r="BB6" s="15">
        <f>'[3]TEAM 1'!BB6</f>
        <v>47</v>
      </c>
      <c r="BC6" s="15">
        <f>'[3]TEAM 1'!BC6</f>
        <v>47</v>
      </c>
      <c r="BD6" s="15">
        <f>'[3]TEAM 1'!BD6</f>
        <v>47</v>
      </c>
      <c r="BE6" s="15">
        <f>'[3]TEAM 1'!BE6</f>
        <v>47</v>
      </c>
      <c r="BF6" s="15">
        <f>'[3]TEAM 1'!BF6</f>
        <v>47</v>
      </c>
      <c r="BG6" s="15">
        <f>'[3]TEAM 1'!BG6</f>
        <v>47</v>
      </c>
      <c r="BH6" s="15">
        <f>'[3]TEAM 1'!BH6</f>
        <v>47</v>
      </c>
      <c r="BI6" s="15">
        <f>'[3]TEAM 1'!BI6</f>
        <v>47</v>
      </c>
      <c r="BJ6" s="15">
        <f>'[3]TEAM 1'!BJ6</f>
        <v>47</v>
      </c>
      <c r="BK6" s="15">
        <f>'[3]TEAM 1'!BK6</f>
        <v>47</v>
      </c>
      <c r="BL6" s="15">
        <f>'[3]TEAM 1'!BL6</f>
        <v>47</v>
      </c>
      <c r="BM6" s="15">
        <f>'[3]TEAM 1'!BM6</f>
        <v>0</v>
      </c>
      <c r="BN6" s="15">
        <f>'[3]TEAM 1'!BN6</f>
        <v>0</v>
      </c>
      <c r="BO6" s="15">
        <f>'[3]TEAM 1'!BO6</f>
        <v>0</v>
      </c>
      <c r="BP6" s="15">
        <f>'[3]TEAM 1'!BP6</f>
        <v>0</v>
      </c>
      <c r="BQ6" s="15">
        <f>'[3]TEAM 1'!BQ6</f>
        <v>0</v>
      </c>
      <c r="BR6" s="15">
        <f>'[3]TEAM 1'!BR6</f>
        <v>0</v>
      </c>
      <c r="BS6" s="15">
        <f>'[3]TEAM 1'!BS6</f>
        <v>0</v>
      </c>
      <c r="BT6" s="15">
        <f>'[3]TEAM 1'!BT6</f>
        <v>0</v>
      </c>
      <c r="BU6" s="15">
        <f>'[3]TEAM 1'!BU6</f>
        <v>0</v>
      </c>
      <c r="BV6" s="15">
        <f>'[3]TEAM 1'!BV6</f>
        <v>0</v>
      </c>
      <c r="BW6" s="15">
        <f>'[3]TEAM 1'!BW6</f>
        <v>0</v>
      </c>
      <c r="BX6" s="15">
        <f>'[3]TEAM 1'!BX6</f>
        <v>0</v>
      </c>
      <c r="BY6" s="15">
        <f>'[3]TEAM 1'!BY6</f>
        <v>0</v>
      </c>
    </row>
    <row r="7" spans="1:77">
      <c r="A7" t="str">
        <f>'[3]TEAM 1'!A7</f>
        <v>Price in U.S., Product 1</v>
      </c>
      <c r="B7" t="str">
        <f>'[3]TEAM 1'!B7</f>
        <v>USD</v>
      </c>
      <c r="C7" s="15">
        <f>'[3]TEAM 1'!C7</f>
        <v>50</v>
      </c>
      <c r="D7" s="15">
        <f>'[3]TEAM 1'!D7</f>
        <v>44.1</v>
      </c>
      <c r="E7" s="15">
        <f>'[3]TEAM 1'!E7</f>
        <v>43.2</v>
      </c>
      <c r="F7" s="15">
        <f>'[3]TEAM 1'!F7</f>
        <v>41.4</v>
      </c>
      <c r="G7" s="15">
        <f>'[3]TEAM 1'!G7</f>
        <v>41.4</v>
      </c>
      <c r="H7" s="15">
        <f>'[3]TEAM 1'!H7</f>
        <v>41.4</v>
      </c>
      <c r="I7" s="15">
        <f>'[3]TEAM 1'!I7</f>
        <v>41.4</v>
      </c>
      <c r="J7" s="15">
        <f>'[3]TEAM 1'!J7</f>
        <v>43.2</v>
      </c>
      <c r="K7" s="15">
        <f>'[3]TEAM 1'!K7</f>
        <v>43.2</v>
      </c>
      <c r="L7" s="15">
        <f>'[3]TEAM 1'!L7</f>
        <v>43.2</v>
      </c>
      <c r="M7" s="15">
        <f>'[3]TEAM 1'!M7</f>
        <v>43.2</v>
      </c>
      <c r="N7" s="15">
        <f>'[3]TEAM 1'!N7</f>
        <v>42.3</v>
      </c>
      <c r="O7" s="15">
        <f>'[3]TEAM 1'!O7</f>
        <v>42.3</v>
      </c>
      <c r="P7" s="15">
        <f>'[3]TEAM 1'!P7</f>
        <v>42.3</v>
      </c>
      <c r="Q7" s="15">
        <f>'[3]TEAM 1'!Q7</f>
        <v>42.3</v>
      </c>
      <c r="R7" s="15">
        <f>'[3]TEAM 1'!R7</f>
        <v>41.4</v>
      </c>
      <c r="S7" s="15">
        <f>'[3]TEAM 1'!S7</f>
        <v>41.4</v>
      </c>
      <c r="T7" s="15">
        <f>'[3]TEAM 1'!T7</f>
        <v>41.4</v>
      </c>
      <c r="U7" s="15">
        <f>'[3]TEAM 1'!U7</f>
        <v>43.47</v>
      </c>
      <c r="V7" s="268">
        <f>'[3]TEAM 1'!V7</f>
        <v>43.47</v>
      </c>
      <c r="W7" s="15">
        <f>'[3]TEAM 1'!W7</f>
        <v>43.47</v>
      </c>
      <c r="X7" s="15">
        <f>'[3]TEAM 1'!X7</f>
        <v>43.47</v>
      </c>
      <c r="Y7" s="15">
        <f>'[3]TEAM 1'!Y7</f>
        <v>47.817</v>
      </c>
      <c r="Z7" s="15">
        <f>'[3]TEAM 1'!Z7</f>
        <v>43.47</v>
      </c>
      <c r="AA7" s="15">
        <f>'[3]TEAM 1'!AA7</f>
        <v>47.817</v>
      </c>
      <c r="AB7" s="15">
        <f>'[3]TEAM 1'!AB7</f>
        <v>45.42615</v>
      </c>
      <c r="AC7" s="15">
        <f>'[3]TEAM 1'!AC7</f>
        <v>43.154842500000001</v>
      </c>
      <c r="AD7" s="15">
        <f>'[3]TEAM 1'!AD7</f>
        <v>40.997100375000002</v>
      </c>
      <c r="AE7" s="15">
        <f>'[3]TEAM 1'!AE7</f>
        <v>32.797680300000003</v>
      </c>
      <c r="AF7" s="15">
        <f>'[3]TEAM 1'!AF7</f>
        <v>34.437564315000003</v>
      </c>
      <c r="AG7" s="15">
        <f>'[3]TEAM 1'!AG7</f>
        <v>36.159442530749999</v>
      </c>
      <c r="AH7" s="15">
        <f>'[3]TEAM 1'!AH7</f>
        <v>36.159442530749999</v>
      </c>
      <c r="AI7" s="15">
        <f>'[3]TEAM 1'!AI7</f>
        <v>36.159442530749999</v>
      </c>
      <c r="AJ7" s="15">
        <f>'[3]TEAM 1'!AJ7</f>
        <v>37.967414657287499</v>
      </c>
      <c r="AK7" s="15">
        <f>'[3]TEAM 1'!AK7</f>
        <v>37.967414657287499</v>
      </c>
      <c r="AL7" s="15">
        <f>'[3]TEAM 1'!AL7</f>
        <v>37.967414657287499</v>
      </c>
      <c r="AM7" s="15">
        <f>'[3]TEAM 1'!AM7</f>
        <v>39.865785390151899</v>
      </c>
      <c r="AN7" s="15">
        <f>'[3]TEAM 1'!AN7</f>
        <v>39.865785390151899</v>
      </c>
      <c r="AO7" s="15">
        <f>'[3]TEAM 1'!AO7</f>
        <v>39.865785390151899</v>
      </c>
      <c r="AP7" s="15">
        <f>'[3]TEAM 1'!AP7</f>
        <v>39.865785390151899</v>
      </c>
      <c r="AQ7" s="15">
        <f>'[3]TEAM 1'!AQ7</f>
        <v>41.460416805758001</v>
      </c>
      <c r="AR7" s="15">
        <f>'[3]TEAM 1'!AR7</f>
        <v>41.460416805758001</v>
      </c>
      <c r="AS7" s="15">
        <f>'[3]TEAM 1'!AS7</f>
        <v>41.460416805758001</v>
      </c>
      <c r="AT7" s="15">
        <f>'[3]TEAM 1'!AT7</f>
        <v>43.533437646045897</v>
      </c>
      <c r="AU7" s="15">
        <f>'[3]TEAM 1'!AU7</f>
        <v>43.533437646045897</v>
      </c>
      <c r="AV7" s="15">
        <f>'[3]TEAM 1'!AV7</f>
        <v>44</v>
      </c>
      <c r="AW7" s="15">
        <f>'[3]TEAM 1'!AW7</f>
        <v>44</v>
      </c>
      <c r="AX7" s="15">
        <f>'[3]TEAM 1'!AX7</f>
        <v>44</v>
      </c>
      <c r="AY7" s="15">
        <f>'[3]TEAM 1'!AY7</f>
        <v>44</v>
      </c>
      <c r="AZ7" s="15">
        <f>'[3]TEAM 1'!AZ7</f>
        <v>44</v>
      </c>
      <c r="BA7" s="15">
        <f>'[3]TEAM 1'!BA7</f>
        <v>43</v>
      </c>
      <c r="BB7" s="15">
        <f>'[3]TEAM 1'!BB7</f>
        <v>43</v>
      </c>
      <c r="BC7" s="15">
        <f>'[3]TEAM 1'!BC7</f>
        <v>43</v>
      </c>
      <c r="BD7" s="15">
        <f>'[3]TEAM 1'!BD7</f>
        <v>43</v>
      </c>
      <c r="BE7" s="15">
        <f>'[3]TEAM 1'!BE7</f>
        <v>43</v>
      </c>
      <c r="BF7" s="15">
        <f>'[3]TEAM 1'!BF7</f>
        <v>43</v>
      </c>
      <c r="BG7" s="15">
        <f>'[3]TEAM 1'!BG7</f>
        <v>43</v>
      </c>
      <c r="BH7" s="15">
        <f>'[3]TEAM 1'!BH7</f>
        <v>43</v>
      </c>
      <c r="BI7" s="15">
        <f>'[3]TEAM 1'!BI7</f>
        <v>43</v>
      </c>
      <c r="BJ7" s="15">
        <f>'[3]TEAM 1'!BJ7</f>
        <v>43</v>
      </c>
      <c r="BK7" s="15">
        <f>'[3]TEAM 1'!BK7</f>
        <v>43</v>
      </c>
      <c r="BL7" s="15">
        <f>'[3]TEAM 1'!BL7</f>
        <v>43</v>
      </c>
      <c r="BM7" s="15">
        <f>'[3]TEAM 1'!BM7</f>
        <v>0</v>
      </c>
      <c r="BN7" s="15">
        <f>'[3]TEAM 1'!BN7</f>
        <v>0</v>
      </c>
      <c r="BO7" s="15">
        <f>'[3]TEAM 1'!BO7</f>
        <v>0</v>
      </c>
      <c r="BP7" s="15">
        <f>'[3]TEAM 1'!BP7</f>
        <v>0</v>
      </c>
      <c r="BQ7" s="15">
        <f>'[3]TEAM 1'!BQ7</f>
        <v>0</v>
      </c>
      <c r="BR7" s="15">
        <f>'[3]TEAM 1'!BR7</f>
        <v>0</v>
      </c>
      <c r="BS7" s="15">
        <f>'[3]TEAM 1'!BS7</f>
        <v>0</v>
      </c>
      <c r="BT7" s="15">
        <f>'[3]TEAM 1'!BT7</f>
        <v>0</v>
      </c>
      <c r="BU7" s="15">
        <f>'[3]TEAM 1'!BU7</f>
        <v>0</v>
      </c>
      <c r="BV7" s="15">
        <f>'[3]TEAM 1'!BV7</f>
        <v>0</v>
      </c>
      <c r="BW7" s="15">
        <f>'[3]TEAM 1'!BW7</f>
        <v>0</v>
      </c>
      <c r="BX7" s="15">
        <f>'[3]TEAM 1'!BX7</f>
        <v>0</v>
      </c>
      <c r="BY7" s="15">
        <f>'[3]TEAM 1'!BY7</f>
        <v>0</v>
      </c>
    </row>
    <row r="8" spans="1:77">
      <c r="A8" t="str">
        <f>'[3]TEAM 1'!A8</f>
        <v>Price in Japan, Product 2</v>
      </c>
      <c r="B8" t="str">
        <f>'[3]TEAM 1'!B8</f>
        <v>Yen</v>
      </c>
      <c r="C8" s="15">
        <f>'[3]TEAM 1'!C8</f>
        <v>6200</v>
      </c>
      <c r="D8" s="15">
        <f>'[3]TEAM 1'!D8</f>
        <v>5850</v>
      </c>
      <c r="E8" s="15">
        <f>'[3]TEAM 1'!E8</f>
        <v>6300</v>
      </c>
      <c r="F8" s="15">
        <f>'[3]TEAM 1'!F8</f>
        <v>5850</v>
      </c>
      <c r="G8" s="15">
        <f>'[3]TEAM 1'!G8</f>
        <v>5850</v>
      </c>
      <c r="H8" s="15">
        <f>'[3]TEAM 1'!H8</f>
        <v>5850</v>
      </c>
      <c r="I8" s="15">
        <f>'[3]TEAM 1'!I8</f>
        <v>5850</v>
      </c>
      <c r="J8" s="15">
        <f>'[3]TEAM 1'!J8</f>
        <v>6300</v>
      </c>
      <c r="K8" s="15">
        <f>'[3]TEAM 1'!K8</f>
        <v>5400</v>
      </c>
      <c r="L8" s="15">
        <f>'[3]TEAM 1'!L8</f>
        <v>5400</v>
      </c>
      <c r="M8" s="15">
        <f>'[3]TEAM 1'!M8</f>
        <v>5400</v>
      </c>
      <c r="N8" s="15">
        <f>'[3]TEAM 1'!N8</f>
        <v>5400</v>
      </c>
      <c r="O8" s="15">
        <f>'[3]TEAM 1'!O8</f>
        <v>6030</v>
      </c>
      <c r="P8" s="15">
        <f>'[3]TEAM 1'!P8</f>
        <v>6030</v>
      </c>
      <c r="Q8" s="15">
        <f>'[3]TEAM 1'!Q8</f>
        <v>6030</v>
      </c>
      <c r="R8" s="15">
        <f>'[3]TEAM 1'!R8</f>
        <v>6030</v>
      </c>
      <c r="S8" s="15">
        <f>'[3]TEAM 1'!S8</f>
        <v>6030</v>
      </c>
      <c r="T8" s="15">
        <f>'[3]TEAM 1'!T8</f>
        <v>6030</v>
      </c>
      <c r="U8" s="15">
        <f>'[3]TEAM 1'!U8</f>
        <v>6331.5</v>
      </c>
      <c r="V8" s="268">
        <f>'[3]TEAM 1'!V8</f>
        <v>6331.5</v>
      </c>
      <c r="W8" s="15">
        <f>'[3]TEAM 1'!W8</f>
        <v>6331.5</v>
      </c>
      <c r="X8" s="15">
        <f>'[3]TEAM 1'!X8</f>
        <v>6331.5</v>
      </c>
      <c r="Y8" s="15">
        <f>'[3]TEAM 1'!Y8</f>
        <v>6964.65</v>
      </c>
      <c r="Z8" s="15">
        <f>'[3]TEAM 1'!Z8</f>
        <v>6331.5</v>
      </c>
      <c r="AA8" s="15">
        <f>'[3]TEAM 1'!AA8</f>
        <v>6964.65</v>
      </c>
      <c r="AB8" s="15">
        <f>'[3]TEAM 1'!AB8</f>
        <v>6616.4174999999996</v>
      </c>
      <c r="AC8" s="15">
        <f>'[3]TEAM 1'!AC8</f>
        <v>6285.5966250000001</v>
      </c>
      <c r="AD8" s="15">
        <f>'[3]TEAM 1'!AD8</f>
        <v>5971.3167937500002</v>
      </c>
      <c r="AE8" s="15">
        <f>'[3]TEAM 1'!AE8</f>
        <v>4777.0534349999998</v>
      </c>
      <c r="AF8" s="15">
        <f>'[3]TEAM 1'!AF8</f>
        <v>5015.9061067499997</v>
      </c>
      <c r="AG8" s="15">
        <f>'[3]TEAM 1'!AG8</f>
        <v>5266.7014120875001</v>
      </c>
      <c r="AH8" s="15">
        <f>'[3]TEAM 1'!AH8</f>
        <v>5266.7014120875001</v>
      </c>
      <c r="AI8" s="15">
        <f>'[3]TEAM 1'!AI8</f>
        <v>5266.7014120875001</v>
      </c>
      <c r="AJ8" s="15">
        <f>'[3]TEAM 1'!AJ8</f>
        <v>5530.0364826918803</v>
      </c>
      <c r="AK8" s="15">
        <f>'[3]TEAM 1'!AK8</f>
        <v>5530.0364826918803</v>
      </c>
      <c r="AL8" s="15">
        <f>'[3]TEAM 1'!AL8</f>
        <v>5530.0364826918803</v>
      </c>
      <c r="AM8" s="15">
        <f>'[3]TEAM 1'!AM8</f>
        <v>5861.8386716533896</v>
      </c>
      <c r="AN8" s="15">
        <f>'[3]TEAM 1'!AN8</f>
        <v>5861.8386716533896</v>
      </c>
      <c r="AO8" s="15">
        <f>'[3]TEAM 1'!AO8</f>
        <v>5861.8386716533896</v>
      </c>
      <c r="AP8" s="15">
        <f>'[3]TEAM 1'!AP8</f>
        <v>5861.8386716533896</v>
      </c>
      <c r="AQ8" s="15">
        <f>'[3]TEAM 1'!AQ8</f>
        <v>6096.3122185195198</v>
      </c>
      <c r="AR8" s="15">
        <f>'[3]TEAM 1'!AR8</f>
        <v>6096.3122185195198</v>
      </c>
      <c r="AS8" s="15">
        <f>'[3]TEAM 1'!AS8</f>
        <v>6096.3122185195198</v>
      </c>
      <c r="AT8" s="15">
        <f>'[3]TEAM 1'!AT8</f>
        <v>6401.1278294454996</v>
      </c>
      <c r="AU8" s="15">
        <f>'[3]TEAM 1'!AU8</f>
        <v>6401.1278294454996</v>
      </c>
      <c r="AV8" s="15">
        <f>'[3]TEAM 1'!AV8</f>
        <v>6400</v>
      </c>
      <c r="AW8" s="15">
        <f>'[3]TEAM 1'!AW8</f>
        <v>6400</v>
      </c>
      <c r="AX8" s="15">
        <f>'[3]TEAM 1'!AX8</f>
        <v>6400</v>
      </c>
      <c r="AY8" s="15">
        <f>'[3]TEAM 1'!AY8</f>
        <v>6400</v>
      </c>
      <c r="AZ8" s="15">
        <f>'[3]TEAM 1'!AZ8</f>
        <v>6400</v>
      </c>
      <c r="BA8" s="15">
        <f>'[3]TEAM 1'!BA8</f>
        <v>6100</v>
      </c>
      <c r="BB8" s="15">
        <f>'[3]TEAM 1'!BB8</f>
        <v>6100</v>
      </c>
      <c r="BC8" s="15">
        <f>'[3]TEAM 1'!BC8</f>
        <v>6100</v>
      </c>
      <c r="BD8" s="15">
        <f>'[3]TEAM 1'!BD8</f>
        <v>6100</v>
      </c>
      <c r="BE8" s="15">
        <f>'[3]TEAM 1'!BE8</f>
        <v>6100</v>
      </c>
      <c r="BF8" s="15">
        <f>'[3]TEAM 1'!BF8</f>
        <v>6100</v>
      </c>
      <c r="BG8" s="15">
        <f>'[3]TEAM 1'!BG8</f>
        <v>6100</v>
      </c>
      <c r="BH8" s="15">
        <f>'[3]TEAM 1'!BH8</f>
        <v>6100</v>
      </c>
      <c r="BI8" s="15">
        <f>'[3]TEAM 1'!BI8</f>
        <v>6100</v>
      </c>
      <c r="BJ8" s="15">
        <f>'[3]TEAM 1'!BJ8</f>
        <v>6100</v>
      </c>
      <c r="BK8" s="15">
        <f>'[3]TEAM 1'!BK8</f>
        <v>6100</v>
      </c>
      <c r="BL8" s="15">
        <f>'[3]TEAM 1'!BL8</f>
        <v>6100</v>
      </c>
      <c r="BM8" s="15">
        <f>'[3]TEAM 1'!BM8</f>
        <v>0</v>
      </c>
      <c r="BN8" s="15">
        <f>'[3]TEAM 1'!BN8</f>
        <v>0</v>
      </c>
      <c r="BO8" s="15">
        <f>'[3]TEAM 1'!BO8</f>
        <v>0</v>
      </c>
      <c r="BP8" s="15">
        <f>'[3]TEAM 1'!BP8</f>
        <v>0</v>
      </c>
      <c r="BQ8" s="15">
        <f>'[3]TEAM 1'!BQ8</f>
        <v>0</v>
      </c>
      <c r="BR8" s="15">
        <f>'[3]TEAM 1'!BR8</f>
        <v>0</v>
      </c>
      <c r="BS8" s="15">
        <f>'[3]TEAM 1'!BS8</f>
        <v>0</v>
      </c>
      <c r="BT8" s="15">
        <f>'[3]TEAM 1'!BT8</f>
        <v>0</v>
      </c>
      <c r="BU8" s="15">
        <f>'[3]TEAM 1'!BU8</f>
        <v>0</v>
      </c>
      <c r="BV8" s="15">
        <f>'[3]TEAM 1'!BV8</f>
        <v>0</v>
      </c>
      <c r="BW8" s="15">
        <f>'[3]TEAM 1'!BW8</f>
        <v>0</v>
      </c>
      <c r="BX8" s="15">
        <f>'[3]TEAM 1'!BX8</f>
        <v>0</v>
      </c>
      <c r="BY8" s="15">
        <f>'[3]TEAM 1'!BY8</f>
        <v>0</v>
      </c>
    </row>
    <row r="9" spans="1:77">
      <c r="A9" t="str">
        <f>'[3]TEAM 1'!A9</f>
        <v>Price in Mexico, Product 2</v>
      </c>
      <c r="B9" t="str">
        <f>'[3]TEAM 1'!B9</f>
        <v>Peso</v>
      </c>
      <c r="C9" s="15">
        <f>'[3]TEAM 1'!C9</f>
        <v>650</v>
      </c>
      <c r="D9" s="15">
        <f>'[3]TEAM 1'!D9</f>
        <v>540</v>
      </c>
      <c r="E9" s="15">
        <f>'[3]TEAM 1'!E9</f>
        <v>540</v>
      </c>
      <c r="F9" s="15">
        <f>'[3]TEAM 1'!F9</f>
        <v>495</v>
      </c>
      <c r="G9" s="15">
        <f>'[3]TEAM 1'!G9</f>
        <v>495</v>
      </c>
      <c r="H9" s="15">
        <f>'[3]TEAM 1'!H9</f>
        <v>495</v>
      </c>
      <c r="I9" s="15">
        <f>'[3]TEAM 1'!I9</f>
        <v>495</v>
      </c>
      <c r="J9" s="15">
        <f>'[3]TEAM 1'!J9</f>
        <v>540</v>
      </c>
      <c r="K9" s="15">
        <f>'[3]TEAM 1'!K9</f>
        <v>450</v>
      </c>
      <c r="L9" s="15">
        <f>'[3]TEAM 1'!L9</f>
        <v>450</v>
      </c>
      <c r="M9" s="15">
        <f>'[3]TEAM 1'!M9</f>
        <v>450</v>
      </c>
      <c r="N9" s="15">
        <f>'[3]TEAM 1'!N9</f>
        <v>450</v>
      </c>
      <c r="O9" s="15">
        <f>'[3]TEAM 1'!O9</f>
        <v>517.5</v>
      </c>
      <c r="P9" s="15">
        <f>'[3]TEAM 1'!P9</f>
        <v>517.5</v>
      </c>
      <c r="Q9" s="15">
        <f>'[3]TEAM 1'!Q9</f>
        <v>450</v>
      </c>
      <c r="R9" s="15">
        <f>'[3]TEAM 1'!R9</f>
        <v>450</v>
      </c>
      <c r="S9" s="15">
        <f>'[3]TEAM 1'!S9</f>
        <v>450</v>
      </c>
      <c r="T9" s="15">
        <f>'[3]TEAM 1'!T9</f>
        <v>450</v>
      </c>
      <c r="U9" s="15">
        <f>'[3]TEAM 1'!U9</f>
        <v>472.5</v>
      </c>
      <c r="V9" s="268">
        <f>'[3]TEAM 1'!V9</f>
        <v>472.5</v>
      </c>
      <c r="W9" s="15">
        <f>'[3]TEAM 1'!W9</f>
        <v>472.5</v>
      </c>
      <c r="X9" s="15">
        <f>'[3]TEAM 1'!X9</f>
        <v>472.5</v>
      </c>
      <c r="Y9" s="15">
        <f>'[3]TEAM 1'!Y9</f>
        <v>519.75</v>
      </c>
      <c r="Z9" s="15">
        <f>'[3]TEAM 1'!Z9</f>
        <v>472.5</v>
      </c>
      <c r="AA9" s="15">
        <f>'[3]TEAM 1'!AA9</f>
        <v>519.75</v>
      </c>
      <c r="AB9" s="15">
        <f>'[3]TEAM 1'!AB9</f>
        <v>493.76249999999999</v>
      </c>
      <c r="AC9" s="15">
        <f>'[3]TEAM 1'!AC9</f>
        <v>469.07437499999997</v>
      </c>
      <c r="AD9" s="15">
        <f>'[3]TEAM 1'!AD9</f>
        <v>445.62065625000002</v>
      </c>
      <c r="AE9" s="15">
        <f>'[3]TEAM 1'!AE9</f>
        <v>356.49652500000002</v>
      </c>
      <c r="AF9" s="15">
        <f>'[3]TEAM 1'!AF9</f>
        <v>374.32135125000002</v>
      </c>
      <c r="AG9" s="15">
        <f>'[3]TEAM 1'!AG9</f>
        <v>393.03741881249999</v>
      </c>
      <c r="AH9" s="15">
        <f>'[3]TEAM 1'!AH9</f>
        <v>393.03741881249999</v>
      </c>
      <c r="AI9" s="15">
        <f>'[3]TEAM 1'!AI9</f>
        <v>393.03741881249999</v>
      </c>
      <c r="AJ9" s="15">
        <f>'[3]TEAM 1'!AJ9</f>
        <v>412.68928975312502</v>
      </c>
      <c r="AK9" s="15">
        <f>'[3]TEAM 1'!AK9</f>
        <v>412.68928975312502</v>
      </c>
      <c r="AL9" s="15">
        <f>'[3]TEAM 1'!AL9</f>
        <v>412.68928975312502</v>
      </c>
      <c r="AM9" s="15">
        <f>'[3]TEAM 1'!AM9</f>
        <v>437.450647138313</v>
      </c>
      <c r="AN9" s="15">
        <f>'[3]TEAM 1'!AN9</f>
        <v>437.450647138313</v>
      </c>
      <c r="AO9" s="15">
        <f>'[3]TEAM 1'!AO9</f>
        <v>437.450647138313</v>
      </c>
      <c r="AP9" s="15">
        <f>'[3]TEAM 1'!AP9</f>
        <v>437.450647138313</v>
      </c>
      <c r="AQ9" s="15">
        <f>'[3]TEAM 1'!AQ9</f>
        <v>454.948673023845</v>
      </c>
      <c r="AR9" s="15">
        <f>'[3]TEAM 1'!AR9</f>
        <v>454.948673023845</v>
      </c>
      <c r="AS9" s="15">
        <f>'[3]TEAM 1'!AS9</f>
        <v>454.948673023845</v>
      </c>
      <c r="AT9" s="15">
        <f>'[3]TEAM 1'!AT9</f>
        <v>477.69610667503702</v>
      </c>
      <c r="AU9" s="15">
        <f>'[3]TEAM 1'!AU9</f>
        <v>477.69610667503702</v>
      </c>
      <c r="AV9" s="15">
        <f>'[3]TEAM 1'!AV9</f>
        <v>475</v>
      </c>
      <c r="AW9" s="15">
        <f>'[3]TEAM 1'!AW9</f>
        <v>475</v>
      </c>
      <c r="AX9" s="15">
        <f>'[3]TEAM 1'!AX9</f>
        <v>475</v>
      </c>
      <c r="AY9" s="15">
        <f>'[3]TEAM 1'!AY9</f>
        <v>475</v>
      </c>
      <c r="AZ9" s="15">
        <f>'[3]TEAM 1'!AZ9</f>
        <v>475</v>
      </c>
      <c r="BA9" s="15">
        <f>'[3]TEAM 1'!BA9</f>
        <v>450</v>
      </c>
      <c r="BB9" s="15">
        <f>'[3]TEAM 1'!BB9</f>
        <v>450</v>
      </c>
      <c r="BC9" s="15">
        <f>'[3]TEAM 1'!BC9</f>
        <v>450</v>
      </c>
      <c r="BD9" s="15">
        <f>'[3]TEAM 1'!BD9</f>
        <v>450</v>
      </c>
      <c r="BE9" s="15">
        <f>'[3]TEAM 1'!BE9</f>
        <v>450</v>
      </c>
      <c r="BF9" s="15">
        <f>'[3]TEAM 1'!BF9</f>
        <v>450</v>
      </c>
      <c r="BG9" s="15">
        <f>'[3]TEAM 1'!BG9</f>
        <v>450</v>
      </c>
      <c r="BH9" s="15">
        <f>'[3]TEAM 1'!BH9</f>
        <v>450</v>
      </c>
      <c r="BI9" s="15">
        <f>'[3]TEAM 1'!BI9</f>
        <v>450</v>
      </c>
      <c r="BJ9" s="15">
        <f>'[3]TEAM 1'!BJ9</f>
        <v>450</v>
      </c>
      <c r="BK9" s="15">
        <f>'[3]TEAM 1'!BK9</f>
        <v>450</v>
      </c>
      <c r="BL9" s="15">
        <f>'[3]TEAM 1'!BL9</f>
        <v>450</v>
      </c>
      <c r="BM9" s="15">
        <f>'[3]TEAM 1'!BM9</f>
        <v>0</v>
      </c>
      <c r="BN9" s="15">
        <f>'[3]TEAM 1'!BN9</f>
        <v>0</v>
      </c>
      <c r="BO9" s="15">
        <f>'[3]TEAM 1'!BO9</f>
        <v>0</v>
      </c>
      <c r="BP9" s="15">
        <f>'[3]TEAM 1'!BP9</f>
        <v>0</v>
      </c>
      <c r="BQ9" s="15">
        <f>'[3]TEAM 1'!BQ9</f>
        <v>0</v>
      </c>
      <c r="BR9" s="15">
        <f>'[3]TEAM 1'!BR9</f>
        <v>0</v>
      </c>
      <c r="BS9" s="15">
        <f>'[3]TEAM 1'!BS9</f>
        <v>0</v>
      </c>
      <c r="BT9" s="15">
        <f>'[3]TEAM 1'!BT9</f>
        <v>0</v>
      </c>
      <c r="BU9" s="15">
        <f>'[3]TEAM 1'!BU9</f>
        <v>0</v>
      </c>
      <c r="BV9" s="15">
        <f>'[3]TEAM 1'!BV9</f>
        <v>0</v>
      </c>
      <c r="BW9" s="15">
        <f>'[3]TEAM 1'!BW9</f>
        <v>0</v>
      </c>
      <c r="BX9" s="15">
        <f>'[3]TEAM 1'!BX9</f>
        <v>0</v>
      </c>
      <c r="BY9" s="15">
        <f>'[3]TEAM 1'!BY9</f>
        <v>0</v>
      </c>
    </row>
    <row r="10" spans="1:77">
      <c r="A10" t="str">
        <f>'[3]TEAM 1'!A10</f>
        <v>Price in China, Product 2</v>
      </c>
      <c r="B10" t="str">
        <f>'[3]TEAM 1'!B10</f>
        <v>Yuan</v>
      </c>
      <c r="C10" s="15">
        <f>'[3]TEAM 1'!C10</f>
        <v>550</v>
      </c>
      <c r="D10" s="15">
        <f>'[3]TEAM 1'!D10</f>
        <v>450</v>
      </c>
      <c r="E10" s="15">
        <f>'[3]TEAM 1'!E10</f>
        <v>504</v>
      </c>
      <c r="F10" s="15">
        <f>'[3]TEAM 1'!F10</f>
        <v>472.5</v>
      </c>
      <c r="G10" s="15">
        <f>'[3]TEAM 1'!G10</f>
        <v>472.5</v>
      </c>
      <c r="H10" s="15">
        <f>'[3]TEAM 1'!H10</f>
        <v>472.5</v>
      </c>
      <c r="I10" s="15">
        <f>'[3]TEAM 1'!I10</f>
        <v>472.5</v>
      </c>
      <c r="J10" s="15">
        <f>'[3]TEAM 1'!J10</f>
        <v>504</v>
      </c>
      <c r="K10" s="15">
        <f>'[3]TEAM 1'!K10</f>
        <v>450</v>
      </c>
      <c r="L10" s="15">
        <f>'[3]TEAM 1'!L10</f>
        <v>450</v>
      </c>
      <c r="M10" s="15">
        <f>'[3]TEAM 1'!M10</f>
        <v>450</v>
      </c>
      <c r="N10" s="15">
        <f>'[3]TEAM 1'!N10</f>
        <v>450</v>
      </c>
      <c r="O10" s="15">
        <f>'[3]TEAM 1'!O10</f>
        <v>472.5</v>
      </c>
      <c r="P10" s="15">
        <f>'[3]TEAM 1'!P10</f>
        <v>472.5</v>
      </c>
      <c r="Q10" s="15">
        <f>'[3]TEAM 1'!Q10</f>
        <v>472.5</v>
      </c>
      <c r="R10" s="15">
        <f>'[3]TEAM 1'!R10</f>
        <v>472.5</v>
      </c>
      <c r="S10" s="15">
        <f>'[3]TEAM 1'!S10</f>
        <v>472.5</v>
      </c>
      <c r="T10" s="15">
        <f>'[3]TEAM 1'!T10</f>
        <v>472.5</v>
      </c>
      <c r="U10" s="15">
        <f>'[3]TEAM 1'!U10</f>
        <v>496.125</v>
      </c>
      <c r="V10" s="268">
        <f>'[3]TEAM 1'!V10</f>
        <v>496.125</v>
      </c>
      <c r="W10" s="15">
        <f>'[3]TEAM 1'!W10</f>
        <v>496.125</v>
      </c>
      <c r="X10" s="15">
        <f>'[3]TEAM 1'!X10</f>
        <v>496.125</v>
      </c>
      <c r="Y10" s="15">
        <f>'[3]TEAM 1'!Y10</f>
        <v>545.73749999999995</v>
      </c>
      <c r="Z10" s="15">
        <f>'[3]TEAM 1'!Z10</f>
        <v>496.125</v>
      </c>
      <c r="AA10" s="15">
        <f>'[3]TEAM 1'!AA10</f>
        <v>545.73749999999995</v>
      </c>
      <c r="AB10" s="15">
        <f>'[3]TEAM 1'!AB10</f>
        <v>518.45062499999995</v>
      </c>
      <c r="AC10" s="15">
        <f>'[3]TEAM 1'!AC10</f>
        <v>492.52809374999998</v>
      </c>
      <c r="AD10" s="15">
        <f>'[3]TEAM 1'!AD10</f>
        <v>467.9016890625</v>
      </c>
      <c r="AE10" s="15">
        <f>'[3]TEAM 1'!AE10</f>
        <v>374.32135125000002</v>
      </c>
      <c r="AF10" s="15">
        <f>'[3]TEAM 1'!AF10</f>
        <v>393.03741881249999</v>
      </c>
      <c r="AG10" s="15">
        <f>'[3]TEAM 1'!AG10</f>
        <v>412.68928975312502</v>
      </c>
      <c r="AH10" s="15">
        <f>'[3]TEAM 1'!AH10</f>
        <v>412.68928975312502</v>
      </c>
      <c r="AI10" s="15">
        <f>'[3]TEAM 1'!AI10</f>
        <v>412.68928975312502</v>
      </c>
      <c r="AJ10" s="15">
        <f>'[3]TEAM 1'!AJ10</f>
        <v>433.323754240781</v>
      </c>
      <c r="AK10" s="15">
        <f>'[3]TEAM 1'!AK10</f>
        <v>433.323754240781</v>
      </c>
      <c r="AL10" s="15">
        <f>'[3]TEAM 1'!AL10</f>
        <v>433.323754240781</v>
      </c>
      <c r="AM10" s="15">
        <f>'[3]TEAM 1'!AM10</f>
        <v>459.32317949522798</v>
      </c>
      <c r="AN10" s="15">
        <f>'[3]TEAM 1'!AN10</f>
        <v>459.32317949522798</v>
      </c>
      <c r="AO10" s="15">
        <f>'[3]TEAM 1'!AO10</f>
        <v>459.32317949522798</v>
      </c>
      <c r="AP10" s="15">
        <f>'[3]TEAM 1'!AP10</f>
        <v>459.32317949522798</v>
      </c>
      <c r="AQ10" s="15">
        <f>'[3]TEAM 1'!AQ10</f>
        <v>477.69610667503702</v>
      </c>
      <c r="AR10" s="15">
        <f>'[3]TEAM 1'!AR10</f>
        <v>477.69610667503702</v>
      </c>
      <c r="AS10" s="15">
        <f>'[3]TEAM 1'!AS10</f>
        <v>477.69610667503702</v>
      </c>
      <c r="AT10" s="15">
        <f>'[3]TEAM 1'!AT10</f>
        <v>501.58091200878903</v>
      </c>
      <c r="AU10" s="15">
        <f>'[3]TEAM 1'!AU10</f>
        <v>501.58091200878903</v>
      </c>
      <c r="AV10" s="15">
        <f>'[3]TEAM 1'!AV10</f>
        <v>500</v>
      </c>
      <c r="AW10" s="15">
        <f>'[3]TEAM 1'!AW10</f>
        <v>500</v>
      </c>
      <c r="AX10" s="15">
        <f>'[3]TEAM 1'!AX10</f>
        <v>500</v>
      </c>
      <c r="AY10" s="15">
        <f>'[3]TEAM 1'!AY10</f>
        <v>500</v>
      </c>
      <c r="AZ10" s="15">
        <f>'[3]TEAM 1'!AZ10</f>
        <v>500</v>
      </c>
      <c r="BA10" s="15">
        <f>'[3]TEAM 1'!BA10</f>
        <v>450</v>
      </c>
      <c r="BB10" s="15">
        <f>'[3]TEAM 1'!BB10</f>
        <v>450</v>
      </c>
      <c r="BC10" s="15">
        <f>'[3]TEAM 1'!BC10</f>
        <v>450</v>
      </c>
      <c r="BD10" s="15">
        <f>'[3]TEAM 1'!BD10</f>
        <v>450</v>
      </c>
      <c r="BE10" s="15">
        <f>'[3]TEAM 1'!BE10</f>
        <v>450</v>
      </c>
      <c r="BF10" s="15">
        <f>'[3]TEAM 1'!BF10</f>
        <v>450</v>
      </c>
      <c r="BG10" s="15">
        <f>'[3]TEAM 1'!BG10</f>
        <v>450</v>
      </c>
      <c r="BH10" s="15">
        <f>'[3]TEAM 1'!BH10</f>
        <v>450</v>
      </c>
      <c r="BI10" s="15">
        <f>'[3]TEAM 1'!BI10</f>
        <v>450</v>
      </c>
      <c r="BJ10" s="15">
        <f>'[3]TEAM 1'!BJ10</f>
        <v>450</v>
      </c>
      <c r="BK10" s="15">
        <f>'[3]TEAM 1'!BK10</f>
        <v>450</v>
      </c>
      <c r="BL10" s="15">
        <f>'[3]TEAM 1'!BL10</f>
        <v>450</v>
      </c>
      <c r="BM10" s="15">
        <f>'[3]TEAM 1'!BM10</f>
        <v>0</v>
      </c>
      <c r="BN10" s="15">
        <f>'[3]TEAM 1'!BN10</f>
        <v>0</v>
      </c>
      <c r="BO10" s="15">
        <f>'[3]TEAM 1'!BO10</f>
        <v>0</v>
      </c>
      <c r="BP10" s="15">
        <f>'[3]TEAM 1'!BP10</f>
        <v>0</v>
      </c>
      <c r="BQ10" s="15">
        <f>'[3]TEAM 1'!BQ10</f>
        <v>0</v>
      </c>
      <c r="BR10" s="15">
        <f>'[3]TEAM 1'!BR10</f>
        <v>0</v>
      </c>
      <c r="BS10" s="15">
        <f>'[3]TEAM 1'!BS10</f>
        <v>0</v>
      </c>
      <c r="BT10" s="15">
        <f>'[3]TEAM 1'!BT10</f>
        <v>0</v>
      </c>
      <c r="BU10" s="15">
        <f>'[3]TEAM 1'!BU10</f>
        <v>0</v>
      </c>
      <c r="BV10" s="15">
        <f>'[3]TEAM 1'!BV10</f>
        <v>0</v>
      </c>
      <c r="BW10" s="15">
        <f>'[3]TEAM 1'!BW10</f>
        <v>0</v>
      </c>
      <c r="BX10" s="15">
        <f>'[3]TEAM 1'!BX10</f>
        <v>0</v>
      </c>
      <c r="BY10" s="15">
        <f>'[3]TEAM 1'!BY10</f>
        <v>0</v>
      </c>
    </row>
    <row r="11" spans="1:77">
      <c r="A11" t="str">
        <f>'[3]TEAM 1'!A11</f>
        <v>Price in U.K., Product 2</v>
      </c>
      <c r="B11" t="str">
        <f>'[3]TEAM 1'!B11</f>
        <v>Pound</v>
      </c>
      <c r="C11" s="15">
        <f>'[3]TEAM 1'!C11</f>
        <v>46</v>
      </c>
      <c r="D11" s="15">
        <f>'[3]TEAM 1'!D11</f>
        <v>36.9</v>
      </c>
      <c r="E11" s="15">
        <f>'[3]TEAM 1'!E11</f>
        <v>39.6</v>
      </c>
      <c r="F11" s="15">
        <f>'[3]TEAM 1'!F11</f>
        <v>39.6</v>
      </c>
      <c r="G11" s="15">
        <f>'[3]TEAM 1'!G11</f>
        <v>39.6</v>
      </c>
      <c r="H11" s="15">
        <f>'[3]TEAM 1'!H11</f>
        <v>39.6</v>
      </c>
      <c r="I11" s="15">
        <f>'[3]TEAM 1'!I11</f>
        <v>39.6</v>
      </c>
      <c r="J11" s="15">
        <f>'[3]TEAM 1'!J11</f>
        <v>41.4</v>
      </c>
      <c r="K11" s="15">
        <f>'[3]TEAM 1'!K11</f>
        <v>41.4</v>
      </c>
      <c r="L11" s="15">
        <f>'[3]TEAM 1'!L11</f>
        <v>41.4</v>
      </c>
      <c r="M11" s="15">
        <f>'[3]TEAM 1'!M11</f>
        <v>41.4</v>
      </c>
      <c r="N11" s="15">
        <f>'[3]TEAM 1'!N11</f>
        <v>41.4</v>
      </c>
      <c r="O11" s="15">
        <f>'[3]TEAM 1'!O11</f>
        <v>38.700000000000003</v>
      </c>
      <c r="P11" s="15">
        <f>'[3]TEAM 1'!P11</f>
        <v>38.700000000000003</v>
      </c>
      <c r="Q11" s="15">
        <f>'[3]TEAM 1'!Q11</f>
        <v>38.700000000000003</v>
      </c>
      <c r="R11" s="15">
        <f>'[3]TEAM 1'!R11</f>
        <v>38.700000000000003</v>
      </c>
      <c r="S11" s="15">
        <f>'[3]TEAM 1'!S11</f>
        <v>38.700000000000003</v>
      </c>
      <c r="T11" s="15">
        <f>'[3]TEAM 1'!T11</f>
        <v>38.700000000000003</v>
      </c>
      <c r="U11" s="15">
        <f>'[3]TEAM 1'!U11</f>
        <v>40.634999999999998</v>
      </c>
      <c r="V11" s="268">
        <f>'[3]TEAM 1'!V11</f>
        <v>40.634999999999998</v>
      </c>
      <c r="W11" s="15">
        <f>'[3]TEAM 1'!W11</f>
        <v>40.634999999999998</v>
      </c>
      <c r="X11" s="15">
        <f>'[3]TEAM 1'!X11</f>
        <v>40.634999999999998</v>
      </c>
      <c r="Y11" s="15">
        <f>'[3]TEAM 1'!Y11</f>
        <v>44.698500000000003</v>
      </c>
      <c r="Z11" s="15">
        <f>'[3]TEAM 1'!Z11</f>
        <v>40.634999999999998</v>
      </c>
      <c r="AA11" s="15">
        <f>'[3]TEAM 1'!AA11</f>
        <v>44.698500000000003</v>
      </c>
      <c r="AB11" s="15">
        <f>'[3]TEAM 1'!AB11</f>
        <v>42.463574999999999</v>
      </c>
      <c r="AC11" s="15">
        <f>'[3]TEAM 1'!AC11</f>
        <v>40.340396249999998</v>
      </c>
      <c r="AD11" s="15">
        <f>'[3]TEAM 1'!AD11</f>
        <v>38.323376437500002</v>
      </c>
      <c r="AE11" s="15">
        <f>'[3]TEAM 1'!AE11</f>
        <v>30.658701149999999</v>
      </c>
      <c r="AF11" s="15">
        <f>'[3]TEAM 1'!AF11</f>
        <v>32.191636207499997</v>
      </c>
      <c r="AG11" s="15">
        <f>'[3]TEAM 1'!AG11</f>
        <v>33.801218017875001</v>
      </c>
      <c r="AH11" s="15">
        <f>'[3]TEAM 1'!AH11</f>
        <v>33.801218017875001</v>
      </c>
      <c r="AI11" s="15">
        <f>'[3]TEAM 1'!AI11</f>
        <v>33.801218017875001</v>
      </c>
      <c r="AJ11" s="15">
        <f>'[3]TEAM 1'!AJ11</f>
        <v>35.4912789187687</v>
      </c>
      <c r="AK11" s="15">
        <f>'[3]TEAM 1'!AK11</f>
        <v>35.4912789187687</v>
      </c>
      <c r="AL11" s="15">
        <f>'[3]TEAM 1'!AL11</f>
        <v>35.4912789187687</v>
      </c>
      <c r="AM11" s="15">
        <f>'[3]TEAM 1'!AM11</f>
        <v>37.620755653894904</v>
      </c>
      <c r="AN11" s="15">
        <f>'[3]TEAM 1'!AN11</f>
        <v>37.620755653894904</v>
      </c>
      <c r="AO11" s="15">
        <f>'[3]TEAM 1'!AO11</f>
        <v>37.620755653894904</v>
      </c>
      <c r="AP11" s="15">
        <f>'[3]TEAM 1'!AP11</f>
        <v>37.620755653894904</v>
      </c>
      <c r="AQ11" s="15">
        <f>'[3]TEAM 1'!AQ11</f>
        <v>39.1255858800507</v>
      </c>
      <c r="AR11" s="15">
        <f>'[3]TEAM 1'!AR11</f>
        <v>39.1255858800507</v>
      </c>
      <c r="AS11" s="15">
        <f>'[3]TEAM 1'!AS11</f>
        <v>39.1255858800507</v>
      </c>
      <c r="AT11" s="15">
        <f>'[3]TEAM 1'!AT11</f>
        <v>41.081865174053199</v>
      </c>
      <c r="AU11" s="15">
        <f>'[3]TEAM 1'!AU11</f>
        <v>41.081865174053199</v>
      </c>
      <c r="AV11" s="15">
        <f>'[3]TEAM 1'!AV11</f>
        <v>41</v>
      </c>
      <c r="AW11" s="15">
        <f>'[3]TEAM 1'!AW11</f>
        <v>41</v>
      </c>
      <c r="AX11" s="15">
        <f>'[3]TEAM 1'!AX11</f>
        <v>41</v>
      </c>
      <c r="AY11" s="15">
        <f>'[3]TEAM 1'!AY11</f>
        <v>41</v>
      </c>
      <c r="AZ11" s="15">
        <f>'[3]TEAM 1'!AZ11</f>
        <v>41</v>
      </c>
      <c r="BA11" s="15">
        <f>'[3]TEAM 1'!BA11</f>
        <v>40</v>
      </c>
      <c r="BB11" s="15">
        <f>'[3]TEAM 1'!BB11</f>
        <v>40</v>
      </c>
      <c r="BC11" s="15">
        <f>'[3]TEAM 1'!BC11</f>
        <v>40</v>
      </c>
      <c r="BD11" s="15">
        <f>'[3]TEAM 1'!BD11</f>
        <v>40</v>
      </c>
      <c r="BE11" s="15">
        <f>'[3]TEAM 1'!BE11</f>
        <v>40</v>
      </c>
      <c r="BF11" s="15">
        <f>'[3]TEAM 1'!BF11</f>
        <v>40</v>
      </c>
      <c r="BG11" s="15">
        <f>'[3]TEAM 1'!BG11</f>
        <v>40</v>
      </c>
      <c r="BH11" s="15">
        <f>'[3]TEAM 1'!BH11</f>
        <v>40</v>
      </c>
      <c r="BI11" s="15">
        <f>'[3]TEAM 1'!BI11</f>
        <v>40</v>
      </c>
      <c r="BJ11" s="15">
        <f>'[3]TEAM 1'!BJ11</f>
        <v>40</v>
      </c>
      <c r="BK11" s="15">
        <f>'[3]TEAM 1'!BK11</f>
        <v>40</v>
      </c>
      <c r="BL11" s="15">
        <f>'[3]TEAM 1'!BL11</f>
        <v>40</v>
      </c>
      <c r="BM11" s="15">
        <f>'[3]TEAM 1'!BM11</f>
        <v>0</v>
      </c>
      <c r="BN11" s="15">
        <f>'[3]TEAM 1'!BN11</f>
        <v>0</v>
      </c>
      <c r="BO11" s="15">
        <f>'[3]TEAM 1'!BO11</f>
        <v>0</v>
      </c>
      <c r="BP11" s="15">
        <f>'[3]TEAM 1'!BP11</f>
        <v>0</v>
      </c>
      <c r="BQ11" s="15">
        <f>'[3]TEAM 1'!BQ11</f>
        <v>0</v>
      </c>
      <c r="BR11" s="15">
        <f>'[3]TEAM 1'!BR11</f>
        <v>0</v>
      </c>
      <c r="BS11" s="15">
        <f>'[3]TEAM 1'!BS11</f>
        <v>0</v>
      </c>
      <c r="BT11" s="15">
        <f>'[3]TEAM 1'!BT11</f>
        <v>0</v>
      </c>
      <c r="BU11" s="15">
        <f>'[3]TEAM 1'!BU11</f>
        <v>0</v>
      </c>
      <c r="BV11" s="15">
        <f>'[3]TEAM 1'!BV11</f>
        <v>0</v>
      </c>
      <c r="BW11" s="15">
        <f>'[3]TEAM 1'!BW11</f>
        <v>0</v>
      </c>
      <c r="BX11" s="15">
        <f>'[3]TEAM 1'!BX11</f>
        <v>0</v>
      </c>
      <c r="BY11" s="15">
        <f>'[3]TEAM 1'!BY11</f>
        <v>0</v>
      </c>
    </row>
    <row r="12" spans="1:77">
      <c r="A12" t="str">
        <f>'[3]TEAM 1'!A12</f>
        <v>Price in Germany, Product 2</v>
      </c>
      <c r="B12" t="str">
        <f>'[3]TEAM 1'!B12</f>
        <v>Euro</v>
      </c>
      <c r="C12" s="15">
        <f>'[3]TEAM 1'!C12</f>
        <v>60</v>
      </c>
      <c r="D12" s="15">
        <f>'[3]TEAM 1'!D12</f>
        <v>49.5</v>
      </c>
      <c r="E12" s="15">
        <f>'[3]TEAM 1'!E12</f>
        <v>54</v>
      </c>
      <c r="F12" s="15">
        <f>'[3]TEAM 1'!F12</f>
        <v>54.9</v>
      </c>
      <c r="G12" s="15">
        <f>'[3]TEAM 1'!G12</f>
        <v>54.9</v>
      </c>
      <c r="H12" s="15">
        <f>'[3]TEAM 1'!H12</f>
        <v>54.9</v>
      </c>
      <c r="I12" s="15">
        <f>'[3]TEAM 1'!I12</f>
        <v>54.9</v>
      </c>
      <c r="J12" s="15">
        <f>'[3]TEAM 1'!J12</f>
        <v>56.7</v>
      </c>
      <c r="K12" s="15">
        <f>'[3]TEAM 1'!K12</f>
        <v>52.2</v>
      </c>
      <c r="L12" s="15">
        <f>'[3]TEAM 1'!L12</f>
        <v>52.2</v>
      </c>
      <c r="M12" s="15">
        <f>'[3]TEAM 1'!M12</f>
        <v>52.2</v>
      </c>
      <c r="N12" s="15">
        <f>'[3]TEAM 1'!N12</f>
        <v>52.2</v>
      </c>
      <c r="O12" s="15">
        <f>'[3]TEAM 1'!O12</f>
        <v>54</v>
      </c>
      <c r="P12" s="15">
        <f>'[3]TEAM 1'!P12</f>
        <v>54</v>
      </c>
      <c r="Q12" s="15">
        <f>'[3]TEAM 1'!Q12</f>
        <v>54</v>
      </c>
      <c r="R12" s="15">
        <f>'[3]TEAM 1'!R12</f>
        <v>54</v>
      </c>
      <c r="S12" s="15">
        <f>'[3]TEAM 1'!S12</f>
        <v>54</v>
      </c>
      <c r="T12" s="15">
        <f>'[3]TEAM 1'!T12</f>
        <v>54</v>
      </c>
      <c r="U12" s="15">
        <f>'[3]TEAM 1'!U12</f>
        <v>56.7</v>
      </c>
      <c r="V12" s="268">
        <f>'[3]TEAM 1'!V12</f>
        <v>56.7</v>
      </c>
      <c r="W12" s="15">
        <f>'[3]TEAM 1'!W12</f>
        <v>56.7</v>
      </c>
      <c r="X12" s="15">
        <f>'[3]TEAM 1'!X12</f>
        <v>56.7</v>
      </c>
      <c r="Y12" s="15">
        <f>'[3]TEAM 1'!Y12</f>
        <v>62.37</v>
      </c>
      <c r="Z12" s="15">
        <f>'[3]TEAM 1'!Z12</f>
        <v>56.7</v>
      </c>
      <c r="AA12" s="15">
        <f>'[3]TEAM 1'!AA12</f>
        <v>62.37</v>
      </c>
      <c r="AB12" s="15">
        <f>'[3]TEAM 1'!AB12</f>
        <v>59.2515</v>
      </c>
      <c r="AC12" s="15">
        <f>'[3]TEAM 1'!AC12</f>
        <v>56.288924999999999</v>
      </c>
      <c r="AD12" s="15">
        <f>'[3]TEAM 1'!AD12</f>
        <v>53.474478750000003</v>
      </c>
      <c r="AE12" s="15">
        <f>'[3]TEAM 1'!AE12</f>
        <v>42.779583000000002</v>
      </c>
      <c r="AF12" s="15">
        <f>'[3]TEAM 1'!AF12</f>
        <v>44.91856215</v>
      </c>
      <c r="AG12" s="15">
        <f>'[3]TEAM 1'!AG12</f>
        <v>47.164490257499999</v>
      </c>
      <c r="AH12" s="15">
        <f>'[3]TEAM 1'!AH12</f>
        <v>47.164490257499999</v>
      </c>
      <c r="AI12" s="15">
        <f>'[3]TEAM 1'!AI12</f>
        <v>47.164490257499999</v>
      </c>
      <c r="AJ12" s="15">
        <f>'[3]TEAM 1'!AJ12</f>
        <v>49.522714770375003</v>
      </c>
      <c r="AK12" s="15">
        <f>'[3]TEAM 1'!AK12</f>
        <v>49.522714770375003</v>
      </c>
      <c r="AL12" s="15">
        <f>'[3]TEAM 1'!AL12</f>
        <v>49.522714770375003</v>
      </c>
      <c r="AM12" s="15">
        <f>'[3]TEAM 1'!AM12</f>
        <v>52.494077656597497</v>
      </c>
      <c r="AN12" s="15">
        <f>'[3]TEAM 1'!AN12</f>
        <v>52.494077656597497</v>
      </c>
      <c r="AO12" s="15">
        <f>'[3]TEAM 1'!AO12</f>
        <v>52.494077656597497</v>
      </c>
      <c r="AP12" s="15">
        <f>'[3]TEAM 1'!AP12</f>
        <v>52.494077656597497</v>
      </c>
      <c r="AQ12" s="15">
        <f>'[3]TEAM 1'!AQ12</f>
        <v>54.593840762861397</v>
      </c>
      <c r="AR12" s="15">
        <f>'[3]TEAM 1'!AR12</f>
        <v>54.593840762861397</v>
      </c>
      <c r="AS12" s="15">
        <f>'[3]TEAM 1'!AS12</f>
        <v>54.593840762861397</v>
      </c>
      <c r="AT12" s="15">
        <f>'[3]TEAM 1'!AT12</f>
        <v>57.323532801004497</v>
      </c>
      <c r="AU12" s="15">
        <f>'[3]TEAM 1'!AU12</f>
        <v>57.323532801004497</v>
      </c>
      <c r="AV12" s="15">
        <f>'[3]TEAM 1'!AV12</f>
        <v>57</v>
      </c>
      <c r="AW12" s="15">
        <f>'[3]TEAM 1'!AW12</f>
        <v>57</v>
      </c>
      <c r="AX12" s="15">
        <f>'[3]TEAM 1'!AX12</f>
        <v>57</v>
      </c>
      <c r="AY12" s="15">
        <f>'[3]TEAM 1'!AY12</f>
        <v>57</v>
      </c>
      <c r="AZ12" s="15">
        <f>'[3]TEAM 1'!AZ12</f>
        <v>57</v>
      </c>
      <c r="BA12" s="15">
        <f>'[3]TEAM 1'!BA12</f>
        <v>55</v>
      </c>
      <c r="BB12" s="15">
        <f>'[3]TEAM 1'!BB12</f>
        <v>55</v>
      </c>
      <c r="BC12" s="15">
        <f>'[3]TEAM 1'!BC12</f>
        <v>55</v>
      </c>
      <c r="BD12" s="15">
        <f>'[3]TEAM 1'!BD12</f>
        <v>55</v>
      </c>
      <c r="BE12" s="15">
        <f>'[3]TEAM 1'!BE12</f>
        <v>55</v>
      </c>
      <c r="BF12" s="15">
        <f>'[3]TEAM 1'!BF12</f>
        <v>55</v>
      </c>
      <c r="BG12" s="15">
        <f>'[3]TEAM 1'!BG12</f>
        <v>55</v>
      </c>
      <c r="BH12" s="15">
        <f>'[3]TEAM 1'!BH12</f>
        <v>55</v>
      </c>
      <c r="BI12" s="15">
        <f>'[3]TEAM 1'!BI12</f>
        <v>55</v>
      </c>
      <c r="BJ12" s="15">
        <f>'[3]TEAM 1'!BJ12</f>
        <v>55</v>
      </c>
      <c r="BK12" s="15">
        <f>'[3]TEAM 1'!BK12</f>
        <v>55</v>
      </c>
      <c r="BL12" s="15">
        <f>'[3]TEAM 1'!BL12</f>
        <v>55</v>
      </c>
      <c r="BM12" s="15">
        <f>'[3]TEAM 1'!BM12</f>
        <v>0</v>
      </c>
      <c r="BN12" s="15">
        <f>'[3]TEAM 1'!BN12</f>
        <v>0</v>
      </c>
      <c r="BO12" s="15">
        <f>'[3]TEAM 1'!BO12</f>
        <v>0</v>
      </c>
      <c r="BP12" s="15">
        <f>'[3]TEAM 1'!BP12</f>
        <v>0</v>
      </c>
      <c r="BQ12" s="15">
        <f>'[3]TEAM 1'!BQ12</f>
        <v>0</v>
      </c>
      <c r="BR12" s="15">
        <f>'[3]TEAM 1'!BR12</f>
        <v>0</v>
      </c>
      <c r="BS12" s="15">
        <f>'[3]TEAM 1'!BS12</f>
        <v>0</v>
      </c>
      <c r="BT12" s="15">
        <f>'[3]TEAM 1'!BT12</f>
        <v>0</v>
      </c>
      <c r="BU12" s="15">
        <f>'[3]TEAM 1'!BU12</f>
        <v>0</v>
      </c>
      <c r="BV12" s="15">
        <f>'[3]TEAM 1'!BV12</f>
        <v>0</v>
      </c>
      <c r="BW12" s="15">
        <f>'[3]TEAM 1'!BW12</f>
        <v>0</v>
      </c>
      <c r="BX12" s="15">
        <f>'[3]TEAM 1'!BX12</f>
        <v>0</v>
      </c>
      <c r="BY12" s="15">
        <f>'[3]TEAM 1'!BY12</f>
        <v>0</v>
      </c>
    </row>
    <row r="13" spans="1:77">
      <c r="A13" t="str">
        <f>'[3]TEAM 1'!A13</f>
        <v>Price in U.S., Product 2</v>
      </c>
      <c r="B13" t="str">
        <f>'[3]TEAM 1'!B13</f>
        <v>USD</v>
      </c>
      <c r="C13" s="15">
        <f>'[3]TEAM 1'!C13</f>
        <v>65</v>
      </c>
      <c r="D13" s="15">
        <f>'[3]TEAM 1'!D13</f>
        <v>53.1</v>
      </c>
      <c r="E13" s="15">
        <f>'[3]TEAM 1'!E13</f>
        <v>55.8</v>
      </c>
      <c r="F13" s="15">
        <f>'[3]TEAM 1'!F13</f>
        <v>56.7</v>
      </c>
      <c r="G13" s="15">
        <f>'[3]TEAM 1'!G13</f>
        <v>56.7</v>
      </c>
      <c r="H13" s="15">
        <f>'[3]TEAM 1'!H13</f>
        <v>56.7</v>
      </c>
      <c r="I13" s="15">
        <f>'[3]TEAM 1'!I13</f>
        <v>56.7</v>
      </c>
      <c r="J13" s="15">
        <f>'[3]TEAM 1'!J13</f>
        <v>54</v>
      </c>
      <c r="K13" s="15">
        <f>'[3]TEAM 1'!K13</f>
        <v>47.7</v>
      </c>
      <c r="L13" s="15">
        <f>'[3]TEAM 1'!L13</f>
        <v>47.7</v>
      </c>
      <c r="M13" s="15">
        <f>'[3]TEAM 1'!M13</f>
        <v>47.7</v>
      </c>
      <c r="N13" s="15">
        <f>'[3]TEAM 1'!N13</f>
        <v>47.7</v>
      </c>
      <c r="O13" s="15">
        <f>'[3]TEAM 1'!O13</f>
        <v>51.3</v>
      </c>
      <c r="P13" s="15">
        <f>'[3]TEAM 1'!P13</f>
        <v>51.3</v>
      </c>
      <c r="Q13" s="15">
        <f>'[3]TEAM 1'!Q13</f>
        <v>49.5</v>
      </c>
      <c r="R13" s="15">
        <f>'[3]TEAM 1'!R13</f>
        <v>49.5</v>
      </c>
      <c r="S13" s="15">
        <f>'[3]TEAM 1'!S13</f>
        <v>49.5</v>
      </c>
      <c r="T13" s="15">
        <f>'[3]TEAM 1'!T13</f>
        <v>49.5</v>
      </c>
      <c r="U13" s="15">
        <f>'[3]TEAM 1'!U13</f>
        <v>51.975000000000001</v>
      </c>
      <c r="V13" s="268">
        <f>'[3]TEAM 1'!V13</f>
        <v>51.975000000000001</v>
      </c>
      <c r="W13" s="15">
        <f>'[3]TEAM 1'!W13</f>
        <v>51.975000000000001</v>
      </c>
      <c r="X13" s="15">
        <f>'[3]TEAM 1'!X13</f>
        <v>51.975000000000001</v>
      </c>
      <c r="Y13" s="15">
        <f>'[3]TEAM 1'!Y13</f>
        <v>57.172499999999999</v>
      </c>
      <c r="Z13" s="15">
        <f>'[3]TEAM 1'!Z13</f>
        <v>51.975000000000001</v>
      </c>
      <c r="AA13" s="15">
        <f>'[3]TEAM 1'!AA13</f>
        <v>57.172499999999999</v>
      </c>
      <c r="AB13" s="15">
        <f>'[3]TEAM 1'!AB13</f>
        <v>54.313875000000003</v>
      </c>
      <c r="AC13" s="15">
        <f>'[3]TEAM 1'!AC13</f>
        <v>51.598181250000003</v>
      </c>
      <c r="AD13" s="15">
        <f>'[3]TEAM 1'!AD13</f>
        <v>49.018272187500003</v>
      </c>
      <c r="AE13" s="15">
        <f>'[3]TEAM 1'!AE13</f>
        <v>39.214617750000002</v>
      </c>
      <c r="AF13" s="15">
        <f>'[3]TEAM 1'!AF13</f>
        <v>41.175348637500001</v>
      </c>
      <c r="AG13" s="15">
        <f>'[3]TEAM 1'!AG13</f>
        <v>43.234116069374998</v>
      </c>
      <c r="AH13" s="15">
        <f>'[3]TEAM 1'!AH13</f>
        <v>43.234116069374998</v>
      </c>
      <c r="AI13" s="15">
        <f>'[3]TEAM 1'!AI13</f>
        <v>43.234116069374998</v>
      </c>
      <c r="AJ13" s="15">
        <f>'[3]TEAM 1'!AJ13</f>
        <v>45.395821872843797</v>
      </c>
      <c r="AK13" s="15">
        <f>'[3]TEAM 1'!AK13</f>
        <v>45.395821872843797</v>
      </c>
      <c r="AL13" s="15">
        <f>'[3]TEAM 1'!AL13</f>
        <v>45.395821872843797</v>
      </c>
      <c r="AM13" s="15">
        <f>'[3]TEAM 1'!AM13</f>
        <v>51.006745456327302</v>
      </c>
      <c r="AN13" s="15">
        <f>'[3]TEAM 1'!AN13</f>
        <v>51.006745456327302</v>
      </c>
      <c r="AO13" s="15">
        <f>'[3]TEAM 1'!AO13</f>
        <v>51.006745456327302</v>
      </c>
      <c r="AP13" s="15">
        <f>'[3]TEAM 1'!AP13</f>
        <v>51.006745456327302</v>
      </c>
      <c r="AQ13" s="15">
        <f>'[3]TEAM 1'!AQ13</f>
        <v>53.047015274580303</v>
      </c>
      <c r="AR13" s="15">
        <f>'[3]TEAM 1'!AR13</f>
        <v>53.047015274580303</v>
      </c>
      <c r="AS13" s="15">
        <f>'[3]TEAM 1'!AS13</f>
        <v>53.047015274580303</v>
      </c>
      <c r="AT13" s="15">
        <f>'[3]TEAM 1'!AT13</f>
        <v>55.6993660383094</v>
      </c>
      <c r="AU13" s="15">
        <f>'[3]TEAM 1'!AU13</f>
        <v>55.6993660383094</v>
      </c>
      <c r="AV13" s="15">
        <f>'[3]TEAM 1'!AV13</f>
        <v>56</v>
      </c>
      <c r="AW13" s="15">
        <f>'[3]TEAM 1'!AW13</f>
        <v>56</v>
      </c>
      <c r="AX13" s="15">
        <f>'[3]TEAM 1'!AX13</f>
        <v>56</v>
      </c>
      <c r="AY13" s="15">
        <f>'[3]TEAM 1'!AY13</f>
        <v>56</v>
      </c>
      <c r="AZ13" s="15">
        <f>'[3]TEAM 1'!AZ13</f>
        <v>56</v>
      </c>
      <c r="BA13" s="15">
        <f>'[3]TEAM 1'!BA13</f>
        <v>56</v>
      </c>
      <c r="BB13" s="15">
        <f>'[3]TEAM 1'!BB13</f>
        <v>56</v>
      </c>
      <c r="BC13" s="15">
        <f>'[3]TEAM 1'!BC13</f>
        <v>56</v>
      </c>
      <c r="BD13" s="15">
        <f>'[3]TEAM 1'!BD13</f>
        <v>56</v>
      </c>
      <c r="BE13" s="15">
        <f>'[3]TEAM 1'!BE13</f>
        <v>56</v>
      </c>
      <c r="BF13" s="15">
        <f>'[3]TEAM 1'!BF13</f>
        <v>56</v>
      </c>
      <c r="BG13" s="15">
        <f>'[3]TEAM 1'!BG13</f>
        <v>56</v>
      </c>
      <c r="BH13" s="15">
        <f>'[3]TEAM 1'!BH13</f>
        <v>56</v>
      </c>
      <c r="BI13" s="15">
        <f>'[3]TEAM 1'!BI13</f>
        <v>56</v>
      </c>
      <c r="BJ13" s="15">
        <f>'[3]TEAM 1'!BJ13</f>
        <v>56</v>
      </c>
      <c r="BK13" s="15">
        <f>'[3]TEAM 1'!BK13</f>
        <v>56</v>
      </c>
      <c r="BL13" s="15">
        <f>'[3]TEAM 1'!BL13</f>
        <v>56</v>
      </c>
      <c r="BM13" s="15">
        <f>'[3]TEAM 1'!BM13</f>
        <v>0</v>
      </c>
      <c r="BN13" s="15">
        <f>'[3]TEAM 1'!BN13</f>
        <v>0</v>
      </c>
      <c r="BO13" s="15">
        <f>'[3]TEAM 1'!BO13</f>
        <v>0</v>
      </c>
      <c r="BP13" s="15">
        <f>'[3]TEAM 1'!BP13</f>
        <v>0</v>
      </c>
      <c r="BQ13" s="15">
        <f>'[3]TEAM 1'!BQ13</f>
        <v>0</v>
      </c>
      <c r="BR13" s="15">
        <f>'[3]TEAM 1'!BR13</f>
        <v>0</v>
      </c>
      <c r="BS13" s="15">
        <f>'[3]TEAM 1'!BS13</f>
        <v>0</v>
      </c>
      <c r="BT13" s="15">
        <f>'[3]TEAM 1'!BT13</f>
        <v>0</v>
      </c>
      <c r="BU13" s="15">
        <f>'[3]TEAM 1'!BU13</f>
        <v>0</v>
      </c>
      <c r="BV13" s="15">
        <f>'[3]TEAM 1'!BV13</f>
        <v>0</v>
      </c>
      <c r="BW13" s="15">
        <f>'[3]TEAM 1'!BW13</f>
        <v>0</v>
      </c>
      <c r="BX13" s="15">
        <f>'[3]TEAM 1'!BX13</f>
        <v>0</v>
      </c>
      <c r="BY13" s="15">
        <f>'[3]TEAM 1'!BY13</f>
        <v>0</v>
      </c>
    </row>
    <row r="14" spans="1:77">
      <c r="A14" t="str">
        <f>'[3]TEAM 1'!A14</f>
        <v>Contract Price Product 1</v>
      </c>
      <c r="B14" t="str">
        <f>'[3]TEAM 1'!B14</f>
        <v>USD</v>
      </c>
      <c r="C14" s="15">
        <f>'[3]TEAM 1'!C14</f>
        <v>0</v>
      </c>
      <c r="D14" s="15">
        <f>'[3]TEAM 1'!D14</f>
        <v>0</v>
      </c>
      <c r="E14" s="15">
        <f>'[3]TEAM 1'!E14</f>
        <v>0</v>
      </c>
      <c r="F14" s="15">
        <f>'[3]TEAM 1'!F14</f>
        <v>0</v>
      </c>
      <c r="G14" s="15">
        <f>'[3]TEAM 1'!G14</f>
        <v>0</v>
      </c>
      <c r="H14" s="15">
        <f>'[3]TEAM 1'!H14</f>
        <v>0</v>
      </c>
      <c r="I14" s="15">
        <f>'[3]TEAM 1'!I14</f>
        <v>0</v>
      </c>
      <c r="J14" s="15">
        <f>'[3]TEAM 1'!J14</f>
        <v>0</v>
      </c>
      <c r="K14" s="15">
        <f>'[3]TEAM 1'!K14</f>
        <v>0</v>
      </c>
      <c r="L14" s="15">
        <f>'[3]TEAM 1'!L14</f>
        <v>0</v>
      </c>
      <c r="M14" s="15">
        <f>'[3]TEAM 1'!M14</f>
        <v>0</v>
      </c>
      <c r="N14" s="15">
        <f>'[3]TEAM 1'!N14</f>
        <v>0</v>
      </c>
      <c r="O14" s="15">
        <f>'[3]TEAM 1'!O14</f>
        <v>0</v>
      </c>
      <c r="P14" s="15">
        <f>'[3]TEAM 1'!P14</f>
        <v>0</v>
      </c>
      <c r="Q14" s="15">
        <f>'[3]TEAM 1'!Q14</f>
        <v>0</v>
      </c>
      <c r="R14" s="15">
        <f>'[3]TEAM 1'!R14</f>
        <v>0</v>
      </c>
      <c r="S14" s="15">
        <f>'[3]TEAM 1'!S14</f>
        <v>0</v>
      </c>
      <c r="T14" s="15">
        <f>'[3]TEAM 1'!T14</f>
        <v>0</v>
      </c>
      <c r="U14" s="15">
        <f>'[3]TEAM 1'!U14</f>
        <v>0</v>
      </c>
      <c r="V14" s="268">
        <f>'[3]TEAM 1'!V14</f>
        <v>0</v>
      </c>
      <c r="W14" s="15">
        <f>'[3]TEAM 1'!W14</f>
        <v>0</v>
      </c>
      <c r="X14" s="15">
        <f>'[3]TEAM 1'!X14</f>
        <v>0</v>
      </c>
      <c r="Y14" s="15">
        <f>'[3]TEAM 1'!Y14</f>
        <v>0</v>
      </c>
      <c r="Z14" s="15">
        <f>'[3]TEAM 1'!Z14</f>
        <v>0</v>
      </c>
      <c r="AA14" s="15">
        <f>'[3]TEAM 1'!AA14</f>
        <v>0</v>
      </c>
      <c r="AB14" s="15">
        <f>'[3]TEAM 1'!AB14</f>
        <v>0</v>
      </c>
      <c r="AC14" s="15">
        <f>'[3]TEAM 1'!AC14</f>
        <v>0</v>
      </c>
      <c r="AD14" s="15">
        <f>'[3]TEAM 1'!AD14</f>
        <v>0</v>
      </c>
      <c r="AE14" s="15">
        <f>'[3]TEAM 1'!AE14</f>
        <v>0</v>
      </c>
      <c r="AF14" s="15">
        <f>'[3]TEAM 1'!AF14</f>
        <v>0</v>
      </c>
      <c r="AG14" s="15">
        <f>'[3]TEAM 1'!AG14</f>
        <v>0</v>
      </c>
      <c r="AH14" s="15">
        <f>'[3]TEAM 1'!AH14</f>
        <v>0</v>
      </c>
      <c r="AI14" s="15">
        <f>'[3]TEAM 1'!AI14</f>
        <v>0</v>
      </c>
      <c r="AJ14" s="15">
        <f>'[3]TEAM 1'!AJ14</f>
        <v>0</v>
      </c>
      <c r="AK14" s="15">
        <f>'[3]TEAM 1'!AK14</f>
        <v>0</v>
      </c>
      <c r="AL14" s="15">
        <f>'[3]TEAM 1'!AL14</f>
        <v>0</v>
      </c>
      <c r="AM14" s="15">
        <f>'[3]TEAM 1'!AM14</f>
        <v>0</v>
      </c>
      <c r="AN14" s="15">
        <f>'[3]TEAM 1'!AN14</f>
        <v>0</v>
      </c>
      <c r="AO14" s="15">
        <f>'[3]TEAM 1'!AO14</f>
        <v>0</v>
      </c>
      <c r="AP14" s="15">
        <f>'[3]TEAM 1'!AP14</f>
        <v>0</v>
      </c>
      <c r="AQ14" s="15">
        <f>'[3]TEAM 1'!AQ14</f>
        <v>0</v>
      </c>
      <c r="AR14" s="15">
        <f>'[3]TEAM 1'!AR14</f>
        <v>0</v>
      </c>
      <c r="AS14" s="15">
        <f>'[3]TEAM 1'!AS14</f>
        <v>0</v>
      </c>
      <c r="AT14" s="15">
        <f>'[3]TEAM 1'!AT14</f>
        <v>0</v>
      </c>
      <c r="AU14" s="15">
        <f>'[3]TEAM 1'!AU14</f>
        <v>0</v>
      </c>
      <c r="AV14" s="15">
        <f>'[3]TEAM 1'!AV14</f>
        <v>0</v>
      </c>
      <c r="AW14" s="15">
        <f>'[3]TEAM 1'!AW14</f>
        <v>0</v>
      </c>
      <c r="AX14" s="15">
        <f>'[3]TEAM 1'!AX14</f>
        <v>0</v>
      </c>
      <c r="AY14" s="15">
        <f>'[3]TEAM 1'!AY14</f>
        <v>0</v>
      </c>
      <c r="AZ14" s="15">
        <f>'[3]TEAM 1'!AZ14</f>
        <v>0</v>
      </c>
      <c r="BA14" s="15">
        <f>'[3]TEAM 1'!BA14</f>
        <v>0</v>
      </c>
      <c r="BB14" s="15">
        <f>'[3]TEAM 1'!BB14</f>
        <v>0</v>
      </c>
      <c r="BC14" s="15">
        <f>'[3]TEAM 1'!BC14</f>
        <v>0</v>
      </c>
      <c r="BD14" s="15">
        <f>'[3]TEAM 1'!BD14</f>
        <v>0</v>
      </c>
      <c r="BE14" s="15">
        <f>'[3]TEAM 1'!BE14</f>
        <v>0</v>
      </c>
      <c r="BF14" s="15">
        <f>'[3]TEAM 1'!BF14</f>
        <v>0</v>
      </c>
      <c r="BG14" s="15">
        <f>'[3]TEAM 1'!BG14</f>
        <v>0</v>
      </c>
      <c r="BH14" s="15">
        <f>'[3]TEAM 1'!BH14</f>
        <v>0</v>
      </c>
      <c r="BI14" s="15">
        <f>'[3]TEAM 1'!BI14</f>
        <v>0</v>
      </c>
      <c r="BJ14" s="15">
        <f>'[3]TEAM 1'!BJ14</f>
        <v>0</v>
      </c>
      <c r="BK14" s="15">
        <f>'[3]TEAM 1'!BK14</f>
        <v>28.75</v>
      </c>
      <c r="BL14" s="15">
        <f>'[3]TEAM 1'!BL14</f>
        <v>28.75</v>
      </c>
      <c r="BM14" s="15">
        <f>'[3]TEAM 1'!BM14</f>
        <v>0</v>
      </c>
      <c r="BN14" s="15">
        <f>'[3]TEAM 1'!BN14</f>
        <v>0</v>
      </c>
      <c r="BO14" s="15">
        <f>'[3]TEAM 1'!BO14</f>
        <v>0</v>
      </c>
      <c r="BP14" s="15">
        <f>'[3]TEAM 1'!BP14</f>
        <v>0</v>
      </c>
      <c r="BQ14" s="15">
        <f>'[3]TEAM 1'!BQ14</f>
        <v>0</v>
      </c>
      <c r="BR14" s="15">
        <f>'[3]TEAM 1'!BR14</f>
        <v>0</v>
      </c>
      <c r="BS14" s="15">
        <f>'[3]TEAM 1'!BS14</f>
        <v>0</v>
      </c>
      <c r="BT14" s="15">
        <f>'[3]TEAM 1'!BT14</f>
        <v>0</v>
      </c>
      <c r="BU14" s="15">
        <f>'[3]TEAM 1'!BU14</f>
        <v>0</v>
      </c>
      <c r="BV14" s="15">
        <f>'[3]TEAM 1'!BV14</f>
        <v>0</v>
      </c>
      <c r="BW14" s="15">
        <f>'[3]TEAM 1'!BW14</f>
        <v>0</v>
      </c>
      <c r="BX14" s="15">
        <f>'[3]TEAM 1'!BX14</f>
        <v>0</v>
      </c>
      <c r="BY14" s="15">
        <f>'[3]TEAM 1'!BY14</f>
        <v>0</v>
      </c>
    </row>
    <row r="15" spans="1:77">
      <c r="A15" t="str">
        <f>'[3]TEAM 1'!A15</f>
        <v>Ship-to First, Product 1</v>
      </c>
      <c r="B15" t="str">
        <f>'[3]TEAM 1'!B15</f>
        <v>1 to 6</v>
      </c>
      <c r="C15" s="269">
        <f>'[3]TEAM 1'!C15</f>
        <v>1</v>
      </c>
      <c r="D15" s="269">
        <f>'[3]TEAM 1'!D15</f>
        <v>1</v>
      </c>
      <c r="E15" s="269">
        <f>'[3]TEAM 1'!E15</f>
        <v>1</v>
      </c>
      <c r="F15" s="269">
        <f>'[3]TEAM 1'!F15</f>
        <v>1</v>
      </c>
      <c r="G15" s="269">
        <f>'[3]TEAM 1'!G15</f>
        <v>1</v>
      </c>
      <c r="H15" s="269">
        <f>'[3]TEAM 1'!H15</f>
        <v>1</v>
      </c>
      <c r="I15" s="269">
        <f>'[3]TEAM 1'!I15</f>
        <v>1</v>
      </c>
      <c r="J15" s="269">
        <f>'[3]TEAM 1'!J15</f>
        <v>1</v>
      </c>
      <c r="K15" s="269">
        <f>'[3]TEAM 1'!K15</f>
        <v>1</v>
      </c>
      <c r="L15" s="269">
        <f>'[3]TEAM 1'!L15</f>
        <v>1</v>
      </c>
      <c r="M15" s="269">
        <f>'[3]TEAM 1'!M15</f>
        <v>1</v>
      </c>
      <c r="N15" s="269">
        <f>'[3]TEAM 1'!N15</f>
        <v>1</v>
      </c>
      <c r="O15" s="269">
        <f>'[3]TEAM 1'!O15</f>
        <v>1</v>
      </c>
      <c r="P15" s="269">
        <f>'[3]TEAM 1'!P15</f>
        <v>1</v>
      </c>
      <c r="Q15" s="269">
        <f>'[3]TEAM 1'!Q15</f>
        <v>1</v>
      </c>
      <c r="R15" s="269">
        <f>'[3]TEAM 1'!R15</f>
        <v>1</v>
      </c>
      <c r="S15" s="269">
        <f>'[3]TEAM 1'!S15</f>
        <v>1</v>
      </c>
      <c r="T15" s="269">
        <f>'[3]TEAM 1'!T15</f>
        <v>1</v>
      </c>
      <c r="U15" s="269">
        <f>'[3]TEAM 1'!U15</f>
        <v>1</v>
      </c>
      <c r="V15" s="270">
        <f>'[3]TEAM 1'!V15</f>
        <v>1</v>
      </c>
      <c r="W15" s="269">
        <f>'[3]TEAM 1'!W15</f>
        <v>1</v>
      </c>
      <c r="X15" s="269">
        <f>'[3]TEAM 1'!X15</f>
        <v>1</v>
      </c>
      <c r="Y15" s="269">
        <f>'[3]TEAM 1'!Y15</f>
        <v>1</v>
      </c>
      <c r="Z15" s="269">
        <f>'[3]TEAM 1'!Z15</f>
        <v>1</v>
      </c>
      <c r="AA15" s="269">
        <f>'[3]TEAM 1'!AA15</f>
        <v>1</v>
      </c>
      <c r="AB15" s="269">
        <f>'[3]TEAM 1'!AB15</f>
        <v>1</v>
      </c>
      <c r="AC15" s="269">
        <f>'[3]TEAM 1'!AC15</f>
        <v>1</v>
      </c>
      <c r="AD15" s="269">
        <f>'[3]TEAM 1'!AD15</f>
        <v>1</v>
      </c>
      <c r="AE15" s="269">
        <f>'[3]TEAM 1'!AE15</f>
        <v>1</v>
      </c>
      <c r="AF15" s="269">
        <f>'[3]TEAM 1'!AF15</f>
        <v>1</v>
      </c>
      <c r="AG15" s="269">
        <f>'[3]TEAM 1'!AG15</f>
        <v>1</v>
      </c>
      <c r="AH15" s="269">
        <f>'[3]TEAM 1'!AH15</f>
        <v>1</v>
      </c>
      <c r="AI15" s="269">
        <f>'[3]TEAM 1'!AI15</f>
        <v>1</v>
      </c>
      <c r="AJ15" s="269">
        <f>'[3]TEAM 1'!AJ15</f>
        <v>1</v>
      </c>
      <c r="AK15" s="269">
        <f>'[3]TEAM 1'!AK15</f>
        <v>1</v>
      </c>
      <c r="AL15" s="269">
        <f>'[3]TEAM 1'!AL15</f>
        <v>1</v>
      </c>
      <c r="AM15" s="269">
        <f>'[3]TEAM 1'!AM15</f>
        <v>1</v>
      </c>
      <c r="AN15" s="269">
        <f>'[3]TEAM 1'!AN15</f>
        <v>1</v>
      </c>
      <c r="AO15" s="269">
        <f>'[3]TEAM 1'!AO15</f>
        <v>1</v>
      </c>
      <c r="AP15" s="269">
        <f>'[3]TEAM 1'!AP15</f>
        <v>1</v>
      </c>
      <c r="AQ15" s="269">
        <f>'[3]TEAM 1'!AQ15</f>
        <v>1</v>
      </c>
      <c r="AR15" s="269">
        <f>'[3]TEAM 1'!AR15</f>
        <v>1</v>
      </c>
      <c r="AS15" s="269">
        <f>'[3]TEAM 1'!AS15</f>
        <v>1</v>
      </c>
      <c r="AT15" s="269">
        <f>'[3]TEAM 1'!AT15</f>
        <v>1</v>
      </c>
      <c r="AU15" s="269">
        <f>'[3]TEAM 1'!AU15</f>
        <v>1</v>
      </c>
      <c r="AV15" s="269">
        <f>'[3]TEAM 1'!AV15</f>
        <v>1</v>
      </c>
      <c r="AW15" s="269">
        <f>'[3]TEAM 1'!AW15</f>
        <v>1</v>
      </c>
      <c r="AX15" s="269">
        <f>'[3]TEAM 1'!AX15</f>
        <v>1</v>
      </c>
      <c r="AY15" s="269">
        <f>'[3]TEAM 1'!AY15</f>
        <v>1</v>
      </c>
      <c r="AZ15" s="269">
        <f>'[3]TEAM 1'!AZ15</f>
        <v>1</v>
      </c>
      <c r="BA15" s="269">
        <f>'[3]TEAM 1'!BA15</f>
        <v>1</v>
      </c>
      <c r="BB15" s="269">
        <f>'[3]TEAM 1'!BB15</f>
        <v>1</v>
      </c>
      <c r="BC15" s="269">
        <f>'[3]TEAM 1'!BC15</f>
        <v>1</v>
      </c>
      <c r="BD15" s="269">
        <f>'[3]TEAM 1'!BD15</f>
        <v>1</v>
      </c>
      <c r="BE15" s="269">
        <f>'[3]TEAM 1'!BE15</f>
        <v>1</v>
      </c>
      <c r="BF15" s="269">
        <f>'[3]TEAM 1'!BF15</f>
        <v>1</v>
      </c>
      <c r="BG15" s="269">
        <f>'[3]TEAM 1'!BG15</f>
        <v>1</v>
      </c>
      <c r="BH15" s="269">
        <f>'[3]TEAM 1'!BH15</f>
        <v>1</v>
      </c>
      <c r="BI15" s="269">
        <f>'[3]TEAM 1'!BI15</f>
        <v>1</v>
      </c>
      <c r="BJ15" s="269">
        <f>'[3]TEAM 1'!BJ15</f>
        <v>1</v>
      </c>
      <c r="BK15" s="269">
        <f>'[3]TEAM 1'!BK15</f>
        <v>1</v>
      </c>
      <c r="BL15" s="269">
        <f>'[3]TEAM 1'!BL15</f>
        <v>1</v>
      </c>
      <c r="BM15" s="269">
        <f>'[3]TEAM 1'!BM15</f>
        <v>0</v>
      </c>
      <c r="BN15" s="269">
        <f>'[3]TEAM 1'!BN15</f>
        <v>0</v>
      </c>
      <c r="BO15" s="269">
        <f>'[3]TEAM 1'!BO15</f>
        <v>0</v>
      </c>
      <c r="BP15" s="269">
        <f>'[3]TEAM 1'!BP15</f>
        <v>0</v>
      </c>
      <c r="BQ15" s="269">
        <f>'[3]TEAM 1'!BQ15</f>
        <v>0</v>
      </c>
      <c r="BR15" s="269">
        <f>'[3]TEAM 1'!BR15</f>
        <v>0</v>
      </c>
      <c r="BS15" s="269">
        <f>'[3]TEAM 1'!BS15</f>
        <v>0</v>
      </c>
      <c r="BT15" s="269">
        <f>'[3]TEAM 1'!BT15</f>
        <v>0</v>
      </c>
      <c r="BU15" s="269">
        <f>'[3]TEAM 1'!BU15</f>
        <v>0</v>
      </c>
      <c r="BV15" s="269">
        <f>'[3]TEAM 1'!BV15</f>
        <v>0</v>
      </c>
      <c r="BW15" s="269">
        <f>'[3]TEAM 1'!BW15</f>
        <v>0</v>
      </c>
      <c r="BX15" s="269">
        <f>'[3]TEAM 1'!BX15</f>
        <v>0</v>
      </c>
      <c r="BY15" s="269">
        <f>'[3]TEAM 1'!BY15</f>
        <v>0</v>
      </c>
    </row>
    <row r="16" spans="1:77">
      <c r="A16" t="str">
        <f>'[3]TEAM 1'!A16</f>
        <v>Ship-to Second, Product 1</v>
      </c>
      <c r="B16" t="str">
        <f>'[3]TEAM 1'!B16</f>
        <v>1 to 6</v>
      </c>
      <c r="C16" s="269">
        <f>'[3]TEAM 1'!C16</f>
        <v>2</v>
      </c>
      <c r="D16" s="269">
        <f>'[3]TEAM 1'!D16</f>
        <v>2</v>
      </c>
      <c r="E16" s="269">
        <f>'[3]TEAM 1'!E16</f>
        <v>2</v>
      </c>
      <c r="F16" s="269">
        <f>'[3]TEAM 1'!F16</f>
        <v>2</v>
      </c>
      <c r="G16" s="269">
        <f>'[3]TEAM 1'!G16</f>
        <v>2</v>
      </c>
      <c r="H16" s="269">
        <f>'[3]TEAM 1'!H16</f>
        <v>2</v>
      </c>
      <c r="I16" s="269">
        <f>'[3]TEAM 1'!I16</f>
        <v>2</v>
      </c>
      <c r="J16" s="269">
        <f>'[3]TEAM 1'!J16</f>
        <v>2</v>
      </c>
      <c r="K16" s="269">
        <f>'[3]TEAM 1'!K16</f>
        <v>2</v>
      </c>
      <c r="L16" s="269">
        <f>'[3]TEAM 1'!L16</f>
        <v>2</v>
      </c>
      <c r="M16" s="269">
        <f>'[3]TEAM 1'!M16</f>
        <v>2</v>
      </c>
      <c r="N16" s="269">
        <f>'[3]TEAM 1'!N16</f>
        <v>2</v>
      </c>
      <c r="O16" s="269">
        <f>'[3]TEAM 1'!O16</f>
        <v>2</v>
      </c>
      <c r="P16" s="269">
        <f>'[3]TEAM 1'!P16</f>
        <v>2</v>
      </c>
      <c r="Q16" s="269">
        <f>'[3]TEAM 1'!Q16</f>
        <v>2</v>
      </c>
      <c r="R16" s="269">
        <f>'[3]TEAM 1'!R16</f>
        <v>2</v>
      </c>
      <c r="S16" s="269">
        <f>'[3]TEAM 1'!S16</f>
        <v>2</v>
      </c>
      <c r="T16" s="269">
        <f>'[3]TEAM 1'!T16</f>
        <v>2</v>
      </c>
      <c r="U16" s="269">
        <f>'[3]TEAM 1'!U16</f>
        <v>2</v>
      </c>
      <c r="V16" s="270">
        <f>'[3]TEAM 1'!V16</f>
        <v>2</v>
      </c>
      <c r="W16" s="269">
        <f>'[3]TEAM 1'!W16</f>
        <v>2</v>
      </c>
      <c r="X16" s="269">
        <f>'[3]TEAM 1'!X16</f>
        <v>2</v>
      </c>
      <c r="Y16" s="269">
        <f>'[3]TEAM 1'!Y16</f>
        <v>2</v>
      </c>
      <c r="Z16" s="269">
        <f>'[3]TEAM 1'!Z16</f>
        <v>2</v>
      </c>
      <c r="AA16" s="269">
        <f>'[3]TEAM 1'!AA16</f>
        <v>2</v>
      </c>
      <c r="AB16" s="269">
        <f>'[3]TEAM 1'!AB16</f>
        <v>2</v>
      </c>
      <c r="AC16" s="269">
        <f>'[3]TEAM 1'!AC16</f>
        <v>2</v>
      </c>
      <c r="AD16" s="269">
        <f>'[3]TEAM 1'!AD16</f>
        <v>2</v>
      </c>
      <c r="AE16" s="269">
        <f>'[3]TEAM 1'!AE16</f>
        <v>2</v>
      </c>
      <c r="AF16" s="269">
        <f>'[3]TEAM 1'!AF16</f>
        <v>2</v>
      </c>
      <c r="AG16" s="269">
        <f>'[3]TEAM 1'!AG16</f>
        <v>2</v>
      </c>
      <c r="AH16" s="269">
        <f>'[3]TEAM 1'!AH16</f>
        <v>2</v>
      </c>
      <c r="AI16" s="269">
        <f>'[3]TEAM 1'!AI16</f>
        <v>2</v>
      </c>
      <c r="AJ16" s="269">
        <f>'[3]TEAM 1'!AJ16</f>
        <v>2</v>
      </c>
      <c r="AK16" s="269">
        <f>'[3]TEAM 1'!AK16</f>
        <v>2</v>
      </c>
      <c r="AL16" s="269">
        <f>'[3]TEAM 1'!AL16</f>
        <v>2</v>
      </c>
      <c r="AM16" s="269">
        <f>'[3]TEAM 1'!AM16</f>
        <v>2</v>
      </c>
      <c r="AN16" s="269">
        <f>'[3]TEAM 1'!AN16</f>
        <v>2</v>
      </c>
      <c r="AO16" s="269">
        <f>'[3]TEAM 1'!AO16</f>
        <v>2</v>
      </c>
      <c r="AP16" s="269">
        <f>'[3]TEAM 1'!AP16</f>
        <v>2</v>
      </c>
      <c r="AQ16" s="269">
        <f>'[3]TEAM 1'!AQ16</f>
        <v>2</v>
      </c>
      <c r="AR16" s="269">
        <f>'[3]TEAM 1'!AR16</f>
        <v>2</v>
      </c>
      <c r="AS16" s="269">
        <f>'[3]TEAM 1'!AS16</f>
        <v>2</v>
      </c>
      <c r="AT16" s="269">
        <f>'[3]TEAM 1'!AT16</f>
        <v>2</v>
      </c>
      <c r="AU16" s="269">
        <f>'[3]TEAM 1'!AU16</f>
        <v>2</v>
      </c>
      <c r="AV16" s="269">
        <f>'[3]TEAM 1'!AV16</f>
        <v>2</v>
      </c>
      <c r="AW16" s="269">
        <f>'[3]TEAM 1'!AW16</f>
        <v>2</v>
      </c>
      <c r="AX16" s="269">
        <f>'[3]TEAM 1'!AX16</f>
        <v>2</v>
      </c>
      <c r="AY16" s="269">
        <f>'[3]TEAM 1'!AY16</f>
        <v>2</v>
      </c>
      <c r="AZ16" s="269">
        <f>'[3]TEAM 1'!AZ16</f>
        <v>2</v>
      </c>
      <c r="BA16" s="269">
        <f>'[3]TEAM 1'!BA16</f>
        <v>2</v>
      </c>
      <c r="BB16" s="269">
        <f>'[3]TEAM 1'!BB16</f>
        <v>2</v>
      </c>
      <c r="BC16" s="269">
        <f>'[3]TEAM 1'!BC16</f>
        <v>2</v>
      </c>
      <c r="BD16" s="269">
        <f>'[3]TEAM 1'!BD16</f>
        <v>2</v>
      </c>
      <c r="BE16" s="269">
        <f>'[3]TEAM 1'!BE16</f>
        <v>2</v>
      </c>
      <c r="BF16" s="269">
        <f>'[3]TEAM 1'!BF16</f>
        <v>2</v>
      </c>
      <c r="BG16" s="269">
        <f>'[3]TEAM 1'!BG16</f>
        <v>2</v>
      </c>
      <c r="BH16" s="269">
        <f>'[3]TEAM 1'!BH16</f>
        <v>2</v>
      </c>
      <c r="BI16" s="269">
        <f>'[3]TEAM 1'!BI16</f>
        <v>2</v>
      </c>
      <c r="BJ16" s="269">
        <f>'[3]TEAM 1'!BJ16</f>
        <v>2</v>
      </c>
      <c r="BK16" s="269">
        <f>'[3]TEAM 1'!BK16</f>
        <v>4</v>
      </c>
      <c r="BL16" s="269">
        <f>'[3]TEAM 1'!BL16</f>
        <v>4</v>
      </c>
      <c r="BM16" s="269">
        <f>'[3]TEAM 1'!BM16</f>
        <v>0</v>
      </c>
      <c r="BN16" s="269">
        <f>'[3]TEAM 1'!BN16</f>
        <v>0</v>
      </c>
      <c r="BO16" s="269">
        <f>'[3]TEAM 1'!BO16</f>
        <v>0</v>
      </c>
      <c r="BP16" s="269">
        <f>'[3]TEAM 1'!BP16</f>
        <v>0</v>
      </c>
      <c r="BQ16" s="269">
        <f>'[3]TEAM 1'!BQ16</f>
        <v>0</v>
      </c>
      <c r="BR16" s="269">
        <f>'[3]TEAM 1'!BR16</f>
        <v>0</v>
      </c>
      <c r="BS16" s="269">
        <f>'[3]TEAM 1'!BS16</f>
        <v>0</v>
      </c>
      <c r="BT16" s="269">
        <f>'[3]TEAM 1'!BT16</f>
        <v>0</v>
      </c>
      <c r="BU16" s="269">
        <f>'[3]TEAM 1'!BU16</f>
        <v>0</v>
      </c>
      <c r="BV16" s="269">
        <f>'[3]TEAM 1'!BV16</f>
        <v>0</v>
      </c>
      <c r="BW16" s="269">
        <f>'[3]TEAM 1'!BW16</f>
        <v>0</v>
      </c>
      <c r="BX16" s="269">
        <f>'[3]TEAM 1'!BX16</f>
        <v>0</v>
      </c>
      <c r="BY16" s="269">
        <f>'[3]TEAM 1'!BY16</f>
        <v>0</v>
      </c>
    </row>
    <row r="17" spans="1:77">
      <c r="A17" t="str">
        <f>'[3]TEAM 1'!A17</f>
        <v>Ship-to Third, Product 1</v>
      </c>
      <c r="B17" t="str">
        <f>'[3]TEAM 1'!B17</f>
        <v>1 to 6</v>
      </c>
      <c r="C17" s="269">
        <f>'[3]TEAM 1'!C17</f>
        <v>3</v>
      </c>
      <c r="D17" s="269">
        <f>'[3]TEAM 1'!D17</f>
        <v>3</v>
      </c>
      <c r="E17" s="269">
        <f>'[3]TEAM 1'!E17</f>
        <v>3</v>
      </c>
      <c r="F17" s="269">
        <f>'[3]TEAM 1'!F17</f>
        <v>3</v>
      </c>
      <c r="G17" s="269">
        <f>'[3]TEAM 1'!G17</f>
        <v>3</v>
      </c>
      <c r="H17" s="269">
        <f>'[3]TEAM 1'!H17</f>
        <v>3</v>
      </c>
      <c r="I17" s="269">
        <f>'[3]TEAM 1'!I17</f>
        <v>3</v>
      </c>
      <c r="J17" s="269">
        <f>'[3]TEAM 1'!J17</f>
        <v>3</v>
      </c>
      <c r="K17" s="269">
        <f>'[3]TEAM 1'!K17</f>
        <v>3</v>
      </c>
      <c r="L17" s="269">
        <f>'[3]TEAM 1'!L17</f>
        <v>3</v>
      </c>
      <c r="M17" s="269">
        <f>'[3]TEAM 1'!M17</f>
        <v>3</v>
      </c>
      <c r="N17" s="269">
        <f>'[3]TEAM 1'!N17</f>
        <v>3</v>
      </c>
      <c r="O17" s="269">
        <f>'[3]TEAM 1'!O17</f>
        <v>3</v>
      </c>
      <c r="P17" s="269">
        <f>'[3]TEAM 1'!P17</f>
        <v>3</v>
      </c>
      <c r="Q17" s="269">
        <f>'[3]TEAM 1'!Q17</f>
        <v>3</v>
      </c>
      <c r="R17" s="269">
        <f>'[3]TEAM 1'!R17</f>
        <v>3</v>
      </c>
      <c r="S17" s="269">
        <f>'[3]TEAM 1'!S17</f>
        <v>3</v>
      </c>
      <c r="T17" s="269">
        <f>'[3]TEAM 1'!T17</f>
        <v>3</v>
      </c>
      <c r="U17" s="269">
        <f>'[3]TEAM 1'!U17</f>
        <v>3</v>
      </c>
      <c r="V17" s="270">
        <f>'[3]TEAM 1'!V17</f>
        <v>3</v>
      </c>
      <c r="W17" s="269">
        <f>'[3]TEAM 1'!W17</f>
        <v>3</v>
      </c>
      <c r="X17" s="269">
        <f>'[3]TEAM 1'!X17</f>
        <v>3</v>
      </c>
      <c r="Y17" s="269">
        <f>'[3]TEAM 1'!Y17</f>
        <v>3</v>
      </c>
      <c r="Z17" s="269">
        <f>'[3]TEAM 1'!Z17</f>
        <v>3</v>
      </c>
      <c r="AA17" s="269">
        <f>'[3]TEAM 1'!AA17</f>
        <v>3</v>
      </c>
      <c r="AB17" s="269">
        <f>'[3]TEAM 1'!AB17</f>
        <v>3</v>
      </c>
      <c r="AC17" s="269">
        <f>'[3]TEAM 1'!AC17</f>
        <v>3</v>
      </c>
      <c r="AD17" s="269">
        <f>'[3]TEAM 1'!AD17</f>
        <v>3</v>
      </c>
      <c r="AE17" s="269">
        <f>'[3]TEAM 1'!AE17</f>
        <v>3</v>
      </c>
      <c r="AF17" s="269">
        <f>'[3]TEAM 1'!AF17</f>
        <v>3</v>
      </c>
      <c r="AG17" s="269">
        <f>'[3]TEAM 1'!AG17</f>
        <v>3</v>
      </c>
      <c r="AH17" s="269">
        <f>'[3]TEAM 1'!AH17</f>
        <v>3</v>
      </c>
      <c r="AI17" s="269">
        <f>'[3]TEAM 1'!AI17</f>
        <v>3</v>
      </c>
      <c r="AJ17" s="269">
        <f>'[3]TEAM 1'!AJ17</f>
        <v>3</v>
      </c>
      <c r="AK17" s="269">
        <f>'[3]TEAM 1'!AK17</f>
        <v>3</v>
      </c>
      <c r="AL17" s="269">
        <f>'[3]TEAM 1'!AL17</f>
        <v>3</v>
      </c>
      <c r="AM17" s="269">
        <f>'[3]TEAM 1'!AM17</f>
        <v>3</v>
      </c>
      <c r="AN17" s="269">
        <f>'[3]TEAM 1'!AN17</f>
        <v>3</v>
      </c>
      <c r="AO17" s="269">
        <f>'[3]TEAM 1'!AO17</f>
        <v>3</v>
      </c>
      <c r="AP17" s="269">
        <f>'[3]TEAM 1'!AP17</f>
        <v>3</v>
      </c>
      <c r="AQ17" s="269">
        <f>'[3]TEAM 1'!AQ17</f>
        <v>3</v>
      </c>
      <c r="AR17" s="269">
        <f>'[3]TEAM 1'!AR17</f>
        <v>3</v>
      </c>
      <c r="AS17" s="269">
        <f>'[3]TEAM 1'!AS17</f>
        <v>3</v>
      </c>
      <c r="AT17" s="269">
        <f>'[3]TEAM 1'!AT17</f>
        <v>3</v>
      </c>
      <c r="AU17" s="269">
        <f>'[3]TEAM 1'!AU17</f>
        <v>3</v>
      </c>
      <c r="AV17" s="269">
        <f>'[3]TEAM 1'!AV17</f>
        <v>3</v>
      </c>
      <c r="AW17" s="269">
        <f>'[3]TEAM 1'!AW17</f>
        <v>3</v>
      </c>
      <c r="AX17" s="269">
        <f>'[3]TEAM 1'!AX17</f>
        <v>3</v>
      </c>
      <c r="AY17" s="269">
        <f>'[3]TEAM 1'!AY17</f>
        <v>3</v>
      </c>
      <c r="AZ17" s="269">
        <f>'[3]TEAM 1'!AZ17</f>
        <v>3</v>
      </c>
      <c r="BA17" s="269">
        <f>'[3]TEAM 1'!BA17</f>
        <v>3</v>
      </c>
      <c r="BB17" s="269">
        <f>'[3]TEAM 1'!BB17</f>
        <v>3</v>
      </c>
      <c r="BC17" s="269">
        <f>'[3]TEAM 1'!BC17</f>
        <v>3</v>
      </c>
      <c r="BD17" s="269">
        <f>'[3]TEAM 1'!BD17</f>
        <v>3</v>
      </c>
      <c r="BE17" s="269">
        <f>'[3]TEAM 1'!BE17</f>
        <v>3</v>
      </c>
      <c r="BF17" s="269">
        <f>'[3]TEAM 1'!BF17</f>
        <v>3</v>
      </c>
      <c r="BG17" s="269">
        <f>'[3]TEAM 1'!BG17</f>
        <v>3</v>
      </c>
      <c r="BH17" s="269">
        <f>'[3]TEAM 1'!BH17</f>
        <v>3</v>
      </c>
      <c r="BI17" s="269">
        <f>'[3]TEAM 1'!BI17</f>
        <v>3</v>
      </c>
      <c r="BJ17" s="269">
        <f>'[3]TEAM 1'!BJ17</f>
        <v>3</v>
      </c>
      <c r="BK17" s="269">
        <f>'[3]TEAM 1'!BK17</f>
        <v>2</v>
      </c>
      <c r="BL17" s="269">
        <f>'[3]TEAM 1'!BL17</f>
        <v>2</v>
      </c>
      <c r="BM17" s="269">
        <f>'[3]TEAM 1'!BM17</f>
        <v>0</v>
      </c>
      <c r="BN17" s="269">
        <f>'[3]TEAM 1'!BN17</f>
        <v>0</v>
      </c>
      <c r="BO17" s="269">
        <f>'[3]TEAM 1'!BO17</f>
        <v>0</v>
      </c>
      <c r="BP17" s="269">
        <f>'[3]TEAM 1'!BP17</f>
        <v>0</v>
      </c>
      <c r="BQ17" s="269">
        <f>'[3]TEAM 1'!BQ17</f>
        <v>0</v>
      </c>
      <c r="BR17" s="269">
        <f>'[3]TEAM 1'!BR17</f>
        <v>0</v>
      </c>
      <c r="BS17" s="269">
        <f>'[3]TEAM 1'!BS17</f>
        <v>0</v>
      </c>
      <c r="BT17" s="269">
        <f>'[3]TEAM 1'!BT17</f>
        <v>0</v>
      </c>
      <c r="BU17" s="269">
        <f>'[3]TEAM 1'!BU17</f>
        <v>0</v>
      </c>
      <c r="BV17" s="269">
        <f>'[3]TEAM 1'!BV17</f>
        <v>0</v>
      </c>
      <c r="BW17" s="269">
        <f>'[3]TEAM 1'!BW17</f>
        <v>0</v>
      </c>
      <c r="BX17" s="269">
        <f>'[3]TEAM 1'!BX17</f>
        <v>0</v>
      </c>
      <c r="BY17" s="269">
        <f>'[3]TEAM 1'!BY17</f>
        <v>0</v>
      </c>
    </row>
    <row r="18" spans="1:77">
      <c r="A18" t="str">
        <f>'[3]TEAM 1'!A18</f>
        <v>Ship-to Fourth, Product 1</v>
      </c>
      <c r="B18" t="str">
        <f>'[3]TEAM 1'!B18</f>
        <v>1 to 6</v>
      </c>
      <c r="C18" s="269">
        <f>'[3]TEAM 1'!C18</f>
        <v>4</v>
      </c>
      <c r="D18" s="269">
        <f>'[3]TEAM 1'!D18</f>
        <v>4</v>
      </c>
      <c r="E18" s="269">
        <f>'[3]TEAM 1'!E18</f>
        <v>4</v>
      </c>
      <c r="F18" s="269">
        <f>'[3]TEAM 1'!F18</f>
        <v>4</v>
      </c>
      <c r="G18" s="269">
        <f>'[3]TEAM 1'!G18</f>
        <v>4</v>
      </c>
      <c r="H18" s="269">
        <f>'[3]TEAM 1'!H18</f>
        <v>4</v>
      </c>
      <c r="I18" s="269">
        <f>'[3]TEAM 1'!I18</f>
        <v>4</v>
      </c>
      <c r="J18" s="269">
        <f>'[3]TEAM 1'!J18</f>
        <v>4</v>
      </c>
      <c r="K18" s="269">
        <f>'[3]TEAM 1'!K18</f>
        <v>4</v>
      </c>
      <c r="L18" s="269">
        <f>'[3]TEAM 1'!L18</f>
        <v>4</v>
      </c>
      <c r="M18" s="269">
        <f>'[3]TEAM 1'!M18</f>
        <v>4</v>
      </c>
      <c r="N18" s="269">
        <f>'[3]TEAM 1'!N18</f>
        <v>4</v>
      </c>
      <c r="O18" s="269">
        <f>'[3]TEAM 1'!O18</f>
        <v>4</v>
      </c>
      <c r="P18" s="269">
        <f>'[3]TEAM 1'!P18</f>
        <v>4</v>
      </c>
      <c r="Q18" s="269">
        <f>'[3]TEAM 1'!Q18</f>
        <v>4</v>
      </c>
      <c r="R18" s="269">
        <f>'[3]TEAM 1'!R18</f>
        <v>4</v>
      </c>
      <c r="S18" s="269">
        <f>'[3]TEAM 1'!S18</f>
        <v>4</v>
      </c>
      <c r="T18" s="269">
        <f>'[3]TEAM 1'!T18</f>
        <v>4</v>
      </c>
      <c r="U18" s="269">
        <f>'[3]TEAM 1'!U18</f>
        <v>4</v>
      </c>
      <c r="V18" s="270">
        <f>'[3]TEAM 1'!V18</f>
        <v>4</v>
      </c>
      <c r="W18" s="269">
        <f>'[3]TEAM 1'!W18</f>
        <v>4</v>
      </c>
      <c r="X18" s="269">
        <f>'[3]TEAM 1'!X18</f>
        <v>4</v>
      </c>
      <c r="Y18" s="269">
        <f>'[3]TEAM 1'!Y18</f>
        <v>4</v>
      </c>
      <c r="Z18" s="269">
        <f>'[3]TEAM 1'!Z18</f>
        <v>4</v>
      </c>
      <c r="AA18" s="269">
        <f>'[3]TEAM 1'!AA18</f>
        <v>4</v>
      </c>
      <c r="AB18" s="269">
        <f>'[3]TEAM 1'!AB18</f>
        <v>4</v>
      </c>
      <c r="AC18" s="269">
        <f>'[3]TEAM 1'!AC18</f>
        <v>4</v>
      </c>
      <c r="AD18" s="269">
        <f>'[3]TEAM 1'!AD18</f>
        <v>4</v>
      </c>
      <c r="AE18" s="269">
        <f>'[3]TEAM 1'!AE18</f>
        <v>4</v>
      </c>
      <c r="AF18" s="269">
        <f>'[3]TEAM 1'!AF18</f>
        <v>4</v>
      </c>
      <c r="AG18" s="269">
        <f>'[3]TEAM 1'!AG18</f>
        <v>4</v>
      </c>
      <c r="AH18" s="269">
        <f>'[3]TEAM 1'!AH18</f>
        <v>4</v>
      </c>
      <c r="AI18" s="269">
        <f>'[3]TEAM 1'!AI18</f>
        <v>4</v>
      </c>
      <c r="AJ18" s="269">
        <f>'[3]TEAM 1'!AJ18</f>
        <v>4</v>
      </c>
      <c r="AK18" s="269">
        <f>'[3]TEAM 1'!AK18</f>
        <v>4</v>
      </c>
      <c r="AL18" s="269">
        <f>'[3]TEAM 1'!AL18</f>
        <v>4</v>
      </c>
      <c r="AM18" s="269">
        <f>'[3]TEAM 1'!AM18</f>
        <v>4</v>
      </c>
      <c r="AN18" s="269">
        <f>'[3]TEAM 1'!AN18</f>
        <v>4</v>
      </c>
      <c r="AO18" s="269">
        <f>'[3]TEAM 1'!AO18</f>
        <v>4</v>
      </c>
      <c r="AP18" s="269">
        <f>'[3]TEAM 1'!AP18</f>
        <v>4</v>
      </c>
      <c r="AQ18" s="269">
        <f>'[3]TEAM 1'!AQ18</f>
        <v>4</v>
      </c>
      <c r="AR18" s="269">
        <f>'[3]TEAM 1'!AR18</f>
        <v>4</v>
      </c>
      <c r="AS18" s="269">
        <f>'[3]TEAM 1'!AS18</f>
        <v>4</v>
      </c>
      <c r="AT18" s="269">
        <f>'[3]TEAM 1'!AT18</f>
        <v>4</v>
      </c>
      <c r="AU18" s="269">
        <f>'[3]TEAM 1'!AU18</f>
        <v>4</v>
      </c>
      <c r="AV18" s="269">
        <f>'[3]TEAM 1'!AV18</f>
        <v>4</v>
      </c>
      <c r="AW18" s="269">
        <f>'[3]TEAM 1'!AW18</f>
        <v>4</v>
      </c>
      <c r="AX18" s="269">
        <f>'[3]TEAM 1'!AX18</f>
        <v>4</v>
      </c>
      <c r="AY18" s="269">
        <f>'[3]TEAM 1'!AY18</f>
        <v>4</v>
      </c>
      <c r="AZ18" s="269">
        <f>'[3]TEAM 1'!AZ18</f>
        <v>4</v>
      </c>
      <c r="BA18" s="269">
        <f>'[3]TEAM 1'!BA18</f>
        <v>4</v>
      </c>
      <c r="BB18" s="269">
        <f>'[3]TEAM 1'!BB18</f>
        <v>4</v>
      </c>
      <c r="BC18" s="269">
        <f>'[3]TEAM 1'!BC18</f>
        <v>4</v>
      </c>
      <c r="BD18" s="269">
        <f>'[3]TEAM 1'!BD18</f>
        <v>4</v>
      </c>
      <c r="BE18" s="269">
        <f>'[3]TEAM 1'!BE18</f>
        <v>4</v>
      </c>
      <c r="BF18" s="269">
        <f>'[3]TEAM 1'!BF18</f>
        <v>4</v>
      </c>
      <c r="BG18" s="269">
        <f>'[3]TEAM 1'!BG18</f>
        <v>4</v>
      </c>
      <c r="BH18" s="269">
        <f>'[3]TEAM 1'!BH18</f>
        <v>4</v>
      </c>
      <c r="BI18" s="269">
        <f>'[3]TEAM 1'!BI18</f>
        <v>4</v>
      </c>
      <c r="BJ18" s="269">
        <f>'[3]TEAM 1'!BJ18</f>
        <v>4</v>
      </c>
      <c r="BK18" s="269">
        <f>'[3]TEAM 1'!BK18</f>
        <v>3</v>
      </c>
      <c r="BL18" s="269">
        <f>'[3]TEAM 1'!BL18</f>
        <v>3</v>
      </c>
      <c r="BM18" s="269">
        <f>'[3]TEAM 1'!BM18</f>
        <v>0</v>
      </c>
      <c r="BN18" s="269">
        <f>'[3]TEAM 1'!BN18</f>
        <v>0</v>
      </c>
      <c r="BO18" s="269">
        <f>'[3]TEAM 1'!BO18</f>
        <v>0</v>
      </c>
      <c r="BP18" s="269">
        <f>'[3]TEAM 1'!BP18</f>
        <v>0</v>
      </c>
      <c r="BQ18" s="269">
        <f>'[3]TEAM 1'!BQ18</f>
        <v>0</v>
      </c>
      <c r="BR18" s="269">
        <f>'[3]TEAM 1'!BR18</f>
        <v>0</v>
      </c>
      <c r="BS18" s="269">
        <f>'[3]TEAM 1'!BS18</f>
        <v>0</v>
      </c>
      <c r="BT18" s="269">
        <f>'[3]TEAM 1'!BT18</f>
        <v>0</v>
      </c>
      <c r="BU18" s="269">
        <f>'[3]TEAM 1'!BU18</f>
        <v>0</v>
      </c>
      <c r="BV18" s="269">
        <f>'[3]TEAM 1'!BV18</f>
        <v>0</v>
      </c>
      <c r="BW18" s="269">
        <f>'[3]TEAM 1'!BW18</f>
        <v>0</v>
      </c>
      <c r="BX18" s="269">
        <f>'[3]TEAM 1'!BX18</f>
        <v>0</v>
      </c>
      <c r="BY18" s="269">
        <f>'[3]TEAM 1'!BY18</f>
        <v>0</v>
      </c>
    </row>
    <row r="19" spans="1:77">
      <c r="A19" t="str">
        <f>'[3]TEAM 1'!A19</f>
        <v>Ship-to Fifth, Product 1</v>
      </c>
      <c r="B19" t="str">
        <f>'[3]TEAM 1'!B19</f>
        <v>1 to 6</v>
      </c>
      <c r="C19" s="269">
        <f>'[3]TEAM 1'!C19</f>
        <v>5</v>
      </c>
      <c r="D19" s="269">
        <f>'[3]TEAM 1'!D19</f>
        <v>5</v>
      </c>
      <c r="E19" s="269">
        <f>'[3]TEAM 1'!E19</f>
        <v>5</v>
      </c>
      <c r="F19" s="269">
        <f>'[3]TEAM 1'!F19</f>
        <v>5</v>
      </c>
      <c r="G19" s="269">
        <f>'[3]TEAM 1'!G19</f>
        <v>5</v>
      </c>
      <c r="H19" s="269">
        <f>'[3]TEAM 1'!H19</f>
        <v>5</v>
      </c>
      <c r="I19" s="269">
        <f>'[3]TEAM 1'!I19</f>
        <v>5</v>
      </c>
      <c r="J19" s="269">
        <f>'[3]TEAM 1'!J19</f>
        <v>5</v>
      </c>
      <c r="K19" s="269">
        <f>'[3]TEAM 1'!K19</f>
        <v>5</v>
      </c>
      <c r="L19" s="269">
        <f>'[3]TEAM 1'!L19</f>
        <v>5</v>
      </c>
      <c r="M19" s="269">
        <f>'[3]TEAM 1'!M19</f>
        <v>5</v>
      </c>
      <c r="N19" s="269">
        <f>'[3]TEAM 1'!N19</f>
        <v>5</v>
      </c>
      <c r="O19" s="269">
        <f>'[3]TEAM 1'!O19</f>
        <v>5</v>
      </c>
      <c r="P19" s="269">
        <f>'[3]TEAM 1'!P19</f>
        <v>5</v>
      </c>
      <c r="Q19" s="269">
        <f>'[3]TEAM 1'!Q19</f>
        <v>5</v>
      </c>
      <c r="R19" s="269">
        <f>'[3]TEAM 1'!R19</f>
        <v>5</v>
      </c>
      <c r="S19" s="269">
        <f>'[3]TEAM 1'!S19</f>
        <v>5</v>
      </c>
      <c r="T19" s="269">
        <f>'[3]TEAM 1'!T19</f>
        <v>5</v>
      </c>
      <c r="U19" s="269">
        <f>'[3]TEAM 1'!U19</f>
        <v>5</v>
      </c>
      <c r="V19" s="270">
        <f>'[3]TEAM 1'!V19</f>
        <v>5</v>
      </c>
      <c r="W19" s="269">
        <f>'[3]TEAM 1'!W19</f>
        <v>5</v>
      </c>
      <c r="X19" s="269">
        <f>'[3]TEAM 1'!X19</f>
        <v>5</v>
      </c>
      <c r="Y19" s="269">
        <f>'[3]TEAM 1'!Y19</f>
        <v>5</v>
      </c>
      <c r="Z19" s="269">
        <f>'[3]TEAM 1'!Z19</f>
        <v>5</v>
      </c>
      <c r="AA19" s="269">
        <f>'[3]TEAM 1'!AA19</f>
        <v>5</v>
      </c>
      <c r="AB19" s="269">
        <f>'[3]TEAM 1'!AB19</f>
        <v>5</v>
      </c>
      <c r="AC19" s="269">
        <f>'[3]TEAM 1'!AC19</f>
        <v>5</v>
      </c>
      <c r="AD19" s="269">
        <f>'[3]TEAM 1'!AD19</f>
        <v>5</v>
      </c>
      <c r="AE19" s="269">
        <f>'[3]TEAM 1'!AE19</f>
        <v>5</v>
      </c>
      <c r="AF19" s="269">
        <f>'[3]TEAM 1'!AF19</f>
        <v>5</v>
      </c>
      <c r="AG19" s="269">
        <f>'[3]TEAM 1'!AG19</f>
        <v>5</v>
      </c>
      <c r="AH19" s="269">
        <f>'[3]TEAM 1'!AH19</f>
        <v>5</v>
      </c>
      <c r="AI19" s="269">
        <f>'[3]TEAM 1'!AI19</f>
        <v>5</v>
      </c>
      <c r="AJ19" s="269">
        <f>'[3]TEAM 1'!AJ19</f>
        <v>5</v>
      </c>
      <c r="AK19" s="269">
        <f>'[3]TEAM 1'!AK19</f>
        <v>5</v>
      </c>
      <c r="AL19" s="269">
        <f>'[3]TEAM 1'!AL19</f>
        <v>5</v>
      </c>
      <c r="AM19" s="269">
        <f>'[3]TEAM 1'!AM19</f>
        <v>5</v>
      </c>
      <c r="AN19" s="269">
        <f>'[3]TEAM 1'!AN19</f>
        <v>5</v>
      </c>
      <c r="AO19" s="269">
        <f>'[3]TEAM 1'!AO19</f>
        <v>5</v>
      </c>
      <c r="AP19" s="269">
        <f>'[3]TEAM 1'!AP19</f>
        <v>5</v>
      </c>
      <c r="AQ19" s="269">
        <f>'[3]TEAM 1'!AQ19</f>
        <v>5</v>
      </c>
      <c r="AR19" s="269">
        <f>'[3]TEAM 1'!AR19</f>
        <v>5</v>
      </c>
      <c r="AS19" s="269">
        <f>'[3]TEAM 1'!AS19</f>
        <v>5</v>
      </c>
      <c r="AT19" s="269">
        <f>'[3]TEAM 1'!AT19</f>
        <v>5</v>
      </c>
      <c r="AU19" s="269">
        <f>'[3]TEAM 1'!AU19</f>
        <v>5</v>
      </c>
      <c r="AV19" s="269">
        <f>'[3]TEAM 1'!AV19</f>
        <v>5</v>
      </c>
      <c r="AW19" s="269">
        <f>'[3]TEAM 1'!AW19</f>
        <v>5</v>
      </c>
      <c r="AX19" s="269">
        <f>'[3]TEAM 1'!AX19</f>
        <v>5</v>
      </c>
      <c r="AY19" s="269">
        <f>'[3]TEAM 1'!AY19</f>
        <v>5</v>
      </c>
      <c r="AZ19" s="269">
        <f>'[3]TEAM 1'!AZ19</f>
        <v>5</v>
      </c>
      <c r="BA19" s="269">
        <f>'[3]TEAM 1'!BA19</f>
        <v>5</v>
      </c>
      <c r="BB19" s="269">
        <f>'[3]TEAM 1'!BB19</f>
        <v>5</v>
      </c>
      <c r="BC19" s="269">
        <f>'[3]TEAM 1'!BC19</f>
        <v>5</v>
      </c>
      <c r="BD19" s="269">
        <f>'[3]TEAM 1'!BD19</f>
        <v>5</v>
      </c>
      <c r="BE19" s="269">
        <f>'[3]TEAM 1'!BE19</f>
        <v>5</v>
      </c>
      <c r="BF19" s="269">
        <f>'[3]TEAM 1'!BF19</f>
        <v>5</v>
      </c>
      <c r="BG19" s="269">
        <f>'[3]TEAM 1'!BG19</f>
        <v>5</v>
      </c>
      <c r="BH19" s="269">
        <f>'[3]TEAM 1'!BH19</f>
        <v>5</v>
      </c>
      <c r="BI19" s="269">
        <f>'[3]TEAM 1'!BI19</f>
        <v>5</v>
      </c>
      <c r="BJ19" s="269">
        <f>'[3]TEAM 1'!BJ19</f>
        <v>5</v>
      </c>
      <c r="BK19" s="269">
        <f>'[3]TEAM 1'!BK19</f>
        <v>5</v>
      </c>
      <c r="BL19" s="269">
        <f>'[3]TEAM 1'!BL19</f>
        <v>5</v>
      </c>
      <c r="BM19" s="269">
        <f>'[3]TEAM 1'!BM19</f>
        <v>0</v>
      </c>
      <c r="BN19" s="269">
        <f>'[3]TEAM 1'!BN19</f>
        <v>0</v>
      </c>
      <c r="BO19" s="269">
        <f>'[3]TEAM 1'!BO19</f>
        <v>0</v>
      </c>
      <c r="BP19" s="269">
        <f>'[3]TEAM 1'!BP19</f>
        <v>0</v>
      </c>
      <c r="BQ19" s="269">
        <f>'[3]TEAM 1'!BQ19</f>
        <v>0</v>
      </c>
      <c r="BR19" s="269">
        <f>'[3]TEAM 1'!BR19</f>
        <v>0</v>
      </c>
      <c r="BS19" s="269">
        <f>'[3]TEAM 1'!BS19</f>
        <v>0</v>
      </c>
      <c r="BT19" s="269">
        <f>'[3]TEAM 1'!BT19</f>
        <v>0</v>
      </c>
      <c r="BU19" s="269">
        <f>'[3]TEAM 1'!BU19</f>
        <v>0</v>
      </c>
      <c r="BV19" s="269">
        <f>'[3]TEAM 1'!BV19</f>
        <v>0</v>
      </c>
      <c r="BW19" s="269">
        <f>'[3]TEAM 1'!BW19</f>
        <v>0</v>
      </c>
      <c r="BX19" s="269">
        <f>'[3]TEAM 1'!BX19</f>
        <v>0</v>
      </c>
      <c r="BY19" s="269">
        <f>'[3]TEAM 1'!BY19</f>
        <v>0</v>
      </c>
    </row>
    <row r="20" spans="1:77">
      <c r="A20" t="str">
        <f>'[3]TEAM 1'!A20</f>
        <v>Ship-to First, Product 2</v>
      </c>
      <c r="B20" t="str">
        <f>'[3]TEAM 1'!B20</f>
        <v>1 to 6</v>
      </c>
      <c r="C20" s="269">
        <f>'[3]TEAM 1'!C20</f>
        <v>1</v>
      </c>
      <c r="D20" s="269">
        <f>'[3]TEAM 1'!D20</f>
        <v>1</v>
      </c>
      <c r="E20" s="269">
        <f>'[3]TEAM 1'!E20</f>
        <v>1</v>
      </c>
      <c r="F20" s="269">
        <f>'[3]TEAM 1'!F20</f>
        <v>1</v>
      </c>
      <c r="G20" s="269">
        <f>'[3]TEAM 1'!G20</f>
        <v>1</v>
      </c>
      <c r="H20" s="269">
        <f>'[3]TEAM 1'!H20</f>
        <v>1</v>
      </c>
      <c r="I20" s="269">
        <f>'[3]TEAM 1'!I20</f>
        <v>1</v>
      </c>
      <c r="J20" s="269">
        <f>'[3]TEAM 1'!J20</f>
        <v>1</v>
      </c>
      <c r="K20" s="269">
        <f>'[3]TEAM 1'!K20</f>
        <v>1</v>
      </c>
      <c r="L20" s="269">
        <f>'[3]TEAM 1'!L20</f>
        <v>1</v>
      </c>
      <c r="M20" s="269">
        <f>'[3]TEAM 1'!M20</f>
        <v>1</v>
      </c>
      <c r="N20" s="269">
        <f>'[3]TEAM 1'!N20</f>
        <v>1</v>
      </c>
      <c r="O20" s="269">
        <f>'[3]TEAM 1'!O20</f>
        <v>1</v>
      </c>
      <c r="P20" s="269">
        <f>'[3]TEAM 1'!P20</f>
        <v>1</v>
      </c>
      <c r="Q20" s="269">
        <f>'[3]TEAM 1'!Q20</f>
        <v>1</v>
      </c>
      <c r="R20" s="269">
        <f>'[3]TEAM 1'!R20</f>
        <v>1</v>
      </c>
      <c r="S20" s="269">
        <f>'[3]TEAM 1'!S20</f>
        <v>1</v>
      </c>
      <c r="T20" s="269">
        <f>'[3]TEAM 1'!T20</f>
        <v>1</v>
      </c>
      <c r="U20" s="269">
        <f>'[3]TEAM 1'!U20</f>
        <v>1</v>
      </c>
      <c r="V20" s="270">
        <f>'[3]TEAM 1'!V20</f>
        <v>1</v>
      </c>
      <c r="W20" s="269">
        <f>'[3]TEAM 1'!W20</f>
        <v>1</v>
      </c>
      <c r="X20" s="269">
        <f>'[3]TEAM 1'!X20</f>
        <v>1</v>
      </c>
      <c r="Y20" s="269">
        <f>'[3]TEAM 1'!Y20</f>
        <v>1</v>
      </c>
      <c r="Z20" s="269">
        <f>'[3]TEAM 1'!Z20</f>
        <v>1</v>
      </c>
      <c r="AA20" s="269">
        <f>'[3]TEAM 1'!AA20</f>
        <v>1</v>
      </c>
      <c r="AB20" s="269">
        <f>'[3]TEAM 1'!AB20</f>
        <v>1</v>
      </c>
      <c r="AC20" s="269">
        <f>'[3]TEAM 1'!AC20</f>
        <v>1</v>
      </c>
      <c r="AD20" s="269">
        <f>'[3]TEAM 1'!AD20</f>
        <v>1</v>
      </c>
      <c r="AE20" s="269">
        <f>'[3]TEAM 1'!AE20</f>
        <v>1</v>
      </c>
      <c r="AF20" s="269">
        <f>'[3]TEAM 1'!AF20</f>
        <v>1</v>
      </c>
      <c r="AG20" s="269">
        <f>'[3]TEAM 1'!AG20</f>
        <v>1</v>
      </c>
      <c r="AH20" s="269">
        <f>'[3]TEAM 1'!AH20</f>
        <v>1</v>
      </c>
      <c r="AI20" s="269">
        <f>'[3]TEAM 1'!AI20</f>
        <v>1</v>
      </c>
      <c r="AJ20" s="269">
        <f>'[3]TEAM 1'!AJ20</f>
        <v>1</v>
      </c>
      <c r="AK20" s="269">
        <f>'[3]TEAM 1'!AK20</f>
        <v>1</v>
      </c>
      <c r="AL20" s="269">
        <f>'[3]TEAM 1'!AL20</f>
        <v>1</v>
      </c>
      <c r="AM20" s="269">
        <f>'[3]TEAM 1'!AM20</f>
        <v>1</v>
      </c>
      <c r="AN20" s="269">
        <f>'[3]TEAM 1'!AN20</f>
        <v>1</v>
      </c>
      <c r="AO20" s="269">
        <f>'[3]TEAM 1'!AO20</f>
        <v>1</v>
      </c>
      <c r="AP20" s="269">
        <f>'[3]TEAM 1'!AP20</f>
        <v>1</v>
      </c>
      <c r="AQ20" s="269">
        <f>'[3]TEAM 1'!AQ20</f>
        <v>1</v>
      </c>
      <c r="AR20" s="269">
        <f>'[3]TEAM 1'!AR20</f>
        <v>1</v>
      </c>
      <c r="AS20" s="269">
        <f>'[3]TEAM 1'!AS20</f>
        <v>1</v>
      </c>
      <c r="AT20" s="269">
        <f>'[3]TEAM 1'!AT20</f>
        <v>1</v>
      </c>
      <c r="AU20" s="269">
        <f>'[3]TEAM 1'!AU20</f>
        <v>1</v>
      </c>
      <c r="AV20" s="269">
        <f>'[3]TEAM 1'!AV20</f>
        <v>1</v>
      </c>
      <c r="AW20" s="269">
        <f>'[3]TEAM 1'!AW20</f>
        <v>1</v>
      </c>
      <c r="AX20" s="269">
        <f>'[3]TEAM 1'!AX20</f>
        <v>1</v>
      </c>
      <c r="AY20" s="269">
        <f>'[3]TEAM 1'!AY20</f>
        <v>1</v>
      </c>
      <c r="AZ20" s="269">
        <f>'[3]TEAM 1'!AZ20</f>
        <v>1</v>
      </c>
      <c r="BA20" s="269">
        <f>'[3]TEAM 1'!BA20</f>
        <v>1</v>
      </c>
      <c r="BB20" s="269">
        <f>'[3]TEAM 1'!BB20</f>
        <v>1</v>
      </c>
      <c r="BC20" s="269">
        <f>'[3]TEAM 1'!BC20</f>
        <v>1</v>
      </c>
      <c r="BD20" s="269">
        <f>'[3]TEAM 1'!BD20</f>
        <v>1</v>
      </c>
      <c r="BE20" s="269">
        <f>'[3]TEAM 1'!BE20</f>
        <v>1</v>
      </c>
      <c r="BF20" s="269">
        <f>'[3]TEAM 1'!BF20</f>
        <v>1</v>
      </c>
      <c r="BG20" s="269">
        <f>'[3]TEAM 1'!BG20</f>
        <v>1</v>
      </c>
      <c r="BH20" s="269">
        <f>'[3]TEAM 1'!BH20</f>
        <v>1</v>
      </c>
      <c r="BI20" s="269">
        <f>'[3]TEAM 1'!BI20</f>
        <v>1</v>
      </c>
      <c r="BJ20" s="269">
        <f>'[3]TEAM 1'!BJ20</f>
        <v>1</v>
      </c>
      <c r="BK20" s="269">
        <f>'[3]TEAM 1'!BK20</f>
        <v>1</v>
      </c>
      <c r="BL20" s="269">
        <f>'[3]TEAM 1'!BL20</f>
        <v>1</v>
      </c>
      <c r="BM20" s="269">
        <f>'[3]TEAM 1'!BM20</f>
        <v>0</v>
      </c>
      <c r="BN20" s="269">
        <f>'[3]TEAM 1'!BN20</f>
        <v>0</v>
      </c>
      <c r="BO20" s="269">
        <f>'[3]TEAM 1'!BO20</f>
        <v>0</v>
      </c>
      <c r="BP20" s="269">
        <f>'[3]TEAM 1'!BP20</f>
        <v>0</v>
      </c>
      <c r="BQ20" s="269">
        <f>'[3]TEAM 1'!BQ20</f>
        <v>0</v>
      </c>
      <c r="BR20" s="269">
        <f>'[3]TEAM 1'!BR20</f>
        <v>0</v>
      </c>
      <c r="BS20" s="269">
        <f>'[3]TEAM 1'!BS20</f>
        <v>0</v>
      </c>
      <c r="BT20" s="269">
        <f>'[3]TEAM 1'!BT20</f>
        <v>0</v>
      </c>
      <c r="BU20" s="269">
        <f>'[3]TEAM 1'!BU20</f>
        <v>0</v>
      </c>
      <c r="BV20" s="269">
        <f>'[3]TEAM 1'!BV20</f>
        <v>0</v>
      </c>
      <c r="BW20" s="269">
        <f>'[3]TEAM 1'!BW20</f>
        <v>0</v>
      </c>
      <c r="BX20" s="269">
        <f>'[3]TEAM 1'!BX20</f>
        <v>0</v>
      </c>
      <c r="BY20" s="269">
        <f>'[3]TEAM 1'!BY20</f>
        <v>0</v>
      </c>
    </row>
    <row r="21" spans="1:77">
      <c r="A21" t="str">
        <f>'[3]TEAM 1'!A21</f>
        <v>Ship-to Second, Product 2</v>
      </c>
      <c r="B21" t="str">
        <f>'[3]TEAM 1'!B21</f>
        <v>1 to 6</v>
      </c>
      <c r="C21" s="269">
        <f>'[3]TEAM 1'!C21</f>
        <v>2</v>
      </c>
      <c r="D21" s="269">
        <f>'[3]TEAM 1'!D21</f>
        <v>2</v>
      </c>
      <c r="E21" s="269">
        <f>'[3]TEAM 1'!E21</f>
        <v>2</v>
      </c>
      <c r="F21" s="269">
        <f>'[3]TEAM 1'!F21</f>
        <v>2</v>
      </c>
      <c r="G21" s="269">
        <f>'[3]TEAM 1'!G21</f>
        <v>2</v>
      </c>
      <c r="H21" s="269">
        <f>'[3]TEAM 1'!H21</f>
        <v>2</v>
      </c>
      <c r="I21" s="269">
        <f>'[3]TEAM 1'!I21</f>
        <v>2</v>
      </c>
      <c r="J21" s="269">
        <f>'[3]TEAM 1'!J21</f>
        <v>2</v>
      </c>
      <c r="K21" s="269">
        <f>'[3]TEAM 1'!K21</f>
        <v>2</v>
      </c>
      <c r="L21" s="269">
        <f>'[3]TEAM 1'!L21</f>
        <v>2</v>
      </c>
      <c r="M21" s="269">
        <f>'[3]TEAM 1'!M21</f>
        <v>2</v>
      </c>
      <c r="N21" s="269">
        <f>'[3]TEAM 1'!N21</f>
        <v>2</v>
      </c>
      <c r="O21" s="269">
        <f>'[3]TEAM 1'!O21</f>
        <v>2</v>
      </c>
      <c r="P21" s="269">
        <f>'[3]TEAM 1'!P21</f>
        <v>2</v>
      </c>
      <c r="Q21" s="269">
        <f>'[3]TEAM 1'!Q21</f>
        <v>2</v>
      </c>
      <c r="R21" s="269">
        <f>'[3]TEAM 1'!R21</f>
        <v>2</v>
      </c>
      <c r="S21" s="269">
        <f>'[3]TEAM 1'!S21</f>
        <v>2</v>
      </c>
      <c r="T21" s="269">
        <f>'[3]TEAM 1'!T21</f>
        <v>2</v>
      </c>
      <c r="U21" s="269">
        <f>'[3]TEAM 1'!U21</f>
        <v>2</v>
      </c>
      <c r="V21" s="270">
        <f>'[3]TEAM 1'!V21</f>
        <v>2</v>
      </c>
      <c r="W21" s="269">
        <f>'[3]TEAM 1'!W21</f>
        <v>2</v>
      </c>
      <c r="X21" s="269">
        <f>'[3]TEAM 1'!X21</f>
        <v>2</v>
      </c>
      <c r="Y21" s="269">
        <f>'[3]TEAM 1'!Y21</f>
        <v>2</v>
      </c>
      <c r="Z21" s="269">
        <f>'[3]TEAM 1'!Z21</f>
        <v>2</v>
      </c>
      <c r="AA21" s="269">
        <f>'[3]TEAM 1'!AA21</f>
        <v>2</v>
      </c>
      <c r="AB21" s="269">
        <f>'[3]TEAM 1'!AB21</f>
        <v>2</v>
      </c>
      <c r="AC21" s="269">
        <f>'[3]TEAM 1'!AC21</f>
        <v>2</v>
      </c>
      <c r="AD21" s="269">
        <f>'[3]TEAM 1'!AD21</f>
        <v>2</v>
      </c>
      <c r="AE21" s="269">
        <f>'[3]TEAM 1'!AE21</f>
        <v>2</v>
      </c>
      <c r="AF21" s="269">
        <f>'[3]TEAM 1'!AF21</f>
        <v>2</v>
      </c>
      <c r="AG21" s="269">
        <f>'[3]TEAM 1'!AG21</f>
        <v>2</v>
      </c>
      <c r="AH21" s="269">
        <f>'[3]TEAM 1'!AH21</f>
        <v>2</v>
      </c>
      <c r="AI21" s="269">
        <f>'[3]TEAM 1'!AI21</f>
        <v>2</v>
      </c>
      <c r="AJ21" s="269">
        <f>'[3]TEAM 1'!AJ21</f>
        <v>2</v>
      </c>
      <c r="AK21" s="269">
        <f>'[3]TEAM 1'!AK21</f>
        <v>2</v>
      </c>
      <c r="AL21" s="269">
        <f>'[3]TEAM 1'!AL21</f>
        <v>2</v>
      </c>
      <c r="AM21" s="269">
        <f>'[3]TEAM 1'!AM21</f>
        <v>2</v>
      </c>
      <c r="AN21" s="269">
        <f>'[3]TEAM 1'!AN21</f>
        <v>2</v>
      </c>
      <c r="AO21" s="269">
        <f>'[3]TEAM 1'!AO21</f>
        <v>2</v>
      </c>
      <c r="AP21" s="269">
        <f>'[3]TEAM 1'!AP21</f>
        <v>2</v>
      </c>
      <c r="AQ21" s="269">
        <f>'[3]TEAM 1'!AQ21</f>
        <v>2</v>
      </c>
      <c r="AR21" s="269">
        <f>'[3]TEAM 1'!AR21</f>
        <v>2</v>
      </c>
      <c r="AS21" s="269">
        <f>'[3]TEAM 1'!AS21</f>
        <v>2</v>
      </c>
      <c r="AT21" s="269">
        <f>'[3]TEAM 1'!AT21</f>
        <v>2</v>
      </c>
      <c r="AU21" s="269">
        <f>'[3]TEAM 1'!AU21</f>
        <v>2</v>
      </c>
      <c r="AV21" s="269">
        <f>'[3]TEAM 1'!AV21</f>
        <v>2</v>
      </c>
      <c r="AW21" s="269">
        <f>'[3]TEAM 1'!AW21</f>
        <v>2</v>
      </c>
      <c r="AX21" s="269">
        <f>'[3]TEAM 1'!AX21</f>
        <v>2</v>
      </c>
      <c r="AY21" s="269">
        <f>'[3]TEAM 1'!AY21</f>
        <v>2</v>
      </c>
      <c r="AZ21" s="269">
        <f>'[3]TEAM 1'!AZ21</f>
        <v>2</v>
      </c>
      <c r="BA21" s="269">
        <f>'[3]TEAM 1'!BA21</f>
        <v>2</v>
      </c>
      <c r="BB21" s="269">
        <f>'[3]TEAM 1'!BB21</f>
        <v>2</v>
      </c>
      <c r="BC21" s="269">
        <f>'[3]TEAM 1'!BC21</f>
        <v>2</v>
      </c>
      <c r="BD21" s="269">
        <f>'[3]TEAM 1'!BD21</f>
        <v>2</v>
      </c>
      <c r="BE21" s="269">
        <f>'[3]TEAM 1'!BE21</f>
        <v>2</v>
      </c>
      <c r="BF21" s="269">
        <f>'[3]TEAM 1'!BF21</f>
        <v>2</v>
      </c>
      <c r="BG21" s="269">
        <f>'[3]TEAM 1'!BG21</f>
        <v>2</v>
      </c>
      <c r="BH21" s="269">
        <f>'[3]TEAM 1'!BH21</f>
        <v>2</v>
      </c>
      <c r="BI21" s="269">
        <f>'[3]TEAM 1'!BI21</f>
        <v>2</v>
      </c>
      <c r="BJ21" s="269">
        <f>'[3]TEAM 1'!BJ21</f>
        <v>2</v>
      </c>
      <c r="BK21" s="269">
        <f>'[3]TEAM 1'!BK21</f>
        <v>2</v>
      </c>
      <c r="BL21" s="269">
        <f>'[3]TEAM 1'!BL21</f>
        <v>2</v>
      </c>
      <c r="BM21" s="269">
        <f>'[3]TEAM 1'!BM21</f>
        <v>0</v>
      </c>
      <c r="BN21" s="269">
        <f>'[3]TEAM 1'!BN21</f>
        <v>0</v>
      </c>
      <c r="BO21" s="269">
        <f>'[3]TEAM 1'!BO21</f>
        <v>0</v>
      </c>
      <c r="BP21" s="269">
        <f>'[3]TEAM 1'!BP21</f>
        <v>0</v>
      </c>
      <c r="BQ21" s="269">
        <f>'[3]TEAM 1'!BQ21</f>
        <v>0</v>
      </c>
      <c r="BR21" s="269">
        <f>'[3]TEAM 1'!BR21</f>
        <v>0</v>
      </c>
      <c r="BS21" s="269">
        <f>'[3]TEAM 1'!BS21</f>
        <v>0</v>
      </c>
      <c r="BT21" s="269">
        <f>'[3]TEAM 1'!BT21</f>
        <v>0</v>
      </c>
      <c r="BU21" s="269">
        <f>'[3]TEAM 1'!BU21</f>
        <v>0</v>
      </c>
      <c r="BV21" s="269">
        <f>'[3]TEAM 1'!BV21</f>
        <v>0</v>
      </c>
      <c r="BW21" s="269">
        <f>'[3]TEAM 1'!BW21</f>
        <v>0</v>
      </c>
      <c r="BX21" s="269">
        <f>'[3]TEAM 1'!BX21</f>
        <v>0</v>
      </c>
      <c r="BY21" s="269">
        <f>'[3]TEAM 1'!BY21</f>
        <v>0</v>
      </c>
    </row>
    <row r="22" spans="1:77">
      <c r="A22" t="str">
        <f>'[3]TEAM 1'!A22</f>
        <v>Ship-to Third, Product 2</v>
      </c>
      <c r="B22" t="str">
        <f>'[3]TEAM 1'!B22</f>
        <v>1 to 6</v>
      </c>
      <c r="C22" s="269">
        <f>'[3]TEAM 1'!C22</f>
        <v>3</v>
      </c>
      <c r="D22" s="269">
        <f>'[3]TEAM 1'!D22</f>
        <v>3</v>
      </c>
      <c r="E22" s="269">
        <f>'[3]TEAM 1'!E22</f>
        <v>3</v>
      </c>
      <c r="F22" s="269">
        <f>'[3]TEAM 1'!F22</f>
        <v>3</v>
      </c>
      <c r="G22" s="269">
        <f>'[3]TEAM 1'!G22</f>
        <v>3</v>
      </c>
      <c r="H22" s="269">
        <f>'[3]TEAM 1'!H22</f>
        <v>3</v>
      </c>
      <c r="I22" s="269">
        <f>'[3]TEAM 1'!I22</f>
        <v>3</v>
      </c>
      <c r="J22" s="269">
        <f>'[3]TEAM 1'!J22</f>
        <v>3</v>
      </c>
      <c r="K22" s="269">
        <f>'[3]TEAM 1'!K22</f>
        <v>3</v>
      </c>
      <c r="L22" s="269">
        <f>'[3]TEAM 1'!L22</f>
        <v>3</v>
      </c>
      <c r="M22" s="269">
        <f>'[3]TEAM 1'!M22</f>
        <v>3</v>
      </c>
      <c r="N22" s="269">
        <f>'[3]TEAM 1'!N22</f>
        <v>3</v>
      </c>
      <c r="O22" s="269">
        <f>'[3]TEAM 1'!O22</f>
        <v>3</v>
      </c>
      <c r="P22" s="269">
        <f>'[3]TEAM 1'!P22</f>
        <v>3</v>
      </c>
      <c r="Q22" s="269">
        <f>'[3]TEAM 1'!Q22</f>
        <v>3</v>
      </c>
      <c r="R22" s="269">
        <f>'[3]TEAM 1'!R22</f>
        <v>3</v>
      </c>
      <c r="S22" s="269">
        <f>'[3]TEAM 1'!S22</f>
        <v>3</v>
      </c>
      <c r="T22" s="269">
        <f>'[3]TEAM 1'!T22</f>
        <v>3</v>
      </c>
      <c r="U22" s="269">
        <f>'[3]TEAM 1'!U22</f>
        <v>3</v>
      </c>
      <c r="V22" s="270">
        <f>'[3]TEAM 1'!V22</f>
        <v>3</v>
      </c>
      <c r="W22" s="269">
        <f>'[3]TEAM 1'!W22</f>
        <v>3</v>
      </c>
      <c r="X22" s="269">
        <f>'[3]TEAM 1'!X22</f>
        <v>3</v>
      </c>
      <c r="Y22" s="269">
        <f>'[3]TEAM 1'!Y22</f>
        <v>3</v>
      </c>
      <c r="Z22" s="269">
        <f>'[3]TEAM 1'!Z22</f>
        <v>3</v>
      </c>
      <c r="AA22" s="269">
        <f>'[3]TEAM 1'!AA22</f>
        <v>3</v>
      </c>
      <c r="AB22" s="269">
        <f>'[3]TEAM 1'!AB22</f>
        <v>3</v>
      </c>
      <c r="AC22" s="269">
        <f>'[3]TEAM 1'!AC22</f>
        <v>3</v>
      </c>
      <c r="AD22" s="269">
        <f>'[3]TEAM 1'!AD22</f>
        <v>3</v>
      </c>
      <c r="AE22" s="269">
        <f>'[3]TEAM 1'!AE22</f>
        <v>3</v>
      </c>
      <c r="AF22" s="269">
        <f>'[3]TEAM 1'!AF22</f>
        <v>3</v>
      </c>
      <c r="AG22" s="269">
        <f>'[3]TEAM 1'!AG22</f>
        <v>3</v>
      </c>
      <c r="AH22" s="269">
        <f>'[3]TEAM 1'!AH22</f>
        <v>3</v>
      </c>
      <c r="AI22" s="269">
        <f>'[3]TEAM 1'!AI22</f>
        <v>3</v>
      </c>
      <c r="AJ22" s="269">
        <f>'[3]TEAM 1'!AJ22</f>
        <v>3</v>
      </c>
      <c r="AK22" s="269">
        <f>'[3]TEAM 1'!AK22</f>
        <v>3</v>
      </c>
      <c r="AL22" s="269">
        <f>'[3]TEAM 1'!AL22</f>
        <v>3</v>
      </c>
      <c r="AM22" s="269">
        <f>'[3]TEAM 1'!AM22</f>
        <v>3</v>
      </c>
      <c r="AN22" s="269">
        <f>'[3]TEAM 1'!AN22</f>
        <v>3</v>
      </c>
      <c r="AO22" s="269">
        <f>'[3]TEAM 1'!AO22</f>
        <v>3</v>
      </c>
      <c r="AP22" s="269">
        <f>'[3]TEAM 1'!AP22</f>
        <v>3</v>
      </c>
      <c r="AQ22" s="269">
        <f>'[3]TEAM 1'!AQ22</f>
        <v>3</v>
      </c>
      <c r="AR22" s="269">
        <f>'[3]TEAM 1'!AR22</f>
        <v>3</v>
      </c>
      <c r="AS22" s="269">
        <f>'[3]TEAM 1'!AS22</f>
        <v>3</v>
      </c>
      <c r="AT22" s="269">
        <f>'[3]TEAM 1'!AT22</f>
        <v>3</v>
      </c>
      <c r="AU22" s="269">
        <f>'[3]TEAM 1'!AU22</f>
        <v>3</v>
      </c>
      <c r="AV22" s="269">
        <f>'[3]TEAM 1'!AV22</f>
        <v>3</v>
      </c>
      <c r="AW22" s="269">
        <f>'[3]TEAM 1'!AW22</f>
        <v>3</v>
      </c>
      <c r="AX22" s="269">
        <f>'[3]TEAM 1'!AX22</f>
        <v>3</v>
      </c>
      <c r="AY22" s="269">
        <f>'[3]TEAM 1'!AY22</f>
        <v>3</v>
      </c>
      <c r="AZ22" s="269">
        <f>'[3]TEAM 1'!AZ22</f>
        <v>3</v>
      </c>
      <c r="BA22" s="269">
        <f>'[3]TEAM 1'!BA22</f>
        <v>3</v>
      </c>
      <c r="BB22" s="269">
        <f>'[3]TEAM 1'!BB22</f>
        <v>3</v>
      </c>
      <c r="BC22" s="269">
        <f>'[3]TEAM 1'!BC22</f>
        <v>3</v>
      </c>
      <c r="BD22" s="269">
        <f>'[3]TEAM 1'!BD22</f>
        <v>3</v>
      </c>
      <c r="BE22" s="269">
        <f>'[3]TEAM 1'!BE22</f>
        <v>3</v>
      </c>
      <c r="BF22" s="269">
        <f>'[3]TEAM 1'!BF22</f>
        <v>3</v>
      </c>
      <c r="BG22" s="269">
        <f>'[3]TEAM 1'!BG22</f>
        <v>3</v>
      </c>
      <c r="BH22" s="269">
        <f>'[3]TEAM 1'!BH22</f>
        <v>3</v>
      </c>
      <c r="BI22" s="269">
        <f>'[3]TEAM 1'!BI22</f>
        <v>3</v>
      </c>
      <c r="BJ22" s="269">
        <f>'[3]TEAM 1'!BJ22</f>
        <v>3</v>
      </c>
      <c r="BK22" s="269">
        <f>'[3]TEAM 1'!BK22</f>
        <v>3</v>
      </c>
      <c r="BL22" s="269">
        <f>'[3]TEAM 1'!BL22</f>
        <v>3</v>
      </c>
      <c r="BM22" s="269">
        <f>'[3]TEAM 1'!BM22</f>
        <v>0</v>
      </c>
      <c r="BN22" s="269">
        <f>'[3]TEAM 1'!BN22</f>
        <v>0</v>
      </c>
      <c r="BO22" s="269">
        <f>'[3]TEAM 1'!BO22</f>
        <v>0</v>
      </c>
      <c r="BP22" s="269">
        <f>'[3]TEAM 1'!BP22</f>
        <v>0</v>
      </c>
      <c r="BQ22" s="269">
        <f>'[3]TEAM 1'!BQ22</f>
        <v>0</v>
      </c>
      <c r="BR22" s="269">
        <f>'[3]TEAM 1'!BR22</f>
        <v>0</v>
      </c>
      <c r="BS22" s="269">
        <f>'[3]TEAM 1'!BS22</f>
        <v>0</v>
      </c>
      <c r="BT22" s="269">
        <f>'[3]TEAM 1'!BT22</f>
        <v>0</v>
      </c>
      <c r="BU22" s="269">
        <f>'[3]TEAM 1'!BU22</f>
        <v>0</v>
      </c>
      <c r="BV22" s="269">
        <f>'[3]TEAM 1'!BV22</f>
        <v>0</v>
      </c>
      <c r="BW22" s="269">
        <f>'[3]TEAM 1'!BW22</f>
        <v>0</v>
      </c>
      <c r="BX22" s="269">
        <f>'[3]TEAM 1'!BX22</f>
        <v>0</v>
      </c>
      <c r="BY22" s="269">
        <f>'[3]TEAM 1'!BY22</f>
        <v>0</v>
      </c>
    </row>
    <row r="23" spans="1:77">
      <c r="A23" t="str">
        <f>'[3]TEAM 1'!A23</f>
        <v>Ship-to Fourth, Product 2</v>
      </c>
      <c r="B23" t="str">
        <f>'[3]TEAM 1'!B23</f>
        <v>1 to 6</v>
      </c>
      <c r="C23" s="269">
        <f>'[3]TEAM 1'!C23</f>
        <v>4</v>
      </c>
      <c r="D23" s="269">
        <f>'[3]TEAM 1'!D23</f>
        <v>4</v>
      </c>
      <c r="E23" s="269">
        <f>'[3]TEAM 1'!E23</f>
        <v>4</v>
      </c>
      <c r="F23" s="269">
        <f>'[3]TEAM 1'!F23</f>
        <v>4</v>
      </c>
      <c r="G23" s="269">
        <f>'[3]TEAM 1'!G23</f>
        <v>4</v>
      </c>
      <c r="H23" s="269">
        <f>'[3]TEAM 1'!H23</f>
        <v>4</v>
      </c>
      <c r="I23" s="269">
        <f>'[3]TEAM 1'!I23</f>
        <v>4</v>
      </c>
      <c r="J23" s="269">
        <f>'[3]TEAM 1'!J23</f>
        <v>4</v>
      </c>
      <c r="K23" s="269">
        <f>'[3]TEAM 1'!K23</f>
        <v>4</v>
      </c>
      <c r="L23" s="269">
        <f>'[3]TEAM 1'!L23</f>
        <v>4</v>
      </c>
      <c r="M23" s="269">
        <f>'[3]TEAM 1'!M23</f>
        <v>4</v>
      </c>
      <c r="N23" s="269">
        <f>'[3]TEAM 1'!N23</f>
        <v>4</v>
      </c>
      <c r="O23" s="269">
        <f>'[3]TEAM 1'!O23</f>
        <v>4</v>
      </c>
      <c r="P23" s="269">
        <f>'[3]TEAM 1'!P23</f>
        <v>4</v>
      </c>
      <c r="Q23" s="269">
        <f>'[3]TEAM 1'!Q23</f>
        <v>4</v>
      </c>
      <c r="R23" s="269">
        <f>'[3]TEAM 1'!R23</f>
        <v>4</v>
      </c>
      <c r="S23" s="269">
        <f>'[3]TEAM 1'!S23</f>
        <v>4</v>
      </c>
      <c r="T23" s="269">
        <f>'[3]TEAM 1'!T23</f>
        <v>4</v>
      </c>
      <c r="U23" s="269">
        <f>'[3]TEAM 1'!U23</f>
        <v>4</v>
      </c>
      <c r="V23" s="270">
        <f>'[3]TEAM 1'!V23</f>
        <v>4</v>
      </c>
      <c r="W23" s="269">
        <f>'[3]TEAM 1'!W23</f>
        <v>4</v>
      </c>
      <c r="X23" s="269">
        <f>'[3]TEAM 1'!X23</f>
        <v>4</v>
      </c>
      <c r="Y23" s="269">
        <f>'[3]TEAM 1'!Y23</f>
        <v>4</v>
      </c>
      <c r="Z23" s="269">
        <f>'[3]TEAM 1'!Z23</f>
        <v>4</v>
      </c>
      <c r="AA23" s="269">
        <f>'[3]TEAM 1'!AA23</f>
        <v>4</v>
      </c>
      <c r="AB23" s="269">
        <f>'[3]TEAM 1'!AB23</f>
        <v>4</v>
      </c>
      <c r="AC23" s="269">
        <f>'[3]TEAM 1'!AC23</f>
        <v>4</v>
      </c>
      <c r="AD23" s="269">
        <f>'[3]TEAM 1'!AD23</f>
        <v>4</v>
      </c>
      <c r="AE23" s="269">
        <f>'[3]TEAM 1'!AE23</f>
        <v>4</v>
      </c>
      <c r="AF23" s="269">
        <f>'[3]TEAM 1'!AF23</f>
        <v>4</v>
      </c>
      <c r="AG23" s="269">
        <f>'[3]TEAM 1'!AG23</f>
        <v>4</v>
      </c>
      <c r="AH23" s="269">
        <f>'[3]TEAM 1'!AH23</f>
        <v>4</v>
      </c>
      <c r="AI23" s="269">
        <f>'[3]TEAM 1'!AI23</f>
        <v>4</v>
      </c>
      <c r="AJ23" s="269">
        <f>'[3]TEAM 1'!AJ23</f>
        <v>4</v>
      </c>
      <c r="AK23" s="269">
        <f>'[3]TEAM 1'!AK23</f>
        <v>4</v>
      </c>
      <c r="AL23" s="269">
        <f>'[3]TEAM 1'!AL23</f>
        <v>4</v>
      </c>
      <c r="AM23" s="269">
        <f>'[3]TEAM 1'!AM23</f>
        <v>4</v>
      </c>
      <c r="AN23" s="269">
        <f>'[3]TEAM 1'!AN23</f>
        <v>4</v>
      </c>
      <c r="AO23" s="269">
        <f>'[3]TEAM 1'!AO23</f>
        <v>4</v>
      </c>
      <c r="AP23" s="269">
        <f>'[3]TEAM 1'!AP23</f>
        <v>4</v>
      </c>
      <c r="AQ23" s="269">
        <f>'[3]TEAM 1'!AQ23</f>
        <v>4</v>
      </c>
      <c r="AR23" s="269">
        <f>'[3]TEAM 1'!AR23</f>
        <v>4</v>
      </c>
      <c r="AS23" s="269">
        <f>'[3]TEAM 1'!AS23</f>
        <v>4</v>
      </c>
      <c r="AT23" s="269">
        <f>'[3]TEAM 1'!AT23</f>
        <v>4</v>
      </c>
      <c r="AU23" s="269">
        <f>'[3]TEAM 1'!AU23</f>
        <v>4</v>
      </c>
      <c r="AV23" s="269">
        <f>'[3]TEAM 1'!AV23</f>
        <v>4</v>
      </c>
      <c r="AW23" s="269">
        <f>'[3]TEAM 1'!AW23</f>
        <v>4</v>
      </c>
      <c r="AX23" s="269">
        <f>'[3]TEAM 1'!AX23</f>
        <v>4</v>
      </c>
      <c r="AY23" s="269">
        <f>'[3]TEAM 1'!AY23</f>
        <v>4</v>
      </c>
      <c r="AZ23" s="269">
        <f>'[3]TEAM 1'!AZ23</f>
        <v>4</v>
      </c>
      <c r="BA23" s="269">
        <f>'[3]TEAM 1'!BA23</f>
        <v>4</v>
      </c>
      <c r="BB23" s="269">
        <f>'[3]TEAM 1'!BB23</f>
        <v>4</v>
      </c>
      <c r="BC23" s="269">
        <f>'[3]TEAM 1'!BC23</f>
        <v>4</v>
      </c>
      <c r="BD23" s="269">
        <f>'[3]TEAM 1'!BD23</f>
        <v>4</v>
      </c>
      <c r="BE23" s="269">
        <f>'[3]TEAM 1'!BE23</f>
        <v>4</v>
      </c>
      <c r="BF23" s="269">
        <f>'[3]TEAM 1'!BF23</f>
        <v>4</v>
      </c>
      <c r="BG23" s="269">
        <f>'[3]TEAM 1'!BG23</f>
        <v>4</v>
      </c>
      <c r="BH23" s="269">
        <f>'[3]TEAM 1'!BH23</f>
        <v>4</v>
      </c>
      <c r="BI23" s="269">
        <f>'[3]TEAM 1'!BI23</f>
        <v>4</v>
      </c>
      <c r="BJ23" s="269">
        <f>'[3]TEAM 1'!BJ23</f>
        <v>4</v>
      </c>
      <c r="BK23" s="269">
        <f>'[3]TEAM 1'!BK23</f>
        <v>4</v>
      </c>
      <c r="BL23" s="269">
        <f>'[3]TEAM 1'!BL23</f>
        <v>4</v>
      </c>
      <c r="BM23" s="269">
        <f>'[3]TEAM 1'!BM23</f>
        <v>0</v>
      </c>
      <c r="BN23" s="269">
        <f>'[3]TEAM 1'!BN23</f>
        <v>0</v>
      </c>
      <c r="BO23" s="269">
        <f>'[3]TEAM 1'!BO23</f>
        <v>0</v>
      </c>
      <c r="BP23" s="269">
        <f>'[3]TEAM 1'!BP23</f>
        <v>0</v>
      </c>
      <c r="BQ23" s="269">
        <f>'[3]TEAM 1'!BQ23</f>
        <v>0</v>
      </c>
      <c r="BR23" s="269">
        <f>'[3]TEAM 1'!BR23</f>
        <v>0</v>
      </c>
      <c r="BS23" s="269">
        <f>'[3]TEAM 1'!BS23</f>
        <v>0</v>
      </c>
      <c r="BT23" s="269">
        <f>'[3]TEAM 1'!BT23</f>
        <v>0</v>
      </c>
      <c r="BU23" s="269">
        <f>'[3]TEAM 1'!BU23</f>
        <v>0</v>
      </c>
      <c r="BV23" s="269">
        <f>'[3]TEAM 1'!BV23</f>
        <v>0</v>
      </c>
      <c r="BW23" s="269">
        <f>'[3]TEAM 1'!BW23</f>
        <v>0</v>
      </c>
      <c r="BX23" s="269">
        <f>'[3]TEAM 1'!BX23</f>
        <v>0</v>
      </c>
      <c r="BY23" s="269">
        <f>'[3]TEAM 1'!BY23</f>
        <v>0</v>
      </c>
    </row>
    <row r="24" spans="1:77">
      <c r="A24" t="str">
        <f>'[3]TEAM 1'!A24</f>
        <v>Ship-to Fifth, Product 2</v>
      </c>
      <c r="B24" t="str">
        <f>'[3]TEAM 1'!B24</f>
        <v>1 to 6</v>
      </c>
      <c r="C24" s="269">
        <f>'[3]TEAM 1'!C24</f>
        <v>5</v>
      </c>
      <c r="D24" s="269">
        <f>'[3]TEAM 1'!D24</f>
        <v>5</v>
      </c>
      <c r="E24" s="269">
        <f>'[3]TEAM 1'!E24</f>
        <v>5</v>
      </c>
      <c r="F24" s="269">
        <f>'[3]TEAM 1'!F24</f>
        <v>5</v>
      </c>
      <c r="G24" s="269">
        <f>'[3]TEAM 1'!G24</f>
        <v>5</v>
      </c>
      <c r="H24" s="269">
        <f>'[3]TEAM 1'!H24</f>
        <v>5</v>
      </c>
      <c r="I24" s="269">
        <f>'[3]TEAM 1'!I24</f>
        <v>5</v>
      </c>
      <c r="J24" s="269">
        <f>'[3]TEAM 1'!J24</f>
        <v>5</v>
      </c>
      <c r="K24" s="269">
        <f>'[3]TEAM 1'!K24</f>
        <v>5</v>
      </c>
      <c r="L24" s="269">
        <f>'[3]TEAM 1'!L24</f>
        <v>5</v>
      </c>
      <c r="M24" s="269">
        <f>'[3]TEAM 1'!M24</f>
        <v>5</v>
      </c>
      <c r="N24" s="269">
        <f>'[3]TEAM 1'!N24</f>
        <v>5</v>
      </c>
      <c r="O24" s="269">
        <f>'[3]TEAM 1'!O24</f>
        <v>5</v>
      </c>
      <c r="P24" s="269">
        <f>'[3]TEAM 1'!P24</f>
        <v>5</v>
      </c>
      <c r="Q24" s="269">
        <f>'[3]TEAM 1'!Q24</f>
        <v>5</v>
      </c>
      <c r="R24" s="269">
        <f>'[3]TEAM 1'!R24</f>
        <v>5</v>
      </c>
      <c r="S24" s="269">
        <f>'[3]TEAM 1'!S24</f>
        <v>5</v>
      </c>
      <c r="T24" s="269">
        <f>'[3]TEAM 1'!T24</f>
        <v>5</v>
      </c>
      <c r="U24" s="269">
        <f>'[3]TEAM 1'!U24</f>
        <v>5</v>
      </c>
      <c r="V24" s="270">
        <f>'[3]TEAM 1'!V24</f>
        <v>5</v>
      </c>
      <c r="W24" s="269">
        <f>'[3]TEAM 1'!W24</f>
        <v>5</v>
      </c>
      <c r="X24" s="269">
        <f>'[3]TEAM 1'!X24</f>
        <v>5</v>
      </c>
      <c r="Y24" s="269">
        <f>'[3]TEAM 1'!Y24</f>
        <v>5</v>
      </c>
      <c r="Z24" s="269">
        <f>'[3]TEAM 1'!Z24</f>
        <v>5</v>
      </c>
      <c r="AA24" s="269">
        <f>'[3]TEAM 1'!AA24</f>
        <v>5</v>
      </c>
      <c r="AB24" s="269">
        <f>'[3]TEAM 1'!AB24</f>
        <v>5</v>
      </c>
      <c r="AC24" s="269">
        <f>'[3]TEAM 1'!AC24</f>
        <v>5</v>
      </c>
      <c r="AD24" s="269">
        <f>'[3]TEAM 1'!AD24</f>
        <v>5</v>
      </c>
      <c r="AE24" s="269">
        <f>'[3]TEAM 1'!AE24</f>
        <v>5</v>
      </c>
      <c r="AF24" s="269">
        <f>'[3]TEAM 1'!AF24</f>
        <v>5</v>
      </c>
      <c r="AG24" s="269">
        <f>'[3]TEAM 1'!AG24</f>
        <v>5</v>
      </c>
      <c r="AH24" s="269">
        <f>'[3]TEAM 1'!AH24</f>
        <v>5</v>
      </c>
      <c r="AI24" s="269">
        <f>'[3]TEAM 1'!AI24</f>
        <v>5</v>
      </c>
      <c r="AJ24" s="269">
        <f>'[3]TEAM 1'!AJ24</f>
        <v>5</v>
      </c>
      <c r="AK24" s="269">
        <f>'[3]TEAM 1'!AK24</f>
        <v>5</v>
      </c>
      <c r="AL24" s="269">
        <f>'[3]TEAM 1'!AL24</f>
        <v>5</v>
      </c>
      <c r="AM24" s="269">
        <f>'[3]TEAM 1'!AM24</f>
        <v>5</v>
      </c>
      <c r="AN24" s="269">
        <f>'[3]TEAM 1'!AN24</f>
        <v>5</v>
      </c>
      <c r="AO24" s="269">
        <f>'[3]TEAM 1'!AO24</f>
        <v>5</v>
      </c>
      <c r="AP24" s="269">
        <f>'[3]TEAM 1'!AP24</f>
        <v>5</v>
      </c>
      <c r="AQ24" s="269">
        <f>'[3]TEAM 1'!AQ24</f>
        <v>5</v>
      </c>
      <c r="AR24" s="269">
        <f>'[3]TEAM 1'!AR24</f>
        <v>5</v>
      </c>
      <c r="AS24" s="269">
        <f>'[3]TEAM 1'!AS24</f>
        <v>5</v>
      </c>
      <c r="AT24" s="269">
        <f>'[3]TEAM 1'!AT24</f>
        <v>5</v>
      </c>
      <c r="AU24" s="269">
        <f>'[3]TEAM 1'!AU24</f>
        <v>5</v>
      </c>
      <c r="AV24" s="269">
        <f>'[3]TEAM 1'!AV24</f>
        <v>5</v>
      </c>
      <c r="AW24" s="269">
        <f>'[3]TEAM 1'!AW24</f>
        <v>5</v>
      </c>
      <c r="AX24" s="269">
        <f>'[3]TEAM 1'!AX24</f>
        <v>5</v>
      </c>
      <c r="AY24" s="269">
        <f>'[3]TEAM 1'!AY24</f>
        <v>5</v>
      </c>
      <c r="AZ24" s="269">
        <f>'[3]TEAM 1'!AZ24</f>
        <v>5</v>
      </c>
      <c r="BA24" s="269">
        <f>'[3]TEAM 1'!BA24</f>
        <v>5</v>
      </c>
      <c r="BB24" s="269">
        <f>'[3]TEAM 1'!BB24</f>
        <v>5</v>
      </c>
      <c r="BC24" s="269">
        <f>'[3]TEAM 1'!BC24</f>
        <v>5</v>
      </c>
      <c r="BD24" s="269">
        <f>'[3]TEAM 1'!BD24</f>
        <v>5</v>
      </c>
      <c r="BE24" s="269">
        <f>'[3]TEAM 1'!BE24</f>
        <v>5</v>
      </c>
      <c r="BF24" s="269">
        <f>'[3]TEAM 1'!BF24</f>
        <v>5</v>
      </c>
      <c r="BG24" s="269">
        <f>'[3]TEAM 1'!BG24</f>
        <v>5</v>
      </c>
      <c r="BH24" s="269">
        <f>'[3]TEAM 1'!BH24</f>
        <v>5</v>
      </c>
      <c r="BI24" s="269">
        <f>'[3]TEAM 1'!BI24</f>
        <v>5</v>
      </c>
      <c r="BJ24" s="269">
        <f>'[3]TEAM 1'!BJ24</f>
        <v>5</v>
      </c>
      <c r="BK24" s="269">
        <f>'[3]TEAM 1'!BK24</f>
        <v>5</v>
      </c>
      <c r="BL24" s="269">
        <f>'[3]TEAM 1'!BL24</f>
        <v>5</v>
      </c>
      <c r="BM24" s="269">
        <f>'[3]TEAM 1'!BM24</f>
        <v>0</v>
      </c>
      <c r="BN24" s="269">
        <f>'[3]TEAM 1'!BN24</f>
        <v>0</v>
      </c>
      <c r="BO24" s="269">
        <f>'[3]TEAM 1'!BO24</f>
        <v>0</v>
      </c>
      <c r="BP24" s="269">
        <f>'[3]TEAM 1'!BP24</f>
        <v>0</v>
      </c>
      <c r="BQ24" s="269">
        <f>'[3]TEAM 1'!BQ24</f>
        <v>0</v>
      </c>
      <c r="BR24" s="269">
        <f>'[3]TEAM 1'!BR24</f>
        <v>0</v>
      </c>
      <c r="BS24" s="269">
        <f>'[3]TEAM 1'!BS24</f>
        <v>0</v>
      </c>
      <c r="BT24" s="269">
        <f>'[3]TEAM 1'!BT24</f>
        <v>0</v>
      </c>
      <c r="BU24" s="269">
        <f>'[3]TEAM 1'!BU24</f>
        <v>0</v>
      </c>
      <c r="BV24" s="269">
        <f>'[3]TEAM 1'!BV24</f>
        <v>0</v>
      </c>
      <c r="BW24" s="269">
        <f>'[3]TEAM 1'!BW24</f>
        <v>0</v>
      </c>
      <c r="BX24" s="269">
        <f>'[3]TEAM 1'!BX24</f>
        <v>0</v>
      </c>
      <c r="BY24" s="269">
        <f>'[3]TEAM 1'!BY24</f>
        <v>0</v>
      </c>
    </row>
    <row r="25" spans="1:77">
      <c r="A25" s="11" t="str">
        <f>'[3]TEAM 1'!A25</f>
        <v>Budget To Purchase Containers</v>
      </c>
      <c r="B25" s="11" t="str">
        <f>'[3]TEAM 1'!B25</f>
        <v>000 USD</v>
      </c>
      <c r="C25" s="271">
        <f>'[3]TEAM 1'!C25</f>
        <v>500</v>
      </c>
      <c r="D25" s="271">
        <f>'[3]TEAM 1'!D25</f>
        <v>300</v>
      </c>
      <c r="E25" s="271">
        <f>'[3]TEAM 1'!E25</f>
        <v>100</v>
      </c>
      <c r="F25" s="271">
        <f>'[3]TEAM 1'!F25</f>
        <v>0</v>
      </c>
      <c r="G25" s="271">
        <f>'[3]TEAM 1'!G25</f>
        <v>200</v>
      </c>
      <c r="H25" s="271">
        <f>'[3]TEAM 1'!H25</f>
        <v>0</v>
      </c>
      <c r="I25" s="271">
        <f>'[3]TEAM 1'!I25</f>
        <v>100</v>
      </c>
      <c r="J25" s="271">
        <f>'[3]TEAM 1'!J25</f>
        <v>300</v>
      </c>
      <c r="K25" s="271">
        <f>'[3]TEAM 1'!K25</f>
        <v>100</v>
      </c>
      <c r="L25" s="271">
        <f>'[3]TEAM 1'!L25</f>
        <v>100</v>
      </c>
      <c r="M25" s="271">
        <f>'[3]TEAM 1'!M25</f>
        <v>100</v>
      </c>
      <c r="N25" s="271">
        <f>'[3]TEAM 1'!N25</f>
        <v>0</v>
      </c>
      <c r="O25" s="271">
        <f>'[3]TEAM 1'!O25</f>
        <v>100</v>
      </c>
      <c r="P25" s="271">
        <f>'[3]TEAM 1'!P25</f>
        <v>0</v>
      </c>
      <c r="Q25" s="271">
        <f>'[3]TEAM 1'!Q25</f>
        <v>100</v>
      </c>
      <c r="R25" s="271">
        <f>'[3]TEAM 1'!R25</f>
        <v>0</v>
      </c>
      <c r="S25" s="271">
        <f>'[3]TEAM 1'!S25</f>
        <v>200</v>
      </c>
      <c r="T25" s="271">
        <f>'[3]TEAM 1'!T25</f>
        <v>150</v>
      </c>
      <c r="U25" s="271">
        <f>'[3]TEAM 1'!U25</f>
        <v>0</v>
      </c>
      <c r="V25" s="272">
        <f>'[3]TEAM 1'!V25</f>
        <v>100</v>
      </c>
      <c r="W25" s="271">
        <f>'[3]TEAM 1'!W25</f>
        <v>100</v>
      </c>
      <c r="X25" s="271">
        <f>'[3]TEAM 1'!X25</f>
        <v>100</v>
      </c>
      <c r="Y25" s="271">
        <f>'[3]TEAM 1'!Y25</f>
        <v>100</v>
      </c>
      <c r="Z25" s="271">
        <f>'[3]TEAM 1'!Z25</f>
        <v>100</v>
      </c>
      <c r="AA25" s="271">
        <f>'[3]TEAM 1'!AA25</f>
        <v>250</v>
      </c>
      <c r="AB25" s="271">
        <f>'[3]TEAM 1'!AB25</f>
        <v>250</v>
      </c>
      <c r="AC25" s="271">
        <f>'[3]TEAM 1'!AC25</f>
        <v>250</v>
      </c>
      <c r="AD25" s="271">
        <f>'[3]TEAM 1'!AD25</f>
        <v>250</v>
      </c>
      <c r="AE25" s="271">
        <f>'[3]TEAM 1'!AE25</f>
        <v>250</v>
      </c>
      <c r="AF25" s="271">
        <f>'[3]TEAM 1'!AF25</f>
        <v>250</v>
      </c>
      <c r="AG25" s="271">
        <f>'[3]TEAM 1'!AG25</f>
        <v>250</v>
      </c>
      <c r="AH25" s="271">
        <f>'[3]TEAM 1'!AH25</f>
        <v>250</v>
      </c>
      <c r="AI25" s="271">
        <f>'[3]TEAM 1'!AI25</f>
        <v>250</v>
      </c>
      <c r="AJ25" s="271">
        <f>'[3]TEAM 1'!AJ25</f>
        <v>250</v>
      </c>
      <c r="AK25" s="271">
        <f>'[3]TEAM 1'!AK25</f>
        <v>250</v>
      </c>
      <c r="AL25" s="271">
        <f>'[3]TEAM 1'!AL25</f>
        <v>250</v>
      </c>
      <c r="AM25" s="271">
        <f>'[3]TEAM 1'!AM25</f>
        <v>250</v>
      </c>
      <c r="AN25" s="271">
        <f>'[3]TEAM 1'!AN25</f>
        <v>250</v>
      </c>
      <c r="AO25" s="271">
        <f>'[3]TEAM 1'!AO25</f>
        <v>250</v>
      </c>
      <c r="AP25" s="271">
        <f>'[3]TEAM 1'!AP25</f>
        <v>250</v>
      </c>
      <c r="AQ25" s="271">
        <f>'[3]TEAM 1'!AQ25</f>
        <v>250</v>
      </c>
      <c r="AR25" s="271">
        <f>'[3]TEAM 1'!AR25</f>
        <v>250</v>
      </c>
      <c r="AS25" s="271">
        <f>'[3]TEAM 1'!AS25</f>
        <v>250</v>
      </c>
      <c r="AT25" s="271">
        <f>'[3]TEAM 1'!AT25</f>
        <v>250</v>
      </c>
      <c r="AU25" s="271">
        <f>'[3]TEAM 1'!AU25</f>
        <v>250</v>
      </c>
      <c r="AV25" s="271">
        <f>'[3]TEAM 1'!AV25</f>
        <v>250</v>
      </c>
      <c r="AW25" s="271">
        <f>'[3]TEAM 1'!AW25</f>
        <v>250</v>
      </c>
      <c r="AX25" s="271">
        <f>'[3]TEAM 1'!AX25</f>
        <v>250</v>
      </c>
      <c r="AY25" s="271">
        <f>'[3]TEAM 1'!AY25</f>
        <v>250</v>
      </c>
      <c r="AZ25" s="271">
        <f>'[3]TEAM 1'!AZ25</f>
        <v>250</v>
      </c>
      <c r="BA25" s="271">
        <f>'[3]TEAM 1'!BA25</f>
        <v>250</v>
      </c>
      <c r="BB25" s="271">
        <f>'[3]TEAM 1'!BB25</f>
        <v>250</v>
      </c>
      <c r="BC25" s="271">
        <f>'[3]TEAM 1'!BC25</f>
        <v>250</v>
      </c>
      <c r="BD25" s="271">
        <f>'[3]TEAM 1'!BD25</f>
        <v>250</v>
      </c>
      <c r="BE25" s="271">
        <f>'[3]TEAM 1'!BE25</f>
        <v>250</v>
      </c>
      <c r="BF25" s="271">
        <f>'[3]TEAM 1'!BF25</f>
        <v>250</v>
      </c>
      <c r="BG25" s="271">
        <f>'[3]TEAM 1'!BG25</f>
        <v>250</v>
      </c>
      <c r="BH25" s="271">
        <f>'[3]TEAM 1'!BH25</f>
        <v>0</v>
      </c>
      <c r="BI25" s="271">
        <f>'[3]TEAM 1'!BI25</f>
        <v>0</v>
      </c>
      <c r="BJ25" s="271">
        <f>'[3]TEAM 1'!BJ25</f>
        <v>0</v>
      </c>
      <c r="BK25" s="271">
        <f>'[3]TEAM 1'!BK25</f>
        <v>0</v>
      </c>
      <c r="BL25" s="271">
        <f>'[3]TEAM 1'!BL25</f>
        <v>0</v>
      </c>
      <c r="BM25" s="271">
        <f>'[3]TEAM 1'!BM25</f>
        <v>0</v>
      </c>
      <c r="BN25" s="271">
        <f>'[3]TEAM 1'!BN25</f>
        <v>0</v>
      </c>
      <c r="BO25" s="271">
        <f>'[3]TEAM 1'!BO25</f>
        <v>0</v>
      </c>
      <c r="BP25" s="271">
        <f>'[3]TEAM 1'!BP25</f>
        <v>0</v>
      </c>
      <c r="BQ25" s="271">
        <f>'[3]TEAM 1'!BQ25</f>
        <v>0</v>
      </c>
      <c r="BR25" s="271">
        <f>'[3]TEAM 1'!BR25</f>
        <v>0</v>
      </c>
      <c r="BS25" s="271">
        <f>'[3]TEAM 1'!BS25</f>
        <v>0</v>
      </c>
      <c r="BT25" s="271">
        <f>'[3]TEAM 1'!BT25</f>
        <v>0</v>
      </c>
      <c r="BU25" s="271">
        <f>'[3]TEAM 1'!BU25</f>
        <v>0</v>
      </c>
      <c r="BV25" s="271">
        <f>'[3]TEAM 1'!BV25</f>
        <v>0</v>
      </c>
      <c r="BW25" s="271">
        <f>'[3]TEAM 1'!BW25</f>
        <v>0</v>
      </c>
      <c r="BX25" s="271">
        <f>'[3]TEAM 1'!BX25</f>
        <v>0</v>
      </c>
      <c r="BY25" s="271">
        <f>'[3]TEAM 1'!BY25</f>
        <v>0</v>
      </c>
    </row>
    <row r="26" spans="1:77">
      <c r="A26" s="11" t="str">
        <f>'[3]TEAM 1'!A26</f>
        <v>Budget To Rent Containers</v>
      </c>
      <c r="B26" s="11" t="str">
        <f>'[3]TEAM 1'!B26</f>
        <v>000 USD</v>
      </c>
      <c r="C26" s="271">
        <f>'[3]TEAM 1'!C26</f>
        <v>0</v>
      </c>
      <c r="D26" s="271">
        <f>'[3]TEAM 1'!D26</f>
        <v>0</v>
      </c>
      <c r="E26" s="271">
        <f>'[3]TEAM 1'!E26</f>
        <v>0</v>
      </c>
      <c r="F26" s="271">
        <f>'[3]TEAM 1'!F26</f>
        <v>0</v>
      </c>
      <c r="G26" s="271">
        <f>'[3]TEAM 1'!G26</f>
        <v>0</v>
      </c>
      <c r="H26" s="271">
        <f>'[3]TEAM 1'!H26</f>
        <v>0</v>
      </c>
      <c r="I26" s="271">
        <f>'[3]TEAM 1'!I26</f>
        <v>0</v>
      </c>
      <c r="J26" s="271">
        <f>'[3]TEAM 1'!J26</f>
        <v>0</v>
      </c>
      <c r="K26" s="271">
        <f>'[3]TEAM 1'!K26</f>
        <v>0</v>
      </c>
      <c r="L26" s="271">
        <f>'[3]TEAM 1'!L26</f>
        <v>0</v>
      </c>
      <c r="M26" s="271">
        <f>'[3]TEAM 1'!M26</f>
        <v>0</v>
      </c>
      <c r="N26" s="271">
        <f>'[3]TEAM 1'!N26</f>
        <v>0</v>
      </c>
      <c r="O26" s="271">
        <f>'[3]TEAM 1'!O26</f>
        <v>0</v>
      </c>
      <c r="P26" s="271">
        <f>'[3]TEAM 1'!P26</f>
        <v>0</v>
      </c>
      <c r="Q26" s="271">
        <f>'[3]TEAM 1'!Q26</f>
        <v>0</v>
      </c>
      <c r="R26" s="271">
        <f>'[3]TEAM 1'!R26</f>
        <v>0</v>
      </c>
      <c r="S26" s="271">
        <f>'[3]TEAM 1'!S26</f>
        <v>0</v>
      </c>
      <c r="T26" s="271">
        <f>'[3]TEAM 1'!T26</f>
        <v>0</v>
      </c>
      <c r="U26" s="271">
        <f>'[3]TEAM 1'!U26</f>
        <v>0</v>
      </c>
      <c r="V26" s="272">
        <f>'[3]TEAM 1'!V26</f>
        <v>0</v>
      </c>
      <c r="W26" s="271">
        <f>'[3]TEAM 1'!W26</f>
        <v>0</v>
      </c>
      <c r="X26" s="271">
        <f>'[3]TEAM 1'!X26</f>
        <v>0</v>
      </c>
      <c r="Y26" s="271">
        <f>'[3]TEAM 1'!Y26</f>
        <v>0</v>
      </c>
      <c r="Z26" s="271">
        <f>'[3]TEAM 1'!Z26</f>
        <v>0</v>
      </c>
      <c r="AA26" s="271">
        <f>'[3]TEAM 1'!AA26</f>
        <v>0</v>
      </c>
      <c r="AB26" s="271">
        <f>'[3]TEAM 1'!AB26</f>
        <v>0</v>
      </c>
      <c r="AC26" s="271">
        <f>'[3]TEAM 1'!AC26</f>
        <v>0</v>
      </c>
      <c r="AD26" s="271">
        <f>'[3]TEAM 1'!AD26</f>
        <v>0</v>
      </c>
      <c r="AE26" s="271">
        <f>'[3]TEAM 1'!AE26</f>
        <v>0</v>
      </c>
      <c r="AF26" s="271">
        <f>'[3]TEAM 1'!AF26</f>
        <v>0</v>
      </c>
      <c r="AG26" s="271">
        <f>'[3]TEAM 1'!AG26</f>
        <v>0</v>
      </c>
      <c r="AH26" s="271">
        <f>'[3]TEAM 1'!AH26</f>
        <v>0</v>
      </c>
      <c r="AI26" s="271">
        <f>'[3]TEAM 1'!AI26</f>
        <v>0</v>
      </c>
      <c r="AJ26" s="271">
        <f>'[3]TEAM 1'!AJ26</f>
        <v>0</v>
      </c>
      <c r="AK26" s="271">
        <f>'[3]TEAM 1'!AK26</f>
        <v>0</v>
      </c>
      <c r="AL26" s="271">
        <f>'[3]TEAM 1'!AL26</f>
        <v>0</v>
      </c>
      <c r="AM26" s="271">
        <f>'[3]TEAM 1'!AM26</f>
        <v>0</v>
      </c>
      <c r="AN26" s="271">
        <f>'[3]TEAM 1'!AN26</f>
        <v>0</v>
      </c>
      <c r="AO26" s="271">
        <f>'[3]TEAM 1'!AO26</f>
        <v>0</v>
      </c>
      <c r="AP26" s="271">
        <f>'[3]TEAM 1'!AP26</f>
        <v>0</v>
      </c>
      <c r="AQ26" s="271">
        <f>'[3]TEAM 1'!AQ26</f>
        <v>0</v>
      </c>
      <c r="AR26" s="271">
        <f>'[3]TEAM 1'!AR26</f>
        <v>0</v>
      </c>
      <c r="AS26" s="271">
        <f>'[3]TEAM 1'!AS26</f>
        <v>0</v>
      </c>
      <c r="AT26" s="271">
        <f>'[3]TEAM 1'!AT26</f>
        <v>0</v>
      </c>
      <c r="AU26" s="271">
        <f>'[3]TEAM 1'!AU26</f>
        <v>0</v>
      </c>
      <c r="AV26" s="271">
        <f>'[3]TEAM 1'!AV26</f>
        <v>0</v>
      </c>
      <c r="AW26" s="271">
        <f>'[3]TEAM 1'!AW26</f>
        <v>0</v>
      </c>
      <c r="AX26" s="271">
        <f>'[3]TEAM 1'!AX26</f>
        <v>0</v>
      </c>
      <c r="AY26" s="271">
        <f>'[3]TEAM 1'!AY26</f>
        <v>0</v>
      </c>
      <c r="AZ26" s="271">
        <f>'[3]TEAM 1'!AZ26</f>
        <v>0</v>
      </c>
      <c r="BA26" s="271">
        <f>'[3]TEAM 1'!BA26</f>
        <v>0</v>
      </c>
      <c r="BB26" s="271">
        <f>'[3]TEAM 1'!BB26</f>
        <v>0</v>
      </c>
      <c r="BC26" s="271">
        <f>'[3]TEAM 1'!BC26</f>
        <v>0</v>
      </c>
      <c r="BD26" s="271">
        <f>'[3]TEAM 1'!BD26</f>
        <v>0</v>
      </c>
      <c r="BE26" s="271">
        <f>'[3]TEAM 1'!BE26</f>
        <v>0</v>
      </c>
      <c r="BF26" s="271">
        <f>'[3]TEAM 1'!BF26</f>
        <v>0</v>
      </c>
      <c r="BG26" s="271">
        <f>'[3]TEAM 1'!BG26</f>
        <v>0</v>
      </c>
      <c r="BH26" s="271">
        <f>'[3]TEAM 1'!BH26</f>
        <v>0</v>
      </c>
      <c r="BI26" s="271">
        <f>'[3]TEAM 1'!BI26</f>
        <v>0</v>
      </c>
      <c r="BJ26" s="271">
        <f>'[3]TEAM 1'!BJ26</f>
        <v>0</v>
      </c>
      <c r="BK26" s="271">
        <f>'[3]TEAM 1'!BK26</f>
        <v>0</v>
      </c>
      <c r="BL26" s="271">
        <f>'[3]TEAM 1'!BL26</f>
        <v>0</v>
      </c>
      <c r="BM26" s="271">
        <f>'[3]TEAM 1'!BM26</f>
        <v>0</v>
      </c>
      <c r="BN26" s="271">
        <f>'[3]TEAM 1'!BN26</f>
        <v>0</v>
      </c>
      <c r="BO26" s="271">
        <f>'[3]TEAM 1'!BO26</f>
        <v>0</v>
      </c>
      <c r="BP26" s="271">
        <f>'[3]TEAM 1'!BP26</f>
        <v>0</v>
      </c>
      <c r="BQ26" s="271">
        <f>'[3]TEAM 1'!BQ26</f>
        <v>0</v>
      </c>
      <c r="BR26" s="271">
        <f>'[3]TEAM 1'!BR26</f>
        <v>0</v>
      </c>
      <c r="BS26" s="271">
        <f>'[3]TEAM 1'!BS26</f>
        <v>0</v>
      </c>
      <c r="BT26" s="271">
        <f>'[3]TEAM 1'!BT26</f>
        <v>0</v>
      </c>
      <c r="BU26" s="271">
        <f>'[3]TEAM 1'!BU26</f>
        <v>0</v>
      </c>
      <c r="BV26" s="271">
        <f>'[3]TEAM 1'!BV26</f>
        <v>0</v>
      </c>
      <c r="BW26" s="271">
        <f>'[3]TEAM 1'!BW26</f>
        <v>0</v>
      </c>
      <c r="BX26" s="271">
        <f>'[3]TEAM 1'!BX26</f>
        <v>0</v>
      </c>
      <c r="BY26" s="271">
        <f>'[3]TEAM 1'!BY26</f>
        <v>0</v>
      </c>
    </row>
    <row r="27" spans="1:77">
      <c r="A27" t="str">
        <f>'[3]TEAM 1'!A27</f>
        <v>Marketing Expense in Japan, Product 1</v>
      </c>
      <c r="B27" t="str">
        <f>'[3]TEAM 1'!B27</f>
        <v>000 Yen</v>
      </c>
      <c r="C27" s="271">
        <f>'[3]TEAM 1'!C27</f>
        <v>12000</v>
      </c>
      <c r="D27" s="271">
        <f>'[3]TEAM 1'!D27</f>
        <v>13500</v>
      </c>
      <c r="E27" s="271">
        <f>'[3]TEAM 1'!E27</f>
        <v>9000</v>
      </c>
      <c r="F27" s="271">
        <f>'[3]TEAM 1'!F27</f>
        <v>9000</v>
      </c>
      <c r="G27" s="271">
        <f>'[3]TEAM 1'!G27</f>
        <v>12000</v>
      </c>
      <c r="H27" s="271">
        <f>'[3]TEAM 1'!H27</f>
        <v>12000</v>
      </c>
      <c r="I27" s="271">
        <f>'[3]TEAM 1'!I27</f>
        <v>15000</v>
      </c>
      <c r="J27" s="271">
        <f>'[3]TEAM 1'!J27</f>
        <v>15000</v>
      </c>
      <c r="K27" s="271">
        <f>'[3]TEAM 1'!K27</f>
        <v>15000</v>
      </c>
      <c r="L27" s="271">
        <f>'[3]TEAM 1'!L27</f>
        <v>8000</v>
      </c>
      <c r="M27" s="271">
        <f>'[3]TEAM 1'!M27</f>
        <v>15000</v>
      </c>
      <c r="N27" s="271">
        <f>'[3]TEAM 1'!N27</f>
        <v>8000</v>
      </c>
      <c r="O27" s="271">
        <f>'[3]TEAM 1'!O27</f>
        <v>15000</v>
      </c>
      <c r="P27" s="271">
        <f>'[3]TEAM 1'!P27</f>
        <v>10000</v>
      </c>
      <c r="Q27" s="271">
        <f>'[3]TEAM 1'!Q27</f>
        <v>10000</v>
      </c>
      <c r="R27" s="271">
        <f>'[3]TEAM 1'!R27</f>
        <v>10000</v>
      </c>
      <c r="S27" s="271">
        <f>'[3]TEAM 1'!S27</f>
        <v>15000</v>
      </c>
      <c r="T27" s="271">
        <f>'[3]TEAM 1'!T27</f>
        <v>15000</v>
      </c>
      <c r="U27" s="271">
        <f>'[3]TEAM 1'!U27</f>
        <v>15000</v>
      </c>
      <c r="V27" s="272">
        <f>'[3]TEAM 1'!V27</f>
        <v>15000</v>
      </c>
      <c r="W27" s="271">
        <f>'[3]TEAM 1'!W27</f>
        <v>15000</v>
      </c>
      <c r="X27" s="271">
        <f>'[3]TEAM 1'!X27</f>
        <v>15000</v>
      </c>
      <c r="Y27" s="271">
        <f>'[3]TEAM 1'!Y27</f>
        <v>18000</v>
      </c>
      <c r="Z27" s="271">
        <f>'[3]TEAM 1'!Z27</f>
        <v>18000</v>
      </c>
      <c r="AA27" s="271">
        <f>'[3]TEAM 1'!AA27</f>
        <v>18000</v>
      </c>
      <c r="AB27" s="271">
        <f>'[3]TEAM 1'!AB27</f>
        <v>18000</v>
      </c>
      <c r="AC27" s="271">
        <f>'[3]TEAM 1'!AC27</f>
        <v>18000</v>
      </c>
      <c r="AD27" s="271">
        <f>'[3]TEAM 1'!AD27</f>
        <v>18000</v>
      </c>
      <c r="AE27" s="271">
        <f>'[3]TEAM 1'!AE27</f>
        <v>18000</v>
      </c>
      <c r="AF27" s="271">
        <f>'[3]TEAM 1'!AF27</f>
        <v>18000</v>
      </c>
      <c r="AG27" s="271">
        <f>'[3]TEAM 1'!AG27</f>
        <v>18000</v>
      </c>
      <c r="AH27" s="271">
        <f>'[3]TEAM 1'!AH27</f>
        <v>18000</v>
      </c>
      <c r="AI27" s="271">
        <f>'[3]TEAM 1'!AI27</f>
        <v>10000</v>
      </c>
      <c r="AJ27" s="271">
        <f>'[3]TEAM 1'!AJ27</f>
        <v>10000</v>
      </c>
      <c r="AK27" s="271">
        <f>'[3]TEAM 1'!AK27</f>
        <v>10000</v>
      </c>
      <c r="AL27" s="271">
        <f>'[3]TEAM 1'!AL27</f>
        <v>10000</v>
      </c>
      <c r="AM27" s="271">
        <f>'[3]TEAM 1'!AM27</f>
        <v>10000</v>
      </c>
      <c r="AN27" s="271">
        <f>'[3]TEAM 1'!AN27</f>
        <v>10000</v>
      </c>
      <c r="AO27" s="271">
        <f>'[3]TEAM 1'!AO27</f>
        <v>10000</v>
      </c>
      <c r="AP27" s="271">
        <f>'[3]TEAM 1'!AP27</f>
        <v>10000</v>
      </c>
      <c r="AQ27" s="271">
        <f>'[3]TEAM 1'!AQ27</f>
        <v>12000</v>
      </c>
      <c r="AR27" s="271">
        <f>'[3]TEAM 1'!AR27</f>
        <v>12000</v>
      </c>
      <c r="AS27" s="271">
        <f>'[3]TEAM 1'!AS27</f>
        <v>12000</v>
      </c>
      <c r="AT27" s="271">
        <f>'[3]TEAM 1'!AT27</f>
        <v>12000</v>
      </c>
      <c r="AU27" s="271">
        <f>'[3]TEAM 1'!AU27</f>
        <v>12000</v>
      </c>
      <c r="AV27" s="271">
        <f>'[3]TEAM 1'!AV27</f>
        <v>12000</v>
      </c>
      <c r="AW27" s="271">
        <f>'[3]TEAM 1'!AW27</f>
        <v>12000</v>
      </c>
      <c r="AX27" s="271">
        <f>'[3]TEAM 1'!AX27</f>
        <v>12000</v>
      </c>
      <c r="AY27" s="271">
        <f>'[3]TEAM 1'!AY27</f>
        <v>12000</v>
      </c>
      <c r="AZ27" s="271">
        <f>'[3]TEAM 1'!AZ27</f>
        <v>12000</v>
      </c>
      <c r="BA27" s="271">
        <f>'[3]TEAM 1'!BA27</f>
        <v>12000</v>
      </c>
      <c r="BB27" s="271">
        <f>'[3]TEAM 1'!BB27</f>
        <v>12000</v>
      </c>
      <c r="BC27" s="271">
        <f>'[3]TEAM 1'!BC27</f>
        <v>12000</v>
      </c>
      <c r="BD27" s="271">
        <f>'[3]TEAM 1'!BD27</f>
        <v>12000</v>
      </c>
      <c r="BE27" s="271">
        <f>'[3]TEAM 1'!BE27</f>
        <v>14000</v>
      </c>
      <c r="BF27" s="271">
        <f>'[3]TEAM 1'!BF27</f>
        <v>14000</v>
      </c>
      <c r="BG27" s="271">
        <f>'[3]TEAM 1'!BG27</f>
        <v>14000</v>
      </c>
      <c r="BH27" s="271">
        <f>'[3]TEAM 1'!BH27</f>
        <v>14000</v>
      </c>
      <c r="BI27" s="271">
        <f>'[3]TEAM 1'!BI27</f>
        <v>14000</v>
      </c>
      <c r="BJ27" s="271">
        <f>'[3]TEAM 1'!BJ27</f>
        <v>14000</v>
      </c>
      <c r="BK27" s="271">
        <f>'[3]TEAM 1'!BK27</f>
        <v>14000</v>
      </c>
      <c r="BL27" s="271">
        <f>'[3]TEAM 1'!BL27</f>
        <v>14000</v>
      </c>
      <c r="BM27" s="271">
        <f>'[3]TEAM 1'!BM27</f>
        <v>0</v>
      </c>
      <c r="BN27" s="271">
        <f>'[3]TEAM 1'!BN27</f>
        <v>0</v>
      </c>
      <c r="BO27" s="271">
        <f>'[3]TEAM 1'!BO27</f>
        <v>0</v>
      </c>
      <c r="BP27" s="271">
        <f>'[3]TEAM 1'!BP27</f>
        <v>0</v>
      </c>
      <c r="BQ27" s="271">
        <f>'[3]TEAM 1'!BQ27</f>
        <v>0</v>
      </c>
      <c r="BR27" s="271">
        <f>'[3]TEAM 1'!BR27</f>
        <v>0</v>
      </c>
      <c r="BS27" s="271">
        <f>'[3]TEAM 1'!BS27</f>
        <v>0</v>
      </c>
      <c r="BT27" s="271">
        <f>'[3]TEAM 1'!BT27</f>
        <v>0</v>
      </c>
      <c r="BU27" s="271">
        <f>'[3]TEAM 1'!BU27</f>
        <v>0</v>
      </c>
      <c r="BV27" s="271">
        <f>'[3]TEAM 1'!BV27</f>
        <v>0</v>
      </c>
      <c r="BW27" s="271">
        <f>'[3]TEAM 1'!BW27</f>
        <v>0</v>
      </c>
      <c r="BX27" s="271">
        <f>'[3]TEAM 1'!BX27</f>
        <v>0</v>
      </c>
      <c r="BY27" s="271">
        <f>'[3]TEAM 1'!BY27</f>
        <v>0</v>
      </c>
    </row>
    <row r="28" spans="1:77">
      <c r="A28" t="str">
        <f>'[3]TEAM 1'!A28</f>
        <v>Marketing Expense in Mexico, Product 1</v>
      </c>
      <c r="B28" t="str">
        <f>'[3]TEAM 1'!B28</f>
        <v>000 Peso</v>
      </c>
      <c r="C28" s="271">
        <f>'[3]TEAM 1'!C28</f>
        <v>2000</v>
      </c>
      <c r="D28" s="271">
        <f>'[3]TEAM 1'!D28</f>
        <v>810</v>
      </c>
      <c r="E28" s="271">
        <f>'[3]TEAM 1'!E28</f>
        <v>600</v>
      </c>
      <c r="F28" s="271">
        <f>'[3]TEAM 1'!F28</f>
        <v>600</v>
      </c>
      <c r="G28" s="271">
        <f>'[3]TEAM 1'!G28</f>
        <v>800</v>
      </c>
      <c r="H28" s="271">
        <f>'[3]TEAM 1'!H28</f>
        <v>800</v>
      </c>
      <c r="I28" s="271">
        <f>'[3]TEAM 1'!I28</f>
        <v>800</v>
      </c>
      <c r="J28" s="271">
        <f>'[3]TEAM 1'!J28</f>
        <v>800</v>
      </c>
      <c r="K28" s="271">
        <f>'[3]TEAM 1'!K28</f>
        <v>800</v>
      </c>
      <c r="L28" s="271">
        <f>'[3]TEAM 1'!L28</f>
        <v>400</v>
      </c>
      <c r="M28" s="271">
        <f>'[3]TEAM 1'!M28</f>
        <v>800</v>
      </c>
      <c r="N28" s="271">
        <f>'[3]TEAM 1'!N28</f>
        <v>400</v>
      </c>
      <c r="O28" s="271">
        <f>'[3]TEAM 1'!O28</f>
        <v>800</v>
      </c>
      <c r="P28" s="271">
        <f>'[3]TEAM 1'!P28</f>
        <v>400</v>
      </c>
      <c r="Q28" s="271">
        <f>'[3]TEAM 1'!Q28</f>
        <v>400</v>
      </c>
      <c r="R28" s="271">
        <f>'[3]TEAM 1'!R28</f>
        <v>400</v>
      </c>
      <c r="S28" s="271">
        <f>'[3]TEAM 1'!S28</f>
        <v>800</v>
      </c>
      <c r="T28" s="271">
        <f>'[3]TEAM 1'!T28</f>
        <v>800</v>
      </c>
      <c r="U28" s="271">
        <f>'[3]TEAM 1'!U28</f>
        <v>800</v>
      </c>
      <c r="V28" s="272">
        <f>'[3]TEAM 1'!V28</f>
        <v>800</v>
      </c>
      <c r="W28" s="271">
        <f>'[3]TEAM 1'!W28</f>
        <v>800</v>
      </c>
      <c r="X28" s="271">
        <f>'[3]TEAM 1'!X28</f>
        <v>800</v>
      </c>
      <c r="Y28" s="271">
        <f>'[3]TEAM 1'!Y28</f>
        <v>960</v>
      </c>
      <c r="Z28" s="271">
        <f>'[3]TEAM 1'!Z28</f>
        <v>960</v>
      </c>
      <c r="AA28" s="271">
        <f>'[3]TEAM 1'!AA28</f>
        <v>960</v>
      </c>
      <c r="AB28" s="271">
        <f>'[3]TEAM 1'!AB28</f>
        <v>960</v>
      </c>
      <c r="AC28" s="271">
        <f>'[3]TEAM 1'!AC28</f>
        <v>960</v>
      </c>
      <c r="AD28" s="271">
        <f>'[3]TEAM 1'!AD28</f>
        <v>960</v>
      </c>
      <c r="AE28" s="271">
        <f>'[3]TEAM 1'!AE28</f>
        <v>960</v>
      </c>
      <c r="AF28" s="271">
        <f>'[3]TEAM 1'!AF28</f>
        <v>960</v>
      </c>
      <c r="AG28" s="271">
        <f>'[3]TEAM 1'!AG28</f>
        <v>960</v>
      </c>
      <c r="AH28" s="271">
        <f>'[3]TEAM 1'!AH28</f>
        <v>960</v>
      </c>
      <c r="AI28" s="271">
        <f>'[3]TEAM 1'!AI28</f>
        <v>500</v>
      </c>
      <c r="AJ28" s="271">
        <f>'[3]TEAM 1'!AJ28</f>
        <v>500</v>
      </c>
      <c r="AK28" s="271">
        <f>'[3]TEAM 1'!AK28</f>
        <v>500</v>
      </c>
      <c r="AL28" s="271">
        <f>'[3]TEAM 1'!AL28</f>
        <v>500</v>
      </c>
      <c r="AM28" s="271">
        <f>'[3]TEAM 1'!AM28</f>
        <v>500</v>
      </c>
      <c r="AN28" s="271">
        <f>'[3]TEAM 1'!AN28</f>
        <v>500</v>
      </c>
      <c r="AO28" s="271">
        <f>'[3]TEAM 1'!AO28</f>
        <v>500</v>
      </c>
      <c r="AP28" s="271">
        <f>'[3]TEAM 1'!AP28</f>
        <v>500</v>
      </c>
      <c r="AQ28" s="271">
        <f>'[3]TEAM 1'!AQ28</f>
        <v>650</v>
      </c>
      <c r="AR28" s="271">
        <f>'[3]TEAM 1'!AR28</f>
        <v>650</v>
      </c>
      <c r="AS28" s="271">
        <f>'[3]TEAM 1'!AS28</f>
        <v>650</v>
      </c>
      <c r="AT28" s="271">
        <f>'[3]TEAM 1'!AT28</f>
        <v>650</v>
      </c>
      <c r="AU28" s="271">
        <f>'[3]TEAM 1'!AU28</f>
        <v>650</v>
      </c>
      <c r="AV28" s="271">
        <f>'[3]TEAM 1'!AV28</f>
        <v>650</v>
      </c>
      <c r="AW28" s="271">
        <f>'[3]TEAM 1'!AW28</f>
        <v>650</v>
      </c>
      <c r="AX28" s="271">
        <f>'[3]TEAM 1'!AX28</f>
        <v>650</v>
      </c>
      <c r="AY28" s="271">
        <f>'[3]TEAM 1'!AY28</f>
        <v>650</v>
      </c>
      <c r="AZ28" s="271">
        <f>'[3]TEAM 1'!AZ28</f>
        <v>650</v>
      </c>
      <c r="BA28" s="271">
        <f>'[3]TEAM 1'!BA28</f>
        <v>650</v>
      </c>
      <c r="BB28" s="271">
        <f>'[3]TEAM 1'!BB28</f>
        <v>650</v>
      </c>
      <c r="BC28" s="271">
        <f>'[3]TEAM 1'!BC28</f>
        <v>650</v>
      </c>
      <c r="BD28" s="271">
        <f>'[3]TEAM 1'!BD28</f>
        <v>650</v>
      </c>
      <c r="BE28" s="271">
        <f>'[3]TEAM 1'!BE28</f>
        <v>600</v>
      </c>
      <c r="BF28" s="271">
        <f>'[3]TEAM 1'!BF28</f>
        <v>600</v>
      </c>
      <c r="BG28" s="271">
        <f>'[3]TEAM 1'!BG28</f>
        <v>600</v>
      </c>
      <c r="BH28" s="271">
        <f>'[3]TEAM 1'!BH28</f>
        <v>600</v>
      </c>
      <c r="BI28" s="271">
        <f>'[3]TEAM 1'!BI28</f>
        <v>600</v>
      </c>
      <c r="BJ28" s="271">
        <f>'[3]TEAM 1'!BJ28</f>
        <v>600</v>
      </c>
      <c r="BK28" s="271">
        <f>'[3]TEAM 1'!BK28</f>
        <v>600</v>
      </c>
      <c r="BL28" s="271">
        <f>'[3]TEAM 1'!BL28</f>
        <v>600</v>
      </c>
      <c r="BM28" s="271">
        <f>'[3]TEAM 1'!BM28</f>
        <v>0</v>
      </c>
      <c r="BN28" s="271">
        <f>'[3]TEAM 1'!BN28</f>
        <v>0</v>
      </c>
      <c r="BO28" s="271">
        <f>'[3]TEAM 1'!BO28</f>
        <v>0</v>
      </c>
      <c r="BP28" s="271">
        <f>'[3]TEAM 1'!BP28</f>
        <v>0</v>
      </c>
      <c r="BQ28" s="271">
        <f>'[3]TEAM 1'!BQ28</f>
        <v>0</v>
      </c>
      <c r="BR28" s="271">
        <f>'[3]TEAM 1'!BR28</f>
        <v>0</v>
      </c>
      <c r="BS28" s="271">
        <f>'[3]TEAM 1'!BS28</f>
        <v>0</v>
      </c>
      <c r="BT28" s="271">
        <f>'[3]TEAM 1'!BT28</f>
        <v>0</v>
      </c>
      <c r="BU28" s="271">
        <f>'[3]TEAM 1'!BU28</f>
        <v>0</v>
      </c>
      <c r="BV28" s="271">
        <f>'[3]TEAM 1'!BV28</f>
        <v>0</v>
      </c>
      <c r="BW28" s="271">
        <f>'[3]TEAM 1'!BW28</f>
        <v>0</v>
      </c>
      <c r="BX28" s="271">
        <f>'[3]TEAM 1'!BX28</f>
        <v>0</v>
      </c>
      <c r="BY28" s="271">
        <f>'[3]TEAM 1'!BY28</f>
        <v>0</v>
      </c>
    </row>
    <row r="29" spans="1:77">
      <c r="A29" t="str">
        <f>'[3]TEAM 1'!A29</f>
        <v>Marketing Expense in China, Product 1</v>
      </c>
      <c r="B29" t="str">
        <f>'[3]TEAM 1'!B29</f>
        <v>000 Yuan</v>
      </c>
      <c r="C29" s="271">
        <f>'[3]TEAM 1'!C29</f>
        <v>2000</v>
      </c>
      <c r="D29" s="271">
        <f>'[3]TEAM 1'!D29</f>
        <v>810</v>
      </c>
      <c r="E29" s="271">
        <f>'[3]TEAM 1'!E29</f>
        <v>600</v>
      </c>
      <c r="F29" s="271">
        <f>'[3]TEAM 1'!F29</f>
        <v>600</v>
      </c>
      <c r="G29" s="271">
        <f>'[3]TEAM 1'!G29</f>
        <v>800</v>
      </c>
      <c r="H29" s="271">
        <f>'[3]TEAM 1'!H29</f>
        <v>800</v>
      </c>
      <c r="I29" s="271">
        <f>'[3]TEAM 1'!I29</f>
        <v>800</v>
      </c>
      <c r="J29" s="271">
        <f>'[3]TEAM 1'!J29</f>
        <v>800</v>
      </c>
      <c r="K29" s="271">
        <f>'[3]TEAM 1'!K29</f>
        <v>800</v>
      </c>
      <c r="L29" s="271">
        <f>'[3]TEAM 1'!L29</f>
        <v>400</v>
      </c>
      <c r="M29" s="271">
        <f>'[3]TEAM 1'!M29</f>
        <v>800</v>
      </c>
      <c r="N29" s="271">
        <f>'[3]TEAM 1'!N29</f>
        <v>400</v>
      </c>
      <c r="O29" s="271">
        <f>'[3]TEAM 1'!O29</f>
        <v>800</v>
      </c>
      <c r="P29" s="271">
        <f>'[3]TEAM 1'!P29</f>
        <v>300</v>
      </c>
      <c r="Q29" s="271">
        <f>'[3]TEAM 1'!Q29</f>
        <v>300</v>
      </c>
      <c r="R29" s="271">
        <f>'[3]TEAM 1'!R29</f>
        <v>300</v>
      </c>
      <c r="S29" s="271">
        <f>'[3]TEAM 1'!S29</f>
        <v>800</v>
      </c>
      <c r="T29" s="271">
        <f>'[3]TEAM 1'!T29</f>
        <v>800</v>
      </c>
      <c r="U29" s="271">
        <f>'[3]TEAM 1'!U29</f>
        <v>800</v>
      </c>
      <c r="V29" s="272">
        <f>'[3]TEAM 1'!V29</f>
        <v>800</v>
      </c>
      <c r="W29" s="271">
        <f>'[3]TEAM 1'!W29</f>
        <v>800</v>
      </c>
      <c r="X29" s="271">
        <f>'[3]TEAM 1'!X29</f>
        <v>800</v>
      </c>
      <c r="Y29" s="271">
        <f>'[3]TEAM 1'!Y29</f>
        <v>960</v>
      </c>
      <c r="Z29" s="271">
        <f>'[3]TEAM 1'!Z29</f>
        <v>960</v>
      </c>
      <c r="AA29" s="271">
        <f>'[3]TEAM 1'!AA29</f>
        <v>960</v>
      </c>
      <c r="AB29" s="271">
        <f>'[3]TEAM 1'!AB29</f>
        <v>960</v>
      </c>
      <c r="AC29" s="271">
        <f>'[3]TEAM 1'!AC29</f>
        <v>960</v>
      </c>
      <c r="AD29" s="271">
        <f>'[3]TEAM 1'!AD29</f>
        <v>960</v>
      </c>
      <c r="AE29" s="271">
        <f>'[3]TEAM 1'!AE29</f>
        <v>960</v>
      </c>
      <c r="AF29" s="271">
        <f>'[3]TEAM 1'!AF29</f>
        <v>960</v>
      </c>
      <c r="AG29" s="271">
        <f>'[3]TEAM 1'!AG29</f>
        <v>960</v>
      </c>
      <c r="AH29" s="271">
        <f>'[3]TEAM 1'!AH29</f>
        <v>960</v>
      </c>
      <c r="AI29" s="271">
        <f>'[3]TEAM 1'!AI29</f>
        <v>500</v>
      </c>
      <c r="AJ29" s="271">
        <f>'[3]TEAM 1'!AJ29</f>
        <v>500</v>
      </c>
      <c r="AK29" s="271">
        <f>'[3]TEAM 1'!AK29</f>
        <v>500</v>
      </c>
      <c r="AL29" s="271">
        <f>'[3]TEAM 1'!AL29</f>
        <v>500</v>
      </c>
      <c r="AM29" s="271">
        <f>'[3]TEAM 1'!AM29</f>
        <v>500</v>
      </c>
      <c r="AN29" s="271">
        <f>'[3]TEAM 1'!AN29</f>
        <v>500</v>
      </c>
      <c r="AO29" s="271">
        <f>'[3]TEAM 1'!AO29</f>
        <v>500</v>
      </c>
      <c r="AP29" s="271">
        <f>'[3]TEAM 1'!AP29</f>
        <v>500</v>
      </c>
      <c r="AQ29" s="271">
        <f>'[3]TEAM 1'!AQ29</f>
        <v>650</v>
      </c>
      <c r="AR29" s="271">
        <f>'[3]TEAM 1'!AR29</f>
        <v>650</v>
      </c>
      <c r="AS29" s="271">
        <f>'[3]TEAM 1'!AS29</f>
        <v>650</v>
      </c>
      <c r="AT29" s="271">
        <f>'[3]TEAM 1'!AT29</f>
        <v>650</v>
      </c>
      <c r="AU29" s="271">
        <f>'[3]TEAM 1'!AU29</f>
        <v>650</v>
      </c>
      <c r="AV29" s="271">
        <f>'[3]TEAM 1'!AV29</f>
        <v>650</v>
      </c>
      <c r="AW29" s="271">
        <f>'[3]TEAM 1'!AW29</f>
        <v>650</v>
      </c>
      <c r="AX29" s="271">
        <f>'[3]TEAM 1'!AX29</f>
        <v>650</v>
      </c>
      <c r="AY29" s="271">
        <f>'[3]TEAM 1'!AY29</f>
        <v>650</v>
      </c>
      <c r="AZ29" s="271">
        <f>'[3]TEAM 1'!AZ29</f>
        <v>650</v>
      </c>
      <c r="BA29" s="271">
        <f>'[3]TEAM 1'!BA29</f>
        <v>650</v>
      </c>
      <c r="BB29" s="271">
        <f>'[3]TEAM 1'!BB29</f>
        <v>650</v>
      </c>
      <c r="BC29" s="271">
        <f>'[3]TEAM 1'!BC29</f>
        <v>650</v>
      </c>
      <c r="BD29" s="271">
        <f>'[3]TEAM 1'!BD29</f>
        <v>650</v>
      </c>
      <c r="BE29" s="271">
        <f>'[3]TEAM 1'!BE29</f>
        <v>600</v>
      </c>
      <c r="BF29" s="271">
        <f>'[3]TEAM 1'!BF29</f>
        <v>600</v>
      </c>
      <c r="BG29" s="271">
        <f>'[3]TEAM 1'!BG29</f>
        <v>600</v>
      </c>
      <c r="BH29" s="271">
        <f>'[3]TEAM 1'!BH29</f>
        <v>600</v>
      </c>
      <c r="BI29" s="271">
        <f>'[3]TEAM 1'!BI29</f>
        <v>600</v>
      </c>
      <c r="BJ29" s="271">
        <f>'[3]TEAM 1'!BJ29</f>
        <v>600</v>
      </c>
      <c r="BK29" s="271">
        <f>'[3]TEAM 1'!BK29</f>
        <v>600</v>
      </c>
      <c r="BL29" s="271">
        <f>'[3]TEAM 1'!BL29</f>
        <v>600</v>
      </c>
      <c r="BM29" s="271">
        <f>'[3]TEAM 1'!BM29</f>
        <v>0</v>
      </c>
      <c r="BN29" s="271">
        <f>'[3]TEAM 1'!BN29</f>
        <v>0</v>
      </c>
      <c r="BO29" s="271">
        <f>'[3]TEAM 1'!BO29</f>
        <v>0</v>
      </c>
      <c r="BP29" s="271">
        <f>'[3]TEAM 1'!BP29</f>
        <v>0</v>
      </c>
      <c r="BQ29" s="271">
        <f>'[3]TEAM 1'!BQ29</f>
        <v>0</v>
      </c>
      <c r="BR29" s="271">
        <f>'[3]TEAM 1'!BR29</f>
        <v>0</v>
      </c>
      <c r="BS29" s="271">
        <f>'[3]TEAM 1'!BS29</f>
        <v>0</v>
      </c>
      <c r="BT29" s="271">
        <f>'[3]TEAM 1'!BT29</f>
        <v>0</v>
      </c>
      <c r="BU29" s="271">
        <f>'[3]TEAM 1'!BU29</f>
        <v>0</v>
      </c>
      <c r="BV29" s="271">
        <f>'[3]TEAM 1'!BV29</f>
        <v>0</v>
      </c>
      <c r="BW29" s="271">
        <f>'[3]TEAM 1'!BW29</f>
        <v>0</v>
      </c>
      <c r="BX29" s="271">
        <f>'[3]TEAM 1'!BX29</f>
        <v>0</v>
      </c>
      <c r="BY29" s="271">
        <f>'[3]TEAM 1'!BY29</f>
        <v>0</v>
      </c>
    </row>
    <row r="30" spans="1:77">
      <c r="A30" t="str">
        <f>'[3]TEAM 1'!A30</f>
        <v>Marketing Expense in U.K., Product 1</v>
      </c>
      <c r="B30" t="str">
        <f>'[3]TEAM 1'!B30</f>
        <v>000 Pound</v>
      </c>
      <c r="C30" s="271">
        <f>'[3]TEAM 1'!C30</f>
        <v>200</v>
      </c>
      <c r="D30" s="271">
        <f>'[3]TEAM 1'!D30</f>
        <v>90</v>
      </c>
      <c r="E30" s="271">
        <f>'[3]TEAM 1'!E30</f>
        <v>75</v>
      </c>
      <c r="F30" s="271">
        <f>'[3]TEAM 1'!F30</f>
        <v>75</v>
      </c>
      <c r="G30" s="271">
        <f>'[3]TEAM 1'!G30</f>
        <v>120</v>
      </c>
      <c r="H30" s="271">
        <f>'[3]TEAM 1'!H30</f>
        <v>120</v>
      </c>
      <c r="I30" s="271">
        <f>'[3]TEAM 1'!I30</f>
        <v>150</v>
      </c>
      <c r="J30" s="271">
        <f>'[3]TEAM 1'!J30</f>
        <v>150</v>
      </c>
      <c r="K30" s="271">
        <f>'[3]TEAM 1'!K30</f>
        <v>150</v>
      </c>
      <c r="L30" s="271">
        <f>'[3]TEAM 1'!L30</f>
        <v>150</v>
      </c>
      <c r="M30" s="271">
        <f>'[3]TEAM 1'!M30</f>
        <v>150</v>
      </c>
      <c r="N30" s="271">
        <f>'[3]TEAM 1'!N30</f>
        <v>150</v>
      </c>
      <c r="O30" s="271">
        <f>'[3]TEAM 1'!O30</f>
        <v>150</v>
      </c>
      <c r="P30" s="271">
        <f>'[3]TEAM 1'!P30</f>
        <v>100</v>
      </c>
      <c r="Q30" s="271">
        <f>'[3]TEAM 1'!Q30</f>
        <v>100</v>
      </c>
      <c r="R30" s="271">
        <f>'[3]TEAM 1'!R30</f>
        <v>100</v>
      </c>
      <c r="S30" s="271">
        <f>'[3]TEAM 1'!S30</f>
        <v>150</v>
      </c>
      <c r="T30" s="271">
        <f>'[3]TEAM 1'!T30</f>
        <v>150</v>
      </c>
      <c r="U30" s="271">
        <f>'[3]TEAM 1'!U30</f>
        <v>150</v>
      </c>
      <c r="V30" s="272">
        <f>'[3]TEAM 1'!V30</f>
        <v>150</v>
      </c>
      <c r="W30" s="271">
        <f>'[3]TEAM 1'!W30</f>
        <v>150</v>
      </c>
      <c r="X30" s="271">
        <f>'[3]TEAM 1'!X30</f>
        <v>150</v>
      </c>
      <c r="Y30" s="271">
        <f>'[3]TEAM 1'!Y30</f>
        <v>150</v>
      </c>
      <c r="Z30" s="271">
        <f>'[3]TEAM 1'!Z30</f>
        <v>150</v>
      </c>
      <c r="AA30" s="271">
        <f>'[3]TEAM 1'!AA30</f>
        <v>150</v>
      </c>
      <c r="AB30" s="271">
        <f>'[3]TEAM 1'!AB30</f>
        <v>120</v>
      </c>
      <c r="AC30" s="271">
        <f>'[3]TEAM 1'!AC30</f>
        <v>120</v>
      </c>
      <c r="AD30" s="271">
        <f>'[3]TEAM 1'!AD30</f>
        <v>120</v>
      </c>
      <c r="AE30" s="271">
        <f>'[3]TEAM 1'!AE30</f>
        <v>120</v>
      </c>
      <c r="AF30" s="271">
        <f>'[3]TEAM 1'!AF30</f>
        <v>120</v>
      </c>
      <c r="AG30" s="271">
        <f>'[3]TEAM 1'!AG30</f>
        <v>120</v>
      </c>
      <c r="AH30" s="271">
        <f>'[3]TEAM 1'!AH30</f>
        <v>120</v>
      </c>
      <c r="AI30" s="271">
        <f>'[3]TEAM 1'!AI30</f>
        <v>200</v>
      </c>
      <c r="AJ30" s="271">
        <f>'[3]TEAM 1'!AJ30</f>
        <v>200</v>
      </c>
      <c r="AK30" s="271">
        <f>'[3]TEAM 1'!AK30</f>
        <v>200</v>
      </c>
      <c r="AL30" s="271">
        <f>'[3]TEAM 1'!AL30</f>
        <v>200</v>
      </c>
      <c r="AM30" s="271">
        <f>'[3]TEAM 1'!AM30</f>
        <v>200</v>
      </c>
      <c r="AN30" s="271">
        <f>'[3]TEAM 1'!AN30</f>
        <v>200</v>
      </c>
      <c r="AO30" s="271">
        <f>'[3]TEAM 1'!AO30</f>
        <v>200</v>
      </c>
      <c r="AP30" s="271">
        <f>'[3]TEAM 1'!AP30</f>
        <v>200</v>
      </c>
      <c r="AQ30" s="271">
        <f>'[3]TEAM 1'!AQ30</f>
        <v>200</v>
      </c>
      <c r="AR30" s="271">
        <f>'[3]TEAM 1'!AR30</f>
        <v>200</v>
      </c>
      <c r="AS30" s="271">
        <f>'[3]TEAM 1'!AS30</f>
        <v>200</v>
      </c>
      <c r="AT30" s="271">
        <f>'[3]TEAM 1'!AT30</f>
        <v>200</v>
      </c>
      <c r="AU30" s="271">
        <f>'[3]TEAM 1'!AU30</f>
        <v>200</v>
      </c>
      <c r="AV30" s="271">
        <f>'[3]TEAM 1'!AV30</f>
        <v>200</v>
      </c>
      <c r="AW30" s="271">
        <f>'[3]TEAM 1'!AW30</f>
        <v>200</v>
      </c>
      <c r="AX30" s="271">
        <f>'[3]TEAM 1'!AX30</f>
        <v>200</v>
      </c>
      <c r="AY30" s="271">
        <f>'[3]TEAM 1'!AY30</f>
        <v>200</v>
      </c>
      <c r="AZ30" s="271">
        <f>'[3]TEAM 1'!AZ30</f>
        <v>200</v>
      </c>
      <c r="BA30" s="271">
        <f>'[3]TEAM 1'!BA30</f>
        <v>200</v>
      </c>
      <c r="BB30" s="271">
        <f>'[3]TEAM 1'!BB30</f>
        <v>200</v>
      </c>
      <c r="BC30" s="271">
        <f>'[3]TEAM 1'!BC30</f>
        <v>200</v>
      </c>
      <c r="BD30" s="271">
        <f>'[3]TEAM 1'!BD30</f>
        <v>200</v>
      </c>
      <c r="BE30" s="271">
        <f>'[3]TEAM 1'!BE30</f>
        <v>150</v>
      </c>
      <c r="BF30" s="271">
        <f>'[3]TEAM 1'!BF30</f>
        <v>150</v>
      </c>
      <c r="BG30" s="271">
        <f>'[3]TEAM 1'!BG30</f>
        <v>150</v>
      </c>
      <c r="BH30" s="271">
        <f>'[3]TEAM 1'!BH30</f>
        <v>150</v>
      </c>
      <c r="BI30" s="271">
        <f>'[3]TEAM 1'!BI30</f>
        <v>150</v>
      </c>
      <c r="BJ30" s="271">
        <f>'[3]TEAM 1'!BJ30</f>
        <v>150</v>
      </c>
      <c r="BK30" s="271">
        <f>'[3]TEAM 1'!BK30</f>
        <v>150</v>
      </c>
      <c r="BL30" s="271">
        <f>'[3]TEAM 1'!BL30</f>
        <v>150</v>
      </c>
      <c r="BM30" s="271">
        <f>'[3]TEAM 1'!BM30</f>
        <v>0</v>
      </c>
      <c r="BN30" s="271">
        <f>'[3]TEAM 1'!BN30</f>
        <v>0</v>
      </c>
      <c r="BO30" s="271">
        <f>'[3]TEAM 1'!BO30</f>
        <v>0</v>
      </c>
      <c r="BP30" s="271">
        <f>'[3]TEAM 1'!BP30</f>
        <v>0</v>
      </c>
      <c r="BQ30" s="271">
        <f>'[3]TEAM 1'!BQ30</f>
        <v>0</v>
      </c>
      <c r="BR30" s="271">
        <f>'[3]TEAM 1'!BR30</f>
        <v>0</v>
      </c>
      <c r="BS30" s="271">
        <f>'[3]TEAM 1'!BS30</f>
        <v>0</v>
      </c>
      <c r="BT30" s="271">
        <f>'[3]TEAM 1'!BT30</f>
        <v>0</v>
      </c>
      <c r="BU30" s="271">
        <f>'[3]TEAM 1'!BU30</f>
        <v>0</v>
      </c>
      <c r="BV30" s="271">
        <f>'[3]TEAM 1'!BV30</f>
        <v>0</v>
      </c>
      <c r="BW30" s="271">
        <f>'[3]TEAM 1'!BW30</f>
        <v>0</v>
      </c>
      <c r="BX30" s="271">
        <f>'[3]TEAM 1'!BX30</f>
        <v>0</v>
      </c>
      <c r="BY30" s="271">
        <f>'[3]TEAM 1'!BY30</f>
        <v>0</v>
      </c>
    </row>
    <row r="31" spans="1:77">
      <c r="A31" t="str">
        <f>'[3]TEAM 1'!A31</f>
        <v>Marketing Expense in Germany, Product 1</v>
      </c>
      <c r="B31" t="str">
        <f>'[3]TEAM 1'!B31</f>
        <v>000 Euro</v>
      </c>
      <c r="C31" s="271">
        <f>'[3]TEAM 1'!C31</f>
        <v>300</v>
      </c>
      <c r="D31" s="271">
        <f>'[3]TEAM 1'!D31</f>
        <v>270</v>
      </c>
      <c r="E31" s="271">
        <f>'[3]TEAM 1'!E31</f>
        <v>200</v>
      </c>
      <c r="F31" s="271">
        <f>'[3]TEAM 1'!F31</f>
        <v>200</v>
      </c>
      <c r="G31" s="271">
        <f>'[3]TEAM 1'!G31</f>
        <v>250</v>
      </c>
      <c r="H31" s="271">
        <f>'[3]TEAM 1'!H31</f>
        <v>250</v>
      </c>
      <c r="I31" s="271">
        <f>'[3]TEAM 1'!I31</f>
        <v>300</v>
      </c>
      <c r="J31" s="271">
        <f>'[3]TEAM 1'!J31</f>
        <v>300</v>
      </c>
      <c r="K31" s="271">
        <f>'[3]TEAM 1'!K31</f>
        <v>300</v>
      </c>
      <c r="L31" s="271">
        <f>'[3]TEAM 1'!L31</f>
        <v>300</v>
      </c>
      <c r="M31" s="271">
        <f>'[3]TEAM 1'!M31</f>
        <v>300</v>
      </c>
      <c r="N31" s="271">
        <f>'[3]TEAM 1'!N31</f>
        <v>300</v>
      </c>
      <c r="O31" s="271">
        <f>'[3]TEAM 1'!O31</f>
        <v>300</v>
      </c>
      <c r="P31" s="271">
        <f>'[3]TEAM 1'!P31</f>
        <v>250</v>
      </c>
      <c r="Q31" s="271">
        <f>'[3]TEAM 1'!Q31</f>
        <v>250</v>
      </c>
      <c r="R31" s="271">
        <f>'[3]TEAM 1'!R31</f>
        <v>250</v>
      </c>
      <c r="S31" s="271">
        <f>'[3]TEAM 1'!S31</f>
        <v>300</v>
      </c>
      <c r="T31" s="271">
        <f>'[3]TEAM 1'!T31</f>
        <v>300</v>
      </c>
      <c r="U31" s="271">
        <f>'[3]TEAM 1'!U31</f>
        <v>300</v>
      </c>
      <c r="V31" s="272">
        <f>'[3]TEAM 1'!V31</f>
        <v>300</v>
      </c>
      <c r="W31" s="271">
        <f>'[3]TEAM 1'!W31</f>
        <v>300</v>
      </c>
      <c r="X31" s="271">
        <f>'[3]TEAM 1'!X31</f>
        <v>300</v>
      </c>
      <c r="Y31" s="271">
        <f>'[3]TEAM 1'!Y31</f>
        <v>300</v>
      </c>
      <c r="Z31" s="271">
        <f>'[3]TEAM 1'!Z31</f>
        <v>300</v>
      </c>
      <c r="AA31" s="271">
        <f>'[3]TEAM 1'!AA31</f>
        <v>300</v>
      </c>
      <c r="AB31" s="271">
        <f>'[3]TEAM 1'!AB31</f>
        <v>240</v>
      </c>
      <c r="AC31" s="271">
        <f>'[3]TEAM 1'!AC31</f>
        <v>240</v>
      </c>
      <c r="AD31" s="271">
        <f>'[3]TEAM 1'!AD31</f>
        <v>240</v>
      </c>
      <c r="AE31" s="271">
        <f>'[3]TEAM 1'!AE31</f>
        <v>240</v>
      </c>
      <c r="AF31" s="271">
        <f>'[3]TEAM 1'!AF31</f>
        <v>240</v>
      </c>
      <c r="AG31" s="271">
        <f>'[3]TEAM 1'!AG31</f>
        <v>240</v>
      </c>
      <c r="AH31" s="271">
        <f>'[3]TEAM 1'!AH31</f>
        <v>240</v>
      </c>
      <c r="AI31" s="271">
        <f>'[3]TEAM 1'!AI31</f>
        <v>300</v>
      </c>
      <c r="AJ31" s="271">
        <f>'[3]TEAM 1'!AJ31</f>
        <v>300</v>
      </c>
      <c r="AK31" s="271">
        <f>'[3]TEAM 1'!AK31</f>
        <v>300</v>
      </c>
      <c r="AL31" s="271">
        <f>'[3]TEAM 1'!AL31</f>
        <v>300</v>
      </c>
      <c r="AM31" s="271">
        <f>'[3]TEAM 1'!AM31</f>
        <v>300</v>
      </c>
      <c r="AN31" s="271">
        <f>'[3]TEAM 1'!AN31</f>
        <v>300</v>
      </c>
      <c r="AO31" s="271">
        <f>'[3]TEAM 1'!AO31</f>
        <v>300</v>
      </c>
      <c r="AP31" s="271">
        <f>'[3]TEAM 1'!AP31</f>
        <v>300</v>
      </c>
      <c r="AQ31" s="271">
        <f>'[3]TEAM 1'!AQ31</f>
        <v>300</v>
      </c>
      <c r="AR31" s="271">
        <f>'[3]TEAM 1'!AR31</f>
        <v>300</v>
      </c>
      <c r="AS31" s="271">
        <f>'[3]TEAM 1'!AS31</f>
        <v>300</v>
      </c>
      <c r="AT31" s="271">
        <f>'[3]TEAM 1'!AT31</f>
        <v>300</v>
      </c>
      <c r="AU31" s="271">
        <f>'[3]TEAM 1'!AU31</f>
        <v>300</v>
      </c>
      <c r="AV31" s="271">
        <f>'[3]TEAM 1'!AV31</f>
        <v>300</v>
      </c>
      <c r="AW31" s="271">
        <f>'[3]TEAM 1'!AW31</f>
        <v>300</v>
      </c>
      <c r="AX31" s="271">
        <f>'[3]TEAM 1'!AX31</f>
        <v>300</v>
      </c>
      <c r="AY31" s="271">
        <f>'[3]TEAM 1'!AY31</f>
        <v>300</v>
      </c>
      <c r="AZ31" s="271">
        <f>'[3]TEAM 1'!AZ31</f>
        <v>300</v>
      </c>
      <c r="BA31" s="271">
        <f>'[3]TEAM 1'!BA31</f>
        <v>300</v>
      </c>
      <c r="BB31" s="271">
        <f>'[3]TEAM 1'!BB31</f>
        <v>300</v>
      </c>
      <c r="BC31" s="271">
        <f>'[3]TEAM 1'!BC31</f>
        <v>300</v>
      </c>
      <c r="BD31" s="271">
        <f>'[3]TEAM 1'!BD31</f>
        <v>300</v>
      </c>
      <c r="BE31" s="271">
        <f>'[3]TEAM 1'!BE31</f>
        <v>250</v>
      </c>
      <c r="BF31" s="271">
        <f>'[3]TEAM 1'!BF31</f>
        <v>250</v>
      </c>
      <c r="BG31" s="271">
        <f>'[3]TEAM 1'!BG31</f>
        <v>250</v>
      </c>
      <c r="BH31" s="271">
        <f>'[3]TEAM 1'!BH31</f>
        <v>250</v>
      </c>
      <c r="BI31" s="271">
        <f>'[3]TEAM 1'!BI31</f>
        <v>250</v>
      </c>
      <c r="BJ31" s="271">
        <f>'[3]TEAM 1'!BJ31</f>
        <v>250</v>
      </c>
      <c r="BK31" s="271">
        <f>'[3]TEAM 1'!BK31</f>
        <v>250</v>
      </c>
      <c r="BL31" s="271">
        <f>'[3]TEAM 1'!BL31</f>
        <v>250</v>
      </c>
      <c r="BM31" s="271">
        <f>'[3]TEAM 1'!BM31</f>
        <v>0</v>
      </c>
      <c r="BN31" s="271">
        <f>'[3]TEAM 1'!BN31</f>
        <v>0</v>
      </c>
      <c r="BO31" s="271">
        <f>'[3]TEAM 1'!BO31</f>
        <v>0</v>
      </c>
      <c r="BP31" s="271">
        <f>'[3]TEAM 1'!BP31</f>
        <v>0</v>
      </c>
      <c r="BQ31" s="271">
        <f>'[3]TEAM 1'!BQ31</f>
        <v>0</v>
      </c>
      <c r="BR31" s="271">
        <f>'[3]TEAM 1'!BR31</f>
        <v>0</v>
      </c>
      <c r="BS31" s="271">
        <f>'[3]TEAM 1'!BS31</f>
        <v>0</v>
      </c>
      <c r="BT31" s="271">
        <f>'[3]TEAM 1'!BT31</f>
        <v>0</v>
      </c>
      <c r="BU31" s="271">
        <f>'[3]TEAM 1'!BU31</f>
        <v>0</v>
      </c>
      <c r="BV31" s="271">
        <f>'[3]TEAM 1'!BV31</f>
        <v>0</v>
      </c>
      <c r="BW31" s="271">
        <f>'[3]TEAM 1'!BW31</f>
        <v>0</v>
      </c>
      <c r="BX31" s="271">
        <f>'[3]TEAM 1'!BX31</f>
        <v>0</v>
      </c>
      <c r="BY31" s="271">
        <f>'[3]TEAM 1'!BY31</f>
        <v>0</v>
      </c>
    </row>
    <row r="32" spans="1:77">
      <c r="A32" t="str">
        <f>'[3]TEAM 1'!A32</f>
        <v>Marketing Expense in U.S., Product 1</v>
      </c>
      <c r="B32" t="str">
        <f>'[3]TEAM 1'!B32</f>
        <v>000 USD</v>
      </c>
      <c r="C32" s="271">
        <f>'[3]TEAM 1'!C32</f>
        <v>500</v>
      </c>
      <c r="D32" s="271">
        <f>'[3]TEAM 1'!D32</f>
        <v>450</v>
      </c>
      <c r="E32" s="271">
        <f>'[3]TEAM 1'!E32</f>
        <v>300</v>
      </c>
      <c r="F32" s="271">
        <f>'[3]TEAM 1'!F32</f>
        <v>300</v>
      </c>
      <c r="G32" s="271">
        <f>'[3]TEAM 1'!G32</f>
        <v>450</v>
      </c>
      <c r="H32" s="271">
        <f>'[3]TEAM 1'!H32</f>
        <v>450</v>
      </c>
      <c r="I32" s="271">
        <f>'[3]TEAM 1'!I32</f>
        <v>800</v>
      </c>
      <c r="J32" s="271">
        <f>'[3]TEAM 1'!J32</f>
        <v>800</v>
      </c>
      <c r="K32" s="271">
        <f>'[3]TEAM 1'!K32</f>
        <v>800</v>
      </c>
      <c r="L32" s="271">
        <f>'[3]TEAM 1'!L32</f>
        <v>1000</v>
      </c>
      <c r="M32" s="271">
        <f>'[3]TEAM 1'!M32</f>
        <v>800</v>
      </c>
      <c r="N32" s="271">
        <f>'[3]TEAM 1'!N32</f>
        <v>1000</v>
      </c>
      <c r="O32" s="271">
        <f>'[3]TEAM 1'!O32</f>
        <v>800</v>
      </c>
      <c r="P32" s="271">
        <f>'[3]TEAM 1'!P32</f>
        <v>400</v>
      </c>
      <c r="Q32" s="271">
        <f>'[3]TEAM 1'!Q32</f>
        <v>400</v>
      </c>
      <c r="R32" s="271">
        <f>'[3]TEAM 1'!R32</f>
        <v>400</v>
      </c>
      <c r="S32" s="271">
        <f>'[3]TEAM 1'!S32</f>
        <v>800</v>
      </c>
      <c r="T32" s="271">
        <f>'[3]TEAM 1'!T32</f>
        <v>800</v>
      </c>
      <c r="U32" s="271">
        <f>'[3]TEAM 1'!U32</f>
        <v>800</v>
      </c>
      <c r="V32" s="272">
        <f>'[3]TEAM 1'!V32</f>
        <v>800</v>
      </c>
      <c r="W32" s="271">
        <f>'[3]TEAM 1'!W32</f>
        <v>800</v>
      </c>
      <c r="X32" s="271">
        <f>'[3]TEAM 1'!X32</f>
        <v>800</v>
      </c>
      <c r="Y32" s="271">
        <f>'[3]TEAM 1'!Y32</f>
        <v>800</v>
      </c>
      <c r="Z32" s="271">
        <f>'[3]TEAM 1'!Z32</f>
        <v>800</v>
      </c>
      <c r="AA32" s="271">
        <f>'[3]TEAM 1'!AA32</f>
        <v>800</v>
      </c>
      <c r="AB32" s="271">
        <f>'[3]TEAM 1'!AB32</f>
        <v>640</v>
      </c>
      <c r="AC32" s="271">
        <f>'[3]TEAM 1'!AC32</f>
        <v>640</v>
      </c>
      <c r="AD32" s="271">
        <f>'[3]TEAM 1'!AD32</f>
        <v>640</v>
      </c>
      <c r="AE32" s="271">
        <f>'[3]TEAM 1'!AE32</f>
        <v>640</v>
      </c>
      <c r="AF32" s="271">
        <f>'[3]TEAM 1'!AF32</f>
        <v>640</v>
      </c>
      <c r="AG32" s="271">
        <f>'[3]TEAM 1'!AG32</f>
        <v>640</v>
      </c>
      <c r="AH32" s="271">
        <f>'[3]TEAM 1'!AH32</f>
        <v>640</v>
      </c>
      <c r="AI32" s="271">
        <f>'[3]TEAM 1'!AI32</f>
        <v>1000</v>
      </c>
      <c r="AJ32" s="271">
        <f>'[3]TEAM 1'!AJ32</f>
        <v>1000</v>
      </c>
      <c r="AK32" s="271">
        <f>'[3]TEAM 1'!AK32</f>
        <v>1000</v>
      </c>
      <c r="AL32" s="271">
        <f>'[3]TEAM 1'!AL32</f>
        <v>1000</v>
      </c>
      <c r="AM32" s="271">
        <f>'[3]TEAM 1'!AM32</f>
        <v>1000</v>
      </c>
      <c r="AN32" s="271">
        <f>'[3]TEAM 1'!AN32</f>
        <v>1000</v>
      </c>
      <c r="AO32" s="271">
        <f>'[3]TEAM 1'!AO32</f>
        <v>1000</v>
      </c>
      <c r="AP32" s="271">
        <f>'[3]TEAM 1'!AP32</f>
        <v>1000</v>
      </c>
      <c r="AQ32" s="271">
        <f>'[3]TEAM 1'!AQ32</f>
        <v>1000</v>
      </c>
      <c r="AR32" s="271">
        <f>'[3]TEAM 1'!AR32</f>
        <v>1000</v>
      </c>
      <c r="AS32" s="271">
        <f>'[3]TEAM 1'!AS32</f>
        <v>1000</v>
      </c>
      <c r="AT32" s="271">
        <f>'[3]TEAM 1'!AT32</f>
        <v>1000</v>
      </c>
      <c r="AU32" s="271">
        <f>'[3]TEAM 1'!AU32</f>
        <v>1000</v>
      </c>
      <c r="AV32" s="271">
        <f>'[3]TEAM 1'!AV32</f>
        <v>1000</v>
      </c>
      <c r="AW32" s="271">
        <f>'[3]TEAM 1'!AW32</f>
        <v>1000</v>
      </c>
      <c r="AX32" s="271">
        <f>'[3]TEAM 1'!AX32</f>
        <v>1000</v>
      </c>
      <c r="AY32" s="271">
        <f>'[3]TEAM 1'!AY32</f>
        <v>1000</v>
      </c>
      <c r="AZ32" s="271">
        <f>'[3]TEAM 1'!AZ32</f>
        <v>1000</v>
      </c>
      <c r="BA32" s="271">
        <f>'[3]TEAM 1'!BA32</f>
        <v>1000</v>
      </c>
      <c r="BB32" s="271">
        <f>'[3]TEAM 1'!BB32</f>
        <v>1000</v>
      </c>
      <c r="BC32" s="271">
        <f>'[3]TEAM 1'!BC32</f>
        <v>1000</v>
      </c>
      <c r="BD32" s="271">
        <f>'[3]TEAM 1'!BD32</f>
        <v>1000</v>
      </c>
      <c r="BE32" s="271">
        <f>'[3]TEAM 1'!BE32</f>
        <v>1000</v>
      </c>
      <c r="BF32" s="271">
        <f>'[3]TEAM 1'!BF32</f>
        <v>1000</v>
      </c>
      <c r="BG32" s="271">
        <f>'[3]TEAM 1'!BG32</f>
        <v>1000</v>
      </c>
      <c r="BH32" s="271">
        <f>'[3]TEAM 1'!BH32</f>
        <v>1000</v>
      </c>
      <c r="BI32" s="271">
        <f>'[3]TEAM 1'!BI32</f>
        <v>1000</v>
      </c>
      <c r="BJ32" s="271">
        <f>'[3]TEAM 1'!BJ32</f>
        <v>1000</v>
      </c>
      <c r="BK32" s="271">
        <f>'[3]TEAM 1'!BK32</f>
        <v>1000</v>
      </c>
      <c r="BL32" s="271">
        <f>'[3]TEAM 1'!BL32</f>
        <v>1000</v>
      </c>
      <c r="BM32" s="271">
        <f>'[3]TEAM 1'!BM32</f>
        <v>0</v>
      </c>
      <c r="BN32" s="271">
        <f>'[3]TEAM 1'!BN32</f>
        <v>0</v>
      </c>
      <c r="BO32" s="271">
        <f>'[3]TEAM 1'!BO32</f>
        <v>0</v>
      </c>
      <c r="BP32" s="271">
        <f>'[3]TEAM 1'!BP32</f>
        <v>0</v>
      </c>
      <c r="BQ32" s="271">
        <f>'[3]TEAM 1'!BQ32</f>
        <v>0</v>
      </c>
      <c r="BR32" s="271">
        <f>'[3]TEAM 1'!BR32</f>
        <v>0</v>
      </c>
      <c r="BS32" s="271">
        <f>'[3]TEAM 1'!BS32</f>
        <v>0</v>
      </c>
      <c r="BT32" s="271">
        <f>'[3]TEAM 1'!BT32</f>
        <v>0</v>
      </c>
      <c r="BU32" s="271">
        <f>'[3]TEAM 1'!BU32</f>
        <v>0</v>
      </c>
      <c r="BV32" s="271">
        <f>'[3]TEAM 1'!BV32</f>
        <v>0</v>
      </c>
      <c r="BW32" s="271">
        <f>'[3]TEAM 1'!BW32</f>
        <v>0</v>
      </c>
      <c r="BX32" s="271">
        <f>'[3]TEAM 1'!BX32</f>
        <v>0</v>
      </c>
      <c r="BY32" s="271">
        <f>'[3]TEAM 1'!BY32</f>
        <v>0</v>
      </c>
    </row>
    <row r="33" spans="1:77">
      <c r="A33" t="str">
        <f>'[3]TEAM 1'!A33</f>
        <v>Marketing Expense in Japan, Product 2</v>
      </c>
      <c r="B33" t="str">
        <f>'[3]TEAM 1'!B33</f>
        <v>000 Yen</v>
      </c>
      <c r="C33" s="271">
        <f>'[3]TEAM 1'!C33</f>
        <v>15000</v>
      </c>
      <c r="D33" s="271">
        <f>'[3]TEAM 1'!D33</f>
        <v>18000</v>
      </c>
      <c r="E33" s="271">
        <f>'[3]TEAM 1'!E33</f>
        <v>23000</v>
      </c>
      <c r="F33" s="271">
        <f>'[3]TEAM 1'!F33</f>
        <v>23000</v>
      </c>
      <c r="G33" s="271">
        <f>'[3]TEAM 1'!G33</f>
        <v>23000</v>
      </c>
      <c r="H33" s="271">
        <f>'[3]TEAM 1'!H33</f>
        <v>23000</v>
      </c>
      <c r="I33" s="271">
        <f>'[3]TEAM 1'!I33</f>
        <v>25000</v>
      </c>
      <c r="J33" s="271">
        <f>'[3]TEAM 1'!J33</f>
        <v>25000</v>
      </c>
      <c r="K33" s="271">
        <f>'[3]TEAM 1'!K33</f>
        <v>25000</v>
      </c>
      <c r="L33" s="271">
        <f>'[3]TEAM 1'!L33</f>
        <v>15000</v>
      </c>
      <c r="M33" s="271">
        <f>'[3]TEAM 1'!M33</f>
        <v>25000</v>
      </c>
      <c r="N33" s="271">
        <f>'[3]TEAM 1'!N33</f>
        <v>15000</v>
      </c>
      <c r="O33" s="271">
        <f>'[3]TEAM 1'!O33</f>
        <v>15000</v>
      </c>
      <c r="P33" s="271">
        <f>'[3]TEAM 1'!P33</f>
        <v>15000</v>
      </c>
      <c r="Q33" s="271">
        <f>'[3]TEAM 1'!Q33</f>
        <v>23000</v>
      </c>
      <c r="R33" s="271">
        <f>'[3]TEAM 1'!R33</f>
        <v>23000</v>
      </c>
      <c r="S33" s="271">
        <f>'[3]TEAM 1'!S33</f>
        <v>20000</v>
      </c>
      <c r="T33" s="271">
        <f>'[3]TEAM 1'!T33</f>
        <v>20000</v>
      </c>
      <c r="U33" s="271">
        <f>'[3]TEAM 1'!U33</f>
        <v>20000</v>
      </c>
      <c r="V33" s="272">
        <f>'[3]TEAM 1'!V33</f>
        <v>20000</v>
      </c>
      <c r="W33" s="271">
        <f>'[3]TEAM 1'!W33</f>
        <v>20000</v>
      </c>
      <c r="X33" s="271">
        <f>'[3]TEAM 1'!X33</f>
        <v>20000</v>
      </c>
      <c r="Y33" s="271">
        <f>'[3]TEAM 1'!Y33</f>
        <v>24000</v>
      </c>
      <c r="Z33" s="271">
        <f>'[3]TEAM 1'!Z33</f>
        <v>24000</v>
      </c>
      <c r="AA33" s="271">
        <f>'[3]TEAM 1'!AA33</f>
        <v>24000</v>
      </c>
      <c r="AB33" s="271">
        <f>'[3]TEAM 1'!AB33</f>
        <v>24000</v>
      </c>
      <c r="AC33" s="271">
        <f>'[3]TEAM 1'!AC33</f>
        <v>24000</v>
      </c>
      <c r="AD33" s="271">
        <f>'[3]TEAM 1'!AD33</f>
        <v>24000</v>
      </c>
      <c r="AE33" s="271">
        <f>'[3]TEAM 1'!AE33</f>
        <v>24000</v>
      </c>
      <c r="AF33" s="271">
        <f>'[3]TEAM 1'!AF33</f>
        <v>24000</v>
      </c>
      <c r="AG33" s="271">
        <f>'[3]TEAM 1'!AG33</f>
        <v>24000</v>
      </c>
      <c r="AH33" s="271">
        <f>'[3]TEAM 1'!AH33</f>
        <v>24000</v>
      </c>
      <c r="AI33" s="271">
        <f>'[3]TEAM 1'!AI33</f>
        <v>15000</v>
      </c>
      <c r="AJ33" s="271">
        <f>'[3]TEAM 1'!AJ33</f>
        <v>15000</v>
      </c>
      <c r="AK33" s="271">
        <f>'[3]TEAM 1'!AK33</f>
        <v>15000</v>
      </c>
      <c r="AL33" s="271">
        <f>'[3]TEAM 1'!AL33</f>
        <v>15000</v>
      </c>
      <c r="AM33" s="271">
        <f>'[3]TEAM 1'!AM33</f>
        <v>15000</v>
      </c>
      <c r="AN33" s="271">
        <f>'[3]TEAM 1'!AN33</f>
        <v>15000</v>
      </c>
      <c r="AO33" s="271">
        <f>'[3]TEAM 1'!AO33</f>
        <v>15000</v>
      </c>
      <c r="AP33" s="271">
        <f>'[3]TEAM 1'!AP33</f>
        <v>15000</v>
      </c>
      <c r="AQ33" s="271">
        <f>'[3]TEAM 1'!AQ33</f>
        <v>17000</v>
      </c>
      <c r="AR33" s="271">
        <f>'[3]TEAM 1'!AR33</f>
        <v>17000</v>
      </c>
      <c r="AS33" s="271">
        <f>'[3]TEAM 1'!AS33</f>
        <v>17000</v>
      </c>
      <c r="AT33" s="271">
        <f>'[3]TEAM 1'!AT33</f>
        <v>17000</v>
      </c>
      <c r="AU33" s="271">
        <f>'[3]TEAM 1'!AU33</f>
        <v>17000</v>
      </c>
      <c r="AV33" s="271">
        <f>'[3]TEAM 1'!AV33</f>
        <v>17000</v>
      </c>
      <c r="AW33" s="271">
        <f>'[3]TEAM 1'!AW33</f>
        <v>17000</v>
      </c>
      <c r="AX33" s="271">
        <f>'[3]TEAM 1'!AX33</f>
        <v>17000</v>
      </c>
      <c r="AY33" s="271">
        <f>'[3]TEAM 1'!AY33</f>
        <v>17000</v>
      </c>
      <c r="AZ33" s="271">
        <f>'[3]TEAM 1'!AZ33</f>
        <v>17000</v>
      </c>
      <c r="BA33" s="271">
        <f>'[3]TEAM 1'!BA33</f>
        <v>17000</v>
      </c>
      <c r="BB33" s="271">
        <f>'[3]TEAM 1'!BB33</f>
        <v>17000</v>
      </c>
      <c r="BC33" s="271">
        <f>'[3]TEAM 1'!BC33</f>
        <v>17000</v>
      </c>
      <c r="BD33" s="271">
        <f>'[3]TEAM 1'!BD33</f>
        <v>17000</v>
      </c>
      <c r="BE33" s="271">
        <f>'[3]TEAM 1'!BE33</f>
        <v>17000</v>
      </c>
      <c r="BF33" s="271">
        <f>'[3]TEAM 1'!BF33</f>
        <v>17000</v>
      </c>
      <c r="BG33" s="271">
        <f>'[3]TEAM 1'!BG33</f>
        <v>17000</v>
      </c>
      <c r="BH33" s="271">
        <f>'[3]TEAM 1'!BH33</f>
        <v>17000</v>
      </c>
      <c r="BI33" s="271">
        <f>'[3]TEAM 1'!BI33</f>
        <v>17000</v>
      </c>
      <c r="BJ33" s="271">
        <f>'[3]TEAM 1'!BJ33</f>
        <v>17000</v>
      </c>
      <c r="BK33" s="271">
        <f>'[3]TEAM 1'!BK33</f>
        <v>17000</v>
      </c>
      <c r="BL33" s="271">
        <f>'[3]TEAM 1'!BL33</f>
        <v>17000</v>
      </c>
      <c r="BM33" s="271">
        <f>'[3]TEAM 1'!BM33</f>
        <v>0</v>
      </c>
      <c r="BN33" s="271">
        <f>'[3]TEAM 1'!BN33</f>
        <v>0</v>
      </c>
      <c r="BO33" s="271">
        <f>'[3]TEAM 1'!BO33</f>
        <v>0</v>
      </c>
      <c r="BP33" s="271">
        <f>'[3]TEAM 1'!BP33</f>
        <v>0</v>
      </c>
      <c r="BQ33" s="271">
        <f>'[3]TEAM 1'!BQ33</f>
        <v>0</v>
      </c>
      <c r="BR33" s="271">
        <f>'[3]TEAM 1'!BR33</f>
        <v>0</v>
      </c>
      <c r="BS33" s="271">
        <f>'[3]TEAM 1'!BS33</f>
        <v>0</v>
      </c>
      <c r="BT33" s="271">
        <f>'[3]TEAM 1'!BT33</f>
        <v>0</v>
      </c>
      <c r="BU33" s="271">
        <f>'[3]TEAM 1'!BU33</f>
        <v>0</v>
      </c>
      <c r="BV33" s="271">
        <f>'[3]TEAM 1'!BV33</f>
        <v>0</v>
      </c>
      <c r="BW33" s="271">
        <f>'[3]TEAM 1'!BW33</f>
        <v>0</v>
      </c>
      <c r="BX33" s="271">
        <f>'[3]TEAM 1'!BX33</f>
        <v>0</v>
      </c>
      <c r="BY33" s="271">
        <f>'[3]TEAM 1'!BY33</f>
        <v>0</v>
      </c>
    </row>
    <row r="34" spans="1:77">
      <c r="A34" t="str">
        <f>'[3]TEAM 1'!A34</f>
        <v>Marketing Expense in Mexico, Product 2</v>
      </c>
      <c r="B34" t="str">
        <f>'[3]TEAM 1'!B34</f>
        <v>000 Peso</v>
      </c>
      <c r="C34" s="271">
        <f>'[3]TEAM 1'!C34</f>
        <v>3000</v>
      </c>
      <c r="D34" s="271">
        <f>'[3]TEAM 1'!D34</f>
        <v>1080</v>
      </c>
      <c r="E34" s="271">
        <f>'[3]TEAM 1'!E34</f>
        <v>1500</v>
      </c>
      <c r="F34" s="271">
        <f>'[3]TEAM 1'!F34</f>
        <v>1500</v>
      </c>
      <c r="G34" s="271">
        <f>'[3]TEAM 1'!G34</f>
        <v>1500</v>
      </c>
      <c r="H34" s="271">
        <f>'[3]TEAM 1'!H34</f>
        <v>1500</v>
      </c>
      <c r="I34" s="271">
        <f>'[3]TEAM 1'!I34</f>
        <v>1500</v>
      </c>
      <c r="J34" s="271">
        <f>'[3]TEAM 1'!J34</f>
        <v>1500</v>
      </c>
      <c r="K34" s="271">
        <f>'[3]TEAM 1'!K34</f>
        <v>1500</v>
      </c>
      <c r="L34" s="271">
        <f>'[3]TEAM 1'!L34</f>
        <v>700</v>
      </c>
      <c r="M34" s="271">
        <f>'[3]TEAM 1'!M34</f>
        <v>1500</v>
      </c>
      <c r="N34" s="271">
        <f>'[3]TEAM 1'!N34</f>
        <v>700</v>
      </c>
      <c r="O34" s="271">
        <f>'[3]TEAM 1'!O34</f>
        <v>3000</v>
      </c>
      <c r="P34" s="271">
        <f>'[3]TEAM 1'!P34</f>
        <v>700</v>
      </c>
      <c r="Q34" s="271">
        <f>'[3]TEAM 1'!Q34</f>
        <v>1100</v>
      </c>
      <c r="R34" s="271">
        <f>'[3]TEAM 1'!R34</f>
        <v>1100</v>
      </c>
      <c r="S34" s="271">
        <f>'[3]TEAM 1'!S34</f>
        <v>1000</v>
      </c>
      <c r="T34" s="271">
        <f>'[3]TEAM 1'!T34</f>
        <v>1000</v>
      </c>
      <c r="U34" s="271">
        <f>'[3]TEAM 1'!U34</f>
        <v>1000</v>
      </c>
      <c r="V34" s="272">
        <f>'[3]TEAM 1'!V34</f>
        <v>1000</v>
      </c>
      <c r="W34" s="271">
        <f>'[3]TEAM 1'!W34</f>
        <v>1000</v>
      </c>
      <c r="X34" s="271">
        <f>'[3]TEAM 1'!X34</f>
        <v>1000</v>
      </c>
      <c r="Y34" s="271">
        <f>'[3]TEAM 1'!Y34</f>
        <v>1200</v>
      </c>
      <c r="Z34" s="271">
        <f>'[3]TEAM 1'!Z34</f>
        <v>1200</v>
      </c>
      <c r="AA34" s="271">
        <f>'[3]TEAM 1'!AA34</f>
        <v>1200</v>
      </c>
      <c r="AB34" s="271">
        <f>'[3]TEAM 1'!AB34</f>
        <v>1200</v>
      </c>
      <c r="AC34" s="271">
        <f>'[3]TEAM 1'!AC34</f>
        <v>1200</v>
      </c>
      <c r="AD34" s="271">
        <f>'[3]TEAM 1'!AD34</f>
        <v>1200</v>
      </c>
      <c r="AE34" s="271">
        <f>'[3]TEAM 1'!AE34</f>
        <v>1200</v>
      </c>
      <c r="AF34" s="271">
        <f>'[3]TEAM 1'!AF34</f>
        <v>1200</v>
      </c>
      <c r="AG34" s="271">
        <f>'[3]TEAM 1'!AG34</f>
        <v>1200</v>
      </c>
      <c r="AH34" s="271">
        <f>'[3]TEAM 1'!AH34</f>
        <v>1200</v>
      </c>
      <c r="AI34" s="271">
        <f>'[3]TEAM 1'!AI34</f>
        <v>500</v>
      </c>
      <c r="AJ34" s="271">
        <f>'[3]TEAM 1'!AJ34</f>
        <v>500</v>
      </c>
      <c r="AK34" s="271">
        <f>'[3]TEAM 1'!AK34</f>
        <v>500</v>
      </c>
      <c r="AL34" s="271">
        <f>'[3]TEAM 1'!AL34</f>
        <v>500</v>
      </c>
      <c r="AM34" s="271">
        <f>'[3]TEAM 1'!AM34</f>
        <v>500</v>
      </c>
      <c r="AN34" s="271">
        <f>'[3]TEAM 1'!AN34</f>
        <v>500</v>
      </c>
      <c r="AO34" s="271">
        <f>'[3]TEAM 1'!AO34</f>
        <v>500</v>
      </c>
      <c r="AP34" s="271">
        <f>'[3]TEAM 1'!AP34</f>
        <v>500</v>
      </c>
      <c r="AQ34" s="271">
        <f>'[3]TEAM 1'!AQ34</f>
        <v>600</v>
      </c>
      <c r="AR34" s="271">
        <f>'[3]TEAM 1'!AR34</f>
        <v>600</v>
      </c>
      <c r="AS34" s="271">
        <f>'[3]TEAM 1'!AS34</f>
        <v>600</v>
      </c>
      <c r="AT34" s="271">
        <f>'[3]TEAM 1'!AT34</f>
        <v>600</v>
      </c>
      <c r="AU34" s="271">
        <f>'[3]TEAM 1'!AU34</f>
        <v>600</v>
      </c>
      <c r="AV34" s="271">
        <f>'[3]TEAM 1'!AV34</f>
        <v>600</v>
      </c>
      <c r="AW34" s="271">
        <f>'[3]TEAM 1'!AW34</f>
        <v>600</v>
      </c>
      <c r="AX34" s="271">
        <f>'[3]TEAM 1'!AX34</f>
        <v>600</v>
      </c>
      <c r="AY34" s="271">
        <f>'[3]TEAM 1'!AY34</f>
        <v>600</v>
      </c>
      <c r="AZ34" s="271">
        <f>'[3]TEAM 1'!AZ34</f>
        <v>600</v>
      </c>
      <c r="BA34" s="271">
        <f>'[3]TEAM 1'!BA34</f>
        <v>600</v>
      </c>
      <c r="BB34" s="271">
        <f>'[3]TEAM 1'!BB34</f>
        <v>600</v>
      </c>
      <c r="BC34" s="271">
        <f>'[3]TEAM 1'!BC34</f>
        <v>600</v>
      </c>
      <c r="BD34" s="271">
        <f>'[3]TEAM 1'!BD34</f>
        <v>600</v>
      </c>
      <c r="BE34" s="271">
        <f>'[3]TEAM 1'!BE34</f>
        <v>800</v>
      </c>
      <c r="BF34" s="271">
        <f>'[3]TEAM 1'!BF34</f>
        <v>800</v>
      </c>
      <c r="BG34" s="271">
        <f>'[3]TEAM 1'!BG34</f>
        <v>800</v>
      </c>
      <c r="BH34" s="271">
        <f>'[3]TEAM 1'!BH34</f>
        <v>800</v>
      </c>
      <c r="BI34" s="271">
        <f>'[3]TEAM 1'!BI34</f>
        <v>800</v>
      </c>
      <c r="BJ34" s="271">
        <f>'[3]TEAM 1'!BJ34</f>
        <v>800</v>
      </c>
      <c r="BK34" s="271">
        <f>'[3]TEAM 1'!BK34</f>
        <v>800</v>
      </c>
      <c r="BL34" s="271">
        <f>'[3]TEAM 1'!BL34</f>
        <v>800</v>
      </c>
      <c r="BM34" s="271">
        <f>'[3]TEAM 1'!BM34</f>
        <v>0</v>
      </c>
      <c r="BN34" s="271">
        <f>'[3]TEAM 1'!BN34</f>
        <v>0</v>
      </c>
      <c r="BO34" s="271">
        <f>'[3]TEAM 1'!BO34</f>
        <v>0</v>
      </c>
      <c r="BP34" s="271">
        <f>'[3]TEAM 1'!BP34</f>
        <v>0</v>
      </c>
      <c r="BQ34" s="271">
        <f>'[3]TEAM 1'!BQ34</f>
        <v>0</v>
      </c>
      <c r="BR34" s="271">
        <f>'[3]TEAM 1'!BR34</f>
        <v>0</v>
      </c>
      <c r="BS34" s="271">
        <f>'[3]TEAM 1'!BS34</f>
        <v>0</v>
      </c>
      <c r="BT34" s="271">
        <f>'[3]TEAM 1'!BT34</f>
        <v>0</v>
      </c>
      <c r="BU34" s="271">
        <f>'[3]TEAM 1'!BU34</f>
        <v>0</v>
      </c>
      <c r="BV34" s="271">
        <f>'[3]TEAM 1'!BV34</f>
        <v>0</v>
      </c>
      <c r="BW34" s="271">
        <f>'[3]TEAM 1'!BW34</f>
        <v>0</v>
      </c>
      <c r="BX34" s="271">
        <f>'[3]TEAM 1'!BX34</f>
        <v>0</v>
      </c>
      <c r="BY34" s="271">
        <f>'[3]TEAM 1'!BY34</f>
        <v>0</v>
      </c>
    </row>
    <row r="35" spans="1:77">
      <c r="A35" t="str">
        <f>'[3]TEAM 1'!A35</f>
        <v>Marketing Expense in China, Product 2</v>
      </c>
      <c r="B35" t="str">
        <f>'[3]TEAM 1'!B35</f>
        <v>000 Yuan</v>
      </c>
      <c r="C35" s="271">
        <f>'[3]TEAM 1'!C35</f>
        <v>2500</v>
      </c>
      <c r="D35" s="271">
        <f>'[3]TEAM 1'!D35</f>
        <v>810</v>
      </c>
      <c r="E35" s="271">
        <f>'[3]TEAM 1'!E35</f>
        <v>1100</v>
      </c>
      <c r="F35" s="271">
        <f>'[3]TEAM 1'!F35</f>
        <v>1100</v>
      </c>
      <c r="G35" s="271">
        <f>'[3]TEAM 1'!G35</f>
        <v>1100</v>
      </c>
      <c r="H35" s="271">
        <f>'[3]TEAM 1'!H35</f>
        <v>1100</v>
      </c>
      <c r="I35" s="271">
        <f>'[3]TEAM 1'!I35</f>
        <v>1100</v>
      </c>
      <c r="J35" s="271">
        <f>'[3]TEAM 1'!J35</f>
        <v>1100</v>
      </c>
      <c r="K35" s="271">
        <f>'[3]TEAM 1'!K35</f>
        <v>1100</v>
      </c>
      <c r="L35" s="271">
        <f>'[3]TEAM 1'!L35</f>
        <v>500</v>
      </c>
      <c r="M35" s="271">
        <f>'[3]TEAM 1'!M35</f>
        <v>1100</v>
      </c>
      <c r="N35" s="271">
        <f>'[3]TEAM 1'!N35</f>
        <v>500</v>
      </c>
      <c r="O35" s="271">
        <f>'[3]TEAM 1'!O35</f>
        <v>2500</v>
      </c>
      <c r="P35" s="271">
        <f>'[3]TEAM 1'!P35</f>
        <v>500</v>
      </c>
      <c r="Q35" s="271">
        <f>'[3]TEAM 1'!Q35</f>
        <v>900</v>
      </c>
      <c r="R35" s="271">
        <f>'[3]TEAM 1'!R35</f>
        <v>900</v>
      </c>
      <c r="S35" s="271">
        <f>'[3]TEAM 1'!S35</f>
        <v>1000</v>
      </c>
      <c r="T35" s="271">
        <f>'[3]TEAM 1'!T35</f>
        <v>1000</v>
      </c>
      <c r="U35" s="271">
        <f>'[3]TEAM 1'!U35</f>
        <v>1000</v>
      </c>
      <c r="V35" s="272">
        <f>'[3]TEAM 1'!V35</f>
        <v>1000</v>
      </c>
      <c r="W35" s="271">
        <f>'[3]TEAM 1'!W35</f>
        <v>1000</v>
      </c>
      <c r="X35" s="271">
        <f>'[3]TEAM 1'!X35</f>
        <v>1000</v>
      </c>
      <c r="Y35" s="271">
        <f>'[3]TEAM 1'!Y35</f>
        <v>1200</v>
      </c>
      <c r="Z35" s="271">
        <f>'[3]TEAM 1'!Z35</f>
        <v>1200</v>
      </c>
      <c r="AA35" s="271">
        <f>'[3]TEAM 1'!AA35</f>
        <v>1200</v>
      </c>
      <c r="AB35" s="271">
        <f>'[3]TEAM 1'!AB35</f>
        <v>1200</v>
      </c>
      <c r="AC35" s="271">
        <f>'[3]TEAM 1'!AC35</f>
        <v>1200</v>
      </c>
      <c r="AD35" s="271">
        <f>'[3]TEAM 1'!AD35</f>
        <v>1200</v>
      </c>
      <c r="AE35" s="271">
        <f>'[3]TEAM 1'!AE35</f>
        <v>1200</v>
      </c>
      <c r="AF35" s="271">
        <f>'[3]TEAM 1'!AF35</f>
        <v>1200</v>
      </c>
      <c r="AG35" s="271">
        <f>'[3]TEAM 1'!AG35</f>
        <v>1200</v>
      </c>
      <c r="AH35" s="271">
        <f>'[3]TEAM 1'!AH35</f>
        <v>1200</v>
      </c>
      <c r="AI35" s="271">
        <f>'[3]TEAM 1'!AI35</f>
        <v>500</v>
      </c>
      <c r="AJ35" s="271">
        <f>'[3]TEAM 1'!AJ35</f>
        <v>500</v>
      </c>
      <c r="AK35" s="271">
        <f>'[3]TEAM 1'!AK35</f>
        <v>500</v>
      </c>
      <c r="AL35" s="271">
        <f>'[3]TEAM 1'!AL35</f>
        <v>500</v>
      </c>
      <c r="AM35" s="271">
        <f>'[3]TEAM 1'!AM35</f>
        <v>500</v>
      </c>
      <c r="AN35" s="271">
        <f>'[3]TEAM 1'!AN35</f>
        <v>500</v>
      </c>
      <c r="AO35" s="271">
        <f>'[3]TEAM 1'!AO35</f>
        <v>500</v>
      </c>
      <c r="AP35" s="271">
        <f>'[3]TEAM 1'!AP35</f>
        <v>500</v>
      </c>
      <c r="AQ35" s="271">
        <f>'[3]TEAM 1'!AQ35</f>
        <v>600</v>
      </c>
      <c r="AR35" s="271">
        <f>'[3]TEAM 1'!AR35</f>
        <v>600</v>
      </c>
      <c r="AS35" s="271">
        <f>'[3]TEAM 1'!AS35</f>
        <v>600</v>
      </c>
      <c r="AT35" s="271">
        <f>'[3]TEAM 1'!AT35</f>
        <v>600</v>
      </c>
      <c r="AU35" s="271">
        <f>'[3]TEAM 1'!AU35</f>
        <v>600</v>
      </c>
      <c r="AV35" s="271">
        <f>'[3]TEAM 1'!AV35</f>
        <v>600</v>
      </c>
      <c r="AW35" s="271">
        <f>'[3]TEAM 1'!AW35</f>
        <v>600</v>
      </c>
      <c r="AX35" s="271">
        <f>'[3]TEAM 1'!AX35</f>
        <v>600</v>
      </c>
      <c r="AY35" s="271">
        <f>'[3]TEAM 1'!AY35</f>
        <v>600</v>
      </c>
      <c r="AZ35" s="271">
        <f>'[3]TEAM 1'!AZ35</f>
        <v>600</v>
      </c>
      <c r="BA35" s="271">
        <f>'[3]TEAM 1'!BA35</f>
        <v>600</v>
      </c>
      <c r="BB35" s="271">
        <f>'[3]TEAM 1'!BB35</f>
        <v>600</v>
      </c>
      <c r="BC35" s="271">
        <f>'[3]TEAM 1'!BC35</f>
        <v>600</v>
      </c>
      <c r="BD35" s="271">
        <f>'[3]TEAM 1'!BD35</f>
        <v>600</v>
      </c>
      <c r="BE35" s="271">
        <f>'[3]TEAM 1'!BE35</f>
        <v>800</v>
      </c>
      <c r="BF35" s="271">
        <f>'[3]TEAM 1'!BF35</f>
        <v>800</v>
      </c>
      <c r="BG35" s="271">
        <f>'[3]TEAM 1'!BG35</f>
        <v>800</v>
      </c>
      <c r="BH35" s="271">
        <f>'[3]TEAM 1'!BH35</f>
        <v>800</v>
      </c>
      <c r="BI35" s="271">
        <f>'[3]TEAM 1'!BI35</f>
        <v>800</v>
      </c>
      <c r="BJ35" s="271">
        <f>'[3]TEAM 1'!BJ35</f>
        <v>800</v>
      </c>
      <c r="BK35" s="271">
        <f>'[3]TEAM 1'!BK35</f>
        <v>800</v>
      </c>
      <c r="BL35" s="271">
        <f>'[3]TEAM 1'!BL35</f>
        <v>880</v>
      </c>
      <c r="BM35" s="271">
        <f>'[3]TEAM 1'!BM35</f>
        <v>0</v>
      </c>
      <c r="BN35" s="271">
        <f>'[3]TEAM 1'!BN35</f>
        <v>0</v>
      </c>
      <c r="BO35" s="271">
        <f>'[3]TEAM 1'!BO35</f>
        <v>0</v>
      </c>
      <c r="BP35" s="271">
        <f>'[3]TEAM 1'!BP35</f>
        <v>0</v>
      </c>
      <c r="BQ35" s="271">
        <f>'[3]TEAM 1'!BQ35</f>
        <v>0</v>
      </c>
      <c r="BR35" s="271">
        <f>'[3]TEAM 1'!BR35</f>
        <v>0</v>
      </c>
      <c r="BS35" s="271">
        <f>'[3]TEAM 1'!BS35</f>
        <v>0</v>
      </c>
      <c r="BT35" s="271">
        <f>'[3]TEAM 1'!BT35</f>
        <v>0</v>
      </c>
      <c r="BU35" s="271">
        <f>'[3]TEAM 1'!BU35</f>
        <v>0</v>
      </c>
      <c r="BV35" s="271">
        <f>'[3]TEAM 1'!BV35</f>
        <v>0</v>
      </c>
      <c r="BW35" s="271">
        <f>'[3]TEAM 1'!BW35</f>
        <v>0</v>
      </c>
      <c r="BX35" s="271">
        <f>'[3]TEAM 1'!BX35</f>
        <v>0</v>
      </c>
      <c r="BY35" s="271">
        <f>'[3]TEAM 1'!BY35</f>
        <v>0</v>
      </c>
    </row>
    <row r="36" spans="1:77">
      <c r="A36" t="str">
        <f>'[3]TEAM 1'!A36</f>
        <v>Marketing Expense in U.K., Product 2</v>
      </c>
      <c r="B36" t="str">
        <f>'[3]TEAM 1'!B36</f>
        <v>000 Pound</v>
      </c>
      <c r="C36" s="271">
        <f>'[3]TEAM 1'!C36</f>
        <v>200</v>
      </c>
      <c r="D36" s="271">
        <f>'[3]TEAM 1'!D36</f>
        <v>90</v>
      </c>
      <c r="E36" s="271">
        <f>'[3]TEAM 1'!E36</f>
        <v>160</v>
      </c>
      <c r="F36" s="271">
        <f>'[3]TEAM 1'!F36</f>
        <v>160</v>
      </c>
      <c r="G36" s="271">
        <f>'[3]TEAM 1'!G36</f>
        <v>160</v>
      </c>
      <c r="H36" s="271">
        <f>'[3]TEAM 1'!H36</f>
        <v>160</v>
      </c>
      <c r="I36" s="271">
        <f>'[3]TEAM 1'!I36</f>
        <v>160</v>
      </c>
      <c r="J36" s="271">
        <f>'[3]TEAM 1'!J36</f>
        <v>160</v>
      </c>
      <c r="K36" s="271">
        <f>'[3]TEAM 1'!K36</f>
        <v>160</v>
      </c>
      <c r="L36" s="271">
        <f>'[3]TEAM 1'!L36</f>
        <v>160</v>
      </c>
      <c r="M36" s="271">
        <f>'[3]TEAM 1'!M36</f>
        <v>160</v>
      </c>
      <c r="N36" s="271">
        <f>'[3]TEAM 1'!N36</f>
        <v>160</v>
      </c>
      <c r="O36" s="271">
        <f>'[3]TEAM 1'!O36</f>
        <v>200</v>
      </c>
      <c r="P36" s="271">
        <f>'[3]TEAM 1'!P36</f>
        <v>160</v>
      </c>
      <c r="Q36" s="271">
        <f>'[3]TEAM 1'!Q36</f>
        <v>160</v>
      </c>
      <c r="R36" s="271">
        <f>'[3]TEAM 1'!R36</f>
        <v>160</v>
      </c>
      <c r="S36" s="271">
        <f>'[3]TEAM 1'!S36</f>
        <v>100</v>
      </c>
      <c r="T36" s="271">
        <f>'[3]TEAM 1'!T36</f>
        <v>100</v>
      </c>
      <c r="U36" s="271">
        <f>'[3]TEAM 1'!U36</f>
        <v>100</v>
      </c>
      <c r="V36" s="272">
        <f>'[3]TEAM 1'!V36</f>
        <v>100</v>
      </c>
      <c r="W36" s="271">
        <f>'[3]TEAM 1'!W36</f>
        <v>100</v>
      </c>
      <c r="X36" s="271">
        <f>'[3]TEAM 1'!X36</f>
        <v>100</v>
      </c>
      <c r="Y36" s="271">
        <f>'[3]TEAM 1'!Y36</f>
        <v>100</v>
      </c>
      <c r="Z36" s="271">
        <f>'[3]TEAM 1'!Z36</f>
        <v>100</v>
      </c>
      <c r="AA36" s="271">
        <f>'[3]TEAM 1'!AA36</f>
        <v>100</v>
      </c>
      <c r="AB36" s="271">
        <f>'[3]TEAM 1'!AB36</f>
        <v>120</v>
      </c>
      <c r="AC36" s="271">
        <f>'[3]TEAM 1'!AC36</f>
        <v>120</v>
      </c>
      <c r="AD36" s="271">
        <f>'[3]TEAM 1'!AD36</f>
        <v>120</v>
      </c>
      <c r="AE36" s="271">
        <f>'[3]TEAM 1'!AE36</f>
        <v>120</v>
      </c>
      <c r="AF36" s="271">
        <f>'[3]TEAM 1'!AF36</f>
        <v>120</v>
      </c>
      <c r="AG36" s="271">
        <f>'[3]TEAM 1'!AG36</f>
        <v>120</v>
      </c>
      <c r="AH36" s="271">
        <f>'[3]TEAM 1'!AH36</f>
        <v>120</v>
      </c>
      <c r="AI36" s="271">
        <f>'[3]TEAM 1'!AI36</f>
        <v>250</v>
      </c>
      <c r="AJ36" s="271">
        <f>'[3]TEAM 1'!AJ36</f>
        <v>250</v>
      </c>
      <c r="AK36" s="271">
        <f>'[3]TEAM 1'!AK36</f>
        <v>250</v>
      </c>
      <c r="AL36" s="271">
        <f>'[3]TEAM 1'!AL36</f>
        <v>250</v>
      </c>
      <c r="AM36" s="271">
        <f>'[3]TEAM 1'!AM36</f>
        <v>250</v>
      </c>
      <c r="AN36" s="271">
        <f>'[3]TEAM 1'!AN36</f>
        <v>250</v>
      </c>
      <c r="AO36" s="271">
        <f>'[3]TEAM 1'!AO36</f>
        <v>250</v>
      </c>
      <c r="AP36" s="271">
        <f>'[3]TEAM 1'!AP36</f>
        <v>250</v>
      </c>
      <c r="AQ36" s="271">
        <f>'[3]TEAM 1'!AQ36</f>
        <v>280</v>
      </c>
      <c r="AR36" s="271">
        <f>'[3]TEAM 1'!AR36</f>
        <v>280</v>
      </c>
      <c r="AS36" s="271">
        <f>'[3]TEAM 1'!AS36</f>
        <v>280</v>
      </c>
      <c r="AT36" s="271">
        <f>'[3]TEAM 1'!AT36</f>
        <v>280</v>
      </c>
      <c r="AU36" s="271">
        <f>'[3]TEAM 1'!AU36</f>
        <v>280</v>
      </c>
      <c r="AV36" s="271">
        <f>'[3]TEAM 1'!AV36</f>
        <v>280</v>
      </c>
      <c r="AW36" s="271">
        <f>'[3]TEAM 1'!AW36</f>
        <v>280</v>
      </c>
      <c r="AX36" s="271">
        <f>'[3]TEAM 1'!AX36</f>
        <v>280</v>
      </c>
      <c r="AY36" s="271">
        <f>'[3]TEAM 1'!AY36</f>
        <v>280</v>
      </c>
      <c r="AZ36" s="271">
        <f>'[3]TEAM 1'!AZ36</f>
        <v>280</v>
      </c>
      <c r="BA36" s="271">
        <f>'[3]TEAM 1'!BA36</f>
        <v>280</v>
      </c>
      <c r="BB36" s="271">
        <f>'[3]TEAM 1'!BB36</f>
        <v>280</v>
      </c>
      <c r="BC36" s="271">
        <f>'[3]TEAM 1'!BC36</f>
        <v>280</v>
      </c>
      <c r="BD36" s="271">
        <f>'[3]TEAM 1'!BD36</f>
        <v>280</v>
      </c>
      <c r="BE36" s="271">
        <f>'[3]TEAM 1'!BE36</f>
        <v>200</v>
      </c>
      <c r="BF36" s="271">
        <f>'[3]TEAM 1'!BF36</f>
        <v>200</v>
      </c>
      <c r="BG36" s="271">
        <f>'[3]TEAM 1'!BG36</f>
        <v>200</v>
      </c>
      <c r="BH36" s="271">
        <f>'[3]TEAM 1'!BH36</f>
        <v>200</v>
      </c>
      <c r="BI36" s="271">
        <f>'[3]TEAM 1'!BI36</f>
        <v>200</v>
      </c>
      <c r="BJ36" s="271">
        <f>'[3]TEAM 1'!BJ36</f>
        <v>200</v>
      </c>
      <c r="BK36" s="271">
        <f>'[3]TEAM 1'!BK36</f>
        <v>200</v>
      </c>
      <c r="BL36" s="271">
        <f>'[3]TEAM 1'!BL36</f>
        <v>220</v>
      </c>
      <c r="BM36" s="271">
        <f>'[3]TEAM 1'!BM36</f>
        <v>0</v>
      </c>
      <c r="BN36" s="271">
        <f>'[3]TEAM 1'!BN36</f>
        <v>0</v>
      </c>
      <c r="BO36" s="271">
        <f>'[3]TEAM 1'!BO36</f>
        <v>0</v>
      </c>
      <c r="BP36" s="271">
        <f>'[3]TEAM 1'!BP36</f>
        <v>0</v>
      </c>
      <c r="BQ36" s="271">
        <f>'[3]TEAM 1'!BQ36</f>
        <v>0</v>
      </c>
      <c r="BR36" s="271">
        <f>'[3]TEAM 1'!BR36</f>
        <v>0</v>
      </c>
      <c r="BS36" s="271">
        <f>'[3]TEAM 1'!BS36</f>
        <v>0</v>
      </c>
      <c r="BT36" s="271">
        <f>'[3]TEAM 1'!BT36</f>
        <v>0</v>
      </c>
      <c r="BU36" s="271">
        <f>'[3]TEAM 1'!BU36</f>
        <v>0</v>
      </c>
      <c r="BV36" s="271">
        <f>'[3]TEAM 1'!BV36</f>
        <v>0</v>
      </c>
      <c r="BW36" s="271">
        <f>'[3]TEAM 1'!BW36</f>
        <v>0</v>
      </c>
      <c r="BX36" s="271">
        <f>'[3]TEAM 1'!BX36</f>
        <v>0</v>
      </c>
      <c r="BY36" s="271">
        <f>'[3]TEAM 1'!BY36</f>
        <v>0</v>
      </c>
    </row>
    <row r="37" spans="1:77">
      <c r="A37" t="str">
        <f>'[3]TEAM 1'!A37</f>
        <v>Marketing Expense in Germany, Product 2</v>
      </c>
      <c r="B37" t="str">
        <f>'[3]TEAM 1'!B37</f>
        <v>000 Euro</v>
      </c>
      <c r="C37" s="271">
        <f>'[3]TEAM 1'!C37</f>
        <v>400</v>
      </c>
      <c r="D37" s="271">
        <f>'[3]TEAM 1'!D37</f>
        <v>225</v>
      </c>
      <c r="E37" s="271">
        <f>'[3]TEAM 1'!E37</f>
        <v>550</v>
      </c>
      <c r="F37" s="271">
        <f>'[3]TEAM 1'!F37</f>
        <v>550</v>
      </c>
      <c r="G37" s="271">
        <f>'[3]TEAM 1'!G37</f>
        <v>550</v>
      </c>
      <c r="H37" s="271">
        <f>'[3]TEAM 1'!H37</f>
        <v>550</v>
      </c>
      <c r="I37" s="271">
        <f>'[3]TEAM 1'!I37</f>
        <v>550</v>
      </c>
      <c r="J37" s="271">
        <f>'[3]TEAM 1'!J37</f>
        <v>550</v>
      </c>
      <c r="K37" s="271">
        <f>'[3]TEAM 1'!K37</f>
        <v>550</v>
      </c>
      <c r="L37" s="271">
        <f>'[3]TEAM 1'!L37</f>
        <v>550</v>
      </c>
      <c r="M37" s="271">
        <f>'[3]TEAM 1'!M37</f>
        <v>550</v>
      </c>
      <c r="N37" s="271">
        <f>'[3]TEAM 1'!N37</f>
        <v>550</v>
      </c>
      <c r="O37" s="271">
        <f>'[3]TEAM 1'!O37</f>
        <v>400</v>
      </c>
      <c r="P37" s="271">
        <f>'[3]TEAM 1'!P37</f>
        <v>550</v>
      </c>
      <c r="Q37" s="271">
        <f>'[3]TEAM 1'!Q37</f>
        <v>650</v>
      </c>
      <c r="R37" s="271">
        <f>'[3]TEAM 1'!R37</f>
        <v>650</v>
      </c>
      <c r="S37" s="271">
        <f>'[3]TEAM 1'!S37</f>
        <v>200</v>
      </c>
      <c r="T37" s="271">
        <f>'[3]TEAM 1'!T37</f>
        <v>200</v>
      </c>
      <c r="U37" s="271">
        <f>'[3]TEAM 1'!U37</f>
        <v>200</v>
      </c>
      <c r="V37" s="272">
        <f>'[3]TEAM 1'!V37</f>
        <v>200</v>
      </c>
      <c r="W37" s="271">
        <f>'[3]TEAM 1'!W37</f>
        <v>200</v>
      </c>
      <c r="X37" s="271">
        <f>'[3]TEAM 1'!X37</f>
        <v>200</v>
      </c>
      <c r="Y37" s="271">
        <f>'[3]TEAM 1'!Y37</f>
        <v>200</v>
      </c>
      <c r="Z37" s="271">
        <f>'[3]TEAM 1'!Z37</f>
        <v>200</v>
      </c>
      <c r="AA37" s="271">
        <f>'[3]TEAM 1'!AA37</f>
        <v>200</v>
      </c>
      <c r="AB37" s="271">
        <f>'[3]TEAM 1'!AB37</f>
        <v>240</v>
      </c>
      <c r="AC37" s="271">
        <f>'[3]TEAM 1'!AC37</f>
        <v>240</v>
      </c>
      <c r="AD37" s="271">
        <f>'[3]TEAM 1'!AD37</f>
        <v>240</v>
      </c>
      <c r="AE37" s="271">
        <f>'[3]TEAM 1'!AE37</f>
        <v>240</v>
      </c>
      <c r="AF37" s="271">
        <f>'[3]TEAM 1'!AF37</f>
        <v>240</v>
      </c>
      <c r="AG37" s="271">
        <f>'[3]TEAM 1'!AG37</f>
        <v>240</v>
      </c>
      <c r="AH37" s="271">
        <f>'[3]TEAM 1'!AH37</f>
        <v>240</v>
      </c>
      <c r="AI37" s="271">
        <f>'[3]TEAM 1'!AI37</f>
        <v>350</v>
      </c>
      <c r="AJ37" s="271">
        <f>'[3]TEAM 1'!AJ37</f>
        <v>350</v>
      </c>
      <c r="AK37" s="271">
        <f>'[3]TEAM 1'!AK37</f>
        <v>350</v>
      </c>
      <c r="AL37" s="271">
        <f>'[3]TEAM 1'!AL37</f>
        <v>350</v>
      </c>
      <c r="AM37" s="271">
        <f>'[3]TEAM 1'!AM37</f>
        <v>350</v>
      </c>
      <c r="AN37" s="271">
        <f>'[3]TEAM 1'!AN37</f>
        <v>350</v>
      </c>
      <c r="AO37" s="271">
        <f>'[3]TEAM 1'!AO37</f>
        <v>350</v>
      </c>
      <c r="AP37" s="271">
        <f>'[3]TEAM 1'!AP37</f>
        <v>350</v>
      </c>
      <c r="AQ37" s="271">
        <f>'[3]TEAM 1'!AQ37</f>
        <v>400</v>
      </c>
      <c r="AR37" s="271">
        <f>'[3]TEAM 1'!AR37</f>
        <v>400</v>
      </c>
      <c r="AS37" s="271">
        <f>'[3]TEAM 1'!AS37</f>
        <v>400</v>
      </c>
      <c r="AT37" s="271">
        <f>'[3]TEAM 1'!AT37</f>
        <v>400</v>
      </c>
      <c r="AU37" s="271">
        <f>'[3]TEAM 1'!AU37</f>
        <v>400</v>
      </c>
      <c r="AV37" s="271">
        <f>'[3]TEAM 1'!AV37</f>
        <v>400</v>
      </c>
      <c r="AW37" s="271">
        <f>'[3]TEAM 1'!AW37</f>
        <v>400</v>
      </c>
      <c r="AX37" s="271">
        <f>'[3]TEAM 1'!AX37</f>
        <v>400</v>
      </c>
      <c r="AY37" s="271">
        <f>'[3]TEAM 1'!AY37</f>
        <v>400</v>
      </c>
      <c r="AZ37" s="271">
        <f>'[3]TEAM 1'!AZ37</f>
        <v>400</v>
      </c>
      <c r="BA37" s="271">
        <f>'[3]TEAM 1'!BA37</f>
        <v>400</v>
      </c>
      <c r="BB37" s="271">
        <f>'[3]TEAM 1'!BB37</f>
        <v>400</v>
      </c>
      <c r="BC37" s="271">
        <f>'[3]TEAM 1'!BC37</f>
        <v>400</v>
      </c>
      <c r="BD37" s="271">
        <f>'[3]TEAM 1'!BD37</f>
        <v>400</v>
      </c>
      <c r="BE37" s="271">
        <f>'[3]TEAM 1'!BE37</f>
        <v>350</v>
      </c>
      <c r="BF37" s="271">
        <f>'[3]TEAM 1'!BF37</f>
        <v>350</v>
      </c>
      <c r="BG37" s="271">
        <f>'[3]TEAM 1'!BG37</f>
        <v>350</v>
      </c>
      <c r="BH37" s="271">
        <f>'[3]TEAM 1'!BH37</f>
        <v>350</v>
      </c>
      <c r="BI37" s="271">
        <f>'[3]TEAM 1'!BI37</f>
        <v>350</v>
      </c>
      <c r="BJ37" s="271">
        <f>'[3]TEAM 1'!BJ37</f>
        <v>350</v>
      </c>
      <c r="BK37" s="271">
        <f>'[3]TEAM 1'!BK37</f>
        <v>350</v>
      </c>
      <c r="BL37" s="271">
        <f>'[3]TEAM 1'!BL37</f>
        <v>350</v>
      </c>
      <c r="BM37" s="271">
        <f>'[3]TEAM 1'!BM37</f>
        <v>0</v>
      </c>
      <c r="BN37" s="271">
        <f>'[3]TEAM 1'!BN37</f>
        <v>0</v>
      </c>
      <c r="BO37" s="271">
        <f>'[3]TEAM 1'!BO37</f>
        <v>0</v>
      </c>
      <c r="BP37" s="271">
        <f>'[3]TEAM 1'!BP37</f>
        <v>0</v>
      </c>
      <c r="BQ37" s="271">
        <f>'[3]TEAM 1'!BQ37</f>
        <v>0</v>
      </c>
      <c r="BR37" s="271">
        <f>'[3]TEAM 1'!BR37</f>
        <v>0</v>
      </c>
      <c r="BS37" s="271">
        <f>'[3]TEAM 1'!BS37</f>
        <v>0</v>
      </c>
      <c r="BT37" s="271">
        <f>'[3]TEAM 1'!BT37</f>
        <v>0</v>
      </c>
      <c r="BU37" s="271">
        <f>'[3]TEAM 1'!BU37</f>
        <v>0</v>
      </c>
      <c r="BV37" s="271">
        <f>'[3]TEAM 1'!BV37</f>
        <v>0</v>
      </c>
      <c r="BW37" s="271">
        <f>'[3]TEAM 1'!BW37</f>
        <v>0</v>
      </c>
      <c r="BX37" s="271">
        <f>'[3]TEAM 1'!BX37</f>
        <v>0</v>
      </c>
      <c r="BY37" s="271">
        <f>'[3]TEAM 1'!BY37</f>
        <v>0</v>
      </c>
    </row>
    <row r="38" spans="1:77">
      <c r="A38" t="str">
        <f>'[3]TEAM 1'!A38</f>
        <v>Marketing Expense in U.S., Product 2</v>
      </c>
      <c r="B38" t="str">
        <f>'[3]TEAM 1'!B38</f>
        <v>000 USD</v>
      </c>
      <c r="C38" s="271">
        <f>'[3]TEAM 1'!C38</f>
        <v>350</v>
      </c>
      <c r="D38" s="271">
        <f>'[3]TEAM 1'!D38</f>
        <v>405</v>
      </c>
      <c r="E38" s="271">
        <f>'[3]TEAM 1'!E38</f>
        <v>700</v>
      </c>
      <c r="F38" s="271">
        <f>'[3]TEAM 1'!F38</f>
        <v>700</v>
      </c>
      <c r="G38" s="271">
        <f>'[3]TEAM 1'!G38</f>
        <v>700</v>
      </c>
      <c r="H38" s="271">
        <f>'[3]TEAM 1'!H38</f>
        <v>700</v>
      </c>
      <c r="I38" s="271">
        <f>'[3]TEAM 1'!I38</f>
        <v>700</v>
      </c>
      <c r="J38" s="271">
        <f>'[3]TEAM 1'!J38</f>
        <v>700</v>
      </c>
      <c r="K38" s="271">
        <f>'[3]TEAM 1'!K38</f>
        <v>700</v>
      </c>
      <c r="L38" s="271">
        <f>'[3]TEAM 1'!L38</f>
        <v>1000</v>
      </c>
      <c r="M38" s="271">
        <f>'[3]TEAM 1'!M38</f>
        <v>700</v>
      </c>
      <c r="N38" s="271">
        <f>'[3]TEAM 1'!N38</f>
        <v>1000</v>
      </c>
      <c r="O38" s="271">
        <f>'[3]TEAM 1'!O38</f>
        <v>350</v>
      </c>
      <c r="P38" s="271">
        <f>'[3]TEAM 1'!P38</f>
        <v>1000</v>
      </c>
      <c r="Q38" s="271">
        <f>'[3]TEAM 1'!Q38</f>
        <v>900</v>
      </c>
      <c r="R38" s="271">
        <f>'[3]TEAM 1'!R38</f>
        <v>900</v>
      </c>
      <c r="S38" s="271">
        <f>'[3]TEAM 1'!S38</f>
        <v>550</v>
      </c>
      <c r="T38" s="271">
        <f>'[3]TEAM 1'!T38</f>
        <v>550</v>
      </c>
      <c r="U38" s="271">
        <f>'[3]TEAM 1'!U38</f>
        <v>550</v>
      </c>
      <c r="V38" s="272">
        <f>'[3]TEAM 1'!V38</f>
        <v>550</v>
      </c>
      <c r="W38" s="271">
        <f>'[3]TEAM 1'!W38</f>
        <v>550</v>
      </c>
      <c r="X38" s="271">
        <f>'[3]TEAM 1'!X38</f>
        <v>550</v>
      </c>
      <c r="Y38" s="271">
        <f>'[3]TEAM 1'!Y38</f>
        <v>550</v>
      </c>
      <c r="Z38" s="271">
        <f>'[3]TEAM 1'!Z38</f>
        <v>550</v>
      </c>
      <c r="AA38" s="271">
        <f>'[3]TEAM 1'!AA38</f>
        <v>550</v>
      </c>
      <c r="AB38" s="271">
        <f>'[3]TEAM 1'!AB38</f>
        <v>660</v>
      </c>
      <c r="AC38" s="271">
        <f>'[3]TEAM 1'!AC38</f>
        <v>660</v>
      </c>
      <c r="AD38" s="271">
        <f>'[3]TEAM 1'!AD38</f>
        <v>660</v>
      </c>
      <c r="AE38" s="271">
        <f>'[3]TEAM 1'!AE38</f>
        <v>660</v>
      </c>
      <c r="AF38" s="271">
        <f>'[3]TEAM 1'!AF38</f>
        <v>660</v>
      </c>
      <c r="AG38" s="271">
        <f>'[3]TEAM 1'!AG38</f>
        <v>660</v>
      </c>
      <c r="AH38" s="271">
        <f>'[3]TEAM 1'!AH38</f>
        <v>660</v>
      </c>
      <c r="AI38" s="271">
        <f>'[3]TEAM 1'!AI38</f>
        <v>1000</v>
      </c>
      <c r="AJ38" s="271">
        <f>'[3]TEAM 1'!AJ38</f>
        <v>1000</v>
      </c>
      <c r="AK38" s="271">
        <f>'[3]TEAM 1'!AK38</f>
        <v>1000</v>
      </c>
      <c r="AL38" s="271">
        <f>'[3]TEAM 1'!AL38</f>
        <v>1000</v>
      </c>
      <c r="AM38" s="271">
        <f>'[3]TEAM 1'!AM38</f>
        <v>1000</v>
      </c>
      <c r="AN38" s="271">
        <f>'[3]TEAM 1'!AN38</f>
        <v>1000</v>
      </c>
      <c r="AO38" s="271">
        <f>'[3]TEAM 1'!AO38</f>
        <v>1000</v>
      </c>
      <c r="AP38" s="271">
        <f>'[3]TEAM 1'!AP38</f>
        <v>1000</v>
      </c>
      <c r="AQ38" s="271">
        <f>'[3]TEAM 1'!AQ38</f>
        <v>1200</v>
      </c>
      <c r="AR38" s="271">
        <f>'[3]TEAM 1'!AR38</f>
        <v>1200</v>
      </c>
      <c r="AS38" s="271">
        <f>'[3]TEAM 1'!AS38</f>
        <v>1200</v>
      </c>
      <c r="AT38" s="271">
        <f>'[3]TEAM 1'!AT38</f>
        <v>1200</v>
      </c>
      <c r="AU38" s="271">
        <f>'[3]TEAM 1'!AU38</f>
        <v>1200</v>
      </c>
      <c r="AV38" s="271">
        <f>'[3]TEAM 1'!AV38</f>
        <v>1200</v>
      </c>
      <c r="AW38" s="271">
        <f>'[3]TEAM 1'!AW38</f>
        <v>1200</v>
      </c>
      <c r="AX38" s="271">
        <f>'[3]TEAM 1'!AX38</f>
        <v>1200</v>
      </c>
      <c r="AY38" s="271">
        <f>'[3]TEAM 1'!AY38</f>
        <v>1200</v>
      </c>
      <c r="AZ38" s="271">
        <f>'[3]TEAM 1'!AZ38</f>
        <v>1200</v>
      </c>
      <c r="BA38" s="271">
        <f>'[3]TEAM 1'!BA38</f>
        <v>1200</v>
      </c>
      <c r="BB38" s="271">
        <f>'[3]TEAM 1'!BB38</f>
        <v>1200</v>
      </c>
      <c r="BC38" s="271">
        <f>'[3]TEAM 1'!BC38</f>
        <v>1200</v>
      </c>
      <c r="BD38" s="271">
        <f>'[3]TEAM 1'!BD38</f>
        <v>1200</v>
      </c>
      <c r="BE38" s="271">
        <f>'[3]TEAM 1'!BE38</f>
        <v>1200</v>
      </c>
      <c r="BF38" s="271">
        <f>'[3]TEAM 1'!BF38</f>
        <v>1200</v>
      </c>
      <c r="BG38" s="271">
        <f>'[3]TEAM 1'!BG38</f>
        <v>1200</v>
      </c>
      <c r="BH38" s="271">
        <f>'[3]TEAM 1'!BH38</f>
        <v>1200</v>
      </c>
      <c r="BI38" s="271">
        <f>'[3]TEAM 1'!BI38</f>
        <v>1200</v>
      </c>
      <c r="BJ38" s="271">
        <f>'[3]TEAM 1'!BJ38</f>
        <v>1200</v>
      </c>
      <c r="BK38" s="271">
        <f>'[3]TEAM 1'!BK38</f>
        <v>1200</v>
      </c>
      <c r="BL38" s="271">
        <f>'[3]TEAM 1'!BL38</f>
        <v>1200</v>
      </c>
      <c r="BM38" s="271">
        <f>'[3]TEAM 1'!BM38</f>
        <v>0</v>
      </c>
      <c r="BN38" s="271">
        <f>'[3]TEAM 1'!BN38</f>
        <v>0</v>
      </c>
      <c r="BO38" s="271">
        <f>'[3]TEAM 1'!BO38</f>
        <v>0</v>
      </c>
      <c r="BP38" s="271">
        <f>'[3]TEAM 1'!BP38</f>
        <v>0</v>
      </c>
      <c r="BQ38" s="271">
        <f>'[3]TEAM 1'!BQ38</f>
        <v>0</v>
      </c>
      <c r="BR38" s="271">
        <f>'[3]TEAM 1'!BR38</f>
        <v>0</v>
      </c>
      <c r="BS38" s="271">
        <f>'[3]TEAM 1'!BS38</f>
        <v>0</v>
      </c>
      <c r="BT38" s="271">
        <f>'[3]TEAM 1'!BT38</f>
        <v>0</v>
      </c>
      <c r="BU38" s="271">
        <f>'[3]TEAM 1'!BU38</f>
        <v>0</v>
      </c>
      <c r="BV38" s="271">
        <f>'[3]TEAM 1'!BV38</f>
        <v>0</v>
      </c>
      <c r="BW38" s="271">
        <f>'[3]TEAM 1'!BW38</f>
        <v>0</v>
      </c>
      <c r="BX38" s="271">
        <f>'[3]TEAM 1'!BX38</f>
        <v>0</v>
      </c>
      <c r="BY38" s="271">
        <f>'[3]TEAM 1'!BY38</f>
        <v>0</v>
      </c>
    </row>
    <row r="39" spans="1:77">
      <c r="A39" t="str">
        <f>'[3]TEAM 1'!A39</f>
        <v>GreenP1</v>
      </c>
      <c r="B39" t="str">
        <f>'[3]TEAM 1'!B39</f>
        <v>000 USD</v>
      </c>
      <c r="C39" s="271">
        <f>'[3]TEAM 1'!C39</f>
        <v>150</v>
      </c>
      <c r="D39" s="271">
        <f>'[3]TEAM 1'!D39</f>
        <v>175</v>
      </c>
      <c r="E39" s="271">
        <f>'[3]TEAM 1'!E39</f>
        <v>350</v>
      </c>
      <c r="F39" s="271">
        <f>'[3]TEAM 1'!F39</f>
        <v>400</v>
      </c>
      <c r="G39" s="271">
        <f>'[3]TEAM 1'!G39</f>
        <v>0</v>
      </c>
      <c r="H39" s="271">
        <f>'[3]TEAM 1'!H39</f>
        <v>0</v>
      </c>
      <c r="I39" s="271">
        <f>'[3]TEAM 1'!I39</f>
        <v>400</v>
      </c>
      <c r="J39" s="271">
        <f>'[3]TEAM 1'!J39</f>
        <v>300</v>
      </c>
      <c r="K39" s="271">
        <f>'[3]TEAM 1'!K39</f>
        <v>200</v>
      </c>
      <c r="L39" s="271">
        <f>'[3]TEAM 1'!L39</f>
        <v>200</v>
      </c>
      <c r="M39" s="271">
        <f>'[3]TEAM 1'!M39</f>
        <v>300</v>
      </c>
      <c r="N39" s="271">
        <f>'[3]TEAM 1'!N39</f>
        <v>400</v>
      </c>
      <c r="O39" s="271">
        <f>'[3]TEAM 1'!O39</f>
        <v>500</v>
      </c>
      <c r="P39" s="271">
        <f>'[3]TEAM 1'!P39</f>
        <v>200</v>
      </c>
      <c r="Q39" s="271">
        <f>'[3]TEAM 1'!Q39</f>
        <v>100</v>
      </c>
      <c r="R39" s="271">
        <f>'[3]TEAM 1'!R39</f>
        <v>200</v>
      </c>
      <c r="S39" s="271">
        <f>'[3]TEAM 1'!S39</f>
        <v>200</v>
      </c>
      <c r="T39" s="271">
        <f>'[3]TEAM 1'!T39</f>
        <v>200</v>
      </c>
      <c r="U39" s="271">
        <f>'[3]TEAM 1'!U39</f>
        <v>200</v>
      </c>
      <c r="V39" s="272">
        <f>'[3]TEAM 1'!V39</f>
        <v>200</v>
      </c>
      <c r="W39" s="271">
        <f>'[3]TEAM 1'!W39</f>
        <v>200</v>
      </c>
      <c r="X39" s="271">
        <f>'[3]TEAM 1'!X39</f>
        <v>400</v>
      </c>
      <c r="Y39" s="271">
        <f>'[3]TEAM 1'!Y39</f>
        <v>400</v>
      </c>
      <c r="Z39" s="271">
        <f>'[3]TEAM 1'!Z39</f>
        <v>400</v>
      </c>
      <c r="AA39" s="271">
        <f>'[3]TEAM 1'!AA39</f>
        <v>400</v>
      </c>
      <c r="AB39" s="271">
        <f>'[3]TEAM 1'!AB39</f>
        <v>300</v>
      </c>
      <c r="AC39" s="271">
        <f>'[3]TEAM 1'!AC39</f>
        <v>300</v>
      </c>
      <c r="AD39" s="271">
        <f>'[3]TEAM 1'!AD39</f>
        <v>300</v>
      </c>
      <c r="AE39" s="271">
        <f>'[3]TEAM 1'!AE39</f>
        <v>300</v>
      </c>
      <c r="AF39" s="271">
        <f>'[3]TEAM 1'!AF39</f>
        <v>300</v>
      </c>
      <c r="AG39" s="271">
        <f>'[3]TEAM 1'!AG39</f>
        <v>300</v>
      </c>
      <c r="AH39" s="271">
        <f>'[3]TEAM 1'!AH39</f>
        <v>300</v>
      </c>
      <c r="AI39" s="271">
        <f>'[3]TEAM 1'!AI39</f>
        <v>500</v>
      </c>
      <c r="AJ39" s="271">
        <f>'[3]TEAM 1'!AJ39</f>
        <v>500</v>
      </c>
      <c r="AK39" s="271">
        <f>'[3]TEAM 1'!AK39</f>
        <v>700</v>
      </c>
      <c r="AL39" s="271">
        <f>'[3]TEAM 1'!AL39</f>
        <v>700</v>
      </c>
      <c r="AM39" s="271">
        <f>'[3]TEAM 1'!AM39</f>
        <v>700</v>
      </c>
      <c r="AN39" s="271">
        <f>'[3]TEAM 1'!AN39</f>
        <v>700</v>
      </c>
      <c r="AO39" s="271">
        <f>'[3]TEAM 1'!AO39</f>
        <v>700</v>
      </c>
      <c r="AP39" s="271">
        <f>'[3]TEAM 1'!AP39</f>
        <v>700</v>
      </c>
      <c r="AQ39" s="271">
        <f>'[3]TEAM 1'!AQ39</f>
        <v>900</v>
      </c>
      <c r="AR39" s="271">
        <f>'[3]TEAM 1'!AR39</f>
        <v>900</v>
      </c>
      <c r="AS39" s="271">
        <f>'[3]TEAM 1'!AS39</f>
        <v>900</v>
      </c>
      <c r="AT39" s="271">
        <f>'[3]TEAM 1'!AT39</f>
        <v>900</v>
      </c>
      <c r="AU39" s="271">
        <f>'[3]TEAM 1'!AU39</f>
        <v>900</v>
      </c>
      <c r="AV39" s="271">
        <f>'[3]TEAM 1'!AV39</f>
        <v>900</v>
      </c>
      <c r="AW39" s="271">
        <f>'[3]TEAM 1'!AW39</f>
        <v>700</v>
      </c>
      <c r="AX39" s="271">
        <f>'[3]TEAM 1'!AX39</f>
        <v>700</v>
      </c>
      <c r="AY39" s="271">
        <f>'[3]TEAM 1'!AY39</f>
        <v>700</v>
      </c>
      <c r="AZ39" s="271">
        <f>'[3]TEAM 1'!AZ39</f>
        <v>700</v>
      </c>
      <c r="BA39" s="271">
        <f>'[3]TEAM 1'!BA39</f>
        <v>750</v>
      </c>
      <c r="BB39" s="271">
        <f>'[3]TEAM 1'!BB39</f>
        <v>700</v>
      </c>
      <c r="BC39" s="271">
        <f>'[3]TEAM 1'!BC39</f>
        <v>800</v>
      </c>
      <c r="BD39" s="271">
        <f>'[3]TEAM 1'!BD39</f>
        <v>800</v>
      </c>
      <c r="BE39" s="271">
        <f>'[3]TEAM 1'!BE39</f>
        <v>800</v>
      </c>
      <c r="BF39" s="271">
        <f>'[3]TEAM 1'!BF39</f>
        <v>800</v>
      </c>
      <c r="BG39" s="271">
        <f>'[3]TEAM 1'!BG39</f>
        <v>800</v>
      </c>
      <c r="BH39" s="271">
        <f>'[3]TEAM 1'!BH39</f>
        <v>800</v>
      </c>
      <c r="BI39" s="271">
        <f>'[3]TEAM 1'!BI39</f>
        <v>800</v>
      </c>
      <c r="BJ39" s="271">
        <f>'[3]TEAM 1'!BJ39</f>
        <v>800</v>
      </c>
      <c r="BK39" s="271">
        <f>'[3]TEAM 1'!BK39</f>
        <v>1000</v>
      </c>
      <c r="BL39" s="271">
        <f>'[3]TEAM 1'!BL39</f>
        <v>1000</v>
      </c>
      <c r="BM39" s="271">
        <f>'[3]TEAM 1'!BM39</f>
        <v>0</v>
      </c>
      <c r="BN39" s="271">
        <f>'[3]TEAM 1'!BN39</f>
        <v>0</v>
      </c>
      <c r="BO39" s="271">
        <f>'[3]TEAM 1'!BO39</f>
        <v>0</v>
      </c>
      <c r="BP39" s="271">
        <f>'[3]TEAM 1'!BP39</f>
        <v>0</v>
      </c>
      <c r="BQ39" s="271">
        <f>'[3]TEAM 1'!BQ39</f>
        <v>0</v>
      </c>
      <c r="BR39" s="271">
        <f>'[3]TEAM 1'!BR39</f>
        <v>0</v>
      </c>
      <c r="BS39" s="271">
        <f>'[3]TEAM 1'!BS39</f>
        <v>0</v>
      </c>
      <c r="BT39" s="271">
        <f>'[3]TEAM 1'!BT39</f>
        <v>0</v>
      </c>
      <c r="BU39" s="271">
        <f>'[3]TEAM 1'!BU39</f>
        <v>0</v>
      </c>
      <c r="BV39" s="271">
        <f>'[3]TEAM 1'!BV39</f>
        <v>0</v>
      </c>
      <c r="BW39" s="271">
        <f>'[3]TEAM 1'!BW39</f>
        <v>0</v>
      </c>
      <c r="BX39" s="271">
        <f>'[3]TEAM 1'!BX39</f>
        <v>0</v>
      </c>
      <c r="BY39" s="271">
        <f>'[3]TEAM 1'!BY39</f>
        <v>0</v>
      </c>
    </row>
    <row r="40" spans="1:77">
      <c r="A40" t="str">
        <f>'[3]TEAM 1'!A40</f>
        <v>GreenP2</v>
      </c>
      <c r="B40" t="str">
        <f>'[3]TEAM 1'!B40</f>
        <v>000 USD</v>
      </c>
      <c r="C40" s="269">
        <f>'[3]TEAM 1'!C40</f>
        <v>225</v>
      </c>
      <c r="D40" s="269">
        <f>'[3]TEAM 1'!D40</f>
        <v>275</v>
      </c>
      <c r="E40" s="269">
        <f>'[3]TEAM 1'!E40</f>
        <v>525</v>
      </c>
      <c r="F40" s="269">
        <f>'[3]TEAM 1'!F40</f>
        <v>600</v>
      </c>
      <c r="G40" s="269">
        <f>'[3]TEAM 1'!G40</f>
        <v>0</v>
      </c>
      <c r="H40" s="269">
        <f>'[3]TEAM 1'!H40</f>
        <v>0</v>
      </c>
      <c r="I40" s="269">
        <f>'[3]TEAM 1'!I40</f>
        <v>600</v>
      </c>
      <c r="J40" s="269">
        <f>'[3]TEAM 1'!J40</f>
        <v>450</v>
      </c>
      <c r="K40" s="269">
        <f>'[3]TEAM 1'!K40</f>
        <v>300</v>
      </c>
      <c r="L40" s="269">
        <f>'[3]TEAM 1'!L40</f>
        <v>300</v>
      </c>
      <c r="M40" s="269">
        <f>'[3]TEAM 1'!M40</f>
        <v>450</v>
      </c>
      <c r="N40" s="269">
        <f>'[3]TEAM 1'!N40</f>
        <v>600</v>
      </c>
      <c r="O40" s="269">
        <f>'[3]TEAM 1'!O40</f>
        <v>750</v>
      </c>
      <c r="P40" s="269">
        <f>'[3]TEAM 1'!P40</f>
        <v>300</v>
      </c>
      <c r="Q40" s="269">
        <f>'[3]TEAM 1'!Q40</f>
        <v>150</v>
      </c>
      <c r="R40" s="269">
        <f>'[3]TEAM 1'!R40</f>
        <v>300</v>
      </c>
      <c r="S40" s="269">
        <f>'[3]TEAM 1'!S40</f>
        <v>300</v>
      </c>
      <c r="T40" s="269">
        <f>'[3]TEAM 1'!T40</f>
        <v>300</v>
      </c>
      <c r="U40" s="269">
        <f>'[3]TEAM 1'!U40</f>
        <v>300</v>
      </c>
      <c r="V40" s="270">
        <f>'[3]TEAM 1'!V40</f>
        <v>300</v>
      </c>
      <c r="W40" s="269">
        <f>'[3]TEAM 1'!W40</f>
        <v>300</v>
      </c>
      <c r="X40" s="269">
        <f>'[3]TEAM 1'!X40</f>
        <v>600</v>
      </c>
      <c r="Y40" s="269">
        <f>'[3]TEAM 1'!Y40</f>
        <v>600</v>
      </c>
      <c r="Z40" s="269">
        <f>'[3]TEAM 1'!Z40</f>
        <v>600</v>
      </c>
      <c r="AA40" s="269">
        <f>'[3]TEAM 1'!AA40</f>
        <v>600</v>
      </c>
      <c r="AB40" s="269">
        <f>'[3]TEAM 1'!AB40</f>
        <v>500</v>
      </c>
      <c r="AC40" s="269">
        <f>'[3]TEAM 1'!AC40</f>
        <v>500</v>
      </c>
      <c r="AD40" s="269">
        <f>'[3]TEAM 1'!AD40</f>
        <v>500</v>
      </c>
      <c r="AE40" s="269">
        <f>'[3]TEAM 1'!AE40</f>
        <v>500</v>
      </c>
      <c r="AF40" s="269">
        <f>'[3]TEAM 1'!AF40</f>
        <v>500</v>
      </c>
      <c r="AG40" s="269">
        <f>'[3]TEAM 1'!AG40</f>
        <v>500</v>
      </c>
      <c r="AH40" s="269">
        <f>'[3]TEAM 1'!AH40</f>
        <v>500</v>
      </c>
      <c r="AI40" s="269">
        <f>'[3]TEAM 1'!AI40</f>
        <v>700</v>
      </c>
      <c r="AJ40" s="269">
        <f>'[3]TEAM 1'!AJ40</f>
        <v>700</v>
      </c>
      <c r="AK40" s="269">
        <f>'[3]TEAM 1'!AK40</f>
        <v>800</v>
      </c>
      <c r="AL40" s="269">
        <f>'[3]TEAM 1'!AL40</f>
        <v>800</v>
      </c>
      <c r="AM40" s="269">
        <f>'[3]TEAM 1'!AM40</f>
        <v>800</v>
      </c>
      <c r="AN40" s="269">
        <f>'[3]TEAM 1'!AN40</f>
        <v>800</v>
      </c>
      <c r="AO40" s="269">
        <f>'[3]TEAM 1'!AO40</f>
        <v>800</v>
      </c>
      <c r="AP40" s="269">
        <f>'[3]TEAM 1'!AP40</f>
        <v>800</v>
      </c>
      <c r="AQ40" s="269">
        <f>'[3]TEAM 1'!AQ40</f>
        <v>1100</v>
      </c>
      <c r="AR40" s="269">
        <f>'[3]TEAM 1'!AR40</f>
        <v>1100</v>
      </c>
      <c r="AS40" s="269">
        <f>'[3]TEAM 1'!AS40</f>
        <v>1100</v>
      </c>
      <c r="AT40" s="269">
        <f>'[3]TEAM 1'!AT40</f>
        <v>1100</v>
      </c>
      <c r="AU40" s="269">
        <f>'[3]TEAM 1'!AU40</f>
        <v>1100</v>
      </c>
      <c r="AV40" s="269">
        <f>'[3]TEAM 1'!AV40</f>
        <v>1100</v>
      </c>
      <c r="AW40" s="269">
        <f>'[3]TEAM 1'!AW40</f>
        <v>900</v>
      </c>
      <c r="AX40" s="269">
        <f>'[3]TEAM 1'!AX40</f>
        <v>900</v>
      </c>
      <c r="AY40" s="269">
        <f>'[3]TEAM 1'!AY40</f>
        <v>900</v>
      </c>
      <c r="AZ40" s="269">
        <f>'[3]TEAM 1'!AZ40</f>
        <v>900</v>
      </c>
      <c r="BA40" s="269">
        <f>'[3]TEAM 1'!BA40</f>
        <v>950</v>
      </c>
      <c r="BB40" s="269">
        <f>'[3]TEAM 1'!BB40</f>
        <v>900</v>
      </c>
      <c r="BC40" s="269">
        <f>'[3]TEAM 1'!BC40</f>
        <v>1100</v>
      </c>
      <c r="BD40" s="269">
        <f>'[3]TEAM 1'!BD40</f>
        <v>1100</v>
      </c>
      <c r="BE40" s="269">
        <f>'[3]TEAM 1'!BE40</f>
        <v>1100</v>
      </c>
      <c r="BF40" s="269">
        <f>'[3]TEAM 1'!BF40</f>
        <v>1100</v>
      </c>
      <c r="BG40" s="269">
        <f>'[3]TEAM 1'!BG40</f>
        <v>1100</v>
      </c>
      <c r="BH40" s="269">
        <f>'[3]TEAM 1'!BH40</f>
        <v>1100</v>
      </c>
      <c r="BI40" s="269">
        <f>'[3]TEAM 1'!BI40</f>
        <v>1100</v>
      </c>
      <c r="BJ40" s="269">
        <f>'[3]TEAM 1'!BJ40</f>
        <v>1100</v>
      </c>
      <c r="BK40" s="269">
        <f>'[3]TEAM 1'!BK40</f>
        <v>1375</v>
      </c>
      <c r="BL40" s="269">
        <f>'[3]TEAM 1'!BL40</f>
        <v>1375</v>
      </c>
      <c r="BM40" s="269">
        <f>'[3]TEAM 1'!BM40</f>
        <v>0</v>
      </c>
      <c r="BN40" s="269">
        <f>'[3]TEAM 1'!BN40</f>
        <v>0</v>
      </c>
      <c r="BO40" s="269">
        <f>'[3]TEAM 1'!BO40</f>
        <v>0</v>
      </c>
      <c r="BP40" s="269">
        <f>'[3]TEAM 1'!BP40</f>
        <v>0</v>
      </c>
      <c r="BQ40" s="269">
        <f>'[3]TEAM 1'!BQ40</f>
        <v>0</v>
      </c>
      <c r="BR40" s="269">
        <f>'[3]TEAM 1'!BR40</f>
        <v>0</v>
      </c>
      <c r="BS40" s="269">
        <f>'[3]TEAM 1'!BS40</f>
        <v>0</v>
      </c>
      <c r="BT40" s="269">
        <f>'[3]TEAM 1'!BT40</f>
        <v>0</v>
      </c>
      <c r="BU40" s="269">
        <f>'[3]TEAM 1'!BU40</f>
        <v>0</v>
      </c>
      <c r="BV40" s="269">
        <f>'[3]TEAM 1'!BV40</f>
        <v>0</v>
      </c>
      <c r="BW40" s="269">
        <f>'[3]TEAM 1'!BW40</f>
        <v>0</v>
      </c>
      <c r="BX40" s="269">
        <f>'[3]TEAM 1'!BX40</f>
        <v>0</v>
      </c>
      <c r="BY40" s="269">
        <f>'[3]TEAM 1'!BY40</f>
        <v>0</v>
      </c>
    </row>
    <row r="41" spans="1:77">
      <c r="A41" t="str">
        <f>'[3]TEAM 1'!A41</f>
        <v>Consulting Marketing, Total USD</v>
      </c>
      <c r="B41" t="str">
        <f>'[3]TEAM 1'!B41</f>
        <v>000 USD</v>
      </c>
      <c r="C41" s="269">
        <f>'[3]TEAM 1'!C41</f>
        <v>350</v>
      </c>
      <c r="D41" s="269">
        <f>'[3]TEAM 1'!D41</f>
        <v>350</v>
      </c>
      <c r="E41" s="269">
        <f>'[3]TEAM 1'!E41</f>
        <v>400</v>
      </c>
      <c r="F41" s="269">
        <f>'[3]TEAM 1'!F41</f>
        <v>400</v>
      </c>
      <c r="G41" s="269">
        <f>'[3]TEAM 1'!G41</f>
        <v>400</v>
      </c>
      <c r="H41" s="269">
        <f>'[3]TEAM 1'!H41</f>
        <v>400</v>
      </c>
      <c r="I41" s="269">
        <f>'[3]TEAM 1'!I41</f>
        <v>400</v>
      </c>
      <c r="J41" s="269">
        <f>'[3]TEAM 1'!J41</f>
        <v>400</v>
      </c>
      <c r="K41" s="269">
        <f>'[3]TEAM 1'!K41</f>
        <v>400</v>
      </c>
      <c r="L41" s="269">
        <f>'[3]TEAM 1'!L41</f>
        <v>400</v>
      </c>
      <c r="M41" s="269">
        <f>'[3]TEAM 1'!M41</f>
        <v>400</v>
      </c>
      <c r="N41" s="269">
        <f>'[3]TEAM 1'!N41</f>
        <v>350</v>
      </c>
      <c r="O41" s="269">
        <f>'[3]TEAM 1'!O41</f>
        <v>350</v>
      </c>
      <c r="P41" s="269">
        <f>'[3]TEAM 1'!P41</f>
        <v>300</v>
      </c>
      <c r="Q41" s="269">
        <f>'[3]TEAM 1'!Q41</f>
        <v>300</v>
      </c>
      <c r="R41" s="269">
        <f>'[3]TEAM 1'!R41</f>
        <v>300</v>
      </c>
      <c r="S41" s="269">
        <f>'[3]TEAM 1'!S41</f>
        <v>250</v>
      </c>
      <c r="T41" s="269">
        <f>'[3]TEAM 1'!T41</f>
        <v>250</v>
      </c>
      <c r="U41" s="269">
        <f>'[3]TEAM 1'!U41</f>
        <v>250</v>
      </c>
      <c r="V41" s="270">
        <f>'[3]TEAM 1'!V41</f>
        <v>250</v>
      </c>
      <c r="W41" s="269">
        <f>'[3]TEAM 1'!W41</f>
        <v>250</v>
      </c>
      <c r="X41" s="269">
        <f>'[3]TEAM 1'!X41</f>
        <v>250</v>
      </c>
      <c r="Y41" s="269">
        <f>'[3]TEAM 1'!Y41</f>
        <v>250</v>
      </c>
      <c r="Z41" s="269">
        <f>'[3]TEAM 1'!Z41</f>
        <v>250</v>
      </c>
      <c r="AA41" s="269">
        <f>'[3]TEAM 1'!AA41</f>
        <v>250</v>
      </c>
      <c r="AB41" s="269">
        <f>'[3]TEAM 1'!AB41</f>
        <v>400</v>
      </c>
      <c r="AC41" s="269">
        <f>'[3]TEAM 1'!AC41</f>
        <v>400</v>
      </c>
      <c r="AD41" s="269">
        <f>'[3]TEAM 1'!AD41</f>
        <v>400</v>
      </c>
      <c r="AE41" s="269">
        <f>'[3]TEAM 1'!AE41</f>
        <v>400</v>
      </c>
      <c r="AF41" s="269">
        <f>'[3]TEAM 1'!AF41</f>
        <v>400</v>
      </c>
      <c r="AG41" s="269">
        <f>'[3]TEAM 1'!AG41</f>
        <v>400</v>
      </c>
      <c r="AH41" s="269">
        <f>'[3]TEAM 1'!AH41</f>
        <v>400</v>
      </c>
      <c r="AI41" s="269">
        <f>'[3]TEAM 1'!AI41</f>
        <v>400</v>
      </c>
      <c r="AJ41" s="269">
        <f>'[3]TEAM 1'!AJ41</f>
        <v>400</v>
      </c>
      <c r="AK41" s="269">
        <f>'[3]TEAM 1'!AK41</f>
        <v>400</v>
      </c>
      <c r="AL41" s="269">
        <f>'[3]TEAM 1'!AL41</f>
        <v>400</v>
      </c>
      <c r="AM41" s="269">
        <f>'[3]TEAM 1'!AM41</f>
        <v>400</v>
      </c>
      <c r="AN41" s="269">
        <f>'[3]TEAM 1'!AN41</f>
        <v>400</v>
      </c>
      <c r="AO41" s="269">
        <f>'[3]TEAM 1'!AO41</f>
        <v>400</v>
      </c>
      <c r="AP41" s="269">
        <f>'[3]TEAM 1'!AP41</f>
        <v>400</v>
      </c>
      <c r="AQ41" s="269">
        <f>'[3]TEAM 1'!AQ41</f>
        <v>400</v>
      </c>
      <c r="AR41" s="269">
        <f>'[3]TEAM 1'!AR41</f>
        <v>400</v>
      </c>
      <c r="AS41" s="269">
        <f>'[3]TEAM 1'!AS41</f>
        <v>400</v>
      </c>
      <c r="AT41" s="269">
        <f>'[3]TEAM 1'!AT41</f>
        <v>400</v>
      </c>
      <c r="AU41" s="269">
        <f>'[3]TEAM 1'!AU41</f>
        <v>400</v>
      </c>
      <c r="AV41" s="269">
        <f>'[3]TEAM 1'!AV41</f>
        <v>400</v>
      </c>
      <c r="AW41" s="269">
        <f>'[3]TEAM 1'!AW41</f>
        <v>400</v>
      </c>
      <c r="AX41" s="269">
        <f>'[3]TEAM 1'!AX41</f>
        <v>400</v>
      </c>
      <c r="AY41" s="269">
        <f>'[3]TEAM 1'!AY41</f>
        <v>400</v>
      </c>
      <c r="AZ41" s="269">
        <f>'[3]TEAM 1'!AZ41</f>
        <v>400</v>
      </c>
      <c r="BA41" s="269">
        <f>'[3]TEAM 1'!BA41</f>
        <v>400</v>
      </c>
      <c r="BB41" s="269">
        <f>'[3]TEAM 1'!BB41</f>
        <v>400</v>
      </c>
      <c r="BC41" s="269">
        <f>'[3]TEAM 1'!BC41</f>
        <v>400</v>
      </c>
      <c r="BD41" s="269">
        <f>'[3]TEAM 1'!BD41</f>
        <v>400</v>
      </c>
      <c r="BE41" s="269">
        <f>'[3]TEAM 1'!BE41</f>
        <v>400</v>
      </c>
      <c r="BF41" s="269">
        <f>'[3]TEAM 1'!BF41</f>
        <v>400</v>
      </c>
      <c r="BG41" s="269">
        <f>'[3]TEAM 1'!BG41</f>
        <v>400</v>
      </c>
      <c r="BH41" s="269">
        <f>'[3]TEAM 1'!BH41</f>
        <v>400</v>
      </c>
      <c r="BI41" s="269">
        <f>'[3]TEAM 1'!BI41</f>
        <v>400</v>
      </c>
      <c r="BJ41" s="269">
        <f>'[3]TEAM 1'!BJ41</f>
        <v>400</v>
      </c>
      <c r="BK41" s="269">
        <f>'[3]TEAM 1'!BK41</f>
        <v>400</v>
      </c>
      <c r="BL41" s="269">
        <f>'[3]TEAM 1'!BL41</f>
        <v>400</v>
      </c>
      <c r="BM41" s="269">
        <f>'[3]TEAM 1'!BM41</f>
        <v>0</v>
      </c>
      <c r="BN41" s="269">
        <f>'[3]TEAM 1'!BN41</f>
        <v>0</v>
      </c>
      <c r="BO41" s="269">
        <f>'[3]TEAM 1'!BO41</f>
        <v>0</v>
      </c>
      <c r="BP41" s="269">
        <f>'[3]TEAM 1'!BP41</f>
        <v>0</v>
      </c>
      <c r="BQ41" s="269">
        <f>'[3]TEAM 1'!BQ41</f>
        <v>0</v>
      </c>
      <c r="BR41" s="269">
        <f>'[3]TEAM 1'!BR41</f>
        <v>0</v>
      </c>
      <c r="BS41" s="269">
        <f>'[3]TEAM 1'!BS41</f>
        <v>0</v>
      </c>
      <c r="BT41" s="269">
        <f>'[3]TEAM 1'!BT41</f>
        <v>0</v>
      </c>
      <c r="BU41" s="269">
        <f>'[3]TEAM 1'!BU41</f>
        <v>0</v>
      </c>
      <c r="BV41" s="269">
        <f>'[3]TEAM 1'!BV41</f>
        <v>0</v>
      </c>
      <c r="BW41" s="269">
        <f>'[3]TEAM 1'!BW41</f>
        <v>0</v>
      </c>
      <c r="BX41" s="269">
        <f>'[3]TEAM 1'!BX41</f>
        <v>0</v>
      </c>
      <c r="BY41" s="269">
        <f>'[3]TEAM 1'!BY41</f>
        <v>0</v>
      </c>
    </row>
    <row r="42" spans="1:77">
      <c r="A42" t="str">
        <f>'[3]TEAM 1'!A42</f>
        <v>Consulting Marketing, % to Japan</v>
      </c>
      <c r="B42" t="str">
        <f>'[3]TEAM 1'!B42</f>
        <v>0 to 100</v>
      </c>
      <c r="C42" s="269">
        <f>'[3]TEAM 1'!C42</f>
        <v>20</v>
      </c>
      <c r="D42" s="269">
        <f>'[3]TEAM 1'!D42</f>
        <v>10</v>
      </c>
      <c r="E42" s="269">
        <f>'[3]TEAM 1'!E42</f>
        <v>10</v>
      </c>
      <c r="F42" s="269">
        <f>'[3]TEAM 1'!F42</f>
        <v>10</v>
      </c>
      <c r="G42" s="269">
        <f>'[3]TEAM 1'!G42</f>
        <v>10</v>
      </c>
      <c r="H42" s="269">
        <f>'[3]TEAM 1'!H42</f>
        <v>10</v>
      </c>
      <c r="I42" s="269">
        <f>'[3]TEAM 1'!I42</f>
        <v>30</v>
      </c>
      <c r="J42" s="269">
        <f>'[3]TEAM 1'!J42</f>
        <v>30</v>
      </c>
      <c r="K42" s="269">
        <f>'[3]TEAM 1'!K42</f>
        <v>30</v>
      </c>
      <c r="L42" s="269">
        <f>'[3]TEAM 1'!L42</f>
        <v>30</v>
      </c>
      <c r="M42" s="269">
        <f>'[3]TEAM 1'!M42</f>
        <v>30</v>
      </c>
      <c r="N42" s="269">
        <f>'[3]TEAM 1'!N42</f>
        <v>30</v>
      </c>
      <c r="O42" s="269">
        <f>'[3]TEAM 1'!O42</f>
        <v>30</v>
      </c>
      <c r="P42" s="269">
        <f>'[3]TEAM 1'!P42</f>
        <v>30</v>
      </c>
      <c r="Q42" s="269">
        <f>'[3]TEAM 1'!Q42</f>
        <v>30</v>
      </c>
      <c r="R42" s="269">
        <f>'[3]TEAM 1'!R42</f>
        <v>30</v>
      </c>
      <c r="S42" s="269">
        <f>'[3]TEAM 1'!S42</f>
        <v>30</v>
      </c>
      <c r="T42" s="269">
        <f>'[3]TEAM 1'!T42</f>
        <v>30</v>
      </c>
      <c r="U42" s="269">
        <f>'[3]TEAM 1'!U42</f>
        <v>30</v>
      </c>
      <c r="V42" s="270">
        <f>'[3]TEAM 1'!V42</f>
        <v>30</v>
      </c>
      <c r="W42" s="269">
        <f>'[3]TEAM 1'!W42</f>
        <v>30</v>
      </c>
      <c r="X42" s="269">
        <f>'[3]TEAM 1'!X42</f>
        <v>30</v>
      </c>
      <c r="Y42" s="269">
        <f>'[3]TEAM 1'!Y42</f>
        <v>30</v>
      </c>
      <c r="Z42" s="269">
        <f>'[3]TEAM 1'!Z42</f>
        <v>30</v>
      </c>
      <c r="AA42" s="269">
        <f>'[3]TEAM 1'!AA42</f>
        <v>30</v>
      </c>
      <c r="AB42" s="269">
        <f>'[3]TEAM 1'!AB42</f>
        <v>30</v>
      </c>
      <c r="AC42" s="269">
        <f>'[3]TEAM 1'!AC42</f>
        <v>30</v>
      </c>
      <c r="AD42" s="269">
        <f>'[3]TEAM 1'!AD42</f>
        <v>30</v>
      </c>
      <c r="AE42" s="269">
        <f>'[3]TEAM 1'!AE42</f>
        <v>30</v>
      </c>
      <c r="AF42" s="269">
        <f>'[3]TEAM 1'!AF42</f>
        <v>30</v>
      </c>
      <c r="AG42" s="269">
        <f>'[3]TEAM 1'!AG42</f>
        <v>30</v>
      </c>
      <c r="AH42" s="269">
        <f>'[3]TEAM 1'!AH42</f>
        <v>30</v>
      </c>
      <c r="AI42" s="269">
        <f>'[3]TEAM 1'!AI42</f>
        <v>30</v>
      </c>
      <c r="AJ42" s="269">
        <f>'[3]TEAM 1'!AJ42</f>
        <v>30</v>
      </c>
      <c r="AK42" s="269">
        <f>'[3]TEAM 1'!AK42</f>
        <v>30</v>
      </c>
      <c r="AL42" s="269">
        <f>'[3]TEAM 1'!AL42</f>
        <v>30</v>
      </c>
      <c r="AM42" s="269">
        <f>'[3]TEAM 1'!AM42</f>
        <v>30</v>
      </c>
      <c r="AN42" s="269">
        <f>'[3]TEAM 1'!AN42</f>
        <v>30</v>
      </c>
      <c r="AO42" s="269">
        <f>'[3]TEAM 1'!AO42</f>
        <v>30</v>
      </c>
      <c r="AP42" s="269">
        <f>'[3]TEAM 1'!AP42</f>
        <v>30</v>
      </c>
      <c r="AQ42" s="269">
        <f>'[3]TEAM 1'!AQ42</f>
        <v>30</v>
      </c>
      <c r="AR42" s="269">
        <f>'[3]TEAM 1'!AR42</f>
        <v>30</v>
      </c>
      <c r="AS42" s="269">
        <f>'[3]TEAM 1'!AS42</f>
        <v>30</v>
      </c>
      <c r="AT42" s="269">
        <f>'[3]TEAM 1'!AT42</f>
        <v>30</v>
      </c>
      <c r="AU42" s="269">
        <f>'[3]TEAM 1'!AU42</f>
        <v>30</v>
      </c>
      <c r="AV42" s="269">
        <f>'[3]TEAM 1'!AV42</f>
        <v>30</v>
      </c>
      <c r="AW42" s="269">
        <f>'[3]TEAM 1'!AW42</f>
        <v>30</v>
      </c>
      <c r="AX42" s="269">
        <f>'[3]TEAM 1'!AX42</f>
        <v>30</v>
      </c>
      <c r="AY42" s="269">
        <f>'[3]TEAM 1'!AY42</f>
        <v>30</v>
      </c>
      <c r="AZ42" s="269">
        <f>'[3]TEAM 1'!AZ42</f>
        <v>30</v>
      </c>
      <c r="BA42" s="269">
        <f>'[3]TEAM 1'!BA42</f>
        <v>30</v>
      </c>
      <c r="BB42" s="269">
        <f>'[3]TEAM 1'!BB42</f>
        <v>30</v>
      </c>
      <c r="BC42" s="269">
        <f>'[3]TEAM 1'!BC42</f>
        <v>30</v>
      </c>
      <c r="BD42" s="269">
        <f>'[3]TEAM 1'!BD42</f>
        <v>30</v>
      </c>
      <c r="BE42" s="269">
        <f>'[3]TEAM 1'!BE42</f>
        <v>30</v>
      </c>
      <c r="BF42" s="269">
        <f>'[3]TEAM 1'!BF42</f>
        <v>30</v>
      </c>
      <c r="BG42" s="269">
        <f>'[3]TEAM 1'!BG42</f>
        <v>30</v>
      </c>
      <c r="BH42" s="269">
        <f>'[3]TEAM 1'!BH42</f>
        <v>30</v>
      </c>
      <c r="BI42" s="269">
        <f>'[3]TEAM 1'!BI42</f>
        <v>30</v>
      </c>
      <c r="BJ42" s="269">
        <f>'[3]TEAM 1'!BJ42</f>
        <v>30</v>
      </c>
      <c r="BK42" s="269">
        <f>'[3]TEAM 1'!BK42</f>
        <v>30</v>
      </c>
      <c r="BL42" s="269">
        <f>'[3]TEAM 1'!BL42</f>
        <v>0</v>
      </c>
      <c r="BM42" s="269">
        <f>'[3]TEAM 1'!BM42</f>
        <v>0</v>
      </c>
      <c r="BN42" s="269">
        <f>'[3]TEAM 1'!BN42</f>
        <v>0</v>
      </c>
      <c r="BO42" s="269">
        <f>'[3]TEAM 1'!BO42</f>
        <v>0</v>
      </c>
      <c r="BP42" s="269">
        <f>'[3]TEAM 1'!BP42</f>
        <v>0</v>
      </c>
      <c r="BQ42" s="269">
        <f>'[3]TEAM 1'!BQ42</f>
        <v>0</v>
      </c>
      <c r="BR42" s="269">
        <f>'[3]TEAM 1'!BR42</f>
        <v>0</v>
      </c>
      <c r="BS42" s="269">
        <f>'[3]TEAM 1'!BS42</f>
        <v>0</v>
      </c>
      <c r="BT42" s="269">
        <f>'[3]TEAM 1'!BT42</f>
        <v>0</v>
      </c>
      <c r="BU42" s="269">
        <f>'[3]TEAM 1'!BU42</f>
        <v>0</v>
      </c>
      <c r="BV42" s="269">
        <f>'[3]TEAM 1'!BV42</f>
        <v>0</v>
      </c>
      <c r="BW42" s="269">
        <f>'[3]TEAM 1'!BW42</f>
        <v>0</v>
      </c>
      <c r="BX42" s="269">
        <f>'[3]TEAM 1'!BX42</f>
        <v>0</v>
      </c>
      <c r="BY42" s="269">
        <f>'[3]TEAM 1'!BY42</f>
        <v>0</v>
      </c>
    </row>
    <row r="43" spans="1:77">
      <c r="A43" t="str">
        <f>'[3]TEAM 1'!A43</f>
        <v>Consulting Marketing, % to Mexico</v>
      </c>
      <c r="B43" t="str">
        <f>'[3]TEAM 1'!B43</f>
        <v>0 to 100</v>
      </c>
      <c r="C43" s="269">
        <f>'[3]TEAM 1'!C43</f>
        <v>10</v>
      </c>
      <c r="D43" s="269">
        <f>'[3]TEAM 1'!D43</f>
        <v>10</v>
      </c>
      <c r="E43" s="269">
        <f>'[3]TEAM 1'!E43</f>
        <v>10</v>
      </c>
      <c r="F43" s="269">
        <f>'[3]TEAM 1'!F43</f>
        <v>10</v>
      </c>
      <c r="G43" s="269">
        <f>'[3]TEAM 1'!G43</f>
        <v>10</v>
      </c>
      <c r="H43" s="269">
        <f>'[3]TEAM 1'!H43</f>
        <v>10</v>
      </c>
      <c r="I43" s="269">
        <f>'[3]TEAM 1'!I43</f>
        <v>0</v>
      </c>
      <c r="J43" s="269">
        <f>'[3]TEAM 1'!J43</f>
        <v>0</v>
      </c>
      <c r="K43" s="269">
        <f>'[3]TEAM 1'!K43</f>
        <v>0</v>
      </c>
      <c r="L43" s="269">
        <f>'[3]TEAM 1'!L43</f>
        <v>0</v>
      </c>
      <c r="M43" s="269">
        <f>'[3]TEAM 1'!M43</f>
        <v>0</v>
      </c>
      <c r="N43" s="269">
        <f>'[3]TEAM 1'!N43</f>
        <v>0</v>
      </c>
      <c r="O43" s="269">
        <f>'[3]TEAM 1'!O43</f>
        <v>0</v>
      </c>
      <c r="P43" s="269">
        <f>'[3]TEAM 1'!P43</f>
        <v>0</v>
      </c>
      <c r="Q43" s="269">
        <f>'[3]TEAM 1'!Q43</f>
        <v>0</v>
      </c>
      <c r="R43" s="269">
        <f>'[3]TEAM 1'!R43</f>
        <v>0</v>
      </c>
      <c r="S43" s="269">
        <f>'[3]TEAM 1'!S43</f>
        <v>0</v>
      </c>
      <c r="T43" s="269">
        <f>'[3]TEAM 1'!T43</f>
        <v>0</v>
      </c>
      <c r="U43" s="269">
        <f>'[3]TEAM 1'!U43</f>
        <v>0</v>
      </c>
      <c r="V43" s="270">
        <f>'[3]TEAM 1'!V43</f>
        <v>0</v>
      </c>
      <c r="W43" s="269">
        <f>'[3]TEAM 1'!W43</f>
        <v>0</v>
      </c>
      <c r="X43" s="269">
        <f>'[3]TEAM 1'!X43</f>
        <v>0</v>
      </c>
      <c r="Y43" s="269">
        <f>'[3]TEAM 1'!Y43</f>
        <v>0</v>
      </c>
      <c r="Z43" s="269">
        <f>'[3]TEAM 1'!Z43</f>
        <v>0</v>
      </c>
      <c r="AA43" s="269">
        <f>'[3]TEAM 1'!AA43</f>
        <v>0</v>
      </c>
      <c r="AB43" s="269">
        <f>'[3]TEAM 1'!AB43</f>
        <v>0</v>
      </c>
      <c r="AC43" s="269">
        <f>'[3]TEAM 1'!AC43</f>
        <v>0</v>
      </c>
      <c r="AD43" s="269">
        <f>'[3]TEAM 1'!AD43</f>
        <v>0</v>
      </c>
      <c r="AE43" s="269">
        <f>'[3]TEAM 1'!AE43</f>
        <v>0</v>
      </c>
      <c r="AF43" s="269">
        <f>'[3]TEAM 1'!AF43</f>
        <v>0</v>
      </c>
      <c r="AG43" s="269">
        <f>'[3]TEAM 1'!AG43</f>
        <v>0</v>
      </c>
      <c r="AH43" s="269">
        <f>'[3]TEAM 1'!AH43</f>
        <v>0</v>
      </c>
      <c r="AI43" s="269">
        <f>'[3]TEAM 1'!AI43</f>
        <v>0</v>
      </c>
      <c r="AJ43" s="269">
        <f>'[3]TEAM 1'!AJ43</f>
        <v>0</v>
      </c>
      <c r="AK43" s="269">
        <f>'[3]TEAM 1'!AK43</f>
        <v>0</v>
      </c>
      <c r="AL43" s="269">
        <f>'[3]TEAM 1'!AL43</f>
        <v>0</v>
      </c>
      <c r="AM43" s="269">
        <f>'[3]TEAM 1'!AM43</f>
        <v>0</v>
      </c>
      <c r="AN43" s="269">
        <f>'[3]TEAM 1'!AN43</f>
        <v>0</v>
      </c>
      <c r="AO43" s="269">
        <f>'[3]TEAM 1'!AO43</f>
        <v>0</v>
      </c>
      <c r="AP43" s="269">
        <f>'[3]TEAM 1'!AP43</f>
        <v>0</v>
      </c>
      <c r="AQ43" s="269">
        <f>'[3]TEAM 1'!AQ43</f>
        <v>0</v>
      </c>
      <c r="AR43" s="269">
        <f>'[3]TEAM 1'!AR43</f>
        <v>0</v>
      </c>
      <c r="AS43" s="269">
        <f>'[3]TEAM 1'!AS43</f>
        <v>0</v>
      </c>
      <c r="AT43" s="269">
        <f>'[3]TEAM 1'!AT43</f>
        <v>0</v>
      </c>
      <c r="AU43" s="269">
        <f>'[3]TEAM 1'!AU43</f>
        <v>0</v>
      </c>
      <c r="AV43" s="269">
        <f>'[3]TEAM 1'!AV43</f>
        <v>0</v>
      </c>
      <c r="AW43" s="269">
        <f>'[3]TEAM 1'!AW43</f>
        <v>0</v>
      </c>
      <c r="AX43" s="269">
        <f>'[3]TEAM 1'!AX43</f>
        <v>0</v>
      </c>
      <c r="AY43" s="269">
        <f>'[3]TEAM 1'!AY43</f>
        <v>0</v>
      </c>
      <c r="AZ43" s="269">
        <f>'[3]TEAM 1'!AZ43</f>
        <v>0</v>
      </c>
      <c r="BA43" s="269">
        <f>'[3]TEAM 1'!BA43</f>
        <v>0</v>
      </c>
      <c r="BB43" s="269">
        <f>'[3]TEAM 1'!BB43</f>
        <v>0</v>
      </c>
      <c r="BC43" s="269">
        <f>'[3]TEAM 1'!BC43</f>
        <v>0</v>
      </c>
      <c r="BD43" s="269">
        <f>'[3]TEAM 1'!BD43</f>
        <v>0</v>
      </c>
      <c r="BE43" s="269">
        <f>'[3]TEAM 1'!BE43</f>
        <v>0</v>
      </c>
      <c r="BF43" s="269">
        <f>'[3]TEAM 1'!BF43</f>
        <v>0</v>
      </c>
      <c r="BG43" s="269">
        <f>'[3]TEAM 1'!BG43</f>
        <v>0</v>
      </c>
      <c r="BH43" s="269">
        <f>'[3]TEAM 1'!BH43</f>
        <v>0</v>
      </c>
      <c r="BI43" s="269">
        <f>'[3]TEAM 1'!BI43</f>
        <v>0</v>
      </c>
      <c r="BJ43" s="269">
        <f>'[3]TEAM 1'!BJ43</f>
        <v>0</v>
      </c>
      <c r="BK43" s="269">
        <f>'[3]TEAM 1'!BK43</f>
        <v>0</v>
      </c>
      <c r="BL43" s="269">
        <f>'[3]TEAM 1'!BL43</f>
        <v>0</v>
      </c>
      <c r="BM43" s="269">
        <f>'[3]TEAM 1'!BM43</f>
        <v>0</v>
      </c>
      <c r="BN43" s="269">
        <f>'[3]TEAM 1'!BN43</f>
        <v>0</v>
      </c>
      <c r="BO43" s="269">
        <f>'[3]TEAM 1'!BO43</f>
        <v>0</v>
      </c>
      <c r="BP43" s="269">
        <f>'[3]TEAM 1'!BP43</f>
        <v>0</v>
      </c>
      <c r="BQ43" s="269">
        <f>'[3]TEAM 1'!BQ43</f>
        <v>0</v>
      </c>
      <c r="BR43" s="269">
        <f>'[3]TEAM 1'!BR43</f>
        <v>0</v>
      </c>
      <c r="BS43" s="269">
        <f>'[3]TEAM 1'!BS43</f>
        <v>0</v>
      </c>
      <c r="BT43" s="269">
        <f>'[3]TEAM 1'!BT43</f>
        <v>0</v>
      </c>
      <c r="BU43" s="269">
        <f>'[3]TEAM 1'!BU43</f>
        <v>0</v>
      </c>
      <c r="BV43" s="269">
        <f>'[3]TEAM 1'!BV43</f>
        <v>0</v>
      </c>
      <c r="BW43" s="269">
        <f>'[3]TEAM 1'!BW43</f>
        <v>0</v>
      </c>
      <c r="BX43" s="269">
        <f>'[3]TEAM 1'!BX43</f>
        <v>0</v>
      </c>
      <c r="BY43" s="269">
        <f>'[3]TEAM 1'!BY43</f>
        <v>0</v>
      </c>
    </row>
    <row r="44" spans="1:77">
      <c r="A44" t="str">
        <f>'[3]TEAM 1'!A44</f>
        <v>Consulting Marketing, % to China</v>
      </c>
      <c r="B44" t="str">
        <f>'[3]TEAM 1'!B44</f>
        <v>0 to 100</v>
      </c>
      <c r="C44" s="269">
        <f>'[3]TEAM 1'!C44</f>
        <v>10</v>
      </c>
      <c r="D44" s="269">
        <f>'[3]TEAM 1'!D44</f>
        <v>10</v>
      </c>
      <c r="E44" s="269">
        <f>'[3]TEAM 1'!E44</f>
        <v>10</v>
      </c>
      <c r="F44" s="269">
        <f>'[3]TEAM 1'!F44</f>
        <v>10</v>
      </c>
      <c r="G44" s="269">
        <f>'[3]TEAM 1'!G44</f>
        <v>10</v>
      </c>
      <c r="H44" s="269">
        <f>'[3]TEAM 1'!H44</f>
        <v>10</v>
      </c>
      <c r="I44" s="269">
        <f>'[3]TEAM 1'!I44</f>
        <v>0</v>
      </c>
      <c r="J44" s="269">
        <f>'[3]TEAM 1'!J44</f>
        <v>0</v>
      </c>
      <c r="K44" s="269">
        <f>'[3]TEAM 1'!K44</f>
        <v>0</v>
      </c>
      <c r="L44" s="269">
        <f>'[3]TEAM 1'!L44</f>
        <v>0</v>
      </c>
      <c r="M44" s="269">
        <f>'[3]TEAM 1'!M44</f>
        <v>0</v>
      </c>
      <c r="N44" s="269">
        <f>'[3]TEAM 1'!N44</f>
        <v>0</v>
      </c>
      <c r="O44" s="269">
        <f>'[3]TEAM 1'!O44</f>
        <v>0</v>
      </c>
      <c r="P44" s="269">
        <f>'[3]TEAM 1'!P44</f>
        <v>0</v>
      </c>
      <c r="Q44" s="269">
        <f>'[3]TEAM 1'!Q44</f>
        <v>0</v>
      </c>
      <c r="R44" s="269">
        <f>'[3]TEAM 1'!R44</f>
        <v>0</v>
      </c>
      <c r="S44" s="269">
        <f>'[3]TEAM 1'!S44</f>
        <v>0</v>
      </c>
      <c r="T44" s="269">
        <f>'[3]TEAM 1'!T44</f>
        <v>0</v>
      </c>
      <c r="U44" s="269">
        <f>'[3]TEAM 1'!U44</f>
        <v>0</v>
      </c>
      <c r="V44" s="270">
        <f>'[3]TEAM 1'!V44</f>
        <v>0</v>
      </c>
      <c r="W44" s="269">
        <f>'[3]TEAM 1'!W44</f>
        <v>0</v>
      </c>
      <c r="X44" s="269">
        <f>'[3]TEAM 1'!X44</f>
        <v>0</v>
      </c>
      <c r="Y44" s="269">
        <f>'[3]TEAM 1'!Y44</f>
        <v>0</v>
      </c>
      <c r="Z44" s="269">
        <f>'[3]TEAM 1'!Z44</f>
        <v>0</v>
      </c>
      <c r="AA44" s="269">
        <f>'[3]TEAM 1'!AA44</f>
        <v>0</v>
      </c>
      <c r="AB44" s="269">
        <f>'[3]TEAM 1'!AB44</f>
        <v>0</v>
      </c>
      <c r="AC44" s="269">
        <f>'[3]TEAM 1'!AC44</f>
        <v>0</v>
      </c>
      <c r="AD44" s="269">
        <f>'[3]TEAM 1'!AD44</f>
        <v>0</v>
      </c>
      <c r="AE44" s="269">
        <f>'[3]TEAM 1'!AE44</f>
        <v>0</v>
      </c>
      <c r="AF44" s="269">
        <f>'[3]TEAM 1'!AF44</f>
        <v>0</v>
      </c>
      <c r="AG44" s="269">
        <f>'[3]TEAM 1'!AG44</f>
        <v>0</v>
      </c>
      <c r="AH44" s="269">
        <f>'[3]TEAM 1'!AH44</f>
        <v>0</v>
      </c>
      <c r="AI44" s="269">
        <f>'[3]TEAM 1'!AI44</f>
        <v>0</v>
      </c>
      <c r="AJ44" s="269">
        <f>'[3]TEAM 1'!AJ44</f>
        <v>0</v>
      </c>
      <c r="AK44" s="269">
        <f>'[3]TEAM 1'!AK44</f>
        <v>0</v>
      </c>
      <c r="AL44" s="269">
        <f>'[3]TEAM 1'!AL44</f>
        <v>0</v>
      </c>
      <c r="AM44" s="269">
        <f>'[3]TEAM 1'!AM44</f>
        <v>0</v>
      </c>
      <c r="AN44" s="269">
        <f>'[3]TEAM 1'!AN44</f>
        <v>0</v>
      </c>
      <c r="AO44" s="269">
        <f>'[3]TEAM 1'!AO44</f>
        <v>0</v>
      </c>
      <c r="AP44" s="269">
        <f>'[3]TEAM 1'!AP44</f>
        <v>0</v>
      </c>
      <c r="AQ44" s="269">
        <f>'[3]TEAM 1'!AQ44</f>
        <v>0</v>
      </c>
      <c r="AR44" s="269">
        <f>'[3]TEAM 1'!AR44</f>
        <v>0</v>
      </c>
      <c r="AS44" s="269">
        <f>'[3]TEAM 1'!AS44</f>
        <v>0</v>
      </c>
      <c r="AT44" s="269">
        <f>'[3]TEAM 1'!AT44</f>
        <v>0</v>
      </c>
      <c r="AU44" s="269">
        <f>'[3]TEAM 1'!AU44</f>
        <v>0</v>
      </c>
      <c r="AV44" s="269">
        <f>'[3]TEAM 1'!AV44</f>
        <v>0</v>
      </c>
      <c r="AW44" s="269">
        <f>'[3]TEAM 1'!AW44</f>
        <v>0</v>
      </c>
      <c r="AX44" s="269">
        <f>'[3]TEAM 1'!AX44</f>
        <v>0</v>
      </c>
      <c r="AY44" s="269">
        <f>'[3]TEAM 1'!AY44</f>
        <v>0</v>
      </c>
      <c r="AZ44" s="269">
        <f>'[3]TEAM 1'!AZ44</f>
        <v>0</v>
      </c>
      <c r="BA44" s="269">
        <f>'[3]TEAM 1'!BA44</f>
        <v>0</v>
      </c>
      <c r="BB44" s="269">
        <f>'[3]TEAM 1'!BB44</f>
        <v>0</v>
      </c>
      <c r="BC44" s="269">
        <f>'[3]TEAM 1'!BC44</f>
        <v>0</v>
      </c>
      <c r="BD44" s="269">
        <f>'[3]TEAM 1'!BD44</f>
        <v>0</v>
      </c>
      <c r="BE44" s="269">
        <f>'[3]TEAM 1'!BE44</f>
        <v>0</v>
      </c>
      <c r="BF44" s="269">
        <f>'[3]TEAM 1'!BF44</f>
        <v>0</v>
      </c>
      <c r="BG44" s="269">
        <f>'[3]TEAM 1'!BG44</f>
        <v>0</v>
      </c>
      <c r="BH44" s="269">
        <f>'[3]TEAM 1'!BH44</f>
        <v>0</v>
      </c>
      <c r="BI44" s="269">
        <f>'[3]TEAM 1'!BI44</f>
        <v>0</v>
      </c>
      <c r="BJ44" s="269">
        <f>'[3]TEAM 1'!BJ44</f>
        <v>0</v>
      </c>
      <c r="BK44" s="269">
        <f>'[3]TEAM 1'!BK44</f>
        <v>0</v>
      </c>
      <c r="BL44" s="269">
        <f>'[3]TEAM 1'!BL44</f>
        <v>30</v>
      </c>
      <c r="BM44" s="269">
        <f>'[3]TEAM 1'!BM44</f>
        <v>0</v>
      </c>
      <c r="BN44" s="269">
        <f>'[3]TEAM 1'!BN44</f>
        <v>0</v>
      </c>
      <c r="BO44" s="269">
        <f>'[3]TEAM 1'!BO44</f>
        <v>0</v>
      </c>
      <c r="BP44" s="269">
        <f>'[3]TEAM 1'!BP44</f>
        <v>0</v>
      </c>
      <c r="BQ44" s="269">
        <f>'[3]TEAM 1'!BQ44</f>
        <v>0</v>
      </c>
      <c r="BR44" s="269">
        <f>'[3]TEAM 1'!BR44</f>
        <v>0</v>
      </c>
      <c r="BS44" s="269">
        <f>'[3]TEAM 1'!BS44</f>
        <v>0</v>
      </c>
      <c r="BT44" s="269">
        <f>'[3]TEAM 1'!BT44</f>
        <v>0</v>
      </c>
      <c r="BU44" s="269">
        <f>'[3]TEAM 1'!BU44</f>
        <v>0</v>
      </c>
      <c r="BV44" s="269">
        <f>'[3]TEAM 1'!BV44</f>
        <v>0</v>
      </c>
      <c r="BW44" s="269">
        <f>'[3]TEAM 1'!BW44</f>
        <v>0</v>
      </c>
      <c r="BX44" s="269">
        <f>'[3]TEAM 1'!BX44</f>
        <v>0</v>
      </c>
      <c r="BY44" s="269">
        <f>'[3]TEAM 1'!BY44</f>
        <v>0</v>
      </c>
    </row>
    <row r="45" spans="1:77">
      <c r="A45" t="str">
        <f>'[3]TEAM 1'!A45</f>
        <v>Consulting Marketing, % to U.K.</v>
      </c>
      <c r="B45" t="str">
        <f>'[3]TEAM 1'!B45</f>
        <v>0 to 100</v>
      </c>
      <c r="C45" s="269">
        <f>'[3]TEAM 1'!C45</f>
        <v>20</v>
      </c>
      <c r="D45" s="269">
        <f>'[3]TEAM 1'!D45</f>
        <v>10</v>
      </c>
      <c r="E45" s="269">
        <f>'[3]TEAM 1'!E45</f>
        <v>10</v>
      </c>
      <c r="F45" s="269">
        <f>'[3]TEAM 1'!F45</f>
        <v>10</v>
      </c>
      <c r="G45" s="269">
        <f>'[3]TEAM 1'!G45</f>
        <v>10</v>
      </c>
      <c r="H45" s="269">
        <f>'[3]TEAM 1'!H45</f>
        <v>10</v>
      </c>
      <c r="I45" s="269">
        <f>'[3]TEAM 1'!I45</f>
        <v>10</v>
      </c>
      <c r="J45" s="269">
        <f>'[3]TEAM 1'!J45</f>
        <v>10</v>
      </c>
      <c r="K45" s="269">
        <f>'[3]TEAM 1'!K45</f>
        <v>10</v>
      </c>
      <c r="L45" s="269">
        <f>'[3]TEAM 1'!L45</f>
        <v>10</v>
      </c>
      <c r="M45" s="269">
        <f>'[3]TEAM 1'!M45</f>
        <v>10</v>
      </c>
      <c r="N45" s="269">
        <f>'[3]TEAM 1'!N45</f>
        <v>10</v>
      </c>
      <c r="O45" s="269">
        <f>'[3]TEAM 1'!O45</f>
        <v>10</v>
      </c>
      <c r="P45" s="269">
        <f>'[3]TEAM 1'!P45</f>
        <v>10</v>
      </c>
      <c r="Q45" s="269">
        <f>'[3]TEAM 1'!Q45</f>
        <v>10</v>
      </c>
      <c r="R45" s="269">
        <f>'[3]TEAM 1'!R45</f>
        <v>10</v>
      </c>
      <c r="S45" s="269">
        <f>'[3]TEAM 1'!S45</f>
        <v>10</v>
      </c>
      <c r="T45" s="269">
        <f>'[3]TEAM 1'!T45</f>
        <v>10</v>
      </c>
      <c r="U45" s="269">
        <f>'[3]TEAM 1'!U45</f>
        <v>10</v>
      </c>
      <c r="V45" s="270">
        <f>'[3]TEAM 1'!V45</f>
        <v>10</v>
      </c>
      <c r="W45" s="269">
        <f>'[3]TEAM 1'!W45</f>
        <v>10</v>
      </c>
      <c r="X45" s="269">
        <f>'[3]TEAM 1'!X45</f>
        <v>10</v>
      </c>
      <c r="Y45" s="269">
        <f>'[3]TEAM 1'!Y45</f>
        <v>10</v>
      </c>
      <c r="Z45" s="269">
        <f>'[3]TEAM 1'!Z45</f>
        <v>10</v>
      </c>
      <c r="AA45" s="269">
        <f>'[3]TEAM 1'!AA45</f>
        <v>10</v>
      </c>
      <c r="AB45" s="269">
        <f>'[3]TEAM 1'!AB45</f>
        <v>10</v>
      </c>
      <c r="AC45" s="269">
        <f>'[3]TEAM 1'!AC45</f>
        <v>10</v>
      </c>
      <c r="AD45" s="269">
        <f>'[3]TEAM 1'!AD45</f>
        <v>10</v>
      </c>
      <c r="AE45" s="269">
        <f>'[3]TEAM 1'!AE45</f>
        <v>10</v>
      </c>
      <c r="AF45" s="269">
        <f>'[3]TEAM 1'!AF45</f>
        <v>10</v>
      </c>
      <c r="AG45" s="269">
        <f>'[3]TEAM 1'!AG45</f>
        <v>10</v>
      </c>
      <c r="AH45" s="269">
        <f>'[3]TEAM 1'!AH45</f>
        <v>10</v>
      </c>
      <c r="AI45" s="269">
        <f>'[3]TEAM 1'!AI45</f>
        <v>10</v>
      </c>
      <c r="AJ45" s="269">
        <f>'[3]TEAM 1'!AJ45</f>
        <v>10</v>
      </c>
      <c r="AK45" s="269">
        <f>'[3]TEAM 1'!AK45</f>
        <v>10</v>
      </c>
      <c r="AL45" s="269">
        <f>'[3]TEAM 1'!AL45</f>
        <v>10</v>
      </c>
      <c r="AM45" s="269">
        <f>'[3]TEAM 1'!AM45</f>
        <v>10</v>
      </c>
      <c r="AN45" s="269">
        <f>'[3]TEAM 1'!AN45</f>
        <v>10</v>
      </c>
      <c r="AO45" s="269">
        <f>'[3]TEAM 1'!AO45</f>
        <v>10</v>
      </c>
      <c r="AP45" s="269">
        <f>'[3]TEAM 1'!AP45</f>
        <v>10</v>
      </c>
      <c r="AQ45" s="269">
        <f>'[3]TEAM 1'!AQ45</f>
        <v>10</v>
      </c>
      <c r="AR45" s="269">
        <f>'[3]TEAM 1'!AR45</f>
        <v>10</v>
      </c>
      <c r="AS45" s="269">
        <f>'[3]TEAM 1'!AS45</f>
        <v>10</v>
      </c>
      <c r="AT45" s="269">
        <f>'[3]TEAM 1'!AT45</f>
        <v>10</v>
      </c>
      <c r="AU45" s="269">
        <f>'[3]TEAM 1'!AU45</f>
        <v>10</v>
      </c>
      <c r="AV45" s="269">
        <f>'[3]TEAM 1'!AV45</f>
        <v>10</v>
      </c>
      <c r="AW45" s="269">
        <f>'[3]TEAM 1'!AW45</f>
        <v>10</v>
      </c>
      <c r="AX45" s="269">
        <f>'[3]TEAM 1'!AX45</f>
        <v>10</v>
      </c>
      <c r="AY45" s="269">
        <f>'[3]TEAM 1'!AY45</f>
        <v>10</v>
      </c>
      <c r="AZ45" s="269">
        <f>'[3]TEAM 1'!AZ45</f>
        <v>10</v>
      </c>
      <c r="BA45" s="269">
        <f>'[3]TEAM 1'!BA45</f>
        <v>10</v>
      </c>
      <c r="BB45" s="269">
        <f>'[3]TEAM 1'!BB45</f>
        <v>10</v>
      </c>
      <c r="BC45" s="269">
        <f>'[3]TEAM 1'!BC45</f>
        <v>10</v>
      </c>
      <c r="BD45" s="269">
        <f>'[3]TEAM 1'!BD45</f>
        <v>10</v>
      </c>
      <c r="BE45" s="269">
        <f>'[3]TEAM 1'!BE45</f>
        <v>10</v>
      </c>
      <c r="BF45" s="269">
        <f>'[3]TEAM 1'!BF45</f>
        <v>10</v>
      </c>
      <c r="BG45" s="269">
        <f>'[3]TEAM 1'!BG45</f>
        <v>10</v>
      </c>
      <c r="BH45" s="269">
        <f>'[3]TEAM 1'!BH45</f>
        <v>10</v>
      </c>
      <c r="BI45" s="269">
        <f>'[3]TEAM 1'!BI45</f>
        <v>10</v>
      </c>
      <c r="BJ45" s="269">
        <f>'[3]TEAM 1'!BJ45</f>
        <v>10</v>
      </c>
      <c r="BK45" s="269">
        <f>'[3]TEAM 1'!BK45</f>
        <v>10</v>
      </c>
      <c r="BL45" s="269">
        <f>'[3]TEAM 1'!BL45</f>
        <v>30</v>
      </c>
      <c r="BM45" s="269">
        <f>'[3]TEAM 1'!BM45</f>
        <v>0</v>
      </c>
      <c r="BN45" s="269">
        <f>'[3]TEAM 1'!BN45</f>
        <v>0</v>
      </c>
      <c r="BO45" s="269">
        <f>'[3]TEAM 1'!BO45</f>
        <v>0</v>
      </c>
      <c r="BP45" s="269">
        <f>'[3]TEAM 1'!BP45</f>
        <v>0</v>
      </c>
      <c r="BQ45" s="269">
        <f>'[3]TEAM 1'!BQ45</f>
        <v>0</v>
      </c>
      <c r="BR45" s="269">
        <f>'[3]TEAM 1'!BR45</f>
        <v>0</v>
      </c>
      <c r="BS45" s="269">
        <f>'[3]TEAM 1'!BS45</f>
        <v>0</v>
      </c>
      <c r="BT45" s="269">
        <f>'[3]TEAM 1'!BT45</f>
        <v>0</v>
      </c>
      <c r="BU45" s="269">
        <f>'[3]TEAM 1'!BU45</f>
        <v>0</v>
      </c>
      <c r="BV45" s="269">
        <f>'[3]TEAM 1'!BV45</f>
        <v>0</v>
      </c>
      <c r="BW45" s="269">
        <f>'[3]TEAM 1'!BW45</f>
        <v>0</v>
      </c>
      <c r="BX45" s="269">
        <f>'[3]TEAM 1'!BX45</f>
        <v>0</v>
      </c>
      <c r="BY45" s="269">
        <f>'[3]TEAM 1'!BY45</f>
        <v>0</v>
      </c>
    </row>
    <row r="46" spans="1:77">
      <c r="A46" t="str">
        <f>'[3]TEAM 1'!A46</f>
        <v>Consulting Marketing, % to Germany</v>
      </c>
      <c r="B46" t="str">
        <f>'[3]TEAM 1'!B46</f>
        <v>0 to 100</v>
      </c>
      <c r="C46" s="271">
        <f>'[3]TEAM 1'!C46</f>
        <v>20</v>
      </c>
      <c r="D46" s="271">
        <f>'[3]TEAM 1'!D46</f>
        <v>30</v>
      </c>
      <c r="E46" s="271">
        <f>'[3]TEAM 1'!E46</f>
        <v>30</v>
      </c>
      <c r="F46" s="271">
        <f>'[3]TEAM 1'!F46</f>
        <v>30</v>
      </c>
      <c r="G46" s="271">
        <f>'[3]TEAM 1'!G46</f>
        <v>30</v>
      </c>
      <c r="H46" s="271">
        <f>'[3]TEAM 1'!H46</f>
        <v>30</v>
      </c>
      <c r="I46" s="271">
        <f>'[3]TEAM 1'!I46</f>
        <v>10</v>
      </c>
      <c r="J46" s="271">
        <f>'[3]TEAM 1'!J46</f>
        <v>10</v>
      </c>
      <c r="K46" s="271">
        <f>'[3]TEAM 1'!K46</f>
        <v>10</v>
      </c>
      <c r="L46" s="271">
        <f>'[3]TEAM 1'!L46</f>
        <v>10</v>
      </c>
      <c r="M46" s="271">
        <f>'[3]TEAM 1'!M46</f>
        <v>10</v>
      </c>
      <c r="N46" s="271">
        <f>'[3]TEAM 1'!N46</f>
        <v>10</v>
      </c>
      <c r="O46" s="271">
        <f>'[3]TEAM 1'!O46</f>
        <v>10</v>
      </c>
      <c r="P46" s="271">
        <f>'[3]TEAM 1'!P46</f>
        <v>10</v>
      </c>
      <c r="Q46" s="271">
        <f>'[3]TEAM 1'!Q46</f>
        <v>10</v>
      </c>
      <c r="R46" s="271">
        <f>'[3]TEAM 1'!R46</f>
        <v>10</v>
      </c>
      <c r="S46" s="271">
        <f>'[3]TEAM 1'!S46</f>
        <v>10</v>
      </c>
      <c r="T46" s="271">
        <f>'[3]TEAM 1'!T46</f>
        <v>10</v>
      </c>
      <c r="U46" s="271">
        <f>'[3]TEAM 1'!U46</f>
        <v>10</v>
      </c>
      <c r="V46" s="272">
        <f>'[3]TEAM 1'!V46</f>
        <v>10</v>
      </c>
      <c r="W46" s="271">
        <f>'[3]TEAM 1'!W46</f>
        <v>10</v>
      </c>
      <c r="X46" s="271">
        <f>'[3]TEAM 1'!X46</f>
        <v>10</v>
      </c>
      <c r="Y46" s="271">
        <f>'[3]TEAM 1'!Y46</f>
        <v>10</v>
      </c>
      <c r="Z46" s="271">
        <f>'[3]TEAM 1'!Z46</f>
        <v>10</v>
      </c>
      <c r="AA46" s="271">
        <f>'[3]TEAM 1'!AA46</f>
        <v>10</v>
      </c>
      <c r="AB46" s="271">
        <f>'[3]TEAM 1'!AB46</f>
        <v>10</v>
      </c>
      <c r="AC46" s="271">
        <f>'[3]TEAM 1'!AC46</f>
        <v>10</v>
      </c>
      <c r="AD46" s="271">
        <f>'[3]TEAM 1'!AD46</f>
        <v>10</v>
      </c>
      <c r="AE46" s="271">
        <f>'[3]TEAM 1'!AE46</f>
        <v>10</v>
      </c>
      <c r="AF46" s="271">
        <f>'[3]TEAM 1'!AF46</f>
        <v>10</v>
      </c>
      <c r="AG46" s="271">
        <f>'[3]TEAM 1'!AG46</f>
        <v>10</v>
      </c>
      <c r="AH46" s="271">
        <f>'[3]TEAM 1'!AH46</f>
        <v>10</v>
      </c>
      <c r="AI46" s="271">
        <f>'[3]TEAM 1'!AI46</f>
        <v>10</v>
      </c>
      <c r="AJ46" s="271">
        <f>'[3]TEAM 1'!AJ46</f>
        <v>10</v>
      </c>
      <c r="AK46" s="271">
        <f>'[3]TEAM 1'!AK46</f>
        <v>10</v>
      </c>
      <c r="AL46" s="271">
        <f>'[3]TEAM 1'!AL46</f>
        <v>10</v>
      </c>
      <c r="AM46" s="271">
        <f>'[3]TEAM 1'!AM46</f>
        <v>10</v>
      </c>
      <c r="AN46" s="271">
        <f>'[3]TEAM 1'!AN46</f>
        <v>10</v>
      </c>
      <c r="AO46" s="271">
        <f>'[3]TEAM 1'!AO46</f>
        <v>10</v>
      </c>
      <c r="AP46" s="271">
        <f>'[3]TEAM 1'!AP46</f>
        <v>10</v>
      </c>
      <c r="AQ46" s="271">
        <f>'[3]TEAM 1'!AQ46</f>
        <v>10</v>
      </c>
      <c r="AR46" s="271">
        <f>'[3]TEAM 1'!AR46</f>
        <v>10</v>
      </c>
      <c r="AS46" s="271">
        <f>'[3]TEAM 1'!AS46</f>
        <v>10</v>
      </c>
      <c r="AT46" s="271">
        <f>'[3]TEAM 1'!AT46</f>
        <v>10</v>
      </c>
      <c r="AU46" s="271">
        <f>'[3]TEAM 1'!AU46</f>
        <v>10</v>
      </c>
      <c r="AV46" s="271">
        <f>'[3]TEAM 1'!AV46</f>
        <v>10</v>
      </c>
      <c r="AW46" s="271">
        <f>'[3]TEAM 1'!AW46</f>
        <v>10</v>
      </c>
      <c r="AX46" s="271">
        <f>'[3]TEAM 1'!AX46</f>
        <v>10</v>
      </c>
      <c r="AY46" s="271">
        <f>'[3]TEAM 1'!AY46</f>
        <v>10</v>
      </c>
      <c r="AZ46" s="271">
        <f>'[3]TEAM 1'!AZ46</f>
        <v>10</v>
      </c>
      <c r="BA46" s="271">
        <f>'[3]TEAM 1'!BA46</f>
        <v>10</v>
      </c>
      <c r="BB46" s="271">
        <f>'[3]TEAM 1'!BB46</f>
        <v>10</v>
      </c>
      <c r="BC46" s="271">
        <f>'[3]TEAM 1'!BC46</f>
        <v>10</v>
      </c>
      <c r="BD46" s="271">
        <f>'[3]TEAM 1'!BD46</f>
        <v>10</v>
      </c>
      <c r="BE46" s="271">
        <f>'[3]TEAM 1'!BE46</f>
        <v>10</v>
      </c>
      <c r="BF46" s="271">
        <f>'[3]TEAM 1'!BF46</f>
        <v>10</v>
      </c>
      <c r="BG46" s="271">
        <f>'[3]TEAM 1'!BG46</f>
        <v>10</v>
      </c>
      <c r="BH46" s="271">
        <f>'[3]TEAM 1'!BH46</f>
        <v>10</v>
      </c>
      <c r="BI46" s="271">
        <f>'[3]TEAM 1'!BI46</f>
        <v>10</v>
      </c>
      <c r="BJ46" s="271">
        <f>'[3]TEAM 1'!BJ46</f>
        <v>10</v>
      </c>
      <c r="BK46" s="271">
        <f>'[3]TEAM 1'!BK46</f>
        <v>10</v>
      </c>
      <c r="BL46" s="271">
        <f>'[3]TEAM 1'!BL46</f>
        <v>10</v>
      </c>
      <c r="BM46" s="271">
        <f>'[3]TEAM 1'!BM46</f>
        <v>0</v>
      </c>
      <c r="BN46" s="271">
        <f>'[3]TEAM 1'!BN46</f>
        <v>0</v>
      </c>
      <c r="BO46" s="271">
        <f>'[3]TEAM 1'!BO46</f>
        <v>0</v>
      </c>
      <c r="BP46" s="271">
        <f>'[3]TEAM 1'!BP46</f>
        <v>0</v>
      </c>
      <c r="BQ46" s="271">
        <f>'[3]TEAM 1'!BQ46</f>
        <v>0</v>
      </c>
      <c r="BR46" s="271">
        <f>'[3]TEAM 1'!BR46</f>
        <v>0</v>
      </c>
      <c r="BS46" s="271">
        <f>'[3]TEAM 1'!BS46</f>
        <v>0</v>
      </c>
      <c r="BT46" s="271">
        <f>'[3]TEAM 1'!BT46</f>
        <v>0</v>
      </c>
      <c r="BU46" s="271">
        <f>'[3]TEAM 1'!BU46</f>
        <v>0</v>
      </c>
      <c r="BV46" s="271">
        <f>'[3]TEAM 1'!BV46</f>
        <v>0</v>
      </c>
      <c r="BW46" s="271">
        <f>'[3]TEAM 1'!BW46</f>
        <v>0</v>
      </c>
      <c r="BX46" s="271">
        <f>'[3]TEAM 1'!BX46</f>
        <v>0</v>
      </c>
      <c r="BY46" s="271">
        <f>'[3]TEAM 1'!BY46</f>
        <v>0</v>
      </c>
    </row>
    <row r="47" spans="1:77">
      <c r="A47" t="str">
        <f>'[3]TEAM 1'!A47</f>
        <v>Consulting Marketing, % to U.S.</v>
      </c>
      <c r="B47" t="str">
        <f>'[3]TEAM 1'!B47</f>
        <v>0 to 100</v>
      </c>
      <c r="C47" s="271">
        <f>'[3]TEAM 1'!C47</f>
        <v>20</v>
      </c>
      <c r="D47" s="271">
        <f>'[3]TEAM 1'!D47</f>
        <v>30</v>
      </c>
      <c r="E47" s="271">
        <f>'[3]TEAM 1'!E47</f>
        <v>30</v>
      </c>
      <c r="F47" s="271">
        <f>'[3]TEAM 1'!F47</f>
        <v>30</v>
      </c>
      <c r="G47" s="271">
        <f>'[3]TEAM 1'!G47</f>
        <v>30</v>
      </c>
      <c r="H47" s="271">
        <f>'[3]TEAM 1'!H47</f>
        <v>30</v>
      </c>
      <c r="I47" s="271">
        <f>'[3]TEAM 1'!I47</f>
        <v>50</v>
      </c>
      <c r="J47" s="271">
        <f>'[3]TEAM 1'!J47</f>
        <v>50</v>
      </c>
      <c r="K47" s="271">
        <f>'[3]TEAM 1'!K47</f>
        <v>50</v>
      </c>
      <c r="L47" s="271">
        <f>'[3]TEAM 1'!L47</f>
        <v>50</v>
      </c>
      <c r="M47" s="271">
        <f>'[3]TEAM 1'!M47</f>
        <v>50</v>
      </c>
      <c r="N47" s="271">
        <f>'[3]TEAM 1'!N47</f>
        <v>50</v>
      </c>
      <c r="O47" s="271">
        <f>'[3]TEAM 1'!O47</f>
        <v>50</v>
      </c>
      <c r="P47" s="271">
        <f>'[3]TEAM 1'!P47</f>
        <v>50</v>
      </c>
      <c r="Q47" s="271">
        <f>'[3]TEAM 1'!Q47</f>
        <v>50</v>
      </c>
      <c r="R47" s="271">
        <f>'[3]TEAM 1'!R47</f>
        <v>50</v>
      </c>
      <c r="S47" s="271">
        <f>'[3]TEAM 1'!S47</f>
        <v>50</v>
      </c>
      <c r="T47" s="271">
        <f>'[3]TEAM 1'!T47</f>
        <v>50</v>
      </c>
      <c r="U47" s="271">
        <f>'[3]TEAM 1'!U47</f>
        <v>50</v>
      </c>
      <c r="V47" s="272">
        <f>'[3]TEAM 1'!V47</f>
        <v>50</v>
      </c>
      <c r="W47" s="271">
        <f>'[3]TEAM 1'!W47</f>
        <v>50</v>
      </c>
      <c r="X47" s="271">
        <f>'[3]TEAM 1'!X47</f>
        <v>50</v>
      </c>
      <c r="Y47" s="271">
        <f>'[3]TEAM 1'!Y47</f>
        <v>50</v>
      </c>
      <c r="Z47" s="271">
        <f>'[3]TEAM 1'!Z47</f>
        <v>50</v>
      </c>
      <c r="AA47" s="271">
        <f>'[3]TEAM 1'!AA47</f>
        <v>50</v>
      </c>
      <c r="AB47" s="271">
        <f>'[3]TEAM 1'!AB47</f>
        <v>50</v>
      </c>
      <c r="AC47" s="271">
        <f>'[3]TEAM 1'!AC47</f>
        <v>50</v>
      </c>
      <c r="AD47" s="271">
        <f>'[3]TEAM 1'!AD47</f>
        <v>50</v>
      </c>
      <c r="AE47" s="271">
        <f>'[3]TEAM 1'!AE47</f>
        <v>50</v>
      </c>
      <c r="AF47" s="271">
        <f>'[3]TEAM 1'!AF47</f>
        <v>50</v>
      </c>
      <c r="AG47" s="271">
        <f>'[3]TEAM 1'!AG47</f>
        <v>50</v>
      </c>
      <c r="AH47" s="271">
        <f>'[3]TEAM 1'!AH47</f>
        <v>50</v>
      </c>
      <c r="AI47" s="271">
        <f>'[3]TEAM 1'!AI47</f>
        <v>50</v>
      </c>
      <c r="AJ47" s="271">
        <f>'[3]TEAM 1'!AJ47</f>
        <v>50</v>
      </c>
      <c r="AK47" s="271">
        <f>'[3]TEAM 1'!AK47</f>
        <v>50</v>
      </c>
      <c r="AL47" s="271">
        <f>'[3]TEAM 1'!AL47</f>
        <v>50</v>
      </c>
      <c r="AM47" s="271">
        <f>'[3]TEAM 1'!AM47</f>
        <v>50</v>
      </c>
      <c r="AN47" s="271">
        <f>'[3]TEAM 1'!AN47</f>
        <v>50</v>
      </c>
      <c r="AO47" s="271">
        <f>'[3]TEAM 1'!AO47</f>
        <v>50</v>
      </c>
      <c r="AP47" s="271">
        <f>'[3]TEAM 1'!AP47</f>
        <v>50</v>
      </c>
      <c r="AQ47" s="271">
        <f>'[3]TEAM 1'!AQ47</f>
        <v>50</v>
      </c>
      <c r="AR47" s="271">
        <f>'[3]TEAM 1'!AR47</f>
        <v>50</v>
      </c>
      <c r="AS47" s="271">
        <f>'[3]TEAM 1'!AS47</f>
        <v>50</v>
      </c>
      <c r="AT47" s="271">
        <f>'[3]TEAM 1'!AT47</f>
        <v>50</v>
      </c>
      <c r="AU47" s="271">
        <f>'[3]TEAM 1'!AU47</f>
        <v>50</v>
      </c>
      <c r="AV47" s="271">
        <f>'[3]TEAM 1'!AV47</f>
        <v>50</v>
      </c>
      <c r="AW47" s="271">
        <f>'[3]TEAM 1'!AW47</f>
        <v>50</v>
      </c>
      <c r="AX47" s="271">
        <f>'[3]TEAM 1'!AX47</f>
        <v>50</v>
      </c>
      <c r="AY47" s="271">
        <f>'[3]TEAM 1'!AY47</f>
        <v>50</v>
      </c>
      <c r="AZ47" s="271">
        <f>'[3]TEAM 1'!AZ47</f>
        <v>50</v>
      </c>
      <c r="BA47" s="271">
        <f>'[3]TEAM 1'!BA47</f>
        <v>50</v>
      </c>
      <c r="BB47" s="271">
        <f>'[3]TEAM 1'!BB47</f>
        <v>50</v>
      </c>
      <c r="BC47" s="271">
        <f>'[3]TEAM 1'!BC47</f>
        <v>50</v>
      </c>
      <c r="BD47" s="271">
        <f>'[3]TEAM 1'!BD47</f>
        <v>50</v>
      </c>
      <c r="BE47" s="271">
        <f>'[3]TEAM 1'!BE47</f>
        <v>50</v>
      </c>
      <c r="BF47" s="271">
        <f>'[3]TEAM 1'!BF47</f>
        <v>50</v>
      </c>
      <c r="BG47" s="271">
        <f>'[3]TEAM 1'!BG47</f>
        <v>50</v>
      </c>
      <c r="BH47" s="271">
        <f>'[3]TEAM 1'!BH47</f>
        <v>50</v>
      </c>
      <c r="BI47" s="271">
        <f>'[3]TEAM 1'!BI47</f>
        <v>50</v>
      </c>
      <c r="BJ47" s="271">
        <f>'[3]TEAM 1'!BJ47</f>
        <v>50</v>
      </c>
      <c r="BK47" s="271">
        <f>'[3]TEAM 1'!BK47</f>
        <v>50</v>
      </c>
      <c r="BL47" s="271">
        <f>'[3]TEAM 1'!BL47</f>
        <v>30</v>
      </c>
      <c r="BM47" s="271">
        <f>'[3]TEAM 1'!BM47</f>
        <v>0</v>
      </c>
      <c r="BN47" s="271">
        <f>'[3]TEAM 1'!BN47</f>
        <v>0</v>
      </c>
      <c r="BO47" s="271">
        <f>'[3]TEAM 1'!BO47</f>
        <v>0</v>
      </c>
      <c r="BP47" s="271">
        <f>'[3]TEAM 1'!BP47</f>
        <v>0</v>
      </c>
      <c r="BQ47" s="271">
        <f>'[3]TEAM 1'!BQ47</f>
        <v>0</v>
      </c>
      <c r="BR47" s="271">
        <f>'[3]TEAM 1'!BR47</f>
        <v>0</v>
      </c>
      <c r="BS47" s="271">
        <f>'[3]TEAM 1'!BS47</f>
        <v>0</v>
      </c>
      <c r="BT47" s="271">
        <f>'[3]TEAM 1'!BT47</f>
        <v>0</v>
      </c>
      <c r="BU47" s="271">
        <f>'[3]TEAM 1'!BU47</f>
        <v>0</v>
      </c>
      <c r="BV47" s="271">
        <f>'[3]TEAM 1'!BV47</f>
        <v>0</v>
      </c>
      <c r="BW47" s="271">
        <f>'[3]TEAM 1'!BW47</f>
        <v>0</v>
      </c>
      <c r="BX47" s="271">
        <f>'[3]TEAM 1'!BX47</f>
        <v>0</v>
      </c>
      <c r="BY47" s="271">
        <f>'[3]TEAM 1'!BY47</f>
        <v>0</v>
      </c>
    </row>
    <row r="48" spans="1:77">
      <c r="A48" t="str">
        <f>'[3]TEAM 1'!A48</f>
        <v>Research &amp; Development Expense, Product 1</v>
      </c>
      <c r="B48" t="str">
        <f>'[3]TEAM 1'!B48</f>
        <v>000 USD</v>
      </c>
      <c r="C48" s="271">
        <f>'[3]TEAM 1'!C48</f>
        <v>300</v>
      </c>
      <c r="D48" s="271">
        <f>'[3]TEAM 1'!D48</f>
        <v>400</v>
      </c>
      <c r="E48" s="271">
        <f>'[3]TEAM 1'!E48</f>
        <v>400</v>
      </c>
      <c r="F48" s="271">
        <f>'[3]TEAM 1'!F48</f>
        <v>1000</v>
      </c>
      <c r="G48" s="271">
        <f>'[3]TEAM 1'!G48</f>
        <v>1000</v>
      </c>
      <c r="H48" s="271">
        <f>'[3]TEAM 1'!H48</f>
        <v>1000</v>
      </c>
      <c r="I48" s="271">
        <f>'[3]TEAM 1'!I48</f>
        <v>1000</v>
      </c>
      <c r="J48" s="271">
        <f>'[3]TEAM 1'!J48</f>
        <v>1000</v>
      </c>
      <c r="K48" s="271">
        <f>'[3]TEAM 1'!K48</f>
        <v>800</v>
      </c>
      <c r="L48" s="271">
        <f>'[3]TEAM 1'!L48</f>
        <v>800</v>
      </c>
      <c r="M48" s="271">
        <f>'[3]TEAM 1'!M48</f>
        <v>800</v>
      </c>
      <c r="N48" s="271">
        <f>'[3]TEAM 1'!N48</f>
        <v>1000</v>
      </c>
      <c r="O48" s="271">
        <f>'[3]TEAM 1'!O48</f>
        <v>800</v>
      </c>
      <c r="P48" s="271">
        <f>'[3]TEAM 1'!P48</f>
        <v>1200</v>
      </c>
      <c r="Q48" s="271">
        <f>'[3]TEAM 1'!Q48</f>
        <v>1200</v>
      </c>
      <c r="R48" s="271">
        <f>'[3]TEAM 1'!R48</f>
        <v>1000</v>
      </c>
      <c r="S48" s="271">
        <f>'[3]TEAM 1'!S48</f>
        <v>1000</v>
      </c>
      <c r="T48" s="271">
        <f>'[3]TEAM 1'!T48</f>
        <v>1000</v>
      </c>
      <c r="U48" s="271">
        <f>'[3]TEAM 1'!U48</f>
        <v>800</v>
      </c>
      <c r="V48" s="272">
        <f>'[3]TEAM 1'!V48</f>
        <v>800</v>
      </c>
      <c r="W48" s="271">
        <f>'[3]TEAM 1'!W48</f>
        <v>800</v>
      </c>
      <c r="X48" s="271">
        <f>'[3]TEAM 1'!X48</f>
        <v>800</v>
      </c>
      <c r="Y48" s="271">
        <f>'[3]TEAM 1'!Y48</f>
        <v>500</v>
      </c>
      <c r="Z48" s="271">
        <f>'[3]TEAM 1'!Z48</f>
        <v>500</v>
      </c>
      <c r="AA48" s="271">
        <f>'[3]TEAM 1'!AA48</f>
        <v>500</v>
      </c>
      <c r="AB48" s="271">
        <f>'[3]TEAM 1'!AB48</f>
        <v>500</v>
      </c>
      <c r="AC48" s="271">
        <f>'[3]TEAM 1'!AC48</f>
        <v>500</v>
      </c>
      <c r="AD48" s="271">
        <f>'[3]TEAM 1'!AD48</f>
        <v>500</v>
      </c>
      <c r="AE48" s="271">
        <f>'[3]TEAM 1'!AE48</f>
        <v>1500</v>
      </c>
      <c r="AF48" s="271">
        <f>'[3]TEAM 1'!AF48</f>
        <v>1500</v>
      </c>
      <c r="AG48" s="271">
        <f>'[3]TEAM 1'!AG48</f>
        <v>1500</v>
      </c>
      <c r="AH48" s="271">
        <f>'[3]TEAM 1'!AH48</f>
        <v>1500</v>
      </c>
      <c r="AI48" s="271">
        <f>'[3]TEAM 1'!AI48</f>
        <v>1700</v>
      </c>
      <c r="AJ48" s="271">
        <f>'[3]TEAM 1'!AJ48</f>
        <v>1700</v>
      </c>
      <c r="AK48" s="271">
        <f>'[3]TEAM 1'!AK48</f>
        <v>1700</v>
      </c>
      <c r="AL48" s="271">
        <f>'[3]TEAM 1'!AL48</f>
        <v>1700</v>
      </c>
      <c r="AM48" s="271">
        <f>'[3]TEAM 1'!AM48</f>
        <v>1700</v>
      </c>
      <c r="AN48" s="271">
        <f>'[3]TEAM 1'!AN48</f>
        <v>1700</v>
      </c>
      <c r="AO48" s="271">
        <f>'[3]TEAM 1'!AO48</f>
        <v>1000</v>
      </c>
      <c r="AP48" s="271">
        <f>'[3]TEAM 1'!AP48</f>
        <v>1000</v>
      </c>
      <c r="AQ48" s="271">
        <f>'[3]TEAM 1'!AQ48</f>
        <v>1000</v>
      </c>
      <c r="AR48" s="271">
        <f>'[3]TEAM 1'!AR48</f>
        <v>1000</v>
      </c>
      <c r="AS48" s="271">
        <f>'[3]TEAM 1'!AS48</f>
        <v>1000</v>
      </c>
      <c r="AT48" s="271">
        <f>'[3]TEAM 1'!AT48</f>
        <v>1000</v>
      </c>
      <c r="AU48" s="271">
        <f>'[3]TEAM 1'!AU48</f>
        <v>1000</v>
      </c>
      <c r="AV48" s="271">
        <f>'[3]TEAM 1'!AV48</f>
        <v>1000</v>
      </c>
      <c r="AW48" s="271">
        <f>'[3]TEAM 1'!AW48</f>
        <v>1000</v>
      </c>
      <c r="AX48" s="271">
        <f>'[3]TEAM 1'!AX48</f>
        <v>1000</v>
      </c>
      <c r="AY48" s="271">
        <f>'[3]TEAM 1'!AY48</f>
        <v>1000</v>
      </c>
      <c r="AZ48" s="271">
        <f>'[3]TEAM 1'!AZ48</f>
        <v>1000</v>
      </c>
      <c r="BA48" s="271">
        <f>'[3]TEAM 1'!BA48</f>
        <v>1100</v>
      </c>
      <c r="BB48" s="271">
        <f>'[3]TEAM 1'!BB48</f>
        <v>1000</v>
      </c>
      <c r="BC48" s="271">
        <f>'[3]TEAM 1'!BC48</f>
        <v>1300</v>
      </c>
      <c r="BD48" s="271">
        <f>'[3]TEAM 1'!BD48</f>
        <v>1300</v>
      </c>
      <c r="BE48" s="271">
        <f>'[3]TEAM 1'!BE48</f>
        <v>1300</v>
      </c>
      <c r="BF48" s="271">
        <f>'[3]TEAM 1'!BF48</f>
        <v>1300</v>
      </c>
      <c r="BG48" s="271">
        <f>'[3]TEAM 1'!BG48</f>
        <v>1300</v>
      </c>
      <c r="BH48" s="271">
        <f>'[3]TEAM 1'!BH48</f>
        <v>1300</v>
      </c>
      <c r="BI48" s="271">
        <f>'[3]TEAM 1'!BI48</f>
        <v>1300</v>
      </c>
      <c r="BJ48" s="271">
        <f>'[3]TEAM 1'!BJ48</f>
        <v>1300</v>
      </c>
      <c r="BK48" s="271">
        <f>'[3]TEAM 1'!BK48</f>
        <v>1625</v>
      </c>
      <c r="BL48" s="271">
        <f>'[3]TEAM 1'!BL48</f>
        <v>1690</v>
      </c>
      <c r="BM48" s="271">
        <f>'[3]TEAM 1'!BM48</f>
        <v>0</v>
      </c>
      <c r="BN48" s="271">
        <f>'[3]TEAM 1'!BN48</f>
        <v>0</v>
      </c>
      <c r="BO48" s="271">
        <f>'[3]TEAM 1'!BO48</f>
        <v>0</v>
      </c>
      <c r="BP48" s="271">
        <f>'[3]TEAM 1'!BP48</f>
        <v>0</v>
      </c>
      <c r="BQ48" s="271">
        <f>'[3]TEAM 1'!BQ48</f>
        <v>0</v>
      </c>
      <c r="BR48" s="271">
        <f>'[3]TEAM 1'!BR48</f>
        <v>0</v>
      </c>
      <c r="BS48" s="271">
        <f>'[3]TEAM 1'!BS48</f>
        <v>0</v>
      </c>
      <c r="BT48" s="271">
        <f>'[3]TEAM 1'!BT48</f>
        <v>0</v>
      </c>
      <c r="BU48" s="271">
        <f>'[3]TEAM 1'!BU48</f>
        <v>0</v>
      </c>
      <c r="BV48" s="271">
        <f>'[3]TEAM 1'!BV48</f>
        <v>0</v>
      </c>
      <c r="BW48" s="271">
        <f>'[3]TEAM 1'!BW48</f>
        <v>0</v>
      </c>
      <c r="BX48" s="271">
        <f>'[3]TEAM 1'!BX48</f>
        <v>0</v>
      </c>
      <c r="BY48" s="271">
        <f>'[3]TEAM 1'!BY48</f>
        <v>0</v>
      </c>
    </row>
    <row r="49" spans="1:77">
      <c r="A49" t="str">
        <f>'[3]TEAM 1'!A49</f>
        <v>Research &amp; Development Expense, Product 2</v>
      </c>
      <c r="B49" t="str">
        <f>'[3]TEAM 1'!B49</f>
        <v>000 USD</v>
      </c>
      <c r="C49" s="269">
        <f>'[3]TEAM 1'!C49</f>
        <v>300</v>
      </c>
      <c r="D49" s="269">
        <f>'[3]TEAM 1'!D49</f>
        <v>700</v>
      </c>
      <c r="E49" s="269">
        <f>'[3]TEAM 1'!E49</f>
        <v>1000</v>
      </c>
      <c r="F49" s="269">
        <f>'[3]TEAM 1'!F49</f>
        <v>1000</v>
      </c>
      <c r="G49" s="269">
        <f>'[3]TEAM 1'!G49</f>
        <v>1500</v>
      </c>
      <c r="H49" s="269">
        <f>'[3]TEAM 1'!H49</f>
        <v>1500</v>
      </c>
      <c r="I49" s="269">
        <f>'[3]TEAM 1'!I49</f>
        <v>2000</v>
      </c>
      <c r="J49" s="269">
        <f>'[3]TEAM 1'!J49</f>
        <v>2000</v>
      </c>
      <c r="K49" s="269">
        <f>'[3]TEAM 1'!K49</f>
        <v>3000</v>
      </c>
      <c r="L49" s="269">
        <f>'[3]TEAM 1'!L49</f>
        <v>2500</v>
      </c>
      <c r="M49" s="269">
        <f>'[3]TEAM 1'!M49</f>
        <v>2500</v>
      </c>
      <c r="N49" s="269">
        <f>'[3]TEAM 1'!N49</f>
        <v>3000</v>
      </c>
      <c r="O49" s="269">
        <f>'[3]TEAM 1'!O49</f>
        <v>2500</v>
      </c>
      <c r="P49" s="269">
        <f>'[3]TEAM 1'!P49</f>
        <v>2500</v>
      </c>
      <c r="Q49" s="269">
        <f>'[3]TEAM 1'!Q49</f>
        <v>2500</v>
      </c>
      <c r="R49" s="269">
        <f>'[3]TEAM 1'!R49</f>
        <v>2500</v>
      </c>
      <c r="S49" s="269">
        <f>'[3]TEAM 1'!S49</f>
        <v>2600</v>
      </c>
      <c r="T49" s="269">
        <f>'[3]TEAM 1'!T49</f>
        <v>2500</v>
      </c>
      <c r="U49" s="269">
        <f>'[3]TEAM 1'!U49</f>
        <v>3500</v>
      </c>
      <c r="V49" s="270">
        <f>'[3]TEAM 1'!V49</f>
        <v>3500</v>
      </c>
      <c r="W49" s="269">
        <f>'[3]TEAM 1'!W49</f>
        <v>3500</v>
      </c>
      <c r="X49" s="269">
        <f>'[3]TEAM 1'!X49</f>
        <v>3500</v>
      </c>
      <c r="Y49" s="269">
        <f>'[3]TEAM 1'!Y49</f>
        <v>2000</v>
      </c>
      <c r="Z49" s="269">
        <f>'[3]TEAM 1'!Z49</f>
        <v>2000</v>
      </c>
      <c r="AA49" s="269">
        <f>'[3]TEAM 1'!AA49</f>
        <v>2000</v>
      </c>
      <c r="AB49" s="269">
        <f>'[3]TEAM 1'!AB49</f>
        <v>2000</v>
      </c>
      <c r="AC49" s="269">
        <f>'[3]TEAM 1'!AC49</f>
        <v>2000</v>
      </c>
      <c r="AD49" s="269">
        <f>'[3]TEAM 1'!AD49</f>
        <v>2000</v>
      </c>
      <c r="AE49" s="269">
        <f>'[3]TEAM 1'!AE49</f>
        <v>3000</v>
      </c>
      <c r="AF49" s="269">
        <f>'[3]TEAM 1'!AF49</f>
        <v>3000</v>
      </c>
      <c r="AG49" s="269">
        <f>'[3]TEAM 1'!AG49</f>
        <v>3000</v>
      </c>
      <c r="AH49" s="269">
        <f>'[3]TEAM 1'!AH49</f>
        <v>3000</v>
      </c>
      <c r="AI49" s="269">
        <f>'[3]TEAM 1'!AI49</f>
        <v>3500</v>
      </c>
      <c r="AJ49" s="269">
        <f>'[3]TEAM 1'!AJ49</f>
        <v>3500</v>
      </c>
      <c r="AK49" s="269">
        <f>'[3]TEAM 1'!AK49</f>
        <v>3500</v>
      </c>
      <c r="AL49" s="269">
        <f>'[3]TEAM 1'!AL49</f>
        <v>3500</v>
      </c>
      <c r="AM49" s="269">
        <f>'[3]TEAM 1'!AM49</f>
        <v>3500</v>
      </c>
      <c r="AN49" s="269">
        <f>'[3]TEAM 1'!AN49</f>
        <v>3500</v>
      </c>
      <c r="AO49" s="269">
        <f>'[3]TEAM 1'!AO49</f>
        <v>3000</v>
      </c>
      <c r="AP49" s="269">
        <f>'[3]TEAM 1'!AP49</f>
        <v>3000</v>
      </c>
      <c r="AQ49" s="269">
        <f>'[3]TEAM 1'!AQ49</f>
        <v>3000</v>
      </c>
      <c r="AR49" s="269">
        <f>'[3]TEAM 1'!AR49</f>
        <v>3000</v>
      </c>
      <c r="AS49" s="269">
        <f>'[3]TEAM 1'!AS49</f>
        <v>2500</v>
      </c>
      <c r="AT49" s="269">
        <f>'[3]TEAM 1'!AT49</f>
        <v>2500</v>
      </c>
      <c r="AU49" s="269">
        <f>'[3]TEAM 1'!AU49</f>
        <v>2500</v>
      </c>
      <c r="AV49" s="269">
        <f>'[3]TEAM 1'!AV49</f>
        <v>2500</v>
      </c>
      <c r="AW49" s="269">
        <f>'[3]TEAM 1'!AW49</f>
        <v>2500</v>
      </c>
      <c r="AX49" s="269">
        <f>'[3]TEAM 1'!AX49</f>
        <v>2500</v>
      </c>
      <c r="AY49" s="269">
        <f>'[3]TEAM 1'!AY49</f>
        <v>2500</v>
      </c>
      <c r="AZ49" s="269">
        <f>'[3]TEAM 1'!AZ49</f>
        <v>2500</v>
      </c>
      <c r="BA49" s="269">
        <f>'[3]TEAM 1'!BA49</f>
        <v>3500</v>
      </c>
      <c r="BB49" s="269">
        <f>'[3]TEAM 1'!BB49</f>
        <v>2500</v>
      </c>
      <c r="BC49" s="269">
        <f>'[3]TEAM 1'!BC49</f>
        <v>3800</v>
      </c>
      <c r="BD49" s="269">
        <f>'[3]TEAM 1'!BD49</f>
        <v>3500</v>
      </c>
      <c r="BE49" s="269">
        <f>'[3]TEAM 1'!BE49</f>
        <v>3500</v>
      </c>
      <c r="BF49" s="269">
        <f>'[3]TEAM 1'!BF49</f>
        <v>3500</v>
      </c>
      <c r="BG49" s="269">
        <f>'[3]TEAM 1'!BG49</f>
        <v>3500</v>
      </c>
      <c r="BH49" s="269">
        <f>'[3]TEAM 1'!BH49</f>
        <v>3500</v>
      </c>
      <c r="BI49" s="269">
        <f>'[3]TEAM 1'!BI49</f>
        <v>3500</v>
      </c>
      <c r="BJ49" s="269">
        <f>'[3]TEAM 1'!BJ49</f>
        <v>3500</v>
      </c>
      <c r="BK49" s="269">
        <f>'[3]TEAM 1'!BK49</f>
        <v>4375</v>
      </c>
      <c r="BL49" s="269">
        <f>'[3]TEAM 1'!BL49</f>
        <v>4550</v>
      </c>
      <c r="BM49" s="269">
        <f>'[3]TEAM 1'!BM49</f>
        <v>0</v>
      </c>
      <c r="BN49" s="269">
        <f>'[3]TEAM 1'!BN49</f>
        <v>0</v>
      </c>
      <c r="BO49" s="269">
        <f>'[3]TEAM 1'!BO49</f>
        <v>0</v>
      </c>
      <c r="BP49" s="269">
        <f>'[3]TEAM 1'!BP49</f>
        <v>0</v>
      </c>
      <c r="BQ49" s="269">
        <f>'[3]TEAM 1'!BQ49</f>
        <v>0</v>
      </c>
      <c r="BR49" s="269">
        <f>'[3]TEAM 1'!BR49</f>
        <v>0</v>
      </c>
      <c r="BS49" s="269">
        <f>'[3]TEAM 1'!BS49</f>
        <v>0</v>
      </c>
      <c r="BT49" s="269">
        <f>'[3]TEAM 1'!BT49</f>
        <v>0</v>
      </c>
      <c r="BU49" s="269">
        <f>'[3]TEAM 1'!BU49</f>
        <v>0</v>
      </c>
      <c r="BV49" s="269">
        <f>'[3]TEAM 1'!BV49</f>
        <v>0</v>
      </c>
      <c r="BW49" s="269">
        <f>'[3]TEAM 1'!BW49</f>
        <v>0</v>
      </c>
      <c r="BX49" s="269">
        <f>'[3]TEAM 1'!BX49</f>
        <v>0</v>
      </c>
      <c r="BY49" s="269">
        <f>'[3]TEAM 1'!BY49</f>
        <v>0</v>
      </c>
    </row>
    <row r="50" spans="1:77">
      <c r="A50" t="str">
        <f>'[3]TEAM 1'!A50</f>
        <v>Consulting Production, Total USD</v>
      </c>
      <c r="B50" t="str">
        <f>'[3]TEAM 1'!B50</f>
        <v>000 USD</v>
      </c>
      <c r="C50" s="269">
        <f>'[3]TEAM 1'!C50</f>
        <v>700</v>
      </c>
      <c r="D50" s="269">
        <f>'[3]TEAM 1'!D50</f>
        <v>500</v>
      </c>
      <c r="E50" s="269">
        <f>'[3]TEAM 1'!E50</f>
        <v>300</v>
      </c>
      <c r="F50" s="269">
        <f>'[3]TEAM 1'!F50</f>
        <v>300</v>
      </c>
      <c r="G50" s="269">
        <f>'[3]TEAM 1'!G50</f>
        <v>300</v>
      </c>
      <c r="H50" s="269">
        <f>'[3]TEAM 1'!H50</f>
        <v>300</v>
      </c>
      <c r="I50" s="269">
        <f>'[3]TEAM 1'!I50</f>
        <v>400</v>
      </c>
      <c r="J50" s="269">
        <f>'[3]TEAM 1'!J50</f>
        <v>400</v>
      </c>
      <c r="K50" s="269">
        <f>'[3]TEAM 1'!K50</f>
        <v>400</v>
      </c>
      <c r="L50" s="269">
        <f>'[3]TEAM 1'!L50</f>
        <v>400</v>
      </c>
      <c r="M50" s="269">
        <f>'[3]TEAM 1'!M50</f>
        <v>400</v>
      </c>
      <c r="N50" s="269">
        <f>'[3]TEAM 1'!N50</f>
        <v>200</v>
      </c>
      <c r="O50" s="269">
        <f>'[3]TEAM 1'!O50</f>
        <v>200</v>
      </c>
      <c r="P50" s="269">
        <f>'[3]TEAM 1'!P50</f>
        <v>200</v>
      </c>
      <c r="Q50" s="269">
        <f>'[3]TEAM 1'!Q50</f>
        <v>200</v>
      </c>
      <c r="R50" s="269">
        <f>'[3]TEAM 1'!R50</f>
        <v>200</v>
      </c>
      <c r="S50" s="269">
        <f>'[3]TEAM 1'!S50</f>
        <v>200</v>
      </c>
      <c r="T50" s="269">
        <f>'[3]TEAM 1'!T50</f>
        <v>200</v>
      </c>
      <c r="U50" s="269">
        <f>'[3]TEAM 1'!U50</f>
        <v>400</v>
      </c>
      <c r="V50" s="270">
        <f>'[3]TEAM 1'!V50</f>
        <v>400</v>
      </c>
      <c r="W50" s="269">
        <f>'[3]TEAM 1'!W50</f>
        <v>400</v>
      </c>
      <c r="X50" s="269">
        <f>'[3]TEAM 1'!X50</f>
        <v>400</v>
      </c>
      <c r="Y50" s="269">
        <f>'[3]TEAM 1'!Y50</f>
        <v>400</v>
      </c>
      <c r="Z50" s="269">
        <f>'[3]TEAM 1'!Z50</f>
        <v>400</v>
      </c>
      <c r="AA50" s="269">
        <f>'[3]TEAM 1'!AA50</f>
        <v>400</v>
      </c>
      <c r="AB50" s="269">
        <f>'[3]TEAM 1'!AB50</f>
        <v>400</v>
      </c>
      <c r="AC50" s="269">
        <f>'[3]TEAM 1'!AC50</f>
        <v>400</v>
      </c>
      <c r="AD50" s="269">
        <f>'[3]TEAM 1'!AD50</f>
        <v>400</v>
      </c>
      <c r="AE50" s="269">
        <f>'[3]TEAM 1'!AE50</f>
        <v>400</v>
      </c>
      <c r="AF50" s="269">
        <f>'[3]TEAM 1'!AF50</f>
        <v>400</v>
      </c>
      <c r="AG50" s="269">
        <f>'[3]TEAM 1'!AG50</f>
        <v>400</v>
      </c>
      <c r="AH50" s="269">
        <f>'[3]TEAM 1'!AH50</f>
        <v>400</v>
      </c>
      <c r="AI50" s="269">
        <f>'[3]TEAM 1'!AI50</f>
        <v>400</v>
      </c>
      <c r="AJ50" s="269">
        <f>'[3]TEAM 1'!AJ50</f>
        <v>400</v>
      </c>
      <c r="AK50" s="269">
        <f>'[3]TEAM 1'!AK50</f>
        <v>400</v>
      </c>
      <c r="AL50" s="269">
        <f>'[3]TEAM 1'!AL50</f>
        <v>400</v>
      </c>
      <c r="AM50" s="269">
        <f>'[3]TEAM 1'!AM50</f>
        <v>400</v>
      </c>
      <c r="AN50" s="269">
        <f>'[3]TEAM 1'!AN50</f>
        <v>400</v>
      </c>
      <c r="AO50" s="269">
        <f>'[3]TEAM 1'!AO50</f>
        <v>400</v>
      </c>
      <c r="AP50" s="269">
        <f>'[3]TEAM 1'!AP50</f>
        <v>400</v>
      </c>
      <c r="AQ50" s="269">
        <f>'[3]TEAM 1'!AQ50</f>
        <v>400</v>
      </c>
      <c r="AR50" s="269">
        <f>'[3]TEAM 1'!AR50</f>
        <v>400</v>
      </c>
      <c r="AS50" s="269">
        <f>'[3]TEAM 1'!AS50</f>
        <v>400</v>
      </c>
      <c r="AT50" s="269">
        <f>'[3]TEAM 1'!AT50</f>
        <v>400</v>
      </c>
      <c r="AU50" s="269">
        <f>'[3]TEAM 1'!AU50</f>
        <v>400</v>
      </c>
      <c r="AV50" s="269">
        <f>'[3]TEAM 1'!AV50</f>
        <v>400</v>
      </c>
      <c r="AW50" s="269">
        <f>'[3]TEAM 1'!AW50</f>
        <v>400</v>
      </c>
      <c r="AX50" s="269">
        <f>'[3]TEAM 1'!AX50</f>
        <v>400</v>
      </c>
      <c r="AY50" s="269">
        <f>'[3]TEAM 1'!AY50</f>
        <v>400</v>
      </c>
      <c r="AZ50" s="269">
        <f>'[3]TEAM 1'!AZ50</f>
        <v>400</v>
      </c>
      <c r="BA50" s="269">
        <f>'[3]TEAM 1'!BA50</f>
        <v>400</v>
      </c>
      <c r="BB50" s="269">
        <f>'[3]TEAM 1'!BB50</f>
        <v>400</v>
      </c>
      <c r="BC50" s="269">
        <f>'[3]TEAM 1'!BC50</f>
        <v>400</v>
      </c>
      <c r="BD50" s="269">
        <f>'[3]TEAM 1'!BD50</f>
        <v>400</v>
      </c>
      <c r="BE50" s="269">
        <f>'[3]TEAM 1'!BE50</f>
        <v>400</v>
      </c>
      <c r="BF50" s="269">
        <f>'[3]TEAM 1'!BF50</f>
        <v>400</v>
      </c>
      <c r="BG50" s="269">
        <f>'[3]TEAM 1'!BG50</f>
        <v>400</v>
      </c>
      <c r="BH50" s="269">
        <f>'[3]TEAM 1'!BH50</f>
        <v>400</v>
      </c>
      <c r="BI50" s="269">
        <f>'[3]TEAM 1'!BI50</f>
        <v>400</v>
      </c>
      <c r="BJ50" s="269">
        <f>'[3]TEAM 1'!BJ50</f>
        <v>400</v>
      </c>
      <c r="BK50" s="269">
        <f>'[3]TEAM 1'!BK50</f>
        <v>400</v>
      </c>
      <c r="BL50" s="269">
        <f>'[3]TEAM 1'!BL50</f>
        <v>416</v>
      </c>
      <c r="BM50" s="269">
        <f>'[3]TEAM 1'!BM50</f>
        <v>0</v>
      </c>
      <c r="BN50" s="269">
        <f>'[3]TEAM 1'!BN50</f>
        <v>0</v>
      </c>
      <c r="BO50" s="269">
        <f>'[3]TEAM 1'!BO50</f>
        <v>0</v>
      </c>
      <c r="BP50" s="269">
        <f>'[3]TEAM 1'!BP50</f>
        <v>0</v>
      </c>
      <c r="BQ50" s="269">
        <f>'[3]TEAM 1'!BQ50</f>
        <v>0</v>
      </c>
      <c r="BR50" s="269">
        <f>'[3]TEAM 1'!BR50</f>
        <v>0</v>
      </c>
      <c r="BS50" s="269">
        <f>'[3]TEAM 1'!BS50</f>
        <v>0</v>
      </c>
      <c r="BT50" s="269">
        <f>'[3]TEAM 1'!BT50</f>
        <v>0</v>
      </c>
      <c r="BU50" s="269">
        <f>'[3]TEAM 1'!BU50</f>
        <v>0</v>
      </c>
      <c r="BV50" s="269">
        <f>'[3]TEAM 1'!BV50</f>
        <v>0</v>
      </c>
      <c r="BW50" s="269">
        <f>'[3]TEAM 1'!BW50</f>
        <v>0</v>
      </c>
      <c r="BX50" s="269">
        <f>'[3]TEAM 1'!BX50</f>
        <v>0</v>
      </c>
      <c r="BY50" s="269">
        <f>'[3]TEAM 1'!BY50</f>
        <v>0</v>
      </c>
    </row>
    <row r="51" spans="1:77">
      <c r="A51" t="str">
        <f>'[3]TEAM 1'!A51</f>
        <v>Consulting Production, % to Product 1</v>
      </c>
      <c r="B51" t="str">
        <f>'[3]TEAM 1'!B51</f>
        <v>0 to 100</v>
      </c>
      <c r="C51" s="271">
        <f>'[3]TEAM 1'!C51</f>
        <v>40</v>
      </c>
      <c r="D51" s="271">
        <f>'[3]TEAM 1'!D51</f>
        <v>40</v>
      </c>
      <c r="E51" s="271">
        <f>'[3]TEAM 1'!E51</f>
        <v>80</v>
      </c>
      <c r="F51" s="271">
        <f>'[3]TEAM 1'!F51</f>
        <v>80</v>
      </c>
      <c r="G51" s="271">
        <f>'[3]TEAM 1'!G51</f>
        <v>80</v>
      </c>
      <c r="H51" s="271">
        <f>'[3]TEAM 1'!H51</f>
        <v>80</v>
      </c>
      <c r="I51" s="271">
        <f>'[3]TEAM 1'!I51</f>
        <v>100</v>
      </c>
      <c r="J51" s="271">
        <f>'[3]TEAM 1'!J51</f>
        <v>100</v>
      </c>
      <c r="K51" s="271">
        <f>'[3]TEAM 1'!K51</f>
        <v>100</v>
      </c>
      <c r="L51" s="271">
        <f>'[3]TEAM 1'!L51</f>
        <v>100</v>
      </c>
      <c r="M51" s="271">
        <f>'[3]TEAM 1'!M51</f>
        <v>100</v>
      </c>
      <c r="N51" s="271">
        <f>'[3]TEAM 1'!N51</f>
        <v>100</v>
      </c>
      <c r="O51" s="271">
        <f>'[3]TEAM 1'!O51</f>
        <v>100</v>
      </c>
      <c r="P51" s="271">
        <f>'[3]TEAM 1'!P51</f>
        <v>100</v>
      </c>
      <c r="Q51" s="271">
        <f>'[3]TEAM 1'!Q51</f>
        <v>100</v>
      </c>
      <c r="R51" s="271">
        <f>'[3]TEAM 1'!R51</f>
        <v>100</v>
      </c>
      <c r="S51" s="271">
        <f>'[3]TEAM 1'!S51</f>
        <v>100</v>
      </c>
      <c r="T51" s="271">
        <f>'[3]TEAM 1'!T51</f>
        <v>100</v>
      </c>
      <c r="U51" s="271">
        <f>'[3]TEAM 1'!U51</f>
        <v>50</v>
      </c>
      <c r="V51" s="272">
        <f>'[3]TEAM 1'!V51</f>
        <v>50</v>
      </c>
      <c r="W51" s="271">
        <f>'[3]TEAM 1'!W51</f>
        <v>50</v>
      </c>
      <c r="X51" s="271">
        <f>'[3]TEAM 1'!X51</f>
        <v>50</v>
      </c>
      <c r="Y51" s="271">
        <f>'[3]TEAM 1'!Y51</f>
        <v>50</v>
      </c>
      <c r="Z51" s="271">
        <f>'[3]TEAM 1'!Z51</f>
        <v>50</v>
      </c>
      <c r="AA51" s="271">
        <f>'[3]TEAM 1'!AA51</f>
        <v>50</v>
      </c>
      <c r="AB51" s="271">
        <f>'[3]TEAM 1'!AB51</f>
        <v>50</v>
      </c>
      <c r="AC51" s="271">
        <f>'[3]TEAM 1'!AC51</f>
        <v>50</v>
      </c>
      <c r="AD51" s="271">
        <f>'[3]TEAM 1'!AD51</f>
        <v>50</v>
      </c>
      <c r="AE51" s="271">
        <f>'[3]TEAM 1'!AE51</f>
        <v>50</v>
      </c>
      <c r="AF51" s="271">
        <f>'[3]TEAM 1'!AF51</f>
        <v>50</v>
      </c>
      <c r="AG51" s="271">
        <f>'[3]TEAM 1'!AG51</f>
        <v>50</v>
      </c>
      <c r="AH51" s="271">
        <f>'[3]TEAM 1'!AH51</f>
        <v>50</v>
      </c>
      <c r="AI51" s="271">
        <f>'[3]TEAM 1'!AI51</f>
        <v>50</v>
      </c>
      <c r="AJ51" s="271">
        <f>'[3]TEAM 1'!AJ51</f>
        <v>50</v>
      </c>
      <c r="AK51" s="271">
        <f>'[3]TEAM 1'!AK51</f>
        <v>50</v>
      </c>
      <c r="AL51" s="271">
        <f>'[3]TEAM 1'!AL51</f>
        <v>50</v>
      </c>
      <c r="AM51" s="271">
        <f>'[3]TEAM 1'!AM51</f>
        <v>50</v>
      </c>
      <c r="AN51" s="271">
        <f>'[3]TEAM 1'!AN51</f>
        <v>50</v>
      </c>
      <c r="AO51" s="271">
        <f>'[3]TEAM 1'!AO51</f>
        <v>50</v>
      </c>
      <c r="AP51" s="271">
        <f>'[3]TEAM 1'!AP51</f>
        <v>50</v>
      </c>
      <c r="AQ51" s="271">
        <f>'[3]TEAM 1'!AQ51</f>
        <v>50</v>
      </c>
      <c r="AR51" s="271">
        <f>'[3]TEAM 1'!AR51</f>
        <v>50</v>
      </c>
      <c r="AS51" s="271">
        <f>'[3]TEAM 1'!AS51</f>
        <v>50</v>
      </c>
      <c r="AT51" s="271">
        <f>'[3]TEAM 1'!AT51</f>
        <v>50</v>
      </c>
      <c r="AU51" s="271">
        <f>'[3]TEAM 1'!AU51</f>
        <v>50</v>
      </c>
      <c r="AV51" s="271">
        <f>'[3]TEAM 1'!AV51</f>
        <v>50</v>
      </c>
      <c r="AW51" s="271">
        <f>'[3]TEAM 1'!AW51</f>
        <v>50</v>
      </c>
      <c r="AX51" s="271">
        <f>'[3]TEAM 1'!AX51</f>
        <v>50</v>
      </c>
      <c r="AY51" s="271">
        <f>'[3]TEAM 1'!AY51</f>
        <v>50</v>
      </c>
      <c r="AZ51" s="271">
        <f>'[3]TEAM 1'!AZ51</f>
        <v>50</v>
      </c>
      <c r="BA51" s="271">
        <f>'[3]TEAM 1'!BA51</f>
        <v>50</v>
      </c>
      <c r="BB51" s="271">
        <f>'[3]TEAM 1'!BB51</f>
        <v>50</v>
      </c>
      <c r="BC51" s="271">
        <f>'[3]TEAM 1'!BC51</f>
        <v>50</v>
      </c>
      <c r="BD51" s="271">
        <f>'[3]TEAM 1'!BD51</f>
        <v>50</v>
      </c>
      <c r="BE51" s="271">
        <f>'[3]TEAM 1'!BE51</f>
        <v>50</v>
      </c>
      <c r="BF51" s="271">
        <f>'[3]TEAM 1'!BF51</f>
        <v>50</v>
      </c>
      <c r="BG51" s="271">
        <f>'[3]TEAM 1'!BG51</f>
        <v>50</v>
      </c>
      <c r="BH51" s="271">
        <f>'[3]TEAM 1'!BH51</f>
        <v>50</v>
      </c>
      <c r="BI51" s="271">
        <f>'[3]TEAM 1'!BI51</f>
        <v>50</v>
      </c>
      <c r="BJ51" s="271">
        <f>'[3]TEAM 1'!BJ51</f>
        <v>50</v>
      </c>
      <c r="BK51" s="271">
        <f>'[3]TEAM 1'!BK51</f>
        <v>50</v>
      </c>
      <c r="BL51" s="271">
        <f>'[3]TEAM 1'!BL51</f>
        <v>50</v>
      </c>
      <c r="BM51" s="271">
        <f>'[3]TEAM 1'!BM51</f>
        <v>0</v>
      </c>
      <c r="BN51" s="271">
        <f>'[3]TEAM 1'!BN51</f>
        <v>0</v>
      </c>
      <c r="BO51" s="271">
        <f>'[3]TEAM 1'!BO51</f>
        <v>0</v>
      </c>
      <c r="BP51" s="271">
        <f>'[3]TEAM 1'!BP51</f>
        <v>0</v>
      </c>
      <c r="BQ51" s="271">
        <f>'[3]TEAM 1'!BQ51</f>
        <v>0</v>
      </c>
      <c r="BR51" s="271">
        <f>'[3]TEAM 1'!BR51</f>
        <v>0</v>
      </c>
      <c r="BS51" s="271">
        <f>'[3]TEAM 1'!BS51</f>
        <v>0</v>
      </c>
      <c r="BT51" s="271">
        <f>'[3]TEAM 1'!BT51</f>
        <v>0</v>
      </c>
      <c r="BU51" s="271">
        <f>'[3]TEAM 1'!BU51</f>
        <v>0</v>
      </c>
      <c r="BV51" s="271">
        <f>'[3]TEAM 1'!BV51</f>
        <v>0</v>
      </c>
      <c r="BW51" s="271">
        <f>'[3]TEAM 1'!BW51</f>
        <v>0</v>
      </c>
      <c r="BX51" s="271">
        <f>'[3]TEAM 1'!BX51</f>
        <v>0</v>
      </c>
      <c r="BY51" s="271">
        <f>'[3]TEAM 1'!BY51</f>
        <v>0</v>
      </c>
    </row>
    <row r="52" spans="1:77">
      <c r="A52" t="str">
        <f>'[3]TEAM 1'!A52</f>
        <v>Consulting Production, % to Product 2</v>
      </c>
      <c r="B52" t="str">
        <f>'[3]TEAM 1'!B52</f>
        <v>0 to 100</v>
      </c>
      <c r="C52" s="271">
        <f>'[3]TEAM 1'!C52</f>
        <v>60</v>
      </c>
      <c r="D52" s="271">
        <f>'[3]TEAM 1'!D52</f>
        <v>60</v>
      </c>
      <c r="E52" s="271">
        <f>'[3]TEAM 1'!E52</f>
        <v>20</v>
      </c>
      <c r="F52" s="271">
        <f>'[3]TEAM 1'!F52</f>
        <v>20</v>
      </c>
      <c r="G52" s="271">
        <f>'[3]TEAM 1'!G52</f>
        <v>20</v>
      </c>
      <c r="H52" s="271">
        <f>'[3]TEAM 1'!H52</f>
        <v>20</v>
      </c>
      <c r="I52" s="271">
        <f>'[3]TEAM 1'!I52</f>
        <v>0</v>
      </c>
      <c r="J52" s="271">
        <f>'[3]TEAM 1'!J52</f>
        <v>0</v>
      </c>
      <c r="K52" s="271">
        <f>'[3]TEAM 1'!K52</f>
        <v>0</v>
      </c>
      <c r="L52" s="271">
        <f>'[3]TEAM 1'!L52</f>
        <v>0</v>
      </c>
      <c r="M52" s="271">
        <f>'[3]TEAM 1'!M52</f>
        <v>0</v>
      </c>
      <c r="N52" s="271">
        <f>'[3]TEAM 1'!N52</f>
        <v>0</v>
      </c>
      <c r="O52" s="271">
        <f>'[3]TEAM 1'!O52</f>
        <v>0</v>
      </c>
      <c r="P52" s="271">
        <f>'[3]TEAM 1'!P52</f>
        <v>0</v>
      </c>
      <c r="Q52" s="271">
        <f>'[3]TEAM 1'!Q52</f>
        <v>0</v>
      </c>
      <c r="R52" s="271">
        <f>'[3]TEAM 1'!R52</f>
        <v>0</v>
      </c>
      <c r="S52" s="271">
        <f>'[3]TEAM 1'!S52</f>
        <v>0</v>
      </c>
      <c r="T52" s="271">
        <f>'[3]TEAM 1'!T52</f>
        <v>0</v>
      </c>
      <c r="U52" s="271">
        <f>'[3]TEAM 1'!U52</f>
        <v>50</v>
      </c>
      <c r="V52" s="272">
        <f>'[3]TEAM 1'!V52</f>
        <v>50</v>
      </c>
      <c r="W52" s="271">
        <f>'[3]TEAM 1'!W52</f>
        <v>50</v>
      </c>
      <c r="X52" s="271">
        <f>'[3]TEAM 1'!X52</f>
        <v>50</v>
      </c>
      <c r="Y52" s="271">
        <f>'[3]TEAM 1'!Y52</f>
        <v>50</v>
      </c>
      <c r="Z52" s="271">
        <f>'[3]TEAM 1'!Z52</f>
        <v>50</v>
      </c>
      <c r="AA52" s="271">
        <f>'[3]TEAM 1'!AA52</f>
        <v>50</v>
      </c>
      <c r="AB52" s="271">
        <f>'[3]TEAM 1'!AB52</f>
        <v>50</v>
      </c>
      <c r="AC52" s="271">
        <f>'[3]TEAM 1'!AC52</f>
        <v>50</v>
      </c>
      <c r="AD52" s="271">
        <f>'[3]TEAM 1'!AD52</f>
        <v>50</v>
      </c>
      <c r="AE52" s="271">
        <f>'[3]TEAM 1'!AE52</f>
        <v>50</v>
      </c>
      <c r="AF52" s="271">
        <f>'[3]TEAM 1'!AF52</f>
        <v>50</v>
      </c>
      <c r="AG52" s="271">
        <f>'[3]TEAM 1'!AG52</f>
        <v>50</v>
      </c>
      <c r="AH52" s="271">
        <f>'[3]TEAM 1'!AH52</f>
        <v>50</v>
      </c>
      <c r="AI52" s="271">
        <f>'[3]TEAM 1'!AI52</f>
        <v>50</v>
      </c>
      <c r="AJ52" s="271">
        <f>'[3]TEAM 1'!AJ52</f>
        <v>50</v>
      </c>
      <c r="AK52" s="271">
        <f>'[3]TEAM 1'!AK52</f>
        <v>50</v>
      </c>
      <c r="AL52" s="271">
        <f>'[3]TEAM 1'!AL52</f>
        <v>50</v>
      </c>
      <c r="AM52" s="271">
        <f>'[3]TEAM 1'!AM52</f>
        <v>50</v>
      </c>
      <c r="AN52" s="271">
        <f>'[3]TEAM 1'!AN52</f>
        <v>50</v>
      </c>
      <c r="AO52" s="271">
        <f>'[3]TEAM 1'!AO52</f>
        <v>50</v>
      </c>
      <c r="AP52" s="271">
        <f>'[3]TEAM 1'!AP52</f>
        <v>50</v>
      </c>
      <c r="AQ52" s="271">
        <f>'[3]TEAM 1'!AQ52</f>
        <v>50</v>
      </c>
      <c r="AR52" s="271">
        <f>'[3]TEAM 1'!AR52</f>
        <v>50</v>
      </c>
      <c r="AS52" s="271">
        <f>'[3]TEAM 1'!AS52</f>
        <v>50</v>
      </c>
      <c r="AT52" s="271">
        <f>'[3]TEAM 1'!AT52</f>
        <v>50</v>
      </c>
      <c r="AU52" s="271">
        <f>'[3]TEAM 1'!AU52</f>
        <v>50</v>
      </c>
      <c r="AV52" s="271">
        <f>'[3]TEAM 1'!AV52</f>
        <v>50</v>
      </c>
      <c r="AW52" s="271">
        <f>'[3]TEAM 1'!AW52</f>
        <v>50</v>
      </c>
      <c r="AX52" s="271">
        <f>'[3]TEAM 1'!AX52</f>
        <v>50</v>
      </c>
      <c r="AY52" s="271">
        <f>'[3]TEAM 1'!AY52</f>
        <v>50</v>
      </c>
      <c r="AZ52" s="271">
        <f>'[3]TEAM 1'!AZ52</f>
        <v>50</v>
      </c>
      <c r="BA52" s="271">
        <f>'[3]TEAM 1'!BA52</f>
        <v>50</v>
      </c>
      <c r="BB52" s="271">
        <f>'[3]TEAM 1'!BB52</f>
        <v>50</v>
      </c>
      <c r="BC52" s="271">
        <f>'[3]TEAM 1'!BC52</f>
        <v>50</v>
      </c>
      <c r="BD52" s="271">
        <f>'[3]TEAM 1'!BD52</f>
        <v>50</v>
      </c>
      <c r="BE52" s="271">
        <f>'[3]TEAM 1'!BE52</f>
        <v>50</v>
      </c>
      <c r="BF52" s="271">
        <f>'[3]TEAM 1'!BF52</f>
        <v>50</v>
      </c>
      <c r="BG52" s="271">
        <f>'[3]TEAM 1'!BG52</f>
        <v>50</v>
      </c>
      <c r="BH52" s="271">
        <f>'[3]TEAM 1'!BH52</f>
        <v>50</v>
      </c>
      <c r="BI52" s="271">
        <f>'[3]TEAM 1'!BI52</f>
        <v>50</v>
      </c>
      <c r="BJ52" s="271">
        <f>'[3]TEAM 1'!BJ52</f>
        <v>50</v>
      </c>
      <c r="BK52" s="271">
        <f>'[3]TEAM 1'!BK52</f>
        <v>50</v>
      </c>
      <c r="BL52" s="271">
        <f>'[3]TEAM 1'!BL52</f>
        <v>50</v>
      </c>
      <c r="BM52" s="271">
        <f>'[3]TEAM 1'!BM52</f>
        <v>0</v>
      </c>
      <c r="BN52" s="271">
        <f>'[3]TEAM 1'!BN52</f>
        <v>0</v>
      </c>
      <c r="BO52" s="271">
        <f>'[3]TEAM 1'!BO52</f>
        <v>0</v>
      </c>
      <c r="BP52" s="271">
        <f>'[3]TEAM 1'!BP52</f>
        <v>0</v>
      </c>
      <c r="BQ52" s="271">
        <f>'[3]TEAM 1'!BQ52</f>
        <v>0</v>
      </c>
      <c r="BR52" s="271">
        <f>'[3]TEAM 1'!BR52</f>
        <v>0</v>
      </c>
      <c r="BS52" s="271">
        <f>'[3]TEAM 1'!BS52</f>
        <v>0</v>
      </c>
      <c r="BT52" s="271">
        <f>'[3]TEAM 1'!BT52</f>
        <v>0</v>
      </c>
      <c r="BU52" s="271">
        <f>'[3]TEAM 1'!BU52</f>
        <v>0</v>
      </c>
      <c r="BV52" s="271">
        <f>'[3]TEAM 1'!BV52</f>
        <v>0</v>
      </c>
      <c r="BW52" s="271">
        <f>'[3]TEAM 1'!BW52</f>
        <v>0</v>
      </c>
      <c r="BX52" s="271">
        <f>'[3]TEAM 1'!BX52</f>
        <v>0</v>
      </c>
      <c r="BY52" s="271">
        <f>'[3]TEAM 1'!BY52</f>
        <v>0</v>
      </c>
    </row>
    <row r="53" spans="1:77">
      <c r="A53" t="str">
        <f>'[3]TEAM 1'!A53</f>
        <v>Production Budget, Product 1 Factory</v>
      </c>
      <c r="B53" t="str">
        <f>'[3]TEAM 1'!B53</f>
        <v>000 USD</v>
      </c>
      <c r="C53" s="271">
        <f>'[3]TEAM 1'!C53</f>
        <v>7000</v>
      </c>
      <c r="D53" s="271">
        <f>'[3]TEAM 1'!D53</f>
        <v>7000</v>
      </c>
      <c r="E53" s="271">
        <f>'[3]TEAM 1'!E53</f>
        <v>6000</v>
      </c>
      <c r="F53" s="271">
        <f>'[3]TEAM 1'!F53</f>
        <v>6000</v>
      </c>
      <c r="G53" s="271">
        <f>'[3]TEAM 1'!G53</f>
        <v>7000</v>
      </c>
      <c r="H53" s="271">
        <f>'[3]TEAM 1'!H53</f>
        <v>4000</v>
      </c>
      <c r="I53" s="271">
        <f>'[3]TEAM 1'!I53</f>
        <v>4500</v>
      </c>
      <c r="J53" s="271">
        <f>'[3]TEAM 1'!J53</f>
        <v>4000</v>
      </c>
      <c r="K53" s="271">
        <f>'[3]TEAM 1'!K53</f>
        <v>5000</v>
      </c>
      <c r="L53" s="271">
        <f>'[3]TEAM 1'!L53</f>
        <v>7000</v>
      </c>
      <c r="M53" s="271">
        <f>'[3]TEAM 1'!M53</f>
        <v>8000</v>
      </c>
      <c r="N53" s="271">
        <f>'[3]TEAM 1'!N53</f>
        <v>8000</v>
      </c>
      <c r="O53" s="271">
        <f>'[3]TEAM 1'!O53</f>
        <v>8000</v>
      </c>
      <c r="P53" s="271">
        <f>'[3]TEAM 1'!P53</f>
        <v>7500</v>
      </c>
      <c r="Q53" s="271">
        <f>'[3]TEAM 1'!Q53</f>
        <v>7500</v>
      </c>
      <c r="R53" s="271">
        <f>'[3]TEAM 1'!R53</f>
        <v>2500</v>
      </c>
      <c r="S53" s="271">
        <f>'[3]TEAM 1'!S53</f>
        <v>5000</v>
      </c>
      <c r="T53" s="271">
        <f>'[3]TEAM 1'!T53</f>
        <v>7000</v>
      </c>
      <c r="U53" s="271">
        <f>'[3]TEAM 1'!U53</f>
        <v>7000</v>
      </c>
      <c r="V53" s="272">
        <f>'[3]TEAM 1'!V53</f>
        <v>7000</v>
      </c>
      <c r="W53" s="271">
        <f>'[3]TEAM 1'!W53</f>
        <v>7000</v>
      </c>
      <c r="X53" s="271">
        <f>'[3]TEAM 1'!X53</f>
        <v>7000</v>
      </c>
      <c r="Y53" s="271">
        <f>'[3]TEAM 1'!Y53</f>
        <v>7000</v>
      </c>
      <c r="Z53" s="271">
        <f>'[3]TEAM 1'!Z53</f>
        <v>7000</v>
      </c>
      <c r="AA53" s="271">
        <f>'[3]TEAM 1'!AA53</f>
        <v>7000</v>
      </c>
      <c r="AB53" s="271">
        <f>'[3]TEAM 1'!AB53</f>
        <v>5000</v>
      </c>
      <c r="AC53" s="271">
        <f>'[3]TEAM 1'!AC53</f>
        <v>4000</v>
      </c>
      <c r="AD53" s="271">
        <f>'[3]TEAM 1'!AD53</f>
        <v>7000</v>
      </c>
      <c r="AE53" s="271">
        <f>'[3]TEAM 1'!AE53</f>
        <v>3000</v>
      </c>
      <c r="AF53" s="271">
        <f>'[3]TEAM 1'!AF53</f>
        <v>7000</v>
      </c>
      <c r="AG53" s="271">
        <f>'[3]TEAM 1'!AG53</f>
        <v>7000</v>
      </c>
      <c r="AH53" s="271">
        <f>'[3]TEAM 1'!AH53</f>
        <v>7000</v>
      </c>
      <c r="AI53" s="271">
        <f>'[3]TEAM 1'!AI53</f>
        <v>7000</v>
      </c>
      <c r="AJ53" s="271">
        <f>'[3]TEAM 1'!AJ53</f>
        <v>7000</v>
      </c>
      <c r="AK53" s="271">
        <f>'[3]TEAM 1'!AK53</f>
        <v>7000</v>
      </c>
      <c r="AL53" s="271">
        <f>'[3]TEAM 1'!AL53</f>
        <v>7000</v>
      </c>
      <c r="AM53" s="271">
        <f>'[3]TEAM 1'!AM53</f>
        <v>7000</v>
      </c>
      <c r="AN53" s="271">
        <f>'[3]TEAM 1'!AN53</f>
        <v>7000</v>
      </c>
      <c r="AO53" s="271">
        <f>'[3]TEAM 1'!AO53</f>
        <v>7000</v>
      </c>
      <c r="AP53" s="271">
        <f>'[3]TEAM 1'!AP53</f>
        <v>8000</v>
      </c>
      <c r="AQ53" s="271">
        <f>'[3]TEAM 1'!AQ53</f>
        <v>8000</v>
      </c>
      <c r="AR53" s="271">
        <f>'[3]TEAM 1'!AR53</f>
        <v>8000</v>
      </c>
      <c r="AS53" s="271">
        <f>'[3]TEAM 1'!AS53</f>
        <v>8000</v>
      </c>
      <c r="AT53" s="271">
        <f>'[3]TEAM 1'!AT53</f>
        <v>8000</v>
      </c>
      <c r="AU53" s="271">
        <f>'[3]TEAM 1'!AU53</f>
        <v>8000</v>
      </c>
      <c r="AV53" s="271">
        <f>'[3]TEAM 1'!AV53</f>
        <v>8000</v>
      </c>
      <c r="AW53" s="271">
        <f>'[3]TEAM 1'!AW53</f>
        <v>8000</v>
      </c>
      <c r="AX53" s="271">
        <f>'[3]TEAM 1'!AX53</f>
        <v>8000</v>
      </c>
      <c r="AY53" s="271">
        <f>'[3]TEAM 1'!AY53</f>
        <v>8000</v>
      </c>
      <c r="AZ53" s="271">
        <f>'[3]TEAM 1'!AZ53</f>
        <v>8000</v>
      </c>
      <c r="BA53" s="271">
        <f>'[3]TEAM 1'!BA53</f>
        <v>6000</v>
      </c>
      <c r="BB53" s="271">
        <f>'[3]TEAM 1'!BB53</f>
        <v>6000</v>
      </c>
      <c r="BC53" s="271">
        <f>'[3]TEAM 1'!BC53</f>
        <v>6000</v>
      </c>
      <c r="BD53" s="271">
        <f>'[3]TEAM 1'!BD53</f>
        <v>7000</v>
      </c>
      <c r="BE53" s="271">
        <f>'[3]TEAM 1'!BE53</f>
        <v>7000</v>
      </c>
      <c r="BF53" s="271">
        <f>'[3]TEAM 1'!BF53</f>
        <v>7000</v>
      </c>
      <c r="BG53" s="271">
        <f>'[3]TEAM 1'!BG53</f>
        <v>7000</v>
      </c>
      <c r="BH53" s="271">
        <f>'[3]TEAM 1'!BH53</f>
        <v>7000</v>
      </c>
      <c r="BI53" s="271">
        <f>'[3]TEAM 1'!BI53</f>
        <v>7026.2</v>
      </c>
      <c r="BJ53" s="271">
        <f>'[3]TEAM 1'!BJ53</f>
        <v>8000</v>
      </c>
      <c r="BK53" s="271">
        <f>'[3]TEAM 1'!BK53</f>
        <v>8000</v>
      </c>
      <c r="BL53" s="271">
        <f>'[3]TEAM 1'!BL53</f>
        <v>8000</v>
      </c>
      <c r="BM53" s="271">
        <f>'[3]TEAM 1'!BM53</f>
        <v>0</v>
      </c>
      <c r="BN53" s="271">
        <f>'[3]TEAM 1'!BN53</f>
        <v>0</v>
      </c>
      <c r="BO53" s="271">
        <f>'[3]TEAM 1'!BO53</f>
        <v>0</v>
      </c>
      <c r="BP53" s="271">
        <f>'[3]TEAM 1'!BP53</f>
        <v>0</v>
      </c>
      <c r="BQ53" s="271">
        <f>'[3]TEAM 1'!BQ53</f>
        <v>0</v>
      </c>
      <c r="BR53" s="271">
        <f>'[3]TEAM 1'!BR53</f>
        <v>0</v>
      </c>
      <c r="BS53" s="271">
        <f>'[3]TEAM 1'!BS53</f>
        <v>0</v>
      </c>
      <c r="BT53" s="271">
        <f>'[3]TEAM 1'!BT53</f>
        <v>0</v>
      </c>
      <c r="BU53" s="271">
        <f>'[3]TEAM 1'!BU53</f>
        <v>0</v>
      </c>
      <c r="BV53" s="271">
        <f>'[3]TEAM 1'!BV53</f>
        <v>0</v>
      </c>
      <c r="BW53" s="271">
        <f>'[3]TEAM 1'!BW53</f>
        <v>0</v>
      </c>
      <c r="BX53" s="271">
        <f>'[3]TEAM 1'!BX53</f>
        <v>0</v>
      </c>
      <c r="BY53" s="271">
        <f>'[3]TEAM 1'!BY53</f>
        <v>0</v>
      </c>
    </row>
    <row r="54" spans="1:77">
      <c r="A54" t="str">
        <f>'[3]TEAM 1'!A54</f>
        <v>Production Budget, Product 2 Factory</v>
      </c>
      <c r="B54" t="str">
        <f>'[3]TEAM 1'!B54</f>
        <v>000 USD</v>
      </c>
      <c r="C54" s="271">
        <f>'[3]TEAM 1'!C54</f>
        <v>7000</v>
      </c>
      <c r="D54" s="271">
        <f>'[3]TEAM 1'!D54</f>
        <v>7000</v>
      </c>
      <c r="E54" s="271">
        <f>'[3]TEAM 1'!E54</f>
        <v>8000</v>
      </c>
      <c r="F54" s="271">
        <f>'[3]TEAM 1'!F54</f>
        <v>9000</v>
      </c>
      <c r="G54" s="271">
        <f>'[3]TEAM 1'!G54</f>
        <v>9000</v>
      </c>
      <c r="H54" s="271">
        <f>'[3]TEAM 1'!H54</f>
        <v>7500</v>
      </c>
      <c r="I54" s="271">
        <f>'[3]TEAM 1'!I54</f>
        <v>9000</v>
      </c>
      <c r="J54" s="271">
        <f>'[3]TEAM 1'!J54</f>
        <v>7000</v>
      </c>
      <c r="K54" s="271">
        <f>'[3]TEAM 1'!K54</f>
        <v>8000</v>
      </c>
      <c r="L54" s="271">
        <f>'[3]TEAM 1'!L54</f>
        <v>10000</v>
      </c>
      <c r="M54" s="271">
        <f>'[3]TEAM 1'!M54</f>
        <v>10000</v>
      </c>
      <c r="N54" s="271">
        <f>'[3]TEAM 1'!N54</f>
        <v>10000</v>
      </c>
      <c r="O54" s="271">
        <f>'[3]TEAM 1'!O54</f>
        <v>10000</v>
      </c>
      <c r="P54" s="271">
        <f>'[3]TEAM 1'!P54</f>
        <v>10000</v>
      </c>
      <c r="Q54" s="271">
        <f>'[3]TEAM 1'!Q54</f>
        <v>10000</v>
      </c>
      <c r="R54" s="271">
        <f>'[3]TEAM 1'!R54</f>
        <v>7000</v>
      </c>
      <c r="S54" s="271">
        <f>'[3]TEAM 1'!S54</f>
        <v>7000</v>
      </c>
      <c r="T54" s="271">
        <f>'[3]TEAM 1'!T54</f>
        <v>10000</v>
      </c>
      <c r="U54" s="271">
        <f>'[3]TEAM 1'!U54</f>
        <v>10000</v>
      </c>
      <c r="V54" s="272">
        <f>'[3]TEAM 1'!V54</f>
        <v>10000</v>
      </c>
      <c r="W54" s="271">
        <f>'[3]TEAM 1'!W54</f>
        <v>10000</v>
      </c>
      <c r="X54" s="271">
        <f>'[3]TEAM 1'!X54</f>
        <v>10000</v>
      </c>
      <c r="Y54" s="271">
        <f>'[3]TEAM 1'!Y54</f>
        <v>10000</v>
      </c>
      <c r="Z54" s="271">
        <f>'[3]TEAM 1'!Z54</f>
        <v>10000</v>
      </c>
      <c r="AA54" s="271">
        <f>'[3]TEAM 1'!AA54</f>
        <v>10000</v>
      </c>
      <c r="AB54" s="271">
        <f>'[3]TEAM 1'!AB54</f>
        <v>10000</v>
      </c>
      <c r="AC54" s="271">
        <f>'[3]TEAM 1'!AC54</f>
        <v>10000</v>
      </c>
      <c r="AD54" s="271">
        <f>'[3]TEAM 1'!AD54</f>
        <v>10000</v>
      </c>
      <c r="AE54" s="271">
        <f>'[3]TEAM 1'!AE54</f>
        <v>6000</v>
      </c>
      <c r="AF54" s="271">
        <f>'[3]TEAM 1'!AF54</f>
        <v>9000</v>
      </c>
      <c r="AG54" s="271">
        <f>'[3]TEAM 1'!AG54</f>
        <v>9000</v>
      </c>
      <c r="AH54" s="271">
        <f>'[3]TEAM 1'!AH54</f>
        <v>9000</v>
      </c>
      <c r="AI54" s="271">
        <f>'[3]TEAM 1'!AI54</f>
        <v>9000</v>
      </c>
      <c r="AJ54" s="271">
        <f>'[3]TEAM 1'!AJ54</f>
        <v>9000</v>
      </c>
      <c r="AK54" s="271">
        <f>'[3]TEAM 1'!AK54</f>
        <v>9000</v>
      </c>
      <c r="AL54" s="271">
        <f>'[3]TEAM 1'!AL54</f>
        <v>9000</v>
      </c>
      <c r="AM54" s="271">
        <f>'[3]TEAM 1'!AM54</f>
        <v>10000</v>
      </c>
      <c r="AN54" s="271">
        <f>'[3]TEAM 1'!AN54</f>
        <v>10000</v>
      </c>
      <c r="AO54" s="271">
        <f>'[3]TEAM 1'!AO54</f>
        <v>10000</v>
      </c>
      <c r="AP54" s="271">
        <f>'[3]TEAM 1'!AP54</f>
        <v>10000</v>
      </c>
      <c r="AQ54" s="271">
        <f>'[3]TEAM 1'!AQ54</f>
        <v>10000</v>
      </c>
      <c r="AR54" s="271">
        <f>'[3]TEAM 1'!AR54</f>
        <v>10000</v>
      </c>
      <c r="AS54" s="271">
        <f>'[3]TEAM 1'!AS54</f>
        <v>10000</v>
      </c>
      <c r="AT54" s="271">
        <f>'[3]TEAM 1'!AT54</f>
        <v>10000</v>
      </c>
      <c r="AU54" s="271">
        <f>'[3]TEAM 1'!AU54</f>
        <v>10000</v>
      </c>
      <c r="AV54" s="271">
        <f>'[3]TEAM 1'!AV54</f>
        <v>10000</v>
      </c>
      <c r="AW54" s="271">
        <f>'[3]TEAM 1'!AW54</f>
        <v>10000</v>
      </c>
      <c r="AX54" s="271">
        <f>'[3]TEAM 1'!AX54</f>
        <v>10000</v>
      </c>
      <c r="AY54" s="271">
        <f>'[3]TEAM 1'!AY54</f>
        <v>11000</v>
      </c>
      <c r="AZ54" s="271">
        <f>'[3]TEAM 1'!AZ54</f>
        <v>11000</v>
      </c>
      <c r="BA54" s="271">
        <f>'[3]TEAM 1'!BA54</f>
        <v>9000</v>
      </c>
      <c r="BB54" s="271">
        <f>'[3]TEAM 1'!BB54</f>
        <v>9000</v>
      </c>
      <c r="BC54" s="271">
        <f>'[3]TEAM 1'!BC54</f>
        <v>9000</v>
      </c>
      <c r="BD54" s="271">
        <f>'[3]TEAM 1'!BD54</f>
        <v>9000</v>
      </c>
      <c r="BE54" s="271">
        <f>'[3]TEAM 1'!BE54</f>
        <v>9000</v>
      </c>
      <c r="BF54" s="271">
        <f>'[3]TEAM 1'!BF54</f>
        <v>10000</v>
      </c>
      <c r="BG54" s="271">
        <f>'[3]TEAM 1'!BG54</f>
        <v>10000</v>
      </c>
      <c r="BH54" s="271">
        <f>'[3]TEAM 1'!BH54</f>
        <v>10000</v>
      </c>
      <c r="BI54" s="271">
        <f>'[3]TEAM 1'!BI54</f>
        <v>10000</v>
      </c>
      <c r="BJ54" s="271">
        <f>'[3]TEAM 1'!BJ54</f>
        <v>10000</v>
      </c>
      <c r="BK54" s="271">
        <f>'[3]TEAM 1'!BK54</f>
        <v>10000</v>
      </c>
      <c r="BL54" s="271">
        <f>'[3]TEAM 1'!BL54</f>
        <v>10000</v>
      </c>
      <c r="BM54" s="271">
        <f>'[3]TEAM 1'!BM54</f>
        <v>0</v>
      </c>
      <c r="BN54" s="271">
        <f>'[3]TEAM 1'!BN54</f>
        <v>0</v>
      </c>
      <c r="BO54" s="271">
        <f>'[3]TEAM 1'!BO54</f>
        <v>0</v>
      </c>
      <c r="BP54" s="271">
        <f>'[3]TEAM 1'!BP54</f>
        <v>0</v>
      </c>
      <c r="BQ54" s="271">
        <f>'[3]TEAM 1'!BQ54</f>
        <v>0</v>
      </c>
      <c r="BR54" s="271">
        <f>'[3]TEAM 1'!BR54</f>
        <v>0</v>
      </c>
      <c r="BS54" s="271">
        <f>'[3]TEAM 1'!BS54</f>
        <v>0</v>
      </c>
      <c r="BT54" s="271">
        <f>'[3]TEAM 1'!BT54</f>
        <v>0</v>
      </c>
      <c r="BU54" s="271">
        <f>'[3]TEAM 1'!BU54</f>
        <v>0</v>
      </c>
      <c r="BV54" s="271">
        <f>'[3]TEAM 1'!BV54</f>
        <v>0</v>
      </c>
      <c r="BW54" s="271">
        <f>'[3]TEAM 1'!BW54</f>
        <v>0</v>
      </c>
      <c r="BX54" s="271">
        <f>'[3]TEAM 1'!BX54</f>
        <v>0</v>
      </c>
      <c r="BY54" s="271">
        <f>'[3]TEAM 1'!BY54</f>
        <v>0</v>
      </c>
    </row>
    <row r="55" spans="1:77">
      <c r="A55" t="str">
        <f>'[3]TEAM 1'!A55</f>
        <v>Construction Budget, Product 1 Factory</v>
      </c>
      <c r="B55" t="str">
        <f>'[3]TEAM 1'!B55</f>
        <v>000 USD</v>
      </c>
      <c r="C55" s="271">
        <f>'[3]TEAM 1'!C55</f>
        <v>500</v>
      </c>
      <c r="D55" s="271">
        <f>'[3]TEAM 1'!D55</f>
        <v>500</v>
      </c>
      <c r="E55" s="271">
        <f>'[3]TEAM 1'!E55</f>
        <v>500</v>
      </c>
      <c r="F55" s="271">
        <f>'[3]TEAM 1'!F55</f>
        <v>0</v>
      </c>
      <c r="G55" s="271">
        <f>'[3]TEAM 1'!G55</f>
        <v>0</v>
      </c>
      <c r="H55" s="271">
        <f>'[3]TEAM 1'!H55</f>
        <v>0</v>
      </c>
      <c r="I55" s="271">
        <f>'[3]TEAM 1'!I55</f>
        <v>0</v>
      </c>
      <c r="J55" s="271">
        <f>'[3]TEAM 1'!J55</f>
        <v>0</v>
      </c>
      <c r="K55" s="271">
        <f>'[3]TEAM 1'!K55</f>
        <v>0</v>
      </c>
      <c r="L55" s="271">
        <f>'[3]TEAM 1'!L55</f>
        <v>0</v>
      </c>
      <c r="M55" s="271">
        <f>'[3]TEAM 1'!M55</f>
        <v>1000</v>
      </c>
      <c r="N55" s="271">
        <f>'[3]TEAM 1'!N55</f>
        <v>0</v>
      </c>
      <c r="O55" s="271">
        <f>'[3]TEAM 1'!O55</f>
        <v>0</v>
      </c>
      <c r="P55" s="271">
        <f>'[3]TEAM 1'!P55</f>
        <v>0</v>
      </c>
      <c r="Q55" s="271">
        <f>'[3]TEAM 1'!Q55</f>
        <v>0</v>
      </c>
      <c r="R55" s="271">
        <f>'[3]TEAM 1'!R55</f>
        <v>0</v>
      </c>
      <c r="S55" s="271">
        <f>'[3]TEAM 1'!S55</f>
        <v>0</v>
      </c>
      <c r="T55" s="271">
        <f>'[3]TEAM 1'!T55</f>
        <v>0</v>
      </c>
      <c r="U55" s="271">
        <f>'[3]TEAM 1'!U55</f>
        <v>0</v>
      </c>
      <c r="V55" s="272">
        <f>'[3]TEAM 1'!V55</f>
        <v>500</v>
      </c>
      <c r="W55" s="271">
        <f>'[3]TEAM 1'!W55</f>
        <v>0</v>
      </c>
      <c r="X55" s="271">
        <f>'[3]TEAM 1'!X55</f>
        <v>0</v>
      </c>
      <c r="Y55" s="271">
        <f>'[3]TEAM 1'!Y55</f>
        <v>0</v>
      </c>
      <c r="Z55" s="271">
        <f>'[3]TEAM 1'!Z55</f>
        <v>400</v>
      </c>
      <c r="AA55" s="271">
        <f>'[3]TEAM 1'!AA55</f>
        <v>0</v>
      </c>
      <c r="AB55" s="271">
        <f>'[3]TEAM 1'!AB55</f>
        <v>0</v>
      </c>
      <c r="AC55" s="271">
        <f>'[3]TEAM 1'!AC55</f>
        <v>0</v>
      </c>
      <c r="AD55" s="271">
        <f>'[3]TEAM 1'!AD55</f>
        <v>200</v>
      </c>
      <c r="AE55" s="271">
        <f>'[3]TEAM 1'!AE55</f>
        <v>0</v>
      </c>
      <c r="AF55" s="271">
        <f>'[3]TEAM 1'!AF55</f>
        <v>0</v>
      </c>
      <c r="AG55" s="271">
        <f>'[3]TEAM 1'!AG55</f>
        <v>0</v>
      </c>
      <c r="AH55" s="271">
        <f>'[3]TEAM 1'!AH55</f>
        <v>0</v>
      </c>
      <c r="AI55" s="271">
        <f>'[3]TEAM 1'!AI55</f>
        <v>1000</v>
      </c>
      <c r="AJ55" s="271">
        <f>'[3]TEAM 1'!AJ55</f>
        <v>1000</v>
      </c>
      <c r="AK55" s="271">
        <f>'[3]TEAM 1'!AK55</f>
        <v>0</v>
      </c>
      <c r="AL55" s="271">
        <f>'[3]TEAM 1'!AL55</f>
        <v>0</v>
      </c>
      <c r="AM55" s="271">
        <f>'[3]TEAM 1'!AM55</f>
        <v>0</v>
      </c>
      <c r="AN55" s="271">
        <f>'[3]TEAM 1'!AN55</f>
        <v>0</v>
      </c>
      <c r="AO55" s="271">
        <f>'[3]TEAM 1'!AO55</f>
        <v>900</v>
      </c>
      <c r="AP55" s="271">
        <f>'[3]TEAM 1'!AP55</f>
        <v>0</v>
      </c>
      <c r="AQ55" s="271">
        <f>'[3]TEAM 1'!AQ55</f>
        <v>0</v>
      </c>
      <c r="AR55" s="271">
        <f>'[3]TEAM 1'!AR55</f>
        <v>500</v>
      </c>
      <c r="AS55" s="271">
        <f>'[3]TEAM 1'!AS55</f>
        <v>0</v>
      </c>
      <c r="AT55" s="271">
        <f>'[3]TEAM 1'!AT55</f>
        <v>0</v>
      </c>
      <c r="AU55" s="271">
        <f>'[3]TEAM 1'!AU55</f>
        <v>0</v>
      </c>
      <c r="AV55" s="271">
        <f>'[3]TEAM 1'!AV55</f>
        <v>0</v>
      </c>
      <c r="AW55" s="271">
        <f>'[3]TEAM 1'!AW55</f>
        <v>0</v>
      </c>
      <c r="AX55" s="271">
        <f>'[3]TEAM 1'!AX55</f>
        <v>0</v>
      </c>
      <c r="AY55" s="271">
        <f>'[3]TEAM 1'!AY55</f>
        <v>700</v>
      </c>
      <c r="AZ55" s="271">
        <f>'[3]TEAM 1'!AZ55</f>
        <v>0</v>
      </c>
      <c r="BA55" s="271">
        <f>'[3]TEAM 1'!BA55</f>
        <v>0</v>
      </c>
      <c r="BB55" s="271">
        <f>'[3]TEAM 1'!BB55</f>
        <v>0</v>
      </c>
      <c r="BC55" s="271">
        <f>'[3]TEAM 1'!BC55</f>
        <v>0</v>
      </c>
      <c r="BD55" s="271">
        <f>'[3]TEAM 1'!BD55</f>
        <v>0</v>
      </c>
      <c r="BE55" s="271">
        <f>'[3]TEAM 1'!BE55</f>
        <v>0</v>
      </c>
      <c r="BF55" s="271">
        <f>'[3]TEAM 1'!BF55</f>
        <v>800</v>
      </c>
      <c r="BG55" s="271">
        <f>'[3]TEAM 1'!BG55</f>
        <v>0</v>
      </c>
      <c r="BH55" s="271">
        <f>'[3]TEAM 1'!BH55</f>
        <v>0</v>
      </c>
      <c r="BI55" s="271">
        <f>'[3]TEAM 1'!BI55</f>
        <v>0</v>
      </c>
      <c r="BJ55" s="271">
        <f>'[3]TEAM 1'!BJ55</f>
        <v>0</v>
      </c>
      <c r="BK55" s="271">
        <f>'[3]TEAM 1'!BK55</f>
        <v>0</v>
      </c>
      <c r="BL55" s="271">
        <f>'[3]TEAM 1'!BL55</f>
        <v>77.319999999999993</v>
      </c>
      <c r="BM55" s="271">
        <f>'[3]TEAM 1'!BM55</f>
        <v>0</v>
      </c>
      <c r="BN55" s="271">
        <f>'[3]TEAM 1'!BN55</f>
        <v>0</v>
      </c>
      <c r="BO55" s="271">
        <f>'[3]TEAM 1'!BO55</f>
        <v>0</v>
      </c>
      <c r="BP55" s="271">
        <f>'[3]TEAM 1'!BP55</f>
        <v>0</v>
      </c>
      <c r="BQ55" s="271">
        <f>'[3]TEAM 1'!BQ55</f>
        <v>0</v>
      </c>
      <c r="BR55" s="271">
        <f>'[3]TEAM 1'!BR55</f>
        <v>0</v>
      </c>
      <c r="BS55" s="271">
        <f>'[3]TEAM 1'!BS55</f>
        <v>0</v>
      </c>
      <c r="BT55" s="271">
        <f>'[3]TEAM 1'!BT55</f>
        <v>0</v>
      </c>
      <c r="BU55" s="271">
        <f>'[3]TEAM 1'!BU55</f>
        <v>0</v>
      </c>
      <c r="BV55" s="271">
        <f>'[3]TEAM 1'!BV55</f>
        <v>0</v>
      </c>
      <c r="BW55" s="271">
        <f>'[3]TEAM 1'!BW55</f>
        <v>0</v>
      </c>
      <c r="BX55" s="271">
        <f>'[3]TEAM 1'!BX55</f>
        <v>0</v>
      </c>
      <c r="BY55" s="271">
        <f>'[3]TEAM 1'!BY55</f>
        <v>0</v>
      </c>
    </row>
    <row r="56" spans="1:77">
      <c r="A56" t="str">
        <f>'[3]TEAM 1'!A56</f>
        <v>Construction Budget, Product 2 Factory</v>
      </c>
      <c r="B56" t="str">
        <f>'[3]TEAM 1'!B56</f>
        <v>000 USD</v>
      </c>
      <c r="C56" s="271">
        <f>'[3]TEAM 1'!C56</f>
        <v>150</v>
      </c>
      <c r="D56" s="271">
        <f>'[3]TEAM 1'!D56</f>
        <v>750</v>
      </c>
      <c r="E56" s="271">
        <f>'[3]TEAM 1'!E56</f>
        <v>750</v>
      </c>
      <c r="F56" s="271">
        <f>'[3]TEAM 1'!F56</f>
        <v>0</v>
      </c>
      <c r="G56" s="271">
        <f>'[3]TEAM 1'!G56</f>
        <v>700</v>
      </c>
      <c r="H56" s="271">
        <f>'[3]TEAM 1'!H56</f>
        <v>0</v>
      </c>
      <c r="I56" s="271">
        <f>'[3]TEAM 1'!I56</f>
        <v>0</v>
      </c>
      <c r="J56" s="271">
        <f>'[3]TEAM 1'!J56</f>
        <v>0</v>
      </c>
      <c r="K56" s="271">
        <f>'[3]TEAM 1'!K56</f>
        <v>0</v>
      </c>
      <c r="L56" s="271">
        <f>'[3]TEAM 1'!L56</f>
        <v>0</v>
      </c>
      <c r="M56" s="271">
        <f>'[3]TEAM 1'!M56</f>
        <v>0</v>
      </c>
      <c r="N56" s="271">
        <f>'[3]TEAM 1'!N56</f>
        <v>0</v>
      </c>
      <c r="O56" s="271">
        <f>'[3]TEAM 1'!O56</f>
        <v>0</v>
      </c>
      <c r="P56" s="271">
        <f>'[3]TEAM 1'!P56</f>
        <v>1000</v>
      </c>
      <c r="Q56" s="271">
        <f>'[3]TEAM 1'!Q56</f>
        <v>0</v>
      </c>
      <c r="R56" s="271">
        <f>'[3]TEAM 1'!R56</f>
        <v>0</v>
      </c>
      <c r="S56" s="271">
        <f>'[3]TEAM 1'!S56</f>
        <v>0</v>
      </c>
      <c r="T56" s="271">
        <f>'[3]TEAM 1'!T56</f>
        <v>0</v>
      </c>
      <c r="U56" s="271">
        <f>'[3]TEAM 1'!U56</f>
        <v>500</v>
      </c>
      <c r="V56" s="272">
        <f>'[3]TEAM 1'!V56</f>
        <v>0</v>
      </c>
      <c r="W56" s="271">
        <f>'[3]TEAM 1'!W56</f>
        <v>0</v>
      </c>
      <c r="X56" s="271">
        <f>'[3]TEAM 1'!X56</f>
        <v>0</v>
      </c>
      <c r="Y56" s="271">
        <f>'[3]TEAM 1'!Y56</f>
        <v>0</v>
      </c>
      <c r="Z56" s="271">
        <f>'[3]TEAM 1'!Z56</f>
        <v>400</v>
      </c>
      <c r="AA56" s="271">
        <f>'[3]TEAM 1'!AA56</f>
        <v>0</v>
      </c>
      <c r="AB56" s="271">
        <f>'[3]TEAM 1'!AB56</f>
        <v>500</v>
      </c>
      <c r="AC56" s="271">
        <f>'[3]TEAM 1'!AC56</f>
        <v>200</v>
      </c>
      <c r="AD56" s="271">
        <f>'[3]TEAM 1'!AD56</f>
        <v>200</v>
      </c>
      <c r="AE56" s="271">
        <f>'[3]TEAM 1'!AE56</f>
        <v>0</v>
      </c>
      <c r="AF56" s="271">
        <f>'[3]TEAM 1'!AF56</f>
        <v>0</v>
      </c>
      <c r="AG56" s="271">
        <f>'[3]TEAM 1'!AG56</f>
        <v>0</v>
      </c>
      <c r="AH56" s="271">
        <f>'[3]TEAM 1'!AH56</f>
        <v>0</v>
      </c>
      <c r="AI56" s="271">
        <f>'[3]TEAM 1'!AI56</f>
        <v>0</v>
      </c>
      <c r="AJ56" s="271">
        <f>'[3]TEAM 1'!AJ56</f>
        <v>0</v>
      </c>
      <c r="AK56" s="271">
        <f>'[3]TEAM 1'!AK56</f>
        <v>1000</v>
      </c>
      <c r="AL56" s="271">
        <f>'[3]TEAM 1'!AL56</f>
        <v>0</v>
      </c>
      <c r="AM56" s="271">
        <f>'[3]TEAM 1'!AM56</f>
        <v>0</v>
      </c>
      <c r="AN56" s="271">
        <f>'[3]TEAM 1'!AN56</f>
        <v>0</v>
      </c>
      <c r="AO56" s="271">
        <f>'[3]TEAM 1'!AO56</f>
        <v>900</v>
      </c>
      <c r="AP56" s="271">
        <f>'[3]TEAM 1'!AP56</f>
        <v>0</v>
      </c>
      <c r="AQ56" s="271">
        <f>'[3]TEAM 1'!AQ56</f>
        <v>0</v>
      </c>
      <c r="AR56" s="271">
        <f>'[3]TEAM 1'!AR56</f>
        <v>600</v>
      </c>
      <c r="AS56" s="271">
        <f>'[3]TEAM 1'!AS56</f>
        <v>0</v>
      </c>
      <c r="AT56" s="271">
        <f>'[3]TEAM 1'!AT56</f>
        <v>0</v>
      </c>
      <c r="AU56" s="271">
        <f>'[3]TEAM 1'!AU56</f>
        <v>0</v>
      </c>
      <c r="AV56" s="271">
        <f>'[3]TEAM 1'!AV56</f>
        <v>0</v>
      </c>
      <c r="AW56" s="271">
        <f>'[3]TEAM 1'!AW56</f>
        <v>0</v>
      </c>
      <c r="AX56" s="271">
        <f>'[3]TEAM 1'!AX56</f>
        <v>0</v>
      </c>
      <c r="AY56" s="271">
        <f>'[3]TEAM 1'!AY56</f>
        <v>700</v>
      </c>
      <c r="AZ56" s="271">
        <f>'[3]TEAM 1'!AZ56</f>
        <v>0</v>
      </c>
      <c r="BA56" s="271">
        <f>'[3]TEAM 1'!BA56</f>
        <v>0</v>
      </c>
      <c r="BB56" s="271">
        <f>'[3]TEAM 1'!BB56</f>
        <v>0</v>
      </c>
      <c r="BC56" s="271">
        <f>'[3]TEAM 1'!BC56</f>
        <v>0</v>
      </c>
      <c r="BD56" s="271">
        <f>'[3]TEAM 1'!BD56</f>
        <v>0</v>
      </c>
      <c r="BE56" s="271">
        <f>'[3]TEAM 1'!BE56</f>
        <v>0</v>
      </c>
      <c r="BF56" s="271">
        <f>'[3]TEAM 1'!BF56</f>
        <v>0</v>
      </c>
      <c r="BG56" s="271">
        <f>'[3]TEAM 1'!BG56</f>
        <v>0</v>
      </c>
      <c r="BH56" s="271">
        <f>'[3]TEAM 1'!BH56</f>
        <v>700</v>
      </c>
      <c r="BI56" s="271">
        <f>'[3]TEAM 1'!BI56</f>
        <v>0</v>
      </c>
      <c r="BJ56" s="271">
        <f>'[3]TEAM 1'!BJ56</f>
        <v>0</v>
      </c>
      <c r="BK56" s="271">
        <f>'[3]TEAM 1'!BK56</f>
        <v>0</v>
      </c>
      <c r="BL56" s="271">
        <f>'[3]TEAM 1'!BL56</f>
        <v>91.39</v>
      </c>
      <c r="BM56" s="271">
        <f>'[3]TEAM 1'!BM56</f>
        <v>0</v>
      </c>
      <c r="BN56" s="271">
        <f>'[3]TEAM 1'!BN56</f>
        <v>0</v>
      </c>
      <c r="BO56" s="271">
        <f>'[3]TEAM 1'!BO56</f>
        <v>0</v>
      </c>
      <c r="BP56" s="271">
        <f>'[3]TEAM 1'!BP56</f>
        <v>0</v>
      </c>
      <c r="BQ56" s="271">
        <f>'[3]TEAM 1'!BQ56</f>
        <v>0</v>
      </c>
      <c r="BR56" s="271">
        <f>'[3]TEAM 1'!BR56</f>
        <v>0</v>
      </c>
      <c r="BS56" s="271">
        <f>'[3]TEAM 1'!BS56</f>
        <v>0</v>
      </c>
      <c r="BT56" s="271">
        <f>'[3]TEAM 1'!BT56</f>
        <v>0</v>
      </c>
      <c r="BU56" s="271">
        <f>'[3]TEAM 1'!BU56</f>
        <v>0</v>
      </c>
      <c r="BV56" s="271">
        <f>'[3]TEAM 1'!BV56</f>
        <v>0</v>
      </c>
      <c r="BW56" s="271">
        <f>'[3]TEAM 1'!BW56</f>
        <v>0</v>
      </c>
      <c r="BX56" s="271">
        <f>'[3]TEAM 1'!BX56</f>
        <v>0</v>
      </c>
      <c r="BY56" s="271">
        <f>'[3]TEAM 1'!BY56</f>
        <v>0</v>
      </c>
    </row>
    <row r="57" spans="1:77">
      <c r="A57" t="str">
        <f>'[3]TEAM 1'!A57</f>
        <v>Unit Capacity Decrease, Product 1 Factory</v>
      </c>
      <c r="B57" t="str">
        <f>'[3]TEAM 1'!B57</f>
        <v>000 units</v>
      </c>
      <c r="C57" s="269">
        <f>'[3]TEAM 1'!C57</f>
        <v>0</v>
      </c>
      <c r="D57" s="269">
        <f>'[3]TEAM 1'!D57</f>
        <v>0</v>
      </c>
      <c r="E57" s="269">
        <f>'[3]TEAM 1'!E57</f>
        <v>0</v>
      </c>
      <c r="F57" s="269">
        <f>'[3]TEAM 1'!F57</f>
        <v>0</v>
      </c>
      <c r="G57" s="269">
        <f>'[3]TEAM 1'!G57</f>
        <v>0</v>
      </c>
      <c r="H57" s="269">
        <f>'[3]TEAM 1'!H57</f>
        <v>0</v>
      </c>
      <c r="I57" s="269">
        <f>'[3]TEAM 1'!I57</f>
        <v>0</v>
      </c>
      <c r="J57" s="269">
        <f>'[3]TEAM 1'!J57</f>
        <v>0</v>
      </c>
      <c r="K57" s="269">
        <f>'[3]TEAM 1'!K57</f>
        <v>0</v>
      </c>
      <c r="L57" s="269">
        <f>'[3]TEAM 1'!L57</f>
        <v>0</v>
      </c>
      <c r="M57" s="269">
        <f>'[3]TEAM 1'!M57</f>
        <v>0</v>
      </c>
      <c r="N57" s="269">
        <f>'[3]TEAM 1'!N57</f>
        <v>0</v>
      </c>
      <c r="O57" s="269">
        <f>'[3]TEAM 1'!O57</f>
        <v>0</v>
      </c>
      <c r="P57" s="269">
        <f>'[3]TEAM 1'!P57</f>
        <v>0</v>
      </c>
      <c r="Q57" s="269">
        <f>'[3]TEAM 1'!Q57</f>
        <v>0</v>
      </c>
      <c r="R57" s="269">
        <f>'[3]TEAM 1'!R57</f>
        <v>0</v>
      </c>
      <c r="S57" s="269">
        <f>'[3]TEAM 1'!S57</f>
        <v>20</v>
      </c>
      <c r="T57" s="269">
        <f>'[3]TEAM 1'!T57</f>
        <v>0</v>
      </c>
      <c r="U57" s="269">
        <f>'[3]TEAM 1'!U57</f>
        <v>0</v>
      </c>
      <c r="V57" s="270">
        <f>'[3]TEAM 1'!V57</f>
        <v>0</v>
      </c>
      <c r="W57" s="269">
        <f>'[3]TEAM 1'!W57</f>
        <v>0</v>
      </c>
      <c r="X57" s="269">
        <f>'[3]TEAM 1'!X57</f>
        <v>0</v>
      </c>
      <c r="Y57" s="269">
        <f>'[3]TEAM 1'!Y57</f>
        <v>0</v>
      </c>
      <c r="Z57" s="269">
        <f>'[3]TEAM 1'!Z57</f>
        <v>0</v>
      </c>
      <c r="AA57" s="269">
        <f>'[3]TEAM 1'!AA57</f>
        <v>0</v>
      </c>
      <c r="AB57" s="269">
        <f>'[3]TEAM 1'!AB57</f>
        <v>0</v>
      </c>
      <c r="AC57" s="269">
        <f>'[3]TEAM 1'!AC57</f>
        <v>30</v>
      </c>
      <c r="AD57" s="269">
        <f>'[3]TEAM 1'!AD57</f>
        <v>0</v>
      </c>
      <c r="AE57" s="269">
        <f>'[3]TEAM 1'!AE57</f>
        <v>0</v>
      </c>
      <c r="AF57" s="269">
        <f>'[3]TEAM 1'!AF57</f>
        <v>0</v>
      </c>
      <c r="AG57" s="269">
        <f>'[3]TEAM 1'!AG57</f>
        <v>0</v>
      </c>
      <c r="AH57" s="269">
        <f>'[3]TEAM 1'!AH57</f>
        <v>0</v>
      </c>
      <c r="AI57" s="269">
        <f>'[3]TEAM 1'!AI57</f>
        <v>0</v>
      </c>
      <c r="AJ57" s="269">
        <f>'[3]TEAM 1'!AJ57</f>
        <v>0</v>
      </c>
      <c r="AK57" s="269">
        <f>'[3]TEAM 1'!AK57</f>
        <v>0</v>
      </c>
      <c r="AL57" s="269">
        <f>'[3]TEAM 1'!AL57</f>
        <v>0</v>
      </c>
      <c r="AM57" s="269">
        <f>'[3]TEAM 1'!AM57</f>
        <v>0</v>
      </c>
      <c r="AN57" s="269">
        <f>'[3]TEAM 1'!AN57</f>
        <v>0</v>
      </c>
      <c r="AO57" s="269">
        <f>'[3]TEAM 1'!AO57</f>
        <v>0</v>
      </c>
      <c r="AP57" s="269">
        <f>'[3]TEAM 1'!AP57</f>
        <v>0</v>
      </c>
      <c r="AQ57" s="269">
        <f>'[3]TEAM 1'!AQ57</f>
        <v>0</v>
      </c>
      <c r="AR57" s="269">
        <f>'[3]TEAM 1'!AR57</f>
        <v>0</v>
      </c>
      <c r="AS57" s="269">
        <f>'[3]TEAM 1'!AS57</f>
        <v>0</v>
      </c>
      <c r="AT57" s="269">
        <f>'[3]TEAM 1'!AT57</f>
        <v>0</v>
      </c>
      <c r="AU57" s="269">
        <f>'[3]TEAM 1'!AU57</f>
        <v>0</v>
      </c>
      <c r="AV57" s="269">
        <f>'[3]TEAM 1'!AV57</f>
        <v>0</v>
      </c>
      <c r="AW57" s="269">
        <f>'[3]TEAM 1'!AW57</f>
        <v>0</v>
      </c>
      <c r="AX57" s="269">
        <f>'[3]TEAM 1'!AX57</f>
        <v>0</v>
      </c>
      <c r="AY57" s="269">
        <f>'[3]TEAM 1'!AY57</f>
        <v>0</v>
      </c>
      <c r="AZ57" s="269">
        <f>'[3]TEAM 1'!AZ57</f>
        <v>0</v>
      </c>
      <c r="BA57" s="269">
        <f>'[3]TEAM 1'!BA57</f>
        <v>0</v>
      </c>
      <c r="BB57" s="269">
        <f>'[3]TEAM 1'!BB57</f>
        <v>0</v>
      </c>
      <c r="BC57" s="269">
        <f>'[3]TEAM 1'!BC57</f>
        <v>0</v>
      </c>
      <c r="BD57" s="269">
        <f>'[3]TEAM 1'!BD57</f>
        <v>0</v>
      </c>
      <c r="BE57" s="269">
        <f>'[3]TEAM 1'!BE57</f>
        <v>0</v>
      </c>
      <c r="BF57" s="269">
        <f>'[3]TEAM 1'!BF57</f>
        <v>0</v>
      </c>
      <c r="BG57" s="269">
        <f>'[3]TEAM 1'!BG57</f>
        <v>0</v>
      </c>
      <c r="BH57" s="269">
        <f>'[3]TEAM 1'!BH57</f>
        <v>0</v>
      </c>
      <c r="BI57" s="269">
        <f>'[3]TEAM 1'!BI57</f>
        <v>0</v>
      </c>
      <c r="BJ57" s="269">
        <f>'[3]TEAM 1'!BJ57</f>
        <v>0</v>
      </c>
      <c r="BK57" s="269">
        <f>'[3]TEAM 1'!BK57</f>
        <v>0</v>
      </c>
      <c r="BL57" s="269">
        <f>'[3]TEAM 1'!BL57</f>
        <v>0</v>
      </c>
      <c r="BM57" s="269">
        <f>'[3]TEAM 1'!BM57</f>
        <v>0</v>
      </c>
      <c r="BN57" s="269">
        <f>'[3]TEAM 1'!BN57</f>
        <v>0</v>
      </c>
      <c r="BO57" s="269">
        <f>'[3]TEAM 1'!BO57</f>
        <v>0</v>
      </c>
      <c r="BP57" s="269">
        <f>'[3]TEAM 1'!BP57</f>
        <v>0</v>
      </c>
      <c r="BQ57" s="269">
        <f>'[3]TEAM 1'!BQ57</f>
        <v>0</v>
      </c>
      <c r="BR57" s="269">
        <f>'[3]TEAM 1'!BR57</f>
        <v>0</v>
      </c>
      <c r="BS57" s="269">
        <f>'[3]TEAM 1'!BS57</f>
        <v>0</v>
      </c>
      <c r="BT57" s="269">
        <f>'[3]TEAM 1'!BT57</f>
        <v>0</v>
      </c>
      <c r="BU57" s="269">
        <f>'[3]TEAM 1'!BU57</f>
        <v>0</v>
      </c>
      <c r="BV57" s="269">
        <f>'[3]TEAM 1'!BV57</f>
        <v>0</v>
      </c>
      <c r="BW57" s="269">
        <f>'[3]TEAM 1'!BW57</f>
        <v>0</v>
      </c>
      <c r="BX57" s="269">
        <f>'[3]TEAM 1'!BX57</f>
        <v>0</v>
      </c>
      <c r="BY57" s="269">
        <f>'[3]TEAM 1'!BY57</f>
        <v>0</v>
      </c>
    </row>
    <row r="58" spans="1:77">
      <c r="A58" t="str">
        <f>'[3]TEAM 1'!A58</f>
        <v>Unit Capacity Decrease, Product 2 Factory</v>
      </c>
      <c r="B58" t="str">
        <f>'[3]TEAM 1'!B58</f>
        <v>000 units</v>
      </c>
      <c r="C58" s="269">
        <f>'[3]TEAM 1'!C58</f>
        <v>0</v>
      </c>
      <c r="D58" s="269">
        <f>'[3]TEAM 1'!D58</f>
        <v>0</v>
      </c>
      <c r="E58" s="269">
        <f>'[3]TEAM 1'!E58</f>
        <v>0</v>
      </c>
      <c r="F58" s="269">
        <f>'[3]TEAM 1'!F58</f>
        <v>0</v>
      </c>
      <c r="G58" s="269">
        <f>'[3]TEAM 1'!G58</f>
        <v>0</v>
      </c>
      <c r="H58" s="269">
        <f>'[3]TEAM 1'!H58</f>
        <v>0</v>
      </c>
      <c r="I58" s="269">
        <f>'[3]TEAM 1'!I58</f>
        <v>0</v>
      </c>
      <c r="J58" s="269">
        <f>'[3]TEAM 1'!J58</f>
        <v>0</v>
      </c>
      <c r="K58" s="269">
        <f>'[3]TEAM 1'!K58</f>
        <v>0</v>
      </c>
      <c r="L58" s="269">
        <f>'[3]TEAM 1'!L58</f>
        <v>0</v>
      </c>
      <c r="M58" s="269">
        <f>'[3]TEAM 1'!M58</f>
        <v>20</v>
      </c>
      <c r="N58" s="269">
        <f>'[3]TEAM 1'!N58</f>
        <v>0</v>
      </c>
      <c r="O58" s="269">
        <f>'[3]TEAM 1'!O58</f>
        <v>0</v>
      </c>
      <c r="P58" s="269">
        <f>'[3]TEAM 1'!P58</f>
        <v>0</v>
      </c>
      <c r="Q58" s="269">
        <f>'[3]TEAM 1'!Q58</f>
        <v>0</v>
      </c>
      <c r="R58" s="269">
        <f>'[3]TEAM 1'!R58</f>
        <v>0</v>
      </c>
      <c r="S58" s="269">
        <f>'[3]TEAM 1'!S58</f>
        <v>15</v>
      </c>
      <c r="T58" s="269">
        <f>'[3]TEAM 1'!T58</f>
        <v>0</v>
      </c>
      <c r="U58" s="269">
        <f>'[3]TEAM 1'!U58</f>
        <v>0</v>
      </c>
      <c r="V58" s="270">
        <f>'[3]TEAM 1'!V58</f>
        <v>0</v>
      </c>
      <c r="W58" s="269">
        <f>'[3]TEAM 1'!W58</f>
        <v>0</v>
      </c>
      <c r="X58" s="269">
        <f>'[3]TEAM 1'!X58</f>
        <v>0</v>
      </c>
      <c r="Y58" s="269">
        <f>'[3]TEAM 1'!Y58</f>
        <v>0</v>
      </c>
      <c r="Z58" s="269">
        <f>'[3]TEAM 1'!Z58</f>
        <v>0</v>
      </c>
      <c r="AA58" s="269">
        <f>'[3]TEAM 1'!AA58</f>
        <v>0</v>
      </c>
      <c r="AB58" s="269">
        <f>'[3]TEAM 1'!AB58</f>
        <v>0</v>
      </c>
      <c r="AC58" s="269">
        <f>'[3]TEAM 1'!AC58</f>
        <v>0</v>
      </c>
      <c r="AD58" s="269">
        <f>'[3]TEAM 1'!AD58</f>
        <v>0</v>
      </c>
      <c r="AE58" s="269">
        <f>'[3]TEAM 1'!AE58</f>
        <v>0</v>
      </c>
      <c r="AF58" s="269">
        <f>'[3]TEAM 1'!AF58</f>
        <v>0</v>
      </c>
      <c r="AG58" s="269">
        <f>'[3]TEAM 1'!AG58</f>
        <v>0</v>
      </c>
      <c r="AH58" s="269">
        <f>'[3]TEAM 1'!AH58</f>
        <v>0</v>
      </c>
      <c r="AI58" s="269">
        <f>'[3]TEAM 1'!AI58</f>
        <v>0</v>
      </c>
      <c r="AJ58" s="269">
        <f>'[3]TEAM 1'!AJ58</f>
        <v>0</v>
      </c>
      <c r="AK58" s="269">
        <f>'[3]TEAM 1'!AK58</f>
        <v>0</v>
      </c>
      <c r="AL58" s="269">
        <f>'[3]TEAM 1'!AL58</f>
        <v>0</v>
      </c>
      <c r="AM58" s="269">
        <f>'[3]TEAM 1'!AM58</f>
        <v>0</v>
      </c>
      <c r="AN58" s="269">
        <f>'[3]TEAM 1'!AN58</f>
        <v>0</v>
      </c>
      <c r="AO58" s="269">
        <f>'[3]TEAM 1'!AO58</f>
        <v>0</v>
      </c>
      <c r="AP58" s="269">
        <f>'[3]TEAM 1'!AP58</f>
        <v>0</v>
      </c>
      <c r="AQ58" s="269">
        <f>'[3]TEAM 1'!AQ58</f>
        <v>0</v>
      </c>
      <c r="AR58" s="269">
        <f>'[3]TEAM 1'!AR58</f>
        <v>0</v>
      </c>
      <c r="AS58" s="269">
        <f>'[3]TEAM 1'!AS58</f>
        <v>0</v>
      </c>
      <c r="AT58" s="269">
        <f>'[3]TEAM 1'!AT58</f>
        <v>0</v>
      </c>
      <c r="AU58" s="269">
        <f>'[3]TEAM 1'!AU58</f>
        <v>0</v>
      </c>
      <c r="AV58" s="269">
        <f>'[3]TEAM 1'!AV58</f>
        <v>0</v>
      </c>
      <c r="AW58" s="269">
        <f>'[3]TEAM 1'!AW58</f>
        <v>0</v>
      </c>
      <c r="AX58" s="269">
        <f>'[3]TEAM 1'!AX58</f>
        <v>0</v>
      </c>
      <c r="AY58" s="269">
        <f>'[3]TEAM 1'!AY58</f>
        <v>0</v>
      </c>
      <c r="AZ58" s="269">
        <f>'[3]TEAM 1'!AZ58</f>
        <v>0</v>
      </c>
      <c r="BA58" s="269">
        <f>'[3]TEAM 1'!BA58</f>
        <v>0</v>
      </c>
      <c r="BB58" s="269">
        <f>'[3]TEAM 1'!BB58</f>
        <v>0</v>
      </c>
      <c r="BC58" s="269">
        <f>'[3]TEAM 1'!BC58</f>
        <v>0</v>
      </c>
      <c r="BD58" s="269">
        <f>'[3]TEAM 1'!BD58</f>
        <v>0</v>
      </c>
      <c r="BE58" s="269">
        <f>'[3]TEAM 1'!BE58</f>
        <v>0</v>
      </c>
      <c r="BF58" s="269">
        <f>'[3]TEAM 1'!BF58</f>
        <v>0</v>
      </c>
      <c r="BG58" s="269">
        <f>'[3]TEAM 1'!BG58</f>
        <v>0</v>
      </c>
      <c r="BH58" s="269">
        <f>'[3]TEAM 1'!BH58</f>
        <v>0</v>
      </c>
      <c r="BI58" s="269">
        <f>'[3]TEAM 1'!BI58</f>
        <v>0</v>
      </c>
      <c r="BJ58" s="269">
        <f>'[3]TEAM 1'!BJ58</f>
        <v>0</v>
      </c>
      <c r="BK58" s="269">
        <f>'[3]TEAM 1'!BK58</f>
        <v>0</v>
      </c>
      <c r="BL58" s="269">
        <f>'[3]TEAM 1'!BL58</f>
        <v>0</v>
      </c>
      <c r="BM58" s="269">
        <f>'[3]TEAM 1'!BM58</f>
        <v>0</v>
      </c>
      <c r="BN58" s="269">
        <f>'[3]TEAM 1'!BN58</f>
        <v>0</v>
      </c>
      <c r="BO58" s="269">
        <f>'[3]TEAM 1'!BO58</f>
        <v>0</v>
      </c>
      <c r="BP58" s="269">
        <f>'[3]TEAM 1'!BP58</f>
        <v>0</v>
      </c>
      <c r="BQ58" s="269">
        <f>'[3]TEAM 1'!BQ58</f>
        <v>0</v>
      </c>
      <c r="BR58" s="269">
        <f>'[3]TEAM 1'!BR58</f>
        <v>0</v>
      </c>
      <c r="BS58" s="269">
        <f>'[3]TEAM 1'!BS58</f>
        <v>0</v>
      </c>
      <c r="BT58" s="269">
        <f>'[3]TEAM 1'!BT58</f>
        <v>0</v>
      </c>
      <c r="BU58" s="269">
        <f>'[3]TEAM 1'!BU58</f>
        <v>0</v>
      </c>
      <c r="BV58" s="269">
        <f>'[3]TEAM 1'!BV58</f>
        <v>0</v>
      </c>
      <c r="BW58" s="269">
        <f>'[3]TEAM 1'!BW58</f>
        <v>0</v>
      </c>
      <c r="BX58" s="269">
        <f>'[3]TEAM 1'!BX58</f>
        <v>0</v>
      </c>
      <c r="BY58" s="269">
        <f>'[3]TEAM 1'!BY58</f>
        <v>0</v>
      </c>
    </row>
    <row r="59" spans="1:77">
      <c r="A59" t="str">
        <f>'[3]TEAM 1'!A59</f>
        <v>Completely Close Product 1 Factory</v>
      </c>
      <c r="B59" t="str">
        <f>'[3]TEAM 1'!B59</f>
        <v>1=yes, 0=no</v>
      </c>
      <c r="C59" s="271">
        <f>'[3]TEAM 1'!C59</f>
        <v>0</v>
      </c>
      <c r="D59" s="271">
        <f>'[3]TEAM 1'!D59</f>
        <v>0</v>
      </c>
      <c r="E59" s="271">
        <f>'[3]TEAM 1'!E59</f>
        <v>0</v>
      </c>
      <c r="F59" s="271">
        <f>'[3]TEAM 1'!F59</f>
        <v>0</v>
      </c>
      <c r="G59" s="271">
        <f>'[3]TEAM 1'!G59</f>
        <v>0</v>
      </c>
      <c r="H59" s="271">
        <f>'[3]TEAM 1'!H59</f>
        <v>0</v>
      </c>
      <c r="I59" s="271">
        <f>'[3]TEAM 1'!I59</f>
        <v>0</v>
      </c>
      <c r="J59" s="271">
        <f>'[3]TEAM 1'!J59</f>
        <v>0</v>
      </c>
      <c r="K59" s="271">
        <f>'[3]TEAM 1'!K59</f>
        <v>0</v>
      </c>
      <c r="L59" s="271">
        <f>'[3]TEAM 1'!L59</f>
        <v>0</v>
      </c>
      <c r="M59" s="271">
        <f>'[3]TEAM 1'!M59</f>
        <v>0</v>
      </c>
      <c r="N59" s="271">
        <f>'[3]TEAM 1'!N59</f>
        <v>0</v>
      </c>
      <c r="O59" s="271">
        <f>'[3]TEAM 1'!O59</f>
        <v>0</v>
      </c>
      <c r="P59" s="271">
        <f>'[3]TEAM 1'!P59</f>
        <v>0</v>
      </c>
      <c r="Q59" s="271">
        <f>'[3]TEAM 1'!Q59</f>
        <v>0</v>
      </c>
      <c r="R59" s="271">
        <f>'[3]TEAM 1'!R59</f>
        <v>0</v>
      </c>
      <c r="S59" s="271">
        <f>'[3]TEAM 1'!S59</f>
        <v>0</v>
      </c>
      <c r="T59" s="271">
        <f>'[3]TEAM 1'!T59</f>
        <v>0</v>
      </c>
      <c r="U59" s="271">
        <f>'[3]TEAM 1'!U59</f>
        <v>0</v>
      </c>
      <c r="V59" s="272">
        <f>'[3]TEAM 1'!V59</f>
        <v>0</v>
      </c>
      <c r="W59" s="271">
        <f>'[3]TEAM 1'!W59</f>
        <v>0</v>
      </c>
      <c r="X59" s="271">
        <f>'[3]TEAM 1'!X59</f>
        <v>0</v>
      </c>
      <c r="Y59" s="271">
        <f>'[3]TEAM 1'!Y59</f>
        <v>0</v>
      </c>
      <c r="Z59" s="271">
        <f>'[3]TEAM 1'!Z59</f>
        <v>0</v>
      </c>
      <c r="AA59" s="271">
        <f>'[3]TEAM 1'!AA59</f>
        <v>0</v>
      </c>
      <c r="AB59" s="271">
        <f>'[3]TEAM 1'!AB59</f>
        <v>0</v>
      </c>
      <c r="AC59" s="271">
        <f>'[3]TEAM 1'!AC59</f>
        <v>0</v>
      </c>
      <c r="AD59" s="271">
        <f>'[3]TEAM 1'!AD59</f>
        <v>0</v>
      </c>
      <c r="AE59" s="271">
        <f>'[3]TEAM 1'!AE59</f>
        <v>0</v>
      </c>
      <c r="AF59" s="271">
        <f>'[3]TEAM 1'!AF59</f>
        <v>0</v>
      </c>
      <c r="AG59" s="271">
        <f>'[3]TEAM 1'!AG59</f>
        <v>0</v>
      </c>
      <c r="AH59" s="271">
        <f>'[3]TEAM 1'!AH59</f>
        <v>0</v>
      </c>
      <c r="AI59" s="271">
        <f>'[3]TEAM 1'!AI59</f>
        <v>0</v>
      </c>
      <c r="AJ59" s="271">
        <f>'[3]TEAM 1'!AJ59</f>
        <v>0</v>
      </c>
      <c r="AK59" s="271">
        <f>'[3]TEAM 1'!AK59</f>
        <v>0</v>
      </c>
      <c r="AL59" s="271">
        <f>'[3]TEAM 1'!AL59</f>
        <v>0</v>
      </c>
      <c r="AM59" s="271">
        <f>'[3]TEAM 1'!AM59</f>
        <v>0</v>
      </c>
      <c r="AN59" s="271">
        <f>'[3]TEAM 1'!AN59</f>
        <v>0</v>
      </c>
      <c r="AO59" s="271">
        <f>'[3]TEAM 1'!AO59</f>
        <v>0</v>
      </c>
      <c r="AP59" s="271">
        <f>'[3]TEAM 1'!AP59</f>
        <v>0</v>
      </c>
      <c r="AQ59" s="271">
        <f>'[3]TEAM 1'!AQ59</f>
        <v>0</v>
      </c>
      <c r="AR59" s="271">
        <f>'[3]TEAM 1'!AR59</f>
        <v>0</v>
      </c>
      <c r="AS59" s="271">
        <f>'[3]TEAM 1'!AS59</f>
        <v>0</v>
      </c>
      <c r="AT59" s="271">
        <f>'[3]TEAM 1'!AT59</f>
        <v>0</v>
      </c>
      <c r="AU59" s="271">
        <f>'[3]TEAM 1'!AU59</f>
        <v>0</v>
      </c>
      <c r="AV59" s="271">
        <f>'[3]TEAM 1'!AV59</f>
        <v>0</v>
      </c>
      <c r="AW59" s="271">
        <f>'[3]TEAM 1'!AW59</f>
        <v>0</v>
      </c>
      <c r="AX59" s="271">
        <f>'[3]TEAM 1'!AX59</f>
        <v>0</v>
      </c>
      <c r="AY59" s="271">
        <f>'[3]TEAM 1'!AY59</f>
        <v>0</v>
      </c>
      <c r="AZ59" s="271">
        <f>'[3]TEAM 1'!AZ59</f>
        <v>0</v>
      </c>
      <c r="BA59" s="271">
        <f>'[3]TEAM 1'!BA59</f>
        <v>0</v>
      </c>
      <c r="BB59" s="271">
        <f>'[3]TEAM 1'!BB59</f>
        <v>0</v>
      </c>
      <c r="BC59" s="271">
        <f>'[3]TEAM 1'!BC59</f>
        <v>0</v>
      </c>
      <c r="BD59" s="271">
        <f>'[3]TEAM 1'!BD59</f>
        <v>0</v>
      </c>
      <c r="BE59" s="271">
        <f>'[3]TEAM 1'!BE59</f>
        <v>0</v>
      </c>
      <c r="BF59" s="271">
        <f>'[3]TEAM 1'!BF59</f>
        <v>0</v>
      </c>
      <c r="BG59" s="271">
        <f>'[3]TEAM 1'!BG59</f>
        <v>0</v>
      </c>
      <c r="BH59" s="271">
        <f>'[3]TEAM 1'!BH59</f>
        <v>0</v>
      </c>
      <c r="BI59" s="271">
        <f>'[3]TEAM 1'!BI59</f>
        <v>0</v>
      </c>
      <c r="BJ59" s="271">
        <f>'[3]TEAM 1'!BJ59</f>
        <v>0</v>
      </c>
      <c r="BK59" s="271">
        <f>'[3]TEAM 1'!BK59</f>
        <v>0</v>
      </c>
      <c r="BL59" s="271">
        <f>'[3]TEAM 1'!BL59</f>
        <v>0</v>
      </c>
      <c r="BM59" s="271">
        <f>'[3]TEAM 1'!BM59</f>
        <v>0</v>
      </c>
      <c r="BN59" s="271">
        <f>'[3]TEAM 1'!BN59</f>
        <v>0</v>
      </c>
      <c r="BO59" s="271">
        <f>'[3]TEAM 1'!BO59</f>
        <v>0</v>
      </c>
      <c r="BP59" s="271">
        <f>'[3]TEAM 1'!BP59</f>
        <v>0</v>
      </c>
      <c r="BQ59" s="271">
        <f>'[3]TEAM 1'!BQ59</f>
        <v>0</v>
      </c>
      <c r="BR59" s="271">
        <f>'[3]TEAM 1'!BR59</f>
        <v>0</v>
      </c>
      <c r="BS59" s="271">
        <f>'[3]TEAM 1'!BS59</f>
        <v>0</v>
      </c>
      <c r="BT59" s="271">
        <f>'[3]TEAM 1'!BT59</f>
        <v>0</v>
      </c>
      <c r="BU59" s="271">
        <f>'[3]TEAM 1'!BU59</f>
        <v>0</v>
      </c>
      <c r="BV59" s="271">
        <f>'[3]TEAM 1'!BV59</f>
        <v>0</v>
      </c>
      <c r="BW59" s="271">
        <f>'[3]TEAM 1'!BW59</f>
        <v>0</v>
      </c>
      <c r="BX59" s="271">
        <f>'[3]TEAM 1'!BX59</f>
        <v>0</v>
      </c>
      <c r="BY59" s="271">
        <f>'[3]TEAM 1'!BY59</f>
        <v>0</v>
      </c>
    </row>
    <row r="60" spans="1:77">
      <c r="A60" t="str">
        <f>'[3]TEAM 1'!A60</f>
        <v>Completely Close Product 2 Factory</v>
      </c>
      <c r="B60" t="str">
        <f>'[3]TEAM 1'!B60</f>
        <v>1=yes, 0=no</v>
      </c>
      <c r="C60" s="271">
        <f>'[3]TEAM 1'!C60</f>
        <v>0</v>
      </c>
      <c r="D60" s="271">
        <f>'[3]TEAM 1'!D60</f>
        <v>0</v>
      </c>
      <c r="E60" s="271">
        <f>'[3]TEAM 1'!E60</f>
        <v>0</v>
      </c>
      <c r="F60" s="271">
        <f>'[3]TEAM 1'!F60</f>
        <v>0</v>
      </c>
      <c r="G60" s="271">
        <f>'[3]TEAM 1'!G60</f>
        <v>0</v>
      </c>
      <c r="H60" s="271">
        <f>'[3]TEAM 1'!H60</f>
        <v>0</v>
      </c>
      <c r="I60" s="271">
        <f>'[3]TEAM 1'!I60</f>
        <v>0</v>
      </c>
      <c r="J60" s="271">
        <f>'[3]TEAM 1'!J60</f>
        <v>0</v>
      </c>
      <c r="K60" s="271">
        <f>'[3]TEAM 1'!K60</f>
        <v>0</v>
      </c>
      <c r="L60" s="271">
        <f>'[3]TEAM 1'!L60</f>
        <v>0</v>
      </c>
      <c r="M60" s="271">
        <f>'[3]TEAM 1'!M60</f>
        <v>0</v>
      </c>
      <c r="N60" s="271">
        <f>'[3]TEAM 1'!N60</f>
        <v>0</v>
      </c>
      <c r="O60" s="271">
        <f>'[3]TEAM 1'!O60</f>
        <v>0</v>
      </c>
      <c r="P60" s="271">
        <f>'[3]TEAM 1'!P60</f>
        <v>0</v>
      </c>
      <c r="Q60" s="271">
        <f>'[3]TEAM 1'!Q60</f>
        <v>0</v>
      </c>
      <c r="R60" s="271">
        <f>'[3]TEAM 1'!R60</f>
        <v>0</v>
      </c>
      <c r="S60" s="271">
        <f>'[3]TEAM 1'!S60</f>
        <v>0</v>
      </c>
      <c r="T60" s="271">
        <f>'[3]TEAM 1'!T60</f>
        <v>0</v>
      </c>
      <c r="U60" s="271">
        <f>'[3]TEAM 1'!U60</f>
        <v>0</v>
      </c>
      <c r="V60" s="272">
        <f>'[3]TEAM 1'!V60</f>
        <v>0</v>
      </c>
      <c r="W60" s="271">
        <f>'[3]TEAM 1'!W60</f>
        <v>0</v>
      </c>
      <c r="X60" s="271">
        <f>'[3]TEAM 1'!X60</f>
        <v>0</v>
      </c>
      <c r="Y60" s="271">
        <f>'[3]TEAM 1'!Y60</f>
        <v>0</v>
      </c>
      <c r="Z60" s="271">
        <f>'[3]TEAM 1'!Z60</f>
        <v>0</v>
      </c>
      <c r="AA60" s="271">
        <f>'[3]TEAM 1'!AA60</f>
        <v>0</v>
      </c>
      <c r="AB60" s="271">
        <f>'[3]TEAM 1'!AB60</f>
        <v>0</v>
      </c>
      <c r="AC60" s="271">
        <f>'[3]TEAM 1'!AC60</f>
        <v>0</v>
      </c>
      <c r="AD60" s="271">
        <f>'[3]TEAM 1'!AD60</f>
        <v>0</v>
      </c>
      <c r="AE60" s="271">
        <f>'[3]TEAM 1'!AE60</f>
        <v>0</v>
      </c>
      <c r="AF60" s="271">
        <f>'[3]TEAM 1'!AF60</f>
        <v>0</v>
      </c>
      <c r="AG60" s="271">
        <f>'[3]TEAM 1'!AG60</f>
        <v>0</v>
      </c>
      <c r="AH60" s="271">
        <f>'[3]TEAM 1'!AH60</f>
        <v>0</v>
      </c>
      <c r="AI60" s="271">
        <f>'[3]TEAM 1'!AI60</f>
        <v>0</v>
      </c>
      <c r="AJ60" s="271">
        <f>'[3]TEAM 1'!AJ60</f>
        <v>0</v>
      </c>
      <c r="AK60" s="271">
        <f>'[3]TEAM 1'!AK60</f>
        <v>0</v>
      </c>
      <c r="AL60" s="271">
        <f>'[3]TEAM 1'!AL60</f>
        <v>0</v>
      </c>
      <c r="AM60" s="271">
        <f>'[3]TEAM 1'!AM60</f>
        <v>0</v>
      </c>
      <c r="AN60" s="271">
        <f>'[3]TEAM 1'!AN60</f>
        <v>0</v>
      </c>
      <c r="AO60" s="271">
        <f>'[3]TEAM 1'!AO60</f>
        <v>0</v>
      </c>
      <c r="AP60" s="271">
        <f>'[3]TEAM 1'!AP60</f>
        <v>0</v>
      </c>
      <c r="AQ60" s="271">
        <f>'[3]TEAM 1'!AQ60</f>
        <v>0</v>
      </c>
      <c r="AR60" s="271">
        <f>'[3]TEAM 1'!AR60</f>
        <v>0</v>
      </c>
      <c r="AS60" s="271">
        <f>'[3]TEAM 1'!AS60</f>
        <v>0</v>
      </c>
      <c r="AT60" s="271">
        <f>'[3]TEAM 1'!AT60</f>
        <v>0</v>
      </c>
      <c r="AU60" s="271">
        <f>'[3]TEAM 1'!AU60</f>
        <v>0</v>
      </c>
      <c r="AV60" s="271">
        <f>'[3]TEAM 1'!AV60</f>
        <v>0</v>
      </c>
      <c r="AW60" s="271">
        <f>'[3]TEAM 1'!AW60</f>
        <v>0</v>
      </c>
      <c r="AX60" s="271">
        <f>'[3]TEAM 1'!AX60</f>
        <v>0</v>
      </c>
      <c r="AY60" s="271">
        <f>'[3]TEAM 1'!AY60</f>
        <v>0</v>
      </c>
      <c r="AZ60" s="271">
        <f>'[3]TEAM 1'!AZ60</f>
        <v>0</v>
      </c>
      <c r="BA60" s="271">
        <f>'[3]TEAM 1'!BA60</f>
        <v>0</v>
      </c>
      <c r="BB60" s="271">
        <f>'[3]TEAM 1'!BB60</f>
        <v>0</v>
      </c>
      <c r="BC60" s="271">
        <f>'[3]TEAM 1'!BC60</f>
        <v>0</v>
      </c>
      <c r="BD60" s="271">
        <f>'[3]TEAM 1'!BD60</f>
        <v>0</v>
      </c>
      <c r="BE60" s="271">
        <f>'[3]TEAM 1'!BE60</f>
        <v>0</v>
      </c>
      <c r="BF60" s="271">
        <f>'[3]TEAM 1'!BF60</f>
        <v>0</v>
      </c>
      <c r="BG60" s="271">
        <f>'[3]TEAM 1'!BG60</f>
        <v>0</v>
      </c>
      <c r="BH60" s="271">
        <f>'[3]TEAM 1'!BH60</f>
        <v>0</v>
      </c>
      <c r="BI60" s="271">
        <f>'[3]TEAM 1'!BI60</f>
        <v>0</v>
      </c>
      <c r="BJ60" s="271">
        <f>'[3]TEAM 1'!BJ60</f>
        <v>0</v>
      </c>
      <c r="BK60" s="271">
        <f>'[3]TEAM 1'!BK60</f>
        <v>0</v>
      </c>
      <c r="BL60" s="271">
        <f>'[3]TEAM 1'!BL60</f>
        <v>0</v>
      </c>
      <c r="BM60" s="271">
        <f>'[3]TEAM 1'!BM60</f>
        <v>0</v>
      </c>
      <c r="BN60" s="271">
        <f>'[3]TEAM 1'!BN60</f>
        <v>0</v>
      </c>
      <c r="BO60" s="271">
        <f>'[3]TEAM 1'!BO60</f>
        <v>0</v>
      </c>
      <c r="BP60" s="271">
        <f>'[3]TEAM 1'!BP60</f>
        <v>0</v>
      </c>
      <c r="BQ60" s="271">
        <f>'[3]TEAM 1'!BQ60</f>
        <v>0</v>
      </c>
      <c r="BR60" s="271">
        <f>'[3]TEAM 1'!BR60</f>
        <v>0</v>
      </c>
      <c r="BS60" s="271">
        <f>'[3]TEAM 1'!BS60</f>
        <v>0</v>
      </c>
      <c r="BT60" s="271">
        <f>'[3]TEAM 1'!BT60</f>
        <v>0</v>
      </c>
      <c r="BU60" s="271">
        <f>'[3]TEAM 1'!BU60</f>
        <v>0</v>
      </c>
      <c r="BV60" s="271">
        <f>'[3]TEAM 1'!BV60</f>
        <v>0</v>
      </c>
      <c r="BW60" s="271">
        <f>'[3]TEAM 1'!BW60</f>
        <v>0</v>
      </c>
      <c r="BX60" s="271">
        <f>'[3]TEAM 1'!BX60</f>
        <v>0</v>
      </c>
      <c r="BY60" s="271">
        <f>'[3]TEAM 1'!BY60</f>
        <v>0</v>
      </c>
    </row>
    <row r="61" spans="1:77">
      <c r="A61" t="str">
        <f>'[3]TEAM 1'!A61</f>
        <v>New Factory Location, Product 1 Factory</v>
      </c>
      <c r="B61" t="str">
        <f>'[3]TEAM 1'!B61</f>
        <v>1 to 6</v>
      </c>
      <c r="C61" s="271">
        <f>'[3]TEAM 1'!C61</f>
        <v>0</v>
      </c>
      <c r="D61" s="271">
        <f>'[3]TEAM 1'!D61</f>
        <v>0</v>
      </c>
      <c r="E61" s="271">
        <f>'[3]TEAM 1'!E61</f>
        <v>0</v>
      </c>
      <c r="F61" s="271">
        <f>'[3]TEAM 1'!F61</f>
        <v>0</v>
      </c>
      <c r="G61" s="271">
        <f>'[3]TEAM 1'!G61</f>
        <v>0</v>
      </c>
      <c r="H61" s="271">
        <f>'[3]TEAM 1'!H61</f>
        <v>0</v>
      </c>
      <c r="I61" s="271">
        <f>'[3]TEAM 1'!I61</f>
        <v>3</v>
      </c>
      <c r="J61" s="271">
        <f>'[3]TEAM 1'!J61</f>
        <v>0</v>
      </c>
      <c r="K61" s="271">
        <f>'[3]TEAM 1'!K61</f>
        <v>0</v>
      </c>
      <c r="L61" s="271">
        <f>'[3]TEAM 1'!L61</f>
        <v>0</v>
      </c>
      <c r="M61" s="271">
        <f>'[3]TEAM 1'!M61</f>
        <v>0</v>
      </c>
      <c r="N61" s="271">
        <f>'[3]TEAM 1'!N61</f>
        <v>0</v>
      </c>
      <c r="O61" s="271">
        <f>'[3]TEAM 1'!O61</f>
        <v>0</v>
      </c>
      <c r="P61" s="271">
        <f>'[3]TEAM 1'!P61</f>
        <v>0</v>
      </c>
      <c r="Q61" s="271">
        <f>'[3]TEAM 1'!Q61</f>
        <v>0</v>
      </c>
      <c r="R61" s="271">
        <f>'[3]TEAM 1'!R61</f>
        <v>0</v>
      </c>
      <c r="S61" s="271">
        <f>'[3]TEAM 1'!S61</f>
        <v>0</v>
      </c>
      <c r="T61" s="271">
        <f>'[3]TEAM 1'!T61</f>
        <v>0</v>
      </c>
      <c r="U61" s="271">
        <f>'[3]TEAM 1'!U61</f>
        <v>0</v>
      </c>
      <c r="V61" s="272">
        <f>'[3]TEAM 1'!V61</f>
        <v>0</v>
      </c>
      <c r="W61" s="271">
        <f>'[3]TEAM 1'!W61</f>
        <v>0</v>
      </c>
      <c r="X61" s="271">
        <f>'[3]TEAM 1'!X61</f>
        <v>0</v>
      </c>
      <c r="Y61" s="271">
        <f>'[3]TEAM 1'!Y61</f>
        <v>0</v>
      </c>
      <c r="Z61" s="271">
        <f>'[3]TEAM 1'!Z61</f>
        <v>0</v>
      </c>
      <c r="AA61" s="271">
        <f>'[3]TEAM 1'!AA61</f>
        <v>0</v>
      </c>
      <c r="AB61" s="271">
        <f>'[3]TEAM 1'!AB61</f>
        <v>0</v>
      </c>
      <c r="AC61" s="271">
        <f>'[3]TEAM 1'!AC61</f>
        <v>0</v>
      </c>
      <c r="AD61" s="271">
        <f>'[3]TEAM 1'!AD61</f>
        <v>0</v>
      </c>
      <c r="AE61" s="271">
        <f>'[3]TEAM 1'!AE61</f>
        <v>0</v>
      </c>
      <c r="AF61" s="271">
        <f>'[3]TEAM 1'!AF61</f>
        <v>0</v>
      </c>
      <c r="AG61" s="271">
        <f>'[3]TEAM 1'!AG61</f>
        <v>0</v>
      </c>
      <c r="AH61" s="271">
        <f>'[3]TEAM 1'!AH61</f>
        <v>0</v>
      </c>
      <c r="AI61" s="271">
        <f>'[3]TEAM 1'!AI61</f>
        <v>0</v>
      </c>
      <c r="AJ61" s="271">
        <f>'[3]TEAM 1'!AJ61</f>
        <v>0</v>
      </c>
      <c r="AK61" s="271">
        <f>'[3]TEAM 1'!AK61</f>
        <v>0</v>
      </c>
      <c r="AL61" s="271">
        <f>'[3]TEAM 1'!AL61</f>
        <v>0</v>
      </c>
      <c r="AM61" s="271">
        <f>'[3]TEAM 1'!AM61</f>
        <v>5</v>
      </c>
      <c r="AN61" s="271">
        <f>'[3]TEAM 1'!AN61</f>
        <v>0</v>
      </c>
      <c r="AO61" s="271">
        <f>'[3]TEAM 1'!AO61</f>
        <v>0</v>
      </c>
      <c r="AP61" s="271">
        <f>'[3]TEAM 1'!AP61</f>
        <v>0</v>
      </c>
      <c r="AQ61" s="271">
        <f>'[3]TEAM 1'!AQ61</f>
        <v>0</v>
      </c>
      <c r="AR61" s="271">
        <f>'[3]TEAM 1'!AR61</f>
        <v>0</v>
      </c>
      <c r="AS61" s="271">
        <f>'[3]TEAM 1'!AS61</f>
        <v>0</v>
      </c>
      <c r="AT61" s="271">
        <f>'[3]TEAM 1'!AT61</f>
        <v>0</v>
      </c>
      <c r="AU61" s="271">
        <f>'[3]TEAM 1'!AU61</f>
        <v>0</v>
      </c>
      <c r="AV61" s="271">
        <f>'[3]TEAM 1'!AV61</f>
        <v>0</v>
      </c>
      <c r="AW61" s="271">
        <f>'[3]TEAM 1'!AW61</f>
        <v>0</v>
      </c>
      <c r="AX61" s="271">
        <f>'[3]TEAM 1'!AX61</f>
        <v>3</v>
      </c>
      <c r="AY61" s="271">
        <f>'[3]TEAM 1'!AY61</f>
        <v>0</v>
      </c>
      <c r="AZ61" s="271">
        <f>'[3]TEAM 1'!AZ61</f>
        <v>0</v>
      </c>
      <c r="BA61" s="271">
        <f>'[3]TEAM 1'!BA61</f>
        <v>0</v>
      </c>
      <c r="BB61" s="271">
        <f>'[3]TEAM 1'!BB61</f>
        <v>0</v>
      </c>
      <c r="BC61" s="271">
        <f>'[3]TEAM 1'!BC61</f>
        <v>0</v>
      </c>
      <c r="BD61" s="271">
        <f>'[3]TEAM 1'!BD61</f>
        <v>0</v>
      </c>
      <c r="BE61" s="271">
        <f>'[3]TEAM 1'!BE61</f>
        <v>0</v>
      </c>
      <c r="BF61" s="271">
        <f>'[3]TEAM 1'!BF61</f>
        <v>0</v>
      </c>
      <c r="BG61" s="271">
        <f>'[3]TEAM 1'!BG61</f>
        <v>0</v>
      </c>
      <c r="BH61" s="271">
        <f>'[3]TEAM 1'!BH61</f>
        <v>0</v>
      </c>
      <c r="BI61" s="271">
        <f>'[3]TEAM 1'!BI61</f>
        <v>0</v>
      </c>
      <c r="BJ61" s="271">
        <f>'[3]TEAM 1'!BJ61</f>
        <v>0</v>
      </c>
      <c r="BK61" s="271">
        <f>'[3]TEAM 1'!BK61</f>
        <v>0</v>
      </c>
      <c r="BL61" s="271">
        <f>'[3]TEAM 1'!BL61</f>
        <v>0</v>
      </c>
      <c r="BM61" s="271">
        <f>'[3]TEAM 1'!BM61</f>
        <v>0</v>
      </c>
      <c r="BN61" s="271">
        <f>'[3]TEAM 1'!BN61</f>
        <v>0</v>
      </c>
      <c r="BO61" s="271">
        <f>'[3]TEAM 1'!BO61</f>
        <v>0</v>
      </c>
      <c r="BP61" s="271">
        <f>'[3]TEAM 1'!BP61</f>
        <v>0</v>
      </c>
      <c r="BQ61" s="271">
        <f>'[3]TEAM 1'!BQ61</f>
        <v>0</v>
      </c>
      <c r="BR61" s="271">
        <f>'[3]TEAM 1'!BR61</f>
        <v>0</v>
      </c>
      <c r="BS61" s="271">
        <f>'[3]TEAM 1'!BS61</f>
        <v>0</v>
      </c>
      <c r="BT61" s="271">
        <f>'[3]TEAM 1'!BT61</f>
        <v>0</v>
      </c>
      <c r="BU61" s="271">
        <f>'[3]TEAM 1'!BU61</f>
        <v>0</v>
      </c>
      <c r="BV61" s="271">
        <f>'[3]TEAM 1'!BV61</f>
        <v>0</v>
      </c>
      <c r="BW61" s="271">
        <f>'[3]TEAM 1'!BW61</f>
        <v>0</v>
      </c>
      <c r="BX61" s="271">
        <f>'[3]TEAM 1'!BX61</f>
        <v>0</v>
      </c>
      <c r="BY61" s="271">
        <f>'[3]TEAM 1'!BY61</f>
        <v>0</v>
      </c>
    </row>
    <row r="62" spans="1:77">
      <c r="A62" t="str">
        <f>'[3]TEAM 1'!A62</f>
        <v>New Factory Location, Product 2 Factory</v>
      </c>
      <c r="B62" t="str">
        <f>'[3]TEAM 1'!B62</f>
        <v>1 to 6</v>
      </c>
      <c r="C62" s="271">
        <f>'[3]TEAM 1'!C62</f>
        <v>0</v>
      </c>
      <c r="D62" s="271">
        <f>'[3]TEAM 1'!D62</f>
        <v>0</v>
      </c>
      <c r="E62" s="271">
        <f>'[3]TEAM 1'!E62</f>
        <v>0</v>
      </c>
      <c r="F62" s="271">
        <f>'[3]TEAM 1'!F62</f>
        <v>0</v>
      </c>
      <c r="G62" s="271">
        <f>'[3]TEAM 1'!G62</f>
        <v>0</v>
      </c>
      <c r="H62" s="271">
        <f>'[3]TEAM 1'!H62</f>
        <v>0</v>
      </c>
      <c r="I62" s="271">
        <f>'[3]TEAM 1'!I62</f>
        <v>0</v>
      </c>
      <c r="J62" s="271">
        <f>'[3]TEAM 1'!J62</f>
        <v>0</v>
      </c>
      <c r="K62" s="271">
        <f>'[3]TEAM 1'!K62</f>
        <v>0</v>
      </c>
      <c r="L62" s="271">
        <f>'[3]TEAM 1'!L62</f>
        <v>0</v>
      </c>
      <c r="M62" s="271">
        <f>'[3]TEAM 1'!M62</f>
        <v>0</v>
      </c>
      <c r="N62" s="271">
        <f>'[3]TEAM 1'!N62</f>
        <v>0</v>
      </c>
      <c r="O62" s="271">
        <f>'[3]TEAM 1'!O62</f>
        <v>0</v>
      </c>
      <c r="P62" s="271">
        <f>'[3]TEAM 1'!P62</f>
        <v>0</v>
      </c>
      <c r="Q62" s="271">
        <f>'[3]TEAM 1'!Q62</f>
        <v>0</v>
      </c>
      <c r="R62" s="271">
        <f>'[3]TEAM 1'!R62</f>
        <v>0</v>
      </c>
      <c r="S62" s="271">
        <f>'[3]TEAM 1'!S62</f>
        <v>0</v>
      </c>
      <c r="T62" s="271">
        <f>'[3]TEAM 1'!T62</f>
        <v>0</v>
      </c>
      <c r="U62" s="271">
        <f>'[3]TEAM 1'!U62</f>
        <v>0</v>
      </c>
      <c r="V62" s="272">
        <f>'[3]TEAM 1'!V62</f>
        <v>0</v>
      </c>
      <c r="W62" s="271">
        <f>'[3]TEAM 1'!W62</f>
        <v>0</v>
      </c>
      <c r="X62" s="271">
        <f>'[3]TEAM 1'!X62</f>
        <v>0</v>
      </c>
      <c r="Y62" s="271">
        <f>'[3]TEAM 1'!Y62</f>
        <v>0</v>
      </c>
      <c r="Z62" s="271">
        <f>'[3]TEAM 1'!Z62</f>
        <v>0</v>
      </c>
      <c r="AA62" s="271">
        <f>'[3]TEAM 1'!AA62</f>
        <v>0</v>
      </c>
      <c r="AB62" s="271">
        <f>'[3]TEAM 1'!AB62</f>
        <v>0</v>
      </c>
      <c r="AC62" s="271">
        <f>'[3]TEAM 1'!AC62</f>
        <v>0</v>
      </c>
      <c r="AD62" s="271">
        <f>'[3]TEAM 1'!AD62</f>
        <v>0</v>
      </c>
      <c r="AE62" s="271">
        <f>'[3]TEAM 1'!AE62</f>
        <v>0</v>
      </c>
      <c r="AF62" s="271">
        <f>'[3]TEAM 1'!AF62</f>
        <v>0</v>
      </c>
      <c r="AG62" s="271">
        <f>'[3]TEAM 1'!AG62</f>
        <v>0</v>
      </c>
      <c r="AH62" s="271">
        <f>'[3]TEAM 1'!AH62</f>
        <v>0</v>
      </c>
      <c r="AI62" s="271">
        <f>'[3]TEAM 1'!AI62</f>
        <v>0</v>
      </c>
      <c r="AJ62" s="271">
        <f>'[3]TEAM 1'!AJ62</f>
        <v>0</v>
      </c>
      <c r="AK62" s="271">
        <f>'[3]TEAM 1'!AK62</f>
        <v>0</v>
      </c>
      <c r="AL62" s="271">
        <f>'[3]TEAM 1'!AL62</f>
        <v>0</v>
      </c>
      <c r="AM62" s="271">
        <f>'[3]TEAM 1'!AM62</f>
        <v>1</v>
      </c>
      <c r="AN62" s="271">
        <f>'[3]TEAM 1'!AN62</f>
        <v>0</v>
      </c>
      <c r="AO62" s="271">
        <f>'[3]TEAM 1'!AO62</f>
        <v>0</v>
      </c>
      <c r="AP62" s="271">
        <f>'[3]TEAM 1'!AP62</f>
        <v>0</v>
      </c>
      <c r="AQ62" s="271">
        <f>'[3]TEAM 1'!AQ62</f>
        <v>0</v>
      </c>
      <c r="AR62" s="271">
        <f>'[3]TEAM 1'!AR62</f>
        <v>0</v>
      </c>
      <c r="AS62" s="271">
        <f>'[3]TEAM 1'!AS62</f>
        <v>0</v>
      </c>
      <c r="AT62" s="271">
        <f>'[3]TEAM 1'!AT62</f>
        <v>0</v>
      </c>
      <c r="AU62" s="271">
        <f>'[3]TEAM 1'!AU62</f>
        <v>0</v>
      </c>
      <c r="AV62" s="271">
        <f>'[3]TEAM 1'!AV62</f>
        <v>0</v>
      </c>
      <c r="AW62" s="271">
        <f>'[3]TEAM 1'!AW62</f>
        <v>0</v>
      </c>
      <c r="AX62" s="271">
        <f>'[3]TEAM 1'!AX62</f>
        <v>6</v>
      </c>
      <c r="AY62" s="271">
        <f>'[3]TEAM 1'!AY62</f>
        <v>0</v>
      </c>
      <c r="AZ62" s="271">
        <f>'[3]TEAM 1'!AZ62</f>
        <v>0</v>
      </c>
      <c r="BA62" s="271">
        <f>'[3]TEAM 1'!BA62</f>
        <v>0</v>
      </c>
      <c r="BB62" s="271">
        <f>'[3]TEAM 1'!BB62</f>
        <v>0</v>
      </c>
      <c r="BC62" s="271">
        <f>'[3]TEAM 1'!BC62</f>
        <v>0</v>
      </c>
      <c r="BD62" s="271">
        <f>'[3]TEAM 1'!BD62</f>
        <v>0</v>
      </c>
      <c r="BE62" s="271">
        <f>'[3]TEAM 1'!BE62</f>
        <v>0</v>
      </c>
      <c r="BF62" s="271">
        <f>'[3]TEAM 1'!BF62</f>
        <v>0</v>
      </c>
      <c r="BG62" s="271">
        <f>'[3]TEAM 1'!BG62</f>
        <v>0</v>
      </c>
      <c r="BH62" s="271">
        <f>'[3]TEAM 1'!BH62</f>
        <v>0</v>
      </c>
      <c r="BI62" s="271">
        <f>'[3]TEAM 1'!BI62</f>
        <v>0</v>
      </c>
      <c r="BJ62" s="271">
        <f>'[3]TEAM 1'!BJ62</f>
        <v>0</v>
      </c>
      <c r="BK62" s="271">
        <f>'[3]TEAM 1'!BK62</f>
        <v>1</v>
      </c>
      <c r="BL62" s="271">
        <f>'[3]TEAM 1'!BL62</f>
        <v>0</v>
      </c>
      <c r="BM62" s="271">
        <f>'[3]TEAM 1'!BM62</f>
        <v>0</v>
      </c>
      <c r="BN62" s="271">
        <f>'[3]TEAM 1'!BN62</f>
        <v>0</v>
      </c>
      <c r="BO62" s="271">
        <f>'[3]TEAM 1'!BO62</f>
        <v>0</v>
      </c>
      <c r="BP62" s="271">
        <f>'[3]TEAM 1'!BP62</f>
        <v>0</v>
      </c>
      <c r="BQ62" s="271">
        <f>'[3]TEAM 1'!BQ62</f>
        <v>0</v>
      </c>
      <c r="BR62" s="271">
        <f>'[3]TEAM 1'!BR62</f>
        <v>0</v>
      </c>
      <c r="BS62" s="271">
        <f>'[3]TEAM 1'!BS62</f>
        <v>0</v>
      </c>
      <c r="BT62" s="271">
        <f>'[3]TEAM 1'!BT62</f>
        <v>0</v>
      </c>
      <c r="BU62" s="271">
        <f>'[3]TEAM 1'!BU62</f>
        <v>0</v>
      </c>
      <c r="BV62" s="271">
        <f>'[3]TEAM 1'!BV62</f>
        <v>0</v>
      </c>
      <c r="BW62" s="271">
        <f>'[3]TEAM 1'!BW62</f>
        <v>0</v>
      </c>
      <c r="BX62" s="271">
        <f>'[3]TEAM 1'!BX62</f>
        <v>0</v>
      </c>
      <c r="BY62" s="271">
        <f>'[3]TEAM 1'!BY62</f>
        <v>0</v>
      </c>
    </row>
    <row r="63" spans="1:77">
      <c r="A63" t="str">
        <f>'[3]TEAM 1'!A63</f>
        <v>Unit Capacity of New Product 1 Factory</v>
      </c>
      <c r="B63" t="str">
        <f>'[3]TEAM 1'!B63</f>
        <v>000 units</v>
      </c>
      <c r="C63" s="271">
        <f>'[3]TEAM 1'!C63</f>
        <v>0</v>
      </c>
      <c r="D63" s="271">
        <f>'[3]TEAM 1'!D63</f>
        <v>0</v>
      </c>
      <c r="E63" s="271">
        <f>'[3]TEAM 1'!E63</f>
        <v>0</v>
      </c>
      <c r="F63" s="271">
        <f>'[3]TEAM 1'!F63</f>
        <v>0</v>
      </c>
      <c r="G63" s="271">
        <f>'[3]TEAM 1'!G63</f>
        <v>0</v>
      </c>
      <c r="H63" s="271">
        <f>'[3]TEAM 1'!H63</f>
        <v>0</v>
      </c>
      <c r="I63" s="271">
        <f>'[3]TEAM 1'!I63</f>
        <v>300</v>
      </c>
      <c r="J63" s="271">
        <f>'[3]TEAM 1'!J63</f>
        <v>0</v>
      </c>
      <c r="K63" s="271">
        <f>'[3]TEAM 1'!K63</f>
        <v>0</v>
      </c>
      <c r="L63" s="271">
        <f>'[3]TEAM 1'!L63</f>
        <v>0</v>
      </c>
      <c r="M63" s="271">
        <f>'[3]TEAM 1'!M63</f>
        <v>0</v>
      </c>
      <c r="N63" s="271">
        <f>'[3]TEAM 1'!N63</f>
        <v>0</v>
      </c>
      <c r="O63" s="271">
        <f>'[3]TEAM 1'!O63</f>
        <v>0</v>
      </c>
      <c r="P63" s="271">
        <f>'[3]TEAM 1'!P63</f>
        <v>0</v>
      </c>
      <c r="Q63" s="271">
        <f>'[3]TEAM 1'!Q63</f>
        <v>0</v>
      </c>
      <c r="R63" s="271">
        <f>'[3]TEAM 1'!R63</f>
        <v>0</v>
      </c>
      <c r="S63" s="271">
        <f>'[3]TEAM 1'!S63</f>
        <v>0</v>
      </c>
      <c r="T63" s="271">
        <f>'[3]TEAM 1'!T63</f>
        <v>0</v>
      </c>
      <c r="U63" s="271">
        <f>'[3]TEAM 1'!U63</f>
        <v>0</v>
      </c>
      <c r="V63" s="272">
        <f>'[3]TEAM 1'!V63</f>
        <v>0</v>
      </c>
      <c r="W63" s="271">
        <f>'[3]TEAM 1'!W63</f>
        <v>0</v>
      </c>
      <c r="X63" s="271">
        <f>'[3]TEAM 1'!X63</f>
        <v>0</v>
      </c>
      <c r="Y63" s="271">
        <f>'[3]TEAM 1'!Y63</f>
        <v>0</v>
      </c>
      <c r="Z63" s="271">
        <f>'[3]TEAM 1'!Z63</f>
        <v>0</v>
      </c>
      <c r="AA63" s="271">
        <f>'[3]TEAM 1'!AA63</f>
        <v>0</v>
      </c>
      <c r="AB63" s="271">
        <f>'[3]TEAM 1'!AB63</f>
        <v>0</v>
      </c>
      <c r="AC63" s="271">
        <f>'[3]TEAM 1'!AC63</f>
        <v>0</v>
      </c>
      <c r="AD63" s="271">
        <f>'[3]TEAM 1'!AD63</f>
        <v>0</v>
      </c>
      <c r="AE63" s="271">
        <f>'[3]TEAM 1'!AE63</f>
        <v>0</v>
      </c>
      <c r="AF63" s="271">
        <f>'[3]TEAM 1'!AF63</f>
        <v>0</v>
      </c>
      <c r="AG63" s="271">
        <f>'[3]TEAM 1'!AG63</f>
        <v>0</v>
      </c>
      <c r="AH63" s="271">
        <f>'[3]TEAM 1'!AH63</f>
        <v>0</v>
      </c>
      <c r="AI63" s="271">
        <f>'[3]TEAM 1'!AI63</f>
        <v>0</v>
      </c>
      <c r="AJ63" s="271">
        <f>'[3]TEAM 1'!AJ63</f>
        <v>0</v>
      </c>
      <c r="AK63" s="271">
        <f>'[3]TEAM 1'!AK63</f>
        <v>0</v>
      </c>
      <c r="AL63" s="271">
        <f>'[3]TEAM 1'!AL63</f>
        <v>0</v>
      </c>
      <c r="AM63" s="271">
        <f>'[3]TEAM 1'!AM63</f>
        <v>325</v>
      </c>
      <c r="AN63" s="271">
        <f>'[3]TEAM 1'!AN63</f>
        <v>0</v>
      </c>
      <c r="AO63" s="271">
        <f>'[3]TEAM 1'!AO63</f>
        <v>0</v>
      </c>
      <c r="AP63" s="271">
        <f>'[3]TEAM 1'!AP63</f>
        <v>0</v>
      </c>
      <c r="AQ63" s="271">
        <f>'[3]TEAM 1'!AQ63</f>
        <v>0</v>
      </c>
      <c r="AR63" s="271">
        <f>'[3]TEAM 1'!AR63</f>
        <v>0</v>
      </c>
      <c r="AS63" s="271">
        <f>'[3]TEAM 1'!AS63</f>
        <v>0</v>
      </c>
      <c r="AT63" s="271">
        <f>'[3]TEAM 1'!AT63</f>
        <v>0</v>
      </c>
      <c r="AU63" s="271">
        <f>'[3]TEAM 1'!AU63</f>
        <v>0</v>
      </c>
      <c r="AV63" s="271">
        <f>'[3]TEAM 1'!AV63</f>
        <v>0</v>
      </c>
      <c r="AW63" s="271">
        <f>'[3]TEAM 1'!AW63</f>
        <v>0</v>
      </c>
      <c r="AX63" s="271">
        <f>'[3]TEAM 1'!AX63</f>
        <v>350</v>
      </c>
      <c r="AY63" s="271">
        <f>'[3]TEAM 1'!AY63</f>
        <v>0</v>
      </c>
      <c r="AZ63" s="271">
        <f>'[3]TEAM 1'!AZ63</f>
        <v>0</v>
      </c>
      <c r="BA63" s="271">
        <f>'[3]TEAM 1'!BA63</f>
        <v>0</v>
      </c>
      <c r="BB63" s="271">
        <f>'[3]TEAM 1'!BB63</f>
        <v>0</v>
      </c>
      <c r="BC63" s="271">
        <f>'[3]TEAM 1'!BC63</f>
        <v>0</v>
      </c>
      <c r="BD63" s="271">
        <f>'[3]TEAM 1'!BD63</f>
        <v>0</v>
      </c>
      <c r="BE63" s="271">
        <f>'[3]TEAM 1'!BE63</f>
        <v>0</v>
      </c>
      <c r="BF63" s="271">
        <f>'[3]TEAM 1'!BF63</f>
        <v>0</v>
      </c>
      <c r="BG63" s="271">
        <f>'[3]TEAM 1'!BG63</f>
        <v>0</v>
      </c>
      <c r="BH63" s="271">
        <f>'[3]TEAM 1'!BH63</f>
        <v>0</v>
      </c>
      <c r="BI63" s="271">
        <f>'[3]TEAM 1'!BI63</f>
        <v>0</v>
      </c>
      <c r="BJ63" s="271">
        <f>'[3]TEAM 1'!BJ63</f>
        <v>0</v>
      </c>
      <c r="BK63" s="271">
        <f>'[3]TEAM 1'!BK63</f>
        <v>0</v>
      </c>
      <c r="BL63" s="271">
        <f>'[3]TEAM 1'!BL63</f>
        <v>0</v>
      </c>
      <c r="BM63" s="271">
        <f>'[3]TEAM 1'!BM63</f>
        <v>0</v>
      </c>
      <c r="BN63" s="271">
        <f>'[3]TEAM 1'!BN63</f>
        <v>0</v>
      </c>
      <c r="BO63" s="271">
        <f>'[3]TEAM 1'!BO63</f>
        <v>0</v>
      </c>
      <c r="BP63" s="271">
        <f>'[3]TEAM 1'!BP63</f>
        <v>0</v>
      </c>
      <c r="BQ63" s="271">
        <f>'[3]TEAM 1'!BQ63</f>
        <v>0</v>
      </c>
      <c r="BR63" s="271">
        <f>'[3]TEAM 1'!BR63</f>
        <v>0</v>
      </c>
      <c r="BS63" s="271">
        <f>'[3]TEAM 1'!BS63</f>
        <v>0</v>
      </c>
      <c r="BT63" s="271">
        <f>'[3]TEAM 1'!BT63</f>
        <v>0</v>
      </c>
      <c r="BU63" s="271">
        <f>'[3]TEAM 1'!BU63</f>
        <v>0</v>
      </c>
      <c r="BV63" s="271">
        <f>'[3]TEAM 1'!BV63</f>
        <v>0</v>
      </c>
      <c r="BW63" s="271">
        <f>'[3]TEAM 1'!BW63</f>
        <v>0</v>
      </c>
      <c r="BX63" s="271">
        <f>'[3]TEAM 1'!BX63</f>
        <v>0</v>
      </c>
      <c r="BY63" s="271">
        <f>'[3]TEAM 1'!BY63</f>
        <v>0</v>
      </c>
    </row>
    <row r="64" spans="1:77">
      <c r="A64" t="str">
        <f>'[3]TEAM 1'!A64</f>
        <v>Unit Capacity of New Product 2 Factory</v>
      </c>
      <c r="B64" t="str">
        <f>'[3]TEAM 1'!B64</f>
        <v>000 units</v>
      </c>
      <c r="C64" s="271">
        <f>'[3]TEAM 1'!C64</f>
        <v>0</v>
      </c>
      <c r="D64" s="271">
        <f>'[3]TEAM 1'!D64</f>
        <v>0</v>
      </c>
      <c r="E64" s="271">
        <f>'[3]TEAM 1'!E64</f>
        <v>0</v>
      </c>
      <c r="F64" s="271">
        <f>'[3]TEAM 1'!F64</f>
        <v>0</v>
      </c>
      <c r="G64" s="271">
        <f>'[3]TEAM 1'!G64</f>
        <v>0</v>
      </c>
      <c r="H64" s="271">
        <f>'[3]TEAM 1'!H64</f>
        <v>0</v>
      </c>
      <c r="I64" s="271">
        <f>'[3]TEAM 1'!I64</f>
        <v>0</v>
      </c>
      <c r="J64" s="271">
        <f>'[3]TEAM 1'!J64</f>
        <v>0</v>
      </c>
      <c r="K64" s="271">
        <f>'[3]TEAM 1'!K64</f>
        <v>0</v>
      </c>
      <c r="L64" s="271">
        <f>'[3]TEAM 1'!L64</f>
        <v>0</v>
      </c>
      <c r="M64" s="271">
        <f>'[3]TEAM 1'!M64</f>
        <v>0</v>
      </c>
      <c r="N64" s="271">
        <f>'[3]TEAM 1'!N64</f>
        <v>0</v>
      </c>
      <c r="O64" s="271">
        <f>'[3]TEAM 1'!O64</f>
        <v>0</v>
      </c>
      <c r="P64" s="271">
        <f>'[3]TEAM 1'!P64</f>
        <v>0</v>
      </c>
      <c r="Q64" s="271">
        <f>'[3]TEAM 1'!Q64</f>
        <v>0</v>
      </c>
      <c r="R64" s="271">
        <f>'[3]TEAM 1'!R64</f>
        <v>0</v>
      </c>
      <c r="S64" s="271">
        <f>'[3]TEAM 1'!S64</f>
        <v>0</v>
      </c>
      <c r="T64" s="271">
        <f>'[3]TEAM 1'!T64</f>
        <v>0</v>
      </c>
      <c r="U64" s="271">
        <f>'[3]TEAM 1'!U64</f>
        <v>0</v>
      </c>
      <c r="V64" s="272">
        <f>'[3]TEAM 1'!V64</f>
        <v>0</v>
      </c>
      <c r="W64" s="271">
        <f>'[3]TEAM 1'!W64</f>
        <v>0</v>
      </c>
      <c r="X64" s="271">
        <f>'[3]TEAM 1'!X64</f>
        <v>0</v>
      </c>
      <c r="Y64" s="271">
        <f>'[3]TEAM 1'!Y64</f>
        <v>0</v>
      </c>
      <c r="Z64" s="271">
        <f>'[3]TEAM 1'!Z64</f>
        <v>0</v>
      </c>
      <c r="AA64" s="271">
        <f>'[3]TEAM 1'!AA64</f>
        <v>0</v>
      </c>
      <c r="AB64" s="271">
        <f>'[3]TEAM 1'!AB64</f>
        <v>0</v>
      </c>
      <c r="AC64" s="271">
        <f>'[3]TEAM 1'!AC64</f>
        <v>0</v>
      </c>
      <c r="AD64" s="271">
        <f>'[3]TEAM 1'!AD64</f>
        <v>0</v>
      </c>
      <c r="AE64" s="271">
        <f>'[3]TEAM 1'!AE64</f>
        <v>0</v>
      </c>
      <c r="AF64" s="271">
        <f>'[3]TEAM 1'!AF64</f>
        <v>0</v>
      </c>
      <c r="AG64" s="271">
        <f>'[3]TEAM 1'!AG64</f>
        <v>0</v>
      </c>
      <c r="AH64" s="271">
        <f>'[3]TEAM 1'!AH64</f>
        <v>0</v>
      </c>
      <c r="AI64" s="271">
        <f>'[3]TEAM 1'!AI64</f>
        <v>0</v>
      </c>
      <c r="AJ64" s="271">
        <f>'[3]TEAM 1'!AJ64</f>
        <v>0</v>
      </c>
      <c r="AK64" s="271">
        <f>'[3]TEAM 1'!AK64</f>
        <v>0</v>
      </c>
      <c r="AL64" s="271">
        <f>'[3]TEAM 1'!AL64</f>
        <v>0</v>
      </c>
      <c r="AM64" s="271">
        <f>'[3]TEAM 1'!AM64</f>
        <v>325</v>
      </c>
      <c r="AN64" s="271">
        <f>'[3]TEAM 1'!AN64</f>
        <v>0</v>
      </c>
      <c r="AO64" s="271">
        <f>'[3]TEAM 1'!AO64</f>
        <v>0</v>
      </c>
      <c r="AP64" s="271">
        <f>'[3]TEAM 1'!AP64</f>
        <v>0</v>
      </c>
      <c r="AQ64" s="271">
        <f>'[3]TEAM 1'!AQ64</f>
        <v>0</v>
      </c>
      <c r="AR64" s="271">
        <f>'[3]TEAM 1'!AR64</f>
        <v>0</v>
      </c>
      <c r="AS64" s="271">
        <f>'[3]TEAM 1'!AS64</f>
        <v>0</v>
      </c>
      <c r="AT64" s="271">
        <f>'[3]TEAM 1'!AT64</f>
        <v>0</v>
      </c>
      <c r="AU64" s="271">
        <f>'[3]TEAM 1'!AU64</f>
        <v>0</v>
      </c>
      <c r="AV64" s="271">
        <f>'[3]TEAM 1'!AV64</f>
        <v>0</v>
      </c>
      <c r="AW64" s="271">
        <f>'[3]TEAM 1'!AW64</f>
        <v>0</v>
      </c>
      <c r="AX64" s="271">
        <f>'[3]TEAM 1'!AX64</f>
        <v>350</v>
      </c>
      <c r="AY64" s="271">
        <f>'[3]TEAM 1'!AY64</f>
        <v>0</v>
      </c>
      <c r="AZ64" s="271">
        <f>'[3]TEAM 1'!AZ64</f>
        <v>0</v>
      </c>
      <c r="BA64" s="271">
        <f>'[3]TEAM 1'!BA64</f>
        <v>0</v>
      </c>
      <c r="BB64" s="271">
        <f>'[3]TEAM 1'!BB64</f>
        <v>0</v>
      </c>
      <c r="BC64" s="271">
        <f>'[3]TEAM 1'!BC64</f>
        <v>0</v>
      </c>
      <c r="BD64" s="271">
        <f>'[3]TEAM 1'!BD64</f>
        <v>0</v>
      </c>
      <c r="BE64" s="271">
        <f>'[3]TEAM 1'!BE64</f>
        <v>0</v>
      </c>
      <c r="BF64" s="271">
        <f>'[3]TEAM 1'!BF64</f>
        <v>0</v>
      </c>
      <c r="BG64" s="271">
        <f>'[3]TEAM 1'!BG64</f>
        <v>0</v>
      </c>
      <c r="BH64" s="271">
        <f>'[3]TEAM 1'!BH64</f>
        <v>0</v>
      </c>
      <c r="BI64" s="271">
        <f>'[3]TEAM 1'!BI64</f>
        <v>0</v>
      </c>
      <c r="BJ64" s="271">
        <f>'[3]TEAM 1'!BJ64</f>
        <v>0</v>
      </c>
      <c r="BK64" s="271">
        <f>'[3]TEAM 1'!BK64</f>
        <v>365.57</v>
      </c>
      <c r="BL64" s="271">
        <f>'[3]TEAM 1'!BL64</f>
        <v>0</v>
      </c>
      <c r="BM64" s="271">
        <f>'[3]TEAM 1'!BM64</f>
        <v>0</v>
      </c>
      <c r="BN64" s="271">
        <f>'[3]TEAM 1'!BN64</f>
        <v>0</v>
      </c>
      <c r="BO64" s="271">
        <f>'[3]TEAM 1'!BO64</f>
        <v>0</v>
      </c>
      <c r="BP64" s="271">
        <f>'[3]TEAM 1'!BP64</f>
        <v>0</v>
      </c>
      <c r="BQ64" s="271">
        <f>'[3]TEAM 1'!BQ64</f>
        <v>0</v>
      </c>
      <c r="BR64" s="271">
        <f>'[3]TEAM 1'!BR64</f>
        <v>0</v>
      </c>
      <c r="BS64" s="271">
        <f>'[3]TEAM 1'!BS64</f>
        <v>0</v>
      </c>
      <c r="BT64" s="271">
        <f>'[3]TEAM 1'!BT64</f>
        <v>0</v>
      </c>
      <c r="BU64" s="271">
        <f>'[3]TEAM 1'!BU64</f>
        <v>0</v>
      </c>
      <c r="BV64" s="271">
        <f>'[3]TEAM 1'!BV64</f>
        <v>0</v>
      </c>
      <c r="BW64" s="271">
        <f>'[3]TEAM 1'!BW64</f>
        <v>0</v>
      </c>
      <c r="BX64" s="271">
        <f>'[3]TEAM 1'!BX64</f>
        <v>0</v>
      </c>
      <c r="BY64" s="271">
        <f>'[3]TEAM 1'!BY64</f>
        <v>0</v>
      </c>
    </row>
    <row r="65" spans="1:77">
      <c r="A65" t="str">
        <f>'[3]TEAM 1'!A65</f>
        <v>Loan Payment (Reduce Debt)</v>
      </c>
      <c r="B65" t="str">
        <f>'[3]TEAM 1'!B65</f>
        <v>000 USD</v>
      </c>
      <c r="C65" s="271">
        <f>'[3]TEAM 1'!C65</f>
        <v>0</v>
      </c>
      <c r="D65" s="271">
        <f>'[3]TEAM 1'!D65</f>
        <v>0</v>
      </c>
      <c r="E65" s="271">
        <f>'[3]TEAM 1'!E65</f>
        <v>0</v>
      </c>
      <c r="F65" s="271">
        <f>'[3]TEAM 1'!F65</f>
        <v>0</v>
      </c>
      <c r="G65" s="271">
        <f>'[3]TEAM 1'!G65</f>
        <v>0</v>
      </c>
      <c r="H65" s="271">
        <f>'[3]TEAM 1'!H65</f>
        <v>0</v>
      </c>
      <c r="I65" s="271">
        <f>'[3]TEAM 1'!I65</f>
        <v>0</v>
      </c>
      <c r="J65" s="271">
        <f>'[3]TEAM 1'!J65</f>
        <v>0</v>
      </c>
      <c r="K65" s="271">
        <f>'[3]TEAM 1'!K65</f>
        <v>0</v>
      </c>
      <c r="L65" s="271">
        <f>'[3]TEAM 1'!L65</f>
        <v>0</v>
      </c>
      <c r="M65" s="271">
        <f>'[3]TEAM 1'!M65</f>
        <v>0</v>
      </c>
      <c r="N65" s="271">
        <f>'[3]TEAM 1'!N65</f>
        <v>0</v>
      </c>
      <c r="O65" s="271">
        <f>'[3]TEAM 1'!O65</f>
        <v>0</v>
      </c>
      <c r="P65" s="271">
        <f>'[3]TEAM 1'!P65</f>
        <v>0</v>
      </c>
      <c r="Q65" s="271">
        <f>'[3]TEAM 1'!Q65</f>
        <v>0</v>
      </c>
      <c r="R65" s="271">
        <f>'[3]TEAM 1'!R65</f>
        <v>0</v>
      </c>
      <c r="S65" s="271">
        <f>'[3]TEAM 1'!S65</f>
        <v>0</v>
      </c>
      <c r="T65" s="271">
        <f>'[3]TEAM 1'!T65</f>
        <v>0</v>
      </c>
      <c r="U65" s="271">
        <f>'[3]TEAM 1'!U65</f>
        <v>0</v>
      </c>
      <c r="V65" s="272">
        <f>'[3]TEAM 1'!V65</f>
        <v>0</v>
      </c>
      <c r="W65" s="271">
        <f>'[3]TEAM 1'!W65</f>
        <v>0</v>
      </c>
      <c r="X65" s="271">
        <f>'[3]TEAM 1'!X65</f>
        <v>0</v>
      </c>
      <c r="Y65" s="271">
        <f>'[3]TEAM 1'!Y65</f>
        <v>0</v>
      </c>
      <c r="Z65" s="271">
        <f>'[3]TEAM 1'!Z65</f>
        <v>0</v>
      </c>
      <c r="AA65" s="271">
        <f>'[3]TEAM 1'!AA65</f>
        <v>0</v>
      </c>
      <c r="AB65" s="271">
        <f>'[3]TEAM 1'!AB65</f>
        <v>0</v>
      </c>
      <c r="AC65" s="271">
        <f>'[3]TEAM 1'!AC65</f>
        <v>0</v>
      </c>
      <c r="AD65" s="271">
        <f>'[3]TEAM 1'!AD65</f>
        <v>0</v>
      </c>
      <c r="AE65" s="271">
        <f>'[3]TEAM 1'!AE65</f>
        <v>0</v>
      </c>
      <c r="AF65" s="271">
        <f>'[3]TEAM 1'!AF65</f>
        <v>0</v>
      </c>
      <c r="AG65" s="271">
        <f>'[3]TEAM 1'!AG65</f>
        <v>0</v>
      </c>
      <c r="AH65" s="271">
        <f>'[3]TEAM 1'!AH65</f>
        <v>0</v>
      </c>
      <c r="AI65" s="271">
        <f>'[3]TEAM 1'!AI65</f>
        <v>0</v>
      </c>
      <c r="AJ65" s="271">
        <f>'[3]TEAM 1'!AJ65</f>
        <v>0</v>
      </c>
      <c r="AK65" s="271">
        <f>'[3]TEAM 1'!AK65</f>
        <v>0</v>
      </c>
      <c r="AL65" s="271">
        <f>'[3]TEAM 1'!AL65</f>
        <v>0</v>
      </c>
      <c r="AM65" s="271">
        <f>'[3]TEAM 1'!AM65</f>
        <v>0</v>
      </c>
      <c r="AN65" s="271">
        <f>'[3]TEAM 1'!AN65</f>
        <v>0</v>
      </c>
      <c r="AO65" s="271">
        <f>'[3]TEAM 1'!AO65</f>
        <v>0</v>
      </c>
      <c r="AP65" s="271">
        <f>'[3]TEAM 1'!AP65</f>
        <v>0</v>
      </c>
      <c r="AQ65" s="271">
        <f>'[3]TEAM 1'!AQ65</f>
        <v>3000</v>
      </c>
      <c r="AR65" s="271">
        <f>'[3]TEAM 1'!AR65</f>
        <v>0</v>
      </c>
      <c r="AS65" s="271">
        <f>'[3]TEAM 1'!AS65</f>
        <v>0</v>
      </c>
      <c r="AT65" s="271">
        <f>'[3]TEAM 1'!AT65</f>
        <v>0</v>
      </c>
      <c r="AU65" s="271">
        <f>'[3]TEAM 1'!AU65</f>
        <v>0</v>
      </c>
      <c r="AV65" s="271">
        <f>'[3]TEAM 1'!AV65</f>
        <v>0</v>
      </c>
      <c r="AW65" s="271">
        <f>'[3]TEAM 1'!AW65</f>
        <v>0</v>
      </c>
      <c r="AX65" s="271">
        <f>'[3]TEAM 1'!AX65</f>
        <v>5000</v>
      </c>
      <c r="AY65" s="271">
        <f>'[3]TEAM 1'!AY65</f>
        <v>0</v>
      </c>
      <c r="AZ65" s="271">
        <f>'[3]TEAM 1'!AZ65</f>
        <v>0</v>
      </c>
      <c r="BA65" s="271">
        <f>'[3]TEAM 1'!BA65</f>
        <v>0</v>
      </c>
      <c r="BB65" s="271">
        <f>'[3]TEAM 1'!BB65</f>
        <v>0</v>
      </c>
      <c r="BC65" s="271">
        <f>'[3]TEAM 1'!BC65</f>
        <v>0</v>
      </c>
      <c r="BD65" s="271">
        <f>'[3]TEAM 1'!BD65</f>
        <v>0</v>
      </c>
      <c r="BE65" s="271">
        <f>'[3]TEAM 1'!BE65</f>
        <v>0</v>
      </c>
      <c r="BF65" s="271">
        <f>'[3]TEAM 1'!BF65</f>
        <v>12300</v>
      </c>
      <c r="BG65" s="271">
        <f>'[3]TEAM 1'!BG65</f>
        <v>3000</v>
      </c>
      <c r="BH65" s="271">
        <f>'[3]TEAM 1'!BH65</f>
        <v>0</v>
      </c>
      <c r="BI65" s="271">
        <f>'[3]TEAM 1'!BI65</f>
        <v>3050</v>
      </c>
      <c r="BJ65" s="271">
        <f>'[3]TEAM 1'!BJ65</f>
        <v>0</v>
      </c>
      <c r="BK65" s="271">
        <f>'[3]TEAM 1'!BK65</f>
        <v>0</v>
      </c>
      <c r="BL65" s="271">
        <f>'[3]TEAM 1'!BL65</f>
        <v>10000</v>
      </c>
      <c r="BM65" s="271">
        <f>'[3]TEAM 1'!BM65</f>
        <v>0</v>
      </c>
      <c r="BN65" s="271">
        <f>'[3]TEAM 1'!BN65</f>
        <v>0</v>
      </c>
      <c r="BO65" s="271">
        <f>'[3]TEAM 1'!BO65</f>
        <v>0</v>
      </c>
      <c r="BP65" s="271">
        <f>'[3]TEAM 1'!BP65</f>
        <v>0</v>
      </c>
      <c r="BQ65" s="271">
        <f>'[3]TEAM 1'!BQ65</f>
        <v>0</v>
      </c>
      <c r="BR65" s="271">
        <f>'[3]TEAM 1'!BR65</f>
        <v>0</v>
      </c>
      <c r="BS65" s="271">
        <f>'[3]TEAM 1'!BS65</f>
        <v>0</v>
      </c>
      <c r="BT65" s="271">
        <f>'[3]TEAM 1'!BT65</f>
        <v>0</v>
      </c>
      <c r="BU65" s="271">
        <f>'[3]TEAM 1'!BU65</f>
        <v>0</v>
      </c>
      <c r="BV65" s="271">
        <f>'[3]TEAM 1'!BV65</f>
        <v>0</v>
      </c>
      <c r="BW65" s="271">
        <f>'[3]TEAM 1'!BW65</f>
        <v>0</v>
      </c>
      <c r="BX65" s="271">
        <f>'[3]TEAM 1'!BX65</f>
        <v>0</v>
      </c>
      <c r="BY65" s="271">
        <f>'[3]TEAM 1'!BY65</f>
        <v>0</v>
      </c>
    </row>
    <row r="66" spans="1:77">
      <c r="A66" t="str">
        <f>'[3]TEAM 1'!A66</f>
        <v>Additional Loan (Increase Debt)</v>
      </c>
      <c r="B66" t="str">
        <f>'[3]TEAM 1'!B66</f>
        <v>000 USD</v>
      </c>
      <c r="C66" s="271">
        <f>'[3]TEAM 1'!C66</f>
        <v>3000</v>
      </c>
      <c r="D66" s="271">
        <f>'[3]TEAM 1'!D66</f>
        <v>0</v>
      </c>
      <c r="E66" s="271">
        <f>'[3]TEAM 1'!E66</f>
        <v>0</v>
      </c>
      <c r="F66" s="271">
        <f>'[3]TEAM 1'!F66</f>
        <v>0</v>
      </c>
      <c r="G66" s="271">
        <f>'[3]TEAM 1'!G66</f>
        <v>0</v>
      </c>
      <c r="H66" s="271">
        <f>'[3]TEAM 1'!H66</f>
        <v>0</v>
      </c>
      <c r="I66" s="271">
        <f>'[3]TEAM 1'!I66</f>
        <v>7000</v>
      </c>
      <c r="J66" s="271">
        <f>'[3]TEAM 1'!J66</f>
        <v>0</v>
      </c>
      <c r="K66" s="271">
        <f>'[3]TEAM 1'!K66</f>
        <v>0</v>
      </c>
      <c r="L66" s="271">
        <f>'[3]TEAM 1'!L66</f>
        <v>0</v>
      </c>
      <c r="M66" s="271">
        <f>'[3]TEAM 1'!M66</f>
        <v>0</v>
      </c>
      <c r="N66" s="271">
        <f>'[3]TEAM 1'!N66</f>
        <v>0</v>
      </c>
      <c r="O66" s="271">
        <f>'[3]TEAM 1'!O66</f>
        <v>0</v>
      </c>
      <c r="P66" s="271">
        <f>'[3]TEAM 1'!P66</f>
        <v>0</v>
      </c>
      <c r="Q66" s="271">
        <f>'[3]TEAM 1'!Q66</f>
        <v>0</v>
      </c>
      <c r="R66" s="271">
        <f>'[3]TEAM 1'!R66</f>
        <v>0</v>
      </c>
      <c r="S66" s="271">
        <f>'[3]TEAM 1'!S66</f>
        <v>0</v>
      </c>
      <c r="T66" s="271">
        <f>'[3]TEAM 1'!T66</f>
        <v>0</v>
      </c>
      <c r="U66" s="271">
        <f>'[3]TEAM 1'!U66</f>
        <v>0</v>
      </c>
      <c r="V66" s="272">
        <f>'[3]TEAM 1'!V66</f>
        <v>0</v>
      </c>
      <c r="W66" s="271">
        <f>'[3]TEAM 1'!W66</f>
        <v>0</v>
      </c>
      <c r="X66" s="271">
        <f>'[3]TEAM 1'!X66</f>
        <v>0</v>
      </c>
      <c r="Y66" s="271">
        <f>'[3]TEAM 1'!Y66</f>
        <v>0</v>
      </c>
      <c r="Z66" s="271">
        <f>'[3]TEAM 1'!Z66</f>
        <v>0</v>
      </c>
      <c r="AA66" s="271">
        <f>'[3]TEAM 1'!AA66</f>
        <v>0</v>
      </c>
      <c r="AB66" s="271">
        <f>'[3]TEAM 1'!AB66</f>
        <v>0</v>
      </c>
      <c r="AC66" s="271">
        <f>'[3]TEAM 1'!AC66</f>
        <v>0</v>
      </c>
      <c r="AD66" s="271">
        <f>'[3]TEAM 1'!AD66</f>
        <v>0</v>
      </c>
      <c r="AE66" s="271">
        <f>'[3]TEAM 1'!AE66</f>
        <v>0</v>
      </c>
      <c r="AF66" s="271">
        <f>'[3]TEAM 1'!AF66</f>
        <v>0</v>
      </c>
      <c r="AG66" s="271">
        <f>'[3]TEAM 1'!AG66</f>
        <v>0</v>
      </c>
      <c r="AH66" s="271">
        <f>'[3]TEAM 1'!AH66</f>
        <v>0</v>
      </c>
      <c r="AI66" s="271">
        <f>'[3]TEAM 1'!AI66</f>
        <v>0</v>
      </c>
      <c r="AJ66" s="271">
        <f>'[3]TEAM 1'!AJ66</f>
        <v>0</v>
      </c>
      <c r="AK66" s="271">
        <f>'[3]TEAM 1'!AK66</f>
        <v>0</v>
      </c>
      <c r="AL66" s="271">
        <f>'[3]TEAM 1'!AL66</f>
        <v>0</v>
      </c>
      <c r="AM66" s="271">
        <f>'[3]TEAM 1'!AM66</f>
        <v>0</v>
      </c>
      <c r="AN66" s="271">
        <f>'[3]TEAM 1'!AN66</f>
        <v>0</v>
      </c>
      <c r="AO66" s="271">
        <f>'[3]TEAM 1'!AO66</f>
        <v>0</v>
      </c>
      <c r="AP66" s="271">
        <f>'[3]TEAM 1'!AP66</f>
        <v>0</v>
      </c>
      <c r="AQ66" s="271">
        <f>'[3]TEAM 1'!AQ66</f>
        <v>0</v>
      </c>
      <c r="AR66" s="271">
        <f>'[3]TEAM 1'!AR66</f>
        <v>0</v>
      </c>
      <c r="AS66" s="271">
        <f>'[3]TEAM 1'!AS66</f>
        <v>0</v>
      </c>
      <c r="AT66" s="271">
        <f>'[3]TEAM 1'!AT66</f>
        <v>0</v>
      </c>
      <c r="AU66" s="271">
        <f>'[3]TEAM 1'!AU66</f>
        <v>0</v>
      </c>
      <c r="AV66" s="271">
        <f>'[3]TEAM 1'!AV66</f>
        <v>0</v>
      </c>
      <c r="AW66" s="271">
        <f>'[3]TEAM 1'!AW66</f>
        <v>0</v>
      </c>
      <c r="AX66" s="271">
        <f>'[3]TEAM 1'!AX66</f>
        <v>0</v>
      </c>
      <c r="AY66" s="271">
        <f>'[3]TEAM 1'!AY66</f>
        <v>0</v>
      </c>
      <c r="AZ66" s="271">
        <f>'[3]TEAM 1'!AZ66</f>
        <v>0</v>
      </c>
      <c r="BA66" s="271">
        <f>'[3]TEAM 1'!BA66</f>
        <v>0</v>
      </c>
      <c r="BB66" s="271">
        <f>'[3]TEAM 1'!BB66</f>
        <v>0</v>
      </c>
      <c r="BC66" s="271">
        <f>'[3]TEAM 1'!BC66</f>
        <v>0</v>
      </c>
      <c r="BD66" s="271">
        <f>'[3]TEAM 1'!BD66</f>
        <v>0</v>
      </c>
      <c r="BE66" s="271">
        <f>'[3]TEAM 1'!BE66</f>
        <v>0</v>
      </c>
      <c r="BF66" s="271">
        <f>'[3]TEAM 1'!BF66</f>
        <v>0</v>
      </c>
      <c r="BG66" s="271">
        <f>'[3]TEAM 1'!BG66</f>
        <v>0</v>
      </c>
      <c r="BH66" s="271">
        <f>'[3]TEAM 1'!BH66</f>
        <v>0</v>
      </c>
      <c r="BI66" s="271">
        <f>'[3]TEAM 1'!BI66</f>
        <v>0</v>
      </c>
      <c r="BJ66" s="271">
        <f>'[3]TEAM 1'!BJ66</f>
        <v>0</v>
      </c>
      <c r="BK66" s="271">
        <f>'[3]TEAM 1'!BK66</f>
        <v>0</v>
      </c>
      <c r="BL66" s="271">
        <f>'[3]TEAM 1'!BL66</f>
        <v>0</v>
      </c>
      <c r="BM66" s="271">
        <f>'[3]TEAM 1'!BM66</f>
        <v>0</v>
      </c>
      <c r="BN66" s="271">
        <f>'[3]TEAM 1'!BN66</f>
        <v>0</v>
      </c>
      <c r="BO66" s="271">
        <f>'[3]TEAM 1'!BO66</f>
        <v>0</v>
      </c>
      <c r="BP66" s="271">
        <f>'[3]TEAM 1'!BP66</f>
        <v>0</v>
      </c>
      <c r="BQ66" s="271">
        <f>'[3]TEAM 1'!BQ66</f>
        <v>0</v>
      </c>
      <c r="BR66" s="271">
        <f>'[3]TEAM 1'!BR66</f>
        <v>0</v>
      </c>
      <c r="BS66" s="271">
        <f>'[3]TEAM 1'!BS66</f>
        <v>0</v>
      </c>
      <c r="BT66" s="271">
        <f>'[3]TEAM 1'!BT66</f>
        <v>0</v>
      </c>
      <c r="BU66" s="271">
        <f>'[3]TEAM 1'!BU66</f>
        <v>0</v>
      </c>
      <c r="BV66" s="271">
        <f>'[3]TEAM 1'!BV66</f>
        <v>0</v>
      </c>
      <c r="BW66" s="271">
        <f>'[3]TEAM 1'!BW66</f>
        <v>0</v>
      </c>
      <c r="BX66" s="271">
        <f>'[3]TEAM 1'!BX66</f>
        <v>0</v>
      </c>
      <c r="BY66" s="271">
        <f>'[3]TEAM 1'!BY66</f>
        <v>0</v>
      </c>
    </row>
    <row r="67" spans="1:77">
      <c r="A67" t="str">
        <f>'[3]TEAM 1'!A67</f>
        <v>Stock Purchase (Reduce Equity)</v>
      </c>
      <c r="B67" t="str">
        <f>'[3]TEAM 1'!B67</f>
        <v>000 USD</v>
      </c>
      <c r="C67" s="271">
        <f>'[3]TEAM 1'!C67</f>
        <v>0</v>
      </c>
      <c r="D67" s="271">
        <f>'[3]TEAM 1'!D67</f>
        <v>0</v>
      </c>
      <c r="E67" s="271">
        <f>'[3]TEAM 1'!E67</f>
        <v>0</v>
      </c>
      <c r="F67" s="271">
        <f>'[3]TEAM 1'!F67</f>
        <v>0</v>
      </c>
      <c r="G67" s="271">
        <f>'[3]TEAM 1'!G67</f>
        <v>0</v>
      </c>
      <c r="H67" s="271">
        <f>'[3]TEAM 1'!H67</f>
        <v>0</v>
      </c>
      <c r="I67" s="271">
        <f>'[3]TEAM 1'!I67</f>
        <v>0</v>
      </c>
      <c r="J67" s="271">
        <f>'[3]TEAM 1'!J67</f>
        <v>0</v>
      </c>
      <c r="K67" s="271">
        <f>'[3]TEAM 1'!K67</f>
        <v>0</v>
      </c>
      <c r="L67" s="271">
        <f>'[3]TEAM 1'!L67</f>
        <v>0</v>
      </c>
      <c r="M67" s="271">
        <f>'[3]TEAM 1'!M67</f>
        <v>0</v>
      </c>
      <c r="N67" s="271">
        <f>'[3]TEAM 1'!N67</f>
        <v>0</v>
      </c>
      <c r="O67" s="271">
        <f>'[3]TEAM 1'!O67</f>
        <v>0</v>
      </c>
      <c r="P67" s="271">
        <f>'[3]TEAM 1'!P67</f>
        <v>0</v>
      </c>
      <c r="Q67" s="271">
        <f>'[3]TEAM 1'!Q67</f>
        <v>0</v>
      </c>
      <c r="R67" s="271">
        <f>'[3]TEAM 1'!R67</f>
        <v>0</v>
      </c>
      <c r="S67" s="271">
        <f>'[3]TEAM 1'!S67</f>
        <v>0</v>
      </c>
      <c r="T67" s="271">
        <f>'[3]TEAM 1'!T67</f>
        <v>0</v>
      </c>
      <c r="U67" s="271">
        <f>'[3]TEAM 1'!U67</f>
        <v>0</v>
      </c>
      <c r="V67" s="272">
        <f>'[3]TEAM 1'!V67</f>
        <v>0</v>
      </c>
      <c r="W67" s="271">
        <f>'[3]TEAM 1'!W67</f>
        <v>0</v>
      </c>
      <c r="X67" s="271">
        <f>'[3]TEAM 1'!X67</f>
        <v>0</v>
      </c>
      <c r="Y67" s="271">
        <f>'[3]TEAM 1'!Y67</f>
        <v>0</v>
      </c>
      <c r="Z67" s="271">
        <f>'[3]TEAM 1'!Z67</f>
        <v>0</v>
      </c>
      <c r="AA67" s="271">
        <f>'[3]TEAM 1'!AA67</f>
        <v>0</v>
      </c>
      <c r="AB67" s="271">
        <f>'[3]TEAM 1'!AB67</f>
        <v>0</v>
      </c>
      <c r="AC67" s="271">
        <f>'[3]TEAM 1'!AC67</f>
        <v>0</v>
      </c>
      <c r="AD67" s="271">
        <f>'[3]TEAM 1'!AD67</f>
        <v>0</v>
      </c>
      <c r="AE67" s="271">
        <f>'[3]TEAM 1'!AE67</f>
        <v>0</v>
      </c>
      <c r="AF67" s="271">
        <f>'[3]TEAM 1'!AF67</f>
        <v>0</v>
      </c>
      <c r="AG67" s="271">
        <f>'[3]TEAM 1'!AG67</f>
        <v>0</v>
      </c>
      <c r="AH67" s="271">
        <f>'[3]TEAM 1'!AH67</f>
        <v>0</v>
      </c>
      <c r="AI67" s="271">
        <f>'[3]TEAM 1'!AI67</f>
        <v>0</v>
      </c>
      <c r="AJ67" s="271">
        <f>'[3]TEAM 1'!AJ67</f>
        <v>0</v>
      </c>
      <c r="AK67" s="271">
        <f>'[3]TEAM 1'!AK67</f>
        <v>0</v>
      </c>
      <c r="AL67" s="271">
        <f>'[3]TEAM 1'!AL67</f>
        <v>0</v>
      </c>
      <c r="AM67" s="271">
        <f>'[3]TEAM 1'!AM67</f>
        <v>0</v>
      </c>
      <c r="AN67" s="271">
        <f>'[3]TEAM 1'!AN67</f>
        <v>0</v>
      </c>
      <c r="AO67" s="271">
        <f>'[3]TEAM 1'!AO67</f>
        <v>0</v>
      </c>
      <c r="AP67" s="271">
        <f>'[3]TEAM 1'!AP67</f>
        <v>0</v>
      </c>
      <c r="AQ67" s="271">
        <f>'[3]TEAM 1'!AQ67</f>
        <v>0</v>
      </c>
      <c r="AR67" s="271">
        <f>'[3]TEAM 1'!AR67</f>
        <v>0</v>
      </c>
      <c r="AS67" s="271">
        <f>'[3]TEAM 1'!AS67</f>
        <v>0</v>
      </c>
      <c r="AT67" s="271">
        <f>'[3]TEAM 1'!AT67</f>
        <v>0</v>
      </c>
      <c r="AU67" s="271">
        <f>'[3]TEAM 1'!AU67</f>
        <v>0</v>
      </c>
      <c r="AV67" s="271">
        <f>'[3]TEAM 1'!AV67</f>
        <v>0</v>
      </c>
      <c r="AW67" s="271">
        <f>'[3]TEAM 1'!AW67</f>
        <v>0</v>
      </c>
      <c r="AX67" s="271">
        <f>'[3]TEAM 1'!AX67</f>
        <v>0</v>
      </c>
      <c r="AY67" s="271">
        <f>'[3]TEAM 1'!AY67</f>
        <v>0</v>
      </c>
      <c r="AZ67" s="271">
        <f>'[3]TEAM 1'!AZ67</f>
        <v>0</v>
      </c>
      <c r="BA67" s="271">
        <f>'[3]TEAM 1'!BA67</f>
        <v>0</v>
      </c>
      <c r="BB67" s="271">
        <f>'[3]TEAM 1'!BB67</f>
        <v>5500</v>
      </c>
      <c r="BC67" s="271">
        <f>'[3]TEAM 1'!BC67</f>
        <v>0</v>
      </c>
      <c r="BD67" s="271">
        <f>'[3]TEAM 1'!BD67</f>
        <v>0</v>
      </c>
      <c r="BE67" s="271">
        <f>'[3]TEAM 1'!BE67</f>
        <v>0</v>
      </c>
      <c r="BF67" s="271">
        <f>'[3]TEAM 1'!BF67</f>
        <v>9000</v>
      </c>
      <c r="BG67" s="271">
        <f>'[3]TEAM 1'!BG67</f>
        <v>0</v>
      </c>
      <c r="BH67" s="271">
        <f>'[3]TEAM 1'!BH67</f>
        <v>0</v>
      </c>
      <c r="BI67" s="271">
        <f>'[3]TEAM 1'!BI67</f>
        <v>1320</v>
      </c>
      <c r="BJ67" s="271">
        <f>'[3]TEAM 1'!BJ67</f>
        <v>0</v>
      </c>
      <c r="BK67" s="271">
        <f>'[3]TEAM 1'!BK67</f>
        <v>0</v>
      </c>
      <c r="BL67" s="271">
        <f>'[3]TEAM 1'!BL67</f>
        <v>0</v>
      </c>
      <c r="BM67" s="271">
        <f>'[3]TEAM 1'!BM67</f>
        <v>0</v>
      </c>
      <c r="BN67" s="271">
        <f>'[3]TEAM 1'!BN67</f>
        <v>0</v>
      </c>
      <c r="BO67" s="271">
        <f>'[3]TEAM 1'!BO67</f>
        <v>0</v>
      </c>
      <c r="BP67" s="271">
        <f>'[3]TEAM 1'!BP67</f>
        <v>0</v>
      </c>
      <c r="BQ67" s="271">
        <f>'[3]TEAM 1'!BQ67</f>
        <v>0</v>
      </c>
      <c r="BR67" s="271">
        <f>'[3]TEAM 1'!BR67</f>
        <v>0</v>
      </c>
      <c r="BS67" s="271">
        <f>'[3]TEAM 1'!BS67</f>
        <v>0</v>
      </c>
      <c r="BT67" s="271">
        <f>'[3]TEAM 1'!BT67</f>
        <v>0</v>
      </c>
      <c r="BU67" s="271">
        <f>'[3]TEAM 1'!BU67</f>
        <v>0</v>
      </c>
      <c r="BV67" s="271">
        <f>'[3]TEAM 1'!BV67</f>
        <v>0</v>
      </c>
      <c r="BW67" s="271">
        <f>'[3]TEAM 1'!BW67</f>
        <v>0</v>
      </c>
      <c r="BX67" s="271">
        <f>'[3]TEAM 1'!BX67</f>
        <v>0</v>
      </c>
      <c r="BY67" s="271">
        <f>'[3]TEAM 1'!BY67</f>
        <v>0</v>
      </c>
    </row>
    <row r="68" spans="1:77">
      <c r="A68" t="str">
        <f>'[3]TEAM 1'!A68</f>
        <v>Stock Sale (Increase Equity)</v>
      </c>
      <c r="B68" t="str">
        <f>'[3]TEAM 1'!B68</f>
        <v>000 USD</v>
      </c>
      <c r="C68" s="271">
        <f>'[3]TEAM 1'!C68</f>
        <v>0</v>
      </c>
      <c r="D68" s="271">
        <f>'[3]TEAM 1'!D68</f>
        <v>0</v>
      </c>
      <c r="E68" s="271">
        <f>'[3]TEAM 1'!E68</f>
        <v>0</v>
      </c>
      <c r="F68" s="271">
        <f>'[3]TEAM 1'!F68</f>
        <v>0</v>
      </c>
      <c r="G68" s="271">
        <f>'[3]TEAM 1'!G68</f>
        <v>0</v>
      </c>
      <c r="H68" s="271">
        <f>'[3]TEAM 1'!H68</f>
        <v>0</v>
      </c>
      <c r="I68" s="271">
        <f>'[3]TEAM 1'!I68</f>
        <v>0</v>
      </c>
      <c r="J68" s="271">
        <f>'[3]TEAM 1'!J68</f>
        <v>0</v>
      </c>
      <c r="K68" s="271">
        <f>'[3]TEAM 1'!K68</f>
        <v>0</v>
      </c>
      <c r="L68" s="271">
        <f>'[3]TEAM 1'!L68</f>
        <v>0</v>
      </c>
      <c r="M68" s="271">
        <f>'[3]TEAM 1'!M68</f>
        <v>0</v>
      </c>
      <c r="N68" s="271">
        <f>'[3]TEAM 1'!N68</f>
        <v>0</v>
      </c>
      <c r="O68" s="271">
        <f>'[3]TEAM 1'!O68</f>
        <v>0</v>
      </c>
      <c r="P68" s="271">
        <f>'[3]TEAM 1'!P68</f>
        <v>0</v>
      </c>
      <c r="Q68" s="271">
        <f>'[3]TEAM 1'!Q68</f>
        <v>0</v>
      </c>
      <c r="R68" s="271">
        <f>'[3]TEAM 1'!R68</f>
        <v>0</v>
      </c>
      <c r="S68" s="271">
        <f>'[3]TEAM 1'!S68</f>
        <v>0</v>
      </c>
      <c r="T68" s="271">
        <f>'[3]TEAM 1'!T68</f>
        <v>0</v>
      </c>
      <c r="U68" s="271">
        <f>'[3]TEAM 1'!U68</f>
        <v>0</v>
      </c>
      <c r="V68" s="272">
        <f>'[3]TEAM 1'!V68</f>
        <v>0</v>
      </c>
      <c r="W68" s="271">
        <f>'[3]TEAM 1'!W68</f>
        <v>0</v>
      </c>
      <c r="X68" s="271">
        <f>'[3]TEAM 1'!X68</f>
        <v>0</v>
      </c>
      <c r="Y68" s="271">
        <f>'[3]TEAM 1'!Y68</f>
        <v>0</v>
      </c>
      <c r="Z68" s="271">
        <f>'[3]TEAM 1'!Z68</f>
        <v>0</v>
      </c>
      <c r="AA68" s="271">
        <f>'[3]TEAM 1'!AA68</f>
        <v>0</v>
      </c>
      <c r="AB68" s="271">
        <f>'[3]TEAM 1'!AB68</f>
        <v>0</v>
      </c>
      <c r="AC68" s="271">
        <f>'[3]TEAM 1'!AC68</f>
        <v>0</v>
      </c>
      <c r="AD68" s="271">
        <f>'[3]TEAM 1'!AD68</f>
        <v>0</v>
      </c>
      <c r="AE68" s="271">
        <f>'[3]TEAM 1'!AE68</f>
        <v>0</v>
      </c>
      <c r="AF68" s="271">
        <f>'[3]TEAM 1'!AF68</f>
        <v>0</v>
      </c>
      <c r="AG68" s="271">
        <f>'[3]TEAM 1'!AG68</f>
        <v>0</v>
      </c>
      <c r="AH68" s="271">
        <f>'[3]TEAM 1'!AH68</f>
        <v>0</v>
      </c>
      <c r="AI68" s="271">
        <f>'[3]TEAM 1'!AI68</f>
        <v>0</v>
      </c>
      <c r="AJ68" s="271">
        <f>'[3]TEAM 1'!AJ68</f>
        <v>0</v>
      </c>
      <c r="AK68" s="271">
        <f>'[3]TEAM 1'!AK68</f>
        <v>0</v>
      </c>
      <c r="AL68" s="271">
        <f>'[3]TEAM 1'!AL68</f>
        <v>0</v>
      </c>
      <c r="AM68" s="271">
        <f>'[3]TEAM 1'!AM68</f>
        <v>0</v>
      </c>
      <c r="AN68" s="271">
        <f>'[3]TEAM 1'!AN68</f>
        <v>0</v>
      </c>
      <c r="AO68" s="271">
        <f>'[3]TEAM 1'!AO68</f>
        <v>0</v>
      </c>
      <c r="AP68" s="271">
        <f>'[3]TEAM 1'!AP68</f>
        <v>0</v>
      </c>
      <c r="AQ68" s="271">
        <f>'[3]TEAM 1'!AQ68</f>
        <v>0</v>
      </c>
      <c r="AR68" s="271">
        <f>'[3]TEAM 1'!AR68</f>
        <v>0</v>
      </c>
      <c r="AS68" s="271">
        <f>'[3]TEAM 1'!AS68</f>
        <v>0</v>
      </c>
      <c r="AT68" s="271">
        <f>'[3]TEAM 1'!AT68</f>
        <v>0</v>
      </c>
      <c r="AU68" s="271">
        <f>'[3]TEAM 1'!AU68</f>
        <v>0</v>
      </c>
      <c r="AV68" s="271">
        <f>'[3]TEAM 1'!AV68</f>
        <v>0</v>
      </c>
      <c r="AW68" s="271">
        <f>'[3]TEAM 1'!AW68</f>
        <v>0</v>
      </c>
      <c r="AX68" s="271">
        <f>'[3]TEAM 1'!AX68</f>
        <v>0</v>
      </c>
      <c r="AY68" s="271">
        <f>'[3]TEAM 1'!AY68</f>
        <v>0</v>
      </c>
      <c r="AZ68" s="271">
        <f>'[3]TEAM 1'!AZ68</f>
        <v>0</v>
      </c>
      <c r="BA68" s="271">
        <f>'[3]TEAM 1'!BA68</f>
        <v>0</v>
      </c>
      <c r="BB68" s="271">
        <f>'[3]TEAM 1'!BB68</f>
        <v>0</v>
      </c>
      <c r="BC68" s="271">
        <f>'[3]TEAM 1'!BC68</f>
        <v>0</v>
      </c>
      <c r="BD68" s="271">
        <f>'[3]TEAM 1'!BD68</f>
        <v>0</v>
      </c>
      <c r="BE68" s="271">
        <f>'[3]TEAM 1'!BE68</f>
        <v>0</v>
      </c>
      <c r="BF68" s="271">
        <f>'[3]TEAM 1'!BF68</f>
        <v>0</v>
      </c>
      <c r="BG68" s="271">
        <f>'[3]TEAM 1'!BG68</f>
        <v>0</v>
      </c>
      <c r="BH68" s="271">
        <f>'[3]TEAM 1'!BH68</f>
        <v>0</v>
      </c>
      <c r="BI68" s="271">
        <f>'[3]TEAM 1'!BI68</f>
        <v>0</v>
      </c>
      <c r="BJ68" s="271">
        <f>'[3]TEAM 1'!BJ68</f>
        <v>0</v>
      </c>
      <c r="BK68" s="271">
        <f>'[3]TEAM 1'!BK68</f>
        <v>0</v>
      </c>
      <c r="BL68" s="271">
        <f>'[3]TEAM 1'!BL68</f>
        <v>0</v>
      </c>
      <c r="BM68" s="271">
        <f>'[3]TEAM 1'!BM68</f>
        <v>0</v>
      </c>
      <c r="BN68" s="271">
        <f>'[3]TEAM 1'!BN68</f>
        <v>0</v>
      </c>
      <c r="BO68" s="271">
        <f>'[3]TEAM 1'!BO68</f>
        <v>0</v>
      </c>
      <c r="BP68" s="271">
        <f>'[3]TEAM 1'!BP68</f>
        <v>0</v>
      </c>
      <c r="BQ68" s="271">
        <f>'[3]TEAM 1'!BQ68</f>
        <v>0</v>
      </c>
      <c r="BR68" s="271">
        <f>'[3]TEAM 1'!BR68</f>
        <v>0</v>
      </c>
      <c r="BS68" s="271">
        <f>'[3]TEAM 1'!BS68</f>
        <v>0</v>
      </c>
      <c r="BT68" s="271">
        <f>'[3]TEAM 1'!BT68</f>
        <v>0</v>
      </c>
      <c r="BU68" s="271">
        <f>'[3]TEAM 1'!BU68</f>
        <v>0</v>
      </c>
      <c r="BV68" s="271">
        <f>'[3]TEAM 1'!BV68</f>
        <v>0</v>
      </c>
      <c r="BW68" s="271">
        <f>'[3]TEAM 1'!BW68</f>
        <v>0</v>
      </c>
      <c r="BX68" s="271">
        <f>'[3]TEAM 1'!BX68</f>
        <v>0</v>
      </c>
      <c r="BY68" s="271">
        <f>'[3]TEAM 1'!BY68</f>
        <v>0</v>
      </c>
    </row>
    <row r="69" spans="1:77">
      <c r="A69" t="str">
        <f>'[3]TEAM 1'!A69</f>
        <v>Dividends Paid</v>
      </c>
      <c r="B69" t="str">
        <f>'[3]TEAM 1'!B69</f>
        <v>000 USD</v>
      </c>
      <c r="C69" s="271">
        <f>'[3]TEAM 1'!C69</f>
        <v>200</v>
      </c>
      <c r="D69" s="271">
        <f>'[3]TEAM 1'!D69</f>
        <v>0</v>
      </c>
      <c r="E69" s="271">
        <f>'[3]TEAM 1'!E69</f>
        <v>0</v>
      </c>
      <c r="F69" s="271">
        <f>'[3]TEAM 1'!F69</f>
        <v>10000</v>
      </c>
      <c r="G69" s="271">
        <f>'[3]TEAM 1'!G69</f>
        <v>0</v>
      </c>
      <c r="H69" s="271">
        <f>'[3]TEAM 1'!H69</f>
        <v>3000</v>
      </c>
      <c r="I69" s="271">
        <f>'[3]TEAM 1'!I69</f>
        <v>7000</v>
      </c>
      <c r="J69" s="271">
        <f>'[3]TEAM 1'!J69</f>
        <v>3000</v>
      </c>
      <c r="K69" s="271">
        <f>'[3]TEAM 1'!K69</f>
        <v>2000</v>
      </c>
      <c r="L69" s="271">
        <f>'[3]TEAM 1'!L69</f>
        <v>2000</v>
      </c>
      <c r="M69" s="271">
        <f>'[3]TEAM 1'!M69</f>
        <v>2000</v>
      </c>
      <c r="N69" s="271">
        <f>'[3]TEAM 1'!N69</f>
        <v>2000</v>
      </c>
      <c r="O69" s="271">
        <f>'[3]TEAM 1'!O69</f>
        <v>2000</v>
      </c>
      <c r="P69" s="271">
        <f>'[3]TEAM 1'!P69</f>
        <v>0</v>
      </c>
      <c r="Q69" s="271">
        <f>'[3]TEAM 1'!Q69</f>
        <v>0</v>
      </c>
      <c r="R69" s="271">
        <f>'[3]TEAM 1'!R69</f>
        <v>0</v>
      </c>
      <c r="S69" s="271">
        <f>'[3]TEAM 1'!S69</f>
        <v>0</v>
      </c>
      <c r="T69" s="271">
        <f>'[3]TEAM 1'!T69</f>
        <v>0</v>
      </c>
      <c r="U69" s="271">
        <f>'[3]TEAM 1'!U69</f>
        <v>3000</v>
      </c>
      <c r="V69" s="272">
        <f>'[3]TEAM 1'!V69</f>
        <v>3000</v>
      </c>
      <c r="W69" s="271">
        <f>'[3]TEAM 1'!W69</f>
        <v>3000</v>
      </c>
      <c r="X69" s="271">
        <f>'[3]TEAM 1'!X69</f>
        <v>3000</v>
      </c>
      <c r="Y69" s="271">
        <f>'[3]TEAM 1'!Y69</f>
        <v>3000</v>
      </c>
      <c r="Z69" s="271">
        <f>'[3]TEAM 1'!Z69</f>
        <v>3000</v>
      </c>
      <c r="AA69" s="271">
        <f>'[3]TEAM 1'!AA69</f>
        <v>3000</v>
      </c>
      <c r="AB69" s="271">
        <f>'[3]TEAM 1'!AB69</f>
        <v>3000</v>
      </c>
      <c r="AC69" s="271">
        <f>'[3]TEAM 1'!AC69</f>
        <v>3000</v>
      </c>
      <c r="AD69" s="271">
        <f>'[3]TEAM 1'!AD69</f>
        <v>0</v>
      </c>
      <c r="AE69" s="271">
        <f>'[3]TEAM 1'!AE69</f>
        <v>0</v>
      </c>
      <c r="AF69" s="271">
        <f>'[3]TEAM 1'!AF69</f>
        <v>0</v>
      </c>
      <c r="AG69" s="271">
        <f>'[3]TEAM 1'!AG69</f>
        <v>0</v>
      </c>
      <c r="AH69" s="271">
        <f>'[3]TEAM 1'!AH69</f>
        <v>0</v>
      </c>
      <c r="AI69" s="271">
        <f>'[3]TEAM 1'!AI69</f>
        <v>15000</v>
      </c>
      <c r="AJ69" s="271">
        <f>'[3]TEAM 1'!AJ69</f>
        <v>0</v>
      </c>
      <c r="AK69" s="271">
        <f>'[3]TEAM 1'!AK69</f>
        <v>0</v>
      </c>
      <c r="AL69" s="271">
        <f>'[3]TEAM 1'!AL69</f>
        <v>0</v>
      </c>
      <c r="AM69" s="271">
        <f>'[3]TEAM 1'!AM69</f>
        <v>0</v>
      </c>
      <c r="AN69" s="271">
        <f>'[3]TEAM 1'!AN69</f>
        <v>0</v>
      </c>
      <c r="AO69" s="271">
        <f>'[3]TEAM 1'!AO69</f>
        <v>0</v>
      </c>
      <c r="AP69" s="271">
        <f>'[3]TEAM 1'!AP69</f>
        <v>3000</v>
      </c>
      <c r="AQ69" s="271">
        <f>'[3]TEAM 1'!AQ69</f>
        <v>3000</v>
      </c>
      <c r="AR69" s="271">
        <f>'[3]TEAM 1'!AR69</f>
        <v>2000</v>
      </c>
      <c r="AS69" s="271">
        <f>'[3]TEAM 1'!AS69</f>
        <v>2000</v>
      </c>
      <c r="AT69" s="271">
        <f>'[3]TEAM 1'!AT69</f>
        <v>2000</v>
      </c>
      <c r="AU69" s="271">
        <f>'[3]TEAM 1'!AU69</f>
        <v>2000</v>
      </c>
      <c r="AV69" s="271">
        <f>'[3]TEAM 1'!AV69</f>
        <v>2000</v>
      </c>
      <c r="AW69" s="271">
        <f>'[3]TEAM 1'!AW69</f>
        <v>2000</v>
      </c>
      <c r="AX69" s="271">
        <f>'[3]TEAM 1'!AX69</f>
        <v>2000</v>
      </c>
      <c r="AY69" s="271">
        <f>'[3]TEAM 1'!AY69</f>
        <v>2000</v>
      </c>
      <c r="AZ69" s="271">
        <f>'[3]TEAM 1'!AZ69</f>
        <v>2000</v>
      </c>
      <c r="BA69" s="271">
        <f>'[3]TEAM 1'!BA69</f>
        <v>2000</v>
      </c>
      <c r="BB69" s="271">
        <f>'[3]TEAM 1'!BB69</f>
        <v>2000</v>
      </c>
      <c r="BC69" s="271">
        <f>'[3]TEAM 1'!BC69</f>
        <v>3000</v>
      </c>
      <c r="BD69" s="271">
        <f>'[3]TEAM 1'!BD69</f>
        <v>3000</v>
      </c>
      <c r="BE69" s="271">
        <f>'[3]TEAM 1'!BE69</f>
        <v>3000</v>
      </c>
      <c r="BF69" s="271">
        <f>'[3]TEAM 1'!BF69</f>
        <v>3000</v>
      </c>
      <c r="BG69" s="271">
        <f>'[3]TEAM 1'!BG69</f>
        <v>3000</v>
      </c>
      <c r="BH69" s="271">
        <f>'[3]TEAM 1'!BH69</f>
        <v>3000</v>
      </c>
      <c r="BI69" s="271">
        <f>'[3]TEAM 1'!BI69</f>
        <v>3000</v>
      </c>
      <c r="BJ69" s="271">
        <f>'[3]TEAM 1'!BJ69</f>
        <v>3000</v>
      </c>
      <c r="BK69" s="271">
        <f>'[3]TEAM 1'!BK69</f>
        <v>0</v>
      </c>
      <c r="BL69" s="271">
        <f>'[3]TEAM 1'!BL69</f>
        <v>0</v>
      </c>
      <c r="BM69" s="271">
        <f>'[3]TEAM 1'!BM69</f>
        <v>0</v>
      </c>
      <c r="BN69" s="271">
        <f>'[3]TEAM 1'!BN69</f>
        <v>0</v>
      </c>
      <c r="BO69" s="271">
        <f>'[3]TEAM 1'!BO69</f>
        <v>0</v>
      </c>
      <c r="BP69" s="271">
        <f>'[3]TEAM 1'!BP69</f>
        <v>0</v>
      </c>
      <c r="BQ69" s="271">
        <f>'[3]TEAM 1'!BQ69</f>
        <v>0</v>
      </c>
      <c r="BR69" s="271">
        <f>'[3]TEAM 1'!BR69</f>
        <v>0</v>
      </c>
      <c r="BS69" s="271">
        <f>'[3]TEAM 1'!BS69</f>
        <v>0</v>
      </c>
      <c r="BT69" s="271">
        <f>'[3]TEAM 1'!BT69</f>
        <v>0</v>
      </c>
      <c r="BU69" s="271">
        <f>'[3]TEAM 1'!BU69</f>
        <v>0</v>
      </c>
      <c r="BV69" s="271">
        <f>'[3]TEAM 1'!BV69</f>
        <v>0</v>
      </c>
      <c r="BW69" s="271">
        <f>'[3]TEAM 1'!BW69</f>
        <v>0</v>
      </c>
      <c r="BX69" s="271">
        <f>'[3]TEAM 1'!BX69</f>
        <v>0</v>
      </c>
      <c r="BY69" s="271">
        <f>'[3]TEAM 1'!BY69</f>
        <v>0</v>
      </c>
    </row>
    <row r="70" spans="1:77">
      <c r="A70" t="str">
        <f>'[3]TEAM 1'!A70</f>
        <v>Collection Budget</v>
      </c>
      <c r="B70" t="str">
        <f>'[3]TEAM 1'!B70</f>
        <v>000 USD</v>
      </c>
      <c r="C70" s="271">
        <f>'[3]TEAM 1'!C70</f>
        <v>0</v>
      </c>
      <c r="D70" s="271">
        <f>'[3]TEAM 1'!D70</f>
        <v>0</v>
      </c>
      <c r="E70" s="271">
        <f>'[3]TEAM 1'!E70</f>
        <v>0</v>
      </c>
      <c r="F70" s="271">
        <f>'[3]TEAM 1'!F70</f>
        <v>0</v>
      </c>
      <c r="G70" s="271">
        <f>'[3]TEAM 1'!G70</f>
        <v>50</v>
      </c>
      <c r="H70" s="271">
        <f>'[3]TEAM 1'!H70</f>
        <v>50</v>
      </c>
      <c r="I70" s="271">
        <f>'[3]TEAM 1'!I70</f>
        <v>50</v>
      </c>
      <c r="J70" s="271">
        <f>'[3]TEAM 1'!J70</f>
        <v>50</v>
      </c>
      <c r="K70" s="271">
        <f>'[3]TEAM 1'!K70</f>
        <v>100</v>
      </c>
      <c r="L70" s="271">
        <f>'[3]TEAM 1'!L70</f>
        <v>100</v>
      </c>
      <c r="M70" s="271">
        <f>'[3]TEAM 1'!M70</f>
        <v>100</v>
      </c>
      <c r="N70" s="271">
        <f>'[3]TEAM 1'!N70</f>
        <v>100</v>
      </c>
      <c r="O70" s="271">
        <f>'[3]TEAM 1'!O70</f>
        <v>150</v>
      </c>
      <c r="P70" s="271">
        <f>'[3]TEAM 1'!P70</f>
        <v>150</v>
      </c>
      <c r="Q70" s="271">
        <f>'[3]TEAM 1'!Q70</f>
        <v>150</v>
      </c>
      <c r="R70" s="271">
        <f>'[3]TEAM 1'!R70</f>
        <v>150</v>
      </c>
      <c r="S70" s="271">
        <f>'[3]TEAM 1'!S70</f>
        <v>0</v>
      </c>
      <c r="T70" s="271">
        <f>'[3]TEAM 1'!T70</f>
        <v>0</v>
      </c>
      <c r="U70" s="271">
        <f>'[3]TEAM 1'!U70</f>
        <v>0</v>
      </c>
      <c r="V70" s="272">
        <f>'[3]TEAM 1'!V70</f>
        <v>0</v>
      </c>
      <c r="W70" s="271">
        <f>'[3]TEAM 1'!W70</f>
        <v>0</v>
      </c>
      <c r="X70" s="271">
        <f>'[3]TEAM 1'!X70</f>
        <v>0</v>
      </c>
      <c r="Y70" s="271">
        <f>'[3]TEAM 1'!Y70</f>
        <v>0</v>
      </c>
      <c r="Z70" s="271">
        <f>'[3]TEAM 1'!Z70</f>
        <v>0</v>
      </c>
      <c r="AA70" s="271">
        <f>'[3]TEAM 1'!AA70</f>
        <v>0</v>
      </c>
      <c r="AB70" s="271">
        <f>'[3]TEAM 1'!AB70</f>
        <v>0</v>
      </c>
      <c r="AC70" s="271">
        <f>'[3]TEAM 1'!AC70</f>
        <v>0</v>
      </c>
      <c r="AD70" s="271">
        <f>'[3]TEAM 1'!AD70</f>
        <v>0</v>
      </c>
      <c r="AE70" s="271">
        <f>'[3]TEAM 1'!AE70</f>
        <v>0</v>
      </c>
      <c r="AF70" s="271">
        <f>'[3]TEAM 1'!AF70</f>
        <v>0</v>
      </c>
      <c r="AG70" s="271">
        <f>'[3]TEAM 1'!AG70</f>
        <v>0</v>
      </c>
      <c r="AH70" s="271">
        <f>'[3]TEAM 1'!AH70</f>
        <v>0</v>
      </c>
      <c r="AI70" s="271">
        <f>'[3]TEAM 1'!AI70</f>
        <v>0</v>
      </c>
      <c r="AJ70" s="271">
        <f>'[3]TEAM 1'!AJ70</f>
        <v>0</v>
      </c>
      <c r="AK70" s="271">
        <f>'[3]TEAM 1'!AK70</f>
        <v>0</v>
      </c>
      <c r="AL70" s="271">
        <f>'[3]TEAM 1'!AL70</f>
        <v>0</v>
      </c>
      <c r="AM70" s="271">
        <f>'[3]TEAM 1'!AM70</f>
        <v>0</v>
      </c>
      <c r="AN70" s="271">
        <f>'[3]TEAM 1'!AN70</f>
        <v>0</v>
      </c>
      <c r="AO70" s="271">
        <f>'[3]TEAM 1'!AO70</f>
        <v>0</v>
      </c>
      <c r="AP70" s="271">
        <f>'[3]TEAM 1'!AP70</f>
        <v>0</v>
      </c>
      <c r="AQ70" s="271">
        <f>'[3]TEAM 1'!AQ70</f>
        <v>0</v>
      </c>
      <c r="AR70" s="271">
        <f>'[3]TEAM 1'!AR70</f>
        <v>0</v>
      </c>
      <c r="AS70" s="271">
        <f>'[3]TEAM 1'!AS70</f>
        <v>0</v>
      </c>
      <c r="AT70" s="271">
        <f>'[3]TEAM 1'!AT70</f>
        <v>0</v>
      </c>
      <c r="AU70" s="271">
        <f>'[3]TEAM 1'!AU70</f>
        <v>0</v>
      </c>
      <c r="AV70" s="271">
        <f>'[3]TEAM 1'!AV70</f>
        <v>0</v>
      </c>
      <c r="AW70" s="271">
        <f>'[3]TEAM 1'!AW70</f>
        <v>0</v>
      </c>
      <c r="AX70" s="271">
        <f>'[3]TEAM 1'!AX70</f>
        <v>0</v>
      </c>
      <c r="AY70" s="271">
        <f>'[3]TEAM 1'!AY70</f>
        <v>0</v>
      </c>
      <c r="AZ70" s="271">
        <f>'[3]TEAM 1'!AZ70</f>
        <v>0</v>
      </c>
      <c r="BA70" s="271">
        <f>'[3]TEAM 1'!BA70</f>
        <v>0</v>
      </c>
      <c r="BB70" s="271">
        <f>'[3]TEAM 1'!BB70</f>
        <v>0</v>
      </c>
      <c r="BC70" s="271">
        <f>'[3]TEAM 1'!BC70</f>
        <v>0</v>
      </c>
      <c r="BD70" s="271">
        <f>'[3]TEAM 1'!BD70</f>
        <v>0</v>
      </c>
      <c r="BE70" s="271">
        <f>'[3]TEAM 1'!BE70</f>
        <v>0</v>
      </c>
      <c r="BF70" s="271">
        <f>'[3]TEAM 1'!BF70</f>
        <v>0</v>
      </c>
      <c r="BG70" s="271">
        <f>'[3]TEAM 1'!BG70</f>
        <v>0</v>
      </c>
      <c r="BH70" s="271">
        <f>'[3]TEAM 1'!BH70</f>
        <v>0</v>
      </c>
      <c r="BI70" s="271">
        <f>'[3]TEAM 1'!BI70</f>
        <v>0</v>
      </c>
      <c r="BJ70" s="271">
        <f>'[3]TEAM 1'!BJ70</f>
        <v>0</v>
      </c>
      <c r="BK70" s="271">
        <f>'[3]TEAM 1'!BK70</f>
        <v>0</v>
      </c>
      <c r="BL70" s="271">
        <f>'[3]TEAM 1'!BL70</f>
        <v>0</v>
      </c>
      <c r="BM70" s="271">
        <f>'[3]TEAM 1'!BM70</f>
        <v>0</v>
      </c>
      <c r="BN70" s="271">
        <f>'[3]TEAM 1'!BN70</f>
        <v>0</v>
      </c>
      <c r="BO70" s="271">
        <f>'[3]TEAM 1'!BO70</f>
        <v>0</v>
      </c>
      <c r="BP70" s="271">
        <f>'[3]TEAM 1'!BP70</f>
        <v>0</v>
      </c>
      <c r="BQ70" s="271">
        <f>'[3]TEAM 1'!BQ70</f>
        <v>0</v>
      </c>
      <c r="BR70" s="271">
        <f>'[3]TEAM 1'!BR70</f>
        <v>0</v>
      </c>
      <c r="BS70" s="271">
        <f>'[3]TEAM 1'!BS70</f>
        <v>0</v>
      </c>
      <c r="BT70" s="271">
        <f>'[3]TEAM 1'!BT70</f>
        <v>0</v>
      </c>
      <c r="BU70" s="271">
        <f>'[3]TEAM 1'!BU70</f>
        <v>0</v>
      </c>
      <c r="BV70" s="271">
        <f>'[3]TEAM 1'!BV70</f>
        <v>0</v>
      </c>
      <c r="BW70" s="271">
        <f>'[3]TEAM 1'!BW70</f>
        <v>0</v>
      </c>
      <c r="BX70" s="271">
        <f>'[3]TEAM 1'!BX70</f>
        <v>0</v>
      </c>
      <c r="BY70" s="271">
        <f>'[3]TEAM 1'!BY70</f>
        <v>0</v>
      </c>
    </row>
    <row r="71" spans="1:77">
      <c r="A71" t="str">
        <f>'[3]TEAM 1'!A71</f>
        <v>CUSTOMER_DISCOUNT</v>
      </c>
      <c r="B71" t="str">
        <f>'[3]TEAM 1'!B71</f>
        <v>Percent (0 - 2)</v>
      </c>
      <c r="C71" s="271">
        <f>'[3]TEAM 1'!C71</f>
        <v>0</v>
      </c>
      <c r="D71" s="271">
        <f>'[3]TEAM 1'!D71</f>
        <v>0</v>
      </c>
      <c r="E71" s="271">
        <f>'[3]TEAM 1'!E71</f>
        <v>0</v>
      </c>
      <c r="F71" s="271">
        <f>'[3]TEAM 1'!F71</f>
        <v>0</v>
      </c>
      <c r="G71" s="271">
        <f>'[3]TEAM 1'!G71</f>
        <v>0.5</v>
      </c>
      <c r="H71" s="271">
        <f>'[3]TEAM 1'!H71</f>
        <v>0.5</v>
      </c>
      <c r="I71" s="271">
        <f>'[3]TEAM 1'!I71</f>
        <v>0.5</v>
      </c>
      <c r="J71" s="271">
        <f>'[3]TEAM 1'!J71</f>
        <v>1.1000000000000001</v>
      </c>
      <c r="K71" s="271">
        <f>'[3]TEAM 1'!K71</f>
        <v>0.5</v>
      </c>
      <c r="L71" s="271">
        <f>'[3]TEAM 1'!L71</f>
        <v>1</v>
      </c>
      <c r="M71" s="271">
        <f>'[3]TEAM 1'!M71</f>
        <v>1</v>
      </c>
      <c r="N71" s="271">
        <f>'[3]TEAM 1'!N71</f>
        <v>1</v>
      </c>
      <c r="O71" s="271">
        <f>'[3]TEAM 1'!O71</f>
        <v>1</v>
      </c>
      <c r="P71" s="271">
        <f>'[3]TEAM 1'!P71</f>
        <v>1</v>
      </c>
      <c r="Q71" s="271">
        <f>'[3]TEAM 1'!Q71</f>
        <v>0.75</v>
      </c>
      <c r="R71" s="271">
        <f>'[3]TEAM 1'!R71</f>
        <v>1</v>
      </c>
      <c r="S71" s="271">
        <f>'[3]TEAM 1'!S71</f>
        <v>0</v>
      </c>
      <c r="T71" s="271">
        <f>'[3]TEAM 1'!T71</f>
        <v>0</v>
      </c>
      <c r="U71" s="271">
        <f>'[3]TEAM 1'!U71</f>
        <v>0</v>
      </c>
      <c r="V71" s="272">
        <f>'[3]TEAM 1'!V71</f>
        <v>0</v>
      </c>
      <c r="W71" s="271">
        <f>'[3]TEAM 1'!W71</f>
        <v>0</v>
      </c>
      <c r="X71" s="271">
        <f>'[3]TEAM 1'!X71</f>
        <v>0</v>
      </c>
      <c r="Y71" s="271">
        <f>'[3]TEAM 1'!Y71</f>
        <v>0</v>
      </c>
      <c r="Z71" s="271">
        <f>'[3]TEAM 1'!Z71</f>
        <v>0</v>
      </c>
      <c r="AA71" s="271">
        <f>'[3]TEAM 1'!AA71</f>
        <v>0</v>
      </c>
      <c r="AB71" s="271">
        <f>'[3]TEAM 1'!AB71</f>
        <v>0</v>
      </c>
      <c r="AC71" s="271">
        <f>'[3]TEAM 1'!AC71</f>
        <v>0</v>
      </c>
      <c r="AD71" s="271">
        <f>'[3]TEAM 1'!AD71</f>
        <v>0</v>
      </c>
      <c r="AE71" s="271">
        <f>'[3]TEAM 1'!AE71</f>
        <v>0</v>
      </c>
      <c r="AF71" s="271">
        <f>'[3]TEAM 1'!AF71</f>
        <v>0</v>
      </c>
      <c r="AG71" s="271">
        <f>'[3]TEAM 1'!AG71</f>
        <v>0</v>
      </c>
      <c r="AH71" s="271">
        <f>'[3]TEAM 1'!AH71</f>
        <v>0</v>
      </c>
      <c r="AI71" s="271">
        <f>'[3]TEAM 1'!AI71</f>
        <v>0</v>
      </c>
      <c r="AJ71" s="271">
        <f>'[3]TEAM 1'!AJ71</f>
        <v>0</v>
      </c>
      <c r="AK71" s="271">
        <f>'[3]TEAM 1'!AK71</f>
        <v>0</v>
      </c>
      <c r="AL71" s="271">
        <f>'[3]TEAM 1'!AL71</f>
        <v>0</v>
      </c>
      <c r="AM71" s="271">
        <f>'[3]TEAM 1'!AM71</f>
        <v>0</v>
      </c>
      <c r="AN71" s="271">
        <f>'[3]TEAM 1'!AN71</f>
        <v>0</v>
      </c>
      <c r="AO71" s="271">
        <f>'[3]TEAM 1'!AO71</f>
        <v>0</v>
      </c>
      <c r="AP71" s="271">
        <f>'[3]TEAM 1'!AP71</f>
        <v>0</v>
      </c>
      <c r="AQ71" s="271">
        <f>'[3]TEAM 1'!AQ71</f>
        <v>0</v>
      </c>
      <c r="AR71" s="271">
        <f>'[3]TEAM 1'!AR71</f>
        <v>0</v>
      </c>
      <c r="AS71" s="271">
        <f>'[3]TEAM 1'!AS71</f>
        <v>0</v>
      </c>
      <c r="AT71" s="271">
        <f>'[3]TEAM 1'!AT71</f>
        <v>0</v>
      </c>
      <c r="AU71" s="271">
        <f>'[3]TEAM 1'!AU71</f>
        <v>0</v>
      </c>
      <c r="AV71" s="271">
        <f>'[3]TEAM 1'!AV71</f>
        <v>0</v>
      </c>
      <c r="AW71" s="271">
        <f>'[3]TEAM 1'!AW71</f>
        <v>0</v>
      </c>
      <c r="AX71" s="271">
        <f>'[3]TEAM 1'!AX71</f>
        <v>0</v>
      </c>
      <c r="AY71" s="271">
        <f>'[3]TEAM 1'!AY71</f>
        <v>0</v>
      </c>
      <c r="AZ71" s="271">
        <f>'[3]TEAM 1'!AZ71</f>
        <v>0</v>
      </c>
      <c r="BA71" s="271">
        <f>'[3]TEAM 1'!BA71</f>
        <v>0</v>
      </c>
      <c r="BB71" s="271">
        <f>'[3]TEAM 1'!BB71</f>
        <v>0</v>
      </c>
      <c r="BC71" s="271">
        <f>'[3]TEAM 1'!BC71</f>
        <v>0</v>
      </c>
      <c r="BD71" s="271">
        <f>'[3]TEAM 1'!BD71</f>
        <v>0</v>
      </c>
      <c r="BE71" s="271">
        <f>'[3]TEAM 1'!BE71</f>
        <v>0</v>
      </c>
      <c r="BF71" s="271">
        <f>'[3]TEAM 1'!BF71</f>
        <v>0</v>
      </c>
      <c r="BG71" s="271">
        <f>'[3]TEAM 1'!BG71</f>
        <v>0</v>
      </c>
      <c r="BH71" s="271">
        <f>'[3]TEAM 1'!BH71</f>
        <v>0</v>
      </c>
      <c r="BI71" s="271">
        <f>'[3]TEAM 1'!BI71</f>
        <v>0</v>
      </c>
      <c r="BJ71" s="271">
        <f>'[3]TEAM 1'!BJ71</f>
        <v>0</v>
      </c>
      <c r="BK71" s="271">
        <f>'[3]TEAM 1'!BK71</f>
        <v>0.75</v>
      </c>
      <c r="BL71" s="271">
        <f>'[3]TEAM 1'!BL71</f>
        <v>1.5</v>
      </c>
      <c r="BM71" s="271">
        <f>'[3]TEAM 1'!BM71</f>
        <v>0</v>
      </c>
      <c r="BN71" s="271">
        <f>'[3]TEAM 1'!BN71</f>
        <v>0</v>
      </c>
      <c r="BO71" s="271">
        <f>'[3]TEAM 1'!BO71</f>
        <v>0</v>
      </c>
      <c r="BP71" s="271">
        <f>'[3]TEAM 1'!BP71</f>
        <v>0</v>
      </c>
      <c r="BQ71" s="271">
        <f>'[3]TEAM 1'!BQ71</f>
        <v>0</v>
      </c>
      <c r="BR71" s="271">
        <f>'[3]TEAM 1'!BR71</f>
        <v>0</v>
      </c>
      <c r="BS71" s="271">
        <f>'[3]TEAM 1'!BS71</f>
        <v>0</v>
      </c>
      <c r="BT71" s="271">
        <f>'[3]TEAM 1'!BT71</f>
        <v>0</v>
      </c>
      <c r="BU71" s="271">
        <f>'[3]TEAM 1'!BU71</f>
        <v>0</v>
      </c>
      <c r="BV71" s="271">
        <f>'[3]TEAM 1'!BV71</f>
        <v>0</v>
      </c>
      <c r="BW71" s="271">
        <f>'[3]TEAM 1'!BW71</f>
        <v>0</v>
      </c>
      <c r="BX71" s="271">
        <f>'[3]TEAM 1'!BX71</f>
        <v>0</v>
      </c>
      <c r="BY71" s="271">
        <f>'[3]TEAM 1'!BY71</f>
        <v>0</v>
      </c>
    </row>
    <row r="72" spans="1:77">
      <c r="A72" t="str">
        <f>'[3]TEAM 1'!A72</f>
        <v>Property Casualty Insurance Budget</v>
      </c>
      <c r="B72" t="str">
        <f>'[3]TEAM 1'!B72</f>
        <v>000 USD</v>
      </c>
      <c r="C72" s="271">
        <f>'[3]TEAM 1'!C72</f>
        <v>25</v>
      </c>
      <c r="D72" s="271">
        <f>'[3]TEAM 1'!D72</f>
        <v>25</v>
      </c>
      <c r="E72" s="271">
        <f>'[3]TEAM 1'!E72</f>
        <v>25</v>
      </c>
      <c r="F72" s="271">
        <f>'[3]TEAM 1'!F72</f>
        <v>25</v>
      </c>
      <c r="G72" s="271">
        <f>'[3]TEAM 1'!G72</f>
        <v>25</v>
      </c>
      <c r="H72" s="271">
        <f>'[3]TEAM 1'!H72</f>
        <v>25</v>
      </c>
      <c r="I72" s="271">
        <f>'[3]TEAM 1'!I72</f>
        <v>25</v>
      </c>
      <c r="J72" s="271">
        <f>'[3]TEAM 1'!J72</f>
        <v>25</v>
      </c>
      <c r="K72" s="271">
        <f>'[3]TEAM 1'!K72</f>
        <v>25</v>
      </c>
      <c r="L72" s="271">
        <f>'[3]TEAM 1'!L72</f>
        <v>25</v>
      </c>
      <c r="M72" s="271">
        <f>'[3]TEAM 1'!M72</f>
        <v>25</v>
      </c>
      <c r="N72" s="271">
        <f>'[3]TEAM 1'!N72</f>
        <v>25</v>
      </c>
      <c r="O72" s="271">
        <f>'[3]TEAM 1'!O72</f>
        <v>25</v>
      </c>
      <c r="P72" s="271">
        <f>'[3]TEAM 1'!P72</f>
        <v>25</v>
      </c>
      <c r="Q72" s="271">
        <f>'[3]TEAM 1'!Q72</f>
        <v>25</v>
      </c>
      <c r="R72" s="271">
        <f>'[3]TEAM 1'!R72</f>
        <v>25</v>
      </c>
      <c r="S72" s="271">
        <f>'[3]TEAM 1'!S72</f>
        <v>25</v>
      </c>
      <c r="T72" s="271">
        <f>'[3]TEAM 1'!T72</f>
        <v>25</v>
      </c>
      <c r="U72" s="271">
        <f>'[3]TEAM 1'!U72</f>
        <v>25</v>
      </c>
      <c r="V72" s="272">
        <f>'[3]TEAM 1'!V72</f>
        <v>25</v>
      </c>
      <c r="W72" s="271">
        <f>'[3]TEAM 1'!W72</f>
        <v>25</v>
      </c>
      <c r="X72" s="271">
        <f>'[3]TEAM 1'!X72</f>
        <v>25</v>
      </c>
      <c r="Y72" s="271">
        <f>'[3]TEAM 1'!Y72</f>
        <v>25</v>
      </c>
      <c r="Z72" s="271">
        <f>'[3]TEAM 1'!Z72</f>
        <v>25</v>
      </c>
      <c r="AA72" s="271">
        <f>'[3]TEAM 1'!AA72</f>
        <v>25</v>
      </c>
      <c r="AB72" s="271">
        <f>'[3]TEAM 1'!AB72</f>
        <v>25</v>
      </c>
      <c r="AC72" s="271">
        <f>'[3]TEAM 1'!AC72</f>
        <v>25</v>
      </c>
      <c r="AD72" s="271">
        <f>'[3]TEAM 1'!AD72</f>
        <v>25</v>
      </c>
      <c r="AE72" s="271">
        <f>'[3]TEAM 1'!AE72</f>
        <v>25</v>
      </c>
      <c r="AF72" s="271">
        <f>'[3]TEAM 1'!AF72</f>
        <v>25</v>
      </c>
      <c r="AG72" s="271">
        <f>'[3]TEAM 1'!AG72</f>
        <v>25</v>
      </c>
      <c r="AH72" s="271">
        <f>'[3]TEAM 1'!AH72</f>
        <v>25</v>
      </c>
      <c r="AI72" s="271">
        <f>'[3]TEAM 1'!AI72</f>
        <v>25</v>
      </c>
      <c r="AJ72" s="271">
        <f>'[3]TEAM 1'!AJ72</f>
        <v>25</v>
      </c>
      <c r="AK72" s="271">
        <f>'[3]TEAM 1'!AK72</f>
        <v>25</v>
      </c>
      <c r="AL72" s="271">
        <f>'[3]TEAM 1'!AL72</f>
        <v>25</v>
      </c>
      <c r="AM72" s="271">
        <f>'[3]TEAM 1'!AM72</f>
        <v>25</v>
      </c>
      <c r="AN72" s="271">
        <f>'[3]TEAM 1'!AN72</f>
        <v>25</v>
      </c>
      <c r="AO72" s="271">
        <f>'[3]TEAM 1'!AO72</f>
        <v>25</v>
      </c>
      <c r="AP72" s="271">
        <f>'[3]TEAM 1'!AP72</f>
        <v>25</v>
      </c>
      <c r="AQ72" s="271">
        <f>'[3]TEAM 1'!AQ72</f>
        <v>25</v>
      </c>
      <c r="AR72" s="271">
        <f>'[3]TEAM 1'!AR72</f>
        <v>25</v>
      </c>
      <c r="AS72" s="271">
        <f>'[3]TEAM 1'!AS72</f>
        <v>25</v>
      </c>
      <c r="AT72" s="271">
        <f>'[3]TEAM 1'!AT72</f>
        <v>25</v>
      </c>
      <c r="AU72" s="271">
        <f>'[3]TEAM 1'!AU72</f>
        <v>25</v>
      </c>
      <c r="AV72" s="271">
        <f>'[3]TEAM 1'!AV72</f>
        <v>25</v>
      </c>
      <c r="AW72" s="271">
        <f>'[3]TEAM 1'!AW72</f>
        <v>25</v>
      </c>
      <c r="AX72" s="271">
        <f>'[3]TEAM 1'!AX72</f>
        <v>25</v>
      </c>
      <c r="AY72" s="271">
        <f>'[3]TEAM 1'!AY72</f>
        <v>25</v>
      </c>
      <c r="AZ72" s="271">
        <f>'[3]TEAM 1'!AZ72</f>
        <v>25</v>
      </c>
      <c r="BA72" s="271">
        <f>'[3]TEAM 1'!BA72</f>
        <v>25</v>
      </c>
      <c r="BB72" s="271">
        <f>'[3]TEAM 1'!BB72</f>
        <v>25</v>
      </c>
      <c r="BC72" s="271">
        <f>'[3]TEAM 1'!BC72</f>
        <v>25</v>
      </c>
      <c r="BD72" s="271">
        <f>'[3]TEAM 1'!BD72</f>
        <v>25</v>
      </c>
      <c r="BE72" s="271">
        <f>'[3]TEAM 1'!BE72</f>
        <v>25</v>
      </c>
      <c r="BF72" s="271">
        <f>'[3]TEAM 1'!BF72</f>
        <v>25</v>
      </c>
      <c r="BG72" s="271">
        <f>'[3]TEAM 1'!BG72</f>
        <v>25</v>
      </c>
      <c r="BH72" s="271">
        <f>'[3]TEAM 1'!BH72</f>
        <v>25</v>
      </c>
      <c r="BI72" s="271">
        <f>'[3]TEAM 1'!BI72</f>
        <v>25</v>
      </c>
      <c r="BJ72" s="271">
        <f>'[3]TEAM 1'!BJ72</f>
        <v>25</v>
      </c>
      <c r="BK72" s="271">
        <f>'[3]TEAM 1'!BK72</f>
        <v>25</v>
      </c>
      <c r="BL72" s="271">
        <f>'[3]TEAM 1'!BL72</f>
        <v>25</v>
      </c>
      <c r="BM72" s="271">
        <f>'[3]TEAM 1'!BM72</f>
        <v>0</v>
      </c>
      <c r="BN72" s="271">
        <f>'[3]TEAM 1'!BN72</f>
        <v>0</v>
      </c>
      <c r="BO72" s="271">
        <f>'[3]TEAM 1'!BO72</f>
        <v>0</v>
      </c>
      <c r="BP72" s="271">
        <f>'[3]TEAM 1'!BP72</f>
        <v>0</v>
      </c>
      <c r="BQ72" s="271">
        <f>'[3]TEAM 1'!BQ72</f>
        <v>0</v>
      </c>
      <c r="BR72" s="271">
        <f>'[3]TEAM 1'!BR72</f>
        <v>0</v>
      </c>
      <c r="BS72" s="271">
        <f>'[3]TEAM 1'!BS72</f>
        <v>0</v>
      </c>
      <c r="BT72" s="271">
        <f>'[3]TEAM 1'!BT72</f>
        <v>0</v>
      </c>
      <c r="BU72" s="271">
        <f>'[3]TEAM 1'!BU72</f>
        <v>0</v>
      </c>
      <c r="BV72" s="271">
        <f>'[3]TEAM 1'!BV72</f>
        <v>0</v>
      </c>
      <c r="BW72" s="271">
        <f>'[3]TEAM 1'!BW72</f>
        <v>0</v>
      </c>
      <c r="BX72" s="271">
        <f>'[3]TEAM 1'!BX72</f>
        <v>0</v>
      </c>
      <c r="BY72" s="271">
        <f>'[3]TEAM 1'!BY72</f>
        <v>0</v>
      </c>
    </row>
    <row r="73" spans="1:77">
      <c r="A73" t="str">
        <f>'[3]TEAM 1'!A73</f>
        <v>Directors &amp; Officers Insurance Budget</v>
      </c>
      <c r="B73" t="str">
        <f>'[3]TEAM 1'!B73</f>
        <v>000 USD</v>
      </c>
      <c r="C73" s="271">
        <f>'[3]TEAM 1'!C73</f>
        <v>35</v>
      </c>
      <c r="D73" s="271">
        <f>'[3]TEAM 1'!D73</f>
        <v>35</v>
      </c>
      <c r="E73" s="271">
        <f>'[3]TEAM 1'!E73</f>
        <v>35</v>
      </c>
      <c r="F73" s="271">
        <f>'[3]TEAM 1'!F73</f>
        <v>35</v>
      </c>
      <c r="G73" s="271">
        <f>'[3]TEAM 1'!G73</f>
        <v>35</v>
      </c>
      <c r="H73" s="271">
        <f>'[3]TEAM 1'!H73</f>
        <v>35</v>
      </c>
      <c r="I73" s="271">
        <f>'[3]TEAM 1'!I73</f>
        <v>35</v>
      </c>
      <c r="J73" s="271">
        <f>'[3]TEAM 1'!J73</f>
        <v>35</v>
      </c>
      <c r="K73" s="271">
        <f>'[3]TEAM 1'!K73</f>
        <v>35</v>
      </c>
      <c r="L73" s="271">
        <f>'[3]TEAM 1'!L73</f>
        <v>35</v>
      </c>
      <c r="M73" s="271">
        <f>'[3]TEAM 1'!M73</f>
        <v>35</v>
      </c>
      <c r="N73" s="271">
        <f>'[3]TEAM 1'!N73</f>
        <v>35</v>
      </c>
      <c r="O73" s="271">
        <f>'[3]TEAM 1'!O73</f>
        <v>35</v>
      </c>
      <c r="P73" s="271">
        <f>'[3]TEAM 1'!P73</f>
        <v>35</v>
      </c>
      <c r="Q73" s="271">
        <f>'[3]TEAM 1'!Q73</f>
        <v>35</v>
      </c>
      <c r="R73" s="271">
        <f>'[3]TEAM 1'!R73</f>
        <v>35</v>
      </c>
      <c r="S73" s="271">
        <f>'[3]TEAM 1'!S73</f>
        <v>35</v>
      </c>
      <c r="T73" s="271">
        <f>'[3]TEAM 1'!T73</f>
        <v>35</v>
      </c>
      <c r="U73" s="271">
        <f>'[3]TEAM 1'!U73</f>
        <v>35</v>
      </c>
      <c r="V73" s="272">
        <f>'[3]TEAM 1'!V73</f>
        <v>35</v>
      </c>
      <c r="W73" s="271">
        <f>'[3]TEAM 1'!W73</f>
        <v>35</v>
      </c>
      <c r="X73" s="271">
        <f>'[3]TEAM 1'!X73</f>
        <v>35</v>
      </c>
      <c r="Y73" s="271">
        <f>'[3]TEAM 1'!Y73</f>
        <v>35</v>
      </c>
      <c r="Z73" s="271">
        <f>'[3]TEAM 1'!Z73</f>
        <v>35</v>
      </c>
      <c r="AA73" s="271">
        <f>'[3]TEAM 1'!AA73</f>
        <v>35</v>
      </c>
      <c r="AB73" s="271">
        <f>'[3]TEAM 1'!AB73</f>
        <v>35</v>
      </c>
      <c r="AC73" s="271">
        <f>'[3]TEAM 1'!AC73</f>
        <v>35</v>
      </c>
      <c r="AD73" s="271">
        <f>'[3]TEAM 1'!AD73</f>
        <v>35</v>
      </c>
      <c r="AE73" s="271">
        <f>'[3]TEAM 1'!AE73</f>
        <v>35</v>
      </c>
      <c r="AF73" s="271">
        <f>'[3]TEAM 1'!AF73</f>
        <v>35</v>
      </c>
      <c r="AG73" s="271">
        <f>'[3]TEAM 1'!AG73</f>
        <v>35</v>
      </c>
      <c r="AH73" s="271">
        <f>'[3]TEAM 1'!AH73</f>
        <v>35</v>
      </c>
      <c r="AI73" s="271">
        <f>'[3]TEAM 1'!AI73</f>
        <v>35</v>
      </c>
      <c r="AJ73" s="271">
        <f>'[3]TEAM 1'!AJ73</f>
        <v>35</v>
      </c>
      <c r="AK73" s="271">
        <f>'[3]TEAM 1'!AK73</f>
        <v>35</v>
      </c>
      <c r="AL73" s="271">
        <f>'[3]TEAM 1'!AL73</f>
        <v>35</v>
      </c>
      <c r="AM73" s="271">
        <f>'[3]TEAM 1'!AM73</f>
        <v>35</v>
      </c>
      <c r="AN73" s="271">
        <f>'[3]TEAM 1'!AN73</f>
        <v>35</v>
      </c>
      <c r="AO73" s="271">
        <f>'[3]TEAM 1'!AO73</f>
        <v>35</v>
      </c>
      <c r="AP73" s="271">
        <f>'[3]TEAM 1'!AP73</f>
        <v>35</v>
      </c>
      <c r="AQ73" s="271">
        <f>'[3]TEAM 1'!AQ73</f>
        <v>35</v>
      </c>
      <c r="AR73" s="271">
        <f>'[3]TEAM 1'!AR73</f>
        <v>35</v>
      </c>
      <c r="AS73" s="271">
        <f>'[3]TEAM 1'!AS73</f>
        <v>35</v>
      </c>
      <c r="AT73" s="271">
        <f>'[3]TEAM 1'!AT73</f>
        <v>35</v>
      </c>
      <c r="AU73" s="271">
        <f>'[3]TEAM 1'!AU73</f>
        <v>35</v>
      </c>
      <c r="AV73" s="271">
        <f>'[3]TEAM 1'!AV73</f>
        <v>35</v>
      </c>
      <c r="AW73" s="271">
        <f>'[3]TEAM 1'!AW73</f>
        <v>35</v>
      </c>
      <c r="AX73" s="271">
        <f>'[3]TEAM 1'!AX73</f>
        <v>35</v>
      </c>
      <c r="AY73" s="271">
        <f>'[3]TEAM 1'!AY73</f>
        <v>35</v>
      </c>
      <c r="AZ73" s="271">
        <f>'[3]TEAM 1'!AZ73</f>
        <v>35</v>
      </c>
      <c r="BA73" s="271">
        <f>'[3]TEAM 1'!BA73</f>
        <v>35</v>
      </c>
      <c r="BB73" s="271">
        <f>'[3]TEAM 1'!BB73</f>
        <v>35</v>
      </c>
      <c r="BC73" s="271">
        <f>'[3]TEAM 1'!BC73</f>
        <v>35</v>
      </c>
      <c r="BD73" s="271">
        <f>'[3]TEAM 1'!BD73</f>
        <v>35</v>
      </c>
      <c r="BE73" s="271">
        <f>'[3]TEAM 1'!BE73</f>
        <v>35</v>
      </c>
      <c r="BF73" s="271">
        <f>'[3]TEAM 1'!BF73</f>
        <v>35</v>
      </c>
      <c r="BG73" s="271">
        <f>'[3]TEAM 1'!BG73</f>
        <v>35</v>
      </c>
      <c r="BH73" s="271">
        <f>'[3]TEAM 1'!BH73</f>
        <v>35</v>
      </c>
      <c r="BI73" s="271">
        <f>'[3]TEAM 1'!BI73</f>
        <v>35</v>
      </c>
      <c r="BJ73" s="271">
        <f>'[3]TEAM 1'!BJ73</f>
        <v>35</v>
      </c>
      <c r="BK73" s="271">
        <f>'[3]TEAM 1'!BK73</f>
        <v>35</v>
      </c>
      <c r="BL73" s="271">
        <f>'[3]TEAM 1'!BL73</f>
        <v>35</v>
      </c>
      <c r="BM73" s="271">
        <f>'[3]TEAM 1'!BM73</f>
        <v>0</v>
      </c>
      <c r="BN73" s="271">
        <f>'[3]TEAM 1'!BN73</f>
        <v>0</v>
      </c>
      <c r="BO73" s="271">
        <f>'[3]TEAM 1'!BO73</f>
        <v>0</v>
      </c>
      <c r="BP73" s="271">
        <f>'[3]TEAM 1'!BP73</f>
        <v>0</v>
      </c>
      <c r="BQ73" s="271">
        <f>'[3]TEAM 1'!BQ73</f>
        <v>0</v>
      </c>
      <c r="BR73" s="271">
        <f>'[3]TEAM 1'!BR73</f>
        <v>0</v>
      </c>
      <c r="BS73" s="271">
        <f>'[3]TEAM 1'!BS73</f>
        <v>0</v>
      </c>
      <c r="BT73" s="271">
        <f>'[3]TEAM 1'!BT73</f>
        <v>0</v>
      </c>
      <c r="BU73" s="271">
        <f>'[3]TEAM 1'!BU73</f>
        <v>0</v>
      </c>
      <c r="BV73" s="271">
        <f>'[3]TEAM 1'!BV73</f>
        <v>0</v>
      </c>
      <c r="BW73" s="271">
        <f>'[3]TEAM 1'!BW73</f>
        <v>0</v>
      </c>
      <c r="BX73" s="271">
        <f>'[3]TEAM 1'!BX73</f>
        <v>0</v>
      </c>
      <c r="BY73" s="271">
        <f>'[3]TEAM 1'!BY73</f>
        <v>0</v>
      </c>
    </row>
    <row r="74" spans="1:77">
      <c r="A74" t="str">
        <f>'[3]TEAM 1'!A74</f>
        <v>Product Liability Insurance Budget</v>
      </c>
      <c r="B74" t="str">
        <f>'[3]TEAM 1'!B74</f>
        <v>000 USD</v>
      </c>
      <c r="C74" s="271">
        <f>'[3]TEAM 1'!C74</f>
        <v>45</v>
      </c>
      <c r="D74" s="271">
        <f>'[3]TEAM 1'!D74</f>
        <v>100</v>
      </c>
      <c r="E74" s="271">
        <f>'[3]TEAM 1'!E74</f>
        <v>100</v>
      </c>
      <c r="F74" s="271">
        <f>'[3]TEAM 1'!F74</f>
        <v>100</v>
      </c>
      <c r="G74" s="271">
        <f>'[3]TEAM 1'!G74</f>
        <v>100</v>
      </c>
      <c r="H74" s="271">
        <f>'[3]TEAM 1'!H74</f>
        <v>100</v>
      </c>
      <c r="I74" s="271">
        <f>'[3]TEAM 1'!I74</f>
        <v>100</v>
      </c>
      <c r="J74" s="271">
        <f>'[3]TEAM 1'!J74</f>
        <v>100</v>
      </c>
      <c r="K74" s="271">
        <f>'[3]TEAM 1'!K74</f>
        <v>100</v>
      </c>
      <c r="L74" s="271">
        <f>'[3]TEAM 1'!L74</f>
        <v>100</v>
      </c>
      <c r="M74" s="271">
        <f>'[3]TEAM 1'!M74</f>
        <v>100</v>
      </c>
      <c r="N74" s="271">
        <f>'[3]TEAM 1'!N74</f>
        <v>100</v>
      </c>
      <c r="O74" s="271">
        <f>'[3]TEAM 1'!O74</f>
        <v>100</v>
      </c>
      <c r="P74" s="271">
        <f>'[3]TEAM 1'!P74</f>
        <v>100</v>
      </c>
      <c r="Q74" s="271">
        <f>'[3]TEAM 1'!Q74</f>
        <v>100</v>
      </c>
      <c r="R74" s="271">
        <f>'[3]TEAM 1'!R74</f>
        <v>100</v>
      </c>
      <c r="S74" s="271">
        <f>'[3]TEAM 1'!S74</f>
        <v>100</v>
      </c>
      <c r="T74" s="271">
        <f>'[3]TEAM 1'!T74</f>
        <v>100</v>
      </c>
      <c r="U74" s="271">
        <f>'[3]TEAM 1'!U74</f>
        <v>100</v>
      </c>
      <c r="V74" s="272">
        <f>'[3]TEAM 1'!V74</f>
        <v>100</v>
      </c>
      <c r="W74" s="271">
        <f>'[3]TEAM 1'!W74</f>
        <v>100</v>
      </c>
      <c r="X74" s="271">
        <f>'[3]TEAM 1'!X74</f>
        <v>100</v>
      </c>
      <c r="Y74" s="271">
        <f>'[3]TEAM 1'!Y74</f>
        <v>100</v>
      </c>
      <c r="Z74" s="271">
        <f>'[3]TEAM 1'!Z74</f>
        <v>100</v>
      </c>
      <c r="AA74" s="271">
        <f>'[3]TEAM 1'!AA74</f>
        <v>100</v>
      </c>
      <c r="AB74" s="271">
        <f>'[3]TEAM 1'!AB74</f>
        <v>100</v>
      </c>
      <c r="AC74" s="271">
        <f>'[3]TEAM 1'!AC74</f>
        <v>100</v>
      </c>
      <c r="AD74" s="271">
        <f>'[3]TEAM 1'!AD74</f>
        <v>100</v>
      </c>
      <c r="AE74" s="271">
        <f>'[3]TEAM 1'!AE74</f>
        <v>100</v>
      </c>
      <c r="AF74" s="271">
        <f>'[3]TEAM 1'!AF74</f>
        <v>100</v>
      </c>
      <c r="AG74" s="271">
        <f>'[3]TEAM 1'!AG74</f>
        <v>100</v>
      </c>
      <c r="AH74" s="271">
        <f>'[3]TEAM 1'!AH74</f>
        <v>100</v>
      </c>
      <c r="AI74" s="271">
        <f>'[3]TEAM 1'!AI74</f>
        <v>100</v>
      </c>
      <c r="AJ74" s="271">
        <f>'[3]TEAM 1'!AJ74</f>
        <v>100</v>
      </c>
      <c r="AK74" s="271">
        <f>'[3]TEAM 1'!AK74</f>
        <v>100</v>
      </c>
      <c r="AL74" s="271">
        <f>'[3]TEAM 1'!AL74</f>
        <v>100</v>
      </c>
      <c r="AM74" s="271">
        <f>'[3]TEAM 1'!AM74</f>
        <v>100</v>
      </c>
      <c r="AN74" s="271">
        <f>'[3]TEAM 1'!AN74</f>
        <v>100</v>
      </c>
      <c r="AO74" s="271">
        <f>'[3]TEAM 1'!AO74</f>
        <v>100</v>
      </c>
      <c r="AP74" s="271">
        <f>'[3]TEAM 1'!AP74</f>
        <v>100</v>
      </c>
      <c r="AQ74" s="271">
        <f>'[3]TEAM 1'!AQ74</f>
        <v>100</v>
      </c>
      <c r="AR74" s="271">
        <f>'[3]TEAM 1'!AR74</f>
        <v>100</v>
      </c>
      <c r="AS74" s="271">
        <f>'[3]TEAM 1'!AS74</f>
        <v>100</v>
      </c>
      <c r="AT74" s="271">
        <f>'[3]TEAM 1'!AT74</f>
        <v>100</v>
      </c>
      <c r="AU74" s="271">
        <f>'[3]TEAM 1'!AU74</f>
        <v>100</v>
      </c>
      <c r="AV74" s="271">
        <f>'[3]TEAM 1'!AV74</f>
        <v>100</v>
      </c>
      <c r="AW74" s="271">
        <f>'[3]TEAM 1'!AW74</f>
        <v>100</v>
      </c>
      <c r="AX74" s="271">
        <f>'[3]TEAM 1'!AX74</f>
        <v>100</v>
      </c>
      <c r="AY74" s="271">
        <f>'[3]TEAM 1'!AY74</f>
        <v>100</v>
      </c>
      <c r="AZ74" s="271">
        <f>'[3]TEAM 1'!AZ74</f>
        <v>100</v>
      </c>
      <c r="BA74" s="271">
        <f>'[3]TEAM 1'!BA74</f>
        <v>100</v>
      </c>
      <c r="BB74" s="271">
        <f>'[3]TEAM 1'!BB74</f>
        <v>100</v>
      </c>
      <c r="BC74" s="271">
        <f>'[3]TEAM 1'!BC74</f>
        <v>100</v>
      </c>
      <c r="BD74" s="271">
        <f>'[3]TEAM 1'!BD74</f>
        <v>100</v>
      </c>
      <c r="BE74" s="271">
        <f>'[3]TEAM 1'!BE74</f>
        <v>100</v>
      </c>
      <c r="BF74" s="271">
        <f>'[3]TEAM 1'!BF74</f>
        <v>100</v>
      </c>
      <c r="BG74" s="271">
        <f>'[3]TEAM 1'!BG74</f>
        <v>100</v>
      </c>
      <c r="BH74" s="271">
        <f>'[3]TEAM 1'!BH74</f>
        <v>100</v>
      </c>
      <c r="BI74" s="271">
        <f>'[3]TEAM 1'!BI74</f>
        <v>100</v>
      </c>
      <c r="BJ74" s="271">
        <f>'[3]TEAM 1'!BJ74</f>
        <v>100</v>
      </c>
      <c r="BK74" s="271">
        <f>'[3]TEAM 1'!BK74</f>
        <v>100</v>
      </c>
      <c r="BL74" s="271">
        <f>'[3]TEAM 1'!BL74</f>
        <v>100</v>
      </c>
      <c r="BM74" s="271">
        <f>'[3]TEAM 1'!BM74</f>
        <v>0</v>
      </c>
      <c r="BN74" s="271">
        <f>'[3]TEAM 1'!BN74</f>
        <v>0</v>
      </c>
      <c r="BO74" s="271">
        <f>'[3]TEAM 1'!BO74</f>
        <v>0</v>
      </c>
      <c r="BP74" s="271">
        <f>'[3]TEAM 1'!BP74</f>
        <v>0</v>
      </c>
      <c r="BQ74" s="271">
        <f>'[3]TEAM 1'!BQ74</f>
        <v>0</v>
      </c>
      <c r="BR74" s="271">
        <f>'[3]TEAM 1'!BR74</f>
        <v>0</v>
      </c>
      <c r="BS74" s="271">
        <f>'[3]TEAM 1'!BS74</f>
        <v>0</v>
      </c>
      <c r="BT74" s="271">
        <f>'[3]TEAM 1'!BT74</f>
        <v>0</v>
      </c>
      <c r="BU74" s="271">
        <f>'[3]TEAM 1'!BU74</f>
        <v>0</v>
      </c>
      <c r="BV74" s="271">
        <f>'[3]TEAM 1'!BV74</f>
        <v>0</v>
      </c>
      <c r="BW74" s="271">
        <f>'[3]TEAM 1'!BW74</f>
        <v>0</v>
      </c>
      <c r="BX74" s="271">
        <f>'[3]TEAM 1'!BX74</f>
        <v>0</v>
      </c>
      <c r="BY74" s="271">
        <f>'[3]TEAM 1'!BY74</f>
        <v>0</v>
      </c>
    </row>
    <row r="75" spans="1:77">
      <c r="A75" t="str">
        <f>'[3]TEAM 1'!A75</f>
        <v>Buy Currency Forward Contract, Yen</v>
      </c>
      <c r="B75" t="str">
        <f>'[3]TEAM 1'!B75</f>
        <v>000,000 Yen</v>
      </c>
      <c r="C75" s="8">
        <f>'[3]TEAM 1'!C75</f>
        <v>0</v>
      </c>
      <c r="D75" s="8">
        <f>'[3]TEAM 1'!D75</f>
        <v>0</v>
      </c>
      <c r="E75" s="8">
        <f>'[3]TEAM 1'!E75</f>
        <v>400</v>
      </c>
      <c r="F75" s="8">
        <f>'[3]TEAM 1'!F75</f>
        <v>400</v>
      </c>
      <c r="G75" s="8">
        <f>'[3]TEAM 1'!G75</f>
        <v>400</v>
      </c>
      <c r="H75" s="8">
        <f>'[3]TEAM 1'!H75</f>
        <v>400</v>
      </c>
      <c r="I75" s="8">
        <f>'[3]TEAM 1'!I75</f>
        <v>400</v>
      </c>
      <c r="J75" s="8">
        <f>'[3]TEAM 1'!J75</f>
        <v>400</v>
      </c>
      <c r="K75" s="8">
        <f>'[3]TEAM 1'!K75</f>
        <v>400</v>
      </c>
      <c r="L75" s="8">
        <f>'[3]TEAM 1'!L75</f>
        <v>400</v>
      </c>
      <c r="M75" s="8">
        <f>'[3]TEAM 1'!M75</f>
        <v>400</v>
      </c>
      <c r="N75" s="8">
        <f>'[3]TEAM 1'!N75</f>
        <v>400</v>
      </c>
      <c r="O75" s="8">
        <f>'[3]TEAM 1'!O75</f>
        <v>400</v>
      </c>
      <c r="P75" s="8">
        <f>'[3]TEAM 1'!P75</f>
        <v>400</v>
      </c>
      <c r="Q75" s="15">
        <f>'[3]TEAM 1'!Q75</f>
        <v>400</v>
      </c>
      <c r="R75" s="15">
        <f>'[3]TEAM 1'!R75</f>
        <v>400</v>
      </c>
      <c r="S75" s="15">
        <f>'[3]TEAM 1'!S75</f>
        <v>0</v>
      </c>
      <c r="T75" s="15">
        <f>'[3]TEAM 1'!T75</f>
        <v>0</v>
      </c>
      <c r="U75" s="15">
        <f>'[3]TEAM 1'!U75</f>
        <v>0</v>
      </c>
      <c r="V75" s="15">
        <f>'[3]TEAM 1'!V75</f>
        <v>0</v>
      </c>
      <c r="W75" s="15">
        <f>'[3]TEAM 1'!W75</f>
        <v>0</v>
      </c>
      <c r="X75" s="15">
        <f>'[3]TEAM 1'!X75</f>
        <v>0</v>
      </c>
      <c r="Y75" s="15">
        <f>'[3]TEAM 1'!Y75</f>
        <v>0</v>
      </c>
      <c r="Z75" s="15">
        <f>'[3]TEAM 1'!Z75</f>
        <v>0</v>
      </c>
      <c r="AA75" s="15">
        <f>'[3]TEAM 1'!AA75</f>
        <v>0</v>
      </c>
      <c r="AB75" s="15">
        <f>'[3]TEAM 1'!AB75</f>
        <v>0</v>
      </c>
      <c r="AC75" s="15">
        <f>'[3]TEAM 1'!AC75</f>
        <v>0</v>
      </c>
      <c r="AD75" s="15">
        <f>'[3]TEAM 1'!AD75</f>
        <v>0</v>
      </c>
      <c r="AE75" s="15">
        <f>'[3]TEAM 1'!AE75</f>
        <v>0</v>
      </c>
      <c r="AF75" s="15">
        <f>'[3]TEAM 1'!AF75</f>
        <v>0</v>
      </c>
      <c r="AG75" s="15">
        <f>'[3]TEAM 1'!AG75</f>
        <v>0</v>
      </c>
      <c r="AH75" s="15">
        <f>'[3]TEAM 1'!AH75</f>
        <v>0</v>
      </c>
      <c r="AI75" s="15">
        <f>'[3]TEAM 1'!AI75</f>
        <v>0</v>
      </c>
      <c r="AJ75" s="15">
        <f>'[3]TEAM 1'!AJ75</f>
        <v>0</v>
      </c>
      <c r="AK75" s="15">
        <f>'[3]TEAM 1'!AK75</f>
        <v>0</v>
      </c>
      <c r="AL75" s="15">
        <f>'[3]TEAM 1'!AL75</f>
        <v>0</v>
      </c>
      <c r="AM75" s="15">
        <f>'[3]TEAM 1'!AM75</f>
        <v>0</v>
      </c>
      <c r="AN75" s="15">
        <f>'[3]TEAM 1'!AN75</f>
        <v>0</v>
      </c>
      <c r="AO75" s="15">
        <f>'[3]TEAM 1'!AO75</f>
        <v>0</v>
      </c>
      <c r="AP75" s="15">
        <f>'[3]TEAM 1'!AP75</f>
        <v>0</v>
      </c>
      <c r="AQ75" s="15">
        <f>'[3]TEAM 1'!AQ75</f>
        <v>0</v>
      </c>
      <c r="AR75" s="15">
        <f>'[3]TEAM 1'!AR75</f>
        <v>0</v>
      </c>
      <c r="AS75" s="15">
        <f>'[3]TEAM 1'!AS75</f>
        <v>0</v>
      </c>
      <c r="AT75" s="15">
        <f>'[3]TEAM 1'!AT75</f>
        <v>0</v>
      </c>
      <c r="AU75" s="15">
        <f>'[3]TEAM 1'!AU75</f>
        <v>0</v>
      </c>
      <c r="AV75" s="15">
        <f>'[3]TEAM 1'!AV75</f>
        <v>0</v>
      </c>
      <c r="AW75" s="15">
        <f>'[3]TEAM 1'!AW75</f>
        <v>0</v>
      </c>
      <c r="AX75" s="15">
        <f>'[3]TEAM 1'!AX75</f>
        <v>0</v>
      </c>
      <c r="AY75" s="15">
        <f>'[3]TEAM 1'!AY75</f>
        <v>0</v>
      </c>
      <c r="AZ75" s="15">
        <f>'[3]TEAM 1'!AZ75</f>
        <v>0</v>
      </c>
      <c r="BA75" s="15">
        <f>'[3]TEAM 1'!BA75</f>
        <v>0</v>
      </c>
      <c r="BB75" s="15">
        <f>'[3]TEAM 1'!BB75</f>
        <v>0</v>
      </c>
      <c r="BC75" s="15">
        <f>'[3]TEAM 1'!BC75</f>
        <v>0</v>
      </c>
      <c r="BD75" s="15">
        <f>'[3]TEAM 1'!BD75</f>
        <v>0</v>
      </c>
      <c r="BE75" s="15">
        <f>'[3]TEAM 1'!BE75</f>
        <v>0</v>
      </c>
      <c r="BF75" s="15">
        <f>'[3]TEAM 1'!BF75</f>
        <v>0</v>
      </c>
      <c r="BG75" s="15">
        <f>'[3]TEAM 1'!BG75</f>
        <v>0</v>
      </c>
      <c r="BH75" s="15">
        <f>'[3]TEAM 1'!BH75</f>
        <v>0</v>
      </c>
      <c r="BI75" s="15">
        <f>'[3]TEAM 1'!BI75</f>
        <v>0</v>
      </c>
      <c r="BJ75" s="15">
        <f>'[3]TEAM 1'!BJ75</f>
        <v>0</v>
      </c>
      <c r="BK75" s="15">
        <f>'[3]TEAM 1'!BK75</f>
        <v>0</v>
      </c>
      <c r="BL75" s="15">
        <f>'[3]TEAM 1'!BL75</f>
        <v>0</v>
      </c>
      <c r="BM75" s="15">
        <f>'[3]TEAM 1'!BM75</f>
        <v>0</v>
      </c>
      <c r="BN75" s="15">
        <f>'[3]TEAM 1'!BN75</f>
        <v>0</v>
      </c>
      <c r="BO75" s="15">
        <f>'[3]TEAM 1'!BO75</f>
        <v>0</v>
      </c>
      <c r="BP75" s="15">
        <f>'[3]TEAM 1'!BP75</f>
        <v>0</v>
      </c>
      <c r="BQ75" s="15">
        <f>'[3]TEAM 1'!BQ75</f>
        <v>0</v>
      </c>
      <c r="BR75" s="15">
        <f>'[3]TEAM 1'!BR75</f>
        <v>0</v>
      </c>
      <c r="BS75" s="15">
        <f>'[3]TEAM 1'!BS75</f>
        <v>0</v>
      </c>
      <c r="BT75" s="15">
        <f>'[3]TEAM 1'!BT75</f>
        <v>0</v>
      </c>
      <c r="BU75" s="15">
        <f>'[3]TEAM 1'!BU75</f>
        <v>0</v>
      </c>
      <c r="BV75" s="15">
        <f>'[3]TEAM 1'!BV75</f>
        <v>0</v>
      </c>
      <c r="BW75" s="15">
        <f>'[3]TEAM 1'!BW75</f>
        <v>0</v>
      </c>
      <c r="BX75" s="15">
        <f>'[3]TEAM 1'!BX75</f>
        <v>0</v>
      </c>
      <c r="BY75" s="15">
        <f>'[3]TEAM 1'!BY75</f>
        <v>0</v>
      </c>
    </row>
    <row r="76" spans="1:77">
      <c r="A76" t="str">
        <f>'[3]TEAM 1'!A76</f>
        <v>Buy Currency Forward Contract, Peso</v>
      </c>
      <c r="B76" t="str">
        <f>'[3]TEAM 1'!B76</f>
        <v>000,000 Peso</v>
      </c>
      <c r="C76" s="8">
        <f>'[3]TEAM 1'!C76</f>
        <v>0</v>
      </c>
      <c r="D76" s="8">
        <f>'[3]TEAM 1'!D76</f>
        <v>0</v>
      </c>
      <c r="E76" s="8">
        <f>'[3]TEAM 1'!E76</f>
        <v>0</v>
      </c>
      <c r="F76" s="8">
        <f>'[3]TEAM 1'!F76</f>
        <v>0</v>
      </c>
      <c r="G76" s="8">
        <f>'[3]TEAM 1'!G76</f>
        <v>0</v>
      </c>
      <c r="H76" s="8">
        <f>'[3]TEAM 1'!H76</f>
        <v>0</v>
      </c>
      <c r="I76" s="8">
        <f>'[3]TEAM 1'!I76</f>
        <v>0</v>
      </c>
      <c r="J76" s="8">
        <f>'[3]TEAM 1'!J76</f>
        <v>0</v>
      </c>
      <c r="K76" s="8">
        <f>'[3]TEAM 1'!K76</f>
        <v>0</v>
      </c>
      <c r="L76" s="8">
        <f>'[3]TEAM 1'!L76</f>
        <v>0</v>
      </c>
      <c r="M76" s="8">
        <f>'[3]TEAM 1'!M76</f>
        <v>0</v>
      </c>
      <c r="N76" s="8">
        <f>'[3]TEAM 1'!N76</f>
        <v>0</v>
      </c>
      <c r="O76" s="8">
        <f>'[3]TEAM 1'!O76</f>
        <v>10</v>
      </c>
      <c r="P76" s="8">
        <f>'[3]TEAM 1'!P76</f>
        <v>10</v>
      </c>
      <c r="Q76" s="15">
        <f>'[3]TEAM 1'!Q76</f>
        <v>10</v>
      </c>
      <c r="R76" s="15">
        <f>'[3]TEAM 1'!R76</f>
        <v>10</v>
      </c>
      <c r="S76" s="15">
        <f>'[3]TEAM 1'!S76</f>
        <v>0</v>
      </c>
      <c r="T76" s="15">
        <f>'[3]TEAM 1'!T76</f>
        <v>0</v>
      </c>
      <c r="U76" s="15">
        <f>'[3]TEAM 1'!U76</f>
        <v>0</v>
      </c>
      <c r="V76" s="15">
        <f>'[3]TEAM 1'!V76</f>
        <v>0</v>
      </c>
      <c r="W76" s="15">
        <f>'[3]TEAM 1'!W76</f>
        <v>0</v>
      </c>
      <c r="X76" s="15">
        <f>'[3]TEAM 1'!X76</f>
        <v>0</v>
      </c>
      <c r="Y76" s="15">
        <f>'[3]TEAM 1'!Y76</f>
        <v>0</v>
      </c>
      <c r="Z76" s="15">
        <f>'[3]TEAM 1'!Z76</f>
        <v>0</v>
      </c>
      <c r="AA76" s="15">
        <f>'[3]TEAM 1'!AA76</f>
        <v>0</v>
      </c>
      <c r="AB76" s="15">
        <f>'[3]TEAM 1'!AB76</f>
        <v>0</v>
      </c>
      <c r="AC76" s="15">
        <f>'[3]TEAM 1'!AC76</f>
        <v>0</v>
      </c>
      <c r="AD76" s="15">
        <f>'[3]TEAM 1'!AD76</f>
        <v>0</v>
      </c>
      <c r="AE76" s="15">
        <f>'[3]TEAM 1'!AE76</f>
        <v>0</v>
      </c>
      <c r="AF76" s="15">
        <f>'[3]TEAM 1'!AF76</f>
        <v>0</v>
      </c>
      <c r="AG76" s="15">
        <f>'[3]TEAM 1'!AG76</f>
        <v>0</v>
      </c>
      <c r="AH76" s="15">
        <f>'[3]TEAM 1'!AH76</f>
        <v>0</v>
      </c>
      <c r="AI76" s="15">
        <f>'[3]TEAM 1'!AI76</f>
        <v>0</v>
      </c>
      <c r="AJ76" s="15">
        <f>'[3]TEAM 1'!AJ76</f>
        <v>0</v>
      </c>
      <c r="AK76" s="15">
        <f>'[3]TEAM 1'!AK76</f>
        <v>0</v>
      </c>
      <c r="AL76" s="15">
        <f>'[3]TEAM 1'!AL76</f>
        <v>0</v>
      </c>
      <c r="AM76" s="15">
        <f>'[3]TEAM 1'!AM76</f>
        <v>0</v>
      </c>
      <c r="AN76" s="15">
        <f>'[3]TEAM 1'!AN76</f>
        <v>0</v>
      </c>
      <c r="AO76" s="15">
        <f>'[3]TEAM 1'!AO76</f>
        <v>0</v>
      </c>
      <c r="AP76" s="15">
        <f>'[3]TEAM 1'!AP76</f>
        <v>0</v>
      </c>
      <c r="AQ76" s="15">
        <f>'[3]TEAM 1'!AQ76</f>
        <v>0</v>
      </c>
      <c r="AR76" s="15">
        <f>'[3]TEAM 1'!AR76</f>
        <v>0</v>
      </c>
      <c r="AS76" s="15">
        <f>'[3]TEAM 1'!AS76</f>
        <v>0</v>
      </c>
      <c r="AT76" s="15">
        <f>'[3]TEAM 1'!AT76</f>
        <v>0</v>
      </c>
      <c r="AU76" s="15">
        <f>'[3]TEAM 1'!AU76</f>
        <v>0</v>
      </c>
      <c r="AV76" s="15">
        <f>'[3]TEAM 1'!AV76</f>
        <v>0</v>
      </c>
      <c r="AW76" s="15">
        <f>'[3]TEAM 1'!AW76</f>
        <v>0</v>
      </c>
      <c r="AX76" s="15">
        <f>'[3]TEAM 1'!AX76</f>
        <v>0</v>
      </c>
      <c r="AY76" s="15">
        <f>'[3]TEAM 1'!AY76</f>
        <v>0</v>
      </c>
      <c r="AZ76" s="15">
        <f>'[3]TEAM 1'!AZ76</f>
        <v>0</v>
      </c>
      <c r="BA76" s="15">
        <f>'[3]TEAM 1'!BA76</f>
        <v>0</v>
      </c>
      <c r="BB76" s="15">
        <f>'[3]TEAM 1'!BB76</f>
        <v>0</v>
      </c>
      <c r="BC76" s="15">
        <f>'[3]TEAM 1'!BC76</f>
        <v>0</v>
      </c>
      <c r="BD76" s="15">
        <f>'[3]TEAM 1'!BD76</f>
        <v>0</v>
      </c>
      <c r="BE76" s="15">
        <f>'[3]TEAM 1'!BE76</f>
        <v>0</v>
      </c>
      <c r="BF76" s="15">
        <f>'[3]TEAM 1'!BF76</f>
        <v>0</v>
      </c>
      <c r="BG76" s="15">
        <f>'[3]TEAM 1'!BG76</f>
        <v>0</v>
      </c>
      <c r="BH76" s="15">
        <f>'[3]TEAM 1'!BH76</f>
        <v>0</v>
      </c>
      <c r="BI76" s="15">
        <f>'[3]TEAM 1'!BI76</f>
        <v>0</v>
      </c>
      <c r="BJ76" s="15">
        <f>'[3]TEAM 1'!BJ76</f>
        <v>0</v>
      </c>
      <c r="BK76" s="15">
        <f>'[3]TEAM 1'!BK76</f>
        <v>0</v>
      </c>
      <c r="BL76" s="15">
        <f>'[3]TEAM 1'!BL76</f>
        <v>0</v>
      </c>
      <c r="BM76" s="15">
        <f>'[3]TEAM 1'!BM76</f>
        <v>0</v>
      </c>
      <c r="BN76" s="15">
        <f>'[3]TEAM 1'!BN76</f>
        <v>0</v>
      </c>
      <c r="BO76" s="15">
        <f>'[3]TEAM 1'!BO76</f>
        <v>0</v>
      </c>
      <c r="BP76" s="15">
        <f>'[3]TEAM 1'!BP76</f>
        <v>0</v>
      </c>
      <c r="BQ76" s="15">
        <f>'[3]TEAM 1'!BQ76</f>
        <v>0</v>
      </c>
      <c r="BR76" s="15">
        <f>'[3]TEAM 1'!BR76</f>
        <v>0</v>
      </c>
      <c r="BS76" s="15">
        <f>'[3]TEAM 1'!BS76</f>
        <v>0</v>
      </c>
      <c r="BT76" s="15">
        <f>'[3]TEAM 1'!BT76</f>
        <v>0</v>
      </c>
      <c r="BU76" s="15">
        <f>'[3]TEAM 1'!BU76</f>
        <v>0</v>
      </c>
      <c r="BV76" s="15">
        <f>'[3]TEAM 1'!BV76</f>
        <v>0</v>
      </c>
      <c r="BW76" s="15">
        <f>'[3]TEAM 1'!BW76</f>
        <v>0</v>
      </c>
      <c r="BX76" s="15">
        <f>'[3]TEAM 1'!BX76</f>
        <v>0</v>
      </c>
      <c r="BY76" s="15">
        <f>'[3]TEAM 1'!BY76</f>
        <v>0</v>
      </c>
    </row>
    <row r="77" spans="1:77">
      <c r="A77" t="str">
        <f>'[3]TEAM 1'!A77</f>
        <v>Buy Currency Forward Contract, Yuan</v>
      </c>
      <c r="B77" t="str">
        <f>'[3]TEAM 1'!B77</f>
        <v>000,000 Yuan</v>
      </c>
      <c r="C77" s="8">
        <f>'[3]TEAM 1'!C77</f>
        <v>0</v>
      </c>
      <c r="D77" s="8">
        <f>'[3]TEAM 1'!D77</f>
        <v>0</v>
      </c>
      <c r="E77" s="8">
        <f>'[3]TEAM 1'!E77</f>
        <v>0</v>
      </c>
      <c r="F77" s="8">
        <f>'[3]TEAM 1'!F77</f>
        <v>0</v>
      </c>
      <c r="G77" s="8">
        <f>'[3]TEAM 1'!G77</f>
        <v>0</v>
      </c>
      <c r="H77" s="8">
        <f>'[3]TEAM 1'!H77</f>
        <v>0</v>
      </c>
      <c r="I77" s="8">
        <f>'[3]TEAM 1'!I77</f>
        <v>0</v>
      </c>
      <c r="J77" s="8">
        <f>'[3]TEAM 1'!J77</f>
        <v>0</v>
      </c>
      <c r="K77" s="8">
        <f>'[3]TEAM 1'!K77</f>
        <v>0</v>
      </c>
      <c r="L77" s="8">
        <f>'[3]TEAM 1'!L77</f>
        <v>0</v>
      </c>
      <c r="M77" s="8">
        <f>'[3]TEAM 1'!M77</f>
        <v>0</v>
      </c>
      <c r="N77" s="8">
        <f>'[3]TEAM 1'!N77</f>
        <v>0</v>
      </c>
      <c r="O77" s="8">
        <f>'[3]TEAM 1'!O77</f>
        <v>0</v>
      </c>
      <c r="P77" s="8">
        <f>'[3]TEAM 1'!P77</f>
        <v>0</v>
      </c>
      <c r="Q77" s="15">
        <f>'[3]TEAM 1'!Q77</f>
        <v>0</v>
      </c>
      <c r="R77" s="15">
        <f>'[3]TEAM 1'!R77</f>
        <v>0</v>
      </c>
      <c r="S77" s="15">
        <f>'[3]TEAM 1'!S77</f>
        <v>0</v>
      </c>
      <c r="T77" s="15">
        <f>'[3]TEAM 1'!T77</f>
        <v>0</v>
      </c>
      <c r="U77" s="15">
        <f>'[3]TEAM 1'!U77</f>
        <v>0</v>
      </c>
      <c r="V77" s="15">
        <f>'[3]TEAM 1'!V77</f>
        <v>0</v>
      </c>
      <c r="W77" s="15">
        <f>'[3]TEAM 1'!W77</f>
        <v>0</v>
      </c>
      <c r="X77" s="15">
        <f>'[3]TEAM 1'!X77</f>
        <v>0</v>
      </c>
      <c r="Y77" s="15">
        <f>'[3]TEAM 1'!Y77</f>
        <v>0</v>
      </c>
      <c r="Z77" s="15">
        <f>'[3]TEAM 1'!Z77</f>
        <v>0</v>
      </c>
      <c r="AA77" s="15">
        <f>'[3]TEAM 1'!AA77</f>
        <v>0</v>
      </c>
      <c r="AB77" s="15">
        <f>'[3]TEAM 1'!AB77</f>
        <v>0</v>
      </c>
      <c r="AC77" s="15">
        <f>'[3]TEAM 1'!AC77</f>
        <v>0</v>
      </c>
      <c r="AD77" s="15">
        <f>'[3]TEAM 1'!AD77</f>
        <v>0</v>
      </c>
      <c r="AE77" s="15">
        <f>'[3]TEAM 1'!AE77</f>
        <v>0</v>
      </c>
      <c r="AF77" s="15">
        <f>'[3]TEAM 1'!AF77</f>
        <v>0</v>
      </c>
      <c r="AG77" s="15">
        <f>'[3]TEAM 1'!AG77</f>
        <v>0</v>
      </c>
      <c r="AH77" s="15">
        <f>'[3]TEAM 1'!AH77</f>
        <v>0</v>
      </c>
      <c r="AI77" s="15">
        <f>'[3]TEAM 1'!AI77</f>
        <v>0</v>
      </c>
      <c r="AJ77" s="15">
        <f>'[3]TEAM 1'!AJ77</f>
        <v>0</v>
      </c>
      <c r="AK77" s="15">
        <f>'[3]TEAM 1'!AK77</f>
        <v>0</v>
      </c>
      <c r="AL77" s="15">
        <f>'[3]TEAM 1'!AL77</f>
        <v>0</v>
      </c>
      <c r="AM77" s="15">
        <f>'[3]TEAM 1'!AM77</f>
        <v>0</v>
      </c>
      <c r="AN77" s="15">
        <f>'[3]TEAM 1'!AN77</f>
        <v>0</v>
      </c>
      <c r="AO77" s="15">
        <f>'[3]TEAM 1'!AO77</f>
        <v>0</v>
      </c>
      <c r="AP77" s="15">
        <f>'[3]TEAM 1'!AP77</f>
        <v>0</v>
      </c>
      <c r="AQ77" s="15">
        <f>'[3]TEAM 1'!AQ77</f>
        <v>0</v>
      </c>
      <c r="AR77" s="15">
        <f>'[3]TEAM 1'!AR77</f>
        <v>0</v>
      </c>
      <c r="AS77" s="15">
        <f>'[3]TEAM 1'!AS77</f>
        <v>0</v>
      </c>
      <c r="AT77" s="15">
        <f>'[3]TEAM 1'!AT77</f>
        <v>0</v>
      </c>
      <c r="AU77" s="15">
        <f>'[3]TEAM 1'!AU77</f>
        <v>0</v>
      </c>
      <c r="AV77" s="15">
        <f>'[3]TEAM 1'!AV77</f>
        <v>0</v>
      </c>
      <c r="AW77" s="15">
        <f>'[3]TEAM 1'!AW77</f>
        <v>0</v>
      </c>
      <c r="AX77" s="15">
        <f>'[3]TEAM 1'!AX77</f>
        <v>0</v>
      </c>
      <c r="AY77" s="15">
        <f>'[3]TEAM 1'!AY77</f>
        <v>0</v>
      </c>
      <c r="AZ77" s="15">
        <f>'[3]TEAM 1'!AZ77</f>
        <v>0</v>
      </c>
      <c r="BA77" s="15">
        <f>'[3]TEAM 1'!BA77</f>
        <v>0</v>
      </c>
      <c r="BB77" s="15">
        <f>'[3]TEAM 1'!BB77</f>
        <v>0</v>
      </c>
      <c r="BC77" s="15">
        <f>'[3]TEAM 1'!BC77</f>
        <v>0</v>
      </c>
      <c r="BD77" s="15">
        <f>'[3]TEAM 1'!BD77</f>
        <v>0</v>
      </c>
      <c r="BE77" s="15">
        <f>'[3]TEAM 1'!BE77</f>
        <v>0</v>
      </c>
      <c r="BF77" s="15">
        <f>'[3]TEAM 1'!BF77</f>
        <v>0</v>
      </c>
      <c r="BG77" s="15">
        <f>'[3]TEAM 1'!BG77</f>
        <v>0</v>
      </c>
      <c r="BH77" s="15">
        <f>'[3]TEAM 1'!BH77</f>
        <v>0</v>
      </c>
      <c r="BI77" s="15">
        <f>'[3]TEAM 1'!BI77</f>
        <v>0</v>
      </c>
      <c r="BJ77" s="15">
        <f>'[3]TEAM 1'!BJ77</f>
        <v>0</v>
      </c>
      <c r="BK77" s="15">
        <f>'[3]TEAM 1'!BK77</f>
        <v>0</v>
      </c>
      <c r="BL77" s="15">
        <f>'[3]TEAM 1'!BL77</f>
        <v>0</v>
      </c>
      <c r="BM77" s="15">
        <f>'[3]TEAM 1'!BM77</f>
        <v>0</v>
      </c>
      <c r="BN77" s="15">
        <f>'[3]TEAM 1'!BN77</f>
        <v>0</v>
      </c>
      <c r="BO77" s="15">
        <f>'[3]TEAM 1'!BO77</f>
        <v>0</v>
      </c>
      <c r="BP77" s="15">
        <f>'[3]TEAM 1'!BP77</f>
        <v>0</v>
      </c>
      <c r="BQ77" s="15">
        <f>'[3]TEAM 1'!BQ77</f>
        <v>0</v>
      </c>
      <c r="BR77" s="15">
        <f>'[3]TEAM 1'!BR77</f>
        <v>0</v>
      </c>
      <c r="BS77" s="15">
        <f>'[3]TEAM 1'!BS77</f>
        <v>0</v>
      </c>
      <c r="BT77" s="15">
        <f>'[3]TEAM 1'!BT77</f>
        <v>0</v>
      </c>
      <c r="BU77" s="15">
        <f>'[3]TEAM 1'!BU77</f>
        <v>0</v>
      </c>
      <c r="BV77" s="15">
        <f>'[3]TEAM 1'!BV77</f>
        <v>0</v>
      </c>
      <c r="BW77" s="15">
        <f>'[3]TEAM 1'!BW77</f>
        <v>0</v>
      </c>
      <c r="BX77" s="15">
        <f>'[3]TEAM 1'!BX77</f>
        <v>0</v>
      </c>
      <c r="BY77" s="15">
        <f>'[3]TEAM 1'!BY77</f>
        <v>0</v>
      </c>
    </row>
    <row r="78" spans="1:77">
      <c r="A78" t="str">
        <f>'[3]TEAM 1'!A78</f>
        <v>Buy Currency Forward Contract, Pound</v>
      </c>
      <c r="B78" t="str">
        <f>'[3]TEAM 1'!B78</f>
        <v>000,000 Pound</v>
      </c>
      <c r="C78" s="8">
        <f>'[3]TEAM 1'!C78</f>
        <v>0</v>
      </c>
      <c r="D78" s="8">
        <f>'[3]TEAM 1'!D78</f>
        <v>0</v>
      </c>
      <c r="E78" s="8">
        <f>'[3]TEAM 1'!E78</f>
        <v>0</v>
      </c>
      <c r="F78" s="8">
        <f>'[3]TEAM 1'!F78</f>
        <v>0</v>
      </c>
      <c r="G78" s="8">
        <f>'[3]TEAM 1'!G78</f>
        <v>0</v>
      </c>
      <c r="H78" s="8">
        <f>'[3]TEAM 1'!H78</f>
        <v>0</v>
      </c>
      <c r="I78" s="8">
        <f>'[3]TEAM 1'!I78</f>
        <v>0</v>
      </c>
      <c r="J78" s="8">
        <f>'[3]TEAM 1'!J78</f>
        <v>0</v>
      </c>
      <c r="K78" s="8">
        <f>'[3]TEAM 1'!K78</f>
        <v>0</v>
      </c>
      <c r="L78" s="8">
        <f>'[3]TEAM 1'!L78</f>
        <v>0</v>
      </c>
      <c r="M78" s="8">
        <f>'[3]TEAM 1'!M78</f>
        <v>0</v>
      </c>
      <c r="N78" s="8">
        <f>'[3]TEAM 1'!N78</f>
        <v>0</v>
      </c>
      <c r="O78" s="8">
        <f>'[3]TEAM 1'!O78</f>
        <v>0</v>
      </c>
      <c r="P78" s="8">
        <f>'[3]TEAM 1'!P78</f>
        <v>0</v>
      </c>
      <c r="Q78" s="15">
        <f>'[3]TEAM 1'!Q78</f>
        <v>0</v>
      </c>
      <c r="R78" s="15">
        <f>'[3]TEAM 1'!R78</f>
        <v>0</v>
      </c>
      <c r="S78" s="15">
        <f>'[3]TEAM 1'!S78</f>
        <v>0</v>
      </c>
      <c r="T78" s="15">
        <f>'[3]TEAM 1'!T78</f>
        <v>0</v>
      </c>
      <c r="U78" s="15">
        <f>'[3]TEAM 1'!U78</f>
        <v>0</v>
      </c>
      <c r="V78" s="15">
        <f>'[3]TEAM 1'!V78</f>
        <v>0</v>
      </c>
      <c r="W78" s="15">
        <f>'[3]TEAM 1'!W78</f>
        <v>0</v>
      </c>
      <c r="X78" s="15">
        <f>'[3]TEAM 1'!X78</f>
        <v>0</v>
      </c>
      <c r="Y78" s="15">
        <f>'[3]TEAM 1'!Y78</f>
        <v>0</v>
      </c>
      <c r="Z78" s="15">
        <f>'[3]TEAM 1'!Z78</f>
        <v>0</v>
      </c>
      <c r="AA78" s="15">
        <f>'[3]TEAM 1'!AA78</f>
        <v>0</v>
      </c>
      <c r="AB78" s="15">
        <f>'[3]TEAM 1'!AB78</f>
        <v>0</v>
      </c>
      <c r="AC78" s="15">
        <f>'[3]TEAM 1'!AC78</f>
        <v>0</v>
      </c>
      <c r="AD78" s="15">
        <f>'[3]TEAM 1'!AD78</f>
        <v>0</v>
      </c>
      <c r="AE78" s="15">
        <f>'[3]TEAM 1'!AE78</f>
        <v>0</v>
      </c>
      <c r="AF78" s="15">
        <f>'[3]TEAM 1'!AF78</f>
        <v>0</v>
      </c>
      <c r="AG78" s="15">
        <f>'[3]TEAM 1'!AG78</f>
        <v>0</v>
      </c>
      <c r="AH78" s="15">
        <f>'[3]TEAM 1'!AH78</f>
        <v>0</v>
      </c>
      <c r="AI78" s="15">
        <f>'[3]TEAM 1'!AI78</f>
        <v>0</v>
      </c>
      <c r="AJ78" s="15">
        <f>'[3]TEAM 1'!AJ78</f>
        <v>0</v>
      </c>
      <c r="AK78" s="15">
        <f>'[3]TEAM 1'!AK78</f>
        <v>0</v>
      </c>
      <c r="AL78" s="15">
        <f>'[3]TEAM 1'!AL78</f>
        <v>0</v>
      </c>
      <c r="AM78" s="15">
        <f>'[3]TEAM 1'!AM78</f>
        <v>0</v>
      </c>
      <c r="AN78" s="15">
        <f>'[3]TEAM 1'!AN78</f>
        <v>0</v>
      </c>
      <c r="AO78" s="15">
        <f>'[3]TEAM 1'!AO78</f>
        <v>0</v>
      </c>
      <c r="AP78" s="15">
        <f>'[3]TEAM 1'!AP78</f>
        <v>0</v>
      </c>
      <c r="AQ78" s="15">
        <f>'[3]TEAM 1'!AQ78</f>
        <v>0</v>
      </c>
      <c r="AR78" s="15">
        <f>'[3]TEAM 1'!AR78</f>
        <v>0</v>
      </c>
      <c r="AS78" s="15">
        <f>'[3]TEAM 1'!AS78</f>
        <v>0</v>
      </c>
      <c r="AT78" s="15">
        <f>'[3]TEAM 1'!AT78</f>
        <v>0</v>
      </c>
      <c r="AU78" s="15">
        <f>'[3]TEAM 1'!AU78</f>
        <v>0</v>
      </c>
      <c r="AV78" s="15">
        <f>'[3]TEAM 1'!AV78</f>
        <v>0</v>
      </c>
      <c r="AW78" s="15">
        <f>'[3]TEAM 1'!AW78</f>
        <v>0</v>
      </c>
      <c r="AX78" s="15">
        <f>'[3]TEAM 1'!AX78</f>
        <v>0</v>
      </c>
      <c r="AY78" s="15">
        <f>'[3]TEAM 1'!AY78</f>
        <v>0</v>
      </c>
      <c r="AZ78" s="15">
        <f>'[3]TEAM 1'!AZ78</f>
        <v>0</v>
      </c>
      <c r="BA78" s="15">
        <f>'[3]TEAM 1'!BA78</f>
        <v>0</v>
      </c>
      <c r="BB78" s="15">
        <f>'[3]TEAM 1'!BB78</f>
        <v>0</v>
      </c>
      <c r="BC78" s="15">
        <f>'[3]TEAM 1'!BC78</f>
        <v>0</v>
      </c>
      <c r="BD78" s="15">
        <f>'[3]TEAM 1'!BD78</f>
        <v>0</v>
      </c>
      <c r="BE78" s="15">
        <f>'[3]TEAM 1'!BE78</f>
        <v>0</v>
      </c>
      <c r="BF78" s="15">
        <f>'[3]TEAM 1'!BF78</f>
        <v>0</v>
      </c>
      <c r="BG78" s="15">
        <f>'[3]TEAM 1'!BG78</f>
        <v>0</v>
      </c>
      <c r="BH78" s="15">
        <f>'[3]TEAM 1'!BH78</f>
        <v>0</v>
      </c>
      <c r="BI78" s="15">
        <f>'[3]TEAM 1'!BI78</f>
        <v>0</v>
      </c>
      <c r="BJ78" s="15">
        <f>'[3]TEAM 1'!BJ78</f>
        <v>0</v>
      </c>
      <c r="BK78" s="15">
        <f>'[3]TEAM 1'!BK78</f>
        <v>0</v>
      </c>
      <c r="BL78" s="15">
        <f>'[3]TEAM 1'!BL78</f>
        <v>0</v>
      </c>
      <c r="BM78" s="15">
        <f>'[3]TEAM 1'!BM78</f>
        <v>0</v>
      </c>
      <c r="BN78" s="15">
        <f>'[3]TEAM 1'!BN78</f>
        <v>0</v>
      </c>
      <c r="BO78" s="15">
        <f>'[3]TEAM 1'!BO78</f>
        <v>0</v>
      </c>
      <c r="BP78" s="15">
        <f>'[3]TEAM 1'!BP78</f>
        <v>0</v>
      </c>
      <c r="BQ78" s="15">
        <f>'[3]TEAM 1'!BQ78</f>
        <v>0</v>
      </c>
      <c r="BR78" s="15">
        <f>'[3]TEAM 1'!BR78</f>
        <v>0</v>
      </c>
      <c r="BS78" s="15">
        <f>'[3]TEAM 1'!BS78</f>
        <v>0</v>
      </c>
      <c r="BT78" s="15">
        <f>'[3]TEAM 1'!BT78</f>
        <v>0</v>
      </c>
      <c r="BU78" s="15">
        <f>'[3]TEAM 1'!BU78</f>
        <v>0</v>
      </c>
      <c r="BV78" s="15">
        <f>'[3]TEAM 1'!BV78</f>
        <v>0</v>
      </c>
      <c r="BW78" s="15">
        <f>'[3]TEAM 1'!BW78</f>
        <v>0</v>
      </c>
      <c r="BX78" s="15">
        <f>'[3]TEAM 1'!BX78</f>
        <v>0</v>
      </c>
      <c r="BY78" s="15">
        <f>'[3]TEAM 1'!BY78</f>
        <v>0</v>
      </c>
    </row>
    <row r="79" spans="1:77">
      <c r="A79" t="str">
        <f>'[3]TEAM 1'!A79</f>
        <v>Buy Currency Forward Contract, Euro</v>
      </c>
      <c r="B79" t="str">
        <f>'[3]TEAM 1'!B79</f>
        <v>000,000 Euro</v>
      </c>
      <c r="C79" s="8">
        <f>'[3]TEAM 1'!C79</f>
        <v>0</v>
      </c>
      <c r="D79" s="8">
        <f>'[3]TEAM 1'!D79</f>
        <v>0</v>
      </c>
      <c r="E79" s="8">
        <f>'[3]TEAM 1'!E79</f>
        <v>0</v>
      </c>
      <c r="F79" s="8">
        <f>'[3]TEAM 1'!F79</f>
        <v>0</v>
      </c>
      <c r="G79" s="8">
        <f>'[3]TEAM 1'!G79</f>
        <v>0</v>
      </c>
      <c r="H79" s="8">
        <f>'[3]TEAM 1'!H79</f>
        <v>0</v>
      </c>
      <c r="I79" s="8">
        <f>'[3]TEAM 1'!I79</f>
        <v>0</v>
      </c>
      <c r="J79" s="8">
        <f>'[3]TEAM 1'!J79</f>
        <v>0</v>
      </c>
      <c r="K79" s="8">
        <f>'[3]TEAM 1'!K79</f>
        <v>0</v>
      </c>
      <c r="L79" s="8">
        <f>'[3]TEAM 1'!L79</f>
        <v>0</v>
      </c>
      <c r="M79" s="8">
        <f>'[3]TEAM 1'!M79</f>
        <v>0</v>
      </c>
      <c r="N79" s="8">
        <f>'[3]TEAM 1'!N79</f>
        <v>0</v>
      </c>
      <c r="O79" s="8">
        <f>'[3]TEAM 1'!O79</f>
        <v>0</v>
      </c>
      <c r="P79" s="8">
        <f>'[3]TEAM 1'!P79</f>
        <v>0</v>
      </c>
      <c r="Q79" s="15">
        <f>'[3]TEAM 1'!Q79</f>
        <v>0</v>
      </c>
      <c r="R79" s="15">
        <f>'[3]TEAM 1'!R79</f>
        <v>0</v>
      </c>
      <c r="S79" s="15">
        <f>'[3]TEAM 1'!S79</f>
        <v>0</v>
      </c>
      <c r="T79" s="15">
        <f>'[3]TEAM 1'!T79</f>
        <v>0</v>
      </c>
      <c r="U79" s="15">
        <f>'[3]TEAM 1'!U79</f>
        <v>0</v>
      </c>
      <c r="V79" s="15">
        <f>'[3]TEAM 1'!V79</f>
        <v>0</v>
      </c>
      <c r="W79" s="15">
        <f>'[3]TEAM 1'!W79</f>
        <v>0</v>
      </c>
      <c r="X79" s="15">
        <f>'[3]TEAM 1'!X79</f>
        <v>0</v>
      </c>
      <c r="Y79" s="15">
        <f>'[3]TEAM 1'!Y79</f>
        <v>0</v>
      </c>
      <c r="Z79" s="15">
        <f>'[3]TEAM 1'!Z79</f>
        <v>0</v>
      </c>
      <c r="AA79" s="15">
        <f>'[3]TEAM 1'!AA79</f>
        <v>0</v>
      </c>
      <c r="AB79" s="15">
        <f>'[3]TEAM 1'!AB79</f>
        <v>0</v>
      </c>
      <c r="AC79" s="15">
        <f>'[3]TEAM 1'!AC79</f>
        <v>0</v>
      </c>
      <c r="AD79" s="15">
        <f>'[3]TEAM 1'!AD79</f>
        <v>0</v>
      </c>
      <c r="AE79" s="15">
        <f>'[3]TEAM 1'!AE79</f>
        <v>0</v>
      </c>
      <c r="AF79" s="15">
        <f>'[3]TEAM 1'!AF79</f>
        <v>0</v>
      </c>
      <c r="AG79" s="15">
        <f>'[3]TEAM 1'!AG79</f>
        <v>0</v>
      </c>
      <c r="AH79" s="15">
        <f>'[3]TEAM 1'!AH79</f>
        <v>0</v>
      </c>
      <c r="AI79" s="15">
        <f>'[3]TEAM 1'!AI79</f>
        <v>0</v>
      </c>
      <c r="AJ79" s="15">
        <f>'[3]TEAM 1'!AJ79</f>
        <v>0</v>
      </c>
      <c r="AK79" s="15">
        <f>'[3]TEAM 1'!AK79</f>
        <v>0</v>
      </c>
      <c r="AL79" s="15">
        <f>'[3]TEAM 1'!AL79</f>
        <v>0</v>
      </c>
      <c r="AM79" s="15">
        <f>'[3]TEAM 1'!AM79</f>
        <v>0</v>
      </c>
      <c r="AN79" s="15">
        <f>'[3]TEAM 1'!AN79</f>
        <v>0</v>
      </c>
      <c r="AO79" s="15">
        <f>'[3]TEAM 1'!AO79</f>
        <v>0</v>
      </c>
      <c r="AP79" s="15">
        <f>'[3]TEAM 1'!AP79</f>
        <v>0</v>
      </c>
      <c r="AQ79" s="15">
        <f>'[3]TEAM 1'!AQ79</f>
        <v>0</v>
      </c>
      <c r="AR79" s="15">
        <f>'[3]TEAM 1'!AR79</f>
        <v>0</v>
      </c>
      <c r="AS79" s="15">
        <f>'[3]TEAM 1'!AS79</f>
        <v>0</v>
      </c>
      <c r="AT79" s="15">
        <f>'[3]TEAM 1'!AT79</f>
        <v>0</v>
      </c>
      <c r="AU79" s="15">
        <f>'[3]TEAM 1'!AU79</f>
        <v>0</v>
      </c>
      <c r="AV79" s="15">
        <f>'[3]TEAM 1'!AV79</f>
        <v>0</v>
      </c>
      <c r="AW79" s="15">
        <f>'[3]TEAM 1'!AW79</f>
        <v>0</v>
      </c>
      <c r="AX79" s="15">
        <f>'[3]TEAM 1'!AX79</f>
        <v>0</v>
      </c>
      <c r="AY79" s="15">
        <f>'[3]TEAM 1'!AY79</f>
        <v>0</v>
      </c>
      <c r="AZ79" s="15">
        <f>'[3]TEAM 1'!AZ79</f>
        <v>0</v>
      </c>
      <c r="BA79" s="15">
        <f>'[3]TEAM 1'!BA79</f>
        <v>0</v>
      </c>
      <c r="BB79" s="15">
        <f>'[3]TEAM 1'!BB79</f>
        <v>0</v>
      </c>
      <c r="BC79" s="15">
        <f>'[3]TEAM 1'!BC79</f>
        <v>0</v>
      </c>
      <c r="BD79" s="15">
        <f>'[3]TEAM 1'!BD79</f>
        <v>0</v>
      </c>
      <c r="BE79" s="15">
        <f>'[3]TEAM 1'!BE79</f>
        <v>0</v>
      </c>
      <c r="BF79" s="15">
        <f>'[3]TEAM 1'!BF79</f>
        <v>0</v>
      </c>
      <c r="BG79" s="15">
        <f>'[3]TEAM 1'!BG79</f>
        <v>0</v>
      </c>
      <c r="BH79" s="15">
        <f>'[3]TEAM 1'!BH79</f>
        <v>0</v>
      </c>
      <c r="BI79" s="15">
        <f>'[3]TEAM 1'!BI79</f>
        <v>0</v>
      </c>
      <c r="BJ79" s="15">
        <f>'[3]TEAM 1'!BJ79</f>
        <v>0</v>
      </c>
      <c r="BK79" s="15">
        <f>'[3]TEAM 1'!BK79</f>
        <v>0</v>
      </c>
      <c r="BL79" s="15">
        <f>'[3]TEAM 1'!BL79</f>
        <v>0</v>
      </c>
      <c r="BM79" s="15">
        <f>'[3]TEAM 1'!BM79</f>
        <v>0</v>
      </c>
      <c r="BN79" s="15">
        <f>'[3]TEAM 1'!BN79</f>
        <v>0</v>
      </c>
      <c r="BO79" s="15">
        <f>'[3]TEAM 1'!BO79</f>
        <v>0</v>
      </c>
      <c r="BP79" s="15">
        <f>'[3]TEAM 1'!BP79</f>
        <v>0</v>
      </c>
      <c r="BQ79" s="15">
        <f>'[3]TEAM 1'!BQ79</f>
        <v>0</v>
      </c>
      <c r="BR79" s="15">
        <f>'[3]TEAM 1'!BR79</f>
        <v>0</v>
      </c>
      <c r="BS79" s="15">
        <f>'[3]TEAM 1'!BS79</f>
        <v>0</v>
      </c>
      <c r="BT79" s="15">
        <f>'[3]TEAM 1'!BT79</f>
        <v>0</v>
      </c>
      <c r="BU79" s="15">
        <f>'[3]TEAM 1'!BU79</f>
        <v>0</v>
      </c>
      <c r="BV79" s="15">
        <f>'[3]TEAM 1'!BV79</f>
        <v>0</v>
      </c>
      <c r="BW79" s="15">
        <f>'[3]TEAM 1'!BW79</f>
        <v>0</v>
      </c>
      <c r="BX79" s="15">
        <f>'[3]TEAM 1'!BX79</f>
        <v>0</v>
      </c>
      <c r="BY79" s="15">
        <f>'[3]TEAM 1'!BY79</f>
        <v>0</v>
      </c>
    </row>
    <row r="80" spans="1:77">
      <c r="A80" t="str">
        <f>'[3]TEAM 1'!A80</f>
        <v>Sell Currency Forward Contract, Yen</v>
      </c>
      <c r="B80" t="str">
        <f>'[3]TEAM 1'!B80</f>
        <v>000,000 Yen</v>
      </c>
      <c r="C80" s="8">
        <f>'[3]TEAM 1'!C80</f>
        <v>0</v>
      </c>
      <c r="D80" s="8">
        <f>'[3]TEAM 1'!D80</f>
        <v>0</v>
      </c>
      <c r="E80" s="8">
        <f>'[3]TEAM 1'!E80</f>
        <v>0</v>
      </c>
      <c r="F80" s="8">
        <f>'[3]TEAM 1'!F80</f>
        <v>0</v>
      </c>
      <c r="G80" s="8">
        <f>'[3]TEAM 1'!G80</f>
        <v>0</v>
      </c>
      <c r="H80" s="8">
        <f>'[3]TEAM 1'!H80</f>
        <v>0</v>
      </c>
      <c r="I80" s="8">
        <f>'[3]TEAM 1'!I80</f>
        <v>0</v>
      </c>
      <c r="J80" s="8">
        <f>'[3]TEAM 1'!J80</f>
        <v>0</v>
      </c>
      <c r="K80" s="8">
        <f>'[3]TEAM 1'!K80</f>
        <v>0</v>
      </c>
      <c r="L80" s="8">
        <f>'[3]TEAM 1'!L80</f>
        <v>0</v>
      </c>
      <c r="M80" s="8">
        <f>'[3]TEAM 1'!M80</f>
        <v>0</v>
      </c>
      <c r="N80" s="8">
        <f>'[3]TEAM 1'!N80</f>
        <v>0</v>
      </c>
      <c r="O80" s="8">
        <f>'[3]TEAM 1'!O80</f>
        <v>0</v>
      </c>
      <c r="P80" s="8">
        <f>'[3]TEAM 1'!P80</f>
        <v>0</v>
      </c>
      <c r="Q80">
        <f>'[3]TEAM 1'!Q80</f>
        <v>0</v>
      </c>
      <c r="R80">
        <f>'[3]TEAM 1'!R80</f>
        <v>0</v>
      </c>
      <c r="S80">
        <f>'[3]TEAM 1'!S80</f>
        <v>0</v>
      </c>
      <c r="T80">
        <f>'[3]TEAM 1'!T80</f>
        <v>0</v>
      </c>
      <c r="U80">
        <f>'[3]TEAM 1'!U80</f>
        <v>0</v>
      </c>
      <c r="V80" s="15">
        <f>'[3]TEAM 1'!V80</f>
        <v>0</v>
      </c>
      <c r="W80">
        <f>'[3]TEAM 1'!W80</f>
        <v>0</v>
      </c>
      <c r="X80">
        <f>'[3]TEAM 1'!X80</f>
        <v>0</v>
      </c>
      <c r="Y80">
        <f>'[3]TEAM 1'!Y80</f>
        <v>0</v>
      </c>
      <c r="Z80">
        <f>'[3]TEAM 1'!Z80</f>
        <v>0</v>
      </c>
      <c r="AA80">
        <f>'[3]TEAM 1'!AA80</f>
        <v>0</v>
      </c>
      <c r="AB80">
        <f>'[3]TEAM 1'!AB80</f>
        <v>0</v>
      </c>
      <c r="AC80">
        <f>'[3]TEAM 1'!AC80</f>
        <v>0</v>
      </c>
      <c r="AD80">
        <f>'[3]TEAM 1'!AD80</f>
        <v>0</v>
      </c>
      <c r="AE80">
        <f>'[3]TEAM 1'!AE80</f>
        <v>0</v>
      </c>
      <c r="AF80">
        <f>'[3]TEAM 1'!AF80</f>
        <v>0</v>
      </c>
      <c r="AG80">
        <f>'[3]TEAM 1'!AG80</f>
        <v>0</v>
      </c>
      <c r="AH80">
        <f>'[3]TEAM 1'!AH80</f>
        <v>0</v>
      </c>
      <c r="AI80">
        <f>'[3]TEAM 1'!AI80</f>
        <v>0</v>
      </c>
      <c r="AJ80">
        <f>'[3]TEAM 1'!AJ80</f>
        <v>0</v>
      </c>
      <c r="AK80">
        <f>'[3]TEAM 1'!AK80</f>
        <v>0</v>
      </c>
      <c r="AL80">
        <f>'[3]TEAM 1'!AL80</f>
        <v>0</v>
      </c>
      <c r="AM80">
        <f>'[3]TEAM 1'!AM80</f>
        <v>0</v>
      </c>
      <c r="AN80">
        <f>'[3]TEAM 1'!AN80</f>
        <v>0</v>
      </c>
      <c r="AO80">
        <f>'[3]TEAM 1'!AO80</f>
        <v>0</v>
      </c>
      <c r="AP80">
        <f>'[3]TEAM 1'!AP80</f>
        <v>0</v>
      </c>
      <c r="AQ80">
        <f>'[3]TEAM 1'!AQ80</f>
        <v>0</v>
      </c>
      <c r="AR80">
        <f>'[3]TEAM 1'!AR80</f>
        <v>0</v>
      </c>
      <c r="AS80">
        <f>'[3]TEAM 1'!AS80</f>
        <v>0</v>
      </c>
      <c r="AT80">
        <f>'[3]TEAM 1'!AT80</f>
        <v>0</v>
      </c>
      <c r="AU80">
        <f>'[3]TEAM 1'!AU80</f>
        <v>0</v>
      </c>
      <c r="AV80">
        <f>'[3]TEAM 1'!AV80</f>
        <v>0</v>
      </c>
      <c r="AW80">
        <f>'[3]TEAM 1'!AW80</f>
        <v>0</v>
      </c>
      <c r="AX80">
        <f>'[3]TEAM 1'!AX80</f>
        <v>0</v>
      </c>
      <c r="AY80">
        <f>'[3]TEAM 1'!AY80</f>
        <v>0</v>
      </c>
      <c r="AZ80">
        <f>'[3]TEAM 1'!AZ80</f>
        <v>0</v>
      </c>
      <c r="BA80">
        <f>'[3]TEAM 1'!BA80</f>
        <v>0</v>
      </c>
      <c r="BB80">
        <f>'[3]TEAM 1'!BB80</f>
        <v>0</v>
      </c>
      <c r="BC80">
        <f>'[3]TEAM 1'!BC80</f>
        <v>0</v>
      </c>
      <c r="BD80">
        <f>'[3]TEAM 1'!BD80</f>
        <v>0</v>
      </c>
      <c r="BE80">
        <f>'[3]TEAM 1'!BE80</f>
        <v>0</v>
      </c>
      <c r="BF80">
        <f>'[3]TEAM 1'!BF80</f>
        <v>0</v>
      </c>
      <c r="BG80">
        <f>'[3]TEAM 1'!BG80</f>
        <v>0</v>
      </c>
      <c r="BH80">
        <f>'[3]TEAM 1'!BH80</f>
        <v>0</v>
      </c>
      <c r="BI80">
        <f>'[3]TEAM 1'!BI80</f>
        <v>0</v>
      </c>
      <c r="BJ80">
        <f>'[3]TEAM 1'!BJ80</f>
        <v>0</v>
      </c>
      <c r="BK80">
        <f>'[3]TEAM 1'!BK80</f>
        <v>0</v>
      </c>
      <c r="BL80">
        <f>'[3]TEAM 1'!BL80</f>
        <v>0</v>
      </c>
      <c r="BM80">
        <f>'[3]TEAM 1'!BM80</f>
        <v>0</v>
      </c>
      <c r="BN80">
        <f>'[3]TEAM 1'!BN80</f>
        <v>0</v>
      </c>
      <c r="BO80">
        <f>'[3]TEAM 1'!BO80</f>
        <v>0</v>
      </c>
      <c r="BP80">
        <f>'[3]TEAM 1'!BP80</f>
        <v>0</v>
      </c>
      <c r="BQ80">
        <f>'[3]TEAM 1'!BQ80</f>
        <v>0</v>
      </c>
      <c r="BR80">
        <f>'[3]TEAM 1'!BR80</f>
        <v>0</v>
      </c>
      <c r="BS80">
        <f>'[3]TEAM 1'!BS80</f>
        <v>0</v>
      </c>
      <c r="BT80">
        <f>'[3]TEAM 1'!BT80</f>
        <v>0</v>
      </c>
      <c r="BU80">
        <f>'[3]TEAM 1'!BU80</f>
        <v>0</v>
      </c>
      <c r="BV80">
        <f>'[3]TEAM 1'!BV80</f>
        <v>0</v>
      </c>
      <c r="BW80">
        <f>'[3]TEAM 1'!BW80</f>
        <v>0</v>
      </c>
      <c r="BX80">
        <f>'[3]TEAM 1'!BX80</f>
        <v>0</v>
      </c>
      <c r="BY80">
        <f>'[3]TEAM 1'!BY80</f>
        <v>0</v>
      </c>
    </row>
    <row r="81" spans="1:77">
      <c r="A81" t="str">
        <f>'[3]TEAM 1'!A81</f>
        <v>Sell Currency Forward Contract, Peso</v>
      </c>
      <c r="B81" t="str">
        <f>'[3]TEAM 1'!B81</f>
        <v>000,000 Peso</v>
      </c>
      <c r="C81" s="8">
        <f>'[3]TEAM 1'!C81</f>
        <v>0</v>
      </c>
      <c r="D81" s="8">
        <f>'[3]TEAM 1'!D81</f>
        <v>0</v>
      </c>
      <c r="E81" s="8">
        <f>'[3]TEAM 1'!E81</f>
        <v>2</v>
      </c>
      <c r="F81" s="8">
        <f>'[3]TEAM 1'!F81</f>
        <v>2</v>
      </c>
      <c r="G81" s="8">
        <f>'[3]TEAM 1'!G81</f>
        <v>2</v>
      </c>
      <c r="H81" s="8">
        <f>'[3]TEAM 1'!H81</f>
        <v>2</v>
      </c>
      <c r="I81" s="8">
        <f>'[3]TEAM 1'!I81</f>
        <v>2</v>
      </c>
      <c r="J81" s="8">
        <f>'[3]TEAM 1'!J81</f>
        <v>2</v>
      </c>
      <c r="K81" s="8">
        <f>'[3]TEAM 1'!K81</f>
        <v>2</v>
      </c>
      <c r="L81" s="8">
        <f>'[3]TEAM 1'!L81</f>
        <v>2</v>
      </c>
      <c r="M81" s="8">
        <f>'[3]TEAM 1'!M81</f>
        <v>2</v>
      </c>
      <c r="N81" s="8">
        <f>'[3]TEAM 1'!N81</f>
        <v>2</v>
      </c>
      <c r="O81" s="8">
        <f>'[3]TEAM 1'!O81</f>
        <v>2</v>
      </c>
      <c r="P81" s="8">
        <f>'[3]TEAM 1'!P81</f>
        <v>2</v>
      </c>
      <c r="Q81">
        <f>'[3]TEAM 1'!Q81</f>
        <v>2</v>
      </c>
      <c r="R81">
        <f>'[3]TEAM 1'!R81</f>
        <v>2</v>
      </c>
      <c r="S81">
        <f>'[3]TEAM 1'!S81</f>
        <v>0</v>
      </c>
      <c r="T81">
        <f>'[3]TEAM 1'!T81</f>
        <v>0</v>
      </c>
      <c r="U81">
        <f>'[3]TEAM 1'!U81</f>
        <v>0</v>
      </c>
      <c r="V81" s="15">
        <f>'[3]TEAM 1'!V81</f>
        <v>0</v>
      </c>
      <c r="W81">
        <f>'[3]TEAM 1'!W81</f>
        <v>0</v>
      </c>
      <c r="X81">
        <f>'[3]TEAM 1'!X81</f>
        <v>0</v>
      </c>
      <c r="Y81">
        <f>'[3]TEAM 1'!Y81</f>
        <v>0</v>
      </c>
      <c r="Z81">
        <f>'[3]TEAM 1'!Z81</f>
        <v>0</v>
      </c>
      <c r="AA81">
        <f>'[3]TEAM 1'!AA81</f>
        <v>0</v>
      </c>
      <c r="AB81">
        <f>'[3]TEAM 1'!AB81</f>
        <v>0</v>
      </c>
      <c r="AC81">
        <f>'[3]TEAM 1'!AC81</f>
        <v>0</v>
      </c>
      <c r="AD81">
        <f>'[3]TEAM 1'!AD81</f>
        <v>0</v>
      </c>
      <c r="AE81">
        <f>'[3]TEAM 1'!AE81</f>
        <v>0</v>
      </c>
      <c r="AF81">
        <f>'[3]TEAM 1'!AF81</f>
        <v>0</v>
      </c>
      <c r="AG81">
        <f>'[3]TEAM 1'!AG81</f>
        <v>0</v>
      </c>
      <c r="AH81">
        <f>'[3]TEAM 1'!AH81</f>
        <v>0</v>
      </c>
      <c r="AI81">
        <f>'[3]TEAM 1'!AI81</f>
        <v>0</v>
      </c>
      <c r="AJ81">
        <f>'[3]TEAM 1'!AJ81</f>
        <v>0</v>
      </c>
      <c r="AK81">
        <f>'[3]TEAM 1'!AK81</f>
        <v>0</v>
      </c>
      <c r="AL81">
        <f>'[3]TEAM 1'!AL81</f>
        <v>0</v>
      </c>
      <c r="AM81">
        <f>'[3]TEAM 1'!AM81</f>
        <v>0</v>
      </c>
      <c r="AN81">
        <f>'[3]TEAM 1'!AN81</f>
        <v>0</v>
      </c>
      <c r="AO81">
        <f>'[3]TEAM 1'!AO81</f>
        <v>0</v>
      </c>
      <c r="AP81">
        <f>'[3]TEAM 1'!AP81</f>
        <v>0</v>
      </c>
      <c r="AQ81">
        <f>'[3]TEAM 1'!AQ81</f>
        <v>0</v>
      </c>
      <c r="AR81">
        <f>'[3]TEAM 1'!AR81</f>
        <v>0</v>
      </c>
      <c r="AS81">
        <f>'[3]TEAM 1'!AS81</f>
        <v>0</v>
      </c>
      <c r="AT81">
        <f>'[3]TEAM 1'!AT81</f>
        <v>0</v>
      </c>
      <c r="AU81">
        <f>'[3]TEAM 1'!AU81</f>
        <v>0</v>
      </c>
      <c r="AV81">
        <f>'[3]TEAM 1'!AV81</f>
        <v>0</v>
      </c>
      <c r="AW81">
        <f>'[3]TEAM 1'!AW81</f>
        <v>0</v>
      </c>
      <c r="AX81">
        <f>'[3]TEAM 1'!AX81</f>
        <v>0</v>
      </c>
      <c r="AY81">
        <f>'[3]TEAM 1'!AY81</f>
        <v>0</v>
      </c>
      <c r="AZ81">
        <f>'[3]TEAM 1'!AZ81</f>
        <v>0</v>
      </c>
      <c r="BA81">
        <f>'[3]TEAM 1'!BA81</f>
        <v>0</v>
      </c>
      <c r="BB81">
        <f>'[3]TEAM 1'!BB81</f>
        <v>0</v>
      </c>
      <c r="BC81">
        <f>'[3]TEAM 1'!BC81</f>
        <v>0</v>
      </c>
      <c r="BD81">
        <f>'[3]TEAM 1'!BD81</f>
        <v>0</v>
      </c>
      <c r="BE81">
        <f>'[3]TEAM 1'!BE81</f>
        <v>0</v>
      </c>
      <c r="BF81">
        <f>'[3]TEAM 1'!BF81</f>
        <v>0</v>
      </c>
      <c r="BG81">
        <f>'[3]TEAM 1'!BG81</f>
        <v>0</v>
      </c>
      <c r="BH81">
        <f>'[3]TEAM 1'!BH81</f>
        <v>0</v>
      </c>
      <c r="BI81">
        <f>'[3]TEAM 1'!BI81</f>
        <v>0</v>
      </c>
      <c r="BJ81">
        <f>'[3]TEAM 1'!BJ81</f>
        <v>0</v>
      </c>
      <c r="BK81">
        <f>'[3]TEAM 1'!BK81</f>
        <v>0</v>
      </c>
      <c r="BL81">
        <f>'[3]TEAM 1'!BL81</f>
        <v>0</v>
      </c>
      <c r="BM81">
        <f>'[3]TEAM 1'!BM81</f>
        <v>0</v>
      </c>
      <c r="BN81">
        <f>'[3]TEAM 1'!BN81</f>
        <v>0</v>
      </c>
      <c r="BO81">
        <f>'[3]TEAM 1'!BO81</f>
        <v>0</v>
      </c>
      <c r="BP81">
        <f>'[3]TEAM 1'!BP81</f>
        <v>0</v>
      </c>
      <c r="BQ81">
        <f>'[3]TEAM 1'!BQ81</f>
        <v>0</v>
      </c>
      <c r="BR81">
        <f>'[3]TEAM 1'!BR81</f>
        <v>0</v>
      </c>
      <c r="BS81">
        <f>'[3]TEAM 1'!BS81</f>
        <v>0</v>
      </c>
      <c r="BT81">
        <f>'[3]TEAM 1'!BT81</f>
        <v>0</v>
      </c>
      <c r="BU81">
        <f>'[3]TEAM 1'!BU81</f>
        <v>0</v>
      </c>
      <c r="BV81">
        <f>'[3]TEAM 1'!BV81</f>
        <v>0</v>
      </c>
      <c r="BW81">
        <f>'[3]TEAM 1'!BW81</f>
        <v>0</v>
      </c>
      <c r="BX81">
        <f>'[3]TEAM 1'!BX81</f>
        <v>0</v>
      </c>
      <c r="BY81">
        <f>'[3]TEAM 1'!BY81</f>
        <v>0</v>
      </c>
    </row>
    <row r="82" spans="1:77">
      <c r="A82" t="str">
        <f>'[3]TEAM 1'!A82</f>
        <v>Sell Currency Forward Contract, Yuan</v>
      </c>
      <c r="B82" t="str">
        <f>'[3]TEAM 1'!B82</f>
        <v>000,000 Yuan</v>
      </c>
      <c r="C82" s="8">
        <f>'[3]TEAM 1'!C82</f>
        <v>0</v>
      </c>
      <c r="D82" s="8">
        <f>'[3]TEAM 1'!D82</f>
        <v>0</v>
      </c>
      <c r="E82" s="8">
        <f>'[3]TEAM 1'!E82</f>
        <v>2</v>
      </c>
      <c r="F82" s="8">
        <f>'[3]TEAM 1'!F82</f>
        <v>2</v>
      </c>
      <c r="G82" s="8">
        <f>'[3]TEAM 1'!G82</f>
        <v>2</v>
      </c>
      <c r="H82" s="8">
        <f>'[3]TEAM 1'!H82</f>
        <v>2</v>
      </c>
      <c r="I82" s="8">
        <f>'[3]TEAM 1'!I82</f>
        <v>2</v>
      </c>
      <c r="J82" s="8">
        <f>'[3]TEAM 1'!J82</f>
        <v>2</v>
      </c>
      <c r="K82" s="8">
        <f>'[3]TEAM 1'!K82</f>
        <v>2</v>
      </c>
      <c r="L82" s="8">
        <f>'[3]TEAM 1'!L82</f>
        <v>2</v>
      </c>
      <c r="M82" s="8">
        <f>'[3]TEAM 1'!M82</f>
        <v>2</v>
      </c>
      <c r="N82" s="8">
        <f>'[3]TEAM 1'!N82</f>
        <v>2</v>
      </c>
      <c r="O82" s="8">
        <f>'[3]TEAM 1'!O82</f>
        <v>2</v>
      </c>
      <c r="P82" s="8">
        <f>'[3]TEAM 1'!P82</f>
        <v>2</v>
      </c>
      <c r="Q82">
        <f>'[3]TEAM 1'!Q82</f>
        <v>2</v>
      </c>
      <c r="R82">
        <f>'[3]TEAM 1'!R82</f>
        <v>2</v>
      </c>
      <c r="S82">
        <f>'[3]TEAM 1'!S82</f>
        <v>0</v>
      </c>
      <c r="T82">
        <f>'[3]TEAM 1'!T82</f>
        <v>0</v>
      </c>
      <c r="U82">
        <f>'[3]TEAM 1'!U82</f>
        <v>0</v>
      </c>
      <c r="V82" s="15">
        <f>'[3]TEAM 1'!V82</f>
        <v>0</v>
      </c>
      <c r="W82">
        <f>'[3]TEAM 1'!W82</f>
        <v>0</v>
      </c>
      <c r="X82">
        <f>'[3]TEAM 1'!X82</f>
        <v>0</v>
      </c>
      <c r="Y82">
        <f>'[3]TEAM 1'!Y82</f>
        <v>0</v>
      </c>
      <c r="Z82">
        <f>'[3]TEAM 1'!Z82</f>
        <v>0</v>
      </c>
      <c r="AA82">
        <f>'[3]TEAM 1'!AA82</f>
        <v>0</v>
      </c>
      <c r="AB82">
        <f>'[3]TEAM 1'!AB82</f>
        <v>0</v>
      </c>
      <c r="AC82">
        <f>'[3]TEAM 1'!AC82</f>
        <v>0</v>
      </c>
      <c r="AD82">
        <f>'[3]TEAM 1'!AD82</f>
        <v>0</v>
      </c>
      <c r="AE82">
        <f>'[3]TEAM 1'!AE82</f>
        <v>0</v>
      </c>
      <c r="AF82">
        <f>'[3]TEAM 1'!AF82</f>
        <v>0</v>
      </c>
      <c r="AG82">
        <f>'[3]TEAM 1'!AG82</f>
        <v>0</v>
      </c>
      <c r="AH82">
        <f>'[3]TEAM 1'!AH82</f>
        <v>0</v>
      </c>
      <c r="AI82">
        <f>'[3]TEAM 1'!AI82</f>
        <v>0</v>
      </c>
      <c r="AJ82">
        <f>'[3]TEAM 1'!AJ82</f>
        <v>0</v>
      </c>
      <c r="AK82">
        <f>'[3]TEAM 1'!AK82</f>
        <v>0</v>
      </c>
      <c r="AL82">
        <f>'[3]TEAM 1'!AL82</f>
        <v>0</v>
      </c>
      <c r="AM82">
        <f>'[3]TEAM 1'!AM82</f>
        <v>0</v>
      </c>
      <c r="AN82">
        <f>'[3]TEAM 1'!AN82</f>
        <v>0</v>
      </c>
      <c r="AO82">
        <f>'[3]TEAM 1'!AO82</f>
        <v>0</v>
      </c>
      <c r="AP82">
        <f>'[3]TEAM 1'!AP82</f>
        <v>0</v>
      </c>
      <c r="AQ82">
        <f>'[3]TEAM 1'!AQ82</f>
        <v>0</v>
      </c>
      <c r="AR82">
        <f>'[3]TEAM 1'!AR82</f>
        <v>0</v>
      </c>
      <c r="AS82">
        <f>'[3]TEAM 1'!AS82</f>
        <v>0</v>
      </c>
      <c r="AT82">
        <f>'[3]TEAM 1'!AT82</f>
        <v>0</v>
      </c>
      <c r="AU82">
        <f>'[3]TEAM 1'!AU82</f>
        <v>0</v>
      </c>
      <c r="AV82">
        <f>'[3]TEAM 1'!AV82</f>
        <v>0</v>
      </c>
      <c r="AW82">
        <f>'[3]TEAM 1'!AW82</f>
        <v>0</v>
      </c>
      <c r="AX82">
        <f>'[3]TEAM 1'!AX82</f>
        <v>0</v>
      </c>
      <c r="AY82">
        <f>'[3]TEAM 1'!AY82</f>
        <v>0</v>
      </c>
      <c r="AZ82">
        <f>'[3]TEAM 1'!AZ82</f>
        <v>0</v>
      </c>
      <c r="BA82">
        <f>'[3]TEAM 1'!BA82</f>
        <v>0</v>
      </c>
      <c r="BB82">
        <f>'[3]TEAM 1'!BB82</f>
        <v>0</v>
      </c>
      <c r="BC82">
        <f>'[3]TEAM 1'!BC82</f>
        <v>0</v>
      </c>
      <c r="BD82">
        <f>'[3]TEAM 1'!BD82</f>
        <v>0</v>
      </c>
      <c r="BE82">
        <f>'[3]TEAM 1'!BE82</f>
        <v>0</v>
      </c>
      <c r="BF82">
        <f>'[3]TEAM 1'!BF82</f>
        <v>0</v>
      </c>
      <c r="BG82">
        <f>'[3]TEAM 1'!BG82</f>
        <v>0</v>
      </c>
      <c r="BH82">
        <f>'[3]TEAM 1'!BH82</f>
        <v>0</v>
      </c>
      <c r="BI82">
        <f>'[3]TEAM 1'!BI82</f>
        <v>0</v>
      </c>
      <c r="BJ82">
        <f>'[3]TEAM 1'!BJ82</f>
        <v>0</v>
      </c>
      <c r="BK82">
        <f>'[3]TEAM 1'!BK82</f>
        <v>0</v>
      </c>
      <c r="BL82">
        <f>'[3]TEAM 1'!BL82</f>
        <v>0</v>
      </c>
      <c r="BM82">
        <f>'[3]TEAM 1'!BM82</f>
        <v>0</v>
      </c>
      <c r="BN82">
        <f>'[3]TEAM 1'!BN82</f>
        <v>0</v>
      </c>
      <c r="BO82">
        <f>'[3]TEAM 1'!BO82</f>
        <v>0</v>
      </c>
      <c r="BP82">
        <f>'[3]TEAM 1'!BP82</f>
        <v>0</v>
      </c>
      <c r="BQ82">
        <f>'[3]TEAM 1'!BQ82</f>
        <v>0</v>
      </c>
      <c r="BR82">
        <f>'[3]TEAM 1'!BR82</f>
        <v>0</v>
      </c>
      <c r="BS82">
        <f>'[3]TEAM 1'!BS82</f>
        <v>0</v>
      </c>
      <c r="BT82">
        <f>'[3]TEAM 1'!BT82</f>
        <v>0</v>
      </c>
      <c r="BU82">
        <f>'[3]TEAM 1'!BU82</f>
        <v>0</v>
      </c>
      <c r="BV82">
        <f>'[3]TEAM 1'!BV82</f>
        <v>0</v>
      </c>
      <c r="BW82">
        <f>'[3]TEAM 1'!BW82</f>
        <v>0</v>
      </c>
      <c r="BX82">
        <f>'[3]TEAM 1'!BX82</f>
        <v>0</v>
      </c>
      <c r="BY82">
        <f>'[3]TEAM 1'!BY82</f>
        <v>0</v>
      </c>
    </row>
    <row r="83" spans="1:77">
      <c r="A83" t="s">
        <v>1072</v>
      </c>
      <c r="B83" t="s">
        <v>1086</v>
      </c>
      <c r="C83" s="8">
        <f>'[3]TEAM 1'!C83</f>
        <v>0</v>
      </c>
      <c r="D83" s="8">
        <f>'[3]TEAM 1'!D83</f>
        <v>0</v>
      </c>
      <c r="E83" s="8">
        <f>'[3]TEAM 1'!E83</f>
        <v>1</v>
      </c>
      <c r="F83" s="8">
        <f>'[3]TEAM 1'!F83</f>
        <v>1</v>
      </c>
      <c r="G83" s="8">
        <f>'[3]TEAM 1'!G83</f>
        <v>1</v>
      </c>
      <c r="H83" s="8">
        <f>'[3]TEAM 1'!H83</f>
        <v>1</v>
      </c>
      <c r="I83" s="8">
        <f>'[3]TEAM 1'!I83</f>
        <v>1</v>
      </c>
      <c r="J83" s="8">
        <f>'[3]TEAM 1'!J83</f>
        <v>1</v>
      </c>
      <c r="K83" s="8">
        <f>'[3]TEAM 1'!K83</f>
        <v>1</v>
      </c>
      <c r="L83" s="8">
        <f>'[3]TEAM 1'!L83</f>
        <v>1</v>
      </c>
      <c r="M83" s="8">
        <f>'[3]TEAM 1'!M83</f>
        <v>1</v>
      </c>
      <c r="N83" s="8">
        <f>'[3]TEAM 1'!N83</f>
        <v>1</v>
      </c>
      <c r="O83" s="8">
        <f>'[3]TEAM 1'!O83</f>
        <v>1</v>
      </c>
      <c r="P83" s="8">
        <f>'[3]TEAM 1'!P83</f>
        <v>1</v>
      </c>
      <c r="Q83">
        <f>'[3]TEAM 1'!Q83</f>
        <v>1</v>
      </c>
      <c r="R83">
        <f>'[3]TEAM 1'!R83</f>
        <v>1</v>
      </c>
      <c r="S83">
        <f>'[3]TEAM 1'!S83</f>
        <v>0</v>
      </c>
      <c r="T83">
        <f>'[3]TEAM 1'!T83</f>
        <v>0</v>
      </c>
      <c r="U83">
        <f>'[3]TEAM 1'!U83</f>
        <v>0</v>
      </c>
      <c r="V83" s="15">
        <f>'[3]TEAM 1'!V83</f>
        <v>0</v>
      </c>
      <c r="W83">
        <f>'[3]TEAM 1'!W83</f>
        <v>0</v>
      </c>
      <c r="X83">
        <f>'[3]TEAM 1'!X83</f>
        <v>0</v>
      </c>
      <c r="Y83">
        <f>'[3]TEAM 1'!Y83</f>
        <v>0</v>
      </c>
      <c r="Z83">
        <f>'[3]TEAM 1'!Z83</f>
        <v>0</v>
      </c>
      <c r="AA83">
        <f>'[3]TEAM 1'!AA83</f>
        <v>0</v>
      </c>
      <c r="AB83">
        <f>'[3]TEAM 1'!AB83</f>
        <v>0</v>
      </c>
      <c r="AC83">
        <f>'[3]TEAM 1'!AC83</f>
        <v>0</v>
      </c>
      <c r="AD83">
        <f>'[3]TEAM 1'!AD83</f>
        <v>0</v>
      </c>
      <c r="AE83">
        <f>'[3]TEAM 1'!AE83</f>
        <v>0</v>
      </c>
      <c r="AF83">
        <f>'[3]TEAM 1'!AF83</f>
        <v>0</v>
      </c>
      <c r="AG83">
        <f>'[3]TEAM 1'!AG83</f>
        <v>0</v>
      </c>
      <c r="AH83">
        <f>'[3]TEAM 1'!AH83</f>
        <v>0</v>
      </c>
      <c r="AI83">
        <f>'[3]TEAM 1'!AI83</f>
        <v>0</v>
      </c>
      <c r="AJ83">
        <f>'[3]TEAM 1'!AJ83</f>
        <v>0</v>
      </c>
      <c r="AK83">
        <f>'[3]TEAM 1'!AK83</f>
        <v>0</v>
      </c>
      <c r="AL83">
        <f>'[3]TEAM 1'!AL83</f>
        <v>0</v>
      </c>
      <c r="AM83">
        <f>'[3]TEAM 1'!AM83</f>
        <v>0</v>
      </c>
      <c r="AN83">
        <f>'[3]TEAM 1'!AN83</f>
        <v>0</v>
      </c>
      <c r="AO83">
        <f>'[3]TEAM 1'!AO83</f>
        <v>0</v>
      </c>
      <c r="AP83">
        <f>'[3]TEAM 1'!AP83</f>
        <v>0</v>
      </c>
      <c r="AQ83">
        <f>'[3]TEAM 1'!AQ83</f>
        <v>0</v>
      </c>
      <c r="AR83">
        <f>'[3]TEAM 1'!AR83</f>
        <v>0</v>
      </c>
      <c r="AS83">
        <f>'[3]TEAM 1'!AS83</f>
        <v>0</v>
      </c>
      <c r="AT83">
        <f>'[3]TEAM 1'!AT83</f>
        <v>0</v>
      </c>
      <c r="AU83">
        <f>'[3]TEAM 1'!AU83</f>
        <v>0</v>
      </c>
      <c r="AV83">
        <f>'[3]TEAM 1'!AV83</f>
        <v>0</v>
      </c>
      <c r="AW83">
        <f>'[3]TEAM 1'!AW83</f>
        <v>0</v>
      </c>
      <c r="AX83">
        <f>'[3]TEAM 1'!AX83</f>
        <v>0</v>
      </c>
      <c r="AY83">
        <f>'[3]TEAM 1'!AY83</f>
        <v>0</v>
      </c>
      <c r="AZ83">
        <f>'[3]TEAM 1'!AZ83</f>
        <v>0</v>
      </c>
      <c r="BA83">
        <f>'[3]TEAM 1'!BA83</f>
        <v>0</v>
      </c>
      <c r="BB83">
        <f>'[3]TEAM 1'!BB83</f>
        <v>0</v>
      </c>
      <c r="BC83">
        <f>'[3]TEAM 1'!BC83</f>
        <v>0</v>
      </c>
      <c r="BD83">
        <f>'[3]TEAM 1'!BD83</f>
        <v>0</v>
      </c>
      <c r="BE83">
        <f>'[3]TEAM 1'!BE83</f>
        <v>0</v>
      </c>
      <c r="BF83">
        <f>'[3]TEAM 1'!BF83</f>
        <v>0</v>
      </c>
      <c r="BG83">
        <f>'[3]TEAM 1'!BG83</f>
        <v>0</v>
      </c>
      <c r="BH83">
        <f>'[3]TEAM 1'!BH83</f>
        <v>0</v>
      </c>
      <c r="BI83">
        <f>'[3]TEAM 1'!BI83</f>
        <v>0</v>
      </c>
      <c r="BJ83">
        <f>'[3]TEAM 1'!BJ83</f>
        <v>0</v>
      </c>
      <c r="BK83">
        <f>'[3]TEAM 1'!BK83</f>
        <v>0</v>
      </c>
      <c r="BL83">
        <f>'[3]TEAM 1'!BL83</f>
        <v>0</v>
      </c>
      <c r="BM83">
        <f>'[3]TEAM 1'!BM83</f>
        <v>0</v>
      </c>
      <c r="BN83">
        <f>'[3]TEAM 1'!BN83</f>
        <v>0</v>
      </c>
      <c r="BO83">
        <f>'[3]TEAM 1'!BO83</f>
        <v>0</v>
      </c>
      <c r="BP83">
        <f>'[3]TEAM 1'!BP83</f>
        <v>0</v>
      </c>
      <c r="BQ83">
        <f>'[3]TEAM 1'!BQ83</f>
        <v>0</v>
      </c>
      <c r="BR83">
        <f>'[3]TEAM 1'!BR83</f>
        <v>0</v>
      </c>
      <c r="BS83">
        <f>'[3]TEAM 1'!BS83</f>
        <v>0</v>
      </c>
      <c r="BT83">
        <f>'[3]TEAM 1'!BT83</f>
        <v>0</v>
      </c>
      <c r="BU83">
        <f>'[3]TEAM 1'!BU83</f>
        <v>0</v>
      </c>
      <c r="BV83">
        <f>'[3]TEAM 1'!BV83</f>
        <v>0</v>
      </c>
      <c r="BW83">
        <f>'[3]TEAM 1'!BW83</f>
        <v>0</v>
      </c>
      <c r="BX83">
        <f>'[3]TEAM 1'!BX83</f>
        <v>0</v>
      </c>
      <c r="BY83">
        <f>'[3]TEAM 1'!BY83</f>
        <v>0</v>
      </c>
    </row>
    <row r="84" spans="1:77">
      <c r="A84" t="s">
        <v>1073</v>
      </c>
      <c r="B84" t="s">
        <v>1086</v>
      </c>
      <c r="C84" s="8">
        <f>'[3]TEAM 1'!C84</f>
        <v>0</v>
      </c>
      <c r="D84" s="8">
        <f>'[3]TEAM 1'!D84</f>
        <v>0</v>
      </c>
      <c r="E84" s="8">
        <f>'[3]TEAM 1'!E84</f>
        <v>1</v>
      </c>
      <c r="F84" s="8">
        <f>'[3]TEAM 1'!F84</f>
        <v>1</v>
      </c>
      <c r="G84" s="8">
        <f>'[3]TEAM 1'!G84</f>
        <v>1</v>
      </c>
      <c r="H84" s="8">
        <f>'[3]TEAM 1'!H84</f>
        <v>1</v>
      </c>
      <c r="I84" s="8">
        <f>'[3]TEAM 1'!I84</f>
        <v>1</v>
      </c>
      <c r="J84" s="8">
        <f>'[3]TEAM 1'!J84</f>
        <v>1</v>
      </c>
      <c r="K84" s="8">
        <f>'[3]TEAM 1'!K84</f>
        <v>1</v>
      </c>
      <c r="L84" s="8">
        <f>'[3]TEAM 1'!L84</f>
        <v>1</v>
      </c>
      <c r="M84" s="8">
        <f>'[3]TEAM 1'!M84</f>
        <v>1</v>
      </c>
      <c r="N84" s="8">
        <f>'[3]TEAM 1'!N84</f>
        <v>1</v>
      </c>
      <c r="O84" s="8">
        <f>'[3]TEAM 1'!O84</f>
        <v>1</v>
      </c>
      <c r="P84" s="8">
        <f>'[3]TEAM 1'!P84</f>
        <v>1</v>
      </c>
      <c r="Q84">
        <f>'[3]TEAM 1'!Q84</f>
        <v>1</v>
      </c>
      <c r="R84">
        <f>'[3]TEAM 1'!R84</f>
        <v>1</v>
      </c>
      <c r="S84">
        <f>'[3]TEAM 1'!S84</f>
        <v>0</v>
      </c>
      <c r="T84">
        <f>'[3]TEAM 1'!T84</f>
        <v>0</v>
      </c>
      <c r="U84">
        <f>'[3]TEAM 1'!U84</f>
        <v>0</v>
      </c>
      <c r="V84" s="15">
        <f>'[3]TEAM 1'!V84</f>
        <v>0</v>
      </c>
      <c r="W84">
        <f>'[3]TEAM 1'!W84</f>
        <v>0</v>
      </c>
      <c r="X84">
        <f>'[3]TEAM 1'!X84</f>
        <v>0</v>
      </c>
      <c r="Y84">
        <f>'[3]TEAM 1'!Y84</f>
        <v>0</v>
      </c>
      <c r="Z84">
        <f>'[3]TEAM 1'!Z84</f>
        <v>0</v>
      </c>
      <c r="AA84">
        <f>'[3]TEAM 1'!AA84</f>
        <v>0</v>
      </c>
      <c r="AB84">
        <f>'[3]TEAM 1'!AB84</f>
        <v>0</v>
      </c>
      <c r="AC84">
        <f>'[3]TEAM 1'!AC84</f>
        <v>0</v>
      </c>
      <c r="AD84">
        <f>'[3]TEAM 1'!AD84</f>
        <v>0</v>
      </c>
      <c r="AE84">
        <f>'[3]TEAM 1'!AE84</f>
        <v>0</v>
      </c>
      <c r="AF84">
        <f>'[3]TEAM 1'!AF84</f>
        <v>0</v>
      </c>
      <c r="AG84">
        <f>'[3]TEAM 1'!AG84</f>
        <v>0</v>
      </c>
      <c r="AH84">
        <f>'[3]TEAM 1'!AH84</f>
        <v>0</v>
      </c>
      <c r="AI84">
        <f>'[3]TEAM 1'!AI84</f>
        <v>0</v>
      </c>
      <c r="AJ84">
        <f>'[3]TEAM 1'!AJ84</f>
        <v>0</v>
      </c>
      <c r="AK84">
        <f>'[3]TEAM 1'!AK84</f>
        <v>0</v>
      </c>
      <c r="AL84">
        <f>'[3]TEAM 1'!AL84</f>
        <v>0</v>
      </c>
      <c r="AM84">
        <f>'[3]TEAM 1'!AM84</f>
        <v>0</v>
      </c>
      <c r="AN84">
        <f>'[3]TEAM 1'!AN84</f>
        <v>0</v>
      </c>
      <c r="AO84">
        <f>'[3]TEAM 1'!AO84</f>
        <v>0</v>
      </c>
      <c r="AP84">
        <f>'[3]TEAM 1'!AP84</f>
        <v>0</v>
      </c>
      <c r="AQ84">
        <f>'[3]TEAM 1'!AQ84</f>
        <v>0</v>
      </c>
      <c r="AR84">
        <f>'[3]TEAM 1'!AR84</f>
        <v>0</v>
      </c>
      <c r="AS84">
        <f>'[3]TEAM 1'!AS84</f>
        <v>0</v>
      </c>
      <c r="AT84">
        <f>'[3]TEAM 1'!AT84</f>
        <v>0</v>
      </c>
      <c r="AU84">
        <f>'[3]TEAM 1'!AU84</f>
        <v>0</v>
      </c>
      <c r="AV84">
        <f>'[3]TEAM 1'!AV84</f>
        <v>0</v>
      </c>
      <c r="AW84">
        <f>'[3]TEAM 1'!AW84</f>
        <v>0</v>
      </c>
      <c r="AX84">
        <f>'[3]TEAM 1'!AX84</f>
        <v>0</v>
      </c>
      <c r="AY84">
        <f>'[3]TEAM 1'!AY84</f>
        <v>0</v>
      </c>
      <c r="AZ84">
        <f>'[3]TEAM 1'!AZ84</f>
        <v>0</v>
      </c>
      <c r="BA84">
        <f>'[3]TEAM 1'!BA84</f>
        <v>0</v>
      </c>
      <c r="BB84">
        <f>'[3]TEAM 1'!BB84</f>
        <v>0</v>
      </c>
      <c r="BC84">
        <f>'[3]TEAM 1'!BC84</f>
        <v>0</v>
      </c>
      <c r="BD84">
        <f>'[3]TEAM 1'!BD84</f>
        <v>0</v>
      </c>
      <c r="BE84">
        <f>'[3]TEAM 1'!BE84</f>
        <v>0</v>
      </c>
      <c r="BF84">
        <f>'[3]TEAM 1'!BF84</f>
        <v>0</v>
      </c>
      <c r="BG84">
        <f>'[3]TEAM 1'!BG84</f>
        <v>0</v>
      </c>
      <c r="BH84">
        <f>'[3]TEAM 1'!BH84</f>
        <v>0</v>
      </c>
      <c r="BI84">
        <f>'[3]TEAM 1'!BI84</f>
        <v>0</v>
      </c>
      <c r="BJ84">
        <f>'[3]TEAM 1'!BJ84</f>
        <v>0</v>
      </c>
      <c r="BK84">
        <f>'[3]TEAM 1'!BK84</f>
        <v>0</v>
      </c>
      <c r="BL84">
        <f>'[3]TEAM 1'!BL84</f>
        <v>0</v>
      </c>
      <c r="BM84">
        <f>'[3]TEAM 1'!BM84</f>
        <v>0</v>
      </c>
      <c r="BN84">
        <f>'[3]TEAM 1'!BN84</f>
        <v>0</v>
      </c>
      <c r="BO84">
        <f>'[3]TEAM 1'!BO84</f>
        <v>0</v>
      </c>
      <c r="BP84">
        <f>'[3]TEAM 1'!BP84</f>
        <v>0</v>
      </c>
      <c r="BQ84">
        <f>'[3]TEAM 1'!BQ84</f>
        <v>0</v>
      </c>
      <c r="BR84">
        <f>'[3]TEAM 1'!BR84</f>
        <v>0</v>
      </c>
      <c r="BS84">
        <f>'[3]TEAM 1'!BS84</f>
        <v>0</v>
      </c>
      <c r="BT84">
        <f>'[3]TEAM 1'!BT84</f>
        <v>0</v>
      </c>
      <c r="BU84">
        <f>'[3]TEAM 1'!BU84</f>
        <v>0</v>
      </c>
      <c r="BV84">
        <f>'[3]TEAM 1'!BV84</f>
        <v>0</v>
      </c>
      <c r="BW84">
        <f>'[3]TEAM 1'!BW84</f>
        <v>0</v>
      </c>
      <c r="BX84">
        <f>'[3]TEAM 1'!BX84</f>
        <v>0</v>
      </c>
      <c r="BY84">
        <f>'[3]TEAM 1'!BY84</f>
        <v>0</v>
      </c>
    </row>
    <row r="85" spans="1:77">
      <c r="C85" s="8"/>
      <c r="D85" s="8"/>
      <c r="E85" s="8"/>
      <c r="F85" s="8"/>
      <c r="G85" s="8"/>
      <c r="H85" s="8"/>
      <c r="I85" s="8"/>
      <c r="J85" s="8"/>
      <c r="K85" s="8"/>
      <c r="L85" s="8"/>
      <c r="M85" s="8"/>
      <c r="N85" s="8"/>
      <c r="O85" s="8"/>
      <c r="P85" s="8"/>
    </row>
    <row r="86" spans="1:77">
      <c r="C86" s="8"/>
      <c r="D86" s="8"/>
      <c r="E86" s="8"/>
      <c r="F86" s="8"/>
      <c r="G86" s="8"/>
      <c r="H86" s="8"/>
      <c r="I86" s="8"/>
      <c r="J86" s="8"/>
      <c r="K86" s="8"/>
      <c r="L86" s="8"/>
      <c r="M86" s="8"/>
      <c r="N86" s="8"/>
      <c r="O86" s="8"/>
      <c r="P86" s="8"/>
    </row>
    <row r="87" spans="1:77">
      <c r="C87" s="8"/>
      <c r="D87" s="8"/>
      <c r="E87" s="8"/>
      <c r="F87" s="8"/>
      <c r="G87" s="8"/>
      <c r="H87" s="8"/>
      <c r="I87" s="8"/>
      <c r="J87" s="8"/>
      <c r="K87" s="8"/>
      <c r="L87" s="8"/>
      <c r="M87" s="8"/>
      <c r="N87" s="8"/>
      <c r="O87" s="8"/>
      <c r="P87" s="8"/>
    </row>
    <row r="88" spans="1:77">
      <c r="C88" s="8"/>
      <c r="D88" s="8"/>
      <c r="E88" s="8"/>
      <c r="F88" s="8"/>
      <c r="G88" s="8"/>
      <c r="H88" s="8"/>
      <c r="I88" s="8"/>
      <c r="J88" s="8"/>
      <c r="K88" s="8"/>
      <c r="L88" s="8"/>
      <c r="M88" s="8"/>
      <c r="N88" s="8"/>
      <c r="O88" s="8"/>
      <c r="P88" s="8"/>
    </row>
    <row r="89" spans="1:77">
      <c r="C89" s="8"/>
      <c r="D89" s="8"/>
      <c r="E89" s="8"/>
      <c r="F89" s="8"/>
      <c r="G89" s="8"/>
      <c r="H89" s="8"/>
      <c r="I89" s="8"/>
      <c r="J89" s="8"/>
      <c r="K89" s="8"/>
      <c r="L89" s="8"/>
      <c r="M89" s="8"/>
      <c r="N89" s="8"/>
      <c r="O89" s="8"/>
      <c r="P89" s="8"/>
    </row>
    <row r="90" spans="1:77">
      <c r="C90" s="8"/>
      <c r="D90" s="8"/>
      <c r="E90" s="8"/>
      <c r="F90" s="8"/>
      <c r="G90" s="8"/>
      <c r="H90" s="8"/>
      <c r="I90" s="8"/>
      <c r="J90" s="8"/>
      <c r="K90" s="8"/>
      <c r="L90" s="8"/>
      <c r="M90" s="8"/>
      <c r="N90" s="8"/>
      <c r="O90" s="8"/>
      <c r="P90" s="8"/>
    </row>
    <row r="91" spans="1:77">
      <c r="C91" s="8"/>
      <c r="D91" s="8"/>
      <c r="E91" s="8"/>
      <c r="F91" s="8"/>
      <c r="G91" s="8"/>
      <c r="H91" s="8"/>
      <c r="I91" s="8"/>
      <c r="J91" s="8"/>
      <c r="K91" s="8"/>
      <c r="L91" s="8"/>
      <c r="M91" s="8"/>
      <c r="N91" s="8"/>
      <c r="O91" s="8"/>
      <c r="P91" s="8"/>
    </row>
    <row r="92" spans="1:77">
      <c r="C92" s="8"/>
      <c r="D92" s="8"/>
      <c r="E92" s="8"/>
      <c r="F92" s="8"/>
      <c r="G92" s="8"/>
      <c r="H92" s="8"/>
      <c r="I92" s="8"/>
      <c r="J92" s="8"/>
      <c r="K92" s="8"/>
      <c r="L92" s="8"/>
      <c r="M92" s="8"/>
      <c r="N92" s="8"/>
      <c r="O92" s="8"/>
      <c r="P92" s="8"/>
    </row>
    <row r="93" spans="1:77">
      <c r="C93" s="8"/>
      <c r="D93" s="8"/>
      <c r="E93" s="8"/>
      <c r="F93" s="8"/>
      <c r="G93" s="8"/>
      <c r="H93" s="8"/>
      <c r="I93" s="8"/>
      <c r="J93" s="8"/>
      <c r="K93" s="8"/>
      <c r="L93" s="8"/>
      <c r="M93" s="8"/>
      <c r="N93" s="8"/>
      <c r="O93" s="8"/>
      <c r="P93" s="8"/>
    </row>
    <row r="94" spans="1:77">
      <c r="C94" s="8"/>
      <c r="D94" s="8"/>
      <c r="E94" s="8"/>
      <c r="F94" s="8"/>
      <c r="G94" s="8"/>
      <c r="H94" s="8"/>
      <c r="I94" s="8"/>
      <c r="J94" s="8"/>
      <c r="K94" s="8"/>
      <c r="L94" s="8"/>
      <c r="M94" s="8"/>
      <c r="N94" s="8"/>
      <c r="O94" s="8"/>
      <c r="P94" s="8"/>
    </row>
    <row r="95" spans="1:77">
      <c r="C95" s="8"/>
      <c r="D95" s="8"/>
      <c r="E95" s="8"/>
      <c r="F95" s="8"/>
      <c r="G95" s="8"/>
      <c r="H95" s="8"/>
      <c r="I95" s="8"/>
      <c r="J95" s="8"/>
      <c r="K95" s="8"/>
      <c r="L95" s="8"/>
      <c r="M95" s="8"/>
      <c r="N95" s="8"/>
      <c r="O95" s="8"/>
      <c r="P95" s="8"/>
    </row>
    <row r="96" spans="1:77">
      <c r="C96" s="8"/>
      <c r="D96" s="8"/>
      <c r="E96" s="8"/>
      <c r="F96" s="8"/>
      <c r="G96" s="8"/>
      <c r="H96" s="8"/>
      <c r="I96" s="8"/>
      <c r="J96" s="8"/>
      <c r="K96" s="8"/>
      <c r="L96" s="8"/>
      <c r="M96" s="8"/>
      <c r="N96" s="8"/>
      <c r="O96" s="8"/>
      <c r="P96" s="8"/>
    </row>
    <row r="97" spans="3:16">
      <c r="C97" s="8"/>
      <c r="D97" s="8"/>
      <c r="E97" s="8"/>
      <c r="F97" s="8"/>
      <c r="G97" s="8"/>
      <c r="H97" s="8"/>
      <c r="I97" s="8"/>
      <c r="J97" s="8"/>
      <c r="K97" s="8"/>
      <c r="L97" s="8"/>
      <c r="M97" s="8"/>
      <c r="N97" s="8"/>
      <c r="O97" s="8"/>
      <c r="P97" s="8"/>
    </row>
    <row r="98" spans="3:16">
      <c r="C98" s="8"/>
      <c r="D98" s="8"/>
      <c r="E98" s="8"/>
      <c r="F98" s="8"/>
      <c r="G98" s="8"/>
      <c r="H98" s="8"/>
      <c r="I98" s="8"/>
      <c r="J98" s="8"/>
      <c r="K98" s="8"/>
      <c r="L98" s="8"/>
      <c r="M98" s="8"/>
      <c r="N98" s="8"/>
      <c r="O98" s="8"/>
      <c r="P98" s="8"/>
    </row>
    <row r="99" spans="3:16">
      <c r="C99" s="8"/>
      <c r="D99" s="8"/>
      <c r="E99" s="8"/>
      <c r="F99" s="8"/>
      <c r="G99" s="8"/>
      <c r="H99" s="8"/>
      <c r="I99" s="8"/>
      <c r="J99" s="8"/>
      <c r="K99" s="8"/>
      <c r="L99" s="8"/>
      <c r="M99" s="8"/>
      <c r="N99" s="8"/>
      <c r="O99" s="8"/>
      <c r="P99" s="8"/>
    </row>
    <row r="100" spans="3:16">
      <c r="C100" s="8"/>
      <c r="D100" s="8"/>
      <c r="E100" s="8"/>
      <c r="F100" s="8"/>
      <c r="G100" s="8"/>
      <c r="H100" s="8"/>
      <c r="I100" s="8"/>
      <c r="J100" s="8"/>
      <c r="K100" s="8"/>
      <c r="L100" s="8"/>
      <c r="M100" s="8"/>
      <c r="N100" s="8"/>
      <c r="O100" s="8"/>
      <c r="P100" s="8"/>
    </row>
    <row r="101" spans="3:16">
      <c r="C101" s="8"/>
      <c r="D101" s="8"/>
      <c r="E101" s="8"/>
      <c r="F101" s="8"/>
      <c r="G101" s="8"/>
      <c r="H101" s="8"/>
      <c r="I101" s="8"/>
      <c r="J101" s="8"/>
      <c r="K101" s="8"/>
      <c r="L101" s="8"/>
      <c r="M101" s="8"/>
      <c r="N101" s="8"/>
      <c r="O101" s="8"/>
      <c r="P101" s="8"/>
    </row>
    <row r="102" spans="3:16">
      <c r="C102" s="8"/>
      <c r="D102" s="8"/>
      <c r="E102" s="8"/>
      <c r="F102" s="8"/>
      <c r="G102" s="8"/>
      <c r="H102" s="8"/>
      <c r="I102" s="8"/>
      <c r="J102" s="8"/>
      <c r="K102" s="8"/>
      <c r="L102" s="8"/>
      <c r="M102" s="8"/>
      <c r="N102" s="8"/>
      <c r="O102" s="8"/>
      <c r="P102" s="8"/>
    </row>
    <row r="103" spans="3:16">
      <c r="C103" s="8"/>
      <c r="D103" s="8"/>
      <c r="E103" s="8"/>
      <c r="F103" s="8"/>
      <c r="G103" s="8"/>
      <c r="H103" s="8"/>
      <c r="I103" s="8"/>
      <c r="J103" s="8"/>
      <c r="K103" s="8"/>
      <c r="L103" s="8"/>
      <c r="M103" s="8"/>
      <c r="N103" s="8"/>
      <c r="O103" s="8"/>
      <c r="P103" s="8"/>
    </row>
    <row r="104" spans="3:16">
      <c r="C104" s="8"/>
      <c r="D104" s="8"/>
      <c r="E104" s="8"/>
      <c r="F104" s="8"/>
      <c r="G104" s="8"/>
      <c r="H104" s="8"/>
      <c r="I104" s="8"/>
      <c r="J104" s="8"/>
      <c r="K104" s="8"/>
      <c r="L104" s="8"/>
      <c r="M104" s="8"/>
      <c r="N104" s="8"/>
      <c r="O104" s="8"/>
      <c r="P104" s="8"/>
    </row>
    <row r="105" spans="3:16">
      <c r="C105" s="8"/>
      <c r="D105" s="8"/>
      <c r="E105" s="8"/>
      <c r="F105" s="8"/>
      <c r="G105" s="8"/>
      <c r="H105" s="8"/>
      <c r="I105" s="8"/>
      <c r="J105" s="8"/>
      <c r="K105" s="8"/>
      <c r="L105" s="8"/>
      <c r="M105" s="8"/>
      <c r="N105" s="8"/>
      <c r="O105" s="8"/>
      <c r="P105" s="8"/>
    </row>
    <row r="106" spans="3:16">
      <c r="C106" s="8"/>
      <c r="D106" s="8"/>
      <c r="E106" s="8"/>
      <c r="F106" s="8"/>
      <c r="G106" s="8"/>
      <c r="H106" s="8"/>
      <c r="I106" s="8"/>
      <c r="J106" s="8"/>
      <c r="K106" s="8"/>
      <c r="L106" s="8"/>
      <c r="M106" s="8"/>
      <c r="N106" s="8"/>
      <c r="O106" s="8"/>
      <c r="P106" s="8"/>
    </row>
    <row r="107" spans="3:16">
      <c r="C107" s="8"/>
      <c r="D107" s="8"/>
      <c r="E107" s="8"/>
      <c r="F107" s="8"/>
      <c r="G107" s="8"/>
      <c r="H107" s="8"/>
      <c r="I107" s="8"/>
      <c r="J107" s="8"/>
      <c r="K107" s="8"/>
      <c r="L107" s="8"/>
      <c r="M107" s="8"/>
      <c r="N107" s="8"/>
      <c r="O107" s="8"/>
      <c r="P107" s="8"/>
    </row>
    <row r="108" spans="3:16">
      <c r="C108" s="8"/>
      <c r="D108" s="8"/>
      <c r="E108" s="8"/>
      <c r="F108" s="8"/>
      <c r="G108" s="8"/>
      <c r="H108" s="8"/>
      <c r="I108" s="8"/>
      <c r="J108" s="8"/>
      <c r="K108" s="8"/>
      <c r="L108" s="8"/>
      <c r="M108" s="8"/>
      <c r="N108" s="8"/>
      <c r="O108" s="8"/>
      <c r="P108" s="8"/>
    </row>
    <row r="109" spans="3:16">
      <c r="C109" s="8"/>
      <c r="D109" s="8"/>
      <c r="E109" s="8"/>
      <c r="F109" s="8"/>
      <c r="G109" s="8"/>
      <c r="H109" s="8"/>
      <c r="I109" s="8"/>
      <c r="J109" s="8"/>
      <c r="K109" s="8"/>
      <c r="L109" s="8"/>
      <c r="M109" s="8"/>
      <c r="N109" s="8"/>
      <c r="O109" s="8"/>
      <c r="P109" s="8"/>
    </row>
    <row r="110" spans="3:16">
      <c r="C110" s="8"/>
      <c r="D110" s="8"/>
      <c r="E110" s="8"/>
      <c r="F110" s="8"/>
      <c r="G110" s="8"/>
      <c r="H110" s="8"/>
      <c r="I110" s="8"/>
      <c r="J110" s="8"/>
      <c r="K110" s="8"/>
      <c r="L110" s="8"/>
      <c r="M110" s="8"/>
      <c r="N110" s="8"/>
      <c r="O110" s="8"/>
      <c r="P110" s="8"/>
    </row>
    <row r="111" spans="3:16">
      <c r="C111" s="8"/>
      <c r="D111" s="8"/>
      <c r="E111" s="8"/>
      <c r="F111" s="8"/>
      <c r="G111" s="8"/>
      <c r="H111" s="8"/>
      <c r="I111" s="8"/>
      <c r="J111" s="8"/>
      <c r="K111" s="8"/>
      <c r="L111" s="8"/>
      <c r="M111" s="8"/>
      <c r="N111" s="8"/>
      <c r="O111" s="8"/>
      <c r="P111" s="8"/>
    </row>
    <row r="112" spans="3:16">
      <c r="C112" s="8"/>
      <c r="D112" s="8"/>
      <c r="E112" s="8"/>
      <c r="F112" s="8"/>
      <c r="G112" s="8"/>
      <c r="H112" s="8"/>
      <c r="I112" s="8"/>
      <c r="J112" s="8"/>
      <c r="K112" s="8"/>
      <c r="L112" s="8"/>
      <c r="M112" s="8"/>
      <c r="N112" s="8"/>
      <c r="O112" s="8"/>
      <c r="P112" s="8"/>
    </row>
    <row r="113" spans="3:16">
      <c r="C113" s="8"/>
      <c r="D113" s="8"/>
      <c r="E113" s="8"/>
      <c r="F113" s="8"/>
      <c r="G113" s="8"/>
      <c r="H113" s="8"/>
      <c r="I113" s="8"/>
      <c r="J113" s="8"/>
      <c r="K113" s="8"/>
      <c r="L113" s="8"/>
      <c r="M113" s="8"/>
      <c r="N113" s="8"/>
      <c r="O113" s="8"/>
      <c r="P113" s="8"/>
    </row>
    <row r="114" spans="3:16">
      <c r="C114" s="8"/>
      <c r="D114" s="8"/>
      <c r="E114" s="8"/>
      <c r="F114" s="8"/>
      <c r="G114" s="8"/>
      <c r="H114" s="8"/>
      <c r="I114" s="8"/>
      <c r="J114" s="8"/>
      <c r="K114" s="8"/>
      <c r="L114" s="8"/>
      <c r="M114" s="8"/>
      <c r="N114" s="8"/>
      <c r="O114" s="8"/>
      <c r="P114" s="8"/>
    </row>
    <row r="115" spans="3:16">
      <c r="C115" s="8"/>
      <c r="D115" s="8"/>
      <c r="E115" s="8"/>
      <c r="F115" s="8"/>
      <c r="G115" s="8"/>
      <c r="H115" s="8"/>
      <c r="I115" s="8"/>
      <c r="J115" s="8"/>
      <c r="K115" s="8"/>
      <c r="L115" s="8"/>
      <c r="M115" s="8"/>
      <c r="N115" s="8"/>
      <c r="O115" s="8"/>
      <c r="P115" s="8"/>
    </row>
    <row r="116" spans="3:16">
      <c r="C116" s="8"/>
      <c r="D116" s="8"/>
      <c r="E116" s="8"/>
      <c r="F116" s="8"/>
      <c r="G116" s="8"/>
      <c r="H116" s="8"/>
      <c r="I116" s="8"/>
      <c r="J116" s="8"/>
      <c r="K116" s="8"/>
      <c r="L116" s="8"/>
      <c r="M116" s="8"/>
      <c r="N116" s="8"/>
      <c r="O116" s="8"/>
      <c r="P116" s="8"/>
    </row>
    <row r="117" spans="3:16">
      <c r="C117" s="8"/>
      <c r="D117" s="8"/>
      <c r="E117" s="8"/>
      <c r="F117" s="8"/>
      <c r="G117" s="8"/>
      <c r="H117" s="8"/>
      <c r="I117" s="8"/>
      <c r="J117" s="8"/>
      <c r="K117" s="8"/>
      <c r="L117" s="8"/>
      <c r="M117" s="8"/>
      <c r="N117" s="8"/>
      <c r="O117" s="8"/>
      <c r="P117" s="8"/>
    </row>
    <row r="118" spans="3:16">
      <c r="C118" s="8"/>
      <c r="D118" s="8"/>
      <c r="E118" s="8"/>
      <c r="F118" s="8"/>
      <c r="G118" s="8"/>
      <c r="H118" s="8"/>
      <c r="I118" s="8"/>
      <c r="J118" s="8"/>
      <c r="K118" s="8"/>
      <c r="L118" s="8"/>
      <c r="M118" s="8"/>
      <c r="N118" s="8"/>
      <c r="O118" s="8"/>
      <c r="P118" s="8"/>
    </row>
    <row r="119" spans="3:16">
      <c r="C119" s="8"/>
      <c r="D119" s="8"/>
      <c r="E119" s="8"/>
      <c r="F119" s="8"/>
      <c r="G119" s="8"/>
      <c r="H119" s="8"/>
      <c r="I119" s="8"/>
      <c r="J119" s="8"/>
      <c r="K119" s="8"/>
      <c r="L119" s="8"/>
      <c r="M119" s="8"/>
      <c r="N119" s="8"/>
      <c r="O119" s="8"/>
      <c r="P119" s="8"/>
    </row>
    <row r="120" spans="3:16">
      <c r="C120" s="8"/>
      <c r="D120" s="8"/>
      <c r="E120" s="8"/>
      <c r="F120" s="8"/>
      <c r="G120" s="8"/>
      <c r="H120" s="8"/>
      <c r="I120" s="8"/>
      <c r="J120" s="8"/>
      <c r="K120" s="8"/>
      <c r="L120" s="8"/>
      <c r="M120" s="8"/>
      <c r="N120" s="8"/>
      <c r="O120" s="8"/>
      <c r="P120" s="8"/>
    </row>
    <row r="121" spans="3:16">
      <c r="C121" s="8"/>
      <c r="D121" s="8"/>
      <c r="E121" s="8"/>
      <c r="F121" s="8"/>
      <c r="G121" s="8"/>
      <c r="H121" s="8"/>
      <c r="I121" s="8"/>
      <c r="J121" s="8"/>
      <c r="K121" s="8"/>
      <c r="L121" s="8"/>
      <c r="M121" s="8"/>
      <c r="N121" s="8"/>
      <c r="O121" s="8"/>
      <c r="P121" s="8"/>
    </row>
    <row r="122" spans="3:16">
      <c r="C122" s="8"/>
      <c r="D122" s="8"/>
      <c r="E122" s="8"/>
      <c r="F122" s="8"/>
      <c r="G122" s="8"/>
      <c r="H122" s="8"/>
      <c r="I122" s="8"/>
      <c r="J122" s="8"/>
      <c r="K122" s="8"/>
      <c r="L122" s="8"/>
      <c r="M122" s="8"/>
      <c r="N122" s="8"/>
      <c r="O122" s="8"/>
      <c r="P122" s="8"/>
    </row>
    <row r="123" spans="3:16">
      <c r="C123" s="8"/>
      <c r="D123" s="8"/>
      <c r="E123" s="8"/>
      <c r="F123" s="8"/>
      <c r="G123" s="8"/>
      <c r="H123" s="8"/>
      <c r="I123" s="8"/>
      <c r="J123" s="8"/>
      <c r="K123" s="8"/>
      <c r="L123" s="8"/>
      <c r="M123" s="8"/>
      <c r="N123" s="8"/>
      <c r="O123" s="8"/>
      <c r="P123" s="8"/>
    </row>
    <row r="124" spans="3:16">
      <c r="C124" s="8"/>
      <c r="D124" s="8"/>
      <c r="E124" s="8"/>
      <c r="F124" s="8"/>
      <c r="G124" s="8"/>
      <c r="H124" s="8"/>
      <c r="I124" s="8"/>
      <c r="J124" s="8"/>
      <c r="K124" s="8"/>
      <c r="L124" s="8"/>
      <c r="M124" s="8"/>
      <c r="N124" s="8"/>
      <c r="O124" s="8"/>
      <c r="P124" s="8"/>
    </row>
    <row r="125" spans="3:16">
      <c r="C125" s="8"/>
      <c r="D125" s="8"/>
      <c r="E125" s="8"/>
      <c r="F125" s="8"/>
      <c r="G125" s="8"/>
      <c r="H125" s="8"/>
      <c r="I125" s="8"/>
      <c r="J125" s="8"/>
      <c r="K125" s="8"/>
      <c r="L125" s="8"/>
      <c r="M125" s="8"/>
      <c r="N125" s="8"/>
      <c r="O125" s="8"/>
      <c r="P125" s="8"/>
    </row>
    <row r="126" spans="3:16">
      <c r="C126" s="8"/>
      <c r="D126" s="8"/>
      <c r="E126" s="8"/>
      <c r="F126" s="8"/>
      <c r="G126" s="8"/>
      <c r="H126" s="8"/>
      <c r="I126" s="8"/>
      <c r="J126" s="8"/>
      <c r="K126" s="8"/>
      <c r="L126" s="8"/>
      <c r="M126" s="8"/>
      <c r="N126" s="8"/>
      <c r="O126" s="8"/>
      <c r="P126" s="8"/>
    </row>
    <row r="127" spans="3:16">
      <c r="C127" s="8"/>
      <c r="D127" s="8"/>
      <c r="E127" s="8"/>
      <c r="F127" s="8"/>
      <c r="G127" s="8"/>
      <c r="H127" s="8"/>
      <c r="I127" s="8"/>
      <c r="J127" s="8"/>
      <c r="K127" s="8"/>
      <c r="L127" s="8"/>
      <c r="M127" s="8"/>
      <c r="N127" s="8"/>
      <c r="O127" s="8"/>
      <c r="P127" s="8"/>
    </row>
    <row r="128" spans="3:16">
      <c r="C128" s="8"/>
      <c r="D128" s="8"/>
      <c r="E128" s="8"/>
      <c r="F128" s="8"/>
      <c r="G128" s="8"/>
      <c r="H128" s="8"/>
      <c r="I128" s="8"/>
      <c r="J128" s="8"/>
      <c r="K128" s="8"/>
      <c r="L128" s="8"/>
      <c r="M128" s="8"/>
      <c r="N128" s="8"/>
      <c r="O128" s="8"/>
      <c r="P128" s="8"/>
    </row>
    <row r="129" spans="3:16">
      <c r="C129" s="8"/>
      <c r="D129" s="8"/>
      <c r="E129" s="8"/>
      <c r="F129" s="8"/>
      <c r="G129" s="8"/>
      <c r="H129" s="8"/>
      <c r="I129" s="8"/>
      <c r="J129" s="8"/>
      <c r="K129" s="8"/>
      <c r="L129" s="8"/>
      <c r="M129" s="8"/>
      <c r="N129" s="8"/>
      <c r="O129" s="8"/>
      <c r="P129" s="8"/>
    </row>
    <row r="130" spans="3:16">
      <c r="C130" s="8"/>
      <c r="D130" s="8"/>
      <c r="E130" s="8"/>
      <c r="F130" s="8"/>
      <c r="G130" s="8"/>
      <c r="H130" s="8"/>
      <c r="I130" s="8"/>
      <c r="J130" s="8"/>
      <c r="K130" s="8"/>
      <c r="L130" s="8"/>
      <c r="M130" s="8"/>
      <c r="N130" s="8"/>
      <c r="O130" s="8"/>
      <c r="P130" s="8"/>
    </row>
    <row r="131" spans="3:16">
      <c r="C131" s="8"/>
      <c r="D131" s="8"/>
      <c r="E131" s="8"/>
      <c r="F131" s="8"/>
      <c r="G131" s="8"/>
      <c r="H131" s="8"/>
      <c r="I131" s="8"/>
      <c r="J131" s="8"/>
      <c r="K131" s="8"/>
      <c r="L131" s="8"/>
      <c r="M131" s="8"/>
      <c r="N131" s="8"/>
      <c r="O131" s="8"/>
      <c r="P131" s="8"/>
    </row>
    <row r="132" spans="3:16">
      <c r="C132" s="8"/>
      <c r="D132" s="8"/>
      <c r="E132" s="8"/>
      <c r="F132" s="8"/>
      <c r="G132" s="8"/>
      <c r="H132" s="8"/>
      <c r="I132" s="8"/>
      <c r="J132" s="8"/>
      <c r="K132" s="8"/>
      <c r="L132" s="8"/>
      <c r="M132" s="8"/>
      <c r="N132" s="8"/>
      <c r="O132" s="8"/>
      <c r="P132" s="8"/>
    </row>
    <row r="133" spans="3:16">
      <c r="C133" s="8"/>
      <c r="D133" s="8"/>
      <c r="E133" s="8"/>
      <c r="F133" s="8"/>
      <c r="G133" s="8"/>
      <c r="H133" s="8"/>
      <c r="I133" s="8"/>
      <c r="J133" s="8"/>
      <c r="K133" s="8"/>
      <c r="L133" s="8"/>
      <c r="M133" s="8"/>
      <c r="N133" s="8"/>
      <c r="O133" s="8"/>
      <c r="P133" s="8"/>
    </row>
    <row r="134" spans="3:16">
      <c r="C134" s="8"/>
      <c r="D134" s="8"/>
      <c r="E134" s="8"/>
      <c r="F134" s="8"/>
      <c r="G134" s="8"/>
      <c r="H134" s="8"/>
      <c r="I134" s="8"/>
      <c r="J134" s="8"/>
      <c r="K134" s="8"/>
      <c r="L134" s="8"/>
      <c r="M134" s="8"/>
      <c r="N134" s="8"/>
      <c r="O134" s="8"/>
      <c r="P134" s="8"/>
    </row>
    <row r="135" spans="3:16">
      <c r="C135" s="8"/>
      <c r="D135" s="8"/>
      <c r="E135" s="8"/>
      <c r="F135" s="8"/>
      <c r="G135" s="8"/>
      <c r="H135" s="8"/>
      <c r="I135" s="8"/>
      <c r="J135" s="8"/>
      <c r="K135" s="8"/>
      <c r="L135" s="8"/>
      <c r="M135" s="8"/>
      <c r="N135" s="8"/>
      <c r="O135" s="8"/>
      <c r="P135" s="8"/>
    </row>
    <row r="136" spans="3:16">
      <c r="C136" s="8"/>
      <c r="D136" s="8"/>
      <c r="E136" s="8"/>
      <c r="F136" s="8"/>
      <c r="G136" s="8"/>
      <c r="H136" s="8"/>
      <c r="I136" s="8"/>
      <c r="J136" s="8"/>
      <c r="K136" s="8"/>
      <c r="L136" s="8"/>
      <c r="M136" s="8"/>
      <c r="N136" s="8"/>
      <c r="O136" s="8"/>
      <c r="P136" s="8"/>
    </row>
    <row r="137" spans="3:16">
      <c r="C137" s="8"/>
      <c r="D137" s="8"/>
      <c r="E137" s="8"/>
      <c r="F137" s="8"/>
      <c r="G137" s="8"/>
      <c r="H137" s="8"/>
      <c r="I137" s="8"/>
      <c r="J137" s="8"/>
      <c r="K137" s="8"/>
      <c r="L137" s="8"/>
      <c r="M137" s="8"/>
      <c r="N137" s="8"/>
      <c r="O137" s="8"/>
      <c r="P137" s="8"/>
    </row>
    <row r="138" spans="3:16">
      <c r="C138" s="8"/>
      <c r="D138" s="8"/>
      <c r="E138" s="8"/>
      <c r="F138" s="8"/>
      <c r="G138" s="8"/>
      <c r="H138" s="8"/>
      <c r="I138" s="8"/>
      <c r="J138" s="8"/>
      <c r="K138" s="8"/>
      <c r="L138" s="8"/>
      <c r="M138" s="8"/>
      <c r="N138" s="8"/>
      <c r="O138" s="8"/>
      <c r="P138" s="8"/>
    </row>
    <row r="139" spans="3:16">
      <c r="C139" s="8"/>
      <c r="D139" s="8"/>
      <c r="E139" s="8"/>
      <c r="F139" s="8"/>
      <c r="G139" s="8"/>
      <c r="H139" s="8"/>
      <c r="I139" s="8"/>
      <c r="J139" s="8"/>
      <c r="K139" s="8"/>
      <c r="L139" s="8"/>
      <c r="M139" s="8"/>
      <c r="N139" s="8"/>
      <c r="O139" s="8"/>
      <c r="P139" s="8"/>
    </row>
    <row r="140" spans="3:16">
      <c r="C140" s="8"/>
      <c r="D140" s="8"/>
      <c r="E140" s="8"/>
      <c r="F140" s="8"/>
      <c r="G140" s="8"/>
      <c r="H140" s="8"/>
      <c r="I140" s="8"/>
      <c r="J140" s="8"/>
      <c r="K140" s="8"/>
      <c r="L140" s="8"/>
      <c r="M140" s="8"/>
      <c r="N140" s="8"/>
      <c r="O140" s="8"/>
      <c r="P140" s="8"/>
    </row>
    <row r="141" spans="3:16">
      <c r="C141" s="8"/>
      <c r="D141" s="8"/>
      <c r="E141" s="8"/>
      <c r="F141" s="8"/>
      <c r="G141" s="8"/>
      <c r="H141" s="8"/>
      <c r="I141" s="8"/>
      <c r="J141" s="8"/>
      <c r="K141" s="8"/>
      <c r="L141" s="8"/>
      <c r="M141" s="8"/>
      <c r="N141" s="8"/>
      <c r="O141" s="8"/>
      <c r="P141" s="8"/>
    </row>
    <row r="142" spans="3:16">
      <c r="C142" s="8"/>
      <c r="D142" s="8"/>
      <c r="E142" s="8"/>
      <c r="F142" s="8"/>
      <c r="G142" s="8"/>
      <c r="H142" s="8"/>
      <c r="I142" s="8"/>
      <c r="J142" s="8"/>
      <c r="K142" s="8"/>
      <c r="L142" s="8"/>
      <c r="M142" s="8"/>
      <c r="N142" s="8"/>
      <c r="O142" s="8"/>
      <c r="P142" s="8"/>
    </row>
    <row r="143" spans="3:16">
      <c r="C143" s="8"/>
      <c r="D143" s="8"/>
      <c r="E143" s="8"/>
      <c r="F143" s="8"/>
      <c r="G143" s="8"/>
      <c r="H143" s="8"/>
      <c r="I143" s="8"/>
      <c r="J143" s="8"/>
      <c r="K143" s="8"/>
      <c r="L143" s="8"/>
      <c r="M143" s="8"/>
      <c r="N143" s="8"/>
      <c r="O143" s="8"/>
      <c r="P143" s="8"/>
    </row>
    <row r="144" spans="3:16">
      <c r="C144" s="8"/>
      <c r="D144" s="8"/>
      <c r="E144" s="8"/>
      <c r="F144" s="8"/>
      <c r="G144" s="8"/>
      <c r="H144" s="8"/>
      <c r="I144" s="8"/>
      <c r="J144" s="8"/>
      <c r="K144" s="8"/>
      <c r="L144" s="8"/>
      <c r="M144" s="8"/>
      <c r="N144" s="8"/>
      <c r="O144" s="8"/>
      <c r="P144" s="8"/>
    </row>
    <row r="145" spans="3:16">
      <c r="C145" s="8"/>
      <c r="D145" s="8"/>
      <c r="E145" s="8"/>
      <c r="F145" s="8"/>
      <c r="G145" s="8"/>
      <c r="H145" s="8"/>
      <c r="I145" s="8"/>
      <c r="J145" s="8"/>
      <c r="K145" s="8"/>
      <c r="L145" s="8"/>
      <c r="M145" s="8"/>
      <c r="N145" s="8"/>
      <c r="O145" s="8"/>
      <c r="P145" s="8"/>
    </row>
    <row r="146" spans="3:16">
      <c r="C146" s="8"/>
      <c r="D146" s="8"/>
      <c r="E146" s="8"/>
      <c r="F146" s="8"/>
      <c r="G146" s="8"/>
      <c r="H146" s="8"/>
      <c r="I146" s="8"/>
      <c r="J146" s="8"/>
      <c r="K146" s="8"/>
      <c r="L146" s="8"/>
      <c r="M146" s="8"/>
      <c r="N146" s="8"/>
      <c r="O146" s="8"/>
      <c r="P146" s="8"/>
    </row>
    <row r="147" spans="3:16">
      <c r="C147" s="8"/>
      <c r="D147" s="8"/>
      <c r="E147" s="8"/>
      <c r="F147" s="8"/>
      <c r="G147" s="8"/>
      <c r="H147" s="8"/>
      <c r="I147" s="8"/>
      <c r="J147" s="8"/>
      <c r="K147" s="8"/>
      <c r="L147" s="8"/>
      <c r="M147" s="8"/>
      <c r="N147" s="8"/>
      <c r="O147" s="8"/>
      <c r="P147" s="8"/>
    </row>
    <row r="148" spans="3:16">
      <c r="C148" s="8"/>
      <c r="D148" s="8"/>
      <c r="E148" s="8"/>
      <c r="F148" s="8"/>
      <c r="G148" s="8"/>
      <c r="H148" s="8"/>
      <c r="I148" s="8"/>
      <c r="J148" s="8"/>
      <c r="K148" s="8"/>
      <c r="L148" s="8"/>
      <c r="M148" s="8"/>
      <c r="N148" s="8"/>
      <c r="O148" s="8"/>
      <c r="P148" s="8"/>
    </row>
    <row r="149" spans="3:16">
      <c r="C149" s="8"/>
      <c r="D149" s="8"/>
      <c r="E149" s="8"/>
      <c r="F149" s="8"/>
      <c r="G149" s="8"/>
      <c r="H149" s="8"/>
      <c r="I149" s="8"/>
      <c r="J149" s="8"/>
      <c r="K149" s="8"/>
      <c r="L149" s="8"/>
      <c r="M149" s="8"/>
      <c r="N149" s="8"/>
      <c r="O149" s="8"/>
      <c r="P149" s="8"/>
    </row>
    <row r="150" spans="3:16">
      <c r="C150" s="8"/>
      <c r="D150" s="8"/>
      <c r="E150" s="8"/>
      <c r="F150" s="8"/>
      <c r="G150" s="8"/>
      <c r="H150" s="8"/>
      <c r="I150" s="8"/>
      <c r="J150" s="8"/>
      <c r="K150" s="8"/>
      <c r="L150" s="8"/>
      <c r="M150" s="8"/>
      <c r="N150" s="8"/>
      <c r="O150" s="8"/>
      <c r="P150" s="8"/>
    </row>
    <row r="151" spans="3:16">
      <c r="C151" s="8"/>
      <c r="D151" s="8"/>
      <c r="E151" s="8"/>
      <c r="F151" s="8"/>
      <c r="G151" s="8"/>
      <c r="H151" s="8"/>
      <c r="I151" s="8"/>
      <c r="J151" s="8"/>
      <c r="K151" s="8"/>
      <c r="L151" s="8"/>
      <c r="M151" s="8"/>
      <c r="N151" s="8"/>
      <c r="O151" s="8"/>
      <c r="P151" s="8"/>
    </row>
    <row r="152" spans="3:16">
      <c r="C152" s="8"/>
      <c r="D152" s="8"/>
      <c r="E152" s="8"/>
      <c r="F152" s="8"/>
      <c r="G152" s="8"/>
      <c r="H152" s="8"/>
      <c r="I152" s="8"/>
      <c r="J152" s="8"/>
      <c r="K152" s="8"/>
      <c r="L152" s="8"/>
      <c r="M152" s="8"/>
      <c r="N152" s="8"/>
      <c r="O152" s="8"/>
      <c r="P152" s="8"/>
    </row>
    <row r="153" spans="3:16">
      <c r="C153" s="8"/>
      <c r="D153" s="8"/>
      <c r="E153" s="8"/>
      <c r="F153" s="8"/>
      <c r="G153" s="8"/>
      <c r="H153" s="8"/>
      <c r="I153" s="8"/>
      <c r="J153" s="8"/>
      <c r="K153" s="8"/>
      <c r="L153" s="8"/>
      <c r="M153" s="8"/>
      <c r="N153" s="8"/>
      <c r="O153" s="8"/>
      <c r="P153" s="8"/>
    </row>
    <row r="154" spans="3:16">
      <c r="C154" s="8"/>
      <c r="D154" s="8"/>
      <c r="E154" s="8"/>
      <c r="F154" s="8"/>
      <c r="G154" s="8"/>
      <c r="H154" s="8"/>
      <c r="I154" s="8"/>
      <c r="J154" s="8"/>
      <c r="K154" s="8"/>
      <c r="L154" s="8"/>
      <c r="M154" s="8"/>
      <c r="N154" s="8"/>
      <c r="O154" s="8"/>
      <c r="P154" s="8"/>
    </row>
    <row r="155" spans="3:16">
      <c r="C155" s="8"/>
      <c r="D155" s="8"/>
      <c r="E155" s="8"/>
      <c r="F155" s="8"/>
      <c r="G155" s="8"/>
      <c r="H155" s="8"/>
      <c r="I155" s="8"/>
      <c r="J155" s="8"/>
      <c r="K155" s="8"/>
      <c r="L155" s="8"/>
      <c r="M155" s="8"/>
      <c r="N155" s="8"/>
      <c r="O155" s="8"/>
      <c r="P155" s="8"/>
    </row>
    <row r="156" spans="3:16">
      <c r="C156" s="8"/>
      <c r="D156" s="8"/>
      <c r="E156" s="8"/>
      <c r="F156" s="8"/>
      <c r="G156" s="8"/>
      <c r="H156" s="8"/>
      <c r="I156" s="8"/>
      <c r="J156" s="8"/>
      <c r="K156" s="8"/>
      <c r="L156" s="8"/>
      <c r="M156" s="8"/>
      <c r="N156" s="8"/>
      <c r="O156" s="8"/>
      <c r="P156" s="8"/>
    </row>
    <row r="157" spans="3:16">
      <c r="C157" s="8"/>
      <c r="D157" s="8"/>
      <c r="E157" s="8"/>
      <c r="F157" s="8"/>
      <c r="G157" s="8"/>
      <c r="H157" s="8"/>
      <c r="I157" s="8"/>
      <c r="J157" s="8"/>
      <c r="K157" s="8"/>
      <c r="L157" s="8"/>
      <c r="M157" s="8"/>
      <c r="N157" s="8"/>
      <c r="O157" s="8"/>
      <c r="P157" s="8"/>
    </row>
    <row r="158" spans="3:16">
      <c r="C158" s="8"/>
      <c r="D158" s="8"/>
      <c r="E158" s="8"/>
      <c r="F158" s="8"/>
      <c r="G158" s="8"/>
      <c r="H158" s="8"/>
      <c r="I158" s="8"/>
      <c r="J158" s="8"/>
      <c r="K158" s="8"/>
      <c r="L158" s="8"/>
      <c r="M158" s="8"/>
      <c r="N158" s="8"/>
      <c r="O158" s="8"/>
      <c r="P158" s="8"/>
    </row>
    <row r="159" spans="3:16">
      <c r="C159" s="8"/>
      <c r="D159" s="8"/>
      <c r="E159" s="8"/>
      <c r="F159" s="8"/>
      <c r="G159" s="8"/>
      <c r="H159" s="8"/>
      <c r="I159" s="8"/>
      <c r="J159" s="8"/>
      <c r="K159" s="8"/>
      <c r="L159" s="8"/>
      <c r="M159" s="8"/>
      <c r="N159" s="8"/>
      <c r="O159" s="8"/>
      <c r="P159" s="8"/>
    </row>
    <row r="160" spans="3:16">
      <c r="C160" s="8"/>
      <c r="D160" s="8"/>
      <c r="E160" s="8"/>
      <c r="F160" s="8"/>
      <c r="G160" s="8"/>
      <c r="H160" s="8"/>
      <c r="I160" s="8"/>
      <c r="J160" s="8"/>
      <c r="K160" s="8"/>
      <c r="L160" s="8"/>
      <c r="M160" s="8"/>
      <c r="N160" s="8"/>
      <c r="O160" s="8"/>
      <c r="P160" s="8"/>
    </row>
    <row r="161" spans="3:16">
      <c r="C161" s="8"/>
      <c r="D161" s="8"/>
      <c r="E161" s="8"/>
      <c r="F161" s="8"/>
      <c r="G161" s="8"/>
      <c r="H161" s="8"/>
      <c r="I161" s="8"/>
      <c r="J161" s="8"/>
      <c r="K161" s="8"/>
      <c r="L161" s="8"/>
      <c r="M161" s="8"/>
      <c r="N161" s="8"/>
      <c r="O161" s="8"/>
      <c r="P161" s="8"/>
    </row>
    <row r="162" spans="3:16">
      <c r="C162" s="8"/>
      <c r="D162" s="8"/>
      <c r="E162" s="8"/>
      <c r="F162" s="8"/>
      <c r="G162" s="8"/>
      <c r="H162" s="8"/>
      <c r="I162" s="8"/>
      <c r="J162" s="8"/>
      <c r="K162" s="8"/>
      <c r="L162" s="8"/>
      <c r="M162" s="8"/>
      <c r="N162" s="8"/>
      <c r="O162" s="8"/>
      <c r="P162" s="8"/>
    </row>
    <row r="163" spans="3:16">
      <c r="C163" s="8"/>
      <c r="D163" s="8"/>
      <c r="E163" s="8"/>
      <c r="F163" s="8"/>
      <c r="G163" s="8"/>
      <c r="H163" s="8"/>
      <c r="I163" s="8"/>
      <c r="J163" s="8"/>
      <c r="K163" s="8"/>
      <c r="L163" s="8"/>
      <c r="M163" s="8"/>
      <c r="N163" s="8"/>
      <c r="O163" s="8"/>
      <c r="P163" s="8"/>
    </row>
    <row r="164" spans="3:16">
      <c r="C164" s="8"/>
      <c r="D164" s="8"/>
      <c r="E164" s="8"/>
      <c r="F164" s="8"/>
      <c r="G164" s="8"/>
      <c r="H164" s="8"/>
      <c r="I164" s="8"/>
      <c r="J164" s="8"/>
      <c r="K164" s="8"/>
      <c r="L164" s="8"/>
      <c r="M164" s="8"/>
      <c r="N164" s="8"/>
      <c r="O164" s="8"/>
      <c r="P164" s="8"/>
    </row>
    <row r="165" spans="3:16">
      <c r="C165" s="8"/>
      <c r="D165" s="8"/>
      <c r="E165" s="8"/>
      <c r="F165" s="8"/>
      <c r="G165" s="8"/>
      <c r="H165" s="8"/>
      <c r="I165" s="8"/>
      <c r="J165" s="8"/>
      <c r="K165" s="8"/>
      <c r="L165" s="8"/>
      <c r="M165" s="8"/>
      <c r="N165" s="8"/>
      <c r="O165" s="8"/>
      <c r="P165" s="8"/>
    </row>
    <row r="166" spans="3:16">
      <c r="C166" s="8"/>
      <c r="D166" s="8"/>
      <c r="E166" s="8"/>
      <c r="F166" s="8"/>
      <c r="G166" s="8"/>
      <c r="H166" s="8"/>
      <c r="I166" s="8"/>
      <c r="J166" s="8"/>
      <c r="K166" s="8"/>
      <c r="L166" s="8"/>
      <c r="M166" s="8"/>
      <c r="N166" s="8"/>
      <c r="O166" s="8"/>
      <c r="P166" s="8"/>
    </row>
    <row r="167" spans="3:16">
      <c r="C167" s="8"/>
      <c r="D167" s="8"/>
      <c r="E167" s="8"/>
      <c r="F167" s="8"/>
      <c r="G167" s="8"/>
      <c r="H167" s="8"/>
      <c r="I167" s="8"/>
      <c r="J167" s="8"/>
      <c r="K167" s="8"/>
      <c r="L167" s="8"/>
      <c r="M167" s="8"/>
      <c r="N167" s="8"/>
      <c r="O167" s="8"/>
      <c r="P167" s="8"/>
    </row>
    <row r="168" spans="3:16">
      <c r="C168" s="8"/>
      <c r="D168" s="8"/>
      <c r="E168" s="8"/>
      <c r="F168" s="8"/>
      <c r="G168" s="8"/>
      <c r="H168" s="8"/>
      <c r="I168" s="8"/>
      <c r="J168" s="8"/>
      <c r="K168" s="8"/>
      <c r="L168" s="8"/>
      <c r="M168" s="8"/>
      <c r="N168" s="8"/>
      <c r="O168" s="8"/>
      <c r="P168" s="8"/>
    </row>
    <row r="169" spans="3:16">
      <c r="C169" s="8"/>
      <c r="D169" s="8"/>
      <c r="E169" s="8"/>
      <c r="F169" s="8"/>
      <c r="G169" s="8"/>
      <c r="H169" s="8"/>
      <c r="I169" s="8"/>
      <c r="J169" s="8"/>
      <c r="K169" s="8"/>
      <c r="L169" s="8"/>
      <c r="M169" s="8"/>
      <c r="N169" s="8"/>
      <c r="O169" s="8"/>
      <c r="P169" s="8"/>
    </row>
    <row r="170" spans="3:16">
      <c r="C170" s="8"/>
      <c r="D170" s="8"/>
      <c r="E170" s="8"/>
      <c r="F170" s="8"/>
      <c r="G170" s="8"/>
      <c r="H170" s="8"/>
      <c r="I170" s="8"/>
      <c r="J170" s="8"/>
      <c r="K170" s="8"/>
      <c r="L170" s="8"/>
      <c r="M170" s="8"/>
      <c r="N170" s="8"/>
      <c r="O170" s="8"/>
      <c r="P170" s="8"/>
    </row>
    <row r="171" spans="3:16">
      <c r="C171" s="8"/>
      <c r="D171" s="8"/>
      <c r="E171" s="8"/>
      <c r="F171" s="8"/>
      <c r="G171" s="8"/>
      <c r="H171" s="8"/>
      <c r="I171" s="8"/>
      <c r="J171" s="8"/>
      <c r="K171" s="8"/>
      <c r="L171" s="8"/>
      <c r="M171" s="8"/>
      <c r="N171" s="8"/>
      <c r="O171" s="8"/>
      <c r="P171" s="8"/>
    </row>
    <row r="172" spans="3:16">
      <c r="C172" s="8"/>
      <c r="D172" s="8"/>
      <c r="E172" s="8"/>
      <c r="F172" s="8"/>
      <c r="G172" s="8"/>
      <c r="H172" s="8"/>
      <c r="I172" s="8"/>
      <c r="J172" s="8"/>
      <c r="K172" s="8"/>
      <c r="L172" s="8"/>
      <c r="M172" s="8"/>
      <c r="N172" s="8"/>
      <c r="O172" s="8"/>
      <c r="P172" s="8"/>
    </row>
    <row r="173" spans="3:16">
      <c r="C173" s="8"/>
      <c r="D173" s="8"/>
      <c r="E173" s="8"/>
      <c r="F173" s="8"/>
      <c r="G173" s="8"/>
      <c r="H173" s="8"/>
      <c r="I173" s="8"/>
      <c r="J173" s="8"/>
      <c r="K173" s="8"/>
      <c r="L173" s="8"/>
      <c r="M173" s="8"/>
      <c r="N173" s="8"/>
      <c r="O173" s="8"/>
      <c r="P173" s="8"/>
    </row>
    <row r="174" spans="3:16">
      <c r="C174" s="8"/>
      <c r="D174" s="8"/>
      <c r="E174" s="8"/>
      <c r="F174" s="8"/>
      <c r="G174" s="8"/>
      <c r="H174" s="8"/>
      <c r="I174" s="8"/>
      <c r="J174" s="8"/>
      <c r="K174" s="8"/>
      <c r="L174" s="8"/>
      <c r="M174" s="8"/>
      <c r="N174" s="8"/>
      <c r="O174" s="8"/>
      <c r="P174" s="8"/>
    </row>
    <row r="175" spans="3:16">
      <c r="C175" s="8"/>
      <c r="D175" s="8"/>
      <c r="E175" s="8"/>
      <c r="F175" s="8"/>
      <c r="G175" s="8"/>
      <c r="H175" s="8"/>
      <c r="I175" s="8"/>
      <c r="J175" s="8"/>
      <c r="K175" s="8"/>
      <c r="L175" s="8"/>
      <c r="M175" s="8"/>
      <c r="N175" s="8"/>
      <c r="O175" s="8"/>
      <c r="P175" s="8"/>
    </row>
    <row r="176" spans="3:16">
      <c r="C176" s="8"/>
      <c r="D176" s="8"/>
      <c r="E176" s="8"/>
      <c r="F176" s="8"/>
      <c r="G176" s="8"/>
      <c r="H176" s="8"/>
      <c r="I176" s="8"/>
      <c r="J176" s="8"/>
      <c r="K176" s="8"/>
      <c r="L176" s="8"/>
      <c r="M176" s="8"/>
      <c r="N176" s="8"/>
      <c r="O176" s="8"/>
      <c r="P176" s="8"/>
    </row>
    <row r="177" spans="3:16">
      <c r="C177" s="8"/>
      <c r="D177" s="8"/>
      <c r="E177" s="8"/>
      <c r="F177" s="8"/>
      <c r="G177" s="8"/>
      <c r="H177" s="8"/>
      <c r="I177" s="8"/>
      <c r="J177" s="8"/>
      <c r="K177" s="8"/>
      <c r="L177" s="8"/>
      <c r="M177" s="8"/>
      <c r="N177" s="8"/>
      <c r="O177" s="8"/>
      <c r="P177" s="8"/>
    </row>
    <row r="178" spans="3:16">
      <c r="C178" s="8"/>
      <c r="D178" s="8"/>
      <c r="E178" s="8"/>
      <c r="F178" s="8"/>
      <c r="G178" s="8"/>
      <c r="H178" s="8"/>
      <c r="I178" s="8"/>
      <c r="J178" s="8"/>
      <c r="K178" s="8"/>
      <c r="L178" s="8"/>
      <c r="M178" s="8"/>
      <c r="N178" s="8"/>
      <c r="O178" s="8"/>
      <c r="P178" s="8"/>
    </row>
    <row r="179" spans="3:16">
      <c r="C179" s="8"/>
      <c r="D179" s="8"/>
      <c r="E179" s="8"/>
      <c r="F179" s="8"/>
      <c r="G179" s="8"/>
      <c r="H179" s="8"/>
      <c r="I179" s="8"/>
      <c r="J179" s="8"/>
      <c r="K179" s="8"/>
      <c r="L179" s="8"/>
      <c r="M179" s="8"/>
      <c r="N179" s="8"/>
      <c r="O179" s="8"/>
      <c r="P179" s="8"/>
    </row>
    <row r="180" spans="3:16">
      <c r="C180" s="8"/>
      <c r="D180" s="8"/>
      <c r="E180" s="8"/>
      <c r="F180" s="8"/>
      <c r="G180" s="8"/>
      <c r="H180" s="8"/>
      <c r="I180" s="8"/>
      <c r="J180" s="8"/>
      <c r="K180" s="8"/>
      <c r="L180" s="8"/>
      <c r="M180" s="8"/>
      <c r="N180" s="8"/>
      <c r="O180" s="8"/>
      <c r="P180" s="8"/>
    </row>
    <row r="181" spans="3:16">
      <c r="C181" s="8"/>
      <c r="D181" s="8"/>
      <c r="E181" s="8"/>
      <c r="F181" s="8"/>
      <c r="G181" s="8"/>
      <c r="H181" s="8"/>
      <c r="I181" s="8"/>
      <c r="J181" s="8"/>
      <c r="K181" s="8"/>
      <c r="L181" s="8"/>
      <c r="M181" s="8"/>
      <c r="N181" s="8"/>
      <c r="O181" s="8"/>
      <c r="P181" s="8"/>
    </row>
    <row r="182" spans="3:16">
      <c r="C182" s="8"/>
      <c r="D182" s="8"/>
      <c r="E182" s="8"/>
      <c r="F182" s="8"/>
      <c r="G182" s="8"/>
      <c r="H182" s="8"/>
      <c r="I182" s="8"/>
      <c r="J182" s="8"/>
      <c r="K182" s="8"/>
      <c r="L182" s="8"/>
      <c r="M182" s="8"/>
      <c r="N182" s="8"/>
      <c r="O182" s="8"/>
      <c r="P182" s="8"/>
    </row>
    <row r="183" spans="3:16">
      <c r="C183" s="8"/>
      <c r="D183" s="8"/>
      <c r="E183" s="8"/>
      <c r="F183" s="8"/>
      <c r="G183" s="8"/>
      <c r="H183" s="8"/>
      <c r="I183" s="8"/>
      <c r="J183" s="8"/>
      <c r="K183" s="8"/>
      <c r="L183" s="8"/>
      <c r="M183" s="8"/>
      <c r="N183" s="8"/>
      <c r="O183" s="8"/>
      <c r="P183" s="8"/>
    </row>
    <row r="184" spans="3:16">
      <c r="C184" s="8"/>
      <c r="D184" s="8"/>
      <c r="E184" s="8"/>
      <c r="F184" s="8"/>
      <c r="G184" s="8"/>
      <c r="H184" s="8"/>
      <c r="I184" s="8"/>
      <c r="J184" s="8"/>
      <c r="K184" s="8"/>
      <c r="L184" s="8"/>
      <c r="M184" s="8"/>
      <c r="N184" s="8"/>
      <c r="O184" s="8"/>
      <c r="P184" s="8"/>
    </row>
    <row r="185" spans="3:16">
      <c r="C185" s="8"/>
      <c r="D185" s="8"/>
      <c r="E185" s="8"/>
      <c r="F185" s="8"/>
      <c r="G185" s="8"/>
      <c r="H185" s="8"/>
      <c r="I185" s="8"/>
      <c r="J185" s="8"/>
      <c r="K185" s="8"/>
      <c r="L185" s="8"/>
      <c r="M185" s="8"/>
      <c r="N185" s="8"/>
      <c r="O185" s="8"/>
      <c r="P185" s="8"/>
    </row>
    <row r="186" spans="3:16">
      <c r="C186" s="8"/>
      <c r="D186" s="8"/>
      <c r="E186" s="8"/>
      <c r="F186" s="8"/>
      <c r="G186" s="8"/>
      <c r="H186" s="8"/>
      <c r="I186" s="8"/>
      <c r="J186" s="8"/>
      <c r="K186" s="8"/>
      <c r="L186" s="8"/>
      <c r="M186" s="8"/>
      <c r="N186" s="8"/>
      <c r="O186" s="8"/>
      <c r="P186" s="8"/>
    </row>
    <row r="187" spans="3:16">
      <c r="C187" s="8"/>
      <c r="D187" s="8"/>
      <c r="E187" s="8"/>
      <c r="F187" s="8"/>
      <c r="G187" s="8"/>
      <c r="H187" s="8"/>
      <c r="I187" s="8"/>
      <c r="J187" s="8"/>
      <c r="K187" s="8"/>
      <c r="L187" s="8"/>
      <c r="M187" s="8"/>
      <c r="N187" s="8"/>
      <c r="O187" s="8"/>
      <c r="P187" s="8"/>
    </row>
    <row r="188" spans="3:16">
      <c r="C188" s="8"/>
      <c r="D188" s="8"/>
      <c r="E188" s="8"/>
      <c r="F188" s="8"/>
      <c r="G188" s="8"/>
      <c r="H188" s="8"/>
      <c r="I188" s="8"/>
      <c r="J188" s="8"/>
      <c r="K188" s="8"/>
      <c r="L188" s="8"/>
      <c r="M188" s="8"/>
      <c r="N188" s="8"/>
      <c r="O188" s="8"/>
      <c r="P188" s="8"/>
    </row>
    <row r="189" spans="3:16">
      <c r="C189" s="8"/>
      <c r="D189" s="8"/>
      <c r="E189" s="8"/>
      <c r="F189" s="8"/>
      <c r="G189" s="8"/>
      <c r="H189" s="8"/>
      <c r="I189" s="8"/>
      <c r="J189" s="8"/>
      <c r="K189" s="8"/>
      <c r="L189" s="8"/>
      <c r="M189" s="8"/>
      <c r="N189" s="8"/>
      <c r="O189" s="8"/>
      <c r="P189" s="8"/>
    </row>
    <row r="190" spans="3:16">
      <c r="C190" s="8"/>
      <c r="D190" s="8"/>
      <c r="E190" s="8"/>
      <c r="F190" s="8"/>
      <c r="G190" s="8"/>
      <c r="H190" s="8"/>
      <c r="I190" s="8"/>
      <c r="J190" s="8"/>
      <c r="K190" s="8"/>
      <c r="L190" s="8"/>
      <c r="M190" s="8"/>
      <c r="N190" s="8"/>
      <c r="O190" s="8"/>
      <c r="P190" s="8"/>
    </row>
    <row r="191" spans="3:16">
      <c r="C191" s="8"/>
      <c r="D191" s="8"/>
      <c r="E191" s="8"/>
      <c r="F191" s="8"/>
      <c r="G191" s="8"/>
      <c r="H191" s="8"/>
      <c r="I191" s="8"/>
      <c r="J191" s="8"/>
      <c r="K191" s="8"/>
      <c r="L191" s="8"/>
      <c r="M191" s="8"/>
      <c r="N191" s="8"/>
      <c r="O191" s="8"/>
      <c r="P191" s="8"/>
    </row>
    <row r="192" spans="3:16">
      <c r="C192" s="8"/>
      <c r="D192" s="8"/>
      <c r="E192" s="8"/>
      <c r="F192" s="8"/>
      <c r="G192" s="8"/>
      <c r="H192" s="8"/>
      <c r="I192" s="8"/>
      <c r="J192" s="8"/>
      <c r="K192" s="8"/>
      <c r="L192" s="8"/>
      <c r="M192" s="8"/>
      <c r="N192" s="8"/>
      <c r="O192" s="8"/>
      <c r="P192" s="8"/>
    </row>
    <row r="193" spans="3:16">
      <c r="C193" s="8"/>
      <c r="D193" s="8"/>
      <c r="E193" s="8"/>
      <c r="F193" s="8"/>
      <c r="G193" s="8"/>
      <c r="H193" s="8"/>
      <c r="I193" s="8"/>
      <c r="J193" s="8"/>
      <c r="K193" s="8"/>
      <c r="L193" s="8"/>
      <c r="M193" s="8"/>
      <c r="N193" s="8"/>
      <c r="O193" s="8"/>
      <c r="P193" s="8"/>
    </row>
    <row r="194" spans="3:16">
      <c r="C194" s="8"/>
      <c r="D194" s="8"/>
      <c r="E194" s="8"/>
      <c r="F194" s="8"/>
      <c r="G194" s="8"/>
      <c r="H194" s="8"/>
      <c r="I194" s="8"/>
      <c r="J194" s="8"/>
      <c r="K194" s="8"/>
      <c r="L194" s="8"/>
      <c r="M194" s="8"/>
      <c r="N194" s="8"/>
      <c r="O194" s="8"/>
      <c r="P194" s="8"/>
    </row>
    <row r="195" spans="3:16">
      <c r="C195" s="8"/>
      <c r="D195" s="8"/>
      <c r="E195" s="8"/>
      <c r="F195" s="8"/>
      <c r="G195" s="8"/>
      <c r="H195" s="8"/>
      <c r="I195" s="8"/>
      <c r="J195" s="8"/>
      <c r="K195" s="8"/>
      <c r="L195" s="8"/>
      <c r="M195" s="8"/>
      <c r="N195" s="8"/>
      <c r="O195" s="8"/>
      <c r="P195" s="8"/>
    </row>
    <row r="196" spans="3:16">
      <c r="C196" s="8"/>
      <c r="D196" s="8"/>
      <c r="E196" s="8"/>
      <c r="F196" s="8"/>
      <c r="G196" s="8"/>
      <c r="H196" s="8"/>
      <c r="I196" s="8"/>
      <c r="J196" s="8"/>
      <c r="K196" s="8"/>
      <c r="L196" s="8"/>
      <c r="M196" s="8"/>
      <c r="N196" s="8"/>
      <c r="O196" s="8"/>
      <c r="P196" s="8"/>
    </row>
    <row r="197" spans="3:16">
      <c r="C197" s="8"/>
      <c r="D197" s="8"/>
      <c r="E197" s="8"/>
      <c r="F197" s="8"/>
      <c r="G197" s="8"/>
      <c r="H197" s="8"/>
      <c r="I197" s="8"/>
      <c r="J197" s="8"/>
      <c r="K197" s="8"/>
      <c r="L197" s="8"/>
      <c r="M197" s="8"/>
      <c r="N197" s="8"/>
      <c r="O197" s="8"/>
      <c r="P197" s="8"/>
    </row>
    <row r="198" spans="3:16">
      <c r="C198" s="8"/>
      <c r="D198" s="8"/>
      <c r="E198" s="8"/>
      <c r="F198" s="8"/>
      <c r="G198" s="8"/>
      <c r="H198" s="8"/>
      <c r="I198" s="8"/>
      <c r="J198" s="8"/>
      <c r="K198" s="8"/>
      <c r="L198" s="8"/>
      <c r="M198" s="8"/>
      <c r="N198" s="8"/>
      <c r="O198" s="8"/>
      <c r="P198" s="8"/>
    </row>
    <row r="199" spans="3:16">
      <c r="C199" s="8"/>
      <c r="D199" s="8"/>
      <c r="E199" s="8"/>
      <c r="F199" s="8"/>
      <c r="G199" s="8"/>
      <c r="H199" s="8"/>
      <c r="I199" s="8"/>
      <c r="J199" s="8"/>
      <c r="K199" s="8"/>
      <c r="L199" s="8"/>
      <c r="M199" s="8"/>
      <c r="N199" s="8"/>
      <c r="O199" s="8"/>
      <c r="P199" s="8"/>
    </row>
    <row r="200" spans="3:16">
      <c r="C200" s="8"/>
      <c r="D200" s="8"/>
      <c r="E200" s="8"/>
      <c r="F200" s="8"/>
      <c r="G200" s="8"/>
      <c r="H200" s="8"/>
      <c r="I200" s="8"/>
      <c r="J200" s="8"/>
      <c r="K200" s="8"/>
      <c r="L200" s="8"/>
      <c r="M200" s="8"/>
      <c r="N200" s="8"/>
      <c r="O200" s="8"/>
      <c r="P200" s="8"/>
    </row>
    <row r="201" spans="3:16">
      <c r="C201" s="8"/>
      <c r="D201" s="8"/>
      <c r="E201" s="8"/>
      <c r="F201" s="8"/>
      <c r="G201" s="8"/>
      <c r="H201" s="8"/>
      <c r="I201" s="8"/>
      <c r="J201" s="8"/>
      <c r="K201" s="8"/>
      <c r="L201" s="8"/>
      <c r="M201" s="8"/>
      <c r="N201" s="8"/>
      <c r="O201" s="8"/>
      <c r="P201" s="8"/>
    </row>
    <row r="202" spans="3:16">
      <c r="C202" s="8"/>
      <c r="D202" s="8"/>
      <c r="E202" s="8"/>
      <c r="F202" s="8"/>
      <c r="G202" s="8"/>
      <c r="H202" s="8"/>
      <c r="I202" s="8"/>
      <c r="J202" s="8"/>
      <c r="K202" s="8"/>
      <c r="L202" s="8"/>
      <c r="M202" s="8"/>
      <c r="N202" s="8"/>
      <c r="O202" s="8"/>
      <c r="P202" s="8"/>
    </row>
    <row r="203" spans="3:16">
      <c r="C203" s="8"/>
      <c r="D203" s="8"/>
      <c r="E203" s="8"/>
      <c r="F203" s="8"/>
      <c r="G203" s="8"/>
      <c r="H203" s="8"/>
      <c r="I203" s="8"/>
      <c r="J203" s="8"/>
      <c r="K203" s="8"/>
      <c r="L203" s="8"/>
      <c r="M203" s="8"/>
      <c r="N203" s="8"/>
      <c r="O203" s="8"/>
      <c r="P203" s="8"/>
    </row>
    <row r="204" spans="3:16">
      <c r="C204" s="8"/>
      <c r="D204" s="8"/>
      <c r="E204" s="8"/>
      <c r="F204" s="8"/>
      <c r="G204" s="8"/>
      <c r="H204" s="8"/>
      <c r="I204" s="8"/>
      <c r="J204" s="8"/>
      <c r="K204" s="8"/>
      <c r="L204" s="8"/>
      <c r="M204" s="8"/>
      <c r="N204" s="8"/>
      <c r="O204" s="8"/>
      <c r="P204" s="8"/>
    </row>
    <row r="205" spans="3:16">
      <c r="C205" s="8"/>
      <c r="D205" s="8"/>
      <c r="E205" s="8"/>
      <c r="F205" s="8"/>
      <c r="G205" s="8"/>
      <c r="H205" s="8"/>
      <c r="I205" s="8"/>
      <c r="J205" s="8"/>
      <c r="K205" s="8"/>
      <c r="L205" s="8"/>
      <c r="M205" s="8"/>
      <c r="N205" s="8"/>
      <c r="O205" s="8"/>
      <c r="P205" s="8"/>
    </row>
    <row r="206" spans="3:16">
      <c r="C206" s="8"/>
      <c r="D206" s="8"/>
      <c r="E206" s="8"/>
      <c r="F206" s="8"/>
      <c r="G206" s="8"/>
      <c r="H206" s="8"/>
      <c r="I206" s="8"/>
      <c r="J206" s="8"/>
      <c r="K206" s="8"/>
      <c r="L206" s="8"/>
      <c r="M206" s="8"/>
      <c r="N206" s="8"/>
      <c r="O206" s="8"/>
      <c r="P206" s="8"/>
    </row>
    <row r="207" spans="3:16">
      <c r="C207" s="8"/>
      <c r="D207" s="8"/>
      <c r="E207" s="8"/>
      <c r="F207" s="8"/>
      <c r="G207" s="8"/>
      <c r="H207" s="8"/>
      <c r="I207" s="8"/>
      <c r="J207" s="8"/>
      <c r="K207" s="8"/>
      <c r="L207" s="8"/>
      <c r="M207" s="8"/>
      <c r="N207" s="8"/>
      <c r="O207" s="8"/>
      <c r="P207" s="8"/>
    </row>
    <row r="208" spans="3:16">
      <c r="C208" s="8"/>
      <c r="D208" s="8"/>
      <c r="E208" s="8"/>
      <c r="F208" s="8"/>
      <c r="G208" s="8"/>
      <c r="H208" s="8"/>
      <c r="I208" s="8"/>
      <c r="J208" s="8"/>
      <c r="K208" s="8"/>
      <c r="L208" s="8"/>
      <c r="M208" s="8"/>
      <c r="N208" s="8"/>
      <c r="O208" s="8"/>
      <c r="P208" s="8"/>
    </row>
    <row r="209" spans="3:16">
      <c r="C209" s="8"/>
      <c r="D209" s="8"/>
      <c r="E209" s="8"/>
      <c r="F209" s="8"/>
      <c r="G209" s="8"/>
      <c r="H209" s="8"/>
      <c r="I209" s="8"/>
      <c r="J209" s="8"/>
      <c r="K209" s="8"/>
      <c r="L209" s="8"/>
      <c r="M209" s="8"/>
      <c r="N209" s="8"/>
      <c r="O209" s="8"/>
      <c r="P209" s="8"/>
    </row>
    <row r="210" spans="3:16">
      <c r="C210" s="8"/>
      <c r="D210" s="8"/>
      <c r="E210" s="8"/>
      <c r="F210" s="8"/>
      <c r="G210" s="8"/>
      <c r="H210" s="8"/>
      <c r="I210" s="8"/>
      <c r="J210" s="8"/>
      <c r="K210" s="8"/>
      <c r="L210" s="8"/>
      <c r="M210" s="8"/>
      <c r="N210" s="8"/>
      <c r="O210" s="8"/>
      <c r="P210" s="8"/>
    </row>
    <row r="211" spans="3:16">
      <c r="C211" s="8"/>
      <c r="D211" s="8"/>
      <c r="E211" s="8"/>
      <c r="F211" s="8"/>
      <c r="G211" s="8"/>
      <c r="H211" s="8"/>
      <c r="I211" s="8"/>
      <c r="J211" s="8"/>
      <c r="K211" s="8"/>
      <c r="L211" s="8"/>
      <c r="M211" s="8"/>
      <c r="N211" s="8"/>
      <c r="O211" s="8"/>
      <c r="P211" s="8"/>
    </row>
    <row r="212" spans="3:16">
      <c r="C212" s="8"/>
      <c r="D212" s="8"/>
      <c r="E212" s="8"/>
      <c r="F212" s="8"/>
      <c r="G212" s="8"/>
      <c r="H212" s="8"/>
      <c r="I212" s="8"/>
      <c r="J212" s="8"/>
      <c r="K212" s="8"/>
      <c r="L212" s="8"/>
      <c r="M212" s="8"/>
      <c r="N212" s="8"/>
      <c r="O212" s="8"/>
      <c r="P212" s="8"/>
    </row>
    <row r="213" spans="3:16">
      <c r="C213" s="8"/>
      <c r="D213" s="8"/>
      <c r="E213" s="8"/>
      <c r="F213" s="8"/>
      <c r="G213" s="8"/>
      <c r="H213" s="8"/>
      <c r="I213" s="8"/>
      <c r="J213" s="8"/>
      <c r="K213" s="8"/>
      <c r="L213" s="8"/>
      <c r="M213" s="8"/>
      <c r="N213" s="8"/>
      <c r="O213" s="8"/>
      <c r="P213" s="8"/>
    </row>
    <row r="214" spans="3:16">
      <c r="C214" s="8"/>
      <c r="D214" s="8"/>
      <c r="E214" s="8"/>
      <c r="F214" s="8"/>
      <c r="G214" s="8"/>
      <c r="H214" s="8"/>
      <c r="I214" s="8"/>
      <c r="J214" s="8"/>
      <c r="K214" s="8"/>
      <c r="L214" s="8"/>
      <c r="M214" s="8"/>
      <c r="N214" s="8"/>
      <c r="O214" s="8"/>
      <c r="P214" s="8"/>
    </row>
    <row r="215" spans="3:16">
      <c r="C215" s="8"/>
      <c r="D215" s="8"/>
      <c r="E215" s="8"/>
      <c r="F215" s="8"/>
      <c r="G215" s="8"/>
      <c r="H215" s="8"/>
      <c r="I215" s="8"/>
      <c r="J215" s="8"/>
      <c r="K215" s="8"/>
      <c r="L215" s="8"/>
      <c r="M215" s="8"/>
      <c r="N215" s="8"/>
      <c r="O215" s="8"/>
      <c r="P215" s="8"/>
    </row>
    <row r="216" spans="3:16">
      <c r="C216" s="8"/>
      <c r="D216" s="8"/>
      <c r="E216" s="8"/>
      <c r="F216" s="8"/>
      <c r="G216" s="8"/>
      <c r="H216" s="8"/>
      <c r="I216" s="8"/>
      <c r="J216" s="8"/>
      <c r="K216" s="8"/>
      <c r="L216" s="8"/>
      <c r="M216" s="8"/>
      <c r="N216" s="8"/>
      <c r="O216" s="8"/>
      <c r="P216" s="8"/>
    </row>
    <row r="217" spans="3:16">
      <c r="C217" s="8"/>
      <c r="D217" s="8"/>
      <c r="E217" s="8"/>
      <c r="F217" s="8"/>
      <c r="G217" s="8"/>
      <c r="H217" s="8"/>
      <c r="I217" s="8"/>
      <c r="J217" s="8"/>
      <c r="K217" s="8"/>
      <c r="L217" s="8"/>
      <c r="M217" s="8"/>
      <c r="N217" s="8"/>
      <c r="O217" s="8"/>
      <c r="P217" s="8"/>
    </row>
    <row r="218" spans="3:16">
      <c r="C218" s="8"/>
      <c r="D218" s="8"/>
      <c r="E218" s="8"/>
      <c r="F218" s="8"/>
      <c r="G218" s="8"/>
      <c r="H218" s="8"/>
      <c r="I218" s="8"/>
      <c r="J218" s="8"/>
      <c r="K218" s="8"/>
      <c r="L218" s="8"/>
      <c r="M218" s="8"/>
      <c r="N218" s="8"/>
      <c r="O218" s="8"/>
      <c r="P218" s="8"/>
    </row>
    <row r="219" spans="3:16">
      <c r="C219" s="8"/>
      <c r="D219" s="8"/>
      <c r="E219" s="8"/>
      <c r="F219" s="8"/>
      <c r="G219" s="8"/>
      <c r="H219" s="8"/>
      <c r="I219" s="8"/>
      <c r="J219" s="8"/>
      <c r="K219" s="8"/>
      <c r="L219" s="8"/>
      <c r="M219" s="8"/>
      <c r="N219" s="8"/>
      <c r="O219" s="8"/>
      <c r="P219" s="8"/>
    </row>
    <row r="220" spans="3:16">
      <c r="C220" s="8"/>
      <c r="D220" s="8"/>
      <c r="E220" s="8"/>
      <c r="F220" s="8"/>
      <c r="G220" s="8"/>
      <c r="H220" s="8"/>
      <c r="I220" s="8"/>
      <c r="J220" s="8"/>
      <c r="K220" s="8"/>
      <c r="L220" s="8"/>
      <c r="M220" s="8"/>
      <c r="N220" s="8"/>
      <c r="O220" s="8"/>
      <c r="P220" s="8"/>
    </row>
    <row r="221" spans="3:16">
      <c r="C221" s="8"/>
      <c r="D221" s="8"/>
      <c r="E221" s="8"/>
      <c r="F221" s="8"/>
      <c r="G221" s="8"/>
      <c r="H221" s="8"/>
      <c r="I221" s="8"/>
      <c r="J221" s="8"/>
      <c r="K221" s="8"/>
      <c r="L221" s="8"/>
      <c r="M221" s="8"/>
      <c r="N221" s="8"/>
      <c r="O221" s="8"/>
      <c r="P221" s="8"/>
    </row>
    <row r="222" spans="3:16">
      <c r="C222" s="8"/>
      <c r="D222" s="8"/>
      <c r="E222" s="8"/>
      <c r="F222" s="8"/>
      <c r="G222" s="8"/>
      <c r="H222" s="8"/>
      <c r="I222" s="8"/>
      <c r="J222" s="8"/>
      <c r="K222" s="8"/>
      <c r="L222" s="8"/>
      <c r="M222" s="8"/>
      <c r="N222" s="8"/>
      <c r="O222" s="8"/>
      <c r="P222" s="8"/>
    </row>
    <row r="223" spans="3:16">
      <c r="C223" s="8"/>
      <c r="D223" s="8"/>
      <c r="E223" s="8"/>
      <c r="F223" s="8"/>
      <c r="G223" s="8"/>
      <c r="H223" s="8"/>
      <c r="I223" s="8"/>
      <c r="J223" s="8"/>
      <c r="K223" s="8"/>
      <c r="L223" s="8"/>
      <c r="M223" s="8"/>
      <c r="N223" s="8"/>
      <c r="O223" s="8"/>
      <c r="P223" s="8"/>
    </row>
    <row r="224" spans="3:16">
      <c r="C224" s="8"/>
      <c r="D224" s="8"/>
      <c r="E224" s="8"/>
      <c r="F224" s="8"/>
      <c r="G224" s="8"/>
      <c r="H224" s="8"/>
      <c r="I224" s="8"/>
      <c r="J224" s="8"/>
      <c r="K224" s="8"/>
      <c r="L224" s="8"/>
      <c r="M224" s="8"/>
      <c r="N224" s="8"/>
      <c r="O224" s="8"/>
      <c r="P224" s="8"/>
    </row>
    <row r="225" spans="3:16">
      <c r="C225" s="8"/>
      <c r="D225" s="8"/>
      <c r="E225" s="8"/>
      <c r="F225" s="8"/>
      <c r="G225" s="8"/>
      <c r="H225" s="8"/>
      <c r="I225" s="8"/>
      <c r="J225" s="8"/>
      <c r="K225" s="8"/>
      <c r="L225" s="8"/>
      <c r="M225" s="8"/>
      <c r="N225" s="8"/>
      <c r="O225" s="8"/>
      <c r="P225" s="8"/>
    </row>
    <row r="226" spans="3:16">
      <c r="C226" s="8"/>
      <c r="D226" s="8"/>
      <c r="E226" s="8"/>
      <c r="F226" s="8"/>
      <c r="G226" s="8"/>
      <c r="H226" s="8"/>
      <c r="I226" s="8"/>
      <c r="J226" s="8"/>
      <c r="K226" s="8"/>
      <c r="L226" s="8"/>
      <c r="M226" s="8"/>
      <c r="N226" s="8"/>
      <c r="O226" s="8"/>
      <c r="P226" s="8"/>
    </row>
    <row r="227" spans="3:16">
      <c r="C227" s="8"/>
      <c r="D227" s="8"/>
      <c r="E227" s="8"/>
      <c r="F227" s="8"/>
      <c r="G227" s="8"/>
      <c r="H227" s="8"/>
      <c r="I227" s="8"/>
      <c r="J227" s="8"/>
      <c r="K227" s="8"/>
      <c r="L227" s="8"/>
      <c r="M227" s="8"/>
      <c r="N227" s="8"/>
      <c r="O227" s="8"/>
      <c r="P227" s="8"/>
    </row>
    <row r="228" spans="3:16">
      <c r="C228" s="8"/>
      <c r="D228" s="8"/>
      <c r="E228" s="8"/>
      <c r="F228" s="8"/>
      <c r="G228" s="8"/>
      <c r="H228" s="8"/>
      <c r="I228" s="8"/>
      <c r="J228" s="8"/>
      <c r="K228" s="8"/>
      <c r="L228" s="8"/>
      <c r="M228" s="8"/>
      <c r="N228" s="8"/>
      <c r="O228" s="8"/>
      <c r="P228" s="8"/>
    </row>
    <row r="229" spans="3:16">
      <c r="C229" s="8"/>
      <c r="D229" s="8"/>
      <c r="E229" s="8"/>
      <c r="F229" s="8"/>
      <c r="G229" s="8"/>
      <c r="H229" s="8"/>
      <c r="I229" s="8"/>
      <c r="J229" s="8"/>
      <c r="K229" s="8"/>
      <c r="L229" s="8"/>
      <c r="M229" s="8"/>
      <c r="N229" s="8"/>
      <c r="O229" s="8"/>
      <c r="P229" s="8"/>
    </row>
    <row r="230" spans="3:16">
      <c r="C230" s="8"/>
      <c r="D230" s="8"/>
      <c r="E230" s="8"/>
      <c r="F230" s="8"/>
      <c r="G230" s="8"/>
      <c r="H230" s="8"/>
      <c r="I230" s="8"/>
      <c r="J230" s="8"/>
      <c r="K230" s="8"/>
      <c r="L230" s="8"/>
      <c r="M230" s="8"/>
      <c r="N230" s="8"/>
      <c r="O230" s="8"/>
      <c r="P230" s="8"/>
    </row>
    <row r="231" spans="3:16">
      <c r="C231" s="8"/>
      <c r="D231" s="8"/>
      <c r="E231" s="8"/>
      <c r="F231" s="8"/>
      <c r="G231" s="8"/>
      <c r="H231" s="8"/>
      <c r="I231" s="8"/>
      <c r="J231" s="8"/>
      <c r="K231" s="8"/>
      <c r="L231" s="8"/>
      <c r="M231" s="8"/>
      <c r="N231" s="8"/>
      <c r="O231" s="8"/>
      <c r="P231" s="8"/>
    </row>
    <row r="232" spans="3:16">
      <c r="C232" s="8"/>
      <c r="D232" s="8"/>
      <c r="E232" s="8"/>
      <c r="F232" s="8"/>
      <c r="G232" s="8"/>
      <c r="H232" s="8"/>
      <c r="I232" s="8"/>
      <c r="J232" s="8"/>
      <c r="K232" s="8"/>
      <c r="L232" s="8"/>
      <c r="M232" s="8"/>
      <c r="N232" s="8"/>
      <c r="O232" s="8"/>
      <c r="P232" s="8"/>
    </row>
    <row r="233" spans="3:16">
      <c r="C233" s="8"/>
      <c r="D233" s="8"/>
      <c r="E233" s="8"/>
      <c r="F233" s="8"/>
      <c r="G233" s="8"/>
      <c r="H233" s="8"/>
      <c r="I233" s="8"/>
      <c r="J233" s="8"/>
      <c r="K233" s="8"/>
      <c r="L233" s="8"/>
      <c r="M233" s="8"/>
      <c r="N233" s="8"/>
      <c r="O233" s="8"/>
      <c r="P233" s="8"/>
    </row>
    <row r="234" spans="3:16">
      <c r="C234" s="8"/>
      <c r="D234" s="8"/>
      <c r="E234" s="8"/>
      <c r="F234" s="8"/>
      <c r="G234" s="8"/>
      <c r="H234" s="8"/>
      <c r="I234" s="8"/>
      <c r="J234" s="8"/>
      <c r="K234" s="8"/>
      <c r="L234" s="8"/>
      <c r="M234" s="8"/>
      <c r="N234" s="8"/>
      <c r="O234" s="8"/>
      <c r="P234" s="8"/>
    </row>
    <row r="235" spans="3:16">
      <c r="C235" s="8"/>
      <c r="D235" s="8"/>
      <c r="E235" s="8"/>
      <c r="F235" s="8"/>
      <c r="G235" s="8"/>
      <c r="H235" s="8"/>
      <c r="I235" s="8"/>
      <c r="J235" s="8"/>
      <c r="K235" s="8"/>
      <c r="L235" s="8"/>
      <c r="M235" s="8"/>
      <c r="N235" s="8"/>
      <c r="O235" s="8"/>
      <c r="P235" s="8"/>
    </row>
    <row r="236" spans="3:16">
      <c r="C236" s="8"/>
      <c r="D236" s="8"/>
      <c r="E236" s="8"/>
      <c r="F236" s="8"/>
      <c r="G236" s="8"/>
      <c r="H236" s="8"/>
      <c r="I236" s="8"/>
      <c r="J236" s="8"/>
      <c r="K236" s="8"/>
      <c r="L236" s="8"/>
      <c r="M236" s="8"/>
      <c r="N236" s="8"/>
      <c r="O236" s="8"/>
      <c r="P236" s="8"/>
    </row>
    <row r="237" spans="3:16">
      <c r="C237" s="8"/>
      <c r="D237" s="8"/>
      <c r="E237" s="8"/>
      <c r="F237" s="8"/>
      <c r="G237" s="8"/>
      <c r="H237" s="8"/>
      <c r="I237" s="8"/>
      <c r="J237" s="8"/>
      <c r="K237" s="8"/>
      <c r="L237" s="8"/>
      <c r="M237" s="8"/>
      <c r="N237" s="8"/>
      <c r="O237" s="8"/>
      <c r="P237" s="8"/>
    </row>
    <row r="238" spans="3:16">
      <c r="C238" s="8"/>
      <c r="D238" s="8"/>
      <c r="E238" s="8"/>
      <c r="F238" s="8"/>
      <c r="G238" s="8"/>
      <c r="H238" s="8"/>
      <c r="I238" s="8"/>
      <c r="J238" s="8"/>
      <c r="K238" s="8"/>
      <c r="L238" s="8"/>
      <c r="M238" s="8"/>
      <c r="N238" s="8"/>
      <c r="O238" s="8"/>
      <c r="P238" s="8"/>
    </row>
    <row r="239" spans="3:16">
      <c r="C239" s="8"/>
      <c r="D239" s="8"/>
      <c r="E239" s="8"/>
      <c r="F239" s="8"/>
      <c r="G239" s="8"/>
      <c r="H239" s="8"/>
      <c r="I239" s="8"/>
      <c r="J239" s="8"/>
      <c r="K239" s="8"/>
      <c r="L239" s="8"/>
      <c r="M239" s="8"/>
      <c r="N239" s="8"/>
      <c r="O239" s="8"/>
      <c r="P239" s="8"/>
    </row>
    <row r="240" spans="3:16">
      <c r="C240" s="8"/>
      <c r="D240" s="8"/>
      <c r="E240" s="8"/>
      <c r="F240" s="8"/>
      <c r="G240" s="8"/>
      <c r="H240" s="8"/>
      <c r="I240" s="8"/>
      <c r="J240" s="8"/>
      <c r="K240" s="8"/>
      <c r="L240" s="8"/>
      <c r="M240" s="8"/>
      <c r="N240" s="8"/>
      <c r="O240" s="8"/>
      <c r="P240" s="8"/>
    </row>
    <row r="241" spans="3:16">
      <c r="C241" s="8"/>
      <c r="D241" s="8"/>
      <c r="E241" s="8"/>
      <c r="F241" s="8"/>
      <c r="G241" s="8"/>
      <c r="H241" s="8"/>
      <c r="I241" s="8"/>
      <c r="J241" s="8"/>
      <c r="K241" s="8"/>
      <c r="L241" s="8"/>
      <c r="M241" s="8"/>
      <c r="N241" s="8"/>
      <c r="O241" s="8"/>
      <c r="P241" s="8"/>
    </row>
    <row r="242" spans="3:16">
      <c r="C242" s="8"/>
      <c r="D242" s="8"/>
      <c r="E242" s="8"/>
      <c r="F242" s="8"/>
      <c r="G242" s="8"/>
      <c r="H242" s="8"/>
      <c r="I242" s="8"/>
      <c r="J242" s="8"/>
      <c r="K242" s="8"/>
      <c r="L242" s="8"/>
      <c r="M242" s="8"/>
      <c r="N242" s="8"/>
      <c r="O242" s="8"/>
      <c r="P242" s="8"/>
    </row>
    <row r="243" spans="3:16">
      <c r="C243" s="8"/>
      <c r="D243" s="8"/>
      <c r="E243" s="8"/>
      <c r="F243" s="8"/>
      <c r="G243" s="8"/>
      <c r="H243" s="8"/>
      <c r="I243" s="8"/>
      <c r="J243" s="8"/>
      <c r="K243" s="8"/>
      <c r="L243" s="8"/>
      <c r="M243" s="8"/>
      <c r="N243" s="8"/>
      <c r="O243" s="8"/>
      <c r="P243" s="8"/>
    </row>
    <row r="244" spans="3:16">
      <c r="C244" s="8"/>
      <c r="D244" s="8"/>
      <c r="E244" s="8"/>
      <c r="F244" s="8"/>
      <c r="G244" s="8"/>
      <c r="H244" s="8"/>
      <c r="I244" s="8"/>
      <c r="J244" s="8"/>
      <c r="K244" s="8"/>
      <c r="L244" s="8"/>
      <c r="M244" s="8"/>
      <c r="N244" s="8"/>
      <c r="O244" s="8"/>
      <c r="P244" s="8"/>
    </row>
    <row r="245" spans="3:16">
      <c r="C245" s="8"/>
      <c r="D245" s="8"/>
      <c r="E245" s="8"/>
      <c r="F245" s="8"/>
      <c r="G245" s="8"/>
      <c r="H245" s="8"/>
      <c r="I245" s="8"/>
      <c r="J245" s="8"/>
      <c r="K245" s="8"/>
      <c r="L245" s="8"/>
      <c r="M245" s="8"/>
      <c r="N245" s="8"/>
      <c r="O245" s="8"/>
      <c r="P245" s="8"/>
    </row>
    <row r="246" spans="3:16">
      <c r="C246" s="8"/>
      <c r="D246" s="8"/>
      <c r="E246" s="8"/>
      <c r="F246" s="8"/>
      <c r="G246" s="8"/>
      <c r="H246" s="8"/>
      <c r="I246" s="8"/>
      <c r="J246" s="8"/>
      <c r="K246" s="8"/>
      <c r="L246" s="8"/>
      <c r="M246" s="8"/>
      <c r="N246" s="8"/>
      <c r="O246" s="8"/>
      <c r="P246" s="8"/>
    </row>
    <row r="247" spans="3:16">
      <c r="C247" s="8"/>
      <c r="D247" s="8"/>
      <c r="E247" s="8"/>
      <c r="F247" s="8"/>
      <c r="G247" s="8"/>
      <c r="H247" s="8"/>
      <c r="I247" s="8"/>
      <c r="J247" s="8"/>
      <c r="K247" s="8"/>
      <c r="L247" s="8"/>
      <c r="M247" s="8"/>
      <c r="N247" s="8"/>
      <c r="O247" s="8"/>
      <c r="P247" s="8"/>
    </row>
    <row r="248" spans="3:16">
      <c r="C248" s="8"/>
      <c r="D248" s="8"/>
      <c r="E248" s="8"/>
      <c r="F248" s="8"/>
      <c r="G248" s="8"/>
      <c r="H248" s="8"/>
      <c r="I248" s="8"/>
      <c r="J248" s="8"/>
      <c r="K248" s="8"/>
      <c r="L248" s="8"/>
      <c r="M248" s="8"/>
      <c r="N248" s="8"/>
      <c r="O248" s="8"/>
      <c r="P248" s="8"/>
    </row>
    <row r="249" spans="3:16">
      <c r="C249" s="8"/>
      <c r="D249" s="8"/>
      <c r="E249" s="8"/>
      <c r="F249" s="8"/>
      <c r="G249" s="8"/>
      <c r="H249" s="8"/>
      <c r="I249" s="8"/>
      <c r="J249" s="8"/>
      <c r="K249" s="8"/>
      <c r="L249" s="8"/>
      <c r="M249" s="8"/>
      <c r="N249" s="8"/>
      <c r="O249" s="8"/>
      <c r="P249" s="8"/>
    </row>
    <row r="250" spans="3:16">
      <c r="C250" s="8"/>
      <c r="D250" s="8"/>
      <c r="E250" s="8"/>
      <c r="F250" s="8"/>
      <c r="G250" s="8"/>
      <c r="H250" s="8"/>
      <c r="I250" s="8"/>
      <c r="J250" s="8"/>
      <c r="K250" s="8"/>
      <c r="L250" s="8"/>
      <c r="M250" s="8"/>
      <c r="N250" s="8"/>
      <c r="O250" s="8"/>
      <c r="P250" s="8"/>
    </row>
    <row r="251" spans="3:16">
      <c r="C251" s="8"/>
      <c r="D251" s="8"/>
      <c r="E251" s="8"/>
      <c r="F251" s="8"/>
      <c r="G251" s="8"/>
      <c r="H251" s="8"/>
      <c r="I251" s="8"/>
      <c r="J251" s="8"/>
      <c r="K251" s="8"/>
      <c r="L251" s="8"/>
      <c r="M251" s="8"/>
      <c r="N251" s="8"/>
      <c r="O251" s="8"/>
      <c r="P251" s="8"/>
    </row>
    <row r="252" spans="3:16">
      <c r="C252" s="8"/>
      <c r="D252" s="8"/>
      <c r="E252" s="8"/>
      <c r="F252" s="8"/>
      <c r="G252" s="8"/>
      <c r="H252" s="8"/>
      <c r="I252" s="8"/>
      <c r="J252" s="8"/>
      <c r="K252" s="8"/>
      <c r="L252" s="8"/>
      <c r="M252" s="8"/>
      <c r="N252" s="8"/>
      <c r="O252" s="8"/>
      <c r="P252" s="8"/>
    </row>
    <row r="253" spans="3:16">
      <c r="C253" s="8"/>
      <c r="D253" s="8"/>
      <c r="E253" s="8"/>
      <c r="F253" s="8"/>
      <c r="G253" s="8"/>
      <c r="H253" s="8"/>
      <c r="I253" s="8"/>
      <c r="J253" s="8"/>
      <c r="K253" s="8"/>
      <c r="L253" s="8"/>
      <c r="M253" s="8"/>
      <c r="N253" s="8"/>
      <c r="O253" s="8"/>
      <c r="P253" s="8"/>
    </row>
    <row r="254" spans="3:16">
      <c r="C254" s="8"/>
      <c r="D254" s="8"/>
      <c r="E254" s="8"/>
      <c r="F254" s="8"/>
      <c r="G254" s="8"/>
      <c r="H254" s="8"/>
      <c r="I254" s="8"/>
      <c r="J254" s="8"/>
      <c r="K254" s="8"/>
      <c r="L254" s="8"/>
      <c r="M254" s="8"/>
      <c r="N254" s="8"/>
      <c r="O254" s="8"/>
      <c r="P254" s="8"/>
    </row>
    <row r="255" spans="3:16">
      <c r="C255" s="8"/>
      <c r="D255" s="8"/>
      <c r="E255" s="8"/>
      <c r="F255" s="8"/>
      <c r="G255" s="8"/>
      <c r="H255" s="8"/>
      <c r="I255" s="8"/>
      <c r="J255" s="8"/>
      <c r="K255" s="8"/>
      <c r="L255" s="8"/>
      <c r="M255" s="8"/>
      <c r="N255" s="8"/>
      <c r="O255" s="8"/>
      <c r="P255" s="8"/>
    </row>
    <row r="256" spans="3:16">
      <c r="C256" s="8"/>
      <c r="D256" s="8"/>
      <c r="E256" s="8"/>
      <c r="F256" s="8"/>
      <c r="G256" s="8"/>
      <c r="H256" s="8"/>
      <c r="I256" s="8"/>
      <c r="J256" s="8"/>
      <c r="K256" s="8"/>
      <c r="L256" s="8"/>
      <c r="M256" s="8"/>
      <c r="N256" s="8"/>
      <c r="O256" s="8"/>
      <c r="P256" s="8"/>
    </row>
    <row r="257" spans="3:16">
      <c r="C257" s="8"/>
      <c r="D257" s="8"/>
      <c r="E257" s="8"/>
      <c r="F257" s="8"/>
      <c r="G257" s="8"/>
      <c r="H257" s="8"/>
      <c r="I257" s="8"/>
      <c r="J257" s="8"/>
      <c r="K257" s="8"/>
      <c r="L257" s="8"/>
      <c r="M257" s="8"/>
      <c r="N257" s="8"/>
      <c r="O257" s="8"/>
      <c r="P257" s="8"/>
    </row>
    <row r="258" spans="3:16">
      <c r="C258" s="8"/>
      <c r="D258" s="8"/>
      <c r="E258" s="8"/>
      <c r="F258" s="8"/>
      <c r="G258" s="8"/>
      <c r="H258" s="8"/>
      <c r="I258" s="8"/>
      <c r="J258" s="8"/>
      <c r="K258" s="8"/>
      <c r="L258" s="8"/>
      <c r="M258" s="8"/>
      <c r="N258" s="8"/>
      <c r="O258" s="8"/>
      <c r="P258" s="8"/>
    </row>
    <row r="259" spans="3:16">
      <c r="C259" s="8"/>
      <c r="D259" s="8"/>
      <c r="E259" s="8"/>
      <c r="F259" s="8"/>
      <c r="G259" s="8"/>
      <c r="H259" s="8"/>
      <c r="I259" s="8"/>
      <c r="J259" s="8"/>
      <c r="K259" s="8"/>
      <c r="L259" s="8"/>
      <c r="M259" s="8"/>
      <c r="N259" s="8"/>
      <c r="O259" s="8"/>
      <c r="P259" s="8"/>
    </row>
    <row r="260" spans="3:16">
      <c r="C260" s="8"/>
      <c r="D260" s="8"/>
      <c r="E260" s="8"/>
      <c r="F260" s="8"/>
      <c r="G260" s="8"/>
      <c r="H260" s="8"/>
      <c r="I260" s="8"/>
      <c r="J260" s="8"/>
      <c r="K260" s="8"/>
      <c r="L260" s="8"/>
      <c r="M260" s="8"/>
      <c r="N260" s="8"/>
      <c r="O260" s="8"/>
      <c r="P260" s="8"/>
    </row>
    <row r="261" spans="3:16">
      <c r="C261" s="8"/>
      <c r="D261" s="8"/>
      <c r="E261" s="8"/>
      <c r="F261" s="8"/>
      <c r="G261" s="8"/>
      <c r="H261" s="8"/>
      <c r="I261" s="8"/>
      <c r="J261" s="8"/>
      <c r="K261" s="8"/>
      <c r="L261" s="8"/>
      <c r="M261" s="8"/>
      <c r="N261" s="8"/>
      <c r="O261" s="8"/>
      <c r="P261" s="8"/>
    </row>
    <row r="262" spans="3:16">
      <c r="C262" s="8"/>
      <c r="D262" s="8"/>
      <c r="E262" s="8"/>
      <c r="F262" s="8"/>
      <c r="G262" s="8"/>
      <c r="H262" s="8"/>
      <c r="I262" s="8"/>
      <c r="J262" s="8"/>
      <c r="K262" s="8"/>
      <c r="L262" s="8"/>
      <c r="M262" s="8"/>
      <c r="N262" s="8"/>
      <c r="O262" s="8"/>
      <c r="P262" s="8"/>
    </row>
    <row r="263" spans="3:16">
      <c r="C263" s="8"/>
      <c r="D263" s="8"/>
      <c r="E263" s="8"/>
      <c r="F263" s="8"/>
      <c r="G263" s="8"/>
      <c r="H263" s="8"/>
      <c r="I263" s="8"/>
      <c r="J263" s="8"/>
      <c r="K263" s="8"/>
      <c r="L263" s="8"/>
      <c r="M263" s="8"/>
      <c r="N263" s="8"/>
      <c r="O263" s="8"/>
      <c r="P263" s="8"/>
    </row>
    <row r="264" spans="3:16">
      <c r="C264" s="8"/>
      <c r="D264" s="8"/>
      <c r="E264" s="8"/>
      <c r="F264" s="8"/>
      <c r="G264" s="8"/>
      <c r="H264" s="8"/>
      <c r="I264" s="8"/>
      <c r="J264" s="8"/>
      <c r="K264" s="8"/>
      <c r="L264" s="8"/>
      <c r="M264" s="8"/>
      <c r="N264" s="8"/>
      <c r="O264" s="8"/>
      <c r="P264" s="8"/>
    </row>
    <row r="265" spans="3:16">
      <c r="C265" s="8"/>
      <c r="D265" s="8"/>
      <c r="E265" s="8"/>
      <c r="F265" s="8"/>
      <c r="G265" s="8"/>
      <c r="H265" s="8"/>
      <c r="I265" s="8"/>
      <c r="J265" s="8"/>
      <c r="K265" s="8"/>
      <c r="L265" s="8"/>
      <c r="M265" s="8"/>
      <c r="N265" s="8"/>
      <c r="O265" s="8"/>
      <c r="P265" s="8"/>
    </row>
    <row r="266" spans="3:16">
      <c r="C266" s="8"/>
      <c r="D266" s="8"/>
      <c r="E266" s="8"/>
      <c r="F266" s="8"/>
      <c r="G266" s="8"/>
      <c r="H266" s="8"/>
      <c r="I266" s="8"/>
      <c r="J266" s="8"/>
      <c r="K266" s="8"/>
      <c r="L266" s="8"/>
      <c r="M266" s="8"/>
      <c r="N266" s="8"/>
      <c r="O266" s="8"/>
      <c r="P266" s="8"/>
    </row>
    <row r="267" spans="3:16">
      <c r="C267" s="8"/>
      <c r="D267" s="8"/>
      <c r="E267" s="8"/>
      <c r="F267" s="8"/>
      <c r="G267" s="8"/>
      <c r="H267" s="8"/>
      <c r="I267" s="8"/>
      <c r="J267" s="8"/>
      <c r="K267" s="8"/>
      <c r="L267" s="8"/>
      <c r="M267" s="8"/>
      <c r="N267" s="8"/>
      <c r="O267" s="8"/>
      <c r="P267" s="8"/>
    </row>
    <row r="268" spans="3:16">
      <c r="C268" s="8"/>
      <c r="D268" s="8"/>
      <c r="E268" s="8"/>
      <c r="F268" s="8"/>
      <c r="G268" s="8"/>
      <c r="H268" s="8"/>
      <c r="I268" s="8"/>
      <c r="J268" s="8"/>
      <c r="K268" s="8"/>
      <c r="L268" s="8"/>
      <c r="M268" s="8"/>
      <c r="N268" s="8"/>
      <c r="O268" s="8"/>
      <c r="P268" s="8"/>
    </row>
    <row r="269" spans="3:16">
      <c r="C269" s="8"/>
      <c r="D269" s="8"/>
      <c r="E269" s="8"/>
      <c r="F269" s="8"/>
      <c r="G269" s="8"/>
      <c r="H269" s="8"/>
      <c r="I269" s="8"/>
      <c r="J269" s="8"/>
      <c r="K269" s="8"/>
      <c r="L269" s="8"/>
      <c r="M269" s="8"/>
      <c r="N269" s="8"/>
      <c r="O269" s="8"/>
      <c r="P269" s="8"/>
    </row>
    <row r="270" spans="3:16">
      <c r="C270" s="8"/>
      <c r="D270" s="8"/>
      <c r="E270" s="8"/>
      <c r="F270" s="8"/>
      <c r="G270" s="8"/>
      <c r="H270" s="8"/>
      <c r="I270" s="8"/>
      <c r="J270" s="8"/>
      <c r="K270" s="8"/>
      <c r="L270" s="8"/>
      <c r="M270" s="8"/>
      <c r="N270" s="8"/>
      <c r="O270" s="8"/>
      <c r="P270" s="8"/>
    </row>
    <row r="271" spans="3:16">
      <c r="C271" s="8"/>
      <c r="D271" s="8"/>
      <c r="E271" s="8"/>
      <c r="F271" s="8"/>
      <c r="G271" s="8"/>
      <c r="H271" s="8"/>
      <c r="I271" s="8"/>
      <c r="J271" s="8"/>
      <c r="K271" s="8"/>
      <c r="L271" s="8"/>
      <c r="M271" s="8"/>
      <c r="N271" s="8"/>
      <c r="O271" s="8"/>
      <c r="P271" s="8"/>
    </row>
    <row r="272" spans="3:16">
      <c r="C272" s="8"/>
      <c r="D272" s="8"/>
      <c r="E272" s="8"/>
      <c r="F272" s="8"/>
      <c r="G272" s="8"/>
      <c r="H272" s="8"/>
      <c r="I272" s="8"/>
      <c r="J272" s="8"/>
      <c r="K272" s="8"/>
      <c r="L272" s="8"/>
      <c r="M272" s="8"/>
      <c r="N272" s="8"/>
      <c r="O272" s="8"/>
      <c r="P272" s="8"/>
    </row>
    <row r="273" spans="3:16">
      <c r="C273" s="8"/>
      <c r="D273" s="8"/>
      <c r="E273" s="8"/>
      <c r="F273" s="8"/>
      <c r="G273" s="8"/>
      <c r="H273" s="8"/>
      <c r="I273" s="8"/>
      <c r="J273" s="8"/>
      <c r="K273" s="8"/>
      <c r="L273" s="8"/>
      <c r="M273" s="8"/>
      <c r="N273" s="8"/>
      <c r="O273" s="8"/>
      <c r="P273" s="8"/>
    </row>
    <row r="274" spans="3:16">
      <c r="C274" s="8"/>
      <c r="D274" s="8"/>
      <c r="E274" s="8"/>
      <c r="F274" s="8"/>
      <c r="G274" s="8"/>
      <c r="H274" s="8"/>
      <c r="I274" s="8"/>
      <c r="J274" s="8"/>
      <c r="K274" s="8"/>
      <c r="L274" s="8"/>
      <c r="M274" s="8"/>
      <c r="N274" s="8"/>
      <c r="O274" s="8"/>
      <c r="P274" s="8"/>
    </row>
    <row r="275" spans="3:16">
      <c r="C275" s="8"/>
      <c r="D275" s="8"/>
      <c r="E275" s="8"/>
      <c r="F275" s="8"/>
      <c r="G275" s="8"/>
      <c r="H275" s="8"/>
      <c r="I275" s="8"/>
      <c r="J275" s="8"/>
      <c r="K275" s="8"/>
      <c r="L275" s="8"/>
      <c r="M275" s="8"/>
      <c r="N275" s="8"/>
      <c r="O275" s="8"/>
      <c r="P275" s="8"/>
    </row>
    <row r="276" spans="3:16">
      <c r="C276" s="8"/>
      <c r="D276" s="8"/>
      <c r="E276" s="8"/>
      <c r="F276" s="8"/>
      <c r="G276" s="8"/>
      <c r="H276" s="8"/>
      <c r="I276" s="8"/>
      <c r="J276" s="8"/>
      <c r="K276" s="8"/>
      <c r="L276" s="8"/>
      <c r="M276" s="8"/>
      <c r="N276" s="8"/>
      <c r="O276" s="8"/>
      <c r="P276" s="8"/>
    </row>
    <row r="277" spans="3:16">
      <c r="C277" s="8"/>
      <c r="D277" s="8"/>
      <c r="E277" s="8"/>
      <c r="F277" s="8"/>
      <c r="G277" s="8"/>
      <c r="H277" s="8"/>
      <c r="I277" s="8"/>
      <c r="J277" s="8"/>
      <c r="K277" s="8"/>
      <c r="L277" s="8"/>
      <c r="M277" s="8"/>
      <c r="N277" s="8"/>
      <c r="O277" s="8"/>
      <c r="P277" s="8"/>
    </row>
    <row r="278" spans="3:16">
      <c r="C278" s="8"/>
      <c r="D278" s="8"/>
      <c r="E278" s="8"/>
      <c r="F278" s="8"/>
      <c r="G278" s="8"/>
      <c r="H278" s="8"/>
      <c r="I278" s="8"/>
      <c r="J278" s="8"/>
      <c r="K278" s="8"/>
      <c r="L278" s="8"/>
      <c r="M278" s="8"/>
      <c r="N278" s="8"/>
      <c r="O278" s="8"/>
      <c r="P278" s="8"/>
    </row>
    <row r="279" spans="3:16">
      <c r="C279" s="8"/>
      <c r="D279" s="8"/>
      <c r="E279" s="8"/>
      <c r="F279" s="8"/>
      <c r="G279" s="8"/>
      <c r="H279" s="8"/>
      <c r="I279" s="8"/>
      <c r="J279" s="8"/>
      <c r="K279" s="8"/>
      <c r="L279" s="8"/>
      <c r="M279" s="8"/>
      <c r="N279" s="8"/>
      <c r="O279" s="8"/>
      <c r="P279" s="8"/>
    </row>
    <row r="280" spans="3:16">
      <c r="C280" s="8"/>
      <c r="D280" s="8"/>
      <c r="E280" s="8"/>
      <c r="F280" s="8"/>
      <c r="G280" s="8"/>
      <c r="H280" s="8"/>
      <c r="I280" s="8"/>
      <c r="J280" s="8"/>
      <c r="K280" s="8"/>
      <c r="L280" s="8"/>
      <c r="M280" s="8"/>
      <c r="N280" s="8"/>
      <c r="O280" s="8"/>
      <c r="P280" s="8"/>
    </row>
    <row r="281" spans="3:16">
      <c r="C281" s="8"/>
      <c r="D281" s="8"/>
      <c r="E281" s="8"/>
      <c r="F281" s="8"/>
      <c r="G281" s="8"/>
      <c r="H281" s="8"/>
      <c r="I281" s="8"/>
      <c r="J281" s="8"/>
      <c r="K281" s="8"/>
      <c r="L281" s="8"/>
      <c r="M281" s="8"/>
      <c r="N281" s="8"/>
      <c r="O281" s="8"/>
      <c r="P281" s="8"/>
    </row>
    <row r="282" spans="3:16">
      <c r="C282" s="8"/>
      <c r="D282" s="8"/>
      <c r="E282" s="8"/>
      <c r="F282" s="8"/>
      <c r="G282" s="8"/>
      <c r="H282" s="8"/>
      <c r="I282" s="8"/>
      <c r="J282" s="8"/>
      <c r="K282" s="8"/>
      <c r="L282" s="8"/>
      <c r="M282" s="8"/>
      <c r="N282" s="8"/>
      <c r="O282" s="8"/>
      <c r="P282" s="8"/>
    </row>
    <row r="283" spans="3:16">
      <c r="C283" s="8"/>
      <c r="D283" s="8"/>
      <c r="E283" s="8"/>
      <c r="F283" s="8"/>
      <c r="G283" s="8"/>
      <c r="H283" s="8"/>
      <c r="I283" s="8"/>
      <c r="J283" s="8"/>
      <c r="K283" s="8"/>
      <c r="L283" s="8"/>
      <c r="M283" s="8"/>
      <c r="N283" s="8"/>
      <c r="O283" s="8"/>
      <c r="P283" s="8"/>
    </row>
    <row r="284" spans="3:16">
      <c r="C284" s="8"/>
      <c r="D284" s="8"/>
      <c r="E284" s="8"/>
      <c r="F284" s="8"/>
      <c r="G284" s="8"/>
      <c r="H284" s="8"/>
      <c r="I284" s="8"/>
      <c r="J284" s="8"/>
      <c r="K284" s="8"/>
      <c r="L284" s="8"/>
      <c r="M284" s="8"/>
      <c r="N284" s="8"/>
      <c r="O284" s="8"/>
      <c r="P284" s="8"/>
    </row>
    <row r="285" spans="3:16">
      <c r="C285" s="8"/>
      <c r="D285" s="8"/>
      <c r="E285" s="8"/>
      <c r="F285" s="8"/>
      <c r="G285" s="8"/>
      <c r="H285" s="8"/>
      <c r="I285" s="8"/>
      <c r="J285" s="8"/>
      <c r="K285" s="8"/>
      <c r="L285" s="8"/>
      <c r="M285" s="8"/>
      <c r="N285" s="8"/>
      <c r="O285" s="8"/>
      <c r="P285" s="8"/>
    </row>
    <row r="286" spans="3:16">
      <c r="C286" s="8"/>
      <c r="D286" s="8"/>
      <c r="E286" s="8"/>
      <c r="F286" s="8"/>
      <c r="G286" s="8"/>
      <c r="H286" s="8"/>
      <c r="I286" s="8"/>
      <c r="J286" s="8"/>
      <c r="K286" s="8"/>
      <c r="L286" s="8"/>
      <c r="M286" s="8"/>
      <c r="N286" s="8"/>
      <c r="O286" s="8"/>
      <c r="P286" s="8"/>
    </row>
    <row r="287" spans="3:16">
      <c r="C287" s="8"/>
      <c r="D287" s="8"/>
      <c r="E287" s="8"/>
      <c r="F287" s="8"/>
      <c r="G287" s="8"/>
      <c r="H287" s="8"/>
      <c r="I287" s="8"/>
      <c r="J287" s="8"/>
      <c r="K287" s="8"/>
      <c r="L287" s="8"/>
      <c r="M287" s="8"/>
      <c r="N287" s="8"/>
      <c r="O287" s="8"/>
      <c r="P287" s="8"/>
    </row>
    <row r="288" spans="3:16">
      <c r="C288" s="8"/>
      <c r="D288" s="8"/>
      <c r="E288" s="8"/>
      <c r="F288" s="8"/>
      <c r="G288" s="8"/>
      <c r="H288" s="8"/>
      <c r="I288" s="8"/>
      <c r="J288" s="8"/>
      <c r="K288" s="8"/>
      <c r="L288" s="8"/>
      <c r="M288" s="8"/>
      <c r="N288" s="8"/>
      <c r="O288" s="8"/>
      <c r="P288" s="8"/>
    </row>
    <row r="289" spans="3:16">
      <c r="C289" s="8"/>
      <c r="D289" s="8"/>
      <c r="E289" s="8"/>
      <c r="F289" s="8"/>
      <c r="G289" s="8"/>
      <c r="H289" s="8"/>
      <c r="I289" s="8"/>
      <c r="J289" s="8"/>
      <c r="K289" s="8"/>
      <c r="L289" s="8"/>
      <c r="M289" s="8"/>
      <c r="N289" s="8"/>
      <c r="O289" s="8"/>
      <c r="P289" s="8"/>
    </row>
    <row r="290" spans="3:16">
      <c r="C290" s="8"/>
      <c r="D290" s="8"/>
      <c r="E290" s="8"/>
      <c r="F290" s="8"/>
      <c r="G290" s="8"/>
      <c r="H290" s="8"/>
      <c r="I290" s="8"/>
      <c r="J290" s="8"/>
      <c r="K290" s="8"/>
      <c r="L290" s="8"/>
      <c r="M290" s="8"/>
      <c r="N290" s="8"/>
      <c r="O290" s="8"/>
      <c r="P290" s="8"/>
    </row>
    <row r="291" spans="3:16">
      <c r="C291" s="8"/>
      <c r="D291" s="8"/>
      <c r="E291" s="8"/>
      <c r="F291" s="8"/>
      <c r="G291" s="8"/>
      <c r="H291" s="8"/>
      <c r="I291" s="8"/>
      <c r="J291" s="8"/>
      <c r="K291" s="8"/>
      <c r="L291" s="8"/>
      <c r="M291" s="8"/>
      <c r="N291" s="8"/>
      <c r="O291" s="8"/>
      <c r="P291" s="8"/>
    </row>
    <row r="292" spans="3:16">
      <c r="C292" s="8"/>
      <c r="D292" s="8"/>
      <c r="E292" s="8"/>
      <c r="F292" s="8"/>
      <c r="G292" s="8"/>
      <c r="H292" s="8"/>
      <c r="I292" s="8"/>
      <c r="J292" s="8"/>
      <c r="K292" s="8"/>
      <c r="L292" s="8"/>
      <c r="M292" s="8"/>
      <c r="N292" s="8"/>
      <c r="O292" s="8"/>
      <c r="P292" s="8"/>
    </row>
    <row r="293" spans="3:16">
      <c r="C293" s="8"/>
      <c r="D293" s="8"/>
      <c r="E293" s="8"/>
      <c r="F293" s="8"/>
      <c r="G293" s="8"/>
      <c r="H293" s="8"/>
      <c r="I293" s="8"/>
      <c r="J293" s="8"/>
      <c r="K293" s="8"/>
      <c r="L293" s="8"/>
      <c r="M293" s="8"/>
      <c r="N293" s="8"/>
      <c r="O293" s="8"/>
      <c r="P293" s="8"/>
    </row>
    <row r="294" spans="3:16">
      <c r="C294" s="8"/>
      <c r="D294" s="8"/>
      <c r="E294" s="8"/>
      <c r="F294" s="8"/>
      <c r="G294" s="8"/>
      <c r="H294" s="8"/>
      <c r="I294" s="8"/>
      <c r="J294" s="8"/>
      <c r="K294" s="8"/>
      <c r="L294" s="8"/>
      <c r="M294" s="8"/>
      <c r="N294" s="8"/>
      <c r="O294" s="8"/>
      <c r="P294" s="8"/>
    </row>
    <row r="295" spans="3:16">
      <c r="C295" s="8"/>
      <c r="D295" s="8"/>
      <c r="E295" s="8"/>
      <c r="F295" s="8"/>
      <c r="G295" s="8"/>
      <c r="H295" s="8"/>
      <c r="I295" s="8"/>
      <c r="J295" s="8"/>
      <c r="K295" s="8"/>
      <c r="L295" s="8"/>
      <c r="M295" s="8"/>
      <c r="N295" s="8"/>
      <c r="O295" s="8"/>
      <c r="P295" s="8"/>
    </row>
    <row r="296" spans="3:16">
      <c r="C296" s="8"/>
      <c r="D296" s="8"/>
      <c r="E296" s="8"/>
      <c r="F296" s="8"/>
      <c r="G296" s="8"/>
      <c r="H296" s="8"/>
      <c r="I296" s="8"/>
      <c r="J296" s="8"/>
      <c r="K296" s="8"/>
      <c r="L296" s="8"/>
      <c r="M296" s="8"/>
      <c r="N296" s="8"/>
      <c r="O296" s="8"/>
      <c r="P296" s="8"/>
    </row>
    <row r="297" spans="3:16">
      <c r="C297" s="8"/>
      <c r="D297" s="8"/>
      <c r="E297" s="8"/>
      <c r="F297" s="8"/>
      <c r="G297" s="8"/>
      <c r="H297" s="8"/>
      <c r="I297" s="8"/>
      <c r="J297" s="8"/>
      <c r="K297" s="8"/>
      <c r="L297" s="8"/>
      <c r="M297" s="8"/>
      <c r="N297" s="8"/>
      <c r="O297" s="8"/>
      <c r="P297" s="8"/>
    </row>
    <row r="298" spans="3:16">
      <c r="C298" s="8"/>
      <c r="D298" s="8"/>
      <c r="E298" s="8"/>
      <c r="F298" s="8"/>
      <c r="G298" s="8"/>
      <c r="H298" s="8"/>
      <c r="I298" s="8"/>
      <c r="J298" s="8"/>
      <c r="K298" s="8"/>
      <c r="L298" s="8"/>
      <c r="M298" s="8"/>
      <c r="N298" s="8"/>
      <c r="O298" s="8"/>
      <c r="P298" s="8"/>
    </row>
    <row r="299" spans="3:16">
      <c r="C299" s="8"/>
      <c r="D299" s="8"/>
      <c r="E299" s="8"/>
      <c r="F299" s="8"/>
      <c r="G299" s="8"/>
      <c r="H299" s="8"/>
      <c r="I299" s="8"/>
      <c r="J299" s="8"/>
      <c r="K299" s="8"/>
      <c r="L299" s="8"/>
      <c r="M299" s="8"/>
      <c r="N299" s="8"/>
      <c r="O299" s="8"/>
      <c r="P299" s="8"/>
    </row>
    <row r="300" spans="3:16">
      <c r="C300" s="8"/>
      <c r="D300" s="8"/>
      <c r="E300" s="8"/>
      <c r="F300" s="8"/>
      <c r="G300" s="8"/>
      <c r="H300" s="8"/>
      <c r="I300" s="8"/>
      <c r="J300" s="8"/>
      <c r="K300" s="8"/>
      <c r="L300" s="8"/>
      <c r="M300" s="8"/>
      <c r="N300" s="8"/>
      <c r="O300" s="8"/>
      <c r="P300" s="8"/>
    </row>
    <row r="301" spans="3:16">
      <c r="C301" s="8"/>
      <c r="D301" s="8"/>
      <c r="E301" s="8"/>
      <c r="F301" s="8"/>
      <c r="G301" s="8"/>
      <c r="H301" s="8"/>
      <c r="I301" s="8"/>
      <c r="J301" s="8"/>
      <c r="K301" s="8"/>
      <c r="L301" s="8"/>
      <c r="M301" s="8"/>
      <c r="N301" s="8"/>
      <c r="O301" s="8"/>
      <c r="P301" s="8"/>
    </row>
    <row r="302" spans="3:16">
      <c r="C302" s="8"/>
      <c r="D302" s="8"/>
      <c r="E302" s="8"/>
      <c r="F302" s="8"/>
      <c r="G302" s="8"/>
      <c r="H302" s="8"/>
      <c r="I302" s="8"/>
      <c r="J302" s="8"/>
      <c r="K302" s="8"/>
      <c r="L302" s="8"/>
      <c r="M302" s="8"/>
      <c r="N302" s="8"/>
      <c r="O302" s="8"/>
      <c r="P302" s="8"/>
    </row>
    <row r="303" spans="3:16">
      <c r="C303" s="8"/>
      <c r="D303" s="8"/>
      <c r="E303" s="8"/>
      <c r="F303" s="8"/>
      <c r="G303" s="8"/>
      <c r="H303" s="8"/>
      <c r="I303" s="8"/>
      <c r="J303" s="8"/>
      <c r="K303" s="8"/>
      <c r="L303" s="8"/>
      <c r="M303" s="8"/>
      <c r="N303" s="8"/>
      <c r="O303" s="8"/>
      <c r="P303" s="8"/>
    </row>
    <row r="304" spans="3:16">
      <c r="C304" s="8"/>
      <c r="D304" s="8"/>
      <c r="E304" s="8"/>
      <c r="F304" s="8"/>
      <c r="G304" s="8"/>
      <c r="H304" s="8"/>
      <c r="I304" s="8"/>
      <c r="J304" s="8"/>
      <c r="K304" s="8"/>
      <c r="L304" s="8"/>
      <c r="M304" s="8"/>
      <c r="N304" s="8"/>
      <c r="O304" s="8"/>
      <c r="P304" s="8"/>
    </row>
  </sheetData>
  <phoneticPr fontId="0" type="noConversion"/>
  <pageMargins left="0.75" right="0.75" top="1" bottom="1" header="0.5" footer="0.5"/>
  <headerFooter alignWithMargins="0"/>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2"/>
  <dimension ref="A1:T259"/>
  <sheetViews>
    <sheetView topLeftCell="A215"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175</v>
      </c>
    </row>
    <row r="2" spans="1:11">
      <c r="A2">
        <v>1</v>
      </c>
      <c r="B2" t="s">
        <v>176</v>
      </c>
      <c r="C2" t="s">
        <v>177</v>
      </c>
      <c r="D2" t="s">
        <v>178</v>
      </c>
      <c r="E2" t="s">
        <v>8</v>
      </c>
      <c r="F2" t="s">
        <v>179</v>
      </c>
      <c r="G2" t="s">
        <v>10</v>
      </c>
      <c r="H2" t="s">
        <v>180</v>
      </c>
    </row>
    <row r="3" spans="1:11">
      <c r="A3" t="s">
        <v>181</v>
      </c>
      <c r="B3">
        <v>274090</v>
      </c>
      <c r="C3">
        <v>184335</v>
      </c>
      <c r="D3">
        <v>104550</v>
      </c>
      <c r="E3">
        <v>155510</v>
      </c>
      <c r="F3">
        <v>126340</v>
      </c>
      <c r="G3">
        <v>372385</v>
      </c>
      <c r="H3">
        <v>1217210</v>
      </c>
      <c r="I3">
        <v>0</v>
      </c>
      <c r="J3">
        <v>0</v>
      </c>
      <c r="K3">
        <v>0</v>
      </c>
    </row>
    <row r="4" spans="1:11">
      <c r="A4" t="s">
        <v>182</v>
      </c>
      <c r="B4">
        <v>274090</v>
      </c>
      <c r="C4">
        <v>184335</v>
      </c>
      <c r="D4">
        <v>104550</v>
      </c>
      <c r="E4">
        <v>155510</v>
      </c>
      <c r="F4">
        <v>126340</v>
      </c>
      <c r="G4">
        <v>372385</v>
      </c>
      <c r="H4">
        <v>1217210</v>
      </c>
      <c r="I4">
        <v>0</v>
      </c>
      <c r="J4">
        <v>0</v>
      </c>
      <c r="K4">
        <v>0</v>
      </c>
    </row>
    <row r="5" spans="1:11">
      <c r="A5" t="s">
        <v>183</v>
      </c>
      <c r="B5">
        <v>274090</v>
      </c>
      <c r="C5">
        <v>0</v>
      </c>
      <c r="D5">
        <v>0</v>
      </c>
      <c r="E5">
        <v>0</v>
      </c>
      <c r="F5">
        <v>0</v>
      </c>
      <c r="G5">
        <v>0</v>
      </c>
      <c r="H5">
        <v>0</v>
      </c>
      <c r="I5">
        <v>0</v>
      </c>
      <c r="J5">
        <v>0</v>
      </c>
      <c r="K5">
        <v>0</v>
      </c>
    </row>
    <row r="6" spans="1:11">
      <c r="A6" t="s">
        <v>184</v>
      </c>
      <c r="B6">
        <v>0</v>
      </c>
      <c r="C6">
        <v>184335</v>
      </c>
      <c r="D6">
        <v>104550</v>
      </c>
      <c r="E6">
        <v>155510</v>
      </c>
      <c r="F6">
        <v>126340</v>
      </c>
      <c r="G6">
        <v>372385</v>
      </c>
      <c r="H6">
        <v>0</v>
      </c>
      <c r="I6">
        <v>0</v>
      </c>
      <c r="J6">
        <v>0</v>
      </c>
      <c r="K6">
        <v>0</v>
      </c>
    </row>
    <row r="7" spans="1:11">
      <c r="A7" t="s">
        <v>185</v>
      </c>
      <c r="B7">
        <v>943120</v>
      </c>
      <c r="C7">
        <v>0</v>
      </c>
      <c r="D7">
        <v>0</v>
      </c>
      <c r="E7">
        <v>0</v>
      </c>
      <c r="F7">
        <v>0</v>
      </c>
      <c r="G7">
        <v>0</v>
      </c>
      <c r="H7">
        <v>0</v>
      </c>
      <c r="I7">
        <v>0</v>
      </c>
      <c r="J7">
        <v>0</v>
      </c>
      <c r="K7">
        <v>0</v>
      </c>
    </row>
    <row r="8" spans="1:11">
      <c r="A8" t="s">
        <v>186</v>
      </c>
      <c r="B8">
        <v>232685</v>
      </c>
      <c r="C8">
        <v>144010</v>
      </c>
      <c r="D8">
        <v>70710</v>
      </c>
      <c r="E8">
        <v>132335</v>
      </c>
      <c r="F8">
        <v>107765</v>
      </c>
      <c r="G8">
        <v>323970</v>
      </c>
      <c r="H8">
        <v>1011475</v>
      </c>
      <c r="I8">
        <v>0</v>
      </c>
      <c r="J8">
        <v>0</v>
      </c>
      <c r="K8">
        <v>0</v>
      </c>
    </row>
    <row r="9" spans="1:11">
      <c r="A9" t="s">
        <v>187</v>
      </c>
      <c r="B9">
        <v>232685</v>
      </c>
      <c r="C9">
        <v>144010</v>
      </c>
      <c r="D9">
        <v>70710</v>
      </c>
      <c r="E9">
        <v>132335</v>
      </c>
      <c r="F9">
        <v>107765</v>
      </c>
      <c r="G9">
        <v>323970</v>
      </c>
      <c r="H9">
        <v>1011475</v>
      </c>
      <c r="I9">
        <v>0</v>
      </c>
      <c r="J9">
        <v>0</v>
      </c>
      <c r="K9">
        <v>0</v>
      </c>
    </row>
    <row r="10" spans="1:11">
      <c r="A10" t="s">
        <v>188</v>
      </c>
      <c r="B10">
        <v>0</v>
      </c>
      <c r="C10">
        <v>0</v>
      </c>
      <c r="D10">
        <v>0</v>
      </c>
      <c r="E10">
        <v>0</v>
      </c>
      <c r="F10">
        <v>64659</v>
      </c>
      <c r="G10">
        <v>129588</v>
      </c>
      <c r="H10">
        <v>0</v>
      </c>
      <c r="I10">
        <v>0</v>
      </c>
      <c r="J10">
        <v>0</v>
      </c>
      <c r="K10">
        <v>0</v>
      </c>
    </row>
    <row r="11" spans="1:11">
      <c r="A11" t="s">
        <v>189</v>
      </c>
      <c r="B11">
        <v>232685</v>
      </c>
      <c r="C11">
        <v>144010</v>
      </c>
      <c r="D11">
        <v>70710</v>
      </c>
      <c r="E11">
        <v>132335</v>
      </c>
      <c r="F11">
        <v>43106</v>
      </c>
      <c r="G11">
        <v>194382</v>
      </c>
      <c r="H11">
        <v>0</v>
      </c>
      <c r="I11">
        <v>0</v>
      </c>
      <c r="J11">
        <v>0</v>
      </c>
      <c r="K11">
        <v>0</v>
      </c>
    </row>
    <row r="12" spans="1:11">
      <c r="A12" t="s">
        <v>190</v>
      </c>
      <c r="B12">
        <v>0</v>
      </c>
      <c r="C12">
        <v>0</v>
      </c>
      <c r="D12">
        <v>0</v>
      </c>
      <c r="E12">
        <v>0</v>
      </c>
      <c r="F12">
        <v>542226</v>
      </c>
      <c r="G12">
        <v>275002</v>
      </c>
      <c r="H12">
        <v>0</v>
      </c>
      <c r="I12">
        <v>0</v>
      </c>
      <c r="J12">
        <v>0</v>
      </c>
      <c r="K12">
        <v>0</v>
      </c>
    </row>
    <row r="13" spans="1:11">
      <c r="A13" t="s">
        <v>191</v>
      </c>
      <c r="B13">
        <v>4500</v>
      </c>
      <c r="C13">
        <v>243</v>
      </c>
      <c r="D13">
        <v>382.5</v>
      </c>
      <c r="E13">
        <v>29.25</v>
      </c>
      <c r="F13">
        <v>68.650000000000006</v>
      </c>
      <c r="G13">
        <v>45</v>
      </c>
      <c r="H13">
        <v>0</v>
      </c>
      <c r="I13">
        <v>0</v>
      </c>
      <c r="J13">
        <v>0</v>
      </c>
      <c r="K13">
        <v>0</v>
      </c>
    </row>
    <row r="14" spans="1:11">
      <c r="A14" t="s">
        <v>192</v>
      </c>
      <c r="B14">
        <v>4500</v>
      </c>
      <c r="C14">
        <v>243</v>
      </c>
      <c r="D14">
        <v>382.5</v>
      </c>
      <c r="E14">
        <v>29.25</v>
      </c>
      <c r="F14">
        <v>68.650000000000006</v>
      </c>
      <c r="G14">
        <v>45</v>
      </c>
      <c r="H14">
        <v>0</v>
      </c>
      <c r="I14">
        <v>0</v>
      </c>
      <c r="J14">
        <v>0</v>
      </c>
      <c r="K14">
        <v>0</v>
      </c>
    </row>
    <row r="15" spans="1:11">
      <c r="A15" t="s">
        <v>193</v>
      </c>
      <c r="B15">
        <v>4500</v>
      </c>
      <c r="C15">
        <v>243</v>
      </c>
      <c r="D15">
        <v>382.5</v>
      </c>
      <c r="E15">
        <v>29.25</v>
      </c>
      <c r="F15">
        <v>68.650000000000006</v>
      </c>
      <c r="G15">
        <v>45</v>
      </c>
      <c r="H15">
        <v>0</v>
      </c>
      <c r="I15">
        <v>0</v>
      </c>
      <c r="J15">
        <v>0</v>
      </c>
      <c r="K15">
        <v>0</v>
      </c>
    </row>
    <row r="16" spans="1:11">
      <c r="A16" t="s">
        <v>194</v>
      </c>
      <c r="B16">
        <v>4500</v>
      </c>
      <c r="C16">
        <v>243</v>
      </c>
      <c r="D16">
        <v>382.5</v>
      </c>
      <c r="E16">
        <v>29.25</v>
      </c>
      <c r="F16">
        <v>68.650000000000006</v>
      </c>
      <c r="G16">
        <v>45</v>
      </c>
      <c r="H16">
        <v>0</v>
      </c>
      <c r="I16">
        <v>0</v>
      </c>
      <c r="J16">
        <v>0</v>
      </c>
      <c r="K16">
        <v>0</v>
      </c>
    </row>
    <row r="17" spans="1:11">
      <c r="A17" t="s">
        <v>195</v>
      </c>
      <c r="B17">
        <v>4500</v>
      </c>
      <c r="C17">
        <v>243</v>
      </c>
      <c r="D17">
        <v>382.5</v>
      </c>
      <c r="E17">
        <v>29.25</v>
      </c>
      <c r="F17">
        <v>68.650000000000006</v>
      </c>
      <c r="G17">
        <v>45</v>
      </c>
      <c r="H17">
        <v>0</v>
      </c>
      <c r="I17">
        <v>0</v>
      </c>
      <c r="J17">
        <v>0</v>
      </c>
      <c r="K17">
        <v>0</v>
      </c>
    </row>
    <row r="18" spans="1:11">
      <c r="A18" t="s">
        <v>196</v>
      </c>
      <c r="B18">
        <v>0</v>
      </c>
      <c r="C18">
        <v>0</v>
      </c>
      <c r="D18">
        <v>0</v>
      </c>
      <c r="E18">
        <v>0</v>
      </c>
      <c r="F18">
        <v>0</v>
      </c>
      <c r="G18">
        <v>0</v>
      </c>
      <c r="H18">
        <v>0</v>
      </c>
      <c r="I18">
        <v>0</v>
      </c>
      <c r="J18">
        <v>0</v>
      </c>
      <c r="K18">
        <v>0</v>
      </c>
    </row>
    <row r="19" spans="1:11">
      <c r="A19" t="s">
        <v>197</v>
      </c>
      <c r="B19">
        <v>0</v>
      </c>
      <c r="C19">
        <v>0</v>
      </c>
      <c r="D19">
        <v>0</v>
      </c>
      <c r="E19">
        <v>0</v>
      </c>
      <c r="F19">
        <v>0</v>
      </c>
      <c r="G19">
        <v>0</v>
      </c>
      <c r="H19">
        <v>0</v>
      </c>
      <c r="I19">
        <v>0</v>
      </c>
      <c r="J19">
        <v>0</v>
      </c>
      <c r="K19">
        <v>0</v>
      </c>
    </row>
    <row r="20" spans="1:11">
      <c r="A20" t="s">
        <v>198</v>
      </c>
      <c r="B20">
        <v>0</v>
      </c>
      <c r="C20">
        <v>0</v>
      </c>
      <c r="D20">
        <v>0</v>
      </c>
      <c r="E20">
        <v>0</v>
      </c>
      <c r="F20">
        <v>0</v>
      </c>
      <c r="G20">
        <v>0</v>
      </c>
      <c r="H20">
        <v>0</v>
      </c>
      <c r="I20">
        <v>0</v>
      </c>
      <c r="J20">
        <v>0</v>
      </c>
      <c r="K20">
        <v>0</v>
      </c>
    </row>
    <row r="21" spans="1:11">
      <c r="A21" t="s">
        <v>199</v>
      </c>
      <c r="B21">
        <v>0</v>
      </c>
      <c r="C21">
        <v>0</v>
      </c>
      <c r="D21">
        <v>0</v>
      </c>
      <c r="E21">
        <v>0</v>
      </c>
      <c r="F21">
        <v>0</v>
      </c>
      <c r="G21">
        <v>0</v>
      </c>
      <c r="H21">
        <v>0</v>
      </c>
      <c r="I21">
        <v>0</v>
      </c>
      <c r="J21">
        <v>0</v>
      </c>
      <c r="K21">
        <v>0</v>
      </c>
    </row>
    <row r="22" spans="1:11">
      <c r="A22" t="s">
        <v>200</v>
      </c>
      <c r="B22">
        <v>0</v>
      </c>
      <c r="C22">
        <v>0</v>
      </c>
      <c r="D22">
        <v>0</v>
      </c>
      <c r="E22">
        <v>0</v>
      </c>
      <c r="F22">
        <v>0</v>
      </c>
      <c r="G22">
        <v>0</v>
      </c>
      <c r="H22">
        <v>0</v>
      </c>
      <c r="I22">
        <v>0</v>
      </c>
      <c r="J22">
        <v>0</v>
      </c>
      <c r="K22">
        <v>0</v>
      </c>
    </row>
    <row r="23" spans="1:11">
      <c r="A23" t="s">
        <v>201</v>
      </c>
      <c r="B23">
        <v>5500</v>
      </c>
      <c r="C23">
        <v>297</v>
      </c>
      <c r="D23">
        <v>467.5</v>
      </c>
      <c r="E23">
        <v>35.75</v>
      </c>
      <c r="F23">
        <v>84.15</v>
      </c>
      <c r="G23">
        <v>55</v>
      </c>
      <c r="H23">
        <v>0</v>
      </c>
      <c r="I23">
        <v>0</v>
      </c>
      <c r="J23">
        <v>0</v>
      </c>
      <c r="K23">
        <v>0</v>
      </c>
    </row>
    <row r="24" spans="1:11">
      <c r="A24" t="s">
        <v>202</v>
      </c>
      <c r="B24">
        <v>5500</v>
      </c>
      <c r="C24">
        <v>297</v>
      </c>
      <c r="D24">
        <v>467.5</v>
      </c>
      <c r="E24">
        <v>35.75</v>
      </c>
      <c r="F24">
        <v>84.15</v>
      </c>
      <c r="G24">
        <v>55</v>
      </c>
      <c r="H24">
        <v>0</v>
      </c>
      <c r="I24">
        <v>0</v>
      </c>
      <c r="J24">
        <v>0</v>
      </c>
      <c r="K24">
        <v>0</v>
      </c>
    </row>
    <row r="25" spans="1:11">
      <c r="A25" t="s">
        <v>203</v>
      </c>
      <c r="B25">
        <v>5500</v>
      </c>
      <c r="C25">
        <v>297</v>
      </c>
      <c r="D25">
        <v>467.5</v>
      </c>
      <c r="E25">
        <v>35.75</v>
      </c>
      <c r="F25">
        <v>84.15</v>
      </c>
      <c r="G25">
        <v>55</v>
      </c>
      <c r="H25">
        <v>0</v>
      </c>
      <c r="I25">
        <v>0</v>
      </c>
      <c r="J25">
        <v>0</v>
      </c>
      <c r="K25">
        <v>0</v>
      </c>
    </row>
    <row r="26" spans="1:11">
      <c r="A26" t="s">
        <v>204</v>
      </c>
      <c r="B26">
        <v>5500</v>
      </c>
      <c r="C26">
        <v>297</v>
      </c>
      <c r="D26">
        <v>467.5</v>
      </c>
      <c r="E26">
        <v>35.75</v>
      </c>
      <c r="F26">
        <v>84.15</v>
      </c>
      <c r="G26">
        <v>55</v>
      </c>
      <c r="H26">
        <v>0</v>
      </c>
      <c r="I26">
        <v>0</v>
      </c>
      <c r="J26">
        <v>0</v>
      </c>
      <c r="K26">
        <v>0</v>
      </c>
    </row>
    <row r="27" spans="1:11">
      <c r="A27" t="s">
        <v>205</v>
      </c>
      <c r="B27">
        <v>5500</v>
      </c>
      <c r="C27">
        <v>297</v>
      </c>
      <c r="D27">
        <v>467.5</v>
      </c>
      <c r="E27">
        <v>35.75</v>
      </c>
      <c r="F27">
        <v>84.15</v>
      </c>
      <c r="G27">
        <v>55</v>
      </c>
      <c r="H27">
        <v>0</v>
      </c>
      <c r="I27">
        <v>0</v>
      </c>
      <c r="J27">
        <v>0</v>
      </c>
      <c r="K27">
        <v>0</v>
      </c>
    </row>
    <row r="28" spans="1:11">
      <c r="A28" t="s">
        <v>206</v>
      </c>
      <c r="B28">
        <v>0</v>
      </c>
      <c r="C28">
        <v>0</v>
      </c>
      <c r="D28">
        <v>0</v>
      </c>
      <c r="E28">
        <v>0</v>
      </c>
      <c r="F28">
        <v>0</v>
      </c>
      <c r="G28">
        <v>0</v>
      </c>
      <c r="H28">
        <v>0</v>
      </c>
      <c r="I28">
        <v>0</v>
      </c>
      <c r="J28">
        <v>0</v>
      </c>
      <c r="K28">
        <v>0</v>
      </c>
    </row>
    <row r="29" spans="1:11">
      <c r="A29" t="s">
        <v>207</v>
      </c>
      <c r="B29">
        <v>0</v>
      </c>
      <c r="C29">
        <v>0</v>
      </c>
      <c r="D29">
        <v>0</v>
      </c>
      <c r="E29">
        <v>0</v>
      </c>
      <c r="F29">
        <v>0</v>
      </c>
      <c r="G29">
        <v>0</v>
      </c>
      <c r="H29">
        <v>0</v>
      </c>
      <c r="I29">
        <v>0</v>
      </c>
      <c r="J29">
        <v>0</v>
      </c>
      <c r="K29">
        <v>0</v>
      </c>
    </row>
    <row r="30" spans="1:11">
      <c r="A30" t="s">
        <v>208</v>
      </c>
      <c r="B30">
        <v>0</v>
      </c>
      <c r="C30">
        <v>0</v>
      </c>
      <c r="D30">
        <v>0</v>
      </c>
      <c r="E30">
        <v>0</v>
      </c>
      <c r="F30">
        <v>0</v>
      </c>
      <c r="G30">
        <v>0</v>
      </c>
      <c r="H30">
        <v>0</v>
      </c>
      <c r="I30">
        <v>0</v>
      </c>
      <c r="J30">
        <v>0</v>
      </c>
      <c r="K30">
        <v>0</v>
      </c>
    </row>
    <row r="31" spans="1:11">
      <c r="A31" t="s">
        <v>209</v>
      </c>
      <c r="B31">
        <v>0</v>
      </c>
      <c r="C31">
        <v>0</v>
      </c>
      <c r="D31">
        <v>0</v>
      </c>
      <c r="E31">
        <v>0</v>
      </c>
      <c r="F31">
        <v>0</v>
      </c>
      <c r="G31">
        <v>0</v>
      </c>
      <c r="H31">
        <v>0</v>
      </c>
      <c r="I31">
        <v>0</v>
      </c>
      <c r="J31">
        <v>0</v>
      </c>
      <c r="K31">
        <v>0</v>
      </c>
    </row>
    <row r="32" spans="1:11">
      <c r="A32" t="s">
        <v>210</v>
      </c>
      <c r="B32">
        <v>0</v>
      </c>
      <c r="C32">
        <v>0</v>
      </c>
      <c r="D32">
        <v>0</v>
      </c>
      <c r="E32">
        <v>0</v>
      </c>
      <c r="F32">
        <v>0</v>
      </c>
      <c r="G32">
        <v>0</v>
      </c>
      <c r="H32">
        <v>0</v>
      </c>
      <c r="I32">
        <v>0</v>
      </c>
      <c r="J32">
        <v>0</v>
      </c>
      <c r="K32">
        <v>0</v>
      </c>
    </row>
    <row r="33" spans="1:11">
      <c r="A33" t="s">
        <v>211</v>
      </c>
      <c r="B33">
        <v>74999760</v>
      </c>
      <c r="C33">
        <v>4050010.5</v>
      </c>
      <c r="D33">
        <v>6374981.0000000009</v>
      </c>
      <c r="E33">
        <v>487498.8</v>
      </c>
      <c r="F33">
        <v>1147500</v>
      </c>
      <c r="G33">
        <v>1250000</v>
      </c>
      <c r="H33">
        <v>5003255</v>
      </c>
      <c r="I33">
        <v>0</v>
      </c>
      <c r="J33">
        <v>0</v>
      </c>
      <c r="K33">
        <v>0</v>
      </c>
    </row>
    <row r="34" spans="1:11">
      <c r="A34" t="s">
        <v>212</v>
      </c>
      <c r="B34">
        <v>99999900</v>
      </c>
      <c r="C34">
        <v>5399998.5</v>
      </c>
      <c r="D34">
        <v>8499988.5</v>
      </c>
      <c r="E34">
        <v>650000.69999999995</v>
      </c>
      <c r="F34">
        <v>1530000</v>
      </c>
      <c r="G34">
        <v>2000000</v>
      </c>
      <c r="H34">
        <v>7004345</v>
      </c>
      <c r="I34">
        <v>0</v>
      </c>
      <c r="J34">
        <v>0</v>
      </c>
      <c r="K34">
        <v>0</v>
      </c>
    </row>
    <row r="35" spans="1:11">
      <c r="A35" t="s">
        <v>213</v>
      </c>
      <c r="B35">
        <v>0</v>
      </c>
      <c r="C35">
        <v>0.12</v>
      </c>
      <c r="D35">
        <v>0.12</v>
      </c>
      <c r="E35">
        <v>0.12</v>
      </c>
      <c r="F35">
        <v>0.12</v>
      </c>
      <c r="G35">
        <v>0.12</v>
      </c>
      <c r="H35">
        <v>0</v>
      </c>
      <c r="I35">
        <v>0</v>
      </c>
      <c r="J35">
        <v>0</v>
      </c>
      <c r="K35">
        <v>0</v>
      </c>
    </row>
    <row r="36" spans="1:11">
      <c r="A36" t="s">
        <v>214</v>
      </c>
      <c r="B36">
        <v>0.06</v>
      </c>
      <c r="C36">
        <v>0</v>
      </c>
      <c r="D36">
        <v>0.06</v>
      </c>
      <c r="E36">
        <v>0.06</v>
      </c>
      <c r="F36">
        <v>0.06</v>
      </c>
      <c r="G36">
        <v>0</v>
      </c>
      <c r="H36">
        <v>0</v>
      </c>
      <c r="I36">
        <v>0</v>
      </c>
      <c r="J36">
        <v>0</v>
      </c>
      <c r="K36">
        <v>0</v>
      </c>
    </row>
    <row r="37" spans="1:11">
      <c r="A37" t="s">
        <v>215</v>
      </c>
      <c r="B37">
        <v>0.08</v>
      </c>
      <c r="C37">
        <v>0.08</v>
      </c>
      <c r="D37">
        <v>0</v>
      </c>
      <c r="E37">
        <v>0.08</v>
      </c>
      <c r="F37">
        <v>0.08</v>
      </c>
      <c r="G37">
        <v>0.08</v>
      </c>
      <c r="H37">
        <v>0</v>
      </c>
      <c r="I37">
        <v>0</v>
      </c>
      <c r="J37">
        <v>0</v>
      </c>
      <c r="K37">
        <v>0</v>
      </c>
    </row>
    <row r="38" spans="1:11">
      <c r="A38" t="s">
        <v>216</v>
      </c>
      <c r="B38">
        <v>0.1</v>
      </c>
      <c r="C38">
        <v>0.1</v>
      </c>
      <c r="D38">
        <v>0.1</v>
      </c>
      <c r="E38">
        <v>0</v>
      </c>
      <c r="F38">
        <v>0</v>
      </c>
      <c r="G38">
        <v>0.1</v>
      </c>
      <c r="H38">
        <v>0</v>
      </c>
      <c r="I38">
        <v>0</v>
      </c>
      <c r="J38">
        <v>0</v>
      </c>
      <c r="K38">
        <v>0</v>
      </c>
    </row>
    <row r="39" spans="1:11">
      <c r="A39" t="s">
        <v>217</v>
      </c>
      <c r="B39">
        <v>0.1</v>
      </c>
      <c r="C39">
        <v>0.1</v>
      </c>
      <c r="D39">
        <v>0.1</v>
      </c>
      <c r="E39">
        <v>0</v>
      </c>
      <c r="F39">
        <v>0</v>
      </c>
      <c r="G39">
        <v>0.1</v>
      </c>
      <c r="H39">
        <v>0</v>
      </c>
      <c r="I39">
        <v>0</v>
      </c>
      <c r="J39">
        <v>0</v>
      </c>
      <c r="K39">
        <v>0</v>
      </c>
    </row>
    <row r="40" spans="1:11">
      <c r="A40" t="s">
        <v>218</v>
      </c>
      <c r="B40">
        <v>0.05</v>
      </c>
      <c r="C40">
        <v>0</v>
      </c>
      <c r="D40">
        <v>0.05</v>
      </c>
      <c r="E40">
        <v>0.05</v>
      </c>
      <c r="F40">
        <v>0.05</v>
      </c>
      <c r="G40">
        <v>0</v>
      </c>
      <c r="H40">
        <v>0</v>
      </c>
      <c r="I40">
        <v>0</v>
      </c>
      <c r="J40">
        <v>0</v>
      </c>
      <c r="K40">
        <v>0</v>
      </c>
    </row>
    <row r="41" spans="1:11">
      <c r="A41" t="s">
        <v>219</v>
      </c>
      <c r="B41">
        <v>0.5</v>
      </c>
      <c r="C41">
        <v>1</v>
      </c>
      <c r="D41">
        <v>0.5</v>
      </c>
      <c r="E41">
        <v>1.25</v>
      </c>
      <c r="F41">
        <v>1.25</v>
      </c>
      <c r="G41">
        <v>1</v>
      </c>
      <c r="H41">
        <v>0</v>
      </c>
      <c r="I41">
        <v>0</v>
      </c>
      <c r="J41">
        <v>0</v>
      </c>
      <c r="K41">
        <v>0</v>
      </c>
    </row>
    <row r="42" spans="1:11">
      <c r="A42" t="s">
        <v>220</v>
      </c>
      <c r="B42">
        <v>1</v>
      </c>
      <c r="C42">
        <v>0.5</v>
      </c>
      <c r="D42">
        <v>1.5</v>
      </c>
      <c r="E42">
        <v>1</v>
      </c>
      <c r="F42">
        <v>1</v>
      </c>
      <c r="G42">
        <v>0.5</v>
      </c>
      <c r="H42">
        <v>0</v>
      </c>
      <c r="I42">
        <v>0</v>
      </c>
      <c r="J42">
        <v>0</v>
      </c>
      <c r="K42">
        <v>0</v>
      </c>
    </row>
    <row r="43" spans="1:11">
      <c r="A43" t="s">
        <v>221</v>
      </c>
      <c r="B43">
        <v>0.5</v>
      </c>
      <c r="C43">
        <v>1.5</v>
      </c>
      <c r="D43">
        <v>0.5</v>
      </c>
      <c r="E43">
        <v>1</v>
      </c>
      <c r="F43">
        <v>1</v>
      </c>
      <c r="G43">
        <v>1</v>
      </c>
      <c r="H43">
        <v>0</v>
      </c>
      <c r="I43">
        <v>0</v>
      </c>
      <c r="J43">
        <v>0</v>
      </c>
      <c r="K43">
        <v>0</v>
      </c>
    </row>
    <row r="44" spans="1:11">
      <c r="A44" t="s">
        <v>222</v>
      </c>
      <c r="B44">
        <v>1.25</v>
      </c>
      <c r="C44">
        <v>1</v>
      </c>
      <c r="D44">
        <v>1</v>
      </c>
      <c r="E44">
        <v>0.5</v>
      </c>
      <c r="F44">
        <v>0.5</v>
      </c>
      <c r="G44">
        <v>0.75</v>
      </c>
      <c r="H44">
        <v>0</v>
      </c>
      <c r="I44">
        <v>0</v>
      </c>
      <c r="J44">
        <v>0</v>
      </c>
      <c r="K44">
        <v>0</v>
      </c>
    </row>
    <row r="45" spans="1:11">
      <c r="A45" t="s">
        <v>223</v>
      </c>
      <c r="B45">
        <v>1.25</v>
      </c>
      <c r="C45">
        <v>1</v>
      </c>
      <c r="D45">
        <v>1</v>
      </c>
      <c r="E45">
        <v>0.5</v>
      </c>
      <c r="F45">
        <v>0.5</v>
      </c>
      <c r="G45">
        <v>0.75</v>
      </c>
      <c r="H45">
        <v>0</v>
      </c>
      <c r="I45">
        <v>0</v>
      </c>
      <c r="J45">
        <v>0</v>
      </c>
      <c r="K45">
        <v>0</v>
      </c>
    </row>
    <row r="46" spans="1:11">
      <c r="A46" t="s">
        <v>224</v>
      </c>
      <c r="B46">
        <v>1</v>
      </c>
      <c r="C46">
        <v>0.5</v>
      </c>
      <c r="D46">
        <v>1</v>
      </c>
      <c r="E46">
        <v>0.75</v>
      </c>
      <c r="F46">
        <v>0.75</v>
      </c>
      <c r="G46">
        <v>0.5</v>
      </c>
      <c r="H46">
        <v>0</v>
      </c>
      <c r="I46">
        <v>0</v>
      </c>
      <c r="J46">
        <v>0</v>
      </c>
      <c r="K46">
        <v>0</v>
      </c>
    </row>
    <row r="47" spans="1:11">
      <c r="A47" t="s">
        <v>225</v>
      </c>
      <c r="B47">
        <v>130</v>
      </c>
      <c r="C47">
        <v>9.1</v>
      </c>
      <c r="D47">
        <v>8.4</v>
      </c>
      <c r="E47">
        <v>0.7</v>
      </c>
      <c r="F47">
        <v>0.9</v>
      </c>
      <c r="G47">
        <v>1</v>
      </c>
      <c r="H47">
        <v>0</v>
      </c>
      <c r="I47">
        <v>0</v>
      </c>
      <c r="J47">
        <v>0</v>
      </c>
      <c r="K47">
        <v>0</v>
      </c>
    </row>
    <row r="48" spans="1:11">
      <c r="A48" t="s">
        <v>226</v>
      </c>
      <c r="B48">
        <v>132</v>
      </c>
      <c r="C48">
        <v>9.3000000000000007</v>
      </c>
      <c r="D48">
        <v>8.3000000000000007</v>
      </c>
      <c r="E48">
        <v>0.69</v>
      </c>
      <c r="F48">
        <v>0.9</v>
      </c>
      <c r="G48">
        <v>1</v>
      </c>
      <c r="H48">
        <v>0</v>
      </c>
      <c r="I48">
        <v>0</v>
      </c>
      <c r="J48">
        <v>0</v>
      </c>
      <c r="K48">
        <v>0</v>
      </c>
    </row>
    <row r="49" spans="1:20">
      <c r="A49" t="s">
        <v>227</v>
      </c>
      <c r="B49">
        <v>132</v>
      </c>
      <c r="C49">
        <v>9.3000000000000007</v>
      </c>
      <c r="D49">
        <v>8.3000000000000007</v>
      </c>
      <c r="E49">
        <v>0.69</v>
      </c>
      <c r="F49">
        <v>0.9</v>
      </c>
      <c r="G49">
        <v>1</v>
      </c>
      <c r="H49">
        <v>0</v>
      </c>
      <c r="I49">
        <v>0</v>
      </c>
      <c r="J49">
        <v>0</v>
      </c>
      <c r="K49">
        <v>0</v>
      </c>
    </row>
    <row r="50" spans="1:20">
      <c r="A50" t="s">
        <v>228</v>
      </c>
      <c r="B50">
        <v>132</v>
      </c>
      <c r="C50">
        <v>9.1</v>
      </c>
      <c r="D50">
        <v>8.5</v>
      </c>
      <c r="E50">
        <v>0.7</v>
      </c>
      <c r="F50">
        <v>0.9</v>
      </c>
      <c r="G50">
        <v>1</v>
      </c>
      <c r="H50">
        <v>0</v>
      </c>
      <c r="I50">
        <v>0</v>
      </c>
      <c r="J50">
        <v>0</v>
      </c>
      <c r="K50">
        <v>0</v>
      </c>
    </row>
    <row r="51" spans="1:20" ht="14" thickBot="1">
      <c r="A51" s="34" t="s">
        <v>229</v>
      </c>
      <c r="B51" s="34">
        <v>4.8</v>
      </c>
      <c r="C51" s="34">
        <v>2.5462365591397695</v>
      </c>
      <c r="D51" s="34">
        <v>7.3253012048192678</v>
      </c>
      <c r="E51" s="34">
        <v>6.3188405797101499</v>
      </c>
      <c r="F51" s="34">
        <v>4.8</v>
      </c>
      <c r="G51" s="34">
        <v>4.8</v>
      </c>
      <c r="H51" s="34">
        <v>0</v>
      </c>
      <c r="I51" s="34">
        <v>0</v>
      </c>
      <c r="J51" s="34">
        <v>0</v>
      </c>
      <c r="K51" s="34">
        <v>0</v>
      </c>
      <c r="L51" s="34"/>
      <c r="M51" s="34"/>
    </row>
    <row r="52" spans="1:20">
      <c r="A52" t="s">
        <v>115</v>
      </c>
      <c r="B52">
        <f>2696892-696215</f>
        <v>2000677</v>
      </c>
      <c r="C52">
        <v>2696892</v>
      </c>
      <c r="D52">
        <v>2696892</v>
      </c>
      <c r="E52">
        <v>2696892</v>
      </c>
      <c r="F52">
        <v>2696892</v>
      </c>
      <c r="G52">
        <v>0</v>
      </c>
      <c r="H52">
        <v>0</v>
      </c>
      <c r="I52">
        <v>0</v>
      </c>
      <c r="J52">
        <v>0</v>
      </c>
      <c r="K52">
        <v>0</v>
      </c>
      <c r="M52" s="28"/>
    </row>
    <row r="53" spans="1:20">
      <c r="A53" t="s">
        <v>116</v>
      </c>
      <c r="B53">
        <v>12000000</v>
      </c>
      <c r="C53">
        <v>12000000</v>
      </c>
      <c r="D53">
        <v>12000000</v>
      </c>
      <c r="E53">
        <v>12000000</v>
      </c>
      <c r="F53">
        <v>12000000</v>
      </c>
      <c r="G53">
        <v>0</v>
      </c>
      <c r="H53">
        <v>0</v>
      </c>
      <c r="I53">
        <v>0</v>
      </c>
      <c r="J53">
        <v>0</v>
      </c>
      <c r="K53">
        <v>0</v>
      </c>
      <c r="N53" s="10"/>
      <c r="O53" s="10"/>
      <c r="P53" s="10"/>
      <c r="Q53" s="10"/>
      <c r="R53" s="10"/>
    </row>
    <row r="54" spans="1:20">
      <c r="A54" t="s">
        <v>230</v>
      </c>
      <c r="B54">
        <v>934826</v>
      </c>
      <c r="C54">
        <v>934826</v>
      </c>
      <c r="D54">
        <v>934826</v>
      </c>
      <c r="E54">
        <v>934826</v>
      </c>
      <c r="F54">
        <v>934826</v>
      </c>
      <c r="G54">
        <v>0</v>
      </c>
      <c r="H54">
        <v>0</v>
      </c>
      <c r="I54">
        <v>0</v>
      </c>
      <c r="J54">
        <v>0</v>
      </c>
      <c r="K54">
        <v>0</v>
      </c>
      <c r="N54" s="32"/>
      <c r="O54" s="32"/>
      <c r="P54" s="32"/>
      <c r="Q54" s="32"/>
      <c r="R54" s="32"/>
      <c r="S54" s="32"/>
      <c r="T54" s="33"/>
    </row>
    <row r="55" spans="1:20">
      <c r="A55" t="s">
        <v>231</v>
      </c>
      <c r="B55">
        <v>2634970</v>
      </c>
      <c r="C55">
        <v>2587409</v>
      </c>
      <c r="D55">
        <v>2634970</v>
      </c>
      <c r="E55">
        <v>2634970</v>
      </c>
      <c r="F55">
        <v>2587409</v>
      </c>
      <c r="G55">
        <v>0</v>
      </c>
      <c r="H55">
        <v>0</v>
      </c>
      <c r="I55">
        <v>0</v>
      </c>
      <c r="J55">
        <v>0</v>
      </c>
      <c r="K55">
        <v>0</v>
      </c>
      <c r="N55" s="32"/>
      <c r="O55" s="32"/>
      <c r="P55" s="32"/>
      <c r="Q55" s="32"/>
      <c r="R55" s="32"/>
      <c r="S55" s="32"/>
      <c r="T55" s="33"/>
    </row>
    <row r="56" spans="1:20" ht="16">
      <c r="A56" t="s">
        <v>232</v>
      </c>
      <c r="B56" s="285">
        <v>4386978</v>
      </c>
      <c r="C56" s="285">
        <v>4386978</v>
      </c>
      <c r="D56" s="285">
        <v>4386978</v>
      </c>
      <c r="E56" s="285">
        <v>4386978</v>
      </c>
      <c r="F56" s="285">
        <v>4386978</v>
      </c>
      <c r="G56">
        <v>0</v>
      </c>
      <c r="H56">
        <v>0</v>
      </c>
      <c r="I56">
        <v>0</v>
      </c>
      <c r="J56">
        <v>0</v>
      </c>
      <c r="K56">
        <v>0</v>
      </c>
      <c r="T56" s="33"/>
    </row>
    <row r="57" spans="1:20">
      <c r="A57" t="s">
        <v>233</v>
      </c>
      <c r="B57">
        <v>1342624</v>
      </c>
      <c r="C57">
        <v>1342624</v>
      </c>
      <c r="D57">
        <v>1342624</v>
      </c>
      <c r="E57">
        <v>1342624</v>
      </c>
      <c r="F57">
        <v>1342624</v>
      </c>
      <c r="G57">
        <v>0</v>
      </c>
      <c r="H57">
        <v>0</v>
      </c>
      <c r="I57">
        <v>0</v>
      </c>
      <c r="J57">
        <v>0</v>
      </c>
      <c r="K57">
        <v>0</v>
      </c>
      <c r="M57" s="28"/>
      <c r="N57" s="10"/>
      <c r="O57" s="10"/>
      <c r="P57" s="10"/>
      <c r="Q57" s="10"/>
      <c r="R57" s="10"/>
      <c r="T57" s="33"/>
    </row>
    <row r="58" spans="1:20">
      <c r="A58" t="s">
        <v>234</v>
      </c>
      <c r="B58">
        <v>5576582</v>
      </c>
      <c r="C58">
        <v>5576582</v>
      </c>
      <c r="D58">
        <v>5576582</v>
      </c>
      <c r="E58">
        <v>5576582</v>
      </c>
      <c r="F58">
        <v>5576582</v>
      </c>
      <c r="G58">
        <v>0</v>
      </c>
      <c r="H58">
        <v>0</v>
      </c>
      <c r="I58">
        <v>0</v>
      </c>
      <c r="J58">
        <v>0</v>
      </c>
      <c r="K58">
        <v>0</v>
      </c>
      <c r="N58" s="32"/>
      <c r="O58" s="32"/>
      <c r="P58" s="32"/>
      <c r="Q58" s="32"/>
      <c r="R58" s="32"/>
      <c r="S58" s="32"/>
      <c r="T58" s="33"/>
    </row>
    <row r="59" spans="1:20">
      <c r="A59" t="s">
        <v>235</v>
      </c>
      <c r="B59">
        <v>5364270</v>
      </c>
      <c r="C59">
        <v>4460707</v>
      </c>
      <c r="D59">
        <v>5364270</v>
      </c>
      <c r="E59">
        <v>5364270</v>
      </c>
      <c r="F59">
        <v>4460707</v>
      </c>
      <c r="G59">
        <v>0</v>
      </c>
      <c r="H59">
        <v>0</v>
      </c>
      <c r="I59">
        <v>0</v>
      </c>
      <c r="J59">
        <v>0</v>
      </c>
      <c r="K59">
        <v>0</v>
      </c>
      <c r="N59" s="32"/>
      <c r="O59" s="32"/>
      <c r="P59" s="32"/>
      <c r="Q59" s="32"/>
      <c r="R59" s="32"/>
      <c r="S59" s="32"/>
      <c r="T59" s="33"/>
    </row>
    <row r="60" spans="1:20">
      <c r="A60" t="s">
        <v>236</v>
      </c>
      <c r="B60">
        <v>10940852</v>
      </c>
      <c r="C60">
        <v>10037289</v>
      </c>
      <c r="D60">
        <v>10940852</v>
      </c>
      <c r="E60">
        <v>10940852</v>
      </c>
      <c r="F60">
        <v>10037289</v>
      </c>
      <c r="G60">
        <v>0</v>
      </c>
      <c r="H60">
        <v>0</v>
      </c>
      <c r="I60">
        <v>0</v>
      </c>
      <c r="J60">
        <v>0</v>
      </c>
      <c r="K60">
        <v>0</v>
      </c>
    </row>
    <row r="61" spans="1:20">
      <c r="A61" t="s">
        <v>237</v>
      </c>
      <c r="B61">
        <v>34288738.077736109</v>
      </c>
      <c r="C61">
        <v>34239156.8797464</v>
      </c>
      <c r="D61">
        <v>34288738.077736109</v>
      </c>
      <c r="E61">
        <v>34288738.077736109</v>
      </c>
      <c r="F61">
        <v>34239156.8797464</v>
      </c>
      <c r="G61">
        <v>0</v>
      </c>
      <c r="H61">
        <v>0</v>
      </c>
      <c r="I61">
        <v>0</v>
      </c>
      <c r="J61">
        <v>0</v>
      </c>
      <c r="K61">
        <v>0</v>
      </c>
    </row>
    <row r="62" spans="1:20">
      <c r="A62" t="s">
        <v>121</v>
      </c>
      <c r="B62">
        <v>5000000</v>
      </c>
      <c r="C62">
        <v>5000000</v>
      </c>
      <c r="D62">
        <v>5000000</v>
      </c>
      <c r="E62">
        <v>5000000</v>
      </c>
      <c r="F62">
        <v>5000000</v>
      </c>
      <c r="G62">
        <v>0</v>
      </c>
      <c r="H62">
        <v>0</v>
      </c>
      <c r="I62">
        <v>0</v>
      </c>
      <c r="J62">
        <v>0</v>
      </c>
      <c r="K62">
        <v>0</v>
      </c>
    </row>
    <row r="63" spans="1:20">
      <c r="A63" t="s">
        <v>122</v>
      </c>
      <c r="B63">
        <v>0</v>
      </c>
      <c r="C63">
        <v>0</v>
      </c>
      <c r="D63">
        <v>0</v>
      </c>
      <c r="E63">
        <v>0</v>
      </c>
      <c r="F63">
        <v>0</v>
      </c>
      <c r="G63">
        <v>0</v>
      </c>
      <c r="H63">
        <v>0</v>
      </c>
      <c r="I63">
        <v>0</v>
      </c>
      <c r="J63">
        <v>0</v>
      </c>
      <c r="K63">
        <v>0</v>
      </c>
    </row>
    <row r="64" spans="1:20" ht="16">
      <c r="A64" t="s">
        <v>238</v>
      </c>
      <c r="B64" s="285">
        <v>4149437</v>
      </c>
      <c r="C64" s="285">
        <v>4149437</v>
      </c>
      <c r="D64" s="285">
        <v>4149437</v>
      </c>
      <c r="E64" s="285">
        <v>4149437</v>
      </c>
      <c r="F64" s="285">
        <v>4149437</v>
      </c>
      <c r="G64">
        <v>0</v>
      </c>
      <c r="H64">
        <v>0</v>
      </c>
      <c r="I64">
        <v>0</v>
      </c>
      <c r="J64">
        <v>0</v>
      </c>
      <c r="K64">
        <v>0</v>
      </c>
    </row>
    <row r="65" spans="1:13">
      <c r="A65" t="s">
        <v>239</v>
      </c>
      <c r="B65">
        <v>1000000</v>
      </c>
      <c r="C65">
        <v>1000000</v>
      </c>
      <c r="D65">
        <v>1000000</v>
      </c>
      <c r="E65">
        <v>1000000</v>
      </c>
      <c r="F65">
        <v>1000000</v>
      </c>
      <c r="G65">
        <v>0</v>
      </c>
      <c r="H65">
        <v>0</v>
      </c>
      <c r="I65">
        <v>0</v>
      </c>
      <c r="J65">
        <v>0</v>
      </c>
      <c r="K65">
        <v>0</v>
      </c>
    </row>
    <row r="66" spans="1:13">
      <c r="A66" t="s">
        <v>125</v>
      </c>
      <c r="B66">
        <v>20521694</v>
      </c>
      <c r="C66">
        <v>20521694</v>
      </c>
      <c r="D66">
        <v>20521694</v>
      </c>
      <c r="E66">
        <v>20521694</v>
      </c>
      <c r="F66">
        <v>20521694</v>
      </c>
      <c r="G66">
        <v>0</v>
      </c>
      <c r="H66">
        <v>0</v>
      </c>
      <c r="I66">
        <v>0</v>
      </c>
      <c r="J66">
        <v>0</v>
      </c>
      <c r="K66">
        <v>0</v>
      </c>
    </row>
    <row r="67" spans="1:13">
      <c r="A67" t="s">
        <v>240</v>
      </c>
      <c r="B67">
        <v>34288738.077736109</v>
      </c>
      <c r="C67">
        <v>34239156.8797464</v>
      </c>
      <c r="D67">
        <v>34288738.077736109</v>
      </c>
      <c r="E67">
        <v>34288738.077736109</v>
      </c>
      <c r="F67">
        <v>34239156.8797464</v>
      </c>
      <c r="G67">
        <v>0</v>
      </c>
      <c r="H67">
        <v>0</v>
      </c>
      <c r="I67">
        <v>0</v>
      </c>
      <c r="J67">
        <v>0</v>
      </c>
      <c r="K67">
        <v>0</v>
      </c>
    </row>
    <row r="68" spans="1:13">
      <c r="A68" t="s">
        <v>241</v>
      </c>
      <c r="B68">
        <v>0</v>
      </c>
      <c r="C68">
        <v>0</v>
      </c>
      <c r="D68">
        <v>0</v>
      </c>
      <c r="E68">
        <v>0</v>
      </c>
      <c r="F68">
        <v>0</v>
      </c>
      <c r="G68">
        <v>0</v>
      </c>
      <c r="H68">
        <v>0</v>
      </c>
      <c r="I68">
        <v>0</v>
      </c>
      <c r="J68">
        <v>0</v>
      </c>
      <c r="K68">
        <v>0</v>
      </c>
    </row>
    <row r="69" spans="1:13">
      <c r="A69" t="s">
        <v>242</v>
      </c>
      <c r="B69">
        <v>21318597.064019348</v>
      </c>
      <c r="C69">
        <v>21318597.064019348</v>
      </c>
      <c r="D69">
        <v>21318597.064019348</v>
      </c>
      <c r="E69">
        <v>21318597.064019348</v>
      </c>
      <c r="F69">
        <v>21318597.064019348</v>
      </c>
      <c r="G69">
        <v>0</v>
      </c>
      <c r="H69">
        <v>0</v>
      </c>
      <c r="I69">
        <v>0</v>
      </c>
      <c r="J69">
        <v>0</v>
      </c>
      <c r="K69">
        <v>0</v>
      </c>
    </row>
    <row r="70" spans="1:13">
      <c r="A70" t="s">
        <v>243</v>
      </c>
      <c r="B70">
        <v>1497748.5777361132</v>
      </c>
      <c r="C70">
        <v>1506138.8797463998</v>
      </c>
      <c r="D70">
        <v>1497748.5777361132</v>
      </c>
      <c r="E70">
        <v>1497748.5777361132</v>
      </c>
      <c r="F70">
        <v>1506138.8797463998</v>
      </c>
      <c r="G70">
        <v>0</v>
      </c>
      <c r="H70">
        <v>0</v>
      </c>
      <c r="I70">
        <v>0</v>
      </c>
      <c r="J70">
        <v>0</v>
      </c>
      <c r="K70">
        <v>0</v>
      </c>
    </row>
    <row r="71" spans="1:13">
      <c r="A71" t="s">
        <v>244</v>
      </c>
      <c r="B71">
        <v>1</v>
      </c>
      <c r="C71">
        <v>1</v>
      </c>
      <c r="D71">
        <v>1</v>
      </c>
      <c r="E71">
        <v>1</v>
      </c>
      <c r="F71">
        <v>1</v>
      </c>
      <c r="G71">
        <v>0</v>
      </c>
      <c r="H71">
        <v>0</v>
      </c>
      <c r="I71">
        <v>0</v>
      </c>
      <c r="J71">
        <v>0</v>
      </c>
      <c r="K71">
        <v>0</v>
      </c>
    </row>
    <row r="72" spans="1:13">
      <c r="A72" t="s">
        <v>245</v>
      </c>
      <c r="B72">
        <v>1.0149439601494397</v>
      </c>
      <c r="C72">
        <v>0.97758405977584062</v>
      </c>
      <c r="D72">
        <v>1.0149439601494397</v>
      </c>
      <c r="E72">
        <v>1.0149439601494397</v>
      </c>
      <c r="F72">
        <v>0.97758405977584062</v>
      </c>
      <c r="G72">
        <v>0</v>
      </c>
      <c r="H72">
        <v>0</v>
      </c>
      <c r="I72">
        <v>0</v>
      </c>
      <c r="J72">
        <v>0</v>
      </c>
      <c r="K72">
        <v>0</v>
      </c>
    </row>
    <row r="73" spans="1:13">
      <c r="A73" t="s">
        <v>246</v>
      </c>
      <c r="B73">
        <v>1</v>
      </c>
      <c r="C73">
        <v>2</v>
      </c>
      <c r="D73">
        <v>3</v>
      </c>
      <c r="E73">
        <v>4</v>
      </c>
      <c r="F73">
        <v>5</v>
      </c>
      <c r="G73">
        <v>0</v>
      </c>
      <c r="H73">
        <v>0</v>
      </c>
      <c r="I73">
        <v>0</v>
      </c>
      <c r="J73">
        <v>0</v>
      </c>
      <c r="K73">
        <v>0</v>
      </c>
    </row>
    <row r="74" spans="1:13">
      <c r="A74" t="s">
        <v>435</v>
      </c>
      <c r="B74">
        <v>0</v>
      </c>
      <c r="C74">
        <v>0</v>
      </c>
      <c r="D74">
        <v>0</v>
      </c>
      <c r="E74">
        <v>0</v>
      </c>
      <c r="F74">
        <v>0</v>
      </c>
      <c r="G74">
        <v>0</v>
      </c>
      <c r="H74">
        <v>0</v>
      </c>
      <c r="I74">
        <v>0</v>
      </c>
      <c r="J74">
        <v>0</v>
      </c>
      <c r="K74">
        <v>0</v>
      </c>
    </row>
    <row r="75" spans="1:13">
      <c r="A75" t="s">
        <v>436</v>
      </c>
      <c r="B75">
        <v>0</v>
      </c>
      <c r="C75">
        <v>0</v>
      </c>
      <c r="D75">
        <v>0</v>
      </c>
      <c r="E75">
        <v>0</v>
      </c>
      <c r="F75">
        <v>0</v>
      </c>
      <c r="G75">
        <v>0</v>
      </c>
      <c r="H75">
        <v>0</v>
      </c>
      <c r="I75">
        <v>0</v>
      </c>
      <c r="J75">
        <v>0</v>
      </c>
      <c r="K75">
        <v>0</v>
      </c>
    </row>
    <row r="76" spans="1:13">
      <c r="A76" t="s">
        <v>437</v>
      </c>
      <c r="B76">
        <v>0</v>
      </c>
      <c r="C76">
        <v>0</v>
      </c>
      <c r="D76">
        <v>0</v>
      </c>
      <c r="E76">
        <v>0</v>
      </c>
      <c r="F76">
        <v>0</v>
      </c>
      <c r="G76">
        <v>0</v>
      </c>
      <c r="H76">
        <v>0</v>
      </c>
      <c r="I76">
        <v>0</v>
      </c>
      <c r="J76">
        <v>0</v>
      </c>
      <c r="K76">
        <v>0</v>
      </c>
    </row>
    <row r="77" spans="1:13" ht="14" thickBot="1">
      <c r="A77" s="34" t="s">
        <v>438</v>
      </c>
      <c r="B77" s="34">
        <v>0</v>
      </c>
      <c r="C77" s="34">
        <v>0</v>
      </c>
      <c r="D77" s="34">
        <v>0</v>
      </c>
      <c r="E77" s="34">
        <v>0</v>
      </c>
      <c r="F77" s="34">
        <v>0</v>
      </c>
      <c r="G77" s="34">
        <v>0</v>
      </c>
      <c r="H77" s="34">
        <v>0</v>
      </c>
      <c r="I77" s="34">
        <v>0</v>
      </c>
      <c r="J77" s="34">
        <v>0</v>
      </c>
      <c r="K77" s="34">
        <v>0</v>
      </c>
      <c r="L77" s="34"/>
      <c r="M77" s="34"/>
    </row>
    <row r="78" spans="1:13">
      <c r="A78" t="s">
        <v>247</v>
      </c>
      <c r="B78">
        <v>3</v>
      </c>
    </row>
    <row r="79" spans="1:13">
      <c r="A79" t="s">
        <v>248</v>
      </c>
      <c r="B79">
        <v>40000</v>
      </c>
    </row>
    <row r="80" spans="1:13">
      <c r="A80" t="s">
        <v>249</v>
      </c>
      <c r="B80">
        <v>40000</v>
      </c>
    </row>
    <row r="81" spans="1:2">
      <c r="A81" t="s">
        <v>250</v>
      </c>
      <c r="B81">
        <v>40</v>
      </c>
    </row>
    <row r="82" spans="1:2">
      <c r="A82" t="s">
        <v>251</v>
      </c>
      <c r="B82">
        <v>8000</v>
      </c>
    </row>
    <row r="83" spans="1:2">
      <c r="A83" t="s">
        <v>252</v>
      </c>
      <c r="B83">
        <v>320000</v>
      </c>
    </row>
    <row r="84" spans="1:2">
      <c r="A84" t="s">
        <v>253</v>
      </c>
      <c r="B84">
        <v>35.006774683703753</v>
      </c>
    </row>
    <row r="85" spans="1:2">
      <c r="A85" t="s">
        <v>254</v>
      </c>
      <c r="B85">
        <v>54818</v>
      </c>
    </row>
    <row r="86" spans="1:2">
      <c r="A86" t="s">
        <v>255</v>
      </c>
      <c r="B86">
        <v>36867</v>
      </c>
    </row>
    <row r="87" spans="1:2">
      <c r="A87" t="s">
        <v>256</v>
      </c>
      <c r="B87">
        <v>20910</v>
      </c>
    </row>
    <row r="88" spans="1:2">
      <c r="A88" t="s">
        <v>257</v>
      </c>
      <c r="B88">
        <v>31102</v>
      </c>
    </row>
    <row r="89" spans="1:2">
      <c r="A89" t="s">
        <v>258</v>
      </c>
      <c r="B89">
        <v>25268</v>
      </c>
    </row>
    <row r="90" spans="1:2">
      <c r="A90" t="s">
        <v>259</v>
      </c>
      <c r="B90">
        <v>74477</v>
      </c>
    </row>
    <row r="91" spans="1:2">
      <c r="A91" t="s">
        <v>260</v>
      </c>
      <c r="B91">
        <v>54818</v>
      </c>
    </row>
    <row r="92" spans="1:2">
      <c r="A92" t="s">
        <v>261</v>
      </c>
      <c r="B92">
        <v>36867</v>
      </c>
    </row>
    <row r="93" spans="1:2">
      <c r="A93" t="s">
        <v>262</v>
      </c>
      <c r="B93">
        <v>20910</v>
      </c>
    </row>
    <row r="94" spans="1:2">
      <c r="A94" t="s">
        <v>263</v>
      </c>
      <c r="B94">
        <v>31102</v>
      </c>
    </row>
    <row r="95" spans="1:2">
      <c r="A95" t="s">
        <v>264</v>
      </c>
      <c r="B95">
        <v>25268</v>
      </c>
    </row>
    <row r="96" spans="1:2">
      <c r="A96" t="s">
        <v>265</v>
      </c>
      <c r="B96">
        <v>74477</v>
      </c>
    </row>
    <row r="97" spans="1:2">
      <c r="A97" t="s">
        <v>266</v>
      </c>
      <c r="B97">
        <v>0</v>
      </c>
    </row>
    <row r="98" spans="1:2">
      <c r="A98" t="s">
        <v>267</v>
      </c>
      <c r="B98">
        <v>0</v>
      </c>
    </row>
    <row r="99" spans="1:2">
      <c r="A99" t="s">
        <v>268</v>
      </c>
      <c r="B99">
        <v>0</v>
      </c>
    </row>
    <row r="100" spans="1:2">
      <c r="A100" t="s">
        <v>269</v>
      </c>
      <c r="B100">
        <v>0</v>
      </c>
    </row>
    <row r="101" spans="1:2">
      <c r="A101" t="s">
        <v>270</v>
      </c>
      <c r="B101">
        <v>0</v>
      </c>
    </row>
    <row r="102" spans="1:2">
      <c r="A102" t="s">
        <v>271</v>
      </c>
      <c r="B102">
        <v>0</v>
      </c>
    </row>
    <row r="103" spans="1:2">
      <c r="A103" t="s">
        <v>272</v>
      </c>
      <c r="B103">
        <v>246681000</v>
      </c>
    </row>
    <row r="104" spans="1:2">
      <c r="A104" t="s">
        <v>273</v>
      </c>
      <c r="B104">
        <v>8958681</v>
      </c>
    </row>
    <row r="105" spans="1:2">
      <c r="A105" t="s">
        <v>274</v>
      </c>
      <c r="B105">
        <v>7998075</v>
      </c>
    </row>
    <row r="106" spans="1:2">
      <c r="A106" t="s">
        <v>275</v>
      </c>
      <c r="B106">
        <v>909733.5</v>
      </c>
    </row>
    <row r="107" spans="1:2">
      <c r="A107" t="s">
        <v>276</v>
      </c>
      <c r="B107">
        <v>1734648.2</v>
      </c>
    </row>
    <row r="108" spans="1:2">
      <c r="A108" t="s">
        <v>277</v>
      </c>
      <c r="B108">
        <v>3351465</v>
      </c>
    </row>
    <row r="109" spans="1:2">
      <c r="A109" t="s">
        <v>278</v>
      </c>
      <c r="B109">
        <v>3744.9212085952813</v>
      </c>
    </row>
    <row r="110" spans="1:2">
      <c r="A110" t="s">
        <v>279</v>
      </c>
      <c r="B110">
        <v>268.49672151466757</v>
      </c>
    </row>
    <row r="111" spans="1:2">
      <c r="A111" t="s">
        <v>280</v>
      </c>
      <c r="B111">
        <v>235.47610629803665</v>
      </c>
    </row>
    <row r="112" spans="1:2">
      <c r="A112" t="s">
        <v>281</v>
      </c>
      <c r="B112">
        <v>20.093224499475333</v>
      </c>
    </row>
    <row r="113" spans="1:2">
      <c r="A113" t="s">
        <v>282</v>
      </c>
      <c r="B113">
        <v>26.208553694967829</v>
      </c>
    </row>
    <row r="114" spans="1:2">
      <c r="A114" t="s">
        <v>283</v>
      </c>
      <c r="B114">
        <v>28.87061521663092</v>
      </c>
    </row>
    <row r="115" spans="1:2">
      <c r="A115" t="s">
        <v>284</v>
      </c>
      <c r="B115">
        <v>14999952</v>
      </c>
    </row>
    <row r="116" spans="1:2">
      <c r="A116" t="s">
        <v>285</v>
      </c>
      <c r="B116">
        <v>810002.1</v>
      </c>
    </row>
    <row r="117" spans="1:2">
      <c r="A117" t="s">
        <v>286</v>
      </c>
      <c r="B117">
        <v>1274996.2</v>
      </c>
    </row>
    <row r="118" spans="1:2">
      <c r="A118" t="s">
        <v>287</v>
      </c>
      <c r="B118">
        <v>97499.76</v>
      </c>
    </row>
    <row r="119" spans="1:2">
      <c r="A119" t="s">
        <v>288</v>
      </c>
      <c r="B119">
        <v>229500</v>
      </c>
    </row>
    <row r="120" spans="1:2">
      <c r="A120" t="s">
        <v>289</v>
      </c>
      <c r="B120">
        <v>250000</v>
      </c>
    </row>
    <row r="121" spans="1:2">
      <c r="A121" t="s">
        <v>290</v>
      </c>
      <c r="B121">
        <v>0</v>
      </c>
    </row>
    <row r="122" spans="1:2">
      <c r="A122" t="s">
        <v>291</v>
      </c>
      <c r="B122">
        <v>537520.86</v>
      </c>
    </row>
    <row r="123" spans="1:2">
      <c r="A123" t="s">
        <v>292</v>
      </c>
      <c r="B123">
        <v>639846</v>
      </c>
    </row>
    <row r="124" spans="1:2">
      <c r="A124" t="s">
        <v>293</v>
      </c>
      <c r="B124">
        <v>90973.35</v>
      </c>
    </row>
    <row r="125" spans="1:2">
      <c r="A125" t="s">
        <v>294</v>
      </c>
      <c r="B125">
        <v>173464.82</v>
      </c>
    </row>
    <row r="126" spans="1:2">
      <c r="A126" t="s">
        <v>295</v>
      </c>
      <c r="B126">
        <v>167573.25</v>
      </c>
    </row>
    <row r="127" spans="1:2">
      <c r="A127" t="s">
        <v>296</v>
      </c>
      <c r="B127">
        <v>46537</v>
      </c>
    </row>
    <row r="128" spans="1:2">
      <c r="A128" t="s">
        <v>297</v>
      </c>
      <c r="B128">
        <v>28802</v>
      </c>
    </row>
    <row r="129" spans="1:2">
      <c r="A129" t="s">
        <v>298</v>
      </c>
      <c r="B129">
        <v>14142</v>
      </c>
    </row>
    <row r="130" spans="1:2">
      <c r="A130" t="s">
        <v>299</v>
      </c>
      <c r="B130">
        <v>26467</v>
      </c>
    </row>
    <row r="131" spans="1:2">
      <c r="A131" t="s">
        <v>300</v>
      </c>
      <c r="B131">
        <v>21553</v>
      </c>
    </row>
    <row r="132" spans="1:2">
      <c r="A132" t="s">
        <v>301</v>
      </c>
      <c r="B132">
        <v>64794</v>
      </c>
    </row>
    <row r="133" spans="1:2">
      <c r="A133" t="s">
        <v>302</v>
      </c>
      <c r="B133">
        <v>46537</v>
      </c>
    </row>
    <row r="134" spans="1:2">
      <c r="A134" t="s">
        <v>303</v>
      </c>
      <c r="B134">
        <v>28802</v>
      </c>
    </row>
    <row r="135" spans="1:2">
      <c r="A135" t="s">
        <v>304</v>
      </c>
      <c r="B135">
        <v>14142</v>
      </c>
    </row>
    <row r="136" spans="1:2">
      <c r="A136" t="s">
        <v>305</v>
      </c>
      <c r="B136">
        <v>26467</v>
      </c>
    </row>
    <row r="137" spans="1:2">
      <c r="A137" t="s">
        <v>306</v>
      </c>
      <c r="B137">
        <v>21553</v>
      </c>
    </row>
    <row r="138" spans="1:2">
      <c r="A138" t="s">
        <v>307</v>
      </c>
      <c r="B138">
        <v>64794</v>
      </c>
    </row>
    <row r="139" spans="1:2">
      <c r="A139" t="s">
        <v>308</v>
      </c>
      <c r="B139">
        <v>0</v>
      </c>
    </row>
    <row r="140" spans="1:2">
      <c r="A140" t="s">
        <v>309</v>
      </c>
      <c r="B140">
        <v>0</v>
      </c>
    </row>
    <row r="141" spans="1:2">
      <c r="A141" t="s">
        <v>310</v>
      </c>
      <c r="B141">
        <v>0</v>
      </c>
    </row>
    <row r="142" spans="1:2">
      <c r="A142" t="s">
        <v>311</v>
      </c>
      <c r="B142">
        <v>0</v>
      </c>
    </row>
    <row r="143" spans="1:2">
      <c r="A143" t="s">
        <v>312</v>
      </c>
      <c r="B143">
        <v>0</v>
      </c>
    </row>
    <row r="144" spans="1:2">
      <c r="A144" t="s">
        <v>313</v>
      </c>
      <c r="B144">
        <v>0</v>
      </c>
    </row>
    <row r="145" spans="1:2">
      <c r="A145" t="s">
        <v>314</v>
      </c>
      <c r="B145">
        <v>255953499.99999997</v>
      </c>
    </row>
    <row r="146" spans="1:2">
      <c r="A146" t="s">
        <v>315</v>
      </c>
      <c r="B146">
        <v>8554194</v>
      </c>
    </row>
    <row r="147" spans="1:2">
      <c r="A147" t="s">
        <v>316</v>
      </c>
      <c r="B147">
        <v>6611385.0000000009</v>
      </c>
    </row>
    <row r="148" spans="1:2">
      <c r="A148" t="s">
        <v>317</v>
      </c>
      <c r="B148">
        <v>946195.25</v>
      </c>
    </row>
    <row r="149" spans="1:2">
      <c r="A149" t="s">
        <v>318</v>
      </c>
      <c r="B149">
        <v>1813684.95</v>
      </c>
    </row>
    <row r="150" spans="1:2">
      <c r="A150" t="s">
        <v>319</v>
      </c>
      <c r="B150">
        <v>3563670</v>
      </c>
    </row>
    <row r="151" spans="1:2">
      <c r="A151" t="s">
        <v>320</v>
      </c>
      <c r="B151">
        <v>4441.1894445126372</v>
      </c>
    </row>
    <row r="152" spans="1:2">
      <c r="A152" t="s">
        <v>321</v>
      </c>
      <c r="B152">
        <v>310.57698359066313</v>
      </c>
    </row>
    <row r="153" spans="1:2">
      <c r="A153" t="s">
        <v>322</v>
      </c>
      <c r="B153">
        <v>277.18160901102192</v>
      </c>
    </row>
    <row r="154" spans="1:2">
      <c r="A154" t="s">
        <v>323</v>
      </c>
      <c r="B154">
        <v>22.697808459952419</v>
      </c>
    </row>
    <row r="155" spans="1:2">
      <c r="A155" t="s">
        <v>324</v>
      </c>
      <c r="B155">
        <v>29.605837121677073</v>
      </c>
    </row>
    <row r="156" spans="1:2">
      <c r="A156" t="s">
        <v>325</v>
      </c>
      <c r="B156">
        <v>33.145374579641192</v>
      </c>
    </row>
    <row r="157" spans="1:2">
      <c r="A157" t="s">
        <v>326</v>
      </c>
      <c r="B157">
        <v>19999980</v>
      </c>
    </row>
    <row r="158" spans="1:2">
      <c r="A158" t="s">
        <v>327</v>
      </c>
      <c r="B158">
        <v>1079999.7</v>
      </c>
    </row>
    <row r="159" spans="1:2">
      <c r="A159" t="s">
        <v>328</v>
      </c>
      <c r="B159">
        <v>1699997.7</v>
      </c>
    </row>
    <row r="160" spans="1:2">
      <c r="A160" t="s">
        <v>329</v>
      </c>
      <c r="B160">
        <v>130000.14</v>
      </c>
    </row>
    <row r="161" spans="1:2">
      <c r="A161" t="s">
        <v>330</v>
      </c>
      <c r="B161">
        <v>306000</v>
      </c>
    </row>
    <row r="162" spans="1:2">
      <c r="A162" t="s">
        <v>331</v>
      </c>
      <c r="B162">
        <v>400000</v>
      </c>
    </row>
    <row r="163" spans="1:2">
      <c r="A163" t="s">
        <v>332</v>
      </c>
      <c r="B163">
        <v>30714419.999999996</v>
      </c>
    </row>
    <row r="164" spans="1:2">
      <c r="A164" t="s">
        <v>333</v>
      </c>
      <c r="B164">
        <v>513251.64</v>
      </c>
    </row>
    <row r="165" spans="1:2">
      <c r="A165" t="s">
        <v>334</v>
      </c>
      <c r="B165">
        <v>528910.80000000005</v>
      </c>
    </row>
    <row r="166" spans="1:2">
      <c r="A166" t="s">
        <v>335</v>
      </c>
      <c r="B166">
        <v>0</v>
      </c>
    </row>
    <row r="167" spans="1:2">
      <c r="A167" t="s">
        <v>336</v>
      </c>
      <c r="B167">
        <v>0</v>
      </c>
    </row>
    <row r="168" spans="1:2">
      <c r="A168" t="s">
        <v>337</v>
      </c>
      <c r="B168">
        <v>178183.5</v>
      </c>
    </row>
    <row r="169" spans="1:2">
      <c r="A169" t="s">
        <v>338</v>
      </c>
      <c r="B169">
        <v>1</v>
      </c>
    </row>
    <row r="170" spans="1:2">
      <c r="A170" t="s">
        <v>339</v>
      </c>
      <c r="B170">
        <v>5</v>
      </c>
    </row>
    <row r="171" spans="1:2">
      <c r="A171" t="s">
        <v>340</v>
      </c>
      <c r="B171">
        <v>225859</v>
      </c>
    </row>
    <row r="172" spans="1:2">
      <c r="A172" t="s">
        <v>341</v>
      </c>
      <c r="B172">
        <v>173470704</v>
      </c>
    </row>
    <row r="173" spans="1:2">
      <c r="A173" t="s">
        <v>342</v>
      </c>
      <c r="B173">
        <v>578237088</v>
      </c>
    </row>
    <row r="174" spans="1:2">
      <c r="A174" t="s">
        <v>343</v>
      </c>
      <c r="B174">
        <v>225859</v>
      </c>
    </row>
    <row r="175" spans="1:2">
      <c r="A175" t="s">
        <v>344</v>
      </c>
      <c r="B175">
        <v>173470704</v>
      </c>
    </row>
    <row r="176" spans="1:2">
      <c r="A176" t="s">
        <v>345</v>
      </c>
      <c r="B176">
        <v>578237088</v>
      </c>
    </row>
    <row r="177" spans="1:2">
      <c r="A177" t="s">
        <v>346</v>
      </c>
      <c r="B177">
        <v>223063</v>
      </c>
    </row>
    <row r="178" spans="1:2">
      <c r="A178" t="s">
        <v>347</v>
      </c>
      <c r="B178">
        <v>172816644</v>
      </c>
    </row>
    <row r="179" spans="1:2">
      <c r="A179" t="s">
        <v>348</v>
      </c>
      <c r="B179">
        <v>560306208</v>
      </c>
    </row>
    <row r="180" spans="1:2">
      <c r="A180" t="s">
        <v>349</v>
      </c>
      <c r="B180">
        <v>225859</v>
      </c>
    </row>
    <row r="181" spans="1:2">
      <c r="A181" t="s">
        <v>350</v>
      </c>
      <c r="B181">
        <v>1578100.5</v>
      </c>
    </row>
    <row r="182" spans="1:2">
      <c r="A182" t="s">
        <v>351</v>
      </c>
      <c r="B182">
        <v>4633914.5999999996</v>
      </c>
    </row>
    <row r="183" spans="1:2">
      <c r="A183" t="s">
        <v>352</v>
      </c>
      <c r="B183">
        <v>225859</v>
      </c>
    </row>
    <row r="184" spans="1:2">
      <c r="A184" t="s">
        <v>353</v>
      </c>
      <c r="B184">
        <v>1578100.5</v>
      </c>
    </row>
    <row r="185" spans="1:2">
      <c r="A185" t="s">
        <v>354</v>
      </c>
      <c r="B185">
        <v>4633914.5999999996</v>
      </c>
    </row>
    <row r="186" spans="1:2">
      <c r="A186" t="s">
        <v>355</v>
      </c>
      <c r="B186">
        <v>223511</v>
      </c>
    </row>
    <row r="187" spans="1:2">
      <c r="A187" t="s">
        <v>356</v>
      </c>
      <c r="B187">
        <v>1580895.9</v>
      </c>
    </row>
    <row r="188" spans="1:2">
      <c r="A188" t="s">
        <v>357</v>
      </c>
      <c r="B188">
        <v>4587562.8</v>
      </c>
    </row>
    <row r="189" spans="1:2">
      <c r="A189" t="s">
        <v>358</v>
      </c>
      <c r="B189">
        <v>0</v>
      </c>
    </row>
    <row r="190" spans="1:2">
      <c r="A190" t="s">
        <v>359</v>
      </c>
      <c r="B190">
        <v>0</v>
      </c>
    </row>
    <row r="191" spans="1:2">
      <c r="A191" t="s">
        <v>360</v>
      </c>
      <c r="B191">
        <v>0</v>
      </c>
    </row>
    <row r="192" spans="1:2">
      <c r="A192" t="s">
        <v>361</v>
      </c>
      <c r="B192">
        <v>37076</v>
      </c>
    </row>
    <row r="193" spans="1:2">
      <c r="A193" t="s">
        <v>362</v>
      </c>
      <c r="B193">
        <v>123397032</v>
      </c>
    </row>
    <row r="194" spans="1:2">
      <c r="A194" t="s">
        <v>363</v>
      </c>
      <c r="B194">
        <v>3328.2171266143923</v>
      </c>
    </row>
    <row r="195" spans="1:2">
      <c r="A195" t="s">
        <v>364</v>
      </c>
      <c r="B195">
        <v>0</v>
      </c>
    </row>
    <row r="196" spans="1:2">
      <c r="A196" t="s">
        <v>365</v>
      </c>
      <c r="B196">
        <v>0</v>
      </c>
    </row>
    <row r="197" spans="1:2">
      <c r="A197" t="s">
        <v>366</v>
      </c>
      <c r="B197">
        <v>0</v>
      </c>
    </row>
    <row r="198" spans="1:2">
      <c r="A198" t="s">
        <v>367</v>
      </c>
      <c r="B198">
        <v>0</v>
      </c>
    </row>
    <row r="199" spans="1:2">
      <c r="A199" t="s">
        <v>368</v>
      </c>
      <c r="B199">
        <v>0</v>
      </c>
    </row>
    <row r="200" spans="1:2">
      <c r="A200" t="s">
        <v>369</v>
      </c>
      <c r="B200">
        <v>0</v>
      </c>
    </row>
    <row r="201" spans="1:2">
      <c r="A201" t="s">
        <v>370</v>
      </c>
      <c r="B201">
        <v>86223</v>
      </c>
    </row>
    <row r="202" spans="1:2">
      <c r="A202" t="s">
        <v>371</v>
      </c>
      <c r="B202">
        <v>2371473</v>
      </c>
    </row>
    <row r="203" spans="1:2">
      <c r="A203" t="s">
        <v>372</v>
      </c>
      <c r="B203">
        <v>27.503952023164896</v>
      </c>
    </row>
    <row r="204" spans="1:2">
      <c r="A204" t="s">
        <v>373</v>
      </c>
      <c r="B204">
        <v>0</v>
      </c>
    </row>
    <row r="205" spans="1:2">
      <c r="A205" t="s">
        <v>374</v>
      </c>
      <c r="B205">
        <v>0</v>
      </c>
    </row>
    <row r="206" spans="1:2">
      <c r="A206" t="s">
        <v>375</v>
      </c>
      <c r="B206">
        <v>0</v>
      </c>
    </row>
    <row r="207" spans="1:2">
      <c r="A207" t="s">
        <v>376</v>
      </c>
      <c r="B207">
        <v>70664</v>
      </c>
    </row>
    <row r="208" spans="1:2">
      <c r="A208" t="s">
        <v>377</v>
      </c>
      <c r="B208">
        <v>131907</v>
      </c>
    </row>
    <row r="209" spans="1:2">
      <c r="A209" t="s">
        <v>378</v>
      </c>
      <c r="B209">
        <v>0</v>
      </c>
    </row>
    <row r="210" spans="1:2">
      <c r="A210" t="s">
        <v>379</v>
      </c>
      <c r="B210">
        <v>0</v>
      </c>
    </row>
    <row r="211" spans="1:2">
      <c r="A211" t="s">
        <v>380</v>
      </c>
      <c r="B211">
        <v>393391.25</v>
      </c>
    </row>
    <row r="212" spans="1:2">
      <c r="A212" t="s">
        <v>381</v>
      </c>
      <c r="B212">
        <v>447541</v>
      </c>
    </row>
    <row r="213" spans="1:2">
      <c r="A213" t="s">
        <v>382</v>
      </c>
      <c r="B213">
        <v>21318597.064019348</v>
      </c>
    </row>
    <row r="214" spans="1:2">
      <c r="A214" t="s">
        <v>137</v>
      </c>
      <c r="B214">
        <v>90790</v>
      </c>
    </row>
    <row r="215" spans="1:2">
      <c r="A215" t="s">
        <v>383</v>
      </c>
      <c r="B215">
        <v>0</v>
      </c>
    </row>
    <row r="216" spans="1:2">
      <c r="A216" t="s">
        <v>384</v>
      </c>
      <c r="B216">
        <v>21409387.064019348</v>
      </c>
    </row>
    <row r="217" spans="1:2">
      <c r="A217" t="s">
        <v>385</v>
      </c>
      <c r="B217">
        <v>13414178</v>
      </c>
    </row>
    <row r="218" spans="1:2">
      <c r="A218" t="s">
        <v>386</v>
      </c>
      <c r="B218">
        <v>595962.25</v>
      </c>
    </row>
    <row r="219" spans="1:2">
      <c r="A219" t="s">
        <v>387</v>
      </c>
      <c r="B219">
        <v>2401520</v>
      </c>
    </row>
    <row r="220" spans="1:2">
      <c r="A220" t="s">
        <v>388</v>
      </c>
      <c r="B220">
        <v>223299</v>
      </c>
    </row>
    <row r="221" spans="1:2">
      <c r="A221" t="s">
        <v>145</v>
      </c>
      <c r="B221">
        <v>650000</v>
      </c>
    </row>
    <row r="222" spans="1:2">
      <c r="A222" t="s">
        <v>146</v>
      </c>
      <c r="B222">
        <v>49793</v>
      </c>
    </row>
    <row r="223" spans="1:2">
      <c r="A223" t="s">
        <v>389</v>
      </c>
      <c r="B223">
        <v>138492</v>
      </c>
    </row>
    <row r="224" spans="1:2">
      <c r="A224" t="s">
        <v>390</v>
      </c>
      <c r="B224">
        <v>0</v>
      </c>
    </row>
    <row r="225" spans="1:2">
      <c r="A225" t="s">
        <v>391</v>
      </c>
      <c r="B225">
        <v>0</v>
      </c>
    </row>
    <row r="226" spans="1:2">
      <c r="A226" t="s">
        <v>392</v>
      </c>
      <c r="B226">
        <v>200000</v>
      </c>
    </row>
    <row r="227" spans="1:2">
      <c r="A227" t="s">
        <v>152</v>
      </c>
      <c r="B227">
        <v>160000</v>
      </c>
    </row>
    <row r="228" spans="1:2">
      <c r="A228" t="s">
        <v>393</v>
      </c>
      <c r="B228">
        <v>0</v>
      </c>
    </row>
    <row r="229" spans="1:2">
      <c r="A229" t="s">
        <v>394</v>
      </c>
      <c r="B229">
        <v>150000</v>
      </c>
    </row>
    <row r="230" spans="1:2">
      <c r="A230" t="s">
        <v>395</v>
      </c>
      <c r="B230">
        <v>1156826.2362832348</v>
      </c>
    </row>
    <row r="231" spans="1:2">
      <c r="A231" t="s">
        <v>396</v>
      </c>
      <c r="B231">
        <v>19140070.486283235</v>
      </c>
    </row>
    <row r="232" spans="1:2">
      <c r="A232" t="s">
        <v>397</v>
      </c>
      <c r="B232">
        <v>2269316.5777361132</v>
      </c>
    </row>
    <row r="233" spans="1:2">
      <c r="A233" t="s">
        <v>398</v>
      </c>
      <c r="B233">
        <v>771568</v>
      </c>
    </row>
    <row r="234" spans="1:2">
      <c r="A234" t="s">
        <v>243</v>
      </c>
      <c r="B234">
        <v>1497748.5777361132</v>
      </c>
    </row>
    <row r="235" spans="1:2">
      <c r="A235" t="s">
        <v>399</v>
      </c>
      <c r="B235">
        <v>5000000</v>
      </c>
    </row>
    <row r="236" spans="1:2">
      <c r="A236" t="s">
        <v>400</v>
      </c>
      <c r="B236">
        <v>13333333.333333334</v>
      </c>
    </row>
    <row r="237" spans="1:2">
      <c r="A237" t="s">
        <v>401</v>
      </c>
      <c r="B237">
        <v>10000000</v>
      </c>
    </row>
    <row r="238" spans="1:2">
      <c r="A238" t="s">
        <v>402</v>
      </c>
      <c r="B238">
        <v>400</v>
      </c>
    </row>
    <row r="239" spans="1:2">
      <c r="A239" t="s">
        <v>403</v>
      </c>
      <c r="B239">
        <v>300</v>
      </c>
    </row>
    <row r="240" spans="1:2">
      <c r="A240" t="s">
        <v>404</v>
      </c>
      <c r="B240">
        <v>1000</v>
      </c>
    </row>
    <row r="241" spans="1:2">
      <c r="A241" t="s">
        <v>405</v>
      </c>
      <c r="B241">
        <v>0.7</v>
      </c>
    </row>
    <row r="242" spans="1:2">
      <c r="A242" t="s">
        <v>406</v>
      </c>
      <c r="B242">
        <v>1.2</v>
      </c>
    </row>
    <row r="243" spans="1:2">
      <c r="A243" t="s">
        <v>407</v>
      </c>
      <c r="B243">
        <v>8056804</v>
      </c>
    </row>
    <row r="244" spans="1:2">
      <c r="A244" t="s">
        <v>408</v>
      </c>
      <c r="B244">
        <v>3857574</v>
      </c>
    </row>
    <row r="245" spans="1:2">
      <c r="A245" t="s">
        <v>409</v>
      </c>
      <c r="B245">
        <v>30000</v>
      </c>
    </row>
    <row r="246" spans="1:2">
      <c r="A246" t="s">
        <v>410</v>
      </c>
      <c r="B246">
        <v>1</v>
      </c>
    </row>
    <row r="247" spans="1:2">
      <c r="A247" t="s">
        <v>411</v>
      </c>
      <c r="B247">
        <v>1.1000000000000001</v>
      </c>
    </row>
    <row r="248" spans="1:2">
      <c r="A248" t="s">
        <v>412</v>
      </c>
      <c r="B248">
        <v>1.1000000000000001</v>
      </c>
    </row>
    <row r="249" spans="1:2">
      <c r="A249" t="s">
        <v>413</v>
      </c>
      <c r="B249">
        <v>10</v>
      </c>
    </row>
    <row r="250" spans="1:2">
      <c r="A250" t="s">
        <v>414</v>
      </c>
      <c r="B250">
        <v>-10</v>
      </c>
    </row>
    <row r="251" spans="1:2">
      <c r="A251" t="s">
        <v>415</v>
      </c>
      <c r="B251">
        <v>0</v>
      </c>
    </row>
    <row r="252" spans="1:2">
      <c r="A252" t="s">
        <v>416</v>
      </c>
      <c r="B252">
        <v>0</v>
      </c>
    </row>
    <row r="253" spans="1:2">
      <c r="A253" t="s">
        <v>417</v>
      </c>
      <c r="B253">
        <v>0</v>
      </c>
    </row>
    <row r="254" spans="1:2">
      <c r="A254" t="s">
        <v>418</v>
      </c>
      <c r="B254">
        <v>0</v>
      </c>
    </row>
    <row r="255" spans="1:2">
      <c r="A255" t="s">
        <v>419</v>
      </c>
      <c r="B255">
        <v>0</v>
      </c>
    </row>
    <row r="256" spans="1:2">
      <c r="A256" t="s">
        <v>420</v>
      </c>
      <c r="B256">
        <v>0</v>
      </c>
    </row>
    <row r="257" spans="1:2">
      <c r="A257" t="s">
        <v>421</v>
      </c>
      <c r="B257">
        <v>0</v>
      </c>
    </row>
    <row r="258" spans="1:2">
      <c r="A258" t="s">
        <v>422</v>
      </c>
      <c r="B258">
        <v>0</v>
      </c>
    </row>
    <row r="259" spans="1:2">
      <c r="A259" t="s">
        <v>423</v>
      </c>
      <c r="B259">
        <v>5</v>
      </c>
    </row>
  </sheetData>
  <phoneticPr fontId="0" type="noConversion"/>
  <pageMargins left="0.75" right="0.75" top="1" bottom="1" header="0.5" footer="0.5"/>
  <pageSetup orientation="portrait" r:id="rId1"/>
  <headerFooter alignWithMargins="0"/>
  <drawing r:id="rId2"/>
</worksheet>
</file>

<file path=xl/worksheets/sheet1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T291"/>
  <sheetViews>
    <sheetView topLeftCell="A219" zoomScale="75" workbookViewId="0">
      <selection activeCell="B261" sqref="B261"/>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175</v>
      </c>
    </row>
    <row r="2" spans="1:11">
      <c r="A2">
        <v>1</v>
      </c>
      <c r="B2" t="s">
        <v>176</v>
      </c>
      <c r="C2" t="s">
        <v>177</v>
      </c>
      <c r="D2" t="s">
        <v>178</v>
      </c>
      <c r="E2" t="s">
        <v>8</v>
      </c>
      <c r="F2" t="s">
        <v>179</v>
      </c>
      <c r="G2" t="s">
        <v>10</v>
      </c>
      <c r="H2" t="s">
        <v>180</v>
      </c>
    </row>
    <row r="3" spans="1:11">
      <c r="A3" t="s">
        <v>181</v>
      </c>
      <c r="B3">
        <f>[4]p01!B3</f>
        <v>241745</v>
      </c>
      <c r="C3">
        <f>[4]p01!C3</f>
        <v>136200</v>
      </c>
      <c r="D3">
        <f>[4]p01!D3</f>
        <v>82340</v>
      </c>
      <c r="E3">
        <f>[4]p01!E3</f>
        <v>153180</v>
      </c>
      <c r="F3">
        <f>[4]p01!F3</f>
        <v>191395</v>
      </c>
      <c r="G3">
        <f>[4]p01!G3</f>
        <v>418415</v>
      </c>
      <c r="H3">
        <f>[4]p01!H3</f>
        <v>1223275</v>
      </c>
      <c r="I3">
        <f>[4]p01!I3</f>
        <v>0</v>
      </c>
      <c r="J3">
        <f>[4]p01!J3</f>
        <v>0</v>
      </c>
      <c r="K3">
        <f>[4]p01!K3</f>
        <v>0</v>
      </c>
    </row>
    <row r="4" spans="1:11">
      <c r="A4" t="s">
        <v>182</v>
      </c>
      <c r="B4">
        <f>[4]p01!B4</f>
        <v>241745</v>
      </c>
      <c r="C4">
        <f>[4]p01!C4</f>
        <v>136200</v>
      </c>
      <c r="D4">
        <f>[4]p01!D4</f>
        <v>82340</v>
      </c>
      <c r="E4">
        <f>[4]p01!E4</f>
        <v>153180</v>
      </c>
      <c r="F4">
        <f>[4]p01!F4</f>
        <v>191395</v>
      </c>
      <c r="G4">
        <f>[4]p01!G4</f>
        <v>418415</v>
      </c>
      <c r="H4">
        <f>[4]p01!H4</f>
        <v>1223275</v>
      </c>
      <c r="I4">
        <f>[4]p01!I4</f>
        <v>0</v>
      </c>
      <c r="J4">
        <f>[4]p01!J4</f>
        <v>0</v>
      </c>
      <c r="K4">
        <f>[4]p01!K4</f>
        <v>0</v>
      </c>
    </row>
    <row r="5" spans="1:11">
      <c r="A5" t="s">
        <v>183</v>
      </c>
      <c r="B5">
        <f>[4]p01!B5</f>
        <v>0</v>
      </c>
      <c r="C5">
        <f>[4]p01!C5</f>
        <v>0</v>
      </c>
      <c r="D5">
        <f>[4]p01!D5</f>
        <v>82340</v>
      </c>
      <c r="E5">
        <f>[4]p01!E5</f>
        <v>0</v>
      </c>
      <c r="F5">
        <f>[4]p01!F5</f>
        <v>0</v>
      </c>
      <c r="G5">
        <f>[4]p01!G5</f>
        <v>0</v>
      </c>
      <c r="H5">
        <f>[4]p01!H5</f>
        <v>0</v>
      </c>
      <c r="I5">
        <f>[4]p01!I5</f>
        <v>0</v>
      </c>
      <c r="J5">
        <f>[4]p01!J5</f>
        <v>0</v>
      </c>
      <c r="K5">
        <f>[4]p01!K5</f>
        <v>0</v>
      </c>
    </row>
    <row r="6" spans="1:11">
      <c r="A6" t="s">
        <v>184</v>
      </c>
      <c r="B6">
        <f>[4]p01!B6</f>
        <v>241745</v>
      </c>
      <c r="C6">
        <f>[4]p01!C6</f>
        <v>136200</v>
      </c>
      <c r="D6">
        <f>[4]p01!D6</f>
        <v>0</v>
      </c>
      <c r="E6">
        <f>[4]p01!E6</f>
        <v>153180</v>
      </c>
      <c r="F6">
        <f>[4]p01!F6</f>
        <v>191395</v>
      </c>
      <c r="G6">
        <f>[4]p01!G6</f>
        <v>418415</v>
      </c>
      <c r="H6">
        <f>[4]p01!H6</f>
        <v>0</v>
      </c>
      <c r="I6">
        <f>[4]p01!I6</f>
        <v>0</v>
      </c>
      <c r="J6">
        <f>[4]p01!J6</f>
        <v>0</v>
      </c>
      <c r="K6">
        <f>[4]p01!K6</f>
        <v>0</v>
      </c>
    </row>
    <row r="7" spans="1:11">
      <c r="A7" t="s">
        <v>185</v>
      </c>
      <c r="B7">
        <f>[4]p01!B7</f>
        <v>0</v>
      </c>
      <c r="C7">
        <f>[4]p01!C7</f>
        <v>0</v>
      </c>
      <c r="D7">
        <f>[4]p01!D7</f>
        <v>1140935</v>
      </c>
      <c r="E7">
        <f>[4]p01!E7</f>
        <v>0</v>
      </c>
      <c r="F7">
        <f>[4]p01!F7</f>
        <v>0</v>
      </c>
      <c r="G7">
        <f>[4]p01!G7</f>
        <v>0</v>
      </c>
      <c r="H7">
        <f>[4]p01!H7</f>
        <v>0</v>
      </c>
      <c r="I7">
        <f>[4]p01!I7</f>
        <v>0</v>
      </c>
      <c r="J7">
        <f>[4]p01!J7</f>
        <v>0</v>
      </c>
      <c r="K7">
        <f>[4]p01!K7</f>
        <v>0</v>
      </c>
    </row>
    <row r="8" spans="1:11">
      <c r="A8" t="s">
        <v>186</v>
      </c>
      <c r="B8">
        <f>[4]p01!B8</f>
        <v>223760</v>
      </c>
      <c r="C8">
        <f>[4]p01!C8</f>
        <v>126560</v>
      </c>
      <c r="D8">
        <f>[4]p01!D8</f>
        <v>80470</v>
      </c>
      <c r="E8">
        <f>[4]p01!E8</f>
        <v>160115</v>
      </c>
      <c r="F8">
        <f>[4]p01!F8</f>
        <v>210975</v>
      </c>
      <c r="G8">
        <f>[4]p01!G8</f>
        <v>412370</v>
      </c>
      <c r="H8">
        <f>[4]p01!H8</f>
        <v>1214250</v>
      </c>
      <c r="I8">
        <f>[4]p01!I8</f>
        <v>0</v>
      </c>
      <c r="J8">
        <f>[4]p01!J8</f>
        <v>0</v>
      </c>
      <c r="K8">
        <f>[4]p01!K8</f>
        <v>0</v>
      </c>
    </row>
    <row r="9" spans="1:11">
      <c r="A9" t="s">
        <v>187</v>
      </c>
      <c r="B9">
        <f>[4]p01!B9</f>
        <v>223760</v>
      </c>
      <c r="C9">
        <f>[4]p01!C9</f>
        <v>126560</v>
      </c>
      <c r="D9">
        <f>[4]p01!D9</f>
        <v>80470</v>
      </c>
      <c r="E9">
        <f>[4]p01!E9</f>
        <v>160115</v>
      </c>
      <c r="F9">
        <f>[4]p01!F9</f>
        <v>210975</v>
      </c>
      <c r="G9">
        <f>[4]p01!G9</f>
        <v>412370</v>
      </c>
      <c r="H9">
        <f>[4]p01!H9</f>
        <v>1214250</v>
      </c>
      <c r="I9">
        <f>[4]p01!I9</f>
        <v>0</v>
      </c>
      <c r="J9">
        <f>[4]p01!J9</f>
        <v>0</v>
      </c>
      <c r="K9">
        <f>[4]p01!K9</f>
        <v>0</v>
      </c>
    </row>
    <row r="10" spans="1:11">
      <c r="A10" t="s">
        <v>188</v>
      </c>
      <c r="B10">
        <f>[4]p01!B10</f>
        <v>0</v>
      </c>
      <c r="C10">
        <f>[4]p01!C10</f>
        <v>0</v>
      </c>
      <c r="D10">
        <f>[4]p01!D10</f>
        <v>0</v>
      </c>
      <c r="E10">
        <f>[4]p01!E10</f>
        <v>0</v>
      </c>
      <c r="F10">
        <f>[4]p01!F10</f>
        <v>0</v>
      </c>
      <c r="G10">
        <f>[4]p01!G10</f>
        <v>412370</v>
      </c>
      <c r="H10">
        <f>[4]p01!H10</f>
        <v>0</v>
      </c>
      <c r="I10">
        <f>[4]p01!I10</f>
        <v>0</v>
      </c>
      <c r="J10">
        <f>[4]p01!J10</f>
        <v>0</v>
      </c>
      <c r="K10">
        <f>[4]p01!K10</f>
        <v>0</v>
      </c>
    </row>
    <row r="11" spans="1:11">
      <c r="A11" t="s">
        <v>189</v>
      </c>
      <c r="B11">
        <f>[4]p01!B11</f>
        <v>223760</v>
      </c>
      <c r="C11">
        <f>[4]p01!C11</f>
        <v>126560</v>
      </c>
      <c r="D11">
        <f>[4]p01!D11</f>
        <v>80470</v>
      </c>
      <c r="E11">
        <f>[4]p01!E11</f>
        <v>160115</v>
      </c>
      <c r="F11">
        <f>[4]p01!F11</f>
        <v>210975</v>
      </c>
      <c r="G11">
        <f>[4]p01!G11</f>
        <v>0</v>
      </c>
      <c r="H11">
        <f>[4]p01!H11</f>
        <v>0</v>
      </c>
      <c r="I11">
        <f>[4]p01!I11</f>
        <v>0</v>
      </c>
      <c r="J11">
        <f>[4]p01!J11</f>
        <v>0</v>
      </c>
      <c r="K11">
        <f>[4]p01!K11</f>
        <v>0</v>
      </c>
    </row>
    <row r="12" spans="1:11">
      <c r="A12" t="s">
        <v>190</v>
      </c>
      <c r="B12">
        <f>[4]p01!B12</f>
        <v>0</v>
      </c>
      <c r="C12">
        <f>[4]p01!C12</f>
        <v>0</v>
      </c>
      <c r="D12">
        <f>[4]p01!D12</f>
        <v>0</v>
      </c>
      <c r="E12">
        <f>[4]p01!E12</f>
        <v>0</v>
      </c>
      <c r="F12">
        <f>[4]p01!F12</f>
        <v>0</v>
      </c>
      <c r="G12">
        <f>[4]p01!G12</f>
        <v>801880</v>
      </c>
      <c r="H12">
        <f>[4]p01!H12</f>
        <v>0</v>
      </c>
      <c r="I12">
        <f>[4]p01!I12</f>
        <v>0</v>
      </c>
      <c r="J12">
        <f>[4]p01!J12</f>
        <v>0</v>
      </c>
      <c r="K12">
        <f>[4]p01!K12</f>
        <v>0</v>
      </c>
    </row>
    <row r="13" spans="1:11">
      <c r="A13" t="s">
        <v>191</v>
      </c>
      <c r="B13">
        <f>[4]p01!B13</f>
        <v>4300</v>
      </c>
      <c r="C13">
        <f>[4]p01!C13</f>
        <v>450</v>
      </c>
      <c r="D13">
        <f>[4]p01!D13</f>
        <v>400</v>
      </c>
      <c r="E13">
        <f>[4]p01!E13</f>
        <v>36</v>
      </c>
      <c r="F13">
        <f>[4]p01!F13</f>
        <v>49</v>
      </c>
      <c r="G13">
        <f>[4]p01!G13</f>
        <v>50</v>
      </c>
      <c r="H13">
        <f>[4]p01!H13</f>
        <v>0</v>
      </c>
      <c r="I13">
        <f>[4]p01!I13</f>
        <v>0</v>
      </c>
      <c r="J13">
        <f>[4]p01!J13</f>
        <v>0</v>
      </c>
      <c r="K13">
        <f>[4]p01!K13</f>
        <v>0</v>
      </c>
    </row>
    <row r="14" spans="1:11">
      <c r="A14" t="s">
        <v>192</v>
      </c>
      <c r="B14">
        <f>[4]p01!B14</f>
        <v>4300</v>
      </c>
      <c r="C14">
        <f>[4]p01!C14</f>
        <v>450</v>
      </c>
      <c r="D14">
        <f>[4]p01!D14</f>
        <v>400</v>
      </c>
      <c r="E14">
        <f>[4]p01!E14</f>
        <v>36</v>
      </c>
      <c r="F14">
        <f>[4]p01!F14</f>
        <v>49</v>
      </c>
      <c r="G14">
        <f>[4]p01!G14</f>
        <v>50</v>
      </c>
      <c r="H14">
        <f>[4]p01!H14</f>
        <v>0</v>
      </c>
      <c r="I14">
        <f>[4]p01!I14</f>
        <v>0</v>
      </c>
      <c r="J14">
        <f>[4]p01!J14</f>
        <v>0</v>
      </c>
      <c r="K14">
        <f>[4]p01!K14</f>
        <v>0</v>
      </c>
    </row>
    <row r="15" spans="1:11">
      <c r="A15" t="s">
        <v>193</v>
      </c>
      <c r="B15">
        <f>[4]p01!B15</f>
        <v>4300</v>
      </c>
      <c r="C15">
        <f>[4]p01!C15</f>
        <v>450</v>
      </c>
      <c r="D15">
        <f>[4]p01!D15</f>
        <v>400</v>
      </c>
      <c r="E15">
        <f>[4]p01!E15</f>
        <v>36</v>
      </c>
      <c r="F15">
        <f>[4]p01!F15</f>
        <v>49</v>
      </c>
      <c r="G15">
        <f>[4]p01!G15</f>
        <v>50</v>
      </c>
      <c r="H15">
        <f>[4]p01!H15</f>
        <v>0</v>
      </c>
      <c r="I15">
        <f>[4]p01!I15</f>
        <v>0</v>
      </c>
      <c r="J15">
        <f>[4]p01!J15</f>
        <v>0</v>
      </c>
      <c r="K15">
        <f>[4]p01!K15</f>
        <v>0</v>
      </c>
    </row>
    <row r="16" spans="1:11">
      <c r="A16" t="s">
        <v>194</v>
      </c>
      <c r="B16">
        <f>[4]p01!B16</f>
        <v>4300</v>
      </c>
      <c r="C16">
        <f>[4]p01!C16</f>
        <v>450</v>
      </c>
      <c r="D16">
        <f>[4]p01!D16</f>
        <v>400</v>
      </c>
      <c r="E16">
        <f>[4]p01!E16</f>
        <v>36</v>
      </c>
      <c r="F16">
        <f>[4]p01!F16</f>
        <v>49</v>
      </c>
      <c r="G16">
        <f>[4]p01!G16</f>
        <v>50</v>
      </c>
      <c r="H16">
        <f>[4]p01!H16</f>
        <v>0</v>
      </c>
      <c r="I16">
        <f>[4]p01!I16</f>
        <v>0</v>
      </c>
      <c r="J16">
        <f>[4]p01!J16</f>
        <v>0</v>
      </c>
      <c r="K16">
        <f>[4]p01!K16</f>
        <v>0</v>
      </c>
    </row>
    <row r="17" spans="1:11">
      <c r="A17" t="s">
        <v>195</v>
      </c>
      <c r="B17">
        <f>[4]p01!B17</f>
        <v>4300</v>
      </c>
      <c r="C17">
        <f>[4]p01!C17</f>
        <v>450</v>
      </c>
      <c r="D17">
        <f>[4]p01!D17</f>
        <v>400</v>
      </c>
      <c r="E17">
        <f>[4]p01!E17</f>
        <v>36</v>
      </c>
      <c r="F17">
        <f>[4]p01!F17</f>
        <v>49</v>
      </c>
      <c r="G17">
        <f>[4]p01!G17</f>
        <v>50</v>
      </c>
      <c r="H17">
        <f>[4]p01!H17</f>
        <v>0</v>
      </c>
      <c r="I17">
        <f>[4]p01!I17</f>
        <v>0</v>
      </c>
      <c r="J17">
        <f>[4]p01!J17</f>
        <v>0</v>
      </c>
      <c r="K17">
        <f>[4]p01!K17</f>
        <v>0</v>
      </c>
    </row>
    <row r="18" spans="1:11">
      <c r="A18" t="s">
        <v>196</v>
      </c>
      <c r="B18">
        <f>[4]p01!B18</f>
        <v>0</v>
      </c>
      <c r="C18">
        <f>[4]p01!C18</f>
        <v>0</v>
      </c>
      <c r="D18">
        <f>[4]p01!D18</f>
        <v>0</v>
      </c>
      <c r="E18">
        <f>[4]p01!E18</f>
        <v>0</v>
      </c>
      <c r="F18">
        <f>[4]p01!F18</f>
        <v>0</v>
      </c>
      <c r="G18">
        <f>[4]p01!G18</f>
        <v>0</v>
      </c>
      <c r="H18">
        <f>[4]p01!H18</f>
        <v>0</v>
      </c>
      <c r="I18">
        <f>[4]p01!I18</f>
        <v>0</v>
      </c>
      <c r="J18">
        <f>[4]p01!J18</f>
        <v>0</v>
      </c>
      <c r="K18">
        <f>[4]p01!K18</f>
        <v>0</v>
      </c>
    </row>
    <row r="19" spans="1:11">
      <c r="A19" t="s">
        <v>197</v>
      </c>
      <c r="B19">
        <f>[4]p01!B19</f>
        <v>0</v>
      </c>
      <c r="C19">
        <f>[4]p01!C19</f>
        <v>0</v>
      </c>
      <c r="D19">
        <f>[4]p01!D19</f>
        <v>0</v>
      </c>
      <c r="E19">
        <f>[4]p01!E19</f>
        <v>0</v>
      </c>
      <c r="F19">
        <f>[4]p01!F19</f>
        <v>0</v>
      </c>
      <c r="G19">
        <f>[4]p01!G19</f>
        <v>0</v>
      </c>
      <c r="H19">
        <f>[4]p01!H19</f>
        <v>0</v>
      </c>
      <c r="I19">
        <f>[4]p01!I19</f>
        <v>0</v>
      </c>
      <c r="J19">
        <f>[4]p01!J19</f>
        <v>0</v>
      </c>
      <c r="K19">
        <f>[4]p01!K19</f>
        <v>0</v>
      </c>
    </row>
    <row r="20" spans="1:11">
      <c r="A20" t="s">
        <v>198</v>
      </c>
      <c r="B20">
        <f>[4]p01!B20</f>
        <v>0</v>
      </c>
      <c r="C20">
        <f>[4]p01!C20</f>
        <v>0</v>
      </c>
      <c r="D20">
        <f>[4]p01!D20</f>
        <v>0</v>
      </c>
      <c r="E20">
        <f>[4]p01!E20</f>
        <v>0</v>
      </c>
      <c r="F20">
        <f>[4]p01!F20</f>
        <v>0</v>
      </c>
      <c r="G20">
        <f>[4]p01!G20</f>
        <v>0</v>
      </c>
      <c r="H20">
        <f>[4]p01!H20</f>
        <v>0</v>
      </c>
      <c r="I20">
        <f>[4]p01!I20</f>
        <v>0</v>
      </c>
      <c r="J20">
        <f>[4]p01!J20</f>
        <v>0</v>
      </c>
      <c r="K20">
        <f>[4]p01!K20</f>
        <v>0</v>
      </c>
    </row>
    <row r="21" spans="1:11">
      <c r="A21" t="s">
        <v>199</v>
      </c>
      <c r="B21">
        <f>[4]p01!B21</f>
        <v>0</v>
      </c>
      <c r="C21">
        <f>[4]p01!C21</f>
        <v>0</v>
      </c>
      <c r="D21">
        <f>[4]p01!D21</f>
        <v>0</v>
      </c>
      <c r="E21">
        <f>[4]p01!E21</f>
        <v>0</v>
      </c>
      <c r="F21">
        <f>[4]p01!F21</f>
        <v>0</v>
      </c>
      <c r="G21">
        <f>[4]p01!G21</f>
        <v>0</v>
      </c>
      <c r="H21">
        <f>[4]p01!H21</f>
        <v>0</v>
      </c>
      <c r="I21">
        <f>[4]p01!I21</f>
        <v>0</v>
      </c>
      <c r="J21">
        <f>[4]p01!J21</f>
        <v>0</v>
      </c>
      <c r="K21">
        <f>[4]p01!K21</f>
        <v>0</v>
      </c>
    </row>
    <row r="22" spans="1:11">
      <c r="A22" t="s">
        <v>200</v>
      </c>
      <c r="B22">
        <f>[4]p01!B22</f>
        <v>0</v>
      </c>
      <c r="C22">
        <f>[4]p01!C22</f>
        <v>0</v>
      </c>
      <c r="D22">
        <f>[4]p01!D22</f>
        <v>0</v>
      </c>
      <c r="E22">
        <f>[4]p01!E22</f>
        <v>0</v>
      </c>
      <c r="F22">
        <f>[4]p01!F22</f>
        <v>0</v>
      </c>
      <c r="G22">
        <f>[4]p01!G22</f>
        <v>0</v>
      </c>
      <c r="H22">
        <f>[4]p01!H22</f>
        <v>0</v>
      </c>
      <c r="I22">
        <f>[4]p01!I22</f>
        <v>0</v>
      </c>
      <c r="J22">
        <f>[4]p01!J22</f>
        <v>0</v>
      </c>
      <c r="K22">
        <f>[4]p01!K22</f>
        <v>0</v>
      </c>
    </row>
    <row r="23" spans="1:11">
      <c r="A23" t="s">
        <v>201</v>
      </c>
      <c r="B23">
        <f>[4]p01!B23</f>
        <v>6200</v>
      </c>
      <c r="C23">
        <f>[4]p01!C23</f>
        <v>650</v>
      </c>
      <c r="D23">
        <f>[4]p01!D23</f>
        <v>550</v>
      </c>
      <c r="E23">
        <f>[4]p01!E23</f>
        <v>46</v>
      </c>
      <c r="F23">
        <f>[4]p01!F23</f>
        <v>60</v>
      </c>
      <c r="G23">
        <f>[4]p01!G23</f>
        <v>65</v>
      </c>
      <c r="H23">
        <f>[4]p01!H23</f>
        <v>0</v>
      </c>
      <c r="I23">
        <f>[4]p01!I23</f>
        <v>0</v>
      </c>
      <c r="J23">
        <f>[4]p01!J23</f>
        <v>0</v>
      </c>
      <c r="K23">
        <f>[4]p01!K23</f>
        <v>0</v>
      </c>
    </row>
    <row r="24" spans="1:11">
      <c r="A24" t="s">
        <v>202</v>
      </c>
      <c r="B24">
        <f>[4]p01!B24</f>
        <v>6200</v>
      </c>
      <c r="C24">
        <f>[4]p01!C24</f>
        <v>650</v>
      </c>
      <c r="D24">
        <f>[4]p01!D24</f>
        <v>550</v>
      </c>
      <c r="E24">
        <f>[4]p01!E24</f>
        <v>46</v>
      </c>
      <c r="F24">
        <f>[4]p01!F24</f>
        <v>60</v>
      </c>
      <c r="G24">
        <f>[4]p01!G24</f>
        <v>65</v>
      </c>
      <c r="H24">
        <f>[4]p01!H24</f>
        <v>0</v>
      </c>
      <c r="I24">
        <f>[4]p01!I24</f>
        <v>0</v>
      </c>
      <c r="J24">
        <f>[4]p01!J24</f>
        <v>0</v>
      </c>
      <c r="K24">
        <f>[4]p01!K24</f>
        <v>0</v>
      </c>
    </row>
    <row r="25" spans="1:11">
      <c r="A25" t="s">
        <v>203</v>
      </c>
      <c r="B25">
        <f>[4]p01!B25</f>
        <v>6200</v>
      </c>
      <c r="C25">
        <f>[4]p01!C25</f>
        <v>650</v>
      </c>
      <c r="D25">
        <f>[4]p01!D25</f>
        <v>550</v>
      </c>
      <c r="E25">
        <f>[4]p01!E25</f>
        <v>46</v>
      </c>
      <c r="F25">
        <f>[4]p01!F25</f>
        <v>60</v>
      </c>
      <c r="G25">
        <f>[4]p01!G25</f>
        <v>65</v>
      </c>
      <c r="H25">
        <f>[4]p01!H25</f>
        <v>0</v>
      </c>
      <c r="I25">
        <f>[4]p01!I25</f>
        <v>0</v>
      </c>
      <c r="J25">
        <f>[4]p01!J25</f>
        <v>0</v>
      </c>
      <c r="K25">
        <f>[4]p01!K25</f>
        <v>0</v>
      </c>
    </row>
    <row r="26" spans="1:11">
      <c r="A26" t="s">
        <v>204</v>
      </c>
      <c r="B26">
        <f>[4]p01!B26</f>
        <v>6200</v>
      </c>
      <c r="C26">
        <f>[4]p01!C26</f>
        <v>650</v>
      </c>
      <c r="D26">
        <f>[4]p01!D26</f>
        <v>550</v>
      </c>
      <c r="E26">
        <f>[4]p01!E26</f>
        <v>46</v>
      </c>
      <c r="F26">
        <f>[4]p01!F26</f>
        <v>60</v>
      </c>
      <c r="G26">
        <f>[4]p01!G26</f>
        <v>65</v>
      </c>
      <c r="H26">
        <f>[4]p01!H26</f>
        <v>0</v>
      </c>
      <c r="I26">
        <f>[4]p01!I26</f>
        <v>0</v>
      </c>
      <c r="J26">
        <f>[4]p01!J26</f>
        <v>0</v>
      </c>
      <c r="K26">
        <f>[4]p01!K26</f>
        <v>0</v>
      </c>
    </row>
    <row r="27" spans="1:11">
      <c r="A27" t="s">
        <v>205</v>
      </c>
      <c r="B27">
        <f>[4]p01!B27</f>
        <v>6200</v>
      </c>
      <c r="C27">
        <f>[4]p01!C27</f>
        <v>650</v>
      </c>
      <c r="D27">
        <f>[4]p01!D27</f>
        <v>550</v>
      </c>
      <c r="E27">
        <f>[4]p01!E27</f>
        <v>46</v>
      </c>
      <c r="F27">
        <f>[4]p01!F27</f>
        <v>60</v>
      </c>
      <c r="G27">
        <f>[4]p01!G27</f>
        <v>65</v>
      </c>
      <c r="H27">
        <f>[4]p01!H27</f>
        <v>0</v>
      </c>
      <c r="I27">
        <f>[4]p01!I27</f>
        <v>0</v>
      </c>
      <c r="J27">
        <f>[4]p01!J27</f>
        <v>0</v>
      </c>
      <c r="K27">
        <f>[4]p01!K27</f>
        <v>0</v>
      </c>
    </row>
    <row r="28" spans="1:11">
      <c r="A28" t="s">
        <v>206</v>
      </c>
      <c r="B28">
        <f>[4]p01!B28</f>
        <v>0</v>
      </c>
      <c r="C28">
        <f>[4]p01!C28</f>
        <v>0</v>
      </c>
      <c r="D28">
        <f>[4]p01!D28</f>
        <v>0</v>
      </c>
      <c r="E28">
        <f>[4]p01!E28</f>
        <v>0</v>
      </c>
      <c r="F28">
        <f>[4]p01!F28</f>
        <v>0</v>
      </c>
      <c r="G28">
        <f>[4]p01!G28</f>
        <v>0</v>
      </c>
      <c r="H28">
        <f>[4]p01!H28</f>
        <v>0</v>
      </c>
      <c r="I28">
        <f>[4]p01!I28</f>
        <v>0</v>
      </c>
      <c r="J28">
        <f>[4]p01!J28</f>
        <v>0</v>
      </c>
      <c r="K28">
        <f>[4]p01!K28</f>
        <v>0</v>
      </c>
    </row>
    <row r="29" spans="1:11">
      <c r="A29" t="s">
        <v>207</v>
      </c>
      <c r="B29">
        <f>[4]p01!B29</f>
        <v>0</v>
      </c>
      <c r="C29">
        <f>[4]p01!C29</f>
        <v>0</v>
      </c>
      <c r="D29">
        <f>[4]p01!D29</f>
        <v>0</v>
      </c>
      <c r="E29">
        <f>[4]p01!E29</f>
        <v>0</v>
      </c>
      <c r="F29">
        <f>[4]p01!F29</f>
        <v>0</v>
      </c>
      <c r="G29">
        <f>[4]p01!G29</f>
        <v>0</v>
      </c>
      <c r="H29">
        <f>[4]p01!H29</f>
        <v>0</v>
      </c>
      <c r="I29">
        <f>[4]p01!I29</f>
        <v>0</v>
      </c>
      <c r="J29">
        <f>[4]p01!J29</f>
        <v>0</v>
      </c>
      <c r="K29">
        <f>[4]p01!K29</f>
        <v>0</v>
      </c>
    </row>
    <row r="30" spans="1:11">
      <c r="A30" t="s">
        <v>208</v>
      </c>
      <c r="B30">
        <f>[4]p01!B30</f>
        <v>0</v>
      </c>
      <c r="C30">
        <f>[4]p01!C30</f>
        <v>0</v>
      </c>
      <c r="D30">
        <f>[4]p01!D30</f>
        <v>0</v>
      </c>
      <c r="E30">
        <f>[4]p01!E30</f>
        <v>0</v>
      </c>
      <c r="F30">
        <f>[4]p01!F30</f>
        <v>0</v>
      </c>
      <c r="G30">
        <f>[4]p01!G30</f>
        <v>0</v>
      </c>
      <c r="H30">
        <f>[4]p01!H30</f>
        <v>0</v>
      </c>
      <c r="I30">
        <f>[4]p01!I30</f>
        <v>0</v>
      </c>
      <c r="J30">
        <f>[4]p01!J30</f>
        <v>0</v>
      </c>
      <c r="K30">
        <f>[4]p01!K30</f>
        <v>0</v>
      </c>
    </row>
    <row r="31" spans="1:11">
      <c r="A31" t="s">
        <v>209</v>
      </c>
      <c r="B31">
        <f>[4]p01!B31</f>
        <v>0</v>
      </c>
      <c r="C31">
        <f>[4]p01!C31</f>
        <v>0</v>
      </c>
      <c r="D31">
        <f>[4]p01!D31</f>
        <v>0</v>
      </c>
      <c r="E31">
        <f>[4]p01!E31</f>
        <v>0</v>
      </c>
      <c r="F31">
        <f>[4]p01!F31</f>
        <v>0</v>
      </c>
      <c r="G31">
        <f>[4]p01!G31</f>
        <v>0</v>
      </c>
      <c r="H31">
        <f>[4]p01!H31</f>
        <v>0</v>
      </c>
      <c r="I31">
        <f>[4]p01!I31</f>
        <v>0</v>
      </c>
      <c r="J31">
        <f>[4]p01!J31</f>
        <v>0</v>
      </c>
      <c r="K31">
        <f>[4]p01!K31</f>
        <v>0</v>
      </c>
    </row>
    <row r="32" spans="1:11">
      <c r="A32" t="s">
        <v>210</v>
      </c>
      <c r="B32">
        <f>[4]p01!B32</f>
        <v>0</v>
      </c>
      <c r="C32">
        <f>[4]p01!C32</f>
        <v>0</v>
      </c>
      <c r="D32">
        <f>[4]p01!D32</f>
        <v>0</v>
      </c>
      <c r="E32">
        <f>[4]p01!E32</f>
        <v>0</v>
      </c>
      <c r="F32">
        <f>[4]p01!F32</f>
        <v>0</v>
      </c>
      <c r="G32">
        <f>[4]p01!G32</f>
        <v>0</v>
      </c>
      <c r="H32">
        <f>[4]p01!H32</f>
        <v>0</v>
      </c>
      <c r="I32">
        <f>[4]p01!I32</f>
        <v>0</v>
      </c>
      <c r="J32">
        <f>[4]p01!J32</f>
        <v>0</v>
      </c>
      <c r="K32">
        <f>[4]p01!K32</f>
        <v>0</v>
      </c>
    </row>
    <row r="33" spans="1:11">
      <c r="A33" t="s">
        <v>211</v>
      </c>
      <c r="B33">
        <f>[4]p01!B33</f>
        <v>59999985</v>
      </c>
      <c r="C33">
        <f>[4]p01!C33</f>
        <v>10000000</v>
      </c>
      <c r="D33">
        <f>[4]p01!D33</f>
        <v>10000012</v>
      </c>
      <c r="E33">
        <f>[4]p01!E33</f>
        <v>999999</v>
      </c>
      <c r="F33">
        <f>[4]p01!F33</f>
        <v>1499998.5</v>
      </c>
      <c r="G33">
        <f>[4]p01!G33</f>
        <v>2500000</v>
      </c>
      <c r="H33">
        <f>[4]p01!H33</f>
        <v>8928005</v>
      </c>
      <c r="I33">
        <f>[4]p01!I33</f>
        <v>0</v>
      </c>
      <c r="J33">
        <f>[4]p01!J33</f>
        <v>0</v>
      </c>
      <c r="K33">
        <f>[4]p01!K33</f>
        <v>0</v>
      </c>
    </row>
    <row r="34" spans="1:11">
      <c r="A34" t="s">
        <v>212</v>
      </c>
      <c r="B34">
        <f>[4]p01!B34</f>
        <v>75000090</v>
      </c>
      <c r="C34">
        <f>[4]p01!C34</f>
        <v>15000000</v>
      </c>
      <c r="D34">
        <f>[4]p01!D34</f>
        <v>12499998</v>
      </c>
      <c r="E34">
        <f>[4]p01!E34</f>
        <v>999999</v>
      </c>
      <c r="F34">
        <f>[4]p01!F34</f>
        <v>2000001.85</v>
      </c>
      <c r="G34">
        <f>[4]p01!G34</f>
        <v>1750000</v>
      </c>
      <c r="H34">
        <f>[4]p01!H34</f>
        <v>9758045</v>
      </c>
      <c r="I34">
        <f>[4]p01!I34</f>
        <v>0</v>
      </c>
      <c r="J34">
        <f>[4]p01!J34</f>
        <v>0</v>
      </c>
      <c r="K34">
        <f>[4]p01!K34</f>
        <v>0</v>
      </c>
    </row>
    <row r="35" spans="1:11">
      <c r="A35" t="s">
        <v>213</v>
      </c>
      <c r="B35">
        <f>[4]p01!B35</f>
        <v>0</v>
      </c>
      <c r="C35">
        <f>[4]p01!C35</f>
        <v>0.09</v>
      </c>
      <c r="D35">
        <f>[4]p01!D35</f>
        <v>0.09</v>
      </c>
      <c r="E35">
        <f>[4]p01!E35</f>
        <v>0.09</v>
      </c>
      <c r="F35">
        <f>[4]p01!F35</f>
        <v>0.09</v>
      </c>
      <c r="G35">
        <f>[4]p01!G35</f>
        <v>0.09</v>
      </c>
      <c r="H35">
        <f>[4]p01!H35</f>
        <v>0</v>
      </c>
      <c r="I35">
        <f>[4]p01!I35</f>
        <v>0</v>
      </c>
      <c r="J35">
        <f>[4]p01!J35</f>
        <v>0</v>
      </c>
      <c r="K35">
        <f>[4]p01!K35</f>
        <v>0</v>
      </c>
    </row>
    <row r="36" spans="1:11">
      <c r="A36" t="s">
        <v>214</v>
      </c>
      <c r="B36">
        <f>[4]p01!B36</f>
        <v>6.8999999999999992E-2</v>
      </c>
      <c r="C36">
        <f>[4]p01!C36</f>
        <v>0</v>
      </c>
      <c r="D36">
        <f>[4]p01!D36</f>
        <v>6.8999999999999992E-2</v>
      </c>
      <c r="E36">
        <f>[4]p01!E36</f>
        <v>6.8999999999999992E-2</v>
      </c>
      <c r="F36">
        <f>[4]p01!F36</f>
        <v>6.8999999999999992E-2</v>
      </c>
      <c r="G36">
        <f>[4]p01!G36</f>
        <v>0</v>
      </c>
      <c r="H36">
        <f>[4]p01!H36</f>
        <v>0</v>
      </c>
      <c r="I36">
        <f>[4]p01!I36</f>
        <v>0</v>
      </c>
      <c r="J36">
        <f>[4]p01!J36</f>
        <v>0</v>
      </c>
      <c r="K36">
        <f>[4]p01!K36</f>
        <v>0</v>
      </c>
    </row>
    <row r="37" spans="1:11">
      <c r="A37" t="s">
        <v>215</v>
      </c>
      <c r="B37">
        <f>[4]p01!B37</f>
        <v>9.1999999999999998E-2</v>
      </c>
      <c r="C37">
        <f>[4]p01!C37</f>
        <v>9.1999999999999998E-2</v>
      </c>
      <c r="D37">
        <f>[4]p01!D37</f>
        <v>0</v>
      </c>
      <c r="E37">
        <f>[4]p01!E37</f>
        <v>9.1999999999999998E-2</v>
      </c>
      <c r="F37">
        <f>[4]p01!F37</f>
        <v>9.1999999999999998E-2</v>
      </c>
      <c r="G37">
        <f>[4]p01!G37</f>
        <v>9.1999999999999998E-2</v>
      </c>
      <c r="H37">
        <f>[4]p01!H37</f>
        <v>0</v>
      </c>
      <c r="I37">
        <f>[4]p01!I37</f>
        <v>0</v>
      </c>
      <c r="J37">
        <f>[4]p01!J37</f>
        <v>0</v>
      </c>
      <c r="K37">
        <f>[4]p01!K37</f>
        <v>0</v>
      </c>
    </row>
    <row r="38" spans="1:11">
      <c r="A38" t="s">
        <v>216</v>
      </c>
      <c r="B38">
        <f>[4]p01!B38</f>
        <v>0.115</v>
      </c>
      <c r="C38">
        <f>[4]p01!C38</f>
        <v>0.115</v>
      </c>
      <c r="D38">
        <f>[4]p01!D38</f>
        <v>0.115</v>
      </c>
      <c r="E38">
        <f>[4]p01!E38</f>
        <v>0</v>
      </c>
      <c r="F38">
        <f>[4]p01!F38</f>
        <v>0</v>
      </c>
      <c r="G38">
        <f>[4]p01!G38</f>
        <v>0.115</v>
      </c>
      <c r="H38">
        <f>[4]p01!H38</f>
        <v>0</v>
      </c>
      <c r="I38">
        <f>[4]p01!I38</f>
        <v>0</v>
      </c>
      <c r="J38">
        <f>[4]p01!J38</f>
        <v>0</v>
      </c>
      <c r="K38">
        <f>[4]p01!K38</f>
        <v>0</v>
      </c>
    </row>
    <row r="39" spans="1:11">
      <c r="A39" t="s">
        <v>217</v>
      </c>
      <c r="B39">
        <f>[4]p01!B39</f>
        <v>0.115</v>
      </c>
      <c r="C39">
        <f>[4]p01!C39</f>
        <v>0.115</v>
      </c>
      <c r="D39">
        <f>[4]p01!D39</f>
        <v>0.115</v>
      </c>
      <c r="E39">
        <f>[4]p01!E39</f>
        <v>0</v>
      </c>
      <c r="F39">
        <f>[4]p01!F39</f>
        <v>0</v>
      </c>
      <c r="G39">
        <f>[4]p01!G39</f>
        <v>0.115</v>
      </c>
      <c r="H39">
        <f>[4]p01!H39</f>
        <v>0</v>
      </c>
      <c r="I39">
        <f>[4]p01!I39</f>
        <v>0</v>
      </c>
      <c r="J39">
        <f>[4]p01!J39</f>
        <v>0</v>
      </c>
      <c r="K39">
        <f>[4]p01!K39</f>
        <v>0</v>
      </c>
    </row>
    <row r="40" spans="1:11">
      <c r="A40" t="s">
        <v>218</v>
      </c>
      <c r="B40">
        <f>[4]p01!B40</f>
        <v>5.7500000000000002E-2</v>
      </c>
      <c r="C40">
        <f>[4]p01!C40</f>
        <v>0</v>
      </c>
      <c r="D40">
        <f>[4]p01!D40</f>
        <v>5.7500000000000002E-2</v>
      </c>
      <c r="E40">
        <f>[4]p01!E40</f>
        <v>5.7500000000000002E-2</v>
      </c>
      <c r="F40">
        <f>[4]p01!F40</f>
        <v>5.7500000000000002E-2</v>
      </c>
      <c r="G40">
        <f>[4]p01!G40</f>
        <v>0</v>
      </c>
      <c r="H40">
        <f>[4]p01!H40</f>
        <v>0</v>
      </c>
      <c r="I40">
        <f>[4]p01!I40</f>
        <v>0</v>
      </c>
      <c r="J40">
        <f>[4]p01!J40</f>
        <v>0</v>
      </c>
      <c r="K40">
        <f>[4]p01!K40</f>
        <v>0</v>
      </c>
    </row>
    <row r="41" spans="1:11">
      <c r="A41" t="s">
        <v>219</v>
      </c>
      <c r="B41">
        <f>[4]p01!B41</f>
        <v>0.6</v>
      </c>
      <c r="C41">
        <f>[4]p01!C41</f>
        <v>1.2</v>
      </c>
      <c r="D41">
        <f>[4]p01!D41</f>
        <v>0.6</v>
      </c>
      <c r="E41">
        <f>[4]p01!E41</f>
        <v>1.5</v>
      </c>
      <c r="F41">
        <f>[4]p01!F41</f>
        <v>1.5</v>
      </c>
      <c r="G41">
        <f>[4]p01!G41</f>
        <v>1.2</v>
      </c>
      <c r="H41">
        <f>[4]p01!H41</f>
        <v>0</v>
      </c>
      <c r="I41">
        <f>[4]p01!I41</f>
        <v>0</v>
      </c>
      <c r="J41">
        <f>[4]p01!J41</f>
        <v>0</v>
      </c>
      <c r="K41">
        <f>[4]p01!K41</f>
        <v>0</v>
      </c>
    </row>
    <row r="42" spans="1:11">
      <c r="A42" t="s">
        <v>220</v>
      </c>
      <c r="B42">
        <f>[4]p01!B42</f>
        <v>1.2</v>
      </c>
      <c r="C42">
        <f>[4]p01!C42</f>
        <v>0.6</v>
      </c>
      <c r="D42">
        <f>[4]p01!D42</f>
        <v>1.8</v>
      </c>
      <c r="E42">
        <f>[4]p01!E42</f>
        <v>1.2</v>
      </c>
      <c r="F42">
        <f>[4]p01!F42</f>
        <v>1.2</v>
      </c>
      <c r="G42">
        <f>[4]p01!G42</f>
        <v>0.6</v>
      </c>
      <c r="H42">
        <f>[4]p01!H42</f>
        <v>0</v>
      </c>
      <c r="I42">
        <f>[4]p01!I42</f>
        <v>0</v>
      </c>
      <c r="J42">
        <f>[4]p01!J42</f>
        <v>0</v>
      </c>
      <c r="K42">
        <f>[4]p01!K42</f>
        <v>0</v>
      </c>
    </row>
    <row r="43" spans="1:11">
      <c r="A43" t="s">
        <v>221</v>
      </c>
      <c r="B43">
        <f>[4]p01!B43</f>
        <v>0.6</v>
      </c>
      <c r="C43">
        <f>[4]p01!C43</f>
        <v>1.8</v>
      </c>
      <c r="D43">
        <f>[4]p01!D43</f>
        <v>0.6</v>
      </c>
      <c r="E43">
        <f>[4]p01!E43</f>
        <v>1.2</v>
      </c>
      <c r="F43">
        <f>[4]p01!F43</f>
        <v>1.2</v>
      </c>
      <c r="G43">
        <f>[4]p01!G43</f>
        <v>1.2</v>
      </c>
      <c r="H43">
        <f>[4]p01!H43</f>
        <v>0</v>
      </c>
      <c r="I43">
        <f>[4]p01!I43</f>
        <v>0</v>
      </c>
      <c r="J43">
        <f>[4]p01!J43</f>
        <v>0</v>
      </c>
      <c r="K43">
        <f>[4]p01!K43</f>
        <v>0</v>
      </c>
    </row>
    <row r="44" spans="1:11">
      <c r="A44" t="s">
        <v>222</v>
      </c>
      <c r="B44">
        <f>[4]p01!B44</f>
        <v>1.5</v>
      </c>
      <c r="C44">
        <f>[4]p01!C44</f>
        <v>1.2</v>
      </c>
      <c r="D44">
        <f>[4]p01!D44</f>
        <v>1.2</v>
      </c>
      <c r="E44">
        <f>[4]p01!E44</f>
        <v>0.6</v>
      </c>
      <c r="F44">
        <f>[4]p01!F44</f>
        <v>0.6</v>
      </c>
      <c r="G44">
        <f>[4]p01!G44</f>
        <v>0.9</v>
      </c>
      <c r="H44">
        <f>[4]p01!H44</f>
        <v>0</v>
      </c>
      <c r="I44">
        <f>[4]p01!I44</f>
        <v>0</v>
      </c>
      <c r="J44">
        <f>[4]p01!J44</f>
        <v>0</v>
      </c>
      <c r="K44">
        <f>[4]p01!K44</f>
        <v>0</v>
      </c>
    </row>
    <row r="45" spans="1:11">
      <c r="A45" t="s">
        <v>223</v>
      </c>
      <c r="B45">
        <f>[4]p01!B45</f>
        <v>1.5</v>
      </c>
      <c r="C45">
        <f>[4]p01!C45</f>
        <v>1.2</v>
      </c>
      <c r="D45">
        <f>[4]p01!D45</f>
        <v>1.2</v>
      </c>
      <c r="E45">
        <f>[4]p01!E45</f>
        <v>0.6</v>
      </c>
      <c r="F45">
        <f>[4]p01!F45</f>
        <v>0.6</v>
      </c>
      <c r="G45">
        <f>[4]p01!G45</f>
        <v>0.9</v>
      </c>
      <c r="H45">
        <f>[4]p01!H45</f>
        <v>0</v>
      </c>
      <c r="I45">
        <f>[4]p01!I45</f>
        <v>0</v>
      </c>
      <c r="J45">
        <f>[4]p01!J45</f>
        <v>0</v>
      </c>
      <c r="K45">
        <f>[4]p01!K45</f>
        <v>0</v>
      </c>
    </row>
    <row r="46" spans="1:11">
      <c r="A46" t="s">
        <v>224</v>
      </c>
      <c r="B46">
        <f>[4]p01!B46</f>
        <v>1.2</v>
      </c>
      <c r="C46">
        <f>[4]p01!C46</f>
        <v>0.6</v>
      </c>
      <c r="D46">
        <f>[4]p01!D46</f>
        <v>1.2</v>
      </c>
      <c r="E46">
        <f>[4]p01!E46</f>
        <v>0.9</v>
      </c>
      <c r="F46">
        <f>[4]p01!F46</f>
        <v>0.9</v>
      </c>
      <c r="G46">
        <f>[4]p01!G46</f>
        <v>0.6</v>
      </c>
      <c r="H46">
        <f>[4]p01!H46</f>
        <v>0</v>
      </c>
      <c r="I46">
        <f>[4]p01!I46</f>
        <v>0</v>
      </c>
      <c r="J46">
        <f>[4]p01!J46</f>
        <v>0</v>
      </c>
      <c r="K46">
        <f>[4]p01!K46</f>
        <v>0</v>
      </c>
    </row>
    <row r="47" spans="1:11">
      <c r="A47" t="s">
        <v>225</v>
      </c>
      <c r="B47">
        <f>[4]p01!B47</f>
        <v>87</v>
      </c>
      <c r="C47">
        <f>[4]p01!C47</f>
        <v>12.8</v>
      </c>
      <c r="D47">
        <f>[4]p01!D47</f>
        <v>6.8</v>
      </c>
      <c r="E47">
        <f>[4]p01!E47</f>
        <v>0.65</v>
      </c>
      <c r="F47">
        <f>[4]p01!F47</f>
        <v>0.77</v>
      </c>
      <c r="G47">
        <f>[4]p01!G47</f>
        <v>1</v>
      </c>
      <c r="H47">
        <f>[4]p01!H47</f>
        <v>0</v>
      </c>
      <c r="I47">
        <f>[4]p01!I47</f>
        <v>0</v>
      </c>
      <c r="J47">
        <f>[4]p01!J47</f>
        <v>0</v>
      </c>
      <c r="K47">
        <f>[4]p01!K47</f>
        <v>0</v>
      </c>
    </row>
    <row r="48" spans="1:11">
      <c r="A48" t="s">
        <v>226</v>
      </c>
      <c r="B48">
        <f>[4]p01!B48</f>
        <v>87</v>
      </c>
      <c r="C48">
        <f>[4]p01!C48</f>
        <v>12.8</v>
      </c>
      <c r="D48">
        <f>[4]p01!D48</f>
        <v>6.8</v>
      </c>
      <c r="E48">
        <f>[4]p01!E48</f>
        <v>0.65</v>
      </c>
      <c r="F48">
        <f>[4]p01!F48</f>
        <v>0.77</v>
      </c>
      <c r="G48">
        <f>[4]p01!G48</f>
        <v>1</v>
      </c>
      <c r="H48">
        <f>[4]p01!H48</f>
        <v>0</v>
      </c>
      <c r="I48">
        <f>[4]p01!I48</f>
        <v>0</v>
      </c>
      <c r="J48">
        <f>[4]p01!J48</f>
        <v>0</v>
      </c>
      <c r="K48">
        <f>[4]p01!K48</f>
        <v>0</v>
      </c>
    </row>
    <row r="49" spans="1:20">
      <c r="A49" t="s">
        <v>227</v>
      </c>
      <c r="B49">
        <f>[4]p01!B49</f>
        <v>87</v>
      </c>
      <c r="C49">
        <f>[4]p01!C49</f>
        <v>12.8</v>
      </c>
      <c r="D49">
        <f>[4]p01!D49</f>
        <v>6.8</v>
      </c>
      <c r="E49">
        <f>[4]p01!E49</f>
        <v>0.65</v>
      </c>
      <c r="F49">
        <f>[4]p01!F49</f>
        <v>0.77</v>
      </c>
      <c r="G49">
        <f>[4]p01!G49</f>
        <v>1</v>
      </c>
      <c r="H49">
        <f>[4]p01!H49</f>
        <v>0</v>
      </c>
      <c r="I49">
        <f>[4]p01!I49</f>
        <v>0</v>
      </c>
      <c r="J49">
        <f>[4]p01!J49</f>
        <v>0</v>
      </c>
      <c r="K49">
        <f>[4]p01!K49</f>
        <v>0</v>
      </c>
    </row>
    <row r="50" spans="1:20">
      <c r="A50" t="s">
        <v>228</v>
      </c>
      <c r="B50">
        <f>[4]p01!B50</f>
        <v>87</v>
      </c>
      <c r="C50">
        <f>[4]p01!C50</f>
        <v>12.9</v>
      </c>
      <c r="D50">
        <f>[4]p01!D50</f>
        <v>6.8</v>
      </c>
      <c r="E50">
        <f>[4]p01!E50</f>
        <v>0.65</v>
      </c>
      <c r="F50">
        <f>[4]p01!F50</f>
        <v>0.77</v>
      </c>
      <c r="G50">
        <f>[4]p01!G50</f>
        <v>1</v>
      </c>
      <c r="H50">
        <f>[4]p01!H50</f>
        <v>0</v>
      </c>
      <c r="I50">
        <f>[4]p01!I50</f>
        <v>0</v>
      </c>
      <c r="J50">
        <f>[4]p01!J50</f>
        <v>0</v>
      </c>
      <c r="K50">
        <f>[4]p01!K50</f>
        <v>0</v>
      </c>
    </row>
    <row r="51" spans="1:20" ht="14" thickBot="1">
      <c r="A51" s="34" t="s">
        <v>229</v>
      </c>
      <c r="B51" s="34">
        <f>[4]p01!B51</f>
        <v>7.6000000000000068</v>
      </c>
      <c r="C51" s="34">
        <f>[4]p01!C51</f>
        <v>8.4406250000000007</v>
      </c>
      <c r="D51" s="34">
        <f>[4]p01!D51</f>
        <v>7.6000000000000068</v>
      </c>
      <c r="E51" s="34">
        <f>[4]p01!E51</f>
        <v>7.6000000000000068</v>
      </c>
      <c r="F51" s="34">
        <f>[4]p01!F51</f>
        <v>7.6000000000000068</v>
      </c>
      <c r="G51" s="34">
        <f>[4]p01!G51</f>
        <v>7.6</v>
      </c>
      <c r="H51" s="34">
        <f>[4]p01!H51</f>
        <v>0</v>
      </c>
      <c r="I51" s="34">
        <f>[4]p01!I51</f>
        <v>0</v>
      </c>
      <c r="J51" s="34">
        <f>[4]p01!J51</f>
        <v>0</v>
      </c>
      <c r="K51" s="34">
        <f>[4]p01!K51</f>
        <v>0</v>
      </c>
      <c r="L51" s="34"/>
      <c r="M51" s="34"/>
    </row>
    <row r="52" spans="1:20">
      <c r="A52" t="s">
        <v>115</v>
      </c>
      <c r="B52">
        <f>[4]p01!B52</f>
        <v>4849458.3354295194</v>
      </c>
      <c r="C52">
        <f>[4]p01!C52</f>
        <v>4849458.3354295194</v>
      </c>
      <c r="D52">
        <f>[4]p01!D52</f>
        <v>4849458.3354295194</v>
      </c>
      <c r="E52">
        <f>[4]p01!E52</f>
        <v>4849458.3354295194</v>
      </c>
      <c r="F52">
        <f>[4]p01!F52</f>
        <v>4849458.3354295194</v>
      </c>
      <c r="G52">
        <f>[4]p01!G52</f>
        <v>0</v>
      </c>
      <c r="H52">
        <f>[4]p01!H52</f>
        <v>0</v>
      </c>
      <c r="I52">
        <f>[4]p01!I52</f>
        <v>0</v>
      </c>
      <c r="J52">
        <f>[4]p01!J52</f>
        <v>0</v>
      </c>
      <c r="K52">
        <f>[4]p01!K52</f>
        <v>0</v>
      </c>
      <c r="M52" s="28"/>
    </row>
    <row r="53" spans="1:20">
      <c r="A53" t="s">
        <v>116</v>
      </c>
      <c r="B53">
        <f>[4]p01!B53</f>
        <v>23526918</v>
      </c>
      <c r="C53">
        <f>[4]p01!C53</f>
        <v>23526918</v>
      </c>
      <c r="D53">
        <f>[4]p01!D53</f>
        <v>23526918</v>
      </c>
      <c r="E53">
        <f>[4]p01!E53</f>
        <v>23526918</v>
      </c>
      <c r="F53">
        <f>[4]p01!F53</f>
        <v>23526918</v>
      </c>
      <c r="G53">
        <f>[4]p01!G53</f>
        <v>868556</v>
      </c>
      <c r="H53">
        <f>[4]p01!H53</f>
        <v>868556</v>
      </c>
      <c r="I53">
        <f>[4]p01!I53</f>
        <v>868556</v>
      </c>
      <c r="J53">
        <f>[4]p01!J53</f>
        <v>868556</v>
      </c>
      <c r="K53">
        <f>[4]p01!K53</f>
        <v>868556</v>
      </c>
      <c r="N53" s="10"/>
      <c r="O53" s="10"/>
      <c r="P53" s="10"/>
      <c r="Q53" s="10"/>
      <c r="R53" s="10"/>
    </row>
    <row r="54" spans="1:20">
      <c r="A54" t="s">
        <v>230</v>
      </c>
      <c r="B54">
        <f>[4]p01!B54</f>
        <v>1028111</v>
      </c>
      <c r="C54">
        <f>[4]p01!C54</f>
        <v>1028111</v>
      </c>
      <c r="D54">
        <f>[4]p01!D54</f>
        <v>1028111</v>
      </c>
      <c r="E54">
        <f>[4]p01!E54</f>
        <v>1028111</v>
      </c>
      <c r="F54">
        <f>[4]p01!F54</f>
        <v>1028111</v>
      </c>
      <c r="G54">
        <f>[4]p01!G54</f>
        <v>4209863</v>
      </c>
      <c r="H54">
        <f>[4]p01!H54</f>
        <v>4209863</v>
      </c>
      <c r="I54">
        <f>[4]p01!I54</f>
        <v>4209863</v>
      </c>
      <c r="J54">
        <f>[4]p01!J54</f>
        <v>4209863</v>
      </c>
      <c r="K54">
        <f>[4]p01!K54</f>
        <v>4209863</v>
      </c>
      <c r="N54" s="32"/>
      <c r="O54" s="32"/>
      <c r="P54" s="32"/>
      <c r="Q54" s="32"/>
      <c r="R54" s="32"/>
      <c r="S54" s="32"/>
      <c r="T54" s="33"/>
    </row>
    <row r="55" spans="1:20">
      <c r="A55" t="s">
        <v>231</v>
      </c>
      <c r="B55">
        <f>[4]p01!B55</f>
        <v>1318155</v>
      </c>
      <c r="C55">
        <f>[4]p01!C55</f>
        <v>1318155</v>
      </c>
      <c r="D55">
        <f>[4]p01!D55</f>
        <v>1318155</v>
      </c>
      <c r="E55">
        <f>[4]p01!E55</f>
        <v>1318155</v>
      </c>
      <c r="F55">
        <f>[4]p01!F55</f>
        <v>1318155</v>
      </c>
      <c r="G55">
        <f>[4]p01!G55</f>
        <v>2193489</v>
      </c>
      <c r="H55">
        <f>[4]p01!H55</f>
        <v>4209863</v>
      </c>
      <c r="I55">
        <f>[4]p01!I55</f>
        <v>4209863</v>
      </c>
      <c r="J55">
        <f>[4]p01!J55</f>
        <v>4209863</v>
      </c>
      <c r="K55">
        <f>[4]p01!K55</f>
        <v>4209863</v>
      </c>
      <c r="N55" s="32"/>
      <c r="O55" s="32"/>
      <c r="P55" s="32"/>
      <c r="Q55" s="32"/>
      <c r="R55" s="32"/>
      <c r="S55" s="32"/>
      <c r="T55" s="33"/>
    </row>
    <row r="56" spans="1:20">
      <c r="A56" t="s">
        <v>232</v>
      </c>
      <c r="B56">
        <f>[4]p01!B56</f>
        <v>2346266</v>
      </c>
      <c r="C56">
        <f>[4]p01!C56</f>
        <v>2346266</v>
      </c>
      <c r="D56">
        <f>[4]p01!D56</f>
        <v>2346266</v>
      </c>
      <c r="E56">
        <f>[4]p01!E56</f>
        <v>2346266</v>
      </c>
      <c r="F56">
        <f>[4]p01!F56</f>
        <v>2346266</v>
      </c>
      <c r="G56">
        <f>[4]p01!G56</f>
        <v>6403352</v>
      </c>
      <c r="H56">
        <f>[4]p01!H56</f>
        <v>8419726</v>
      </c>
      <c r="I56">
        <f>[4]p01!I56</f>
        <v>8419726</v>
      </c>
      <c r="J56">
        <f>[4]p01!J56</f>
        <v>8419726</v>
      </c>
      <c r="K56">
        <f>[4]p01!K56</f>
        <v>8419726</v>
      </c>
      <c r="T56" s="33"/>
    </row>
    <row r="57" spans="1:20">
      <c r="A57" t="s">
        <v>233</v>
      </c>
      <c r="B57">
        <f>[4]p01!B57</f>
        <v>1627624</v>
      </c>
      <c r="C57">
        <f>[4]p01!C57</f>
        <v>1627624</v>
      </c>
      <c r="D57">
        <f>[4]p01!D57</f>
        <v>1627624</v>
      </c>
      <c r="E57">
        <f>[4]p01!E57</f>
        <v>1627624</v>
      </c>
      <c r="F57">
        <f>[4]p01!F57</f>
        <v>1627624</v>
      </c>
      <c r="G57">
        <f>[4]p01!G57</f>
        <v>1154524</v>
      </c>
      <c r="H57">
        <f>[4]p01!H57</f>
        <v>1154524</v>
      </c>
      <c r="I57">
        <f>[4]p01!I57</f>
        <v>1154524</v>
      </c>
      <c r="J57">
        <f>[4]p01!J57</f>
        <v>1154524</v>
      </c>
      <c r="K57">
        <f>[4]p01!K57</f>
        <v>1154524</v>
      </c>
      <c r="M57" s="28"/>
      <c r="N57" s="10"/>
      <c r="O57" s="10"/>
      <c r="P57" s="10"/>
      <c r="Q57" s="10"/>
      <c r="R57" s="10"/>
      <c r="T57" s="33"/>
    </row>
    <row r="58" spans="1:20">
      <c r="A58" t="s">
        <v>234</v>
      </c>
      <c r="B58">
        <f>[4]p01!B58</f>
        <v>4055000</v>
      </c>
      <c r="C58">
        <f>[4]p01!C58</f>
        <v>4055000</v>
      </c>
      <c r="D58">
        <f>[4]p01!D58</f>
        <v>4055000</v>
      </c>
      <c r="E58">
        <f>[4]p01!E58</f>
        <v>4055000</v>
      </c>
      <c r="F58">
        <f>[4]p01!F58</f>
        <v>4055000</v>
      </c>
      <c r="G58">
        <f>[4]p01!G58</f>
        <v>5554688</v>
      </c>
      <c r="H58">
        <f>[4]p01!H58</f>
        <v>3777188</v>
      </c>
      <c r="I58">
        <f>[4]p01!I58</f>
        <v>3555000</v>
      </c>
      <c r="J58">
        <f>[4]p01!J58</f>
        <v>4888125</v>
      </c>
      <c r="K58">
        <f>[4]p01!K58</f>
        <v>5332500</v>
      </c>
      <c r="N58" s="32"/>
      <c r="O58" s="32"/>
      <c r="P58" s="32"/>
      <c r="Q58" s="32"/>
      <c r="R58" s="32"/>
      <c r="S58" s="32"/>
      <c r="T58" s="33"/>
    </row>
    <row r="59" spans="1:20">
      <c r="A59" t="s">
        <v>235</v>
      </c>
      <c r="B59">
        <f>[4]p01!B59</f>
        <v>4593750</v>
      </c>
      <c r="C59">
        <f>[4]p01!C59</f>
        <v>4593750</v>
      </c>
      <c r="D59">
        <f>[4]p01!D59</f>
        <v>4593750</v>
      </c>
      <c r="E59">
        <f>[4]p01!E59</f>
        <v>4593750</v>
      </c>
      <c r="F59">
        <f>[4]p01!F59</f>
        <v>4593750</v>
      </c>
      <c r="G59">
        <f>[4]p01!G59</f>
        <v>4443750</v>
      </c>
      <c r="H59">
        <f>[4]p01!H59</f>
        <v>5332500</v>
      </c>
      <c r="I59">
        <f>[4]p01!I59</f>
        <v>4888125</v>
      </c>
      <c r="J59">
        <f>[4]p01!J59</f>
        <v>3555000</v>
      </c>
      <c r="K59">
        <f>[4]p01!K59</f>
        <v>3777188</v>
      </c>
      <c r="N59" s="32"/>
      <c r="O59" s="32"/>
      <c r="P59" s="32"/>
      <c r="Q59" s="32"/>
      <c r="R59" s="32"/>
      <c r="S59" s="32"/>
      <c r="T59" s="33"/>
    </row>
    <row r="60" spans="1:20">
      <c r="A60" t="s">
        <v>236</v>
      </c>
      <c r="B60">
        <f>[4]p01!B60</f>
        <v>8648750</v>
      </c>
      <c r="C60">
        <f>[4]p01!C60</f>
        <v>8648750</v>
      </c>
      <c r="D60">
        <f>[4]p01!D60</f>
        <v>8648750</v>
      </c>
      <c r="E60">
        <f>[4]p01!E60</f>
        <v>8648750</v>
      </c>
      <c r="F60">
        <f>[4]p01!F60</f>
        <v>8648750</v>
      </c>
      <c r="G60">
        <f>[4]p01!G60</f>
        <v>9998438</v>
      </c>
      <c r="H60">
        <f>[4]p01!H60</f>
        <v>9109688</v>
      </c>
      <c r="I60">
        <f>[4]p01!I60</f>
        <v>8443125</v>
      </c>
      <c r="J60">
        <f>[4]p01!J60</f>
        <v>8443125</v>
      </c>
      <c r="K60">
        <f>[4]p01!K60</f>
        <v>9109688</v>
      </c>
    </row>
    <row r="61" spans="1:20">
      <c r="A61" t="s">
        <v>237</v>
      </c>
      <c r="B61">
        <f>[4]p01!B61</f>
        <v>40999016.335429519</v>
      </c>
      <c r="C61">
        <f>[4]p01!C61</f>
        <v>40999016.335429519</v>
      </c>
      <c r="D61">
        <f>[4]p01!D61</f>
        <v>40999016.335429519</v>
      </c>
      <c r="E61">
        <f>[4]p01!E61</f>
        <v>40999016.335429519</v>
      </c>
      <c r="F61">
        <f>[4]p01!F61</f>
        <v>40999016.335429519</v>
      </c>
      <c r="G61">
        <f>[4]p01!G61</f>
        <v>0</v>
      </c>
      <c r="H61">
        <f>[4]p01!H61</f>
        <v>0</v>
      </c>
      <c r="I61">
        <f>[4]p01!I61</f>
        <v>0</v>
      </c>
      <c r="J61">
        <f>[4]p01!J61</f>
        <v>0</v>
      </c>
      <c r="K61">
        <f>[4]p01!K61</f>
        <v>0</v>
      </c>
    </row>
    <row r="62" spans="1:20">
      <c r="A62" t="s">
        <v>121</v>
      </c>
      <c r="B62">
        <f>[4]p01!B62</f>
        <v>5999010</v>
      </c>
      <c r="C62">
        <f>[4]p01!C62</f>
        <v>5999010</v>
      </c>
      <c r="D62">
        <f>[4]p01!D62</f>
        <v>5999010</v>
      </c>
      <c r="E62">
        <f>[4]p01!E62</f>
        <v>5999010</v>
      </c>
      <c r="F62">
        <f>[4]p01!F62</f>
        <v>5999010</v>
      </c>
      <c r="G62">
        <f>[4]p01!G62</f>
        <v>1008187</v>
      </c>
      <c r="H62">
        <f>[4]p01!H62</f>
        <v>2016374</v>
      </c>
      <c r="I62">
        <f>[4]p01!I62</f>
        <v>2016374</v>
      </c>
      <c r="J62">
        <f>[4]p01!J62</f>
        <v>2016374</v>
      </c>
      <c r="K62">
        <f>[4]p01!K62</f>
        <v>2016374</v>
      </c>
    </row>
    <row r="63" spans="1:20">
      <c r="A63" t="s">
        <v>122</v>
      </c>
      <c r="B63">
        <f>[4]p01!B63</f>
        <v>2173632</v>
      </c>
      <c r="C63">
        <f>[4]p01!C63</f>
        <v>2173632</v>
      </c>
      <c r="D63">
        <f>[4]p01!D63</f>
        <v>2173632</v>
      </c>
      <c r="E63">
        <f>[4]p01!E63</f>
        <v>2173632</v>
      </c>
      <c r="F63">
        <f>[4]p01!F63</f>
        <v>2173632</v>
      </c>
      <c r="G63">
        <f>[4]p01!G63</f>
        <v>-1072506</v>
      </c>
      <c r="H63">
        <f>[4]p01!H63</f>
        <v>-765783</v>
      </c>
      <c r="I63">
        <f>[4]p01!I63</f>
        <v>-154109</v>
      </c>
      <c r="J63">
        <f>[4]p01!J63</f>
        <v>521</v>
      </c>
      <c r="K63">
        <f>[4]p01!K63</f>
        <v>-487454</v>
      </c>
    </row>
    <row r="64" spans="1:20">
      <c r="A64" t="s">
        <v>238</v>
      </c>
      <c r="B64">
        <f>[4]p01!B64</f>
        <v>7285276</v>
      </c>
      <c r="C64">
        <f>[4]p01!C64</f>
        <v>7285276</v>
      </c>
      <c r="D64">
        <f>[4]p01!D64</f>
        <v>7285276</v>
      </c>
      <c r="E64">
        <f>[4]p01!E64</f>
        <v>7285276</v>
      </c>
      <c r="F64">
        <f>[4]p01!F64</f>
        <v>7285276</v>
      </c>
      <c r="G64">
        <f>[4]p01!G64</f>
        <v>4228276</v>
      </c>
      <c r="H64">
        <f>[4]p01!H64</f>
        <v>4228276</v>
      </c>
      <c r="I64">
        <f>[4]p01!I64</f>
        <v>4228276</v>
      </c>
      <c r="J64">
        <f>[4]p01!J64</f>
        <v>4228276</v>
      </c>
      <c r="K64">
        <f>[4]p01!K64</f>
        <v>4228276</v>
      </c>
    </row>
    <row r="65" spans="1:13">
      <c r="A65" t="s">
        <v>239</v>
      </c>
      <c r="B65">
        <f>[4]p01!B65</f>
        <v>1000000</v>
      </c>
      <c r="C65">
        <f>[4]p01!C65</f>
        <v>1000000</v>
      </c>
      <c r="D65">
        <f>[4]p01!D65</f>
        <v>1000000</v>
      </c>
      <c r="E65">
        <f>[4]p01!E65</f>
        <v>1000000</v>
      </c>
      <c r="F65">
        <f>[4]p01!F65</f>
        <v>1000000</v>
      </c>
      <c r="G65">
        <f>[4]p01!G65</f>
        <v>1000000</v>
      </c>
      <c r="H65">
        <f>[4]p01!H65</f>
        <v>1000000</v>
      </c>
      <c r="I65">
        <f>[4]p01!I65</f>
        <v>1000000</v>
      </c>
      <c r="J65">
        <f>[4]p01!J65</f>
        <v>1000000</v>
      </c>
      <c r="K65">
        <f>[4]p01!K65</f>
        <v>1000000</v>
      </c>
    </row>
    <row r="66" spans="1:13">
      <c r="A66" t="s">
        <v>125</v>
      </c>
      <c r="B66">
        <f>[4]p01!B66</f>
        <v>24541098.335429516</v>
      </c>
      <c r="C66">
        <f>[4]p01!C66</f>
        <v>24541098.335429516</v>
      </c>
      <c r="D66">
        <f>[4]p01!D66</f>
        <v>24541098.335429516</v>
      </c>
      <c r="E66">
        <f>[4]p01!E66</f>
        <v>24541098.335429516</v>
      </c>
      <c r="F66">
        <f>[4]p01!F66</f>
        <v>24541098.335429516</v>
      </c>
      <c r="G66">
        <f>[4]p01!G66</f>
        <v>18439769</v>
      </c>
      <c r="H66">
        <f>[4]p01!H66</f>
        <v>19035172</v>
      </c>
      <c r="I66">
        <f>[4]p01!I66</f>
        <v>20222537</v>
      </c>
      <c r="J66">
        <f>[4]p01!J66</f>
        <v>20522704</v>
      </c>
      <c r="K66">
        <f>[4]p01!K66</f>
        <v>19575457</v>
      </c>
    </row>
    <row r="67" spans="1:13">
      <c r="A67" t="s">
        <v>240</v>
      </c>
      <c r="B67">
        <f>[4]p01!B67</f>
        <v>40999016.335429519</v>
      </c>
      <c r="C67">
        <f>[4]p01!C67</f>
        <v>40999016.335429519</v>
      </c>
      <c r="D67">
        <f>[4]p01!D67</f>
        <v>40999016.335429519</v>
      </c>
      <c r="E67">
        <f>[4]p01!E67</f>
        <v>40999016.335429519</v>
      </c>
      <c r="F67">
        <f>[4]p01!F67</f>
        <v>40999016.335429519</v>
      </c>
      <c r="G67">
        <f>[4]p01!G67</f>
        <v>0</v>
      </c>
      <c r="H67">
        <f>[4]p01!H67</f>
        <v>0</v>
      </c>
      <c r="I67">
        <f>[4]p01!I67</f>
        <v>0</v>
      </c>
      <c r="J67">
        <f>[4]p01!J67</f>
        <v>0</v>
      </c>
      <c r="K67">
        <f>[4]p01!K67</f>
        <v>0</v>
      </c>
    </row>
    <row r="68" spans="1:13">
      <c r="A68" t="s">
        <v>241</v>
      </c>
      <c r="B68">
        <f>[4]p01!B68</f>
        <v>200000</v>
      </c>
      <c r="C68">
        <f>[4]p01!C68</f>
        <v>200000</v>
      </c>
      <c r="D68">
        <f>[4]p01!D68</f>
        <v>200000</v>
      </c>
      <c r="E68">
        <f>[4]p01!E68</f>
        <v>200000</v>
      </c>
      <c r="F68">
        <f>[4]p01!F68</f>
        <v>200000</v>
      </c>
      <c r="G68">
        <f>[4]p01!G68</f>
        <v>0</v>
      </c>
      <c r="H68">
        <f>[4]p01!H68</f>
        <v>0</v>
      </c>
      <c r="I68">
        <f>[4]p01!I68</f>
        <v>0</v>
      </c>
      <c r="J68">
        <f>[4]p01!J68</f>
        <v>0</v>
      </c>
      <c r="K68">
        <f>[4]p01!K68</f>
        <v>0</v>
      </c>
    </row>
    <row r="69" spans="1:13">
      <c r="A69" t="s">
        <v>242</v>
      </c>
      <c r="B69">
        <f>[4]p01!B69</f>
        <v>29324168.522889383</v>
      </c>
      <c r="C69">
        <f>[4]p01!C69</f>
        <v>29324168.522889383</v>
      </c>
      <c r="D69">
        <f>[4]p01!D69</f>
        <v>29324168.522889383</v>
      </c>
      <c r="E69">
        <f>[4]p01!E69</f>
        <v>29324168.522889383</v>
      </c>
      <c r="F69">
        <f>[4]p01!F69</f>
        <v>29324168.522889383</v>
      </c>
      <c r="G69">
        <f>[4]p01!G69</f>
        <v>0</v>
      </c>
      <c r="H69">
        <f>[4]p01!H69</f>
        <v>0</v>
      </c>
      <c r="I69">
        <f>[4]p01!I69</f>
        <v>0</v>
      </c>
      <c r="J69">
        <f>[4]p01!J69</f>
        <v>0</v>
      </c>
      <c r="K69">
        <f>[4]p01!K69</f>
        <v>0</v>
      </c>
    </row>
    <row r="70" spans="1:13">
      <c r="A70" t="s">
        <v>243</v>
      </c>
      <c r="B70">
        <f>[4]p01!B70</f>
        <v>4219404.3354295157</v>
      </c>
      <c r="C70">
        <f>[4]p01!C70</f>
        <v>4219404.3354295157</v>
      </c>
      <c r="D70">
        <f>[4]p01!D70</f>
        <v>4219404.3354295157</v>
      </c>
      <c r="E70">
        <f>[4]p01!E70</f>
        <v>4219404.3354295157</v>
      </c>
      <c r="F70">
        <f>[4]p01!F70</f>
        <v>4219404.3354295157</v>
      </c>
      <c r="G70">
        <f>[4]p01!G70</f>
        <v>-2081925</v>
      </c>
      <c r="H70">
        <f>[4]p01!H70</f>
        <v>-1486522</v>
      </c>
      <c r="I70">
        <f>[4]p01!I70</f>
        <v>-299157</v>
      </c>
      <c r="J70">
        <f>[4]p01!J70</f>
        <v>1010</v>
      </c>
      <c r="K70">
        <f>[4]p01!K70</f>
        <v>-946237</v>
      </c>
    </row>
    <row r="71" spans="1:13">
      <c r="A71" t="s">
        <v>244</v>
      </c>
      <c r="B71">
        <f>[4]p01!B71</f>
        <v>1</v>
      </c>
      <c r="C71">
        <f>[4]p01!C71</f>
        <v>1</v>
      </c>
      <c r="D71">
        <f>[4]p01!D71</f>
        <v>1</v>
      </c>
      <c r="E71">
        <f>[4]p01!E71</f>
        <v>1</v>
      </c>
      <c r="F71">
        <f>[4]p01!F71</f>
        <v>1</v>
      </c>
      <c r="G71">
        <f>[4]p01!G71</f>
        <v>0</v>
      </c>
      <c r="H71">
        <f>[4]p01!H71</f>
        <v>0</v>
      </c>
      <c r="I71">
        <f>[4]p01!I71</f>
        <v>0</v>
      </c>
      <c r="J71">
        <f>[4]p01!J71</f>
        <v>0</v>
      </c>
      <c r="K71">
        <f>[4]p01!K71</f>
        <v>0</v>
      </c>
    </row>
    <row r="72" spans="1:13">
      <c r="A72" t="s">
        <v>245</v>
      </c>
      <c r="B72">
        <f>[4]p01!B72</f>
        <v>1</v>
      </c>
      <c r="C72">
        <f>[4]p01!C72</f>
        <v>1</v>
      </c>
      <c r="D72">
        <f>[4]p01!D72</f>
        <v>1</v>
      </c>
      <c r="E72">
        <f>[4]p01!E72</f>
        <v>1</v>
      </c>
      <c r="F72">
        <f>[4]p01!F72</f>
        <v>1</v>
      </c>
      <c r="G72">
        <f>[4]p01!G72</f>
        <v>0</v>
      </c>
      <c r="H72">
        <f>[4]p01!H72</f>
        <v>0</v>
      </c>
      <c r="I72">
        <f>[4]p01!I72</f>
        <v>0</v>
      </c>
      <c r="J72">
        <f>[4]p01!J72</f>
        <v>0</v>
      </c>
      <c r="K72">
        <f>[4]p01!K72</f>
        <v>0</v>
      </c>
    </row>
    <row r="73" spans="1:13">
      <c r="A73" t="s">
        <v>246</v>
      </c>
      <c r="B73">
        <f>[4]p01!B73</f>
        <v>0</v>
      </c>
      <c r="C73">
        <f>[4]p01!C73</f>
        <v>0</v>
      </c>
      <c r="D73">
        <f>[4]p01!D73</f>
        <v>0</v>
      </c>
      <c r="E73">
        <f>[4]p01!E73</f>
        <v>0</v>
      </c>
      <c r="F73">
        <f>[4]p01!F73</f>
        <v>0</v>
      </c>
      <c r="G73">
        <f>[4]p01!G73</f>
        <v>0</v>
      </c>
      <c r="H73">
        <f>[4]p01!H73</f>
        <v>0</v>
      </c>
      <c r="I73">
        <f>[4]p01!I73</f>
        <v>0</v>
      </c>
      <c r="J73">
        <f>[4]p01!J73</f>
        <v>0</v>
      </c>
      <c r="K73">
        <f>[4]p01!K73</f>
        <v>0</v>
      </c>
    </row>
    <row r="74" spans="1:13">
      <c r="A74" t="s">
        <v>435</v>
      </c>
      <c r="B74">
        <f>[4]p01!B74</f>
        <v>0</v>
      </c>
      <c r="C74">
        <f>[4]p01!C74</f>
        <v>0</v>
      </c>
      <c r="D74">
        <f>[4]p01!D74</f>
        <v>0</v>
      </c>
      <c r="E74">
        <f>[4]p01!E74</f>
        <v>0</v>
      </c>
      <c r="F74">
        <f>[4]p01!F74</f>
        <v>0</v>
      </c>
      <c r="G74">
        <f>[4]p01!G74</f>
        <v>0</v>
      </c>
      <c r="H74">
        <f>[4]p01!H74</f>
        <v>0</v>
      </c>
      <c r="I74">
        <f>[4]p01!I74</f>
        <v>0</v>
      </c>
      <c r="J74">
        <f>[4]p01!J74</f>
        <v>0</v>
      </c>
      <c r="K74">
        <f>[4]p01!K74</f>
        <v>0</v>
      </c>
    </row>
    <row r="75" spans="1:13">
      <c r="A75" t="s">
        <v>436</v>
      </c>
      <c r="B75">
        <f>[4]p01!B75</f>
        <v>0</v>
      </c>
      <c r="C75">
        <f>[4]p01!C75</f>
        <v>0</v>
      </c>
      <c r="D75">
        <f>[4]p01!D75</f>
        <v>0</v>
      </c>
      <c r="E75">
        <f>[4]p01!E75</f>
        <v>0</v>
      </c>
      <c r="F75">
        <f>[4]p01!F75</f>
        <v>0</v>
      </c>
      <c r="G75">
        <f>[4]p01!G75</f>
        <v>0</v>
      </c>
      <c r="H75">
        <f>[4]p01!H75</f>
        <v>0</v>
      </c>
      <c r="I75">
        <f>[4]p01!I75</f>
        <v>0</v>
      </c>
      <c r="J75">
        <f>[4]p01!J75</f>
        <v>0</v>
      </c>
      <c r="K75">
        <f>[4]p01!K75</f>
        <v>0</v>
      </c>
    </row>
    <row r="76" spans="1:13">
      <c r="A76" t="s">
        <v>437</v>
      </c>
      <c r="B76">
        <f>[4]p01!B76</f>
        <v>0</v>
      </c>
      <c r="C76">
        <f>[4]p01!C76</f>
        <v>0</v>
      </c>
      <c r="D76">
        <f>[4]p01!D76</f>
        <v>0</v>
      </c>
      <c r="E76">
        <f>[4]p01!E76</f>
        <v>0</v>
      </c>
      <c r="F76">
        <f>[4]p01!F76</f>
        <v>0</v>
      </c>
      <c r="G76">
        <f>[4]p01!G76</f>
        <v>0</v>
      </c>
      <c r="H76">
        <f>[4]p01!H76</f>
        <v>0</v>
      </c>
      <c r="I76">
        <f>[4]p01!I76</f>
        <v>0</v>
      </c>
      <c r="J76">
        <f>[4]p01!J76</f>
        <v>0</v>
      </c>
      <c r="K76">
        <f>[4]p01!K76</f>
        <v>0</v>
      </c>
    </row>
    <row r="77" spans="1:13" ht="14" thickBot="1">
      <c r="A77" s="34" t="s">
        <v>438</v>
      </c>
      <c r="B77" s="34">
        <f>[4]p01!B77</f>
        <v>0</v>
      </c>
      <c r="C77" s="34">
        <f>[4]p01!C77</f>
        <v>0</v>
      </c>
      <c r="D77" s="34">
        <f>[4]p01!D77</f>
        <v>0</v>
      </c>
      <c r="E77" s="34">
        <f>[4]p01!E77</f>
        <v>0</v>
      </c>
      <c r="F77" s="34">
        <f>[4]p01!F77</f>
        <v>0</v>
      </c>
      <c r="G77" s="34">
        <f>[4]p01!G77</f>
        <v>0</v>
      </c>
      <c r="H77" s="34">
        <f>[4]p01!H77</f>
        <v>0</v>
      </c>
      <c r="I77" s="34">
        <f>[4]p01!I77</f>
        <v>0</v>
      </c>
      <c r="J77" s="34">
        <f>[4]p01!J77</f>
        <v>0</v>
      </c>
      <c r="K77" s="34">
        <f>[4]p01!K77</f>
        <v>0</v>
      </c>
      <c r="L77" s="34"/>
      <c r="M77" s="34"/>
    </row>
    <row r="78" spans="1:13">
      <c r="A78" t="s">
        <v>247</v>
      </c>
      <c r="B78">
        <f>[4]p01!B78</f>
        <v>1</v>
      </c>
    </row>
    <row r="79" spans="1:13">
      <c r="A79" t="s">
        <v>248</v>
      </c>
      <c r="B79">
        <f>[4]p01!B79</f>
        <v>40000</v>
      </c>
    </row>
    <row r="80" spans="1:13">
      <c r="A80" t="s">
        <v>249</v>
      </c>
      <c r="B80">
        <f>[4]p01!B80</f>
        <v>40000</v>
      </c>
    </row>
    <row r="81" spans="1:2">
      <c r="A81" t="s">
        <v>250</v>
      </c>
      <c r="B81">
        <f>[4]p01!B81</f>
        <v>0</v>
      </c>
    </row>
    <row r="82" spans="1:2">
      <c r="A82" t="s">
        <v>251</v>
      </c>
      <c r="B82">
        <f>[4]p01!B82</f>
        <v>0</v>
      </c>
    </row>
    <row r="83" spans="1:2">
      <c r="A83" t="s">
        <v>252</v>
      </c>
      <c r="B83">
        <f>[4]p01!B83</f>
        <v>0</v>
      </c>
    </row>
    <row r="84" spans="1:2">
      <c r="A84" t="s">
        <v>253</v>
      </c>
      <c r="B84">
        <f>[4]p01!B84</f>
        <v>0</v>
      </c>
    </row>
    <row r="85" spans="1:2">
      <c r="A85" t="s">
        <v>254</v>
      </c>
      <c r="B85">
        <f>[4]p01!B85</f>
        <v>48349</v>
      </c>
    </row>
    <row r="86" spans="1:2">
      <c r="A86" t="s">
        <v>255</v>
      </c>
      <c r="B86">
        <f>[4]p01!B86</f>
        <v>27240</v>
      </c>
    </row>
    <row r="87" spans="1:2">
      <c r="A87" t="s">
        <v>256</v>
      </c>
      <c r="B87">
        <f>[4]p01!B87</f>
        <v>16468</v>
      </c>
    </row>
    <row r="88" spans="1:2">
      <c r="A88" t="s">
        <v>257</v>
      </c>
      <c r="B88">
        <f>[4]p01!B88</f>
        <v>30636</v>
      </c>
    </row>
    <row r="89" spans="1:2">
      <c r="A89" t="s">
        <v>258</v>
      </c>
      <c r="B89">
        <f>[4]p01!B89</f>
        <v>38279</v>
      </c>
    </row>
    <row r="90" spans="1:2">
      <c r="A90" t="s">
        <v>259</v>
      </c>
      <c r="B90">
        <f>[4]p01!B90</f>
        <v>83683</v>
      </c>
    </row>
    <row r="91" spans="1:2">
      <c r="A91" t="s">
        <v>260</v>
      </c>
      <c r="B91">
        <f>[4]p01!B91</f>
        <v>48349</v>
      </c>
    </row>
    <row r="92" spans="1:2">
      <c r="A92" t="s">
        <v>261</v>
      </c>
      <c r="B92">
        <f>[4]p01!B92</f>
        <v>27240</v>
      </c>
    </row>
    <row r="93" spans="1:2">
      <c r="A93" t="s">
        <v>262</v>
      </c>
      <c r="B93">
        <f>[4]p01!B93</f>
        <v>16468</v>
      </c>
    </row>
    <row r="94" spans="1:2">
      <c r="A94" t="s">
        <v>263</v>
      </c>
      <c r="B94">
        <f>[4]p01!B94</f>
        <v>30636</v>
      </c>
    </row>
    <row r="95" spans="1:2">
      <c r="A95" t="s">
        <v>264</v>
      </c>
      <c r="B95">
        <f>[4]p01!B95</f>
        <v>38279</v>
      </c>
    </row>
    <row r="96" spans="1:2">
      <c r="A96" t="s">
        <v>265</v>
      </c>
      <c r="B96">
        <f>[4]p01!B96</f>
        <v>83683</v>
      </c>
    </row>
    <row r="97" spans="1:2">
      <c r="A97" t="s">
        <v>266</v>
      </c>
      <c r="B97">
        <f>[4]p01!B97</f>
        <v>0</v>
      </c>
    </row>
    <row r="98" spans="1:2">
      <c r="A98" t="s">
        <v>267</v>
      </c>
      <c r="B98">
        <f>[4]p01!B98</f>
        <v>0</v>
      </c>
    </row>
    <row r="99" spans="1:2">
      <c r="A99" t="s">
        <v>268</v>
      </c>
      <c r="B99">
        <f>[4]p01!B99</f>
        <v>0</v>
      </c>
    </row>
    <row r="100" spans="1:2">
      <c r="A100" t="s">
        <v>269</v>
      </c>
      <c r="B100">
        <f>[4]p01!B100</f>
        <v>0</v>
      </c>
    </row>
    <row r="101" spans="1:2">
      <c r="A101" t="s">
        <v>270</v>
      </c>
      <c r="B101">
        <f>[4]p01!B101</f>
        <v>0</v>
      </c>
    </row>
    <row r="102" spans="1:2">
      <c r="A102" t="s">
        <v>271</v>
      </c>
      <c r="B102">
        <f>[4]p01!B102</f>
        <v>0</v>
      </c>
    </row>
    <row r="103" spans="1:2">
      <c r="A103" t="s">
        <v>272</v>
      </c>
      <c r="B103">
        <f>[4]p01!B103</f>
        <v>207900700</v>
      </c>
    </row>
    <row r="104" spans="1:2">
      <c r="A104" t="s">
        <v>273</v>
      </c>
      <c r="B104">
        <f>[4]p01!B104</f>
        <v>12258000</v>
      </c>
    </row>
    <row r="105" spans="1:2">
      <c r="A105" t="s">
        <v>274</v>
      </c>
      <c r="B105">
        <f>[4]p01!B105</f>
        <v>6587200</v>
      </c>
    </row>
    <row r="106" spans="1:2">
      <c r="A106" t="s">
        <v>275</v>
      </c>
      <c r="B106">
        <f>[4]p01!B106</f>
        <v>1102896</v>
      </c>
    </row>
    <row r="107" spans="1:2">
      <c r="A107" t="s">
        <v>276</v>
      </c>
      <c r="B107">
        <f>[4]p01!B107</f>
        <v>1875671</v>
      </c>
    </row>
    <row r="108" spans="1:2">
      <c r="A108" t="s">
        <v>277</v>
      </c>
      <c r="B108">
        <f>[4]p01!B108</f>
        <v>4184150</v>
      </c>
    </row>
    <row r="109" spans="1:2">
      <c r="A109" t="s">
        <v>278</v>
      </c>
      <c r="B109">
        <f>[4]p01!B109</f>
        <v>2424.1305159729973</v>
      </c>
    </row>
    <row r="110" spans="1:2">
      <c r="A110" t="s">
        <v>279</v>
      </c>
      <c r="B110">
        <f>[4]p01!B110</f>
        <v>372.01368510867087</v>
      </c>
    </row>
    <row r="111" spans="1:2">
      <c r="A111" t="s">
        <v>280</v>
      </c>
      <c r="B111">
        <f>[4]p01!B111</f>
        <v>189.4722702139814</v>
      </c>
    </row>
    <row r="112" spans="1:2">
      <c r="A112" t="s">
        <v>281</v>
      </c>
      <c r="B112">
        <f>[4]p01!B112</f>
        <v>18.501319946924692</v>
      </c>
    </row>
    <row r="113" spans="1:2">
      <c r="A113" t="s">
        <v>282</v>
      </c>
      <c r="B113">
        <f>[4]p01!B113</f>
        <v>21.916948244818482</v>
      </c>
    </row>
    <row r="114" spans="1:2">
      <c r="A114" t="s">
        <v>283</v>
      </c>
      <c r="B114">
        <f>[4]p01!B114</f>
        <v>28.46356914911491</v>
      </c>
    </row>
    <row r="115" spans="1:2">
      <c r="A115" t="s">
        <v>284</v>
      </c>
      <c r="B115">
        <f>[4]p01!B115</f>
        <v>11999997</v>
      </c>
    </row>
    <row r="116" spans="1:2">
      <c r="A116" t="s">
        <v>285</v>
      </c>
      <c r="B116">
        <f>[4]p01!B116</f>
        <v>2000000</v>
      </c>
    </row>
    <row r="117" spans="1:2">
      <c r="A117" t="s">
        <v>286</v>
      </c>
      <c r="B117">
        <f>[4]p01!B117</f>
        <v>2000002.4</v>
      </c>
    </row>
    <row r="118" spans="1:2">
      <c r="A118" t="s">
        <v>287</v>
      </c>
      <c r="B118">
        <f>[4]p01!B118</f>
        <v>199999.8</v>
      </c>
    </row>
    <row r="119" spans="1:2">
      <c r="A119" t="s">
        <v>288</v>
      </c>
      <c r="B119">
        <f>[4]p01!B119</f>
        <v>299999.7</v>
      </c>
    </row>
    <row r="120" spans="1:2">
      <c r="A120" t="s">
        <v>289</v>
      </c>
      <c r="B120">
        <f>[4]p01!B120</f>
        <v>500000</v>
      </c>
    </row>
    <row r="121" spans="1:2">
      <c r="A121" t="s">
        <v>290</v>
      </c>
      <c r="B121">
        <f>[4]p01!B121</f>
        <v>18711063</v>
      </c>
    </row>
    <row r="122" spans="1:2">
      <c r="A122" t="s">
        <v>291</v>
      </c>
      <c r="B122">
        <f>[4]p01!B122</f>
        <v>845802</v>
      </c>
    </row>
    <row r="123" spans="1:2">
      <c r="A123" t="s">
        <v>292</v>
      </c>
      <c r="B123">
        <f>[4]p01!B123</f>
        <v>0</v>
      </c>
    </row>
    <row r="124" spans="1:2">
      <c r="A124" t="s">
        <v>293</v>
      </c>
      <c r="B124">
        <f>[4]p01!B124</f>
        <v>126833.04</v>
      </c>
    </row>
    <row r="125" spans="1:2">
      <c r="A125" t="s">
        <v>294</v>
      </c>
      <c r="B125">
        <f>[4]p01!B125</f>
        <v>215702.16499999995</v>
      </c>
    </row>
    <row r="126" spans="1:2">
      <c r="A126" t="s">
        <v>295</v>
      </c>
      <c r="B126">
        <f>[4]p01!B126</f>
        <v>240588.625</v>
      </c>
    </row>
    <row r="127" spans="1:2">
      <c r="A127" t="s">
        <v>296</v>
      </c>
      <c r="B127">
        <f>[4]p01!B127</f>
        <v>44752</v>
      </c>
    </row>
    <row r="128" spans="1:2">
      <c r="A128" t="s">
        <v>297</v>
      </c>
      <c r="B128">
        <f>[4]p01!B128</f>
        <v>25312</v>
      </c>
    </row>
    <row r="129" spans="1:2">
      <c r="A129" t="s">
        <v>298</v>
      </c>
      <c r="B129">
        <f>[4]p01!B129</f>
        <v>16094</v>
      </c>
    </row>
    <row r="130" spans="1:2">
      <c r="A130" t="s">
        <v>299</v>
      </c>
      <c r="B130">
        <f>[4]p01!B130</f>
        <v>32023</v>
      </c>
    </row>
    <row r="131" spans="1:2">
      <c r="A131" t="s">
        <v>300</v>
      </c>
      <c r="B131">
        <f>[4]p01!B131</f>
        <v>42195</v>
      </c>
    </row>
    <row r="132" spans="1:2">
      <c r="A132" t="s">
        <v>301</v>
      </c>
      <c r="B132">
        <f>[4]p01!B132</f>
        <v>82474</v>
      </c>
    </row>
    <row r="133" spans="1:2">
      <c r="A133" t="s">
        <v>302</v>
      </c>
      <c r="B133">
        <f>[4]p01!B133</f>
        <v>44752</v>
      </c>
    </row>
    <row r="134" spans="1:2">
      <c r="A134" t="s">
        <v>303</v>
      </c>
      <c r="B134">
        <f>[4]p01!B134</f>
        <v>25312</v>
      </c>
    </row>
    <row r="135" spans="1:2">
      <c r="A135" t="s">
        <v>304</v>
      </c>
      <c r="B135">
        <f>[4]p01!B135</f>
        <v>16094</v>
      </c>
    </row>
    <row r="136" spans="1:2">
      <c r="A136" t="s">
        <v>305</v>
      </c>
      <c r="B136">
        <f>[4]p01!B136</f>
        <v>32023</v>
      </c>
    </row>
    <row r="137" spans="1:2">
      <c r="A137" t="s">
        <v>306</v>
      </c>
      <c r="B137">
        <f>[4]p01!B137</f>
        <v>42195</v>
      </c>
    </row>
    <row r="138" spans="1:2">
      <c r="A138" t="s">
        <v>307</v>
      </c>
      <c r="B138">
        <f>[4]p01!B138</f>
        <v>82474</v>
      </c>
    </row>
    <row r="139" spans="1:2">
      <c r="A139" t="s">
        <v>308</v>
      </c>
      <c r="B139">
        <f>[4]p01!B139</f>
        <v>0</v>
      </c>
    </row>
    <row r="140" spans="1:2">
      <c r="A140" t="s">
        <v>309</v>
      </c>
      <c r="B140">
        <f>[4]p01!B140</f>
        <v>0</v>
      </c>
    </row>
    <row r="141" spans="1:2">
      <c r="A141" t="s">
        <v>310</v>
      </c>
      <c r="B141">
        <f>[4]p01!B141</f>
        <v>0</v>
      </c>
    </row>
    <row r="142" spans="1:2">
      <c r="A142" t="s">
        <v>311</v>
      </c>
      <c r="B142">
        <f>[4]p01!B142</f>
        <v>0</v>
      </c>
    </row>
    <row r="143" spans="1:2">
      <c r="A143" t="s">
        <v>312</v>
      </c>
      <c r="B143">
        <f>[4]p01!B143</f>
        <v>0</v>
      </c>
    </row>
    <row r="144" spans="1:2">
      <c r="A144" t="s">
        <v>313</v>
      </c>
      <c r="B144">
        <f>[4]p01!B144</f>
        <v>0</v>
      </c>
    </row>
    <row r="145" spans="1:2">
      <c r="A145" t="s">
        <v>314</v>
      </c>
      <c r="B145">
        <f>[4]p01!B145</f>
        <v>277462399.99999994</v>
      </c>
    </row>
    <row r="146" spans="1:2">
      <c r="A146" t="s">
        <v>315</v>
      </c>
      <c r="B146">
        <f>[4]p01!B146</f>
        <v>16452800</v>
      </c>
    </row>
    <row r="147" spans="1:2">
      <c r="A147" t="s">
        <v>316</v>
      </c>
      <c r="B147">
        <f>[4]p01!B147</f>
        <v>8851700</v>
      </c>
    </row>
    <row r="148" spans="1:2">
      <c r="A148" t="s">
        <v>317</v>
      </c>
      <c r="B148">
        <f>[4]p01!B148</f>
        <v>1473058</v>
      </c>
    </row>
    <row r="149" spans="1:2">
      <c r="A149" t="s">
        <v>318</v>
      </c>
      <c r="B149">
        <f>[4]p01!B149</f>
        <v>2531700</v>
      </c>
    </row>
    <row r="150" spans="1:2">
      <c r="A150" t="s">
        <v>319</v>
      </c>
      <c r="B150">
        <f>[4]p01!B150</f>
        <v>5360810</v>
      </c>
    </row>
    <row r="151" spans="1:2">
      <c r="A151" t="s">
        <v>320</v>
      </c>
      <c r="B151">
        <f>[4]p01!B151</f>
        <v>2833.844739668441</v>
      </c>
    </row>
    <row r="152" spans="1:2">
      <c r="A152" t="s">
        <v>321</v>
      </c>
      <c r="B152">
        <f>[4]p01!B152</f>
        <v>409.25347893972469</v>
      </c>
    </row>
    <row r="153" spans="1:2">
      <c r="A153" t="s">
        <v>322</v>
      </c>
      <c r="B153">
        <f>[4]p01!B153</f>
        <v>221.49591068672873</v>
      </c>
    </row>
    <row r="154" spans="1:2">
      <c r="A154" t="s">
        <v>323</v>
      </c>
      <c r="B154">
        <f>[4]p01!B154</f>
        <v>20.977403227407891</v>
      </c>
    </row>
    <row r="155" spans="1:2">
      <c r="A155" t="s">
        <v>324</v>
      </c>
      <c r="B155">
        <f>[4]p01!B155</f>
        <v>24.85015459246781</v>
      </c>
    </row>
    <row r="156" spans="1:2">
      <c r="A156" t="s">
        <v>325</v>
      </c>
      <c r="B156">
        <f>[4]p01!B156</f>
        <v>31.972928042165989</v>
      </c>
    </row>
    <row r="157" spans="1:2">
      <c r="A157" t="s">
        <v>326</v>
      </c>
      <c r="B157">
        <f>[4]p01!B157</f>
        <v>15000018</v>
      </c>
    </row>
    <row r="158" spans="1:2">
      <c r="A158" t="s">
        <v>327</v>
      </c>
      <c r="B158">
        <f>[4]p01!B158</f>
        <v>3000000</v>
      </c>
    </row>
    <row r="159" spans="1:2">
      <c r="A159" t="s">
        <v>328</v>
      </c>
      <c r="B159">
        <f>[4]p01!B159</f>
        <v>2499999.6</v>
      </c>
    </row>
    <row r="160" spans="1:2">
      <c r="A160" t="s">
        <v>329</v>
      </c>
      <c r="B160">
        <f>[4]p01!B160</f>
        <v>199999.8</v>
      </c>
    </row>
    <row r="161" spans="1:2">
      <c r="A161" t="s">
        <v>330</v>
      </c>
      <c r="B161">
        <f>[4]p01!B161</f>
        <v>400000.37</v>
      </c>
    </row>
    <row r="162" spans="1:2">
      <c r="A162" t="s">
        <v>331</v>
      </c>
      <c r="B162">
        <f>[4]p01!B162</f>
        <v>350000</v>
      </c>
    </row>
    <row r="163" spans="1:2">
      <c r="A163" t="s">
        <v>332</v>
      </c>
      <c r="B163">
        <f>[4]p01!B163</f>
        <v>24971615.999999996</v>
      </c>
    </row>
    <row r="164" spans="1:2">
      <c r="A164" t="s">
        <v>333</v>
      </c>
      <c r="B164">
        <f>[4]p01!B164</f>
        <v>0</v>
      </c>
    </row>
    <row r="165" spans="1:2">
      <c r="A165" t="s">
        <v>334</v>
      </c>
      <c r="B165">
        <f>[4]p01!B165</f>
        <v>814356.4</v>
      </c>
    </row>
    <row r="166" spans="1:2">
      <c r="A166" t="s">
        <v>335</v>
      </c>
      <c r="B166">
        <f>[4]p01!B166</f>
        <v>169401.67</v>
      </c>
    </row>
    <row r="167" spans="1:2">
      <c r="A167" t="s">
        <v>336</v>
      </c>
      <c r="B167">
        <f>[4]p01!B167</f>
        <v>291145.5</v>
      </c>
    </row>
    <row r="168" spans="1:2">
      <c r="A168" t="s">
        <v>337</v>
      </c>
      <c r="B168">
        <f>[4]p01!B168</f>
        <v>0</v>
      </c>
    </row>
    <row r="169" spans="1:2">
      <c r="A169" t="s">
        <v>338</v>
      </c>
      <c r="B169">
        <f>[4]p01!B169</f>
        <v>3</v>
      </c>
    </row>
    <row r="170" spans="1:2">
      <c r="A170" t="s">
        <v>339</v>
      </c>
      <c r="B170">
        <f>[4]p01!B170</f>
        <v>6</v>
      </c>
    </row>
    <row r="171" spans="1:2">
      <c r="A171" t="s">
        <v>340</v>
      </c>
      <c r="B171">
        <f>[4]p01!B171</f>
        <v>225000</v>
      </c>
    </row>
    <row r="172" spans="1:2">
      <c r="A172" t="s">
        <v>341</v>
      </c>
      <c r="B172">
        <f>[4]p01!B172</f>
        <v>6627987.2000000002</v>
      </c>
    </row>
    <row r="173" spans="1:2">
      <c r="A173" t="s">
        <v>342</v>
      </c>
      <c r="B173">
        <f>[4]p01!B173</f>
        <v>29950239.599999998</v>
      </c>
    </row>
    <row r="174" spans="1:2">
      <c r="A174" t="s">
        <v>343</v>
      </c>
      <c r="B174">
        <f>[4]p01!B174</f>
        <v>225000</v>
      </c>
    </row>
    <row r="175" spans="1:2">
      <c r="A175" t="s">
        <v>344</v>
      </c>
      <c r="B175">
        <f>[4]p01!B175</f>
        <v>6627987.2000000002</v>
      </c>
    </row>
    <row r="176" spans="1:2">
      <c r="A176" t="s">
        <v>345</v>
      </c>
      <c r="B176">
        <f>[4]p01!B176</f>
        <v>29950239.599999998</v>
      </c>
    </row>
    <row r="177" spans="1:2">
      <c r="A177" t="s">
        <v>346</v>
      </c>
      <c r="B177">
        <f>[4]p01!B177</f>
        <v>253438</v>
      </c>
    </row>
    <row r="178" spans="1:2">
      <c r="A178" t="s">
        <v>347</v>
      </c>
      <c r="B178">
        <f>[4]p01!B178</f>
        <v>7214670.7999999998</v>
      </c>
    </row>
    <row r="179" spans="1:2">
      <c r="A179" t="s">
        <v>348</v>
      </c>
      <c r="B179">
        <f>[4]p01!B179</f>
        <v>29709451.599999998</v>
      </c>
    </row>
    <row r="180" spans="1:2">
      <c r="A180" t="s">
        <v>349</v>
      </c>
      <c r="B180">
        <f>[4]p01!B180</f>
        <v>225000</v>
      </c>
    </row>
    <row r="181" spans="1:2">
      <c r="A181" t="s">
        <v>350</v>
      </c>
      <c r="B181">
        <f>[4]p01!B181</f>
        <v>1696928</v>
      </c>
    </row>
    <row r="182" spans="1:2">
      <c r="A182" t="s">
        <v>351</v>
      </c>
      <c r="B182">
        <f>[4]p01!B182</f>
        <v>4921941</v>
      </c>
    </row>
    <row r="183" spans="1:2">
      <c r="A183" t="s">
        <v>352</v>
      </c>
      <c r="B183">
        <f>[4]p01!B183</f>
        <v>225000</v>
      </c>
    </row>
    <row r="184" spans="1:2">
      <c r="A184" t="s">
        <v>353</v>
      </c>
      <c r="B184">
        <f>[4]p01!B184</f>
        <v>1696928</v>
      </c>
    </row>
    <row r="185" spans="1:2">
      <c r="A185" t="s">
        <v>354</v>
      </c>
      <c r="B185">
        <f>[4]p01!B185</f>
        <v>4921941</v>
      </c>
    </row>
    <row r="186" spans="1:2">
      <c r="A186" t="s">
        <v>355</v>
      </c>
      <c r="B186">
        <f>[4]p01!B186</f>
        <v>229688</v>
      </c>
    </row>
    <row r="187" spans="1:2">
      <c r="A187" t="s">
        <v>356</v>
      </c>
      <c r="B187">
        <f>[4]p01!B187</f>
        <v>1717259</v>
      </c>
    </row>
    <row r="188" spans="1:2">
      <c r="A188" t="s">
        <v>357</v>
      </c>
      <c r="B188">
        <f>[4]p01!B188</f>
        <v>5035580</v>
      </c>
    </row>
    <row r="189" spans="1:2">
      <c r="A189" t="s">
        <v>358</v>
      </c>
      <c r="B189">
        <f>[4]p01!B189</f>
        <v>0</v>
      </c>
    </row>
    <row r="190" spans="1:2">
      <c r="A190" t="s">
        <v>359</v>
      </c>
      <c r="B190">
        <f>[4]p01!B190</f>
        <v>0</v>
      </c>
    </row>
    <row r="191" spans="1:2">
      <c r="A191" t="s">
        <v>360</v>
      </c>
      <c r="B191">
        <f>[4]p01!B191</f>
        <v>0</v>
      </c>
    </row>
    <row r="192" spans="1:2">
      <c r="A192" t="s">
        <v>361</v>
      </c>
      <c r="B192">
        <f>[4]p01!B192</f>
        <v>43004</v>
      </c>
    </row>
    <row r="193" spans="1:2">
      <c r="A193" t="s">
        <v>362</v>
      </c>
      <c r="B193">
        <f>[4]p01!B193</f>
        <v>6991154.7999999998</v>
      </c>
    </row>
    <row r="194" spans="1:2">
      <c r="A194" t="s">
        <v>363</v>
      </c>
      <c r="B194">
        <f>[4]p01!B194</f>
        <v>162.56989688888888</v>
      </c>
    </row>
    <row r="195" spans="1:2">
      <c r="A195" t="s">
        <v>364</v>
      </c>
      <c r="B195">
        <f>[4]p01!B195</f>
        <v>0</v>
      </c>
    </row>
    <row r="196" spans="1:2">
      <c r="A196" t="s">
        <v>365</v>
      </c>
      <c r="B196">
        <f>[4]p01!B196</f>
        <v>0</v>
      </c>
    </row>
    <row r="197" spans="1:2">
      <c r="A197" t="s">
        <v>366</v>
      </c>
      <c r="B197">
        <f>[4]p01!B197</f>
        <v>0</v>
      </c>
    </row>
    <row r="198" spans="1:2">
      <c r="A198" t="s">
        <v>367</v>
      </c>
      <c r="B198">
        <f>[4]p01!B198</f>
        <v>0</v>
      </c>
    </row>
    <row r="199" spans="1:2">
      <c r="A199" t="s">
        <v>368</v>
      </c>
      <c r="B199">
        <f>[4]p01!B199</f>
        <v>0</v>
      </c>
    </row>
    <row r="200" spans="1:2">
      <c r="A200" t="s">
        <v>369</v>
      </c>
      <c r="B200">
        <f>[4]p01!B200</f>
        <v>0</v>
      </c>
    </row>
    <row r="201" spans="1:2">
      <c r="A201" t="s">
        <v>370</v>
      </c>
      <c r="B201">
        <f>[4]p01!B201</f>
        <v>44809</v>
      </c>
    </row>
    <row r="202" spans="1:2">
      <c r="A202" t="s">
        <v>371</v>
      </c>
      <c r="B202">
        <f>[4]p01!B202</f>
        <v>1318155</v>
      </c>
    </row>
    <row r="203" spans="1:2">
      <c r="A203" t="s">
        <v>372</v>
      </c>
      <c r="B203">
        <f>[4]p01!B203</f>
        <v>29.417195555555555</v>
      </c>
    </row>
    <row r="204" spans="1:2">
      <c r="A204" t="s">
        <v>373</v>
      </c>
      <c r="B204">
        <f>[4]p01!B204</f>
        <v>0</v>
      </c>
    </row>
    <row r="205" spans="1:2">
      <c r="A205" t="s">
        <v>374</v>
      </c>
      <c r="B205">
        <f>[4]p01!B205</f>
        <v>0</v>
      </c>
    </row>
    <row r="206" spans="1:2">
      <c r="A206" t="s">
        <v>375</v>
      </c>
      <c r="B206">
        <f>[4]p01!B206</f>
        <v>0</v>
      </c>
    </row>
    <row r="207" spans="1:2">
      <c r="A207" t="s">
        <v>376</v>
      </c>
      <c r="B207">
        <f>[4]p01!B207</f>
        <v>85664</v>
      </c>
    </row>
    <row r="208" spans="1:2">
      <c r="A208" t="s">
        <v>377</v>
      </c>
      <c r="B208">
        <f>[4]p01!B208</f>
        <v>159907</v>
      </c>
    </row>
    <row r="209" spans="1:2">
      <c r="A209" t="s">
        <v>378</v>
      </c>
      <c r="B209">
        <f>[4]p01!B209</f>
        <v>0</v>
      </c>
    </row>
    <row r="210" spans="1:2">
      <c r="A210" t="s">
        <v>379</v>
      </c>
      <c r="B210">
        <f>[4]p01!B210</f>
        <v>0</v>
      </c>
    </row>
    <row r="211" spans="1:2">
      <c r="A211" t="s">
        <v>380</v>
      </c>
      <c r="B211">
        <f>[4]p01!B211</f>
        <v>475522.8</v>
      </c>
    </row>
    <row r="212" spans="1:2">
      <c r="A212" t="s">
        <v>381</v>
      </c>
      <c r="B212">
        <f>[4]p01!B212</f>
        <v>542541</v>
      </c>
    </row>
    <row r="213" spans="1:2">
      <c r="A213" t="s">
        <v>382</v>
      </c>
      <c r="B213">
        <f>[4]p01!B213</f>
        <v>29324168.522889383</v>
      </c>
    </row>
    <row r="214" spans="1:2">
      <c r="A214" t="s">
        <v>137</v>
      </c>
      <c r="B214">
        <f>[4]p01!B214</f>
        <v>313320</v>
      </c>
    </row>
    <row r="215" spans="1:2">
      <c r="A215" t="s">
        <v>383</v>
      </c>
      <c r="B215">
        <f>[4]p01!B215</f>
        <v>0</v>
      </c>
    </row>
    <row r="216" spans="1:2">
      <c r="A216" t="s">
        <v>384</v>
      </c>
      <c r="B216">
        <f>[4]p01!B216</f>
        <v>29637488.522889383</v>
      </c>
    </row>
    <row r="217" spans="1:2">
      <c r="A217" t="s">
        <v>385</v>
      </c>
      <c r="B217">
        <f>[4]p01!B217</f>
        <v>14038732</v>
      </c>
    </row>
    <row r="218" spans="1:2">
      <c r="A218" t="s">
        <v>386</v>
      </c>
      <c r="B218">
        <f>[4]p01!B218</f>
        <v>721093.8</v>
      </c>
    </row>
    <row r="219" spans="1:2">
      <c r="A219" t="s">
        <v>387</v>
      </c>
      <c r="B219">
        <f>[4]p01!B219</f>
        <v>3737210</v>
      </c>
    </row>
    <row r="220" spans="1:2">
      <c r="A220" t="s">
        <v>388</v>
      </c>
      <c r="B220">
        <f>[4]p01!B220</f>
        <v>187813</v>
      </c>
    </row>
    <row r="221" spans="1:2">
      <c r="A221" t="s">
        <v>145</v>
      </c>
      <c r="B221">
        <f>[4]p01!B221</f>
        <v>600000</v>
      </c>
    </row>
    <row r="222" spans="1:2">
      <c r="A222" t="s">
        <v>146</v>
      </c>
      <c r="B222">
        <f>[4]p01!B222</f>
        <v>135839</v>
      </c>
    </row>
    <row r="223" spans="1:2">
      <c r="A223" t="s">
        <v>389</v>
      </c>
      <c r="B223">
        <f>[4]p01!B223</f>
        <v>101250</v>
      </c>
    </row>
    <row r="224" spans="1:2">
      <c r="A224" t="s">
        <v>390</v>
      </c>
      <c r="B224">
        <f>[4]p01!B224</f>
        <v>0</v>
      </c>
    </row>
    <row r="225" spans="1:2">
      <c r="A225" t="s">
        <v>391</v>
      </c>
      <c r="B225">
        <f>[4]p01!B225</f>
        <v>0</v>
      </c>
    </row>
    <row r="226" spans="1:2">
      <c r="A226" t="s">
        <v>392</v>
      </c>
      <c r="B226">
        <f>[4]p01!B226</f>
        <v>1425000</v>
      </c>
    </row>
    <row r="227" spans="1:2">
      <c r="A227" t="s">
        <v>152</v>
      </c>
      <c r="B227">
        <f>[4]p01!B227</f>
        <v>105000</v>
      </c>
    </row>
    <row r="228" spans="1:2">
      <c r="A228" t="s">
        <v>393</v>
      </c>
      <c r="B228">
        <f>[4]p01!B228</f>
        <v>0</v>
      </c>
    </row>
    <row r="229" spans="1:2">
      <c r="A229" t="s">
        <v>394</v>
      </c>
      <c r="B229">
        <f>[4]p01!B229</f>
        <v>150000</v>
      </c>
    </row>
    <row r="230" spans="1:2">
      <c r="A230" t="s">
        <v>395</v>
      </c>
      <c r="B230">
        <f>[4]p01!B230</f>
        <v>2042514.3874598651</v>
      </c>
    </row>
    <row r="231" spans="1:2">
      <c r="A231" t="s">
        <v>396</v>
      </c>
      <c r="B231">
        <f>[4]p01!B231</f>
        <v>23244452.187459867</v>
      </c>
    </row>
    <row r="232" spans="1:2">
      <c r="A232" t="s">
        <v>397</v>
      </c>
      <c r="B232">
        <f>[4]p01!B232</f>
        <v>6393036.3354295157</v>
      </c>
    </row>
    <row r="233" spans="1:2">
      <c r="A233" t="s">
        <v>398</v>
      </c>
      <c r="B233">
        <f>[4]p01!B233</f>
        <v>2173632</v>
      </c>
    </row>
    <row r="234" spans="1:2">
      <c r="A234" t="s">
        <v>243</v>
      </c>
      <c r="B234">
        <f>[4]p01!B234</f>
        <v>4219404.3354295157</v>
      </c>
    </row>
    <row r="235" spans="1:2">
      <c r="A235" t="s">
        <v>399</v>
      </c>
      <c r="B235">
        <f>[4]p01!B235</f>
        <v>6250000</v>
      </c>
    </row>
    <row r="236" spans="1:2">
      <c r="A236" t="s">
        <v>400</v>
      </c>
      <c r="B236">
        <f>[4]p01!B236</f>
        <v>11666666.666666668</v>
      </c>
    </row>
    <row r="237" spans="1:2">
      <c r="A237" t="s">
        <v>401</v>
      </c>
      <c r="B237">
        <f>[4]p01!B237</f>
        <v>4500000</v>
      </c>
    </row>
    <row r="238" spans="1:2">
      <c r="A238" t="s">
        <v>402</v>
      </c>
      <c r="B238">
        <f>[4]p01!B238</f>
        <v>400</v>
      </c>
    </row>
    <row r="239" spans="1:2">
      <c r="A239" t="s">
        <v>403</v>
      </c>
      <c r="B239">
        <f>[4]p01!B239</f>
        <v>300</v>
      </c>
    </row>
    <row r="240" spans="1:2">
      <c r="A240" t="s">
        <v>404</v>
      </c>
      <c r="B240">
        <f>[4]p01!B240</f>
        <v>1000</v>
      </c>
    </row>
    <row r="241" spans="1:2">
      <c r="A241" t="s">
        <v>405</v>
      </c>
      <c r="B241">
        <f>[4]p01!B241</f>
        <v>1.4</v>
      </c>
    </row>
    <row r="242" spans="1:2">
      <c r="A242" t="s">
        <v>406</v>
      </c>
      <c r="B242">
        <f>[4]p01!B242</f>
        <v>1.9</v>
      </c>
    </row>
    <row r="243" spans="1:2">
      <c r="A243" t="s">
        <v>407</v>
      </c>
      <c r="B243">
        <f>[4]p01!B243</f>
        <v>51082196</v>
      </c>
    </row>
    <row r="244" spans="1:2">
      <c r="A244" t="s">
        <v>408</v>
      </c>
      <c r="B244">
        <f>[4]p01!B244</f>
        <v>43796920</v>
      </c>
    </row>
    <row r="245" spans="1:2">
      <c r="A245" t="s">
        <v>409</v>
      </c>
      <c r="B245">
        <f>[4]p01!B245</f>
        <v>30000</v>
      </c>
    </row>
    <row r="246" spans="1:2">
      <c r="A246" t="s">
        <v>410</v>
      </c>
      <c r="B246">
        <f>[4]p01!B246</f>
        <v>0</v>
      </c>
    </row>
    <row r="247" spans="1:2">
      <c r="A247" t="s">
        <v>411</v>
      </c>
      <c r="B247">
        <f>[4]p01!B247</f>
        <v>1.1000000000000001</v>
      </c>
    </row>
    <row r="248" spans="1:2">
      <c r="A248" t="s">
        <v>412</v>
      </c>
      <c r="B248">
        <f>[4]p01!B248</f>
        <v>1.1000000000000001</v>
      </c>
    </row>
    <row r="249" spans="1:2">
      <c r="A249" t="s">
        <v>413</v>
      </c>
      <c r="B249">
        <f>[4]p01!B249</f>
        <v>0</v>
      </c>
    </row>
    <row r="250" spans="1:2">
      <c r="A250" t="s">
        <v>414</v>
      </c>
      <c r="B250">
        <f>[4]p01!B250</f>
        <v>0</v>
      </c>
    </row>
    <row r="251" spans="1:2">
      <c r="A251" t="s">
        <v>415</v>
      </c>
      <c r="B251">
        <f>[4]p01!B251</f>
        <v>0</v>
      </c>
    </row>
    <row r="252" spans="1:2">
      <c r="A252" t="s">
        <v>416</v>
      </c>
      <c r="B252">
        <f>[4]p01!B252</f>
        <v>0</v>
      </c>
    </row>
    <row r="253" spans="1:2">
      <c r="A253" t="s">
        <v>417</v>
      </c>
      <c r="B253">
        <f>[4]p01!B253</f>
        <v>0</v>
      </c>
    </row>
    <row r="254" spans="1:2">
      <c r="A254" t="s">
        <v>418</v>
      </c>
      <c r="B254">
        <f>[4]p01!B254</f>
        <v>0</v>
      </c>
    </row>
    <row r="255" spans="1:2">
      <c r="A255" t="s">
        <v>419</v>
      </c>
      <c r="B255">
        <f>[4]p01!B255</f>
        <v>0</v>
      </c>
    </row>
    <row r="256" spans="1:2">
      <c r="A256" t="s">
        <v>420</v>
      </c>
      <c r="B256">
        <f>[4]p01!B256</f>
        <v>0</v>
      </c>
    </row>
    <row r="257" spans="1:2">
      <c r="A257" t="s">
        <v>421</v>
      </c>
      <c r="B257">
        <f>[4]p01!B257</f>
        <v>0</v>
      </c>
    </row>
    <row r="258" spans="1:2">
      <c r="A258" t="s">
        <v>422</v>
      </c>
      <c r="B258">
        <f>[4]p01!B258</f>
        <v>0</v>
      </c>
    </row>
    <row r="259" spans="1:2">
      <c r="A259" t="s">
        <v>423</v>
      </c>
      <c r="B259">
        <f>[4]p01!B259</f>
        <v>5</v>
      </c>
    </row>
    <row r="260" spans="1:2">
      <c r="A260" t="s">
        <v>1065</v>
      </c>
      <c r="B260">
        <f>[4]p01!B260</f>
        <v>17.239076223770702</v>
      </c>
    </row>
    <row r="261" spans="1:2">
      <c r="A261" t="s">
        <v>1066</v>
      </c>
      <c r="B261">
        <f>[4]p01!B261</f>
        <v>21.923565880672914</v>
      </c>
    </row>
    <row r="262" spans="1:2">
      <c r="A262" t="s">
        <v>227</v>
      </c>
      <c r="B262">
        <f>[4]p01!B262</f>
        <v>87</v>
      </c>
    </row>
    <row r="263" spans="1:2">
      <c r="A263" t="s">
        <v>228</v>
      </c>
      <c r="B263">
        <f>[4]p01!B263</f>
        <v>87</v>
      </c>
    </row>
    <row r="264" spans="1:2">
      <c r="A264" t="s">
        <v>346</v>
      </c>
      <c r="B264">
        <f>[4]p01!B264</f>
        <v>253438</v>
      </c>
    </row>
    <row r="265" spans="1:2">
      <c r="A265" t="s">
        <v>355</v>
      </c>
      <c r="B265">
        <f>[4]p01!B265</f>
        <v>229688</v>
      </c>
    </row>
    <row r="266" spans="1:2">
      <c r="A266" t="s">
        <v>338</v>
      </c>
      <c r="B266">
        <f>[4]p01!B266</f>
        <v>3</v>
      </c>
    </row>
    <row r="267" spans="1:2">
      <c r="A267" t="s">
        <v>339</v>
      </c>
      <c r="B267">
        <f>[4]p01!B267</f>
        <v>6</v>
      </c>
    </row>
    <row r="268" spans="1:2">
      <c r="A268" t="s">
        <v>1067</v>
      </c>
      <c r="B268">
        <f>[4]p01!B268</f>
        <v>608251.19999999995</v>
      </c>
    </row>
    <row r="269" spans="1:2">
      <c r="A269" t="s">
        <v>1068</v>
      </c>
      <c r="B269">
        <f>[4]p01!B269</f>
        <v>689064</v>
      </c>
    </row>
    <row r="270" spans="1:2">
      <c r="A270" t="s">
        <v>1069</v>
      </c>
      <c r="B270">
        <f>[4]p01!B270</f>
        <v>3471632.7310037781</v>
      </c>
    </row>
    <row r="271" spans="1:2">
      <c r="A271" t="s">
        <v>1070</v>
      </c>
      <c r="B271">
        <f>[4]p01!B271</f>
        <v>0.7416666666666667</v>
      </c>
    </row>
    <row r="272" spans="1:2">
      <c r="A272" t="s">
        <v>1071</v>
      </c>
      <c r="B272">
        <f>[4]p01!B272</f>
        <v>0.56933333333333336</v>
      </c>
    </row>
    <row r="273" spans="1:2">
      <c r="A273" t="s">
        <v>1072</v>
      </c>
      <c r="B273">
        <f>[4]p01!B273</f>
        <v>0.31818181818181818</v>
      </c>
    </row>
    <row r="274" spans="1:2">
      <c r="A274" t="s">
        <v>1073</v>
      </c>
      <c r="B274">
        <f>[4]p01!B274</f>
        <v>0.29166666666666669</v>
      </c>
    </row>
    <row r="275" spans="1:2">
      <c r="A275" t="s">
        <v>1087</v>
      </c>
      <c r="B275">
        <f>[4]p01!B275</f>
        <v>0.31818181818181818</v>
      </c>
    </row>
    <row r="276" spans="1:2">
      <c r="A276" t="s">
        <v>1088</v>
      </c>
      <c r="B276">
        <f>[4]p01!B276</f>
        <v>0.29166666666666669</v>
      </c>
    </row>
    <row r="277" spans="1:2">
      <c r="A277" t="s">
        <v>1091</v>
      </c>
      <c r="B277">
        <f>[4]p01!B277</f>
        <v>4228837.3354295157</v>
      </c>
    </row>
    <row r="278" spans="1:2">
      <c r="A278" t="s">
        <v>1092</v>
      </c>
      <c r="B278">
        <f>[4]p01!B278</f>
        <v>0.28523738111505476</v>
      </c>
    </row>
    <row r="279" spans="1:2">
      <c r="A279" t="s">
        <v>1093</v>
      </c>
      <c r="B279">
        <f>[4]p01!B279</f>
        <v>0.22193361732724162</v>
      </c>
    </row>
    <row r="280" spans="1:2">
      <c r="A280" t="s">
        <v>1094</v>
      </c>
      <c r="B280">
        <f>[4]p01!B280</f>
        <v>0.77806638267275841</v>
      </c>
    </row>
    <row r="281" spans="1:2">
      <c r="A281" t="s">
        <v>1099</v>
      </c>
      <c r="B281">
        <f>[4]p01!B281</f>
        <v>5.0160000000000003E-2</v>
      </c>
    </row>
    <row r="282" spans="1:2">
      <c r="A282" t="s">
        <v>1100</v>
      </c>
      <c r="B282">
        <f>[4]p01!B282</f>
        <v>0.10427856071672582</v>
      </c>
    </row>
    <row r="283" spans="1:2">
      <c r="A283" t="s">
        <v>1095</v>
      </c>
      <c r="B283">
        <f>[4]p01!B283</f>
        <v>7285276</v>
      </c>
    </row>
    <row r="284" spans="1:2">
      <c r="A284" t="s">
        <v>1096</v>
      </c>
      <c r="B284">
        <f>[4]p01!B284</f>
        <v>25541098.335429516</v>
      </c>
    </row>
    <row r="285" spans="1:2">
      <c r="A285" t="s">
        <v>1097</v>
      </c>
      <c r="B285">
        <f>[4]p01!B285</f>
        <v>757204.60442573787</v>
      </c>
    </row>
    <row r="286" spans="1:2">
      <c r="A286" t="s">
        <v>1101</v>
      </c>
      <c r="B286">
        <f>[4]p01!B286</f>
        <v>200000</v>
      </c>
    </row>
    <row r="287" spans="1:2">
      <c r="A287" t="s">
        <v>1102</v>
      </c>
      <c r="B287">
        <f>[4]p01!B287</f>
        <v>0</v>
      </c>
    </row>
    <row r="288" spans="1:2">
      <c r="A288" t="s">
        <v>1103</v>
      </c>
      <c r="B288">
        <f>[4]p01!B288</f>
        <v>0</v>
      </c>
    </row>
    <row r="289" spans="1:2">
      <c r="A289" t="s">
        <v>1069</v>
      </c>
      <c r="B289">
        <f>[4]p01!B289</f>
        <v>3471632.7310037781</v>
      </c>
    </row>
    <row r="290" spans="1:2">
      <c r="A290" t="s">
        <v>508</v>
      </c>
      <c r="B290">
        <f>[4]p01!B290</f>
        <v>9.2267832772318911E-2</v>
      </c>
    </row>
    <row r="291" spans="1:2">
      <c r="A291" t="s">
        <v>1104</v>
      </c>
      <c r="B291">
        <f>[4]p01!B291</f>
        <v>0.51529752170836973</v>
      </c>
    </row>
  </sheetData>
  <phoneticPr fontId="0" type="noConversion"/>
  <printOptions gridLines="1" gridLinesSet="0"/>
  <pageMargins left="0.75" right="0.75" top="1" bottom="1" header="0.5" footer="0.5"/>
  <pageSetup orientation="portrait" r:id="rId1"/>
  <headerFooter alignWithMargins="0">
    <oddHeader>&amp;A</oddHeader>
    <oddFooter>Page &amp;P</oddFooter>
  </headerFooter>
  <drawing r:id="rId2"/>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T291"/>
  <sheetViews>
    <sheetView topLeftCell="A242"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424</v>
      </c>
    </row>
    <row r="2" spans="1:11">
      <c r="A2">
        <v>2</v>
      </c>
      <c r="B2" t="s">
        <v>176</v>
      </c>
      <c r="C2" t="s">
        <v>177</v>
      </c>
      <c r="D2" t="s">
        <v>178</v>
      </c>
      <c r="E2" t="s">
        <v>8</v>
      </c>
      <c r="F2" t="s">
        <v>179</v>
      </c>
      <c r="G2" t="s">
        <v>10</v>
      </c>
      <c r="H2" t="s">
        <v>180</v>
      </c>
    </row>
    <row r="3" spans="1:11">
      <c r="A3" t="s">
        <v>181</v>
      </c>
      <c r="B3">
        <f>[4]p02!B3</f>
        <v>225257</v>
      </c>
      <c r="C3">
        <f>[4]p02!C3</f>
        <v>126511</v>
      </c>
      <c r="D3">
        <f>[4]p02!D3</f>
        <v>78886</v>
      </c>
      <c r="E3">
        <f>[4]p02!E3</f>
        <v>152944</v>
      </c>
      <c r="F3">
        <f>[4]p02!F3</f>
        <v>200207</v>
      </c>
      <c r="G3">
        <f>[4]p02!G3</f>
        <v>437859</v>
      </c>
      <c r="H3">
        <f>[4]p02!H3</f>
        <v>1221664</v>
      </c>
      <c r="I3">
        <f>[4]p02!I3</f>
        <v>0</v>
      </c>
      <c r="J3">
        <f>[4]p02!J3</f>
        <v>0</v>
      </c>
      <c r="K3">
        <f>[4]p02!K3</f>
        <v>0</v>
      </c>
    </row>
    <row r="4" spans="1:11">
      <c r="A4" t="s">
        <v>182</v>
      </c>
      <c r="B4">
        <f>[4]p02!B4</f>
        <v>225257</v>
      </c>
      <c r="C4">
        <f>[4]p02!C4</f>
        <v>126511</v>
      </c>
      <c r="D4">
        <f>[4]p02!D4</f>
        <v>78886</v>
      </c>
      <c r="E4">
        <f>[4]p02!E4</f>
        <v>152944</v>
      </c>
      <c r="F4">
        <f>[4]p02!F4</f>
        <v>200207</v>
      </c>
      <c r="G4">
        <f>[4]p02!G4</f>
        <v>437859</v>
      </c>
      <c r="H4">
        <f>[4]p02!H4</f>
        <v>1221664</v>
      </c>
      <c r="I4">
        <f>[4]p02!I4</f>
        <v>0</v>
      </c>
      <c r="J4">
        <f>[4]p02!J4</f>
        <v>0</v>
      </c>
      <c r="K4">
        <f>[4]p02!K4</f>
        <v>0</v>
      </c>
    </row>
    <row r="5" spans="1:11">
      <c r="A5" t="s">
        <v>183</v>
      </c>
      <c r="B5">
        <f>[4]p02!B5</f>
        <v>0</v>
      </c>
      <c r="C5">
        <f>[4]p02!C5</f>
        <v>0</v>
      </c>
      <c r="D5">
        <f>[4]p02!D5</f>
        <v>78886</v>
      </c>
      <c r="E5">
        <f>[4]p02!E5</f>
        <v>0</v>
      </c>
      <c r="F5">
        <f>[4]p02!F5</f>
        <v>0</v>
      </c>
      <c r="G5">
        <f>[4]p02!G5</f>
        <v>0</v>
      </c>
      <c r="H5">
        <f>[4]p02!H5</f>
        <v>0</v>
      </c>
      <c r="I5">
        <f>[4]p02!I5</f>
        <v>0</v>
      </c>
      <c r="J5">
        <f>[4]p02!J5</f>
        <v>0</v>
      </c>
      <c r="K5">
        <f>[4]p02!K5</f>
        <v>0</v>
      </c>
    </row>
    <row r="6" spans="1:11">
      <c r="A6" t="s">
        <v>184</v>
      </c>
      <c r="B6">
        <f>[4]p02!B6</f>
        <v>225257</v>
      </c>
      <c r="C6">
        <f>[4]p02!C6</f>
        <v>126511</v>
      </c>
      <c r="D6">
        <f>[4]p02!D6</f>
        <v>0</v>
      </c>
      <c r="E6">
        <f>[4]p02!E6</f>
        <v>152944</v>
      </c>
      <c r="F6">
        <f>[4]p02!F6</f>
        <v>200207</v>
      </c>
      <c r="G6">
        <f>[4]p02!G6</f>
        <v>437859</v>
      </c>
      <c r="H6">
        <f>[4]p02!H6</f>
        <v>0</v>
      </c>
      <c r="I6">
        <f>[4]p02!I6</f>
        <v>0</v>
      </c>
      <c r="J6">
        <f>[4]p02!J6</f>
        <v>0</v>
      </c>
      <c r="K6">
        <f>[4]p02!K6</f>
        <v>0</v>
      </c>
    </row>
    <row r="7" spans="1:11">
      <c r="A7" t="s">
        <v>185</v>
      </c>
      <c r="B7">
        <f>[4]p02!B7</f>
        <v>0</v>
      </c>
      <c r="C7">
        <f>[4]p02!C7</f>
        <v>0</v>
      </c>
      <c r="D7">
        <f>[4]p02!D7</f>
        <v>1142778</v>
      </c>
      <c r="E7">
        <f>[4]p02!E7</f>
        <v>0</v>
      </c>
      <c r="F7">
        <f>[4]p02!F7</f>
        <v>0</v>
      </c>
      <c r="G7">
        <f>[4]p02!G7</f>
        <v>0</v>
      </c>
      <c r="H7">
        <f>[4]p02!H7</f>
        <v>0</v>
      </c>
      <c r="I7">
        <f>[4]p02!I7</f>
        <v>0</v>
      </c>
      <c r="J7">
        <f>[4]p02!J7</f>
        <v>0</v>
      </c>
      <c r="K7">
        <f>[4]p02!K7</f>
        <v>0</v>
      </c>
    </row>
    <row r="8" spans="1:11">
      <c r="A8" t="s">
        <v>186</v>
      </c>
      <c r="B8">
        <f>[4]p02!B8</f>
        <v>199296</v>
      </c>
      <c r="C8">
        <f>[4]p02!C8</f>
        <v>132781</v>
      </c>
      <c r="D8">
        <f>[4]p02!D8</f>
        <v>86257</v>
      </c>
      <c r="E8">
        <f>[4]p02!E8</f>
        <v>159048</v>
      </c>
      <c r="F8">
        <f>[4]p02!F8</f>
        <v>205077</v>
      </c>
      <c r="G8">
        <f>[4]p02!G8</f>
        <v>439554</v>
      </c>
      <c r="H8">
        <f>[4]p02!H8</f>
        <v>1222013</v>
      </c>
      <c r="I8">
        <f>[4]p02!I8</f>
        <v>0</v>
      </c>
      <c r="J8">
        <f>[4]p02!J8</f>
        <v>0</v>
      </c>
      <c r="K8">
        <f>[4]p02!K8</f>
        <v>0</v>
      </c>
    </row>
    <row r="9" spans="1:11">
      <c r="A9" t="s">
        <v>187</v>
      </c>
      <c r="B9">
        <f>[4]p02!B9</f>
        <v>199296</v>
      </c>
      <c r="C9">
        <f>[4]p02!C9</f>
        <v>132781</v>
      </c>
      <c r="D9">
        <f>[4]p02!D9</f>
        <v>86257</v>
      </c>
      <c r="E9">
        <f>[4]p02!E9</f>
        <v>159048</v>
      </c>
      <c r="F9">
        <f>[4]p02!F9</f>
        <v>205077</v>
      </c>
      <c r="G9">
        <f>[4]p02!G9</f>
        <v>439554</v>
      </c>
      <c r="H9">
        <f>[4]p02!H9</f>
        <v>1222013</v>
      </c>
      <c r="I9">
        <f>[4]p02!I9</f>
        <v>0</v>
      </c>
      <c r="J9">
        <f>[4]p02!J9</f>
        <v>0</v>
      </c>
      <c r="K9">
        <f>[4]p02!K9</f>
        <v>0</v>
      </c>
    </row>
    <row r="10" spans="1:11">
      <c r="A10" t="s">
        <v>188</v>
      </c>
      <c r="B10">
        <f>[4]p02!B10</f>
        <v>0</v>
      </c>
      <c r="C10">
        <f>[4]p02!C10</f>
        <v>0</v>
      </c>
      <c r="D10">
        <f>[4]p02!D10</f>
        <v>0</v>
      </c>
      <c r="E10">
        <f>[4]p02!E10</f>
        <v>0</v>
      </c>
      <c r="F10">
        <f>[4]p02!F10</f>
        <v>0</v>
      </c>
      <c r="G10">
        <f>[4]p02!G10</f>
        <v>439554</v>
      </c>
      <c r="H10">
        <f>[4]p02!H10</f>
        <v>0</v>
      </c>
      <c r="I10">
        <f>[4]p02!I10</f>
        <v>0</v>
      </c>
      <c r="J10">
        <f>[4]p02!J10</f>
        <v>0</v>
      </c>
      <c r="K10">
        <f>[4]p02!K10</f>
        <v>0</v>
      </c>
    </row>
    <row r="11" spans="1:11">
      <c r="A11" t="s">
        <v>189</v>
      </c>
      <c r="B11">
        <f>[4]p02!B11</f>
        <v>199296</v>
      </c>
      <c r="C11">
        <f>[4]p02!C11</f>
        <v>132781</v>
      </c>
      <c r="D11">
        <f>[4]p02!D11</f>
        <v>86257</v>
      </c>
      <c r="E11">
        <f>[4]p02!E11</f>
        <v>159048</v>
      </c>
      <c r="F11">
        <f>[4]p02!F11</f>
        <v>205077</v>
      </c>
      <c r="G11">
        <f>[4]p02!G11</f>
        <v>0</v>
      </c>
      <c r="H11">
        <f>[4]p02!H11</f>
        <v>0</v>
      </c>
      <c r="I11">
        <f>[4]p02!I11</f>
        <v>0</v>
      </c>
      <c r="J11">
        <f>[4]p02!J11</f>
        <v>0</v>
      </c>
      <c r="K11">
        <f>[4]p02!K11</f>
        <v>0</v>
      </c>
    </row>
    <row r="12" spans="1:11">
      <c r="A12" t="s">
        <v>190</v>
      </c>
      <c r="B12">
        <f>[4]p02!B12</f>
        <v>0</v>
      </c>
      <c r="C12">
        <f>[4]p02!C12</f>
        <v>0</v>
      </c>
      <c r="D12">
        <f>[4]p02!D12</f>
        <v>0</v>
      </c>
      <c r="E12">
        <f>[4]p02!E12</f>
        <v>0</v>
      </c>
      <c r="F12">
        <f>[4]p02!F12</f>
        <v>0</v>
      </c>
      <c r="G12">
        <f>[4]p02!G12</f>
        <v>782459</v>
      </c>
      <c r="H12">
        <f>[4]p02!H12</f>
        <v>0</v>
      </c>
      <c r="I12">
        <f>[4]p02!I12</f>
        <v>0</v>
      </c>
      <c r="J12">
        <f>[4]p02!J12</f>
        <v>0</v>
      </c>
      <c r="K12">
        <f>[4]p02!K12</f>
        <v>0</v>
      </c>
    </row>
    <row r="13" spans="1:11">
      <c r="A13" t="s">
        <v>191</v>
      </c>
      <c r="B13">
        <f>[4]p02!B13</f>
        <v>4050</v>
      </c>
      <c r="C13">
        <f>[4]p02!C13</f>
        <v>414</v>
      </c>
      <c r="D13">
        <f>[4]p02!D13</f>
        <v>378</v>
      </c>
      <c r="E13">
        <f>[4]p02!E13</f>
        <v>32.4</v>
      </c>
      <c r="F13">
        <f>[4]p02!F13</f>
        <v>44.1</v>
      </c>
      <c r="G13">
        <f>[4]p02!G13</f>
        <v>44.1</v>
      </c>
      <c r="H13">
        <f>[4]p02!H13</f>
        <v>0</v>
      </c>
      <c r="I13">
        <f>[4]p02!I13</f>
        <v>0</v>
      </c>
      <c r="J13">
        <f>[4]p02!J13</f>
        <v>0</v>
      </c>
      <c r="K13">
        <f>[4]p02!K13</f>
        <v>0</v>
      </c>
    </row>
    <row r="14" spans="1:11">
      <c r="A14" t="s">
        <v>192</v>
      </c>
      <c r="B14">
        <f>[4]p02!B14</f>
        <v>4230</v>
      </c>
      <c r="C14">
        <f>[4]p02!C14</f>
        <v>427.5</v>
      </c>
      <c r="D14">
        <f>[4]p02!D14</f>
        <v>378</v>
      </c>
      <c r="E14">
        <f>[4]p02!E14</f>
        <v>30.15</v>
      </c>
      <c r="F14">
        <f>[4]p02!F14</f>
        <v>39.6</v>
      </c>
      <c r="G14">
        <f>[4]p02!G14</f>
        <v>42.3</v>
      </c>
      <c r="H14">
        <f>[4]p02!H14</f>
        <v>0</v>
      </c>
      <c r="I14">
        <f>[4]p02!I14</f>
        <v>0</v>
      </c>
      <c r="J14">
        <f>[4]p02!J14</f>
        <v>0</v>
      </c>
      <c r="K14">
        <f>[4]p02!K14</f>
        <v>0</v>
      </c>
    </row>
    <row r="15" spans="1:11">
      <c r="A15" t="s">
        <v>193</v>
      </c>
      <c r="B15">
        <f>[4]p02!B15</f>
        <v>4050</v>
      </c>
      <c r="C15">
        <f>[4]p02!C15</f>
        <v>414</v>
      </c>
      <c r="D15">
        <f>[4]p02!D15</f>
        <v>378</v>
      </c>
      <c r="E15">
        <f>[4]p02!E15</f>
        <v>32.4</v>
      </c>
      <c r="F15">
        <f>[4]p02!F15</f>
        <v>44.1</v>
      </c>
      <c r="G15">
        <f>[4]p02!G15</f>
        <v>44.1</v>
      </c>
      <c r="H15">
        <f>[4]p02!H15</f>
        <v>0</v>
      </c>
      <c r="I15">
        <f>[4]p02!I15</f>
        <v>0</v>
      </c>
      <c r="J15">
        <f>[4]p02!J15</f>
        <v>0</v>
      </c>
      <c r="K15">
        <f>[4]p02!K15</f>
        <v>0</v>
      </c>
    </row>
    <row r="16" spans="1:11">
      <c r="A16" t="s">
        <v>194</v>
      </c>
      <c r="B16">
        <f>[4]p02!B16</f>
        <v>4230</v>
      </c>
      <c r="C16">
        <f>[4]p02!C16</f>
        <v>427.5</v>
      </c>
      <c r="D16">
        <f>[4]p02!D16</f>
        <v>378</v>
      </c>
      <c r="E16">
        <f>[4]p02!E16</f>
        <v>30.15</v>
      </c>
      <c r="F16">
        <f>[4]p02!F16</f>
        <v>39.6</v>
      </c>
      <c r="G16">
        <f>[4]p02!G16</f>
        <v>42.3</v>
      </c>
      <c r="H16">
        <f>[4]p02!H16</f>
        <v>0</v>
      </c>
      <c r="I16">
        <f>[4]p02!I16</f>
        <v>0</v>
      </c>
      <c r="J16">
        <f>[4]p02!J16</f>
        <v>0</v>
      </c>
      <c r="K16">
        <f>[4]p02!K16</f>
        <v>0</v>
      </c>
    </row>
    <row r="17" spans="1:11">
      <c r="A17" t="s">
        <v>195</v>
      </c>
      <c r="B17">
        <f>[4]p02!B17</f>
        <v>4050</v>
      </c>
      <c r="C17">
        <f>[4]p02!C17</f>
        <v>414</v>
      </c>
      <c r="D17">
        <f>[4]p02!D17</f>
        <v>378</v>
      </c>
      <c r="E17">
        <f>[4]p02!E17</f>
        <v>32.4</v>
      </c>
      <c r="F17">
        <f>[4]p02!F17</f>
        <v>44.1</v>
      </c>
      <c r="G17">
        <f>[4]p02!G17</f>
        <v>44.1</v>
      </c>
      <c r="H17">
        <f>[4]p02!H17</f>
        <v>0</v>
      </c>
      <c r="I17">
        <f>[4]p02!I17</f>
        <v>0</v>
      </c>
      <c r="J17">
        <f>[4]p02!J17</f>
        <v>0</v>
      </c>
      <c r="K17">
        <f>[4]p02!K17</f>
        <v>0</v>
      </c>
    </row>
    <row r="18" spans="1:11">
      <c r="A18" t="s">
        <v>196</v>
      </c>
      <c r="B18">
        <f>[4]p02!B18</f>
        <v>0</v>
      </c>
      <c r="C18">
        <f>[4]p02!C18</f>
        <v>0</v>
      </c>
      <c r="D18">
        <f>[4]p02!D18</f>
        <v>0</v>
      </c>
      <c r="E18">
        <f>[4]p02!E18</f>
        <v>0</v>
      </c>
      <c r="F18">
        <f>[4]p02!F18</f>
        <v>0</v>
      </c>
      <c r="G18">
        <f>[4]p02!G18</f>
        <v>0</v>
      </c>
      <c r="H18">
        <f>[4]p02!H18</f>
        <v>0</v>
      </c>
      <c r="I18">
        <f>[4]p02!I18</f>
        <v>0</v>
      </c>
      <c r="J18">
        <f>[4]p02!J18</f>
        <v>0</v>
      </c>
      <c r="K18">
        <f>[4]p02!K18</f>
        <v>0</v>
      </c>
    </row>
    <row r="19" spans="1:11">
      <c r="A19" t="s">
        <v>197</v>
      </c>
      <c r="B19">
        <f>[4]p02!B19</f>
        <v>0</v>
      </c>
      <c r="C19">
        <f>[4]p02!C19</f>
        <v>0</v>
      </c>
      <c r="D19">
        <f>[4]p02!D19</f>
        <v>0</v>
      </c>
      <c r="E19">
        <f>[4]p02!E19</f>
        <v>0</v>
      </c>
      <c r="F19">
        <f>[4]p02!F19</f>
        <v>0</v>
      </c>
      <c r="G19">
        <f>[4]p02!G19</f>
        <v>0</v>
      </c>
      <c r="H19">
        <f>[4]p02!H19</f>
        <v>0</v>
      </c>
      <c r="I19">
        <f>[4]p02!I19</f>
        <v>0</v>
      </c>
      <c r="J19">
        <f>[4]p02!J19</f>
        <v>0</v>
      </c>
      <c r="K19">
        <f>[4]p02!K19</f>
        <v>0</v>
      </c>
    </row>
    <row r="20" spans="1:11">
      <c r="A20" t="s">
        <v>198</v>
      </c>
      <c r="B20">
        <f>[4]p02!B20</f>
        <v>0</v>
      </c>
      <c r="C20">
        <f>[4]p02!C20</f>
        <v>0</v>
      </c>
      <c r="D20">
        <f>[4]p02!D20</f>
        <v>0</v>
      </c>
      <c r="E20">
        <f>[4]p02!E20</f>
        <v>0</v>
      </c>
      <c r="F20">
        <f>[4]p02!F20</f>
        <v>0</v>
      </c>
      <c r="G20">
        <f>[4]p02!G20</f>
        <v>0</v>
      </c>
      <c r="H20">
        <f>[4]p02!H20</f>
        <v>0</v>
      </c>
      <c r="I20">
        <f>[4]p02!I20</f>
        <v>0</v>
      </c>
      <c r="J20">
        <f>[4]p02!J20</f>
        <v>0</v>
      </c>
      <c r="K20">
        <f>[4]p02!K20</f>
        <v>0</v>
      </c>
    </row>
    <row r="21" spans="1:11">
      <c r="A21" t="s">
        <v>199</v>
      </c>
      <c r="B21">
        <f>[4]p02!B21</f>
        <v>0</v>
      </c>
      <c r="C21">
        <f>[4]p02!C21</f>
        <v>0</v>
      </c>
      <c r="D21">
        <f>[4]p02!D21</f>
        <v>0</v>
      </c>
      <c r="E21">
        <f>[4]p02!E21</f>
        <v>0</v>
      </c>
      <c r="F21">
        <f>[4]p02!F21</f>
        <v>0</v>
      </c>
      <c r="G21">
        <f>[4]p02!G21</f>
        <v>0</v>
      </c>
      <c r="H21">
        <f>[4]p02!H21</f>
        <v>0</v>
      </c>
      <c r="I21">
        <f>[4]p02!I21</f>
        <v>0</v>
      </c>
      <c r="J21">
        <f>[4]p02!J21</f>
        <v>0</v>
      </c>
      <c r="K21">
        <f>[4]p02!K21</f>
        <v>0</v>
      </c>
    </row>
    <row r="22" spans="1:11">
      <c r="A22" t="s">
        <v>200</v>
      </c>
      <c r="B22">
        <f>[4]p02!B22</f>
        <v>0</v>
      </c>
      <c r="C22">
        <f>[4]p02!C22</f>
        <v>0</v>
      </c>
      <c r="D22">
        <f>[4]p02!D22</f>
        <v>0</v>
      </c>
      <c r="E22">
        <f>[4]p02!E22</f>
        <v>0</v>
      </c>
      <c r="F22">
        <f>[4]p02!F22</f>
        <v>0</v>
      </c>
      <c r="G22">
        <f>[4]p02!G22</f>
        <v>0</v>
      </c>
      <c r="H22">
        <f>[4]p02!H22</f>
        <v>0</v>
      </c>
      <c r="I22">
        <f>[4]p02!I22</f>
        <v>0</v>
      </c>
      <c r="J22">
        <f>[4]p02!J22</f>
        <v>0</v>
      </c>
      <c r="K22">
        <f>[4]p02!K22</f>
        <v>0</v>
      </c>
    </row>
    <row r="23" spans="1:11">
      <c r="A23" t="s">
        <v>201</v>
      </c>
      <c r="B23">
        <f>[4]p02!B23</f>
        <v>5850</v>
      </c>
      <c r="C23">
        <f>[4]p02!C23</f>
        <v>540</v>
      </c>
      <c r="D23">
        <f>[4]p02!D23</f>
        <v>450</v>
      </c>
      <c r="E23">
        <f>[4]p02!E23</f>
        <v>36.9</v>
      </c>
      <c r="F23">
        <f>[4]p02!F23</f>
        <v>49.5</v>
      </c>
      <c r="G23">
        <f>[4]p02!G23</f>
        <v>53.1</v>
      </c>
      <c r="H23">
        <f>[4]p02!H23</f>
        <v>0</v>
      </c>
      <c r="I23">
        <f>[4]p02!I23</f>
        <v>0</v>
      </c>
      <c r="J23">
        <f>[4]p02!J23</f>
        <v>0</v>
      </c>
      <c r="K23">
        <f>[4]p02!K23</f>
        <v>0</v>
      </c>
    </row>
    <row r="24" spans="1:11">
      <c r="A24" t="s">
        <v>202</v>
      </c>
      <c r="B24">
        <f>[4]p02!B24</f>
        <v>5940</v>
      </c>
      <c r="C24">
        <f>[4]p02!C24</f>
        <v>504</v>
      </c>
      <c r="D24">
        <f>[4]p02!D24</f>
        <v>441</v>
      </c>
      <c r="E24">
        <f>[4]p02!E24</f>
        <v>39.6</v>
      </c>
      <c r="F24">
        <f>[4]p02!F24</f>
        <v>52.2</v>
      </c>
      <c r="G24">
        <f>[4]p02!G24</f>
        <v>55.8</v>
      </c>
      <c r="H24">
        <f>[4]p02!H24</f>
        <v>0</v>
      </c>
      <c r="I24">
        <f>[4]p02!I24</f>
        <v>0</v>
      </c>
      <c r="J24">
        <f>[4]p02!J24</f>
        <v>0</v>
      </c>
      <c r="K24">
        <f>[4]p02!K24</f>
        <v>0</v>
      </c>
    </row>
    <row r="25" spans="1:11">
      <c r="A25" t="s">
        <v>203</v>
      </c>
      <c r="B25">
        <f>[4]p02!B25</f>
        <v>5850</v>
      </c>
      <c r="C25">
        <f>[4]p02!C25</f>
        <v>540</v>
      </c>
      <c r="D25">
        <f>[4]p02!D25</f>
        <v>450</v>
      </c>
      <c r="E25">
        <f>[4]p02!E25</f>
        <v>36.9</v>
      </c>
      <c r="F25">
        <f>[4]p02!F25</f>
        <v>49.5</v>
      </c>
      <c r="G25">
        <f>[4]p02!G25</f>
        <v>53.1</v>
      </c>
      <c r="H25">
        <f>[4]p02!H25</f>
        <v>0</v>
      </c>
      <c r="I25">
        <f>[4]p02!I25</f>
        <v>0</v>
      </c>
      <c r="J25">
        <f>[4]p02!J25</f>
        <v>0</v>
      </c>
      <c r="K25">
        <f>[4]p02!K25</f>
        <v>0</v>
      </c>
    </row>
    <row r="26" spans="1:11">
      <c r="A26" t="s">
        <v>204</v>
      </c>
      <c r="B26">
        <f>[4]p02!B26</f>
        <v>5940</v>
      </c>
      <c r="C26">
        <f>[4]p02!C26</f>
        <v>504</v>
      </c>
      <c r="D26">
        <f>[4]p02!D26</f>
        <v>441</v>
      </c>
      <c r="E26">
        <f>[4]p02!E26</f>
        <v>39.6</v>
      </c>
      <c r="F26">
        <f>[4]p02!F26</f>
        <v>52.2</v>
      </c>
      <c r="G26">
        <f>[4]p02!G26</f>
        <v>55.8</v>
      </c>
      <c r="H26">
        <f>[4]p02!H26</f>
        <v>0</v>
      </c>
      <c r="I26">
        <f>[4]p02!I26</f>
        <v>0</v>
      </c>
      <c r="J26">
        <f>[4]p02!J26</f>
        <v>0</v>
      </c>
      <c r="K26">
        <f>[4]p02!K26</f>
        <v>0</v>
      </c>
    </row>
    <row r="27" spans="1:11">
      <c r="A27" t="s">
        <v>205</v>
      </c>
      <c r="B27">
        <f>[4]p02!B27</f>
        <v>5850</v>
      </c>
      <c r="C27">
        <f>[4]p02!C27</f>
        <v>540</v>
      </c>
      <c r="D27">
        <f>[4]p02!D27</f>
        <v>450</v>
      </c>
      <c r="E27">
        <f>[4]p02!E27</f>
        <v>36.9</v>
      </c>
      <c r="F27">
        <f>[4]p02!F27</f>
        <v>49.5</v>
      </c>
      <c r="G27">
        <f>[4]p02!G27</f>
        <v>53.1</v>
      </c>
      <c r="H27">
        <f>[4]p02!H27</f>
        <v>0</v>
      </c>
      <c r="I27">
        <f>[4]p02!I27</f>
        <v>0</v>
      </c>
      <c r="J27">
        <f>[4]p02!J27</f>
        <v>0</v>
      </c>
      <c r="K27">
        <f>[4]p02!K27</f>
        <v>0</v>
      </c>
    </row>
    <row r="28" spans="1:11">
      <c r="A28" t="s">
        <v>206</v>
      </c>
      <c r="B28">
        <f>[4]p02!B28</f>
        <v>0</v>
      </c>
      <c r="C28">
        <f>[4]p02!C28</f>
        <v>0</v>
      </c>
      <c r="D28">
        <f>[4]p02!D28</f>
        <v>0</v>
      </c>
      <c r="E28">
        <f>[4]p02!E28</f>
        <v>0</v>
      </c>
      <c r="F28">
        <f>[4]p02!F28</f>
        <v>0</v>
      </c>
      <c r="G28">
        <f>[4]p02!G28</f>
        <v>0</v>
      </c>
      <c r="H28">
        <f>[4]p02!H28</f>
        <v>0</v>
      </c>
      <c r="I28">
        <f>[4]p02!I28</f>
        <v>0</v>
      </c>
      <c r="J28">
        <f>[4]p02!J28</f>
        <v>0</v>
      </c>
      <c r="K28">
        <f>[4]p02!K28</f>
        <v>0</v>
      </c>
    </row>
    <row r="29" spans="1:11">
      <c r="A29" t="s">
        <v>207</v>
      </c>
      <c r="B29">
        <f>[4]p02!B29</f>
        <v>0</v>
      </c>
      <c r="C29">
        <f>[4]p02!C29</f>
        <v>0</v>
      </c>
      <c r="D29">
        <f>[4]p02!D29</f>
        <v>0</v>
      </c>
      <c r="E29">
        <f>[4]p02!E29</f>
        <v>0</v>
      </c>
      <c r="F29">
        <f>[4]p02!F29</f>
        <v>0</v>
      </c>
      <c r="G29">
        <f>[4]p02!G29</f>
        <v>0</v>
      </c>
      <c r="H29">
        <f>[4]p02!H29</f>
        <v>0</v>
      </c>
      <c r="I29">
        <f>[4]p02!I29</f>
        <v>0</v>
      </c>
      <c r="J29">
        <f>[4]p02!J29</f>
        <v>0</v>
      </c>
      <c r="K29">
        <f>[4]p02!K29</f>
        <v>0</v>
      </c>
    </row>
    <row r="30" spans="1:11">
      <c r="A30" t="s">
        <v>208</v>
      </c>
      <c r="B30">
        <f>[4]p02!B30</f>
        <v>0</v>
      </c>
      <c r="C30">
        <f>[4]p02!C30</f>
        <v>0</v>
      </c>
      <c r="D30">
        <f>[4]p02!D30</f>
        <v>0</v>
      </c>
      <c r="E30">
        <f>[4]p02!E30</f>
        <v>0</v>
      </c>
      <c r="F30">
        <f>[4]p02!F30</f>
        <v>0</v>
      </c>
      <c r="G30">
        <f>[4]p02!G30</f>
        <v>0</v>
      </c>
      <c r="H30">
        <f>[4]p02!H30</f>
        <v>0</v>
      </c>
      <c r="I30">
        <f>[4]p02!I30</f>
        <v>0</v>
      </c>
      <c r="J30">
        <f>[4]p02!J30</f>
        <v>0</v>
      </c>
      <c r="K30">
        <f>[4]p02!K30</f>
        <v>0</v>
      </c>
    </row>
    <row r="31" spans="1:11">
      <c r="A31" t="s">
        <v>209</v>
      </c>
      <c r="B31">
        <f>[4]p02!B31</f>
        <v>0</v>
      </c>
      <c r="C31">
        <f>[4]p02!C31</f>
        <v>0</v>
      </c>
      <c r="D31">
        <f>[4]p02!D31</f>
        <v>0</v>
      </c>
      <c r="E31">
        <f>[4]p02!E31</f>
        <v>0</v>
      </c>
      <c r="F31">
        <f>[4]p02!F31</f>
        <v>0</v>
      </c>
      <c r="G31">
        <f>[4]p02!G31</f>
        <v>0</v>
      </c>
      <c r="H31">
        <f>[4]p02!H31</f>
        <v>0</v>
      </c>
      <c r="I31">
        <f>[4]p02!I31</f>
        <v>0</v>
      </c>
      <c r="J31">
        <f>[4]p02!J31</f>
        <v>0</v>
      </c>
      <c r="K31">
        <f>[4]p02!K31</f>
        <v>0</v>
      </c>
    </row>
    <row r="32" spans="1:11">
      <c r="A32" t="s">
        <v>210</v>
      </c>
      <c r="B32">
        <f>[4]p02!B32</f>
        <v>0</v>
      </c>
      <c r="C32">
        <f>[4]p02!C32</f>
        <v>0</v>
      </c>
      <c r="D32">
        <f>[4]p02!D32</f>
        <v>0</v>
      </c>
      <c r="E32">
        <f>[4]p02!E32</f>
        <v>0</v>
      </c>
      <c r="F32">
        <f>[4]p02!F32</f>
        <v>0</v>
      </c>
      <c r="G32">
        <f>[4]p02!G32</f>
        <v>0</v>
      </c>
      <c r="H32">
        <f>[4]p02!H32</f>
        <v>0</v>
      </c>
      <c r="I32">
        <f>[4]p02!I32</f>
        <v>0</v>
      </c>
      <c r="J32">
        <f>[4]p02!J32</f>
        <v>0</v>
      </c>
      <c r="K32">
        <f>[4]p02!K32</f>
        <v>0</v>
      </c>
    </row>
    <row r="33" spans="1:11">
      <c r="A33" t="s">
        <v>211</v>
      </c>
      <c r="B33">
        <f>[4]p02!B33</f>
        <v>67800040</v>
      </c>
      <c r="C33">
        <f>[4]p02!C33</f>
        <v>3668006.4</v>
      </c>
      <c r="D33">
        <f>[4]p02!D33</f>
        <v>3467995.2</v>
      </c>
      <c r="E33">
        <f>[4]p02!E33</f>
        <v>526999.41</v>
      </c>
      <c r="F33">
        <f>[4]p02!F33</f>
        <v>1555999.5</v>
      </c>
      <c r="G33">
        <f>[4]p02!G33</f>
        <v>2460000</v>
      </c>
      <c r="H33">
        <f>[4]p02!H33</f>
        <v>6909857</v>
      </c>
      <c r="I33">
        <f>[4]p02!I33</f>
        <v>0</v>
      </c>
      <c r="J33">
        <f>[4]p02!J33</f>
        <v>0</v>
      </c>
      <c r="K33">
        <f>[4]p02!K33</f>
        <v>0</v>
      </c>
    </row>
    <row r="34" spans="1:11">
      <c r="A34" t="s">
        <v>212</v>
      </c>
      <c r="B34">
        <f>[4]p02!B34</f>
        <v>90400024</v>
      </c>
      <c r="C34">
        <f>[4]p02!C34</f>
        <v>5024012.8</v>
      </c>
      <c r="D34">
        <f>[4]p02!D34</f>
        <v>3667996.8</v>
      </c>
      <c r="E34">
        <f>[4]p02!E34</f>
        <v>526999.41</v>
      </c>
      <c r="F34">
        <f>[4]p02!F34</f>
        <v>1630000.5</v>
      </c>
      <c r="G34">
        <f>[4]p02!G34</f>
        <v>2534000</v>
      </c>
      <c r="H34">
        <f>[4]p02!H34</f>
        <v>7473059</v>
      </c>
      <c r="I34">
        <f>[4]p02!I34</f>
        <v>0</v>
      </c>
      <c r="J34">
        <f>[4]p02!J34</f>
        <v>0</v>
      </c>
      <c r="K34">
        <f>[4]p02!K34</f>
        <v>0</v>
      </c>
    </row>
    <row r="35" spans="1:11">
      <c r="A35" t="s">
        <v>213</v>
      </c>
      <c r="B35">
        <f>[4]p02!B35</f>
        <v>0</v>
      </c>
      <c r="C35">
        <f>[4]p02!C35</f>
        <v>0.09</v>
      </c>
      <c r="D35">
        <f>[4]p02!D35</f>
        <v>0.09</v>
      </c>
      <c r="E35">
        <f>[4]p02!E35</f>
        <v>0.09</v>
      </c>
      <c r="F35">
        <f>[4]p02!F35</f>
        <v>0.09</v>
      </c>
      <c r="G35">
        <f>[4]p02!G35</f>
        <v>0.09</v>
      </c>
      <c r="H35">
        <f>[4]p02!H35</f>
        <v>0</v>
      </c>
      <c r="I35">
        <f>[4]p02!I35</f>
        <v>0</v>
      </c>
      <c r="J35">
        <f>[4]p02!J35</f>
        <v>0</v>
      </c>
      <c r="K35">
        <f>[4]p02!K35</f>
        <v>0</v>
      </c>
    </row>
    <row r="36" spans="1:11">
      <c r="A36" t="s">
        <v>214</v>
      </c>
      <c r="B36">
        <f>[4]p02!B36</f>
        <v>6.8999999999999992E-2</v>
      </c>
      <c r="C36">
        <f>[4]p02!C36</f>
        <v>0</v>
      </c>
      <c r="D36">
        <f>[4]p02!D36</f>
        <v>6.8999999999999992E-2</v>
      </c>
      <c r="E36">
        <f>[4]p02!E36</f>
        <v>6.8999999999999992E-2</v>
      </c>
      <c r="F36">
        <f>[4]p02!F36</f>
        <v>6.8999999999999992E-2</v>
      </c>
      <c r="G36">
        <f>[4]p02!G36</f>
        <v>0</v>
      </c>
      <c r="H36">
        <f>[4]p02!H36</f>
        <v>0</v>
      </c>
      <c r="I36">
        <f>[4]p02!I36</f>
        <v>0</v>
      </c>
      <c r="J36">
        <f>[4]p02!J36</f>
        <v>0</v>
      </c>
      <c r="K36">
        <f>[4]p02!K36</f>
        <v>0</v>
      </c>
    </row>
    <row r="37" spans="1:11">
      <c r="A37" t="s">
        <v>215</v>
      </c>
      <c r="B37">
        <f>[4]p02!B37</f>
        <v>9.1999999999999998E-2</v>
      </c>
      <c r="C37">
        <f>[4]p02!C37</f>
        <v>9.1999999999999998E-2</v>
      </c>
      <c r="D37">
        <f>[4]p02!D37</f>
        <v>0</v>
      </c>
      <c r="E37">
        <f>[4]p02!E37</f>
        <v>9.1999999999999998E-2</v>
      </c>
      <c r="F37">
        <f>[4]p02!F37</f>
        <v>9.1999999999999998E-2</v>
      </c>
      <c r="G37">
        <f>[4]p02!G37</f>
        <v>9.1999999999999998E-2</v>
      </c>
      <c r="H37">
        <f>[4]p02!H37</f>
        <v>0</v>
      </c>
      <c r="I37">
        <f>[4]p02!I37</f>
        <v>0</v>
      </c>
      <c r="J37">
        <f>[4]p02!J37</f>
        <v>0</v>
      </c>
      <c r="K37">
        <f>[4]p02!K37</f>
        <v>0</v>
      </c>
    </row>
    <row r="38" spans="1:11">
      <c r="A38" t="s">
        <v>216</v>
      </c>
      <c r="B38">
        <f>[4]p02!B38</f>
        <v>0.115</v>
      </c>
      <c r="C38">
        <f>[4]p02!C38</f>
        <v>0.115</v>
      </c>
      <c r="D38">
        <f>[4]p02!D38</f>
        <v>0.115</v>
      </c>
      <c r="E38">
        <f>[4]p02!E38</f>
        <v>0</v>
      </c>
      <c r="F38">
        <f>[4]p02!F38</f>
        <v>0</v>
      </c>
      <c r="G38">
        <f>[4]p02!G38</f>
        <v>0.115</v>
      </c>
      <c r="H38">
        <f>[4]p02!H38</f>
        <v>0</v>
      </c>
      <c r="I38">
        <f>[4]p02!I38</f>
        <v>0</v>
      </c>
      <c r="J38">
        <f>[4]p02!J38</f>
        <v>0</v>
      </c>
      <c r="K38">
        <f>[4]p02!K38</f>
        <v>0</v>
      </c>
    </row>
    <row r="39" spans="1:11">
      <c r="A39" t="s">
        <v>217</v>
      </c>
      <c r="B39">
        <f>[4]p02!B39</f>
        <v>0.115</v>
      </c>
      <c r="C39">
        <f>[4]p02!C39</f>
        <v>0.115</v>
      </c>
      <c r="D39">
        <f>[4]p02!D39</f>
        <v>0.115</v>
      </c>
      <c r="E39">
        <f>[4]p02!E39</f>
        <v>0</v>
      </c>
      <c r="F39">
        <f>[4]p02!F39</f>
        <v>0</v>
      </c>
      <c r="G39">
        <f>[4]p02!G39</f>
        <v>0.115</v>
      </c>
      <c r="H39">
        <f>[4]p02!H39</f>
        <v>0</v>
      </c>
      <c r="I39">
        <f>[4]p02!I39</f>
        <v>0</v>
      </c>
      <c r="J39">
        <f>[4]p02!J39</f>
        <v>0</v>
      </c>
      <c r="K39">
        <f>[4]p02!K39</f>
        <v>0</v>
      </c>
    </row>
    <row r="40" spans="1:11">
      <c r="A40" t="s">
        <v>218</v>
      </c>
      <c r="B40">
        <f>[4]p02!B40</f>
        <v>5.7500000000000002E-2</v>
      </c>
      <c r="C40">
        <f>[4]p02!C40</f>
        <v>0</v>
      </c>
      <c r="D40">
        <f>[4]p02!D40</f>
        <v>5.7500000000000002E-2</v>
      </c>
      <c r="E40">
        <f>[4]p02!E40</f>
        <v>5.7500000000000002E-2</v>
      </c>
      <c r="F40">
        <f>[4]p02!F40</f>
        <v>5.7500000000000002E-2</v>
      </c>
      <c r="G40">
        <f>[4]p02!G40</f>
        <v>0</v>
      </c>
      <c r="H40">
        <f>[4]p02!H40</f>
        <v>0</v>
      </c>
      <c r="I40">
        <f>[4]p02!I40</f>
        <v>0</v>
      </c>
      <c r="J40">
        <f>[4]p02!J40</f>
        <v>0</v>
      </c>
      <c r="K40">
        <f>[4]p02!K40</f>
        <v>0</v>
      </c>
    </row>
    <row r="41" spans="1:11">
      <c r="A41" t="s">
        <v>219</v>
      </c>
      <c r="B41">
        <f>[4]p02!B41</f>
        <v>0.6</v>
      </c>
      <c r="C41">
        <f>[4]p02!C41</f>
        <v>1.2</v>
      </c>
      <c r="D41">
        <f>[4]p02!D41</f>
        <v>0.6</v>
      </c>
      <c r="E41">
        <f>[4]p02!E41</f>
        <v>1.5</v>
      </c>
      <c r="F41">
        <f>[4]p02!F41</f>
        <v>1.5</v>
      </c>
      <c r="G41">
        <f>[4]p02!G41</f>
        <v>1.2</v>
      </c>
      <c r="H41">
        <f>[4]p02!H41</f>
        <v>0</v>
      </c>
      <c r="I41">
        <f>[4]p02!I41</f>
        <v>0</v>
      </c>
      <c r="J41">
        <f>[4]p02!J41</f>
        <v>0</v>
      </c>
      <c r="K41">
        <f>[4]p02!K41</f>
        <v>0</v>
      </c>
    </row>
    <row r="42" spans="1:11">
      <c r="A42" t="s">
        <v>220</v>
      </c>
      <c r="B42">
        <f>[4]p02!B42</f>
        <v>1.2</v>
      </c>
      <c r="C42">
        <f>[4]p02!C42</f>
        <v>0.6</v>
      </c>
      <c r="D42">
        <f>[4]p02!D42</f>
        <v>1.8</v>
      </c>
      <c r="E42">
        <f>[4]p02!E42</f>
        <v>1.2</v>
      </c>
      <c r="F42">
        <f>[4]p02!F42</f>
        <v>1.2</v>
      </c>
      <c r="G42">
        <f>[4]p02!G42</f>
        <v>0.6</v>
      </c>
      <c r="H42">
        <f>[4]p02!H42</f>
        <v>0</v>
      </c>
      <c r="I42">
        <f>[4]p02!I42</f>
        <v>0</v>
      </c>
      <c r="J42">
        <f>[4]p02!J42</f>
        <v>0</v>
      </c>
      <c r="K42">
        <f>[4]p02!K42</f>
        <v>0</v>
      </c>
    </row>
    <row r="43" spans="1:11">
      <c r="A43" t="s">
        <v>221</v>
      </c>
      <c r="B43">
        <f>[4]p02!B43</f>
        <v>0.6</v>
      </c>
      <c r="C43">
        <f>[4]p02!C43</f>
        <v>1.8</v>
      </c>
      <c r="D43">
        <f>[4]p02!D43</f>
        <v>0.6</v>
      </c>
      <c r="E43">
        <f>[4]p02!E43</f>
        <v>1.2</v>
      </c>
      <c r="F43">
        <f>[4]p02!F43</f>
        <v>1.2</v>
      </c>
      <c r="G43">
        <f>[4]p02!G43</f>
        <v>1.2</v>
      </c>
      <c r="H43">
        <f>[4]p02!H43</f>
        <v>0</v>
      </c>
      <c r="I43">
        <f>[4]p02!I43</f>
        <v>0</v>
      </c>
      <c r="J43">
        <f>[4]p02!J43</f>
        <v>0</v>
      </c>
      <c r="K43">
        <f>[4]p02!K43</f>
        <v>0</v>
      </c>
    </row>
    <row r="44" spans="1:11">
      <c r="A44" t="s">
        <v>222</v>
      </c>
      <c r="B44">
        <f>[4]p02!B44</f>
        <v>1.5</v>
      </c>
      <c r="C44">
        <f>[4]p02!C44</f>
        <v>1.2</v>
      </c>
      <c r="D44">
        <f>[4]p02!D44</f>
        <v>1.2</v>
      </c>
      <c r="E44">
        <f>[4]p02!E44</f>
        <v>0.6</v>
      </c>
      <c r="F44">
        <f>[4]p02!F44</f>
        <v>0.6</v>
      </c>
      <c r="G44">
        <f>[4]p02!G44</f>
        <v>0.9</v>
      </c>
      <c r="H44">
        <f>[4]p02!H44</f>
        <v>0</v>
      </c>
      <c r="I44">
        <f>[4]p02!I44</f>
        <v>0</v>
      </c>
      <c r="J44">
        <f>[4]p02!J44</f>
        <v>0</v>
      </c>
      <c r="K44">
        <f>[4]p02!K44</f>
        <v>0</v>
      </c>
    </row>
    <row r="45" spans="1:11">
      <c r="A45" t="s">
        <v>223</v>
      </c>
      <c r="B45">
        <f>[4]p02!B45</f>
        <v>1.5</v>
      </c>
      <c r="C45">
        <f>[4]p02!C45</f>
        <v>1.2</v>
      </c>
      <c r="D45">
        <f>[4]p02!D45</f>
        <v>1.2</v>
      </c>
      <c r="E45">
        <f>[4]p02!E45</f>
        <v>0.6</v>
      </c>
      <c r="F45">
        <f>[4]p02!F45</f>
        <v>0.6</v>
      </c>
      <c r="G45">
        <f>[4]p02!G45</f>
        <v>0.9</v>
      </c>
      <c r="H45">
        <f>[4]p02!H45</f>
        <v>0</v>
      </c>
      <c r="I45">
        <f>[4]p02!I45</f>
        <v>0</v>
      </c>
      <c r="J45">
        <f>[4]p02!J45</f>
        <v>0</v>
      </c>
      <c r="K45">
        <f>[4]p02!K45</f>
        <v>0</v>
      </c>
    </row>
    <row r="46" spans="1:11">
      <c r="A46" t="s">
        <v>224</v>
      </c>
      <c r="B46">
        <f>[4]p02!B46</f>
        <v>1.2</v>
      </c>
      <c r="C46">
        <f>[4]p02!C46</f>
        <v>0.6</v>
      </c>
      <c r="D46">
        <f>[4]p02!D46</f>
        <v>1.2</v>
      </c>
      <c r="E46">
        <f>[4]p02!E46</f>
        <v>0.9</v>
      </c>
      <c r="F46">
        <f>[4]p02!F46</f>
        <v>0.9</v>
      </c>
      <c r="G46">
        <f>[4]p02!G46</f>
        <v>0.6</v>
      </c>
      <c r="H46">
        <f>[4]p02!H46</f>
        <v>0</v>
      </c>
      <c r="I46">
        <f>[4]p02!I46</f>
        <v>0</v>
      </c>
      <c r="J46">
        <f>[4]p02!J46</f>
        <v>0</v>
      </c>
      <c r="K46">
        <f>[4]p02!K46</f>
        <v>0</v>
      </c>
    </row>
    <row r="47" spans="1:11">
      <c r="A47" t="s">
        <v>225</v>
      </c>
      <c r="B47">
        <f>[4]p02!B47</f>
        <v>87</v>
      </c>
      <c r="C47">
        <f>[4]p02!C47</f>
        <v>12.8</v>
      </c>
      <c r="D47">
        <f>[4]p02!D47</f>
        <v>6.8</v>
      </c>
      <c r="E47">
        <f>[4]p02!E47</f>
        <v>0.65</v>
      </c>
      <c r="F47">
        <f>[4]p02!F47</f>
        <v>0.77</v>
      </c>
      <c r="G47">
        <f>[4]p02!G47</f>
        <v>1</v>
      </c>
      <c r="H47">
        <f>[4]p02!H47</f>
        <v>0</v>
      </c>
      <c r="I47">
        <f>[4]p02!I47</f>
        <v>0</v>
      </c>
      <c r="J47">
        <f>[4]p02!J47</f>
        <v>0</v>
      </c>
      <c r="K47">
        <f>[4]p02!K47</f>
        <v>0</v>
      </c>
    </row>
    <row r="48" spans="1:11">
      <c r="A48" t="s">
        <v>226</v>
      </c>
      <c r="B48">
        <f>[4]p02!B48</f>
        <v>87</v>
      </c>
      <c r="C48">
        <f>[4]p02!C48</f>
        <v>12.9</v>
      </c>
      <c r="D48">
        <f>[4]p02!D48</f>
        <v>6.8</v>
      </c>
      <c r="E48">
        <f>[4]p02!E48</f>
        <v>0.65</v>
      </c>
      <c r="F48">
        <f>[4]p02!F48</f>
        <v>0.77</v>
      </c>
      <c r="G48">
        <f>[4]p02!G48</f>
        <v>1</v>
      </c>
      <c r="H48">
        <f>[4]p02!H48</f>
        <v>0</v>
      </c>
      <c r="I48">
        <f>[4]p02!I48</f>
        <v>0</v>
      </c>
      <c r="J48">
        <f>[4]p02!J48</f>
        <v>0</v>
      </c>
      <c r="K48">
        <f>[4]p02!K48</f>
        <v>0</v>
      </c>
    </row>
    <row r="49" spans="1:20">
      <c r="A49" t="s">
        <v>227</v>
      </c>
      <c r="B49">
        <f>[4]p02!B49</f>
        <v>88</v>
      </c>
      <c r="C49">
        <f>[4]p02!C49</f>
        <v>12.8</v>
      </c>
      <c r="D49">
        <f>[4]p02!D49</f>
        <v>7.2</v>
      </c>
      <c r="E49">
        <f>[4]p02!E49</f>
        <v>0.63</v>
      </c>
      <c r="F49">
        <f>[4]p02!F49</f>
        <v>0.75</v>
      </c>
      <c r="G49">
        <f>[4]p02!G49</f>
        <v>1</v>
      </c>
      <c r="H49">
        <f>[4]p02!H49</f>
        <v>0</v>
      </c>
      <c r="I49">
        <f>[4]p02!I49</f>
        <v>0</v>
      </c>
      <c r="J49">
        <f>[4]p02!J49</f>
        <v>0</v>
      </c>
      <c r="K49">
        <f>[4]p02!K49</f>
        <v>0</v>
      </c>
    </row>
    <row r="50" spans="1:20">
      <c r="A50" t="s">
        <v>228</v>
      </c>
      <c r="B50">
        <f>[4]p02!B50</f>
        <v>90</v>
      </c>
      <c r="C50">
        <f>[4]p02!C50</f>
        <v>12.4</v>
      </c>
      <c r="D50">
        <f>[4]p02!D50</f>
        <v>7.3</v>
      </c>
      <c r="E50">
        <f>[4]p02!E50</f>
        <v>0.63</v>
      </c>
      <c r="F50">
        <f>[4]p02!F50</f>
        <v>0.76</v>
      </c>
      <c r="G50">
        <f>[4]p02!G50</f>
        <v>1</v>
      </c>
      <c r="H50">
        <f>[4]p02!H50</f>
        <v>0</v>
      </c>
      <c r="I50">
        <f>[4]p02!I50</f>
        <v>0</v>
      </c>
      <c r="J50">
        <f>[4]p02!J50</f>
        <v>0</v>
      </c>
      <c r="K50">
        <f>[4]p02!K50</f>
        <v>0</v>
      </c>
    </row>
    <row r="51" spans="1:20" ht="14" thickBot="1">
      <c r="A51" s="34" t="s">
        <v>229</v>
      </c>
      <c r="B51" s="34">
        <f>[4]p02!B51</f>
        <v>10.045454545454557</v>
      </c>
      <c r="C51" s="34">
        <f>[4]p02!C51</f>
        <v>4.2375000000000052</v>
      </c>
      <c r="D51" s="34">
        <f>[4]p02!D51</f>
        <v>9.0944444444444485</v>
      </c>
      <c r="E51" s="34">
        <f>[4]p02!E51</f>
        <v>7.6000000000000068</v>
      </c>
      <c r="F51" s="34">
        <f>[4]p02!F51</f>
        <v>9.0346666666666806</v>
      </c>
      <c r="G51" s="34">
        <f>[4]p02!G51</f>
        <v>7.6</v>
      </c>
      <c r="H51" s="34">
        <f>[4]p02!H51</f>
        <v>0</v>
      </c>
      <c r="I51" s="34">
        <f>[4]p02!I51</f>
        <v>0</v>
      </c>
      <c r="J51" s="34">
        <f>[4]p02!J51</f>
        <v>0</v>
      </c>
      <c r="K51" s="34">
        <f>[4]p02!K51</f>
        <v>0</v>
      </c>
      <c r="L51" s="34"/>
      <c r="M51" s="34"/>
    </row>
    <row r="52" spans="1:20">
      <c r="A52" t="s">
        <v>115</v>
      </c>
      <c r="B52">
        <f>[4]p02!B52</f>
        <v>8506962.5070675462</v>
      </c>
      <c r="C52">
        <f>[4]p02!C52</f>
        <v>7779636.1353214085</v>
      </c>
      <c r="D52">
        <f>[4]p02!D52</f>
        <v>8720283.423145473</v>
      </c>
      <c r="E52">
        <f>[4]p02!E52</f>
        <v>7701621.5817499906</v>
      </c>
      <c r="F52">
        <f>[4]p02!F52</f>
        <v>8618883.423145473</v>
      </c>
      <c r="G52">
        <f>[4]p02!G52</f>
        <v>0</v>
      </c>
      <c r="H52">
        <f>[4]p02!H52</f>
        <v>0</v>
      </c>
      <c r="I52">
        <f>[4]p02!I52</f>
        <v>0</v>
      </c>
      <c r="J52">
        <f>[4]p02!J52</f>
        <v>0</v>
      </c>
      <c r="K52">
        <f>[4]p02!K52</f>
        <v>0</v>
      </c>
      <c r="M52" s="28"/>
    </row>
    <row r="53" spans="1:20">
      <c r="A53" t="s">
        <v>116</v>
      </c>
      <c r="B53">
        <f>[4]p02!B53</f>
        <v>21586642</v>
      </c>
      <c r="C53">
        <f>[4]p02!C53</f>
        <v>22995876</v>
      </c>
      <c r="D53">
        <f>[4]p02!D53</f>
        <v>21324066</v>
      </c>
      <c r="E53">
        <f>[4]p02!E53</f>
        <v>22908706</v>
      </c>
      <c r="F53">
        <f>[4]p02!F53</f>
        <v>21324066</v>
      </c>
      <c r="G53">
        <f>[4]p02!G53</f>
        <v>0</v>
      </c>
      <c r="H53">
        <f>[4]p02!H53</f>
        <v>0</v>
      </c>
      <c r="I53">
        <f>[4]p02!I53</f>
        <v>0</v>
      </c>
      <c r="J53">
        <f>[4]p02!J53</f>
        <v>0</v>
      </c>
      <c r="K53">
        <f>[4]p02!K53</f>
        <v>0</v>
      </c>
      <c r="N53" s="10"/>
      <c r="O53" s="10"/>
      <c r="P53" s="10"/>
      <c r="Q53" s="10"/>
      <c r="R53" s="10"/>
    </row>
    <row r="54" spans="1:20">
      <c r="A54" t="s">
        <v>230</v>
      </c>
      <c r="B54">
        <f>[4]p02!B54</f>
        <v>1234423</v>
      </c>
      <c r="C54">
        <f>[4]p02!C54</f>
        <v>720133</v>
      </c>
      <c r="D54">
        <f>[4]p02!D54</f>
        <v>1304748</v>
      </c>
      <c r="E54">
        <f>[4]p02!E54</f>
        <v>742312</v>
      </c>
      <c r="F54">
        <f>[4]p02!F54</f>
        <v>1304748</v>
      </c>
      <c r="G54">
        <f>[4]p02!G54</f>
        <v>0</v>
      </c>
      <c r="H54">
        <f>[4]p02!H54</f>
        <v>0</v>
      </c>
      <c r="I54">
        <f>[4]p02!I54</f>
        <v>0</v>
      </c>
      <c r="J54">
        <f>[4]p02!J54</f>
        <v>0</v>
      </c>
      <c r="K54">
        <f>[4]p02!K54</f>
        <v>0</v>
      </c>
      <c r="N54" s="32"/>
      <c r="O54" s="32"/>
      <c r="P54" s="32"/>
      <c r="Q54" s="32"/>
      <c r="R54" s="32"/>
      <c r="S54" s="32"/>
      <c r="T54" s="33"/>
    </row>
    <row r="55" spans="1:20">
      <c r="A55" t="s">
        <v>231</v>
      </c>
      <c r="B55">
        <f>[4]p02!B55</f>
        <v>975645</v>
      </c>
      <c r="C55">
        <f>[4]p02!C55</f>
        <v>756356</v>
      </c>
      <c r="D55">
        <f>[4]p02!D55</f>
        <v>1084774</v>
      </c>
      <c r="E55">
        <f>[4]p02!E55</f>
        <v>749181</v>
      </c>
      <c r="F55">
        <f>[4]p02!F55</f>
        <v>1084774</v>
      </c>
      <c r="G55">
        <f>[4]p02!G55</f>
        <v>0</v>
      </c>
      <c r="H55">
        <f>[4]p02!H55</f>
        <v>0</v>
      </c>
      <c r="I55">
        <f>[4]p02!I55</f>
        <v>0</v>
      </c>
      <c r="J55">
        <f>[4]p02!J55</f>
        <v>0</v>
      </c>
      <c r="K55">
        <f>[4]p02!K55</f>
        <v>0</v>
      </c>
      <c r="N55" s="32"/>
      <c r="O55" s="32"/>
      <c r="P55" s="32"/>
      <c r="Q55" s="32"/>
      <c r="R55" s="32"/>
      <c r="S55" s="32"/>
      <c r="T55" s="33"/>
    </row>
    <row r="56" spans="1:20">
      <c r="A56" t="s">
        <v>232</v>
      </c>
      <c r="B56">
        <f>[4]p02!B56</f>
        <v>2210068</v>
      </c>
      <c r="C56">
        <f>[4]p02!C56</f>
        <v>1476489</v>
      </c>
      <c r="D56">
        <f>[4]p02!D56</f>
        <v>2389522</v>
      </c>
      <c r="E56">
        <f>[4]p02!E56</f>
        <v>1491493</v>
      </c>
      <c r="F56">
        <f>[4]p02!F56</f>
        <v>2389522</v>
      </c>
      <c r="G56">
        <f>[4]p02!G56</f>
        <v>0</v>
      </c>
      <c r="H56">
        <f>[4]p02!H56</f>
        <v>0</v>
      </c>
      <c r="I56">
        <f>[4]p02!I56</f>
        <v>0</v>
      </c>
      <c r="J56">
        <f>[4]p02!J56</f>
        <v>0</v>
      </c>
      <c r="K56">
        <f>[4]p02!K56</f>
        <v>0</v>
      </c>
      <c r="T56" s="33"/>
    </row>
    <row r="57" spans="1:20">
      <c r="A57" t="s">
        <v>233</v>
      </c>
      <c r="B57">
        <f>[4]p02!B57</f>
        <v>1831242</v>
      </c>
      <c r="C57">
        <f>[4]p02!C57</f>
        <v>1831242</v>
      </c>
      <c r="D57">
        <f>[4]p02!D57</f>
        <v>1831242</v>
      </c>
      <c r="E57">
        <f>[4]p02!E57</f>
        <v>1831242</v>
      </c>
      <c r="F57">
        <f>[4]p02!F57</f>
        <v>1831242</v>
      </c>
      <c r="G57">
        <f>[4]p02!G57</f>
        <v>1096797</v>
      </c>
      <c r="H57">
        <f>[4]p02!H57</f>
        <v>1096797</v>
      </c>
      <c r="I57">
        <f>[4]p02!I57</f>
        <v>1096797</v>
      </c>
      <c r="J57">
        <f>[4]p02!J57</f>
        <v>1096797</v>
      </c>
      <c r="K57">
        <f>[4]p02!K57</f>
        <v>1096797</v>
      </c>
      <c r="M57" s="28"/>
      <c r="N57" s="10"/>
      <c r="O57" s="10"/>
      <c r="P57" s="10"/>
      <c r="Q57" s="10"/>
      <c r="R57" s="10"/>
      <c r="T57" s="33"/>
    </row>
    <row r="58" spans="1:20">
      <c r="A58" t="s">
        <v>234</v>
      </c>
      <c r="B58">
        <f>[4]p02!B58</f>
        <v>4504313</v>
      </c>
      <c r="C58">
        <f>[4]p02!C58</f>
        <v>4504313</v>
      </c>
      <c r="D58">
        <f>[4]p02!D58</f>
        <v>4504313</v>
      </c>
      <c r="E58">
        <f>[4]p02!E58</f>
        <v>4504313</v>
      </c>
      <c r="F58">
        <f>[4]p02!F58</f>
        <v>4504313</v>
      </c>
      <c r="G58">
        <f>[4]p02!G58</f>
        <v>5485254</v>
      </c>
      <c r="H58">
        <f>[4]p02!H58</f>
        <v>3729973</v>
      </c>
      <c r="I58">
        <f>[4]p02!I58</f>
        <v>3510563</v>
      </c>
      <c r="J58">
        <f>[4]p02!J58</f>
        <v>4827023</v>
      </c>
      <c r="K58">
        <f>[4]p02!K58</f>
        <v>5265844</v>
      </c>
      <c r="N58" s="32"/>
      <c r="O58" s="32"/>
      <c r="P58" s="32"/>
      <c r="Q58" s="32"/>
      <c r="R58" s="32"/>
      <c r="S58" s="32"/>
      <c r="T58" s="33"/>
    </row>
    <row r="59" spans="1:20">
      <c r="A59" t="s">
        <v>235</v>
      </c>
      <c r="B59">
        <f>[4]p02!B59</f>
        <v>5225391</v>
      </c>
      <c r="C59">
        <f>[4]p02!C59</f>
        <v>5225391</v>
      </c>
      <c r="D59">
        <f>[4]p02!D59</f>
        <v>5225391</v>
      </c>
      <c r="E59">
        <f>[4]p02!E59</f>
        <v>5225391</v>
      </c>
      <c r="F59">
        <f>[4]p02!F59</f>
        <v>5225391</v>
      </c>
      <c r="G59">
        <f>[4]p02!G59</f>
        <v>4388203</v>
      </c>
      <c r="H59">
        <f>[4]p02!H59</f>
        <v>5265844</v>
      </c>
      <c r="I59">
        <f>[4]p02!I59</f>
        <v>4827023</v>
      </c>
      <c r="J59">
        <f>[4]p02!J59</f>
        <v>3510563</v>
      </c>
      <c r="K59">
        <f>[4]p02!K59</f>
        <v>3729973</v>
      </c>
      <c r="N59" s="32"/>
      <c r="O59" s="32"/>
      <c r="P59" s="32"/>
      <c r="Q59" s="32"/>
      <c r="R59" s="32"/>
      <c r="S59" s="32"/>
      <c r="T59" s="33"/>
    </row>
    <row r="60" spans="1:20">
      <c r="A60" t="s">
        <v>236</v>
      </c>
      <c r="B60">
        <f>[4]p02!B60</f>
        <v>9729704</v>
      </c>
      <c r="C60">
        <f>[4]p02!C60</f>
        <v>9729704</v>
      </c>
      <c r="D60">
        <f>[4]p02!D60</f>
        <v>9729704</v>
      </c>
      <c r="E60">
        <f>[4]p02!E60</f>
        <v>9729704</v>
      </c>
      <c r="F60">
        <f>[4]p02!F60</f>
        <v>9729704</v>
      </c>
      <c r="G60">
        <f>[4]p02!G60</f>
        <v>9873457</v>
      </c>
      <c r="H60">
        <f>[4]p02!H60</f>
        <v>8995817</v>
      </c>
      <c r="I60">
        <f>[4]p02!I60</f>
        <v>8337586</v>
      </c>
      <c r="J60">
        <f>[4]p02!J60</f>
        <v>8337586</v>
      </c>
      <c r="K60">
        <f>[4]p02!K60</f>
        <v>8995817</v>
      </c>
    </row>
    <row r="61" spans="1:20">
      <c r="A61" t="s">
        <v>237</v>
      </c>
      <c r="B61">
        <f>[4]p02!B61</f>
        <v>43864618.507067546</v>
      </c>
      <c r="C61">
        <f>[4]p02!C61</f>
        <v>43812947.135321409</v>
      </c>
      <c r="D61">
        <f>[4]p02!D61</f>
        <v>43994817.423145473</v>
      </c>
      <c r="E61">
        <f>[4]p02!E61</f>
        <v>43662766.581749991</v>
      </c>
      <c r="F61">
        <f>[4]p02!F61</f>
        <v>43893417.423145473</v>
      </c>
      <c r="G61">
        <f>[4]p02!G61</f>
        <v>0</v>
      </c>
      <c r="H61">
        <f>[4]p02!H61</f>
        <v>0</v>
      </c>
      <c r="I61">
        <f>[4]p02!I61</f>
        <v>0</v>
      </c>
      <c r="J61">
        <f>[4]p02!J61</f>
        <v>0</v>
      </c>
      <c r="K61">
        <f>[4]p02!K61</f>
        <v>0</v>
      </c>
    </row>
    <row r="62" spans="1:20">
      <c r="A62" t="s">
        <v>121</v>
      </c>
      <c r="B62">
        <f>[4]p02!B62</f>
        <v>5949825.194444444</v>
      </c>
      <c r="C62">
        <f>[4]p02!C62</f>
        <v>5949825.194444444</v>
      </c>
      <c r="D62">
        <f>[4]p02!D62</f>
        <v>5949825.194444444</v>
      </c>
      <c r="E62">
        <f>[4]p02!E62</f>
        <v>5949825.194444444</v>
      </c>
      <c r="F62">
        <f>[4]p02!F62</f>
        <v>5949825.194444444</v>
      </c>
      <c r="G62">
        <f>[4]p02!G62</f>
        <v>0</v>
      </c>
      <c r="H62">
        <f>[4]p02!H62</f>
        <v>0</v>
      </c>
      <c r="I62">
        <f>[4]p02!I62</f>
        <v>0</v>
      </c>
      <c r="J62">
        <f>[4]p02!J62</f>
        <v>0</v>
      </c>
      <c r="K62">
        <f>[4]p02!K62</f>
        <v>0</v>
      </c>
    </row>
    <row r="63" spans="1:20">
      <c r="A63" t="s">
        <v>122</v>
      </c>
      <c r="B63">
        <f>[4]p02!B63</f>
        <v>1683000</v>
      </c>
      <c r="C63">
        <f>[4]p02!C63</f>
        <v>1665431</v>
      </c>
      <c r="D63">
        <f>[4]p02!D63</f>
        <v>1727267</v>
      </c>
      <c r="E63">
        <f>[4]p02!E63</f>
        <v>1614370</v>
      </c>
      <c r="F63">
        <f>[4]p02!F63</f>
        <v>1692791</v>
      </c>
      <c r="G63">
        <f>[4]p02!G63</f>
        <v>-1186028</v>
      </c>
      <c r="H63">
        <f>[4]p02!H63</f>
        <v>-875527</v>
      </c>
      <c r="I63">
        <f>[4]p02!I63</f>
        <v>-261020</v>
      </c>
      <c r="J63">
        <f>[4]p02!J63</f>
        <v>-106911</v>
      </c>
      <c r="K63">
        <f>[4]p02!K63</f>
        <v>-597198</v>
      </c>
    </row>
    <row r="64" spans="1:20">
      <c r="A64" t="s">
        <v>238</v>
      </c>
      <c r="B64">
        <f>[4]p02!B64</f>
        <v>7423696</v>
      </c>
      <c r="C64">
        <f>[4]p02!C64</f>
        <v>7423696</v>
      </c>
      <c r="D64">
        <f>[4]p02!D64</f>
        <v>7423696</v>
      </c>
      <c r="E64">
        <f>[4]p02!E64</f>
        <v>7423696</v>
      </c>
      <c r="F64">
        <f>[4]p02!F64</f>
        <v>7423696</v>
      </c>
      <c r="G64">
        <f>[4]p02!G64</f>
        <v>0</v>
      </c>
      <c r="H64">
        <f>[4]p02!H64</f>
        <v>0</v>
      </c>
      <c r="I64">
        <f>[4]p02!I64</f>
        <v>0</v>
      </c>
      <c r="J64">
        <f>[4]p02!J64</f>
        <v>0</v>
      </c>
      <c r="K64">
        <f>[4]p02!K64</f>
        <v>0</v>
      </c>
    </row>
    <row r="65" spans="1:13">
      <c r="A65" t="s">
        <v>239</v>
      </c>
      <c r="B65">
        <f>[4]p02!B65</f>
        <v>1000000</v>
      </c>
      <c r="C65">
        <f>[4]p02!C65</f>
        <v>1000000</v>
      </c>
      <c r="D65">
        <f>[4]p02!D65</f>
        <v>1000000</v>
      </c>
      <c r="E65">
        <f>[4]p02!E65</f>
        <v>1000000</v>
      </c>
      <c r="F65">
        <f>[4]p02!F65</f>
        <v>1000000</v>
      </c>
      <c r="G65">
        <f>[4]p02!G65</f>
        <v>1000000</v>
      </c>
      <c r="H65">
        <f>[4]p02!H65</f>
        <v>1000000</v>
      </c>
      <c r="I65">
        <f>[4]p02!I65</f>
        <v>1000000</v>
      </c>
      <c r="J65">
        <f>[4]p02!J65</f>
        <v>1000000</v>
      </c>
      <c r="K65">
        <f>[4]p02!K65</f>
        <v>1000000</v>
      </c>
    </row>
    <row r="66" spans="1:13">
      <c r="A66" t="s">
        <v>125</v>
      </c>
      <c r="B66">
        <f>[4]p02!B66</f>
        <v>27808097.312623106</v>
      </c>
      <c r="C66">
        <f>[4]p02!C66</f>
        <v>27773994.940876968</v>
      </c>
      <c r="D66">
        <f>[4]p02!D66</f>
        <v>27894029.228701029</v>
      </c>
      <c r="E66">
        <f>[4]p02!E66</f>
        <v>27674875.38730555</v>
      </c>
      <c r="F66">
        <f>[4]p02!F66</f>
        <v>27827105.228701029</v>
      </c>
      <c r="G66">
        <f>[4]p02!G66</f>
        <v>18219401</v>
      </c>
      <c r="H66">
        <f>[4]p02!H66</f>
        <v>18822136</v>
      </c>
      <c r="I66">
        <f>[4]p02!I66</f>
        <v>20015000</v>
      </c>
      <c r="J66">
        <f>[4]p02!J66</f>
        <v>20315167</v>
      </c>
      <c r="K66">
        <f>[4]p02!K66</f>
        <v>19362421</v>
      </c>
    </row>
    <row r="67" spans="1:13">
      <c r="A67" t="s">
        <v>240</v>
      </c>
      <c r="B67">
        <f>[4]p02!B67</f>
        <v>43864618.507067546</v>
      </c>
      <c r="C67">
        <f>[4]p02!C67</f>
        <v>43812947.135321409</v>
      </c>
      <c r="D67">
        <f>[4]p02!D67</f>
        <v>43994817.423145473</v>
      </c>
      <c r="E67">
        <f>[4]p02!E67</f>
        <v>43662766.581749991</v>
      </c>
      <c r="F67">
        <f>[4]p02!F67</f>
        <v>43893417.423145473</v>
      </c>
      <c r="G67">
        <f>[4]p02!G67</f>
        <v>0</v>
      </c>
      <c r="H67">
        <f>[4]p02!H67</f>
        <v>0</v>
      </c>
      <c r="I67">
        <f>[4]p02!I67</f>
        <v>0</v>
      </c>
      <c r="J67">
        <f>[4]p02!J67</f>
        <v>0</v>
      </c>
      <c r="K67">
        <f>[4]p02!K67</f>
        <v>0</v>
      </c>
    </row>
    <row r="68" spans="1:13">
      <c r="A68" t="s">
        <v>241</v>
      </c>
      <c r="B68">
        <f>[4]p02!B68</f>
        <v>0</v>
      </c>
      <c r="C68">
        <f>[4]p02!C68</f>
        <v>0</v>
      </c>
      <c r="D68">
        <f>[4]p02!D68</f>
        <v>0</v>
      </c>
      <c r="E68">
        <f>[4]p02!E68</f>
        <v>0</v>
      </c>
      <c r="F68">
        <f>[4]p02!F68</f>
        <v>0</v>
      </c>
      <c r="G68">
        <f>[4]p02!G68</f>
        <v>0</v>
      </c>
      <c r="H68">
        <f>[4]p02!H68</f>
        <v>0</v>
      </c>
      <c r="I68">
        <f>[4]p02!I68</f>
        <v>0</v>
      </c>
      <c r="J68">
        <f>[4]p02!J68</f>
        <v>0</v>
      </c>
      <c r="K68">
        <f>[4]p02!K68</f>
        <v>0</v>
      </c>
    </row>
    <row r="69" spans="1:13">
      <c r="A69" t="s">
        <v>242</v>
      </c>
      <c r="B69">
        <f>[4]p02!B69</f>
        <v>24973226.774756495</v>
      </c>
      <c r="C69">
        <f>[4]p02!C69</f>
        <v>26986416.776420452</v>
      </c>
      <c r="D69">
        <f>[4]p02!D69</f>
        <v>24598118.366639614</v>
      </c>
      <c r="E69">
        <f>[4]p02!E69</f>
        <v>26861888.919277601</v>
      </c>
      <c r="F69">
        <f>[4]p02!F69</f>
        <v>24598118.366639614</v>
      </c>
      <c r="G69">
        <f>[4]p02!G69</f>
        <v>0</v>
      </c>
      <c r="H69">
        <f>[4]p02!H69</f>
        <v>0</v>
      </c>
      <c r="I69">
        <f>[4]p02!I69</f>
        <v>0</v>
      </c>
      <c r="J69">
        <f>[4]p02!J69</f>
        <v>0</v>
      </c>
      <c r="K69">
        <f>[4]p02!K69</f>
        <v>0</v>
      </c>
    </row>
    <row r="70" spans="1:13">
      <c r="A70" t="s">
        <v>243</v>
      </c>
      <c r="B70">
        <f>[4]p02!B70</f>
        <v>3266998.9771935903</v>
      </c>
      <c r="C70">
        <f>[4]p02!C70</f>
        <v>3232896.6054474525</v>
      </c>
      <c r="D70">
        <f>[4]p02!D70</f>
        <v>3352930.8932715133</v>
      </c>
      <c r="E70">
        <f>[4]p02!E70</f>
        <v>3133777.0518760346</v>
      </c>
      <c r="F70">
        <f>[4]p02!F70</f>
        <v>3286006.8932715133</v>
      </c>
      <c r="G70">
        <f>[4]p02!G70</f>
        <v>-220368</v>
      </c>
      <c r="H70">
        <f>[4]p02!H70</f>
        <v>-213036</v>
      </c>
      <c r="I70">
        <f>[4]p02!I70</f>
        <v>-207537</v>
      </c>
      <c r="J70">
        <f>[4]p02!J70</f>
        <v>-207537</v>
      </c>
      <c r="K70">
        <f>[4]p02!K70</f>
        <v>-213036</v>
      </c>
    </row>
    <row r="71" spans="1:13">
      <c r="A71" t="s">
        <v>244</v>
      </c>
      <c r="B71">
        <f>[4]p02!B71</f>
        <v>1.0106626648763921</v>
      </c>
      <c r="C71">
        <f>[4]p02!C71</f>
        <v>1.0106626648763921</v>
      </c>
      <c r="D71">
        <f>[4]p02!D71</f>
        <v>1.0106626648763921</v>
      </c>
      <c r="E71">
        <f>[4]p02!E71</f>
        <v>0.95734934049443177</v>
      </c>
      <c r="F71">
        <f>[4]p02!F71</f>
        <v>1.0106626648763921</v>
      </c>
      <c r="G71">
        <f>[4]p02!G71</f>
        <v>0</v>
      </c>
      <c r="H71">
        <f>[4]p02!H71</f>
        <v>0</v>
      </c>
      <c r="I71">
        <f>[4]p02!I71</f>
        <v>0</v>
      </c>
      <c r="J71">
        <f>[4]p02!J71</f>
        <v>0</v>
      </c>
      <c r="K71">
        <f>[4]p02!K71</f>
        <v>0</v>
      </c>
    </row>
    <row r="72" spans="1:13">
      <c r="A72" t="s">
        <v>245</v>
      </c>
      <c r="B72">
        <f>[4]p02!B72</f>
        <v>0.99149043461817266</v>
      </c>
      <c r="C72">
        <f>[4]p02!C72</f>
        <v>0.99149043461817266</v>
      </c>
      <c r="D72">
        <f>[4]p02!D72</f>
        <v>0.99149043461817266</v>
      </c>
      <c r="E72">
        <f>[4]p02!E72</f>
        <v>1.0340382615273094</v>
      </c>
      <c r="F72">
        <f>[4]p02!F72</f>
        <v>0.99149043461817266</v>
      </c>
      <c r="G72">
        <f>[4]p02!G72</f>
        <v>0</v>
      </c>
      <c r="H72">
        <f>[4]p02!H72</f>
        <v>0</v>
      </c>
      <c r="I72">
        <f>[4]p02!I72</f>
        <v>0</v>
      </c>
      <c r="J72">
        <f>[4]p02!J72</f>
        <v>0</v>
      </c>
      <c r="K72">
        <f>[4]p02!K72</f>
        <v>0</v>
      </c>
    </row>
    <row r="73" spans="1:13">
      <c r="A73" t="s">
        <v>246</v>
      </c>
      <c r="B73">
        <f>[4]p02!B73</f>
        <v>0</v>
      </c>
      <c r="C73">
        <f>[4]p02!C73</f>
        <v>0</v>
      </c>
      <c r="D73">
        <f>[4]p02!D73</f>
        <v>0</v>
      </c>
      <c r="E73">
        <f>[4]p02!E73</f>
        <v>0</v>
      </c>
      <c r="F73">
        <f>[4]p02!F73</f>
        <v>0</v>
      </c>
      <c r="G73">
        <f>[4]p02!G73</f>
        <v>0</v>
      </c>
      <c r="H73">
        <f>[4]p02!H73</f>
        <v>0</v>
      </c>
      <c r="I73">
        <f>[4]p02!I73</f>
        <v>0</v>
      </c>
      <c r="J73">
        <f>[4]p02!J73</f>
        <v>0</v>
      </c>
      <c r="K73">
        <f>[4]p02!K73</f>
        <v>0</v>
      </c>
    </row>
    <row r="74" spans="1:13">
      <c r="A74" t="s">
        <v>435</v>
      </c>
      <c r="B74">
        <f>[4]p02!B74</f>
        <v>0</v>
      </c>
      <c r="C74">
        <f>[4]p02!C74</f>
        <v>0</v>
      </c>
      <c r="D74">
        <f>[4]p02!D74</f>
        <v>0</v>
      </c>
      <c r="E74">
        <f>[4]p02!E74</f>
        <v>0</v>
      </c>
      <c r="F74">
        <f>[4]p02!F74</f>
        <v>0</v>
      </c>
      <c r="G74">
        <f>[4]p02!G74</f>
        <v>0</v>
      </c>
      <c r="H74">
        <f>[4]p02!H74</f>
        <v>0</v>
      </c>
      <c r="I74">
        <f>[4]p02!I74</f>
        <v>0</v>
      </c>
      <c r="J74">
        <f>[4]p02!J74</f>
        <v>0</v>
      </c>
      <c r="K74">
        <f>[4]p02!K74</f>
        <v>0</v>
      </c>
    </row>
    <row r="75" spans="1:13">
      <c r="A75" t="s">
        <v>436</v>
      </c>
      <c r="B75">
        <f>[4]p02!B75</f>
        <v>0</v>
      </c>
      <c r="C75">
        <f>[4]p02!C75</f>
        <v>0</v>
      </c>
      <c r="D75">
        <f>[4]p02!D75</f>
        <v>0</v>
      </c>
      <c r="E75">
        <f>[4]p02!E75</f>
        <v>0</v>
      </c>
      <c r="F75">
        <f>[4]p02!F75</f>
        <v>0</v>
      </c>
      <c r="G75">
        <f>[4]p02!G75</f>
        <v>0</v>
      </c>
      <c r="H75">
        <f>[4]p02!H75</f>
        <v>0</v>
      </c>
      <c r="I75">
        <f>[4]p02!I75</f>
        <v>0</v>
      </c>
      <c r="J75">
        <f>[4]p02!J75</f>
        <v>0</v>
      </c>
      <c r="K75">
        <f>[4]p02!K75</f>
        <v>0</v>
      </c>
    </row>
    <row r="76" spans="1:13">
      <c r="A76" t="s">
        <v>437</v>
      </c>
      <c r="B76">
        <f>[4]p02!B76</f>
        <v>0</v>
      </c>
      <c r="C76">
        <f>[4]p02!C76</f>
        <v>0</v>
      </c>
      <c r="D76">
        <f>[4]p02!D76</f>
        <v>0</v>
      </c>
      <c r="E76">
        <f>[4]p02!E76</f>
        <v>0</v>
      </c>
      <c r="F76">
        <f>[4]p02!F76</f>
        <v>0</v>
      </c>
      <c r="G76">
        <f>[4]p02!G76</f>
        <v>0</v>
      </c>
      <c r="H76">
        <f>[4]p02!H76</f>
        <v>0</v>
      </c>
      <c r="I76">
        <f>[4]p02!I76</f>
        <v>0</v>
      </c>
      <c r="J76">
        <f>[4]p02!J76</f>
        <v>0</v>
      </c>
      <c r="K76">
        <f>[4]p02!K76</f>
        <v>0</v>
      </c>
    </row>
    <row r="77" spans="1:13" ht="14" thickBot="1">
      <c r="A77" s="34" t="s">
        <v>438</v>
      </c>
      <c r="B77" s="34">
        <f>[4]p02!B77</f>
        <v>0</v>
      </c>
      <c r="C77" s="34">
        <f>[4]p02!C77</f>
        <v>0</v>
      </c>
      <c r="D77" s="34">
        <f>[4]p02!D77</f>
        <v>0</v>
      </c>
      <c r="E77" s="34">
        <f>[4]p02!E77</f>
        <v>0</v>
      </c>
      <c r="F77" s="34">
        <f>[4]p02!F77</f>
        <v>0</v>
      </c>
      <c r="G77" s="34">
        <f>[4]p02!G77</f>
        <v>0</v>
      </c>
      <c r="H77" s="34">
        <f>[4]p02!H77</f>
        <v>0</v>
      </c>
      <c r="I77" s="34">
        <f>[4]p02!I77</f>
        <v>0</v>
      </c>
      <c r="J77" s="34">
        <f>[4]p02!J77</f>
        <v>0</v>
      </c>
      <c r="K77" s="34">
        <f>[4]p02!K77</f>
        <v>0</v>
      </c>
      <c r="L77" s="34"/>
      <c r="M77" s="34"/>
    </row>
    <row r="78" spans="1:13">
      <c r="A78" t="s">
        <v>247</v>
      </c>
      <c r="B78">
        <f>[4]p02!B78</f>
        <v>1</v>
      </c>
    </row>
    <row r="79" spans="1:13">
      <c r="A79" t="s">
        <v>248</v>
      </c>
      <c r="B79">
        <f>[4]p02!B79</f>
        <v>30000</v>
      </c>
    </row>
    <row r="80" spans="1:13">
      <c r="A80" t="s">
        <v>249</v>
      </c>
      <c r="B80">
        <f>[4]p02!B80</f>
        <v>30000</v>
      </c>
    </row>
    <row r="81" spans="1:2">
      <c r="A81" t="s">
        <v>250</v>
      </c>
      <c r="B81">
        <f>[4]p02!B81</f>
        <v>0</v>
      </c>
    </row>
    <row r="82" spans="1:2">
      <c r="A82" t="s">
        <v>251</v>
      </c>
      <c r="B82">
        <f>[4]p02!B82</f>
        <v>0</v>
      </c>
    </row>
    <row r="83" spans="1:2">
      <c r="A83" t="s">
        <v>252</v>
      </c>
      <c r="B83">
        <f>[4]p02!B83</f>
        <v>0</v>
      </c>
    </row>
    <row r="84" spans="1:2">
      <c r="A84" t="s">
        <v>253</v>
      </c>
      <c r="B84">
        <f>[4]p02!B84</f>
        <v>0</v>
      </c>
    </row>
    <row r="85" spans="1:2">
      <c r="A85" t="s">
        <v>254</v>
      </c>
      <c r="B85">
        <f>[4]p02!B85</f>
        <v>46345</v>
      </c>
    </row>
    <row r="86" spans="1:2">
      <c r="A86" t="s">
        <v>255</v>
      </c>
      <c r="B86">
        <f>[4]p02!B86</f>
        <v>26121</v>
      </c>
    </row>
    <row r="87" spans="1:2">
      <c r="A87" t="s">
        <v>256</v>
      </c>
      <c r="B87">
        <f>[4]p02!B87</f>
        <v>16000</v>
      </c>
    </row>
    <row r="88" spans="1:2">
      <c r="A88" t="s">
        <v>257</v>
      </c>
      <c r="B88">
        <f>[4]p02!B88</f>
        <v>28325</v>
      </c>
    </row>
    <row r="89" spans="1:2">
      <c r="A89" t="s">
        <v>258</v>
      </c>
      <c r="B89">
        <f>[4]p02!B89</f>
        <v>35903</v>
      </c>
    </row>
    <row r="90" spans="1:2">
      <c r="A90" t="s">
        <v>259</v>
      </c>
      <c r="B90">
        <f>[4]p02!B90</f>
        <v>83137</v>
      </c>
    </row>
    <row r="91" spans="1:2">
      <c r="A91" t="s">
        <v>260</v>
      </c>
      <c r="B91">
        <f>[4]p02!B91</f>
        <v>46345</v>
      </c>
    </row>
    <row r="92" spans="1:2">
      <c r="A92" t="s">
        <v>261</v>
      </c>
      <c r="B92">
        <f>[4]p02!B92</f>
        <v>26121</v>
      </c>
    </row>
    <row r="93" spans="1:2">
      <c r="A93" t="s">
        <v>262</v>
      </c>
      <c r="B93">
        <f>[4]p02!B93</f>
        <v>16000</v>
      </c>
    </row>
    <row r="94" spans="1:2">
      <c r="A94" t="s">
        <v>263</v>
      </c>
      <c r="B94">
        <f>[4]p02!B94</f>
        <v>28325</v>
      </c>
    </row>
    <row r="95" spans="1:2">
      <c r="A95" t="s">
        <v>264</v>
      </c>
      <c r="B95">
        <f>[4]p02!B95</f>
        <v>35903</v>
      </c>
    </row>
    <row r="96" spans="1:2">
      <c r="A96" t="s">
        <v>265</v>
      </c>
      <c r="B96">
        <f>[4]p02!B96</f>
        <v>83137</v>
      </c>
    </row>
    <row r="97" spans="1:2">
      <c r="A97" t="s">
        <v>266</v>
      </c>
      <c r="B97">
        <f>[4]p02!B97</f>
        <v>0</v>
      </c>
    </row>
    <row r="98" spans="1:2">
      <c r="A98" t="s">
        <v>267</v>
      </c>
      <c r="B98">
        <f>[4]p02!B98</f>
        <v>0</v>
      </c>
    </row>
    <row r="99" spans="1:2">
      <c r="A99" t="s">
        <v>268</v>
      </c>
      <c r="B99">
        <f>[4]p02!B99</f>
        <v>0</v>
      </c>
    </row>
    <row r="100" spans="1:2">
      <c r="A100" t="s">
        <v>269</v>
      </c>
      <c r="B100">
        <f>[4]p02!B100</f>
        <v>0</v>
      </c>
    </row>
    <row r="101" spans="1:2">
      <c r="A101" t="s">
        <v>270</v>
      </c>
      <c r="B101">
        <f>[4]p02!B101</f>
        <v>0</v>
      </c>
    </row>
    <row r="102" spans="1:2">
      <c r="A102" t="s">
        <v>271</v>
      </c>
      <c r="B102">
        <f>[4]p02!B102</f>
        <v>0</v>
      </c>
    </row>
    <row r="103" spans="1:2">
      <c r="A103" t="s">
        <v>272</v>
      </c>
      <c r="B103">
        <f>[4]p02!B103</f>
        <v>187697250</v>
      </c>
    </row>
    <row r="104" spans="1:2">
      <c r="A104" t="s">
        <v>273</v>
      </c>
      <c r="B104">
        <f>[4]p02!B104</f>
        <v>10814094</v>
      </c>
    </row>
    <row r="105" spans="1:2">
      <c r="A105" t="s">
        <v>274</v>
      </c>
      <c r="B105">
        <f>[4]p02!B105</f>
        <v>6048000</v>
      </c>
    </row>
    <row r="106" spans="1:2">
      <c r="A106" t="s">
        <v>275</v>
      </c>
      <c r="B106">
        <f>[4]p02!B106</f>
        <v>917730</v>
      </c>
    </row>
    <row r="107" spans="1:2">
      <c r="A107" t="s">
        <v>276</v>
      </c>
      <c r="B107">
        <f>[4]p02!B107</f>
        <v>1583322.3</v>
      </c>
    </row>
    <row r="108" spans="1:2">
      <c r="A108" t="s">
        <v>277</v>
      </c>
      <c r="B108">
        <f>[4]p02!B108</f>
        <v>3666341.7</v>
      </c>
    </row>
    <row r="109" spans="1:2">
      <c r="A109" t="s">
        <v>278</v>
      </c>
      <c r="B109">
        <f>[4]p02!B109</f>
        <v>1953.7646556958537</v>
      </c>
    </row>
    <row r="110" spans="1:2">
      <c r="A110" t="s">
        <v>279</v>
      </c>
      <c r="B110">
        <f>[4]p02!B110</f>
        <v>299.54394991939688</v>
      </c>
    </row>
    <row r="111" spans="1:2">
      <c r="A111" t="s">
        <v>280</v>
      </c>
      <c r="B111">
        <f>[4]p02!B111</f>
        <v>159.85347182966075</v>
      </c>
    </row>
    <row r="112" spans="1:2">
      <c r="A112" t="s">
        <v>281</v>
      </c>
      <c r="B112">
        <f>[4]p02!B112</f>
        <v>14.365178785095315</v>
      </c>
    </row>
    <row r="113" spans="1:2">
      <c r="A113" t="s">
        <v>282</v>
      </c>
      <c r="B113">
        <f>[4]p02!B113</f>
        <v>17.101403315589661</v>
      </c>
    </row>
    <row r="114" spans="1:2">
      <c r="A114" t="s">
        <v>283</v>
      </c>
      <c r="B114">
        <f>[4]p02!B114</f>
        <v>22.801871087452881</v>
      </c>
    </row>
    <row r="115" spans="1:2">
      <c r="A115" t="s">
        <v>284</v>
      </c>
      <c r="B115">
        <f>[4]p02!B115</f>
        <v>13499992</v>
      </c>
    </row>
    <row r="116" spans="1:2">
      <c r="A116" t="s">
        <v>285</v>
      </c>
      <c r="B116">
        <f>[4]p02!B116</f>
        <v>809996.80000000005</v>
      </c>
    </row>
    <row r="117" spans="1:2">
      <c r="A117" t="s">
        <v>286</v>
      </c>
      <c r="B117">
        <f>[4]p02!B117</f>
        <v>810000</v>
      </c>
    </row>
    <row r="118" spans="1:2">
      <c r="A118" t="s">
        <v>287</v>
      </c>
      <c r="B118">
        <f>[4]p02!B118</f>
        <v>89999.91</v>
      </c>
    </row>
    <row r="119" spans="1:2">
      <c r="A119" t="s">
        <v>288</v>
      </c>
      <c r="B119">
        <f>[4]p02!B119</f>
        <v>270000</v>
      </c>
    </row>
    <row r="120" spans="1:2">
      <c r="A120" t="s">
        <v>289</v>
      </c>
      <c r="B120">
        <f>[4]p02!B120</f>
        <v>450000</v>
      </c>
    </row>
    <row r="121" spans="1:2">
      <c r="A121" t="s">
        <v>290</v>
      </c>
      <c r="B121">
        <f>[4]p02!B121</f>
        <v>16892752.5</v>
      </c>
    </row>
    <row r="122" spans="1:2">
      <c r="A122" t="s">
        <v>291</v>
      </c>
      <c r="B122">
        <f>[4]p02!B122</f>
        <v>746172.48600000003</v>
      </c>
    </row>
    <row r="123" spans="1:2">
      <c r="A123" t="s">
        <v>292</v>
      </c>
      <c r="B123">
        <f>[4]p02!B123</f>
        <v>0</v>
      </c>
    </row>
    <row r="124" spans="1:2">
      <c r="A124" t="s">
        <v>293</v>
      </c>
      <c r="B124">
        <f>[4]p02!B124</f>
        <v>105538.95</v>
      </c>
    </row>
    <row r="125" spans="1:2">
      <c r="A125" t="s">
        <v>294</v>
      </c>
      <c r="B125">
        <f>[4]p02!B125</f>
        <v>182082.06450000004</v>
      </c>
    </row>
    <row r="126" spans="1:2">
      <c r="A126" t="s">
        <v>295</v>
      </c>
      <c r="B126">
        <f>[4]p02!B126</f>
        <v>210814.64775000003</v>
      </c>
    </row>
    <row r="127" spans="1:2">
      <c r="A127" t="s">
        <v>296</v>
      </c>
      <c r="B127">
        <f>[4]p02!B127</f>
        <v>40146</v>
      </c>
    </row>
    <row r="128" spans="1:2">
      <c r="A128" t="s">
        <v>297</v>
      </c>
      <c r="B128">
        <f>[4]p02!B128</f>
        <v>25669</v>
      </c>
    </row>
    <row r="129" spans="1:2">
      <c r="A129" t="s">
        <v>298</v>
      </c>
      <c r="B129">
        <f>[4]p02!B129</f>
        <v>17217</v>
      </c>
    </row>
    <row r="130" spans="1:2">
      <c r="A130" t="s">
        <v>299</v>
      </c>
      <c r="B130">
        <f>[4]p02!B130</f>
        <v>32460</v>
      </c>
    </row>
    <row r="131" spans="1:2">
      <c r="A131" t="s">
        <v>300</v>
      </c>
      <c r="B131">
        <f>[4]p02!B131</f>
        <v>39933</v>
      </c>
    </row>
    <row r="132" spans="1:2">
      <c r="A132" t="s">
        <v>301</v>
      </c>
      <c r="B132">
        <f>[4]p02!B132</f>
        <v>85814</v>
      </c>
    </row>
    <row r="133" spans="1:2">
      <c r="A133" t="s">
        <v>302</v>
      </c>
      <c r="B133">
        <f>[4]p02!B133</f>
        <v>40146</v>
      </c>
    </row>
    <row r="134" spans="1:2">
      <c r="A134" t="s">
        <v>303</v>
      </c>
      <c r="B134">
        <f>[4]p02!B134</f>
        <v>25669</v>
      </c>
    </row>
    <row r="135" spans="1:2">
      <c r="A135" t="s">
        <v>304</v>
      </c>
      <c r="B135">
        <f>[4]p02!B135</f>
        <v>17217</v>
      </c>
    </row>
    <row r="136" spans="1:2">
      <c r="A136" t="s">
        <v>305</v>
      </c>
      <c r="B136">
        <f>[4]p02!B136</f>
        <v>32460</v>
      </c>
    </row>
    <row r="137" spans="1:2">
      <c r="A137" t="s">
        <v>306</v>
      </c>
      <c r="B137">
        <f>[4]p02!B137</f>
        <v>39933</v>
      </c>
    </row>
    <row r="138" spans="1:2">
      <c r="A138" t="s">
        <v>307</v>
      </c>
      <c r="B138">
        <f>[4]p02!B138</f>
        <v>85814</v>
      </c>
    </row>
    <row r="139" spans="1:2">
      <c r="A139" t="s">
        <v>308</v>
      </c>
      <c r="B139">
        <f>[4]p02!B139</f>
        <v>0</v>
      </c>
    </row>
    <row r="140" spans="1:2">
      <c r="A140" t="s">
        <v>309</v>
      </c>
      <c r="B140">
        <f>[4]p02!B140</f>
        <v>0</v>
      </c>
    </row>
    <row r="141" spans="1:2">
      <c r="A141" t="s">
        <v>310</v>
      </c>
      <c r="B141">
        <f>[4]p02!B141</f>
        <v>0</v>
      </c>
    </row>
    <row r="142" spans="1:2">
      <c r="A142" t="s">
        <v>311</v>
      </c>
      <c r="B142">
        <f>[4]p02!B142</f>
        <v>0</v>
      </c>
    </row>
    <row r="143" spans="1:2">
      <c r="A143" t="s">
        <v>312</v>
      </c>
      <c r="B143">
        <f>[4]p02!B143</f>
        <v>0</v>
      </c>
    </row>
    <row r="144" spans="1:2">
      <c r="A144" t="s">
        <v>313</v>
      </c>
      <c r="B144">
        <f>[4]p02!B144</f>
        <v>0</v>
      </c>
    </row>
    <row r="145" spans="1:2">
      <c r="A145" t="s">
        <v>314</v>
      </c>
      <c r="B145">
        <f>[4]p02!B145</f>
        <v>234854100.00000003</v>
      </c>
    </row>
    <row r="146" spans="1:2">
      <c r="A146" t="s">
        <v>315</v>
      </c>
      <c r="B146">
        <f>[4]p02!B146</f>
        <v>13861260</v>
      </c>
    </row>
    <row r="147" spans="1:2">
      <c r="A147" t="s">
        <v>316</v>
      </c>
      <c r="B147">
        <f>[4]p02!B147</f>
        <v>7747650</v>
      </c>
    </row>
    <row r="148" spans="1:2">
      <c r="A148" t="s">
        <v>317</v>
      </c>
      <c r="B148">
        <f>[4]p02!B148</f>
        <v>1197774</v>
      </c>
    </row>
    <row r="149" spans="1:2">
      <c r="A149" t="s">
        <v>318</v>
      </c>
      <c r="B149">
        <f>[4]p02!B149</f>
        <v>1976683.5</v>
      </c>
    </row>
    <row r="150" spans="1:2">
      <c r="A150" t="s">
        <v>319</v>
      </c>
      <c r="B150">
        <f>[4]p02!B150</f>
        <v>4556723.4000000004</v>
      </c>
    </row>
    <row r="151" spans="1:2">
      <c r="A151" t="s">
        <v>320</v>
      </c>
      <c r="B151">
        <f>[4]p02!B151</f>
        <v>2740.3765557269294</v>
      </c>
    </row>
    <row r="152" spans="1:2">
      <c r="A152" t="s">
        <v>321</v>
      </c>
      <c r="B152">
        <f>[4]p02!B152</f>
        <v>390.92022628755342</v>
      </c>
    </row>
    <row r="153" spans="1:2">
      <c r="A153" t="s">
        <v>322</v>
      </c>
      <c r="B153">
        <f>[4]p02!B153</f>
        <v>224.21262728674878</v>
      </c>
    </row>
    <row r="154" spans="1:2">
      <c r="A154" t="s">
        <v>323</v>
      </c>
      <c r="B154">
        <f>[4]p02!B154</f>
        <v>19.429604887590518</v>
      </c>
    </row>
    <row r="155" spans="1:2">
      <c r="A155" t="s">
        <v>324</v>
      </c>
      <c r="B155">
        <f>[4]p02!B155</f>
        <v>23.130482009036328</v>
      </c>
    </row>
    <row r="156" spans="1:2">
      <c r="A156" t="s">
        <v>325</v>
      </c>
      <c r="B156">
        <f>[4]p02!B156</f>
        <v>30.540642678715109</v>
      </c>
    </row>
    <row r="157" spans="1:2">
      <c r="A157" t="s">
        <v>326</v>
      </c>
      <c r="B157">
        <f>[4]p02!B157</f>
        <v>17999960</v>
      </c>
    </row>
    <row r="158" spans="1:2">
      <c r="A158" t="s">
        <v>327</v>
      </c>
      <c r="B158">
        <f>[4]p02!B158</f>
        <v>1080000</v>
      </c>
    </row>
    <row r="159" spans="1:2">
      <c r="A159" t="s">
        <v>328</v>
      </c>
      <c r="B159">
        <f>[4]p02!B159</f>
        <v>810000</v>
      </c>
    </row>
    <row r="160" spans="1:2">
      <c r="A160" t="s">
        <v>329</v>
      </c>
      <c r="B160">
        <f>[4]p02!B160</f>
        <v>89999.91</v>
      </c>
    </row>
    <row r="161" spans="1:2">
      <c r="A161" t="s">
        <v>330</v>
      </c>
      <c r="B161">
        <f>[4]p02!B161</f>
        <v>225000</v>
      </c>
    </row>
    <row r="162" spans="1:2">
      <c r="A162" t="s">
        <v>331</v>
      </c>
      <c r="B162">
        <f>[4]p02!B162</f>
        <v>405000</v>
      </c>
    </row>
    <row r="163" spans="1:2">
      <c r="A163" t="s">
        <v>332</v>
      </c>
      <c r="B163">
        <f>[4]p02!B163</f>
        <v>21136869.000000004</v>
      </c>
    </row>
    <row r="164" spans="1:2">
      <c r="A164" t="s">
        <v>333</v>
      </c>
      <c r="B164">
        <f>[4]p02!B164</f>
        <v>0</v>
      </c>
    </row>
    <row r="165" spans="1:2">
      <c r="A165" t="s">
        <v>334</v>
      </c>
      <c r="B165">
        <f>[4]p02!B165</f>
        <v>712783.8</v>
      </c>
    </row>
    <row r="166" spans="1:2">
      <c r="A166" t="s">
        <v>335</v>
      </c>
      <c r="B166">
        <f>[4]p02!B166</f>
        <v>137744.01</v>
      </c>
    </row>
    <row r="167" spans="1:2">
      <c r="A167" t="s">
        <v>336</v>
      </c>
      <c r="B167">
        <f>[4]p02!B167</f>
        <v>227318.60250000004</v>
      </c>
    </row>
    <row r="168" spans="1:2">
      <c r="A168" t="s">
        <v>337</v>
      </c>
      <c r="B168">
        <f>[4]p02!B168</f>
        <v>0</v>
      </c>
    </row>
    <row r="169" spans="1:2">
      <c r="A169" t="s">
        <v>338</v>
      </c>
      <c r="B169">
        <f>[4]p02!B169</f>
        <v>3</v>
      </c>
    </row>
    <row r="170" spans="1:2">
      <c r="A170" t="s">
        <v>339</v>
      </c>
      <c r="B170">
        <f>[4]p02!B170</f>
        <v>6</v>
      </c>
    </row>
    <row r="171" spans="1:2">
      <c r="A171" t="s">
        <v>340</v>
      </c>
      <c r="B171">
        <f>[4]p02!B171</f>
        <v>253438</v>
      </c>
    </row>
    <row r="172" spans="1:2">
      <c r="A172" t="s">
        <v>341</v>
      </c>
      <c r="B172">
        <f>[4]p02!B172</f>
        <v>7213106.7999999998</v>
      </c>
    </row>
    <row r="173" spans="1:2">
      <c r="A173" t="s">
        <v>342</v>
      </c>
      <c r="B173">
        <f>[4]p02!B173</f>
        <v>29950423.199999999</v>
      </c>
    </row>
    <row r="174" spans="1:2">
      <c r="A174" t="s">
        <v>343</v>
      </c>
      <c r="B174">
        <f>[4]p02!B174</f>
        <v>253438</v>
      </c>
    </row>
    <row r="175" spans="1:2">
      <c r="A175" t="s">
        <v>344</v>
      </c>
      <c r="B175">
        <f>[4]p02!B175</f>
        <v>7213106.7999999998</v>
      </c>
    </row>
    <row r="176" spans="1:2">
      <c r="A176" t="s">
        <v>345</v>
      </c>
      <c r="B176">
        <f>[4]p02!B176</f>
        <v>29950423.199999999</v>
      </c>
    </row>
    <row r="177" spans="1:2">
      <c r="A177" t="s">
        <v>346</v>
      </c>
      <c r="B177">
        <f>[4]p02!B177</f>
        <v>281520</v>
      </c>
    </row>
    <row r="178" spans="1:2">
      <c r="A178" t="s">
        <v>347</v>
      </c>
      <c r="B178">
        <f>[4]p02!B178</f>
        <v>7796104.166666667</v>
      </c>
    </row>
    <row r="179" spans="1:2">
      <c r="A179" t="s">
        <v>348</v>
      </c>
      <c r="B179">
        <f>[4]p02!B179</f>
        <v>30975595.000000004</v>
      </c>
    </row>
    <row r="180" spans="1:2">
      <c r="A180" t="s">
        <v>349</v>
      </c>
      <c r="B180">
        <f>[4]p02!B180</f>
        <v>229688</v>
      </c>
    </row>
    <row r="181" spans="1:2">
      <c r="A181" t="s">
        <v>350</v>
      </c>
      <c r="B181">
        <f>[4]p02!B181</f>
        <v>1714473</v>
      </c>
    </row>
    <row r="182" spans="1:2">
      <c r="A182" t="s">
        <v>351</v>
      </c>
      <c r="B182">
        <f>[4]p02!B182</f>
        <v>5023576</v>
      </c>
    </row>
    <row r="183" spans="1:2">
      <c r="A183" t="s">
        <v>352</v>
      </c>
      <c r="B183">
        <f>[4]p02!B183</f>
        <v>229688</v>
      </c>
    </row>
    <row r="184" spans="1:2">
      <c r="A184" t="s">
        <v>353</v>
      </c>
      <c r="B184">
        <f>[4]p02!B184</f>
        <v>1714473</v>
      </c>
    </row>
    <row r="185" spans="1:2">
      <c r="A185" t="s">
        <v>354</v>
      </c>
      <c r="B185">
        <f>[4]p02!B185</f>
        <v>5023576</v>
      </c>
    </row>
    <row r="186" spans="1:2">
      <c r="A186" t="s">
        <v>355</v>
      </c>
      <c r="B186">
        <f>[4]p02!B186</f>
        <v>261270</v>
      </c>
    </row>
    <row r="187" spans="1:2">
      <c r="A187" t="s">
        <v>356</v>
      </c>
      <c r="B187">
        <f>[4]p02!B187</f>
        <v>1781556</v>
      </c>
    </row>
    <row r="188" spans="1:2">
      <c r="A188" t="s">
        <v>357</v>
      </c>
      <c r="B188">
        <f>[4]p02!B188</f>
        <v>5699267</v>
      </c>
    </row>
    <row r="189" spans="1:2">
      <c r="A189" t="s">
        <v>358</v>
      </c>
      <c r="B189">
        <f>[4]p02!B189</f>
        <v>0</v>
      </c>
    </row>
    <row r="190" spans="1:2">
      <c r="A190" t="s">
        <v>359</v>
      </c>
      <c r="B190">
        <f>[4]p02!B190</f>
        <v>0</v>
      </c>
    </row>
    <row r="191" spans="1:2">
      <c r="A191" t="s">
        <v>360</v>
      </c>
      <c r="B191">
        <f>[4]p02!B191</f>
        <v>0</v>
      </c>
    </row>
    <row r="192" spans="1:2">
      <c r="A192" t="s">
        <v>361</v>
      </c>
      <c r="B192">
        <f>[4]p02!B192</f>
        <v>60611</v>
      </c>
    </row>
    <row r="193" spans="1:2">
      <c r="A193" t="s">
        <v>362</v>
      </c>
      <c r="B193">
        <f>[4]p02!B193</f>
        <v>8887845.5999999996</v>
      </c>
    </row>
    <row r="194" spans="1:2">
      <c r="A194" t="s">
        <v>363</v>
      </c>
      <c r="B194">
        <f>[4]p02!B194</f>
        <v>146.63756027115113</v>
      </c>
    </row>
    <row r="195" spans="1:2">
      <c r="A195" t="s">
        <v>364</v>
      </c>
      <c r="B195">
        <f>[4]p02!B195</f>
        <v>0</v>
      </c>
    </row>
    <row r="196" spans="1:2">
      <c r="A196" t="s">
        <v>365</v>
      </c>
      <c r="B196">
        <f>[4]p02!B196</f>
        <v>0</v>
      </c>
    </row>
    <row r="197" spans="1:2">
      <c r="A197" t="s">
        <v>366</v>
      </c>
      <c r="B197">
        <f>[4]p02!B197</f>
        <v>0</v>
      </c>
    </row>
    <row r="198" spans="1:2">
      <c r="A198" t="s">
        <v>367</v>
      </c>
      <c r="B198">
        <f>[4]p02!B198</f>
        <v>0</v>
      </c>
    </row>
    <row r="199" spans="1:2">
      <c r="A199" t="s">
        <v>368</v>
      </c>
      <c r="B199">
        <f>[4]p02!B199</f>
        <v>0</v>
      </c>
    </row>
    <row r="200" spans="1:2">
      <c r="A200" t="s">
        <v>369</v>
      </c>
      <c r="B200">
        <f>[4]p02!B200</f>
        <v>0</v>
      </c>
    </row>
    <row r="201" spans="1:2">
      <c r="A201" t="s">
        <v>370</v>
      </c>
      <c r="B201">
        <f>[4]p02!B201</f>
        <v>33258</v>
      </c>
    </row>
    <row r="202" spans="1:2">
      <c r="A202" t="s">
        <v>371</v>
      </c>
      <c r="B202">
        <f>[4]p02!B202</f>
        <v>975645</v>
      </c>
    </row>
    <row r="203" spans="1:2">
      <c r="A203" t="s">
        <v>372</v>
      </c>
      <c r="B203">
        <f>[4]p02!B203</f>
        <v>29.335659677475533</v>
      </c>
    </row>
    <row r="204" spans="1:2">
      <c r="A204" t="s">
        <v>373</v>
      </c>
      <c r="B204">
        <f>[4]p02!B204</f>
        <v>0</v>
      </c>
    </row>
    <row r="205" spans="1:2">
      <c r="A205" t="s">
        <v>374</v>
      </c>
      <c r="B205">
        <f>[4]p02!B205</f>
        <v>0</v>
      </c>
    </row>
    <row r="206" spans="1:2">
      <c r="A206" t="s">
        <v>375</v>
      </c>
      <c r="B206">
        <f>[4]p02!B206</f>
        <v>0</v>
      </c>
    </row>
    <row r="207" spans="1:2">
      <c r="A207" t="s">
        <v>376</v>
      </c>
      <c r="B207">
        <f>[4]p02!B207</f>
        <v>96381</v>
      </c>
    </row>
    <row r="208" spans="1:2">
      <c r="A208" t="s">
        <v>377</v>
      </c>
      <c r="B208">
        <f>[4]p02!B208</f>
        <v>179911</v>
      </c>
    </row>
    <row r="209" spans="1:2">
      <c r="A209" t="s">
        <v>378</v>
      </c>
      <c r="B209">
        <f>[4]p02!B209</f>
        <v>0</v>
      </c>
    </row>
    <row r="210" spans="1:2">
      <c r="A210" t="s">
        <v>379</v>
      </c>
      <c r="B210">
        <f>[4]p02!B210</f>
        <v>0</v>
      </c>
    </row>
    <row r="211" spans="1:2">
      <c r="A211" t="s">
        <v>380</v>
      </c>
      <c r="B211">
        <f>[4]p02!B211</f>
        <v>462141.9</v>
      </c>
    </row>
    <row r="212" spans="1:2">
      <c r="A212" t="s">
        <v>381</v>
      </c>
      <c r="B212">
        <f>[4]p02!B212</f>
        <v>610414</v>
      </c>
    </row>
    <row r="213" spans="1:2">
      <c r="A213" t="s">
        <v>382</v>
      </c>
      <c r="B213">
        <f>[4]p02!B213</f>
        <v>24973226.774756495</v>
      </c>
    </row>
    <row r="214" spans="1:2">
      <c r="A214" t="s">
        <v>137</v>
      </c>
      <c r="B214">
        <f>[4]p02!B214</f>
        <v>225680</v>
      </c>
    </row>
    <row r="215" spans="1:2">
      <c r="A215" t="s">
        <v>383</v>
      </c>
      <c r="B215">
        <f>[4]p02!B215</f>
        <v>0</v>
      </c>
    </row>
    <row r="216" spans="1:2">
      <c r="A216" t="s">
        <v>384</v>
      </c>
      <c r="B216">
        <f>[4]p02!B216</f>
        <v>25198906.774756495</v>
      </c>
    </row>
    <row r="217" spans="1:2">
      <c r="A217" t="s">
        <v>385</v>
      </c>
      <c r="B217">
        <f>[4]p02!B217</f>
        <v>12035848</v>
      </c>
    </row>
    <row r="218" spans="1:2">
      <c r="A218" t="s">
        <v>386</v>
      </c>
      <c r="B218">
        <f>[4]p02!B218</f>
        <v>738433.9</v>
      </c>
    </row>
    <row r="219" spans="1:2">
      <c r="A219" t="s">
        <v>387</v>
      </c>
      <c r="B219">
        <f>[4]p02!B219</f>
        <v>2531324</v>
      </c>
    </row>
    <row r="220" spans="1:2">
      <c r="A220" t="s">
        <v>388</v>
      </c>
      <c r="B220">
        <f>[4]p02!B220</f>
        <v>254480</v>
      </c>
    </row>
    <row r="221" spans="1:2">
      <c r="A221" t="s">
        <v>145</v>
      </c>
      <c r="B221">
        <f>[4]p02!B221</f>
        <v>1100000</v>
      </c>
    </row>
    <row r="222" spans="1:2">
      <c r="A222" t="s">
        <v>146</v>
      </c>
      <c r="B222">
        <f>[4]p02!B222</f>
        <v>138420</v>
      </c>
    </row>
    <row r="223" spans="1:2">
      <c r="A223" t="s">
        <v>389</v>
      </c>
      <c r="B223">
        <f>[4]p02!B223</f>
        <v>108109</v>
      </c>
    </row>
    <row r="224" spans="1:2">
      <c r="A224" t="s">
        <v>390</v>
      </c>
      <c r="B224">
        <f>[4]p02!B224</f>
        <v>0</v>
      </c>
    </row>
    <row r="225" spans="1:2">
      <c r="A225" t="s">
        <v>391</v>
      </c>
      <c r="B225">
        <f>[4]p02!B225</f>
        <v>0</v>
      </c>
    </row>
    <row r="226" spans="1:2">
      <c r="A226" t="s">
        <v>392</v>
      </c>
      <c r="B226">
        <f>[4]p02!B226</f>
        <v>1300000</v>
      </c>
    </row>
    <row r="227" spans="1:2">
      <c r="A227" t="s">
        <v>152</v>
      </c>
      <c r="B227">
        <f>[4]p02!B227</f>
        <v>160000</v>
      </c>
    </row>
    <row r="228" spans="1:2">
      <c r="A228" t="s">
        <v>393</v>
      </c>
      <c r="B228">
        <f>[4]p02!B228</f>
        <v>0</v>
      </c>
    </row>
    <row r="229" spans="1:2">
      <c r="A229" t="s">
        <v>394</v>
      </c>
      <c r="B229">
        <f>[4]p02!B229</f>
        <v>150000</v>
      </c>
    </row>
    <row r="230" spans="1:2">
      <c r="A230" t="s">
        <v>395</v>
      </c>
      <c r="B230">
        <f>[4]p02!B230</f>
        <v>1732292.8975629059</v>
      </c>
    </row>
    <row r="231" spans="1:2">
      <c r="A231" t="s">
        <v>396</v>
      </c>
      <c r="B231">
        <f>[4]p02!B231</f>
        <v>20248907.797562905</v>
      </c>
    </row>
    <row r="232" spans="1:2">
      <c r="A232" t="s">
        <v>397</v>
      </c>
      <c r="B232">
        <f>[4]p02!B232</f>
        <v>4949998.9771935903</v>
      </c>
    </row>
    <row r="233" spans="1:2">
      <c r="A233" t="s">
        <v>398</v>
      </c>
      <c r="B233">
        <f>[4]p02!B233</f>
        <v>1683000</v>
      </c>
    </row>
    <row r="234" spans="1:2">
      <c r="A234" t="s">
        <v>243</v>
      </c>
      <c r="B234">
        <f>[4]p02!B234</f>
        <v>3266998.9771935903</v>
      </c>
    </row>
    <row r="235" spans="1:2">
      <c r="A235" t="s">
        <v>399</v>
      </c>
      <c r="B235">
        <f>[4]p02!B235</f>
        <v>6250000</v>
      </c>
    </row>
    <row r="236" spans="1:2">
      <c r="A236" t="s">
        <v>400</v>
      </c>
      <c r="B236">
        <f>[4]p02!B236</f>
        <v>11666666.666666668</v>
      </c>
    </row>
    <row r="237" spans="1:2">
      <c r="A237" t="s">
        <v>401</v>
      </c>
      <c r="B237">
        <f>[4]p02!B237</f>
        <v>10000000</v>
      </c>
    </row>
    <row r="238" spans="1:2">
      <c r="A238" t="s">
        <v>402</v>
      </c>
      <c r="B238">
        <f>[4]p02!B238</f>
        <v>400</v>
      </c>
    </row>
    <row r="239" spans="1:2">
      <c r="A239" t="s">
        <v>403</v>
      </c>
      <c r="B239">
        <f>[4]p02!B239</f>
        <v>300</v>
      </c>
    </row>
    <row r="240" spans="1:2">
      <c r="A240" t="s">
        <v>404</v>
      </c>
      <c r="B240">
        <f>[4]p02!B240</f>
        <v>1000</v>
      </c>
    </row>
    <row r="241" spans="1:2">
      <c r="A241" t="s">
        <v>405</v>
      </c>
      <c r="B241">
        <f>[4]p02!B241</f>
        <v>1.4</v>
      </c>
    </row>
    <row r="242" spans="1:2">
      <c r="A242" t="s">
        <v>406</v>
      </c>
      <c r="B242">
        <f>[4]p02!B242</f>
        <v>1.9</v>
      </c>
    </row>
    <row r="243" spans="1:2">
      <c r="A243" t="s">
        <v>407</v>
      </c>
      <c r="B243">
        <f>[4]p02!B243</f>
        <v>57616194</v>
      </c>
    </row>
    <row r="244" spans="1:2">
      <c r="A244" t="s">
        <v>408</v>
      </c>
      <c r="B244">
        <f>[4]p02!B244</f>
        <v>50192498</v>
      </c>
    </row>
    <row r="245" spans="1:2">
      <c r="A245" t="s">
        <v>409</v>
      </c>
      <c r="B245">
        <f>[4]p02!B245</f>
        <v>45000</v>
      </c>
    </row>
    <row r="246" spans="1:2">
      <c r="A246" t="s">
        <v>410</v>
      </c>
      <c r="B246">
        <f>[4]p02!B246</f>
        <v>0</v>
      </c>
    </row>
    <row r="247" spans="1:2">
      <c r="A247" t="s">
        <v>411</v>
      </c>
      <c r="B247">
        <f>[4]p02!B247</f>
        <v>1.2</v>
      </c>
    </row>
    <row r="248" spans="1:2">
      <c r="A248" t="s">
        <v>412</v>
      </c>
      <c r="B248">
        <f>[4]p02!B248</f>
        <v>1.2</v>
      </c>
    </row>
    <row r="249" spans="1:2">
      <c r="A249" t="s">
        <v>413</v>
      </c>
      <c r="B249">
        <f>[4]p02!B249</f>
        <v>0</v>
      </c>
    </row>
    <row r="250" spans="1:2">
      <c r="A250" t="s">
        <v>414</v>
      </c>
      <c r="B250">
        <f>[4]p02!B250</f>
        <v>0</v>
      </c>
    </row>
    <row r="251" spans="1:2">
      <c r="A251" t="s">
        <v>415</v>
      </c>
      <c r="B251">
        <f>[4]p02!B251</f>
        <v>0</v>
      </c>
    </row>
    <row r="252" spans="1:2">
      <c r="A252" t="s">
        <v>416</v>
      </c>
      <c r="B252">
        <f>[4]p02!B252</f>
        <v>0</v>
      </c>
    </row>
    <row r="253" spans="1:2">
      <c r="A253" t="s">
        <v>417</v>
      </c>
      <c r="B253">
        <f>[4]p02!B253</f>
        <v>0</v>
      </c>
    </row>
    <row r="254" spans="1:2">
      <c r="A254" t="s">
        <v>418</v>
      </c>
      <c r="B254">
        <f>[4]p02!B254</f>
        <v>0</v>
      </c>
    </row>
    <row r="255" spans="1:2">
      <c r="A255" t="s">
        <v>419</v>
      </c>
      <c r="B255">
        <f>[4]p02!B255</f>
        <v>0</v>
      </c>
    </row>
    <row r="256" spans="1:2">
      <c r="A256" t="s">
        <v>420</v>
      </c>
      <c r="B256">
        <f>[4]p02!B256</f>
        <v>0</v>
      </c>
    </row>
    <row r="257" spans="1:2">
      <c r="A257" t="s">
        <v>421</v>
      </c>
      <c r="B257">
        <f>[4]p02!B257</f>
        <v>0</v>
      </c>
    </row>
    <row r="258" spans="1:2">
      <c r="A258" t="s">
        <v>422</v>
      </c>
      <c r="B258">
        <f>[4]p02!B258</f>
        <v>0</v>
      </c>
    </row>
    <row r="259" spans="1:2">
      <c r="A259" t="s">
        <v>423</v>
      </c>
      <c r="B259">
        <f>[4]p02!B259</f>
        <v>5</v>
      </c>
    </row>
    <row r="260" spans="1:2">
      <c r="A260" t="s">
        <v>1065</v>
      </c>
      <c r="B260">
        <f>[4]p02!B260</f>
        <v>15.072578118005195</v>
      </c>
    </row>
    <row r="261" spans="1:2">
      <c r="A261" t="s">
        <v>1066</v>
      </c>
      <c r="B261">
        <f>[4]p02!B261</f>
        <v>21.813706127760554</v>
      </c>
    </row>
    <row r="262" spans="1:2">
      <c r="A262" t="s">
        <v>227</v>
      </c>
      <c r="B262">
        <f>[4]p02!B262</f>
        <v>88</v>
      </c>
    </row>
    <row r="263" spans="1:2">
      <c r="A263" t="s">
        <v>228</v>
      </c>
      <c r="B263">
        <f>[4]p02!B263</f>
        <v>90</v>
      </c>
    </row>
    <row r="264" spans="1:2">
      <c r="A264" t="s">
        <v>346</v>
      </c>
      <c r="B264">
        <f>[4]p02!B264</f>
        <v>281520</v>
      </c>
    </row>
    <row r="265" spans="1:2">
      <c r="A265" t="s">
        <v>355</v>
      </c>
      <c r="B265">
        <f>[4]p02!B265</f>
        <v>261270</v>
      </c>
    </row>
    <row r="266" spans="1:2">
      <c r="A266" t="s">
        <v>338</v>
      </c>
      <c r="B266">
        <f>[4]p02!B266</f>
        <v>3</v>
      </c>
    </row>
    <row r="267" spans="1:2">
      <c r="A267" t="s">
        <v>339</v>
      </c>
      <c r="B267">
        <f>[4]p02!B267</f>
        <v>6</v>
      </c>
    </row>
    <row r="268" spans="1:2">
      <c r="A268" t="s">
        <v>1067</v>
      </c>
      <c r="B268">
        <f>[4]p02!B268</f>
        <v>675648</v>
      </c>
    </row>
    <row r="269" spans="1:2">
      <c r="A269" t="s">
        <v>1068</v>
      </c>
      <c r="B269">
        <f>[4]p02!B269</f>
        <v>783810</v>
      </c>
    </row>
    <row r="270" spans="1:2">
      <c r="A270" t="s">
        <v>1069</v>
      </c>
      <c r="B270">
        <f>[4]p02!B270</f>
        <v>2543094.5365380123</v>
      </c>
    </row>
    <row r="271" spans="1:2">
      <c r="A271" t="s">
        <v>1070</v>
      </c>
      <c r="B271">
        <f>[4]p02!B271</f>
        <v>0.70385038503850383</v>
      </c>
    </row>
    <row r="272" spans="1:2">
      <c r="A272" t="s">
        <v>1071</v>
      </c>
      <c r="B272">
        <f>[4]p02!B272</f>
        <v>0.55373377337733776</v>
      </c>
    </row>
    <row r="273" spans="1:2">
      <c r="A273" t="s">
        <v>1072</v>
      </c>
      <c r="B273">
        <f>[4]p02!B273</f>
        <v>0.31471989928963223</v>
      </c>
    </row>
    <row r="274" spans="1:2">
      <c r="A274" t="s">
        <v>1073</v>
      </c>
      <c r="B274">
        <f>[4]p02!B274</f>
        <v>0.2953621277063414</v>
      </c>
    </row>
    <row r="275" spans="1:2">
      <c r="A275" t="s">
        <v>1087</v>
      </c>
      <c r="B275">
        <f>[4]p02!B275</f>
        <v>0.31471989928963223</v>
      </c>
    </row>
    <row r="276" spans="1:2">
      <c r="A276" t="s">
        <v>1088</v>
      </c>
      <c r="B276">
        <f>[4]p02!B276</f>
        <v>0.29261457303000332</v>
      </c>
    </row>
    <row r="277" spans="1:2">
      <c r="A277" t="s">
        <v>1091</v>
      </c>
      <c r="B277">
        <f>[4]p02!B277</f>
        <v>3384228.9771935903</v>
      </c>
    </row>
    <row r="278" spans="1:2">
      <c r="A278" t="s">
        <v>1092</v>
      </c>
      <c r="B278">
        <f>[4]p02!B278</f>
        <v>0.25769476961420468</v>
      </c>
    </row>
    <row r="279" spans="1:2">
      <c r="A279" t="s">
        <v>1093</v>
      </c>
      <c r="B279">
        <f>[4]p02!B279</f>
        <v>0.20489452277300321</v>
      </c>
    </row>
    <row r="280" spans="1:2">
      <c r="A280" t="s">
        <v>1094</v>
      </c>
      <c r="B280">
        <f>[4]p02!B280</f>
        <v>0.79510547722699676</v>
      </c>
    </row>
    <row r="281" spans="1:2">
      <c r="A281" t="s">
        <v>1099</v>
      </c>
      <c r="B281">
        <f>[4]p02!B281</f>
        <v>5.0160000000000003E-2</v>
      </c>
    </row>
    <row r="282" spans="1:2">
      <c r="A282" t="s">
        <v>1100</v>
      </c>
      <c r="B282">
        <f>[4]p02!B282</f>
        <v>0.10386542154421308</v>
      </c>
    </row>
    <row r="283" spans="1:2">
      <c r="A283" t="s">
        <v>1095</v>
      </c>
      <c r="B283">
        <f>[4]p02!B283</f>
        <v>7423696</v>
      </c>
    </row>
    <row r="284" spans="1:2">
      <c r="A284" t="s">
        <v>1096</v>
      </c>
      <c r="B284">
        <f>[4]p02!B284</f>
        <v>28808097.312623106</v>
      </c>
    </row>
    <row r="285" spans="1:2">
      <c r="A285" t="s">
        <v>1097</v>
      </c>
      <c r="B285">
        <f>[4]p02!B285</f>
        <v>841134.44065557769</v>
      </c>
    </row>
    <row r="286" spans="1:2">
      <c r="A286" t="s">
        <v>1101</v>
      </c>
      <c r="B286">
        <f>[4]p02!B286</f>
        <v>0</v>
      </c>
    </row>
    <row r="287" spans="1:2">
      <c r="A287" t="s">
        <v>1102</v>
      </c>
      <c r="B287">
        <f>[4]p02!B287</f>
        <v>0</v>
      </c>
    </row>
    <row r="288" spans="1:2">
      <c r="A288" t="s">
        <v>1103</v>
      </c>
      <c r="B288">
        <f>[4]p02!B288</f>
        <v>0</v>
      </c>
    </row>
    <row r="289" spans="1:2">
      <c r="A289" t="s">
        <v>1069</v>
      </c>
      <c r="B289">
        <f>[4]p02!B289</f>
        <v>2543094.5365380123</v>
      </c>
    </row>
    <row r="290" spans="1:2">
      <c r="A290" t="s">
        <v>508</v>
      </c>
      <c r="B290">
        <f>[4]p02!B290</f>
        <v>9.2861474826588575E-2</v>
      </c>
    </row>
    <row r="291" spans="1:2">
      <c r="A291" t="s">
        <v>1104</v>
      </c>
      <c r="B291">
        <f>[4]p02!B291</f>
        <v>0.37361981483975065</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1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T291"/>
  <sheetViews>
    <sheetView topLeftCell="A243"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425</v>
      </c>
    </row>
    <row r="2" spans="1:11">
      <c r="A2">
        <v>3</v>
      </c>
      <c r="B2" t="s">
        <v>176</v>
      </c>
      <c r="C2" t="s">
        <v>177</v>
      </c>
      <c r="D2" t="s">
        <v>178</v>
      </c>
      <c r="E2" t="s">
        <v>8</v>
      </c>
      <c r="F2" t="s">
        <v>179</v>
      </c>
      <c r="G2" t="s">
        <v>10</v>
      </c>
      <c r="H2" t="s">
        <v>180</v>
      </c>
    </row>
    <row r="3" spans="1:11">
      <c r="A3" t="s">
        <v>181</v>
      </c>
      <c r="B3">
        <f>[4]p03!B3</f>
        <v>218948</v>
      </c>
      <c r="C3">
        <f>[4]p03!C3</f>
        <v>122421</v>
      </c>
      <c r="D3">
        <f>[4]p03!D3</f>
        <v>80719</v>
      </c>
      <c r="E3">
        <f>[4]p03!E3</f>
        <v>149314</v>
      </c>
      <c r="F3">
        <f>[4]p03!F3</f>
        <v>186528</v>
      </c>
      <c r="G3">
        <f>[4]p03!G3</f>
        <v>427732</v>
      </c>
      <c r="H3">
        <f>[4]p03!H3</f>
        <v>1185662</v>
      </c>
      <c r="I3">
        <f>[4]p03!I3</f>
        <v>0</v>
      </c>
      <c r="J3">
        <f>[4]p03!J3</f>
        <v>0</v>
      </c>
      <c r="K3">
        <f>[4]p03!K3</f>
        <v>0</v>
      </c>
    </row>
    <row r="4" spans="1:11">
      <c r="A4" t="s">
        <v>182</v>
      </c>
      <c r="B4">
        <f>[4]p03!B4</f>
        <v>218948</v>
      </c>
      <c r="C4">
        <f>[4]p03!C4</f>
        <v>122421</v>
      </c>
      <c r="D4">
        <f>[4]p03!D4</f>
        <v>80719</v>
      </c>
      <c r="E4">
        <f>[4]p03!E4</f>
        <v>149314</v>
      </c>
      <c r="F4">
        <f>[4]p03!F4</f>
        <v>186528</v>
      </c>
      <c r="G4">
        <f>[4]p03!G4</f>
        <v>427732</v>
      </c>
      <c r="H4">
        <f>[4]p03!H4</f>
        <v>1185662</v>
      </c>
      <c r="I4">
        <f>[4]p03!I4</f>
        <v>0</v>
      </c>
      <c r="J4">
        <f>[4]p03!J4</f>
        <v>0</v>
      </c>
      <c r="K4">
        <f>[4]p03!K4</f>
        <v>0</v>
      </c>
    </row>
    <row r="5" spans="1:11">
      <c r="A5" t="s">
        <v>183</v>
      </c>
      <c r="B5">
        <f>[4]p03!B5</f>
        <v>0</v>
      </c>
      <c r="C5">
        <f>[4]p03!C5</f>
        <v>0</v>
      </c>
      <c r="D5">
        <f>[4]p03!D5</f>
        <v>80719</v>
      </c>
      <c r="E5">
        <f>[4]p03!E5</f>
        <v>0</v>
      </c>
      <c r="F5">
        <f>[4]p03!F5</f>
        <v>0</v>
      </c>
      <c r="G5">
        <f>[4]p03!G5</f>
        <v>0</v>
      </c>
      <c r="H5">
        <f>[4]p03!H5</f>
        <v>0</v>
      </c>
      <c r="I5">
        <f>[4]p03!I5</f>
        <v>0</v>
      </c>
      <c r="J5">
        <f>[4]p03!J5</f>
        <v>0</v>
      </c>
      <c r="K5">
        <f>[4]p03!K5</f>
        <v>0</v>
      </c>
    </row>
    <row r="6" spans="1:11">
      <c r="A6" t="s">
        <v>184</v>
      </c>
      <c r="B6">
        <f>[4]p03!B6</f>
        <v>218948</v>
      </c>
      <c r="C6">
        <f>[4]p03!C6</f>
        <v>122421</v>
      </c>
      <c r="D6">
        <f>[4]p03!D6</f>
        <v>0</v>
      </c>
      <c r="E6">
        <f>[4]p03!E6</f>
        <v>149314</v>
      </c>
      <c r="F6">
        <f>[4]p03!F6</f>
        <v>186528</v>
      </c>
      <c r="G6">
        <f>[4]p03!G6</f>
        <v>427732</v>
      </c>
      <c r="H6">
        <f>[4]p03!H6</f>
        <v>0</v>
      </c>
      <c r="I6">
        <f>[4]p03!I6</f>
        <v>0</v>
      </c>
      <c r="J6">
        <f>[4]p03!J6</f>
        <v>0</v>
      </c>
      <c r="K6">
        <f>[4]p03!K6</f>
        <v>0</v>
      </c>
    </row>
    <row r="7" spans="1:11">
      <c r="A7" t="s">
        <v>185</v>
      </c>
      <c r="B7">
        <f>[4]p03!B7</f>
        <v>0</v>
      </c>
      <c r="C7">
        <f>[4]p03!C7</f>
        <v>0</v>
      </c>
      <c r="D7">
        <f>[4]p03!D7</f>
        <v>1104943</v>
      </c>
      <c r="E7">
        <f>[4]p03!E7</f>
        <v>0</v>
      </c>
      <c r="F7">
        <f>[4]p03!F7</f>
        <v>0</v>
      </c>
      <c r="G7">
        <f>[4]p03!G7</f>
        <v>0</v>
      </c>
      <c r="H7">
        <f>[4]p03!H7</f>
        <v>0</v>
      </c>
      <c r="I7">
        <f>[4]p03!I7</f>
        <v>0</v>
      </c>
      <c r="J7">
        <f>[4]p03!J7</f>
        <v>0</v>
      </c>
      <c r="K7">
        <f>[4]p03!K7</f>
        <v>0</v>
      </c>
    </row>
    <row r="8" spans="1:11">
      <c r="A8" t="s">
        <v>186</v>
      </c>
      <c r="B8">
        <f>[4]p03!B8</f>
        <v>195273</v>
      </c>
      <c r="C8">
        <f>[4]p03!C8</f>
        <v>123385</v>
      </c>
      <c r="D8">
        <f>[4]p03!D8</f>
        <v>85305</v>
      </c>
      <c r="E8">
        <f>[4]p03!E8</f>
        <v>146202</v>
      </c>
      <c r="F8">
        <f>[4]p03!F8</f>
        <v>195967</v>
      </c>
      <c r="G8">
        <f>[4]p03!G8</f>
        <v>424516</v>
      </c>
      <c r="H8">
        <f>[4]p03!H8</f>
        <v>1170648</v>
      </c>
      <c r="I8">
        <f>[4]p03!I8</f>
        <v>0</v>
      </c>
      <c r="J8">
        <f>[4]p03!J8</f>
        <v>0</v>
      </c>
      <c r="K8">
        <f>[4]p03!K8</f>
        <v>0</v>
      </c>
    </row>
    <row r="9" spans="1:11">
      <c r="A9" t="s">
        <v>187</v>
      </c>
      <c r="B9">
        <f>[4]p03!B9</f>
        <v>195273</v>
      </c>
      <c r="C9">
        <f>[4]p03!C9</f>
        <v>123385</v>
      </c>
      <c r="D9">
        <f>[4]p03!D9</f>
        <v>85305</v>
      </c>
      <c r="E9">
        <f>[4]p03!E9</f>
        <v>146202</v>
      </c>
      <c r="F9">
        <f>[4]p03!F9</f>
        <v>195967</v>
      </c>
      <c r="G9">
        <f>[4]p03!G9</f>
        <v>424516</v>
      </c>
      <c r="H9">
        <f>[4]p03!H9</f>
        <v>1170648</v>
      </c>
      <c r="I9">
        <f>[4]p03!I9</f>
        <v>0</v>
      </c>
      <c r="J9">
        <f>[4]p03!J9</f>
        <v>0</v>
      </c>
      <c r="K9">
        <f>[4]p03!K9</f>
        <v>0</v>
      </c>
    </row>
    <row r="10" spans="1:11">
      <c r="A10" t="s">
        <v>188</v>
      </c>
      <c r="B10">
        <f>[4]p03!B10</f>
        <v>0</v>
      </c>
      <c r="C10">
        <f>[4]p03!C10</f>
        <v>0</v>
      </c>
      <c r="D10">
        <f>[4]p03!D10</f>
        <v>0</v>
      </c>
      <c r="E10">
        <f>[4]p03!E10</f>
        <v>0</v>
      </c>
      <c r="F10">
        <f>[4]p03!F10</f>
        <v>0</v>
      </c>
      <c r="G10">
        <f>[4]p03!G10</f>
        <v>424516</v>
      </c>
      <c r="H10">
        <f>[4]p03!H10</f>
        <v>0</v>
      </c>
      <c r="I10">
        <f>[4]p03!I10</f>
        <v>0</v>
      </c>
      <c r="J10">
        <f>[4]p03!J10</f>
        <v>0</v>
      </c>
      <c r="K10">
        <f>[4]p03!K10</f>
        <v>0</v>
      </c>
    </row>
    <row r="11" spans="1:11">
      <c r="A11" t="s">
        <v>189</v>
      </c>
      <c r="B11">
        <f>[4]p03!B11</f>
        <v>195273</v>
      </c>
      <c r="C11">
        <f>[4]p03!C11</f>
        <v>123385</v>
      </c>
      <c r="D11">
        <f>[4]p03!D11</f>
        <v>85305</v>
      </c>
      <c r="E11">
        <f>[4]p03!E11</f>
        <v>146202</v>
      </c>
      <c r="F11">
        <f>[4]p03!F11</f>
        <v>195967</v>
      </c>
      <c r="G11">
        <f>[4]p03!G11</f>
        <v>0</v>
      </c>
      <c r="H11">
        <f>[4]p03!H11</f>
        <v>0</v>
      </c>
      <c r="I11">
        <f>[4]p03!I11</f>
        <v>0</v>
      </c>
      <c r="J11">
        <f>[4]p03!J11</f>
        <v>0</v>
      </c>
      <c r="K11">
        <f>[4]p03!K11</f>
        <v>0</v>
      </c>
    </row>
    <row r="12" spans="1:11">
      <c r="A12" t="s">
        <v>190</v>
      </c>
      <c r="B12">
        <f>[4]p03!B12</f>
        <v>0</v>
      </c>
      <c r="C12">
        <f>[4]p03!C12</f>
        <v>0</v>
      </c>
      <c r="D12">
        <f>[4]p03!D12</f>
        <v>0</v>
      </c>
      <c r="E12">
        <f>[4]p03!E12</f>
        <v>0</v>
      </c>
      <c r="F12">
        <f>[4]p03!F12</f>
        <v>0</v>
      </c>
      <c r="G12">
        <f>[4]p03!G12</f>
        <v>746132</v>
      </c>
      <c r="H12">
        <f>[4]p03!H12</f>
        <v>0</v>
      </c>
      <c r="I12">
        <f>[4]p03!I12</f>
        <v>0</v>
      </c>
      <c r="J12">
        <f>[4]p03!J12</f>
        <v>0</v>
      </c>
      <c r="K12">
        <f>[4]p03!K12</f>
        <v>0</v>
      </c>
    </row>
    <row r="13" spans="1:11">
      <c r="A13" t="s">
        <v>191</v>
      </c>
      <c r="B13">
        <f>[4]p03!B13</f>
        <v>4050</v>
      </c>
      <c r="C13">
        <f>[4]p03!C13</f>
        <v>382.5</v>
      </c>
      <c r="D13">
        <f>[4]p03!D13</f>
        <v>360</v>
      </c>
      <c r="E13">
        <f>[4]p03!E13</f>
        <v>31.5</v>
      </c>
      <c r="F13">
        <f>[4]p03!F13</f>
        <v>42.3</v>
      </c>
      <c r="G13">
        <f>[4]p03!G13</f>
        <v>43.2</v>
      </c>
      <c r="H13">
        <f>[4]p03!H13</f>
        <v>0</v>
      </c>
      <c r="I13">
        <f>[4]p03!I13</f>
        <v>0</v>
      </c>
      <c r="J13">
        <f>[4]p03!J13</f>
        <v>0</v>
      </c>
      <c r="K13">
        <f>[4]p03!K13</f>
        <v>0</v>
      </c>
    </row>
    <row r="14" spans="1:11">
      <c r="A14" t="s">
        <v>192</v>
      </c>
      <c r="B14">
        <f>[4]p03!B14</f>
        <v>4500</v>
      </c>
      <c r="C14">
        <f>[4]p03!C14</f>
        <v>427.5</v>
      </c>
      <c r="D14">
        <f>[4]p03!D14</f>
        <v>405</v>
      </c>
      <c r="E14">
        <f>[4]p03!E14</f>
        <v>30.15</v>
      </c>
      <c r="F14">
        <f>[4]p03!F14</f>
        <v>42.3</v>
      </c>
      <c r="G14">
        <f>[4]p03!G14</f>
        <v>45</v>
      </c>
      <c r="H14">
        <f>[4]p03!H14</f>
        <v>0</v>
      </c>
      <c r="I14">
        <f>[4]p03!I14</f>
        <v>0</v>
      </c>
      <c r="J14">
        <f>[4]p03!J14</f>
        <v>0</v>
      </c>
      <c r="K14">
        <f>[4]p03!K14</f>
        <v>0</v>
      </c>
    </row>
    <row r="15" spans="1:11">
      <c r="A15" t="s">
        <v>193</v>
      </c>
      <c r="B15">
        <f>[4]p03!B15</f>
        <v>4050</v>
      </c>
      <c r="C15">
        <f>[4]p03!C15</f>
        <v>382.5</v>
      </c>
      <c r="D15">
        <f>[4]p03!D15</f>
        <v>360</v>
      </c>
      <c r="E15">
        <f>[4]p03!E15</f>
        <v>31.5</v>
      </c>
      <c r="F15">
        <f>[4]p03!F15</f>
        <v>42.3</v>
      </c>
      <c r="G15">
        <f>[4]p03!G15</f>
        <v>43.2</v>
      </c>
      <c r="H15">
        <f>[4]p03!H15</f>
        <v>0</v>
      </c>
      <c r="I15">
        <f>[4]p03!I15</f>
        <v>0</v>
      </c>
      <c r="J15">
        <f>[4]p03!J15</f>
        <v>0</v>
      </c>
      <c r="K15">
        <f>[4]p03!K15</f>
        <v>0</v>
      </c>
    </row>
    <row r="16" spans="1:11">
      <c r="A16" t="s">
        <v>194</v>
      </c>
      <c r="B16">
        <f>[4]p03!B16</f>
        <v>4050</v>
      </c>
      <c r="C16">
        <f>[4]p03!C16</f>
        <v>382.5</v>
      </c>
      <c r="D16">
        <f>[4]p03!D16</f>
        <v>360</v>
      </c>
      <c r="E16">
        <f>[4]p03!E16</f>
        <v>31.5</v>
      </c>
      <c r="F16">
        <f>[4]p03!F16</f>
        <v>42.3</v>
      </c>
      <c r="G16">
        <f>[4]p03!G16</f>
        <v>43.2</v>
      </c>
      <c r="H16">
        <f>[4]p03!H16</f>
        <v>0</v>
      </c>
      <c r="I16">
        <f>[4]p03!I16</f>
        <v>0</v>
      </c>
      <c r="J16">
        <f>[4]p03!J16</f>
        <v>0</v>
      </c>
      <c r="K16">
        <f>[4]p03!K16</f>
        <v>0</v>
      </c>
    </row>
    <row r="17" spans="1:11">
      <c r="A17" t="s">
        <v>195</v>
      </c>
      <c r="B17">
        <f>[4]p03!B17</f>
        <v>4050</v>
      </c>
      <c r="C17">
        <f>[4]p03!C17</f>
        <v>382.5</v>
      </c>
      <c r="D17">
        <f>[4]p03!D17</f>
        <v>360</v>
      </c>
      <c r="E17">
        <f>[4]p03!E17</f>
        <v>31.5</v>
      </c>
      <c r="F17">
        <f>[4]p03!F17</f>
        <v>42.3</v>
      </c>
      <c r="G17">
        <f>[4]p03!G17</f>
        <v>43.2</v>
      </c>
      <c r="H17">
        <f>[4]p03!H17</f>
        <v>0</v>
      </c>
      <c r="I17">
        <f>[4]p03!I17</f>
        <v>0</v>
      </c>
      <c r="J17">
        <f>[4]p03!J17</f>
        <v>0</v>
      </c>
      <c r="K17">
        <f>[4]p03!K17</f>
        <v>0</v>
      </c>
    </row>
    <row r="18" spans="1:11">
      <c r="A18" t="s">
        <v>196</v>
      </c>
      <c r="B18">
        <f>[4]p03!B18</f>
        <v>0</v>
      </c>
      <c r="C18">
        <f>[4]p03!C18</f>
        <v>0</v>
      </c>
      <c r="D18">
        <f>[4]p03!D18</f>
        <v>0</v>
      </c>
      <c r="E18">
        <f>[4]p03!E18</f>
        <v>0</v>
      </c>
      <c r="F18">
        <f>[4]p03!F18</f>
        <v>0</v>
      </c>
      <c r="G18">
        <f>[4]p03!G18</f>
        <v>0</v>
      </c>
      <c r="H18">
        <f>[4]p03!H18</f>
        <v>0</v>
      </c>
      <c r="I18">
        <f>[4]p03!I18</f>
        <v>0</v>
      </c>
      <c r="J18">
        <f>[4]p03!J18</f>
        <v>0</v>
      </c>
      <c r="K18">
        <f>[4]p03!K18</f>
        <v>0</v>
      </c>
    </row>
    <row r="19" spans="1:11">
      <c r="A19" t="s">
        <v>197</v>
      </c>
      <c r="B19">
        <f>[4]p03!B19</f>
        <v>0</v>
      </c>
      <c r="C19">
        <f>[4]p03!C19</f>
        <v>0</v>
      </c>
      <c r="D19">
        <f>[4]p03!D19</f>
        <v>0</v>
      </c>
      <c r="E19">
        <f>[4]p03!E19</f>
        <v>0</v>
      </c>
      <c r="F19">
        <f>[4]p03!F19</f>
        <v>0</v>
      </c>
      <c r="G19">
        <f>[4]p03!G19</f>
        <v>0</v>
      </c>
      <c r="H19">
        <f>[4]p03!H19</f>
        <v>0</v>
      </c>
      <c r="I19">
        <f>[4]p03!I19</f>
        <v>0</v>
      </c>
      <c r="J19">
        <f>[4]p03!J19</f>
        <v>0</v>
      </c>
      <c r="K19">
        <f>[4]p03!K19</f>
        <v>0</v>
      </c>
    </row>
    <row r="20" spans="1:11">
      <c r="A20" t="s">
        <v>198</v>
      </c>
      <c r="B20">
        <f>[4]p03!B20</f>
        <v>0</v>
      </c>
      <c r="C20">
        <f>[4]p03!C20</f>
        <v>0</v>
      </c>
      <c r="D20">
        <f>[4]p03!D20</f>
        <v>0</v>
      </c>
      <c r="E20">
        <f>[4]p03!E20</f>
        <v>0</v>
      </c>
      <c r="F20">
        <f>[4]p03!F20</f>
        <v>0</v>
      </c>
      <c r="G20">
        <f>[4]p03!G20</f>
        <v>0</v>
      </c>
      <c r="H20">
        <f>[4]p03!H20</f>
        <v>0</v>
      </c>
      <c r="I20">
        <f>[4]p03!I20</f>
        <v>0</v>
      </c>
      <c r="J20">
        <f>[4]p03!J20</f>
        <v>0</v>
      </c>
      <c r="K20">
        <f>[4]p03!K20</f>
        <v>0</v>
      </c>
    </row>
    <row r="21" spans="1:11">
      <c r="A21" t="s">
        <v>199</v>
      </c>
      <c r="B21">
        <f>[4]p03!B21</f>
        <v>0</v>
      </c>
      <c r="C21">
        <f>[4]p03!C21</f>
        <v>0</v>
      </c>
      <c r="D21">
        <f>[4]p03!D21</f>
        <v>0</v>
      </c>
      <c r="E21">
        <f>[4]p03!E21</f>
        <v>0</v>
      </c>
      <c r="F21">
        <f>[4]p03!F21</f>
        <v>0</v>
      </c>
      <c r="G21">
        <f>[4]p03!G21</f>
        <v>0</v>
      </c>
      <c r="H21">
        <f>[4]p03!H21</f>
        <v>0</v>
      </c>
      <c r="I21">
        <f>[4]p03!I21</f>
        <v>0</v>
      </c>
      <c r="J21">
        <f>[4]p03!J21</f>
        <v>0</v>
      </c>
      <c r="K21">
        <f>[4]p03!K21</f>
        <v>0</v>
      </c>
    </row>
    <row r="22" spans="1:11">
      <c r="A22" t="s">
        <v>200</v>
      </c>
      <c r="B22">
        <f>[4]p03!B22</f>
        <v>0</v>
      </c>
      <c r="C22">
        <f>[4]p03!C22</f>
        <v>0</v>
      </c>
      <c r="D22">
        <f>[4]p03!D22</f>
        <v>0</v>
      </c>
      <c r="E22">
        <f>[4]p03!E22</f>
        <v>0</v>
      </c>
      <c r="F22">
        <f>[4]p03!F22</f>
        <v>0</v>
      </c>
      <c r="G22">
        <f>[4]p03!G22</f>
        <v>0</v>
      </c>
      <c r="H22">
        <f>[4]p03!H22</f>
        <v>0</v>
      </c>
      <c r="I22">
        <f>[4]p03!I22</f>
        <v>0</v>
      </c>
      <c r="J22">
        <f>[4]p03!J22</f>
        <v>0</v>
      </c>
      <c r="K22">
        <f>[4]p03!K22</f>
        <v>0</v>
      </c>
    </row>
    <row r="23" spans="1:11">
      <c r="A23" t="s">
        <v>201</v>
      </c>
      <c r="B23">
        <f>[4]p03!B23</f>
        <v>6300</v>
      </c>
      <c r="C23">
        <f>[4]p03!C23</f>
        <v>540</v>
      </c>
      <c r="D23">
        <f>[4]p03!D23</f>
        <v>504</v>
      </c>
      <c r="E23">
        <f>[4]p03!E23</f>
        <v>39.6</v>
      </c>
      <c r="F23">
        <f>[4]p03!F23</f>
        <v>54</v>
      </c>
      <c r="G23">
        <f>[4]p03!G23</f>
        <v>55.8</v>
      </c>
      <c r="H23">
        <f>[4]p03!H23</f>
        <v>0</v>
      </c>
      <c r="I23">
        <f>[4]p03!I23</f>
        <v>0</v>
      </c>
      <c r="J23">
        <f>[4]p03!J23</f>
        <v>0</v>
      </c>
      <c r="K23">
        <f>[4]p03!K23</f>
        <v>0</v>
      </c>
    </row>
    <row r="24" spans="1:11">
      <c r="A24" t="s">
        <v>202</v>
      </c>
      <c r="B24">
        <f>[4]p03!B24</f>
        <v>5940</v>
      </c>
      <c r="C24">
        <f>[4]p03!C24</f>
        <v>504</v>
      </c>
      <c r="D24">
        <f>[4]p03!D24</f>
        <v>441</v>
      </c>
      <c r="E24">
        <f>[4]p03!E24</f>
        <v>39.6</v>
      </c>
      <c r="F24">
        <f>[4]p03!F24</f>
        <v>52.2</v>
      </c>
      <c r="G24">
        <f>[4]p03!G24</f>
        <v>55.8</v>
      </c>
      <c r="H24">
        <f>[4]p03!H24</f>
        <v>0</v>
      </c>
      <c r="I24">
        <f>[4]p03!I24</f>
        <v>0</v>
      </c>
      <c r="J24">
        <f>[4]p03!J24</f>
        <v>0</v>
      </c>
      <c r="K24">
        <f>[4]p03!K24</f>
        <v>0</v>
      </c>
    </row>
    <row r="25" spans="1:11">
      <c r="A25" t="s">
        <v>203</v>
      </c>
      <c r="B25">
        <f>[4]p03!B25</f>
        <v>6300</v>
      </c>
      <c r="C25">
        <f>[4]p03!C25</f>
        <v>540</v>
      </c>
      <c r="D25">
        <f>[4]p03!D25</f>
        <v>504</v>
      </c>
      <c r="E25">
        <f>[4]p03!E25</f>
        <v>39.6</v>
      </c>
      <c r="F25">
        <f>[4]p03!F25</f>
        <v>54</v>
      </c>
      <c r="G25">
        <f>[4]p03!G25</f>
        <v>55.8</v>
      </c>
      <c r="H25">
        <f>[4]p03!H25</f>
        <v>0</v>
      </c>
      <c r="I25">
        <f>[4]p03!I25</f>
        <v>0</v>
      </c>
      <c r="J25">
        <f>[4]p03!J25</f>
        <v>0</v>
      </c>
      <c r="K25">
        <f>[4]p03!K25</f>
        <v>0</v>
      </c>
    </row>
    <row r="26" spans="1:11">
      <c r="A26" t="s">
        <v>204</v>
      </c>
      <c r="B26">
        <f>[4]p03!B26</f>
        <v>5940</v>
      </c>
      <c r="C26">
        <f>[4]p03!C26</f>
        <v>504</v>
      </c>
      <c r="D26">
        <f>[4]p03!D26</f>
        <v>441</v>
      </c>
      <c r="E26">
        <f>[4]p03!E26</f>
        <v>39.6</v>
      </c>
      <c r="F26">
        <f>[4]p03!F26</f>
        <v>52.2</v>
      </c>
      <c r="G26">
        <f>[4]p03!G26</f>
        <v>55.8</v>
      </c>
      <c r="H26">
        <f>[4]p03!H26</f>
        <v>0</v>
      </c>
      <c r="I26">
        <f>[4]p03!I26</f>
        <v>0</v>
      </c>
      <c r="J26">
        <f>[4]p03!J26</f>
        <v>0</v>
      </c>
      <c r="K26">
        <f>[4]p03!K26</f>
        <v>0</v>
      </c>
    </row>
    <row r="27" spans="1:11">
      <c r="A27" t="s">
        <v>205</v>
      </c>
      <c r="B27">
        <f>[4]p03!B27</f>
        <v>6300</v>
      </c>
      <c r="C27">
        <f>[4]p03!C27</f>
        <v>540</v>
      </c>
      <c r="D27">
        <f>[4]p03!D27</f>
        <v>504</v>
      </c>
      <c r="E27">
        <f>[4]p03!E27</f>
        <v>39.6</v>
      </c>
      <c r="F27">
        <f>[4]p03!F27</f>
        <v>54</v>
      </c>
      <c r="G27">
        <f>[4]p03!G27</f>
        <v>55.8</v>
      </c>
      <c r="H27">
        <f>[4]p03!H27</f>
        <v>0</v>
      </c>
      <c r="I27">
        <f>[4]p03!I27</f>
        <v>0</v>
      </c>
      <c r="J27">
        <f>[4]p03!J27</f>
        <v>0</v>
      </c>
      <c r="K27">
        <f>[4]p03!K27</f>
        <v>0</v>
      </c>
    </row>
    <row r="28" spans="1:11">
      <c r="A28" t="s">
        <v>206</v>
      </c>
      <c r="B28">
        <f>[4]p03!B28</f>
        <v>0</v>
      </c>
      <c r="C28">
        <f>[4]p03!C28</f>
        <v>0</v>
      </c>
      <c r="D28">
        <f>[4]p03!D28</f>
        <v>0</v>
      </c>
      <c r="E28">
        <f>[4]p03!E28</f>
        <v>0</v>
      </c>
      <c r="F28">
        <f>[4]p03!F28</f>
        <v>0</v>
      </c>
      <c r="G28">
        <f>[4]p03!G28</f>
        <v>0</v>
      </c>
      <c r="H28">
        <f>[4]p03!H28</f>
        <v>0</v>
      </c>
      <c r="I28">
        <f>[4]p03!I28</f>
        <v>0</v>
      </c>
      <c r="J28">
        <f>[4]p03!J28</f>
        <v>0</v>
      </c>
      <c r="K28">
        <f>[4]p03!K28</f>
        <v>0</v>
      </c>
    </row>
    <row r="29" spans="1:11">
      <c r="A29" t="s">
        <v>207</v>
      </c>
      <c r="B29">
        <f>[4]p03!B29</f>
        <v>0</v>
      </c>
      <c r="C29">
        <f>[4]p03!C29</f>
        <v>0</v>
      </c>
      <c r="D29">
        <f>[4]p03!D29</f>
        <v>0</v>
      </c>
      <c r="E29">
        <f>[4]p03!E29</f>
        <v>0</v>
      </c>
      <c r="F29">
        <f>[4]p03!F29</f>
        <v>0</v>
      </c>
      <c r="G29">
        <f>[4]p03!G29</f>
        <v>0</v>
      </c>
      <c r="H29">
        <f>[4]p03!H29</f>
        <v>0</v>
      </c>
      <c r="I29">
        <f>[4]p03!I29</f>
        <v>0</v>
      </c>
      <c r="J29">
        <f>[4]p03!J29</f>
        <v>0</v>
      </c>
      <c r="K29">
        <f>[4]p03!K29</f>
        <v>0</v>
      </c>
    </row>
    <row r="30" spans="1:11">
      <c r="A30" t="s">
        <v>208</v>
      </c>
      <c r="B30">
        <f>[4]p03!B30</f>
        <v>0</v>
      </c>
      <c r="C30">
        <f>[4]p03!C30</f>
        <v>0</v>
      </c>
      <c r="D30">
        <f>[4]p03!D30</f>
        <v>0</v>
      </c>
      <c r="E30">
        <f>[4]p03!E30</f>
        <v>0</v>
      </c>
      <c r="F30">
        <f>[4]p03!F30</f>
        <v>0</v>
      </c>
      <c r="G30">
        <f>[4]p03!G30</f>
        <v>0</v>
      </c>
      <c r="H30">
        <f>[4]p03!H30</f>
        <v>0</v>
      </c>
      <c r="I30">
        <f>[4]p03!I30</f>
        <v>0</v>
      </c>
      <c r="J30">
        <f>[4]p03!J30</f>
        <v>0</v>
      </c>
      <c r="K30">
        <f>[4]p03!K30</f>
        <v>0</v>
      </c>
    </row>
    <row r="31" spans="1:11">
      <c r="A31" t="s">
        <v>209</v>
      </c>
      <c r="B31">
        <f>[4]p03!B31</f>
        <v>0</v>
      </c>
      <c r="C31">
        <f>[4]p03!C31</f>
        <v>0</v>
      </c>
      <c r="D31">
        <f>[4]p03!D31</f>
        <v>0</v>
      </c>
      <c r="E31">
        <f>[4]p03!E31</f>
        <v>0</v>
      </c>
      <c r="F31">
        <f>[4]p03!F31</f>
        <v>0</v>
      </c>
      <c r="G31">
        <f>[4]p03!G31</f>
        <v>0</v>
      </c>
      <c r="H31">
        <f>[4]p03!H31</f>
        <v>0</v>
      </c>
      <c r="I31">
        <f>[4]p03!I31</f>
        <v>0</v>
      </c>
      <c r="J31">
        <f>[4]p03!J31</f>
        <v>0</v>
      </c>
      <c r="K31">
        <f>[4]p03!K31</f>
        <v>0</v>
      </c>
    </row>
    <row r="32" spans="1:11">
      <c r="A32" t="s">
        <v>210</v>
      </c>
      <c r="B32">
        <f>[4]p03!B32</f>
        <v>0</v>
      </c>
      <c r="C32">
        <f>[4]p03!C32</f>
        <v>0</v>
      </c>
      <c r="D32">
        <f>[4]p03!D32</f>
        <v>0</v>
      </c>
      <c r="E32">
        <f>[4]p03!E32</f>
        <v>0</v>
      </c>
      <c r="F32">
        <f>[4]p03!F32</f>
        <v>0</v>
      </c>
      <c r="G32">
        <f>[4]p03!G32</f>
        <v>0</v>
      </c>
      <c r="H32">
        <f>[4]p03!H32</f>
        <v>0</v>
      </c>
      <c r="I32">
        <f>[4]p03!I32</f>
        <v>0</v>
      </c>
      <c r="J32">
        <f>[4]p03!J32</f>
        <v>0</v>
      </c>
      <c r="K32">
        <f>[4]p03!K32</f>
        <v>0</v>
      </c>
    </row>
    <row r="33" spans="1:11">
      <c r="A33" t="s">
        <v>211</v>
      </c>
      <c r="B33">
        <f>[4]p03!B33</f>
        <v>57000050</v>
      </c>
      <c r="C33">
        <f>[4]p03!C33</f>
        <v>3200000</v>
      </c>
      <c r="D33">
        <f>[4]p03!D33</f>
        <v>3000008</v>
      </c>
      <c r="E33">
        <f>[4]p03!E33</f>
        <v>425000.52</v>
      </c>
      <c r="F33">
        <f>[4]p03!F33</f>
        <v>1400000.25</v>
      </c>
      <c r="G33">
        <f>[4]p03!G33</f>
        <v>2100000</v>
      </c>
      <c r="H33">
        <f>[4]p03!H33</f>
        <v>5948681</v>
      </c>
      <c r="I33">
        <f>[4]p03!I33</f>
        <v>0</v>
      </c>
      <c r="J33">
        <f>[4]p03!J33</f>
        <v>0</v>
      </c>
      <c r="K33">
        <f>[4]p03!K33</f>
        <v>0</v>
      </c>
    </row>
    <row r="34" spans="1:11">
      <c r="A34" t="s">
        <v>212</v>
      </c>
      <c r="B34">
        <f>[4]p03!B34</f>
        <v>100999959</v>
      </c>
      <c r="C34">
        <f>[4]p03!C34</f>
        <v>5700000</v>
      </c>
      <c r="D34">
        <f>[4]p03!D34</f>
        <v>4200003.9000000004</v>
      </c>
      <c r="E34">
        <f>[4]p03!E34</f>
        <v>630000</v>
      </c>
      <c r="F34">
        <f>[4]p03!F34</f>
        <v>2249999.25</v>
      </c>
      <c r="G34">
        <f>[4]p03!G34</f>
        <v>3100000</v>
      </c>
      <c r="H34">
        <f>[4]p03!H34</f>
        <v>9266173</v>
      </c>
      <c r="I34">
        <f>[4]p03!I34</f>
        <v>0</v>
      </c>
      <c r="J34">
        <f>[4]p03!J34</f>
        <v>0</v>
      </c>
      <c r="K34">
        <f>[4]p03!K34</f>
        <v>0</v>
      </c>
    </row>
    <row r="35" spans="1:11">
      <c r="A35" t="s">
        <v>213</v>
      </c>
      <c r="B35">
        <f>[4]p03!B35</f>
        <v>0</v>
      </c>
      <c r="C35">
        <f>[4]p03!C35</f>
        <v>0.09</v>
      </c>
      <c r="D35">
        <f>[4]p03!D35</f>
        <v>0.09</v>
      </c>
      <c r="E35">
        <f>[4]p03!E35</f>
        <v>0.09</v>
      </c>
      <c r="F35">
        <f>[4]p03!F35</f>
        <v>0.09</v>
      </c>
      <c r="G35">
        <f>[4]p03!G35</f>
        <v>0.09</v>
      </c>
      <c r="H35">
        <f>[4]p03!H35</f>
        <v>0</v>
      </c>
      <c r="I35">
        <f>[4]p03!I35</f>
        <v>0</v>
      </c>
      <c r="J35">
        <f>[4]p03!J35</f>
        <v>0</v>
      </c>
      <c r="K35">
        <f>[4]p03!K35</f>
        <v>0</v>
      </c>
    </row>
    <row r="36" spans="1:11">
      <c r="A36" t="s">
        <v>214</v>
      </c>
      <c r="B36">
        <f>[4]p03!B36</f>
        <v>6.8999999999999992E-2</v>
      </c>
      <c r="C36">
        <f>[4]p03!C36</f>
        <v>0</v>
      </c>
      <c r="D36">
        <f>[4]p03!D36</f>
        <v>6.8999999999999992E-2</v>
      </c>
      <c r="E36">
        <f>[4]p03!E36</f>
        <v>6.8999999999999992E-2</v>
      </c>
      <c r="F36">
        <f>[4]p03!F36</f>
        <v>6.8999999999999992E-2</v>
      </c>
      <c r="G36">
        <f>[4]p03!G36</f>
        <v>0</v>
      </c>
      <c r="H36">
        <f>[4]p03!H36</f>
        <v>0</v>
      </c>
      <c r="I36">
        <f>[4]p03!I36</f>
        <v>0</v>
      </c>
      <c r="J36">
        <f>[4]p03!J36</f>
        <v>0</v>
      </c>
      <c r="K36">
        <f>[4]p03!K36</f>
        <v>0</v>
      </c>
    </row>
    <row r="37" spans="1:11">
      <c r="A37" t="s">
        <v>215</v>
      </c>
      <c r="B37">
        <f>[4]p03!B37</f>
        <v>9.1999999999999998E-2</v>
      </c>
      <c r="C37">
        <f>[4]p03!C37</f>
        <v>9.1999999999999998E-2</v>
      </c>
      <c r="D37">
        <f>[4]p03!D37</f>
        <v>0</v>
      </c>
      <c r="E37">
        <f>[4]p03!E37</f>
        <v>9.1999999999999998E-2</v>
      </c>
      <c r="F37">
        <f>[4]p03!F37</f>
        <v>9.1999999999999998E-2</v>
      </c>
      <c r="G37">
        <f>[4]p03!G37</f>
        <v>9.1999999999999998E-2</v>
      </c>
      <c r="H37">
        <f>[4]p03!H37</f>
        <v>0</v>
      </c>
      <c r="I37">
        <f>[4]p03!I37</f>
        <v>0</v>
      </c>
      <c r="J37">
        <f>[4]p03!J37</f>
        <v>0</v>
      </c>
      <c r="K37">
        <f>[4]p03!K37</f>
        <v>0</v>
      </c>
    </row>
    <row r="38" spans="1:11">
      <c r="A38" t="s">
        <v>216</v>
      </c>
      <c r="B38">
        <f>[4]p03!B38</f>
        <v>0.115</v>
      </c>
      <c r="C38">
        <f>[4]p03!C38</f>
        <v>0.115</v>
      </c>
      <c r="D38">
        <f>[4]p03!D38</f>
        <v>0.115</v>
      </c>
      <c r="E38">
        <f>[4]p03!E38</f>
        <v>0</v>
      </c>
      <c r="F38">
        <f>[4]p03!F38</f>
        <v>0</v>
      </c>
      <c r="G38">
        <f>[4]p03!G38</f>
        <v>0.115</v>
      </c>
      <c r="H38">
        <f>[4]p03!H38</f>
        <v>0</v>
      </c>
      <c r="I38">
        <f>[4]p03!I38</f>
        <v>0</v>
      </c>
      <c r="J38">
        <f>[4]p03!J38</f>
        <v>0</v>
      </c>
      <c r="K38">
        <f>[4]p03!K38</f>
        <v>0</v>
      </c>
    </row>
    <row r="39" spans="1:11">
      <c r="A39" t="s">
        <v>217</v>
      </c>
      <c r="B39">
        <f>[4]p03!B39</f>
        <v>0.115</v>
      </c>
      <c r="C39">
        <f>[4]p03!C39</f>
        <v>0.115</v>
      </c>
      <c r="D39">
        <f>[4]p03!D39</f>
        <v>0.115</v>
      </c>
      <c r="E39">
        <f>[4]p03!E39</f>
        <v>0</v>
      </c>
      <c r="F39">
        <f>[4]p03!F39</f>
        <v>0</v>
      </c>
      <c r="G39">
        <f>[4]p03!G39</f>
        <v>0.115</v>
      </c>
      <c r="H39">
        <f>[4]p03!H39</f>
        <v>0</v>
      </c>
      <c r="I39">
        <f>[4]p03!I39</f>
        <v>0</v>
      </c>
      <c r="J39">
        <f>[4]p03!J39</f>
        <v>0</v>
      </c>
      <c r="K39">
        <f>[4]p03!K39</f>
        <v>0</v>
      </c>
    </row>
    <row r="40" spans="1:11">
      <c r="A40" t="s">
        <v>218</v>
      </c>
      <c r="B40">
        <f>[4]p03!B40</f>
        <v>5.7500000000000002E-2</v>
      </c>
      <c r="C40">
        <f>[4]p03!C40</f>
        <v>0</v>
      </c>
      <c r="D40">
        <f>[4]p03!D40</f>
        <v>5.7500000000000002E-2</v>
      </c>
      <c r="E40">
        <f>[4]p03!E40</f>
        <v>5.7500000000000002E-2</v>
      </c>
      <c r="F40">
        <f>[4]p03!F40</f>
        <v>5.7500000000000002E-2</v>
      </c>
      <c r="G40">
        <f>[4]p03!G40</f>
        <v>0</v>
      </c>
      <c r="H40">
        <f>[4]p03!H40</f>
        <v>0</v>
      </c>
      <c r="I40">
        <f>[4]p03!I40</f>
        <v>0</v>
      </c>
      <c r="J40">
        <f>[4]p03!J40</f>
        <v>0</v>
      </c>
      <c r="K40">
        <f>[4]p03!K40</f>
        <v>0</v>
      </c>
    </row>
    <row r="41" spans="1:11">
      <c r="A41" t="s">
        <v>219</v>
      </c>
      <c r="B41">
        <f>[4]p03!B41</f>
        <v>0.6</v>
      </c>
      <c r="C41">
        <f>[4]p03!C41</f>
        <v>1.2</v>
      </c>
      <c r="D41">
        <f>[4]p03!D41</f>
        <v>0.6</v>
      </c>
      <c r="E41">
        <f>[4]p03!E41</f>
        <v>1.5</v>
      </c>
      <c r="F41">
        <f>[4]p03!F41</f>
        <v>1.5</v>
      </c>
      <c r="G41">
        <f>[4]p03!G41</f>
        <v>1.2</v>
      </c>
      <c r="H41">
        <f>[4]p03!H41</f>
        <v>0</v>
      </c>
      <c r="I41">
        <f>[4]p03!I41</f>
        <v>0</v>
      </c>
      <c r="J41">
        <f>[4]p03!J41</f>
        <v>0</v>
      </c>
      <c r="K41">
        <f>[4]p03!K41</f>
        <v>0</v>
      </c>
    </row>
    <row r="42" spans="1:11">
      <c r="A42" t="s">
        <v>220</v>
      </c>
      <c r="B42">
        <f>[4]p03!B42</f>
        <v>1.2</v>
      </c>
      <c r="C42">
        <f>[4]p03!C42</f>
        <v>0.6</v>
      </c>
      <c r="D42">
        <f>[4]p03!D42</f>
        <v>1.8</v>
      </c>
      <c r="E42">
        <f>[4]p03!E42</f>
        <v>1.2</v>
      </c>
      <c r="F42">
        <f>[4]p03!F42</f>
        <v>1.2</v>
      </c>
      <c r="G42">
        <f>[4]p03!G42</f>
        <v>0.6</v>
      </c>
      <c r="H42">
        <f>[4]p03!H42</f>
        <v>0</v>
      </c>
      <c r="I42">
        <f>[4]p03!I42</f>
        <v>0</v>
      </c>
      <c r="J42">
        <f>[4]p03!J42</f>
        <v>0</v>
      </c>
      <c r="K42">
        <f>[4]p03!K42</f>
        <v>0</v>
      </c>
    </row>
    <row r="43" spans="1:11">
      <c r="A43" t="s">
        <v>221</v>
      </c>
      <c r="B43">
        <f>[4]p03!B43</f>
        <v>0.6</v>
      </c>
      <c r="C43">
        <f>[4]p03!C43</f>
        <v>1.8</v>
      </c>
      <c r="D43">
        <f>[4]p03!D43</f>
        <v>0.6</v>
      </c>
      <c r="E43">
        <f>[4]p03!E43</f>
        <v>1.2</v>
      </c>
      <c r="F43">
        <f>[4]p03!F43</f>
        <v>1.2</v>
      </c>
      <c r="G43">
        <f>[4]p03!G43</f>
        <v>1.2</v>
      </c>
      <c r="H43">
        <f>[4]p03!H43</f>
        <v>0</v>
      </c>
      <c r="I43">
        <f>[4]p03!I43</f>
        <v>0</v>
      </c>
      <c r="J43">
        <f>[4]p03!J43</f>
        <v>0</v>
      </c>
      <c r="K43">
        <f>[4]p03!K43</f>
        <v>0</v>
      </c>
    </row>
    <row r="44" spans="1:11">
      <c r="A44" t="s">
        <v>222</v>
      </c>
      <c r="B44">
        <f>[4]p03!B44</f>
        <v>1.5</v>
      </c>
      <c r="C44">
        <f>[4]p03!C44</f>
        <v>1.2</v>
      </c>
      <c r="D44">
        <f>[4]p03!D44</f>
        <v>1.2</v>
      </c>
      <c r="E44">
        <f>[4]p03!E44</f>
        <v>0.6</v>
      </c>
      <c r="F44">
        <f>[4]p03!F44</f>
        <v>0.6</v>
      </c>
      <c r="G44">
        <f>[4]p03!G44</f>
        <v>0.9</v>
      </c>
      <c r="H44">
        <f>[4]p03!H44</f>
        <v>0</v>
      </c>
      <c r="I44">
        <f>[4]p03!I44</f>
        <v>0</v>
      </c>
      <c r="J44">
        <f>[4]p03!J44</f>
        <v>0</v>
      </c>
      <c r="K44">
        <f>[4]p03!K44</f>
        <v>0</v>
      </c>
    </row>
    <row r="45" spans="1:11">
      <c r="A45" t="s">
        <v>223</v>
      </c>
      <c r="B45">
        <f>[4]p03!B45</f>
        <v>1.5</v>
      </c>
      <c r="C45">
        <f>[4]p03!C45</f>
        <v>1.2</v>
      </c>
      <c r="D45">
        <f>[4]p03!D45</f>
        <v>1.2</v>
      </c>
      <c r="E45">
        <f>[4]p03!E45</f>
        <v>0.6</v>
      </c>
      <c r="F45">
        <f>[4]p03!F45</f>
        <v>0.6</v>
      </c>
      <c r="G45">
        <f>[4]p03!G45</f>
        <v>0.9</v>
      </c>
      <c r="H45">
        <f>[4]p03!H45</f>
        <v>0</v>
      </c>
      <c r="I45">
        <f>[4]p03!I45</f>
        <v>0</v>
      </c>
      <c r="J45">
        <f>[4]p03!J45</f>
        <v>0</v>
      </c>
      <c r="K45">
        <f>[4]p03!K45</f>
        <v>0</v>
      </c>
    </row>
    <row r="46" spans="1:11">
      <c r="A46" t="s">
        <v>224</v>
      </c>
      <c r="B46">
        <f>[4]p03!B46</f>
        <v>1.2</v>
      </c>
      <c r="C46">
        <f>[4]p03!C46</f>
        <v>0.6</v>
      </c>
      <c r="D46">
        <f>[4]p03!D46</f>
        <v>1.2</v>
      </c>
      <c r="E46">
        <f>[4]p03!E46</f>
        <v>0.9</v>
      </c>
      <c r="F46">
        <f>[4]p03!F46</f>
        <v>0.9</v>
      </c>
      <c r="G46">
        <f>[4]p03!G46</f>
        <v>0.6</v>
      </c>
      <c r="H46">
        <f>[4]p03!H46</f>
        <v>0</v>
      </c>
      <c r="I46">
        <f>[4]p03!I46</f>
        <v>0</v>
      </c>
      <c r="J46">
        <f>[4]p03!J46</f>
        <v>0</v>
      </c>
      <c r="K46">
        <f>[4]p03!K46</f>
        <v>0</v>
      </c>
    </row>
    <row r="47" spans="1:11">
      <c r="A47" t="s">
        <v>225</v>
      </c>
      <c r="B47">
        <f>[4]p03!B47</f>
        <v>88</v>
      </c>
      <c r="C47">
        <f>[4]p03!C47</f>
        <v>12.8</v>
      </c>
      <c r="D47">
        <f>[4]p03!D47</f>
        <v>7.2</v>
      </c>
      <c r="E47">
        <f>[4]p03!E47</f>
        <v>0.63</v>
      </c>
      <c r="F47">
        <f>[4]p03!F47</f>
        <v>0.75</v>
      </c>
      <c r="G47">
        <f>[4]p03!G47</f>
        <v>1</v>
      </c>
      <c r="H47">
        <f>[4]p03!H47</f>
        <v>0</v>
      </c>
      <c r="I47">
        <f>[4]p03!I47</f>
        <v>0</v>
      </c>
      <c r="J47">
        <f>[4]p03!J47</f>
        <v>0</v>
      </c>
      <c r="K47">
        <f>[4]p03!K47</f>
        <v>0</v>
      </c>
    </row>
    <row r="48" spans="1:11">
      <c r="A48" t="s">
        <v>226</v>
      </c>
      <c r="B48">
        <f>[4]p03!B48</f>
        <v>90</v>
      </c>
      <c r="C48">
        <f>[4]p03!C48</f>
        <v>12.4</v>
      </c>
      <c r="D48">
        <f>[4]p03!D48</f>
        <v>7.3</v>
      </c>
      <c r="E48">
        <f>[4]p03!E48</f>
        <v>0.63</v>
      </c>
      <c r="F48">
        <f>[4]p03!F48</f>
        <v>0.76</v>
      </c>
      <c r="G48">
        <f>[4]p03!G48</f>
        <v>1</v>
      </c>
      <c r="H48">
        <f>[4]p03!H48</f>
        <v>0</v>
      </c>
      <c r="I48">
        <f>[4]p03!I48</f>
        <v>0</v>
      </c>
      <c r="J48">
        <f>[4]p03!J48</f>
        <v>0</v>
      </c>
      <c r="K48">
        <f>[4]p03!K48</f>
        <v>0</v>
      </c>
    </row>
    <row r="49" spans="1:20">
      <c r="A49" t="s">
        <v>227</v>
      </c>
      <c r="B49">
        <f>[4]p03!B49</f>
        <v>89</v>
      </c>
      <c r="C49">
        <f>[4]p03!C49</f>
        <v>12.5</v>
      </c>
      <c r="D49">
        <f>[4]p03!D49</f>
        <v>7.3</v>
      </c>
      <c r="E49">
        <f>[4]p03!E49</f>
        <v>0.63</v>
      </c>
      <c r="F49">
        <f>[4]p03!F49</f>
        <v>0.75</v>
      </c>
      <c r="G49">
        <f>[4]p03!G49</f>
        <v>1</v>
      </c>
      <c r="H49">
        <f>[4]p03!H49</f>
        <v>0</v>
      </c>
      <c r="I49">
        <f>[4]p03!I49</f>
        <v>0</v>
      </c>
      <c r="J49">
        <f>[4]p03!J49</f>
        <v>0</v>
      </c>
      <c r="K49">
        <f>[4]p03!K49</f>
        <v>0</v>
      </c>
    </row>
    <row r="50" spans="1:20">
      <c r="A50" t="s">
        <v>228</v>
      </c>
      <c r="B50">
        <f>[4]p03!B50</f>
        <v>88</v>
      </c>
      <c r="C50">
        <f>[4]p03!C50</f>
        <v>12.3</v>
      </c>
      <c r="D50">
        <f>[4]p03!D50</f>
        <v>7</v>
      </c>
      <c r="E50">
        <f>[4]p03!E50</f>
        <v>0.66</v>
      </c>
      <c r="F50">
        <f>[4]p03!F50</f>
        <v>0.79</v>
      </c>
      <c r="G50">
        <f>[4]p03!G50</f>
        <v>1</v>
      </c>
      <c r="H50">
        <f>[4]p03!H50</f>
        <v>0</v>
      </c>
      <c r="I50">
        <f>[4]p03!I50</f>
        <v>0</v>
      </c>
      <c r="J50">
        <f>[4]p03!J50</f>
        <v>0</v>
      </c>
      <c r="K50">
        <f>[4]p03!K50</f>
        <v>0</v>
      </c>
    </row>
    <row r="51" spans="1:20" ht="14" thickBot="1">
      <c r="A51" s="34" t="s">
        <v>229</v>
      </c>
      <c r="B51" s="34">
        <f>[4]p03!B51</f>
        <v>6.3910112359550686</v>
      </c>
      <c r="C51" s="34">
        <f>[4]p03!C51</f>
        <v>5.8784000000000169</v>
      </c>
      <c r="D51" s="34">
        <f>[4]p03!D51</f>
        <v>3.1780821917808399</v>
      </c>
      <c r="E51" s="34">
        <f>[4]p03!E51</f>
        <v>12.723809523809537</v>
      </c>
      <c r="F51" s="34">
        <f>[4]p03!F51</f>
        <v>13.338666666666676</v>
      </c>
      <c r="G51" s="34">
        <f>[4]p03!G51</f>
        <v>7.6</v>
      </c>
      <c r="H51" s="34">
        <f>[4]p03!H51</f>
        <v>0</v>
      </c>
      <c r="I51" s="34">
        <f>[4]p03!I51</f>
        <v>0</v>
      </c>
      <c r="J51" s="34">
        <f>[4]p03!J51</f>
        <v>0</v>
      </c>
      <c r="K51" s="34">
        <f>[4]p03!K51</f>
        <v>0</v>
      </c>
      <c r="L51" s="34"/>
      <c r="M51" s="34"/>
    </row>
    <row r="52" spans="1:20">
      <c r="A52" t="s">
        <v>115</v>
      </c>
      <c r="B52">
        <f>[4]p03!B52</f>
        <v>11346298.355716079</v>
      </c>
      <c r="C52">
        <f>[4]p03!C52</f>
        <v>13877511.665984228</v>
      </c>
      <c r="D52">
        <f>[4]p03!D52</f>
        <v>11486729.091082886</v>
      </c>
      <c r="E52">
        <f>[4]p03!E52</f>
        <v>14957507.432113811</v>
      </c>
      <c r="F52">
        <f>[4]p03!F52</f>
        <v>12216143.77869761</v>
      </c>
      <c r="G52">
        <f>[4]p03!G52</f>
        <v>0</v>
      </c>
      <c r="H52">
        <f>[4]p03!H52</f>
        <v>0</v>
      </c>
      <c r="I52">
        <f>[4]p03!I52</f>
        <v>0</v>
      </c>
      <c r="J52">
        <f>[4]p03!J52</f>
        <v>0</v>
      </c>
      <c r="K52">
        <f>[4]p03!K52</f>
        <v>0</v>
      </c>
      <c r="M52" s="28"/>
    </row>
    <row r="53" spans="1:20">
      <c r="A53" t="s">
        <v>116</v>
      </c>
      <c r="B53">
        <f>[4]p03!B53</f>
        <v>20768547</v>
      </c>
      <c r="C53">
        <f>[4]p03!C53</f>
        <v>20614355</v>
      </c>
      <c r="D53">
        <f>[4]p03!D53</f>
        <v>19544426</v>
      </c>
      <c r="E53">
        <f>[4]p03!E53</f>
        <v>23432770</v>
      </c>
      <c r="F53">
        <f>[4]p03!F53</f>
        <v>21493614</v>
      </c>
      <c r="G53">
        <f>[4]p03!G53</f>
        <v>0</v>
      </c>
      <c r="H53">
        <f>[4]p03!H53</f>
        <v>0</v>
      </c>
      <c r="I53">
        <f>[4]p03!I53</f>
        <v>0</v>
      </c>
      <c r="J53">
        <f>[4]p03!J53</f>
        <v>0</v>
      </c>
      <c r="K53">
        <f>[4]p03!K53</f>
        <v>0</v>
      </c>
      <c r="N53" s="10"/>
      <c r="O53" s="10"/>
      <c r="P53" s="10"/>
      <c r="Q53" s="10"/>
      <c r="R53" s="10"/>
    </row>
    <row r="54" spans="1:20">
      <c r="A54" t="s">
        <v>230</v>
      </c>
      <c r="B54">
        <f>[4]p03!B54</f>
        <v>2131257</v>
      </c>
      <c r="C54">
        <f>[4]p03!C54</f>
        <v>1676942</v>
      </c>
      <c r="D54">
        <f>[4]p03!D54</f>
        <v>2560751</v>
      </c>
      <c r="E54">
        <f>[4]p03!E54</f>
        <v>848695</v>
      </c>
      <c r="F54">
        <f>[4]p03!F54</f>
        <v>1944240</v>
      </c>
      <c r="G54">
        <f>[4]p03!G54</f>
        <v>0</v>
      </c>
      <c r="H54">
        <f>[4]p03!H54</f>
        <v>0</v>
      </c>
      <c r="I54">
        <f>[4]p03!I54</f>
        <v>0</v>
      </c>
      <c r="J54">
        <f>[4]p03!J54</f>
        <v>0</v>
      </c>
      <c r="K54">
        <f>[4]p03!K54</f>
        <v>0</v>
      </c>
      <c r="N54" s="32"/>
      <c r="O54" s="32"/>
      <c r="P54" s="32"/>
      <c r="Q54" s="32"/>
      <c r="R54" s="32"/>
      <c r="S54" s="32"/>
      <c r="T54" s="33"/>
    </row>
    <row r="55" spans="1:20">
      <c r="A55" t="s">
        <v>231</v>
      </c>
      <c r="B55">
        <f>[4]p03!B55</f>
        <v>1816820</v>
      </c>
      <c r="C55">
        <f>[4]p03!C55</f>
        <v>1916233</v>
      </c>
      <c r="D55">
        <f>[4]p03!D55</f>
        <v>2297818</v>
      </c>
      <c r="E55">
        <f>[4]p03!E55</f>
        <v>763547</v>
      </c>
      <c r="F55">
        <f>[4]p03!F55</f>
        <v>1688833</v>
      </c>
      <c r="G55">
        <f>[4]p03!G55</f>
        <v>0</v>
      </c>
      <c r="H55">
        <f>[4]p03!H55</f>
        <v>0</v>
      </c>
      <c r="I55">
        <f>[4]p03!I55</f>
        <v>0</v>
      </c>
      <c r="J55">
        <f>[4]p03!J55</f>
        <v>0</v>
      </c>
      <c r="K55">
        <f>[4]p03!K55</f>
        <v>0</v>
      </c>
      <c r="N55" s="32"/>
      <c r="O55" s="32"/>
      <c r="P55" s="32"/>
      <c r="Q55" s="32"/>
      <c r="R55" s="32"/>
      <c r="S55" s="32"/>
      <c r="T55" s="33"/>
    </row>
    <row r="56" spans="1:20">
      <c r="A56" t="s">
        <v>232</v>
      </c>
      <c r="B56">
        <f>[4]p03!B56</f>
        <v>3948077</v>
      </c>
      <c r="C56">
        <f>[4]p03!C56</f>
        <v>3593175</v>
      </c>
      <c r="D56">
        <f>[4]p03!D56</f>
        <v>4858569</v>
      </c>
      <c r="E56">
        <f>[4]p03!E56</f>
        <v>1612242</v>
      </c>
      <c r="F56">
        <f>[4]p03!F56</f>
        <v>3633073</v>
      </c>
      <c r="G56">
        <f>[4]p03!G56</f>
        <v>0</v>
      </c>
      <c r="H56">
        <f>[4]p03!H56</f>
        <v>0</v>
      </c>
      <c r="I56">
        <f>[4]p03!I56</f>
        <v>0</v>
      </c>
      <c r="J56">
        <f>[4]p03!J56</f>
        <v>0</v>
      </c>
      <c r="K56">
        <f>[4]p03!K56</f>
        <v>0</v>
      </c>
      <c r="T56" s="33"/>
    </row>
    <row r="57" spans="1:20">
      <c r="A57" t="s">
        <v>233</v>
      </c>
      <c r="B57">
        <f>[4]p03!B57</f>
        <v>1833730</v>
      </c>
      <c r="C57">
        <f>[4]p03!C57</f>
        <v>1833730</v>
      </c>
      <c r="D57">
        <f>[4]p03!D57</f>
        <v>1833730</v>
      </c>
      <c r="E57">
        <f>[4]p03!E57</f>
        <v>1833730</v>
      </c>
      <c r="F57">
        <f>[4]p03!F57</f>
        <v>1833730</v>
      </c>
      <c r="G57">
        <f>[4]p03!G57</f>
        <v>1041957</v>
      </c>
      <c r="H57">
        <f>[4]p03!H57</f>
        <v>1041957</v>
      </c>
      <c r="I57">
        <f>[4]p03!I57</f>
        <v>1041957</v>
      </c>
      <c r="J57">
        <f>[4]p03!J57</f>
        <v>1041957</v>
      </c>
      <c r="K57">
        <f>[4]p03!K57</f>
        <v>1041957</v>
      </c>
      <c r="M57" s="28"/>
      <c r="N57" s="10"/>
      <c r="O57" s="10"/>
      <c r="P57" s="10"/>
      <c r="Q57" s="10"/>
      <c r="R57" s="10"/>
      <c r="T57" s="33"/>
    </row>
    <row r="58" spans="1:20">
      <c r="A58" t="s">
        <v>234</v>
      </c>
      <c r="B58">
        <f>[4]p03!B58</f>
        <v>4948009</v>
      </c>
      <c r="C58">
        <f>[4]p03!C58</f>
        <v>4448009</v>
      </c>
      <c r="D58">
        <f>[4]p03!D58</f>
        <v>4948009</v>
      </c>
      <c r="E58">
        <f>[4]p03!E58</f>
        <v>4448009</v>
      </c>
      <c r="F58">
        <f>[4]p03!F58</f>
        <v>4948009</v>
      </c>
      <c r="G58">
        <f>[4]p03!G58</f>
        <v>5416688</v>
      </c>
      <c r="H58">
        <f>[4]p03!H58</f>
        <v>3683348</v>
      </c>
      <c r="I58">
        <f>[4]p03!I58</f>
        <v>3466681</v>
      </c>
      <c r="J58">
        <f>[4]p03!J58</f>
        <v>4766685</v>
      </c>
      <c r="K58">
        <f>[4]p03!K58</f>
        <v>5200021</v>
      </c>
      <c r="N58" s="32"/>
      <c r="O58" s="32"/>
      <c r="P58" s="32"/>
      <c r="Q58" s="32"/>
      <c r="R58" s="32"/>
      <c r="S58" s="32"/>
      <c r="T58" s="33"/>
    </row>
    <row r="59" spans="1:20">
      <c r="A59" t="s">
        <v>235</v>
      </c>
      <c r="B59">
        <f>[4]p03!B59</f>
        <v>5910074</v>
      </c>
      <c r="C59">
        <f>[4]p03!C59</f>
        <v>5160074</v>
      </c>
      <c r="D59">
        <f>[4]p03!D59</f>
        <v>5910074</v>
      </c>
      <c r="E59">
        <f>[4]p03!E59</f>
        <v>5160074</v>
      </c>
      <c r="F59">
        <f>[4]p03!F59</f>
        <v>5910074</v>
      </c>
      <c r="G59">
        <f>[4]p03!G59</f>
        <v>4333350</v>
      </c>
      <c r="H59">
        <f>[4]p03!H59</f>
        <v>5200021</v>
      </c>
      <c r="I59">
        <f>[4]p03!I59</f>
        <v>4766685</v>
      </c>
      <c r="J59">
        <f>[4]p03!J59</f>
        <v>3466681</v>
      </c>
      <c r="K59">
        <f>[4]p03!K59</f>
        <v>3683348</v>
      </c>
      <c r="N59" s="32"/>
      <c r="O59" s="32"/>
      <c r="P59" s="32"/>
      <c r="Q59" s="32"/>
      <c r="R59" s="32"/>
      <c r="S59" s="32"/>
      <c r="T59" s="33"/>
    </row>
    <row r="60" spans="1:20">
      <c r="A60" t="s">
        <v>236</v>
      </c>
      <c r="B60">
        <f>[4]p03!B60</f>
        <v>10858083</v>
      </c>
      <c r="C60">
        <f>[4]p03!C60</f>
        <v>9608083</v>
      </c>
      <c r="D60">
        <f>[4]p03!D60</f>
        <v>10858083</v>
      </c>
      <c r="E60">
        <f>[4]p03!E60</f>
        <v>9608083</v>
      </c>
      <c r="F60">
        <f>[4]p03!F60</f>
        <v>10858083</v>
      </c>
      <c r="G60">
        <f>[4]p03!G60</f>
        <v>9750038</v>
      </c>
      <c r="H60">
        <f>[4]p03!H60</f>
        <v>8883369</v>
      </c>
      <c r="I60">
        <f>[4]p03!I60</f>
        <v>8233366</v>
      </c>
      <c r="J60">
        <f>[4]p03!J60</f>
        <v>8233366</v>
      </c>
      <c r="K60">
        <f>[4]p03!K60</f>
        <v>8883369</v>
      </c>
    </row>
    <row r="61" spans="1:20">
      <c r="A61" t="s">
        <v>237</v>
      </c>
      <c r="B61">
        <f>[4]p03!B61</f>
        <v>48754735.355716079</v>
      </c>
      <c r="C61">
        <f>[4]p03!C61</f>
        <v>49526854.665984228</v>
      </c>
      <c r="D61">
        <f>[4]p03!D61</f>
        <v>48581537.091082886</v>
      </c>
      <c r="E61">
        <f>[4]p03!E61</f>
        <v>51444332.432113811</v>
      </c>
      <c r="F61">
        <f>[4]p03!F61</f>
        <v>50034643.77869761</v>
      </c>
      <c r="G61">
        <f>[4]p03!G61</f>
        <v>0</v>
      </c>
      <c r="H61">
        <f>[4]p03!H61</f>
        <v>0</v>
      </c>
      <c r="I61">
        <f>[4]p03!I61</f>
        <v>0</v>
      </c>
      <c r="J61">
        <f>[4]p03!J61</f>
        <v>0</v>
      </c>
      <c r="K61">
        <f>[4]p03!K61</f>
        <v>0</v>
      </c>
    </row>
    <row r="62" spans="1:20">
      <c r="A62" t="s">
        <v>121</v>
      </c>
      <c r="B62">
        <f>[4]p03!B62</f>
        <v>6415672.9383561648</v>
      </c>
      <c r="C62">
        <f>[4]p03!C62</f>
        <v>6415672.9383561648</v>
      </c>
      <c r="D62">
        <f>[4]p03!D62</f>
        <v>6415672.9383561648</v>
      </c>
      <c r="E62">
        <f>[4]p03!E62</f>
        <v>6412391.8767123288</v>
      </c>
      <c r="F62">
        <f>[4]p03!F62</f>
        <v>6415672.9383561648</v>
      </c>
      <c r="G62">
        <f>[4]p03!G62</f>
        <v>0</v>
      </c>
      <c r="H62">
        <f>[4]p03!H62</f>
        <v>0</v>
      </c>
      <c r="I62">
        <f>[4]p03!I62</f>
        <v>0</v>
      </c>
      <c r="J62">
        <f>[4]p03!J62</f>
        <v>0</v>
      </c>
      <c r="K62">
        <f>[4]p03!K62</f>
        <v>0</v>
      </c>
    </row>
    <row r="63" spans="1:20">
      <c r="A63" t="s">
        <v>122</v>
      </c>
      <c r="B63">
        <f>[4]p03!B63</f>
        <v>3139294</v>
      </c>
      <c r="C63">
        <f>[4]p03!C63</f>
        <v>3401814</v>
      </c>
      <c r="D63">
        <f>[4]p03!D63</f>
        <v>3080406</v>
      </c>
      <c r="E63">
        <f>[4]p03!E63</f>
        <v>4054873</v>
      </c>
      <c r="F63">
        <f>[4]p03!F63</f>
        <v>3574463</v>
      </c>
      <c r="G63">
        <f>[4]p03!G63</f>
        <v>-1281440</v>
      </c>
      <c r="H63">
        <f>[4]p03!H63</f>
        <v>-967209</v>
      </c>
      <c r="I63">
        <f>[4]p03!I63</f>
        <v>-349905</v>
      </c>
      <c r="J63">
        <f>[4]p03!J63</f>
        <v>-195796</v>
      </c>
      <c r="K63">
        <f>[4]p03!K63</f>
        <v>-688880</v>
      </c>
    </row>
    <row r="64" spans="1:20">
      <c r="A64" t="s">
        <v>238</v>
      </c>
      <c r="B64">
        <f>[4]p03!B64</f>
        <v>7564746</v>
      </c>
      <c r="C64">
        <f>[4]p03!C64</f>
        <v>7564746</v>
      </c>
      <c r="D64">
        <f>[4]p03!D64</f>
        <v>7564746</v>
      </c>
      <c r="E64">
        <f>[4]p03!E64</f>
        <v>7564746</v>
      </c>
      <c r="F64">
        <f>[4]p03!F64</f>
        <v>7564746</v>
      </c>
      <c r="G64">
        <f>[4]p03!G64</f>
        <v>0</v>
      </c>
      <c r="H64">
        <f>[4]p03!H64</f>
        <v>0</v>
      </c>
      <c r="I64">
        <f>[4]p03!I64</f>
        <v>0</v>
      </c>
      <c r="J64">
        <f>[4]p03!J64</f>
        <v>0</v>
      </c>
      <c r="K64">
        <f>[4]p03!K64</f>
        <v>0</v>
      </c>
    </row>
    <row r="65" spans="1:13">
      <c r="A65" t="s">
        <v>239</v>
      </c>
      <c r="B65">
        <f>[4]p03!B65</f>
        <v>1000000</v>
      </c>
      <c r="C65">
        <f>[4]p03!C65</f>
        <v>1000000</v>
      </c>
      <c r="D65">
        <f>[4]p03!D65</f>
        <v>1000000</v>
      </c>
      <c r="E65">
        <f>[4]p03!E65</f>
        <v>1000000</v>
      </c>
      <c r="F65">
        <f>[4]p03!F65</f>
        <v>1000000</v>
      </c>
      <c r="G65">
        <f>[4]p03!G65</f>
        <v>1000000</v>
      </c>
      <c r="H65">
        <f>[4]p03!H65</f>
        <v>1000000</v>
      </c>
      <c r="I65">
        <f>[4]p03!I65</f>
        <v>1000000</v>
      </c>
      <c r="J65">
        <f>[4]p03!J65</f>
        <v>1000000</v>
      </c>
      <c r="K65">
        <f>[4]p03!K65</f>
        <v>1000000</v>
      </c>
    </row>
    <row r="66" spans="1:13">
      <c r="A66" t="s">
        <v>125</v>
      </c>
      <c r="B66">
        <f>[4]p03!B66</f>
        <v>30635022.417359922</v>
      </c>
      <c r="C66">
        <f>[4]p03!C66</f>
        <v>31144621.72762806</v>
      </c>
      <c r="D66">
        <f>[4]p03!D66</f>
        <v>30520712.152726728</v>
      </c>
      <c r="E66">
        <f>[4]p03!E66</f>
        <v>32412321.555401482</v>
      </c>
      <c r="F66">
        <f>[4]p03!F66</f>
        <v>31479761.840341441</v>
      </c>
      <c r="G66">
        <f>[4]p03!G66</f>
        <v>18034186</v>
      </c>
      <c r="H66">
        <f>[4]p03!H66</f>
        <v>18644162</v>
      </c>
      <c r="I66">
        <f>[4]p03!I66</f>
        <v>19842457</v>
      </c>
      <c r="J66">
        <f>[4]p03!J66</f>
        <v>20142624</v>
      </c>
      <c r="K66">
        <f>[4]p03!K66</f>
        <v>19184447</v>
      </c>
    </row>
    <row r="67" spans="1:13">
      <c r="A67" t="s">
        <v>240</v>
      </c>
      <c r="B67">
        <f>[4]p03!B67</f>
        <v>48754735.355716079</v>
      </c>
      <c r="C67">
        <f>[4]p03!C67</f>
        <v>49526854.665984228</v>
      </c>
      <c r="D67">
        <f>[4]p03!D67</f>
        <v>48581537.091082886</v>
      </c>
      <c r="E67">
        <f>[4]p03!E67</f>
        <v>51444332.432113811</v>
      </c>
      <c r="F67">
        <f>[4]p03!F67</f>
        <v>50034643.77869761</v>
      </c>
      <c r="G67">
        <f>[4]p03!G67</f>
        <v>0</v>
      </c>
      <c r="H67">
        <f>[4]p03!H67</f>
        <v>0</v>
      </c>
      <c r="I67">
        <f>[4]p03!I67</f>
        <v>0</v>
      </c>
      <c r="J67">
        <f>[4]p03!J67</f>
        <v>0</v>
      </c>
      <c r="K67">
        <f>[4]p03!K67</f>
        <v>0</v>
      </c>
    </row>
    <row r="68" spans="1:13">
      <c r="A68" t="s">
        <v>241</v>
      </c>
      <c r="B68">
        <f>[4]p03!B68</f>
        <v>0</v>
      </c>
      <c r="C68">
        <f>[4]p03!C68</f>
        <v>0</v>
      </c>
      <c r="D68">
        <f>[4]p03!D68</f>
        <v>0</v>
      </c>
      <c r="E68">
        <f>[4]p03!E68</f>
        <v>0</v>
      </c>
      <c r="F68">
        <f>[4]p03!F68</f>
        <v>0</v>
      </c>
      <c r="G68">
        <f>[4]p03!G68</f>
        <v>0</v>
      </c>
      <c r="H68">
        <f>[4]p03!H68</f>
        <v>0</v>
      </c>
      <c r="I68">
        <f>[4]p03!I68</f>
        <v>0</v>
      </c>
      <c r="J68">
        <f>[4]p03!J68</f>
        <v>0</v>
      </c>
      <c r="K68">
        <f>[4]p03!K68</f>
        <v>0</v>
      </c>
    </row>
    <row r="69" spans="1:13">
      <c r="A69" t="s">
        <v>242</v>
      </c>
      <c r="B69">
        <f>[4]p03!B69</f>
        <v>24674708.748362981</v>
      </c>
      <c r="C69">
        <f>[4]p03!C69</f>
        <v>24051795.797350869</v>
      </c>
      <c r="D69">
        <f>[4]p03!D69</f>
        <v>23000984.926212098</v>
      </c>
      <c r="E69">
        <f>[4]p03!E69</f>
        <v>28103007.131755754</v>
      </c>
      <c r="F69">
        <f>[4]p03!F69</f>
        <v>25785540.190294418</v>
      </c>
      <c r="G69">
        <f>[4]p03!G69</f>
        <v>0</v>
      </c>
      <c r="H69">
        <f>[4]p03!H69</f>
        <v>0</v>
      </c>
      <c r="I69">
        <f>[4]p03!I69</f>
        <v>0</v>
      </c>
      <c r="J69">
        <f>[4]p03!J69</f>
        <v>0</v>
      </c>
      <c r="K69">
        <f>[4]p03!K69</f>
        <v>0</v>
      </c>
    </row>
    <row r="70" spans="1:13">
      <c r="A70" t="s">
        <v>243</v>
      </c>
      <c r="B70">
        <f>[4]p03!B70</f>
        <v>2826925.1047368161</v>
      </c>
      <c r="C70">
        <f>[4]p03!C70</f>
        <v>3370626.7867510915</v>
      </c>
      <c r="D70">
        <f>[4]p03!D70</f>
        <v>2626682.9240256995</v>
      </c>
      <c r="E70">
        <f>[4]p03!E70</f>
        <v>4737446.1680959314</v>
      </c>
      <c r="F70">
        <f>[4]p03!F70</f>
        <v>3652656.6116404124</v>
      </c>
      <c r="G70">
        <f>[4]p03!G70</f>
        <v>-185215</v>
      </c>
      <c r="H70">
        <f>[4]p03!H70</f>
        <v>-177974</v>
      </c>
      <c r="I70">
        <f>[4]p03!I70</f>
        <v>-172543</v>
      </c>
      <c r="J70">
        <f>[4]p03!J70</f>
        <v>-172543</v>
      </c>
      <c r="K70">
        <f>[4]p03!K70</f>
        <v>-177974</v>
      </c>
    </row>
    <row r="71" spans="1:13">
      <c r="A71" t="s">
        <v>244</v>
      </c>
      <c r="B71">
        <f>[4]p03!B71</f>
        <v>1.0144382489201957</v>
      </c>
      <c r="C71">
        <f>[4]p03!C71</f>
        <v>1.0523633795208609</v>
      </c>
      <c r="D71">
        <f>[4]p03!D71</f>
        <v>0.93858798771886509</v>
      </c>
      <c r="E71">
        <f>[4]p03!E71</f>
        <v>1.0560223961212132</v>
      </c>
      <c r="F71">
        <f>[4]p03!F71</f>
        <v>0.93858798771886509</v>
      </c>
      <c r="G71">
        <f>[4]p03!G71</f>
        <v>0</v>
      </c>
      <c r="H71">
        <f>[4]p03!H71</f>
        <v>0</v>
      </c>
      <c r="I71">
        <f>[4]p03!I71</f>
        <v>0</v>
      </c>
      <c r="J71">
        <f>[4]p03!J71</f>
        <v>0</v>
      </c>
      <c r="K71">
        <f>[4]p03!K71</f>
        <v>0</v>
      </c>
    </row>
    <row r="72" spans="1:13">
      <c r="A72" t="s">
        <v>245</v>
      </c>
      <c r="B72">
        <f>[4]p03!B72</f>
        <v>1.0368382754229579</v>
      </c>
      <c r="C72">
        <f>[4]p03!C72</f>
        <v>0.92720055094986875</v>
      </c>
      <c r="D72">
        <f>[4]p03!D72</f>
        <v>1.0368382754229579</v>
      </c>
      <c r="E72">
        <f>[4]p03!E72</f>
        <v>0.96228462278125726</v>
      </c>
      <c r="F72">
        <f>[4]p03!F72</f>
        <v>1.0368382754229579</v>
      </c>
      <c r="G72">
        <f>[4]p03!G72</f>
        <v>0</v>
      </c>
      <c r="H72">
        <f>[4]p03!H72</f>
        <v>0</v>
      </c>
      <c r="I72">
        <f>[4]p03!I72</f>
        <v>0</v>
      </c>
      <c r="J72">
        <f>[4]p03!J72</f>
        <v>0</v>
      </c>
      <c r="K72">
        <f>[4]p03!K72</f>
        <v>0</v>
      </c>
    </row>
    <row r="73" spans="1:13">
      <c r="A73" t="s">
        <v>246</v>
      </c>
      <c r="B73">
        <f>[4]p03!B73</f>
        <v>0</v>
      </c>
      <c r="C73">
        <f>[4]p03!C73</f>
        <v>0</v>
      </c>
      <c r="D73">
        <f>[4]p03!D73</f>
        <v>0</v>
      </c>
      <c r="E73">
        <f>[4]p03!E73</f>
        <v>0</v>
      </c>
      <c r="F73">
        <f>[4]p03!F73</f>
        <v>0</v>
      </c>
      <c r="G73">
        <f>[4]p03!G73</f>
        <v>0</v>
      </c>
      <c r="H73">
        <f>[4]p03!H73</f>
        <v>0</v>
      </c>
      <c r="I73">
        <f>[4]p03!I73</f>
        <v>0</v>
      </c>
      <c r="J73">
        <f>[4]p03!J73</f>
        <v>0</v>
      </c>
      <c r="K73">
        <f>[4]p03!K73</f>
        <v>0</v>
      </c>
    </row>
    <row r="74" spans="1:13">
      <c r="A74" t="s">
        <v>435</v>
      </c>
      <c r="B74">
        <f>[4]p03!B74</f>
        <v>0</v>
      </c>
      <c r="C74">
        <f>[4]p03!C74</f>
        <v>0</v>
      </c>
      <c r="D74">
        <f>[4]p03!D74</f>
        <v>0</v>
      </c>
      <c r="E74">
        <f>[4]p03!E74</f>
        <v>0</v>
      </c>
      <c r="F74">
        <f>[4]p03!F74</f>
        <v>0</v>
      </c>
      <c r="G74">
        <f>[4]p03!G74</f>
        <v>0</v>
      </c>
      <c r="H74">
        <f>[4]p03!H74</f>
        <v>0</v>
      </c>
      <c r="I74">
        <f>[4]p03!I74</f>
        <v>0</v>
      </c>
      <c r="J74">
        <f>[4]p03!J74</f>
        <v>0</v>
      </c>
      <c r="K74">
        <f>[4]p03!K74</f>
        <v>0</v>
      </c>
    </row>
    <row r="75" spans="1:13">
      <c r="A75" t="s">
        <v>436</v>
      </c>
      <c r="B75">
        <f>[4]p03!B75</f>
        <v>0</v>
      </c>
      <c r="C75">
        <f>[4]p03!C75</f>
        <v>0</v>
      </c>
      <c r="D75">
        <f>[4]p03!D75</f>
        <v>0</v>
      </c>
      <c r="E75">
        <f>[4]p03!E75</f>
        <v>0</v>
      </c>
      <c r="F75">
        <f>[4]p03!F75</f>
        <v>0</v>
      </c>
      <c r="G75">
        <f>[4]p03!G75</f>
        <v>0</v>
      </c>
      <c r="H75">
        <f>[4]p03!H75</f>
        <v>0</v>
      </c>
      <c r="I75">
        <f>[4]p03!I75</f>
        <v>0</v>
      </c>
      <c r="J75">
        <f>[4]p03!J75</f>
        <v>0</v>
      </c>
      <c r="K75">
        <f>[4]p03!K75</f>
        <v>0</v>
      </c>
    </row>
    <row r="76" spans="1:13">
      <c r="A76" t="s">
        <v>437</v>
      </c>
      <c r="B76">
        <f>[4]p03!B76</f>
        <v>0</v>
      </c>
      <c r="C76">
        <f>[4]p03!C76</f>
        <v>0</v>
      </c>
      <c r="D76">
        <f>[4]p03!D76</f>
        <v>0</v>
      </c>
      <c r="E76">
        <f>[4]p03!E76</f>
        <v>0</v>
      </c>
      <c r="F76">
        <f>[4]p03!F76</f>
        <v>0</v>
      </c>
      <c r="G76">
        <f>[4]p03!G76</f>
        <v>0</v>
      </c>
      <c r="H76">
        <f>[4]p03!H76</f>
        <v>0</v>
      </c>
      <c r="I76">
        <f>[4]p03!I76</f>
        <v>0</v>
      </c>
      <c r="J76">
        <f>[4]p03!J76</f>
        <v>0</v>
      </c>
      <c r="K76">
        <f>[4]p03!K76</f>
        <v>0</v>
      </c>
    </row>
    <row r="77" spans="1:13" ht="14" thickBot="1">
      <c r="A77" s="34" t="s">
        <v>438</v>
      </c>
      <c r="B77" s="34">
        <f>[4]p03!B77</f>
        <v>0</v>
      </c>
      <c r="C77" s="34">
        <f>[4]p03!C77</f>
        <v>0</v>
      </c>
      <c r="D77" s="34">
        <f>[4]p03!D77</f>
        <v>0</v>
      </c>
      <c r="E77" s="34">
        <f>[4]p03!E77</f>
        <v>0</v>
      </c>
      <c r="F77" s="34">
        <f>[4]p03!F77</f>
        <v>0</v>
      </c>
      <c r="G77" s="34">
        <f>[4]p03!G77</f>
        <v>0</v>
      </c>
      <c r="H77" s="34">
        <f>[4]p03!H77</f>
        <v>0</v>
      </c>
      <c r="I77" s="34">
        <f>[4]p03!I77</f>
        <v>0</v>
      </c>
      <c r="J77" s="34">
        <f>[4]p03!J77</f>
        <v>0</v>
      </c>
      <c r="K77" s="34">
        <f>[4]p03!K77</f>
        <v>0</v>
      </c>
      <c r="L77" s="34"/>
      <c r="M77" s="34"/>
    </row>
    <row r="78" spans="1:13">
      <c r="A78" t="s">
        <v>247</v>
      </c>
      <c r="B78">
        <f>[4]p03!B78</f>
        <v>1</v>
      </c>
    </row>
    <row r="79" spans="1:13">
      <c r="A79" t="s">
        <v>248</v>
      </c>
      <c r="B79">
        <f>[4]p03!B79</f>
        <v>45000</v>
      </c>
    </row>
    <row r="80" spans="1:13">
      <c r="A80" t="s">
        <v>249</v>
      </c>
      <c r="B80">
        <f>[4]p03!B80</f>
        <v>45000</v>
      </c>
    </row>
    <row r="81" spans="1:2">
      <c r="A81" t="s">
        <v>250</v>
      </c>
      <c r="B81">
        <f>[4]p03!B81</f>
        <v>0</v>
      </c>
    </row>
    <row r="82" spans="1:2">
      <c r="A82" t="s">
        <v>251</v>
      </c>
      <c r="B82">
        <f>[4]p03!B82</f>
        <v>0</v>
      </c>
    </row>
    <row r="83" spans="1:2">
      <c r="A83" t="s">
        <v>252</v>
      </c>
      <c r="B83">
        <f>[4]p03!B83</f>
        <v>0</v>
      </c>
    </row>
    <row r="84" spans="1:2">
      <c r="A84" t="s">
        <v>253</v>
      </c>
      <c r="B84">
        <f>[4]p03!B84</f>
        <v>0</v>
      </c>
    </row>
    <row r="85" spans="1:2">
      <c r="A85" t="s">
        <v>254</v>
      </c>
      <c r="B85">
        <f>[4]p03!B85</f>
        <v>43155</v>
      </c>
    </row>
    <row r="86" spans="1:2">
      <c r="A86" t="s">
        <v>255</v>
      </c>
      <c r="B86">
        <f>[4]p03!B86</f>
        <v>25137</v>
      </c>
    </row>
    <row r="87" spans="1:2">
      <c r="A87" t="s">
        <v>256</v>
      </c>
      <c r="B87">
        <f>[4]p03!B87</f>
        <v>16839</v>
      </c>
    </row>
    <row r="88" spans="1:2">
      <c r="A88" t="s">
        <v>257</v>
      </c>
      <c r="B88">
        <f>[4]p03!B88</f>
        <v>27134</v>
      </c>
    </row>
    <row r="89" spans="1:2">
      <c r="A89" t="s">
        <v>258</v>
      </c>
      <c r="B89">
        <f>[4]p03!B89</f>
        <v>35509</v>
      </c>
    </row>
    <row r="90" spans="1:2">
      <c r="A90" t="s">
        <v>259</v>
      </c>
      <c r="B90">
        <f>[4]p03!B90</f>
        <v>82220</v>
      </c>
    </row>
    <row r="91" spans="1:2">
      <c r="A91" t="s">
        <v>260</v>
      </c>
      <c r="B91">
        <f>[4]p03!B91</f>
        <v>43155</v>
      </c>
    </row>
    <row r="92" spans="1:2">
      <c r="A92" t="s">
        <v>261</v>
      </c>
      <c r="B92">
        <f>[4]p03!B92</f>
        <v>25137</v>
      </c>
    </row>
    <row r="93" spans="1:2">
      <c r="A93" t="s">
        <v>262</v>
      </c>
      <c r="B93">
        <f>[4]p03!B93</f>
        <v>16839</v>
      </c>
    </row>
    <row r="94" spans="1:2">
      <c r="A94" t="s">
        <v>263</v>
      </c>
      <c r="B94">
        <f>[4]p03!B94</f>
        <v>27134</v>
      </c>
    </row>
    <row r="95" spans="1:2">
      <c r="A95" t="s">
        <v>264</v>
      </c>
      <c r="B95">
        <f>[4]p03!B95</f>
        <v>35509</v>
      </c>
    </row>
    <row r="96" spans="1:2">
      <c r="A96" t="s">
        <v>265</v>
      </c>
      <c r="B96">
        <f>[4]p03!B96</f>
        <v>82220</v>
      </c>
    </row>
    <row r="97" spans="1:2">
      <c r="A97" t="s">
        <v>266</v>
      </c>
      <c r="B97">
        <f>[4]p03!B97</f>
        <v>0</v>
      </c>
    </row>
    <row r="98" spans="1:2">
      <c r="A98" t="s">
        <v>267</v>
      </c>
      <c r="B98">
        <f>[4]p03!B98</f>
        <v>0</v>
      </c>
    </row>
    <row r="99" spans="1:2">
      <c r="A99" t="s">
        <v>268</v>
      </c>
      <c r="B99">
        <f>[4]p03!B99</f>
        <v>0</v>
      </c>
    </row>
    <row r="100" spans="1:2">
      <c r="A100" t="s">
        <v>269</v>
      </c>
      <c r="B100">
        <f>[4]p03!B100</f>
        <v>0</v>
      </c>
    </row>
    <row r="101" spans="1:2">
      <c r="A101" t="s">
        <v>270</v>
      </c>
      <c r="B101">
        <f>[4]p03!B101</f>
        <v>0</v>
      </c>
    </row>
    <row r="102" spans="1:2">
      <c r="A102" t="s">
        <v>271</v>
      </c>
      <c r="B102">
        <f>[4]p03!B102</f>
        <v>0</v>
      </c>
    </row>
    <row r="103" spans="1:2">
      <c r="A103" t="s">
        <v>272</v>
      </c>
      <c r="B103">
        <f>[4]p03!B103</f>
        <v>174777750</v>
      </c>
    </row>
    <row r="104" spans="1:2">
      <c r="A104" t="s">
        <v>273</v>
      </c>
      <c r="B104">
        <f>[4]p03!B104</f>
        <v>9614902.5</v>
      </c>
    </row>
    <row r="105" spans="1:2">
      <c r="A105" t="s">
        <v>274</v>
      </c>
      <c r="B105">
        <f>[4]p03!B105</f>
        <v>6062040</v>
      </c>
    </row>
    <row r="106" spans="1:2">
      <c r="A106" t="s">
        <v>275</v>
      </c>
      <c r="B106">
        <f>[4]p03!B106</f>
        <v>854721</v>
      </c>
    </row>
    <row r="107" spans="1:2">
      <c r="A107" t="s">
        <v>276</v>
      </c>
      <c r="B107">
        <f>[4]p03!B107</f>
        <v>1502030.7</v>
      </c>
    </row>
    <row r="108" spans="1:2">
      <c r="A108" t="s">
        <v>277</v>
      </c>
      <c r="B108">
        <f>[4]p03!B108</f>
        <v>3551904</v>
      </c>
    </row>
    <row r="109" spans="1:2">
      <c r="A109" t="s">
        <v>278</v>
      </c>
      <c r="B109">
        <f>[4]p03!B109</f>
        <v>1831.187925496477</v>
      </c>
    </row>
    <row r="110" spans="1:2">
      <c r="A110" t="s">
        <v>279</v>
      </c>
      <c r="B110">
        <f>[4]p03!B110</f>
        <v>272.18931537871867</v>
      </c>
    </row>
    <row r="111" spans="1:2">
      <c r="A111" t="s">
        <v>280</v>
      </c>
      <c r="B111">
        <f>[4]p03!B111</f>
        <v>150.1985601811717</v>
      </c>
    </row>
    <row r="112" spans="1:2">
      <c r="A112" t="s">
        <v>281</v>
      </c>
      <c r="B112">
        <f>[4]p03!B112</f>
        <v>13.34034149508742</v>
      </c>
    </row>
    <row r="113" spans="1:2">
      <c r="A113" t="s">
        <v>282</v>
      </c>
      <c r="B113">
        <f>[4]p03!B113</f>
        <v>15.88135892272312</v>
      </c>
    </row>
    <row r="114" spans="1:2">
      <c r="A114" t="s">
        <v>283</v>
      </c>
      <c r="B114">
        <f>[4]p03!B114</f>
        <v>21.175145230297492</v>
      </c>
    </row>
    <row r="115" spans="1:2">
      <c r="A115" t="s">
        <v>284</v>
      </c>
      <c r="B115">
        <f>[4]p03!B115</f>
        <v>9000036</v>
      </c>
    </row>
    <row r="116" spans="1:2">
      <c r="A116" t="s">
        <v>285</v>
      </c>
      <c r="B116">
        <f>[4]p03!B116</f>
        <v>600000</v>
      </c>
    </row>
    <row r="117" spans="1:2">
      <c r="A117" t="s">
        <v>286</v>
      </c>
      <c r="B117">
        <f>[4]p03!B117</f>
        <v>600001.6</v>
      </c>
    </row>
    <row r="118" spans="1:2">
      <c r="A118" t="s">
        <v>287</v>
      </c>
      <c r="B118">
        <f>[4]p03!B118</f>
        <v>75000.240000000005</v>
      </c>
    </row>
    <row r="119" spans="1:2">
      <c r="A119" t="s">
        <v>288</v>
      </c>
      <c r="B119">
        <f>[4]p03!B119</f>
        <v>200000.25</v>
      </c>
    </row>
    <row r="120" spans="1:2">
      <c r="A120" t="s">
        <v>289</v>
      </c>
      <c r="B120">
        <f>[4]p03!B120</f>
        <v>300000</v>
      </c>
    </row>
    <row r="121" spans="1:2">
      <c r="A121" t="s">
        <v>290</v>
      </c>
      <c r="B121">
        <f>[4]p03!B121</f>
        <v>15729997.5</v>
      </c>
    </row>
    <row r="122" spans="1:2">
      <c r="A122" t="s">
        <v>291</v>
      </c>
      <c r="B122">
        <f>[4]p03!B122</f>
        <v>663428.27249999996</v>
      </c>
    </row>
    <row r="123" spans="1:2">
      <c r="A123" t="s">
        <v>292</v>
      </c>
      <c r="B123">
        <f>[4]p03!B123</f>
        <v>0</v>
      </c>
    </row>
    <row r="124" spans="1:2">
      <c r="A124" t="s">
        <v>293</v>
      </c>
      <c r="B124">
        <f>[4]p03!B124</f>
        <v>98292.914999999994</v>
      </c>
    </row>
    <row r="125" spans="1:2">
      <c r="A125" t="s">
        <v>294</v>
      </c>
      <c r="B125">
        <f>[4]p03!B125</f>
        <v>172733.53049999999</v>
      </c>
    </row>
    <row r="126" spans="1:2">
      <c r="A126" t="s">
        <v>295</v>
      </c>
      <c r="B126">
        <f>[4]p03!B126</f>
        <v>204234.48</v>
      </c>
    </row>
    <row r="127" spans="1:2">
      <c r="A127" t="s">
        <v>296</v>
      </c>
      <c r="B127">
        <f>[4]p03!B127</f>
        <v>37748</v>
      </c>
    </row>
    <row r="128" spans="1:2">
      <c r="A128" t="s">
        <v>297</v>
      </c>
      <c r="B128">
        <f>[4]p03!B128</f>
        <v>24407</v>
      </c>
    </row>
    <row r="129" spans="1:2">
      <c r="A129" t="s">
        <v>298</v>
      </c>
      <c r="B129">
        <f>[4]p03!B129</f>
        <v>16182</v>
      </c>
    </row>
    <row r="130" spans="1:2">
      <c r="A130" t="s">
        <v>299</v>
      </c>
      <c r="B130">
        <f>[4]p03!B130</f>
        <v>28968</v>
      </c>
    </row>
    <row r="131" spans="1:2">
      <c r="A131" t="s">
        <v>300</v>
      </c>
      <c r="B131">
        <f>[4]p03!B131</f>
        <v>38835</v>
      </c>
    </row>
    <row r="132" spans="1:2">
      <c r="A132" t="s">
        <v>301</v>
      </c>
      <c r="B132">
        <f>[4]p03!B132</f>
        <v>84935</v>
      </c>
    </row>
    <row r="133" spans="1:2">
      <c r="A133" t="s">
        <v>302</v>
      </c>
      <c r="B133">
        <f>[4]p03!B133</f>
        <v>37748</v>
      </c>
    </row>
    <row r="134" spans="1:2">
      <c r="A134" t="s">
        <v>303</v>
      </c>
      <c r="B134">
        <f>[4]p03!B134</f>
        <v>24407</v>
      </c>
    </row>
    <row r="135" spans="1:2">
      <c r="A135" t="s">
        <v>304</v>
      </c>
      <c r="B135">
        <f>[4]p03!B135</f>
        <v>16182</v>
      </c>
    </row>
    <row r="136" spans="1:2">
      <c r="A136" t="s">
        <v>305</v>
      </c>
      <c r="B136">
        <f>[4]p03!B136</f>
        <v>28968</v>
      </c>
    </row>
    <row r="137" spans="1:2">
      <c r="A137" t="s">
        <v>306</v>
      </c>
      <c r="B137">
        <f>[4]p03!B137</f>
        <v>38835</v>
      </c>
    </row>
    <row r="138" spans="1:2">
      <c r="A138" t="s">
        <v>307</v>
      </c>
      <c r="B138">
        <f>[4]p03!B138</f>
        <v>84935</v>
      </c>
    </row>
    <row r="139" spans="1:2">
      <c r="A139" t="s">
        <v>308</v>
      </c>
      <c r="B139">
        <f>[4]p03!B139</f>
        <v>0</v>
      </c>
    </row>
    <row r="140" spans="1:2">
      <c r="A140" t="s">
        <v>309</v>
      </c>
      <c r="B140">
        <f>[4]p03!B140</f>
        <v>0</v>
      </c>
    </row>
    <row r="141" spans="1:2">
      <c r="A141" t="s">
        <v>310</v>
      </c>
      <c r="B141">
        <f>[4]p03!B141</f>
        <v>0</v>
      </c>
    </row>
    <row r="142" spans="1:2">
      <c r="A142" t="s">
        <v>311</v>
      </c>
      <c r="B142">
        <f>[4]p03!B142</f>
        <v>0</v>
      </c>
    </row>
    <row r="143" spans="1:2">
      <c r="A143" t="s">
        <v>312</v>
      </c>
      <c r="B143">
        <f>[4]p03!B143</f>
        <v>0</v>
      </c>
    </row>
    <row r="144" spans="1:2">
      <c r="A144" t="s">
        <v>313</v>
      </c>
      <c r="B144">
        <f>[4]p03!B144</f>
        <v>0</v>
      </c>
    </row>
    <row r="145" spans="1:2">
      <c r="A145" t="s">
        <v>314</v>
      </c>
      <c r="B145">
        <f>[4]p03!B145</f>
        <v>237812400</v>
      </c>
    </row>
    <row r="146" spans="1:2">
      <c r="A146" t="s">
        <v>315</v>
      </c>
      <c r="B146">
        <f>[4]p03!B146</f>
        <v>13179780.000000002</v>
      </c>
    </row>
    <row r="147" spans="1:2">
      <c r="A147" t="s">
        <v>316</v>
      </c>
      <c r="B147">
        <f>[4]p03!B147</f>
        <v>8155727.9999999991</v>
      </c>
    </row>
    <row r="148" spans="1:2">
      <c r="A148" t="s">
        <v>317</v>
      </c>
      <c r="B148">
        <f>[4]p03!B148</f>
        <v>1147132.8</v>
      </c>
    </row>
    <row r="149" spans="1:2">
      <c r="A149" t="s">
        <v>318</v>
      </c>
      <c r="B149">
        <f>[4]p03!B149</f>
        <v>2097090</v>
      </c>
    </row>
    <row r="150" spans="1:2">
      <c r="A150" t="s">
        <v>319</v>
      </c>
      <c r="B150">
        <f>[4]p03!B150</f>
        <v>4739373</v>
      </c>
    </row>
    <row r="151" spans="1:2">
      <c r="A151" t="s">
        <v>320</v>
      </c>
      <c r="B151">
        <f>[4]p03!B151</f>
        <v>2718.4614483379924</v>
      </c>
    </row>
    <row r="152" spans="1:2">
      <c r="A152" t="s">
        <v>321</v>
      </c>
      <c r="B152">
        <f>[4]p03!B152</f>
        <v>374.30638319353824</v>
      </c>
    </row>
    <row r="153" spans="1:2">
      <c r="A153" t="s">
        <v>322</v>
      </c>
      <c r="B153">
        <f>[4]p03!B153</f>
        <v>222.97492778502632</v>
      </c>
    </row>
    <row r="154" spans="1:2">
      <c r="A154" t="s">
        <v>323</v>
      </c>
      <c r="B154">
        <f>[4]p03!B154</f>
        <v>19.054041712954326</v>
      </c>
    </row>
    <row r="155" spans="1:2">
      <c r="A155" t="s">
        <v>324</v>
      </c>
      <c r="B155">
        <f>[4]p03!B155</f>
        <v>22.683382991612294</v>
      </c>
    </row>
    <row r="156" spans="1:2">
      <c r="A156" t="s">
        <v>325</v>
      </c>
      <c r="B156">
        <f>[4]p03!B156</f>
        <v>29.944510655483061</v>
      </c>
    </row>
    <row r="157" spans="1:2">
      <c r="A157" t="s">
        <v>326</v>
      </c>
      <c r="B157">
        <f>[4]p03!B157</f>
        <v>23000003</v>
      </c>
    </row>
    <row r="158" spans="1:2">
      <c r="A158" t="s">
        <v>327</v>
      </c>
      <c r="B158">
        <f>[4]p03!B158</f>
        <v>1500000</v>
      </c>
    </row>
    <row r="159" spans="1:2">
      <c r="A159" t="s">
        <v>328</v>
      </c>
      <c r="B159">
        <f>[4]p03!B159</f>
        <v>1100000.5</v>
      </c>
    </row>
    <row r="160" spans="1:2">
      <c r="A160" t="s">
        <v>329</v>
      </c>
      <c r="B160">
        <f>[4]p03!B160</f>
        <v>159999.84</v>
      </c>
    </row>
    <row r="161" spans="1:2">
      <c r="A161" t="s">
        <v>330</v>
      </c>
      <c r="B161">
        <f>[4]p03!B161</f>
        <v>549999.75</v>
      </c>
    </row>
    <row r="162" spans="1:2">
      <c r="A162" t="s">
        <v>331</v>
      </c>
      <c r="B162">
        <f>[4]p03!B162</f>
        <v>700000</v>
      </c>
    </row>
    <row r="163" spans="1:2">
      <c r="A163" t="s">
        <v>332</v>
      </c>
      <c r="B163">
        <f>[4]p03!B163</f>
        <v>21403115.999999996</v>
      </c>
    </row>
    <row r="164" spans="1:2">
      <c r="A164" t="s">
        <v>333</v>
      </c>
      <c r="B164">
        <f>[4]p03!B164</f>
        <v>0</v>
      </c>
    </row>
    <row r="165" spans="1:2">
      <c r="A165" t="s">
        <v>334</v>
      </c>
      <c r="B165">
        <f>[4]p03!B165</f>
        <v>750326.97599999991</v>
      </c>
    </row>
    <row r="166" spans="1:2">
      <c r="A166" t="s">
        <v>335</v>
      </c>
      <c r="B166">
        <f>[4]p03!B166</f>
        <v>131920.272</v>
      </c>
    </row>
    <row r="167" spans="1:2">
      <c r="A167" t="s">
        <v>336</v>
      </c>
      <c r="B167">
        <f>[4]p03!B167</f>
        <v>241165.35</v>
      </c>
    </row>
    <row r="168" spans="1:2">
      <c r="A168" t="s">
        <v>337</v>
      </c>
      <c r="B168">
        <f>[4]p03!B168</f>
        <v>0</v>
      </c>
    </row>
    <row r="169" spans="1:2">
      <c r="A169" t="s">
        <v>338</v>
      </c>
      <c r="B169">
        <f>[4]p03!B169</f>
        <v>3</v>
      </c>
    </row>
    <row r="170" spans="1:2">
      <c r="A170" t="s">
        <v>339</v>
      </c>
      <c r="B170">
        <f>[4]p03!B170</f>
        <v>6</v>
      </c>
    </row>
    <row r="171" spans="1:2">
      <c r="A171" t="s">
        <v>340</v>
      </c>
      <c r="B171">
        <f>[4]p03!B171</f>
        <v>281520</v>
      </c>
    </row>
    <row r="172" spans="1:2">
      <c r="A172" t="s">
        <v>341</v>
      </c>
      <c r="B172">
        <f>[4]p03!B172</f>
        <v>8018850.0000000009</v>
      </c>
    </row>
    <row r="173" spans="1:2">
      <c r="A173" t="s">
        <v>342</v>
      </c>
      <c r="B173">
        <f>[4]p03!B173</f>
        <v>31039966.999999996</v>
      </c>
    </row>
    <row r="174" spans="1:2">
      <c r="A174" t="s">
        <v>343</v>
      </c>
      <c r="B174">
        <f>[4]p03!B174</f>
        <v>281520</v>
      </c>
    </row>
    <row r="175" spans="1:2">
      <c r="A175" t="s">
        <v>344</v>
      </c>
      <c r="B175">
        <f>[4]p03!B175</f>
        <v>8018850.0000000009</v>
      </c>
    </row>
    <row r="176" spans="1:2">
      <c r="A176" t="s">
        <v>345</v>
      </c>
      <c r="B176">
        <f>[4]p03!B176</f>
        <v>31039966.999999996</v>
      </c>
    </row>
    <row r="177" spans="1:2">
      <c r="A177" t="s">
        <v>346</v>
      </c>
      <c r="B177">
        <f>[4]p03!B177</f>
        <v>309251</v>
      </c>
    </row>
    <row r="178" spans="1:2">
      <c r="A178" t="s">
        <v>347</v>
      </c>
      <c r="B178">
        <f>[4]p03!B178</f>
        <v>8850567.3544520549</v>
      </c>
    </row>
    <row r="179" spans="1:2">
      <c r="A179" t="s">
        <v>348</v>
      </c>
      <c r="B179">
        <f>[4]p03!B179</f>
        <v>32775009.750000004</v>
      </c>
    </row>
    <row r="180" spans="1:2">
      <c r="A180" t="s">
        <v>349</v>
      </c>
      <c r="B180">
        <f>[4]p03!B180</f>
        <v>261270</v>
      </c>
    </row>
    <row r="181" spans="1:2">
      <c r="A181" t="s">
        <v>350</v>
      </c>
      <c r="B181">
        <f>[4]p03!B181</f>
        <v>1781556</v>
      </c>
    </row>
    <row r="182" spans="1:2">
      <c r="A182" t="s">
        <v>351</v>
      </c>
      <c r="B182">
        <f>[4]p03!B182</f>
        <v>5699267</v>
      </c>
    </row>
    <row r="183" spans="1:2">
      <c r="A183" t="s">
        <v>352</v>
      </c>
      <c r="B183">
        <f>[4]p03!B183</f>
        <v>261270</v>
      </c>
    </row>
    <row r="184" spans="1:2">
      <c r="A184" t="s">
        <v>353</v>
      </c>
      <c r="B184">
        <f>[4]p03!B184</f>
        <v>1781556</v>
      </c>
    </row>
    <row r="185" spans="1:2">
      <c r="A185" t="s">
        <v>354</v>
      </c>
      <c r="B185">
        <f>[4]p03!B185</f>
        <v>5699267</v>
      </c>
    </row>
    <row r="186" spans="1:2">
      <c r="A186" t="s">
        <v>355</v>
      </c>
      <c r="B186">
        <f>[4]p03!B186</f>
        <v>295504</v>
      </c>
    </row>
    <row r="187" spans="1:2">
      <c r="A187" t="s">
        <v>356</v>
      </c>
      <c r="B187">
        <f>[4]p03!B187</f>
        <v>1849107</v>
      </c>
    </row>
    <row r="188" spans="1:2">
      <c r="A188" t="s">
        <v>357</v>
      </c>
      <c r="B188">
        <f>[4]p03!B188</f>
        <v>6681391</v>
      </c>
    </row>
    <row r="189" spans="1:2">
      <c r="A189" t="s">
        <v>358</v>
      </c>
      <c r="B189">
        <f>[4]p03!B189</f>
        <v>0</v>
      </c>
    </row>
    <row r="190" spans="1:2">
      <c r="A190" t="s">
        <v>359</v>
      </c>
      <c r="B190">
        <f>[4]p03!B190</f>
        <v>0</v>
      </c>
    </row>
    <row r="191" spans="1:2">
      <c r="A191" t="s">
        <v>360</v>
      </c>
      <c r="B191">
        <f>[4]p03!B191</f>
        <v>0</v>
      </c>
    </row>
    <row r="192" spans="1:2">
      <c r="A192" t="s">
        <v>361</v>
      </c>
      <c r="B192">
        <f>[4]p03!B192</f>
        <v>112137</v>
      </c>
    </row>
    <row r="193" spans="1:2">
      <c r="A193" t="s">
        <v>362</v>
      </c>
      <c r="B193">
        <f>[4]p03!B193</f>
        <v>15558176.1</v>
      </c>
    </row>
    <row r="194" spans="1:2">
      <c r="A194" t="s">
        <v>363</v>
      </c>
      <c r="B194">
        <f>[4]p03!B194</f>
        <v>138.74260088093209</v>
      </c>
    </row>
    <row r="195" spans="1:2">
      <c r="A195" t="s">
        <v>364</v>
      </c>
      <c r="B195">
        <f>[4]p03!B195</f>
        <v>0</v>
      </c>
    </row>
    <row r="196" spans="1:2">
      <c r="A196" t="s">
        <v>365</v>
      </c>
      <c r="B196">
        <f>[4]p03!B196</f>
        <v>0</v>
      </c>
    </row>
    <row r="197" spans="1:2">
      <c r="A197" t="s">
        <v>366</v>
      </c>
      <c r="B197">
        <f>[4]p03!B197</f>
        <v>0</v>
      </c>
    </row>
    <row r="198" spans="1:2">
      <c r="A198" t="s">
        <v>367</v>
      </c>
      <c r="B198">
        <f>[4]p03!B198</f>
        <v>0</v>
      </c>
    </row>
    <row r="199" spans="1:2">
      <c r="A199" t="s">
        <v>368</v>
      </c>
      <c r="B199">
        <f>[4]p03!B199</f>
        <v>0</v>
      </c>
    </row>
    <row r="200" spans="1:2">
      <c r="A200" t="s">
        <v>369</v>
      </c>
      <c r="B200">
        <f>[4]p03!B200</f>
        <v>0</v>
      </c>
    </row>
    <row r="201" spans="1:2">
      <c r="A201" t="s">
        <v>370</v>
      </c>
      <c r="B201">
        <f>[4]p03!B201</f>
        <v>63453</v>
      </c>
    </row>
    <row r="202" spans="1:2">
      <c r="A202" t="s">
        <v>371</v>
      </c>
      <c r="B202">
        <f>[4]p03!B202</f>
        <v>1816820</v>
      </c>
    </row>
    <row r="203" spans="1:2">
      <c r="A203" t="s">
        <v>372</v>
      </c>
      <c r="B203">
        <f>[4]p03!B203</f>
        <v>28.632537222030848</v>
      </c>
    </row>
    <row r="204" spans="1:2">
      <c r="A204" t="s">
        <v>373</v>
      </c>
      <c r="B204">
        <f>[4]p03!B204</f>
        <v>0</v>
      </c>
    </row>
    <row r="205" spans="1:2">
      <c r="A205" t="s">
        <v>374</v>
      </c>
      <c r="B205">
        <f>[4]p03!B205</f>
        <v>0</v>
      </c>
    </row>
    <row r="206" spans="1:2">
      <c r="A206" t="s">
        <v>375</v>
      </c>
      <c r="B206">
        <f>[4]p03!B206</f>
        <v>0</v>
      </c>
    </row>
    <row r="207" spans="1:2">
      <c r="A207" t="s">
        <v>376</v>
      </c>
      <c r="B207">
        <f>[4]p03!B207</f>
        <v>96512</v>
      </c>
    </row>
    <row r="208" spans="1:2">
      <c r="A208" t="s">
        <v>377</v>
      </c>
      <c r="B208">
        <f>[4]p03!B208</f>
        <v>180156</v>
      </c>
    </row>
    <row r="209" spans="1:2">
      <c r="A209" t="s">
        <v>378</v>
      </c>
      <c r="B209">
        <f>[4]p03!B209</f>
        <v>0</v>
      </c>
    </row>
    <row r="210" spans="1:2">
      <c r="A210" t="s">
        <v>379</v>
      </c>
      <c r="B210">
        <f>[4]p03!B210</f>
        <v>0</v>
      </c>
    </row>
    <row r="211" spans="1:2">
      <c r="A211" t="s">
        <v>380</v>
      </c>
      <c r="B211">
        <f>[4]p03!B211</f>
        <v>446422.5</v>
      </c>
    </row>
    <row r="212" spans="1:2">
      <c r="A212" t="s">
        <v>381</v>
      </c>
      <c r="B212">
        <f>[4]p03!B212</f>
        <v>611243</v>
      </c>
    </row>
    <row r="213" spans="1:2">
      <c r="A213" t="s">
        <v>382</v>
      </c>
      <c r="B213">
        <f>[4]p03!B213</f>
        <v>24674708.748362981</v>
      </c>
    </row>
    <row r="214" spans="1:2">
      <c r="A214" t="s">
        <v>137</v>
      </c>
      <c r="B214">
        <f>[4]p03!B214</f>
        <v>273420</v>
      </c>
    </row>
    <row r="215" spans="1:2">
      <c r="A215" t="s">
        <v>383</v>
      </c>
      <c r="B215">
        <f>[4]p03!B215</f>
        <v>33684.040958988</v>
      </c>
    </row>
    <row r="216" spans="1:2">
      <c r="A216" t="s">
        <v>384</v>
      </c>
      <c r="B216">
        <f>[4]p03!B216</f>
        <v>24981812.78932197</v>
      </c>
    </row>
    <row r="217" spans="1:2">
      <c r="A217" t="s">
        <v>385</v>
      </c>
      <c r="B217">
        <f>[4]p03!B217</f>
        <v>11093337</v>
      </c>
    </row>
    <row r="218" spans="1:2">
      <c r="A218" t="s">
        <v>386</v>
      </c>
      <c r="B218">
        <f>[4]p03!B218</f>
        <v>723090.5</v>
      </c>
    </row>
    <row r="219" spans="1:2">
      <c r="A219" t="s">
        <v>387</v>
      </c>
      <c r="B219">
        <f>[4]p03!B219</f>
        <v>3133444</v>
      </c>
    </row>
    <row r="220" spans="1:2">
      <c r="A220" t="s">
        <v>388</v>
      </c>
      <c r="B220">
        <f>[4]p03!B220</f>
        <v>451180</v>
      </c>
    </row>
    <row r="221" spans="1:2">
      <c r="A221" t="s">
        <v>145</v>
      </c>
      <c r="B221">
        <f>[4]p03!B221</f>
        <v>1400000</v>
      </c>
    </row>
    <row r="222" spans="1:2">
      <c r="A222" t="s">
        <v>146</v>
      </c>
      <c r="B222">
        <f>[4]p03!B222</f>
        <v>141050</v>
      </c>
    </row>
    <row r="223" spans="1:2">
      <c r="A223" t="s">
        <v>389</v>
      </c>
      <c r="B223">
        <f>[4]p03!B223</f>
        <v>121621</v>
      </c>
    </row>
    <row r="224" spans="1:2">
      <c r="A224" t="s">
        <v>390</v>
      </c>
      <c r="B224">
        <f>[4]p03!B224</f>
        <v>0</v>
      </c>
    </row>
    <row r="225" spans="1:2">
      <c r="A225" t="s">
        <v>391</v>
      </c>
      <c r="B225">
        <f>[4]p03!B225</f>
        <v>0</v>
      </c>
    </row>
    <row r="226" spans="1:2">
      <c r="A226" t="s">
        <v>392</v>
      </c>
      <c r="B226">
        <f>[4]p03!B226</f>
        <v>1575000</v>
      </c>
    </row>
    <row r="227" spans="1:2">
      <c r="A227" t="s">
        <v>152</v>
      </c>
      <c r="B227">
        <f>[4]p03!B227</f>
        <v>160000</v>
      </c>
    </row>
    <row r="228" spans="1:2">
      <c r="A228" t="s">
        <v>393</v>
      </c>
      <c r="B228">
        <f>[4]p03!B228</f>
        <v>0</v>
      </c>
    </row>
    <row r="229" spans="1:2">
      <c r="A229" t="s">
        <v>394</v>
      </c>
      <c r="B229">
        <f>[4]p03!B229</f>
        <v>205269</v>
      </c>
    </row>
    <row r="230" spans="1:2">
      <c r="A230" t="s">
        <v>395</v>
      </c>
      <c r="B230">
        <f>[4]p03!B230</f>
        <v>1694602.1845851536</v>
      </c>
    </row>
    <row r="231" spans="1:2">
      <c r="A231" t="s">
        <v>396</v>
      </c>
      <c r="B231">
        <f>[4]p03!B231</f>
        <v>20698593.684585154</v>
      </c>
    </row>
    <row r="232" spans="1:2">
      <c r="A232" t="s">
        <v>397</v>
      </c>
      <c r="B232">
        <f>[4]p03!B232</f>
        <v>4283219.1047368161</v>
      </c>
    </row>
    <row r="233" spans="1:2">
      <c r="A233" t="s">
        <v>398</v>
      </c>
      <c r="B233">
        <f>[4]p03!B233</f>
        <v>1456294</v>
      </c>
    </row>
    <row r="234" spans="1:2">
      <c r="A234" t="s">
        <v>243</v>
      </c>
      <c r="B234">
        <f>[4]p03!B234</f>
        <v>2826925.1047368161</v>
      </c>
    </row>
    <row r="235" spans="1:2">
      <c r="A235" t="s">
        <v>399</v>
      </c>
      <c r="B235">
        <f>[4]p03!B235</f>
        <v>6250000</v>
      </c>
    </row>
    <row r="236" spans="1:2">
      <c r="A236" t="s">
        <v>400</v>
      </c>
      <c r="B236">
        <f>[4]p03!B236</f>
        <v>11666666.666666668</v>
      </c>
    </row>
    <row r="237" spans="1:2">
      <c r="A237" t="s">
        <v>401</v>
      </c>
      <c r="B237">
        <f>[4]p03!B237</f>
        <v>10000000</v>
      </c>
    </row>
    <row r="238" spans="1:2">
      <c r="A238" t="s">
        <v>402</v>
      </c>
      <c r="B238">
        <f>[4]p03!B238</f>
        <v>400</v>
      </c>
    </row>
    <row r="239" spans="1:2">
      <c r="A239" t="s">
        <v>403</v>
      </c>
      <c r="B239">
        <f>[4]p03!B239</f>
        <v>300</v>
      </c>
    </row>
    <row r="240" spans="1:2">
      <c r="A240" t="s">
        <v>404</v>
      </c>
      <c r="B240">
        <f>[4]p03!B240</f>
        <v>1000</v>
      </c>
    </row>
    <row r="241" spans="1:2">
      <c r="A241" t="s">
        <v>405</v>
      </c>
      <c r="B241">
        <f>[4]p03!B241</f>
        <v>1.4</v>
      </c>
    </row>
    <row r="242" spans="1:2">
      <c r="A242" t="s">
        <v>406</v>
      </c>
      <c r="B242">
        <f>[4]p03!B242</f>
        <v>1.9</v>
      </c>
    </row>
    <row r="243" spans="1:2">
      <c r="A243" t="s">
        <v>407</v>
      </c>
      <c r="B243">
        <f>[4]p03!B243</f>
        <v>63270044</v>
      </c>
    </row>
    <row r="244" spans="1:2">
      <c r="A244" t="s">
        <v>408</v>
      </c>
      <c r="B244">
        <f>[4]p03!B244</f>
        <v>55705298</v>
      </c>
    </row>
    <row r="245" spans="1:2">
      <c r="A245" t="s">
        <v>409</v>
      </c>
      <c r="B245">
        <f>[4]p03!B245</f>
        <v>55000</v>
      </c>
    </row>
    <row r="246" spans="1:2">
      <c r="A246" t="s">
        <v>410</v>
      </c>
      <c r="B246">
        <f>[4]p03!B246</f>
        <v>0</v>
      </c>
    </row>
    <row r="247" spans="1:2">
      <c r="A247" t="s">
        <v>411</v>
      </c>
      <c r="B247">
        <f>[4]p03!B247</f>
        <v>1.3</v>
      </c>
    </row>
    <row r="248" spans="1:2">
      <c r="A248" t="s">
        <v>412</v>
      </c>
      <c r="B248">
        <f>[4]p03!B248</f>
        <v>1.3</v>
      </c>
    </row>
    <row r="249" spans="1:2">
      <c r="A249" t="s">
        <v>413</v>
      </c>
      <c r="B249">
        <f>[4]p03!B249</f>
        <v>400</v>
      </c>
    </row>
    <row r="250" spans="1:2">
      <c r="A250" t="s">
        <v>414</v>
      </c>
      <c r="B250">
        <f>[4]p03!B250</f>
        <v>-2</v>
      </c>
    </row>
    <row r="251" spans="1:2">
      <c r="A251" t="s">
        <v>415</v>
      </c>
      <c r="B251">
        <f>[4]p03!B251</f>
        <v>-2</v>
      </c>
    </row>
    <row r="252" spans="1:2">
      <c r="A252" t="s">
        <v>416</v>
      </c>
      <c r="B252">
        <f>[4]p03!B252</f>
        <v>-1</v>
      </c>
    </row>
    <row r="253" spans="1:2">
      <c r="A253" t="s">
        <v>417</v>
      </c>
      <c r="B253">
        <f>[4]p03!B253</f>
        <v>-1</v>
      </c>
    </row>
    <row r="254" spans="1:2">
      <c r="A254" t="s">
        <v>418</v>
      </c>
      <c r="B254">
        <f>[4]p03!B254</f>
        <v>49937.578027465664</v>
      </c>
    </row>
    <row r="255" spans="1:2">
      <c r="A255" t="s">
        <v>419</v>
      </c>
      <c r="B255">
        <f>[4]p03!B255</f>
        <v>1290.3225806451567</v>
      </c>
    </row>
    <row r="256" spans="1:2">
      <c r="A256" t="s">
        <v>420</v>
      </c>
      <c r="B256">
        <f>[4]p03!B256</f>
        <v>0</v>
      </c>
    </row>
    <row r="257" spans="1:2">
      <c r="A257" t="s">
        <v>421</v>
      </c>
      <c r="B257">
        <f>[4]p03!B257</f>
        <v>0</v>
      </c>
    </row>
    <row r="258" spans="1:2">
      <c r="A258" t="s">
        <v>422</v>
      </c>
      <c r="B258">
        <f>[4]p03!B258</f>
        <v>-17543.85964912282</v>
      </c>
    </row>
    <row r="259" spans="1:2">
      <c r="A259" t="s">
        <v>423</v>
      </c>
      <c r="B259">
        <f>[4]p03!B259</f>
        <v>5</v>
      </c>
    </row>
    <row r="260" spans="1:2">
      <c r="A260" t="s">
        <v>1065</v>
      </c>
      <c r="B260">
        <f>[4]p03!B260</f>
        <v>15.140271979718742</v>
      </c>
    </row>
    <row r="261" spans="1:2">
      <c r="A261" t="s">
        <v>1066</v>
      </c>
      <c r="B261">
        <f>[4]p03!B261</f>
        <v>22.610154177270019</v>
      </c>
    </row>
    <row r="262" spans="1:2">
      <c r="A262" t="s">
        <v>227</v>
      </c>
      <c r="B262">
        <f>[4]p03!B262</f>
        <v>89</v>
      </c>
    </row>
    <row r="263" spans="1:2">
      <c r="A263" t="s">
        <v>228</v>
      </c>
      <c r="B263">
        <f>[4]p03!B263</f>
        <v>88</v>
      </c>
    </row>
    <row r="264" spans="1:2">
      <c r="A264" t="s">
        <v>346</v>
      </c>
      <c r="B264">
        <f>[4]p03!B264</f>
        <v>309251</v>
      </c>
    </row>
    <row r="265" spans="1:2">
      <c r="A265" t="s">
        <v>355</v>
      </c>
      <c r="B265">
        <f>[4]p03!B265</f>
        <v>295504</v>
      </c>
    </row>
    <row r="266" spans="1:2">
      <c r="A266" t="s">
        <v>338</v>
      </c>
      <c r="B266">
        <f>[4]p03!B266</f>
        <v>3</v>
      </c>
    </row>
    <row r="267" spans="1:2">
      <c r="A267" t="s">
        <v>339</v>
      </c>
      <c r="B267">
        <f>[4]p03!B267</f>
        <v>6</v>
      </c>
    </row>
    <row r="268" spans="1:2">
      <c r="A268" t="s">
        <v>1067</v>
      </c>
      <c r="B268">
        <f>[4]p03!B268</f>
        <v>742202.4</v>
      </c>
    </row>
    <row r="269" spans="1:2">
      <c r="A269" t="s">
        <v>1068</v>
      </c>
      <c r="B269">
        <f>[4]p03!B269</f>
        <v>886512</v>
      </c>
    </row>
    <row r="270" spans="1:2">
      <c r="A270" t="s">
        <v>1069</v>
      </c>
      <c r="B270">
        <f>[4]p03!B270</f>
        <v>1998582.831962818</v>
      </c>
    </row>
    <row r="271" spans="1:2">
      <c r="A271" t="s">
        <v>1070</v>
      </c>
      <c r="B271">
        <f>[4]p03!B271</f>
        <v>0.65553486041673481</v>
      </c>
    </row>
    <row r="272" spans="1:2">
      <c r="A272" t="s">
        <v>1071</v>
      </c>
      <c r="B272">
        <f>[4]p03!B272</f>
        <v>0.55623653454454347</v>
      </c>
    </row>
    <row r="273" spans="1:2">
      <c r="A273" t="s">
        <v>1072</v>
      </c>
      <c r="B273">
        <f>[4]p03!B273</f>
        <v>0.38867485089605563</v>
      </c>
    </row>
    <row r="274" spans="1:2">
      <c r="A274" t="s">
        <v>1073</v>
      </c>
      <c r="B274">
        <f>[4]p03!B274</f>
        <v>0.35862926209323565</v>
      </c>
    </row>
    <row r="275" spans="1:2">
      <c r="A275" t="s">
        <v>1087</v>
      </c>
      <c r="B275">
        <f>[4]p03!B275</f>
        <v>0.33797813121396147</v>
      </c>
    </row>
    <row r="276" spans="1:2">
      <c r="A276" t="s">
        <v>1088</v>
      </c>
      <c r="B276">
        <f>[4]p03!B276</f>
        <v>0.31185153225498752</v>
      </c>
    </row>
    <row r="277" spans="1:2">
      <c r="A277" t="s">
        <v>1091</v>
      </c>
      <c r="B277">
        <f>[4]p03!B277</f>
        <v>2912688.1047368161</v>
      </c>
    </row>
    <row r="278" spans="1:2">
      <c r="A278" t="s">
        <v>1092</v>
      </c>
      <c r="B278">
        <f>[4]p03!B278</f>
        <v>0.23912567218061451</v>
      </c>
    </row>
    <row r="279" spans="1:2">
      <c r="A279" t="s">
        <v>1093</v>
      </c>
      <c r="B279">
        <f>[4]p03!B279</f>
        <v>0.19297935435378477</v>
      </c>
    </row>
    <row r="280" spans="1:2">
      <c r="A280" t="s">
        <v>1094</v>
      </c>
      <c r="B280">
        <f>[4]p03!B280</f>
        <v>0.80702064564621534</v>
      </c>
    </row>
    <row r="281" spans="1:2">
      <c r="A281" t="s">
        <v>1099</v>
      </c>
      <c r="B281">
        <f>[4]p03!B281</f>
        <v>5.0160000000000003E-2</v>
      </c>
    </row>
    <row r="282" spans="1:2">
      <c r="A282" t="s">
        <v>1100</v>
      </c>
      <c r="B282">
        <f>[4]p03!B282</f>
        <v>0.10358688508270922</v>
      </c>
    </row>
    <row r="283" spans="1:2">
      <c r="A283" t="s">
        <v>1095</v>
      </c>
      <c r="B283">
        <f>[4]p03!B283</f>
        <v>7564746</v>
      </c>
    </row>
    <row r="284" spans="1:2">
      <c r="A284" t="s">
        <v>1096</v>
      </c>
      <c r="B284">
        <f>[4]p03!B284</f>
        <v>31635022.417359922</v>
      </c>
    </row>
    <row r="285" spans="1:2">
      <c r="A285" t="s">
        <v>1097</v>
      </c>
      <c r="B285">
        <f>[4]p03!B285</f>
        <v>914105.27277399809</v>
      </c>
    </row>
    <row r="286" spans="1:2">
      <c r="A286" t="s">
        <v>1101</v>
      </c>
      <c r="B286">
        <f>[4]p03!B286</f>
        <v>0</v>
      </c>
    </row>
    <row r="287" spans="1:2">
      <c r="A287" t="s">
        <v>1102</v>
      </c>
      <c r="B287">
        <f>[4]p03!B287</f>
        <v>0</v>
      </c>
    </row>
    <row r="288" spans="1:2">
      <c r="A288" t="s">
        <v>1103</v>
      </c>
      <c r="B288">
        <f>[4]p03!B288</f>
        <v>0</v>
      </c>
    </row>
    <row r="289" spans="1:2">
      <c r="A289" t="s">
        <v>1069</v>
      </c>
      <c r="B289">
        <f>[4]p03!B289</f>
        <v>1998582.831962818</v>
      </c>
    </row>
    <row r="290" spans="1:2">
      <c r="A290" t="s">
        <v>508</v>
      </c>
      <c r="B290">
        <f>[4]p03!B290</f>
        <v>9.3276599294314144E-2</v>
      </c>
    </row>
    <row r="291" spans="1:2">
      <c r="A291" t="s">
        <v>1104</v>
      </c>
      <c r="B291">
        <f>[4]p03!B291</f>
        <v>0.2972148277740243</v>
      </c>
    </row>
  </sheetData>
  <phoneticPr fontId="0" type="noConversion"/>
  <printOptions gridLines="1" gridLinesSet="0"/>
  <pageMargins left="0.75" right="0.75" top="1" bottom="1" header="0.5" footer="0.5"/>
  <pageSetup orientation="portrait" r:id="rId1"/>
  <headerFooter alignWithMargins="0">
    <oddHeader>&amp;A</oddHeader>
    <oddFooter>Page &amp;P</oddFooter>
  </headerFooter>
  <drawing r:id="rId2"/>
</worksheet>
</file>

<file path=xl/worksheets/sheet1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T291"/>
  <sheetViews>
    <sheetView topLeftCell="A240"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426</v>
      </c>
    </row>
    <row r="2" spans="1:11">
      <c r="A2">
        <v>4</v>
      </c>
      <c r="B2" t="s">
        <v>176</v>
      </c>
      <c r="C2" t="s">
        <v>177</v>
      </c>
      <c r="D2" t="s">
        <v>178</v>
      </c>
      <c r="E2" t="s">
        <v>8</v>
      </c>
      <c r="F2" t="s">
        <v>179</v>
      </c>
      <c r="G2" t="s">
        <v>10</v>
      </c>
      <c r="H2" t="s">
        <v>180</v>
      </c>
    </row>
    <row r="3" spans="1:11">
      <c r="A3" t="s">
        <v>181</v>
      </c>
      <c r="B3">
        <f>[4]p04!B3</f>
        <v>226105</v>
      </c>
      <c r="C3">
        <f>[4]p04!C3</f>
        <v>109741</v>
      </c>
      <c r="D3">
        <f>[4]p04!D3</f>
        <v>73151</v>
      </c>
      <c r="E3">
        <f>[4]p04!E3</f>
        <v>152440</v>
      </c>
      <c r="F3">
        <f>[4]p04!F3</f>
        <v>193917</v>
      </c>
      <c r="G3">
        <f>[4]p04!G3</f>
        <v>440159</v>
      </c>
      <c r="H3">
        <f>[4]p04!H3</f>
        <v>1195513</v>
      </c>
      <c r="I3">
        <f>[4]p04!I3</f>
        <v>0</v>
      </c>
      <c r="J3">
        <f>[4]p04!J3</f>
        <v>0</v>
      </c>
      <c r="K3">
        <f>[4]p04!K3</f>
        <v>0</v>
      </c>
    </row>
    <row r="4" spans="1:11">
      <c r="A4" t="s">
        <v>182</v>
      </c>
      <c r="B4">
        <f>[4]p04!B4</f>
        <v>226105</v>
      </c>
      <c r="C4">
        <f>[4]p04!C4</f>
        <v>109741</v>
      </c>
      <c r="D4">
        <f>[4]p04!D4</f>
        <v>73151</v>
      </c>
      <c r="E4">
        <f>[4]p04!E4</f>
        <v>152440</v>
      </c>
      <c r="F4">
        <f>[4]p04!F4</f>
        <v>193917</v>
      </c>
      <c r="G4">
        <f>[4]p04!G4</f>
        <v>440159</v>
      </c>
      <c r="H4">
        <f>[4]p04!H4</f>
        <v>1195513</v>
      </c>
      <c r="I4">
        <f>[4]p04!I4</f>
        <v>0</v>
      </c>
      <c r="J4">
        <f>[4]p04!J4</f>
        <v>0</v>
      </c>
      <c r="K4">
        <f>[4]p04!K4</f>
        <v>0</v>
      </c>
    </row>
    <row r="5" spans="1:11">
      <c r="A5" t="s">
        <v>183</v>
      </c>
      <c r="B5">
        <f>[4]p04!B5</f>
        <v>0</v>
      </c>
      <c r="C5">
        <f>[4]p04!C5</f>
        <v>0</v>
      </c>
      <c r="D5">
        <f>[4]p04!D5</f>
        <v>73151</v>
      </c>
      <c r="E5">
        <f>[4]p04!E5</f>
        <v>0</v>
      </c>
      <c r="F5">
        <f>[4]p04!F5</f>
        <v>0</v>
      </c>
      <c r="G5">
        <f>[4]p04!G5</f>
        <v>0</v>
      </c>
      <c r="H5">
        <f>[4]p04!H5</f>
        <v>0</v>
      </c>
      <c r="I5">
        <f>[4]p04!I5</f>
        <v>0</v>
      </c>
      <c r="J5">
        <f>[4]p04!J5</f>
        <v>0</v>
      </c>
      <c r="K5">
        <f>[4]p04!K5</f>
        <v>0</v>
      </c>
    </row>
    <row r="6" spans="1:11">
      <c r="A6" t="s">
        <v>184</v>
      </c>
      <c r="B6">
        <f>[4]p04!B6</f>
        <v>226105</v>
      </c>
      <c r="C6">
        <f>[4]p04!C6</f>
        <v>109741</v>
      </c>
      <c r="D6">
        <f>[4]p04!D6</f>
        <v>0</v>
      </c>
      <c r="E6">
        <f>[4]p04!E6</f>
        <v>152440</v>
      </c>
      <c r="F6">
        <f>[4]p04!F6</f>
        <v>193917</v>
      </c>
      <c r="G6">
        <f>[4]p04!G6</f>
        <v>440159</v>
      </c>
      <c r="H6">
        <f>[4]p04!H6</f>
        <v>0</v>
      </c>
      <c r="I6">
        <f>[4]p04!I6</f>
        <v>0</v>
      </c>
      <c r="J6">
        <f>[4]p04!J6</f>
        <v>0</v>
      </c>
      <c r="K6">
        <f>[4]p04!K6</f>
        <v>0</v>
      </c>
    </row>
    <row r="7" spans="1:11">
      <c r="A7" t="s">
        <v>185</v>
      </c>
      <c r="B7">
        <f>[4]p04!B7</f>
        <v>0</v>
      </c>
      <c r="C7">
        <f>[4]p04!C7</f>
        <v>0</v>
      </c>
      <c r="D7">
        <f>[4]p04!D7</f>
        <v>1122362</v>
      </c>
      <c r="E7">
        <f>[4]p04!E7</f>
        <v>0</v>
      </c>
      <c r="F7">
        <f>[4]p04!F7</f>
        <v>0</v>
      </c>
      <c r="G7">
        <f>[4]p04!G7</f>
        <v>0</v>
      </c>
      <c r="H7">
        <f>[4]p04!H7</f>
        <v>0</v>
      </c>
      <c r="I7">
        <f>[4]p04!I7</f>
        <v>0</v>
      </c>
      <c r="J7">
        <f>[4]p04!J7</f>
        <v>0</v>
      </c>
      <c r="K7">
        <f>[4]p04!K7</f>
        <v>0</v>
      </c>
    </row>
    <row r="8" spans="1:11">
      <c r="A8" t="s">
        <v>186</v>
      </c>
      <c r="B8">
        <f>[4]p04!B8</f>
        <v>201373</v>
      </c>
      <c r="C8">
        <f>[4]p04!C8</f>
        <v>120933</v>
      </c>
      <c r="D8">
        <f>[4]p04!D8</f>
        <v>81545</v>
      </c>
      <c r="E8">
        <f>[4]p04!E8</f>
        <v>150989</v>
      </c>
      <c r="F8">
        <f>[4]p04!F8</f>
        <v>204705</v>
      </c>
      <c r="G8">
        <f>[4]p04!G8</f>
        <v>442925</v>
      </c>
      <c r="H8">
        <f>[4]p04!H8</f>
        <v>1202470</v>
      </c>
      <c r="I8">
        <f>[4]p04!I8</f>
        <v>0</v>
      </c>
      <c r="J8">
        <f>[4]p04!J8</f>
        <v>0</v>
      </c>
      <c r="K8">
        <f>[4]p04!K8</f>
        <v>0</v>
      </c>
    </row>
    <row r="9" spans="1:11">
      <c r="A9" t="s">
        <v>187</v>
      </c>
      <c r="B9">
        <f>[4]p04!B9</f>
        <v>201373</v>
      </c>
      <c r="C9">
        <f>[4]p04!C9</f>
        <v>120933</v>
      </c>
      <c r="D9">
        <f>[4]p04!D9</f>
        <v>81545</v>
      </c>
      <c r="E9">
        <f>[4]p04!E9</f>
        <v>150989</v>
      </c>
      <c r="F9">
        <f>[4]p04!F9</f>
        <v>204705</v>
      </c>
      <c r="G9">
        <f>[4]p04!G9</f>
        <v>442925</v>
      </c>
      <c r="H9">
        <f>[4]p04!H9</f>
        <v>1202470</v>
      </c>
      <c r="I9">
        <f>[4]p04!I9</f>
        <v>0</v>
      </c>
      <c r="J9">
        <f>[4]p04!J9</f>
        <v>0</v>
      </c>
      <c r="K9">
        <f>[4]p04!K9</f>
        <v>0</v>
      </c>
    </row>
    <row r="10" spans="1:11">
      <c r="A10" t="s">
        <v>188</v>
      </c>
      <c r="B10">
        <f>[4]p04!B10</f>
        <v>0</v>
      </c>
      <c r="C10">
        <f>[4]p04!C10</f>
        <v>0</v>
      </c>
      <c r="D10">
        <f>[4]p04!D10</f>
        <v>0</v>
      </c>
      <c r="E10">
        <f>[4]p04!E10</f>
        <v>0</v>
      </c>
      <c r="F10">
        <f>[4]p04!F10</f>
        <v>0</v>
      </c>
      <c r="G10">
        <f>[4]p04!G10</f>
        <v>442925</v>
      </c>
      <c r="H10">
        <f>[4]p04!H10</f>
        <v>0</v>
      </c>
      <c r="I10">
        <f>[4]p04!I10</f>
        <v>0</v>
      </c>
      <c r="J10">
        <f>[4]p04!J10</f>
        <v>0</v>
      </c>
      <c r="K10">
        <f>[4]p04!K10</f>
        <v>0</v>
      </c>
    </row>
    <row r="11" spans="1:11">
      <c r="A11" t="s">
        <v>189</v>
      </c>
      <c r="B11">
        <f>[4]p04!B11</f>
        <v>201373</v>
      </c>
      <c r="C11">
        <f>[4]p04!C11</f>
        <v>120933</v>
      </c>
      <c r="D11">
        <f>[4]p04!D11</f>
        <v>81545</v>
      </c>
      <c r="E11">
        <f>[4]p04!E11</f>
        <v>150989</v>
      </c>
      <c r="F11">
        <f>[4]p04!F11</f>
        <v>204705</v>
      </c>
      <c r="G11">
        <f>[4]p04!G11</f>
        <v>0</v>
      </c>
      <c r="H11">
        <f>[4]p04!H11</f>
        <v>0</v>
      </c>
      <c r="I11">
        <f>[4]p04!I11</f>
        <v>0</v>
      </c>
      <c r="J11">
        <f>[4]p04!J11</f>
        <v>0</v>
      </c>
      <c r="K11">
        <f>[4]p04!K11</f>
        <v>0</v>
      </c>
    </row>
    <row r="12" spans="1:11">
      <c r="A12" t="s">
        <v>190</v>
      </c>
      <c r="B12">
        <f>[4]p04!B12</f>
        <v>0</v>
      </c>
      <c r="C12">
        <f>[4]p04!C12</f>
        <v>0</v>
      </c>
      <c r="D12">
        <f>[4]p04!D12</f>
        <v>0</v>
      </c>
      <c r="E12">
        <f>[4]p04!E12</f>
        <v>0</v>
      </c>
      <c r="F12">
        <f>[4]p04!F12</f>
        <v>0</v>
      </c>
      <c r="G12">
        <f>[4]p04!G12</f>
        <v>759545</v>
      </c>
      <c r="H12">
        <f>[4]p04!H12</f>
        <v>0</v>
      </c>
      <c r="I12">
        <f>[4]p04!I12</f>
        <v>0</v>
      </c>
      <c r="J12">
        <f>[4]p04!J12</f>
        <v>0</v>
      </c>
      <c r="K12">
        <f>[4]p04!K12</f>
        <v>0</v>
      </c>
    </row>
    <row r="13" spans="1:11">
      <c r="A13" t="s">
        <v>191</v>
      </c>
      <c r="B13">
        <f>[4]p04!B13</f>
        <v>3780</v>
      </c>
      <c r="C13">
        <f>[4]p04!C13</f>
        <v>382.5</v>
      </c>
      <c r="D13">
        <f>[4]p04!D13</f>
        <v>360</v>
      </c>
      <c r="E13">
        <f>[4]p04!E13</f>
        <v>28.8</v>
      </c>
      <c r="F13">
        <f>[4]p04!F13</f>
        <v>40.5</v>
      </c>
      <c r="G13">
        <f>[4]p04!G13</f>
        <v>41.4</v>
      </c>
      <c r="H13">
        <f>[4]p04!H13</f>
        <v>0</v>
      </c>
      <c r="I13">
        <f>[4]p04!I13</f>
        <v>0</v>
      </c>
      <c r="J13">
        <f>[4]p04!J13</f>
        <v>0</v>
      </c>
      <c r="K13">
        <f>[4]p04!K13</f>
        <v>0</v>
      </c>
    </row>
    <row r="14" spans="1:11">
      <c r="A14" t="s">
        <v>192</v>
      </c>
      <c r="B14">
        <f>[4]p04!B14</f>
        <v>4590</v>
      </c>
      <c r="C14">
        <f>[4]p04!C14</f>
        <v>436.5</v>
      </c>
      <c r="D14">
        <f>[4]p04!D14</f>
        <v>405</v>
      </c>
      <c r="E14">
        <f>[4]p04!E14</f>
        <v>30.15</v>
      </c>
      <c r="F14">
        <f>[4]p04!F14</f>
        <v>42.3</v>
      </c>
      <c r="G14">
        <f>[4]p04!G14</f>
        <v>45</v>
      </c>
      <c r="H14">
        <f>[4]p04!H14</f>
        <v>0</v>
      </c>
      <c r="I14">
        <f>[4]p04!I14</f>
        <v>0</v>
      </c>
      <c r="J14">
        <f>[4]p04!J14</f>
        <v>0</v>
      </c>
      <c r="K14">
        <f>[4]p04!K14</f>
        <v>0</v>
      </c>
    </row>
    <row r="15" spans="1:11">
      <c r="A15" t="s">
        <v>193</v>
      </c>
      <c r="B15">
        <f>[4]p04!B15</f>
        <v>3780</v>
      </c>
      <c r="C15">
        <f>[4]p04!C15</f>
        <v>382.5</v>
      </c>
      <c r="D15">
        <f>[4]p04!D15</f>
        <v>360</v>
      </c>
      <c r="E15">
        <f>[4]p04!E15</f>
        <v>28.8</v>
      </c>
      <c r="F15">
        <f>[4]p04!F15</f>
        <v>40.5</v>
      </c>
      <c r="G15">
        <f>[4]p04!G15</f>
        <v>41.4</v>
      </c>
      <c r="H15">
        <f>[4]p04!H15</f>
        <v>0</v>
      </c>
      <c r="I15">
        <f>[4]p04!I15</f>
        <v>0</v>
      </c>
      <c r="J15">
        <f>[4]p04!J15</f>
        <v>0</v>
      </c>
      <c r="K15">
        <f>[4]p04!K15</f>
        <v>0</v>
      </c>
    </row>
    <row r="16" spans="1:11">
      <c r="A16" t="s">
        <v>194</v>
      </c>
      <c r="B16">
        <f>[4]p04!B16</f>
        <v>4050</v>
      </c>
      <c r="C16">
        <f>[4]p04!C16</f>
        <v>427.5</v>
      </c>
      <c r="D16">
        <f>[4]p04!D16</f>
        <v>414</v>
      </c>
      <c r="E16">
        <f>[4]p04!E16</f>
        <v>31.5</v>
      </c>
      <c r="F16">
        <f>[4]p04!F16</f>
        <v>42.3</v>
      </c>
      <c r="G16">
        <f>[4]p04!G16</f>
        <v>43.2</v>
      </c>
      <c r="H16">
        <f>[4]p04!H16</f>
        <v>0</v>
      </c>
      <c r="I16">
        <f>[4]p04!I16</f>
        <v>0</v>
      </c>
      <c r="J16">
        <f>[4]p04!J16</f>
        <v>0</v>
      </c>
      <c r="K16">
        <f>[4]p04!K16</f>
        <v>0</v>
      </c>
    </row>
    <row r="17" spans="1:11">
      <c r="A17" t="s">
        <v>195</v>
      </c>
      <c r="B17">
        <f>[4]p04!B17</f>
        <v>3780</v>
      </c>
      <c r="C17">
        <f>[4]p04!C17</f>
        <v>382.5</v>
      </c>
      <c r="D17">
        <f>[4]p04!D17</f>
        <v>360</v>
      </c>
      <c r="E17">
        <f>[4]p04!E17</f>
        <v>28.8</v>
      </c>
      <c r="F17">
        <f>[4]p04!F17</f>
        <v>40.5</v>
      </c>
      <c r="G17">
        <f>[4]p04!G17</f>
        <v>41.4</v>
      </c>
      <c r="H17">
        <f>[4]p04!H17</f>
        <v>0</v>
      </c>
      <c r="I17">
        <f>[4]p04!I17</f>
        <v>0</v>
      </c>
      <c r="J17">
        <f>[4]p04!J17</f>
        <v>0</v>
      </c>
      <c r="K17">
        <f>[4]p04!K17</f>
        <v>0</v>
      </c>
    </row>
    <row r="18" spans="1:11">
      <c r="A18" t="s">
        <v>196</v>
      </c>
      <c r="B18">
        <f>[4]p04!B18</f>
        <v>0</v>
      </c>
      <c r="C18">
        <f>[4]p04!C18</f>
        <v>0</v>
      </c>
      <c r="D18">
        <f>[4]p04!D18</f>
        <v>0</v>
      </c>
      <c r="E18">
        <f>[4]p04!E18</f>
        <v>0</v>
      </c>
      <c r="F18">
        <f>[4]p04!F18</f>
        <v>0</v>
      </c>
      <c r="G18">
        <f>[4]p04!G18</f>
        <v>0</v>
      </c>
      <c r="H18">
        <f>[4]p04!H18</f>
        <v>0</v>
      </c>
      <c r="I18">
        <f>[4]p04!I18</f>
        <v>0</v>
      </c>
      <c r="J18">
        <f>[4]p04!J18</f>
        <v>0</v>
      </c>
      <c r="K18">
        <f>[4]p04!K18</f>
        <v>0</v>
      </c>
    </row>
    <row r="19" spans="1:11">
      <c r="A19" t="s">
        <v>197</v>
      </c>
      <c r="B19">
        <f>[4]p04!B19</f>
        <v>0</v>
      </c>
      <c r="C19">
        <f>[4]p04!C19</f>
        <v>0</v>
      </c>
      <c r="D19">
        <f>[4]p04!D19</f>
        <v>0</v>
      </c>
      <c r="E19">
        <f>[4]p04!E19</f>
        <v>0</v>
      </c>
      <c r="F19">
        <f>[4]p04!F19</f>
        <v>0</v>
      </c>
      <c r="G19">
        <f>[4]p04!G19</f>
        <v>0</v>
      </c>
      <c r="H19">
        <f>[4]p04!H19</f>
        <v>0</v>
      </c>
      <c r="I19">
        <f>[4]p04!I19</f>
        <v>0</v>
      </c>
      <c r="J19">
        <f>[4]p04!J19</f>
        <v>0</v>
      </c>
      <c r="K19">
        <f>[4]p04!K19</f>
        <v>0</v>
      </c>
    </row>
    <row r="20" spans="1:11">
      <c r="A20" t="s">
        <v>198</v>
      </c>
      <c r="B20">
        <f>[4]p04!B20</f>
        <v>0</v>
      </c>
      <c r="C20">
        <f>[4]p04!C20</f>
        <v>0</v>
      </c>
      <c r="D20">
        <f>[4]p04!D20</f>
        <v>0</v>
      </c>
      <c r="E20">
        <f>[4]p04!E20</f>
        <v>0</v>
      </c>
      <c r="F20">
        <f>[4]p04!F20</f>
        <v>0</v>
      </c>
      <c r="G20">
        <f>[4]p04!G20</f>
        <v>0</v>
      </c>
      <c r="H20">
        <f>[4]p04!H20</f>
        <v>0</v>
      </c>
      <c r="I20">
        <f>[4]p04!I20</f>
        <v>0</v>
      </c>
      <c r="J20">
        <f>[4]p04!J20</f>
        <v>0</v>
      </c>
      <c r="K20">
        <f>[4]p04!K20</f>
        <v>0</v>
      </c>
    </row>
    <row r="21" spans="1:11">
      <c r="A21" t="s">
        <v>199</v>
      </c>
      <c r="B21">
        <f>[4]p04!B21</f>
        <v>0</v>
      </c>
      <c r="C21">
        <f>[4]p04!C21</f>
        <v>0</v>
      </c>
      <c r="D21">
        <f>[4]p04!D21</f>
        <v>0</v>
      </c>
      <c r="E21">
        <f>[4]p04!E21</f>
        <v>0</v>
      </c>
      <c r="F21">
        <f>[4]p04!F21</f>
        <v>0</v>
      </c>
      <c r="G21">
        <f>[4]p04!G21</f>
        <v>0</v>
      </c>
      <c r="H21">
        <f>[4]p04!H21</f>
        <v>0</v>
      </c>
      <c r="I21">
        <f>[4]p04!I21</f>
        <v>0</v>
      </c>
      <c r="J21">
        <f>[4]p04!J21</f>
        <v>0</v>
      </c>
      <c r="K21">
        <f>[4]p04!K21</f>
        <v>0</v>
      </c>
    </row>
    <row r="22" spans="1:11">
      <c r="A22" t="s">
        <v>200</v>
      </c>
      <c r="B22">
        <f>[4]p04!B22</f>
        <v>0</v>
      </c>
      <c r="C22">
        <f>[4]p04!C22</f>
        <v>0</v>
      </c>
      <c r="D22">
        <f>[4]p04!D22</f>
        <v>0</v>
      </c>
      <c r="E22">
        <f>[4]p04!E22</f>
        <v>0</v>
      </c>
      <c r="F22">
        <f>[4]p04!F22</f>
        <v>0</v>
      </c>
      <c r="G22">
        <f>[4]p04!G22</f>
        <v>0</v>
      </c>
      <c r="H22">
        <f>[4]p04!H22</f>
        <v>0</v>
      </c>
      <c r="I22">
        <f>[4]p04!I22</f>
        <v>0</v>
      </c>
      <c r="J22">
        <f>[4]p04!J22</f>
        <v>0</v>
      </c>
      <c r="K22">
        <f>[4]p04!K22</f>
        <v>0</v>
      </c>
    </row>
    <row r="23" spans="1:11">
      <c r="A23" t="s">
        <v>201</v>
      </c>
      <c r="B23">
        <f>[4]p04!B23</f>
        <v>5850</v>
      </c>
      <c r="C23">
        <f>[4]p04!C23</f>
        <v>495</v>
      </c>
      <c r="D23">
        <f>[4]p04!D23</f>
        <v>472.5</v>
      </c>
      <c r="E23">
        <f>[4]p04!E23</f>
        <v>39.6</v>
      </c>
      <c r="F23">
        <f>[4]p04!F23</f>
        <v>54.9</v>
      </c>
      <c r="G23">
        <f>[4]p04!G23</f>
        <v>56.7</v>
      </c>
      <c r="H23">
        <f>[4]p04!H23</f>
        <v>0</v>
      </c>
      <c r="I23">
        <f>[4]p04!I23</f>
        <v>0</v>
      </c>
      <c r="J23">
        <f>[4]p04!J23</f>
        <v>0</v>
      </c>
      <c r="K23">
        <f>[4]p04!K23</f>
        <v>0</v>
      </c>
    </row>
    <row r="24" spans="1:11">
      <c r="A24" t="s">
        <v>202</v>
      </c>
      <c r="B24">
        <f>[4]p04!B24</f>
        <v>5940</v>
      </c>
      <c r="C24">
        <f>[4]p04!C24</f>
        <v>504</v>
      </c>
      <c r="D24">
        <f>[4]p04!D24</f>
        <v>441</v>
      </c>
      <c r="E24">
        <f>[4]p04!E24</f>
        <v>39.6</v>
      </c>
      <c r="F24">
        <f>[4]p04!F24</f>
        <v>52.2</v>
      </c>
      <c r="G24">
        <f>[4]p04!G24</f>
        <v>55.8</v>
      </c>
      <c r="H24">
        <f>[4]p04!H24</f>
        <v>0</v>
      </c>
      <c r="I24">
        <f>[4]p04!I24</f>
        <v>0</v>
      </c>
      <c r="J24">
        <f>[4]p04!J24</f>
        <v>0</v>
      </c>
      <c r="K24">
        <f>[4]p04!K24</f>
        <v>0</v>
      </c>
    </row>
    <row r="25" spans="1:11">
      <c r="A25" t="s">
        <v>203</v>
      </c>
      <c r="B25">
        <f>[4]p04!B25</f>
        <v>5850</v>
      </c>
      <c r="C25">
        <f>[4]p04!C25</f>
        <v>495</v>
      </c>
      <c r="D25">
        <f>[4]p04!D25</f>
        <v>472.5</v>
      </c>
      <c r="E25">
        <f>[4]p04!E25</f>
        <v>39.6</v>
      </c>
      <c r="F25">
        <f>[4]p04!F25</f>
        <v>54.9</v>
      </c>
      <c r="G25">
        <f>[4]p04!G25</f>
        <v>56.7</v>
      </c>
      <c r="H25">
        <f>[4]p04!H25</f>
        <v>0</v>
      </c>
      <c r="I25">
        <f>[4]p04!I25</f>
        <v>0</v>
      </c>
      <c r="J25">
        <f>[4]p04!J25</f>
        <v>0</v>
      </c>
      <c r="K25">
        <f>[4]p04!K25</f>
        <v>0</v>
      </c>
    </row>
    <row r="26" spans="1:11">
      <c r="A26" t="s">
        <v>204</v>
      </c>
      <c r="B26">
        <f>[4]p04!B26</f>
        <v>5940</v>
      </c>
      <c r="C26">
        <f>[4]p04!C26</f>
        <v>504</v>
      </c>
      <c r="D26">
        <f>[4]p04!D26</f>
        <v>441</v>
      </c>
      <c r="E26">
        <f>[4]p04!E26</f>
        <v>39.6</v>
      </c>
      <c r="F26">
        <f>[4]p04!F26</f>
        <v>52.2</v>
      </c>
      <c r="G26">
        <f>[4]p04!G26</f>
        <v>55.8</v>
      </c>
      <c r="H26">
        <f>[4]p04!H26</f>
        <v>0</v>
      </c>
      <c r="I26">
        <f>[4]p04!I26</f>
        <v>0</v>
      </c>
      <c r="J26">
        <f>[4]p04!J26</f>
        <v>0</v>
      </c>
      <c r="K26">
        <f>[4]p04!K26</f>
        <v>0</v>
      </c>
    </row>
    <row r="27" spans="1:11">
      <c r="A27" t="s">
        <v>205</v>
      </c>
      <c r="B27">
        <f>[4]p04!B27</f>
        <v>5850</v>
      </c>
      <c r="C27">
        <f>[4]p04!C27</f>
        <v>495</v>
      </c>
      <c r="D27">
        <f>[4]p04!D27</f>
        <v>472.5</v>
      </c>
      <c r="E27">
        <f>[4]p04!E27</f>
        <v>39.6</v>
      </c>
      <c r="F27">
        <f>[4]p04!F27</f>
        <v>54.9</v>
      </c>
      <c r="G27">
        <f>[4]p04!G27</f>
        <v>56.7</v>
      </c>
      <c r="H27">
        <f>[4]p04!H27</f>
        <v>0</v>
      </c>
      <c r="I27">
        <f>[4]p04!I27</f>
        <v>0</v>
      </c>
      <c r="J27">
        <f>[4]p04!J27</f>
        <v>0</v>
      </c>
      <c r="K27">
        <f>[4]p04!K27</f>
        <v>0</v>
      </c>
    </row>
    <row r="28" spans="1:11">
      <c r="A28" t="s">
        <v>206</v>
      </c>
      <c r="B28">
        <f>[4]p04!B28</f>
        <v>0</v>
      </c>
      <c r="C28">
        <f>[4]p04!C28</f>
        <v>0</v>
      </c>
      <c r="D28">
        <f>[4]p04!D28</f>
        <v>0</v>
      </c>
      <c r="E28">
        <f>[4]p04!E28</f>
        <v>0</v>
      </c>
      <c r="F28">
        <f>[4]p04!F28</f>
        <v>0</v>
      </c>
      <c r="G28">
        <f>[4]p04!G28</f>
        <v>0</v>
      </c>
      <c r="H28">
        <f>[4]p04!H28</f>
        <v>0</v>
      </c>
      <c r="I28">
        <f>[4]p04!I28</f>
        <v>0</v>
      </c>
      <c r="J28">
        <f>[4]p04!J28</f>
        <v>0</v>
      </c>
      <c r="K28">
        <f>[4]p04!K28</f>
        <v>0</v>
      </c>
    </row>
    <row r="29" spans="1:11">
      <c r="A29" t="s">
        <v>207</v>
      </c>
      <c r="B29">
        <f>[4]p04!B29</f>
        <v>0</v>
      </c>
      <c r="C29">
        <f>[4]p04!C29</f>
        <v>0</v>
      </c>
      <c r="D29">
        <f>[4]p04!D29</f>
        <v>0</v>
      </c>
      <c r="E29">
        <f>[4]p04!E29</f>
        <v>0</v>
      </c>
      <c r="F29">
        <f>[4]p04!F29</f>
        <v>0</v>
      </c>
      <c r="G29">
        <f>[4]p04!G29</f>
        <v>0</v>
      </c>
      <c r="H29">
        <f>[4]p04!H29</f>
        <v>0</v>
      </c>
      <c r="I29">
        <f>[4]p04!I29</f>
        <v>0</v>
      </c>
      <c r="J29">
        <f>[4]p04!J29</f>
        <v>0</v>
      </c>
      <c r="K29">
        <f>[4]p04!K29</f>
        <v>0</v>
      </c>
    </row>
    <row r="30" spans="1:11">
      <c r="A30" t="s">
        <v>208</v>
      </c>
      <c r="B30">
        <f>[4]p04!B30</f>
        <v>0</v>
      </c>
      <c r="C30">
        <f>[4]p04!C30</f>
        <v>0</v>
      </c>
      <c r="D30">
        <f>[4]p04!D30</f>
        <v>0</v>
      </c>
      <c r="E30">
        <f>[4]p04!E30</f>
        <v>0</v>
      </c>
      <c r="F30">
        <f>[4]p04!F30</f>
        <v>0</v>
      </c>
      <c r="G30">
        <f>[4]p04!G30</f>
        <v>0</v>
      </c>
      <c r="H30">
        <f>[4]p04!H30</f>
        <v>0</v>
      </c>
      <c r="I30">
        <f>[4]p04!I30</f>
        <v>0</v>
      </c>
      <c r="J30">
        <f>[4]p04!J30</f>
        <v>0</v>
      </c>
      <c r="K30">
        <f>[4]p04!K30</f>
        <v>0</v>
      </c>
    </row>
    <row r="31" spans="1:11">
      <c r="A31" t="s">
        <v>209</v>
      </c>
      <c r="B31">
        <f>[4]p04!B31</f>
        <v>0</v>
      </c>
      <c r="C31">
        <f>[4]p04!C31</f>
        <v>0</v>
      </c>
      <c r="D31">
        <f>[4]p04!D31</f>
        <v>0</v>
      </c>
      <c r="E31">
        <f>[4]p04!E31</f>
        <v>0</v>
      </c>
      <c r="F31">
        <f>[4]p04!F31</f>
        <v>0</v>
      </c>
      <c r="G31">
        <f>[4]p04!G31</f>
        <v>0</v>
      </c>
      <c r="H31">
        <f>[4]p04!H31</f>
        <v>0</v>
      </c>
      <c r="I31">
        <f>[4]p04!I31</f>
        <v>0</v>
      </c>
      <c r="J31">
        <f>[4]p04!J31</f>
        <v>0</v>
      </c>
      <c r="K31">
        <f>[4]p04!K31</f>
        <v>0</v>
      </c>
    </row>
    <row r="32" spans="1:11">
      <c r="A32" t="s">
        <v>210</v>
      </c>
      <c r="B32">
        <f>[4]p04!B32</f>
        <v>0</v>
      </c>
      <c r="C32">
        <f>[4]p04!C32</f>
        <v>0</v>
      </c>
      <c r="D32">
        <f>[4]p04!D32</f>
        <v>0</v>
      </c>
      <c r="E32">
        <f>[4]p04!E32</f>
        <v>0</v>
      </c>
      <c r="F32">
        <f>[4]p04!F32</f>
        <v>0</v>
      </c>
      <c r="G32">
        <f>[4]p04!G32</f>
        <v>0</v>
      </c>
      <c r="H32">
        <f>[4]p04!H32</f>
        <v>0</v>
      </c>
      <c r="I32">
        <f>[4]p04!I32</f>
        <v>0</v>
      </c>
      <c r="J32">
        <f>[4]p04!J32</f>
        <v>0</v>
      </c>
      <c r="K32">
        <f>[4]p04!K32</f>
        <v>0</v>
      </c>
    </row>
    <row r="33" spans="1:11">
      <c r="A33" t="s">
        <v>211</v>
      </c>
      <c r="B33">
        <f>[4]p04!B33</f>
        <v>66999918</v>
      </c>
      <c r="C33">
        <f>[4]p04!C33</f>
        <v>3500009.7</v>
      </c>
      <c r="D33">
        <f>[4]p04!D33</f>
        <v>3199994</v>
      </c>
      <c r="E33">
        <f>[4]p04!E33</f>
        <v>475001.59999999998</v>
      </c>
      <c r="F33">
        <f>[4]p04!F33</f>
        <v>1600000.64</v>
      </c>
      <c r="G33">
        <f>[4]p04!G33</f>
        <v>2400000</v>
      </c>
      <c r="H33">
        <f>[4]p04!H33</f>
        <v>6763967</v>
      </c>
      <c r="I33">
        <f>[4]p04!I33</f>
        <v>0</v>
      </c>
      <c r="J33">
        <f>[4]p04!J33</f>
        <v>0</v>
      </c>
      <c r="K33">
        <f>[4]p04!K33</f>
        <v>0</v>
      </c>
    </row>
    <row r="34" spans="1:11">
      <c r="A34" t="s">
        <v>212</v>
      </c>
      <c r="B34">
        <f>[4]p04!B34</f>
        <v>109000038</v>
      </c>
      <c r="C34">
        <f>[4]p04!C34</f>
        <v>5999990.7000000002</v>
      </c>
      <c r="D34">
        <f>[4]p04!D34</f>
        <v>4499999</v>
      </c>
      <c r="E34">
        <f>[4]p04!E34</f>
        <v>680000</v>
      </c>
      <c r="F34">
        <f>[4]p04!F34</f>
        <v>2449999.84</v>
      </c>
      <c r="G34">
        <f>[4]p04!G34</f>
        <v>3300000</v>
      </c>
      <c r="H34">
        <f>[4]p04!H34</f>
        <v>9977782</v>
      </c>
      <c r="I34">
        <f>[4]p04!I34</f>
        <v>0</v>
      </c>
      <c r="J34">
        <f>[4]p04!J34</f>
        <v>0</v>
      </c>
      <c r="K34">
        <f>[4]p04!K34</f>
        <v>0</v>
      </c>
    </row>
    <row r="35" spans="1:11">
      <c r="A35" t="s">
        <v>213</v>
      </c>
      <c r="B35">
        <f>[4]p04!B35</f>
        <v>0</v>
      </c>
      <c r="C35">
        <f>[4]p04!C35</f>
        <v>0.09</v>
      </c>
      <c r="D35">
        <f>[4]p04!D35</f>
        <v>0.09</v>
      </c>
      <c r="E35">
        <f>[4]p04!E35</f>
        <v>0.09</v>
      </c>
      <c r="F35">
        <f>[4]p04!F35</f>
        <v>0.09</v>
      </c>
      <c r="G35">
        <f>[4]p04!G35</f>
        <v>0.09</v>
      </c>
      <c r="H35">
        <f>[4]p04!H35</f>
        <v>0</v>
      </c>
      <c r="I35">
        <f>[4]p04!I35</f>
        <v>0</v>
      </c>
      <c r="J35">
        <f>[4]p04!J35</f>
        <v>0</v>
      </c>
      <c r="K35">
        <f>[4]p04!K35</f>
        <v>0</v>
      </c>
    </row>
    <row r="36" spans="1:11">
      <c r="A36" t="s">
        <v>214</v>
      </c>
      <c r="B36">
        <f>[4]p04!B36</f>
        <v>6.8999999999999992E-2</v>
      </c>
      <c r="C36">
        <f>[4]p04!C36</f>
        <v>0</v>
      </c>
      <c r="D36">
        <f>[4]p04!D36</f>
        <v>6.8999999999999992E-2</v>
      </c>
      <c r="E36">
        <f>[4]p04!E36</f>
        <v>6.8999999999999992E-2</v>
      </c>
      <c r="F36">
        <f>[4]p04!F36</f>
        <v>6.8999999999999992E-2</v>
      </c>
      <c r="G36">
        <f>[4]p04!G36</f>
        <v>0</v>
      </c>
      <c r="H36">
        <f>[4]p04!H36</f>
        <v>0</v>
      </c>
      <c r="I36">
        <f>[4]p04!I36</f>
        <v>0</v>
      </c>
      <c r="J36">
        <f>[4]p04!J36</f>
        <v>0</v>
      </c>
      <c r="K36">
        <f>[4]p04!K36</f>
        <v>0</v>
      </c>
    </row>
    <row r="37" spans="1:11">
      <c r="A37" t="s">
        <v>215</v>
      </c>
      <c r="B37">
        <f>[4]p04!B37</f>
        <v>9.1999999999999998E-2</v>
      </c>
      <c r="C37">
        <f>[4]p04!C37</f>
        <v>9.1999999999999998E-2</v>
      </c>
      <c r="D37">
        <f>[4]p04!D37</f>
        <v>0</v>
      </c>
      <c r="E37">
        <f>[4]p04!E37</f>
        <v>9.1999999999999998E-2</v>
      </c>
      <c r="F37">
        <f>[4]p04!F37</f>
        <v>9.1999999999999998E-2</v>
      </c>
      <c r="G37">
        <f>[4]p04!G37</f>
        <v>9.1999999999999998E-2</v>
      </c>
      <c r="H37">
        <f>[4]p04!H37</f>
        <v>0</v>
      </c>
      <c r="I37">
        <f>[4]p04!I37</f>
        <v>0</v>
      </c>
      <c r="J37">
        <f>[4]p04!J37</f>
        <v>0</v>
      </c>
      <c r="K37">
        <f>[4]p04!K37</f>
        <v>0</v>
      </c>
    </row>
    <row r="38" spans="1:11">
      <c r="A38" t="s">
        <v>216</v>
      </c>
      <c r="B38">
        <f>[4]p04!B38</f>
        <v>0.115</v>
      </c>
      <c r="C38">
        <f>[4]p04!C38</f>
        <v>0.115</v>
      </c>
      <c r="D38">
        <f>[4]p04!D38</f>
        <v>0.115</v>
      </c>
      <c r="E38">
        <f>[4]p04!E38</f>
        <v>0</v>
      </c>
      <c r="F38">
        <f>[4]p04!F38</f>
        <v>0</v>
      </c>
      <c r="G38">
        <f>[4]p04!G38</f>
        <v>0.115</v>
      </c>
      <c r="H38">
        <f>[4]p04!H38</f>
        <v>0</v>
      </c>
      <c r="I38">
        <f>[4]p04!I38</f>
        <v>0</v>
      </c>
      <c r="J38">
        <f>[4]p04!J38</f>
        <v>0</v>
      </c>
      <c r="K38">
        <f>[4]p04!K38</f>
        <v>0</v>
      </c>
    </row>
    <row r="39" spans="1:11">
      <c r="A39" t="s">
        <v>217</v>
      </c>
      <c r="B39">
        <f>[4]p04!B39</f>
        <v>0.115</v>
      </c>
      <c r="C39">
        <f>[4]p04!C39</f>
        <v>0.115</v>
      </c>
      <c r="D39">
        <f>[4]p04!D39</f>
        <v>0.115</v>
      </c>
      <c r="E39">
        <f>[4]p04!E39</f>
        <v>0</v>
      </c>
      <c r="F39">
        <f>[4]p04!F39</f>
        <v>0</v>
      </c>
      <c r="G39">
        <f>[4]p04!G39</f>
        <v>0.115</v>
      </c>
      <c r="H39">
        <f>[4]p04!H39</f>
        <v>0</v>
      </c>
      <c r="I39">
        <f>[4]p04!I39</f>
        <v>0</v>
      </c>
      <c r="J39">
        <f>[4]p04!J39</f>
        <v>0</v>
      </c>
      <c r="K39">
        <f>[4]p04!K39</f>
        <v>0</v>
      </c>
    </row>
    <row r="40" spans="1:11">
      <c r="A40" t="s">
        <v>218</v>
      </c>
      <c r="B40">
        <f>[4]p04!B40</f>
        <v>5.7500000000000002E-2</v>
      </c>
      <c r="C40">
        <f>[4]p04!C40</f>
        <v>0</v>
      </c>
      <c r="D40">
        <f>[4]p04!D40</f>
        <v>5.7500000000000002E-2</v>
      </c>
      <c r="E40">
        <f>[4]p04!E40</f>
        <v>5.7500000000000002E-2</v>
      </c>
      <c r="F40">
        <f>[4]p04!F40</f>
        <v>5.7500000000000002E-2</v>
      </c>
      <c r="G40">
        <f>[4]p04!G40</f>
        <v>0</v>
      </c>
      <c r="H40">
        <f>[4]p04!H40</f>
        <v>0</v>
      </c>
      <c r="I40">
        <f>[4]p04!I40</f>
        <v>0</v>
      </c>
      <c r="J40">
        <f>[4]p04!J40</f>
        <v>0</v>
      </c>
      <c r="K40">
        <f>[4]p04!K40</f>
        <v>0</v>
      </c>
    </row>
    <row r="41" spans="1:11">
      <c r="A41" t="s">
        <v>219</v>
      </c>
      <c r="B41">
        <f>[4]p04!B41</f>
        <v>0.6</v>
      </c>
      <c r="C41">
        <f>[4]p04!C41</f>
        <v>1.2</v>
      </c>
      <c r="D41">
        <f>[4]p04!D41</f>
        <v>0.6</v>
      </c>
      <c r="E41">
        <f>[4]p04!E41</f>
        <v>1.5</v>
      </c>
      <c r="F41">
        <f>[4]p04!F41</f>
        <v>1.5</v>
      </c>
      <c r="G41">
        <f>[4]p04!G41</f>
        <v>1.2</v>
      </c>
      <c r="H41">
        <f>[4]p04!H41</f>
        <v>0</v>
      </c>
      <c r="I41">
        <f>[4]p04!I41</f>
        <v>0</v>
      </c>
      <c r="J41">
        <f>[4]p04!J41</f>
        <v>0</v>
      </c>
      <c r="K41">
        <f>[4]p04!K41</f>
        <v>0</v>
      </c>
    </row>
    <row r="42" spans="1:11">
      <c r="A42" t="s">
        <v>220</v>
      </c>
      <c r="B42">
        <f>[4]p04!B42</f>
        <v>1.2</v>
      </c>
      <c r="C42">
        <f>[4]p04!C42</f>
        <v>0.6</v>
      </c>
      <c r="D42">
        <f>[4]p04!D42</f>
        <v>1.8</v>
      </c>
      <c r="E42">
        <f>[4]p04!E42</f>
        <v>1.2</v>
      </c>
      <c r="F42">
        <f>[4]p04!F42</f>
        <v>1.2</v>
      </c>
      <c r="G42">
        <f>[4]p04!G42</f>
        <v>0.6</v>
      </c>
      <c r="H42">
        <f>[4]p04!H42</f>
        <v>0</v>
      </c>
      <c r="I42">
        <f>[4]p04!I42</f>
        <v>0</v>
      </c>
      <c r="J42">
        <f>[4]p04!J42</f>
        <v>0</v>
      </c>
      <c r="K42">
        <f>[4]p04!K42</f>
        <v>0</v>
      </c>
    </row>
    <row r="43" spans="1:11">
      <c r="A43" t="s">
        <v>221</v>
      </c>
      <c r="B43">
        <f>[4]p04!B43</f>
        <v>0.6</v>
      </c>
      <c r="C43">
        <f>[4]p04!C43</f>
        <v>1.8</v>
      </c>
      <c r="D43">
        <f>[4]p04!D43</f>
        <v>0.6</v>
      </c>
      <c r="E43">
        <f>[4]p04!E43</f>
        <v>1.2</v>
      </c>
      <c r="F43">
        <f>[4]p04!F43</f>
        <v>1.2</v>
      </c>
      <c r="G43">
        <f>[4]p04!G43</f>
        <v>1.2</v>
      </c>
      <c r="H43">
        <f>[4]p04!H43</f>
        <v>0</v>
      </c>
      <c r="I43">
        <f>[4]p04!I43</f>
        <v>0</v>
      </c>
      <c r="J43">
        <f>[4]p04!J43</f>
        <v>0</v>
      </c>
      <c r="K43">
        <f>[4]p04!K43</f>
        <v>0</v>
      </c>
    </row>
    <row r="44" spans="1:11">
      <c r="A44" t="s">
        <v>222</v>
      </c>
      <c r="B44">
        <f>[4]p04!B44</f>
        <v>1.5</v>
      </c>
      <c r="C44">
        <f>[4]p04!C44</f>
        <v>1.2</v>
      </c>
      <c r="D44">
        <f>[4]p04!D44</f>
        <v>1.2</v>
      </c>
      <c r="E44">
        <f>[4]p04!E44</f>
        <v>0.6</v>
      </c>
      <c r="F44">
        <f>[4]p04!F44</f>
        <v>0.6</v>
      </c>
      <c r="G44">
        <f>[4]p04!G44</f>
        <v>0.9</v>
      </c>
      <c r="H44">
        <f>[4]p04!H44</f>
        <v>0</v>
      </c>
      <c r="I44">
        <f>[4]p04!I44</f>
        <v>0</v>
      </c>
      <c r="J44">
        <f>[4]p04!J44</f>
        <v>0</v>
      </c>
      <c r="K44">
        <f>[4]p04!K44</f>
        <v>0</v>
      </c>
    </row>
    <row r="45" spans="1:11">
      <c r="A45" t="s">
        <v>223</v>
      </c>
      <c r="B45">
        <f>[4]p04!B45</f>
        <v>1.5</v>
      </c>
      <c r="C45">
        <f>[4]p04!C45</f>
        <v>1.2</v>
      </c>
      <c r="D45">
        <f>[4]p04!D45</f>
        <v>1.2</v>
      </c>
      <c r="E45">
        <f>[4]p04!E45</f>
        <v>0.6</v>
      </c>
      <c r="F45">
        <f>[4]p04!F45</f>
        <v>0.6</v>
      </c>
      <c r="G45">
        <f>[4]p04!G45</f>
        <v>0.9</v>
      </c>
      <c r="H45">
        <f>[4]p04!H45</f>
        <v>0</v>
      </c>
      <c r="I45">
        <f>[4]p04!I45</f>
        <v>0</v>
      </c>
      <c r="J45">
        <f>[4]p04!J45</f>
        <v>0</v>
      </c>
      <c r="K45">
        <f>[4]p04!K45</f>
        <v>0</v>
      </c>
    </row>
    <row r="46" spans="1:11">
      <c r="A46" t="s">
        <v>224</v>
      </c>
      <c r="B46">
        <f>[4]p04!B46</f>
        <v>1.2</v>
      </c>
      <c r="C46">
        <f>[4]p04!C46</f>
        <v>0.6</v>
      </c>
      <c r="D46">
        <f>[4]p04!D46</f>
        <v>1.2</v>
      </c>
      <c r="E46">
        <f>[4]p04!E46</f>
        <v>0.9</v>
      </c>
      <c r="F46">
        <f>[4]p04!F46</f>
        <v>0.9</v>
      </c>
      <c r="G46">
        <f>[4]p04!G46</f>
        <v>0.6</v>
      </c>
      <c r="H46">
        <f>[4]p04!H46</f>
        <v>0</v>
      </c>
      <c r="I46">
        <f>[4]p04!I46</f>
        <v>0</v>
      </c>
      <c r="J46">
        <f>[4]p04!J46</f>
        <v>0</v>
      </c>
      <c r="K46">
        <f>[4]p04!K46</f>
        <v>0</v>
      </c>
    </row>
    <row r="47" spans="1:11">
      <c r="A47" t="s">
        <v>225</v>
      </c>
      <c r="B47">
        <f>[4]p04!B47</f>
        <v>89</v>
      </c>
      <c r="C47">
        <f>[4]p04!C47</f>
        <v>12.5</v>
      </c>
      <c r="D47">
        <f>[4]p04!D47</f>
        <v>7.3</v>
      </c>
      <c r="E47">
        <f>[4]p04!E47</f>
        <v>0.63</v>
      </c>
      <c r="F47">
        <f>[4]p04!F47</f>
        <v>0.75</v>
      </c>
      <c r="G47">
        <f>[4]p04!G47</f>
        <v>1</v>
      </c>
      <c r="H47">
        <f>[4]p04!H47</f>
        <v>0</v>
      </c>
      <c r="I47">
        <f>[4]p04!I47</f>
        <v>0</v>
      </c>
      <c r="J47">
        <f>[4]p04!J47</f>
        <v>0</v>
      </c>
      <c r="K47">
        <f>[4]p04!K47</f>
        <v>0</v>
      </c>
    </row>
    <row r="48" spans="1:11">
      <c r="A48" t="s">
        <v>226</v>
      </c>
      <c r="B48">
        <f>[4]p04!B48</f>
        <v>88</v>
      </c>
      <c r="C48">
        <f>[4]p04!C48</f>
        <v>12.3</v>
      </c>
      <c r="D48">
        <f>[4]p04!D48</f>
        <v>7</v>
      </c>
      <c r="E48">
        <f>[4]p04!E48</f>
        <v>0.66</v>
      </c>
      <c r="F48">
        <f>[4]p04!F48</f>
        <v>0.79</v>
      </c>
      <c r="G48">
        <f>[4]p04!G48</f>
        <v>1</v>
      </c>
      <c r="H48">
        <f>[4]p04!H48</f>
        <v>0</v>
      </c>
      <c r="I48">
        <f>[4]p04!I48</f>
        <v>0</v>
      </c>
      <c r="J48">
        <f>[4]p04!J48</f>
        <v>0</v>
      </c>
      <c r="K48">
        <f>[4]p04!K48</f>
        <v>0</v>
      </c>
    </row>
    <row r="49" spans="1:20">
      <c r="A49" t="s">
        <v>227</v>
      </c>
      <c r="B49">
        <f>[4]p04!B49</f>
        <v>87</v>
      </c>
      <c r="C49">
        <f>[4]p04!C49</f>
        <v>12.1</v>
      </c>
      <c r="D49">
        <f>[4]p04!D49</f>
        <v>7</v>
      </c>
      <c r="E49">
        <f>[4]p04!E49</f>
        <v>0.64</v>
      </c>
      <c r="F49">
        <f>[4]p04!F49</f>
        <v>0.76</v>
      </c>
      <c r="G49">
        <f>[4]p04!G49</f>
        <v>1</v>
      </c>
      <c r="H49">
        <f>[4]p04!H49</f>
        <v>0</v>
      </c>
      <c r="I49">
        <f>[4]p04!I49</f>
        <v>0</v>
      </c>
      <c r="J49">
        <f>[4]p04!J49</f>
        <v>0</v>
      </c>
      <c r="K49">
        <f>[4]p04!K49</f>
        <v>0</v>
      </c>
    </row>
    <row r="50" spans="1:20">
      <c r="A50" t="s">
        <v>228</v>
      </c>
      <c r="B50">
        <f>[4]p04!B50</f>
        <v>86</v>
      </c>
      <c r="C50">
        <f>[4]p04!C50</f>
        <v>11.8</v>
      </c>
      <c r="D50">
        <f>[4]p04!D50</f>
        <v>7.1</v>
      </c>
      <c r="E50">
        <f>[4]p04!E50</f>
        <v>0.64</v>
      </c>
      <c r="F50">
        <f>[4]p04!F50</f>
        <v>0.77</v>
      </c>
      <c r="G50">
        <f>[4]p04!G50</f>
        <v>1</v>
      </c>
      <c r="H50">
        <f>[4]p04!H50</f>
        <v>0</v>
      </c>
      <c r="I50">
        <f>[4]p04!I50</f>
        <v>0</v>
      </c>
      <c r="J50">
        <f>[4]p04!J50</f>
        <v>0</v>
      </c>
      <c r="K50">
        <f>[4]p04!K50</f>
        <v>0</v>
      </c>
    </row>
    <row r="51" spans="1:20" ht="14" thickBot="1">
      <c r="A51" s="34" t="s">
        <v>229</v>
      </c>
      <c r="B51" s="34">
        <f>[4]p04!B51</f>
        <v>6.3632183908046036</v>
      </c>
      <c r="C51" s="34">
        <f>[4]p04!C51</f>
        <v>4.9322314049586868</v>
      </c>
      <c r="D51" s="34">
        <f>[4]p04!D51</f>
        <v>9.1371428571428659</v>
      </c>
      <c r="E51" s="34">
        <f>[4]p04!E51</f>
        <v>7.6000000000000068</v>
      </c>
      <c r="F51" s="34">
        <f>[4]p04!F51</f>
        <v>9.0157894736841993</v>
      </c>
      <c r="G51" s="34">
        <f>[4]p04!G51</f>
        <v>7.6</v>
      </c>
      <c r="H51" s="34">
        <f>[4]p04!H51</f>
        <v>0</v>
      </c>
      <c r="I51" s="34">
        <f>[4]p04!I51</f>
        <v>0</v>
      </c>
      <c r="J51" s="34">
        <f>[4]p04!J51</f>
        <v>0</v>
      </c>
      <c r="K51" s="34">
        <f>[4]p04!K51</f>
        <v>0</v>
      </c>
      <c r="L51" s="34"/>
      <c r="M51" s="34"/>
    </row>
    <row r="52" spans="1:20">
      <c r="A52" t="s">
        <v>115</v>
      </c>
      <c r="B52">
        <f>[4]p04!B52</f>
        <v>455148.27275470644</v>
      </c>
      <c r="C52">
        <f>[4]p04!C52</f>
        <v>1524378.6158442572</v>
      </c>
      <c r="D52">
        <f>[4]p04!D52</f>
        <v>530167.87886419892</v>
      </c>
      <c r="E52">
        <f>[4]p04!E52</f>
        <v>4026388.4662832022</v>
      </c>
      <c r="F52">
        <f>[4]p04!F52</f>
        <v>789147.28460363299</v>
      </c>
      <c r="G52">
        <f>[4]p04!G52</f>
        <v>0</v>
      </c>
      <c r="H52">
        <f>[4]p04!H52</f>
        <v>0</v>
      </c>
      <c r="I52">
        <f>[4]p04!I52</f>
        <v>0</v>
      </c>
      <c r="J52">
        <f>[4]p04!J52</f>
        <v>0</v>
      </c>
      <c r="K52">
        <f>[4]p04!K52</f>
        <v>0</v>
      </c>
      <c r="M52" s="28"/>
    </row>
    <row r="53" spans="1:20">
      <c r="A53" t="s">
        <v>116</v>
      </c>
      <c r="B53">
        <f>[4]p04!B53</f>
        <v>24608599</v>
      </c>
      <c r="C53">
        <f>[4]p04!C53</f>
        <v>23327993</v>
      </c>
      <c r="D53">
        <f>[4]p04!D53</f>
        <v>18245270</v>
      </c>
      <c r="E53">
        <f>[4]p04!E53</f>
        <v>20047353</v>
      </c>
      <c r="F53">
        <f>[4]p04!F53</f>
        <v>20404336</v>
      </c>
      <c r="G53">
        <f>[4]p04!G53</f>
        <v>0</v>
      </c>
      <c r="H53">
        <f>[4]p04!H53</f>
        <v>0</v>
      </c>
      <c r="I53">
        <f>[4]p04!I53</f>
        <v>0</v>
      </c>
      <c r="J53">
        <f>[4]p04!J53</f>
        <v>0</v>
      </c>
      <c r="K53">
        <f>[4]p04!K53</f>
        <v>0</v>
      </c>
      <c r="N53" s="10"/>
      <c r="O53" s="10"/>
      <c r="P53" s="10"/>
      <c r="Q53" s="10"/>
      <c r="R53" s="10"/>
    </row>
    <row r="54" spans="1:20">
      <c r="A54" t="s">
        <v>230</v>
      </c>
      <c r="B54">
        <f>[4]p04!B54</f>
        <v>2818607</v>
      </c>
      <c r="C54">
        <f>[4]p04!C54</f>
        <v>1611709</v>
      </c>
      <c r="D54">
        <f>[4]p04!D54</f>
        <v>3968981</v>
      </c>
      <c r="E54">
        <f>[4]p04!E54</f>
        <v>1713333</v>
      </c>
      <c r="F54">
        <f>[4]p04!F54</f>
        <v>3824107</v>
      </c>
      <c r="G54">
        <f>[4]p04!G54</f>
        <v>0</v>
      </c>
      <c r="H54">
        <f>[4]p04!H54</f>
        <v>0</v>
      </c>
      <c r="I54">
        <f>[4]p04!I54</f>
        <v>0</v>
      </c>
      <c r="J54">
        <f>[4]p04!J54</f>
        <v>0</v>
      </c>
      <c r="K54">
        <f>[4]p04!K54</f>
        <v>0</v>
      </c>
      <c r="N54" s="32"/>
      <c r="O54" s="32"/>
      <c r="P54" s="32"/>
      <c r="Q54" s="32"/>
      <c r="R54" s="32"/>
      <c r="S54" s="32"/>
      <c r="T54" s="33"/>
    </row>
    <row r="55" spans="1:20">
      <c r="A55" t="s">
        <v>231</v>
      </c>
      <c r="B55">
        <f>[4]p04!B55</f>
        <v>1736734</v>
      </c>
      <c r="C55">
        <f>[4]p04!C55</f>
        <v>2274107</v>
      </c>
      <c r="D55">
        <f>[4]p04!D55</f>
        <v>3940923</v>
      </c>
      <c r="E55">
        <f>[4]p04!E55</f>
        <v>2055322</v>
      </c>
      <c r="F55">
        <f>[4]p04!F55</f>
        <v>3208492</v>
      </c>
      <c r="G55">
        <f>[4]p04!G55</f>
        <v>0</v>
      </c>
      <c r="H55">
        <f>[4]p04!H55</f>
        <v>0</v>
      </c>
      <c r="I55">
        <f>[4]p04!I55</f>
        <v>0</v>
      </c>
      <c r="J55">
        <f>[4]p04!J55</f>
        <v>0</v>
      </c>
      <c r="K55">
        <f>[4]p04!K55</f>
        <v>0</v>
      </c>
      <c r="N55" s="32"/>
      <c r="O55" s="32"/>
      <c r="P55" s="32"/>
      <c r="Q55" s="32"/>
      <c r="R55" s="32"/>
      <c r="S55" s="32"/>
      <c r="T55" s="33"/>
    </row>
    <row r="56" spans="1:20">
      <c r="A56" t="s">
        <v>232</v>
      </c>
      <c r="B56">
        <f>[4]p04!B56</f>
        <v>4555341</v>
      </c>
      <c r="C56">
        <f>[4]p04!C56</f>
        <v>3885816</v>
      </c>
      <c r="D56">
        <f>[4]p04!D56</f>
        <v>7909904</v>
      </c>
      <c r="E56">
        <f>[4]p04!E56</f>
        <v>3768655</v>
      </c>
      <c r="F56">
        <f>[4]p04!F56</f>
        <v>7032599</v>
      </c>
      <c r="G56">
        <f>[4]p04!G56</f>
        <v>0</v>
      </c>
      <c r="H56">
        <f>[4]p04!H56</f>
        <v>0</v>
      </c>
      <c r="I56">
        <f>[4]p04!I56</f>
        <v>0</v>
      </c>
      <c r="J56">
        <f>[4]p04!J56</f>
        <v>0</v>
      </c>
      <c r="K56">
        <f>[4]p04!K56</f>
        <v>0</v>
      </c>
      <c r="T56" s="33"/>
    </row>
    <row r="57" spans="1:20">
      <c r="A57" t="s">
        <v>233</v>
      </c>
      <c r="B57">
        <f>[4]p04!B57</f>
        <v>1742043</v>
      </c>
      <c r="C57">
        <f>[4]p04!C57</f>
        <v>1742043</v>
      </c>
      <c r="D57">
        <f>[4]p04!D57</f>
        <v>1742043</v>
      </c>
      <c r="E57">
        <f>[4]p04!E57</f>
        <v>1742043</v>
      </c>
      <c r="F57">
        <f>[4]p04!F57</f>
        <v>1742043</v>
      </c>
      <c r="G57">
        <f>[4]p04!G57</f>
        <v>989859</v>
      </c>
      <c r="H57">
        <f>[4]p04!H57</f>
        <v>989859</v>
      </c>
      <c r="I57">
        <f>[4]p04!I57</f>
        <v>989859</v>
      </c>
      <c r="J57">
        <f>[4]p04!J57</f>
        <v>989859</v>
      </c>
      <c r="K57">
        <f>[4]p04!K57</f>
        <v>989859</v>
      </c>
      <c r="M57" s="28"/>
      <c r="N57" s="10"/>
      <c r="O57" s="10"/>
      <c r="P57" s="10"/>
      <c r="Q57" s="10"/>
      <c r="R57" s="10"/>
      <c r="T57" s="33"/>
    </row>
    <row r="58" spans="1:20">
      <c r="A58" t="s">
        <v>234</v>
      </c>
      <c r="B58">
        <f>[4]p04!B58</f>
        <v>4886159</v>
      </c>
      <c r="C58">
        <f>[4]p04!C58</f>
        <v>5059610</v>
      </c>
      <c r="D58">
        <f>[4]p04!D58</f>
        <v>4886159</v>
      </c>
      <c r="E58">
        <f>[4]p04!E58</f>
        <v>5059610</v>
      </c>
      <c r="F58">
        <f>[4]p04!F58</f>
        <v>4886159</v>
      </c>
      <c r="G58">
        <f>[4]p04!G58</f>
        <v>5348979</v>
      </c>
      <c r="H58">
        <f>[4]p04!H58</f>
        <v>3637306</v>
      </c>
      <c r="I58">
        <f>[4]p04!I58</f>
        <v>3423347</v>
      </c>
      <c r="J58">
        <f>[4]p04!J58</f>
        <v>4707101</v>
      </c>
      <c r="K58">
        <f>[4]p04!K58</f>
        <v>5135021</v>
      </c>
      <c r="N58" s="32"/>
      <c r="O58" s="32"/>
      <c r="P58" s="32"/>
      <c r="Q58" s="32"/>
      <c r="R58" s="32"/>
      <c r="S58" s="32"/>
      <c r="T58" s="33"/>
    </row>
    <row r="59" spans="1:20">
      <c r="A59" t="s">
        <v>235</v>
      </c>
      <c r="B59">
        <f>[4]p04!B59</f>
        <v>5836198</v>
      </c>
      <c r="C59">
        <f>[4]p04!C59</f>
        <v>5869584</v>
      </c>
      <c r="D59">
        <f>[4]p04!D59</f>
        <v>5836198</v>
      </c>
      <c r="E59">
        <f>[4]p04!E59</f>
        <v>5869584</v>
      </c>
      <c r="F59">
        <f>[4]p04!F59</f>
        <v>5836198</v>
      </c>
      <c r="G59">
        <f>[4]p04!G59</f>
        <v>4279183</v>
      </c>
      <c r="H59">
        <f>[4]p04!H59</f>
        <v>5135021</v>
      </c>
      <c r="I59">
        <f>[4]p04!I59</f>
        <v>4707101</v>
      </c>
      <c r="J59">
        <f>[4]p04!J59</f>
        <v>3423347</v>
      </c>
      <c r="K59">
        <f>[4]p04!K59</f>
        <v>3637306</v>
      </c>
      <c r="N59" s="32"/>
      <c r="O59" s="32"/>
      <c r="P59" s="32"/>
      <c r="Q59" s="32"/>
      <c r="R59" s="32"/>
      <c r="S59" s="32"/>
      <c r="T59" s="33"/>
    </row>
    <row r="60" spans="1:20">
      <c r="A60" t="s">
        <v>236</v>
      </c>
      <c r="B60">
        <f>[4]p04!B60</f>
        <v>10722357</v>
      </c>
      <c r="C60">
        <f>[4]p04!C60</f>
        <v>10929194</v>
      </c>
      <c r="D60">
        <f>[4]p04!D60</f>
        <v>10722357</v>
      </c>
      <c r="E60">
        <f>[4]p04!E60</f>
        <v>10929194</v>
      </c>
      <c r="F60">
        <f>[4]p04!F60</f>
        <v>10722357</v>
      </c>
      <c r="G60">
        <f>[4]p04!G60</f>
        <v>9628162</v>
      </c>
      <c r="H60">
        <f>[4]p04!H60</f>
        <v>8772327</v>
      </c>
      <c r="I60">
        <f>[4]p04!I60</f>
        <v>8130448</v>
      </c>
      <c r="J60">
        <f>[4]p04!J60</f>
        <v>8130448</v>
      </c>
      <c r="K60">
        <f>[4]p04!K60</f>
        <v>8772327</v>
      </c>
    </row>
    <row r="61" spans="1:20">
      <c r="A61" t="s">
        <v>237</v>
      </c>
      <c r="B61">
        <f>[4]p04!B61</f>
        <v>42083488.272754706</v>
      </c>
      <c r="C61">
        <f>[4]p04!C61</f>
        <v>41409424.615844257</v>
      </c>
      <c r="D61">
        <f>[4]p04!D61</f>
        <v>39149741.878864199</v>
      </c>
      <c r="E61">
        <f>[4]p04!E61</f>
        <v>40513633.466283202</v>
      </c>
      <c r="F61">
        <f>[4]p04!F61</f>
        <v>40690482.284603633</v>
      </c>
      <c r="G61">
        <f>[4]p04!G61</f>
        <v>0</v>
      </c>
      <c r="H61">
        <f>[4]p04!H61</f>
        <v>0</v>
      </c>
      <c r="I61">
        <f>[4]p04!I61</f>
        <v>0</v>
      </c>
      <c r="J61">
        <f>[4]p04!J61</f>
        <v>0</v>
      </c>
      <c r="K61">
        <f>[4]p04!K61</f>
        <v>0</v>
      </c>
    </row>
    <row r="62" spans="1:20">
      <c r="A62" t="s">
        <v>121</v>
      </c>
      <c r="B62">
        <f>[4]p04!B62</f>
        <v>7227650.2678571427</v>
      </c>
      <c r="C62">
        <f>[4]p04!C62</f>
        <v>6453749</v>
      </c>
      <c r="D62">
        <f>[4]p04!D62</f>
        <v>6499999.8928571437</v>
      </c>
      <c r="E62">
        <f>[4]p04!E62</f>
        <v>6316892.7321428573</v>
      </c>
      <c r="F62">
        <f>[4]p04!F62</f>
        <v>7187623.0178571427</v>
      </c>
      <c r="G62">
        <f>[4]p04!G62</f>
        <v>0</v>
      </c>
      <c r="H62">
        <f>[4]p04!H62</f>
        <v>0</v>
      </c>
      <c r="I62">
        <f>[4]p04!I62</f>
        <v>0</v>
      </c>
      <c r="J62">
        <f>[4]p04!J62</f>
        <v>0</v>
      </c>
      <c r="K62">
        <f>[4]p04!K62</f>
        <v>0</v>
      </c>
    </row>
    <row r="63" spans="1:20">
      <c r="A63" t="s">
        <v>122</v>
      </c>
      <c r="B63">
        <f>[4]p04!B63</f>
        <v>1874195</v>
      </c>
      <c r="C63">
        <f>[4]p04!C63</f>
        <v>1734876</v>
      </c>
      <c r="D63">
        <f>[4]p04!D63</f>
        <v>470068</v>
      </c>
      <c r="E63">
        <f>[4]p04!E63</f>
        <v>1045821</v>
      </c>
      <c r="F63">
        <f>[4]p04!F63</f>
        <v>1126971</v>
      </c>
      <c r="G63">
        <f>[4]p04!G63</f>
        <v>-1373655</v>
      </c>
      <c r="H63">
        <f>[4]p04!H63</f>
        <v>-1055740</v>
      </c>
      <c r="I63">
        <f>[4]p04!I63</f>
        <v>-435674</v>
      </c>
      <c r="J63">
        <f>[4]p04!J63</f>
        <v>-281565</v>
      </c>
      <c r="K63">
        <f>[4]p04!K63</f>
        <v>-777411</v>
      </c>
    </row>
    <row r="64" spans="1:20">
      <c r="A64" t="s">
        <v>238</v>
      </c>
      <c r="B64">
        <f>[4]p04!B64</f>
        <v>7708476</v>
      </c>
      <c r="C64">
        <f>[4]p04!C64</f>
        <v>7708476</v>
      </c>
      <c r="D64">
        <f>[4]p04!D64</f>
        <v>9746476</v>
      </c>
      <c r="E64">
        <f>[4]p04!E64</f>
        <v>7708476</v>
      </c>
      <c r="F64">
        <f>[4]p04!F64</f>
        <v>7708476</v>
      </c>
      <c r="G64">
        <f>[4]p04!G64</f>
        <v>0</v>
      </c>
      <c r="H64">
        <f>[4]p04!H64</f>
        <v>0</v>
      </c>
      <c r="I64">
        <f>[4]p04!I64</f>
        <v>0</v>
      </c>
      <c r="J64">
        <f>[4]p04!J64</f>
        <v>0</v>
      </c>
      <c r="K64">
        <f>[4]p04!K64</f>
        <v>0</v>
      </c>
    </row>
    <row r="65" spans="1:13">
      <c r="A65" t="s">
        <v>239</v>
      </c>
      <c r="B65">
        <f>[4]p04!B65</f>
        <v>1000000</v>
      </c>
      <c r="C65">
        <f>[4]p04!C65</f>
        <v>1000000</v>
      </c>
      <c r="D65">
        <f>[4]p04!D65</f>
        <v>1000000</v>
      </c>
      <c r="E65">
        <f>[4]p04!E65</f>
        <v>1000000</v>
      </c>
      <c r="F65">
        <f>[4]p04!F65</f>
        <v>1000000</v>
      </c>
      <c r="G65">
        <f>[4]p04!G65</f>
        <v>1000000</v>
      </c>
      <c r="H65">
        <f>[4]p04!H65</f>
        <v>1000000</v>
      </c>
      <c r="I65">
        <f>[4]p04!I65</f>
        <v>1000000</v>
      </c>
      <c r="J65">
        <f>[4]p04!J65</f>
        <v>1000000</v>
      </c>
      <c r="K65">
        <f>[4]p04!K65</f>
        <v>1000000</v>
      </c>
    </row>
    <row r="66" spans="1:13">
      <c r="A66" t="s">
        <v>125</v>
      </c>
      <c r="B66">
        <f>[4]p04!B66</f>
        <v>24273167.004897565</v>
      </c>
      <c r="C66">
        <f>[4]p04!C66</f>
        <v>24512323.615844257</v>
      </c>
      <c r="D66">
        <f>[4]p04!D66</f>
        <v>21433197.986007057</v>
      </c>
      <c r="E66">
        <f>[4]p04!E66</f>
        <v>24442443.734140344</v>
      </c>
      <c r="F66">
        <f>[4]p04!F66</f>
        <v>23667412.266746491</v>
      </c>
      <c r="G66">
        <f>[4]p04!G66</f>
        <v>17855178</v>
      </c>
      <c r="H66">
        <f>[4]p04!H66</f>
        <v>18472304</v>
      </c>
      <c r="I66">
        <f>[4]p04!I66</f>
        <v>19675961</v>
      </c>
      <c r="J66">
        <f>[4]p04!J66</f>
        <v>19976128</v>
      </c>
      <c r="K66">
        <f>[4]p04!K66</f>
        <v>19012589</v>
      </c>
    </row>
    <row r="67" spans="1:13">
      <c r="A67" t="s">
        <v>240</v>
      </c>
      <c r="B67">
        <f>[4]p04!B67</f>
        <v>42083488.272754706</v>
      </c>
      <c r="C67">
        <f>[4]p04!C67</f>
        <v>41409424.615844257</v>
      </c>
      <c r="D67">
        <f>[4]p04!D67</f>
        <v>39149741.878864199</v>
      </c>
      <c r="E67">
        <f>[4]p04!E67</f>
        <v>40513633.466283202</v>
      </c>
      <c r="F67">
        <f>[4]p04!F67</f>
        <v>40690482.284603633</v>
      </c>
      <c r="G67">
        <f>[4]p04!G67</f>
        <v>0</v>
      </c>
      <c r="H67">
        <f>[4]p04!H67</f>
        <v>0</v>
      </c>
      <c r="I67">
        <f>[4]p04!I67</f>
        <v>0</v>
      </c>
      <c r="J67">
        <f>[4]p04!J67</f>
        <v>0</v>
      </c>
      <c r="K67">
        <f>[4]p04!K67</f>
        <v>0</v>
      </c>
    </row>
    <row r="68" spans="1:13">
      <c r="A68" t="s">
        <v>241</v>
      </c>
      <c r="B68">
        <f>[4]p04!B68</f>
        <v>10000000</v>
      </c>
      <c r="C68">
        <f>[4]p04!C68</f>
        <v>10000000</v>
      </c>
      <c r="D68">
        <f>[4]p04!D68</f>
        <v>10000000</v>
      </c>
      <c r="E68">
        <f>[4]p04!E68</f>
        <v>10000000</v>
      </c>
      <c r="F68">
        <f>[4]p04!F68</f>
        <v>10000000</v>
      </c>
      <c r="G68">
        <f>[4]p04!G68</f>
        <v>0</v>
      </c>
      <c r="H68">
        <f>[4]p04!H68</f>
        <v>0</v>
      </c>
      <c r="I68">
        <f>[4]p04!I68</f>
        <v>0</v>
      </c>
      <c r="J68">
        <f>[4]p04!J68</f>
        <v>0</v>
      </c>
      <c r="K68">
        <f>[4]p04!K68</f>
        <v>0</v>
      </c>
    </row>
    <row r="69" spans="1:13">
      <c r="A69" t="s">
        <v>242</v>
      </c>
      <c r="B69">
        <f>[4]p04!B69</f>
        <v>30220198.735784993</v>
      </c>
      <c r="C69">
        <f>[4]p04!C69</f>
        <v>28515345.451478295</v>
      </c>
      <c r="D69">
        <f>[4]p04!D69</f>
        <v>21464475.149067596</v>
      </c>
      <c r="E69">
        <f>[4]p04!E69</f>
        <v>23018475.226744562</v>
      </c>
      <c r="F69">
        <f>[4]p04!F69</f>
        <v>23991943.342534985</v>
      </c>
      <c r="G69">
        <f>[4]p04!G69</f>
        <v>0</v>
      </c>
      <c r="H69">
        <f>[4]p04!H69</f>
        <v>0</v>
      </c>
      <c r="I69">
        <f>[4]p04!I69</f>
        <v>0</v>
      </c>
      <c r="J69">
        <f>[4]p04!J69</f>
        <v>0</v>
      </c>
      <c r="K69">
        <f>[4]p04!K69</f>
        <v>0</v>
      </c>
    </row>
    <row r="70" spans="1:13">
      <c r="A70" t="s">
        <v>243</v>
      </c>
      <c r="B70">
        <f>[4]p04!B70</f>
        <v>3638144.5875376426</v>
      </c>
      <c r="C70">
        <f>[4]p04!C70</f>
        <v>3367701.8882161975</v>
      </c>
      <c r="D70">
        <f>[4]p04!D70</f>
        <v>912485.83328032866</v>
      </c>
      <c r="E70">
        <f>[4]p04!E70</f>
        <v>2030122.1787388623</v>
      </c>
      <c r="F70">
        <f>[4]p04!F70</f>
        <v>2187650.4264050461</v>
      </c>
      <c r="G70">
        <f>[4]p04!G70</f>
        <v>-179008</v>
      </c>
      <c r="H70">
        <f>[4]p04!H70</f>
        <v>-171858</v>
      </c>
      <c r="I70">
        <f>[4]p04!I70</f>
        <v>-166496</v>
      </c>
      <c r="J70">
        <f>[4]p04!J70</f>
        <v>-166496</v>
      </c>
      <c r="K70">
        <f>[4]p04!K70</f>
        <v>-171858</v>
      </c>
    </row>
    <row r="71" spans="1:13">
      <c r="A71" t="s">
        <v>244</v>
      </c>
      <c r="B71">
        <f>[4]p04!B71</f>
        <v>1.0240091008514765</v>
      </c>
      <c r="C71">
        <f>[4]p04!C71</f>
        <v>1.052911213820086</v>
      </c>
      <c r="D71">
        <f>[4]p04!D71</f>
        <v>0.94452829018779882</v>
      </c>
      <c r="E71">
        <f>[4]p04!E71</f>
        <v>1.0340231049528403</v>
      </c>
      <c r="F71">
        <f>[4]p04!F71</f>
        <v>0.94452829018779882</v>
      </c>
      <c r="G71">
        <f>[4]p04!G71</f>
        <v>0</v>
      </c>
      <c r="H71">
        <f>[4]p04!H71</f>
        <v>0</v>
      </c>
      <c r="I71">
        <f>[4]p04!I71</f>
        <v>0</v>
      </c>
      <c r="J71">
        <f>[4]p04!J71</f>
        <v>0</v>
      </c>
      <c r="K71">
        <f>[4]p04!K71</f>
        <v>0</v>
      </c>
    </row>
    <row r="72" spans="1:13">
      <c r="A72" t="s">
        <v>245</v>
      </c>
      <c r="B72">
        <f>[4]p04!B72</f>
        <v>1.028913303434156</v>
      </c>
      <c r="C72">
        <f>[4]p04!C72</f>
        <v>0.9428618051182156</v>
      </c>
      <c r="D72">
        <f>[4]p04!D72</f>
        <v>1.028913303434156</v>
      </c>
      <c r="E72">
        <f>[4]p04!E72</f>
        <v>0.97039828457931654</v>
      </c>
      <c r="F72">
        <f>[4]p04!F72</f>
        <v>1.028913303434156</v>
      </c>
      <c r="G72">
        <f>[4]p04!G72</f>
        <v>0</v>
      </c>
      <c r="H72">
        <f>[4]p04!H72</f>
        <v>0</v>
      </c>
      <c r="I72">
        <f>[4]p04!I72</f>
        <v>0</v>
      </c>
      <c r="J72">
        <f>[4]p04!J72</f>
        <v>0</v>
      </c>
      <c r="K72">
        <f>[4]p04!K72</f>
        <v>0</v>
      </c>
    </row>
    <row r="73" spans="1:13">
      <c r="A73" t="s">
        <v>246</v>
      </c>
      <c r="B73">
        <f>[4]p04!B73</f>
        <v>0</v>
      </c>
      <c r="C73">
        <f>[4]p04!C73</f>
        <v>0</v>
      </c>
      <c r="D73">
        <f>[4]p04!D73</f>
        <v>0</v>
      </c>
      <c r="E73">
        <f>[4]p04!E73</f>
        <v>0</v>
      </c>
      <c r="F73">
        <f>[4]p04!F73</f>
        <v>0</v>
      </c>
      <c r="G73">
        <f>[4]p04!G73</f>
        <v>0</v>
      </c>
      <c r="H73">
        <f>[4]p04!H73</f>
        <v>0</v>
      </c>
      <c r="I73">
        <f>[4]p04!I73</f>
        <v>0</v>
      </c>
      <c r="J73">
        <f>[4]p04!J73</f>
        <v>0</v>
      </c>
      <c r="K73">
        <f>[4]p04!K73</f>
        <v>0</v>
      </c>
    </row>
    <row r="74" spans="1:13">
      <c r="A74" t="s">
        <v>435</v>
      </c>
      <c r="B74">
        <f>[4]p04!B74</f>
        <v>0</v>
      </c>
      <c r="C74">
        <f>[4]p04!C74</f>
        <v>0</v>
      </c>
      <c r="D74">
        <f>[4]p04!D74</f>
        <v>0</v>
      </c>
      <c r="E74">
        <f>[4]p04!E74</f>
        <v>0</v>
      </c>
      <c r="F74">
        <f>[4]p04!F74</f>
        <v>0</v>
      </c>
      <c r="G74">
        <f>[4]p04!G74</f>
        <v>0</v>
      </c>
      <c r="H74">
        <f>[4]p04!H74</f>
        <v>0</v>
      </c>
      <c r="I74">
        <f>[4]p04!I74</f>
        <v>0</v>
      </c>
      <c r="J74">
        <f>[4]p04!J74</f>
        <v>0</v>
      </c>
      <c r="K74">
        <f>[4]p04!K74</f>
        <v>0</v>
      </c>
    </row>
    <row r="75" spans="1:13">
      <c r="A75" t="s">
        <v>436</v>
      </c>
      <c r="B75">
        <f>[4]p04!B75</f>
        <v>0</v>
      </c>
      <c r="C75">
        <f>[4]p04!C75</f>
        <v>0</v>
      </c>
      <c r="D75">
        <f>[4]p04!D75</f>
        <v>0</v>
      </c>
      <c r="E75">
        <f>[4]p04!E75</f>
        <v>0</v>
      </c>
      <c r="F75">
        <f>[4]p04!F75</f>
        <v>0</v>
      </c>
      <c r="G75">
        <f>[4]p04!G75</f>
        <v>0</v>
      </c>
      <c r="H75">
        <f>[4]p04!H75</f>
        <v>0</v>
      </c>
      <c r="I75">
        <f>[4]p04!I75</f>
        <v>0</v>
      </c>
      <c r="J75">
        <f>[4]p04!J75</f>
        <v>0</v>
      </c>
      <c r="K75">
        <f>[4]p04!K75</f>
        <v>0</v>
      </c>
    </row>
    <row r="76" spans="1:13">
      <c r="A76" t="s">
        <v>437</v>
      </c>
      <c r="B76">
        <f>[4]p04!B76</f>
        <v>0</v>
      </c>
      <c r="C76">
        <f>[4]p04!C76</f>
        <v>0</v>
      </c>
      <c r="D76">
        <f>[4]p04!D76</f>
        <v>0</v>
      </c>
      <c r="E76">
        <f>[4]p04!E76</f>
        <v>0</v>
      </c>
      <c r="F76">
        <f>[4]p04!F76</f>
        <v>0</v>
      </c>
      <c r="G76">
        <f>[4]p04!G76</f>
        <v>0</v>
      </c>
      <c r="H76">
        <f>[4]p04!H76</f>
        <v>0</v>
      </c>
      <c r="I76">
        <f>[4]p04!I76</f>
        <v>0</v>
      </c>
      <c r="J76">
        <f>[4]p04!J76</f>
        <v>0</v>
      </c>
      <c r="K76">
        <f>[4]p04!K76</f>
        <v>0</v>
      </c>
    </row>
    <row r="77" spans="1:13" ht="14" thickBot="1">
      <c r="A77" s="34" t="s">
        <v>438</v>
      </c>
      <c r="B77" s="34">
        <f>[4]p04!B77</f>
        <v>0</v>
      </c>
      <c r="C77" s="34">
        <f>[4]p04!C77</f>
        <v>0</v>
      </c>
      <c r="D77" s="34">
        <f>[4]p04!D77</f>
        <v>0</v>
      </c>
      <c r="E77" s="34">
        <f>[4]p04!E77</f>
        <v>0</v>
      </c>
      <c r="F77" s="34">
        <f>[4]p04!F77</f>
        <v>0</v>
      </c>
      <c r="G77" s="34">
        <f>[4]p04!G77</f>
        <v>0</v>
      </c>
      <c r="H77" s="34">
        <f>[4]p04!H77</f>
        <v>0</v>
      </c>
      <c r="I77" s="34">
        <f>[4]p04!I77</f>
        <v>0</v>
      </c>
      <c r="J77" s="34">
        <f>[4]p04!J77</f>
        <v>0</v>
      </c>
      <c r="K77" s="34">
        <f>[4]p04!K77</f>
        <v>0</v>
      </c>
      <c r="L77" s="34"/>
      <c r="M77" s="34"/>
    </row>
    <row r="78" spans="1:13">
      <c r="A78" t="s">
        <v>247</v>
      </c>
      <c r="B78">
        <f>[4]p04!B78</f>
        <v>1</v>
      </c>
    </row>
    <row r="79" spans="1:13">
      <c r="A79" t="s">
        <v>248</v>
      </c>
      <c r="B79">
        <f>[4]p04!B79</f>
        <v>55000</v>
      </c>
    </row>
    <row r="80" spans="1:13">
      <c r="A80" t="s">
        <v>249</v>
      </c>
      <c r="B80">
        <f>[4]p04!B80</f>
        <v>55000</v>
      </c>
    </row>
    <row r="81" spans="1:2">
      <c r="A81" t="s">
        <v>250</v>
      </c>
      <c r="B81">
        <f>[4]p04!B81</f>
        <v>0</v>
      </c>
    </row>
    <row r="82" spans="1:2">
      <c r="A82" t="s">
        <v>251</v>
      </c>
      <c r="B82">
        <f>[4]p04!B82</f>
        <v>0</v>
      </c>
    </row>
    <row r="83" spans="1:2">
      <c r="A83" t="s">
        <v>252</v>
      </c>
      <c r="B83">
        <f>[4]p04!B83</f>
        <v>0</v>
      </c>
    </row>
    <row r="84" spans="1:2">
      <c r="A84" t="s">
        <v>253</v>
      </c>
      <c r="B84">
        <f>[4]p04!B84</f>
        <v>0</v>
      </c>
    </row>
    <row r="85" spans="1:2">
      <c r="A85" t="s">
        <v>254</v>
      </c>
      <c r="B85">
        <f>[4]p04!B85</f>
        <v>53140</v>
      </c>
    </row>
    <row r="86" spans="1:2">
      <c r="A86" t="s">
        <v>255</v>
      </c>
      <c r="B86">
        <f>[4]p04!B86</f>
        <v>26950</v>
      </c>
    </row>
    <row r="87" spans="1:2">
      <c r="A87" t="s">
        <v>256</v>
      </c>
      <c r="B87">
        <f>[4]p04!B87</f>
        <v>18573</v>
      </c>
    </row>
    <row r="88" spans="1:2">
      <c r="A88" t="s">
        <v>257</v>
      </c>
      <c r="B88">
        <f>[4]p04!B88</f>
        <v>34614</v>
      </c>
    </row>
    <row r="89" spans="1:2">
      <c r="A89" t="s">
        <v>258</v>
      </c>
      <c r="B89">
        <f>[4]p04!B89</f>
        <v>44243</v>
      </c>
    </row>
    <row r="90" spans="1:2">
      <c r="A90" t="s">
        <v>259</v>
      </c>
      <c r="B90">
        <f>[4]p04!B90</f>
        <v>96748</v>
      </c>
    </row>
    <row r="91" spans="1:2">
      <c r="A91" t="s">
        <v>260</v>
      </c>
      <c r="B91">
        <f>[4]p04!B91</f>
        <v>53140</v>
      </c>
    </row>
    <row r="92" spans="1:2">
      <c r="A92" t="s">
        <v>261</v>
      </c>
      <c r="B92">
        <f>[4]p04!B92</f>
        <v>26950</v>
      </c>
    </row>
    <row r="93" spans="1:2">
      <c r="A93" t="s">
        <v>262</v>
      </c>
      <c r="B93">
        <f>[4]p04!B93</f>
        <v>18573</v>
      </c>
    </row>
    <row r="94" spans="1:2">
      <c r="A94" t="s">
        <v>263</v>
      </c>
      <c r="B94">
        <f>[4]p04!B94</f>
        <v>34614</v>
      </c>
    </row>
    <row r="95" spans="1:2">
      <c r="A95" t="s">
        <v>264</v>
      </c>
      <c r="B95">
        <f>[4]p04!B95</f>
        <v>44243</v>
      </c>
    </row>
    <row r="96" spans="1:2">
      <c r="A96" t="s">
        <v>265</v>
      </c>
      <c r="B96">
        <f>[4]p04!B96</f>
        <v>96748</v>
      </c>
    </row>
    <row r="97" spans="1:2">
      <c r="A97" t="s">
        <v>266</v>
      </c>
      <c r="B97">
        <f>[4]p04!B97</f>
        <v>0</v>
      </c>
    </row>
    <row r="98" spans="1:2">
      <c r="A98" t="s">
        <v>267</v>
      </c>
      <c r="B98">
        <f>[4]p04!B98</f>
        <v>0</v>
      </c>
    </row>
    <row r="99" spans="1:2">
      <c r="A99" t="s">
        <v>268</v>
      </c>
      <c r="B99">
        <f>[4]p04!B99</f>
        <v>0</v>
      </c>
    </row>
    <row r="100" spans="1:2">
      <c r="A100" t="s">
        <v>269</v>
      </c>
      <c r="B100">
        <f>[4]p04!B100</f>
        <v>0</v>
      </c>
    </row>
    <row r="101" spans="1:2">
      <c r="A101" t="s">
        <v>270</v>
      </c>
      <c r="B101">
        <f>[4]p04!B101</f>
        <v>0</v>
      </c>
    </row>
    <row r="102" spans="1:2">
      <c r="A102" t="s">
        <v>271</v>
      </c>
      <c r="B102">
        <f>[4]p04!B102</f>
        <v>0</v>
      </c>
    </row>
    <row r="103" spans="1:2">
      <c r="A103" t="s">
        <v>272</v>
      </c>
      <c r="B103">
        <f>[4]p04!B103</f>
        <v>200869200</v>
      </c>
    </row>
    <row r="104" spans="1:2">
      <c r="A104" t="s">
        <v>273</v>
      </c>
      <c r="B104">
        <f>[4]p04!B104</f>
        <v>10308374.999999998</v>
      </c>
    </row>
    <row r="105" spans="1:2">
      <c r="A105" t="s">
        <v>274</v>
      </c>
      <c r="B105">
        <f>[4]p04!B105</f>
        <v>6686280</v>
      </c>
    </row>
    <row r="106" spans="1:2">
      <c r="A106" t="s">
        <v>275</v>
      </c>
      <c r="B106">
        <f>[4]p04!B106</f>
        <v>996883.2</v>
      </c>
    </row>
    <row r="107" spans="1:2">
      <c r="A107" t="s">
        <v>276</v>
      </c>
      <c r="B107">
        <f>[4]p04!B107</f>
        <v>1791841.5</v>
      </c>
    </row>
    <row r="108" spans="1:2">
      <c r="A108" t="s">
        <v>277</v>
      </c>
      <c r="B108">
        <f>[4]p04!B108</f>
        <v>4005367.2</v>
      </c>
    </row>
    <row r="109" spans="1:2">
      <c r="A109" t="s">
        <v>278</v>
      </c>
      <c r="B109">
        <f>[4]p04!B109</f>
        <v>1754.1894474490175</v>
      </c>
    </row>
    <row r="110" spans="1:2">
      <c r="A110" t="s">
        <v>279</v>
      </c>
      <c r="B110">
        <f>[4]p04!B110</f>
        <v>258.49347487509323</v>
      </c>
    </row>
    <row r="111" spans="1:2">
      <c r="A111" t="s">
        <v>280</v>
      </c>
      <c r="B111">
        <f>[4]p04!B111</f>
        <v>141.141679679806</v>
      </c>
    </row>
    <row r="112" spans="1:2">
      <c r="A112" t="s">
        <v>281</v>
      </c>
      <c r="B112">
        <f>[4]p04!B112</f>
        <v>13.288382142153692</v>
      </c>
    </row>
    <row r="113" spans="1:2">
      <c r="A113" t="s">
        <v>282</v>
      </c>
      <c r="B113">
        <f>[4]p04!B113</f>
        <v>15.779953793807509</v>
      </c>
    </row>
    <row r="114" spans="1:2">
      <c r="A114" t="s">
        <v>283</v>
      </c>
      <c r="B114">
        <f>[4]p04!B114</f>
        <v>20.763097097115143</v>
      </c>
    </row>
    <row r="115" spans="1:2">
      <c r="A115" t="s">
        <v>284</v>
      </c>
      <c r="B115">
        <f>[4]p04!B115</f>
        <v>8999976</v>
      </c>
    </row>
    <row r="116" spans="1:2">
      <c r="A116" t="s">
        <v>285</v>
      </c>
      <c r="B116">
        <f>[4]p04!B116</f>
        <v>600002.69999999995</v>
      </c>
    </row>
    <row r="117" spans="1:2">
      <c r="A117" t="s">
        <v>286</v>
      </c>
      <c r="B117">
        <f>[4]p04!B117</f>
        <v>599998</v>
      </c>
    </row>
    <row r="118" spans="1:2">
      <c r="A118" t="s">
        <v>287</v>
      </c>
      <c r="B118">
        <f>[4]p04!B118</f>
        <v>75000.320000000007</v>
      </c>
    </row>
    <row r="119" spans="1:2">
      <c r="A119" t="s">
        <v>288</v>
      </c>
      <c r="B119">
        <f>[4]p04!B119</f>
        <v>200000.08</v>
      </c>
    </row>
    <row r="120" spans="1:2">
      <c r="A120" t="s">
        <v>289</v>
      </c>
      <c r="B120">
        <f>[4]p04!B120</f>
        <v>300000</v>
      </c>
    </row>
    <row r="121" spans="1:2">
      <c r="A121" t="s">
        <v>290</v>
      </c>
      <c r="B121">
        <f>[4]p04!B121</f>
        <v>18078228</v>
      </c>
    </row>
    <row r="122" spans="1:2">
      <c r="A122" t="s">
        <v>291</v>
      </c>
      <c r="B122">
        <f>[4]p04!B122</f>
        <v>711277.87499999977</v>
      </c>
    </row>
    <row r="123" spans="1:2">
      <c r="A123" t="s">
        <v>292</v>
      </c>
      <c r="B123">
        <f>[4]p04!B123</f>
        <v>0</v>
      </c>
    </row>
    <row r="124" spans="1:2">
      <c r="A124" t="s">
        <v>293</v>
      </c>
      <c r="B124">
        <f>[4]p04!B124</f>
        <v>114641.56800000001</v>
      </c>
    </row>
    <row r="125" spans="1:2">
      <c r="A125" t="s">
        <v>294</v>
      </c>
      <c r="B125">
        <f>[4]p04!B125</f>
        <v>206061.77250000002</v>
      </c>
    </row>
    <row r="126" spans="1:2">
      <c r="A126" t="s">
        <v>295</v>
      </c>
      <c r="B126">
        <f>[4]p04!B126</f>
        <v>230308.614</v>
      </c>
    </row>
    <row r="127" spans="1:2">
      <c r="A127" t="s">
        <v>296</v>
      </c>
      <c r="B127">
        <f>[4]p04!B127</f>
        <v>49149</v>
      </c>
    </row>
    <row r="128" spans="1:2">
      <c r="A128" t="s">
        <v>297</v>
      </c>
      <c r="B128">
        <f>[4]p04!B128</f>
        <v>31390</v>
      </c>
    </row>
    <row r="129" spans="1:2">
      <c r="A129" t="s">
        <v>298</v>
      </c>
      <c r="B129">
        <f>[4]p04!B129</f>
        <v>20138</v>
      </c>
    </row>
    <row r="130" spans="1:2">
      <c r="A130" t="s">
        <v>299</v>
      </c>
      <c r="B130">
        <f>[4]p04!B130</f>
        <v>39402</v>
      </c>
    </row>
    <row r="131" spans="1:2">
      <c r="A131" t="s">
        <v>300</v>
      </c>
      <c r="B131">
        <f>[4]p04!B131</f>
        <v>51366</v>
      </c>
    </row>
    <row r="132" spans="1:2">
      <c r="A132" t="s">
        <v>301</v>
      </c>
      <c r="B132">
        <f>[4]p04!B132</f>
        <v>107350</v>
      </c>
    </row>
    <row r="133" spans="1:2">
      <c r="A133" t="s">
        <v>302</v>
      </c>
      <c r="B133">
        <f>[4]p04!B133</f>
        <v>49149</v>
      </c>
    </row>
    <row r="134" spans="1:2">
      <c r="A134" t="s">
        <v>303</v>
      </c>
      <c r="B134">
        <f>[4]p04!B134</f>
        <v>31390</v>
      </c>
    </row>
    <row r="135" spans="1:2">
      <c r="A135" t="s">
        <v>304</v>
      </c>
      <c r="B135">
        <f>[4]p04!B135</f>
        <v>20138</v>
      </c>
    </row>
    <row r="136" spans="1:2">
      <c r="A136" t="s">
        <v>305</v>
      </c>
      <c r="B136">
        <f>[4]p04!B136</f>
        <v>39402</v>
      </c>
    </row>
    <row r="137" spans="1:2">
      <c r="A137" t="s">
        <v>306</v>
      </c>
      <c r="B137">
        <f>[4]p04!B137</f>
        <v>51366</v>
      </c>
    </row>
    <row r="138" spans="1:2">
      <c r="A138" t="s">
        <v>307</v>
      </c>
      <c r="B138">
        <f>[4]p04!B138</f>
        <v>107350</v>
      </c>
    </row>
    <row r="139" spans="1:2">
      <c r="A139" t="s">
        <v>308</v>
      </c>
      <c r="B139">
        <f>[4]p04!B139</f>
        <v>0</v>
      </c>
    </row>
    <row r="140" spans="1:2">
      <c r="A140" t="s">
        <v>309</v>
      </c>
      <c r="B140">
        <f>[4]p04!B140</f>
        <v>0</v>
      </c>
    </row>
    <row r="141" spans="1:2">
      <c r="A141" t="s">
        <v>310</v>
      </c>
      <c r="B141">
        <f>[4]p04!B141</f>
        <v>0</v>
      </c>
    </row>
    <row r="142" spans="1:2">
      <c r="A142" t="s">
        <v>311</v>
      </c>
      <c r="B142">
        <f>[4]p04!B142</f>
        <v>0</v>
      </c>
    </row>
    <row r="143" spans="1:2">
      <c r="A143" t="s">
        <v>312</v>
      </c>
      <c r="B143">
        <f>[4]p04!B143</f>
        <v>0</v>
      </c>
    </row>
    <row r="144" spans="1:2">
      <c r="A144" t="s">
        <v>313</v>
      </c>
      <c r="B144">
        <f>[4]p04!B144</f>
        <v>0</v>
      </c>
    </row>
    <row r="145" spans="1:2">
      <c r="A145" t="s">
        <v>314</v>
      </c>
      <c r="B145">
        <f>[4]p04!B145</f>
        <v>287521650</v>
      </c>
    </row>
    <row r="146" spans="1:2">
      <c r="A146" t="s">
        <v>315</v>
      </c>
      <c r="B146">
        <f>[4]p04!B146</f>
        <v>15538050.000000002</v>
      </c>
    </row>
    <row r="147" spans="1:2">
      <c r="A147" t="s">
        <v>316</v>
      </c>
      <c r="B147">
        <f>[4]p04!B147</f>
        <v>9515205</v>
      </c>
    </row>
    <row r="148" spans="1:2">
      <c r="A148" t="s">
        <v>317</v>
      </c>
      <c r="B148">
        <f>[4]p04!B148</f>
        <v>1560319.2</v>
      </c>
    </row>
    <row r="149" spans="1:2">
      <c r="A149" t="s">
        <v>318</v>
      </c>
      <c r="B149">
        <f>[4]p04!B149</f>
        <v>2819993.4</v>
      </c>
    </row>
    <row r="150" spans="1:2">
      <c r="A150" t="s">
        <v>319</v>
      </c>
      <c r="B150">
        <f>[4]p04!B150</f>
        <v>6086745</v>
      </c>
    </row>
    <row r="151" spans="1:2">
      <c r="A151" t="s">
        <v>320</v>
      </c>
      <c r="B151">
        <f>[4]p04!B151</f>
        <v>2652.1672322005284</v>
      </c>
    </row>
    <row r="152" spans="1:2">
      <c r="A152" t="s">
        <v>321</v>
      </c>
      <c r="B152">
        <f>[4]p04!B152</f>
        <v>361.60463804168268</v>
      </c>
    </row>
    <row r="153" spans="1:2">
      <c r="A153" t="s">
        <v>322</v>
      </c>
      <c r="B153">
        <f>[4]p04!B153</f>
        <v>213.39276580923791</v>
      </c>
    </row>
    <row r="154" spans="1:2">
      <c r="A154" t="s">
        <v>323</v>
      </c>
      <c r="B154">
        <f>[4]p04!B154</f>
        <v>19.318195731130324</v>
      </c>
    </row>
    <row r="155" spans="1:2">
      <c r="A155" t="s">
        <v>324</v>
      </c>
      <c r="B155">
        <f>[4]p04!B155</f>
        <v>22.940357430717256</v>
      </c>
    </row>
    <row r="156" spans="1:2">
      <c r="A156" t="s">
        <v>325</v>
      </c>
      <c r="B156">
        <f>[4]p04!B156</f>
        <v>29.884680829891131</v>
      </c>
    </row>
    <row r="157" spans="1:2">
      <c r="A157" t="s">
        <v>326</v>
      </c>
      <c r="B157">
        <f>[4]p04!B157</f>
        <v>23000016</v>
      </c>
    </row>
    <row r="158" spans="1:2">
      <c r="A158" t="s">
        <v>327</v>
      </c>
      <c r="B158">
        <f>[4]p04!B158</f>
        <v>1500000.7</v>
      </c>
    </row>
    <row r="159" spans="1:2">
      <c r="A159" t="s">
        <v>328</v>
      </c>
      <c r="B159">
        <f>[4]p04!B159</f>
        <v>1100001</v>
      </c>
    </row>
    <row r="160" spans="1:2">
      <c r="A160" t="s">
        <v>329</v>
      </c>
      <c r="B160">
        <f>[4]p04!B160</f>
        <v>160000</v>
      </c>
    </row>
    <row r="161" spans="1:2">
      <c r="A161" t="s">
        <v>330</v>
      </c>
      <c r="B161">
        <f>[4]p04!B161</f>
        <v>549999.84</v>
      </c>
    </row>
    <row r="162" spans="1:2">
      <c r="A162" t="s">
        <v>331</v>
      </c>
      <c r="B162">
        <f>[4]p04!B162</f>
        <v>700000</v>
      </c>
    </row>
    <row r="163" spans="1:2">
      <c r="A163" t="s">
        <v>332</v>
      </c>
      <c r="B163">
        <f>[4]p04!B163</f>
        <v>25876948.5</v>
      </c>
    </row>
    <row r="164" spans="1:2">
      <c r="A164" t="s">
        <v>333</v>
      </c>
      <c r="B164">
        <f>[4]p04!B164</f>
        <v>0</v>
      </c>
    </row>
    <row r="165" spans="1:2">
      <c r="A165" t="s">
        <v>334</v>
      </c>
      <c r="B165">
        <f>[4]p04!B165</f>
        <v>875398.86</v>
      </c>
    </row>
    <row r="166" spans="1:2">
      <c r="A166" t="s">
        <v>335</v>
      </c>
      <c r="B166">
        <f>[4]p04!B166</f>
        <v>179436.70800000001</v>
      </c>
    </row>
    <row r="167" spans="1:2">
      <c r="A167" t="s">
        <v>336</v>
      </c>
      <c r="B167">
        <f>[4]p04!B167</f>
        <v>324299.24099999998</v>
      </c>
    </row>
    <row r="168" spans="1:2">
      <c r="A168" t="s">
        <v>337</v>
      </c>
      <c r="B168">
        <f>[4]p04!B168</f>
        <v>0</v>
      </c>
    </row>
    <row r="169" spans="1:2">
      <c r="A169" t="s">
        <v>338</v>
      </c>
      <c r="B169">
        <f>[4]p04!B169</f>
        <v>3</v>
      </c>
    </row>
    <row r="170" spans="1:2">
      <c r="A170" t="s">
        <v>339</v>
      </c>
      <c r="B170">
        <f>[4]p04!B170</f>
        <v>6</v>
      </c>
    </row>
    <row r="171" spans="1:2">
      <c r="A171" t="s">
        <v>340</v>
      </c>
      <c r="B171">
        <f>[4]p04!B171</f>
        <v>309251</v>
      </c>
    </row>
    <row r="172" spans="1:2">
      <c r="A172" t="s">
        <v>341</v>
      </c>
      <c r="B172">
        <f>[4]p04!B172</f>
        <v>8911605.7500000019</v>
      </c>
    </row>
    <row r="173" spans="1:2">
      <c r="A173" t="s">
        <v>342</v>
      </c>
      <c r="B173">
        <f>[4]p04!B173</f>
        <v>32562012</v>
      </c>
    </row>
    <row r="174" spans="1:2">
      <c r="A174" t="s">
        <v>343</v>
      </c>
      <c r="B174">
        <f>[4]p04!B174</f>
        <v>309251</v>
      </c>
    </row>
    <row r="175" spans="1:2">
      <c r="A175" t="s">
        <v>344</v>
      </c>
      <c r="B175">
        <f>[4]p04!B175</f>
        <v>8911605.7500000019</v>
      </c>
    </row>
    <row r="176" spans="1:2">
      <c r="A176" t="s">
        <v>345</v>
      </c>
      <c r="B176">
        <f>[4]p04!B176</f>
        <v>32562012</v>
      </c>
    </row>
    <row r="177" spans="1:2">
      <c r="A177" t="s">
        <v>346</v>
      </c>
      <c r="B177">
        <f>[4]p04!B177</f>
        <v>305385</v>
      </c>
    </row>
    <row r="178" spans="1:2">
      <c r="A178" t="s">
        <v>347</v>
      </c>
      <c r="B178">
        <f>[4]p04!B178</f>
        <v>8889246.0289285704</v>
      </c>
    </row>
    <row r="179" spans="1:2">
      <c r="A179" t="s">
        <v>348</v>
      </c>
      <c r="B179">
        <f>[4]p04!B179</f>
        <v>31514232.75</v>
      </c>
    </row>
    <row r="180" spans="1:2">
      <c r="A180" t="s">
        <v>349</v>
      </c>
      <c r="B180">
        <f>[4]p04!B180</f>
        <v>295504</v>
      </c>
    </row>
    <row r="181" spans="1:2">
      <c r="A181" t="s">
        <v>350</v>
      </c>
      <c r="B181">
        <f>[4]p04!B181</f>
        <v>1849107</v>
      </c>
    </row>
    <row r="182" spans="1:2">
      <c r="A182" t="s">
        <v>351</v>
      </c>
      <c r="B182">
        <f>[4]p04!B182</f>
        <v>6681391</v>
      </c>
    </row>
    <row r="183" spans="1:2">
      <c r="A183" t="s">
        <v>352</v>
      </c>
      <c r="B183">
        <f>[4]p04!B183</f>
        <v>295504</v>
      </c>
    </row>
    <row r="184" spans="1:2">
      <c r="A184" t="s">
        <v>353</v>
      </c>
      <c r="B184">
        <f>[4]p04!B184</f>
        <v>1849107</v>
      </c>
    </row>
    <row r="185" spans="1:2">
      <c r="A185" t="s">
        <v>354</v>
      </c>
      <c r="B185">
        <f>[4]p04!B185</f>
        <v>6681391</v>
      </c>
    </row>
    <row r="186" spans="1:2">
      <c r="A186" t="s">
        <v>355</v>
      </c>
      <c r="B186">
        <f>[4]p04!B186</f>
        <v>291810</v>
      </c>
    </row>
    <row r="187" spans="1:2">
      <c r="A187" t="s">
        <v>356</v>
      </c>
      <c r="B187">
        <f>[4]p04!B187</f>
        <v>1840985</v>
      </c>
    </row>
    <row r="188" spans="1:2">
      <c r="A188" t="s">
        <v>357</v>
      </c>
      <c r="B188">
        <f>[4]p04!B188</f>
        <v>6701385</v>
      </c>
    </row>
    <row r="189" spans="1:2">
      <c r="A189" t="s">
        <v>358</v>
      </c>
      <c r="B189">
        <f>[4]p04!B189</f>
        <v>0</v>
      </c>
    </row>
    <row r="190" spans="1:2">
      <c r="A190" t="s">
        <v>359</v>
      </c>
      <c r="B190">
        <f>[4]p04!B190</f>
        <v>0</v>
      </c>
    </row>
    <row r="191" spans="1:2">
      <c r="A191" t="s">
        <v>360</v>
      </c>
      <c r="B191">
        <f>[4]p04!B191</f>
        <v>0</v>
      </c>
    </row>
    <row r="192" spans="1:2">
      <c r="A192" t="s">
        <v>361</v>
      </c>
      <c r="B192">
        <f>[4]p04!B192</f>
        <v>147120</v>
      </c>
    </row>
    <row r="193" spans="1:2">
      <c r="A193" t="s">
        <v>362</v>
      </c>
      <c r="B193">
        <f>[4]p04!B193</f>
        <v>19730249</v>
      </c>
    </row>
    <row r="194" spans="1:2">
      <c r="A194" t="s">
        <v>363</v>
      </c>
      <c r="B194">
        <f>[4]p04!B194</f>
        <v>134.10989050965074</v>
      </c>
    </row>
    <row r="195" spans="1:2">
      <c r="A195" t="s">
        <v>364</v>
      </c>
      <c r="B195">
        <f>[4]p04!B195</f>
        <v>0</v>
      </c>
    </row>
    <row r="196" spans="1:2">
      <c r="A196" t="s">
        <v>365</v>
      </c>
      <c r="B196">
        <f>[4]p04!B196</f>
        <v>0</v>
      </c>
    </row>
    <row r="197" spans="1:2">
      <c r="A197" t="s">
        <v>366</v>
      </c>
      <c r="B197">
        <f>[4]p04!B197</f>
        <v>0</v>
      </c>
    </row>
    <row r="198" spans="1:2">
      <c r="A198" t="s">
        <v>367</v>
      </c>
      <c r="B198">
        <f>[4]p04!B198</f>
        <v>0</v>
      </c>
    </row>
    <row r="199" spans="1:2">
      <c r="A199" t="s">
        <v>368</v>
      </c>
      <c r="B199">
        <f>[4]p04!B199</f>
        <v>0</v>
      </c>
    </row>
    <row r="200" spans="1:2">
      <c r="A200" t="s">
        <v>369</v>
      </c>
      <c r="B200">
        <f>[4]p04!B200</f>
        <v>0</v>
      </c>
    </row>
    <row r="201" spans="1:2">
      <c r="A201" t="s">
        <v>370</v>
      </c>
      <c r="B201">
        <f>[4]p04!B201</f>
        <v>60162</v>
      </c>
    </row>
    <row r="202" spans="1:2">
      <c r="A202" t="s">
        <v>371</v>
      </c>
      <c r="B202">
        <f>[4]p04!B202</f>
        <v>1736734</v>
      </c>
    </row>
    <row r="203" spans="1:2">
      <c r="A203" t="s">
        <v>372</v>
      </c>
      <c r="B203">
        <f>[4]p04!B203</f>
        <v>28.867622773295793</v>
      </c>
    </row>
    <row r="204" spans="1:2">
      <c r="A204" t="s">
        <v>373</v>
      </c>
      <c r="B204">
        <f>[4]p04!B204</f>
        <v>0</v>
      </c>
    </row>
    <row r="205" spans="1:2">
      <c r="A205" t="s">
        <v>374</v>
      </c>
      <c r="B205">
        <f>[4]p04!B205</f>
        <v>0</v>
      </c>
    </row>
    <row r="206" spans="1:2">
      <c r="A206" t="s">
        <v>375</v>
      </c>
      <c r="B206">
        <f>[4]p04!B206</f>
        <v>0</v>
      </c>
    </row>
    <row r="207" spans="1:2">
      <c r="A207" t="s">
        <v>376</v>
      </c>
      <c r="B207">
        <f>[4]p04!B207</f>
        <v>91686</v>
      </c>
    </row>
    <row r="208" spans="1:2">
      <c r="A208" t="s">
        <v>377</v>
      </c>
      <c r="B208">
        <f>[4]p04!B208</f>
        <v>171148</v>
      </c>
    </row>
    <row r="209" spans="1:2">
      <c r="A209" t="s">
        <v>378</v>
      </c>
      <c r="B209">
        <f>[4]p04!B209</f>
        <v>0</v>
      </c>
    </row>
    <row r="210" spans="1:2">
      <c r="A210" t="s">
        <v>379</v>
      </c>
      <c r="B210">
        <f>[4]p04!B210</f>
        <v>0</v>
      </c>
    </row>
    <row r="211" spans="1:2">
      <c r="A211" t="s">
        <v>380</v>
      </c>
      <c r="B211">
        <f>[4]p04!B211</f>
        <v>550343.4</v>
      </c>
    </row>
    <row r="212" spans="1:2">
      <c r="A212" t="s">
        <v>381</v>
      </c>
      <c r="B212">
        <f>[4]p04!B212</f>
        <v>580681</v>
      </c>
    </row>
    <row r="213" spans="1:2">
      <c r="A213" t="s">
        <v>382</v>
      </c>
      <c r="B213">
        <f>[4]p04!B213</f>
        <v>30220198.735784993</v>
      </c>
    </row>
    <row r="214" spans="1:2">
      <c r="A214" t="s">
        <v>137</v>
      </c>
      <c r="B214">
        <f>[4]p04!B214</f>
        <v>131880</v>
      </c>
    </row>
    <row r="215" spans="1:2">
      <c r="A215" t="s">
        <v>383</v>
      </c>
      <c r="B215">
        <f>[4]p04!B215</f>
        <v>-47756.199933913922</v>
      </c>
    </row>
    <row r="216" spans="1:2">
      <c r="A216" t="s">
        <v>384</v>
      </c>
      <c r="B216">
        <f>[4]p04!B216</f>
        <v>30304322.53585108</v>
      </c>
    </row>
    <row r="217" spans="1:2">
      <c r="A217" t="s">
        <v>385</v>
      </c>
      <c r="B217">
        <f>[4]p04!B217</f>
        <v>13848037</v>
      </c>
    </row>
    <row r="218" spans="1:2">
      <c r="A218" t="s">
        <v>386</v>
      </c>
      <c r="B218">
        <f>[4]p04!B218</f>
        <v>813177.4</v>
      </c>
    </row>
    <row r="219" spans="1:2">
      <c r="A219" t="s">
        <v>387</v>
      </c>
      <c r="B219">
        <f>[4]p04!B219</f>
        <v>3138257</v>
      </c>
    </row>
    <row r="220" spans="1:2">
      <c r="A220" t="s">
        <v>388</v>
      </c>
      <c r="B220">
        <f>[4]p04!B220</f>
        <v>601522</v>
      </c>
    </row>
    <row r="221" spans="1:2">
      <c r="A221" t="s">
        <v>145</v>
      </c>
      <c r="B221">
        <f>[4]p04!B221</f>
        <v>2000000</v>
      </c>
    </row>
    <row r="222" spans="1:2">
      <c r="A222" t="s">
        <v>146</v>
      </c>
      <c r="B222">
        <f>[4]p04!B222</f>
        <v>143730</v>
      </c>
    </row>
    <row r="223" spans="1:2">
      <c r="A223" t="s">
        <v>389</v>
      </c>
      <c r="B223">
        <f>[4]p04!B223</f>
        <v>135726</v>
      </c>
    </row>
    <row r="224" spans="1:2">
      <c r="A224" t="s">
        <v>390</v>
      </c>
      <c r="B224">
        <f>[4]p04!B224</f>
        <v>0</v>
      </c>
    </row>
    <row r="225" spans="1:2">
      <c r="A225" t="s">
        <v>391</v>
      </c>
      <c r="B225">
        <f>[4]p04!B225</f>
        <v>0</v>
      </c>
    </row>
    <row r="226" spans="1:2">
      <c r="A226" t="s">
        <v>392</v>
      </c>
      <c r="B226">
        <f>[4]p04!B226</f>
        <v>1700000</v>
      </c>
    </row>
    <row r="227" spans="1:2">
      <c r="A227" t="s">
        <v>152</v>
      </c>
      <c r="B227">
        <f>[4]p04!B227</f>
        <v>160000</v>
      </c>
    </row>
    <row r="228" spans="1:2">
      <c r="A228" t="s">
        <v>393</v>
      </c>
      <c r="B228">
        <f>[4]p04!B228</f>
        <v>0</v>
      </c>
    </row>
    <row r="229" spans="1:2">
      <c r="A229" t="s">
        <v>394</v>
      </c>
      <c r="B229">
        <f>[4]p04!B229</f>
        <v>174812</v>
      </c>
    </row>
    <row r="230" spans="1:2">
      <c r="A230" t="s">
        <v>395</v>
      </c>
      <c r="B230">
        <f>[4]p04!B230</f>
        <v>2076721.5483134384</v>
      </c>
    </row>
    <row r="231" spans="1:2">
      <c r="A231" t="s">
        <v>396</v>
      </c>
      <c r="B231">
        <f>[4]p04!B231</f>
        <v>24791982.948313437</v>
      </c>
    </row>
    <row r="232" spans="1:2">
      <c r="A232" t="s">
        <v>397</v>
      </c>
      <c r="B232">
        <f>[4]p04!B232</f>
        <v>5512339.5875376426</v>
      </c>
    </row>
    <row r="233" spans="1:2">
      <c r="A233" t="s">
        <v>398</v>
      </c>
      <c r="B233">
        <f>[4]p04!B233</f>
        <v>1874195</v>
      </c>
    </row>
    <row r="234" spans="1:2">
      <c r="A234" t="s">
        <v>243</v>
      </c>
      <c r="B234">
        <f>[4]p04!B234</f>
        <v>3638144.5875376426</v>
      </c>
    </row>
    <row r="235" spans="1:2">
      <c r="A235" t="s">
        <v>399</v>
      </c>
      <c r="B235">
        <f>[4]p04!B235</f>
        <v>6250000</v>
      </c>
    </row>
    <row r="236" spans="1:2">
      <c r="A236" t="s">
        <v>400</v>
      </c>
      <c r="B236">
        <f>[4]p04!B236</f>
        <v>11666666.666666668</v>
      </c>
    </row>
    <row r="237" spans="1:2">
      <c r="A237" t="s">
        <v>401</v>
      </c>
      <c r="B237">
        <f>[4]p04!B237</f>
        <v>10000000</v>
      </c>
    </row>
    <row r="238" spans="1:2">
      <c r="A238" t="s">
        <v>402</v>
      </c>
      <c r="B238">
        <f>[4]p04!B238</f>
        <v>400</v>
      </c>
    </row>
    <row r="239" spans="1:2">
      <c r="A239" t="s">
        <v>403</v>
      </c>
      <c r="B239">
        <f>[4]p04!B239</f>
        <v>300</v>
      </c>
    </row>
    <row r="240" spans="1:2">
      <c r="A240" t="s">
        <v>404</v>
      </c>
      <c r="B240">
        <f>[4]p04!B240</f>
        <v>1000</v>
      </c>
    </row>
    <row r="241" spans="1:2">
      <c r="A241" t="s">
        <v>405</v>
      </c>
      <c r="B241">
        <f>[4]p04!B241</f>
        <v>1.4</v>
      </c>
    </row>
    <row r="242" spans="1:2">
      <c r="A242" t="s">
        <v>406</v>
      </c>
      <c r="B242">
        <f>[4]p04!B242</f>
        <v>1.9</v>
      </c>
    </row>
    <row r="243" spans="1:2">
      <c r="A243" t="s">
        <v>407</v>
      </c>
      <c r="B243">
        <f>[4]p04!B243</f>
        <v>50546334</v>
      </c>
    </row>
    <row r="244" spans="1:2">
      <c r="A244" t="s">
        <v>408</v>
      </c>
      <c r="B244">
        <f>[4]p04!B244</f>
        <v>42837858</v>
      </c>
    </row>
    <row r="245" spans="1:2">
      <c r="A245" t="s">
        <v>409</v>
      </c>
      <c r="B245">
        <f>[4]p04!B245</f>
        <v>45000</v>
      </c>
    </row>
    <row r="246" spans="1:2">
      <c r="A246" t="s">
        <v>410</v>
      </c>
      <c r="B246">
        <f>[4]p04!B246</f>
        <v>0</v>
      </c>
    </row>
    <row r="247" spans="1:2">
      <c r="A247" t="s">
        <v>411</v>
      </c>
      <c r="B247">
        <f>[4]p04!B247</f>
        <v>1.4</v>
      </c>
    </row>
    <row r="248" spans="1:2">
      <c r="A248" t="s">
        <v>412</v>
      </c>
      <c r="B248">
        <f>[4]p04!B248</f>
        <v>1.4</v>
      </c>
    </row>
    <row r="249" spans="1:2">
      <c r="A249" t="s">
        <v>413</v>
      </c>
      <c r="B249">
        <f>[4]p04!B249</f>
        <v>400</v>
      </c>
    </row>
    <row r="250" spans="1:2">
      <c r="A250" t="s">
        <v>414</v>
      </c>
      <c r="B250">
        <f>[4]p04!B250</f>
        <v>-2</v>
      </c>
    </row>
    <row r="251" spans="1:2">
      <c r="A251" t="s">
        <v>415</v>
      </c>
      <c r="B251">
        <f>[4]p04!B251</f>
        <v>-2</v>
      </c>
    </row>
    <row r="252" spans="1:2">
      <c r="A252" t="s">
        <v>416</v>
      </c>
      <c r="B252">
        <f>[4]p04!B252</f>
        <v>-1</v>
      </c>
    </row>
    <row r="253" spans="1:2">
      <c r="A253" t="s">
        <v>417</v>
      </c>
      <c r="B253">
        <f>[4]p04!B253</f>
        <v>-1</v>
      </c>
    </row>
    <row r="254" spans="1:2">
      <c r="A254" t="s">
        <v>418</v>
      </c>
      <c r="B254">
        <f>[4]p04!B254</f>
        <v>52246.603970741904</v>
      </c>
    </row>
    <row r="255" spans="1:2">
      <c r="A255" t="s">
        <v>419</v>
      </c>
      <c r="B255">
        <f>[4]p04!B255</f>
        <v>-2687.6301820869589</v>
      </c>
    </row>
    <row r="256" spans="1:2">
      <c r="A256" t="s">
        <v>420</v>
      </c>
      <c r="B256">
        <f>[4]p04!B256</f>
        <v>0</v>
      </c>
    </row>
    <row r="257" spans="1:2">
      <c r="A257" t="s">
        <v>421</v>
      </c>
      <c r="B257">
        <f>[4]p04!B257</f>
        <v>-47348.484848484884</v>
      </c>
    </row>
    <row r="258" spans="1:2">
      <c r="A258" t="s">
        <v>422</v>
      </c>
      <c r="B258">
        <f>[4]p04!B258</f>
        <v>-49966.688874083986</v>
      </c>
    </row>
    <row r="259" spans="1:2">
      <c r="A259" t="s">
        <v>423</v>
      </c>
      <c r="B259">
        <f>[4]p04!B259</f>
        <v>5</v>
      </c>
    </row>
    <row r="260" spans="1:2">
      <c r="A260" t="s">
        <v>1065</v>
      </c>
      <c r="B260">
        <f>[4]p04!B260</f>
        <v>14.534519806100221</v>
      </c>
    </row>
    <row r="261" spans="1:2">
      <c r="A261" t="s">
        <v>1066</v>
      </c>
      <c r="B261">
        <f>[4]p04!B261</f>
        <v>22.964891539015113</v>
      </c>
    </row>
    <row r="262" spans="1:2">
      <c r="A262" t="s">
        <v>227</v>
      </c>
      <c r="B262">
        <f>[4]p04!B262</f>
        <v>87</v>
      </c>
    </row>
    <row r="263" spans="1:2">
      <c r="A263" t="s">
        <v>228</v>
      </c>
      <c r="B263">
        <f>[4]p04!B263</f>
        <v>86</v>
      </c>
    </row>
    <row r="264" spans="1:2">
      <c r="A264" t="s">
        <v>346</v>
      </c>
      <c r="B264">
        <f>[4]p04!B264</f>
        <v>305385</v>
      </c>
    </row>
    <row r="265" spans="1:2">
      <c r="A265" t="s">
        <v>355</v>
      </c>
      <c r="B265">
        <f>[4]p04!B265</f>
        <v>291810</v>
      </c>
    </row>
    <row r="266" spans="1:2">
      <c r="A266" t="s">
        <v>338</v>
      </c>
      <c r="B266">
        <f>[4]p04!B266</f>
        <v>3</v>
      </c>
    </row>
    <row r="267" spans="1:2">
      <c r="A267" t="s">
        <v>339</v>
      </c>
      <c r="B267">
        <f>[4]p04!B267</f>
        <v>6</v>
      </c>
    </row>
    <row r="268" spans="1:2">
      <c r="A268" t="s">
        <v>1067</v>
      </c>
      <c r="B268">
        <f>[4]p04!B268</f>
        <v>732924</v>
      </c>
    </row>
    <row r="269" spans="1:2">
      <c r="A269" t="s">
        <v>1068</v>
      </c>
      <c r="B269">
        <f>[4]p04!B269</f>
        <v>875430</v>
      </c>
    </row>
    <row r="270" spans="1:2">
      <c r="A270" t="s">
        <v>1069</v>
      </c>
      <c r="B270">
        <f>[4]p04!B270</f>
        <v>3120006.3383752033</v>
      </c>
    </row>
    <row r="271" spans="1:2">
      <c r="A271" t="s">
        <v>1070</v>
      </c>
      <c r="B271">
        <f>[4]p04!B271</f>
        <v>0.68776504039973663</v>
      </c>
    </row>
    <row r="272" spans="1:2">
      <c r="A272" t="s">
        <v>1071</v>
      </c>
      <c r="B272">
        <f>[4]p04!B272</f>
        <v>0.5570542114499657</v>
      </c>
    </row>
    <row r="273" spans="1:2">
      <c r="A273" t="s">
        <v>1072</v>
      </c>
      <c r="B273">
        <f>[4]p04!B273</f>
        <v>0.45101579605773756</v>
      </c>
    </row>
    <row r="274" spans="1:2">
      <c r="A274" t="s">
        <v>1073</v>
      </c>
      <c r="B274">
        <f>[4]p04!B274</f>
        <v>0.41409191285508001</v>
      </c>
    </row>
    <row r="275" spans="1:2">
      <c r="A275" t="s">
        <v>1087</v>
      </c>
      <c r="B275">
        <f>[4]p04!B275</f>
        <v>0.39218764874585876</v>
      </c>
    </row>
    <row r="276" spans="1:2">
      <c r="A276" t="s">
        <v>1088</v>
      </c>
      <c r="B276">
        <f>[4]p04!B276</f>
        <v>0.36007992422180873</v>
      </c>
    </row>
    <row r="277" spans="1:2">
      <c r="A277" t="s">
        <v>1091</v>
      </c>
      <c r="B277">
        <f>[4]p04!B277</f>
        <v>3877406.5875376426</v>
      </c>
    </row>
    <row r="278" spans="1:2">
      <c r="A278" t="s">
        <v>1092</v>
      </c>
      <c r="B278">
        <f>[4]p04!B278</f>
        <v>0.30500633333789201</v>
      </c>
    </row>
    <row r="279" spans="1:2">
      <c r="A279" t="s">
        <v>1093</v>
      </c>
      <c r="B279">
        <f>[4]p04!B279</f>
        <v>0.23372019395320423</v>
      </c>
    </row>
    <row r="280" spans="1:2">
      <c r="A280" t="s">
        <v>1094</v>
      </c>
      <c r="B280">
        <f>[4]p04!B280</f>
        <v>0.7662798060467958</v>
      </c>
    </row>
    <row r="281" spans="1:2">
      <c r="A281" t="s">
        <v>1099</v>
      </c>
      <c r="B281">
        <f>[4]p04!B281</f>
        <v>5.0160000000000003E-2</v>
      </c>
    </row>
    <row r="282" spans="1:2">
      <c r="A282" t="s">
        <v>1100</v>
      </c>
      <c r="B282">
        <f>[4]p04!B282</f>
        <v>0.10457509500006838</v>
      </c>
    </row>
    <row r="283" spans="1:2">
      <c r="A283" t="s">
        <v>1095</v>
      </c>
      <c r="B283">
        <f>[4]p04!B283</f>
        <v>7708476</v>
      </c>
    </row>
    <row r="284" spans="1:2">
      <c r="A284" t="s">
        <v>1096</v>
      </c>
      <c r="B284">
        <f>[4]p04!B284</f>
        <v>25273167.004897565</v>
      </c>
    </row>
    <row r="285" spans="1:2">
      <c r="A285" t="s">
        <v>1097</v>
      </c>
      <c r="B285">
        <f>[4]p04!B285</f>
        <v>757400.24916243902</v>
      </c>
    </row>
    <row r="286" spans="1:2">
      <c r="A286" t="s">
        <v>1101</v>
      </c>
      <c r="B286">
        <f>[4]p04!B286</f>
        <v>10000000</v>
      </c>
    </row>
    <row r="287" spans="1:2">
      <c r="A287" t="s">
        <v>1102</v>
      </c>
      <c r="B287">
        <f>[4]p04!B287</f>
        <v>0</v>
      </c>
    </row>
    <row r="288" spans="1:2">
      <c r="A288" t="s">
        <v>1103</v>
      </c>
      <c r="B288">
        <f>[4]p04!B288</f>
        <v>0</v>
      </c>
    </row>
    <row r="289" spans="1:2">
      <c r="A289" t="s">
        <v>1069</v>
      </c>
      <c r="B289">
        <f>[4]p04!B289</f>
        <v>3120006.3383752033</v>
      </c>
    </row>
    <row r="290" spans="1:2">
      <c r="A290" t="s">
        <v>508</v>
      </c>
      <c r="B290">
        <f>[4]p04!B290</f>
        <v>9.1857188442670365E-2</v>
      </c>
    </row>
    <row r="291" spans="1:2">
      <c r="A291" t="s">
        <v>1104</v>
      </c>
      <c r="B291">
        <f>[4]p04!B291</f>
        <v>0.47025026460469205</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1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A1:T291"/>
  <sheetViews>
    <sheetView topLeftCell="A243"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427</v>
      </c>
    </row>
    <row r="2" spans="1:11">
      <c r="A2">
        <v>5</v>
      </c>
      <c r="B2" t="s">
        <v>176</v>
      </c>
      <c r="C2" t="s">
        <v>177</v>
      </c>
      <c r="D2" t="s">
        <v>178</v>
      </c>
      <c r="E2" t="s">
        <v>8</v>
      </c>
      <c r="F2" t="s">
        <v>179</v>
      </c>
      <c r="G2" t="s">
        <v>10</v>
      </c>
      <c r="H2" t="s">
        <v>180</v>
      </c>
    </row>
    <row r="3" spans="1:11">
      <c r="A3" t="s">
        <v>181</v>
      </c>
      <c r="B3">
        <f>[4]p05!B3</f>
        <v>232168</v>
      </c>
      <c r="C3">
        <f>[4]p05!C3</f>
        <v>111733</v>
      </c>
      <c r="D3">
        <f>[4]p05!D3</f>
        <v>74884</v>
      </c>
      <c r="E3">
        <f>[4]p05!E3</f>
        <v>160736</v>
      </c>
      <c r="F3">
        <f>[4]p05!F3</f>
        <v>200974</v>
      </c>
      <c r="G3">
        <f>[4]p05!G3</f>
        <v>451831</v>
      </c>
      <c r="H3">
        <f>[4]p05!H3</f>
        <v>1232326</v>
      </c>
      <c r="I3">
        <f>[4]p05!I3</f>
        <v>0</v>
      </c>
      <c r="J3">
        <f>[4]p05!J3</f>
        <v>0</v>
      </c>
      <c r="K3">
        <f>[4]p05!K3</f>
        <v>0</v>
      </c>
    </row>
    <row r="4" spans="1:11">
      <c r="A4" t="s">
        <v>182</v>
      </c>
      <c r="B4">
        <f>[4]p05!B4</f>
        <v>232168</v>
      </c>
      <c r="C4">
        <f>[4]p05!C4</f>
        <v>111733</v>
      </c>
      <c r="D4">
        <f>[4]p05!D4</f>
        <v>74884</v>
      </c>
      <c r="E4">
        <f>[4]p05!E4</f>
        <v>160736</v>
      </c>
      <c r="F4">
        <f>[4]p05!F4</f>
        <v>200974</v>
      </c>
      <c r="G4">
        <f>[4]p05!G4</f>
        <v>451831</v>
      </c>
      <c r="H4">
        <f>[4]p05!H4</f>
        <v>1232326</v>
      </c>
      <c r="I4">
        <f>[4]p05!I4</f>
        <v>0</v>
      </c>
      <c r="J4">
        <f>[4]p05!J4</f>
        <v>0</v>
      </c>
      <c r="K4">
        <f>[4]p05!K4</f>
        <v>0</v>
      </c>
    </row>
    <row r="5" spans="1:11">
      <c r="A5" t="s">
        <v>183</v>
      </c>
      <c r="B5">
        <f>[4]p05!B5</f>
        <v>0</v>
      </c>
      <c r="C5">
        <f>[4]p05!C5</f>
        <v>0</v>
      </c>
      <c r="D5">
        <f>[4]p05!D5</f>
        <v>74884</v>
      </c>
      <c r="E5">
        <f>[4]p05!E5</f>
        <v>0</v>
      </c>
      <c r="F5">
        <f>[4]p05!F5</f>
        <v>0</v>
      </c>
      <c r="G5">
        <f>[4]p05!G5</f>
        <v>0</v>
      </c>
      <c r="H5">
        <f>[4]p05!H5</f>
        <v>0</v>
      </c>
      <c r="I5">
        <f>[4]p05!I5</f>
        <v>0</v>
      </c>
      <c r="J5">
        <f>[4]p05!J5</f>
        <v>0</v>
      </c>
      <c r="K5">
        <f>[4]p05!K5</f>
        <v>0</v>
      </c>
    </row>
    <row r="6" spans="1:11">
      <c r="A6" t="s">
        <v>184</v>
      </c>
      <c r="B6">
        <f>[4]p05!B6</f>
        <v>232168</v>
      </c>
      <c r="C6">
        <f>[4]p05!C6</f>
        <v>111733</v>
      </c>
      <c r="D6">
        <f>[4]p05!D6</f>
        <v>0</v>
      </c>
      <c r="E6">
        <f>[4]p05!E6</f>
        <v>160736</v>
      </c>
      <c r="F6">
        <f>[4]p05!F6</f>
        <v>200974</v>
      </c>
      <c r="G6">
        <f>[4]p05!G6</f>
        <v>451831</v>
      </c>
      <c r="H6">
        <f>[4]p05!H6</f>
        <v>0</v>
      </c>
      <c r="I6">
        <f>[4]p05!I6</f>
        <v>0</v>
      </c>
      <c r="J6">
        <f>[4]p05!J6</f>
        <v>0</v>
      </c>
      <c r="K6">
        <f>[4]p05!K6</f>
        <v>0</v>
      </c>
    </row>
    <row r="7" spans="1:11">
      <c r="A7" t="s">
        <v>185</v>
      </c>
      <c r="B7">
        <f>[4]p05!B7</f>
        <v>0</v>
      </c>
      <c r="C7">
        <f>[4]p05!C7</f>
        <v>0</v>
      </c>
      <c r="D7">
        <f>[4]p05!D7</f>
        <v>1157442</v>
      </c>
      <c r="E7">
        <f>[4]p05!E7</f>
        <v>0</v>
      </c>
      <c r="F7">
        <f>[4]p05!F7</f>
        <v>0</v>
      </c>
      <c r="G7">
        <f>[4]p05!G7</f>
        <v>0</v>
      </c>
      <c r="H7">
        <f>[4]p05!H7</f>
        <v>0</v>
      </c>
      <c r="I7">
        <f>[4]p05!I7</f>
        <v>0</v>
      </c>
      <c r="J7">
        <f>[4]p05!J7</f>
        <v>0</v>
      </c>
      <c r="K7">
        <f>[4]p05!K7</f>
        <v>0</v>
      </c>
    </row>
    <row r="8" spans="1:11">
      <c r="A8" t="s">
        <v>186</v>
      </c>
      <c r="B8">
        <f>[4]p05!B8</f>
        <v>204670</v>
      </c>
      <c r="C8">
        <f>[4]p05!C8</f>
        <v>121839</v>
      </c>
      <c r="D8">
        <f>[4]p05!D8</f>
        <v>82683</v>
      </c>
      <c r="E8">
        <f>[4]p05!E8</f>
        <v>155425</v>
      </c>
      <c r="F8">
        <f>[4]p05!F8</f>
        <v>210534</v>
      </c>
      <c r="G8">
        <f>[4]p05!G8</f>
        <v>450949</v>
      </c>
      <c r="H8">
        <f>[4]p05!H8</f>
        <v>1226100</v>
      </c>
      <c r="I8">
        <f>[4]p05!I8</f>
        <v>0</v>
      </c>
      <c r="J8">
        <f>[4]p05!J8</f>
        <v>0</v>
      </c>
      <c r="K8">
        <f>[4]p05!K8</f>
        <v>0</v>
      </c>
    </row>
    <row r="9" spans="1:11">
      <c r="A9" t="s">
        <v>187</v>
      </c>
      <c r="B9">
        <f>[4]p05!B9</f>
        <v>204670</v>
      </c>
      <c r="C9">
        <f>[4]p05!C9</f>
        <v>121839</v>
      </c>
      <c r="D9">
        <f>[4]p05!D9</f>
        <v>82683</v>
      </c>
      <c r="E9">
        <f>[4]p05!E9</f>
        <v>155425</v>
      </c>
      <c r="F9">
        <f>[4]p05!F9</f>
        <v>210534</v>
      </c>
      <c r="G9">
        <f>[4]p05!G9</f>
        <v>450949</v>
      </c>
      <c r="H9">
        <f>[4]p05!H9</f>
        <v>1226100</v>
      </c>
      <c r="I9">
        <f>[4]p05!I9</f>
        <v>0</v>
      </c>
      <c r="J9">
        <f>[4]p05!J9</f>
        <v>0</v>
      </c>
      <c r="K9">
        <f>[4]p05!K9</f>
        <v>0</v>
      </c>
    </row>
    <row r="10" spans="1:11">
      <c r="A10" t="s">
        <v>188</v>
      </c>
      <c r="B10">
        <f>[4]p05!B10</f>
        <v>0</v>
      </c>
      <c r="C10">
        <f>[4]p05!C10</f>
        <v>0</v>
      </c>
      <c r="D10">
        <f>[4]p05!D10</f>
        <v>0</v>
      </c>
      <c r="E10">
        <f>[4]p05!E10</f>
        <v>0</v>
      </c>
      <c r="F10">
        <f>[4]p05!F10</f>
        <v>0</v>
      </c>
      <c r="G10">
        <f>[4]p05!G10</f>
        <v>450949</v>
      </c>
      <c r="H10">
        <f>[4]p05!H10</f>
        <v>0</v>
      </c>
      <c r="I10">
        <f>[4]p05!I10</f>
        <v>0</v>
      </c>
      <c r="J10">
        <f>[4]p05!J10</f>
        <v>0</v>
      </c>
      <c r="K10">
        <f>[4]p05!K10</f>
        <v>0</v>
      </c>
    </row>
    <row r="11" spans="1:11">
      <c r="A11" t="s">
        <v>189</v>
      </c>
      <c r="B11">
        <f>[4]p05!B11</f>
        <v>204670</v>
      </c>
      <c r="C11">
        <f>[4]p05!C11</f>
        <v>121839</v>
      </c>
      <c r="D11">
        <f>[4]p05!D11</f>
        <v>82683</v>
      </c>
      <c r="E11">
        <f>[4]p05!E11</f>
        <v>155425</v>
      </c>
      <c r="F11">
        <f>[4]p05!F11</f>
        <v>210534</v>
      </c>
      <c r="G11">
        <f>[4]p05!G11</f>
        <v>0</v>
      </c>
      <c r="H11">
        <f>[4]p05!H11</f>
        <v>0</v>
      </c>
      <c r="I11">
        <f>[4]p05!I11</f>
        <v>0</v>
      </c>
      <c r="J11">
        <f>[4]p05!J11</f>
        <v>0</v>
      </c>
      <c r="K11">
        <f>[4]p05!K11</f>
        <v>0</v>
      </c>
    </row>
    <row r="12" spans="1:11">
      <c r="A12" t="s">
        <v>190</v>
      </c>
      <c r="B12">
        <f>[4]p05!B12</f>
        <v>0</v>
      </c>
      <c r="C12">
        <f>[4]p05!C12</f>
        <v>0</v>
      </c>
      <c r="D12">
        <f>[4]p05!D12</f>
        <v>0</v>
      </c>
      <c r="E12">
        <f>[4]p05!E12</f>
        <v>0</v>
      </c>
      <c r="F12">
        <f>[4]p05!F12</f>
        <v>0</v>
      </c>
      <c r="G12">
        <f>[4]p05!G12</f>
        <v>775151</v>
      </c>
      <c r="H12">
        <f>[4]p05!H12</f>
        <v>0</v>
      </c>
      <c r="I12">
        <f>[4]p05!I12</f>
        <v>0</v>
      </c>
      <c r="J12">
        <f>[4]p05!J12</f>
        <v>0</v>
      </c>
      <c r="K12">
        <f>[4]p05!K12</f>
        <v>0</v>
      </c>
    </row>
    <row r="13" spans="1:11">
      <c r="A13" t="s">
        <v>191</v>
      </c>
      <c r="B13">
        <f>[4]p05!B13</f>
        <v>3780</v>
      </c>
      <c r="C13">
        <f>[4]p05!C13</f>
        <v>382.5</v>
      </c>
      <c r="D13">
        <f>[4]p05!D13</f>
        <v>360</v>
      </c>
      <c r="E13">
        <f>[4]p05!E13</f>
        <v>28.8</v>
      </c>
      <c r="F13">
        <f>[4]p05!F13</f>
        <v>40.5</v>
      </c>
      <c r="G13">
        <f>[4]p05!G13</f>
        <v>41.4</v>
      </c>
      <c r="H13">
        <f>[4]p05!H13</f>
        <v>0</v>
      </c>
      <c r="I13">
        <f>[4]p05!I13</f>
        <v>0</v>
      </c>
      <c r="J13">
        <f>[4]p05!J13</f>
        <v>0</v>
      </c>
      <c r="K13">
        <f>[4]p05!K13</f>
        <v>0</v>
      </c>
    </row>
    <row r="14" spans="1:11">
      <c r="A14" t="s">
        <v>192</v>
      </c>
      <c r="B14">
        <f>[4]p05!B14</f>
        <v>4590</v>
      </c>
      <c r="C14">
        <f>[4]p05!C14</f>
        <v>418.5</v>
      </c>
      <c r="D14">
        <f>[4]p05!D14</f>
        <v>405</v>
      </c>
      <c r="E14">
        <f>[4]p05!E14</f>
        <v>28.35</v>
      </c>
      <c r="F14">
        <f>[4]p05!F14</f>
        <v>42.3</v>
      </c>
      <c r="G14">
        <f>[4]p05!G14</f>
        <v>45</v>
      </c>
      <c r="H14">
        <f>[4]p05!H14</f>
        <v>0</v>
      </c>
      <c r="I14">
        <f>[4]p05!I14</f>
        <v>0</v>
      </c>
      <c r="J14">
        <f>[4]p05!J14</f>
        <v>0</v>
      </c>
      <c r="K14">
        <f>[4]p05!K14</f>
        <v>0</v>
      </c>
    </row>
    <row r="15" spans="1:11">
      <c r="A15" t="s">
        <v>193</v>
      </c>
      <c r="B15">
        <f>[4]p05!B15</f>
        <v>3780</v>
      </c>
      <c r="C15">
        <f>[4]p05!C15</f>
        <v>382.5</v>
      </c>
      <c r="D15">
        <f>[4]p05!D15</f>
        <v>360</v>
      </c>
      <c r="E15">
        <f>[4]p05!E15</f>
        <v>28.8</v>
      </c>
      <c r="F15">
        <f>[4]p05!F15</f>
        <v>40.5</v>
      </c>
      <c r="G15">
        <f>[4]p05!G15</f>
        <v>41.4</v>
      </c>
      <c r="H15">
        <f>[4]p05!H15</f>
        <v>0</v>
      </c>
      <c r="I15">
        <f>[4]p05!I15</f>
        <v>0</v>
      </c>
      <c r="J15">
        <f>[4]p05!J15</f>
        <v>0</v>
      </c>
      <c r="K15">
        <f>[4]p05!K15</f>
        <v>0</v>
      </c>
    </row>
    <row r="16" spans="1:11">
      <c r="A16" t="s">
        <v>194</v>
      </c>
      <c r="B16">
        <f>[4]p05!B16</f>
        <v>3960</v>
      </c>
      <c r="C16">
        <f>[4]p05!C16</f>
        <v>382.5</v>
      </c>
      <c r="D16">
        <f>[4]p05!D16</f>
        <v>360</v>
      </c>
      <c r="E16">
        <f>[4]p05!E16</f>
        <v>31.5</v>
      </c>
      <c r="F16">
        <f>[4]p05!F16</f>
        <v>42.3</v>
      </c>
      <c r="G16">
        <f>[4]p05!G16</f>
        <v>43.2</v>
      </c>
      <c r="H16">
        <f>[4]p05!H16</f>
        <v>0</v>
      </c>
      <c r="I16">
        <f>[4]p05!I16</f>
        <v>0</v>
      </c>
      <c r="J16">
        <f>[4]p05!J16</f>
        <v>0</v>
      </c>
      <c r="K16">
        <f>[4]p05!K16</f>
        <v>0</v>
      </c>
    </row>
    <row r="17" spans="1:11">
      <c r="A17" t="s">
        <v>195</v>
      </c>
      <c r="B17">
        <f>[4]p05!B17</f>
        <v>3780</v>
      </c>
      <c r="C17">
        <f>[4]p05!C17</f>
        <v>382.5</v>
      </c>
      <c r="D17">
        <f>[4]p05!D17</f>
        <v>360</v>
      </c>
      <c r="E17">
        <f>[4]p05!E17</f>
        <v>28.8</v>
      </c>
      <c r="F17">
        <f>[4]p05!F17</f>
        <v>40.5</v>
      </c>
      <c r="G17">
        <f>[4]p05!G17</f>
        <v>41.4</v>
      </c>
      <c r="H17">
        <f>[4]p05!H17</f>
        <v>0</v>
      </c>
      <c r="I17">
        <f>[4]p05!I17</f>
        <v>0</v>
      </c>
      <c r="J17">
        <f>[4]p05!J17</f>
        <v>0</v>
      </c>
      <c r="K17">
        <f>[4]p05!K17</f>
        <v>0</v>
      </c>
    </row>
    <row r="18" spans="1:11">
      <c r="A18" t="s">
        <v>196</v>
      </c>
      <c r="B18">
        <f>[4]p05!B18</f>
        <v>0</v>
      </c>
      <c r="C18">
        <f>[4]p05!C18</f>
        <v>0</v>
      </c>
      <c r="D18">
        <f>[4]p05!D18</f>
        <v>0</v>
      </c>
      <c r="E18">
        <f>[4]p05!E18</f>
        <v>0</v>
      </c>
      <c r="F18">
        <f>[4]p05!F18</f>
        <v>0</v>
      </c>
      <c r="G18">
        <f>[4]p05!G18</f>
        <v>0</v>
      </c>
      <c r="H18">
        <f>[4]p05!H18</f>
        <v>0</v>
      </c>
      <c r="I18">
        <f>[4]p05!I18</f>
        <v>0</v>
      </c>
      <c r="J18">
        <f>[4]p05!J18</f>
        <v>0</v>
      </c>
      <c r="K18">
        <f>[4]p05!K18</f>
        <v>0</v>
      </c>
    </row>
    <row r="19" spans="1:11">
      <c r="A19" t="s">
        <v>197</v>
      </c>
      <c r="B19">
        <f>[4]p05!B19</f>
        <v>0</v>
      </c>
      <c r="C19">
        <f>[4]p05!C19</f>
        <v>0</v>
      </c>
      <c r="D19">
        <f>[4]p05!D19</f>
        <v>0</v>
      </c>
      <c r="E19">
        <f>[4]p05!E19</f>
        <v>0</v>
      </c>
      <c r="F19">
        <f>[4]p05!F19</f>
        <v>0</v>
      </c>
      <c r="G19">
        <f>[4]p05!G19</f>
        <v>0</v>
      </c>
      <c r="H19">
        <f>[4]p05!H19</f>
        <v>0</v>
      </c>
      <c r="I19">
        <f>[4]p05!I19</f>
        <v>0</v>
      </c>
      <c r="J19">
        <f>[4]p05!J19</f>
        <v>0</v>
      </c>
      <c r="K19">
        <f>[4]p05!K19</f>
        <v>0</v>
      </c>
    </row>
    <row r="20" spans="1:11">
      <c r="A20" t="s">
        <v>198</v>
      </c>
      <c r="B20">
        <f>[4]p05!B20</f>
        <v>0</v>
      </c>
      <c r="C20">
        <f>[4]p05!C20</f>
        <v>0</v>
      </c>
      <c r="D20">
        <f>[4]p05!D20</f>
        <v>0</v>
      </c>
      <c r="E20">
        <f>[4]p05!E20</f>
        <v>0</v>
      </c>
      <c r="F20">
        <f>[4]p05!F20</f>
        <v>0</v>
      </c>
      <c r="G20">
        <f>[4]p05!G20</f>
        <v>0</v>
      </c>
      <c r="H20">
        <f>[4]p05!H20</f>
        <v>0</v>
      </c>
      <c r="I20">
        <f>[4]p05!I20</f>
        <v>0</v>
      </c>
      <c r="J20">
        <f>[4]p05!J20</f>
        <v>0</v>
      </c>
      <c r="K20">
        <f>[4]p05!K20</f>
        <v>0</v>
      </c>
    </row>
    <row r="21" spans="1:11">
      <c r="A21" t="s">
        <v>199</v>
      </c>
      <c r="B21">
        <f>[4]p05!B21</f>
        <v>0</v>
      </c>
      <c r="C21">
        <f>[4]p05!C21</f>
        <v>0</v>
      </c>
      <c r="D21">
        <f>[4]p05!D21</f>
        <v>0</v>
      </c>
      <c r="E21">
        <f>[4]p05!E21</f>
        <v>0</v>
      </c>
      <c r="F21">
        <f>[4]p05!F21</f>
        <v>0</v>
      </c>
      <c r="G21">
        <f>[4]p05!G21</f>
        <v>0</v>
      </c>
      <c r="H21">
        <f>[4]p05!H21</f>
        <v>0</v>
      </c>
      <c r="I21">
        <f>[4]p05!I21</f>
        <v>0</v>
      </c>
      <c r="J21">
        <f>[4]p05!J21</f>
        <v>0</v>
      </c>
      <c r="K21">
        <f>[4]p05!K21</f>
        <v>0</v>
      </c>
    </row>
    <row r="22" spans="1:11">
      <c r="A22" t="s">
        <v>200</v>
      </c>
      <c r="B22">
        <f>[4]p05!B22</f>
        <v>0</v>
      </c>
      <c r="C22">
        <f>[4]p05!C22</f>
        <v>0</v>
      </c>
      <c r="D22">
        <f>[4]p05!D22</f>
        <v>0</v>
      </c>
      <c r="E22">
        <f>[4]p05!E22</f>
        <v>0</v>
      </c>
      <c r="F22">
        <f>[4]p05!F22</f>
        <v>0</v>
      </c>
      <c r="G22">
        <f>[4]p05!G22</f>
        <v>0</v>
      </c>
      <c r="H22">
        <f>[4]p05!H22</f>
        <v>0</v>
      </c>
      <c r="I22">
        <f>[4]p05!I22</f>
        <v>0</v>
      </c>
      <c r="J22">
        <f>[4]p05!J22</f>
        <v>0</v>
      </c>
      <c r="K22">
        <f>[4]p05!K22</f>
        <v>0</v>
      </c>
    </row>
    <row r="23" spans="1:11">
      <c r="A23" t="s">
        <v>201</v>
      </c>
      <c r="B23">
        <f>[4]p05!B23</f>
        <v>5850</v>
      </c>
      <c r="C23">
        <f>[4]p05!C23</f>
        <v>495</v>
      </c>
      <c r="D23">
        <f>[4]p05!D23</f>
        <v>472.5</v>
      </c>
      <c r="E23">
        <f>[4]p05!E23</f>
        <v>39.6</v>
      </c>
      <c r="F23">
        <f>[4]p05!F23</f>
        <v>54.9</v>
      </c>
      <c r="G23">
        <f>[4]p05!G23</f>
        <v>56.7</v>
      </c>
      <c r="H23">
        <f>[4]p05!H23</f>
        <v>0</v>
      </c>
      <c r="I23">
        <f>[4]p05!I23</f>
        <v>0</v>
      </c>
      <c r="J23">
        <f>[4]p05!J23</f>
        <v>0</v>
      </c>
      <c r="K23">
        <f>[4]p05!K23</f>
        <v>0</v>
      </c>
    </row>
    <row r="24" spans="1:11">
      <c r="A24" t="s">
        <v>202</v>
      </c>
      <c r="B24">
        <f>[4]p05!B24</f>
        <v>5940</v>
      </c>
      <c r="C24">
        <f>[4]p05!C24</f>
        <v>504</v>
      </c>
      <c r="D24">
        <f>[4]p05!D24</f>
        <v>441</v>
      </c>
      <c r="E24">
        <f>[4]p05!E24</f>
        <v>39.6</v>
      </c>
      <c r="F24">
        <f>[4]p05!F24</f>
        <v>52.2</v>
      </c>
      <c r="G24">
        <f>[4]p05!G24</f>
        <v>55.8</v>
      </c>
      <c r="H24">
        <f>[4]p05!H24</f>
        <v>0</v>
      </c>
      <c r="I24">
        <f>[4]p05!I24</f>
        <v>0</v>
      </c>
      <c r="J24">
        <f>[4]p05!J24</f>
        <v>0</v>
      </c>
      <c r="K24">
        <f>[4]p05!K24</f>
        <v>0</v>
      </c>
    </row>
    <row r="25" spans="1:11">
      <c r="A25" t="s">
        <v>203</v>
      </c>
      <c r="B25">
        <f>[4]p05!B25</f>
        <v>5850</v>
      </c>
      <c r="C25">
        <f>[4]p05!C25</f>
        <v>495</v>
      </c>
      <c r="D25">
        <f>[4]p05!D25</f>
        <v>472.5</v>
      </c>
      <c r="E25">
        <f>[4]p05!E25</f>
        <v>39.6</v>
      </c>
      <c r="F25">
        <f>[4]p05!F25</f>
        <v>54.9</v>
      </c>
      <c r="G25">
        <f>[4]p05!G25</f>
        <v>56.7</v>
      </c>
      <c r="H25">
        <f>[4]p05!H25</f>
        <v>0</v>
      </c>
      <c r="I25">
        <f>[4]p05!I25</f>
        <v>0</v>
      </c>
      <c r="J25">
        <f>[4]p05!J25</f>
        <v>0</v>
      </c>
      <c r="K25">
        <f>[4]p05!K25</f>
        <v>0</v>
      </c>
    </row>
    <row r="26" spans="1:11">
      <c r="A26" t="s">
        <v>204</v>
      </c>
      <c r="B26">
        <f>[4]p05!B26</f>
        <v>5940</v>
      </c>
      <c r="C26">
        <f>[4]p05!C26</f>
        <v>504</v>
      </c>
      <c r="D26">
        <f>[4]p05!D26</f>
        <v>441</v>
      </c>
      <c r="E26">
        <f>[4]p05!E26</f>
        <v>39.6</v>
      </c>
      <c r="F26">
        <f>[4]p05!F26</f>
        <v>52.2</v>
      </c>
      <c r="G26">
        <f>[4]p05!G26</f>
        <v>55.8</v>
      </c>
      <c r="H26">
        <f>[4]p05!H26</f>
        <v>0</v>
      </c>
      <c r="I26">
        <f>[4]p05!I26</f>
        <v>0</v>
      </c>
      <c r="J26">
        <f>[4]p05!J26</f>
        <v>0</v>
      </c>
      <c r="K26">
        <f>[4]p05!K26</f>
        <v>0</v>
      </c>
    </row>
    <row r="27" spans="1:11">
      <c r="A27" t="s">
        <v>205</v>
      </c>
      <c r="B27">
        <f>[4]p05!B27</f>
        <v>5850</v>
      </c>
      <c r="C27">
        <f>[4]p05!C27</f>
        <v>495</v>
      </c>
      <c r="D27">
        <f>[4]p05!D27</f>
        <v>472.5</v>
      </c>
      <c r="E27">
        <f>[4]p05!E27</f>
        <v>39.6</v>
      </c>
      <c r="F27">
        <f>[4]p05!F27</f>
        <v>54.9</v>
      </c>
      <c r="G27">
        <f>[4]p05!G27</f>
        <v>56.7</v>
      </c>
      <c r="H27">
        <f>[4]p05!H27</f>
        <v>0</v>
      </c>
      <c r="I27">
        <f>[4]p05!I27</f>
        <v>0</v>
      </c>
      <c r="J27">
        <f>[4]p05!J27</f>
        <v>0</v>
      </c>
      <c r="K27">
        <f>[4]p05!K27</f>
        <v>0</v>
      </c>
    </row>
    <row r="28" spans="1:11">
      <c r="A28" t="s">
        <v>206</v>
      </c>
      <c r="B28">
        <f>[4]p05!B28</f>
        <v>0</v>
      </c>
      <c r="C28">
        <f>[4]p05!C28</f>
        <v>0</v>
      </c>
      <c r="D28">
        <f>[4]p05!D28</f>
        <v>0</v>
      </c>
      <c r="E28">
        <f>[4]p05!E28</f>
        <v>0</v>
      </c>
      <c r="F28">
        <f>[4]p05!F28</f>
        <v>0</v>
      </c>
      <c r="G28">
        <f>[4]p05!G28</f>
        <v>0</v>
      </c>
      <c r="H28">
        <f>[4]p05!H28</f>
        <v>0</v>
      </c>
      <c r="I28">
        <f>[4]p05!I28</f>
        <v>0</v>
      </c>
      <c r="J28">
        <f>[4]p05!J28</f>
        <v>0</v>
      </c>
      <c r="K28">
        <f>[4]p05!K28</f>
        <v>0</v>
      </c>
    </row>
    <row r="29" spans="1:11">
      <c r="A29" t="s">
        <v>207</v>
      </c>
      <c r="B29">
        <f>[4]p05!B29</f>
        <v>0</v>
      </c>
      <c r="C29">
        <f>[4]p05!C29</f>
        <v>0</v>
      </c>
      <c r="D29">
        <f>[4]p05!D29</f>
        <v>0</v>
      </c>
      <c r="E29">
        <f>[4]p05!E29</f>
        <v>0</v>
      </c>
      <c r="F29">
        <f>[4]p05!F29</f>
        <v>0</v>
      </c>
      <c r="G29">
        <f>[4]p05!G29</f>
        <v>0</v>
      </c>
      <c r="H29">
        <f>[4]p05!H29</f>
        <v>0</v>
      </c>
      <c r="I29">
        <f>[4]p05!I29</f>
        <v>0</v>
      </c>
      <c r="J29">
        <f>[4]p05!J29</f>
        <v>0</v>
      </c>
      <c r="K29">
        <f>[4]p05!K29</f>
        <v>0</v>
      </c>
    </row>
    <row r="30" spans="1:11">
      <c r="A30" t="s">
        <v>208</v>
      </c>
      <c r="B30">
        <f>[4]p05!B30</f>
        <v>0</v>
      </c>
      <c r="C30">
        <f>[4]p05!C30</f>
        <v>0</v>
      </c>
      <c r="D30">
        <f>[4]p05!D30</f>
        <v>0</v>
      </c>
      <c r="E30">
        <f>[4]p05!E30</f>
        <v>0</v>
      </c>
      <c r="F30">
        <f>[4]p05!F30</f>
        <v>0</v>
      </c>
      <c r="G30">
        <f>[4]p05!G30</f>
        <v>0</v>
      </c>
      <c r="H30">
        <f>[4]p05!H30</f>
        <v>0</v>
      </c>
      <c r="I30">
        <f>[4]p05!I30</f>
        <v>0</v>
      </c>
      <c r="J30">
        <f>[4]p05!J30</f>
        <v>0</v>
      </c>
      <c r="K30">
        <f>[4]p05!K30</f>
        <v>0</v>
      </c>
    </row>
    <row r="31" spans="1:11">
      <c r="A31" t="s">
        <v>209</v>
      </c>
      <c r="B31">
        <f>[4]p05!B31</f>
        <v>0</v>
      </c>
      <c r="C31">
        <f>[4]p05!C31</f>
        <v>0</v>
      </c>
      <c r="D31">
        <f>[4]p05!D31</f>
        <v>0</v>
      </c>
      <c r="E31">
        <f>[4]p05!E31</f>
        <v>0</v>
      </c>
      <c r="F31">
        <f>[4]p05!F31</f>
        <v>0</v>
      </c>
      <c r="G31">
        <f>[4]p05!G31</f>
        <v>0</v>
      </c>
      <c r="H31">
        <f>[4]p05!H31</f>
        <v>0</v>
      </c>
      <c r="I31">
        <f>[4]p05!I31</f>
        <v>0</v>
      </c>
      <c r="J31">
        <f>[4]p05!J31</f>
        <v>0</v>
      </c>
      <c r="K31">
        <f>[4]p05!K31</f>
        <v>0</v>
      </c>
    </row>
    <row r="32" spans="1:11">
      <c r="A32" t="s">
        <v>210</v>
      </c>
      <c r="B32">
        <f>[4]p05!B32</f>
        <v>0</v>
      </c>
      <c r="C32">
        <f>[4]p05!C32</f>
        <v>0</v>
      </c>
      <c r="D32">
        <f>[4]p05!D32</f>
        <v>0</v>
      </c>
      <c r="E32">
        <f>[4]p05!E32</f>
        <v>0</v>
      </c>
      <c r="F32">
        <f>[4]p05!F32</f>
        <v>0</v>
      </c>
      <c r="G32">
        <f>[4]p05!G32</f>
        <v>0</v>
      </c>
      <c r="H32">
        <f>[4]p05!H32</f>
        <v>0</v>
      </c>
      <c r="I32">
        <f>[4]p05!I32</f>
        <v>0</v>
      </c>
      <c r="J32">
        <f>[4]p05!J32</f>
        <v>0</v>
      </c>
      <c r="K32">
        <f>[4]p05!K32</f>
        <v>0</v>
      </c>
    </row>
    <row r="33" spans="1:11">
      <c r="A33" t="s">
        <v>211</v>
      </c>
      <c r="B33">
        <f>[4]p05!B33</f>
        <v>75999981</v>
      </c>
      <c r="C33">
        <f>[4]p05!C33</f>
        <v>4100004</v>
      </c>
      <c r="D33">
        <f>[4]p05!D33</f>
        <v>3800006</v>
      </c>
      <c r="E33">
        <f>[4]p05!E33</f>
        <v>609999.65</v>
      </c>
      <c r="F33">
        <f>[4]p05!F33</f>
        <v>1749999.79</v>
      </c>
      <c r="G33">
        <f>[4]p05!G33</f>
        <v>2850000</v>
      </c>
      <c r="H33">
        <f>[4]p05!H33</f>
        <v>7819276</v>
      </c>
      <c r="I33">
        <f>[4]p05!I33</f>
        <v>0</v>
      </c>
      <c r="J33">
        <f>[4]p05!J33</f>
        <v>0</v>
      </c>
      <c r="K33">
        <f>[4]p05!K33</f>
        <v>0</v>
      </c>
    </row>
    <row r="34" spans="1:11">
      <c r="A34" t="s">
        <v>212</v>
      </c>
      <c r="B34">
        <f>[4]p05!B34</f>
        <v>109000038</v>
      </c>
      <c r="C34">
        <f>[4]p05!C34</f>
        <v>6000000</v>
      </c>
      <c r="D34">
        <f>[4]p05!D34</f>
        <v>4499999</v>
      </c>
      <c r="E34">
        <f>[4]p05!E34</f>
        <v>680000.1</v>
      </c>
      <c r="F34">
        <f>[4]p05!F34</f>
        <v>2450001.4</v>
      </c>
      <c r="G34">
        <f>[4]p05!G34</f>
        <v>3300000</v>
      </c>
      <c r="H34">
        <f>[4]p05!H34</f>
        <v>9923705</v>
      </c>
      <c r="I34">
        <f>[4]p05!I34</f>
        <v>0</v>
      </c>
      <c r="J34">
        <f>[4]p05!J34</f>
        <v>0</v>
      </c>
      <c r="K34">
        <f>[4]p05!K34</f>
        <v>0</v>
      </c>
    </row>
    <row r="35" spans="1:11">
      <c r="A35" t="s">
        <v>213</v>
      </c>
      <c r="B35">
        <f>[4]p05!B35</f>
        <v>0</v>
      </c>
      <c r="C35">
        <f>[4]p05!C35</f>
        <v>0.09</v>
      </c>
      <c r="D35">
        <f>[4]p05!D35</f>
        <v>0.09</v>
      </c>
      <c r="E35">
        <f>[4]p05!E35</f>
        <v>0.09</v>
      </c>
      <c r="F35">
        <f>[4]p05!F35</f>
        <v>0.09</v>
      </c>
      <c r="G35">
        <f>[4]p05!G35</f>
        <v>0.09</v>
      </c>
      <c r="H35">
        <f>[4]p05!H35</f>
        <v>0</v>
      </c>
      <c r="I35">
        <f>[4]p05!I35</f>
        <v>0</v>
      </c>
      <c r="J35">
        <f>[4]p05!J35</f>
        <v>0</v>
      </c>
      <c r="K35">
        <f>[4]p05!K35</f>
        <v>0</v>
      </c>
    </row>
    <row r="36" spans="1:11">
      <c r="A36" t="s">
        <v>214</v>
      </c>
      <c r="B36">
        <f>[4]p05!B36</f>
        <v>6.8999999999999992E-2</v>
      </c>
      <c r="C36">
        <f>[4]p05!C36</f>
        <v>0</v>
      </c>
      <c r="D36">
        <f>[4]p05!D36</f>
        <v>6.8999999999999992E-2</v>
      </c>
      <c r="E36">
        <f>[4]p05!E36</f>
        <v>6.8999999999999992E-2</v>
      </c>
      <c r="F36">
        <f>[4]p05!F36</f>
        <v>6.8999999999999992E-2</v>
      </c>
      <c r="G36">
        <f>[4]p05!G36</f>
        <v>0</v>
      </c>
      <c r="H36">
        <f>[4]p05!H36</f>
        <v>0</v>
      </c>
      <c r="I36">
        <f>[4]p05!I36</f>
        <v>0</v>
      </c>
      <c r="J36">
        <f>[4]p05!J36</f>
        <v>0</v>
      </c>
      <c r="K36">
        <f>[4]p05!K36</f>
        <v>0</v>
      </c>
    </row>
    <row r="37" spans="1:11">
      <c r="A37" t="s">
        <v>215</v>
      </c>
      <c r="B37">
        <f>[4]p05!B37</f>
        <v>9.1999999999999998E-2</v>
      </c>
      <c r="C37">
        <f>[4]p05!C37</f>
        <v>9.1999999999999998E-2</v>
      </c>
      <c r="D37">
        <f>[4]p05!D37</f>
        <v>0</v>
      </c>
      <c r="E37">
        <f>[4]p05!E37</f>
        <v>9.1999999999999998E-2</v>
      </c>
      <c r="F37">
        <f>[4]p05!F37</f>
        <v>9.1999999999999998E-2</v>
      </c>
      <c r="G37">
        <f>[4]p05!G37</f>
        <v>9.1999999999999998E-2</v>
      </c>
      <c r="H37">
        <f>[4]p05!H37</f>
        <v>0</v>
      </c>
      <c r="I37">
        <f>[4]p05!I37</f>
        <v>0</v>
      </c>
      <c r="J37">
        <f>[4]p05!J37</f>
        <v>0</v>
      </c>
      <c r="K37">
        <f>[4]p05!K37</f>
        <v>0</v>
      </c>
    </row>
    <row r="38" spans="1:11">
      <c r="A38" t="s">
        <v>216</v>
      </c>
      <c r="B38">
        <f>[4]p05!B38</f>
        <v>0.115</v>
      </c>
      <c r="C38">
        <f>[4]p05!C38</f>
        <v>0.115</v>
      </c>
      <c r="D38">
        <f>[4]p05!D38</f>
        <v>0.115</v>
      </c>
      <c r="E38">
        <f>[4]p05!E38</f>
        <v>0</v>
      </c>
      <c r="F38">
        <f>[4]p05!F38</f>
        <v>0</v>
      </c>
      <c r="G38">
        <f>[4]p05!G38</f>
        <v>0.115</v>
      </c>
      <c r="H38">
        <f>[4]p05!H38</f>
        <v>0</v>
      </c>
      <c r="I38">
        <f>[4]p05!I38</f>
        <v>0</v>
      </c>
      <c r="J38">
        <f>[4]p05!J38</f>
        <v>0</v>
      </c>
      <c r="K38">
        <f>[4]p05!K38</f>
        <v>0</v>
      </c>
    </row>
    <row r="39" spans="1:11">
      <c r="A39" t="s">
        <v>217</v>
      </c>
      <c r="B39">
        <f>[4]p05!B39</f>
        <v>0.115</v>
      </c>
      <c r="C39">
        <f>[4]p05!C39</f>
        <v>0.115</v>
      </c>
      <c r="D39">
        <f>[4]p05!D39</f>
        <v>0.115</v>
      </c>
      <c r="E39">
        <f>[4]p05!E39</f>
        <v>0</v>
      </c>
      <c r="F39">
        <f>[4]p05!F39</f>
        <v>0</v>
      </c>
      <c r="G39">
        <f>[4]p05!G39</f>
        <v>0.115</v>
      </c>
      <c r="H39">
        <f>[4]p05!H39</f>
        <v>0</v>
      </c>
      <c r="I39">
        <f>[4]p05!I39</f>
        <v>0</v>
      </c>
      <c r="J39">
        <f>[4]p05!J39</f>
        <v>0</v>
      </c>
      <c r="K39">
        <f>[4]p05!K39</f>
        <v>0</v>
      </c>
    </row>
    <row r="40" spans="1:11">
      <c r="A40" t="s">
        <v>218</v>
      </c>
      <c r="B40">
        <f>[4]p05!B40</f>
        <v>5.7500000000000002E-2</v>
      </c>
      <c r="C40">
        <f>[4]p05!C40</f>
        <v>0</v>
      </c>
      <c r="D40">
        <f>[4]p05!D40</f>
        <v>5.7500000000000002E-2</v>
      </c>
      <c r="E40">
        <f>[4]p05!E40</f>
        <v>5.7500000000000002E-2</v>
      </c>
      <c r="F40">
        <f>[4]p05!F40</f>
        <v>5.7500000000000002E-2</v>
      </c>
      <c r="G40">
        <f>[4]p05!G40</f>
        <v>0</v>
      </c>
      <c r="H40">
        <f>[4]p05!H40</f>
        <v>0</v>
      </c>
      <c r="I40">
        <f>[4]p05!I40</f>
        <v>0</v>
      </c>
      <c r="J40">
        <f>[4]p05!J40</f>
        <v>0</v>
      </c>
      <c r="K40">
        <f>[4]p05!K40</f>
        <v>0</v>
      </c>
    </row>
    <row r="41" spans="1:11">
      <c r="A41" t="s">
        <v>219</v>
      </c>
      <c r="B41">
        <f>[4]p05!B41</f>
        <v>0.6</v>
      </c>
      <c r="C41">
        <f>[4]p05!C41</f>
        <v>1.2</v>
      </c>
      <c r="D41">
        <f>[4]p05!D41</f>
        <v>0.6</v>
      </c>
      <c r="E41">
        <f>[4]p05!E41</f>
        <v>1.5</v>
      </c>
      <c r="F41">
        <f>[4]p05!F41</f>
        <v>1.5</v>
      </c>
      <c r="G41">
        <f>[4]p05!G41</f>
        <v>1.2</v>
      </c>
      <c r="H41">
        <f>[4]p05!H41</f>
        <v>0</v>
      </c>
      <c r="I41">
        <f>[4]p05!I41</f>
        <v>0</v>
      </c>
      <c r="J41">
        <f>[4]p05!J41</f>
        <v>0</v>
      </c>
      <c r="K41">
        <f>[4]p05!K41</f>
        <v>0</v>
      </c>
    </row>
    <row r="42" spans="1:11">
      <c r="A42" t="s">
        <v>220</v>
      </c>
      <c r="B42">
        <f>[4]p05!B42</f>
        <v>1.2</v>
      </c>
      <c r="C42">
        <f>[4]p05!C42</f>
        <v>0.6</v>
      </c>
      <c r="D42">
        <f>[4]p05!D42</f>
        <v>1.8</v>
      </c>
      <c r="E42">
        <f>[4]p05!E42</f>
        <v>1.2</v>
      </c>
      <c r="F42">
        <f>[4]p05!F42</f>
        <v>1.2</v>
      </c>
      <c r="G42">
        <f>[4]p05!G42</f>
        <v>0.6</v>
      </c>
      <c r="H42">
        <f>[4]p05!H42</f>
        <v>0</v>
      </c>
      <c r="I42">
        <f>[4]p05!I42</f>
        <v>0</v>
      </c>
      <c r="J42">
        <f>[4]p05!J42</f>
        <v>0</v>
      </c>
      <c r="K42">
        <f>[4]p05!K42</f>
        <v>0</v>
      </c>
    </row>
    <row r="43" spans="1:11">
      <c r="A43" t="s">
        <v>221</v>
      </c>
      <c r="B43">
        <f>[4]p05!B43</f>
        <v>0.6</v>
      </c>
      <c r="C43">
        <f>[4]p05!C43</f>
        <v>1.8</v>
      </c>
      <c r="D43">
        <f>[4]p05!D43</f>
        <v>0.6</v>
      </c>
      <c r="E43">
        <f>[4]p05!E43</f>
        <v>1.2</v>
      </c>
      <c r="F43">
        <f>[4]p05!F43</f>
        <v>1.2</v>
      </c>
      <c r="G43">
        <f>[4]p05!G43</f>
        <v>1.2</v>
      </c>
      <c r="H43">
        <f>[4]p05!H43</f>
        <v>0</v>
      </c>
      <c r="I43">
        <f>[4]p05!I43</f>
        <v>0</v>
      </c>
      <c r="J43">
        <f>[4]p05!J43</f>
        <v>0</v>
      </c>
      <c r="K43">
        <f>[4]p05!K43</f>
        <v>0</v>
      </c>
    </row>
    <row r="44" spans="1:11">
      <c r="A44" t="s">
        <v>222</v>
      </c>
      <c r="B44">
        <f>[4]p05!B44</f>
        <v>1.5</v>
      </c>
      <c r="C44">
        <f>[4]p05!C44</f>
        <v>1.2</v>
      </c>
      <c r="D44">
        <f>[4]p05!D44</f>
        <v>1.2</v>
      </c>
      <c r="E44">
        <f>[4]p05!E44</f>
        <v>0.6</v>
      </c>
      <c r="F44">
        <f>[4]p05!F44</f>
        <v>0.6</v>
      </c>
      <c r="G44">
        <f>[4]p05!G44</f>
        <v>0.9</v>
      </c>
      <c r="H44">
        <f>[4]p05!H44</f>
        <v>0</v>
      </c>
      <c r="I44">
        <f>[4]p05!I44</f>
        <v>0</v>
      </c>
      <c r="J44">
        <f>[4]p05!J44</f>
        <v>0</v>
      </c>
      <c r="K44">
        <f>[4]p05!K44</f>
        <v>0</v>
      </c>
    </row>
    <row r="45" spans="1:11">
      <c r="A45" t="s">
        <v>223</v>
      </c>
      <c r="B45">
        <f>[4]p05!B45</f>
        <v>1.5</v>
      </c>
      <c r="C45">
        <f>[4]p05!C45</f>
        <v>1.2</v>
      </c>
      <c r="D45">
        <f>[4]p05!D45</f>
        <v>1.2</v>
      </c>
      <c r="E45">
        <f>[4]p05!E45</f>
        <v>0.6</v>
      </c>
      <c r="F45">
        <f>[4]p05!F45</f>
        <v>0.6</v>
      </c>
      <c r="G45">
        <f>[4]p05!G45</f>
        <v>0.9</v>
      </c>
      <c r="H45">
        <f>[4]p05!H45</f>
        <v>0</v>
      </c>
      <c r="I45">
        <f>[4]p05!I45</f>
        <v>0</v>
      </c>
      <c r="J45">
        <f>[4]p05!J45</f>
        <v>0</v>
      </c>
      <c r="K45">
        <f>[4]p05!K45</f>
        <v>0</v>
      </c>
    </row>
    <row r="46" spans="1:11">
      <c r="A46" t="s">
        <v>224</v>
      </c>
      <c r="B46">
        <f>[4]p05!B46</f>
        <v>1.2</v>
      </c>
      <c r="C46">
        <f>[4]p05!C46</f>
        <v>0.6</v>
      </c>
      <c r="D46">
        <f>[4]p05!D46</f>
        <v>1.2</v>
      </c>
      <c r="E46">
        <f>[4]p05!E46</f>
        <v>0.9</v>
      </c>
      <c r="F46">
        <f>[4]p05!F46</f>
        <v>0.9</v>
      </c>
      <c r="G46">
        <f>[4]p05!G46</f>
        <v>0.6</v>
      </c>
      <c r="H46">
        <f>[4]p05!H46</f>
        <v>0</v>
      </c>
      <c r="I46">
        <f>[4]p05!I46</f>
        <v>0</v>
      </c>
      <c r="J46">
        <f>[4]p05!J46</f>
        <v>0</v>
      </c>
      <c r="K46">
        <f>[4]p05!K46</f>
        <v>0</v>
      </c>
    </row>
    <row r="47" spans="1:11">
      <c r="A47" t="s">
        <v>225</v>
      </c>
      <c r="B47">
        <f>[4]p05!B47</f>
        <v>87</v>
      </c>
      <c r="C47">
        <f>[4]p05!C47</f>
        <v>12.1</v>
      </c>
      <c r="D47">
        <f>[4]p05!D47</f>
        <v>7</v>
      </c>
      <c r="E47">
        <f>[4]p05!E47</f>
        <v>0.64</v>
      </c>
      <c r="F47">
        <f>[4]p05!F47</f>
        <v>0.76</v>
      </c>
      <c r="G47">
        <f>[4]p05!G47</f>
        <v>1</v>
      </c>
      <c r="H47">
        <f>[4]p05!H47</f>
        <v>0</v>
      </c>
      <c r="I47">
        <f>[4]p05!I47</f>
        <v>0</v>
      </c>
      <c r="J47">
        <f>[4]p05!J47</f>
        <v>0</v>
      </c>
      <c r="K47">
        <f>[4]p05!K47</f>
        <v>0</v>
      </c>
    </row>
    <row r="48" spans="1:11">
      <c r="A48" t="s">
        <v>226</v>
      </c>
      <c r="B48">
        <f>[4]p05!B48</f>
        <v>86</v>
      </c>
      <c r="C48">
        <f>[4]p05!C48</f>
        <v>11.8</v>
      </c>
      <c r="D48">
        <f>[4]p05!D48</f>
        <v>7.1</v>
      </c>
      <c r="E48">
        <f>[4]p05!E48</f>
        <v>0.64</v>
      </c>
      <c r="F48">
        <f>[4]p05!F48</f>
        <v>0.77</v>
      </c>
      <c r="G48">
        <f>[4]p05!G48</f>
        <v>1</v>
      </c>
      <c r="H48">
        <f>[4]p05!H48</f>
        <v>0</v>
      </c>
      <c r="I48">
        <f>[4]p05!I48</f>
        <v>0</v>
      </c>
      <c r="J48">
        <f>[4]p05!J48</f>
        <v>0</v>
      </c>
      <c r="K48">
        <f>[4]p05!K48</f>
        <v>0</v>
      </c>
    </row>
    <row r="49" spans="1:20">
      <c r="A49" t="s">
        <v>227</v>
      </c>
      <c r="B49">
        <f>[4]p05!B49</f>
        <v>87</v>
      </c>
      <c r="C49">
        <f>[4]p05!C49</f>
        <v>12</v>
      </c>
      <c r="D49">
        <f>[4]p05!D49</f>
        <v>7</v>
      </c>
      <c r="E49">
        <f>[4]p05!E49</f>
        <v>0.65</v>
      </c>
      <c r="F49">
        <f>[4]p05!F49</f>
        <v>0.77</v>
      </c>
      <c r="G49">
        <f>[4]p05!G49</f>
        <v>1</v>
      </c>
      <c r="H49">
        <f>[4]p05!H49</f>
        <v>0</v>
      </c>
      <c r="I49">
        <f>[4]p05!I49</f>
        <v>0</v>
      </c>
      <c r="J49">
        <f>[4]p05!J49</f>
        <v>0</v>
      </c>
      <c r="K49">
        <f>[4]p05!K49</f>
        <v>0</v>
      </c>
    </row>
    <row r="50" spans="1:20">
      <c r="A50" t="s">
        <v>228</v>
      </c>
      <c r="B50">
        <f>[4]p05!B50</f>
        <v>87</v>
      </c>
      <c r="C50">
        <f>[4]p05!C50</f>
        <v>12.5</v>
      </c>
      <c r="D50">
        <f>[4]p05!D50</f>
        <v>6.9</v>
      </c>
      <c r="E50">
        <f>[4]p05!E50</f>
        <v>0.66</v>
      </c>
      <c r="F50">
        <f>[4]p05!F50</f>
        <v>0.79</v>
      </c>
      <c r="G50">
        <f>[4]p05!G50</f>
        <v>1</v>
      </c>
      <c r="H50">
        <f>[4]p05!H50</f>
        <v>0</v>
      </c>
      <c r="I50">
        <f>[4]p05!I50</f>
        <v>0</v>
      </c>
      <c r="J50">
        <f>[4]p05!J50</f>
        <v>0</v>
      </c>
      <c r="K50">
        <f>[4]p05!K50</f>
        <v>0</v>
      </c>
    </row>
    <row r="51" spans="1:20" ht="14" thickBot="1">
      <c r="A51" s="34" t="s">
        <v>229</v>
      </c>
      <c r="B51" s="34">
        <f>[4]p05!B51</f>
        <v>7.6000000000000068</v>
      </c>
      <c r="C51" s="34">
        <f>[4]p05!C51</f>
        <v>12.083333333333357</v>
      </c>
      <c r="D51" s="34">
        <f>[4]p05!D51</f>
        <v>6.0628571428571476</v>
      </c>
      <c r="E51" s="34">
        <f>[4]p05!E51</f>
        <v>9.2553846153846209</v>
      </c>
      <c r="F51" s="34">
        <f>[4]p05!F51</f>
        <v>10.394805194805201</v>
      </c>
      <c r="G51" s="34">
        <f>[4]p05!G51</f>
        <v>7.6</v>
      </c>
      <c r="H51" s="34">
        <f>[4]p05!H51</f>
        <v>0</v>
      </c>
      <c r="I51" s="34">
        <f>[4]p05!I51</f>
        <v>0</v>
      </c>
      <c r="J51" s="34">
        <f>[4]p05!J51</f>
        <v>0</v>
      </c>
      <c r="K51" s="34">
        <f>[4]p05!K51</f>
        <v>0</v>
      </c>
      <c r="L51" s="34"/>
      <c r="M51" s="34"/>
    </row>
    <row r="52" spans="1:20">
      <c r="A52" t="s">
        <v>115</v>
      </c>
      <c r="B52">
        <f>[4]p05!B52</f>
        <v>13104928.726784915</v>
      </c>
      <c r="C52">
        <f>[4]p05!C52</f>
        <v>13288886.101793148</v>
      </c>
      <c r="D52">
        <f>[4]p05!D52</f>
        <v>4226591.0726113841</v>
      </c>
      <c r="E52">
        <f>[4]p05!E52</f>
        <v>9766044.2116746083</v>
      </c>
      <c r="F52">
        <f>[4]p05!F52</f>
        <v>5084528.6622357145</v>
      </c>
      <c r="G52">
        <f>[4]p05!G52</f>
        <v>0</v>
      </c>
      <c r="H52">
        <f>[4]p05!H52</f>
        <v>0</v>
      </c>
      <c r="I52">
        <f>[4]p05!I52</f>
        <v>0</v>
      </c>
      <c r="J52">
        <f>[4]p05!J52</f>
        <v>0</v>
      </c>
      <c r="K52">
        <f>[4]p05!K52</f>
        <v>0</v>
      </c>
      <c r="M52" s="28"/>
    </row>
    <row r="53" spans="1:20">
      <c r="A53" t="s">
        <v>116</v>
      </c>
      <c r="B53">
        <f>[4]p05!B53</f>
        <v>17228452</v>
      </c>
      <c r="C53">
        <f>[4]p05!C53</f>
        <v>16489530</v>
      </c>
      <c r="D53">
        <f>[4]p05!D53</f>
        <v>13137990</v>
      </c>
      <c r="E53">
        <f>[4]p05!E53</f>
        <v>12687072</v>
      </c>
      <c r="F53">
        <f>[4]p05!F53</f>
        <v>12684063</v>
      </c>
      <c r="G53">
        <f>[4]p05!G53</f>
        <v>0</v>
      </c>
      <c r="H53">
        <f>[4]p05!H53</f>
        <v>0</v>
      </c>
      <c r="I53">
        <f>[4]p05!I53</f>
        <v>0</v>
      </c>
      <c r="J53">
        <f>[4]p05!J53</f>
        <v>0</v>
      </c>
      <c r="K53">
        <f>[4]p05!K53</f>
        <v>0</v>
      </c>
      <c r="N53" s="10"/>
      <c r="O53" s="10"/>
      <c r="P53" s="10"/>
      <c r="Q53" s="10"/>
      <c r="R53" s="10"/>
    </row>
    <row r="54" spans="1:20">
      <c r="A54" t="s">
        <v>230</v>
      </c>
      <c r="B54">
        <f>[4]p05!B54</f>
        <v>3309458</v>
      </c>
      <c r="C54">
        <f>[4]p05!C54</f>
        <v>1692679</v>
      </c>
      <c r="D54">
        <f>[4]p05!D54</f>
        <v>5487806</v>
      </c>
      <c r="E54">
        <f>[4]p05!E54</f>
        <v>3118667</v>
      </c>
      <c r="F54">
        <f>[4]p05!F54</f>
        <v>5856881</v>
      </c>
      <c r="G54">
        <f>[4]p05!G54</f>
        <v>0</v>
      </c>
      <c r="H54">
        <f>[4]p05!H54</f>
        <v>0</v>
      </c>
      <c r="I54">
        <f>[4]p05!I54</f>
        <v>0</v>
      </c>
      <c r="J54">
        <f>[4]p05!J54</f>
        <v>0</v>
      </c>
      <c r="K54">
        <f>[4]p05!K54</f>
        <v>0</v>
      </c>
      <c r="N54" s="32"/>
      <c r="O54" s="32"/>
      <c r="P54" s="32"/>
      <c r="Q54" s="32"/>
      <c r="R54" s="32"/>
      <c r="S54" s="32"/>
      <c r="T54" s="33"/>
    </row>
    <row r="55" spans="1:20">
      <c r="A55" t="s">
        <v>231</v>
      </c>
      <c r="B55">
        <f>[4]p05!B55</f>
        <v>1215065</v>
      </c>
      <c r="C55">
        <f>[4]p05!C55</f>
        <v>3411408</v>
      </c>
      <c r="D55">
        <f>[4]p05!D55</f>
        <v>4572098</v>
      </c>
      <c r="E55">
        <f>[4]p05!E55</f>
        <v>4769948</v>
      </c>
      <c r="F55">
        <f>[4]p05!F55</f>
        <v>4485097</v>
      </c>
      <c r="G55">
        <f>[4]p05!G55</f>
        <v>0</v>
      </c>
      <c r="H55">
        <f>[4]p05!H55</f>
        <v>0</v>
      </c>
      <c r="I55">
        <f>[4]p05!I55</f>
        <v>0</v>
      </c>
      <c r="J55">
        <f>[4]p05!J55</f>
        <v>0</v>
      </c>
      <c r="K55">
        <f>[4]p05!K55</f>
        <v>0</v>
      </c>
      <c r="N55" s="32"/>
      <c r="O55" s="32"/>
      <c r="P55" s="32"/>
      <c r="Q55" s="32"/>
      <c r="R55" s="32"/>
      <c r="S55" s="32"/>
      <c r="T55" s="33"/>
    </row>
    <row r="56" spans="1:20">
      <c r="A56" t="s">
        <v>232</v>
      </c>
      <c r="B56">
        <f>[4]p05!B56</f>
        <v>4524523</v>
      </c>
      <c r="C56">
        <f>[4]p05!C56</f>
        <v>5104087</v>
      </c>
      <c r="D56">
        <f>[4]p05!D56</f>
        <v>10059904</v>
      </c>
      <c r="E56">
        <f>[4]p05!E56</f>
        <v>7888615</v>
      </c>
      <c r="F56">
        <f>[4]p05!F56</f>
        <v>10341978</v>
      </c>
      <c r="G56">
        <f>[4]p05!G56</f>
        <v>0</v>
      </c>
      <c r="H56">
        <f>[4]p05!H56</f>
        <v>0</v>
      </c>
      <c r="I56">
        <f>[4]p05!I56</f>
        <v>0</v>
      </c>
      <c r="J56">
        <f>[4]p05!J56</f>
        <v>0</v>
      </c>
      <c r="K56">
        <f>[4]p05!K56</f>
        <v>0</v>
      </c>
      <c r="T56" s="33"/>
    </row>
    <row r="57" spans="1:20">
      <c r="A57" t="s">
        <v>233</v>
      </c>
      <c r="B57">
        <f>[4]p05!B57</f>
        <v>1843041</v>
      </c>
      <c r="C57">
        <f>[4]p05!C57</f>
        <v>1843041</v>
      </c>
      <c r="D57">
        <f>[4]p05!D57</f>
        <v>1843041</v>
      </c>
      <c r="E57">
        <f>[4]p05!E57</f>
        <v>1843041</v>
      </c>
      <c r="F57">
        <f>[4]p05!F57</f>
        <v>1843041</v>
      </c>
      <c r="G57">
        <f>[4]p05!G57</f>
        <v>940366</v>
      </c>
      <c r="H57">
        <f>[4]p05!H57</f>
        <v>940366</v>
      </c>
      <c r="I57">
        <f>[4]p05!I57</f>
        <v>940366</v>
      </c>
      <c r="J57">
        <f>[4]p05!J57</f>
        <v>940366</v>
      </c>
      <c r="K57">
        <f>[4]p05!K57</f>
        <v>940366</v>
      </c>
      <c r="M57" s="28"/>
      <c r="N57" s="10"/>
      <c r="O57" s="10"/>
      <c r="P57" s="10"/>
      <c r="Q57" s="10"/>
      <c r="R57" s="10"/>
      <c r="T57" s="33"/>
    </row>
    <row r="58" spans="1:20">
      <c r="A58" t="s">
        <v>234</v>
      </c>
      <c r="B58">
        <f>[4]p05!B58</f>
        <v>4825082</v>
      </c>
      <c r="C58">
        <f>[4]p05!C58</f>
        <v>4996365</v>
      </c>
      <c r="D58">
        <f>[4]p05!D58</f>
        <v>4825082</v>
      </c>
      <c r="E58">
        <f>[4]p05!E58</f>
        <v>4996365</v>
      </c>
      <c r="F58">
        <f>[4]p05!F58</f>
        <v>4825082</v>
      </c>
      <c r="G58">
        <f>[4]p05!G58</f>
        <v>5282117</v>
      </c>
      <c r="H58">
        <f>[4]p05!H58</f>
        <v>3591840</v>
      </c>
      <c r="I58">
        <f>[4]p05!I58</f>
        <v>3380555</v>
      </c>
      <c r="J58">
        <f>[4]p05!J58</f>
        <v>4648262</v>
      </c>
      <c r="K58">
        <f>[4]p05!K58</f>
        <v>5070833</v>
      </c>
      <c r="N58" s="32"/>
      <c r="O58" s="32"/>
      <c r="P58" s="32"/>
      <c r="Q58" s="32"/>
      <c r="R58" s="32"/>
      <c r="S58" s="32"/>
      <c r="T58" s="33"/>
    </row>
    <row r="59" spans="1:20">
      <c r="A59" t="s">
        <v>235</v>
      </c>
      <c r="B59">
        <f>[4]p05!B59</f>
        <v>6463246</v>
      </c>
      <c r="C59">
        <f>[4]p05!C59</f>
        <v>5796214</v>
      </c>
      <c r="D59">
        <f>[4]p05!D59</f>
        <v>6463246</v>
      </c>
      <c r="E59">
        <f>[4]p05!E59</f>
        <v>5796214</v>
      </c>
      <c r="F59">
        <f>[4]p05!F59</f>
        <v>6463246</v>
      </c>
      <c r="G59">
        <f>[4]p05!G59</f>
        <v>4225693</v>
      </c>
      <c r="H59">
        <f>[4]p05!H59</f>
        <v>5070833</v>
      </c>
      <c r="I59">
        <f>[4]p05!I59</f>
        <v>4648262</v>
      </c>
      <c r="J59">
        <f>[4]p05!J59</f>
        <v>3380555</v>
      </c>
      <c r="K59">
        <f>[4]p05!K59</f>
        <v>3591840</v>
      </c>
      <c r="N59" s="32"/>
      <c r="O59" s="32"/>
      <c r="P59" s="32"/>
      <c r="Q59" s="32"/>
      <c r="R59" s="32"/>
      <c r="S59" s="32"/>
      <c r="T59" s="33"/>
    </row>
    <row r="60" spans="1:20">
      <c r="A60" t="s">
        <v>236</v>
      </c>
      <c r="B60">
        <f>[4]p05!B60</f>
        <v>11288328</v>
      </c>
      <c r="C60">
        <f>[4]p05!C60</f>
        <v>10792579</v>
      </c>
      <c r="D60">
        <f>[4]p05!D60</f>
        <v>11288328</v>
      </c>
      <c r="E60">
        <f>[4]p05!E60</f>
        <v>10792579</v>
      </c>
      <c r="F60">
        <f>[4]p05!F60</f>
        <v>11288328</v>
      </c>
      <c r="G60">
        <f>[4]p05!G60</f>
        <v>9507810</v>
      </c>
      <c r="H60">
        <f>[4]p05!H60</f>
        <v>8662673</v>
      </c>
      <c r="I60">
        <f>[4]p05!I60</f>
        <v>8028817</v>
      </c>
      <c r="J60">
        <f>[4]p05!J60</f>
        <v>8028817</v>
      </c>
      <c r="K60">
        <f>[4]p05!K60</f>
        <v>8662673</v>
      </c>
    </row>
    <row r="61" spans="1:20">
      <c r="A61" t="s">
        <v>237</v>
      </c>
      <c r="B61">
        <f>[4]p05!B61</f>
        <v>47989272.726784915</v>
      </c>
      <c r="C61">
        <f>[4]p05!C61</f>
        <v>47518123.101793148</v>
      </c>
      <c r="D61">
        <f>[4]p05!D61</f>
        <v>40555854.072611384</v>
      </c>
      <c r="E61">
        <f>[4]p05!E61</f>
        <v>42977351.211674608</v>
      </c>
      <c r="F61">
        <f>[4]p05!F61</f>
        <v>41241938.662235714</v>
      </c>
      <c r="G61">
        <f>[4]p05!G61</f>
        <v>0</v>
      </c>
      <c r="H61">
        <f>[4]p05!H61</f>
        <v>0</v>
      </c>
      <c r="I61">
        <f>[4]p05!I61</f>
        <v>0</v>
      </c>
      <c r="J61">
        <f>[4]p05!J61</f>
        <v>0</v>
      </c>
      <c r="K61">
        <f>[4]p05!K61</f>
        <v>0</v>
      </c>
    </row>
    <row r="62" spans="1:20">
      <c r="A62" t="s">
        <v>121</v>
      </c>
      <c r="B62">
        <f>[4]p05!B62</f>
        <v>7143827.2214285713</v>
      </c>
      <c r="C62">
        <f>[4]p05!C62</f>
        <v>7215713.1607142854</v>
      </c>
      <c r="D62">
        <f>[4]p05!D62</f>
        <v>6810657.3392857146</v>
      </c>
      <c r="E62">
        <f>[4]p05!E62</f>
        <v>7210548.6678571431</v>
      </c>
      <c r="F62">
        <f>[4]p05!F62</f>
        <v>6810657.3392857146</v>
      </c>
      <c r="G62">
        <f>[4]p05!G62</f>
        <v>0</v>
      </c>
      <c r="H62">
        <f>[4]p05!H62</f>
        <v>0</v>
      </c>
      <c r="I62">
        <f>[4]p05!I62</f>
        <v>0</v>
      </c>
      <c r="J62">
        <f>[4]p05!J62</f>
        <v>0</v>
      </c>
      <c r="K62">
        <f>[4]p05!K62</f>
        <v>0</v>
      </c>
    </row>
    <row r="63" spans="1:20">
      <c r="A63" t="s">
        <v>122</v>
      </c>
      <c r="B63">
        <f>[4]p05!B63</f>
        <v>3860865</v>
      </c>
      <c r="C63">
        <f>[4]p05!C63</f>
        <v>3502969</v>
      </c>
      <c r="D63">
        <f>[4]p05!D63</f>
        <v>779560</v>
      </c>
      <c r="E63">
        <f>[4]p05!E63</f>
        <v>1529845</v>
      </c>
      <c r="F63">
        <f>[4]p05!F63</f>
        <v>1392838</v>
      </c>
      <c r="G63">
        <f>[4]p05!G63</f>
        <v>-1462813</v>
      </c>
      <c r="H63">
        <f>[4]p05!H63</f>
        <v>-1141261</v>
      </c>
      <c r="I63">
        <f>[4]p05!I63</f>
        <v>-518467</v>
      </c>
      <c r="J63">
        <f>[4]p05!J63</f>
        <v>-364358</v>
      </c>
      <c r="K63">
        <f>[4]p05!K63</f>
        <v>-862932</v>
      </c>
    </row>
    <row r="64" spans="1:20">
      <c r="A64" t="s">
        <v>238</v>
      </c>
      <c r="B64">
        <f>[4]p05!B64</f>
        <v>7854937</v>
      </c>
      <c r="C64">
        <f>[4]p05!C64</f>
        <v>7854937</v>
      </c>
      <c r="D64">
        <f>[4]p05!D64</f>
        <v>9931659</v>
      </c>
      <c r="E64">
        <f>[4]p05!E64</f>
        <v>7854937</v>
      </c>
      <c r="F64">
        <f>[4]p05!F64</f>
        <v>7854937</v>
      </c>
      <c r="G64">
        <f>[4]p05!G64</f>
        <v>0</v>
      </c>
      <c r="H64">
        <f>[4]p05!H64</f>
        <v>0</v>
      </c>
      <c r="I64">
        <f>[4]p05!I64</f>
        <v>0</v>
      </c>
      <c r="J64">
        <f>[4]p05!J64</f>
        <v>0</v>
      </c>
      <c r="K64">
        <f>[4]p05!K64</f>
        <v>0</v>
      </c>
    </row>
    <row r="65" spans="1:13">
      <c r="A65" t="s">
        <v>239</v>
      </c>
      <c r="B65">
        <f>[4]p05!B65</f>
        <v>1000000</v>
      </c>
      <c r="C65">
        <f>[4]p05!C65</f>
        <v>1000000</v>
      </c>
      <c r="D65">
        <f>[4]p05!D65</f>
        <v>1000000</v>
      </c>
      <c r="E65">
        <f>[4]p05!E65</f>
        <v>1000000</v>
      </c>
      <c r="F65">
        <f>[4]p05!F65</f>
        <v>1000000</v>
      </c>
      <c r="G65">
        <f>[4]p05!G65</f>
        <v>1000000</v>
      </c>
      <c r="H65">
        <f>[4]p05!H65</f>
        <v>1000000</v>
      </c>
      <c r="I65">
        <f>[4]p05!I65</f>
        <v>1000000</v>
      </c>
      <c r="J65">
        <f>[4]p05!J65</f>
        <v>1000000</v>
      </c>
      <c r="K65">
        <f>[4]p05!K65</f>
        <v>1000000</v>
      </c>
    </row>
    <row r="66" spans="1:13">
      <c r="A66" t="s">
        <v>125</v>
      </c>
      <c r="B66">
        <f>[4]p05!B66</f>
        <v>28129643.505356338</v>
      </c>
      <c r="C66">
        <f>[4]p05!C66</f>
        <v>27944503.941078864</v>
      </c>
      <c r="D66">
        <f>[4]p05!D66</f>
        <v>22033977.733325668</v>
      </c>
      <c r="E66">
        <f>[4]p05!E66</f>
        <v>25382020.543817468</v>
      </c>
      <c r="F66">
        <f>[4]p05!F66</f>
        <v>24183506.322949998</v>
      </c>
      <c r="G66">
        <f>[4]p05!G66</f>
        <v>17682104</v>
      </c>
      <c r="H66">
        <f>[4]p05!H66</f>
        <v>18306291</v>
      </c>
      <c r="I66">
        <f>[4]p05!I66</f>
        <v>19515243</v>
      </c>
      <c r="J66">
        <f>[4]p05!J66</f>
        <v>19815410</v>
      </c>
      <c r="K66">
        <f>[4]p05!K66</f>
        <v>18846576</v>
      </c>
    </row>
    <row r="67" spans="1:13">
      <c r="A67" t="s">
        <v>240</v>
      </c>
      <c r="B67">
        <f>[4]p05!B67</f>
        <v>47989272.726784915</v>
      </c>
      <c r="C67">
        <f>[4]p05!C67</f>
        <v>47518123.101793148</v>
      </c>
      <c r="D67">
        <f>[4]p05!D67</f>
        <v>40555854.072611384</v>
      </c>
      <c r="E67">
        <f>[4]p05!E67</f>
        <v>42977351.211674608</v>
      </c>
      <c r="F67">
        <f>[4]p05!F67</f>
        <v>41241938.662235714</v>
      </c>
      <c r="G67">
        <f>[4]p05!G67</f>
        <v>0</v>
      </c>
      <c r="H67">
        <f>[4]p05!H67</f>
        <v>0</v>
      </c>
      <c r="I67">
        <f>[4]p05!I67</f>
        <v>0</v>
      </c>
      <c r="J67">
        <f>[4]p05!J67</f>
        <v>0</v>
      </c>
      <c r="K67">
        <f>[4]p05!K67</f>
        <v>0</v>
      </c>
    </row>
    <row r="68" spans="1:13">
      <c r="A68" t="s">
        <v>241</v>
      </c>
      <c r="B68">
        <f>[4]p05!B68</f>
        <v>0</v>
      </c>
      <c r="C68">
        <f>[4]p05!C68</f>
        <v>0</v>
      </c>
      <c r="D68">
        <f>[4]p05!D68</f>
        <v>0</v>
      </c>
      <c r="E68">
        <f>[4]p05!E68</f>
        <v>0</v>
      </c>
      <c r="F68">
        <f>[4]p05!F68</f>
        <v>0</v>
      </c>
      <c r="G68">
        <f>[4]p05!G68</f>
        <v>0</v>
      </c>
      <c r="H68">
        <f>[4]p05!H68</f>
        <v>0</v>
      </c>
      <c r="I68">
        <f>[4]p05!I68</f>
        <v>0</v>
      </c>
      <c r="J68">
        <f>[4]p05!J68</f>
        <v>0</v>
      </c>
      <c r="K68">
        <f>[4]p05!K68</f>
        <v>0</v>
      </c>
    </row>
    <row r="69" spans="1:13">
      <c r="A69" t="s">
        <v>242</v>
      </c>
      <c r="B69">
        <f>[4]p05!B69</f>
        <v>30946722.132418443</v>
      </c>
      <c r="C69">
        <f>[4]p05!C69</f>
        <v>29755668.422559336</v>
      </c>
      <c r="D69">
        <f>[4]p05!D69</f>
        <v>24126104.373313755</v>
      </c>
      <c r="E69">
        <f>[4]p05!E69</f>
        <v>22534489.838857692</v>
      </c>
      <c r="F69">
        <f>[4]p05!F69</f>
        <v>22202836.114389058</v>
      </c>
      <c r="G69">
        <f>[4]p05!G69</f>
        <v>0</v>
      </c>
      <c r="H69">
        <f>[4]p05!H69</f>
        <v>0</v>
      </c>
      <c r="I69">
        <f>[4]p05!I69</f>
        <v>0</v>
      </c>
      <c r="J69">
        <f>[4]p05!J69</f>
        <v>0</v>
      </c>
      <c r="K69">
        <f>[4]p05!K69</f>
        <v>0</v>
      </c>
    </row>
    <row r="70" spans="1:13">
      <c r="A70" t="s">
        <v>243</v>
      </c>
      <c r="B70">
        <f>[4]p05!B70</f>
        <v>3856476.5004587732</v>
      </c>
      <c r="C70">
        <f>[4]p05!C70</f>
        <v>3432180.3252346069</v>
      </c>
      <c r="D70">
        <f>[4]p05!D70</f>
        <v>600779.74731861055</v>
      </c>
      <c r="E70">
        <f>[4]p05!E70</f>
        <v>939576.80967712402</v>
      </c>
      <c r="F70">
        <f>[4]p05!F70</f>
        <v>516094.05620350689</v>
      </c>
      <c r="G70">
        <f>[4]p05!G70</f>
        <v>-173074</v>
      </c>
      <c r="H70">
        <f>[4]p05!H70</f>
        <v>-166013</v>
      </c>
      <c r="I70">
        <f>[4]p05!I70</f>
        <v>-160718</v>
      </c>
      <c r="J70">
        <f>[4]p05!J70</f>
        <v>-160718</v>
      </c>
      <c r="K70">
        <f>[4]p05!K70</f>
        <v>-166013</v>
      </c>
    </row>
    <row r="71" spans="1:13">
      <c r="A71" t="s">
        <v>244</v>
      </c>
      <c r="B71">
        <f>[4]p05!B71</f>
        <v>1.0267019966509734</v>
      </c>
      <c r="C71">
        <f>[4]p05!C71</f>
        <v>1.0280861463184585</v>
      </c>
      <c r="D71">
        <f>[4]p05!D71</f>
        <v>0.96579941128161495</v>
      </c>
      <c r="E71">
        <f>[4]p05!E71</f>
        <v>1.0136130344673375</v>
      </c>
      <c r="F71">
        <f>[4]p05!F71</f>
        <v>0.96579941128161495</v>
      </c>
      <c r="G71">
        <f>[4]p05!G71</f>
        <v>0</v>
      </c>
      <c r="H71">
        <f>[4]p05!H71</f>
        <v>0</v>
      </c>
      <c r="I71">
        <f>[4]p05!I71</f>
        <v>0</v>
      </c>
      <c r="J71">
        <f>[4]p05!J71</f>
        <v>0</v>
      </c>
      <c r="K71">
        <f>[4]p05!K71</f>
        <v>0</v>
      </c>
    </row>
    <row r="72" spans="1:13">
      <c r="A72" t="s">
        <v>245</v>
      </c>
      <c r="B72">
        <f>[4]p05!B72</f>
        <v>1.0698013059952425</v>
      </c>
      <c r="C72">
        <f>[4]p05!C72</f>
        <v>0.98544199281038469</v>
      </c>
      <c r="D72">
        <f>[4]p05!D72</f>
        <v>0.9693735522037451</v>
      </c>
      <c r="E72">
        <f>[4]p05!E72</f>
        <v>1.0060095967868834</v>
      </c>
      <c r="F72">
        <f>[4]p05!F72</f>
        <v>0.9693735522037451</v>
      </c>
      <c r="G72">
        <f>[4]p05!G72</f>
        <v>0</v>
      </c>
      <c r="H72">
        <f>[4]p05!H72</f>
        <v>0</v>
      </c>
      <c r="I72">
        <f>[4]p05!I72</f>
        <v>0</v>
      </c>
      <c r="J72">
        <f>[4]p05!J72</f>
        <v>0</v>
      </c>
      <c r="K72">
        <f>[4]p05!K72</f>
        <v>0</v>
      </c>
    </row>
    <row r="73" spans="1:13">
      <c r="A73" t="s">
        <v>246</v>
      </c>
      <c r="B73">
        <f>[4]p05!B73</f>
        <v>0</v>
      </c>
      <c r="C73">
        <f>[4]p05!C73</f>
        <v>0</v>
      </c>
      <c r="D73">
        <f>[4]p05!D73</f>
        <v>0</v>
      </c>
      <c r="E73">
        <f>[4]p05!E73</f>
        <v>0</v>
      </c>
      <c r="F73">
        <f>[4]p05!F73</f>
        <v>0</v>
      </c>
      <c r="G73">
        <f>[4]p05!G73</f>
        <v>0</v>
      </c>
      <c r="H73">
        <f>[4]p05!H73</f>
        <v>0</v>
      </c>
      <c r="I73">
        <f>[4]p05!I73</f>
        <v>0</v>
      </c>
      <c r="J73">
        <f>[4]p05!J73</f>
        <v>0</v>
      </c>
      <c r="K73">
        <f>[4]p05!K73</f>
        <v>0</v>
      </c>
    </row>
    <row r="74" spans="1:13">
      <c r="A74" t="s">
        <v>435</v>
      </c>
      <c r="B74">
        <f>[4]p05!B74</f>
        <v>0</v>
      </c>
      <c r="C74">
        <f>[4]p05!C74</f>
        <v>0</v>
      </c>
      <c r="D74">
        <f>[4]p05!D74</f>
        <v>0</v>
      </c>
      <c r="E74">
        <f>[4]p05!E74</f>
        <v>0</v>
      </c>
      <c r="F74">
        <f>[4]p05!F74</f>
        <v>0</v>
      </c>
      <c r="G74">
        <f>[4]p05!G74</f>
        <v>0</v>
      </c>
      <c r="H74">
        <f>[4]p05!H74</f>
        <v>0</v>
      </c>
      <c r="I74">
        <f>[4]p05!I74</f>
        <v>0</v>
      </c>
      <c r="J74">
        <f>[4]p05!J74</f>
        <v>0</v>
      </c>
      <c r="K74">
        <f>[4]p05!K74</f>
        <v>0</v>
      </c>
    </row>
    <row r="75" spans="1:13">
      <c r="A75" t="s">
        <v>436</v>
      </c>
      <c r="B75">
        <f>[4]p05!B75</f>
        <v>0</v>
      </c>
      <c r="C75">
        <f>[4]p05!C75</f>
        <v>0</v>
      </c>
      <c r="D75">
        <f>[4]p05!D75</f>
        <v>0</v>
      </c>
      <c r="E75">
        <f>[4]p05!E75</f>
        <v>0</v>
      </c>
      <c r="F75">
        <f>[4]p05!F75</f>
        <v>0</v>
      </c>
      <c r="G75">
        <f>[4]p05!G75</f>
        <v>0</v>
      </c>
      <c r="H75">
        <f>[4]p05!H75</f>
        <v>0</v>
      </c>
      <c r="I75">
        <f>[4]p05!I75</f>
        <v>0</v>
      </c>
      <c r="J75">
        <f>[4]p05!J75</f>
        <v>0</v>
      </c>
      <c r="K75">
        <f>[4]p05!K75</f>
        <v>0</v>
      </c>
    </row>
    <row r="76" spans="1:13">
      <c r="A76" t="s">
        <v>437</v>
      </c>
      <c r="B76">
        <f>[4]p05!B76</f>
        <v>0</v>
      </c>
      <c r="C76">
        <f>[4]p05!C76</f>
        <v>0</v>
      </c>
      <c r="D76">
        <f>[4]p05!D76</f>
        <v>0</v>
      </c>
      <c r="E76">
        <f>[4]p05!E76</f>
        <v>0</v>
      </c>
      <c r="F76">
        <f>[4]p05!F76</f>
        <v>0</v>
      </c>
      <c r="G76">
        <f>[4]p05!G76</f>
        <v>0</v>
      </c>
      <c r="H76">
        <f>[4]p05!H76</f>
        <v>0</v>
      </c>
      <c r="I76">
        <f>[4]p05!I76</f>
        <v>0</v>
      </c>
      <c r="J76">
        <f>[4]p05!J76</f>
        <v>0</v>
      </c>
      <c r="K76">
        <f>[4]p05!K76</f>
        <v>0</v>
      </c>
    </row>
    <row r="77" spans="1:13" ht="14" thickBot="1">
      <c r="A77" s="34" t="s">
        <v>438</v>
      </c>
      <c r="B77" s="34">
        <f>[4]p05!B77</f>
        <v>0</v>
      </c>
      <c r="C77" s="34">
        <f>[4]p05!C77</f>
        <v>0</v>
      </c>
      <c r="D77" s="34">
        <f>[4]p05!D77</f>
        <v>0</v>
      </c>
      <c r="E77" s="34">
        <f>[4]p05!E77</f>
        <v>0</v>
      </c>
      <c r="F77" s="34">
        <f>[4]p05!F77</f>
        <v>0</v>
      </c>
      <c r="G77" s="34">
        <f>[4]p05!G77</f>
        <v>0</v>
      </c>
      <c r="H77" s="34">
        <f>[4]p05!H77</f>
        <v>0</v>
      </c>
      <c r="I77" s="34">
        <f>[4]p05!I77</f>
        <v>0</v>
      </c>
      <c r="J77" s="34">
        <f>[4]p05!J77</f>
        <v>0</v>
      </c>
      <c r="K77" s="34">
        <f>[4]p05!K77</f>
        <v>0</v>
      </c>
      <c r="L77" s="34"/>
      <c r="M77" s="34"/>
    </row>
    <row r="78" spans="1:13">
      <c r="A78" t="s">
        <v>247</v>
      </c>
      <c r="B78">
        <f>[4]p05!B78</f>
        <v>1</v>
      </c>
    </row>
    <row r="79" spans="1:13">
      <c r="A79" t="s">
        <v>248</v>
      </c>
      <c r="B79">
        <f>[4]p05!B79</f>
        <v>45000</v>
      </c>
    </row>
    <row r="80" spans="1:13">
      <c r="A80" t="s">
        <v>249</v>
      </c>
      <c r="B80">
        <f>[4]p05!B80</f>
        <v>45000</v>
      </c>
    </row>
    <row r="81" spans="1:2">
      <c r="A81" t="s">
        <v>250</v>
      </c>
      <c r="B81">
        <f>[4]p05!B81</f>
        <v>0</v>
      </c>
    </row>
    <row r="82" spans="1:2">
      <c r="A82" t="s">
        <v>251</v>
      </c>
      <c r="B82">
        <f>[4]p05!B82</f>
        <v>0</v>
      </c>
    </row>
    <row r="83" spans="1:2">
      <c r="A83" t="s">
        <v>252</v>
      </c>
      <c r="B83">
        <f>[4]p05!B83</f>
        <v>0</v>
      </c>
    </row>
    <row r="84" spans="1:2">
      <c r="A84" t="s">
        <v>253</v>
      </c>
      <c r="B84">
        <f>[4]p05!B84</f>
        <v>0</v>
      </c>
    </row>
    <row r="85" spans="1:2">
      <c r="A85" t="s">
        <v>254</v>
      </c>
      <c r="B85">
        <f>[4]p05!B85</f>
        <v>52951</v>
      </c>
    </row>
    <row r="86" spans="1:2">
      <c r="A86" t="s">
        <v>255</v>
      </c>
      <c r="B86">
        <f>[4]p05!B86</f>
        <v>25409</v>
      </c>
    </row>
    <row r="87" spans="1:2">
      <c r="A87" t="s">
        <v>256</v>
      </c>
      <c r="B87">
        <f>[4]p05!B87</f>
        <v>17915</v>
      </c>
    </row>
    <row r="88" spans="1:2">
      <c r="A88" t="s">
        <v>257</v>
      </c>
      <c r="B88">
        <f>[4]p05!B88</f>
        <v>37378</v>
      </c>
    </row>
    <row r="89" spans="1:2">
      <c r="A89" t="s">
        <v>258</v>
      </c>
      <c r="B89">
        <f>[4]p05!B89</f>
        <v>45560</v>
      </c>
    </row>
    <row r="90" spans="1:2">
      <c r="A90" t="s">
        <v>259</v>
      </c>
      <c r="B90">
        <f>[4]p05!B90</f>
        <v>97381</v>
      </c>
    </row>
    <row r="91" spans="1:2">
      <c r="A91" t="s">
        <v>260</v>
      </c>
      <c r="B91">
        <f>[4]p05!B91</f>
        <v>52951</v>
      </c>
    </row>
    <row r="92" spans="1:2">
      <c r="A92" t="s">
        <v>261</v>
      </c>
      <c r="B92">
        <f>[4]p05!B92</f>
        <v>25409</v>
      </c>
    </row>
    <row r="93" spans="1:2">
      <c r="A93" t="s">
        <v>262</v>
      </c>
      <c r="B93">
        <f>[4]p05!B93</f>
        <v>17915</v>
      </c>
    </row>
    <row r="94" spans="1:2">
      <c r="A94" t="s">
        <v>263</v>
      </c>
      <c r="B94">
        <f>[4]p05!B94</f>
        <v>37378</v>
      </c>
    </row>
    <row r="95" spans="1:2">
      <c r="A95" t="s">
        <v>264</v>
      </c>
      <c r="B95">
        <f>[4]p05!B95</f>
        <v>45560</v>
      </c>
    </row>
    <row r="96" spans="1:2">
      <c r="A96" t="s">
        <v>265</v>
      </c>
      <c r="B96">
        <f>[4]p05!B96</f>
        <v>97381</v>
      </c>
    </row>
    <row r="97" spans="1:2">
      <c r="A97" t="s">
        <v>266</v>
      </c>
      <c r="B97">
        <f>[4]p05!B97</f>
        <v>0</v>
      </c>
    </row>
    <row r="98" spans="1:2">
      <c r="A98" t="s">
        <v>267</v>
      </c>
      <c r="B98">
        <f>[4]p05!B98</f>
        <v>0</v>
      </c>
    </row>
    <row r="99" spans="1:2">
      <c r="A99" t="s">
        <v>268</v>
      </c>
      <c r="B99">
        <f>[4]p05!B99</f>
        <v>0</v>
      </c>
    </row>
    <row r="100" spans="1:2">
      <c r="A100" t="s">
        <v>269</v>
      </c>
      <c r="B100">
        <f>[4]p05!B100</f>
        <v>0</v>
      </c>
    </row>
    <row r="101" spans="1:2">
      <c r="A101" t="s">
        <v>270</v>
      </c>
      <c r="B101">
        <f>[4]p05!B101</f>
        <v>0</v>
      </c>
    </row>
    <row r="102" spans="1:2">
      <c r="A102" t="s">
        <v>271</v>
      </c>
      <c r="B102">
        <f>[4]p05!B102</f>
        <v>0</v>
      </c>
    </row>
    <row r="103" spans="1:2">
      <c r="A103" t="s">
        <v>272</v>
      </c>
      <c r="B103">
        <f>[4]p05!B103</f>
        <v>200154780.00000003</v>
      </c>
    </row>
    <row r="104" spans="1:2">
      <c r="A104" t="s">
        <v>273</v>
      </c>
      <c r="B104">
        <f>[4]p05!B104</f>
        <v>9718942.5</v>
      </c>
    </row>
    <row r="105" spans="1:2">
      <c r="A105" t="s">
        <v>274</v>
      </c>
      <c r="B105">
        <f>[4]p05!B105</f>
        <v>6449400</v>
      </c>
    </row>
    <row r="106" spans="1:2">
      <c r="A106" t="s">
        <v>275</v>
      </c>
      <c r="B106">
        <f>[4]p05!B106</f>
        <v>1076486.3999999999</v>
      </c>
    </row>
    <row r="107" spans="1:2">
      <c r="A107" t="s">
        <v>276</v>
      </c>
      <c r="B107">
        <f>[4]p05!B107</f>
        <v>1845180</v>
      </c>
    </row>
    <row r="108" spans="1:2">
      <c r="A108" t="s">
        <v>277</v>
      </c>
      <c r="B108">
        <f>[4]p05!B108</f>
        <v>4031573.4</v>
      </c>
    </row>
    <row r="109" spans="1:2">
      <c r="A109" t="s">
        <v>278</v>
      </c>
      <c r="B109">
        <f>[4]p05!B109</f>
        <v>1746.8716754373575</v>
      </c>
    </row>
    <row r="110" spans="1:2">
      <c r="A110" t="s">
        <v>279</v>
      </c>
      <c r="B110">
        <f>[4]p05!B110</f>
        <v>255.34781730170448</v>
      </c>
    </row>
    <row r="111" spans="1:2">
      <c r="A111" t="s">
        <v>280</v>
      </c>
      <c r="B111">
        <f>[4]p05!B111</f>
        <v>140.55289342599428</v>
      </c>
    </row>
    <row r="112" spans="1:2">
      <c r="A112" t="s">
        <v>281</v>
      </c>
      <c r="B112">
        <f>[4]p05!B112</f>
        <v>13.441340103842325</v>
      </c>
    </row>
    <row r="113" spans="1:2">
      <c r="A113" t="s">
        <v>282</v>
      </c>
      <c r="B113">
        <f>[4]p05!B113</f>
        <v>15.922818276859369</v>
      </c>
    </row>
    <row r="114" spans="1:2">
      <c r="A114" t="s">
        <v>283</v>
      </c>
      <c r="B114">
        <f>[4]p05!B114</f>
        <v>20.678984775142037</v>
      </c>
    </row>
    <row r="115" spans="1:2">
      <c r="A115" t="s">
        <v>284</v>
      </c>
      <c r="B115">
        <f>[4]p05!B115</f>
        <v>11999997</v>
      </c>
    </row>
    <row r="116" spans="1:2">
      <c r="A116" t="s">
        <v>285</v>
      </c>
      <c r="B116">
        <f>[4]p05!B116</f>
        <v>800004</v>
      </c>
    </row>
    <row r="117" spans="1:2">
      <c r="A117" t="s">
        <v>286</v>
      </c>
      <c r="B117">
        <f>[4]p05!B117</f>
        <v>800002</v>
      </c>
    </row>
    <row r="118" spans="1:2">
      <c r="A118" t="s">
        <v>287</v>
      </c>
      <c r="B118">
        <f>[4]p05!B118</f>
        <v>119999.75</v>
      </c>
    </row>
    <row r="119" spans="1:2">
      <c r="A119" t="s">
        <v>288</v>
      </c>
      <c r="B119">
        <f>[4]p05!B119</f>
        <v>249999.75</v>
      </c>
    </row>
    <row r="120" spans="1:2">
      <c r="A120" t="s">
        <v>289</v>
      </c>
      <c r="B120">
        <f>[4]p05!B120</f>
        <v>450000</v>
      </c>
    </row>
    <row r="121" spans="1:2">
      <c r="A121" t="s">
        <v>290</v>
      </c>
      <c r="B121">
        <f>[4]p05!B121</f>
        <v>18013930.199999999</v>
      </c>
    </row>
    <row r="122" spans="1:2">
      <c r="A122" t="s">
        <v>291</v>
      </c>
      <c r="B122">
        <f>[4]p05!B122</f>
        <v>670607.03249999986</v>
      </c>
    </row>
    <row r="123" spans="1:2">
      <c r="A123" t="s">
        <v>292</v>
      </c>
      <c r="B123">
        <f>[4]p05!B123</f>
        <v>0</v>
      </c>
    </row>
    <row r="124" spans="1:2">
      <c r="A124" t="s">
        <v>293</v>
      </c>
      <c r="B124">
        <f>[4]p05!B124</f>
        <v>123795.936</v>
      </c>
    </row>
    <row r="125" spans="1:2">
      <c r="A125" t="s">
        <v>294</v>
      </c>
      <c r="B125">
        <f>[4]p05!B125</f>
        <v>212195.7</v>
      </c>
    </row>
    <row r="126" spans="1:2">
      <c r="A126" t="s">
        <v>295</v>
      </c>
      <c r="B126">
        <f>[4]p05!B126</f>
        <v>231815.4705</v>
      </c>
    </row>
    <row r="127" spans="1:2">
      <c r="A127" t="s">
        <v>296</v>
      </c>
      <c r="B127">
        <f>[4]p05!B127</f>
        <v>49312</v>
      </c>
    </row>
    <row r="128" spans="1:2">
      <c r="A128" t="s">
        <v>297</v>
      </c>
      <c r="B128">
        <f>[4]p05!B128</f>
        <v>32050</v>
      </c>
    </row>
    <row r="129" spans="1:2">
      <c r="A129" t="s">
        <v>298</v>
      </c>
      <c r="B129">
        <f>[4]p05!B129</f>
        <v>20576</v>
      </c>
    </row>
    <row r="130" spans="1:2">
      <c r="A130" t="s">
        <v>299</v>
      </c>
      <c r="B130">
        <f>[4]p05!B130</f>
        <v>42737</v>
      </c>
    </row>
    <row r="131" spans="1:2">
      <c r="A131" t="s">
        <v>300</v>
      </c>
      <c r="B131">
        <f>[4]p05!B131</f>
        <v>54805</v>
      </c>
    </row>
    <row r="132" spans="1:2">
      <c r="A132" t="s">
        <v>301</v>
      </c>
      <c r="B132">
        <f>[4]p05!B132</f>
        <v>110985</v>
      </c>
    </row>
    <row r="133" spans="1:2">
      <c r="A133" t="s">
        <v>302</v>
      </c>
      <c r="B133">
        <f>[4]p05!B133</f>
        <v>49312</v>
      </c>
    </row>
    <row r="134" spans="1:2">
      <c r="A134" t="s">
        <v>303</v>
      </c>
      <c r="B134">
        <f>[4]p05!B134</f>
        <v>32050</v>
      </c>
    </row>
    <row r="135" spans="1:2">
      <c r="A135" t="s">
        <v>304</v>
      </c>
      <c r="B135">
        <f>[4]p05!B135</f>
        <v>20576</v>
      </c>
    </row>
    <row r="136" spans="1:2">
      <c r="A136" t="s">
        <v>305</v>
      </c>
      <c r="B136">
        <f>[4]p05!B136</f>
        <v>42737</v>
      </c>
    </row>
    <row r="137" spans="1:2">
      <c r="A137" t="s">
        <v>306</v>
      </c>
      <c r="B137">
        <f>[4]p05!B137</f>
        <v>54805</v>
      </c>
    </row>
    <row r="138" spans="1:2">
      <c r="A138" t="s">
        <v>307</v>
      </c>
      <c r="B138">
        <f>[4]p05!B138</f>
        <v>110985</v>
      </c>
    </row>
    <row r="139" spans="1:2">
      <c r="A139" t="s">
        <v>308</v>
      </c>
      <c r="B139">
        <f>[4]p05!B139</f>
        <v>0</v>
      </c>
    </row>
    <row r="140" spans="1:2">
      <c r="A140" t="s">
        <v>309</v>
      </c>
      <c r="B140">
        <f>[4]p05!B140</f>
        <v>0</v>
      </c>
    </row>
    <row r="141" spans="1:2">
      <c r="A141" t="s">
        <v>310</v>
      </c>
      <c r="B141">
        <f>[4]p05!B141</f>
        <v>0</v>
      </c>
    </row>
    <row r="142" spans="1:2">
      <c r="A142" t="s">
        <v>311</v>
      </c>
      <c r="B142">
        <f>[4]p05!B142</f>
        <v>0</v>
      </c>
    </row>
    <row r="143" spans="1:2">
      <c r="A143" t="s">
        <v>312</v>
      </c>
      <c r="B143">
        <f>[4]p05!B143</f>
        <v>0</v>
      </c>
    </row>
    <row r="144" spans="1:2">
      <c r="A144" t="s">
        <v>313</v>
      </c>
      <c r="B144">
        <f>[4]p05!B144</f>
        <v>0</v>
      </c>
    </row>
    <row r="145" spans="1:2">
      <c r="A145" t="s">
        <v>314</v>
      </c>
      <c r="B145">
        <f>[4]p05!B145</f>
        <v>288475200</v>
      </c>
    </row>
    <row r="146" spans="1:2">
      <c r="A146" t="s">
        <v>315</v>
      </c>
      <c r="B146">
        <f>[4]p05!B146</f>
        <v>15864750</v>
      </c>
    </row>
    <row r="147" spans="1:2">
      <c r="A147" t="s">
        <v>316</v>
      </c>
      <c r="B147">
        <f>[4]p05!B147</f>
        <v>9722160</v>
      </c>
    </row>
    <row r="148" spans="1:2">
      <c r="A148" t="s">
        <v>317</v>
      </c>
      <c r="B148">
        <f>[4]p05!B148</f>
        <v>1692385.2</v>
      </c>
    </row>
    <row r="149" spans="1:2">
      <c r="A149" t="s">
        <v>318</v>
      </c>
      <c r="B149">
        <f>[4]p05!B149</f>
        <v>3008794.5</v>
      </c>
    </row>
    <row r="150" spans="1:2">
      <c r="A150" t="s">
        <v>319</v>
      </c>
      <c r="B150">
        <f>[4]p05!B150</f>
        <v>6292849.5</v>
      </c>
    </row>
    <row r="151" spans="1:2">
      <c r="A151" t="s">
        <v>320</v>
      </c>
      <c r="B151">
        <f>[4]p05!B151</f>
        <v>2686.3087124332028</v>
      </c>
    </row>
    <row r="152" spans="1:2">
      <c r="A152" t="s">
        <v>321</v>
      </c>
      <c r="B152">
        <f>[4]p05!B152</f>
        <v>363.32533964595905</v>
      </c>
    </row>
    <row r="153" spans="1:2">
      <c r="A153" t="s">
        <v>322</v>
      </c>
      <c r="B153">
        <f>[4]p05!B153</f>
        <v>216.13978146014276</v>
      </c>
    </row>
    <row r="154" spans="1:2">
      <c r="A154" t="s">
        <v>323</v>
      </c>
      <c r="B154">
        <f>[4]p05!B154</f>
        <v>19.875122564156111</v>
      </c>
    </row>
    <row r="155" spans="1:2">
      <c r="A155" t="s">
        <v>324</v>
      </c>
      <c r="B155">
        <f>[4]p05!B155</f>
        <v>23.544375960615703</v>
      </c>
    </row>
    <row r="156" spans="1:2">
      <c r="A156" t="s">
        <v>325</v>
      </c>
      <c r="B156">
        <f>[4]p05!B156</f>
        <v>30.277111637163252</v>
      </c>
    </row>
    <row r="157" spans="1:2">
      <c r="A157" t="s">
        <v>326</v>
      </c>
      <c r="B157">
        <f>[4]p05!B157</f>
        <v>23000016</v>
      </c>
    </row>
    <row r="158" spans="1:2">
      <c r="A158" t="s">
        <v>327</v>
      </c>
      <c r="B158">
        <f>[4]p05!B158</f>
        <v>1500000</v>
      </c>
    </row>
    <row r="159" spans="1:2">
      <c r="A159" t="s">
        <v>328</v>
      </c>
      <c r="B159">
        <f>[4]p05!B159</f>
        <v>1100001</v>
      </c>
    </row>
    <row r="160" spans="1:2">
      <c r="A160" t="s">
        <v>329</v>
      </c>
      <c r="B160">
        <f>[4]p05!B160</f>
        <v>160000.1</v>
      </c>
    </row>
    <row r="161" spans="1:2">
      <c r="A161" t="s">
        <v>330</v>
      </c>
      <c r="B161">
        <f>[4]p05!B161</f>
        <v>550000.22</v>
      </c>
    </row>
    <row r="162" spans="1:2">
      <c r="A162" t="s">
        <v>331</v>
      </c>
      <c r="B162">
        <f>[4]p05!B162</f>
        <v>700000</v>
      </c>
    </row>
    <row r="163" spans="1:2">
      <c r="A163" t="s">
        <v>332</v>
      </c>
      <c r="B163">
        <f>[4]p05!B163</f>
        <v>25962767.999999996</v>
      </c>
    </row>
    <row r="164" spans="1:2">
      <c r="A164" t="s">
        <v>333</v>
      </c>
      <c r="B164">
        <f>[4]p05!B164</f>
        <v>0</v>
      </c>
    </row>
    <row r="165" spans="1:2">
      <c r="A165" t="s">
        <v>334</v>
      </c>
      <c r="B165">
        <f>[4]p05!B165</f>
        <v>894438.72</v>
      </c>
    </row>
    <row r="166" spans="1:2">
      <c r="A166" t="s">
        <v>335</v>
      </c>
      <c r="B166">
        <f>[4]p05!B166</f>
        <v>194624.29800000001</v>
      </c>
    </row>
    <row r="167" spans="1:2">
      <c r="A167" t="s">
        <v>336</v>
      </c>
      <c r="B167">
        <f>[4]p05!B167</f>
        <v>346011.36749999993</v>
      </c>
    </row>
    <row r="168" spans="1:2">
      <c r="A168" t="s">
        <v>337</v>
      </c>
      <c r="B168">
        <f>[4]p05!B168</f>
        <v>0</v>
      </c>
    </row>
    <row r="169" spans="1:2">
      <c r="A169" t="s">
        <v>338</v>
      </c>
      <c r="B169">
        <f>[4]p05!B169</f>
        <v>3</v>
      </c>
    </row>
    <row r="170" spans="1:2">
      <c r="A170" t="s">
        <v>339</v>
      </c>
      <c r="B170">
        <f>[4]p05!B170</f>
        <v>6</v>
      </c>
    </row>
    <row r="171" spans="1:2">
      <c r="A171" t="s">
        <v>340</v>
      </c>
      <c r="B171">
        <f>[4]p05!B171</f>
        <v>305385</v>
      </c>
    </row>
    <row r="172" spans="1:2">
      <c r="A172" t="s">
        <v>341</v>
      </c>
      <c r="B172">
        <f>[4]p05!B172</f>
        <v>8702758.3499999996</v>
      </c>
    </row>
    <row r="173" spans="1:2">
      <c r="A173" t="s">
        <v>342</v>
      </c>
      <c r="B173">
        <f>[4]p05!B173</f>
        <v>31514232.75</v>
      </c>
    </row>
    <row r="174" spans="1:2">
      <c r="A174" t="s">
        <v>343</v>
      </c>
      <c r="B174">
        <f>[4]p05!B174</f>
        <v>305385</v>
      </c>
    </row>
    <row r="175" spans="1:2">
      <c r="A175" t="s">
        <v>344</v>
      </c>
      <c r="B175">
        <f>[4]p05!B175</f>
        <v>8702758.3499999996</v>
      </c>
    </row>
    <row r="176" spans="1:2">
      <c r="A176" t="s">
        <v>345</v>
      </c>
      <c r="B176">
        <f>[4]p05!B176</f>
        <v>31514232.75</v>
      </c>
    </row>
    <row r="177" spans="1:2">
      <c r="A177" t="s">
        <v>346</v>
      </c>
      <c r="B177">
        <f>[4]p05!B177</f>
        <v>301568</v>
      </c>
    </row>
    <row r="178" spans="1:2">
      <c r="A178" t="s">
        <v>347</v>
      </c>
      <c r="B178">
        <f>[4]p05!B178</f>
        <v>8437589.9999999981</v>
      </c>
    </row>
    <row r="179" spans="1:2">
      <c r="A179" t="s">
        <v>348</v>
      </c>
      <c r="B179">
        <f>[4]p05!B179</f>
        <v>29801953.999999996</v>
      </c>
    </row>
    <row r="180" spans="1:2">
      <c r="A180" t="s">
        <v>349</v>
      </c>
      <c r="B180">
        <f>[4]p05!B180</f>
        <v>291810</v>
      </c>
    </row>
    <row r="181" spans="1:2">
      <c r="A181" t="s">
        <v>350</v>
      </c>
      <c r="B181">
        <f>[4]p05!B181</f>
        <v>1840985</v>
      </c>
    </row>
    <row r="182" spans="1:2">
      <c r="A182" t="s">
        <v>351</v>
      </c>
      <c r="B182">
        <f>[4]p05!B182</f>
        <v>6701385</v>
      </c>
    </row>
    <row r="183" spans="1:2">
      <c r="A183" t="s">
        <v>352</v>
      </c>
      <c r="B183">
        <f>[4]p05!B183</f>
        <v>291810</v>
      </c>
    </row>
    <row r="184" spans="1:2">
      <c r="A184" t="s">
        <v>353</v>
      </c>
      <c r="B184">
        <f>[4]p05!B184</f>
        <v>1840985</v>
      </c>
    </row>
    <row r="185" spans="1:2">
      <c r="A185" t="s">
        <v>354</v>
      </c>
      <c r="B185">
        <f>[4]p05!B185</f>
        <v>6701385</v>
      </c>
    </row>
    <row r="186" spans="1:2">
      <c r="A186" t="s">
        <v>355</v>
      </c>
      <c r="B186">
        <f>[4]p05!B186</f>
        <v>323162</v>
      </c>
    </row>
    <row r="187" spans="1:2">
      <c r="A187" t="s">
        <v>356</v>
      </c>
      <c r="B187">
        <f>[4]p05!B187</f>
        <v>1896349</v>
      </c>
    </row>
    <row r="188" spans="1:2">
      <c r="A188" t="s">
        <v>357</v>
      </c>
      <c r="B188">
        <f>[4]p05!B188</f>
        <v>7505928</v>
      </c>
    </row>
    <row r="189" spans="1:2">
      <c r="A189" t="s">
        <v>358</v>
      </c>
      <c r="B189">
        <f>[4]p05!B189</f>
        <v>0</v>
      </c>
    </row>
    <row r="190" spans="1:2">
      <c r="A190" t="s">
        <v>359</v>
      </c>
      <c r="B190">
        <f>[4]p05!B190</f>
        <v>0</v>
      </c>
    </row>
    <row r="191" spans="1:2">
      <c r="A191" t="s">
        <v>360</v>
      </c>
      <c r="B191">
        <f>[4]p05!B191</f>
        <v>0</v>
      </c>
    </row>
    <row r="192" spans="1:2">
      <c r="A192" t="s">
        <v>361</v>
      </c>
      <c r="B192">
        <f>[4]p05!B192</f>
        <v>175911</v>
      </c>
    </row>
    <row r="193" spans="1:2">
      <c r="A193" t="s">
        <v>362</v>
      </c>
      <c r="B193">
        <f>[4]p05!B193</f>
        <v>23166206</v>
      </c>
    </row>
    <row r="194" spans="1:2">
      <c r="A194" t="s">
        <v>363</v>
      </c>
      <c r="B194">
        <f>[4]p05!B194</f>
        <v>131.69275209980844</v>
      </c>
    </row>
    <row r="195" spans="1:2">
      <c r="A195" t="s">
        <v>364</v>
      </c>
      <c r="B195">
        <f>[4]p05!B195</f>
        <v>0</v>
      </c>
    </row>
    <row r="196" spans="1:2">
      <c r="A196" t="s">
        <v>365</v>
      </c>
      <c r="B196">
        <f>[4]p05!B196</f>
        <v>0</v>
      </c>
    </row>
    <row r="197" spans="1:2">
      <c r="A197" t="s">
        <v>366</v>
      </c>
      <c r="B197">
        <f>[4]p05!B197</f>
        <v>0</v>
      </c>
    </row>
    <row r="198" spans="1:2">
      <c r="A198" t="s">
        <v>367</v>
      </c>
      <c r="B198">
        <f>[4]p05!B198</f>
        <v>0</v>
      </c>
    </row>
    <row r="199" spans="1:2">
      <c r="A199" t="s">
        <v>368</v>
      </c>
      <c r="B199">
        <f>[4]p05!B199</f>
        <v>0</v>
      </c>
    </row>
    <row r="200" spans="1:2">
      <c r="A200" t="s">
        <v>369</v>
      </c>
      <c r="B200">
        <f>[4]p05!B200</f>
        <v>0</v>
      </c>
    </row>
    <row r="201" spans="1:2">
      <c r="A201" t="s">
        <v>370</v>
      </c>
      <c r="B201">
        <f>[4]p05!B201</f>
        <v>41507</v>
      </c>
    </row>
    <row r="202" spans="1:2">
      <c r="A202" t="s">
        <v>371</v>
      </c>
      <c r="B202">
        <f>[4]p05!B202</f>
        <v>1215065</v>
      </c>
    </row>
    <row r="203" spans="1:2">
      <c r="A203" t="s">
        <v>372</v>
      </c>
      <c r="B203">
        <f>[4]p05!B203</f>
        <v>29.273739762174017</v>
      </c>
    </row>
    <row r="204" spans="1:2">
      <c r="A204" t="s">
        <v>373</v>
      </c>
      <c r="B204">
        <f>[4]p05!B204</f>
        <v>0</v>
      </c>
    </row>
    <row r="205" spans="1:2">
      <c r="A205" t="s">
        <v>374</v>
      </c>
      <c r="B205">
        <f>[4]p05!B205</f>
        <v>0</v>
      </c>
    </row>
    <row r="206" spans="1:2">
      <c r="A206" t="s">
        <v>375</v>
      </c>
      <c r="B206">
        <f>[4]p05!B206</f>
        <v>0</v>
      </c>
    </row>
    <row r="207" spans="1:2">
      <c r="A207" t="s">
        <v>376</v>
      </c>
      <c r="B207">
        <f>[4]p05!B207</f>
        <v>97002</v>
      </c>
    </row>
    <row r="208" spans="1:2">
      <c r="A208" t="s">
        <v>377</v>
      </c>
      <c r="B208">
        <f>[4]p05!B208</f>
        <v>181071</v>
      </c>
    </row>
    <row r="209" spans="1:2">
      <c r="A209" t="s">
        <v>378</v>
      </c>
      <c r="B209">
        <f>[4]p05!B209</f>
        <v>0</v>
      </c>
    </row>
    <row r="210" spans="1:2">
      <c r="A210" t="s">
        <v>379</v>
      </c>
      <c r="B210">
        <f>[4]p05!B210</f>
        <v>0</v>
      </c>
    </row>
    <row r="211" spans="1:2">
      <c r="A211" t="s">
        <v>380</v>
      </c>
      <c r="B211">
        <f>[4]p05!B211</f>
        <v>562113</v>
      </c>
    </row>
    <row r="212" spans="1:2">
      <c r="A212" t="s">
        <v>381</v>
      </c>
      <c r="B212">
        <f>[4]p05!B212</f>
        <v>614347</v>
      </c>
    </row>
    <row r="213" spans="1:2">
      <c r="A213" t="s">
        <v>382</v>
      </c>
      <c r="B213">
        <f>[4]p05!B213</f>
        <v>30946722.132418443</v>
      </c>
    </row>
    <row r="214" spans="1:2">
      <c r="A214" t="s">
        <v>137</v>
      </c>
      <c r="B214">
        <f>[4]p05!B214</f>
        <v>179060</v>
      </c>
    </row>
    <row r="215" spans="1:2">
      <c r="A215" t="s">
        <v>383</v>
      </c>
      <c r="B215">
        <f>[4]p05!B215</f>
        <v>-30622.465846078641</v>
      </c>
    </row>
    <row r="216" spans="1:2">
      <c r="A216" t="s">
        <v>384</v>
      </c>
      <c r="B216">
        <f>[4]p05!B216</f>
        <v>31095159.666572362</v>
      </c>
    </row>
    <row r="217" spans="1:2">
      <c r="A217" t="s">
        <v>385</v>
      </c>
      <c r="B217">
        <f>[4]p05!B217</f>
        <v>14318472</v>
      </c>
    </row>
    <row r="218" spans="1:2">
      <c r="A218" t="s">
        <v>386</v>
      </c>
      <c r="B218">
        <f>[4]p05!B218</f>
        <v>840186</v>
      </c>
    </row>
    <row r="219" spans="1:2">
      <c r="A219" t="s">
        <v>387</v>
      </c>
      <c r="B219">
        <f>[4]p05!B219</f>
        <v>3485125</v>
      </c>
    </row>
    <row r="220" spans="1:2">
      <c r="A220" t="s">
        <v>388</v>
      </c>
      <c r="B220">
        <f>[4]p05!B220</f>
        <v>669240</v>
      </c>
    </row>
    <row r="221" spans="1:2">
      <c r="A221" t="s">
        <v>145</v>
      </c>
      <c r="B221">
        <f>[4]p05!B221</f>
        <v>2500000</v>
      </c>
    </row>
    <row r="222" spans="1:2">
      <c r="A222" t="s">
        <v>146</v>
      </c>
      <c r="B222">
        <f>[4]p05!B222</f>
        <v>146461</v>
      </c>
    </row>
    <row r="223" spans="1:2">
      <c r="A223" t="s">
        <v>389</v>
      </c>
      <c r="B223">
        <f>[4]p05!B223</f>
        <v>134029</v>
      </c>
    </row>
    <row r="224" spans="1:2">
      <c r="A224" t="s">
        <v>390</v>
      </c>
      <c r="B224">
        <f>[4]p05!B224</f>
        <v>0</v>
      </c>
    </row>
    <row r="225" spans="1:2">
      <c r="A225" t="s">
        <v>391</v>
      </c>
      <c r="B225">
        <f>[4]p05!B225</f>
        <v>0</v>
      </c>
    </row>
    <row r="226" spans="1:2">
      <c r="A226" t="s">
        <v>392</v>
      </c>
      <c r="B226">
        <f>[4]p05!B226</f>
        <v>700000</v>
      </c>
    </row>
    <row r="227" spans="1:2">
      <c r="A227" t="s">
        <v>152</v>
      </c>
      <c r="B227">
        <f>[4]p05!B227</f>
        <v>160000</v>
      </c>
    </row>
    <row r="228" spans="1:2">
      <c r="A228" t="s">
        <v>393</v>
      </c>
      <c r="B228">
        <f>[4]p05!B228</f>
        <v>50000</v>
      </c>
    </row>
    <row r="229" spans="1:2">
      <c r="A229" t="s">
        <v>394</v>
      </c>
      <c r="B229">
        <f>[4]p05!B229</f>
        <v>112723</v>
      </c>
    </row>
    <row r="230" spans="1:2">
      <c r="A230" t="s">
        <v>395</v>
      </c>
      <c r="B230">
        <f>[4]p05!B230</f>
        <v>2135777.166113589</v>
      </c>
    </row>
    <row r="231" spans="1:2">
      <c r="A231" t="s">
        <v>396</v>
      </c>
      <c r="B231">
        <f>[4]p05!B231</f>
        <v>25252013.166113589</v>
      </c>
    </row>
    <row r="232" spans="1:2">
      <c r="A232" t="s">
        <v>397</v>
      </c>
      <c r="B232">
        <f>[4]p05!B232</f>
        <v>5843146.5004587732</v>
      </c>
    </row>
    <row r="233" spans="1:2">
      <c r="A233" t="s">
        <v>398</v>
      </c>
      <c r="B233">
        <f>[4]p05!B233</f>
        <v>1986670</v>
      </c>
    </row>
    <row r="234" spans="1:2">
      <c r="A234" t="s">
        <v>243</v>
      </c>
      <c r="B234">
        <f>[4]p05!B234</f>
        <v>3856476.5004587732</v>
      </c>
    </row>
    <row r="235" spans="1:2">
      <c r="A235" t="s">
        <v>399</v>
      </c>
      <c r="B235">
        <f>[4]p05!B235</f>
        <v>6250000</v>
      </c>
    </row>
    <row r="236" spans="1:2">
      <c r="A236" t="s">
        <v>400</v>
      </c>
      <c r="B236">
        <f>[4]p05!B236</f>
        <v>11666666.666666668</v>
      </c>
    </row>
    <row r="237" spans="1:2">
      <c r="A237" t="s">
        <v>401</v>
      </c>
      <c r="B237">
        <f>[4]p05!B237</f>
        <v>10000000</v>
      </c>
    </row>
    <row r="238" spans="1:2">
      <c r="A238" t="s">
        <v>402</v>
      </c>
      <c r="B238">
        <f>[4]p05!B238</f>
        <v>400</v>
      </c>
    </row>
    <row r="239" spans="1:2">
      <c r="A239" t="s">
        <v>403</v>
      </c>
      <c r="B239">
        <f>[4]p05!B239</f>
        <v>300</v>
      </c>
    </row>
    <row r="240" spans="1:2">
      <c r="A240" t="s">
        <v>404</v>
      </c>
      <c r="B240">
        <f>[4]p05!B240</f>
        <v>1000</v>
      </c>
    </row>
    <row r="241" spans="1:2">
      <c r="A241" t="s">
        <v>405</v>
      </c>
      <c r="B241">
        <f>[4]p05!B241</f>
        <v>1.4</v>
      </c>
    </row>
    <row r="242" spans="1:2">
      <c r="A242" t="s">
        <v>406</v>
      </c>
      <c r="B242">
        <f>[4]p05!B242</f>
        <v>1.9</v>
      </c>
    </row>
    <row r="243" spans="1:2">
      <c r="A243" t="s">
        <v>407</v>
      </c>
      <c r="B243">
        <f>[4]p05!B243</f>
        <v>58259287</v>
      </c>
    </row>
    <row r="244" spans="1:2">
      <c r="A244" t="s">
        <v>408</v>
      </c>
      <c r="B244">
        <f>[4]p05!B244</f>
        <v>50404350</v>
      </c>
    </row>
    <row r="245" spans="1:2">
      <c r="A245" t="s">
        <v>409</v>
      </c>
      <c r="B245">
        <f>[4]p05!B245</f>
        <v>60000</v>
      </c>
    </row>
    <row r="246" spans="1:2">
      <c r="A246" t="s">
        <v>410</v>
      </c>
      <c r="B246">
        <f>[4]p05!B246</f>
        <v>0</v>
      </c>
    </row>
    <row r="247" spans="1:2">
      <c r="A247" t="s">
        <v>411</v>
      </c>
      <c r="B247">
        <f>[4]p05!B247</f>
        <v>1.5</v>
      </c>
    </row>
    <row r="248" spans="1:2">
      <c r="A248" t="s">
        <v>412</v>
      </c>
      <c r="B248">
        <f>[4]p05!B248</f>
        <v>1.5</v>
      </c>
    </row>
    <row r="249" spans="1:2">
      <c r="A249" t="s">
        <v>413</v>
      </c>
      <c r="B249">
        <f>[4]p05!B249</f>
        <v>400</v>
      </c>
    </row>
    <row r="250" spans="1:2">
      <c r="A250" t="s">
        <v>414</v>
      </c>
      <c r="B250">
        <f>[4]p05!B250</f>
        <v>-2</v>
      </c>
    </row>
    <row r="251" spans="1:2">
      <c r="A251" t="s">
        <v>415</v>
      </c>
      <c r="B251">
        <f>[4]p05!B251</f>
        <v>-2</v>
      </c>
    </row>
    <row r="252" spans="1:2">
      <c r="A252" t="s">
        <v>416</v>
      </c>
      <c r="B252">
        <f>[4]p05!B252</f>
        <v>-1</v>
      </c>
    </row>
    <row r="253" spans="1:2">
      <c r="A253" t="s">
        <v>417</v>
      </c>
      <c r="B253">
        <f>[4]p05!B253</f>
        <v>-1</v>
      </c>
    </row>
    <row r="254" spans="1:2">
      <c r="A254" t="s">
        <v>418</v>
      </c>
      <c r="B254">
        <f>[4]p05!B254</f>
        <v>-53461.64127238706</v>
      </c>
    </row>
    <row r="255" spans="1:2">
      <c r="A255" t="s">
        <v>419</v>
      </c>
      <c r="B255">
        <f>[4]p05!B255</f>
        <v>2824.8587570621366</v>
      </c>
    </row>
    <row r="256" spans="1:2">
      <c r="A256" t="s">
        <v>420</v>
      </c>
      <c r="B256">
        <f>[4]p05!B256</f>
        <v>-4024.144869215278</v>
      </c>
    </row>
    <row r="257" spans="1:2">
      <c r="A257" t="s">
        <v>421</v>
      </c>
      <c r="B257">
        <f>[4]p05!B257</f>
        <v>24038.461538461557</v>
      </c>
    </row>
    <row r="258" spans="1:2">
      <c r="A258" t="s">
        <v>422</v>
      </c>
      <c r="B258">
        <f>[4]p05!B258</f>
        <v>0</v>
      </c>
    </row>
    <row r="259" spans="1:2">
      <c r="A259" t="s">
        <v>423</v>
      </c>
      <c r="B259">
        <f>[4]p05!B259</f>
        <v>5</v>
      </c>
    </row>
    <row r="260" spans="1:2">
      <c r="A260" t="s">
        <v>1065</v>
      </c>
      <c r="B260">
        <f>[4]p05!B260</f>
        <v>14.322221748049996</v>
      </c>
    </row>
    <row r="261" spans="1:2">
      <c r="A261" t="s">
        <v>1066</v>
      </c>
      <c r="B261">
        <f>[4]p05!B261</f>
        <v>23.226517969315701</v>
      </c>
    </row>
    <row r="262" spans="1:2">
      <c r="A262" t="s">
        <v>227</v>
      </c>
      <c r="B262">
        <f>[4]p05!B262</f>
        <v>87</v>
      </c>
    </row>
    <row r="263" spans="1:2">
      <c r="A263" t="s">
        <v>228</v>
      </c>
      <c r="B263">
        <f>[4]p05!B263</f>
        <v>87</v>
      </c>
    </row>
    <row r="264" spans="1:2">
      <c r="A264" t="s">
        <v>346</v>
      </c>
      <c r="B264">
        <f>[4]p05!B264</f>
        <v>301568</v>
      </c>
    </row>
    <row r="265" spans="1:2">
      <c r="A265" t="s">
        <v>355</v>
      </c>
      <c r="B265">
        <f>[4]p05!B265</f>
        <v>323162</v>
      </c>
    </row>
    <row r="266" spans="1:2">
      <c r="A266" t="s">
        <v>338</v>
      </c>
      <c r="B266">
        <f>[4]p05!B266</f>
        <v>3</v>
      </c>
    </row>
    <row r="267" spans="1:2">
      <c r="A267" t="s">
        <v>339</v>
      </c>
      <c r="B267">
        <f>[4]p05!B267</f>
        <v>6</v>
      </c>
    </row>
    <row r="268" spans="1:2">
      <c r="A268" t="s">
        <v>1067</v>
      </c>
      <c r="B268">
        <f>[4]p05!B268</f>
        <v>723763.19999999995</v>
      </c>
    </row>
    <row r="269" spans="1:2">
      <c r="A269" t="s">
        <v>1068</v>
      </c>
      <c r="B269">
        <f>[4]p05!B269</f>
        <v>969486</v>
      </c>
    </row>
    <row r="270" spans="1:2">
      <c r="A270" t="s">
        <v>1069</v>
      </c>
      <c r="B270">
        <f>[4]p05!B270</f>
        <v>3198710.4890948646</v>
      </c>
    </row>
    <row r="271" spans="1:2">
      <c r="A271" t="s">
        <v>1070</v>
      </c>
      <c r="B271">
        <f>[4]p05!B271</f>
        <v>0.71281340565957574</v>
      </c>
    </row>
    <row r="272" spans="1:2">
      <c r="A272" t="s">
        <v>1071</v>
      </c>
      <c r="B272">
        <f>[4]p05!B272</f>
        <v>0.61420752058113726</v>
      </c>
    </row>
    <row r="273" spans="1:2">
      <c r="A273" t="s">
        <v>1072</v>
      </c>
      <c r="B273">
        <f>[4]p05!B273</f>
        <v>0.33244693102106304</v>
      </c>
    </row>
    <row r="274" spans="1:2">
      <c r="A274" t="s">
        <v>1073</v>
      </c>
      <c r="B274">
        <f>[4]p05!B274</f>
        <v>0.30500828965703891</v>
      </c>
    </row>
    <row r="275" spans="1:2">
      <c r="A275" t="s">
        <v>1087</v>
      </c>
      <c r="B275">
        <f>[4]p05!B275</f>
        <v>0.3911140364953683</v>
      </c>
    </row>
    <row r="276" spans="1:2">
      <c r="A276" t="s">
        <v>1088</v>
      </c>
      <c r="B276">
        <f>[4]p05!B276</f>
        <v>0.35883328194945752</v>
      </c>
    </row>
    <row r="277" spans="1:2">
      <c r="A277" t="s">
        <v>1091</v>
      </c>
      <c r="B277">
        <f>[4]p05!B277</f>
        <v>4054908.5004587732</v>
      </c>
    </row>
    <row r="278" spans="1:2">
      <c r="A278" t="s">
        <v>1092</v>
      </c>
      <c r="B278">
        <f>[4]p05!B278</f>
        <v>0.26965441573480431</v>
      </c>
    </row>
    <row r="279" spans="1:2">
      <c r="A279" t="s">
        <v>1093</v>
      </c>
      <c r="B279">
        <f>[4]p05!B279</f>
        <v>0.212384104204248</v>
      </c>
    </row>
    <row r="280" spans="1:2">
      <c r="A280" t="s">
        <v>1094</v>
      </c>
      <c r="B280">
        <f>[4]p05!B280</f>
        <v>0.78761589579575186</v>
      </c>
    </row>
    <row r="281" spans="1:2">
      <c r="A281" t="s">
        <v>1099</v>
      </c>
      <c r="B281">
        <f>[4]p05!B281</f>
        <v>5.0160000000000003E-2</v>
      </c>
    </row>
    <row r="282" spans="1:2">
      <c r="A282" t="s">
        <v>1100</v>
      </c>
      <c r="B282">
        <f>[4]p05!B282</f>
        <v>0.10404481623602208</v>
      </c>
    </row>
    <row r="283" spans="1:2">
      <c r="A283" t="s">
        <v>1095</v>
      </c>
      <c r="B283">
        <f>[4]p05!B283</f>
        <v>7854937</v>
      </c>
    </row>
    <row r="284" spans="1:2">
      <c r="A284" t="s">
        <v>1096</v>
      </c>
      <c r="B284">
        <f>[4]p05!B284</f>
        <v>29129643.505356338</v>
      </c>
    </row>
    <row r="285" spans="1:2">
      <c r="A285" t="s">
        <v>1097</v>
      </c>
      <c r="B285">
        <f>[4]p05!B285</f>
        <v>856198.01136390853</v>
      </c>
    </row>
    <row r="286" spans="1:2">
      <c r="A286" t="s">
        <v>1101</v>
      </c>
      <c r="B286">
        <f>[4]p05!B286</f>
        <v>0</v>
      </c>
    </row>
    <row r="287" spans="1:2">
      <c r="A287" t="s">
        <v>1102</v>
      </c>
      <c r="B287">
        <f>[4]p05!B287</f>
        <v>0</v>
      </c>
    </row>
    <row r="288" spans="1:2">
      <c r="A288" t="s">
        <v>1103</v>
      </c>
      <c r="B288">
        <f>[4]p05!B288</f>
        <v>0</v>
      </c>
    </row>
    <row r="289" spans="1:2">
      <c r="A289" t="s">
        <v>1069</v>
      </c>
      <c r="B289">
        <f>[4]p05!B289</f>
        <v>3198710.4890948646</v>
      </c>
    </row>
    <row r="290" spans="1:2">
      <c r="A290" t="s">
        <v>508</v>
      </c>
      <c r="B290">
        <f>[4]p05!B290</f>
        <v>9.2600537809524E-2</v>
      </c>
    </row>
    <row r="291" spans="1:2">
      <c r="A291" t="s">
        <v>1104</v>
      </c>
      <c r="B291">
        <f>[4]p05!B291</f>
        <v>0.43855124974274245</v>
      </c>
    </row>
  </sheetData>
  <phoneticPr fontId="0" type="noConversion"/>
  <printOptions gridLines="1" gridLinesSet="0"/>
  <pageMargins left="0.75" right="0.75" top="1" bottom="1" header="0.5" footer="0.5"/>
  <pageSetup orientation="landscape" horizontalDpi="4294967293" r:id="rId1"/>
  <headerFooter alignWithMargins="0">
    <oddHeader>&amp;A</oddHeader>
    <oddFooter>Page &amp;P</oddFooter>
  </headerFooter>
  <drawing r:id="rId2"/>
</worksheet>
</file>

<file path=xl/worksheets/sheet1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T291"/>
  <sheetViews>
    <sheetView topLeftCell="A242"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428</v>
      </c>
    </row>
    <row r="2" spans="1:11">
      <c r="A2">
        <v>6</v>
      </c>
      <c r="B2" t="s">
        <v>176</v>
      </c>
      <c r="C2" t="s">
        <v>177</v>
      </c>
      <c r="D2" t="s">
        <v>178</v>
      </c>
      <c r="E2" t="s">
        <v>8</v>
      </c>
      <c r="F2" t="s">
        <v>179</v>
      </c>
      <c r="G2" t="s">
        <v>10</v>
      </c>
      <c r="H2" t="s">
        <v>180</v>
      </c>
    </row>
    <row r="3" spans="1:11">
      <c r="A3" t="s">
        <v>181</v>
      </c>
      <c r="B3">
        <f>[4]p06!B3</f>
        <v>238165</v>
      </c>
      <c r="C3">
        <f>[4]p06!C3</f>
        <v>116452</v>
      </c>
      <c r="D3">
        <f>[4]p06!D3</f>
        <v>76976</v>
      </c>
      <c r="E3">
        <f>[4]p06!E3</f>
        <v>158008</v>
      </c>
      <c r="F3">
        <f>[4]p06!F3</f>
        <v>197732</v>
      </c>
      <c r="G3">
        <f>[4]p06!G3</f>
        <v>457443</v>
      </c>
      <c r="H3">
        <f>[4]p06!H3</f>
        <v>1244776</v>
      </c>
      <c r="I3">
        <f>[4]p06!I3</f>
        <v>0</v>
      </c>
      <c r="J3">
        <f>[4]p06!J3</f>
        <v>0</v>
      </c>
      <c r="K3">
        <f>[4]p06!K3</f>
        <v>0</v>
      </c>
    </row>
    <row r="4" spans="1:11">
      <c r="A4" t="s">
        <v>182</v>
      </c>
      <c r="B4">
        <f>[4]p06!B4</f>
        <v>238165</v>
      </c>
      <c r="C4">
        <f>[4]p06!C4</f>
        <v>116452</v>
      </c>
      <c r="D4">
        <f>[4]p06!D4</f>
        <v>76976</v>
      </c>
      <c r="E4">
        <f>[4]p06!E4</f>
        <v>158008</v>
      </c>
      <c r="F4">
        <f>[4]p06!F4</f>
        <v>197732</v>
      </c>
      <c r="G4">
        <f>[4]p06!G4</f>
        <v>457443</v>
      </c>
      <c r="H4">
        <f>[4]p06!H4</f>
        <v>1244776</v>
      </c>
      <c r="I4">
        <f>[4]p06!I4</f>
        <v>0</v>
      </c>
      <c r="J4">
        <f>[4]p06!J4</f>
        <v>0</v>
      </c>
      <c r="K4">
        <f>[4]p06!K4</f>
        <v>0</v>
      </c>
    </row>
    <row r="5" spans="1:11">
      <c r="A5" t="s">
        <v>183</v>
      </c>
      <c r="B5">
        <f>[4]p06!B5</f>
        <v>0</v>
      </c>
      <c r="C5">
        <f>[4]p06!C5</f>
        <v>0</v>
      </c>
      <c r="D5">
        <f>[4]p06!D5</f>
        <v>76976</v>
      </c>
      <c r="E5">
        <f>[4]p06!E5</f>
        <v>0</v>
      </c>
      <c r="F5">
        <f>[4]p06!F5</f>
        <v>0</v>
      </c>
      <c r="G5">
        <f>[4]p06!G5</f>
        <v>0</v>
      </c>
      <c r="H5">
        <f>[4]p06!H5</f>
        <v>0</v>
      </c>
      <c r="I5">
        <f>[4]p06!I5</f>
        <v>0</v>
      </c>
      <c r="J5">
        <f>[4]p06!J5</f>
        <v>0</v>
      </c>
      <c r="K5">
        <f>[4]p06!K5</f>
        <v>0</v>
      </c>
    </row>
    <row r="6" spans="1:11">
      <c r="A6" t="s">
        <v>184</v>
      </c>
      <c r="B6">
        <f>[4]p06!B6</f>
        <v>238165</v>
      </c>
      <c r="C6">
        <f>[4]p06!C6</f>
        <v>116452</v>
      </c>
      <c r="D6">
        <f>[4]p06!D6</f>
        <v>0</v>
      </c>
      <c r="E6">
        <f>[4]p06!E6</f>
        <v>158008</v>
      </c>
      <c r="F6">
        <f>[4]p06!F6</f>
        <v>197732</v>
      </c>
      <c r="G6">
        <f>[4]p06!G6</f>
        <v>457443</v>
      </c>
      <c r="H6">
        <f>[4]p06!H6</f>
        <v>0</v>
      </c>
      <c r="I6">
        <f>[4]p06!I6</f>
        <v>0</v>
      </c>
      <c r="J6">
        <f>[4]p06!J6</f>
        <v>0</v>
      </c>
      <c r="K6">
        <f>[4]p06!K6</f>
        <v>0</v>
      </c>
    </row>
    <row r="7" spans="1:11">
      <c r="A7" t="s">
        <v>185</v>
      </c>
      <c r="B7">
        <f>[4]p06!B7</f>
        <v>0</v>
      </c>
      <c r="C7">
        <f>[4]p06!C7</f>
        <v>0</v>
      </c>
      <c r="D7">
        <f>[4]p06!D7</f>
        <v>1167800</v>
      </c>
      <c r="E7">
        <f>[4]p06!E7</f>
        <v>0</v>
      </c>
      <c r="F7">
        <f>[4]p06!F7</f>
        <v>0</v>
      </c>
      <c r="G7">
        <f>[4]p06!G7</f>
        <v>0</v>
      </c>
      <c r="H7">
        <f>[4]p06!H7</f>
        <v>0</v>
      </c>
      <c r="I7">
        <f>[4]p06!I7</f>
        <v>0</v>
      </c>
      <c r="J7">
        <f>[4]p06!J7</f>
        <v>0</v>
      </c>
      <c r="K7">
        <f>[4]p06!K7</f>
        <v>0</v>
      </c>
    </row>
    <row r="8" spans="1:11">
      <c r="A8" t="s">
        <v>186</v>
      </c>
      <c r="B8">
        <f>[4]p06!B8</f>
        <v>211571</v>
      </c>
      <c r="C8">
        <f>[4]p06!C8</f>
        <v>126731</v>
      </c>
      <c r="D8">
        <f>[4]p06!D8</f>
        <v>85377</v>
      </c>
      <c r="E8">
        <f>[4]p06!E8</f>
        <v>153654</v>
      </c>
      <c r="F8">
        <f>[4]p06!F8</f>
        <v>209593</v>
      </c>
      <c r="G8">
        <f>[4]p06!G8</f>
        <v>461060</v>
      </c>
      <c r="H8">
        <f>[4]p06!H8</f>
        <v>1247986</v>
      </c>
      <c r="I8">
        <f>[4]p06!I8</f>
        <v>0</v>
      </c>
      <c r="J8">
        <f>[4]p06!J8</f>
        <v>0</v>
      </c>
      <c r="K8">
        <f>[4]p06!K8</f>
        <v>0</v>
      </c>
    </row>
    <row r="9" spans="1:11">
      <c r="A9" t="s">
        <v>187</v>
      </c>
      <c r="B9">
        <f>[4]p06!B9</f>
        <v>211571</v>
      </c>
      <c r="C9">
        <f>[4]p06!C9</f>
        <v>126731</v>
      </c>
      <c r="D9">
        <f>[4]p06!D9</f>
        <v>85377</v>
      </c>
      <c r="E9">
        <f>[4]p06!E9</f>
        <v>153654</v>
      </c>
      <c r="F9">
        <f>[4]p06!F9</f>
        <v>209593</v>
      </c>
      <c r="G9">
        <f>[4]p06!G9</f>
        <v>461060</v>
      </c>
      <c r="H9">
        <f>[4]p06!H9</f>
        <v>1247986</v>
      </c>
      <c r="I9">
        <f>[4]p06!I9</f>
        <v>0</v>
      </c>
      <c r="J9">
        <f>[4]p06!J9</f>
        <v>0</v>
      </c>
      <c r="K9">
        <f>[4]p06!K9</f>
        <v>0</v>
      </c>
    </row>
    <row r="10" spans="1:11">
      <c r="A10" t="s">
        <v>188</v>
      </c>
      <c r="B10">
        <f>[4]p06!B10</f>
        <v>0</v>
      </c>
      <c r="C10">
        <f>[4]p06!C10</f>
        <v>0</v>
      </c>
      <c r="D10">
        <f>[4]p06!D10</f>
        <v>0</v>
      </c>
      <c r="E10">
        <f>[4]p06!E10</f>
        <v>0</v>
      </c>
      <c r="F10">
        <f>[4]p06!F10</f>
        <v>0</v>
      </c>
      <c r="G10">
        <f>[4]p06!G10</f>
        <v>461060</v>
      </c>
      <c r="H10">
        <f>[4]p06!H10</f>
        <v>0</v>
      </c>
      <c r="I10">
        <f>[4]p06!I10</f>
        <v>0</v>
      </c>
      <c r="J10">
        <f>[4]p06!J10</f>
        <v>0</v>
      </c>
      <c r="K10">
        <f>[4]p06!K10</f>
        <v>0</v>
      </c>
    </row>
    <row r="11" spans="1:11">
      <c r="A11" t="s">
        <v>189</v>
      </c>
      <c r="B11">
        <f>[4]p06!B11</f>
        <v>211571</v>
      </c>
      <c r="C11">
        <f>[4]p06!C11</f>
        <v>126731</v>
      </c>
      <c r="D11">
        <f>[4]p06!D11</f>
        <v>85377</v>
      </c>
      <c r="E11">
        <f>[4]p06!E11</f>
        <v>153654</v>
      </c>
      <c r="F11">
        <f>[4]p06!F11</f>
        <v>209593</v>
      </c>
      <c r="G11">
        <f>[4]p06!G11</f>
        <v>0</v>
      </c>
      <c r="H11">
        <f>[4]p06!H11</f>
        <v>0</v>
      </c>
      <c r="I11">
        <f>[4]p06!I11</f>
        <v>0</v>
      </c>
      <c r="J11">
        <f>[4]p06!J11</f>
        <v>0</v>
      </c>
      <c r="K11">
        <f>[4]p06!K11</f>
        <v>0</v>
      </c>
    </row>
    <row r="12" spans="1:11">
      <c r="A12" t="s">
        <v>190</v>
      </c>
      <c r="B12">
        <f>[4]p06!B12</f>
        <v>0</v>
      </c>
      <c r="C12">
        <f>[4]p06!C12</f>
        <v>0</v>
      </c>
      <c r="D12">
        <f>[4]p06!D12</f>
        <v>0</v>
      </c>
      <c r="E12">
        <f>[4]p06!E12</f>
        <v>0</v>
      </c>
      <c r="F12">
        <f>[4]p06!F12</f>
        <v>0</v>
      </c>
      <c r="G12">
        <f>[4]p06!G12</f>
        <v>786926</v>
      </c>
      <c r="H12">
        <f>[4]p06!H12</f>
        <v>0</v>
      </c>
      <c r="I12">
        <f>[4]p06!I12</f>
        <v>0</v>
      </c>
      <c r="J12">
        <f>[4]p06!J12</f>
        <v>0</v>
      </c>
      <c r="K12">
        <f>[4]p06!K12</f>
        <v>0</v>
      </c>
    </row>
    <row r="13" spans="1:11">
      <c r="A13" t="s">
        <v>191</v>
      </c>
      <c r="B13">
        <f>[4]p06!B13</f>
        <v>3780</v>
      </c>
      <c r="C13">
        <f>[4]p06!C13</f>
        <v>382.5</v>
      </c>
      <c r="D13">
        <f>[4]p06!D13</f>
        <v>360</v>
      </c>
      <c r="E13">
        <f>[4]p06!E13</f>
        <v>28.8</v>
      </c>
      <c r="F13">
        <f>[4]p06!F13</f>
        <v>40.5</v>
      </c>
      <c r="G13">
        <f>[4]p06!G13</f>
        <v>41.4</v>
      </c>
      <c r="H13">
        <f>[4]p06!H13</f>
        <v>0</v>
      </c>
      <c r="I13">
        <f>[4]p06!I13</f>
        <v>0</v>
      </c>
      <c r="J13">
        <f>[4]p06!J13</f>
        <v>0</v>
      </c>
      <c r="K13">
        <f>[4]p06!K13</f>
        <v>0</v>
      </c>
    </row>
    <row r="14" spans="1:11">
      <c r="A14" t="s">
        <v>192</v>
      </c>
      <c r="B14">
        <f>[4]p06!B14</f>
        <v>4590</v>
      </c>
      <c r="C14">
        <f>[4]p06!C14</f>
        <v>418.5</v>
      </c>
      <c r="D14">
        <f>[4]p06!D14</f>
        <v>405</v>
      </c>
      <c r="E14">
        <f>[4]p06!E14</f>
        <v>28.35</v>
      </c>
      <c r="F14">
        <f>[4]p06!F14</f>
        <v>42.3</v>
      </c>
      <c r="G14">
        <f>[4]p06!G14</f>
        <v>45</v>
      </c>
      <c r="H14">
        <f>[4]p06!H14</f>
        <v>0</v>
      </c>
      <c r="I14">
        <f>[4]p06!I14</f>
        <v>0</v>
      </c>
      <c r="J14">
        <f>[4]p06!J14</f>
        <v>0</v>
      </c>
      <c r="K14">
        <f>[4]p06!K14</f>
        <v>0</v>
      </c>
    </row>
    <row r="15" spans="1:11">
      <c r="A15" t="s">
        <v>193</v>
      </c>
      <c r="B15">
        <f>[4]p06!B15</f>
        <v>3780</v>
      </c>
      <c r="C15">
        <f>[4]p06!C15</f>
        <v>382.5</v>
      </c>
      <c r="D15">
        <f>[4]p06!D15</f>
        <v>360</v>
      </c>
      <c r="E15">
        <f>[4]p06!E15</f>
        <v>28.8</v>
      </c>
      <c r="F15">
        <f>[4]p06!F15</f>
        <v>40.5</v>
      </c>
      <c r="G15">
        <f>[4]p06!G15</f>
        <v>41.4</v>
      </c>
      <c r="H15">
        <f>[4]p06!H15</f>
        <v>0</v>
      </c>
      <c r="I15">
        <f>[4]p06!I15</f>
        <v>0</v>
      </c>
      <c r="J15">
        <f>[4]p06!J15</f>
        <v>0</v>
      </c>
      <c r="K15">
        <f>[4]p06!K15</f>
        <v>0</v>
      </c>
    </row>
    <row r="16" spans="1:11">
      <c r="A16" t="s">
        <v>194</v>
      </c>
      <c r="B16">
        <f>[4]p06!B16</f>
        <v>3960</v>
      </c>
      <c r="C16">
        <f>[4]p06!C16</f>
        <v>382.5</v>
      </c>
      <c r="D16">
        <f>[4]p06!D16</f>
        <v>360</v>
      </c>
      <c r="E16">
        <f>[4]p06!E16</f>
        <v>31.5</v>
      </c>
      <c r="F16">
        <f>[4]p06!F16</f>
        <v>42.3</v>
      </c>
      <c r="G16">
        <f>[4]p06!G16</f>
        <v>43.2</v>
      </c>
      <c r="H16">
        <f>[4]p06!H16</f>
        <v>0</v>
      </c>
      <c r="I16">
        <f>[4]p06!I16</f>
        <v>0</v>
      </c>
      <c r="J16">
        <f>[4]p06!J16</f>
        <v>0</v>
      </c>
      <c r="K16">
        <f>[4]p06!K16</f>
        <v>0</v>
      </c>
    </row>
    <row r="17" spans="1:11">
      <c r="A17" t="s">
        <v>195</v>
      </c>
      <c r="B17">
        <f>[4]p06!B17</f>
        <v>3780</v>
      </c>
      <c r="C17">
        <f>[4]p06!C17</f>
        <v>382.5</v>
      </c>
      <c r="D17">
        <f>[4]p06!D17</f>
        <v>360</v>
      </c>
      <c r="E17">
        <f>[4]p06!E17</f>
        <v>28.8</v>
      </c>
      <c r="F17">
        <f>[4]p06!F17</f>
        <v>40.5</v>
      </c>
      <c r="G17">
        <f>[4]p06!G17</f>
        <v>41.4</v>
      </c>
      <c r="H17">
        <f>[4]p06!H17</f>
        <v>0</v>
      </c>
      <c r="I17">
        <f>[4]p06!I17</f>
        <v>0</v>
      </c>
      <c r="J17">
        <f>[4]p06!J17</f>
        <v>0</v>
      </c>
      <c r="K17">
        <f>[4]p06!K17</f>
        <v>0</v>
      </c>
    </row>
    <row r="18" spans="1:11">
      <c r="A18" t="s">
        <v>196</v>
      </c>
      <c r="B18">
        <f>[4]p06!B18</f>
        <v>0</v>
      </c>
      <c r="C18">
        <f>[4]p06!C18</f>
        <v>0</v>
      </c>
      <c r="D18">
        <f>[4]p06!D18</f>
        <v>0</v>
      </c>
      <c r="E18">
        <f>[4]p06!E18</f>
        <v>0</v>
      </c>
      <c r="F18">
        <f>[4]p06!F18</f>
        <v>0</v>
      </c>
      <c r="G18">
        <f>[4]p06!G18</f>
        <v>0</v>
      </c>
      <c r="H18">
        <f>[4]p06!H18</f>
        <v>0</v>
      </c>
      <c r="I18">
        <f>[4]p06!I18</f>
        <v>0</v>
      </c>
      <c r="J18">
        <f>[4]p06!J18</f>
        <v>0</v>
      </c>
      <c r="K18">
        <f>[4]p06!K18</f>
        <v>0</v>
      </c>
    </row>
    <row r="19" spans="1:11">
      <c r="A19" t="s">
        <v>197</v>
      </c>
      <c r="B19">
        <f>[4]p06!B19</f>
        <v>0</v>
      </c>
      <c r="C19">
        <f>[4]p06!C19</f>
        <v>0</v>
      </c>
      <c r="D19">
        <f>[4]p06!D19</f>
        <v>0</v>
      </c>
      <c r="E19">
        <f>[4]p06!E19</f>
        <v>0</v>
      </c>
      <c r="F19">
        <f>[4]p06!F19</f>
        <v>0</v>
      </c>
      <c r="G19">
        <f>[4]p06!G19</f>
        <v>0</v>
      </c>
      <c r="H19">
        <f>[4]p06!H19</f>
        <v>0</v>
      </c>
      <c r="I19">
        <f>[4]p06!I19</f>
        <v>0</v>
      </c>
      <c r="J19">
        <f>[4]p06!J19</f>
        <v>0</v>
      </c>
      <c r="K19">
        <f>[4]p06!K19</f>
        <v>0</v>
      </c>
    </row>
    <row r="20" spans="1:11">
      <c r="A20" t="s">
        <v>198</v>
      </c>
      <c r="B20">
        <f>[4]p06!B20</f>
        <v>0</v>
      </c>
      <c r="C20">
        <f>[4]p06!C20</f>
        <v>0</v>
      </c>
      <c r="D20">
        <f>[4]p06!D20</f>
        <v>0</v>
      </c>
      <c r="E20">
        <f>[4]p06!E20</f>
        <v>0</v>
      </c>
      <c r="F20">
        <f>[4]p06!F20</f>
        <v>0</v>
      </c>
      <c r="G20">
        <f>[4]p06!G20</f>
        <v>0</v>
      </c>
      <c r="H20">
        <f>[4]p06!H20</f>
        <v>0</v>
      </c>
      <c r="I20">
        <f>[4]p06!I20</f>
        <v>0</v>
      </c>
      <c r="J20">
        <f>[4]p06!J20</f>
        <v>0</v>
      </c>
      <c r="K20">
        <f>[4]p06!K20</f>
        <v>0</v>
      </c>
    </row>
    <row r="21" spans="1:11">
      <c r="A21" t="s">
        <v>199</v>
      </c>
      <c r="B21">
        <f>[4]p06!B21</f>
        <v>0</v>
      </c>
      <c r="C21">
        <f>[4]p06!C21</f>
        <v>0</v>
      </c>
      <c r="D21">
        <f>[4]p06!D21</f>
        <v>0</v>
      </c>
      <c r="E21">
        <f>[4]p06!E21</f>
        <v>0</v>
      </c>
      <c r="F21">
        <f>[4]p06!F21</f>
        <v>0</v>
      </c>
      <c r="G21">
        <f>[4]p06!G21</f>
        <v>0</v>
      </c>
      <c r="H21">
        <f>[4]p06!H21</f>
        <v>0</v>
      </c>
      <c r="I21">
        <f>[4]p06!I21</f>
        <v>0</v>
      </c>
      <c r="J21">
        <f>[4]p06!J21</f>
        <v>0</v>
      </c>
      <c r="K21">
        <f>[4]p06!K21</f>
        <v>0</v>
      </c>
    </row>
    <row r="22" spans="1:11">
      <c r="A22" t="s">
        <v>200</v>
      </c>
      <c r="B22">
        <f>[4]p06!B22</f>
        <v>0</v>
      </c>
      <c r="C22">
        <f>[4]p06!C22</f>
        <v>0</v>
      </c>
      <c r="D22">
        <f>[4]p06!D22</f>
        <v>0</v>
      </c>
      <c r="E22">
        <f>[4]p06!E22</f>
        <v>0</v>
      </c>
      <c r="F22">
        <f>[4]p06!F22</f>
        <v>0</v>
      </c>
      <c r="G22">
        <f>[4]p06!G22</f>
        <v>0</v>
      </c>
      <c r="H22">
        <f>[4]p06!H22</f>
        <v>0</v>
      </c>
      <c r="I22">
        <f>[4]p06!I22</f>
        <v>0</v>
      </c>
      <c r="J22">
        <f>[4]p06!J22</f>
        <v>0</v>
      </c>
      <c r="K22">
        <f>[4]p06!K22</f>
        <v>0</v>
      </c>
    </row>
    <row r="23" spans="1:11">
      <c r="A23" t="s">
        <v>201</v>
      </c>
      <c r="B23">
        <f>[4]p06!B23</f>
        <v>5850</v>
      </c>
      <c r="C23">
        <f>[4]p06!C23</f>
        <v>495</v>
      </c>
      <c r="D23">
        <f>[4]p06!D23</f>
        <v>472.5</v>
      </c>
      <c r="E23">
        <f>[4]p06!E23</f>
        <v>39.6</v>
      </c>
      <c r="F23">
        <f>[4]p06!F23</f>
        <v>54.9</v>
      </c>
      <c r="G23">
        <f>[4]p06!G23</f>
        <v>56.7</v>
      </c>
      <c r="H23">
        <f>[4]p06!H23</f>
        <v>0</v>
      </c>
      <c r="I23">
        <f>[4]p06!I23</f>
        <v>0</v>
      </c>
      <c r="J23">
        <f>[4]p06!J23</f>
        <v>0</v>
      </c>
      <c r="K23">
        <f>[4]p06!K23</f>
        <v>0</v>
      </c>
    </row>
    <row r="24" spans="1:11">
      <c r="A24" t="s">
        <v>202</v>
      </c>
      <c r="B24">
        <f>[4]p06!B24</f>
        <v>5940</v>
      </c>
      <c r="C24">
        <f>[4]p06!C24</f>
        <v>504</v>
      </c>
      <c r="D24">
        <f>[4]p06!D24</f>
        <v>441</v>
      </c>
      <c r="E24">
        <f>[4]p06!E24</f>
        <v>39.6</v>
      </c>
      <c r="F24">
        <f>[4]p06!F24</f>
        <v>52.2</v>
      </c>
      <c r="G24">
        <f>[4]p06!G24</f>
        <v>55.8</v>
      </c>
      <c r="H24">
        <f>[4]p06!H24</f>
        <v>0</v>
      </c>
      <c r="I24">
        <f>[4]p06!I24</f>
        <v>0</v>
      </c>
      <c r="J24">
        <f>[4]p06!J24</f>
        <v>0</v>
      </c>
      <c r="K24">
        <f>[4]p06!K24</f>
        <v>0</v>
      </c>
    </row>
    <row r="25" spans="1:11">
      <c r="A25" t="s">
        <v>203</v>
      </c>
      <c r="B25">
        <f>[4]p06!B25</f>
        <v>5850</v>
      </c>
      <c r="C25">
        <f>[4]p06!C25</f>
        <v>495</v>
      </c>
      <c r="D25">
        <f>[4]p06!D25</f>
        <v>472.5</v>
      </c>
      <c r="E25">
        <f>[4]p06!E25</f>
        <v>39.6</v>
      </c>
      <c r="F25">
        <f>[4]p06!F25</f>
        <v>54.9</v>
      </c>
      <c r="G25">
        <f>[4]p06!G25</f>
        <v>56.7</v>
      </c>
      <c r="H25">
        <f>[4]p06!H25</f>
        <v>0</v>
      </c>
      <c r="I25">
        <f>[4]p06!I25</f>
        <v>0</v>
      </c>
      <c r="J25">
        <f>[4]p06!J25</f>
        <v>0</v>
      </c>
      <c r="K25">
        <f>[4]p06!K25</f>
        <v>0</v>
      </c>
    </row>
    <row r="26" spans="1:11">
      <c r="A26" t="s">
        <v>204</v>
      </c>
      <c r="B26">
        <f>[4]p06!B26</f>
        <v>5940</v>
      </c>
      <c r="C26">
        <f>[4]p06!C26</f>
        <v>504</v>
      </c>
      <c r="D26">
        <f>[4]p06!D26</f>
        <v>441</v>
      </c>
      <c r="E26">
        <f>[4]p06!E26</f>
        <v>39.6</v>
      </c>
      <c r="F26">
        <f>[4]p06!F26</f>
        <v>52.2</v>
      </c>
      <c r="G26">
        <f>[4]p06!G26</f>
        <v>55.8</v>
      </c>
      <c r="H26">
        <f>[4]p06!H26</f>
        <v>0</v>
      </c>
      <c r="I26">
        <f>[4]p06!I26</f>
        <v>0</v>
      </c>
      <c r="J26">
        <f>[4]p06!J26</f>
        <v>0</v>
      </c>
      <c r="K26">
        <f>[4]p06!K26</f>
        <v>0</v>
      </c>
    </row>
    <row r="27" spans="1:11">
      <c r="A27" t="s">
        <v>205</v>
      </c>
      <c r="B27">
        <f>[4]p06!B27</f>
        <v>5850</v>
      </c>
      <c r="C27">
        <f>[4]p06!C27</f>
        <v>495</v>
      </c>
      <c r="D27">
        <f>[4]p06!D27</f>
        <v>472.5</v>
      </c>
      <c r="E27">
        <f>[4]p06!E27</f>
        <v>39.6</v>
      </c>
      <c r="F27">
        <f>[4]p06!F27</f>
        <v>54.9</v>
      </c>
      <c r="G27">
        <f>[4]p06!G27</f>
        <v>56.7</v>
      </c>
      <c r="H27">
        <f>[4]p06!H27</f>
        <v>0</v>
      </c>
      <c r="I27">
        <f>[4]p06!I27</f>
        <v>0</v>
      </c>
      <c r="J27">
        <f>[4]p06!J27</f>
        <v>0</v>
      </c>
      <c r="K27">
        <f>[4]p06!K27</f>
        <v>0</v>
      </c>
    </row>
    <row r="28" spans="1:11">
      <c r="A28" t="s">
        <v>206</v>
      </c>
      <c r="B28">
        <f>[4]p06!B28</f>
        <v>0</v>
      </c>
      <c r="C28">
        <f>[4]p06!C28</f>
        <v>0</v>
      </c>
      <c r="D28">
        <f>[4]p06!D28</f>
        <v>0</v>
      </c>
      <c r="E28">
        <f>[4]p06!E28</f>
        <v>0</v>
      </c>
      <c r="F28">
        <f>[4]p06!F28</f>
        <v>0</v>
      </c>
      <c r="G28">
        <f>[4]p06!G28</f>
        <v>0</v>
      </c>
      <c r="H28">
        <f>[4]p06!H28</f>
        <v>0</v>
      </c>
      <c r="I28">
        <f>[4]p06!I28</f>
        <v>0</v>
      </c>
      <c r="J28">
        <f>[4]p06!J28</f>
        <v>0</v>
      </c>
      <c r="K28">
        <f>[4]p06!K28</f>
        <v>0</v>
      </c>
    </row>
    <row r="29" spans="1:11">
      <c r="A29" t="s">
        <v>207</v>
      </c>
      <c r="B29">
        <f>[4]p06!B29</f>
        <v>0</v>
      </c>
      <c r="C29">
        <f>[4]p06!C29</f>
        <v>0</v>
      </c>
      <c r="D29">
        <f>[4]p06!D29</f>
        <v>0</v>
      </c>
      <c r="E29">
        <f>[4]p06!E29</f>
        <v>0</v>
      </c>
      <c r="F29">
        <f>[4]p06!F29</f>
        <v>0</v>
      </c>
      <c r="G29">
        <f>[4]p06!G29</f>
        <v>0</v>
      </c>
      <c r="H29">
        <f>[4]p06!H29</f>
        <v>0</v>
      </c>
      <c r="I29">
        <f>[4]p06!I29</f>
        <v>0</v>
      </c>
      <c r="J29">
        <f>[4]p06!J29</f>
        <v>0</v>
      </c>
      <c r="K29">
        <f>[4]p06!K29</f>
        <v>0</v>
      </c>
    </row>
    <row r="30" spans="1:11">
      <c r="A30" t="s">
        <v>208</v>
      </c>
      <c r="B30">
        <f>[4]p06!B30</f>
        <v>0</v>
      </c>
      <c r="C30">
        <f>[4]p06!C30</f>
        <v>0</v>
      </c>
      <c r="D30">
        <f>[4]p06!D30</f>
        <v>0</v>
      </c>
      <c r="E30">
        <f>[4]p06!E30</f>
        <v>0</v>
      </c>
      <c r="F30">
        <f>[4]p06!F30</f>
        <v>0</v>
      </c>
      <c r="G30">
        <f>[4]p06!G30</f>
        <v>0</v>
      </c>
      <c r="H30">
        <f>[4]p06!H30</f>
        <v>0</v>
      </c>
      <c r="I30">
        <f>[4]p06!I30</f>
        <v>0</v>
      </c>
      <c r="J30">
        <f>[4]p06!J30</f>
        <v>0</v>
      </c>
      <c r="K30">
        <f>[4]p06!K30</f>
        <v>0</v>
      </c>
    </row>
    <row r="31" spans="1:11">
      <c r="A31" t="s">
        <v>209</v>
      </c>
      <c r="B31">
        <f>[4]p06!B31</f>
        <v>0</v>
      </c>
      <c r="C31">
        <f>[4]p06!C31</f>
        <v>0</v>
      </c>
      <c r="D31">
        <f>[4]p06!D31</f>
        <v>0</v>
      </c>
      <c r="E31">
        <f>[4]p06!E31</f>
        <v>0</v>
      </c>
      <c r="F31">
        <f>[4]p06!F31</f>
        <v>0</v>
      </c>
      <c r="G31">
        <f>[4]p06!G31</f>
        <v>0</v>
      </c>
      <c r="H31">
        <f>[4]p06!H31</f>
        <v>0</v>
      </c>
      <c r="I31">
        <f>[4]p06!I31</f>
        <v>0</v>
      </c>
      <c r="J31">
        <f>[4]p06!J31</f>
        <v>0</v>
      </c>
      <c r="K31">
        <f>[4]p06!K31</f>
        <v>0</v>
      </c>
    </row>
    <row r="32" spans="1:11">
      <c r="A32" t="s">
        <v>210</v>
      </c>
      <c r="B32">
        <f>[4]p06!B32</f>
        <v>0</v>
      </c>
      <c r="C32">
        <f>[4]p06!C32</f>
        <v>0</v>
      </c>
      <c r="D32">
        <f>[4]p06!D32</f>
        <v>0</v>
      </c>
      <c r="E32">
        <f>[4]p06!E32</f>
        <v>0</v>
      </c>
      <c r="F32">
        <f>[4]p06!F32</f>
        <v>0</v>
      </c>
      <c r="G32">
        <f>[4]p06!G32</f>
        <v>0</v>
      </c>
      <c r="H32">
        <f>[4]p06!H32</f>
        <v>0</v>
      </c>
      <c r="I32">
        <f>[4]p06!I32</f>
        <v>0</v>
      </c>
      <c r="J32">
        <f>[4]p06!J32</f>
        <v>0</v>
      </c>
      <c r="K32">
        <f>[4]p06!K32</f>
        <v>0</v>
      </c>
    </row>
    <row r="33" spans="1:11">
      <c r="A33" t="s">
        <v>211</v>
      </c>
      <c r="B33">
        <f>[4]p06!B33</f>
        <v>76000144</v>
      </c>
      <c r="C33">
        <f>[4]p06!C33</f>
        <v>4100020.5</v>
      </c>
      <c r="D33">
        <f>[4]p06!D33</f>
        <v>3800005.2</v>
      </c>
      <c r="E33">
        <f>[4]p06!E33</f>
        <v>610000.02</v>
      </c>
      <c r="F33">
        <f>[4]p06!F33</f>
        <v>1749999.75</v>
      </c>
      <c r="G33">
        <f>[4]p06!G33</f>
        <v>2850000</v>
      </c>
      <c r="H33">
        <f>[4]p06!H33</f>
        <v>7883772</v>
      </c>
      <c r="I33">
        <f>[4]p06!I33</f>
        <v>0</v>
      </c>
      <c r="J33">
        <f>[4]p06!J33</f>
        <v>0</v>
      </c>
      <c r="K33">
        <f>[4]p06!K33</f>
        <v>0</v>
      </c>
    </row>
    <row r="34" spans="1:11">
      <c r="A34" t="s">
        <v>212</v>
      </c>
      <c r="B34">
        <f>[4]p06!B34</f>
        <v>104000072</v>
      </c>
      <c r="C34">
        <f>[4]p06!C34</f>
        <v>5500006.5</v>
      </c>
      <c r="D34">
        <f>[4]p06!D34</f>
        <v>4200005</v>
      </c>
      <c r="E34">
        <f>[4]p06!E34</f>
        <v>639999.36</v>
      </c>
      <c r="F34">
        <f>[4]p06!F34</f>
        <v>2249999.25</v>
      </c>
      <c r="G34">
        <f>[4]p06!G34</f>
        <v>3000000</v>
      </c>
      <c r="H34">
        <f>[4]p06!H34</f>
        <v>9236395</v>
      </c>
      <c r="I34">
        <f>[4]p06!I34</f>
        <v>0</v>
      </c>
      <c r="J34">
        <f>[4]p06!J34</f>
        <v>0</v>
      </c>
      <c r="K34">
        <f>[4]p06!K34</f>
        <v>0</v>
      </c>
    </row>
    <row r="35" spans="1:11">
      <c r="A35" t="s">
        <v>213</v>
      </c>
      <c r="B35">
        <f>[4]p06!B35</f>
        <v>0</v>
      </c>
      <c r="C35">
        <f>[4]p06!C35</f>
        <v>0.09</v>
      </c>
      <c r="D35">
        <f>[4]p06!D35</f>
        <v>0.09</v>
      </c>
      <c r="E35">
        <f>[4]p06!E35</f>
        <v>0.09</v>
      </c>
      <c r="F35">
        <f>[4]p06!F35</f>
        <v>0.09</v>
      </c>
      <c r="G35">
        <f>[4]p06!G35</f>
        <v>0.09</v>
      </c>
      <c r="H35">
        <f>[4]p06!H35</f>
        <v>0</v>
      </c>
      <c r="I35">
        <f>[4]p06!I35</f>
        <v>0</v>
      </c>
      <c r="J35">
        <f>[4]p06!J35</f>
        <v>0</v>
      </c>
      <c r="K35">
        <f>[4]p06!K35</f>
        <v>0</v>
      </c>
    </row>
    <row r="36" spans="1:11">
      <c r="A36" t="s">
        <v>214</v>
      </c>
      <c r="B36">
        <f>[4]p06!B36</f>
        <v>6.8999999999999992E-2</v>
      </c>
      <c r="C36">
        <f>[4]p06!C36</f>
        <v>0</v>
      </c>
      <c r="D36">
        <f>[4]p06!D36</f>
        <v>6.8999999999999992E-2</v>
      </c>
      <c r="E36">
        <f>[4]p06!E36</f>
        <v>6.8999999999999992E-2</v>
      </c>
      <c r="F36">
        <f>[4]p06!F36</f>
        <v>6.8999999999999992E-2</v>
      </c>
      <c r="G36">
        <f>[4]p06!G36</f>
        <v>0</v>
      </c>
      <c r="H36">
        <f>[4]p06!H36</f>
        <v>0</v>
      </c>
      <c r="I36">
        <f>[4]p06!I36</f>
        <v>0</v>
      </c>
      <c r="J36">
        <f>[4]p06!J36</f>
        <v>0</v>
      </c>
      <c r="K36">
        <f>[4]p06!K36</f>
        <v>0</v>
      </c>
    </row>
    <row r="37" spans="1:11">
      <c r="A37" t="s">
        <v>215</v>
      </c>
      <c r="B37">
        <f>[4]p06!B37</f>
        <v>9.1999999999999998E-2</v>
      </c>
      <c r="C37">
        <f>[4]p06!C37</f>
        <v>9.1999999999999998E-2</v>
      </c>
      <c r="D37">
        <f>[4]p06!D37</f>
        <v>0</v>
      </c>
      <c r="E37">
        <f>[4]p06!E37</f>
        <v>9.1999999999999998E-2</v>
      </c>
      <c r="F37">
        <f>[4]p06!F37</f>
        <v>9.1999999999999998E-2</v>
      </c>
      <c r="G37">
        <f>[4]p06!G37</f>
        <v>9.1999999999999998E-2</v>
      </c>
      <c r="H37">
        <f>[4]p06!H37</f>
        <v>0</v>
      </c>
      <c r="I37">
        <f>[4]p06!I37</f>
        <v>0</v>
      </c>
      <c r="J37">
        <f>[4]p06!J37</f>
        <v>0</v>
      </c>
      <c r="K37">
        <f>[4]p06!K37</f>
        <v>0</v>
      </c>
    </row>
    <row r="38" spans="1:11">
      <c r="A38" t="s">
        <v>216</v>
      </c>
      <c r="B38">
        <f>[4]p06!B38</f>
        <v>0.115</v>
      </c>
      <c r="C38">
        <f>[4]p06!C38</f>
        <v>0.115</v>
      </c>
      <c r="D38">
        <f>[4]p06!D38</f>
        <v>0.115</v>
      </c>
      <c r="E38">
        <f>[4]p06!E38</f>
        <v>0</v>
      </c>
      <c r="F38">
        <f>[4]p06!F38</f>
        <v>0</v>
      </c>
      <c r="G38">
        <f>[4]p06!G38</f>
        <v>0.115</v>
      </c>
      <c r="H38">
        <f>[4]p06!H38</f>
        <v>0</v>
      </c>
      <c r="I38">
        <f>[4]p06!I38</f>
        <v>0</v>
      </c>
      <c r="J38">
        <f>[4]p06!J38</f>
        <v>0</v>
      </c>
      <c r="K38">
        <f>[4]p06!K38</f>
        <v>0</v>
      </c>
    </row>
    <row r="39" spans="1:11">
      <c r="A39" t="s">
        <v>217</v>
      </c>
      <c r="B39">
        <f>[4]p06!B39</f>
        <v>0.115</v>
      </c>
      <c r="C39">
        <f>[4]p06!C39</f>
        <v>0.115</v>
      </c>
      <c r="D39">
        <f>[4]p06!D39</f>
        <v>0.115</v>
      </c>
      <c r="E39">
        <f>[4]p06!E39</f>
        <v>0</v>
      </c>
      <c r="F39">
        <f>[4]p06!F39</f>
        <v>0</v>
      </c>
      <c r="G39">
        <f>[4]p06!G39</f>
        <v>0.115</v>
      </c>
      <c r="H39">
        <f>[4]p06!H39</f>
        <v>0</v>
      </c>
      <c r="I39">
        <f>[4]p06!I39</f>
        <v>0</v>
      </c>
      <c r="J39">
        <f>[4]p06!J39</f>
        <v>0</v>
      </c>
      <c r="K39">
        <f>[4]p06!K39</f>
        <v>0</v>
      </c>
    </row>
    <row r="40" spans="1:11">
      <c r="A40" t="s">
        <v>218</v>
      </c>
      <c r="B40">
        <f>[4]p06!B40</f>
        <v>5.7500000000000002E-2</v>
      </c>
      <c r="C40">
        <f>[4]p06!C40</f>
        <v>0</v>
      </c>
      <c r="D40">
        <f>[4]p06!D40</f>
        <v>5.7500000000000002E-2</v>
      </c>
      <c r="E40">
        <f>[4]p06!E40</f>
        <v>5.7500000000000002E-2</v>
      </c>
      <c r="F40">
        <f>[4]p06!F40</f>
        <v>5.7500000000000002E-2</v>
      </c>
      <c r="G40">
        <f>[4]p06!G40</f>
        <v>0</v>
      </c>
      <c r="H40">
        <f>[4]p06!H40</f>
        <v>0</v>
      </c>
      <c r="I40">
        <f>[4]p06!I40</f>
        <v>0</v>
      </c>
      <c r="J40">
        <f>[4]p06!J40</f>
        <v>0</v>
      </c>
      <c r="K40">
        <f>[4]p06!K40</f>
        <v>0</v>
      </c>
    </row>
    <row r="41" spans="1:11">
      <c r="A41" t="s">
        <v>219</v>
      </c>
      <c r="B41">
        <f>[4]p06!B41</f>
        <v>0.6</v>
      </c>
      <c r="C41">
        <f>[4]p06!C41</f>
        <v>1.2</v>
      </c>
      <c r="D41">
        <f>[4]p06!D41</f>
        <v>0.6</v>
      </c>
      <c r="E41">
        <f>[4]p06!E41</f>
        <v>1.5</v>
      </c>
      <c r="F41">
        <f>[4]p06!F41</f>
        <v>1.5</v>
      </c>
      <c r="G41">
        <f>[4]p06!G41</f>
        <v>1.2</v>
      </c>
      <c r="H41">
        <f>[4]p06!H41</f>
        <v>0</v>
      </c>
      <c r="I41">
        <f>[4]p06!I41</f>
        <v>0</v>
      </c>
      <c r="J41">
        <f>[4]p06!J41</f>
        <v>0</v>
      </c>
      <c r="K41">
        <f>[4]p06!K41</f>
        <v>0</v>
      </c>
    </row>
    <row r="42" spans="1:11">
      <c r="A42" t="s">
        <v>220</v>
      </c>
      <c r="B42">
        <f>[4]p06!B42</f>
        <v>1.2</v>
      </c>
      <c r="C42">
        <f>[4]p06!C42</f>
        <v>0.6</v>
      </c>
      <c r="D42">
        <f>[4]p06!D42</f>
        <v>1.8</v>
      </c>
      <c r="E42">
        <f>[4]p06!E42</f>
        <v>1.2</v>
      </c>
      <c r="F42">
        <f>[4]p06!F42</f>
        <v>1.2</v>
      </c>
      <c r="G42">
        <f>[4]p06!G42</f>
        <v>0.6</v>
      </c>
      <c r="H42">
        <f>[4]p06!H42</f>
        <v>0</v>
      </c>
      <c r="I42">
        <f>[4]p06!I42</f>
        <v>0</v>
      </c>
      <c r="J42">
        <f>[4]p06!J42</f>
        <v>0</v>
      </c>
      <c r="K42">
        <f>[4]p06!K42</f>
        <v>0</v>
      </c>
    </row>
    <row r="43" spans="1:11">
      <c r="A43" t="s">
        <v>221</v>
      </c>
      <c r="B43">
        <f>[4]p06!B43</f>
        <v>0.6</v>
      </c>
      <c r="C43">
        <f>[4]p06!C43</f>
        <v>1.8</v>
      </c>
      <c r="D43">
        <f>[4]p06!D43</f>
        <v>0.6</v>
      </c>
      <c r="E43">
        <f>[4]p06!E43</f>
        <v>1.2</v>
      </c>
      <c r="F43">
        <f>[4]p06!F43</f>
        <v>1.2</v>
      </c>
      <c r="G43">
        <f>[4]p06!G43</f>
        <v>1.2</v>
      </c>
      <c r="H43">
        <f>[4]p06!H43</f>
        <v>0</v>
      </c>
      <c r="I43">
        <f>[4]p06!I43</f>
        <v>0</v>
      </c>
      <c r="J43">
        <f>[4]p06!J43</f>
        <v>0</v>
      </c>
      <c r="K43">
        <f>[4]p06!K43</f>
        <v>0</v>
      </c>
    </row>
    <row r="44" spans="1:11">
      <c r="A44" t="s">
        <v>222</v>
      </c>
      <c r="B44">
        <f>[4]p06!B44</f>
        <v>1.5</v>
      </c>
      <c r="C44">
        <f>[4]p06!C44</f>
        <v>1.2</v>
      </c>
      <c r="D44">
        <f>[4]p06!D44</f>
        <v>1.2</v>
      </c>
      <c r="E44">
        <f>[4]p06!E44</f>
        <v>0.6</v>
      </c>
      <c r="F44">
        <f>[4]p06!F44</f>
        <v>0.6</v>
      </c>
      <c r="G44">
        <f>[4]p06!G44</f>
        <v>0.9</v>
      </c>
      <c r="H44">
        <f>[4]p06!H44</f>
        <v>0</v>
      </c>
      <c r="I44">
        <f>[4]p06!I44</f>
        <v>0</v>
      </c>
      <c r="J44">
        <f>[4]p06!J44</f>
        <v>0</v>
      </c>
      <c r="K44">
        <f>[4]p06!K44</f>
        <v>0</v>
      </c>
    </row>
    <row r="45" spans="1:11">
      <c r="A45" t="s">
        <v>223</v>
      </c>
      <c r="B45">
        <f>[4]p06!B45</f>
        <v>1.5</v>
      </c>
      <c r="C45">
        <f>[4]p06!C45</f>
        <v>1.2</v>
      </c>
      <c r="D45">
        <f>[4]p06!D45</f>
        <v>1.2</v>
      </c>
      <c r="E45">
        <f>[4]p06!E45</f>
        <v>0.6</v>
      </c>
      <c r="F45">
        <f>[4]p06!F45</f>
        <v>0.6</v>
      </c>
      <c r="G45">
        <f>[4]p06!G45</f>
        <v>0.9</v>
      </c>
      <c r="H45">
        <f>[4]p06!H45</f>
        <v>0</v>
      </c>
      <c r="I45">
        <f>[4]p06!I45</f>
        <v>0</v>
      </c>
      <c r="J45">
        <f>[4]p06!J45</f>
        <v>0</v>
      </c>
      <c r="K45">
        <f>[4]p06!K45</f>
        <v>0</v>
      </c>
    </row>
    <row r="46" spans="1:11">
      <c r="A46" t="s">
        <v>224</v>
      </c>
      <c r="B46">
        <f>[4]p06!B46</f>
        <v>1.2</v>
      </c>
      <c r="C46">
        <f>[4]p06!C46</f>
        <v>0.6</v>
      </c>
      <c r="D46">
        <f>[4]p06!D46</f>
        <v>1.2</v>
      </c>
      <c r="E46">
        <f>[4]p06!E46</f>
        <v>0.9</v>
      </c>
      <c r="F46">
        <f>[4]p06!F46</f>
        <v>0.9</v>
      </c>
      <c r="G46">
        <f>[4]p06!G46</f>
        <v>0.6</v>
      </c>
      <c r="H46">
        <f>[4]p06!H46</f>
        <v>0</v>
      </c>
      <c r="I46">
        <f>[4]p06!I46</f>
        <v>0</v>
      </c>
      <c r="J46">
        <f>[4]p06!J46</f>
        <v>0</v>
      </c>
      <c r="K46">
        <f>[4]p06!K46</f>
        <v>0</v>
      </c>
    </row>
    <row r="47" spans="1:11">
      <c r="A47" t="s">
        <v>225</v>
      </c>
      <c r="B47">
        <f>[4]p06!B47</f>
        <v>87</v>
      </c>
      <c r="C47">
        <f>[4]p06!C47</f>
        <v>12</v>
      </c>
      <c r="D47">
        <f>[4]p06!D47</f>
        <v>7</v>
      </c>
      <c r="E47">
        <f>[4]p06!E47</f>
        <v>0.65</v>
      </c>
      <c r="F47">
        <f>[4]p06!F47</f>
        <v>0.77</v>
      </c>
      <c r="G47">
        <f>[4]p06!G47</f>
        <v>1</v>
      </c>
      <c r="H47">
        <f>[4]p06!H47</f>
        <v>0</v>
      </c>
      <c r="I47">
        <f>[4]p06!I47</f>
        <v>0</v>
      </c>
      <c r="J47">
        <f>[4]p06!J47</f>
        <v>0</v>
      </c>
      <c r="K47">
        <f>[4]p06!K47</f>
        <v>0</v>
      </c>
    </row>
    <row r="48" spans="1:11">
      <c r="A48" t="s">
        <v>226</v>
      </c>
      <c r="B48">
        <f>[4]p06!B48</f>
        <v>87</v>
      </c>
      <c r="C48">
        <f>[4]p06!C48</f>
        <v>12.5</v>
      </c>
      <c r="D48">
        <f>[4]p06!D48</f>
        <v>6.9</v>
      </c>
      <c r="E48">
        <f>[4]p06!E48</f>
        <v>0.66</v>
      </c>
      <c r="F48">
        <f>[4]p06!F48</f>
        <v>0.79</v>
      </c>
      <c r="G48">
        <f>[4]p06!G48</f>
        <v>1</v>
      </c>
      <c r="H48">
        <f>[4]p06!H48</f>
        <v>0</v>
      </c>
      <c r="I48">
        <f>[4]p06!I48</f>
        <v>0</v>
      </c>
      <c r="J48">
        <f>[4]p06!J48</f>
        <v>0</v>
      </c>
      <c r="K48">
        <f>[4]p06!K48</f>
        <v>0</v>
      </c>
    </row>
    <row r="49" spans="1:20">
      <c r="A49" t="s">
        <v>227</v>
      </c>
      <c r="B49">
        <f>[4]p06!B49</f>
        <v>88</v>
      </c>
      <c r="C49">
        <f>[4]p06!C49</f>
        <v>12.3</v>
      </c>
      <c r="D49">
        <f>[4]p06!D49</f>
        <v>7.1</v>
      </c>
      <c r="E49">
        <f>[4]p06!E49</f>
        <v>0.63</v>
      </c>
      <c r="F49">
        <f>[4]p06!F49</f>
        <v>0.75</v>
      </c>
      <c r="G49">
        <f>[4]p06!G49</f>
        <v>1</v>
      </c>
      <c r="H49">
        <f>[4]p06!H49</f>
        <v>0</v>
      </c>
      <c r="I49">
        <f>[4]p06!I49</f>
        <v>0</v>
      </c>
      <c r="J49">
        <f>[4]p06!J49</f>
        <v>0</v>
      </c>
      <c r="K49">
        <f>[4]p06!K49</f>
        <v>0</v>
      </c>
    </row>
    <row r="50" spans="1:20">
      <c r="A50" t="s">
        <v>228</v>
      </c>
      <c r="B50">
        <f>[4]p06!B50</f>
        <v>86</v>
      </c>
      <c r="C50">
        <f>[4]p06!C50</f>
        <v>12</v>
      </c>
      <c r="D50">
        <f>[4]p06!D50</f>
        <v>6.9</v>
      </c>
      <c r="E50">
        <f>[4]p06!E50</f>
        <v>0.64</v>
      </c>
      <c r="F50">
        <f>[4]p06!F50</f>
        <v>0.77</v>
      </c>
      <c r="G50">
        <f>[4]p06!G50</f>
        <v>1</v>
      </c>
      <c r="H50">
        <f>[4]p06!H50</f>
        <v>0</v>
      </c>
      <c r="I50">
        <f>[4]p06!I50</f>
        <v>0</v>
      </c>
      <c r="J50">
        <f>[4]p06!J50</f>
        <v>0</v>
      </c>
      <c r="K50">
        <f>[4]p06!K50</f>
        <v>0</v>
      </c>
    </row>
    <row r="51" spans="1:20" ht="14" thickBot="1">
      <c r="A51" s="34" t="s">
        <v>229</v>
      </c>
      <c r="B51" s="34">
        <f>[4]p06!B51</f>
        <v>5.1545454545454561</v>
      </c>
      <c r="C51" s="34">
        <f>[4]p06!C51</f>
        <v>4.9756097560975654</v>
      </c>
      <c r="D51" s="34">
        <f>[4]p06!D51</f>
        <v>4.5690140845070726</v>
      </c>
      <c r="E51" s="34">
        <f>[4]p06!E51</f>
        <v>9.3079365079365104</v>
      </c>
      <c r="F51" s="34">
        <f>[4]p06!F51</f>
        <v>10.469333333333331</v>
      </c>
      <c r="G51" s="34">
        <f>[4]p06!G51</f>
        <v>7.6</v>
      </c>
      <c r="H51" s="34">
        <f>[4]p06!H51</f>
        <v>0</v>
      </c>
      <c r="I51" s="34">
        <f>[4]p06!I51</f>
        <v>0</v>
      </c>
      <c r="J51" s="34">
        <f>[4]p06!J51</f>
        <v>0</v>
      </c>
      <c r="K51" s="34">
        <f>[4]p06!K51</f>
        <v>0</v>
      </c>
      <c r="L51" s="34"/>
      <c r="M51" s="34"/>
    </row>
    <row r="52" spans="1:20">
      <c r="A52" t="s">
        <v>115</v>
      </c>
      <c r="B52">
        <f>[4]p06!B52</f>
        <v>10952729.224691965</v>
      </c>
      <c r="C52">
        <f>[4]p06!C52</f>
        <v>12640654.406196252</v>
      </c>
      <c r="D52">
        <f>[4]p06!D52</f>
        <v>3824772.6767546162</v>
      </c>
      <c r="E52">
        <f>[4]p06!E52</f>
        <v>5075649.1144455448</v>
      </c>
      <c r="F52">
        <f>[4]p06!F52</f>
        <v>806840.76442592591</v>
      </c>
      <c r="G52">
        <f>[4]p06!G52</f>
        <v>0</v>
      </c>
      <c r="H52">
        <f>[4]p06!H52</f>
        <v>0</v>
      </c>
      <c r="I52">
        <f>[4]p06!I52</f>
        <v>0</v>
      </c>
      <c r="J52">
        <f>[4]p06!J52</f>
        <v>0</v>
      </c>
      <c r="K52">
        <f>[4]p06!K52</f>
        <v>0</v>
      </c>
      <c r="M52" s="28"/>
    </row>
    <row r="53" spans="1:20">
      <c r="A53" t="s">
        <v>116</v>
      </c>
      <c r="B53">
        <f>[4]p06!B53</f>
        <v>13534141</v>
      </c>
      <c r="C53">
        <f>[4]p06!C53</f>
        <v>17001910</v>
      </c>
      <c r="D53">
        <f>[4]p06!D53</f>
        <v>15073773</v>
      </c>
      <c r="E53">
        <f>[4]p06!E53</f>
        <v>14317154</v>
      </c>
      <c r="F53">
        <f>[4]p06!F53</f>
        <v>11174221</v>
      </c>
      <c r="G53">
        <f>[4]p06!G53</f>
        <v>0</v>
      </c>
      <c r="H53">
        <f>[4]p06!H53</f>
        <v>0</v>
      </c>
      <c r="I53">
        <f>[4]p06!I53</f>
        <v>0</v>
      </c>
      <c r="J53">
        <f>[4]p06!J53</f>
        <v>0</v>
      </c>
      <c r="K53">
        <f>[4]p06!K53</f>
        <v>0</v>
      </c>
      <c r="N53" s="10"/>
      <c r="O53" s="10"/>
      <c r="P53" s="10"/>
      <c r="Q53" s="10"/>
      <c r="R53" s="10"/>
    </row>
    <row r="54" spans="1:20">
      <c r="A54" t="s">
        <v>230</v>
      </c>
      <c r="B54">
        <f>[4]p06!B54</f>
        <v>3425981</v>
      </c>
      <c r="C54">
        <f>[4]p06!C54</f>
        <v>663789</v>
      </c>
      <c r="D54">
        <f>[4]p06!D54</f>
        <v>4660049</v>
      </c>
      <c r="E54">
        <f>[4]p06!E54</f>
        <v>2417729</v>
      </c>
      <c r="F54">
        <f>[4]p06!F54</f>
        <v>6284826</v>
      </c>
      <c r="G54">
        <f>[4]p06!G54</f>
        <v>0</v>
      </c>
      <c r="H54">
        <f>[4]p06!H54</f>
        <v>0</v>
      </c>
      <c r="I54">
        <f>[4]p06!I54</f>
        <v>0</v>
      </c>
      <c r="J54">
        <f>[4]p06!J54</f>
        <v>0</v>
      </c>
      <c r="K54">
        <f>[4]p06!K54</f>
        <v>0</v>
      </c>
      <c r="N54" s="32"/>
      <c r="O54" s="32"/>
      <c r="P54" s="32"/>
      <c r="Q54" s="32"/>
      <c r="R54" s="32"/>
      <c r="S54" s="32"/>
      <c r="T54" s="33"/>
    </row>
    <row r="55" spans="1:20">
      <c r="A55" t="s">
        <v>231</v>
      </c>
      <c r="B55">
        <f>[4]p06!B55</f>
        <v>1220932</v>
      </c>
      <c r="C55">
        <f>[4]p06!C55</f>
        <v>3595788</v>
      </c>
      <c r="D55">
        <f>[4]p06!D55</f>
        <v>3028120</v>
      </c>
      <c r="E55">
        <f>[4]p06!E55</f>
        <v>5883246</v>
      </c>
      <c r="F55">
        <f>[4]p06!F55</f>
        <v>5779077</v>
      </c>
      <c r="G55">
        <f>[4]p06!G55</f>
        <v>0</v>
      </c>
      <c r="H55">
        <f>[4]p06!H55</f>
        <v>0</v>
      </c>
      <c r="I55">
        <f>[4]p06!I55</f>
        <v>0</v>
      </c>
      <c r="J55">
        <f>[4]p06!J55</f>
        <v>0</v>
      </c>
      <c r="K55">
        <f>[4]p06!K55</f>
        <v>0</v>
      </c>
      <c r="N55" s="32"/>
      <c r="O55" s="32"/>
      <c r="P55" s="32"/>
      <c r="Q55" s="32"/>
      <c r="R55" s="32"/>
      <c r="S55" s="32"/>
      <c r="T55" s="33"/>
    </row>
    <row r="56" spans="1:20">
      <c r="A56" t="s">
        <v>232</v>
      </c>
      <c r="B56">
        <f>[4]p06!B56</f>
        <v>4646913</v>
      </c>
      <c r="C56">
        <f>[4]p06!C56</f>
        <v>4259577</v>
      </c>
      <c r="D56">
        <f>[4]p06!D56</f>
        <v>7688169</v>
      </c>
      <c r="E56">
        <f>[4]p06!E56</f>
        <v>8300975</v>
      </c>
      <c r="F56">
        <f>[4]p06!F56</f>
        <v>12063903</v>
      </c>
      <c r="G56">
        <f>[4]p06!G56</f>
        <v>0</v>
      </c>
      <c r="H56">
        <f>[4]p06!H56</f>
        <v>0</v>
      </c>
      <c r="I56">
        <f>[4]p06!I56</f>
        <v>0</v>
      </c>
      <c r="J56">
        <f>[4]p06!J56</f>
        <v>0</v>
      </c>
      <c r="K56">
        <f>[4]p06!K56</f>
        <v>0</v>
      </c>
      <c r="T56" s="33"/>
    </row>
    <row r="57" spans="1:20">
      <c r="A57" t="s">
        <v>233</v>
      </c>
      <c r="B57">
        <f>[4]p06!B57</f>
        <v>1750889</v>
      </c>
      <c r="C57">
        <f>[4]p06!C57</f>
        <v>1750889</v>
      </c>
      <c r="D57">
        <f>[4]p06!D57</f>
        <v>1750889</v>
      </c>
      <c r="E57">
        <f>[4]p06!E57</f>
        <v>1750889</v>
      </c>
      <c r="F57">
        <f>[4]p06!F57</f>
        <v>1844939</v>
      </c>
      <c r="G57">
        <f>[4]p06!G57</f>
        <v>893347</v>
      </c>
      <c r="H57">
        <f>[4]p06!H57</f>
        <v>893347</v>
      </c>
      <c r="I57">
        <f>[4]p06!I57</f>
        <v>893347</v>
      </c>
      <c r="J57">
        <f>[4]p06!J57</f>
        <v>893347</v>
      </c>
      <c r="K57">
        <f>[4]p06!K57</f>
        <v>893347</v>
      </c>
      <c r="M57" s="28"/>
      <c r="N57" s="10"/>
      <c r="O57" s="10"/>
      <c r="P57" s="10"/>
      <c r="Q57" s="10"/>
      <c r="R57" s="10"/>
      <c r="T57" s="33"/>
    </row>
    <row r="58" spans="1:20">
      <c r="A58" t="s">
        <v>234</v>
      </c>
      <c r="B58">
        <f>[4]p06!B58</f>
        <v>4764768</v>
      </c>
      <c r="C58">
        <f>[4]p06!C58</f>
        <v>4933910</v>
      </c>
      <c r="D58">
        <f>[4]p06!D58</f>
        <v>4764768</v>
      </c>
      <c r="E58">
        <f>[4]p06!E58</f>
        <v>4933910</v>
      </c>
      <c r="F58">
        <f>[4]p06!F58</f>
        <v>4764768</v>
      </c>
      <c r="G58">
        <f>[4]p06!G58</f>
        <v>5216091</v>
      </c>
      <c r="H58">
        <f>[4]p06!H58</f>
        <v>3546942</v>
      </c>
      <c r="I58">
        <f>[4]p06!I58</f>
        <v>3338298</v>
      </c>
      <c r="J58">
        <f>[4]p06!J58</f>
        <v>4590159</v>
      </c>
      <c r="K58">
        <f>[4]p06!K58</f>
        <v>5007448</v>
      </c>
      <c r="N58" s="32"/>
      <c r="O58" s="32"/>
      <c r="P58" s="32"/>
      <c r="Q58" s="32"/>
      <c r="R58" s="32"/>
      <c r="S58" s="32"/>
      <c r="T58" s="33"/>
    </row>
    <row r="59" spans="1:20">
      <c r="A59" t="s">
        <v>235</v>
      </c>
      <c r="B59">
        <f>[4]p06!B59</f>
        <v>6382455</v>
      </c>
      <c r="C59">
        <f>[4]p06!C59</f>
        <v>6423761</v>
      </c>
      <c r="D59">
        <f>[4]p06!D59</f>
        <v>6382455</v>
      </c>
      <c r="E59">
        <f>[4]p06!E59</f>
        <v>6423761</v>
      </c>
      <c r="F59">
        <f>[4]p06!F59</f>
        <v>6382455</v>
      </c>
      <c r="G59">
        <f>[4]p06!G59</f>
        <v>4172872</v>
      </c>
      <c r="H59">
        <f>[4]p06!H59</f>
        <v>5007448</v>
      </c>
      <c r="I59">
        <f>[4]p06!I59</f>
        <v>4590159</v>
      </c>
      <c r="J59">
        <f>[4]p06!J59</f>
        <v>3338298</v>
      </c>
      <c r="K59">
        <f>[4]p06!K59</f>
        <v>3546942</v>
      </c>
      <c r="N59" s="32"/>
      <c r="O59" s="32"/>
      <c r="P59" s="32"/>
      <c r="Q59" s="32"/>
      <c r="R59" s="32"/>
      <c r="S59" s="32"/>
      <c r="T59" s="33"/>
    </row>
    <row r="60" spans="1:20">
      <c r="A60" t="s">
        <v>236</v>
      </c>
      <c r="B60">
        <f>[4]p06!B60</f>
        <v>11147223</v>
      </c>
      <c r="C60">
        <f>[4]p06!C60</f>
        <v>11357671</v>
      </c>
      <c r="D60">
        <f>[4]p06!D60</f>
        <v>11147223</v>
      </c>
      <c r="E60">
        <f>[4]p06!E60</f>
        <v>11357671</v>
      </c>
      <c r="F60">
        <f>[4]p06!F60</f>
        <v>11147223</v>
      </c>
      <c r="G60">
        <f>[4]p06!G60</f>
        <v>9388963</v>
      </c>
      <c r="H60">
        <f>[4]p06!H60</f>
        <v>8554390</v>
      </c>
      <c r="I60">
        <f>[4]p06!I60</f>
        <v>7928457</v>
      </c>
      <c r="J60">
        <f>[4]p06!J60</f>
        <v>7928457</v>
      </c>
      <c r="K60">
        <f>[4]p06!K60</f>
        <v>8554390</v>
      </c>
    </row>
    <row r="61" spans="1:20">
      <c r="A61" t="s">
        <v>237</v>
      </c>
      <c r="B61">
        <f>[4]p06!B61</f>
        <v>42031895.224691965</v>
      </c>
      <c r="C61">
        <f>[4]p06!C61</f>
        <v>47010701.406196252</v>
      </c>
      <c r="D61">
        <f>[4]p06!D61</f>
        <v>39484826.676754616</v>
      </c>
      <c r="E61">
        <f>[4]p06!E61</f>
        <v>40802338.114445545</v>
      </c>
      <c r="F61">
        <f>[4]p06!F61</f>
        <v>37037126.764425926</v>
      </c>
      <c r="G61">
        <f>[4]p06!G61</f>
        <v>0</v>
      </c>
      <c r="H61">
        <f>[4]p06!H61</f>
        <v>0</v>
      </c>
      <c r="I61">
        <f>[4]p06!I61</f>
        <v>0</v>
      </c>
      <c r="J61">
        <f>[4]p06!J61</f>
        <v>0</v>
      </c>
      <c r="K61">
        <f>[4]p06!K61</f>
        <v>0</v>
      </c>
    </row>
    <row r="62" spans="1:20">
      <c r="A62" t="s">
        <v>121</v>
      </c>
      <c r="B62">
        <f>[4]p06!B62</f>
        <v>5750000.0704225358</v>
      </c>
      <c r="C62">
        <f>[4]p06!C62</f>
        <v>6250000.2112676054</v>
      </c>
      <c r="D62">
        <f>[4]p06!D62</f>
        <v>5750000.0704225358</v>
      </c>
      <c r="E62">
        <f>[4]p06!E62</f>
        <v>6249999.7183098588</v>
      </c>
      <c r="F62">
        <f>[4]p06!F62</f>
        <v>5750000.0704225358</v>
      </c>
      <c r="G62">
        <f>[4]p06!G62</f>
        <v>0</v>
      </c>
      <c r="H62">
        <f>[4]p06!H62</f>
        <v>0</v>
      </c>
      <c r="I62">
        <f>[4]p06!I62</f>
        <v>0</v>
      </c>
      <c r="J62">
        <f>[4]p06!J62</f>
        <v>0</v>
      </c>
      <c r="K62">
        <f>[4]p06!K62</f>
        <v>0</v>
      </c>
    </row>
    <row r="63" spans="1:20">
      <c r="A63" t="s">
        <v>122</v>
      </c>
      <c r="B63">
        <f>[4]p06!B63</f>
        <v>730344</v>
      </c>
      <c r="C63">
        <f>[4]p06!C63</f>
        <v>2316086</v>
      </c>
      <c r="D63">
        <f>[4]p06!D63</f>
        <v>1217366</v>
      </c>
      <c r="E63">
        <f>[4]p06!E63</f>
        <v>1076487</v>
      </c>
      <c r="F63">
        <f>[4]p06!F63</f>
        <v>27349</v>
      </c>
      <c r="G63">
        <f>[4]p06!G63</f>
        <v>-1549047</v>
      </c>
      <c r="H63">
        <f>[4]p06!H63</f>
        <v>-1223903</v>
      </c>
      <c r="I63">
        <f>[4]p06!I63</f>
        <v>-598415</v>
      </c>
      <c r="J63">
        <f>[4]p06!J63</f>
        <v>-444306</v>
      </c>
      <c r="K63">
        <f>[4]p06!K63</f>
        <v>-945574</v>
      </c>
    </row>
    <row r="64" spans="1:20">
      <c r="A64" t="s">
        <v>238</v>
      </c>
      <c r="B64">
        <f>[4]p06!B64</f>
        <v>8004181</v>
      </c>
      <c r="C64">
        <f>[4]p06!C64</f>
        <v>8004181</v>
      </c>
      <c r="D64">
        <f>[4]p06!D64</f>
        <v>10120361</v>
      </c>
      <c r="E64">
        <f>[4]p06!E64</f>
        <v>8004181</v>
      </c>
      <c r="F64">
        <f>[4]p06!F64</f>
        <v>9023181</v>
      </c>
      <c r="G64">
        <f>[4]p06!G64</f>
        <v>0</v>
      </c>
      <c r="H64">
        <f>[4]p06!H64</f>
        <v>0</v>
      </c>
      <c r="I64">
        <f>[4]p06!I64</f>
        <v>0</v>
      </c>
      <c r="J64">
        <f>[4]p06!J64</f>
        <v>0</v>
      </c>
      <c r="K64">
        <f>[4]p06!K64</f>
        <v>0</v>
      </c>
    </row>
    <row r="65" spans="1:13">
      <c r="A65" t="s">
        <v>239</v>
      </c>
      <c r="B65">
        <f>[4]p06!B65</f>
        <v>1000000</v>
      </c>
      <c r="C65">
        <f>[4]p06!C65</f>
        <v>1000000</v>
      </c>
      <c r="D65">
        <f>[4]p06!D65</f>
        <v>1000000</v>
      </c>
      <c r="E65">
        <f>[4]p06!E65</f>
        <v>1000000</v>
      </c>
      <c r="F65">
        <f>[4]p06!F65</f>
        <v>1000000</v>
      </c>
      <c r="G65">
        <f>[4]p06!G65</f>
        <v>1000000</v>
      </c>
      <c r="H65">
        <f>[4]p06!H65</f>
        <v>1000000</v>
      </c>
      <c r="I65">
        <f>[4]p06!I65</f>
        <v>1000000</v>
      </c>
      <c r="J65">
        <f>[4]p06!J65</f>
        <v>1000000</v>
      </c>
      <c r="K65">
        <f>[4]p06!K65</f>
        <v>1000000</v>
      </c>
    </row>
    <row r="66" spans="1:13">
      <c r="A66" t="s">
        <v>125</v>
      </c>
      <c r="B66">
        <f>[4]p06!B66</f>
        <v>26547370.154269423</v>
      </c>
      <c r="C66">
        <f>[4]p06!C66</f>
        <v>29440434.194928646</v>
      </c>
      <c r="D66">
        <f>[4]p06!D66</f>
        <v>21397099.606332082</v>
      </c>
      <c r="E66">
        <f>[4]p06!E66</f>
        <v>24471670.396135688</v>
      </c>
      <c r="F66">
        <f>[4]p06!F66</f>
        <v>21236596.694003388</v>
      </c>
      <c r="G66">
        <f>[4]p06!G66</f>
        <v>17514706</v>
      </c>
      <c r="H66">
        <f>[4]p06!H66</f>
        <v>18145865</v>
      </c>
      <c r="I66">
        <f>[4]p06!I66</f>
        <v>19360046</v>
      </c>
      <c r="J66">
        <f>[4]p06!J66</f>
        <v>19660213</v>
      </c>
      <c r="K66">
        <f>[4]p06!K66</f>
        <v>18686150</v>
      </c>
    </row>
    <row r="67" spans="1:13">
      <c r="A67" t="s">
        <v>240</v>
      </c>
      <c r="B67">
        <f>[4]p06!B67</f>
        <v>42031895.224691965</v>
      </c>
      <c r="C67">
        <f>[4]p06!C67</f>
        <v>47010701.406196252</v>
      </c>
      <c r="D67">
        <f>[4]p06!D67</f>
        <v>39484826.676754616</v>
      </c>
      <c r="E67">
        <f>[4]p06!E67</f>
        <v>40802338.114445545</v>
      </c>
      <c r="F67">
        <f>[4]p06!F67</f>
        <v>37037126.764425926</v>
      </c>
      <c r="G67">
        <f>[4]p06!G67</f>
        <v>0</v>
      </c>
      <c r="H67">
        <f>[4]p06!H67</f>
        <v>0</v>
      </c>
      <c r="I67">
        <f>[4]p06!I67</f>
        <v>0</v>
      </c>
      <c r="J67">
        <f>[4]p06!J67</f>
        <v>0</v>
      </c>
      <c r="K67">
        <f>[4]p06!K67</f>
        <v>0</v>
      </c>
    </row>
    <row r="68" spans="1:13">
      <c r="A68" t="s">
        <v>241</v>
      </c>
      <c r="B68">
        <f>[4]p06!B68</f>
        <v>3000000</v>
      </c>
      <c r="C68">
        <f>[4]p06!C68</f>
        <v>3000000</v>
      </c>
      <c r="D68">
        <f>[4]p06!D68</f>
        <v>3000000</v>
      </c>
      <c r="E68">
        <f>[4]p06!E68</f>
        <v>3000000</v>
      </c>
      <c r="F68">
        <f>[4]p06!F68</f>
        <v>3000000</v>
      </c>
      <c r="G68">
        <f>[4]p06!G68</f>
        <v>0</v>
      </c>
      <c r="H68">
        <f>[4]p06!H68</f>
        <v>0</v>
      </c>
      <c r="I68">
        <f>[4]p06!I68</f>
        <v>0</v>
      </c>
      <c r="J68">
        <f>[4]p06!J68</f>
        <v>0</v>
      </c>
      <c r="K68">
        <f>[4]p06!K68</f>
        <v>0</v>
      </c>
    </row>
    <row r="69" spans="1:13">
      <c r="A69" t="s">
        <v>242</v>
      </c>
      <c r="B69">
        <f>[4]p06!B69</f>
        <v>23813332.203524027</v>
      </c>
      <c r="C69">
        <f>[4]p06!C69</f>
        <v>30562180.656706534</v>
      </c>
      <c r="D69">
        <f>[4]p06!D69</f>
        <v>29752662.574593235</v>
      </c>
      <c r="E69">
        <f>[4]p06!E69</f>
        <v>26576965.539652552</v>
      </c>
      <c r="F69">
        <f>[4]p06!F69</f>
        <v>21109104.61718002</v>
      </c>
      <c r="G69">
        <f>[4]p06!G69</f>
        <v>0</v>
      </c>
      <c r="H69">
        <f>[4]p06!H69</f>
        <v>0</v>
      </c>
      <c r="I69">
        <f>[4]p06!I69</f>
        <v>0</v>
      </c>
      <c r="J69">
        <f>[4]p06!J69</f>
        <v>0</v>
      </c>
      <c r="K69">
        <f>[4]p06!K69</f>
        <v>0</v>
      </c>
    </row>
    <row r="70" spans="1:13">
      <c r="A70" t="s">
        <v>243</v>
      </c>
      <c r="B70">
        <f>[4]p06!B70</f>
        <v>1417726.6489130855</v>
      </c>
      <c r="C70">
        <f>[4]p06!C70</f>
        <v>4495930.253849782</v>
      </c>
      <c r="D70">
        <f>[4]p06!D70</f>
        <v>2363121.8730064146</v>
      </c>
      <c r="E70">
        <f>[4]p06!E70</f>
        <v>2089649.8523182198</v>
      </c>
      <c r="F70">
        <f>[4]p06!F70</f>
        <v>53090.371053390205</v>
      </c>
      <c r="G70">
        <f>[4]p06!G70</f>
        <v>-167398</v>
      </c>
      <c r="H70">
        <f>[4]p06!H70</f>
        <v>-160426</v>
      </c>
      <c r="I70">
        <f>[4]p06!I70</f>
        <v>-155197</v>
      </c>
      <c r="J70">
        <f>[4]p06!J70</f>
        <v>-155197</v>
      </c>
      <c r="K70">
        <f>[4]p06!K70</f>
        <v>-160426</v>
      </c>
    </row>
    <row r="71" spans="1:13">
      <c r="A71" t="s">
        <v>244</v>
      </c>
      <c r="B71">
        <f>[4]p06!B71</f>
        <v>1.0286501814032156</v>
      </c>
      <c r="C71">
        <f>[4]p06!C71</f>
        <v>1.0096685939757961</v>
      </c>
      <c r="D71">
        <f>[4]p06!D71</f>
        <v>0.98159723228735907</v>
      </c>
      <c r="E71">
        <f>[4]p06!E71</f>
        <v>0.9984867600462709</v>
      </c>
      <c r="F71">
        <f>[4]p06!F71</f>
        <v>0.98159723228735907</v>
      </c>
      <c r="G71">
        <f>[4]p06!G71</f>
        <v>0</v>
      </c>
      <c r="H71">
        <f>[4]p06!H71</f>
        <v>0</v>
      </c>
      <c r="I71">
        <f>[4]p06!I71</f>
        <v>0</v>
      </c>
      <c r="J71">
        <f>[4]p06!J71</f>
        <v>0</v>
      </c>
      <c r="K71">
        <f>[4]p06!K71</f>
        <v>0</v>
      </c>
    </row>
    <row r="72" spans="1:13">
      <c r="A72" t="s">
        <v>245</v>
      </c>
      <c r="B72">
        <f>[4]p06!B72</f>
        <v>1.0623305040220956</v>
      </c>
      <c r="C72">
        <f>[4]p06!C72</f>
        <v>0.98193164789210874</v>
      </c>
      <c r="D72">
        <f>[4]p06!D72</f>
        <v>0.98857008555421777</v>
      </c>
      <c r="E72">
        <f>[4]p06!E72</f>
        <v>0.99703778159433021</v>
      </c>
      <c r="F72">
        <f>[4]p06!F72</f>
        <v>0.97012998093724834</v>
      </c>
      <c r="G72">
        <f>[4]p06!G72</f>
        <v>0</v>
      </c>
      <c r="H72">
        <f>[4]p06!H72</f>
        <v>0</v>
      </c>
      <c r="I72">
        <f>[4]p06!I72</f>
        <v>0</v>
      </c>
      <c r="J72">
        <f>[4]p06!J72</f>
        <v>0</v>
      </c>
      <c r="K72">
        <f>[4]p06!K72</f>
        <v>0</v>
      </c>
    </row>
    <row r="73" spans="1:13">
      <c r="A73" t="s">
        <v>246</v>
      </c>
      <c r="B73">
        <f>[4]p06!B73</f>
        <v>0</v>
      </c>
      <c r="C73">
        <f>[4]p06!C73</f>
        <v>0</v>
      </c>
      <c r="D73">
        <f>[4]p06!D73</f>
        <v>0</v>
      </c>
      <c r="E73">
        <f>[4]p06!E73</f>
        <v>0</v>
      </c>
      <c r="F73">
        <f>[4]p06!F73</f>
        <v>0</v>
      </c>
      <c r="G73">
        <f>[4]p06!G73</f>
        <v>0</v>
      </c>
      <c r="H73">
        <f>[4]p06!H73</f>
        <v>0</v>
      </c>
      <c r="I73">
        <f>[4]p06!I73</f>
        <v>0</v>
      </c>
      <c r="J73">
        <f>[4]p06!J73</f>
        <v>0</v>
      </c>
      <c r="K73">
        <f>[4]p06!K73</f>
        <v>0</v>
      </c>
    </row>
    <row r="74" spans="1:13">
      <c r="A74" t="s">
        <v>435</v>
      </c>
      <c r="B74">
        <f>[4]p06!B74</f>
        <v>0</v>
      </c>
      <c r="C74">
        <f>[4]p06!C74</f>
        <v>0</v>
      </c>
      <c r="D74">
        <f>[4]p06!D74</f>
        <v>0</v>
      </c>
      <c r="E74">
        <f>[4]p06!E74</f>
        <v>0</v>
      </c>
      <c r="F74">
        <f>[4]p06!F74</f>
        <v>0</v>
      </c>
      <c r="G74">
        <f>[4]p06!G74</f>
        <v>0</v>
      </c>
      <c r="H74">
        <f>[4]p06!H74</f>
        <v>0</v>
      </c>
      <c r="I74">
        <f>[4]p06!I74</f>
        <v>0</v>
      </c>
      <c r="J74">
        <f>[4]p06!J74</f>
        <v>0</v>
      </c>
      <c r="K74">
        <f>[4]p06!K74</f>
        <v>0</v>
      </c>
    </row>
    <row r="75" spans="1:13">
      <c r="A75" t="s">
        <v>436</v>
      </c>
      <c r="B75">
        <f>[4]p06!B75</f>
        <v>0</v>
      </c>
      <c r="C75">
        <f>[4]p06!C75</f>
        <v>0</v>
      </c>
      <c r="D75">
        <f>[4]p06!D75</f>
        <v>0</v>
      </c>
      <c r="E75">
        <f>[4]p06!E75</f>
        <v>0</v>
      </c>
      <c r="F75">
        <f>[4]p06!F75</f>
        <v>0</v>
      </c>
      <c r="G75">
        <f>[4]p06!G75</f>
        <v>0</v>
      </c>
      <c r="H75">
        <f>[4]p06!H75</f>
        <v>0</v>
      </c>
      <c r="I75">
        <f>[4]p06!I75</f>
        <v>0</v>
      </c>
      <c r="J75">
        <f>[4]p06!J75</f>
        <v>0</v>
      </c>
      <c r="K75">
        <f>[4]p06!K75</f>
        <v>0</v>
      </c>
    </row>
    <row r="76" spans="1:13">
      <c r="A76" t="s">
        <v>437</v>
      </c>
      <c r="B76">
        <f>[4]p06!B76</f>
        <v>0</v>
      </c>
      <c r="C76">
        <f>[4]p06!C76</f>
        <v>0</v>
      </c>
      <c r="D76">
        <f>[4]p06!D76</f>
        <v>0</v>
      </c>
      <c r="E76">
        <f>[4]p06!E76</f>
        <v>0</v>
      </c>
      <c r="F76">
        <f>[4]p06!F76</f>
        <v>0</v>
      </c>
      <c r="G76">
        <f>[4]p06!G76</f>
        <v>0</v>
      </c>
      <c r="H76">
        <f>[4]p06!H76</f>
        <v>0</v>
      </c>
      <c r="I76">
        <f>[4]p06!I76</f>
        <v>0</v>
      </c>
      <c r="J76">
        <f>[4]p06!J76</f>
        <v>0</v>
      </c>
      <c r="K76">
        <f>[4]p06!K76</f>
        <v>0</v>
      </c>
    </row>
    <row r="77" spans="1:13" ht="14" thickBot="1">
      <c r="A77" s="34" t="s">
        <v>438</v>
      </c>
      <c r="B77" s="34">
        <f>[4]p06!B77</f>
        <v>0</v>
      </c>
      <c r="C77" s="34">
        <f>[4]p06!C77</f>
        <v>0</v>
      </c>
      <c r="D77" s="34">
        <f>[4]p06!D77</f>
        <v>0</v>
      </c>
      <c r="E77" s="34">
        <f>[4]p06!E77</f>
        <v>0</v>
      </c>
      <c r="F77" s="34">
        <f>[4]p06!F77</f>
        <v>0</v>
      </c>
      <c r="G77" s="34">
        <f>[4]p06!G77</f>
        <v>0</v>
      </c>
      <c r="H77" s="34">
        <f>[4]p06!H77</f>
        <v>0</v>
      </c>
      <c r="I77" s="34">
        <f>[4]p06!I77</f>
        <v>0</v>
      </c>
      <c r="J77" s="34">
        <f>[4]p06!J77</f>
        <v>0</v>
      </c>
      <c r="K77" s="34">
        <f>[4]p06!K77</f>
        <v>0</v>
      </c>
      <c r="L77" s="34"/>
      <c r="M77" s="34"/>
    </row>
    <row r="78" spans="1:13">
      <c r="A78" t="s">
        <v>247</v>
      </c>
      <c r="B78">
        <f>[4]p06!B78</f>
        <v>1</v>
      </c>
    </row>
    <row r="79" spans="1:13">
      <c r="A79" t="s">
        <v>248</v>
      </c>
      <c r="B79">
        <f>[4]p06!B79</f>
        <v>60000</v>
      </c>
    </row>
    <row r="80" spans="1:13">
      <c r="A80" t="s">
        <v>249</v>
      </c>
      <c r="B80">
        <f>[4]p06!B80</f>
        <v>60000</v>
      </c>
    </row>
    <row r="81" spans="1:2">
      <c r="A81" t="s">
        <v>250</v>
      </c>
      <c r="B81">
        <f>[4]p06!B81</f>
        <v>0</v>
      </c>
    </row>
    <row r="82" spans="1:2">
      <c r="A82" t="s">
        <v>251</v>
      </c>
      <c r="B82">
        <f>[4]p06!B82</f>
        <v>0</v>
      </c>
    </row>
    <row r="83" spans="1:2">
      <c r="A83" t="s">
        <v>252</v>
      </c>
      <c r="B83">
        <f>[4]p06!B83</f>
        <v>0</v>
      </c>
    </row>
    <row r="84" spans="1:2">
      <c r="A84" t="s">
        <v>253</v>
      </c>
      <c r="B84">
        <f>[4]p06!B84</f>
        <v>0</v>
      </c>
    </row>
    <row r="85" spans="1:2">
      <c r="A85" t="s">
        <v>254</v>
      </c>
      <c r="B85">
        <f>[4]p06!B85</f>
        <v>39420</v>
      </c>
    </row>
    <row r="86" spans="1:2">
      <c r="A86" t="s">
        <v>255</v>
      </c>
      <c r="B86">
        <f>[4]p06!B86</f>
        <v>19363</v>
      </c>
    </row>
    <row r="87" spans="1:2">
      <c r="A87" t="s">
        <v>256</v>
      </c>
      <c r="B87">
        <f>[4]p06!B87</f>
        <v>13535</v>
      </c>
    </row>
    <row r="88" spans="1:2">
      <c r="A88" t="s">
        <v>257</v>
      </c>
      <c r="B88">
        <f>[4]p06!B88</f>
        <v>27634</v>
      </c>
    </row>
    <row r="89" spans="1:2">
      <c r="A89" t="s">
        <v>258</v>
      </c>
      <c r="B89">
        <f>[4]p06!B89</f>
        <v>32868</v>
      </c>
    </row>
    <row r="90" spans="1:2">
      <c r="A90" t="s">
        <v>259</v>
      </c>
      <c r="B90">
        <f>[4]p06!B90</f>
        <v>72058</v>
      </c>
    </row>
    <row r="91" spans="1:2">
      <c r="A91" t="s">
        <v>260</v>
      </c>
      <c r="B91">
        <f>[4]p06!B91</f>
        <v>39420</v>
      </c>
    </row>
    <row r="92" spans="1:2">
      <c r="A92" t="s">
        <v>261</v>
      </c>
      <c r="B92">
        <f>[4]p06!B92</f>
        <v>19363</v>
      </c>
    </row>
    <row r="93" spans="1:2">
      <c r="A93" t="s">
        <v>262</v>
      </c>
      <c r="B93">
        <f>[4]p06!B93</f>
        <v>13535</v>
      </c>
    </row>
    <row r="94" spans="1:2">
      <c r="A94" t="s">
        <v>263</v>
      </c>
      <c r="B94">
        <f>[4]p06!B94</f>
        <v>27634</v>
      </c>
    </row>
    <row r="95" spans="1:2">
      <c r="A95" t="s">
        <v>264</v>
      </c>
      <c r="B95">
        <f>[4]p06!B95</f>
        <v>32868</v>
      </c>
    </row>
    <row r="96" spans="1:2">
      <c r="A96" t="s">
        <v>265</v>
      </c>
      <c r="B96">
        <f>[4]p06!B96</f>
        <v>72058</v>
      </c>
    </row>
    <row r="97" spans="1:2">
      <c r="A97" t="s">
        <v>266</v>
      </c>
      <c r="B97">
        <f>[4]p06!B97</f>
        <v>0</v>
      </c>
    </row>
    <row r="98" spans="1:2">
      <c r="A98" t="s">
        <v>267</v>
      </c>
      <c r="B98">
        <f>[4]p06!B98</f>
        <v>0</v>
      </c>
    </row>
    <row r="99" spans="1:2">
      <c r="A99" t="s">
        <v>268</v>
      </c>
      <c r="B99">
        <f>[4]p06!B99</f>
        <v>0</v>
      </c>
    </row>
    <row r="100" spans="1:2">
      <c r="A100" t="s">
        <v>269</v>
      </c>
      <c r="B100">
        <f>[4]p06!B100</f>
        <v>0</v>
      </c>
    </row>
    <row r="101" spans="1:2">
      <c r="A101" t="s">
        <v>270</v>
      </c>
      <c r="B101">
        <f>[4]p06!B101</f>
        <v>0</v>
      </c>
    </row>
    <row r="102" spans="1:2">
      <c r="A102" t="s">
        <v>271</v>
      </c>
      <c r="B102">
        <f>[4]p06!B102</f>
        <v>0</v>
      </c>
    </row>
    <row r="103" spans="1:2">
      <c r="A103" t="s">
        <v>272</v>
      </c>
      <c r="B103">
        <f>[4]p06!B103</f>
        <v>149007600</v>
      </c>
    </row>
    <row r="104" spans="1:2">
      <c r="A104" t="s">
        <v>273</v>
      </c>
      <c r="B104">
        <f>[4]p06!B104</f>
        <v>7406347.5</v>
      </c>
    </row>
    <row r="105" spans="1:2">
      <c r="A105" t="s">
        <v>274</v>
      </c>
      <c r="B105">
        <f>[4]p06!B105</f>
        <v>4872600</v>
      </c>
    </row>
    <row r="106" spans="1:2">
      <c r="A106" t="s">
        <v>275</v>
      </c>
      <c r="B106">
        <f>[4]p06!B106</f>
        <v>795859.2</v>
      </c>
    </row>
    <row r="107" spans="1:2">
      <c r="A107" t="s">
        <v>276</v>
      </c>
      <c r="B107">
        <f>[4]p06!B107</f>
        <v>1331154</v>
      </c>
    </row>
    <row r="108" spans="1:2">
      <c r="A108" t="s">
        <v>277</v>
      </c>
      <c r="B108">
        <f>[4]p06!B108</f>
        <v>2983201.2</v>
      </c>
    </row>
    <row r="109" spans="1:2">
      <c r="A109" t="s">
        <v>278</v>
      </c>
      <c r="B109">
        <f>[4]p06!B109</f>
        <v>1773.6299598287053</v>
      </c>
    </row>
    <row r="110" spans="1:2">
      <c r="A110" t="s">
        <v>279</v>
      </c>
      <c r="B110">
        <f>[4]p06!B110</f>
        <v>262.66509665787589</v>
      </c>
    </row>
    <row r="111" spans="1:2">
      <c r="A111" t="s">
        <v>280</v>
      </c>
      <c r="B111">
        <f>[4]p06!B111</f>
        <v>143.09968994072509</v>
      </c>
    </row>
    <row r="112" spans="1:2">
      <c r="A112" t="s">
        <v>281</v>
      </c>
      <c r="B112">
        <f>[4]p06!B112</f>
        <v>13.075578121500957</v>
      </c>
    </row>
    <row r="113" spans="1:2">
      <c r="A113" t="s">
        <v>282</v>
      </c>
      <c r="B113">
        <f>[4]p06!B113</f>
        <v>15.566164430358283</v>
      </c>
    </row>
    <row r="114" spans="1:2">
      <c r="A114" t="s">
        <v>283</v>
      </c>
      <c r="B114">
        <f>[4]p06!B114</f>
        <v>20.754885907144377</v>
      </c>
    </row>
    <row r="115" spans="1:2">
      <c r="A115" t="s">
        <v>284</v>
      </c>
      <c r="B115">
        <f>[4]p06!B115</f>
        <v>12000032</v>
      </c>
    </row>
    <row r="116" spans="1:2">
      <c r="A116" t="s">
        <v>285</v>
      </c>
      <c r="B116">
        <f>[4]p06!B116</f>
        <v>800004.3</v>
      </c>
    </row>
    <row r="117" spans="1:2">
      <c r="A117" t="s">
        <v>286</v>
      </c>
      <c r="B117">
        <f>[4]p06!B117</f>
        <v>799999.6</v>
      </c>
    </row>
    <row r="118" spans="1:2">
      <c r="A118" t="s">
        <v>287</v>
      </c>
      <c r="B118">
        <f>[4]p06!B118</f>
        <v>119999.88</v>
      </c>
    </row>
    <row r="119" spans="1:2">
      <c r="A119" t="s">
        <v>288</v>
      </c>
      <c r="B119">
        <f>[4]p06!B119</f>
        <v>249999.75</v>
      </c>
    </row>
    <row r="120" spans="1:2">
      <c r="A120" t="s">
        <v>289</v>
      </c>
      <c r="B120">
        <f>[4]p06!B120</f>
        <v>450000</v>
      </c>
    </row>
    <row r="121" spans="1:2">
      <c r="A121" t="s">
        <v>290</v>
      </c>
      <c r="B121">
        <f>[4]p06!B121</f>
        <v>13410684</v>
      </c>
    </row>
    <row r="122" spans="1:2">
      <c r="A122" t="s">
        <v>291</v>
      </c>
      <c r="B122">
        <f>[4]p06!B122</f>
        <v>511037.97749999992</v>
      </c>
    </row>
    <row r="123" spans="1:2">
      <c r="A123" t="s">
        <v>292</v>
      </c>
      <c r="B123">
        <f>[4]p06!B123</f>
        <v>0</v>
      </c>
    </row>
    <row r="124" spans="1:2">
      <c r="A124" t="s">
        <v>293</v>
      </c>
      <c r="B124">
        <f>[4]p06!B124</f>
        <v>91523.808000000005</v>
      </c>
    </row>
    <row r="125" spans="1:2">
      <c r="A125" t="s">
        <v>294</v>
      </c>
      <c r="B125">
        <f>[4]p06!B125</f>
        <v>153082.71</v>
      </c>
    </row>
    <row r="126" spans="1:2">
      <c r="A126" t="s">
        <v>295</v>
      </c>
      <c r="B126">
        <f>[4]p06!B126</f>
        <v>171534.06899999999</v>
      </c>
    </row>
    <row r="127" spans="1:2">
      <c r="A127" t="s">
        <v>296</v>
      </c>
      <c r="B127">
        <f>[4]p06!B127</f>
        <v>38566</v>
      </c>
    </row>
    <row r="128" spans="1:2">
      <c r="A128" t="s">
        <v>297</v>
      </c>
      <c r="B128">
        <f>[4]p06!B128</f>
        <v>25908</v>
      </c>
    </row>
    <row r="129" spans="1:2">
      <c r="A129" t="s">
        <v>298</v>
      </c>
      <c r="B129">
        <f>[4]p06!B129</f>
        <v>16302</v>
      </c>
    </row>
    <row r="130" spans="1:2">
      <c r="A130" t="s">
        <v>299</v>
      </c>
      <c r="B130">
        <f>[4]p06!B130</f>
        <v>32906</v>
      </c>
    </row>
    <row r="131" spans="1:2">
      <c r="A131" t="s">
        <v>300</v>
      </c>
      <c r="B131">
        <f>[4]p06!B131</f>
        <v>42372</v>
      </c>
    </row>
    <row r="132" spans="1:2">
      <c r="A132" t="s">
        <v>301</v>
      </c>
      <c r="B132">
        <f>[4]p06!B132</f>
        <v>87284</v>
      </c>
    </row>
    <row r="133" spans="1:2">
      <c r="A133" t="s">
        <v>302</v>
      </c>
      <c r="B133">
        <f>[4]p06!B133</f>
        <v>38566</v>
      </c>
    </row>
    <row r="134" spans="1:2">
      <c r="A134" t="s">
        <v>303</v>
      </c>
      <c r="B134">
        <f>[4]p06!B134</f>
        <v>25908</v>
      </c>
    </row>
    <row r="135" spans="1:2">
      <c r="A135" t="s">
        <v>304</v>
      </c>
      <c r="B135">
        <f>[4]p06!B135</f>
        <v>16302</v>
      </c>
    </row>
    <row r="136" spans="1:2">
      <c r="A136" t="s">
        <v>305</v>
      </c>
      <c r="B136">
        <f>[4]p06!B136</f>
        <v>32906</v>
      </c>
    </row>
    <row r="137" spans="1:2">
      <c r="A137" t="s">
        <v>306</v>
      </c>
      <c r="B137">
        <f>[4]p06!B137</f>
        <v>42372</v>
      </c>
    </row>
    <row r="138" spans="1:2">
      <c r="A138" t="s">
        <v>307</v>
      </c>
      <c r="B138">
        <f>[4]p06!B138</f>
        <v>87284</v>
      </c>
    </row>
    <row r="139" spans="1:2">
      <c r="A139" t="s">
        <v>308</v>
      </c>
      <c r="B139">
        <f>[4]p06!B139</f>
        <v>0</v>
      </c>
    </row>
    <row r="140" spans="1:2">
      <c r="A140" t="s">
        <v>309</v>
      </c>
      <c r="B140">
        <f>[4]p06!B140</f>
        <v>0</v>
      </c>
    </row>
    <row r="141" spans="1:2">
      <c r="A141" t="s">
        <v>310</v>
      </c>
      <c r="B141">
        <f>[4]p06!B141</f>
        <v>0</v>
      </c>
    </row>
    <row r="142" spans="1:2">
      <c r="A142" t="s">
        <v>311</v>
      </c>
      <c r="B142">
        <f>[4]p06!B142</f>
        <v>0</v>
      </c>
    </row>
    <row r="143" spans="1:2">
      <c r="A143" t="s">
        <v>312</v>
      </c>
      <c r="B143">
        <f>[4]p06!B143</f>
        <v>0</v>
      </c>
    </row>
    <row r="144" spans="1:2">
      <c r="A144" t="s">
        <v>313</v>
      </c>
      <c r="B144">
        <f>[4]p06!B144</f>
        <v>0</v>
      </c>
    </row>
    <row r="145" spans="1:2">
      <c r="A145" t="s">
        <v>314</v>
      </c>
      <c r="B145">
        <f>[4]p06!B145</f>
        <v>225611100.00000003</v>
      </c>
    </row>
    <row r="146" spans="1:2">
      <c r="A146" t="s">
        <v>315</v>
      </c>
      <c r="B146">
        <f>[4]p06!B146</f>
        <v>12824460</v>
      </c>
    </row>
    <row r="147" spans="1:2">
      <c r="A147" t="s">
        <v>316</v>
      </c>
      <c r="B147">
        <f>[4]p06!B147</f>
        <v>7702695</v>
      </c>
    </row>
    <row r="148" spans="1:2">
      <c r="A148" t="s">
        <v>317</v>
      </c>
      <c r="B148">
        <f>[4]p06!B148</f>
        <v>1303077.6000000001</v>
      </c>
    </row>
    <row r="149" spans="1:2">
      <c r="A149" t="s">
        <v>318</v>
      </c>
      <c r="B149">
        <f>[4]p06!B149</f>
        <v>2326222.7999999998</v>
      </c>
    </row>
    <row r="150" spans="1:2">
      <c r="A150" t="s">
        <v>319</v>
      </c>
      <c r="B150">
        <f>[4]p06!B150</f>
        <v>4949002.8</v>
      </c>
    </row>
    <row r="151" spans="1:2">
      <c r="A151" t="s">
        <v>320</v>
      </c>
      <c r="B151">
        <f>[4]p06!B151</f>
        <v>2868.5387546006077</v>
      </c>
    </row>
    <row r="152" spans="1:2">
      <c r="A152" t="s">
        <v>321</v>
      </c>
      <c r="B152">
        <f>[4]p06!B152</f>
        <v>393.5634850180395</v>
      </c>
    </row>
    <row r="153" spans="1:2">
      <c r="A153" t="s">
        <v>322</v>
      </c>
      <c r="B153">
        <f>[4]p06!B153</f>
        <v>231.43892224618537</v>
      </c>
    </row>
    <row r="154" spans="1:2">
      <c r="A154" t="s">
        <v>323</v>
      </c>
      <c r="B154">
        <f>[4]p06!B154</f>
        <v>20.347129720436168</v>
      </c>
    </row>
    <row r="155" spans="1:2">
      <c r="A155" t="s">
        <v>324</v>
      </c>
      <c r="B155">
        <f>[4]p06!B155</f>
        <v>24.222773476709726</v>
      </c>
    </row>
    <row r="156" spans="1:2">
      <c r="A156" t="s">
        <v>325</v>
      </c>
      <c r="B156">
        <f>[4]p06!B156</f>
        <v>31.997031302279634</v>
      </c>
    </row>
    <row r="157" spans="1:2">
      <c r="A157" t="s">
        <v>326</v>
      </c>
      <c r="B157">
        <f>[4]p06!B157</f>
        <v>23000032</v>
      </c>
    </row>
    <row r="158" spans="1:2">
      <c r="A158" t="s">
        <v>327</v>
      </c>
      <c r="B158">
        <f>[4]p06!B158</f>
        <v>1499997.3</v>
      </c>
    </row>
    <row r="159" spans="1:2">
      <c r="A159" t="s">
        <v>328</v>
      </c>
      <c r="B159">
        <f>[4]p06!B159</f>
        <v>1100003</v>
      </c>
    </row>
    <row r="160" spans="1:2">
      <c r="A160" t="s">
        <v>329</v>
      </c>
      <c r="B160">
        <f>[4]p06!B160</f>
        <v>159999.84</v>
      </c>
    </row>
    <row r="161" spans="1:2">
      <c r="A161" t="s">
        <v>330</v>
      </c>
      <c r="B161">
        <f>[4]p06!B161</f>
        <v>549999.75</v>
      </c>
    </row>
    <row r="162" spans="1:2">
      <c r="A162" t="s">
        <v>331</v>
      </c>
      <c r="B162">
        <f>[4]p06!B162</f>
        <v>700000</v>
      </c>
    </row>
    <row r="163" spans="1:2">
      <c r="A163" t="s">
        <v>332</v>
      </c>
      <c r="B163">
        <f>[4]p06!B163</f>
        <v>20304999.000000004</v>
      </c>
    </row>
    <row r="164" spans="1:2">
      <c r="A164" t="s">
        <v>333</v>
      </c>
      <c r="B164">
        <f>[4]p06!B164</f>
        <v>0</v>
      </c>
    </row>
    <row r="165" spans="1:2">
      <c r="A165" t="s">
        <v>334</v>
      </c>
      <c r="B165">
        <f>[4]p06!B165</f>
        <v>708647.94</v>
      </c>
    </row>
    <row r="166" spans="1:2">
      <c r="A166" t="s">
        <v>335</v>
      </c>
      <c r="B166">
        <f>[4]p06!B166</f>
        <v>149853.924</v>
      </c>
    </row>
    <row r="167" spans="1:2">
      <c r="A167" t="s">
        <v>336</v>
      </c>
      <c r="B167">
        <f>[4]p06!B167</f>
        <v>267515.62199999997</v>
      </c>
    </row>
    <row r="168" spans="1:2">
      <c r="A168" t="s">
        <v>337</v>
      </c>
      <c r="B168">
        <f>[4]p06!B168</f>
        <v>0</v>
      </c>
    </row>
    <row r="169" spans="1:2">
      <c r="A169" t="s">
        <v>338</v>
      </c>
      <c r="B169">
        <f>[4]p06!B169</f>
        <v>3</v>
      </c>
    </row>
    <row r="170" spans="1:2">
      <c r="A170" t="s">
        <v>339</v>
      </c>
      <c r="B170">
        <f>[4]p06!B170</f>
        <v>6</v>
      </c>
    </row>
    <row r="171" spans="1:2">
      <c r="A171" t="s">
        <v>340</v>
      </c>
      <c r="B171">
        <f>[4]p06!B171</f>
        <v>201854</v>
      </c>
    </row>
    <row r="172" spans="1:2">
      <c r="A172" t="s">
        <v>341</v>
      </c>
      <c r="B172">
        <f>[4]p06!B172</f>
        <v>8437590</v>
      </c>
    </row>
    <row r="173" spans="1:2">
      <c r="A173" t="s">
        <v>342</v>
      </c>
      <c r="B173">
        <f>[4]p06!B173</f>
        <v>19962410.999999996</v>
      </c>
    </row>
    <row r="174" spans="1:2">
      <c r="A174" t="s">
        <v>343</v>
      </c>
      <c r="B174">
        <f>[4]p06!B174</f>
        <v>301568</v>
      </c>
    </row>
    <row r="175" spans="1:2">
      <c r="A175" t="s">
        <v>344</v>
      </c>
      <c r="B175">
        <f>[4]p06!B175</f>
        <v>8437590</v>
      </c>
    </row>
    <row r="176" spans="1:2">
      <c r="A176" t="s">
        <v>345</v>
      </c>
      <c r="B176">
        <f>[4]p06!B176</f>
        <v>29866655</v>
      </c>
    </row>
    <row r="177" spans="1:2">
      <c r="A177" t="s">
        <v>346</v>
      </c>
      <c r="B177">
        <f>[4]p06!B177</f>
        <v>297798</v>
      </c>
    </row>
    <row r="178" spans="1:2">
      <c r="A178" t="s">
        <v>347</v>
      </c>
      <c r="B178">
        <f>[4]p06!B178</f>
        <v>8356796.3408450708</v>
      </c>
    </row>
    <row r="179" spans="1:2">
      <c r="A179" t="s">
        <v>348</v>
      </c>
      <c r="B179">
        <f>[4]p06!B179</f>
        <v>29083745.699999999</v>
      </c>
    </row>
    <row r="180" spans="1:2">
      <c r="A180" t="s">
        <v>349</v>
      </c>
      <c r="B180">
        <f>[4]p06!B180</f>
        <v>241076</v>
      </c>
    </row>
    <row r="181" spans="1:2">
      <c r="A181" t="s">
        <v>350</v>
      </c>
      <c r="B181">
        <f>[4]p06!B181</f>
        <v>1896349</v>
      </c>
    </row>
    <row r="182" spans="1:2">
      <c r="A182" t="s">
        <v>351</v>
      </c>
      <c r="B182">
        <f>[4]p06!B182</f>
        <v>5603651</v>
      </c>
    </row>
    <row r="183" spans="1:2">
      <c r="A183" t="s">
        <v>352</v>
      </c>
      <c r="B183">
        <f>[4]p06!B183</f>
        <v>323162</v>
      </c>
    </row>
    <row r="184" spans="1:2">
      <c r="A184" t="s">
        <v>353</v>
      </c>
      <c r="B184">
        <f>[4]p06!B184</f>
        <v>1896349</v>
      </c>
    </row>
    <row r="185" spans="1:2">
      <c r="A185" t="s">
        <v>354</v>
      </c>
      <c r="B185">
        <f>[4]p06!B185</f>
        <v>7505928</v>
      </c>
    </row>
    <row r="186" spans="1:2">
      <c r="A186" t="s">
        <v>355</v>
      </c>
      <c r="B186">
        <f>[4]p06!B186</f>
        <v>319123</v>
      </c>
    </row>
    <row r="187" spans="1:2">
      <c r="A187" t="s">
        <v>356</v>
      </c>
      <c r="B187">
        <f>[4]p06!B187</f>
        <v>1882399</v>
      </c>
    </row>
    <row r="188" spans="1:2">
      <c r="A188" t="s">
        <v>357</v>
      </c>
      <c r="B188">
        <f>[4]p06!B188</f>
        <v>7427864</v>
      </c>
    </row>
    <row r="189" spans="1:2">
      <c r="A189" t="s">
        <v>358</v>
      </c>
      <c r="B189">
        <f>[4]p06!B189</f>
        <v>0</v>
      </c>
    </row>
    <row r="190" spans="1:2">
      <c r="A190" t="s">
        <v>359</v>
      </c>
      <c r="B190">
        <f>[4]p06!B190</f>
        <v>0</v>
      </c>
    </row>
    <row r="191" spans="1:2">
      <c r="A191" t="s">
        <v>360</v>
      </c>
      <c r="B191">
        <f>[4]p06!B191</f>
        <v>0</v>
      </c>
    </row>
    <row r="192" spans="1:2">
      <c r="A192" t="s">
        <v>361</v>
      </c>
      <c r="B192">
        <f>[4]p06!B192</f>
        <v>172887</v>
      </c>
    </row>
    <row r="193" spans="1:2">
      <c r="A193" t="s">
        <v>362</v>
      </c>
      <c r="B193">
        <f>[4]p06!B193</f>
        <v>24324465.099999998</v>
      </c>
    </row>
    <row r="194" spans="1:2">
      <c r="A194" t="s">
        <v>363</v>
      </c>
      <c r="B194">
        <f>[4]p06!B194</f>
        <v>140.69575534792475</v>
      </c>
    </row>
    <row r="195" spans="1:2">
      <c r="A195" t="s">
        <v>364</v>
      </c>
      <c r="B195">
        <f>[4]p06!B195</f>
        <v>0</v>
      </c>
    </row>
    <row r="196" spans="1:2">
      <c r="A196" t="s">
        <v>365</v>
      </c>
      <c r="B196">
        <f>[4]p06!B196</f>
        <v>0</v>
      </c>
    </row>
    <row r="197" spans="1:2">
      <c r="A197" t="s">
        <v>366</v>
      </c>
      <c r="B197">
        <f>[4]p06!B197</f>
        <v>0</v>
      </c>
    </row>
    <row r="198" spans="1:2">
      <c r="A198" t="s">
        <v>367</v>
      </c>
      <c r="B198">
        <f>[4]p06!B198</f>
        <v>0</v>
      </c>
    </row>
    <row r="199" spans="1:2">
      <c r="A199" t="s">
        <v>368</v>
      </c>
      <c r="B199">
        <f>[4]p06!B199</f>
        <v>0</v>
      </c>
    </row>
    <row r="200" spans="1:2">
      <c r="A200" t="s">
        <v>369</v>
      </c>
      <c r="B200">
        <f>[4]p06!B200</f>
        <v>0</v>
      </c>
    </row>
    <row r="201" spans="1:2">
      <c r="A201" t="s">
        <v>370</v>
      </c>
      <c r="B201">
        <f>[4]p06!B201</f>
        <v>39245</v>
      </c>
    </row>
    <row r="202" spans="1:2">
      <c r="A202" t="s">
        <v>371</v>
      </c>
      <c r="B202">
        <f>[4]p06!B202</f>
        <v>1220932</v>
      </c>
    </row>
    <row r="203" spans="1:2">
      <c r="A203" t="s">
        <v>372</v>
      </c>
      <c r="B203">
        <f>[4]p06!B203</f>
        <v>31.110521163450532</v>
      </c>
    </row>
    <row r="204" spans="1:2">
      <c r="A204" t="s">
        <v>373</v>
      </c>
      <c r="B204">
        <f>[4]p06!B204</f>
        <v>0</v>
      </c>
    </row>
    <row r="205" spans="1:2">
      <c r="A205" t="s">
        <v>374</v>
      </c>
      <c r="B205">
        <f>[4]p06!B205</f>
        <v>0</v>
      </c>
    </row>
    <row r="206" spans="1:2">
      <c r="A206" t="s">
        <v>375</v>
      </c>
      <c r="B206">
        <f>[4]p06!B206</f>
        <v>0</v>
      </c>
    </row>
    <row r="207" spans="1:2">
      <c r="A207" t="s">
        <v>376</v>
      </c>
      <c r="B207">
        <f>[4]p06!B207</f>
        <v>92152</v>
      </c>
    </row>
    <row r="208" spans="1:2">
      <c r="A208" t="s">
        <v>377</v>
      </c>
      <c r="B208">
        <f>[4]p06!B208</f>
        <v>172017</v>
      </c>
    </row>
    <row r="209" spans="1:2">
      <c r="A209" t="s">
        <v>378</v>
      </c>
      <c r="B209">
        <f>[4]p06!B209</f>
        <v>0</v>
      </c>
    </row>
    <row r="210" spans="1:2">
      <c r="A210" t="s">
        <v>379</v>
      </c>
      <c r="B210">
        <f>[4]p06!B210</f>
        <v>0</v>
      </c>
    </row>
    <row r="211" spans="1:2">
      <c r="A211" t="s">
        <v>380</v>
      </c>
      <c r="B211">
        <f>[4]p06!B211</f>
        <v>427205.4</v>
      </c>
    </row>
    <row r="212" spans="1:2">
      <c r="A212" t="s">
        <v>381</v>
      </c>
      <c r="B212">
        <f>[4]p06!B212</f>
        <v>583630</v>
      </c>
    </row>
    <row r="213" spans="1:2">
      <c r="A213" t="s">
        <v>382</v>
      </c>
      <c r="B213">
        <f>[4]p06!B213</f>
        <v>23813332.203524027</v>
      </c>
    </row>
    <row r="214" spans="1:2">
      <c r="A214" t="s">
        <v>137</v>
      </c>
      <c r="B214">
        <f>[4]p06!B214</f>
        <v>253260</v>
      </c>
    </row>
    <row r="215" spans="1:2">
      <c r="A215" t="s">
        <v>383</v>
      </c>
      <c r="B215">
        <f>[4]p06!B215</f>
        <v>-186343.91904158343</v>
      </c>
    </row>
    <row r="216" spans="1:2">
      <c r="A216" t="s">
        <v>384</v>
      </c>
      <c r="B216">
        <f>[4]p06!B216</f>
        <v>23880248.284482442</v>
      </c>
    </row>
    <row r="217" spans="1:2">
      <c r="A217" t="s">
        <v>385</v>
      </c>
      <c r="B217">
        <f>[4]p06!B217</f>
        <v>11377610</v>
      </c>
    </row>
    <row r="218" spans="1:2">
      <c r="A218" t="s">
        <v>386</v>
      </c>
      <c r="B218">
        <f>[4]p06!B218</f>
        <v>691374.4</v>
      </c>
    </row>
    <row r="219" spans="1:2">
      <c r="A219" t="s">
        <v>387</v>
      </c>
      <c r="B219">
        <f>[4]p06!B219</f>
        <v>3513436</v>
      </c>
    </row>
    <row r="220" spans="1:2">
      <c r="A220" t="s">
        <v>388</v>
      </c>
      <c r="B220">
        <f>[4]p06!B220</f>
        <v>657906</v>
      </c>
    </row>
    <row r="221" spans="1:2">
      <c r="A221" t="s">
        <v>145</v>
      </c>
      <c r="B221">
        <f>[4]p06!B221</f>
        <v>2500000</v>
      </c>
    </row>
    <row r="222" spans="1:2">
      <c r="A222" t="s">
        <v>146</v>
      </c>
      <c r="B222">
        <f>[4]p06!B222</f>
        <v>149244</v>
      </c>
    </row>
    <row r="223" spans="1:2">
      <c r="A223" t="s">
        <v>389</v>
      </c>
      <c r="B223">
        <f>[4]p06!B223</f>
        <v>141105</v>
      </c>
    </row>
    <row r="224" spans="1:2">
      <c r="A224" t="s">
        <v>390</v>
      </c>
      <c r="B224">
        <f>[4]p06!B224</f>
        <v>0</v>
      </c>
    </row>
    <row r="225" spans="1:2">
      <c r="A225" t="s">
        <v>391</v>
      </c>
      <c r="B225">
        <f>[4]p06!B225</f>
        <v>0</v>
      </c>
    </row>
    <row r="226" spans="1:2">
      <c r="A226" t="s">
        <v>392</v>
      </c>
      <c r="B226">
        <f>[4]p06!B226</f>
        <v>700000</v>
      </c>
    </row>
    <row r="227" spans="1:2">
      <c r="A227" t="s">
        <v>152</v>
      </c>
      <c r="B227">
        <f>[4]p06!B227</f>
        <v>160000</v>
      </c>
    </row>
    <row r="228" spans="1:2">
      <c r="A228" t="s">
        <v>393</v>
      </c>
      <c r="B228">
        <f>[4]p06!B228</f>
        <v>50000</v>
      </c>
    </row>
    <row r="229" spans="1:2">
      <c r="A229" t="s">
        <v>394</v>
      </c>
      <c r="B229">
        <f>[4]p06!B229</f>
        <v>151541</v>
      </c>
    </row>
    <row r="230" spans="1:2">
      <c r="A230" t="s">
        <v>395</v>
      </c>
      <c r="B230">
        <f>[4]p06!B230</f>
        <v>1639961.2355693586</v>
      </c>
    </row>
    <row r="231" spans="1:2">
      <c r="A231" t="s">
        <v>396</v>
      </c>
      <c r="B231">
        <f>[4]p06!B231</f>
        <v>21732177.635569356</v>
      </c>
    </row>
    <row r="232" spans="1:2">
      <c r="A232" t="s">
        <v>397</v>
      </c>
      <c r="B232">
        <f>[4]p06!B232</f>
        <v>2148070.6489130855</v>
      </c>
    </row>
    <row r="233" spans="1:2">
      <c r="A233" t="s">
        <v>398</v>
      </c>
      <c r="B233">
        <f>[4]p06!B233</f>
        <v>730344</v>
      </c>
    </row>
    <row r="234" spans="1:2">
      <c r="A234" t="s">
        <v>243</v>
      </c>
      <c r="B234">
        <f>[4]p06!B234</f>
        <v>1417726.6489130855</v>
      </c>
    </row>
    <row r="235" spans="1:2">
      <c r="A235" t="s">
        <v>399</v>
      </c>
      <c r="B235">
        <f>[4]p06!B235</f>
        <v>6250000</v>
      </c>
    </row>
    <row r="236" spans="1:2">
      <c r="A236" t="s">
        <v>400</v>
      </c>
      <c r="B236">
        <f>[4]p06!B236</f>
        <v>11666666.666666668</v>
      </c>
    </row>
    <row r="237" spans="1:2">
      <c r="A237" t="s">
        <v>401</v>
      </c>
      <c r="B237">
        <f>[4]p06!B237</f>
        <v>10000000</v>
      </c>
    </row>
    <row r="238" spans="1:2">
      <c r="A238" t="s">
        <v>402</v>
      </c>
      <c r="B238">
        <f>[4]p06!B238</f>
        <v>400</v>
      </c>
    </row>
    <row r="239" spans="1:2">
      <c r="A239" t="s">
        <v>403</v>
      </c>
      <c r="B239">
        <f>[4]p06!B239</f>
        <v>300</v>
      </c>
    </row>
    <row r="240" spans="1:2">
      <c r="A240" t="s">
        <v>404</v>
      </c>
      <c r="B240">
        <f>[4]p06!B240</f>
        <v>1000</v>
      </c>
    </row>
    <row r="241" spans="1:2">
      <c r="A241" t="s">
        <v>405</v>
      </c>
      <c r="B241">
        <f>[4]p06!B241</f>
        <v>1.4</v>
      </c>
    </row>
    <row r="242" spans="1:2">
      <c r="A242" t="s">
        <v>406</v>
      </c>
      <c r="B242">
        <f>[4]p06!B242</f>
        <v>1.9</v>
      </c>
    </row>
    <row r="243" spans="1:2">
      <c r="A243" t="s">
        <v>407</v>
      </c>
      <c r="B243">
        <f>[4]p06!B243</f>
        <v>55094740</v>
      </c>
    </row>
    <row r="244" spans="1:2">
      <c r="A244" t="s">
        <v>408</v>
      </c>
      <c r="B244">
        <f>[4]p06!B244</f>
        <v>47090559</v>
      </c>
    </row>
    <row r="245" spans="1:2">
      <c r="A245" t="s">
        <v>409</v>
      </c>
      <c r="B245">
        <f>[4]p06!B245</f>
        <v>45000</v>
      </c>
    </row>
    <row r="246" spans="1:2">
      <c r="A246" t="s">
        <v>410</v>
      </c>
      <c r="B246">
        <f>[4]p06!B246</f>
        <v>0</v>
      </c>
    </row>
    <row r="247" spans="1:2">
      <c r="A247" t="s">
        <v>411</v>
      </c>
      <c r="B247">
        <f>[4]p06!B247</f>
        <v>1.6</v>
      </c>
    </row>
    <row r="248" spans="1:2">
      <c r="A248" t="s">
        <v>412</v>
      </c>
      <c r="B248">
        <f>[4]p06!B248</f>
        <v>1.6</v>
      </c>
    </row>
    <row r="249" spans="1:2">
      <c r="A249" t="s">
        <v>413</v>
      </c>
      <c r="B249">
        <f>[4]p06!B249</f>
        <v>400</v>
      </c>
    </row>
    <row r="250" spans="1:2">
      <c r="A250" t="s">
        <v>414</v>
      </c>
      <c r="B250">
        <f>[4]p06!B250</f>
        <v>-2</v>
      </c>
    </row>
    <row r="251" spans="1:2">
      <c r="A251" t="s">
        <v>415</v>
      </c>
      <c r="B251">
        <f>[4]p06!B251</f>
        <v>-2</v>
      </c>
    </row>
    <row r="252" spans="1:2">
      <c r="A252" t="s">
        <v>416</v>
      </c>
      <c r="B252">
        <f>[4]p06!B252</f>
        <v>-1</v>
      </c>
    </row>
    <row r="253" spans="1:2">
      <c r="A253" t="s">
        <v>417</v>
      </c>
      <c r="B253">
        <f>[4]p06!B253</f>
        <v>-1</v>
      </c>
    </row>
    <row r="254" spans="1:2">
      <c r="A254" t="s">
        <v>418</v>
      </c>
      <c r="B254">
        <f>[4]p06!B254</f>
        <v>-52246.603970741904</v>
      </c>
    </row>
    <row r="255" spans="1:2">
      <c r="A255" t="s">
        <v>419</v>
      </c>
      <c r="B255">
        <f>[4]p06!B255</f>
        <v>-2601.6260162601534</v>
      </c>
    </row>
    <row r="256" spans="1:2">
      <c r="A256" t="s">
        <v>420</v>
      </c>
      <c r="B256">
        <f>[4]p06!B256</f>
        <v>8164.9316186976648</v>
      </c>
    </row>
    <row r="257" spans="1:2">
      <c r="A257" t="s">
        <v>421</v>
      </c>
      <c r="B257">
        <f>[4]p06!B257</f>
        <v>-72150.072150072214</v>
      </c>
    </row>
    <row r="258" spans="1:2">
      <c r="A258" t="s">
        <v>422</v>
      </c>
      <c r="B258">
        <f>[4]p06!B258</f>
        <v>-67510.548523206817</v>
      </c>
    </row>
    <row r="259" spans="1:2">
      <c r="A259" t="s">
        <v>423</v>
      </c>
      <c r="B259">
        <f>[4]p06!B259</f>
        <v>5</v>
      </c>
    </row>
    <row r="260" spans="1:2">
      <c r="A260" t="s">
        <v>1065</v>
      </c>
      <c r="B260">
        <f>[4]p06!B260</f>
        <v>14.154009122612146</v>
      </c>
    </row>
    <row r="261" spans="1:2">
      <c r="A261" t="s">
        <v>1066</v>
      </c>
      <c r="B261">
        <f>[4]p06!B261</f>
        <v>23.275865418663024</v>
      </c>
    </row>
    <row r="262" spans="1:2">
      <c r="A262" t="s">
        <v>227</v>
      </c>
      <c r="B262">
        <f>[4]p06!B262</f>
        <v>88</v>
      </c>
    </row>
    <row r="263" spans="1:2">
      <c r="A263" t="s">
        <v>228</v>
      </c>
      <c r="B263">
        <f>[4]p06!B263</f>
        <v>86</v>
      </c>
    </row>
    <row r="264" spans="1:2">
      <c r="A264" t="s">
        <v>346</v>
      </c>
      <c r="B264">
        <f>[4]p06!B264</f>
        <v>297798</v>
      </c>
    </row>
    <row r="265" spans="1:2">
      <c r="A265" t="s">
        <v>355</v>
      </c>
      <c r="B265">
        <f>[4]p06!B265</f>
        <v>319123</v>
      </c>
    </row>
    <row r="266" spans="1:2">
      <c r="A266" t="s">
        <v>338</v>
      </c>
      <c r="B266">
        <f>[4]p06!B266</f>
        <v>3</v>
      </c>
    </row>
    <row r="267" spans="1:2">
      <c r="A267" t="s">
        <v>339</v>
      </c>
      <c r="B267">
        <f>[4]p06!B267</f>
        <v>6</v>
      </c>
    </row>
    <row r="268" spans="1:2">
      <c r="A268" t="s">
        <v>1067</v>
      </c>
      <c r="B268">
        <f>[4]p06!B268</f>
        <v>714715.2</v>
      </c>
    </row>
    <row r="269" spans="1:2">
      <c r="A269" t="s">
        <v>1068</v>
      </c>
      <c r="B269">
        <f>[4]p06!B269</f>
        <v>957369</v>
      </c>
    </row>
    <row r="270" spans="1:2">
      <c r="A270" t="s">
        <v>1069</v>
      </c>
      <c r="B270">
        <f>[4]p06!B270</f>
        <v>727895.28656634979</v>
      </c>
    </row>
    <row r="271" spans="1:2">
      <c r="A271" t="s">
        <v>1070</v>
      </c>
      <c r="B271">
        <f>[4]p06!B271</f>
        <v>0.73217796213049646</v>
      </c>
    </row>
    <row r="272" spans="1:2">
      <c r="A272" t="s">
        <v>1071</v>
      </c>
      <c r="B272">
        <f>[4]p06!B272</f>
        <v>0.65776483017011556</v>
      </c>
    </row>
    <row r="273" spans="1:2">
      <c r="A273" t="s">
        <v>1072</v>
      </c>
      <c r="B273">
        <f>[4]p06!B273</f>
        <v>0.31000185159882815</v>
      </c>
    </row>
    <row r="274" spans="1:2">
      <c r="A274" t="s">
        <v>1073</v>
      </c>
      <c r="B274">
        <f>[4]p06!B274</f>
        <v>0.28429362476505993</v>
      </c>
    </row>
    <row r="275" spans="1:2">
      <c r="A275" t="s">
        <v>1087</v>
      </c>
      <c r="B275">
        <f>[4]p06!B275</f>
        <v>0.36470806070450368</v>
      </c>
    </row>
    <row r="276" spans="1:2">
      <c r="A276" t="s">
        <v>1088</v>
      </c>
      <c r="B276">
        <f>[4]p06!B276</f>
        <v>0.33446308795889401</v>
      </c>
    </row>
    <row r="277" spans="1:2">
      <c r="A277" t="s">
        <v>1091</v>
      </c>
      <c r="B277">
        <f>[4]p06!B277</f>
        <v>1546967.6489130855</v>
      </c>
    </row>
    <row r="278" spans="1:2">
      <c r="A278" t="s">
        <v>1092</v>
      </c>
      <c r="B278">
        <f>[4]p06!B278</f>
        <v>0.29056062176445085</v>
      </c>
    </row>
    <row r="279" spans="1:2">
      <c r="A279" t="s">
        <v>1093</v>
      </c>
      <c r="B279">
        <f>[4]p06!B279</f>
        <v>0.22514294707612972</v>
      </c>
    </row>
    <row r="280" spans="1:2">
      <c r="A280" t="s">
        <v>1094</v>
      </c>
      <c r="B280">
        <f>[4]p06!B280</f>
        <v>0.77485705292387019</v>
      </c>
    </row>
    <row r="281" spans="1:2">
      <c r="A281" t="s">
        <v>1099</v>
      </c>
      <c r="B281">
        <f>[4]p06!B281</f>
        <v>5.0160000000000003E-2</v>
      </c>
    </row>
    <row r="282" spans="1:2">
      <c r="A282" t="s">
        <v>1100</v>
      </c>
      <c r="B282">
        <f>[4]p06!B282</f>
        <v>0.10435840932646677</v>
      </c>
    </row>
    <row r="283" spans="1:2">
      <c r="A283" t="s">
        <v>1095</v>
      </c>
      <c r="B283">
        <f>[4]p06!B283</f>
        <v>8004181</v>
      </c>
    </row>
    <row r="284" spans="1:2">
      <c r="A284" t="s">
        <v>1096</v>
      </c>
      <c r="B284">
        <f>[4]p06!B284</f>
        <v>27547370.154269423</v>
      </c>
    </row>
    <row r="285" spans="1:2">
      <c r="A285" t="s">
        <v>1097</v>
      </c>
      <c r="B285">
        <f>[4]p06!B285</f>
        <v>819072.36234673567</v>
      </c>
    </row>
    <row r="286" spans="1:2">
      <c r="A286" t="s">
        <v>1101</v>
      </c>
      <c r="B286">
        <f>[4]p06!B286</f>
        <v>3000000</v>
      </c>
    </row>
    <row r="287" spans="1:2">
      <c r="A287" t="s">
        <v>1102</v>
      </c>
      <c r="B287">
        <f>[4]p06!B287</f>
        <v>0</v>
      </c>
    </row>
    <row r="288" spans="1:2">
      <c r="A288" t="s">
        <v>1103</v>
      </c>
      <c r="B288">
        <f>[4]p06!B288</f>
        <v>0</v>
      </c>
    </row>
    <row r="289" spans="1:2">
      <c r="A289" t="s">
        <v>1069</v>
      </c>
      <c r="B289">
        <f>[4]p06!B289</f>
        <v>727895.28656634979</v>
      </c>
    </row>
    <row r="290" spans="1:2">
      <c r="A290" t="s">
        <v>508</v>
      </c>
      <c r="B290">
        <f>[4]p06!B290</f>
        <v>9.2156019723867638E-2</v>
      </c>
    </row>
    <row r="291" spans="1:2">
      <c r="A291" t="s">
        <v>1104</v>
      </c>
      <c r="B291">
        <f>[4]p06!B291</f>
        <v>0.17405346306272865</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1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T291"/>
  <sheetViews>
    <sheetView topLeftCell="A243"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429</v>
      </c>
    </row>
    <row r="2" spans="1:11">
      <c r="A2">
        <v>7</v>
      </c>
      <c r="B2" t="s">
        <v>176</v>
      </c>
      <c r="C2" t="s">
        <v>177</v>
      </c>
      <c r="D2" t="s">
        <v>178</v>
      </c>
      <c r="E2" t="s">
        <v>8</v>
      </c>
      <c r="F2" t="s">
        <v>179</v>
      </c>
      <c r="G2" t="s">
        <v>10</v>
      </c>
      <c r="H2" t="s">
        <v>180</v>
      </c>
    </row>
    <row r="3" spans="1:11">
      <c r="A3" t="s">
        <v>181</v>
      </c>
      <c r="B3">
        <f>[4]p07!B3</f>
        <v>240805</v>
      </c>
      <c r="C3">
        <f>[4]p07!C3</f>
        <v>119191</v>
      </c>
      <c r="D3">
        <f>[4]p07!D3</f>
        <v>79297</v>
      </c>
      <c r="E3">
        <f>[4]p07!E3</f>
        <v>165803</v>
      </c>
      <c r="F3">
        <f>[4]p07!F3</f>
        <v>206016</v>
      </c>
      <c r="G3">
        <f>[4]p07!G3</f>
        <v>479034</v>
      </c>
      <c r="H3">
        <f>[4]p07!H3</f>
        <v>1290146</v>
      </c>
      <c r="I3">
        <f>[4]p07!I3</f>
        <v>0</v>
      </c>
      <c r="J3">
        <f>[4]p07!J3</f>
        <v>0</v>
      </c>
      <c r="K3">
        <f>[4]p07!K3</f>
        <v>0</v>
      </c>
    </row>
    <row r="4" spans="1:11">
      <c r="A4" t="s">
        <v>182</v>
      </c>
      <c r="B4">
        <f>[4]p07!B4</f>
        <v>240805</v>
      </c>
      <c r="C4">
        <f>[4]p07!C4</f>
        <v>119191</v>
      </c>
      <c r="D4">
        <f>[4]p07!D4</f>
        <v>79297</v>
      </c>
      <c r="E4">
        <f>[4]p07!E4</f>
        <v>165803</v>
      </c>
      <c r="F4">
        <f>[4]p07!F4</f>
        <v>206016</v>
      </c>
      <c r="G4">
        <f>[4]p07!G4</f>
        <v>479034</v>
      </c>
      <c r="H4">
        <f>[4]p07!H4</f>
        <v>1290146</v>
      </c>
      <c r="I4">
        <f>[4]p07!I4</f>
        <v>0</v>
      </c>
      <c r="J4">
        <f>[4]p07!J4</f>
        <v>0</v>
      </c>
      <c r="K4">
        <f>[4]p07!K4</f>
        <v>0</v>
      </c>
    </row>
    <row r="5" spans="1:11">
      <c r="A5" t="s">
        <v>183</v>
      </c>
      <c r="B5">
        <f>[4]p07!B5</f>
        <v>0</v>
      </c>
      <c r="C5">
        <f>[4]p07!C5</f>
        <v>0</v>
      </c>
      <c r="D5">
        <f>[4]p07!D5</f>
        <v>79297</v>
      </c>
      <c r="E5">
        <f>[4]p07!E5</f>
        <v>0</v>
      </c>
      <c r="F5">
        <f>[4]p07!F5</f>
        <v>0</v>
      </c>
      <c r="G5">
        <f>[4]p07!G5</f>
        <v>0</v>
      </c>
      <c r="H5">
        <f>[4]p07!H5</f>
        <v>0</v>
      </c>
      <c r="I5">
        <f>[4]p07!I5</f>
        <v>0</v>
      </c>
      <c r="J5">
        <f>[4]p07!J5</f>
        <v>0</v>
      </c>
      <c r="K5">
        <f>[4]p07!K5</f>
        <v>0</v>
      </c>
    </row>
    <row r="6" spans="1:11">
      <c r="A6" t="s">
        <v>184</v>
      </c>
      <c r="B6">
        <f>[4]p07!B6</f>
        <v>240805</v>
      </c>
      <c r="C6">
        <f>[4]p07!C6</f>
        <v>119191</v>
      </c>
      <c r="D6">
        <f>[4]p07!D6</f>
        <v>0</v>
      </c>
      <c r="E6">
        <f>[4]p07!E6</f>
        <v>165803</v>
      </c>
      <c r="F6">
        <f>[4]p07!F6</f>
        <v>206016</v>
      </c>
      <c r="G6">
        <f>[4]p07!G6</f>
        <v>479034</v>
      </c>
      <c r="H6">
        <f>[4]p07!H6</f>
        <v>0</v>
      </c>
      <c r="I6">
        <f>[4]p07!I6</f>
        <v>0</v>
      </c>
      <c r="J6">
        <f>[4]p07!J6</f>
        <v>0</v>
      </c>
      <c r="K6">
        <f>[4]p07!K6</f>
        <v>0</v>
      </c>
    </row>
    <row r="7" spans="1:11">
      <c r="A7" t="s">
        <v>185</v>
      </c>
      <c r="B7">
        <f>[4]p07!B7</f>
        <v>0</v>
      </c>
      <c r="C7">
        <f>[4]p07!C7</f>
        <v>0</v>
      </c>
      <c r="D7">
        <f>[4]p07!D7</f>
        <v>1210849</v>
      </c>
      <c r="E7">
        <f>[4]p07!E7</f>
        <v>0</v>
      </c>
      <c r="F7">
        <f>[4]p07!F7</f>
        <v>0</v>
      </c>
      <c r="G7">
        <f>[4]p07!G7</f>
        <v>0</v>
      </c>
      <c r="H7">
        <f>[4]p07!H7</f>
        <v>0</v>
      </c>
      <c r="I7">
        <f>[4]p07!I7</f>
        <v>0</v>
      </c>
      <c r="J7">
        <f>[4]p07!J7</f>
        <v>0</v>
      </c>
      <c r="K7">
        <f>[4]p07!K7</f>
        <v>0</v>
      </c>
    </row>
    <row r="8" spans="1:11">
      <c r="A8" t="s">
        <v>186</v>
      </c>
      <c r="B8">
        <f>[4]p07!B8</f>
        <v>216853</v>
      </c>
      <c r="C8">
        <f>[4]p07!C8</f>
        <v>131078</v>
      </c>
      <c r="D8">
        <f>[4]p07!D8</f>
        <v>83345</v>
      </c>
      <c r="E8">
        <f>[4]p07!E8</f>
        <v>163272</v>
      </c>
      <c r="F8">
        <f>[4]p07!F8</f>
        <v>214997</v>
      </c>
      <c r="G8">
        <f>[4]p07!G8</f>
        <v>482004</v>
      </c>
      <c r="H8">
        <f>[4]p07!H8</f>
        <v>1291549</v>
      </c>
      <c r="I8">
        <f>[4]p07!I8</f>
        <v>0</v>
      </c>
      <c r="J8">
        <f>[4]p07!J8</f>
        <v>0</v>
      </c>
      <c r="K8">
        <f>[4]p07!K8</f>
        <v>0</v>
      </c>
    </row>
    <row r="9" spans="1:11">
      <c r="A9" t="s">
        <v>187</v>
      </c>
      <c r="B9">
        <f>[4]p07!B9</f>
        <v>216853</v>
      </c>
      <c r="C9">
        <f>[4]p07!C9</f>
        <v>131078</v>
      </c>
      <c r="D9">
        <f>[4]p07!D9</f>
        <v>83345</v>
      </c>
      <c r="E9">
        <f>[4]p07!E9</f>
        <v>163272</v>
      </c>
      <c r="F9">
        <f>[4]p07!F9</f>
        <v>214997</v>
      </c>
      <c r="G9">
        <f>[4]p07!G9</f>
        <v>482004</v>
      </c>
      <c r="H9">
        <f>[4]p07!H9</f>
        <v>1291549</v>
      </c>
      <c r="I9">
        <f>[4]p07!I9</f>
        <v>0</v>
      </c>
      <c r="J9">
        <f>[4]p07!J9</f>
        <v>0</v>
      </c>
      <c r="K9">
        <f>[4]p07!K9</f>
        <v>0</v>
      </c>
    </row>
    <row r="10" spans="1:11">
      <c r="A10" t="s">
        <v>188</v>
      </c>
      <c r="B10">
        <f>[4]p07!B10</f>
        <v>0</v>
      </c>
      <c r="C10">
        <f>[4]p07!C10</f>
        <v>0</v>
      </c>
      <c r="D10">
        <f>[4]p07!D10</f>
        <v>0</v>
      </c>
      <c r="E10">
        <f>[4]p07!E10</f>
        <v>0</v>
      </c>
      <c r="F10">
        <f>[4]p07!F10</f>
        <v>0</v>
      </c>
      <c r="G10">
        <f>[4]p07!G10</f>
        <v>482004</v>
      </c>
      <c r="H10">
        <f>[4]p07!H10</f>
        <v>0</v>
      </c>
      <c r="I10">
        <f>[4]p07!I10</f>
        <v>0</v>
      </c>
      <c r="J10">
        <f>[4]p07!J10</f>
        <v>0</v>
      </c>
      <c r="K10">
        <f>[4]p07!K10</f>
        <v>0</v>
      </c>
    </row>
    <row r="11" spans="1:11">
      <c r="A11" t="s">
        <v>189</v>
      </c>
      <c r="B11">
        <f>[4]p07!B11</f>
        <v>216853</v>
      </c>
      <c r="C11">
        <f>[4]p07!C11</f>
        <v>131078</v>
      </c>
      <c r="D11">
        <f>[4]p07!D11</f>
        <v>83345</v>
      </c>
      <c r="E11">
        <f>[4]p07!E11</f>
        <v>163272</v>
      </c>
      <c r="F11">
        <f>[4]p07!F11</f>
        <v>214997</v>
      </c>
      <c r="G11">
        <f>[4]p07!G11</f>
        <v>0</v>
      </c>
      <c r="H11">
        <f>[4]p07!H11</f>
        <v>0</v>
      </c>
      <c r="I11">
        <f>[4]p07!I11</f>
        <v>0</v>
      </c>
      <c r="J11">
        <f>[4]p07!J11</f>
        <v>0</v>
      </c>
      <c r="K11">
        <f>[4]p07!K11</f>
        <v>0</v>
      </c>
    </row>
    <row r="12" spans="1:11">
      <c r="A12" t="s">
        <v>190</v>
      </c>
      <c r="B12">
        <f>[4]p07!B12</f>
        <v>0</v>
      </c>
      <c r="C12">
        <f>[4]p07!C12</f>
        <v>0</v>
      </c>
      <c r="D12">
        <f>[4]p07!D12</f>
        <v>0</v>
      </c>
      <c r="E12">
        <f>[4]p07!E12</f>
        <v>0</v>
      </c>
      <c r="F12">
        <f>[4]p07!F12</f>
        <v>0</v>
      </c>
      <c r="G12">
        <f>[4]p07!G12</f>
        <v>809545</v>
      </c>
      <c r="H12">
        <f>[4]p07!H12</f>
        <v>0</v>
      </c>
      <c r="I12">
        <f>[4]p07!I12</f>
        <v>0</v>
      </c>
      <c r="J12">
        <f>[4]p07!J12</f>
        <v>0</v>
      </c>
      <c r="K12">
        <f>[4]p07!K12</f>
        <v>0</v>
      </c>
    </row>
    <row r="13" spans="1:11">
      <c r="A13" t="s">
        <v>191</v>
      </c>
      <c r="B13">
        <f>[4]p07!B13</f>
        <v>3780</v>
      </c>
      <c r="C13">
        <f>[4]p07!C13</f>
        <v>382.5</v>
      </c>
      <c r="D13">
        <f>[4]p07!D13</f>
        <v>360</v>
      </c>
      <c r="E13">
        <f>[4]p07!E13</f>
        <v>28.8</v>
      </c>
      <c r="F13">
        <f>[4]p07!F13</f>
        <v>40.5</v>
      </c>
      <c r="G13">
        <f>[4]p07!G13</f>
        <v>41.4</v>
      </c>
      <c r="H13">
        <f>[4]p07!H13</f>
        <v>0</v>
      </c>
      <c r="I13">
        <f>[4]p07!I13</f>
        <v>0</v>
      </c>
      <c r="J13">
        <f>[4]p07!J13</f>
        <v>0</v>
      </c>
      <c r="K13">
        <f>[4]p07!K13</f>
        <v>0</v>
      </c>
    </row>
    <row r="14" spans="1:11">
      <c r="A14" t="s">
        <v>192</v>
      </c>
      <c r="B14">
        <f>[4]p07!B14</f>
        <v>4410</v>
      </c>
      <c r="C14">
        <f>[4]p07!C14</f>
        <v>418.5</v>
      </c>
      <c r="D14">
        <f>[4]p07!D14</f>
        <v>378</v>
      </c>
      <c r="E14">
        <f>[4]p07!E14</f>
        <v>28.35</v>
      </c>
      <c r="F14">
        <f>[4]p07!F14</f>
        <v>40.5</v>
      </c>
      <c r="G14">
        <f>[4]p07!G14</f>
        <v>42.3</v>
      </c>
      <c r="H14">
        <f>[4]p07!H14</f>
        <v>0</v>
      </c>
      <c r="I14">
        <f>[4]p07!I14</f>
        <v>0</v>
      </c>
      <c r="J14">
        <f>[4]p07!J14</f>
        <v>0</v>
      </c>
      <c r="K14">
        <f>[4]p07!K14</f>
        <v>0</v>
      </c>
    </row>
    <row r="15" spans="1:11">
      <c r="A15" t="s">
        <v>193</v>
      </c>
      <c r="B15">
        <f>[4]p07!B15</f>
        <v>3780</v>
      </c>
      <c r="C15">
        <f>[4]p07!C15</f>
        <v>382.5</v>
      </c>
      <c r="D15">
        <f>[4]p07!D15</f>
        <v>360</v>
      </c>
      <c r="E15">
        <f>[4]p07!E15</f>
        <v>28.8</v>
      </c>
      <c r="F15">
        <f>[4]p07!F15</f>
        <v>40.5</v>
      </c>
      <c r="G15">
        <f>[4]p07!G15</f>
        <v>41.4</v>
      </c>
      <c r="H15">
        <f>[4]p07!H15</f>
        <v>0</v>
      </c>
      <c r="I15">
        <f>[4]p07!I15</f>
        <v>0</v>
      </c>
      <c r="J15">
        <f>[4]p07!J15</f>
        <v>0</v>
      </c>
      <c r="K15">
        <f>[4]p07!K15</f>
        <v>0</v>
      </c>
    </row>
    <row r="16" spans="1:11">
      <c r="A16" t="s">
        <v>194</v>
      </c>
      <c r="B16">
        <f>[4]p07!B16</f>
        <v>3960</v>
      </c>
      <c r="C16">
        <f>[4]p07!C16</f>
        <v>382.5</v>
      </c>
      <c r="D16">
        <f>[4]p07!D16</f>
        <v>360</v>
      </c>
      <c r="E16">
        <f>[4]p07!E16</f>
        <v>31.5</v>
      </c>
      <c r="F16">
        <f>[4]p07!F16</f>
        <v>42.3</v>
      </c>
      <c r="G16">
        <f>[4]p07!G16</f>
        <v>43.2</v>
      </c>
      <c r="H16">
        <f>[4]p07!H16</f>
        <v>0</v>
      </c>
      <c r="I16">
        <f>[4]p07!I16</f>
        <v>0</v>
      </c>
      <c r="J16">
        <f>[4]p07!J16</f>
        <v>0</v>
      </c>
      <c r="K16">
        <f>[4]p07!K16</f>
        <v>0</v>
      </c>
    </row>
    <row r="17" spans="1:11">
      <c r="A17" t="s">
        <v>195</v>
      </c>
      <c r="B17">
        <f>[4]p07!B17</f>
        <v>3780</v>
      </c>
      <c r="C17">
        <f>[4]p07!C17</f>
        <v>382.5</v>
      </c>
      <c r="D17">
        <f>[4]p07!D17</f>
        <v>360</v>
      </c>
      <c r="E17">
        <f>[4]p07!E17</f>
        <v>28.8</v>
      </c>
      <c r="F17">
        <f>[4]p07!F17</f>
        <v>40.5</v>
      </c>
      <c r="G17">
        <f>[4]p07!G17</f>
        <v>41.4</v>
      </c>
      <c r="H17">
        <f>[4]p07!H17</f>
        <v>0</v>
      </c>
      <c r="I17">
        <f>[4]p07!I17</f>
        <v>0</v>
      </c>
      <c r="J17">
        <f>[4]p07!J17</f>
        <v>0</v>
      </c>
      <c r="K17">
        <f>[4]p07!K17</f>
        <v>0</v>
      </c>
    </row>
    <row r="18" spans="1:11">
      <c r="A18" t="s">
        <v>196</v>
      </c>
      <c r="B18">
        <f>[4]p07!B18</f>
        <v>0</v>
      </c>
      <c r="C18">
        <f>[4]p07!C18</f>
        <v>0</v>
      </c>
      <c r="D18">
        <f>[4]p07!D18</f>
        <v>0</v>
      </c>
      <c r="E18">
        <f>[4]p07!E18</f>
        <v>0</v>
      </c>
      <c r="F18">
        <f>[4]p07!F18</f>
        <v>0</v>
      </c>
      <c r="G18">
        <f>[4]p07!G18</f>
        <v>0</v>
      </c>
      <c r="H18">
        <f>[4]p07!H18</f>
        <v>0</v>
      </c>
      <c r="I18">
        <f>[4]p07!I18</f>
        <v>0</v>
      </c>
      <c r="J18">
        <f>[4]p07!J18</f>
        <v>0</v>
      </c>
      <c r="K18">
        <f>[4]p07!K18</f>
        <v>0</v>
      </c>
    </row>
    <row r="19" spans="1:11">
      <c r="A19" t="s">
        <v>197</v>
      </c>
      <c r="B19">
        <f>[4]p07!B19</f>
        <v>0</v>
      </c>
      <c r="C19">
        <f>[4]p07!C19</f>
        <v>0</v>
      </c>
      <c r="D19">
        <f>[4]p07!D19</f>
        <v>0</v>
      </c>
      <c r="E19">
        <f>[4]p07!E19</f>
        <v>0</v>
      </c>
      <c r="F19">
        <f>[4]p07!F19</f>
        <v>0</v>
      </c>
      <c r="G19">
        <f>[4]p07!G19</f>
        <v>0</v>
      </c>
      <c r="H19">
        <f>[4]p07!H19</f>
        <v>0</v>
      </c>
      <c r="I19">
        <f>[4]p07!I19</f>
        <v>0</v>
      </c>
      <c r="J19">
        <f>[4]p07!J19</f>
        <v>0</v>
      </c>
      <c r="K19">
        <f>[4]p07!K19</f>
        <v>0</v>
      </c>
    </row>
    <row r="20" spans="1:11">
      <c r="A20" t="s">
        <v>198</v>
      </c>
      <c r="B20">
        <f>[4]p07!B20</f>
        <v>0</v>
      </c>
      <c r="C20">
        <f>[4]p07!C20</f>
        <v>0</v>
      </c>
      <c r="D20">
        <f>[4]p07!D20</f>
        <v>0</v>
      </c>
      <c r="E20">
        <f>[4]p07!E20</f>
        <v>0</v>
      </c>
      <c r="F20">
        <f>[4]p07!F20</f>
        <v>0</v>
      </c>
      <c r="G20">
        <f>[4]p07!G20</f>
        <v>0</v>
      </c>
      <c r="H20">
        <f>[4]p07!H20</f>
        <v>0</v>
      </c>
      <c r="I20">
        <f>[4]p07!I20</f>
        <v>0</v>
      </c>
      <c r="J20">
        <f>[4]p07!J20</f>
        <v>0</v>
      </c>
      <c r="K20">
        <f>[4]p07!K20</f>
        <v>0</v>
      </c>
    </row>
    <row r="21" spans="1:11">
      <c r="A21" t="s">
        <v>199</v>
      </c>
      <c r="B21">
        <f>[4]p07!B21</f>
        <v>0</v>
      </c>
      <c r="C21">
        <f>[4]p07!C21</f>
        <v>0</v>
      </c>
      <c r="D21">
        <f>[4]p07!D21</f>
        <v>0</v>
      </c>
      <c r="E21">
        <f>[4]p07!E21</f>
        <v>0</v>
      </c>
      <c r="F21">
        <f>[4]p07!F21</f>
        <v>0</v>
      </c>
      <c r="G21">
        <f>[4]p07!G21</f>
        <v>0</v>
      </c>
      <c r="H21">
        <f>[4]p07!H21</f>
        <v>0</v>
      </c>
      <c r="I21">
        <f>[4]p07!I21</f>
        <v>0</v>
      </c>
      <c r="J21">
        <f>[4]p07!J21</f>
        <v>0</v>
      </c>
      <c r="K21">
        <f>[4]p07!K21</f>
        <v>0</v>
      </c>
    </row>
    <row r="22" spans="1:11">
      <c r="A22" t="s">
        <v>200</v>
      </c>
      <c r="B22">
        <f>[4]p07!B22</f>
        <v>0</v>
      </c>
      <c r="C22">
        <f>[4]p07!C22</f>
        <v>0</v>
      </c>
      <c r="D22">
        <f>[4]p07!D22</f>
        <v>0</v>
      </c>
      <c r="E22">
        <f>[4]p07!E22</f>
        <v>0</v>
      </c>
      <c r="F22">
        <f>[4]p07!F22</f>
        <v>0</v>
      </c>
      <c r="G22">
        <f>[4]p07!G22</f>
        <v>0</v>
      </c>
      <c r="H22">
        <f>[4]p07!H22</f>
        <v>0</v>
      </c>
      <c r="I22">
        <f>[4]p07!I22</f>
        <v>0</v>
      </c>
      <c r="J22">
        <f>[4]p07!J22</f>
        <v>0</v>
      </c>
      <c r="K22">
        <f>[4]p07!K22</f>
        <v>0</v>
      </c>
    </row>
    <row r="23" spans="1:11">
      <c r="A23" t="s">
        <v>201</v>
      </c>
      <c r="B23">
        <f>[4]p07!B23</f>
        <v>5850</v>
      </c>
      <c r="C23">
        <f>[4]p07!C23</f>
        <v>495</v>
      </c>
      <c r="D23">
        <f>[4]p07!D23</f>
        <v>472.5</v>
      </c>
      <c r="E23">
        <f>[4]p07!E23</f>
        <v>39.6</v>
      </c>
      <c r="F23">
        <f>[4]p07!F23</f>
        <v>54.9</v>
      </c>
      <c r="G23">
        <f>[4]p07!G23</f>
        <v>56.7</v>
      </c>
      <c r="H23">
        <f>[4]p07!H23</f>
        <v>0</v>
      </c>
      <c r="I23">
        <f>[4]p07!I23</f>
        <v>0</v>
      </c>
      <c r="J23">
        <f>[4]p07!J23</f>
        <v>0</v>
      </c>
      <c r="K23">
        <f>[4]p07!K23</f>
        <v>0</v>
      </c>
    </row>
    <row r="24" spans="1:11">
      <c r="A24" t="s">
        <v>202</v>
      </c>
      <c r="B24">
        <f>[4]p07!B24</f>
        <v>6390</v>
      </c>
      <c r="C24">
        <f>[4]p07!C24</f>
        <v>540</v>
      </c>
      <c r="D24">
        <f>[4]p07!D24</f>
        <v>495</v>
      </c>
      <c r="E24">
        <f>[4]p07!E24</f>
        <v>41.4</v>
      </c>
      <c r="F24">
        <f>[4]p07!F24</f>
        <v>54</v>
      </c>
      <c r="G24">
        <f>[4]p07!G24</f>
        <v>56.7</v>
      </c>
      <c r="H24">
        <f>[4]p07!H24</f>
        <v>0</v>
      </c>
      <c r="I24">
        <f>[4]p07!I24</f>
        <v>0</v>
      </c>
      <c r="J24">
        <f>[4]p07!J24</f>
        <v>0</v>
      </c>
      <c r="K24">
        <f>[4]p07!K24</f>
        <v>0</v>
      </c>
    </row>
    <row r="25" spans="1:11">
      <c r="A25" t="s">
        <v>203</v>
      </c>
      <c r="B25">
        <f>[4]p07!B25</f>
        <v>5850</v>
      </c>
      <c r="C25">
        <f>[4]p07!C25</f>
        <v>495</v>
      </c>
      <c r="D25">
        <f>[4]p07!D25</f>
        <v>472.5</v>
      </c>
      <c r="E25">
        <f>[4]p07!E25</f>
        <v>39.6</v>
      </c>
      <c r="F25">
        <f>[4]p07!F25</f>
        <v>54.9</v>
      </c>
      <c r="G25">
        <f>[4]p07!G25</f>
        <v>56.7</v>
      </c>
      <c r="H25">
        <f>[4]p07!H25</f>
        <v>0</v>
      </c>
      <c r="I25">
        <f>[4]p07!I25</f>
        <v>0</v>
      </c>
      <c r="J25">
        <f>[4]p07!J25</f>
        <v>0</v>
      </c>
      <c r="K25">
        <f>[4]p07!K25</f>
        <v>0</v>
      </c>
    </row>
    <row r="26" spans="1:11">
      <c r="A26" t="s">
        <v>204</v>
      </c>
      <c r="B26">
        <f>[4]p07!B26</f>
        <v>6390</v>
      </c>
      <c r="C26">
        <f>[4]p07!C26</f>
        <v>540</v>
      </c>
      <c r="D26">
        <f>[4]p07!D26</f>
        <v>495</v>
      </c>
      <c r="E26">
        <f>[4]p07!E26</f>
        <v>41.4</v>
      </c>
      <c r="F26">
        <f>[4]p07!F26</f>
        <v>54</v>
      </c>
      <c r="G26">
        <f>[4]p07!G26</f>
        <v>56.7</v>
      </c>
      <c r="H26">
        <f>[4]p07!H26</f>
        <v>0</v>
      </c>
      <c r="I26">
        <f>[4]p07!I26</f>
        <v>0</v>
      </c>
      <c r="J26">
        <f>[4]p07!J26</f>
        <v>0</v>
      </c>
      <c r="K26">
        <f>[4]p07!K26</f>
        <v>0</v>
      </c>
    </row>
    <row r="27" spans="1:11">
      <c r="A27" t="s">
        <v>205</v>
      </c>
      <c r="B27">
        <f>[4]p07!B27</f>
        <v>5850</v>
      </c>
      <c r="C27">
        <f>[4]p07!C27</f>
        <v>495</v>
      </c>
      <c r="D27">
        <f>[4]p07!D27</f>
        <v>472.5</v>
      </c>
      <c r="E27">
        <f>[4]p07!E27</f>
        <v>39.6</v>
      </c>
      <c r="F27">
        <f>[4]p07!F27</f>
        <v>54.9</v>
      </c>
      <c r="G27">
        <f>[4]p07!G27</f>
        <v>56.7</v>
      </c>
      <c r="H27">
        <f>[4]p07!H27</f>
        <v>0</v>
      </c>
      <c r="I27">
        <f>[4]p07!I27</f>
        <v>0</v>
      </c>
      <c r="J27">
        <f>[4]p07!J27</f>
        <v>0</v>
      </c>
      <c r="K27">
        <f>[4]p07!K27</f>
        <v>0</v>
      </c>
    </row>
    <row r="28" spans="1:11">
      <c r="A28" t="s">
        <v>206</v>
      </c>
      <c r="B28">
        <f>[4]p07!B28</f>
        <v>0</v>
      </c>
      <c r="C28">
        <f>[4]p07!C28</f>
        <v>0</v>
      </c>
      <c r="D28">
        <f>[4]p07!D28</f>
        <v>0</v>
      </c>
      <c r="E28">
        <f>[4]p07!E28</f>
        <v>0</v>
      </c>
      <c r="F28">
        <f>[4]p07!F28</f>
        <v>0</v>
      </c>
      <c r="G28">
        <f>[4]p07!G28</f>
        <v>0</v>
      </c>
      <c r="H28">
        <f>[4]p07!H28</f>
        <v>0</v>
      </c>
      <c r="I28">
        <f>[4]p07!I28</f>
        <v>0</v>
      </c>
      <c r="J28">
        <f>[4]p07!J28</f>
        <v>0</v>
      </c>
      <c r="K28">
        <f>[4]p07!K28</f>
        <v>0</v>
      </c>
    </row>
    <row r="29" spans="1:11">
      <c r="A29" t="s">
        <v>207</v>
      </c>
      <c r="B29">
        <f>[4]p07!B29</f>
        <v>0</v>
      </c>
      <c r="C29">
        <f>[4]p07!C29</f>
        <v>0</v>
      </c>
      <c r="D29">
        <f>[4]p07!D29</f>
        <v>0</v>
      </c>
      <c r="E29">
        <f>[4]p07!E29</f>
        <v>0</v>
      </c>
      <c r="F29">
        <f>[4]p07!F29</f>
        <v>0</v>
      </c>
      <c r="G29">
        <f>[4]p07!G29</f>
        <v>0</v>
      </c>
      <c r="H29">
        <f>[4]p07!H29</f>
        <v>0</v>
      </c>
      <c r="I29">
        <f>[4]p07!I29</f>
        <v>0</v>
      </c>
      <c r="J29">
        <f>[4]p07!J29</f>
        <v>0</v>
      </c>
      <c r="K29">
        <f>[4]p07!K29</f>
        <v>0</v>
      </c>
    </row>
    <row r="30" spans="1:11">
      <c r="A30" t="s">
        <v>208</v>
      </c>
      <c r="B30">
        <f>[4]p07!B30</f>
        <v>0</v>
      </c>
      <c r="C30">
        <f>[4]p07!C30</f>
        <v>0</v>
      </c>
      <c r="D30">
        <f>[4]p07!D30</f>
        <v>0</v>
      </c>
      <c r="E30">
        <f>[4]p07!E30</f>
        <v>0</v>
      </c>
      <c r="F30">
        <f>[4]p07!F30</f>
        <v>0</v>
      </c>
      <c r="G30">
        <f>[4]p07!G30</f>
        <v>0</v>
      </c>
      <c r="H30">
        <f>[4]p07!H30</f>
        <v>0</v>
      </c>
      <c r="I30">
        <f>[4]p07!I30</f>
        <v>0</v>
      </c>
      <c r="J30">
        <f>[4]p07!J30</f>
        <v>0</v>
      </c>
      <c r="K30">
        <f>[4]p07!K30</f>
        <v>0</v>
      </c>
    </row>
    <row r="31" spans="1:11">
      <c r="A31" t="s">
        <v>209</v>
      </c>
      <c r="B31">
        <f>[4]p07!B31</f>
        <v>0</v>
      </c>
      <c r="C31">
        <f>[4]p07!C31</f>
        <v>0</v>
      </c>
      <c r="D31">
        <f>[4]p07!D31</f>
        <v>0</v>
      </c>
      <c r="E31">
        <f>[4]p07!E31</f>
        <v>0</v>
      </c>
      <c r="F31">
        <f>[4]p07!F31</f>
        <v>0</v>
      </c>
      <c r="G31">
        <f>[4]p07!G31</f>
        <v>0</v>
      </c>
      <c r="H31">
        <f>[4]p07!H31</f>
        <v>0</v>
      </c>
      <c r="I31">
        <f>[4]p07!I31</f>
        <v>0</v>
      </c>
      <c r="J31">
        <f>[4]p07!J31</f>
        <v>0</v>
      </c>
      <c r="K31">
        <f>[4]p07!K31</f>
        <v>0</v>
      </c>
    </row>
    <row r="32" spans="1:11">
      <c r="A32" t="s">
        <v>210</v>
      </c>
      <c r="B32">
        <f>[4]p07!B32</f>
        <v>0</v>
      </c>
      <c r="C32">
        <f>[4]p07!C32</f>
        <v>0</v>
      </c>
      <c r="D32">
        <f>[4]p07!D32</f>
        <v>0</v>
      </c>
      <c r="E32">
        <f>[4]p07!E32</f>
        <v>0</v>
      </c>
      <c r="F32">
        <f>[4]p07!F32</f>
        <v>0</v>
      </c>
      <c r="G32">
        <f>[4]p07!G32</f>
        <v>0</v>
      </c>
      <c r="H32">
        <f>[4]p07!H32</f>
        <v>0</v>
      </c>
      <c r="I32">
        <f>[4]p07!I32</f>
        <v>0</v>
      </c>
      <c r="J32">
        <f>[4]p07!J32</f>
        <v>0</v>
      </c>
      <c r="K32">
        <f>[4]p07!K32</f>
        <v>0</v>
      </c>
    </row>
    <row r="33" spans="1:11">
      <c r="A33" t="s">
        <v>211</v>
      </c>
      <c r="B33">
        <f>[4]p07!B33</f>
        <v>85000085</v>
      </c>
      <c r="C33">
        <f>[4]p07!C33</f>
        <v>4100004</v>
      </c>
      <c r="D33">
        <f>[4]p07!D33</f>
        <v>3800006</v>
      </c>
      <c r="E33">
        <f>[4]p07!E33</f>
        <v>699999.93</v>
      </c>
      <c r="F33">
        <f>[4]p07!F33</f>
        <v>1900000.5</v>
      </c>
      <c r="G33">
        <f>[4]p07!G33</f>
        <v>3900000</v>
      </c>
      <c r="H33">
        <f>[4]p07!H33</f>
        <v>9428971</v>
      </c>
      <c r="I33">
        <f>[4]p07!I33</f>
        <v>0</v>
      </c>
      <c r="J33">
        <f>[4]p07!J33</f>
        <v>0</v>
      </c>
      <c r="K33">
        <f>[4]p07!K33</f>
        <v>0</v>
      </c>
    </row>
    <row r="34" spans="1:11">
      <c r="A34" t="s">
        <v>212</v>
      </c>
      <c r="B34">
        <f>[4]p07!B34</f>
        <v>114000045</v>
      </c>
      <c r="C34">
        <f>[4]p07!C34</f>
        <v>6200004</v>
      </c>
      <c r="D34">
        <f>[4]p07!D34</f>
        <v>4799998</v>
      </c>
      <c r="E34">
        <f>[4]p07!E34</f>
        <v>759999.24</v>
      </c>
      <c r="F34">
        <f>[4]p07!F34</f>
        <v>2750000.25</v>
      </c>
      <c r="G34">
        <f>[4]p07!G34</f>
        <v>3600000</v>
      </c>
      <c r="H34">
        <f>[4]p07!H34</f>
        <v>11016573</v>
      </c>
      <c r="I34">
        <f>[4]p07!I34</f>
        <v>0</v>
      </c>
      <c r="J34">
        <f>[4]p07!J34</f>
        <v>0</v>
      </c>
      <c r="K34">
        <f>[4]p07!K34</f>
        <v>0</v>
      </c>
    </row>
    <row r="35" spans="1:11">
      <c r="A35" t="s">
        <v>213</v>
      </c>
      <c r="B35">
        <f>[4]p07!B35</f>
        <v>0</v>
      </c>
      <c r="C35">
        <f>[4]p07!C35</f>
        <v>0.09</v>
      </c>
      <c r="D35">
        <f>[4]p07!D35</f>
        <v>0.09</v>
      </c>
      <c r="E35">
        <f>[4]p07!E35</f>
        <v>0.09</v>
      </c>
      <c r="F35">
        <f>[4]p07!F35</f>
        <v>0.09</v>
      </c>
      <c r="G35">
        <f>[4]p07!G35</f>
        <v>0.09</v>
      </c>
      <c r="H35">
        <f>[4]p07!H35</f>
        <v>0</v>
      </c>
      <c r="I35">
        <f>[4]p07!I35</f>
        <v>0</v>
      </c>
      <c r="J35">
        <f>[4]p07!J35</f>
        <v>0</v>
      </c>
      <c r="K35">
        <f>[4]p07!K35</f>
        <v>0</v>
      </c>
    </row>
    <row r="36" spans="1:11">
      <c r="A36" t="s">
        <v>214</v>
      </c>
      <c r="B36">
        <f>[4]p07!B36</f>
        <v>6.8999999999999992E-2</v>
      </c>
      <c r="C36">
        <f>[4]p07!C36</f>
        <v>0</v>
      </c>
      <c r="D36">
        <f>[4]p07!D36</f>
        <v>6.8999999999999992E-2</v>
      </c>
      <c r="E36">
        <f>[4]p07!E36</f>
        <v>6.8999999999999992E-2</v>
      </c>
      <c r="F36">
        <f>[4]p07!F36</f>
        <v>6.8999999999999992E-2</v>
      </c>
      <c r="G36">
        <f>[4]p07!G36</f>
        <v>0</v>
      </c>
      <c r="H36">
        <f>[4]p07!H36</f>
        <v>0</v>
      </c>
      <c r="I36">
        <f>[4]p07!I36</f>
        <v>0</v>
      </c>
      <c r="J36">
        <f>[4]p07!J36</f>
        <v>0</v>
      </c>
      <c r="K36">
        <f>[4]p07!K36</f>
        <v>0</v>
      </c>
    </row>
    <row r="37" spans="1:11">
      <c r="A37" t="s">
        <v>215</v>
      </c>
      <c r="B37">
        <f>[4]p07!B37</f>
        <v>9.1999999999999998E-2</v>
      </c>
      <c r="C37">
        <f>[4]p07!C37</f>
        <v>9.1999999999999998E-2</v>
      </c>
      <c r="D37">
        <f>[4]p07!D37</f>
        <v>0</v>
      </c>
      <c r="E37">
        <f>[4]p07!E37</f>
        <v>9.1999999999999998E-2</v>
      </c>
      <c r="F37">
        <f>[4]p07!F37</f>
        <v>9.1999999999999998E-2</v>
      </c>
      <c r="G37">
        <f>[4]p07!G37</f>
        <v>9.1999999999999998E-2</v>
      </c>
      <c r="H37">
        <f>[4]p07!H37</f>
        <v>0</v>
      </c>
      <c r="I37">
        <f>[4]p07!I37</f>
        <v>0</v>
      </c>
      <c r="J37">
        <f>[4]p07!J37</f>
        <v>0</v>
      </c>
      <c r="K37">
        <f>[4]p07!K37</f>
        <v>0</v>
      </c>
    </row>
    <row r="38" spans="1:11">
      <c r="A38" t="s">
        <v>216</v>
      </c>
      <c r="B38">
        <f>[4]p07!B38</f>
        <v>0.115</v>
      </c>
      <c r="C38">
        <f>[4]p07!C38</f>
        <v>0.115</v>
      </c>
      <c r="D38">
        <f>[4]p07!D38</f>
        <v>0.115</v>
      </c>
      <c r="E38">
        <f>[4]p07!E38</f>
        <v>0</v>
      </c>
      <c r="F38">
        <f>[4]p07!F38</f>
        <v>0</v>
      </c>
      <c r="G38">
        <f>[4]p07!G38</f>
        <v>0.115</v>
      </c>
      <c r="H38">
        <f>[4]p07!H38</f>
        <v>0</v>
      </c>
      <c r="I38">
        <f>[4]p07!I38</f>
        <v>0</v>
      </c>
      <c r="J38">
        <f>[4]p07!J38</f>
        <v>0</v>
      </c>
      <c r="K38">
        <f>[4]p07!K38</f>
        <v>0</v>
      </c>
    </row>
    <row r="39" spans="1:11">
      <c r="A39" t="s">
        <v>217</v>
      </c>
      <c r="B39">
        <f>[4]p07!B39</f>
        <v>0.115</v>
      </c>
      <c r="C39">
        <f>[4]p07!C39</f>
        <v>0.115</v>
      </c>
      <c r="D39">
        <f>[4]p07!D39</f>
        <v>0.115</v>
      </c>
      <c r="E39">
        <f>[4]p07!E39</f>
        <v>0</v>
      </c>
      <c r="F39">
        <f>[4]p07!F39</f>
        <v>0</v>
      </c>
      <c r="G39">
        <f>[4]p07!G39</f>
        <v>0.115</v>
      </c>
      <c r="H39">
        <f>[4]p07!H39</f>
        <v>0</v>
      </c>
      <c r="I39">
        <f>[4]p07!I39</f>
        <v>0</v>
      </c>
      <c r="J39">
        <f>[4]p07!J39</f>
        <v>0</v>
      </c>
      <c r="K39">
        <f>[4]p07!K39</f>
        <v>0</v>
      </c>
    </row>
    <row r="40" spans="1:11">
      <c r="A40" t="s">
        <v>218</v>
      </c>
      <c r="B40">
        <f>[4]p07!B40</f>
        <v>5.7500000000000002E-2</v>
      </c>
      <c r="C40">
        <f>[4]p07!C40</f>
        <v>0</v>
      </c>
      <c r="D40">
        <f>[4]p07!D40</f>
        <v>5.7500000000000002E-2</v>
      </c>
      <c r="E40">
        <f>[4]p07!E40</f>
        <v>5.7500000000000002E-2</v>
      </c>
      <c r="F40">
        <f>[4]p07!F40</f>
        <v>5.7500000000000002E-2</v>
      </c>
      <c r="G40">
        <f>[4]p07!G40</f>
        <v>0</v>
      </c>
      <c r="H40">
        <f>[4]p07!H40</f>
        <v>0</v>
      </c>
      <c r="I40">
        <f>[4]p07!I40</f>
        <v>0</v>
      </c>
      <c r="J40">
        <f>[4]p07!J40</f>
        <v>0</v>
      </c>
      <c r="K40">
        <f>[4]p07!K40</f>
        <v>0</v>
      </c>
    </row>
    <row r="41" spans="1:11">
      <c r="A41" t="s">
        <v>219</v>
      </c>
      <c r="B41">
        <f>[4]p07!B41</f>
        <v>0.6</v>
      </c>
      <c r="C41">
        <f>[4]p07!C41</f>
        <v>1.2</v>
      </c>
      <c r="D41">
        <f>[4]p07!D41</f>
        <v>0.6</v>
      </c>
      <c r="E41">
        <f>[4]p07!E41</f>
        <v>1.5</v>
      </c>
      <c r="F41">
        <f>[4]p07!F41</f>
        <v>1.5</v>
      </c>
      <c r="G41">
        <f>[4]p07!G41</f>
        <v>1.2</v>
      </c>
      <c r="H41">
        <f>[4]p07!H41</f>
        <v>0</v>
      </c>
      <c r="I41">
        <f>[4]p07!I41</f>
        <v>0</v>
      </c>
      <c r="J41">
        <f>[4]p07!J41</f>
        <v>0</v>
      </c>
      <c r="K41">
        <f>[4]p07!K41</f>
        <v>0</v>
      </c>
    </row>
    <row r="42" spans="1:11">
      <c r="A42" t="s">
        <v>220</v>
      </c>
      <c r="B42">
        <f>[4]p07!B42</f>
        <v>1.2</v>
      </c>
      <c r="C42">
        <f>[4]p07!C42</f>
        <v>0.6</v>
      </c>
      <c r="D42">
        <f>[4]p07!D42</f>
        <v>1.8</v>
      </c>
      <c r="E42">
        <f>[4]p07!E42</f>
        <v>1.2</v>
      </c>
      <c r="F42">
        <f>[4]p07!F42</f>
        <v>1.2</v>
      </c>
      <c r="G42">
        <f>[4]p07!G42</f>
        <v>0.6</v>
      </c>
      <c r="H42">
        <f>[4]p07!H42</f>
        <v>0</v>
      </c>
      <c r="I42">
        <f>[4]p07!I42</f>
        <v>0</v>
      </c>
      <c r="J42">
        <f>[4]p07!J42</f>
        <v>0</v>
      </c>
      <c r="K42">
        <f>[4]p07!K42</f>
        <v>0</v>
      </c>
    </row>
    <row r="43" spans="1:11">
      <c r="A43" t="s">
        <v>221</v>
      </c>
      <c r="B43">
        <f>[4]p07!B43</f>
        <v>0.6</v>
      </c>
      <c r="C43">
        <f>[4]p07!C43</f>
        <v>1.8</v>
      </c>
      <c r="D43">
        <f>[4]p07!D43</f>
        <v>0.6</v>
      </c>
      <c r="E43">
        <f>[4]p07!E43</f>
        <v>1.2</v>
      </c>
      <c r="F43">
        <f>[4]p07!F43</f>
        <v>1.2</v>
      </c>
      <c r="G43">
        <f>[4]p07!G43</f>
        <v>1.2</v>
      </c>
      <c r="H43">
        <f>[4]p07!H43</f>
        <v>0</v>
      </c>
      <c r="I43">
        <f>[4]p07!I43</f>
        <v>0</v>
      </c>
      <c r="J43">
        <f>[4]p07!J43</f>
        <v>0</v>
      </c>
      <c r="K43">
        <f>[4]p07!K43</f>
        <v>0</v>
      </c>
    </row>
    <row r="44" spans="1:11">
      <c r="A44" t="s">
        <v>222</v>
      </c>
      <c r="B44">
        <f>[4]p07!B44</f>
        <v>1.5</v>
      </c>
      <c r="C44">
        <f>[4]p07!C44</f>
        <v>1.2</v>
      </c>
      <c r="D44">
        <f>[4]p07!D44</f>
        <v>1.2</v>
      </c>
      <c r="E44">
        <f>[4]p07!E44</f>
        <v>0.6</v>
      </c>
      <c r="F44">
        <f>[4]p07!F44</f>
        <v>0.6</v>
      </c>
      <c r="G44">
        <f>[4]p07!G44</f>
        <v>0.9</v>
      </c>
      <c r="H44">
        <f>[4]p07!H44</f>
        <v>0</v>
      </c>
      <c r="I44">
        <f>[4]p07!I44</f>
        <v>0</v>
      </c>
      <c r="J44">
        <f>[4]p07!J44</f>
        <v>0</v>
      </c>
      <c r="K44">
        <f>[4]p07!K44</f>
        <v>0</v>
      </c>
    </row>
    <row r="45" spans="1:11">
      <c r="A45" t="s">
        <v>223</v>
      </c>
      <c r="B45">
        <f>[4]p07!B45</f>
        <v>1.5</v>
      </c>
      <c r="C45">
        <f>[4]p07!C45</f>
        <v>1.2</v>
      </c>
      <c r="D45">
        <f>[4]p07!D45</f>
        <v>1.2</v>
      </c>
      <c r="E45">
        <f>[4]p07!E45</f>
        <v>0.6</v>
      </c>
      <c r="F45">
        <f>[4]p07!F45</f>
        <v>0.6</v>
      </c>
      <c r="G45">
        <f>[4]p07!G45</f>
        <v>0.9</v>
      </c>
      <c r="H45">
        <f>[4]p07!H45</f>
        <v>0</v>
      </c>
      <c r="I45">
        <f>[4]p07!I45</f>
        <v>0</v>
      </c>
      <c r="J45">
        <f>[4]p07!J45</f>
        <v>0</v>
      </c>
      <c r="K45">
        <f>[4]p07!K45</f>
        <v>0</v>
      </c>
    </row>
    <row r="46" spans="1:11">
      <c r="A46" t="s">
        <v>224</v>
      </c>
      <c r="B46">
        <f>[4]p07!B46</f>
        <v>1.2</v>
      </c>
      <c r="C46">
        <f>[4]p07!C46</f>
        <v>0.6</v>
      </c>
      <c r="D46">
        <f>[4]p07!D46</f>
        <v>1.2</v>
      </c>
      <c r="E46">
        <f>[4]p07!E46</f>
        <v>0.9</v>
      </c>
      <c r="F46">
        <f>[4]p07!F46</f>
        <v>0.9</v>
      </c>
      <c r="G46">
        <f>[4]p07!G46</f>
        <v>0.6</v>
      </c>
      <c r="H46">
        <f>[4]p07!H46</f>
        <v>0</v>
      </c>
      <c r="I46">
        <f>[4]p07!I46</f>
        <v>0</v>
      </c>
      <c r="J46">
        <f>[4]p07!J46</f>
        <v>0</v>
      </c>
      <c r="K46">
        <f>[4]p07!K46</f>
        <v>0</v>
      </c>
    </row>
    <row r="47" spans="1:11">
      <c r="A47" t="s">
        <v>225</v>
      </c>
      <c r="B47">
        <f>[4]p07!B47</f>
        <v>88</v>
      </c>
      <c r="C47">
        <f>[4]p07!C47</f>
        <v>12.3</v>
      </c>
      <c r="D47">
        <f>[4]p07!D47</f>
        <v>7.1</v>
      </c>
      <c r="E47">
        <f>[4]p07!E47</f>
        <v>0.63</v>
      </c>
      <c r="F47">
        <f>[4]p07!F47</f>
        <v>0.75</v>
      </c>
      <c r="G47">
        <f>[4]p07!G47</f>
        <v>1</v>
      </c>
      <c r="H47">
        <f>[4]p07!H47</f>
        <v>0</v>
      </c>
      <c r="I47">
        <f>[4]p07!I47</f>
        <v>0</v>
      </c>
      <c r="J47">
        <f>[4]p07!J47</f>
        <v>0</v>
      </c>
      <c r="K47">
        <f>[4]p07!K47</f>
        <v>0</v>
      </c>
    </row>
    <row r="48" spans="1:11">
      <c r="A48" t="s">
        <v>226</v>
      </c>
      <c r="B48">
        <f>[4]p07!B48</f>
        <v>86</v>
      </c>
      <c r="C48">
        <f>[4]p07!C48</f>
        <v>12</v>
      </c>
      <c r="D48">
        <f>[4]p07!D48</f>
        <v>6.9</v>
      </c>
      <c r="E48">
        <f>[4]p07!E48</f>
        <v>0.64</v>
      </c>
      <c r="F48">
        <f>[4]p07!F48</f>
        <v>0.77</v>
      </c>
      <c r="G48">
        <f>[4]p07!G48</f>
        <v>1</v>
      </c>
      <c r="H48">
        <f>[4]p07!H48</f>
        <v>0</v>
      </c>
      <c r="I48">
        <f>[4]p07!I48</f>
        <v>0</v>
      </c>
      <c r="J48">
        <f>[4]p07!J48</f>
        <v>0</v>
      </c>
      <c r="K48">
        <f>[4]p07!K48</f>
        <v>0</v>
      </c>
    </row>
    <row r="49" spans="1:20">
      <c r="A49" t="s">
        <v>227</v>
      </c>
      <c r="B49">
        <f>[4]p07!B49</f>
        <v>85</v>
      </c>
      <c r="C49">
        <f>[4]p07!C49</f>
        <v>12</v>
      </c>
      <c r="D49">
        <f>[4]p07!D49</f>
        <v>7</v>
      </c>
      <c r="E49">
        <f>[4]p07!E49</f>
        <v>0.63</v>
      </c>
      <c r="F49">
        <f>[4]p07!F49</f>
        <v>0.75</v>
      </c>
      <c r="G49">
        <f>[4]p07!G49</f>
        <v>1</v>
      </c>
      <c r="H49">
        <f>[4]p07!H49</f>
        <v>0</v>
      </c>
      <c r="I49">
        <f>[4]p07!I49</f>
        <v>0</v>
      </c>
      <c r="J49">
        <f>[4]p07!J49</f>
        <v>0</v>
      </c>
      <c r="K49">
        <f>[4]p07!K49</f>
        <v>0</v>
      </c>
    </row>
    <row r="50" spans="1:20">
      <c r="A50" t="s">
        <v>228</v>
      </c>
      <c r="B50">
        <f>[4]p07!B50</f>
        <v>85</v>
      </c>
      <c r="C50">
        <f>[4]p07!C50</f>
        <v>12.2</v>
      </c>
      <c r="D50">
        <f>[4]p07!D50</f>
        <v>6.9</v>
      </c>
      <c r="E50">
        <f>[4]p07!E50</f>
        <v>0.66</v>
      </c>
      <c r="F50">
        <f>[4]p07!F50</f>
        <v>0.79</v>
      </c>
      <c r="G50">
        <f>[4]p07!G50</f>
        <v>1</v>
      </c>
      <c r="H50">
        <f>[4]p07!H50</f>
        <v>0</v>
      </c>
      <c r="I50">
        <f>[4]p07!I50</f>
        <v>0</v>
      </c>
      <c r="J50">
        <f>[4]p07!J50</f>
        <v>0</v>
      </c>
      <c r="K50">
        <f>[4]p07!K50</f>
        <v>0</v>
      </c>
    </row>
    <row r="51" spans="1:20" ht="14" thickBot="1">
      <c r="A51" s="34" t="s">
        <v>229</v>
      </c>
      <c r="B51" s="34">
        <f>[4]p07!B51</f>
        <v>7.6000000000000068</v>
      </c>
      <c r="C51" s="34">
        <f>[4]p07!C51</f>
        <v>9.3933333333333415</v>
      </c>
      <c r="D51" s="34">
        <f>[4]p07!D51</f>
        <v>6.0628571428571476</v>
      </c>
      <c r="E51" s="34">
        <f>[4]p07!E51</f>
        <v>12.723809523809537</v>
      </c>
      <c r="F51" s="34">
        <f>[4]p07!F51</f>
        <v>13.338666666666676</v>
      </c>
      <c r="G51" s="34">
        <f>[4]p07!G51</f>
        <v>7.6</v>
      </c>
      <c r="H51" s="34">
        <f>[4]p07!H51</f>
        <v>0</v>
      </c>
      <c r="I51" s="34">
        <f>[4]p07!I51</f>
        <v>0</v>
      </c>
      <c r="J51" s="34">
        <f>[4]p07!J51</f>
        <v>0</v>
      </c>
      <c r="K51" s="34">
        <f>[4]p07!K51</f>
        <v>0</v>
      </c>
      <c r="L51" s="34"/>
      <c r="M51" s="34"/>
    </row>
    <row r="52" spans="1:20">
      <c r="A52" t="s">
        <v>115</v>
      </c>
      <c r="B52">
        <f>[4]p07!B52</f>
        <v>11647913.561017856</v>
      </c>
      <c r="C52">
        <f>[4]p07!C52</f>
        <v>15318375.146900095</v>
      </c>
      <c r="D52">
        <f>[4]p07!D52</f>
        <v>9591464.7401687503</v>
      </c>
      <c r="E52">
        <f>[4]p07!E52</f>
        <v>8768070.3841491491</v>
      </c>
      <c r="F52">
        <f>[4]p07!F52</f>
        <v>1496008.9019461572</v>
      </c>
      <c r="G52">
        <f>[4]p07!G52</f>
        <v>0</v>
      </c>
      <c r="H52">
        <f>[4]p07!H52</f>
        <v>0</v>
      </c>
      <c r="I52">
        <f>[4]p07!I52</f>
        <v>0</v>
      </c>
      <c r="J52">
        <f>[4]p07!J52</f>
        <v>0</v>
      </c>
      <c r="K52">
        <f>[4]p07!K52</f>
        <v>0</v>
      </c>
      <c r="M52" s="28"/>
    </row>
    <row r="53" spans="1:20">
      <c r="A53" t="s">
        <v>116</v>
      </c>
      <c r="B53">
        <f>[4]p07!B53</f>
        <v>13003254</v>
      </c>
      <c r="C53">
        <f>[4]p07!C53</f>
        <v>14189360</v>
      </c>
      <c r="D53">
        <f>[4]p07!D53</f>
        <v>16724125</v>
      </c>
      <c r="E53">
        <f>[4]p07!E53</f>
        <v>17188780</v>
      </c>
      <c r="F53">
        <f>[4]p07!F53</f>
        <v>13041366</v>
      </c>
      <c r="G53">
        <f>[4]p07!G53</f>
        <v>0</v>
      </c>
      <c r="H53">
        <f>[4]p07!H53</f>
        <v>0</v>
      </c>
      <c r="I53">
        <f>[4]p07!I53</f>
        <v>0</v>
      </c>
      <c r="J53">
        <f>[4]p07!J53</f>
        <v>0</v>
      </c>
      <c r="K53">
        <f>[4]p07!K53</f>
        <v>0</v>
      </c>
      <c r="N53" s="10"/>
      <c r="O53" s="10"/>
      <c r="P53" s="10"/>
      <c r="Q53" s="10"/>
      <c r="R53" s="10"/>
    </row>
    <row r="54" spans="1:20">
      <c r="A54" t="s">
        <v>230</v>
      </c>
      <c r="B54">
        <f>[4]p07!B54</f>
        <v>3652027</v>
      </c>
      <c r="C54">
        <f>[4]p07!C54</f>
        <v>2147066</v>
      </c>
      <c r="D54">
        <f>[4]p07!D54</f>
        <v>3786723</v>
      </c>
      <c r="E54">
        <f>[4]p07!E54</f>
        <v>2210792</v>
      </c>
      <c r="F54">
        <f>[4]p07!F54</f>
        <v>6041618</v>
      </c>
      <c r="G54">
        <f>[4]p07!G54</f>
        <v>0</v>
      </c>
      <c r="H54">
        <f>[4]p07!H54</f>
        <v>0</v>
      </c>
      <c r="I54">
        <f>[4]p07!I54</f>
        <v>0</v>
      </c>
      <c r="J54">
        <f>[4]p07!J54</f>
        <v>0</v>
      </c>
      <c r="K54">
        <f>[4]p07!K54</f>
        <v>0</v>
      </c>
      <c r="N54" s="32"/>
      <c r="O54" s="32"/>
      <c r="P54" s="32"/>
      <c r="Q54" s="32"/>
      <c r="R54" s="32"/>
      <c r="S54" s="32"/>
      <c r="T54" s="33"/>
    </row>
    <row r="55" spans="1:20">
      <c r="A55" t="s">
        <v>231</v>
      </c>
      <c r="B55">
        <f>[4]p07!B55</f>
        <v>2818271</v>
      </c>
      <c r="C55">
        <f>[4]p07!C55</f>
        <v>4868697</v>
      </c>
      <c r="D55">
        <f>[4]p07!D55</f>
        <v>2808034</v>
      </c>
      <c r="E55">
        <f>[4]p07!E55</f>
        <v>4968132</v>
      </c>
      <c r="F55">
        <f>[4]p07!F55</f>
        <v>5375579</v>
      </c>
      <c r="G55">
        <f>[4]p07!G55</f>
        <v>0</v>
      </c>
      <c r="H55">
        <f>[4]p07!H55</f>
        <v>0</v>
      </c>
      <c r="I55">
        <f>[4]p07!I55</f>
        <v>0</v>
      </c>
      <c r="J55">
        <f>[4]p07!J55</f>
        <v>0</v>
      </c>
      <c r="K55">
        <f>[4]p07!K55</f>
        <v>0</v>
      </c>
      <c r="N55" s="32"/>
      <c r="O55" s="32"/>
      <c r="P55" s="32"/>
      <c r="Q55" s="32"/>
      <c r="R55" s="32"/>
      <c r="S55" s="32"/>
      <c r="T55" s="33"/>
    </row>
    <row r="56" spans="1:20">
      <c r="A56" t="s">
        <v>232</v>
      </c>
      <c r="B56">
        <f>[4]p07!B56</f>
        <v>6470298</v>
      </c>
      <c r="C56">
        <f>[4]p07!C56</f>
        <v>7015763</v>
      </c>
      <c r="D56">
        <f>[4]p07!D56</f>
        <v>6594757</v>
      </c>
      <c r="E56">
        <f>[4]p07!E56</f>
        <v>7178924</v>
      </c>
      <c r="F56">
        <f>[4]p07!F56</f>
        <v>11417197</v>
      </c>
      <c r="G56">
        <f>[4]p07!G56</f>
        <v>0</v>
      </c>
      <c r="H56">
        <f>[4]p07!H56</f>
        <v>0</v>
      </c>
      <c r="I56">
        <f>[4]p07!I56</f>
        <v>0</v>
      </c>
      <c r="J56">
        <f>[4]p07!J56</f>
        <v>0</v>
      </c>
      <c r="K56">
        <f>[4]p07!K56</f>
        <v>0</v>
      </c>
      <c r="T56" s="33"/>
    </row>
    <row r="57" spans="1:20">
      <c r="A57" t="s">
        <v>233</v>
      </c>
      <c r="B57">
        <f>[4]p07!B57</f>
        <v>1757396</v>
      </c>
      <c r="C57">
        <f>[4]p07!C57</f>
        <v>1757396</v>
      </c>
      <c r="D57">
        <f>[4]p07!D57</f>
        <v>1757396</v>
      </c>
      <c r="E57">
        <f>[4]p07!E57</f>
        <v>1757396</v>
      </c>
      <c r="F57">
        <f>[4]p07!F57</f>
        <v>1846743</v>
      </c>
      <c r="G57">
        <f>[4]p07!G57</f>
        <v>848679</v>
      </c>
      <c r="H57">
        <f>[4]p07!H57</f>
        <v>848679</v>
      </c>
      <c r="I57">
        <f>[4]p07!I57</f>
        <v>848679</v>
      </c>
      <c r="J57">
        <f>[4]p07!J57</f>
        <v>848679</v>
      </c>
      <c r="K57">
        <f>[4]p07!K57</f>
        <v>848679</v>
      </c>
      <c r="M57" s="28"/>
      <c r="N57" s="10"/>
      <c r="O57" s="10"/>
      <c r="P57" s="10"/>
      <c r="Q57" s="10"/>
      <c r="R57" s="10"/>
      <c r="T57" s="33"/>
    </row>
    <row r="58" spans="1:20">
      <c r="A58" t="s">
        <v>234</v>
      </c>
      <c r="B58">
        <f>[4]p07!B58</f>
        <v>4705208</v>
      </c>
      <c r="C58">
        <f>[4]p07!C58</f>
        <v>4872236</v>
      </c>
      <c r="D58">
        <f>[4]p07!D58</f>
        <v>4705208</v>
      </c>
      <c r="E58">
        <f>[4]p07!E58</f>
        <v>4872236</v>
      </c>
      <c r="F58">
        <f>[4]p07!F58</f>
        <v>4705208</v>
      </c>
      <c r="G58">
        <f>[4]p07!G58</f>
        <v>5150890</v>
      </c>
      <c r="H58">
        <f>[4]p07!H58</f>
        <v>3502605</v>
      </c>
      <c r="I58">
        <f>[4]p07!I58</f>
        <v>3296569</v>
      </c>
      <c r="J58">
        <f>[4]p07!J58</f>
        <v>4532782</v>
      </c>
      <c r="K58">
        <f>[4]p07!K58</f>
        <v>4944855</v>
      </c>
      <c r="N58" s="32"/>
      <c r="O58" s="32"/>
      <c r="P58" s="32"/>
      <c r="Q58" s="32"/>
      <c r="R58" s="32"/>
      <c r="S58" s="32"/>
      <c r="T58" s="33"/>
    </row>
    <row r="59" spans="1:20">
      <c r="A59" t="s">
        <v>235</v>
      </c>
      <c r="B59">
        <f>[4]p07!B59</f>
        <v>6302674</v>
      </c>
      <c r="C59">
        <f>[4]p07!C59</f>
        <v>6343464</v>
      </c>
      <c r="D59">
        <f>[4]p07!D59</f>
        <v>6302674</v>
      </c>
      <c r="E59">
        <f>[4]p07!E59</f>
        <v>6343464</v>
      </c>
      <c r="F59">
        <f>[4]p07!F59</f>
        <v>6302674</v>
      </c>
      <c r="G59">
        <f>[4]p07!G59</f>
        <v>4120711</v>
      </c>
      <c r="H59">
        <f>[4]p07!H59</f>
        <v>4944855</v>
      </c>
      <c r="I59">
        <f>[4]p07!I59</f>
        <v>4532782</v>
      </c>
      <c r="J59">
        <f>[4]p07!J59</f>
        <v>3296569</v>
      </c>
      <c r="K59">
        <f>[4]p07!K59</f>
        <v>3502605</v>
      </c>
      <c r="N59" s="32"/>
      <c r="O59" s="32"/>
      <c r="P59" s="32"/>
      <c r="Q59" s="32"/>
      <c r="R59" s="32"/>
      <c r="S59" s="32"/>
      <c r="T59" s="33"/>
    </row>
    <row r="60" spans="1:20">
      <c r="A60" t="s">
        <v>236</v>
      </c>
      <c r="B60">
        <f>[4]p07!B60</f>
        <v>11007882</v>
      </c>
      <c r="C60">
        <f>[4]p07!C60</f>
        <v>11215700</v>
      </c>
      <c r="D60">
        <f>[4]p07!D60</f>
        <v>11007882</v>
      </c>
      <c r="E60">
        <f>[4]p07!E60</f>
        <v>11215700</v>
      </c>
      <c r="F60">
        <f>[4]p07!F60</f>
        <v>11007882</v>
      </c>
      <c r="G60">
        <f>[4]p07!G60</f>
        <v>9271601</v>
      </c>
      <c r="H60">
        <f>[4]p07!H60</f>
        <v>8447460</v>
      </c>
      <c r="I60">
        <f>[4]p07!I60</f>
        <v>7829351</v>
      </c>
      <c r="J60">
        <f>[4]p07!J60</f>
        <v>7829351</v>
      </c>
      <c r="K60">
        <f>[4]p07!K60</f>
        <v>8447460</v>
      </c>
    </row>
    <row r="61" spans="1:20">
      <c r="A61" t="s">
        <v>237</v>
      </c>
      <c r="B61">
        <f>[4]p07!B61</f>
        <v>43886743.561017856</v>
      </c>
      <c r="C61">
        <f>[4]p07!C61</f>
        <v>49496594.146900095</v>
      </c>
      <c r="D61">
        <f>[4]p07!D61</f>
        <v>45675624.74016875</v>
      </c>
      <c r="E61">
        <f>[4]p07!E61</f>
        <v>46108870.384149149</v>
      </c>
      <c r="F61">
        <f>[4]p07!F61</f>
        <v>38809196.901946157</v>
      </c>
      <c r="G61">
        <f>[4]p07!G61</f>
        <v>0</v>
      </c>
      <c r="H61">
        <f>[4]p07!H61</f>
        <v>0</v>
      </c>
      <c r="I61">
        <f>[4]p07!I61</f>
        <v>0</v>
      </c>
      <c r="J61">
        <f>[4]p07!J61</f>
        <v>0</v>
      </c>
      <c r="K61">
        <f>[4]p07!K61</f>
        <v>0</v>
      </c>
    </row>
    <row r="62" spans="1:20">
      <c r="A62" t="s">
        <v>121</v>
      </c>
      <c r="B62">
        <f>[4]p07!B62</f>
        <v>6749999.9464285709</v>
      </c>
      <c r="C62">
        <f>[4]p07!C62</f>
        <v>6534793.3571428573</v>
      </c>
      <c r="D62">
        <f>[4]p07!D62</f>
        <v>6749999.9464285709</v>
      </c>
      <c r="E62">
        <f>[4]p07!E62</f>
        <v>6500000.0964285713</v>
      </c>
      <c r="F62">
        <f>[4]p07!F62</f>
        <v>5749999.9464285709</v>
      </c>
      <c r="G62">
        <f>[4]p07!G62</f>
        <v>0</v>
      </c>
      <c r="H62">
        <f>[4]p07!H62</f>
        <v>0</v>
      </c>
      <c r="I62">
        <f>[4]p07!I62</f>
        <v>0</v>
      </c>
      <c r="J62">
        <f>[4]p07!J62</f>
        <v>0</v>
      </c>
      <c r="K62">
        <f>[4]p07!K62</f>
        <v>0</v>
      </c>
    </row>
    <row r="63" spans="1:20">
      <c r="A63" t="s">
        <v>122</v>
      </c>
      <c r="B63">
        <f>[4]p07!B63</f>
        <v>924066</v>
      </c>
      <c r="C63">
        <f>[4]p07!C63</f>
        <v>2967533</v>
      </c>
      <c r="D63">
        <f>[4]p07!D63</f>
        <v>2871640</v>
      </c>
      <c r="E63">
        <f>[4]p07!E63</f>
        <v>2698781</v>
      </c>
      <c r="F63">
        <f>[4]p07!F63</f>
        <v>526343</v>
      </c>
      <c r="G63">
        <f>[4]p07!G63</f>
        <v>-1632485</v>
      </c>
      <c r="H63">
        <f>[4]p07!H63</f>
        <v>-1303794</v>
      </c>
      <c r="I63">
        <f>[4]p07!I63</f>
        <v>-675646</v>
      </c>
      <c r="J63">
        <f>[4]p07!J63</f>
        <v>-521537</v>
      </c>
      <c r="K63">
        <f>[4]p07!K63</f>
        <v>-1025465</v>
      </c>
    </row>
    <row r="64" spans="1:20">
      <c r="A64" t="s">
        <v>238</v>
      </c>
      <c r="B64">
        <f>[4]p07!B64</f>
        <v>15289260</v>
      </c>
      <c r="C64">
        <f>[4]p07!C64</f>
        <v>15289260</v>
      </c>
      <c r="D64">
        <f>[4]p07!D64</f>
        <v>17445648</v>
      </c>
      <c r="E64">
        <f>[4]p07!E64</f>
        <v>15289260</v>
      </c>
      <c r="F64">
        <f>[4]p07!F64</f>
        <v>16327621</v>
      </c>
      <c r="G64">
        <f>[4]p07!G64</f>
        <v>0</v>
      </c>
      <c r="H64">
        <f>[4]p07!H64</f>
        <v>0</v>
      </c>
      <c r="I64">
        <f>[4]p07!I64</f>
        <v>0</v>
      </c>
      <c r="J64">
        <f>[4]p07!J64</f>
        <v>0</v>
      </c>
      <c r="K64">
        <f>[4]p07!K64</f>
        <v>0</v>
      </c>
    </row>
    <row r="65" spans="1:13">
      <c r="A65" t="s">
        <v>239</v>
      </c>
      <c r="B65">
        <f>[4]p07!B65</f>
        <v>1000000</v>
      </c>
      <c r="C65">
        <f>[4]p07!C65</f>
        <v>1000000</v>
      </c>
      <c r="D65">
        <f>[4]p07!D65</f>
        <v>1000000</v>
      </c>
      <c r="E65">
        <f>[4]p07!E65</f>
        <v>1000000</v>
      </c>
      <c r="F65">
        <f>[4]p07!F65</f>
        <v>1000000</v>
      </c>
      <c r="G65">
        <f>[4]p07!G65</f>
        <v>1000000</v>
      </c>
      <c r="H65">
        <f>[4]p07!H65</f>
        <v>1000000</v>
      </c>
      <c r="I65">
        <f>[4]p07!I65</f>
        <v>1000000</v>
      </c>
      <c r="J65">
        <f>[4]p07!J65</f>
        <v>1000000</v>
      </c>
      <c r="K65">
        <f>[4]p07!K65</f>
        <v>1000000</v>
      </c>
    </row>
    <row r="66" spans="1:13">
      <c r="A66" t="s">
        <v>125</v>
      </c>
      <c r="B66">
        <f>[4]p07!B66</f>
        <v>19923417.614589289</v>
      </c>
      <c r="C66">
        <f>[4]p07!C66</f>
        <v>23705007.789757233</v>
      </c>
      <c r="D66">
        <f>[4]p07!D66</f>
        <v>17608336.793740187</v>
      </c>
      <c r="E66">
        <f>[4]p07!E66</f>
        <v>20620829.287720576</v>
      </c>
      <c r="F66">
        <f>[4]p07!F66</f>
        <v>15205232.955517583</v>
      </c>
      <c r="G66">
        <f>[4]p07!G66</f>
        <v>17352736</v>
      </c>
      <c r="H66">
        <f>[4]p07!H66</f>
        <v>17990780</v>
      </c>
      <c r="I66">
        <f>[4]p07!I66</f>
        <v>19210125</v>
      </c>
      <c r="J66">
        <f>[4]p07!J66</f>
        <v>19510292</v>
      </c>
      <c r="K66">
        <f>[4]p07!K66</f>
        <v>18531065</v>
      </c>
    </row>
    <row r="67" spans="1:13">
      <c r="A67" t="s">
        <v>240</v>
      </c>
      <c r="B67">
        <f>[4]p07!B67</f>
        <v>43886743.561017856</v>
      </c>
      <c r="C67">
        <f>[4]p07!C67</f>
        <v>49496594.146900095</v>
      </c>
      <c r="D67">
        <f>[4]p07!D67</f>
        <v>45675624.74016875</v>
      </c>
      <c r="E67">
        <f>[4]p07!E67</f>
        <v>46108870.384149149</v>
      </c>
      <c r="F67">
        <f>[4]p07!F67</f>
        <v>38809196.901946157</v>
      </c>
      <c r="G67">
        <f>[4]p07!G67</f>
        <v>0</v>
      </c>
      <c r="H67">
        <f>[4]p07!H67</f>
        <v>0</v>
      </c>
      <c r="I67">
        <f>[4]p07!I67</f>
        <v>0</v>
      </c>
      <c r="J67">
        <f>[4]p07!J67</f>
        <v>0</v>
      </c>
      <c r="K67">
        <f>[4]p07!K67</f>
        <v>0</v>
      </c>
    </row>
    <row r="68" spans="1:13">
      <c r="A68" t="s">
        <v>241</v>
      </c>
      <c r="B68">
        <f>[4]p07!B68</f>
        <v>7000000</v>
      </c>
      <c r="C68">
        <f>[4]p07!C68</f>
        <v>7000000</v>
      </c>
      <c r="D68">
        <f>[4]p07!D68</f>
        <v>7000000</v>
      </c>
      <c r="E68">
        <f>[4]p07!E68</f>
        <v>7000000</v>
      </c>
      <c r="F68">
        <f>[4]p07!F68</f>
        <v>7000000</v>
      </c>
      <c r="G68">
        <f>[4]p07!G68</f>
        <v>0</v>
      </c>
      <c r="H68">
        <f>[4]p07!H68</f>
        <v>0</v>
      </c>
      <c r="I68">
        <f>[4]p07!I68</f>
        <v>0</v>
      </c>
      <c r="J68">
        <f>[4]p07!J68</f>
        <v>0</v>
      </c>
      <c r="K68">
        <f>[4]p07!K68</f>
        <v>0</v>
      </c>
    </row>
    <row r="69" spans="1:13">
      <c r="A69" t="s">
        <v>242</v>
      </c>
      <c r="B69">
        <f>[4]p07!B69</f>
        <v>24927112.442436974</v>
      </c>
      <c r="C69">
        <f>[4]p07!C69</f>
        <v>23596795.675000001</v>
      </c>
      <c r="D69">
        <f>[4]p07!D69</f>
        <v>31806553.690336138</v>
      </c>
      <c r="E69">
        <f>[4]p07!E69</f>
        <v>32066678.609033614</v>
      </c>
      <c r="F69">
        <f>[4]p07!F69</f>
        <v>25919265.24894958</v>
      </c>
      <c r="G69">
        <f>[4]p07!G69</f>
        <v>0</v>
      </c>
      <c r="H69">
        <f>[4]p07!H69</f>
        <v>0</v>
      </c>
      <c r="I69">
        <f>[4]p07!I69</f>
        <v>0</v>
      </c>
      <c r="J69">
        <f>[4]p07!J69</f>
        <v>0</v>
      </c>
      <c r="K69">
        <f>[4]p07!K69</f>
        <v>0</v>
      </c>
    </row>
    <row r="70" spans="1:13">
      <c r="A70" t="s">
        <v>243</v>
      </c>
      <c r="B70">
        <f>[4]p07!B70</f>
        <v>376047.46031986549</v>
      </c>
      <c r="C70">
        <f>[4]p07!C70</f>
        <v>1264573.594828587</v>
      </c>
      <c r="D70">
        <f>[4]p07!D70</f>
        <v>3211237.1874081045</v>
      </c>
      <c r="E70">
        <f>[4]p07!E70</f>
        <v>3149158.8915848881</v>
      </c>
      <c r="F70">
        <f>[4]p07!F70</f>
        <v>968636.26151419431</v>
      </c>
      <c r="G70">
        <f>[4]p07!G70</f>
        <v>-161970</v>
      </c>
      <c r="H70">
        <f>[4]p07!H70</f>
        <v>-155085</v>
      </c>
      <c r="I70">
        <f>[4]p07!I70</f>
        <v>-149921</v>
      </c>
      <c r="J70">
        <f>[4]p07!J70</f>
        <v>-149921</v>
      </c>
      <c r="K70">
        <f>[4]p07!K70</f>
        <v>-155085</v>
      </c>
    </row>
    <row r="71" spans="1:13">
      <c r="A71" t="s">
        <v>244</v>
      </c>
      <c r="B71">
        <f>[4]p07!B71</f>
        <v>1.0504691565464661</v>
      </c>
      <c r="C71">
        <f>[4]p07!C71</f>
        <v>0.96603139409108574</v>
      </c>
      <c r="D71">
        <f>[4]p07!D71</f>
        <v>1.013166408036781</v>
      </c>
      <c r="E71">
        <f>[4]p07!E71</f>
        <v>0.95716663328888618</v>
      </c>
      <c r="F71">
        <f>[4]p07!F71</f>
        <v>1.013166408036781</v>
      </c>
      <c r="G71">
        <f>[4]p07!G71</f>
        <v>0</v>
      </c>
      <c r="H71">
        <f>[4]p07!H71</f>
        <v>0</v>
      </c>
      <c r="I71">
        <f>[4]p07!I71</f>
        <v>0</v>
      </c>
      <c r="J71">
        <f>[4]p07!J71</f>
        <v>0</v>
      </c>
      <c r="K71">
        <f>[4]p07!K71</f>
        <v>0</v>
      </c>
    </row>
    <row r="72" spans="1:13">
      <c r="A72" t="s">
        <v>245</v>
      </c>
      <c r="B72">
        <f>[4]p07!B72</f>
        <v>1.054583547276944</v>
      </c>
      <c r="C72">
        <f>[4]p07!C72</f>
        <v>0.99603480599218674</v>
      </c>
      <c r="D72">
        <f>[4]p07!D72</f>
        <v>1.0008691057312951</v>
      </c>
      <c r="E72">
        <f>[4]p07!E72</f>
        <v>1.0070355236207356</v>
      </c>
      <c r="F72">
        <f>[4]p07!F72</f>
        <v>0.94147701737883882</v>
      </c>
      <c r="G72">
        <f>[4]p07!G72</f>
        <v>0</v>
      </c>
      <c r="H72">
        <f>[4]p07!H72</f>
        <v>0</v>
      </c>
      <c r="I72">
        <f>[4]p07!I72</f>
        <v>0</v>
      </c>
      <c r="J72">
        <f>[4]p07!J72</f>
        <v>0</v>
      </c>
      <c r="K72">
        <f>[4]p07!K72</f>
        <v>0</v>
      </c>
    </row>
    <row r="73" spans="1:13">
      <c r="A73" t="s">
        <v>246</v>
      </c>
      <c r="B73">
        <f>[4]p07!B73</f>
        <v>0</v>
      </c>
      <c r="C73">
        <f>[4]p07!C73</f>
        <v>0</v>
      </c>
      <c r="D73">
        <f>[4]p07!D73</f>
        <v>0</v>
      </c>
      <c r="E73">
        <f>[4]p07!E73</f>
        <v>0</v>
      </c>
      <c r="F73">
        <f>[4]p07!F73</f>
        <v>0</v>
      </c>
      <c r="G73">
        <f>[4]p07!G73</f>
        <v>0</v>
      </c>
      <c r="H73">
        <f>[4]p07!H73</f>
        <v>0</v>
      </c>
      <c r="I73">
        <f>[4]p07!I73</f>
        <v>0</v>
      </c>
      <c r="J73">
        <f>[4]p07!J73</f>
        <v>0</v>
      </c>
      <c r="K73">
        <f>[4]p07!K73</f>
        <v>0</v>
      </c>
    </row>
    <row r="74" spans="1:13">
      <c r="A74" t="s">
        <v>435</v>
      </c>
      <c r="B74">
        <f>[4]p07!B74</f>
        <v>0</v>
      </c>
      <c r="C74">
        <f>[4]p07!C74</f>
        <v>0</v>
      </c>
      <c r="D74">
        <f>[4]p07!D74</f>
        <v>0</v>
      </c>
      <c r="E74">
        <f>[4]p07!E74</f>
        <v>0</v>
      </c>
      <c r="F74">
        <f>[4]p07!F74</f>
        <v>0</v>
      </c>
      <c r="G74">
        <f>[4]p07!G74</f>
        <v>0</v>
      </c>
      <c r="H74">
        <f>[4]p07!H74</f>
        <v>0</v>
      </c>
      <c r="I74">
        <f>[4]p07!I74</f>
        <v>0</v>
      </c>
      <c r="J74">
        <f>[4]p07!J74</f>
        <v>0</v>
      </c>
      <c r="K74">
        <f>[4]p07!K74</f>
        <v>0</v>
      </c>
    </row>
    <row r="75" spans="1:13">
      <c r="A75" t="s">
        <v>436</v>
      </c>
      <c r="B75">
        <f>[4]p07!B75</f>
        <v>0</v>
      </c>
      <c r="C75">
        <f>[4]p07!C75</f>
        <v>0</v>
      </c>
      <c r="D75">
        <f>[4]p07!D75</f>
        <v>0</v>
      </c>
      <c r="E75">
        <f>[4]p07!E75</f>
        <v>0</v>
      </c>
      <c r="F75">
        <f>[4]p07!F75</f>
        <v>0</v>
      </c>
      <c r="G75">
        <f>[4]p07!G75</f>
        <v>0</v>
      </c>
      <c r="H75">
        <f>[4]p07!H75</f>
        <v>0</v>
      </c>
      <c r="I75">
        <f>[4]p07!I75</f>
        <v>0</v>
      </c>
      <c r="J75">
        <f>[4]p07!J75</f>
        <v>0</v>
      </c>
      <c r="K75">
        <f>[4]p07!K75</f>
        <v>0</v>
      </c>
    </row>
    <row r="76" spans="1:13">
      <c r="A76" t="s">
        <v>437</v>
      </c>
      <c r="B76">
        <f>[4]p07!B76</f>
        <v>0</v>
      </c>
      <c r="C76">
        <f>[4]p07!C76</f>
        <v>0</v>
      </c>
      <c r="D76">
        <f>[4]p07!D76</f>
        <v>0</v>
      </c>
      <c r="E76">
        <f>[4]p07!E76</f>
        <v>0</v>
      </c>
      <c r="F76">
        <f>[4]p07!F76</f>
        <v>0</v>
      </c>
      <c r="G76">
        <f>[4]p07!G76</f>
        <v>0</v>
      </c>
      <c r="H76">
        <f>[4]p07!H76</f>
        <v>0</v>
      </c>
      <c r="I76">
        <f>[4]p07!I76</f>
        <v>0</v>
      </c>
      <c r="J76">
        <f>[4]p07!J76</f>
        <v>0</v>
      </c>
      <c r="K76">
        <f>[4]p07!K76</f>
        <v>0</v>
      </c>
    </row>
    <row r="77" spans="1:13" ht="14" thickBot="1">
      <c r="A77" s="34" t="s">
        <v>438</v>
      </c>
      <c r="B77" s="34">
        <f>[4]p07!B77</f>
        <v>0</v>
      </c>
      <c r="C77" s="34">
        <f>[4]p07!C77</f>
        <v>0</v>
      </c>
      <c r="D77" s="34">
        <f>[4]p07!D77</f>
        <v>0</v>
      </c>
      <c r="E77" s="34">
        <f>[4]p07!E77</f>
        <v>0</v>
      </c>
      <c r="F77" s="34">
        <f>[4]p07!F77</f>
        <v>0</v>
      </c>
      <c r="G77" s="34">
        <f>[4]p07!G77</f>
        <v>0</v>
      </c>
      <c r="H77" s="34">
        <f>[4]p07!H77</f>
        <v>0</v>
      </c>
      <c r="I77" s="34">
        <f>[4]p07!I77</f>
        <v>0</v>
      </c>
      <c r="J77" s="34">
        <f>[4]p07!J77</f>
        <v>0</v>
      </c>
      <c r="K77" s="34">
        <f>[4]p07!K77</f>
        <v>0</v>
      </c>
      <c r="L77" s="34"/>
      <c r="M77" s="34"/>
    </row>
    <row r="78" spans="1:13">
      <c r="A78" t="s">
        <v>247</v>
      </c>
      <c r="B78">
        <f>[4]p07!B78</f>
        <v>1</v>
      </c>
    </row>
    <row r="79" spans="1:13">
      <c r="A79" t="s">
        <v>248</v>
      </c>
      <c r="B79">
        <f>[4]p07!B79</f>
        <v>45000</v>
      </c>
    </row>
    <row r="80" spans="1:13">
      <c r="A80" t="s">
        <v>249</v>
      </c>
      <c r="B80">
        <f>[4]p07!B80</f>
        <v>45000</v>
      </c>
    </row>
    <row r="81" spans="1:2">
      <c r="A81" t="s">
        <v>250</v>
      </c>
      <c r="B81">
        <f>[4]p07!B81</f>
        <v>0</v>
      </c>
    </row>
    <row r="82" spans="1:2">
      <c r="A82" t="s">
        <v>251</v>
      </c>
      <c r="B82">
        <f>[4]p07!B82</f>
        <v>0</v>
      </c>
    </row>
    <row r="83" spans="1:2">
      <c r="A83" t="s">
        <v>252</v>
      </c>
      <c r="B83">
        <f>[4]p07!B83</f>
        <v>0</v>
      </c>
    </row>
    <row r="84" spans="1:2">
      <c r="A84" t="s">
        <v>253</v>
      </c>
      <c r="B84">
        <f>[4]p07!B84</f>
        <v>0</v>
      </c>
    </row>
    <row r="85" spans="1:2">
      <c r="A85" t="s">
        <v>254</v>
      </c>
      <c r="B85">
        <f>[4]p07!B85</f>
        <v>39834</v>
      </c>
    </row>
    <row r="86" spans="1:2">
      <c r="A86" t="s">
        <v>255</v>
      </c>
      <c r="B86">
        <f>[4]p07!B86</f>
        <v>19944</v>
      </c>
    </row>
    <row r="87" spans="1:2">
      <c r="A87" t="s">
        <v>256</v>
      </c>
      <c r="B87">
        <f>[4]p07!B87</f>
        <v>13645</v>
      </c>
    </row>
    <row r="88" spans="1:2">
      <c r="A88" t="s">
        <v>257</v>
      </c>
      <c r="B88">
        <f>[4]p07!B88</f>
        <v>30782</v>
      </c>
    </row>
    <row r="89" spans="1:2">
      <c r="A89" t="s">
        <v>258</v>
      </c>
      <c r="B89">
        <f>[4]p07!B89</f>
        <v>34330</v>
      </c>
    </row>
    <row r="90" spans="1:2">
      <c r="A90" t="s">
        <v>259</v>
      </c>
      <c r="B90">
        <f>[4]p07!B90</f>
        <v>78922</v>
      </c>
    </row>
    <row r="91" spans="1:2">
      <c r="A91" t="s">
        <v>260</v>
      </c>
      <c r="B91">
        <f>[4]p07!B91</f>
        <v>39834</v>
      </c>
    </row>
    <row r="92" spans="1:2">
      <c r="A92" t="s">
        <v>261</v>
      </c>
      <c r="B92">
        <f>[4]p07!B92</f>
        <v>19944</v>
      </c>
    </row>
    <row r="93" spans="1:2">
      <c r="A93" t="s">
        <v>262</v>
      </c>
      <c r="B93">
        <f>[4]p07!B93</f>
        <v>13645</v>
      </c>
    </row>
    <row r="94" spans="1:2">
      <c r="A94" t="s">
        <v>263</v>
      </c>
      <c r="B94">
        <f>[4]p07!B94</f>
        <v>30782</v>
      </c>
    </row>
    <row r="95" spans="1:2">
      <c r="A95" t="s">
        <v>264</v>
      </c>
      <c r="B95">
        <f>[4]p07!B95</f>
        <v>34330</v>
      </c>
    </row>
    <row r="96" spans="1:2">
      <c r="A96" t="s">
        <v>265</v>
      </c>
      <c r="B96">
        <f>[4]p07!B96</f>
        <v>78922</v>
      </c>
    </row>
    <row r="97" spans="1:2">
      <c r="A97" t="s">
        <v>266</v>
      </c>
      <c r="B97">
        <f>[4]p07!B97</f>
        <v>0</v>
      </c>
    </row>
    <row r="98" spans="1:2">
      <c r="A98" t="s">
        <v>267</v>
      </c>
      <c r="B98">
        <f>[4]p07!B98</f>
        <v>0</v>
      </c>
    </row>
    <row r="99" spans="1:2">
      <c r="A99" t="s">
        <v>268</v>
      </c>
      <c r="B99">
        <f>[4]p07!B99</f>
        <v>0</v>
      </c>
    </row>
    <row r="100" spans="1:2">
      <c r="A100" t="s">
        <v>269</v>
      </c>
      <c r="B100">
        <f>[4]p07!B100</f>
        <v>0</v>
      </c>
    </row>
    <row r="101" spans="1:2">
      <c r="A101" t="s">
        <v>270</v>
      </c>
      <c r="B101">
        <f>[4]p07!B101</f>
        <v>0</v>
      </c>
    </row>
    <row r="102" spans="1:2">
      <c r="A102" t="s">
        <v>271</v>
      </c>
      <c r="B102">
        <f>[4]p07!B102</f>
        <v>0</v>
      </c>
    </row>
    <row r="103" spans="1:2">
      <c r="A103" t="s">
        <v>272</v>
      </c>
      <c r="B103">
        <f>[4]p07!B103</f>
        <v>150572520</v>
      </c>
    </row>
    <row r="104" spans="1:2">
      <c r="A104" t="s">
        <v>273</v>
      </c>
      <c r="B104">
        <f>[4]p07!B104</f>
        <v>7628580</v>
      </c>
    </row>
    <row r="105" spans="1:2">
      <c r="A105" t="s">
        <v>274</v>
      </c>
      <c r="B105">
        <f>[4]p07!B105</f>
        <v>4912200</v>
      </c>
    </row>
    <row r="106" spans="1:2">
      <c r="A106" t="s">
        <v>275</v>
      </c>
      <c r="B106">
        <f>[4]p07!B106</f>
        <v>886521.6</v>
      </c>
    </row>
    <row r="107" spans="1:2">
      <c r="A107" t="s">
        <v>276</v>
      </c>
      <c r="B107">
        <f>[4]p07!B107</f>
        <v>1390365</v>
      </c>
    </row>
    <row r="108" spans="1:2">
      <c r="A108" t="s">
        <v>277</v>
      </c>
      <c r="B108">
        <f>[4]p07!B108</f>
        <v>3267370.8</v>
      </c>
    </row>
    <row r="109" spans="1:2">
      <c r="A109" t="s">
        <v>278</v>
      </c>
      <c r="B109">
        <f>[4]p07!B109</f>
        <v>1770.7485412889325</v>
      </c>
    </row>
    <row r="110" spans="1:2">
      <c r="A110" t="s">
        <v>279</v>
      </c>
      <c r="B110">
        <f>[4]p07!B110</f>
        <v>264.38802935843751</v>
      </c>
    </row>
    <row r="111" spans="1:2">
      <c r="A111" t="s">
        <v>280</v>
      </c>
      <c r="B111">
        <f>[4]p07!B111</f>
        <v>145.82635045908856</v>
      </c>
    </row>
    <row r="112" spans="1:2">
      <c r="A112" t="s">
        <v>281</v>
      </c>
      <c r="B112">
        <f>[4]p07!B112</f>
        <v>13.502371541317968</v>
      </c>
    </row>
    <row r="113" spans="1:2">
      <c r="A113" t="s">
        <v>282</v>
      </c>
      <c r="B113">
        <f>[4]p07!B113</f>
        <v>16.074251834902345</v>
      </c>
    </row>
    <row r="114" spans="1:2">
      <c r="A114" t="s">
        <v>283</v>
      </c>
      <c r="B114">
        <f>[4]p07!B114</f>
        <v>21.432335779869792</v>
      </c>
    </row>
    <row r="115" spans="1:2">
      <c r="A115" t="s">
        <v>284</v>
      </c>
      <c r="B115">
        <f>[4]p07!B115</f>
        <v>15000035</v>
      </c>
    </row>
    <row r="116" spans="1:2">
      <c r="A116" t="s">
        <v>285</v>
      </c>
      <c r="B116">
        <f>[4]p07!B116</f>
        <v>800004</v>
      </c>
    </row>
    <row r="117" spans="1:2">
      <c r="A117" t="s">
        <v>286</v>
      </c>
      <c r="B117">
        <f>[4]p07!B117</f>
        <v>800002</v>
      </c>
    </row>
    <row r="118" spans="1:2">
      <c r="A118" t="s">
        <v>287</v>
      </c>
      <c r="B118">
        <f>[4]p07!B118</f>
        <v>149999.85</v>
      </c>
    </row>
    <row r="119" spans="1:2">
      <c r="A119" t="s">
        <v>288</v>
      </c>
      <c r="B119">
        <f>[4]p07!B119</f>
        <v>300000</v>
      </c>
    </row>
    <row r="120" spans="1:2">
      <c r="A120" t="s">
        <v>289</v>
      </c>
      <c r="B120">
        <f>[4]p07!B120</f>
        <v>800000</v>
      </c>
    </row>
    <row r="121" spans="1:2">
      <c r="A121" t="s">
        <v>290</v>
      </c>
      <c r="B121">
        <f>[4]p07!B121</f>
        <v>13551526.799999999</v>
      </c>
    </row>
    <row r="122" spans="1:2">
      <c r="A122" t="s">
        <v>291</v>
      </c>
      <c r="B122">
        <f>[4]p07!B122</f>
        <v>526372.02</v>
      </c>
    </row>
    <row r="123" spans="1:2">
      <c r="A123" t="s">
        <v>292</v>
      </c>
      <c r="B123">
        <f>[4]p07!B123</f>
        <v>0</v>
      </c>
    </row>
    <row r="124" spans="1:2">
      <c r="A124" t="s">
        <v>293</v>
      </c>
      <c r="B124">
        <f>[4]p07!B124</f>
        <v>101949.98400000001</v>
      </c>
    </row>
    <row r="125" spans="1:2">
      <c r="A125" t="s">
        <v>294</v>
      </c>
      <c r="B125">
        <f>[4]p07!B125</f>
        <v>159891.97500000001</v>
      </c>
    </row>
    <row r="126" spans="1:2">
      <c r="A126" t="s">
        <v>295</v>
      </c>
      <c r="B126">
        <f>[4]p07!B126</f>
        <v>187873.821</v>
      </c>
    </row>
    <row r="127" spans="1:2">
      <c r="A127" t="s">
        <v>296</v>
      </c>
      <c r="B127">
        <f>[4]p07!B127</f>
        <v>40648</v>
      </c>
    </row>
    <row r="128" spans="1:2">
      <c r="A128" t="s">
        <v>297</v>
      </c>
      <c r="B128">
        <f>[4]p07!B128</f>
        <v>27161</v>
      </c>
    </row>
    <row r="129" spans="1:2">
      <c r="A129" t="s">
        <v>298</v>
      </c>
      <c r="B129">
        <f>[4]p07!B129</f>
        <v>16507</v>
      </c>
    </row>
    <row r="130" spans="1:2">
      <c r="A130" t="s">
        <v>299</v>
      </c>
      <c r="B130">
        <f>[4]p07!B130</f>
        <v>34056</v>
      </c>
    </row>
    <row r="131" spans="1:2">
      <c r="A131" t="s">
        <v>300</v>
      </c>
      <c r="B131">
        <f>[4]p07!B131</f>
        <v>42159</v>
      </c>
    </row>
    <row r="132" spans="1:2">
      <c r="A132" t="s">
        <v>301</v>
      </c>
      <c r="B132">
        <f>[4]p07!B132</f>
        <v>88730</v>
      </c>
    </row>
    <row r="133" spans="1:2">
      <c r="A133" t="s">
        <v>302</v>
      </c>
      <c r="B133">
        <f>[4]p07!B133</f>
        <v>40648</v>
      </c>
    </row>
    <row r="134" spans="1:2">
      <c r="A134" t="s">
        <v>303</v>
      </c>
      <c r="B134">
        <f>[4]p07!B134</f>
        <v>27161</v>
      </c>
    </row>
    <row r="135" spans="1:2">
      <c r="A135" t="s">
        <v>304</v>
      </c>
      <c r="B135">
        <f>[4]p07!B135</f>
        <v>16507</v>
      </c>
    </row>
    <row r="136" spans="1:2">
      <c r="A136" t="s">
        <v>305</v>
      </c>
      <c r="B136">
        <f>[4]p07!B136</f>
        <v>34056</v>
      </c>
    </row>
    <row r="137" spans="1:2">
      <c r="A137" t="s">
        <v>306</v>
      </c>
      <c r="B137">
        <f>[4]p07!B137</f>
        <v>42159</v>
      </c>
    </row>
    <row r="138" spans="1:2">
      <c r="A138" t="s">
        <v>307</v>
      </c>
      <c r="B138">
        <f>[4]p07!B138</f>
        <v>88730</v>
      </c>
    </row>
    <row r="139" spans="1:2">
      <c r="A139" t="s">
        <v>308</v>
      </c>
      <c r="B139">
        <f>[4]p07!B139</f>
        <v>0</v>
      </c>
    </row>
    <row r="140" spans="1:2">
      <c r="A140" t="s">
        <v>309</v>
      </c>
      <c r="B140">
        <f>[4]p07!B140</f>
        <v>0</v>
      </c>
    </row>
    <row r="141" spans="1:2">
      <c r="A141" t="s">
        <v>310</v>
      </c>
      <c r="B141">
        <f>[4]p07!B141</f>
        <v>0</v>
      </c>
    </row>
    <row r="142" spans="1:2">
      <c r="A142" t="s">
        <v>311</v>
      </c>
      <c r="B142">
        <f>[4]p07!B142</f>
        <v>0</v>
      </c>
    </row>
    <row r="143" spans="1:2">
      <c r="A143" t="s">
        <v>312</v>
      </c>
      <c r="B143">
        <f>[4]p07!B143</f>
        <v>0</v>
      </c>
    </row>
    <row r="144" spans="1:2">
      <c r="A144" t="s">
        <v>313</v>
      </c>
      <c r="B144">
        <f>[4]p07!B144</f>
        <v>0</v>
      </c>
    </row>
    <row r="145" spans="1:2">
      <c r="A145" t="s">
        <v>314</v>
      </c>
      <c r="B145">
        <f>[4]p07!B145</f>
        <v>237790800.00000003</v>
      </c>
    </row>
    <row r="146" spans="1:2">
      <c r="A146" t="s">
        <v>315</v>
      </c>
      <c r="B146">
        <f>[4]p07!B146</f>
        <v>13444695</v>
      </c>
    </row>
    <row r="147" spans="1:2">
      <c r="A147" t="s">
        <v>316</v>
      </c>
      <c r="B147">
        <f>[4]p07!B147</f>
        <v>7799557.5</v>
      </c>
    </row>
    <row r="148" spans="1:2">
      <c r="A148" t="s">
        <v>317</v>
      </c>
      <c r="B148">
        <f>[4]p07!B148</f>
        <v>1348617.6</v>
      </c>
    </row>
    <row r="149" spans="1:2">
      <c r="A149" t="s">
        <v>318</v>
      </c>
      <c r="B149">
        <f>[4]p07!B149</f>
        <v>2314529.1</v>
      </c>
    </row>
    <row r="150" spans="1:2">
      <c r="A150" t="s">
        <v>319</v>
      </c>
      <c r="B150">
        <f>[4]p07!B150</f>
        <v>5030991</v>
      </c>
    </row>
    <row r="151" spans="1:2">
      <c r="A151" t="s">
        <v>320</v>
      </c>
      <c r="B151">
        <f>[4]p07!B151</f>
        <v>2675.5041541467676</v>
      </c>
    </row>
    <row r="152" spans="1:2">
      <c r="A152" t="s">
        <v>321</v>
      </c>
      <c r="B152">
        <f>[4]p07!B152</f>
        <v>370.5182335266025</v>
      </c>
    </row>
    <row r="153" spans="1:2">
      <c r="A153" t="s">
        <v>322</v>
      </c>
      <c r="B153">
        <f>[4]p07!B153</f>
        <v>220.33563622385145</v>
      </c>
    </row>
    <row r="154" spans="1:2">
      <c r="A154" t="s">
        <v>323</v>
      </c>
      <c r="B154">
        <f>[4]p07!B154</f>
        <v>19.641207260146629</v>
      </c>
    </row>
    <row r="155" spans="1:2">
      <c r="A155" t="s">
        <v>324</v>
      </c>
      <c r="B155">
        <f>[4]p07!B155</f>
        <v>23.382389595412654</v>
      </c>
    </row>
    <row r="156" spans="1:2">
      <c r="A156" t="s">
        <v>325</v>
      </c>
      <c r="B156">
        <f>[4]p07!B156</f>
        <v>30.87651946055021</v>
      </c>
    </row>
    <row r="157" spans="1:2">
      <c r="A157" t="s">
        <v>326</v>
      </c>
      <c r="B157">
        <f>[4]p07!B157</f>
        <v>25000030</v>
      </c>
    </row>
    <row r="158" spans="1:2">
      <c r="A158" t="s">
        <v>327</v>
      </c>
      <c r="B158">
        <f>[4]p07!B158</f>
        <v>1500000</v>
      </c>
    </row>
    <row r="159" spans="1:2">
      <c r="A159" t="s">
        <v>328</v>
      </c>
      <c r="B159">
        <f>[4]p07!B159</f>
        <v>1100001</v>
      </c>
    </row>
    <row r="160" spans="1:2">
      <c r="A160" t="s">
        <v>329</v>
      </c>
      <c r="B160">
        <f>[4]p07!B160</f>
        <v>159999.84</v>
      </c>
    </row>
    <row r="161" spans="1:2">
      <c r="A161" t="s">
        <v>330</v>
      </c>
      <c r="B161">
        <f>[4]p07!B161</f>
        <v>549999.75</v>
      </c>
    </row>
    <row r="162" spans="1:2">
      <c r="A162" t="s">
        <v>331</v>
      </c>
      <c r="B162">
        <f>[4]p07!B162</f>
        <v>700000</v>
      </c>
    </row>
    <row r="163" spans="1:2">
      <c r="A163" t="s">
        <v>332</v>
      </c>
      <c r="B163">
        <f>[4]p07!B163</f>
        <v>21401172</v>
      </c>
    </row>
    <row r="164" spans="1:2">
      <c r="A164" t="s">
        <v>333</v>
      </c>
      <c r="B164">
        <f>[4]p07!B164</f>
        <v>0</v>
      </c>
    </row>
    <row r="165" spans="1:2">
      <c r="A165" t="s">
        <v>334</v>
      </c>
      <c r="B165">
        <f>[4]p07!B165</f>
        <v>717559.29</v>
      </c>
    </row>
    <row r="166" spans="1:2">
      <c r="A166" t="s">
        <v>335</v>
      </c>
      <c r="B166">
        <f>[4]p07!B166</f>
        <v>155091.024</v>
      </c>
    </row>
    <row r="167" spans="1:2">
      <c r="A167" t="s">
        <v>336</v>
      </c>
      <c r="B167">
        <f>[4]p07!B167</f>
        <v>266170.84650000004</v>
      </c>
    </row>
    <row r="168" spans="1:2">
      <c r="A168" t="s">
        <v>337</v>
      </c>
      <c r="B168">
        <f>[4]p07!B168</f>
        <v>0</v>
      </c>
    </row>
    <row r="169" spans="1:2">
      <c r="A169" t="s">
        <v>338</v>
      </c>
      <c r="B169">
        <f>[4]p07!B169</f>
        <v>3</v>
      </c>
    </row>
    <row r="170" spans="1:2">
      <c r="A170" t="s">
        <v>339</v>
      </c>
      <c r="B170">
        <f>[4]p07!B170</f>
        <v>6</v>
      </c>
    </row>
    <row r="171" spans="1:2">
      <c r="A171" t="s">
        <v>340</v>
      </c>
      <c r="B171">
        <f>[4]p07!B171</f>
        <v>236523</v>
      </c>
    </row>
    <row r="172" spans="1:2">
      <c r="A172" t="s">
        <v>341</v>
      </c>
      <c r="B172">
        <f>[4]p07!B172</f>
        <v>8416064.4000000004</v>
      </c>
    </row>
    <row r="173" spans="1:2">
      <c r="A173" t="s">
        <v>342</v>
      </c>
      <c r="B173">
        <f>[4]p07!B173</f>
        <v>23083934.849999998</v>
      </c>
    </row>
    <row r="174" spans="1:2">
      <c r="A174" t="s">
        <v>343</v>
      </c>
      <c r="B174">
        <f>[4]p07!B174</f>
        <v>297798</v>
      </c>
    </row>
    <row r="175" spans="1:2">
      <c r="A175" t="s">
        <v>344</v>
      </c>
      <c r="B175">
        <f>[4]p07!B175</f>
        <v>8416064.4000000004</v>
      </c>
    </row>
    <row r="176" spans="1:2">
      <c r="A176" t="s">
        <v>345</v>
      </c>
      <c r="B176">
        <f>[4]p07!B176</f>
        <v>29019971.399999999</v>
      </c>
    </row>
    <row r="177" spans="1:2">
      <c r="A177" t="s">
        <v>346</v>
      </c>
      <c r="B177">
        <f>[4]p07!B177</f>
        <v>294076</v>
      </c>
    </row>
    <row r="178" spans="1:2">
      <c r="A178" t="s">
        <v>347</v>
      </c>
      <c r="B178">
        <f>[4]p07!B178</f>
        <v>8395149.8699999992</v>
      </c>
    </row>
    <row r="179" spans="1:2">
      <c r="A179" t="s">
        <v>348</v>
      </c>
      <c r="B179">
        <f>[4]p07!B179</f>
        <v>28257936.899999999</v>
      </c>
    </row>
    <row r="180" spans="1:2">
      <c r="A180" t="s">
        <v>349</v>
      </c>
      <c r="B180">
        <f>[4]p07!B180</f>
        <v>305763</v>
      </c>
    </row>
    <row r="181" spans="1:2">
      <c r="A181" t="s">
        <v>350</v>
      </c>
      <c r="B181">
        <f>[4]p07!B181</f>
        <v>1882399</v>
      </c>
    </row>
    <row r="182" spans="1:2">
      <c r="A182" t="s">
        <v>351</v>
      </c>
      <c r="B182">
        <f>[4]p07!B182</f>
        <v>7117601</v>
      </c>
    </row>
    <row r="183" spans="1:2">
      <c r="A183" t="s">
        <v>352</v>
      </c>
      <c r="B183">
        <f>[4]p07!B183</f>
        <v>319123</v>
      </c>
    </row>
    <row r="184" spans="1:2">
      <c r="A184" t="s">
        <v>353</v>
      </c>
      <c r="B184">
        <f>[4]p07!B184</f>
        <v>1882399</v>
      </c>
    </row>
    <row r="185" spans="1:2">
      <c r="A185" t="s">
        <v>354</v>
      </c>
      <c r="B185">
        <f>[4]p07!B185</f>
        <v>7427864</v>
      </c>
    </row>
    <row r="186" spans="1:2">
      <c r="A186" t="s">
        <v>355</v>
      </c>
      <c r="B186">
        <f>[4]p07!B186</f>
        <v>315134</v>
      </c>
    </row>
    <row r="187" spans="1:2">
      <c r="A187" t="s">
        <v>356</v>
      </c>
      <c r="B187">
        <f>[4]p07!B187</f>
        <v>1867375</v>
      </c>
    </row>
    <row r="188" spans="1:2">
      <c r="A188" t="s">
        <v>357</v>
      </c>
      <c r="B188">
        <f>[4]p07!B188</f>
        <v>7402388</v>
      </c>
    </row>
    <row r="189" spans="1:2">
      <c r="A189" t="s">
        <v>358</v>
      </c>
      <c r="B189">
        <f>[4]p07!B189</f>
        <v>0</v>
      </c>
    </row>
    <row r="190" spans="1:2">
      <c r="A190" t="s">
        <v>359</v>
      </c>
      <c r="B190">
        <f>[4]p07!B190</f>
        <v>0</v>
      </c>
    </row>
    <row r="191" spans="1:2">
      <c r="A191" t="s">
        <v>360</v>
      </c>
      <c r="B191">
        <f>[4]p07!B191</f>
        <v>0</v>
      </c>
    </row>
    <row r="192" spans="1:2">
      <c r="A192" t="s">
        <v>361</v>
      </c>
      <c r="B192">
        <f>[4]p07!B192</f>
        <v>191953</v>
      </c>
    </row>
    <row r="193" spans="1:2">
      <c r="A193" t="s">
        <v>362</v>
      </c>
      <c r="B193">
        <f>[4]p07!B193</f>
        <v>25564189</v>
      </c>
    </row>
    <row r="194" spans="1:2">
      <c r="A194" t="s">
        <v>363</v>
      </c>
      <c r="B194">
        <f>[4]p07!B194</f>
        <v>133.17943392397356</v>
      </c>
    </row>
    <row r="195" spans="1:2">
      <c r="A195" t="s">
        <v>364</v>
      </c>
      <c r="B195">
        <f>[4]p07!B195</f>
        <v>0</v>
      </c>
    </row>
    <row r="196" spans="1:2">
      <c r="A196" t="s">
        <v>365</v>
      </c>
      <c r="B196">
        <f>[4]p07!B196</f>
        <v>0</v>
      </c>
    </row>
    <row r="197" spans="1:2">
      <c r="A197" t="s">
        <v>366</v>
      </c>
      <c r="B197">
        <f>[4]p07!B197</f>
        <v>0</v>
      </c>
    </row>
    <row r="198" spans="1:2">
      <c r="A198" t="s">
        <v>367</v>
      </c>
      <c r="B198">
        <f>[4]p07!B198</f>
        <v>0</v>
      </c>
    </row>
    <row r="199" spans="1:2">
      <c r="A199" t="s">
        <v>368</v>
      </c>
      <c r="B199">
        <f>[4]p07!B199</f>
        <v>0</v>
      </c>
    </row>
    <row r="200" spans="1:2">
      <c r="A200" t="s">
        <v>369</v>
      </c>
      <c r="B200">
        <f>[4]p07!B200</f>
        <v>0</v>
      </c>
    </row>
    <row r="201" spans="1:2">
      <c r="A201" t="s">
        <v>370</v>
      </c>
      <c r="B201">
        <f>[4]p07!B201</f>
        <v>95747</v>
      </c>
    </row>
    <row r="202" spans="1:2">
      <c r="A202" t="s">
        <v>371</v>
      </c>
      <c r="B202">
        <f>[4]p07!B202</f>
        <v>2818271</v>
      </c>
    </row>
    <row r="203" spans="1:2">
      <c r="A203" t="s">
        <v>372</v>
      </c>
      <c r="B203">
        <f>[4]p07!B203</f>
        <v>29.434562062774109</v>
      </c>
    </row>
    <row r="204" spans="1:2">
      <c r="A204" t="s">
        <v>373</v>
      </c>
      <c r="B204">
        <f>[4]p07!B204</f>
        <v>0</v>
      </c>
    </row>
    <row r="205" spans="1:2">
      <c r="A205" t="s">
        <v>374</v>
      </c>
      <c r="B205">
        <f>[4]p07!B205</f>
        <v>0</v>
      </c>
    </row>
    <row r="206" spans="1:2">
      <c r="A206" t="s">
        <v>375</v>
      </c>
      <c r="B206">
        <f>[4]p07!B206</f>
        <v>0</v>
      </c>
    </row>
    <row r="207" spans="1:2">
      <c r="A207" t="s">
        <v>376</v>
      </c>
      <c r="B207">
        <f>[4]p07!B207</f>
        <v>92495</v>
      </c>
    </row>
    <row r="208" spans="1:2">
      <c r="A208" t="s">
        <v>377</v>
      </c>
      <c r="B208">
        <f>[4]p07!B208</f>
        <v>172656</v>
      </c>
    </row>
    <row r="209" spans="1:2">
      <c r="A209" t="s">
        <v>378</v>
      </c>
      <c r="B209">
        <f>[4]p07!B209</f>
        <v>0</v>
      </c>
    </row>
    <row r="210" spans="1:2">
      <c r="A210" t="s">
        <v>379</v>
      </c>
      <c r="B210">
        <f>[4]p07!B210</f>
        <v>0</v>
      </c>
    </row>
    <row r="211" spans="1:2">
      <c r="A211" t="s">
        <v>380</v>
      </c>
      <c r="B211">
        <f>[4]p07!B211</f>
        <v>447541.5</v>
      </c>
    </row>
    <row r="212" spans="1:2">
      <c r="A212" t="s">
        <v>381</v>
      </c>
      <c r="B212">
        <f>[4]p07!B212</f>
        <v>585799</v>
      </c>
    </row>
    <row r="213" spans="1:2">
      <c r="A213" t="s">
        <v>382</v>
      </c>
      <c r="B213">
        <f>[4]p07!B213</f>
        <v>24927112.442436974</v>
      </c>
    </row>
    <row r="214" spans="1:2">
      <c r="A214" t="s">
        <v>137</v>
      </c>
      <c r="B214">
        <f>[4]p07!B214</f>
        <v>231560</v>
      </c>
    </row>
    <row r="215" spans="1:2">
      <c r="A215" t="s">
        <v>383</v>
      </c>
      <c r="B215">
        <f>[4]p07!B215</f>
        <v>-573.2729406375438</v>
      </c>
    </row>
    <row r="216" spans="1:2">
      <c r="A216" t="s">
        <v>384</v>
      </c>
      <c r="B216">
        <f>[4]p07!B216</f>
        <v>25158099.169496335</v>
      </c>
    </row>
    <row r="217" spans="1:2">
      <c r="A217" t="s">
        <v>385</v>
      </c>
      <c r="B217">
        <f>[4]p07!B217</f>
        <v>11676615</v>
      </c>
    </row>
    <row r="218" spans="1:2">
      <c r="A218" t="s">
        <v>386</v>
      </c>
      <c r="B218">
        <f>[4]p07!B218</f>
        <v>712692.5</v>
      </c>
    </row>
    <row r="219" spans="1:2">
      <c r="A219" t="s">
        <v>387</v>
      </c>
      <c r="B219">
        <f>[4]p07!B219</f>
        <v>4059081</v>
      </c>
    </row>
    <row r="220" spans="1:2">
      <c r="A220" t="s">
        <v>388</v>
      </c>
      <c r="B220">
        <f>[4]p07!B220</f>
        <v>867353</v>
      </c>
    </row>
    <row r="221" spans="1:2">
      <c r="A221" t="s">
        <v>145</v>
      </c>
      <c r="B221">
        <f>[4]p07!B221</f>
        <v>3000000</v>
      </c>
    </row>
    <row r="222" spans="1:2">
      <c r="A222" t="s">
        <v>146</v>
      </c>
      <c r="B222">
        <f>[4]p07!B222</f>
        <v>285079</v>
      </c>
    </row>
    <row r="223" spans="1:2">
      <c r="A223" t="s">
        <v>389</v>
      </c>
      <c r="B223">
        <f>[4]p07!B223</f>
        <v>139341</v>
      </c>
    </row>
    <row r="224" spans="1:2">
      <c r="A224" t="s">
        <v>390</v>
      </c>
      <c r="B224">
        <f>[4]p07!B224</f>
        <v>0</v>
      </c>
    </row>
    <row r="225" spans="1:2">
      <c r="A225" t="s">
        <v>391</v>
      </c>
      <c r="B225">
        <f>[4]p07!B225</f>
        <v>0</v>
      </c>
    </row>
    <row r="226" spans="1:2">
      <c r="A226" t="s">
        <v>392</v>
      </c>
      <c r="B226">
        <f>[4]p07!B226</f>
        <v>1800000</v>
      </c>
    </row>
    <row r="227" spans="1:2">
      <c r="A227" t="s">
        <v>152</v>
      </c>
      <c r="B227">
        <f>[4]p07!B227</f>
        <v>160000</v>
      </c>
    </row>
    <row r="228" spans="1:2">
      <c r="A228" t="s">
        <v>393</v>
      </c>
      <c r="B228">
        <f>[4]p07!B228</f>
        <v>50000</v>
      </c>
    </row>
    <row r="229" spans="1:2">
      <c r="A229" t="s">
        <v>394</v>
      </c>
      <c r="B229">
        <f>[4]p07!B229</f>
        <v>116628</v>
      </c>
    </row>
    <row r="230" spans="1:2">
      <c r="A230" t="s">
        <v>395</v>
      </c>
      <c r="B230">
        <f>[4]p07!B230</f>
        <v>1721540.2091764708</v>
      </c>
    </row>
    <row r="231" spans="1:2">
      <c r="A231" t="s">
        <v>396</v>
      </c>
      <c r="B231">
        <f>[4]p07!B231</f>
        <v>24588329.70917647</v>
      </c>
    </row>
    <row r="232" spans="1:2">
      <c r="A232" t="s">
        <v>397</v>
      </c>
      <c r="B232">
        <f>[4]p07!B232</f>
        <v>569769.46031986549</v>
      </c>
    </row>
    <row r="233" spans="1:2">
      <c r="A233" t="s">
        <v>398</v>
      </c>
      <c r="B233">
        <f>[4]p07!B233</f>
        <v>193722</v>
      </c>
    </row>
    <row r="234" spans="1:2">
      <c r="A234" t="s">
        <v>243</v>
      </c>
      <c r="B234">
        <f>[4]p07!B234</f>
        <v>376047.46031986549</v>
      </c>
    </row>
    <row r="235" spans="1:2">
      <c r="A235" t="s">
        <v>399</v>
      </c>
      <c r="B235">
        <f>[4]p07!B235</f>
        <v>6250000</v>
      </c>
    </row>
    <row r="236" spans="1:2">
      <c r="A236" t="s">
        <v>400</v>
      </c>
      <c r="B236">
        <f>[4]p07!B236</f>
        <v>11666666.666666668</v>
      </c>
    </row>
    <row r="237" spans="1:2">
      <c r="A237" t="s">
        <v>401</v>
      </c>
      <c r="B237">
        <f>[4]p07!B237</f>
        <v>10000000</v>
      </c>
    </row>
    <row r="238" spans="1:2">
      <c r="A238" t="s">
        <v>402</v>
      </c>
      <c r="B238">
        <f>[4]p07!B238</f>
        <v>400</v>
      </c>
    </row>
    <row r="239" spans="1:2">
      <c r="A239" t="s">
        <v>403</v>
      </c>
      <c r="B239">
        <f>[4]p07!B239</f>
        <v>300</v>
      </c>
    </row>
    <row r="240" spans="1:2">
      <c r="A240" t="s">
        <v>404</v>
      </c>
      <c r="B240">
        <f>[4]p07!B240</f>
        <v>1000</v>
      </c>
    </row>
    <row r="241" spans="1:2">
      <c r="A241" t="s">
        <v>405</v>
      </c>
      <c r="B241">
        <f>[4]p07!B241</f>
        <v>1.4</v>
      </c>
    </row>
    <row r="242" spans="1:2">
      <c r="A242" t="s">
        <v>406</v>
      </c>
      <c r="B242">
        <f>[4]p07!B242</f>
        <v>2.2799999999999998</v>
      </c>
    </row>
    <row r="243" spans="1:2">
      <c r="A243" t="s">
        <v>407</v>
      </c>
      <c r="B243">
        <f>[4]p07!B243</f>
        <v>41846835</v>
      </c>
    </row>
    <row r="244" spans="1:2">
      <c r="A244" t="s">
        <v>408</v>
      </c>
      <c r="B244">
        <f>[4]p07!B244</f>
        <v>26557575</v>
      </c>
    </row>
    <row r="245" spans="1:2">
      <c r="A245" t="s">
        <v>409</v>
      </c>
      <c r="B245">
        <f>[4]p07!B245</f>
        <v>50000</v>
      </c>
    </row>
    <row r="246" spans="1:2">
      <c r="A246" t="s">
        <v>410</v>
      </c>
      <c r="B246">
        <f>[4]p07!B246</f>
        <v>0</v>
      </c>
    </row>
    <row r="247" spans="1:2">
      <c r="A247" t="s">
        <v>411</v>
      </c>
      <c r="B247">
        <f>[4]p07!B247</f>
        <v>1.7</v>
      </c>
    </row>
    <row r="248" spans="1:2">
      <c r="A248" t="s">
        <v>412</v>
      </c>
      <c r="B248">
        <f>[4]p07!B248</f>
        <v>1.7</v>
      </c>
    </row>
    <row r="249" spans="1:2">
      <c r="A249" t="s">
        <v>413</v>
      </c>
      <c r="B249">
        <f>[4]p07!B249</f>
        <v>400</v>
      </c>
    </row>
    <row r="250" spans="1:2">
      <c r="A250" t="s">
        <v>414</v>
      </c>
      <c r="B250">
        <f>[4]p07!B250</f>
        <v>-2</v>
      </c>
    </row>
    <row r="251" spans="1:2">
      <c r="A251" t="s">
        <v>415</v>
      </c>
      <c r="B251">
        <f>[4]p07!B251</f>
        <v>-2</v>
      </c>
    </row>
    <row r="252" spans="1:2">
      <c r="A252" t="s">
        <v>416</v>
      </c>
      <c r="B252">
        <f>[4]p07!B252</f>
        <v>-1</v>
      </c>
    </row>
    <row r="253" spans="1:2">
      <c r="A253" t="s">
        <v>417</v>
      </c>
      <c r="B253">
        <f>[4]p07!B253</f>
        <v>-1</v>
      </c>
    </row>
    <row r="254" spans="1:2">
      <c r="A254" t="s">
        <v>418</v>
      </c>
      <c r="B254">
        <f>[4]p07!B254</f>
        <v>54719.562243502049</v>
      </c>
    </row>
    <row r="255" spans="1:2">
      <c r="A255" t="s">
        <v>419</v>
      </c>
      <c r="B255">
        <f>[4]p07!B255</f>
        <v>0</v>
      </c>
    </row>
    <row r="256" spans="1:2">
      <c r="A256" t="s">
        <v>420</v>
      </c>
      <c r="B256">
        <f>[4]p07!B256</f>
        <v>4140.7867494823868</v>
      </c>
    </row>
    <row r="257" spans="1:2">
      <c r="A257" t="s">
        <v>421</v>
      </c>
      <c r="B257">
        <f>[4]p07!B257</f>
        <v>-24801.587301587326</v>
      </c>
    </row>
    <row r="258" spans="1:2">
      <c r="A258" t="s">
        <v>422</v>
      </c>
      <c r="B258">
        <f>[4]p07!B258</f>
        <v>-34632.034632034658</v>
      </c>
    </row>
    <row r="259" spans="1:2">
      <c r="A259" t="s">
        <v>423</v>
      </c>
      <c r="B259">
        <f>[4]p07!B259</f>
        <v>5</v>
      </c>
    </row>
    <row r="260" spans="1:2">
      <c r="A260" t="s">
        <v>1065</v>
      </c>
      <c r="B260">
        <f>[4]p07!B260</f>
        <v>13.926172737363958</v>
      </c>
    </row>
    <row r="261" spans="1:2">
      <c r="A261" t="s">
        <v>1066</v>
      </c>
      <c r="B261">
        <f>[4]p07!B261</f>
        <v>23.489652021045014</v>
      </c>
    </row>
    <row r="262" spans="1:2">
      <c r="A262" t="s">
        <v>227</v>
      </c>
      <c r="B262">
        <f>[4]p07!B262</f>
        <v>85</v>
      </c>
    </row>
    <row r="263" spans="1:2">
      <c r="A263" t="s">
        <v>228</v>
      </c>
      <c r="B263">
        <f>[4]p07!B263</f>
        <v>85</v>
      </c>
    </row>
    <row r="264" spans="1:2">
      <c r="A264" t="s">
        <v>346</v>
      </c>
      <c r="B264">
        <f>[4]p07!B264</f>
        <v>294076</v>
      </c>
    </row>
    <row r="265" spans="1:2">
      <c r="A265" t="s">
        <v>355</v>
      </c>
      <c r="B265">
        <f>[4]p07!B265</f>
        <v>315134</v>
      </c>
    </row>
    <row r="266" spans="1:2">
      <c r="A266" t="s">
        <v>338</v>
      </c>
      <c r="B266">
        <f>[4]p07!B266</f>
        <v>3</v>
      </c>
    </row>
    <row r="267" spans="1:2">
      <c r="A267" t="s">
        <v>339</v>
      </c>
      <c r="B267">
        <f>[4]p07!B267</f>
        <v>6</v>
      </c>
    </row>
    <row r="268" spans="1:2">
      <c r="A268" t="s">
        <v>1067</v>
      </c>
      <c r="B268">
        <f>[4]p07!B268</f>
        <v>705782.4</v>
      </c>
    </row>
    <row r="269" spans="1:2">
      <c r="A269" t="s">
        <v>1068</v>
      </c>
      <c r="B269">
        <f>[4]p07!B269</f>
        <v>945402</v>
      </c>
    </row>
    <row r="270" spans="1:2">
      <c r="A270" t="s">
        <v>1069</v>
      </c>
      <c r="B270">
        <f>[4]p07!B270</f>
        <v>-149090.48952486669</v>
      </c>
    </row>
    <row r="271" spans="1:2">
      <c r="A271" t="s">
        <v>1070</v>
      </c>
      <c r="B271">
        <f>[4]p07!B271</f>
        <v>0.74704520206409353</v>
      </c>
    </row>
    <row r="272" spans="1:2">
      <c r="A272" t="s">
        <v>1071</v>
      </c>
      <c r="B272">
        <f>[4]p07!B272</f>
        <v>0.71022001697150139</v>
      </c>
    </row>
    <row r="273" spans="1:2">
      <c r="A273" t="s">
        <v>1072</v>
      </c>
      <c r="B273">
        <f>[4]p07!B273</f>
        <v>0.43429628285798055</v>
      </c>
    </row>
    <row r="274" spans="1:2">
      <c r="A274" t="s">
        <v>1073</v>
      </c>
      <c r="B274">
        <f>[4]p07!B274</f>
        <v>0.39818689948358965</v>
      </c>
    </row>
    <row r="275" spans="1:2">
      <c r="A275" t="s">
        <v>1087</v>
      </c>
      <c r="B275">
        <f>[4]p07!B275</f>
        <v>0.37764894161563528</v>
      </c>
    </row>
    <row r="276" spans="1:2">
      <c r="A276" t="s">
        <v>1088</v>
      </c>
      <c r="B276">
        <f>[4]p07!B276</f>
        <v>0.34624947781181709</v>
      </c>
    </row>
    <row r="277" spans="1:2">
      <c r="A277" t="s">
        <v>1091</v>
      </c>
      <c r="B277">
        <f>[4]p07!B277</f>
        <v>661402.46031986549</v>
      </c>
    </row>
    <row r="278" spans="1:2">
      <c r="A278" t="s">
        <v>1092</v>
      </c>
      <c r="B278">
        <f>[4]p07!B278</f>
        <v>0.73072479274797086</v>
      </c>
    </row>
    <row r="279" spans="1:2">
      <c r="A279" t="s">
        <v>1093</v>
      </c>
      <c r="B279">
        <f>[4]p07!B279</f>
        <v>0.42220738722287399</v>
      </c>
    </row>
    <row r="280" spans="1:2">
      <c r="A280" t="s">
        <v>1094</v>
      </c>
      <c r="B280">
        <f>[4]p07!B280</f>
        <v>0.57779261277712601</v>
      </c>
    </row>
    <row r="281" spans="1:2">
      <c r="A281" t="s">
        <v>1099</v>
      </c>
      <c r="B281">
        <f>[4]p07!B281</f>
        <v>6.0191999999999996E-2</v>
      </c>
    </row>
    <row r="282" spans="1:2">
      <c r="A282" t="s">
        <v>1100</v>
      </c>
      <c r="B282">
        <f>[4]p07!B282</f>
        <v>0.11096087189121957</v>
      </c>
    </row>
    <row r="283" spans="1:2">
      <c r="A283" t="s">
        <v>1095</v>
      </c>
      <c r="B283">
        <f>[4]p07!B283</f>
        <v>15289260</v>
      </c>
    </row>
    <row r="284" spans="1:2">
      <c r="A284" t="s">
        <v>1096</v>
      </c>
      <c r="B284">
        <f>[4]p07!B284</f>
        <v>20923417.614589289</v>
      </c>
    </row>
    <row r="285" spans="1:2">
      <c r="A285" t="s">
        <v>1097</v>
      </c>
      <c r="B285">
        <f>[4]p07!B285</f>
        <v>810492.94984473218</v>
      </c>
    </row>
    <row r="286" spans="1:2">
      <c r="A286" t="s">
        <v>1101</v>
      </c>
      <c r="B286">
        <f>[4]p07!B286</f>
        <v>7000000</v>
      </c>
    </row>
    <row r="287" spans="1:2">
      <c r="A287" t="s">
        <v>1102</v>
      </c>
      <c r="B287">
        <f>[4]p07!B287</f>
        <v>0</v>
      </c>
    </row>
    <row r="288" spans="1:2">
      <c r="A288" t="s">
        <v>1103</v>
      </c>
      <c r="B288">
        <f>[4]p07!B288</f>
        <v>0</v>
      </c>
    </row>
    <row r="289" spans="1:2">
      <c r="A289" t="s">
        <v>1069</v>
      </c>
      <c r="B289">
        <f>[4]p07!B289</f>
        <v>-149090.48952486669</v>
      </c>
    </row>
    <row r="290" spans="1:2">
      <c r="A290" t="s">
        <v>508</v>
      </c>
      <c r="B290">
        <f>[4]p07!B290</f>
        <v>8.9525879137774947E-2</v>
      </c>
    </row>
    <row r="291" spans="1:2">
      <c r="A291" t="s">
        <v>1104</v>
      </c>
      <c r="B291">
        <f>[4]p07!B291</f>
        <v>7.3057559273485048E-2</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1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dimension ref="A1:T291"/>
  <sheetViews>
    <sheetView topLeftCell="A247"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430</v>
      </c>
    </row>
    <row r="2" spans="1:11">
      <c r="A2">
        <v>8</v>
      </c>
      <c r="B2" t="s">
        <v>176</v>
      </c>
      <c r="C2" t="s">
        <v>177</v>
      </c>
      <c r="D2" t="s">
        <v>178</v>
      </c>
      <c r="E2" t="s">
        <v>8</v>
      </c>
      <c r="F2" t="s">
        <v>179</v>
      </c>
      <c r="G2" t="s">
        <v>10</v>
      </c>
      <c r="H2" t="s">
        <v>180</v>
      </c>
    </row>
    <row r="3" spans="1:11">
      <c r="A3" t="s">
        <v>181</v>
      </c>
      <c r="B3">
        <f>[4]p08!B3</f>
        <v>263252</v>
      </c>
      <c r="C3">
        <f>[4]p08!C3</f>
        <v>118194</v>
      </c>
      <c r="D3">
        <f>[4]p08!D3</f>
        <v>90558</v>
      </c>
      <c r="E3">
        <f>[4]p08!E3</f>
        <v>158979</v>
      </c>
      <c r="F3">
        <f>[4]p08!F3</f>
        <v>178697</v>
      </c>
      <c r="G3">
        <f>[4]p08!G3</f>
        <v>483160</v>
      </c>
      <c r="H3">
        <f>[4]p08!H3</f>
        <v>1292840</v>
      </c>
      <c r="I3">
        <f>[4]p08!I3</f>
        <v>0</v>
      </c>
      <c r="J3">
        <f>[4]p08!J3</f>
        <v>0</v>
      </c>
      <c r="K3">
        <f>[4]p08!K3</f>
        <v>0</v>
      </c>
    </row>
    <row r="4" spans="1:11">
      <c r="A4" t="s">
        <v>182</v>
      </c>
      <c r="B4">
        <f>[4]p08!B4</f>
        <v>263252</v>
      </c>
      <c r="C4">
        <f>[4]p08!C4</f>
        <v>118194</v>
      </c>
      <c r="D4">
        <f>[4]p08!D4</f>
        <v>90558</v>
      </c>
      <c r="E4">
        <f>[4]p08!E4</f>
        <v>158979</v>
      </c>
      <c r="F4">
        <f>[4]p08!F4</f>
        <v>178697</v>
      </c>
      <c r="G4">
        <f>[4]p08!G4</f>
        <v>483160</v>
      </c>
      <c r="H4">
        <f>[4]p08!H4</f>
        <v>1292840</v>
      </c>
      <c r="I4">
        <f>[4]p08!I4</f>
        <v>0</v>
      </c>
      <c r="J4">
        <f>[4]p08!J4</f>
        <v>0</v>
      </c>
      <c r="K4">
        <f>[4]p08!K4</f>
        <v>0</v>
      </c>
    </row>
    <row r="5" spans="1:11">
      <c r="A5" t="s">
        <v>183</v>
      </c>
      <c r="B5">
        <f>[4]p08!B5</f>
        <v>0</v>
      </c>
      <c r="C5">
        <f>[4]p08!C5</f>
        <v>0</v>
      </c>
      <c r="D5">
        <f>[4]p08!D5</f>
        <v>90558</v>
      </c>
      <c r="E5">
        <f>[4]p08!E5</f>
        <v>0</v>
      </c>
      <c r="F5">
        <f>[4]p08!F5</f>
        <v>0</v>
      </c>
      <c r="G5">
        <f>[4]p08!G5</f>
        <v>0</v>
      </c>
      <c r="H5">
        <f>[4]p08!H5</f>
        <v>0</v>
      </c>
      <c r="I5">
        <f>[4]p08!I5</f>
        <v>0</v>
      </c>
      <c r="J5">
        <f>[4]p08!J5</f>
        <v>0</v>
      </c>
      <c r="K5">
        <f>[4]p08!K5</f>
        <v>0</v>
      </c>
    </row>
    <row r="6" spans="1:11">
      <c r="A6" t="s">
        <v>184</v>
      </c>
      <c r="B6">
        <f>[4]p08!B6</f>
        <v>263252</v>
      </c>
      <c r="C6">
        <f>[4]p08!C6</f>
        <v>118194</v>
      </c>
      <c r="D6">
        <f>[4]p08!D6</f>
        <v>0</v>
      </c>
      <c r="E6">
        <f>[4]p08!E6</f>
        <v>158979</v>
      </c>
      <c r="F6">
        <f>[4]p08!F6</f>
        <v>178697</v>
      </c>
      <c r="G6">
        <f>[4]p08!G6</f>
        <v>483160</v>
      </c>
      <c r="H6">
        <f>[4]p08!H6</f>
        <v>0</v>
      </c>
      <c r="I6">
        <f>[4]p08!I6</f>
        <v>0</v>
      </c>
      <c r="J6">
        <f>[4]p08!J6</f>
        <v>0</v>
      </c>
      <c r="K6">
        <f>[4]p08!K6</f>
        <v>0</v>
      </c>
    </row>
    <row r="7" spans="1:11">
      <c r="A7" t="s">
        <v>185</v>
      </c>
      <c r="B7">
        <f>[4]p08!B7</f>
        <v>0</v>
      </c>
      <c r="C7">
        <f>[4]p08!C7</f>
        <v>0</v>
      </c>
      <c r="D7">
        <f>[4]p08!D7</f>
        <v>1202282</v>
      </c>
      <c r="E7">
        <f>[4]p08!E7</f>
        <v>0</v>
      </c>
      <c r="F7">
        <f>[4]p08!F7</f>
        <v>0</v>
      </c>
      <c r="G7">
        <f>[4]p08!G7</f>
        <v>0</v>
      </c>
      <c r="H7">
        <f>[4]p08!H7</f>
        <v>0</v>
      </c>
      <c r="I7">
        <f>[4]p08!I7</f>
        <v>0</v>
      </c>
      <c r="J7">
        <f>[4]p08!J7</f>
        <v>0</v>
      </c>
      <c r="K7">
        <f>[4]p08!K7</f>
        <v>0</v>
      </c>
    </row>
    <row r="8" spans="1:11">
      <c r="A8" t="s">
        <v>186</v>
      </c>
      <c r="B8">
        <f>[4]p08!B8</f>
        <v>216069</v>
      </c>
      <c r="C8">
        <f>[4]p08!C8</f>
        <v>126628</v>
      </c>
      <c r="D8">
        <f>[4]p08!D8</f>
        <v>78225</v>
      </c>
      <c r="E8">
        <f>[4]p08!E8</f>
        <v>166095</v>
      </c>
      <c r="F8">
        <f>[4]p08!F8</f>
        <v>216338</v>
      </c>
      <c r="G8">
        <f>[4]p08!G8</f>
        <v>493638</v>
      </c>
      <c r="H8">
        <f>[4]p08!H8</f>
        <v>1296993</v>
      </c>
      <c r="I8">
        <f>[4]p08!I8</f>
        <v>0</v>
      </c>
      <c r="J8">
        <f>[4]p08!J8</f>
        <v>0</v>
      </c>
      <c r="K8">
        <f>[4]p08!K8</f>
        <v>0</v>
      </c>
    </row>
    <row r="9" spans="1:11">
      <c r="A9" t="s">
        <v>187</v>
      </c>
      <c r="B9">
        <f>[4]p08!B9</f>
        <v>216069</v>
      </c>
      <c r="C9">
        <f>[4]p08!C9</f>
        <v>126628</v>
      </c>
      <c r="D9">
        <f>[4]p08!D9</f>
        <v>78225</v>
      </c>
      <c r="E9">
        <f>[4]p08!E9</f>
        <v>166095</v>
      </c>
      <c r="F9">
        <f>[4]p08!F9</f>
        <v>216338</v>
      </c>
      <c r="G9">
        <f>[4]p08!G9</f>
        <v>493638</v>
      </c>
      <c r="H9">
        <f>[4]p08!H9</f>
        <v>1296993</v>
      </c>
      <c r="I9">
        <f>[4]p08!I9</f>
        <v>0</v>
      </c>
      <c r="J9">
        <f>[4]p08!J9</f>
        <v>0</v>
      </c>
      <c r="K9">
        <f>[4]p08!K9</f>
        <v>0</v>
      </c>
    </row>
    <row r="10" spans="1:11">
      <c r="A10" t="s">
        <v>188</v>
      </c>
      <c r="B10">
        <f>[4]p08!B10</f>
        <v>0</v>
      </c>
      <c r="C10">
        <f>[4]p08!C10</f>
        <v>0</v>
      </c>
      <c r="D10">
        <f>[4]p08!D10</f>
        <v>0</v>
      </c>
      <c r="E10">
        <f>[4]p08!E10</f>
        <v>0</v>
      </c>
      <c r="F10">
        <f>[4]p08!F10</f>
        <v>0</v>
      </c>
      <c r="G10">
        <f>[4]p08!G10</f>
        <v>493638</v>
      </c>
      <c r="H10">
        <f>[4]p08!H10</f>
        <v>0</v>
      </c>
      <c r="I10">
        <f>[4]p08!I10</f>
        <v>0</v>
      </c>
      <c r="J10">
        <f>[4]p08!J10</f>
        <v>0</v>
      </c>
      <c r="K10">
        <f>[4]p08!K10</f>
        <v>0</v>
      </c>
    </row>
    <row r="11" spans="1:11">
      <c r="A11" t="s">
        <v>189</v>
      </c>
      <c r="B11">
        <f>[4]p08!B11</f>
        <v>216069</v>
      </c>
      <c r="C11">
        <f>[4]p08!C11</f>
        <v>126628</v>
      </c>
      <c r="D11">
        <f>[4]p08!D11</f>
        <v>78225</v>
      </c>
      <c r="E11">
        <f>[4]p08!E11</f>
        <v>166095</v>
      </c>
      <c r="F11">
        <f>[4]p08!F11</f>
        <v>216338</v>
      </c>
      <c r="G11">
        <f>[4]p08!G11</f>
        <v>0</v>
      </c>
      <c r="H11">
        <f>[4]p08!H11</f>
        <v>0</v>
      </c>
      <c r="I11">
        <f>[4]p08!I11</f>
        <v>0</v>
      </c>
      <c r="J11">
        <f>[4]p08!J11</f>
        <v>0</v>
      </c>
      <c r="K11">
        <f>[4]p08!K11</f>
        <v>0</v>
      </c>
    </row>
    <row r="12" spans="1:11">
      <c r="A12" t="s">
        <v>190</v>
      </c>
      <c r="B12">
        <f>[4]p08!B12</f>
        <v>0</v>
      </c>
      <c r="C12">
        <f>[4]p08!C12</f>
        <v>0</v>
      </c>
      <c r="D12">
        <f>[4]p08!D12</f>
        <v>0</v>
      </c>
      <c r="E12">
        <f>[4]p08!E12</f>
        <v>0</v>
      </c>
      <c r="F12">
        <f>[4]p08!F12</f>
        <v>0</v>
      </c>
      <c r="G12">
        <f>[4]p08!G12</f>
        <v>803355</v>
      </c>
      <c r="H12">
        <f>[4]p08!H12</f>
        <v>0</v>
      </c>
      <c r="I12">
        <f>[4]p08!I12</f>
        <v>0</v>
      </c>
      <c r="J12">
        <f>[4]p08!J12</f>
        <v>0</v>
      </c>
      <c r="K12">
        <f>[4]p08!K12</f>
        <v>0</v>
      </c>
    </row>
    <row r="13" spans="1:11">
      <c r="A13" t="s">
        <v>191</v>
      </c>
      <c r="B13">
        <f>[4]p08!B13</f>
        <v>3600</v>
      </c>
      <c r="C13">
        <f>[4]p08!C13</f>
        <v>387</v>
      </c>
      <c r="D13">
        <f>[4]p08!D13</f>
        <v>315</v>
      </c>
      <c r="E13">
        <f>[4]p08!E13</f>
        <v>33.299999999999997</v>
      </c>
      <c r="F13">
        <f>[4]p08!F13</f>
        <v>48.6</v>
      </c>
      <c r="G13">
        <f>[4]p08!G13</f>
        <v>43.2</v>
      </c>
      <c r="H13">
        <f>[4]p08!H13</f>
        <v>0</v>
      </c>
      <c r="I13">
        <f>[4]p08!I13</f>
        <v>0</v>
      </c>
      <c r="J13">
        <f>[4]p08!J13</f>
        <v>0</v>
      </c>
      <c r="K13">
        <f>[4]p08!K13</f>
        <v>0</v>
      </c>
    </row>
    <row r="14" spans="1:11">
      <c r="A14" t="s">
        <v>192</v>
      </c>
      <c r="B14">
        <f>[4]p08!B14</f>
        <v>4410</v>
      </c>
      <c r="C14">
        <f>[4]p08!C14</f>
        <v>400.5</v>
      </c>
      <c r="D14">
        <f>[4]p08!D14</f>
        <v>378</v>
      </c>
      <c r="E14">
        <f>[4]p08!E14</f>
        <v>31.05</v>
      </c>
      <c r="F14">
        <f>[4]p08!F14</f>
        <v>51.3</v>
      </c>
      <c r="G14">
        <f>[4]p08!G14</f>
        <v>42.3</v>
      </c>
      <c r="H14">
        <f>[4]p08!H14</f>
        <v>0</v>
      </c>
      <c r="I14">
        <f>[4]p08!I14</f>
        <v>0</v>
      </c>
      <c r="J14">
        <f>[4]p08!J14</f>
        <v>0</v>
      </c>
      <c r="K14">
        <f>[4]p08!K14</f>
        <v>0</v>
      </c>
    </row>
    <row r="15" spans="1:11">
      <c r="A15" t="s">
        <v>193</v>
      </c>
      <c r="B15">
        <f>[4]p08!B15</f>
        <v>3600</v>
      </c>
      <c r="C15">
        <f>[4]p08!C15</f>
        <v>387</v>
      </c>
      <c r="D15">
        <f>[4]p08!D15</f>
        <v>315</v>
      </c>
      <c r="E15">
        <f>[4]p08!E15</f>
        <v>33.299999999999997</v>
      </c>
      <c r="F15">
        <f>[4]p08!F15</f>
        <v>48.6</v>
      </c>
      <c r="G15">
        <f>[4]p08!G15</f>
        <v>43.2</v>
      </c>
      <c r="H15">
        <f>[4]p08!H15</f>
        <v>0</v>
      </c>
      <c r="I15">
        <f>[4]p08!I15</f>
        <v>0</v>
      </c>
      <c r="J15">
        <f>[4]p08!J15</f>
        <v>0</v>
      </c>
      <c r="K15">
        <f>[4]p08!K15</f>
        <v>0</v>
      </c>
    </row>
    <row r="16" spans="1:11">
      <c r="A16" t="s">
        <v>194</v>
      </c>
      <c r="B16">
        <f>[4]p08!B16</f>
        <v>4410</v>
      </c>
      <c r="C16">
        <f>[4]p08!C16</f>
        <v>400.5</v>
      </c>
      <c r="D16">
        <f>[4]p08!D16</f>
        <v>378</v>
      </c>
      <c r="E16">
        <f>[4]p08!E16</f>
        <v>31.05</v>
      </c>
      <c r="F16">
        <f>[4]p08!F16</f>
        <v>51.3</v>
      </c>
      <c r="G16">
        <f>[4]p08!G16</f>
        <v>42.3</v>
      </c>
      <c r="H16">
        <f>[4]p08!H16</f>
        <v>0</v>
      </c>
      <c r="I16">
        <f>[4]p08!I16</f>
        <v>0</v>
      </c>
      <c r="J16">
        <f>[4]p08!J16</f>
        <v>0</v>
      </c>
      <c r="K16">
        <f>[4]p08!K16</f>
        <v>0</v>
      </c>
    </row>
    <row r="17" spans="1:11">
      <c r="A17" t="s">
        <v>195</v>
      </c>
      <c r="B17">
        <f>[4]p08!B17</f>
        <v>3600</v>
      </c>
      <c r="C17">
        <f>[4]p08!C17</f>
        <v>387</v>
      </c>
      <c r="D17">
        <f>[4]p08!D17</f>
        <v>315</v>
      </c>
      <c r="E17">
        <f>[4]p08!E17</f>
        <v>33.299999999999997</v>
      </c>
      <c r="F17">
        <f>[4]p08!F17</f>
        <v>48.6</v>
      </c>
      <c r="G17">
        <f>[4]p08!G17</f>
        <v>43.2</v>
      </c>
      <c r="H17">
        <f>[4]p08!H17</f>
        <v>0</v>
      </c>
      <c r="I17">
        <f>[4]p08!I17</f>
        <v>0</v>
      </c>
      <c r="J17">
        <f>[4]p08!J17</f>
        <v>0</v>
      </c>
      <c r="K17">
        <f>[4]p08!K17</f>
        <v>0</v>
      </c>
    </row>
    <row r="18" spans="1:11">
      <c r="A18" t="s">
        <v>196</v>
      </c>
      <c r="B18">
        <f>[4]p08!B18</f>
        <v>0</v>
      </c>
      <c r="C18">
        <f>[4]p08!C18</f>
        <v>0</v>
      </c>
      <c r="D18">
        <f>[4]p08!D18</f>
        <v>0</v>
      </c>
      <c r="E18">
        <f>[4]p08!E18</f>
        <v>0</v>
      </c>
      <c r="F18">
        <f>[4]p08!F18</f>
        <v>0</v>
      </c>
      <c r="G18">
        <f>[4]p08!G18</f>
        <v>0</v>
      </c>
      <c r="H18">
        <f>[4]p08!H18</f>
        <v>0</v>
      </c>
      <c r="I18">
        <f>[4]p08!I18</f>
        <v>0</v>
      </c>
      <c r="J18">
        <f>[4]p08!J18</f>
        <v>0</v>
      </c>
      <c r="K18">
        <f>[4]p08!K18</f>
        <v>0</v>
      </c>
    </row>
    <row r="19" spans="1:11">
      <c r="A19" t="s">
        <v>197</v>
      </c>
      <c r="B19">
        <f>[4]p08!B19</f>
        <v>0</v>
      </c>
      <c r="C19">
        <f>[4]p08!C19</f>
        <v>0</v>
      </c>
      <c r="D19">
        <f>[4]p08!D19</f>
        <v>0</v>
      </c>
      <c r="E19">
        <f>[4]p08!E19</f>
        <v>0</v>
      </c>
      <c r="F19">
        <f>[4]p08!F19</f>
        <v>0</v>
      </c>
      <c r="G19">
        <f>[4]p08!G19</f>
        <v>0</v>
      </c>
      <c r="H19">
        <f>[4]p08!H19</f>
        <v>0</v>
      </c>
      <c r="I19">
        <f>[4]p08!I19</f>
        <v>0</v>
      </c>
      <c r="J19">
        <f>[4]p08!J19</f>
        <v>0</v>
      </c>
      <c r="K19">
        <f>[4]p08!K19</f>
        <v>0</v>
      </c>
    </row>
    <row r="20" spans="1:11">
      <c r="A20" t="s">
        <v>198</v>
      </c>
      <c r="B20">
        <f>[4]p08!B20</f>
        <v>0</v>
      </c>
      <c r="C20">
        <f>[4]p08!C20</f>
        <v>0</v>
      </c>
      <c r="D20">
        <f>[4]p08!D20</f>
        <v>0</v>
      </c>
      <c r="E20">
        <f>[4]p08!E20</f>
        <v>0</v>
      </c>
      <c r="F20">
        <f>[4]p08!F20</f>
        <v>0</v>
      </c>
      <c r="G20">
        <f>[4]p08!G20</f>
        <v>0</v>
      </c>
      <c r="H20">
        <f>[4]p08!H20</f>
        <v>0</v>
      </c>
      <c r="I20">
        <f>[4]p08!I20</f>
        <v>0</v>
      </c>
      <c r="J20">
        <f>[4]p08!J20</f>
        <v>0</v>
      </c>
      <c r="K20">
        <f>[4]p08!K20</f>
        <v>0</v>
      </c>
    </row>
    <row r="21" spans="1:11">
      <c r="A21" t="s">
        <v>199</v>
      </c>
      <c r="B21">
        <f>[4]p08!B21</f>
        <v>0</v>
      </c>
      <c r="C21">
        <f>[4]p08!C21</f>
        <v>0</v>
      </c>
      <c r="D21">
        <f>[4]p08!D21</f>
        <v>0</v>
      </c>
      <c r="E21">
        <f>[4]p08!E21</f>
        <v>0</v>
      </c>
      <c r="F21">
        <f>[4]p08!F21</f>
        <v>0</v>
      </c>
      <c r="G21">
        <f>[4]p08!G21</f>
        <v>0</v>
      </c>
      <c r="H21">
        <f>[4]p08!H21</f>
        <v>0</v>
      </c>
      <c r="I21">
        <f>[4]p08!I21</f>
        <v>0</v>
      </c>
      <c r="J21">
        <f>[4]p08!J21</f>
        <v>0</v>
      </c>
      <c r="K21">
        <f>[4]p08!K21</f>
        <v>0</v>
      </c>
    </row>
    <row r="22" spans="1:11">
      <c r="A22" t="s">
        <v>200</v>
      </c>
      <c r="B22">
        <f>[4]p08!B22</f>
        <v>0</v>
      </c>
      <c r="C22">
        <f>[4]p08!C22</f>
        <v>0</v>
      </c>
      <c r="D22">
        <f>[4]p08!D22</f>
        <v>0</v>
      </c>
      <c r="E22">
        <f>[4]p08!E22</f>
        <v>0</v>
      </c>
      <c r="F22">
        <f>[4]p08!F22</f>
        <v>0</v>
      </c>
      <c r="G22">
        <f>[4]p08!G22</f>
        <v>0</v>
      </c>
      <c r="H22">
        <f>[4]p08!H22</f>
        <v>0</v>
      </c>
      <c r="I22">
        <f>[4]p08!I22</f>
        <v>0</v>
      </c>
      <c r="J22">
        <f>[4]p08!J22</f>
        <v>0</v>
      </c>
      <c r="K22">
        <f>[4]p08!K22</f>
        <v>0</v>
      </c>
    </row>
    <row r="23" spans="1:11">
      <c r="A23" t="s">
        <v>201</v>
      </c>
      <c r="B23">
        <f>[4]p08!B23</f>
        <v>6300</v>
      </c>
      <c r="C23">
        <f>[4]p08!C23</f>
        <v>540</v>
      </c>
      <c r="D23">
        <f>[4]p08!D23</f>
        <v>504</v>
      </c>
      <c r="E23">
        <f>[4]p08!E23</f>
        <v>41.4</v>
      </c>
      <c r="F23">
        <f>[4]p08!F23</f>
        <v>56.7</v>
      </c>
      <c r="G23">
        <f>[4]p08!G23</f>
        <v>54</v>
      </c>
      <c r="H23">
        <f>[4]p08!H23</f>
        <v>0</v>
      </c>
      <c r="I23">
        <f>[4]p08!I23</f>
        <v>0</v>
      </c>
      <c r="J23">
        <f>[4]p08!J23</f>
        <v>0</v>
      </c>
      <c r="K23">
        <f>[4]p08!K23</f>
        <v>0</v>
      </c>
    </row>
    <row r="24" spans="1:11">
      <c r="A24" t="s">
        <v>202</v>
      </c>
      <c r="B24">
        <f>[4]p08!B24</f>
        <v>5400</v>
      </c>
      <c r="C24">
        <f>[4]p08!C24</f>
        <v>450</v>
      </c>
      <c r="D24">
        <f>[4]p08!D24</f>
        <v>441</v>
      </c>
      <c r="E24">
        <f>[4]p08!E24</f>
        <v>36</v>
      </c>
      <c r="F24">
        <f>[4]p08!F24</f>
        <v>49.5</v>
      </c>
      <c r="G24">
        <f>[4]p08!G24</f>
        <v>50.4</v>
      </c>
      <c r="H24">
        <f>[4]p08!H24</f>
        <v>0</v>
      </c>
      <c r="I24">
        <f>[4]p08!I24</f>
        <v>0</v>
      </c>
      <c r="J24">
        <f>[4]p08!J24</f>
        <v>0</v>
      </c>
      <c r="K24">
        <f>[4]p08!K24</f>
        <v>0</v>
      </c>
    </row>
    <row r="25" spans="1:11">
      <c r="A25" t="s">
        <v>203</v>
      </c>
      <c r="B25">
        <f>[4]p08!B25</f>
        <v>6300</v>
      </c>
      <c r="C25">
        <f>[4]p08!C25</f>
        <v>540</v>
      </c>
      <c r="D25">
        <f>[4]p08!D25</f>
        <v>504</v>
      </c>
      <c r="E25">
        <f>[4]p08!E25</f>
        <v>41.4</v>
      </c>
      <c r="F25">
        <f>[4]p08!F25</f>
        <v>56.7</v>
      </c>
      <c r="G25">
        <f>[4]p08!G25</f>
        <v>54</v>
      </c>
      <c r="H25">
        <f>[4]p08!H25</f>
        <v>0</v>
      </c>
      <c r="I25">
        <f>[4]p08!I25</f>
        <v>0</v>
      </c>
      <c r="J25">
        <f>[4]p08!J25</f>
        <v>0</v>
      </c>
      <c r="K25">
        <f>[4]p08!K25</f>
        <v>0</v>
      </c>
    </row>
    <row r="26" spans="1:11">
      <c r="A26" t="s">
        <v>204</v>
      </c>
      <c r="B26">
        <f>[4]p08!B26</f>
        <v>5400</v>
      </c>
      <c r="C26">
        <f>[4]p08!C26</f>
        <v>450</v>
      </c>
      <c r="D26">
        <f>[4]p08!D26</f>
        <v>441</v>
      </c>
      <c r="E26">
        <f>[4]p08!E26</f>
        <v>36</v>
      </c>
      <c r="F26">
        <f>[4]p08!F26</f>
        <v>49.5</v>
      </c>
      <c r="G26">
        <f>[4]p08!G26</f>
        <v>50.4</v>
      </c>
      <c r="H26">
        <f>[4]p08!H26</f>
        <v>0</v>
      </c>
      <c r="I26">
        <f>[4]p08!I26</f>
        <v>0</v>
      </c>
      <c r="J26">
        <f>[4]p08!J26</f>
        <v>0</v>
      </c>
      <c r="K26">
        <f>[4]p08!K26</f>
        <v>0</v>
      </c>
    </row>
    <row r="27" spans="1:11">
      <c r="A27" t="s">
        <v>205</v>
      </c>
      <c r="B27">
        <f>[4]p08!B27</f>
        <v>6300</v>
      </c>
      <c r="C27">
        <f>[4]p08!C27</f>
        <v>540</v>
      </c>
      <c r="D27">
        <f>[4]p08!D27</f>
        <v>504</v>
      </c>
      <c r="E27">
        <f>[4]p08!E27</f>
        <v>41.4</v>
      </c>
      <c r="F27">
        <f>[4]p08!F27</f>
        <v>56.7</v>
      </c>
      <c r="G27">
        <f>[4]p08!G27</f>
        <v>54</v>
      </c>
      <c r="H27">
        <f>[4]p08!H27</f>
        <v>0</v>
      </c>
      <c r="I27">
        <f>[4]p08!I27</f>
        <v>0</v>
      </c>
      <c r="J27">
        <f>[4]p08!J27</f>
        <v>0</v>
      </c>
      <c r="K27">
        <f>[4]p08!K27</f>
        <v>0</v>
      </c>
    </row>
    <row r="28" spans="1:11">
      <c r="A28" t="s">
        <v>206</v>
      </c>
      <c r="B28">
        <f>[4]p08!B28</f>
        <v>0</v>
      </c>
      <c r="C28">
        <f>[4]p08!C28</f>
        <v>0</v>
      </c>
      <c r="D28">
        <f>[4]p08!D28</f>
        <v>0</v>
      </c>
      <c r="E28">
        <f>[4]p08!E28</f>
        <v>0</v>
      </c>
      <c r="F28">
        <f>[4]p08!F28</f>
        <v>0</v>
      </c>
      <c r="G28">
        <f>[4]p08!G28</f>
        <v>0</v>
      </c>
      <c r="H28">
        <f>[4]p08!H28</f>
        <v>0</v>
      </c>
      <c r="I28">
        <f>[4]p08!I28</f>
        <v>0</v>
      </c>
      <c r="J28">
        <f>[4]p08!J28</f>
        <v>0</v>
      </c>
      <c r="K28">
        <f>[4]p08!K28</f>
        <v>0</v>
      </c>
    </row>
    <row r="29" spans="1:11">
      <c r="A29" t="s">
        <v>207</v>
      </c>
      <c r="B29">
        <f>[4]p08!B29</f>
        <v>0</v>
      </c>
      <c r="C29">
        <f>[4]p08!C29</f>
        <v>0</v>
      </c>
      <c r="D29">
        <f>[4]p08!D29</f>
        <v>0</v>
      </c>
      <c r="E29">
        <f>[4]p08!E29</f>
        <v>0</v>
      </c>
      <c r="F29">
        <f>[4]p08!F29</f>
        <v>0</v>
      </c>
      <c r="G29">
        <f>[4]p08!G29</f>
        <v>0</v>
      </c>
      <c r="H29">
        <f>[4]p08!H29</f>
        <v>0</v>
      </c>
      <c r="I29">
        <f>[4]p08!I29</f>
        <v>0</v>
      </c>
      <c r="J29">
        <f>[4]p08!J29</f>
        <v>0</v>
      </c>
      <c r="K29">
        <f>[4]p08!K29</f>
        <v>0</v>
      </c>
    </row>
    <row r="30" spans="1:11">
      <c r="A30" t="s">
        <v>208</v>
      </c>
      <c r="B30">
        <f>[4]p08!B30</f>
        <v>0</v>
      </c>
      <c r="C30">
        <f>[4]p08!C30</f>
        <v>0</v>
      </c>
      <c r="D30">
        <f>[4]p08!D30</f>
        <v>0</v>
      </c>
      <c r="E30">
        <f>[4]p08!E30</f>
        <v>0</v>
      </c>
      <c r="F30">
        <f>[4]p08!F30</f>
        <v>0</v>
      </c>
      <c r="G30">
        <f>[4]p08!G30</f>
        <v>0</v>
      </c>
      <c r="H30">
        <f>[4]p08!H30</f>
        <v>0</v>
      </c>
      <c r="I30">
        <f>[4]p08!I30</f>
        <v>0</v>
      </c>
      <c r="J30">
        <f>[4]p08!J30</f>
        <v>0</v>
      </c>
      <c r="K30">
        <f>[4]p08!K30</f>
        <v>0</v>
      </c>
    </row>
    <row r="31" spans="1:11">
      <c r="A31" t="s">
        <v>209</v>
      </c>
      <c r="B31">
        <f>[4]p08!B31</f>
        <v>0</v>
      </c>
      <c r="C31">
        <f>[4]p08!C31</f>
        <v>0</v>
      </c>
      <c r="D31">
        <f>[4]p08!D31</f>
        <v>0</v>
      </c>
      <c r="E31">
        <f>[4]p08!E31</f>
        <v>0</v>
      </c>
      <c r="F31">
        <f>[4]p08!F31</f>
        <v>0</v>
      </c>
      <c r="G31">
        <f>[4]p08!G31</f>
        <v>0</v>
      </c>
      <c r="H31">
        <f>[4]p08!H31</f>
        <v>0</v>
      </c>
      <c r="I31">
        <f>[4]p08!I31</f>
        <v>0</v>
      </c>
      <c r="J31">
        <f>[4]p08!J31</f>
        <v>0</v>
      </c>
      <c r="K31">
        <f>[4]p08!K31</f>
        <v>0</v>
      </c>
    </row>
    <row r="32" spans="1:11">
      <c r="A32" t="s">
        <v>210</v>
      </c>
      <c r="B32">
        <f>[4]p08!B32</f>
        <v>0</v>
      </c>
      <c r="C32">
        <f>[4]p08!C32</f>
        <v>0</v>
      </c>
      <c r="D32">
        <f>[4]p08!D32</f>
        <v>0</v>
      </c>
      <c r="E32">
        <f>[4]p08!E32</f>
        <v>0</v>
      </c>
      <c r="F32">
        <f>[4]p08!F32</f>
        <v>0</v>
      </c>
      <c r="G32">
        <f>[4]p08!G32</f>
        <v>0</v>
      </c>
      <c r="H32">
        <f>[4]p08!H32</f>
        <v>0</v>
      </c>
      <c r="I32">
        <f>[4]p08!I32</f>
        <v>0</v>
      </c>
      <c r="J32">
        <f>[4]p08!J32</f>
        <v>0</v>
      </c>
      <c r="K32">
        <f>[4]p08!K32</f>
        <v>0</v>
      </c>
    </row>
    <row r="33" spans="1:11">
      <c r="A33" t="s">
        <v>211</v>
      </c>
      <c r="B33">
        <f>[4]p08!B33</f>
        <v>85000078</v>
      </c>
      <c r="C33">
        <f>[4]p08!C33</f>
        <v>4100004</v>
      </c>
      <c r="D33">
        <f>[4]p08!D33</f>
        <v>3799995.6</v>
      </c>
      <c r="E33">
        <f>[4]p08!E33</f>
        <v>700000.64</v>
      </c>
      <c r="F33">
        <f>[4]p08!F33</f>
        <v>1900000.76</v>
      </c>
      <c r="G33">
        <f>[4]p08!G33</f>
        <v>3900000</v>
      </c>
      <c r="H33">
        <f>[4]p08!H33</f>
        <v>9374516</v>
      </c>
      <c r="I33">
        <f>[4]p08!I33</f>
        <v>0</v>
      </c>
      <c r="J33">
        <f>[4]p08!J33</f>
        <v>0</v>
      </c>
      <c r="K33">
        <f>[4]p08!K33</f>
        <v>0</v>
      </c>
    </row>
    <row r="34" spans="1:11">
      <c r="A34" t="s">
        <v>212</v>
      </c>
      <c r="B34">
        <f>[4]p08!B34</f>
        <v>121000108</v>
      </c>
      <c r="C34">
        <f>[4]p08!C34</f>
        <v>6700008</v>
      </c>
      <c r="D34">
        <f>[4]p08!D34</f>
        <v>5099997</v>
      </c>
      <c r="E34">
        <f>[4]p08!E34</f>
        <v>800000</v>
      </c>
      <c r="F34">
        <f>[4]p08!F34</f>
        <v>2949999.28</v>
      </c>
      <c r="G34">
        <f>[4]p08!G34</f>
        <v>3900000</v>
      </c>
      <c r="H34">
        <f>[4]p08!H34</f>
        <v>11736020</v>
      </c>
      <c r="I34">
        <f>[4]p08!I34</f>
        <v>0</v>
      </c>
      <c r="J34">
        <f>[4]p08!J34</f>
        <v>0</v>
      </c>
      <c r="K34">
        <f>[4]p08!K34</f>
        <v>0</v>
      </c>
    </row>
    <row r="35" spans="1:11">
      <c r="A35" t="s">
        <v>213</v>
      </c>
      <c r="B35">
        <f>[4]p08!B35</f>
        <v>0</v>
      </c>
      <c r="C35">
        <f>[4]p08!C35</f>
        <v>0.09</v>
      </c>
      <c r="D35">
        <f>[4]p08!D35</f>
        <v>0.09</v>
      </c>
      <c r="E35">
        <f>[4]p08!E35</f>
        <v>0.09</v>
      </c>
      <c r="F35">
        <f>[4]p08!F35</f>
        <v>0.09</v>
      </c>
      <c r="G35">
        <f>[4]p08!G35</f>
        <v>0.09</v>
      </c>
      <c r="H35">
        <f>[4]p08!H35</f>
        <v>0</v>
      </c>
      <c r="I35">
        <f>[4]p08!I35</f>
        <v>0</v>
      </c>
      <c r="J35">
        <f>[4]p08!J35</f>
        <v>0</v>
      </c>
      <c r="K35">
        <f>[4]p08!K35</f>
        <v>0</v>
      </c>
    </row>
    <row r="36" spans="1:11">
      <c r="A36" t="s">
        <v>214</v>
      </c>
      <c r="B36">
        <f>[4]p08!B36</f>
        <v>6.8999999999999992E-2</v>
      </c>
      <c r="C36">
        <f>[4]p08!C36</f>
        <v>0</v>
      </c>
      <c r="D36">
        <f>[4]p08!D36</f>
        <v>6.8999999999999992E-2</v>
      </c>
      <c r="E36">
        <f>[4]p08!E36</f>
        <v>6.8999999999999992E-2</v>
      </c>
      <c r="F36">
        <f>[4]p08!F36</f>
        <v>6.8999999999999992E-2</v>
      </c>
      <c r="G36">
        <f>[4]p08!G36</f>
        <v>0</v>
      </c>
      <c r="H36">
        <f>[4]p08!H36</f>
        <v>0</v>
      </c>
      <c r="I36">
        <f>[4]p08!I36</f>
        <v>0</v>
      </c>
      <c r="J36">
        <f>[4]p08!J36</f>
        <v>0</v>
      </c>
      <c r="K36">
        <f>[4]p08!K36</f>
        <v>0</v>
      </c>
    </row>
    <row r="37" spans="1:11">
      <c r="A37" t="s">
        <v>215</v>
      </c>
      <c r="B37">
        <f>[4]p08!B37</f>
        <v>9.1999999999999998E-2</v>
      </c>
      <c r="C37">
        <f>[4]p08!C37</f>
        <v>9.1999999999999998E-2</v>
      </c>
      <c r="D37">
        <f>[4]p08!D37</f>
        <v>0</v>
      </c>
      <c r="E37">
        <f>[4]p08!E37</f>
        <v>9.1999999999999998E-2</v>
      </c>
      <c r="F37">
        <f>[4]p08!F37</f>
        <v>9.1999999999999998E-2</v>
      </c>
      <c r="G37">
        <f>[4]p08!G37</f>
        <v>9.1999999999999998E-2</v>
      </c>
      <c r="H37">
        <f>[4]p08!H37</f>
        <v>0</v>
      </c>
      <c r="I37">
        <f>[4]p08!I37</f>
        <v>0</v>
      </c>
      <c r="J37">
        <f>[4]p08!J37</f>
        <v>0</v>
      </c>
      <c r="K37">
        <f>[4]p08!K37</f>
        <v>0</v>
      </c>
    </row>
    <row r="38" spans="1:11">
      <c r="A38" t="s">
        <v>216</v>
      </c>
      <c r="B38">
        <f>[4]p08!B38</f>
        <v>0.115</v>
      </c>
      <c r="C38">
        <f>[4]p08!C38</f>
        <v>0.115</v>
      </c>
      <c r="D38">
        <f>[4]p08!D38</f>
        <v>0.115</v>
      </c>
      <c r="E38">
        <f>[4]p08!E38</f>
        <v>0</v>
      </c>
      <c r="F38">
        <f>[4]p08!F38</f>
        <v>0</v>
      </c>
      <c r="G38">
        <f>[4]p08!G38</f>
        <v>0.115</v>
      </c>
      <c r="H38">
        <f>[4]p08!H38</f>
        <v>0</v>
      </c>
      <c r="I38">
        <f>[4]p08!I38</f>
        <v>0</v>
      </c>
      <c r="J38">
        <f>[4]p08!J38</f>
        <v>0</v>
      </c>
      <c r="K38">
        <f>[4]p08!K38</f>
        <v>0</v>
      </c>
    </row>
    <row r="39" spans="1:11">
      <c r="A39" t="s">
        <v>217</v>
      </c>
      <c r="B39">
        <f>[4]p08!B39</f>
        <v>0.115</v>
      </c>
      <c r="C39">
        <f>[4]p08!C39</f>
        <v>0.115</v>
      </c>
      <c r="D39">
        <f>[4]p08!D39</f>
        <v>0.115</v>
      </c>
      <c r="E39">
        <f>[4]p08!E39</f>
        <v>0</v>
      </c>
      <c r="F39">
        <f>[4]p08!F39</f>
        <v>0</v>
      </c>
      <c r="G39">
        <f>[4]p08!G39</f>
        <v>0.115</v>
      </c>
      <c r="H39">
        <f>[4]p08!H39</f>
        <v>0</v>
      </c>
      <c r="I39">
        <f>[4]p08!I39</f>
        <v>0</v>
      </c>
      <c r="J39">
        <f>[4]p08!J39</f>
        <v>0</v>
      </c>
      <c r="K39">
        <f>[4]p08!K39</f>
        <v>0</v>
      </c>
    </row>
    <row r="40" spans="1:11">
      <c r="A40" t="s">
        <v>218</v>
      </c>
      <c r="B40">
        <f>[4]p08!B40</f>
        <v>5.7500000000000002E-2</v>
      </c>
      <c r="C40">
        <f>[4]p08!C40</f>
        <v>0</v>
      </c>
      <c r="D40">
        <f>[4]p08!D40</f>
        <v>5.7500000000000002E-2</v>
      </c>
      <c r="E40">
        <f>[4]p08!E40</f>
        <v>5.7500000000000002E-2</v>
      </c>
      <c r="F40">
        <f>[4]p08!F40</f>
        <v>5.7500000000000002E-2</v>
      </c>
      <c r="G40">
        <f>[4]p08!G40</f>
        <v>0</v>
      </c>
      <c r="H40">
        <f>[4]p08!H40</f>
        <v>0</v>
      </c>
      <c r="I40">
        <f>[4]p08!I40</f>
        <v>0</v>
      </c>
      <c r="J40">
        <f>[4]p08!J40</f>
        <v>0</v>
      </c>
      <c r="K40">
        <f>[4]p08!K40</f>
        <v>0</v>
      </c>
    </row>
    <row r="41" spans="1:11">
      <c r="A41" t="s">
        <v>219</v>
      </c>
      <c r="B41">
        <f>[4]p08!B41</f>
        <v>0.6</v>
      </c>
      <c r="C41">
        <f>[4]p08!C41</f>
        <v>1.2</v>
      </c>
      <c r="D41">
        <f>[4]p08!D41</f>
        <v>0.6</v>
      </c>
      <c r="E41">
        <f>[4]p08!E41</f>
        <v>1.5</v>
      </c>
      <c r="F41">
        <f>[4]p08!F41</f>
        <v>1.5</v>
      </c>
      <c r="G41">
        <f>[4]p08!G41</f>
        <v>1.2</v>
      </c>
      <c r="H41">
        <f>[4]p08!H41</f>
        <v>0</v>
      </c>
      <c r="I41">
        <f>[4]p08!I41</f>
        <v>0</v>
      </c>
      <c r="J41">
        <f>[4]p08!J41</f>
        <v>0</v>
      </c>
      <c r="K41">
        <f>[4]p08!K41</f>
        <v>0</v>
      </c>
    </row>
    <row r="42" spans="1:11">
      <c r="A42" t="s">
        <v>220</v>
      </c>
      <c r="B42">
        <f>[4]p08!B42</f>
        <v>1.2</v>
      </c>
      <c r="C42">
        <f>[4]p08!C42</f>
        <v>0.6</v>
      </c>
      <c r="D42">
        <f>[4]p08!D42</f>
        <v>1.8</v>
      </c>
      <c r="E42">
        <f>[4]p08!E42</f>
        <v>1.2</v>
      </c>
      <c r="F42">
        <f>[4]p08!F42</f>
        <v>1.2</v>
      </c>
      <c r="G42">
        <f>[4]p08!G42</f>
        <v>0.6</v>
      </c>
      <c r="H42">
        <f>[4]p08!H42</f>
        <v>0</v>
      </c>
      <c r="I42">
        <f>[4]p08!I42</f>
        <v>0</v>
      </c>
      <c r="J42">
        <f>[4]p08!J42</f>
        <v>0</v>
      </c>
      <c r="K42">
        <f>[4]p08!K42</f>
        <v>0</v>
      </c>
    </row>
    <row r="43" spans="1:11">
      <c r="A43" t="s">
        <v>221</v>
      </c>
      <c r="B43">
        <f>[4]p08!B43</f>
        <v>0.6</v>
      </c>
      <c r="C43">
        <f>[4]p08!C43</f>
        <v>1.8</v>
      </c>
      <c r="D43">
        <f>[4]p08!D43</f>
        <v>0.6</v>
      </c>
      <c r="E43">
        <f>[4]p08!E43</f>
        <v>1.2</v>
      </c>
      <c r="F43">
        <f>[4]p08!F43</f>
        <v>1.2</v>
      </c>
      <c r="G43">
        <f>[4]p08!G43</f>
        <v>1.2</v>
      </c>
      <c r="H43">
        <f>[4]p08!H43</f>
        <v>0</v>
      </c>
      <c r="I43">
        <f>[4]p08!I43</f>
        <v>0</v>
      </c>
      <c r="J43">
        <f>[4]p08!J43</f>
        <v>0</v>
      </c>
      <c r="K43">
        <f>[4]p08!K43</f>
        <v>0</v>
      </c>
    </row>
    <row r="44" spans="1:11">
      <c r="A44" t="s">
        <v>222</v>
      </c>
      <c r="B44">
        <f>[4]p08!B44</f>
        <v>1.5</v>
      </c>
      <c r="C44">
        <f>[4]p08!C44</f>
        <v>1.2</v>
      </c>
      <c r="D44">
        <f>[4]p08!D44</f>
        <v>1.2</v>
      </c>
      <c r="E44">
        <f>[4]p08!E44</f>
        <v>0.6</v>
      </c>
      <c r="F44">
        <f>[4]p08!F44</f>
        <v>0.6</v>
      </c>
      <c r="G44">
        <f>[4]p08!G44</f>
        <v>0.9</v>
      </c>
      <c r="H44">
        <f>[4]p08!H44</f>
        <v>0</v>
      </c>
      <c r="I44">
        <f>[4]p08!I44</f>
        <v>0</v>
      </c>
      <c r="J44">
        <f>[4]p08!J44</f>
        <v>0</v>
      </c>
      <c r="K44">
        <f>[4]p08!K44</f>
        <v>0</v>
      </c>
    </row>
    <row r="45" spans="1:11">
      <c r="A45" t="s">
        <v>223</v>
      </c>
      <c r="B45">
        <f>[4]p08!B45</f>
        <v>1.5</v>
      </c>
      <c r="C45">
        <f>[4]p08!C45</f>
        <v>1.2</v>
      </c>
      <c r="D45">
        <f>[4]p08!D45</f>
        <v>1.2</v>
      </c>
      <c r="E45">
        <f>[4]p08!E45</f>
        <v>0.6</v>
      </c>
      <c r="F45">
        <f>[4]p08!F45</f>
        <v>0.6</v>
      </c>
      <c r="G45">
        <f>[4]p08!G45</f>
        <v>0.9</v>
      </c>
      <c r="H45">
        <f>[4]p08!H45</f>
        <v>0</v>
      </c>
      <c r="I45">
        <f>[4]p08!I45</f>
        <v>0</v>
      </c>
      <c r="J45">
        <f>[4]p08!J45</f>
        <v>0</v>
      </c>
      <c r="K45">
        <f>[4]p08!K45</f>
        <v>0</v>
      </c>
    </row>
    <row r="46" spans="1:11">
      <c r="A46" t="s">
        <v>224</v>
      </c>
      <c r="B46">
        <f>[4]p08!B46</f>
        <v>1.2</v>
      </c>
      <c r="C46">
        <f>[4]p08!C46</f>
        <v>0.6</v>
      </c>
      <c r="D46">
        <f>[4]p08!D46</f>
        <v>1.2</v>
      </c>
      <c r="E46">
        <f>[4]p08!E46</f>
        <v>0.9</v>
      </c>
      <c r="F46">
        <f>[4]p08!F46</f>
        <v>0.9</v>
      </c>
      <c r="G46">
        <f>[4]p08!G46</f>
        <v>0.6</v>
      </c>
      <c r="H46">
        <f>[4]p08!H46</f>
        <v>0</v>
      </c>
      <c r="I46">
        <f>[4]p08!I46</f>
        <v>0</v>
      </c>
      <c r="J46">
        <f>[4]p08!J46</f>
        <v>0</v>
      </c>
      <c r="K46">
        <f>[4]p08!K46</f>
        <v>0</v>
      </c>
    </row>
    <row r="47" spans="1:11">
      <c r="A47" t="s">
        <v>225</v>
      </c>
      <c r="B47">
        <f>[4]p08!B47</f>
        <v>85</v>
      </c>
      <c r="C47">
        <f>[4]p08!C47</f>
        <v>12</v>
      </c>
      <c r="D47">
        <f>[4]p08!D47</f>
        <v>7</v>
      </c>
      <c r="E47">
        <f>[4]p08!E47</f>
        <v>0.63</v>
      </c>
      <c r="F47">
        <f>[4]p08!F47</f>
        <v>0.75</v>
      </c>
      <c r="G47">
        <f>[4]p08!G47</f>
        <v>1</v>
      </c>
      <c r="H47">
        <f>[4]p08!H47</f>
        <v>0</v>
      </c>
      <c r="I47">
        <f>[4]p08!I47</f>
        <v>0</v>
      </c>
      <c r="J47">
        <f>[4]p08!J47</f>
        <v>0</v>
      </c>
      <c r="K47">
        <f>[4]p08!K47</f>
        <v>0</v>
      </c>
    </row>
    <row r="48" spans="1:11">
      <c r="A48" t="s">
        <v>226</v>
      </c>
      <c r="B48">
        <f>[4]p08!B48</f>
        <v>85</v>
      </c>
      <c r="C48">
        <f>[4]p08!C48</f>
        <v>12.2</v>
      </c>
      <c r="D48">
        <f>[4]p08!D48</f>
        <v>6.9</v>
      </c>
      <c r="E48">
        <f>[4]p08!E48</f>
        <v>0.66</v>
      </c>
      <c r="F48">
        <f>[4]p08!F48</f>
        <v>0.79</v>
      </c>
      <c r="G48">
        <f>[4]p08!G48</f>
        <v>1</v>
      </c>
      <c r="H48">
        <f>[4]p08!H48</f>
        <v>0</v>
      </c>
      <c r="I48">
        <f>[4]p08!I48</f>
        <v>0</v>
      </c>
      <c r="J48">
        <f>[4]p08!J48</f>
        <v>0</v>
      </c>
      <c r="K48">
        <f>[4]p08!K48</f>
        <v>0</v>
      </c>
    </row>
    <row r="49" spans="1:20">
      <c r="A49" t="s">
        <v>227</v>
      </c>
      <c r="B49">
        <f>[4]p08!B49</f>
        <v>86</v>
      </c>
      <c r="C49">
        <f>[4]p08!C49</f>
        <v>12</v>
      </c>
      <c r="D49">
        <f>[4]p08!D49</f>
        <v>6.9</v>
      </c>
      <c r="E49">
        <f>[4]p08!E49</f>
        <v>0.64</v>
      </c>
      <c r="F49">
        <f>[4]p08!F49</f>
        <v>0.76</v>
      </c>
      <c r="G49">
        <f>[4]p08!G49</f>
        <v>1</v>
      </c>
      <c r="H49">
        <f>[4]p08!H49</f>
        <v>0</v>
      </c>
      <c r="I49">
        <f>[4]p08!I49</f>
        <v>0</v>
      </c>
      <c r="J49">
        <f>[4]p08!J49</f>
        <v>0</v>
      </c>
      <c r="K49">
        <f>[4]p08!K49</f>
        <v>0</v>
      </c>
    </row>
    <row r="50" spans="1:20">
      <c r="A50" t="s">
        <v>228</v>
      </c>
      <c r="B50">
        <f>[4]p08!B50</f>
        <v>85</v>
      </c>
      <c r="C50">
        <f>[4]p08!C50</f>
        <v>12.6</v>
      </c>
      <c r="D50">
        <f>[4]p08!D50</f>
        <v>7</v>
      </c>
      <c r="E50">
        <f>[4]p08!E50</f>
        <v>0.65</v>
      </c>
      <c r="F50">
        <f>[4]p08!F50</f>
        <v>0.78</v>
      </c>
      <c r="G50">
        <f>[4]p08!G50</f>
        <v>1</v>
      </c>
      <c r="H50">
        <f>[4]p08!H50</f>
        <v>0</v>
      </c>
      <c r="I50">
        <f>[4]p08!I50</f>
        <v>0</v>
      </c>
      <c r="J50">
        <f>[4]p08!J50</f>
        <v>0</v>
      </c>
      <c r="K50">
        <f>[4]p08!K50</f>
        <v>0</v>
      </c>
    </row>
    <row r="51" spans="1:20" ht="14" thickBot="1">
      <c r="A51" s="34" t="s">
        <v>229</v>
      </c>
      <c r="B51" s="34">
        <f>[4]p08!B51</f>
        <v>6.3488372093023271</v>
      </c>
      <c r="C51" s="34">
        <f>[4]p08!C51</f>
        <v>12.98</v>
      </c>
      <c r="D51" s="34">
        <f>[4]p08!D51</f>
        <v>9.1594202898550581</v>
      </c>
      <c r="E51" s="34">
        <f>[4]p08!E51</f>
        <v>9.28125</v>
      </c>
      <c r="F51" s="34">
        <f>[4]p08!F51</f>
        <v>10.431578947368436</v>
      </c>
      <c r="G51" s="34">
        <f>[4]p08!G51</f>
        <v>7.6</v>
      </c>
      <c r="H51" s="34">
        <f>[4]p08!H51</f>
        <v>0</v>
      </c>
      <c r="I51" s="34">
        <f>[4]p08!I51</f>
        <v>0</v>
      </c>
      <c r="J51" s="34">
        <f>[4]p08!J51</f>
        <v>0</v>
      </c>
      <c r="K51" s="34">
        <f>[4]p08!K51</f>
        <v>0</v>
      </c>
      <c r="L51" s="34"/>
      <c r="M51" s="34"/>
    </row>
    <row r="52" spans="1:20">
      <c r="A52" t="s">
        <v>115</v>
      </c>
      <c r="B52">
        <f>[4]p08!B52</f>
        <v>18366279.68997556</v>
      </c>
      <c r="C52">
        <f>[4]p08!C52</f>
        <v>9266986.0299048722</v>
      </c>
      <c r="D52">
        <f>[4]p08!D52</f>
        <v>10888776.871842295</v>
      </c>
      <c r="E52">
        <f>[4]p08!E52</f>
        <v>9829868.5752570629</v>
      </c>
      <c r="F52">
        <f>[4]p08!F52</f>
        <v>4662900.3458102345</v>
      </c>
      <c r="G52">
        <f>[4]p08!G52</f>
        <v>0</v>
      </c>
      <c r="H52">
        <f>[4]p08!H52</f>
        <v>0</v>
      </c>
      <c r="I52">
        <f>[4]p08!I52</f>
        <v>0</v>
      </c>
      <c r="J52">
        <f>[4]p08!J52</f>
        <v>0</v>
      </c>
      <c r="K52">
        <f>[4]p08!K52</f>
        <v>0</v>
      </c>
      <c r="M52" s="28"/>
    </row>
    <row r="53" spans="1:20">
      <c r="A53" t="s">
        <v>116</v>
      </c>
      <c r="B53">
        <f>[4]p08!B53</f>
        <v>9428427</v>
      </c>
      <c r="C53">
        <f>[4]p08!C53</f>
        <v>13002253</v>
      </c>
      <c r="D53">
        <f>[4]p08!D53</f>
        <v>8426116</v>
      </c>
      <c r="E53">
        <f>[4]p08!E53</f>
        <v>17642515</v>
      </c>
      <c r="F53">
        <f>[4]p08!F53</f>
        <v>8741833</v>
      </c>
      <c r="G53">
        <f>[4]p08!G53</f>
        <v>0</v>
      </c>
      <c r="H53">
        <f>[4]p08!H53</f>
        <v>0</v>
      </c>
      <c r="I53">
        <f>[4]p08!I53</f>
        <v>0</v>
      </c>
      <c r="J53">
        <f>[4]p08!J53</f>
        <v>0</v>
      </c>
      <c r="K53">
        <f>[4]p08!K53</f>
        <v>0</v>
      </c>
      <c r="N53" s="10"/>
      <c r="O53" s="10"/>
      <c r="P53" s="10"/>
      <c r="Q53" s="10"/>
      <c r="R53" s="10"/>
    </row>
    <row r="54" spans="1:20">
      <c r="A54" t="s">
        <v>230</v>
      </c>
      <c r="B54">
        <f>[4]p08!B54</f>
        <v>1866739</v>
      </c>
      <c r="C54">
        <f>[4]p08!C54</f>
        <v>1686171</v>
      </c>
      <c r="D54">
        <f>[4]p08!D54</f>
        <v>3813912</v>
      </c>
      <c r="E54">
        <f>[4]p08!E54</f>
        <v>710291</v>
      </c>
      <c r="F54">
        <f>[4]p08!F54</f>
        <v>4741331</v>
      </c>
      <c r="G54">
        <f>[4]p08!G54</f>
        <v>0</v>
      </c>
      <c r="H54">
        <f>[4]p08!H54</f>
        <v>0</v>
      </c>
      <c r="I54">
        <f>[4]p08!I54</f>
        <v>0</v>
      </c>
      <c r="J54">
        <f>[4]p08!J54</f>
        <v>0</v>
      </c>
      <c r="K54">
        <f>[4]p08!K54</f>
        <v>0</v>
      </c>
      <c r="N54" s="32"/>
      <c r="O54" s="32"/>
      <c r="P54" s="32"/>
      <c r="Q54" s="32"/>
      <c r="R54" s="32"/>
      <c r="S54" s="32"/>
      <c r="T54" s="33"/>
    </row>
    <row r="55" spans="1:20">
      <c r="A55" t="s">
        <v>231</v>
      </c>
      <c r="B55">
        <f>[4]p08!B55</f>
        <v>976829</v>
      </c>
      <c r="C55">
        <f>[4]p08!C55</f>
        <v>5173165</v>
      </c>
      <c r="D55">
        <f>[4]p08!D55</f>
        <v>3570630</v>
      </c>
      <c r="E55">
        <f>[4]p08!E55</f>
        <v>2752132</v>
      </c>
      <c r="F55">
        <f>[4]p08!F55</f>
        <v>4939830</v>
      </c>
      <c r="G55">
        <f>[4]p08!G55</f>
        <v>0</v>
      </c>
      <c r="H55">
        <f>[4]p08!H55</f>
        <v>0</v>
      </c>
      <c r="I55">
        <f>[4]p08!I55</f>
        <v>0</v>
      </c>
      <c r="J55">
        <f>[4]p08!J55</f>
        <v>0</v>
      </c>
      <c r="K55">
        <f>[4]p08!K55</f>
        <v>0</v>
      </c>
      <c r="N55" s="32"/>
      <c r="O55" s="32"/>
      <c r="P55" s="32"/>
      <c r="Q55" s="32"/>
      <c r="R55" s="32"/>
      <c r="S55" s="32"/>
      <c r="T55" s="33"/>
    </row>
    <row r="56" spans="1:20">
      <c r="A56" t="s">
        <v>232</v>
      </c>
      <c r="B56">
        <f>[4]p08!B56</f>
        <v>2843568</v>
      </c>
      <c r="C56">
        <f>[4]p08!C56</f>
        <v>6859336</v>
      </c>
      <c r="D56">
        <f>[4]p08!D56</f>
        <v>7384542</v>
      </c>
      <c r="E56">
        <f>[4]p08!E56</f>
        <v>3462423</v>
      </c>
      <c r="F56">
        <f>[4]p08!F56</f>
        <v>9681161</v>
      </c>
      <c r="G56">
        <f>[4]p08!G56</f>
        <v>0</v>
      </c>
      <c r="H56">
        <f>[4]p08!H56</f>
        <v>0</v>
      </c>
      <c r="I56">
        <f>[4]p08!I56</f>
        <v>0</v>
      </c>
      <c r="J56">
        <f>[4]p08!J56</f>
        <v>0</v>
      </c>
      <c r="K56">
        <f>[4]p08!K56</f>
        <v>0</v>
      </c>
      <c r="T56" s="33"/>
    </row>
    <row r="57" spans="1:20">
      <c r="A57" t="s">
        <v>233</v>
      </c>
      <c r="B57">
        <f>[4]p08!B57</f>
        <v>1954527</v>
      </c>
      <c r="C57">
        <f>[4]p08!C57</f>
        <v>1954527</v>
      </c>
      <c r="D57">
        <f>[4]p08!D57</f>
        <v>1954527</v>
      </c>
      <c r="E57">
        <f>[4]p08!E57</f>
        <v>1954527</v>
      </c>
      <c r="F57">
        <f>[4]p08!F57</f>
        <v>2039406</v>
      </c>
      <c r="G57">
        <f>[4]p08!G57</f>
        <v>806245</v>
      </c>
      <c r="H57">
        <f>[4]p08!H57</f>
        <v>806245</v>
      </c>
      <c r="I57">
        <f>[4]p08!I57</f>
        <v>806245</v>
      </c>
      <c r="J57">
        <f>[4]p08!J57</f>
        <v>806245</v>
      </c>
      <c r="K57">
        <f>[4]p08!K57</f>
        <v>806245</v>
      </c>
      <c r="M57" s="28"/>
      <c r="N57" s="10"/>
      <c r="O57" s="10"/>
      <c r="P57" s="10"/>
      <c r="Q57" s="10"/>
      <c r="R57" s="10"/>
      <c r="T57" s="33"/>
    </row>
    <row r="58" spans="1:20">
      <c r="A58" t="s">
        <v>234</v>
      </c>
      <c r="B58">
        <f>[4]p08!B58</f>
        <v>4646393</v>
      </c>
      <c r="C58">
        <f>[4]p08!C58</f>
        <v>4811333</v>
      </c>
      <c r="D58">
        <f>[4]p08!D58</f>
        <v>4646393</v>
      </c>
      <c r="E58">
        <f>[4]p08!E58</f>
        <v>4811333</v>
      </c>
      <c r="F58">
        <f>[4]p08!F58</f>
        <v>4646393</v>
      </c>
      <c r="G58">
        <f>[4]p08!G58</f>
        <v>5086504</v>
      </c>
      <c r="H58">
        <f>[4]p08!H58</f>
        <v>3458822</v>
      </c>
      <c r="I58">
        <f>[4]p08!I58</f>
        <v>3255362</v>
      </c>
      <c r="J58">
        <f>[4]p08!J58</f>
        <v>4476122</v>
      </c>
      <c r="K58">
        <f>[4]p08!K58</f>
        <v>4883044</v>
      </c>
      <c r="N58" s="32"/>
      <c r="O58" s="32"/>
      <c r="P58" s="32"/>
      <c r="Q58" s="32"/>
      <c r="R58" s="32"/>
      <c r="S58" s="32"/>
      <c r="T58" s="33"/>
    </row>
    <row r="59" spans="1:20">
      <c r="A59" t="s">
        <v>235</v>
      </c>
      <c r="B59">
        <f>[4]p08!B59</f>
        <v>6223891</v>
      </c>
      <c r="C59">
        <f>[4]p08!C59</f>
        <v>6264171</v>
      </c>
      <c r="D59">
        <f>[4]p08!D59</f>
        <v>6223891</v>
      </c>
      <c r="E59">
        <f>[4]p08!E59</f>
        <v>6264171</v>
      </c>
      <c r="F59">
        <f>[4]p08!F59</f>
        <v>6223891</v>
      </c>
      <c r="G59">
        <f>[4]p08!G59</f>
        <v>4069202</v>
      </c>
      <c r="H59">
        <f>[4]p08!H59</f>
        <v>4883044</v>
      </c>
      <c r="I59">
        <f>[4]p08!I59</f>
        <v>4476122</v>
      </c>
      <c r="J59">
        <f>[4]p08!J59</f>
        <v>3255362</v>
      </c>
      <c r="K59">
        <f>[4]p08!K59</f>
        <v>3458822</v>
      </c>
      <c r="N59" s="32"/>
      <c r="O59" s="32"/>
      <c r="P59" s="32"/>
      <c r="Q59" s="32"/>
      <c r="R59" s="32"/>
      <c r="S59" s="32"/>
      <c r="T59" s="33"/>
    </row>
    <row r="60" spans="1:20">
      <c r="A60" t="s">
        <v>236</v>
      </c>
      <c r="B60">
        <f>[4]p08!B60</f>
        <v>10870284</v>
      </c>
      <c r="C60">
        <f>[4]p08!C60</f>
        <v>11075504</v>
      </c>
      <c r="D60">
        <f>[4]p08!D60</f>
        <v>10870284</v>
      </c>
      <c r="E60">
        <f>[4]p08!E60</f>
        <v>11075504</v>
      </c>
      <c r="F60">
        <f>[4]p08!F60</f>
        <v>10870284</v>
      </c>
      <c r="G60">
        <f>[4]p08!G60</f>
        <v>9155706</v>
      </c>
      <c r="H60">
        <f>[4]p08!H60</f>
        <v>8341866</v>
      </c>
      <c r="I60">
        <f>[4]p08!I60</f>
        <v>7731484</v>
      </c>
      <c r="J60">
        <f>[4]p08!J60</f>
        <v>7731484</v>
      </c>
      <c r="K60">
        <f>[4]p08!K60</f>
        <v>8341866</v>
      </c>
    </row>
    <row r="61" spans="1:20">
      <c r="A61" t="s">
        <v>237</v>
      </c>
      <c r="B61">
        <f>[4]p08!B61</f>
        <v>43463085.68997556</v>
      </c>
      <c r="C61">
        <f>[4]p08!C61</f>
        <v>42158606.029904872</v>
      </c>
      <c r="D61">
        <f>[4]p08!D61</f>
        <v>39524245.871842295</v>
      </c>
      <c r="E61">
        <f>[4]p08!E61</f>
        <v>43964837.575257063</v>
      </c>
      <c r="F61">
        <f>[4]p08!F61</f>
        <v>35995584.345810235</v>
      </c>
      <c r="G61">
        <f>[4]p08!G61</f>
        <v>0</v>
      </c>
      <c r="H61">
        <f>[4]p08!H61</f>
        <v>0</v>
      </c>
      <c r="I61">
        <f>[4]p08!I61</f>
        <v>0</v>
      </c>
      <c r="J61">
        <f>[4]p08!J61</f>
        <v>0</v>
      </c>
      <c r="K61">
        <f>[4]p08!K61</f>
        <v>0</v>
      </c>
    </row>
    <row r="62" spans="1:20">
      <c r="A62" t="s">
        <v>121</v>
      </c>
      <c r="B62">
        <f>[4]p08!B62</f>
        <v>5500000.1956521738</v>
      </c>
      <c r="C62">
        <f>[4]p08!C62</f>
        <v>5499999.6847826084</v>
      </c>
      <c r="D62">
        <f>[4]p08!D62</f>
        <v>5500000.1956521738</v>
      </c>
      <c r="E62">
        <f>[4]p08!E62</f>
        <v>5500000.1956521738</v>
      </c>
      <c r="F62">
        <f>[4]p08!F62</f>
        <v>5500000.1956521738</v>
      </c>
      <c r="G62">
        <f>[4]p08!G62</f>
        <v>0</v>
      </c>
      <c r="H62">
        <f>[4]p08!H62</f>
        <v>0</v>
      </c>
      <c r="I62">
        <f>[4]p08!I62</f>
        <v>0</v>
      </c>
      <c r="J62">
        <f>[4]p08!J62</f>
        <v>0</v>
      </c>
      <c r="K62">
        <f>[4]p08!K62</f>
        <v>0</v>
      </c>
    </row>
    <row r="63" spans="1:20">
      <c r="A63" t="s">
        <v>122</v>
      </c>
      <c r="B63">
        <f>[4]p08!B63</f>
        <v>1496616</v>
      </c>
      <c r="C63">
        <f>[4]p08!C63</f>
        <v>-232646</v>
      </c>
      <c r="D63">
        <f>[4]p08!D63</f>
        <v>183380</v>
      </c>
      <c r="E63">
        <f>[4]p08!E63</f>
        <v>1430092</v>
      </c>
      <c r="F63">
        <f>[4]p08!F63</f>
        <v>190209</v>
      </c>
      <c r="G63">
        <f>[4]p08!G63</f>
        <v>-1713247</v>
      </c>
      <c r="H63">
        <f>[4]p08!H63</f>
        <v>-1381054</v>
      </c>
      <c r="I63">
        <f>[4]p08!I63</f>
        <v>-750279</v>
      </c>
      <c r="J63">
        <f>[4]p08!J63</f>
        <v>-596170</v>
      </c>
      <c r="K63">
        <f>[4]p08!K63</f>
        <v>-1102725</v>
      </c>
    </row>
    <row r="64" spans="1:20">
      <c r="A64" t="s">
        <v>238</v>
      </c>
      <c r="B64">
        <f>[4]p08!B64</f>
        <v>15637855</v>
      </c>
      <c r="C64">
        <f>[4]p08!C64</f>
        <v>15637855</v>
      </c>
      <c r="D64">
        <f>[4]p08!D64</f>
        <v>17876556</v>
      </c>
      <c r="E64">
        <f>[4]p08!E64</f>
        <v>15637855</v>
      </c>
      <c r="F64">
        <f>[4]p08!F64</f>
        <v>16730913</v>
      </c>
      <c r="G64">
        <f>[4]p08!G64</f>
        <v>0</v>
      </c>
      <c r="H64">
        <f>[4]p08!H64</f>
        <v>0</v>
      </c>
      <c r="I64">
        <f>[4]p08!I64</f>
        <v>0</v>
      </c>
      <c r="J64">
        <f>[4]p08!J64</f>
        <v>0</v>
      </c>
      <c r="K64">
        <f>[4]p08!K64</f>
        <v>0</v>
      </c>
    </row>
    <row r="65" spans="1:13">
      <c r="A65" t="s">
        <v>239</v>
      </c>
      <c r="B65">
        <f>[4]p08!B65</f>
        <v>1000000</v>
      </c>
      <c r="C65">
        <f>[4]p08!C65</f>
        <v>1000000</v>
      </c>
      <c r="D65">
        <f>[4]p08!D65</f>
        <v>1000000</v>
      </c>
      <c r="E65">
        <f>[4]p08!E65</f>
        <v>1000000</v>
      </c>
      <c r="F65">
        <f>[4]p08!F65</f>
        <v>1000000</v>
      </c>
      <c r="G65">
        <f>[4]p08!G65</f>
        <v>1000000</v>
      </c>
      <c r="H65">
        <f>[4]p08!H65</f>
        <v>1000000</v>
      </c>
      <c r="I65">
        <f>[4]p08!I65</f>
        <v>1000000</v>
      </c>
      <c r="J65">
        <f>[4]p08!J65</f>
        <v>1000000</v>
      </c>
      <c r="K65">
        <f>[4]p08!K65</f>
        <v>1000000</v>
      </c>
    </row>
    <row r="66" spans="1:13">
      <c r="A66" t="s">
        <v>125</v>
      </c>
      <c r="B66">
        <f>[4]p08!B66</f>
        <v>19828614.494323384</v>
      </c>
      <c r="C66">
        <f>[4]p08!C66</f>
        <v>20253397.345122263</v>
      </c>
      <c r="D66">
        <f>[4]p08!D66</f>
        <v>14964309.676190123</v>
      </c>
      <c r="E66">
        <f>[4]p08!E66</f>
        <v>20396890.379604891</v>
      </c>
      <c r="F66">
        <f>[4]p08!F66</f>
        <v>12574462.150158063</v>
      </c>
      <c r="G66">
        <f>[4]p08!G66</f>
        <v>17195959</v>
      </c>
      <c r="H66">
        <f>[4]p08!H66</f>
        <v>17840802</v>
      </c>
      <c r="I66">
        <f>[4]p08!I66</f>
        <v>19065247</v>
      </c>
      <c r="J66">
        <f>[4]p08!J66</f>
        <v>19365414</v>
      </c>
      <c r="K66">
        <f>[4]p08!K66</f>
        <v>18381087</v>
      </c>
    </row>
    <row r="67" spans="1:13">
      <c r="A67" t="s">
        <v>240</v>
      </c>
      <c r="B67">
        <f>[4]p08!B67</f>
        <v>43463085.68997556</v>
      </c>
      <c r="C67">
        <f>[4]p08!C67</f>
        <v>42158606.029904872</v>
      </c>
      <c r="D67">
        <f>[4]p08!D67</f>
        <v>39524245.871842295</v>
      </c>
      <c r="E67">
        <f>[4]p08!E67</f>
        <v>43964837.575257063</v>
      </c>
      <c r="F67">
        <f>[4]p08!F67</f>
        <v>35995584.345810235</v>
      </c>
      <c r="G67">
        <f>[4]p08!G67</f>
        <v>0</v>
      </c>
      <c r="H67">
        <f>[4]p08!H67</f>
        <v>0</v>
      </c>
      <c r="I67">
        <f>[4]p08!I67</f>
        <v>0</v>
      </c>
      <c r="J67">
        <f>[4]p08!J67</f>
        <v>0</v>
      </c>
      <c r="K67">
        <f>[4]p08!K67</f>
        <v>0</v>
      </c>
    </row>
    <row r="68" spans="1:13">
      <c r="A68" t="s">
        <v>241</v>
      </c>
      <c r="B68">
        <f>[4]p08!B68</f>
        <v>3000000</v>
      </c>
      <c r="C68">
        <f>[4]p08!C68</f>
        <v>3000000</v>
      </c>
      <c r="D68">
        <f>[4]p08!D68</f>
        <v>3000000</v>
      </c>
      <c r="E68">
        <f>[4]p08!E68</f>
        <v>3000000</v>
      </c>
      <c r="F68">
        <f>[4]p08!F68</f>
        <v>3000000</v>
      </c>
      <c r="G68">
        <f>[4]p08!G68</f>
        <v>0</v>
      </c>
      <c r="H68">
        <f>[4]p08!H68</f>
        <v>0</v>
      </c>
      <c r="I68">
        <f>[4]p08!I68</f>
        <v>0</v>
      </c>
      <c r="J68">
        <f>[4]p08!J68</f>
        <v>0</v>
      </c>
      <c r="K68">
        <f>[4]p08!K68</f>
        <v>0</v>
      </c>
    </row>
    <row r="69" spans="1:13">
      <c r="A69" t="s">
        <v>242</v>
      </c>
      <c r="B69">
        <f>[4]p08!B69</f>
        <v>32088722.74652227</v>
      </c>
      <c r="C69">
        <f>[4]p08!C69</f>
        <v>23092145.059281539</v>
      </c>
      <c r="D69">
        <f>[4]p08!D69</f>
        <v>22729517.273490634</v>
      </c>
      <c r="E69">
        <f>[4]p08!E69</f>
        <v>31317094.367324613</v>
      </c>
      <c r="F69">
        <f>[4]p08!F69</f>
        <v>28157789.107065551</v>
      </c>
      <c r="G69">
        <f>[4]p08!G69</f>
        <v>0</v>
      </c>
      <c r="H69">
        <f>[4]p08!H69</f>
        <v>0</v>
      </c>
      <c r="I69">
        <f>[4]p08!I69</f>
        <v>0</v>
      </c>
      <c r="J69">
        <f>[4]p08!J69</f>
        <v>0</v>
      </c>
      <c r="K69">
        <f>[4]p08!K69</f>
        <v>0</v>
      </c>
    </row>
    <row r="70" spans="1:13">
      <c r="A70" t="s">
        <v>243</v>
      </c>
      <c r="B70">
        <f>[4]p08!B70</f>
        <v>2905196.8797340952</v>
      </c>
      <c r="C70">
        <f>[4]p08!C70</f>
        <v>-451610.44463497028</v>
      </c>
      <c r="D70">
        <f>[4]p08!D70</f>
        <v>355972.88244993612</v>
      </c>
      <c r="E70">
        <f>[4]p08!E70</f>
        <v>2776061.091884315</v>
      </c>
      <c r="F70">
        <f>[4]p08!F70</f>
        <v>369229.19464047998</v>
      </c>
      <c r="G70">
        <f>[4]p08!G70</f>
        <v>-156777</v>
      </c>
      <c r="H70">
        <f>[4]p08!H70</f>
        <v>-149978</v>
      </c>
      <c r="I70">
        <f>[4]p08!I70</f>
        <v>-144878</v>
      </c>
      <c r="J70">
        <f>[4]p08!J70</f>
        <v>-144878</v>
      </c>
      <c r="K70">
        <f>[4]p08!K70</f>
        <v>-149978</v>
      </c>
    </row>
    <row r="71" spans="1:13">
      <c r="A71" t="s">
        <v>244</v>
      </c>
      <c r="B71">
        <f>[4]p08!B71</f>
        <v>1.0682444261386779</v>
      </c>
      <c r="C71">
        <f>[4]p08!C71</f>
        <v>0.93074892057030068</v>
      </c>
      <c r="D71">
        <f>[4]p08!D71</f>
        <v>1.0386458258609919</v>
      </c>
      <c r="E71">
        <f>[4]p08!E71</f>
        <v>0.92371500156903785</v>
      </c>
      <c r="F71">
        <f>[4]p08!F71</f>
        <v>1.0386458258609919</v>
      </c>
      <c r="G71">
        <f>[4]p08!G71</f>
        <v>0</v>
      </c>
      <c r="H71">
        <f>[4]p08!H71</f>
        <v>0</v>
      </c>
      <c r="I71">
        <f>[4]p08!I71</f>
        <v>0</v>
      </c>
      <c r="J71">
        <f>[4]p08!J71</f>
        <v>0</v>
      </c>
      <c r="K71">
        <f>[4]p08!K71</f>
        <v>0</v>
      </c>
    </row>
    <row r="72" spans="1:13">
      <c r="A72" t="s">
        <v>245</v>
      </c>
      <c r="B72">
        <f>[4]p08!B72</f>
        <v>1.0339071088212717</v>
      </c>
      <c r="C72">
        <f>[4]p08!C72</f>
        <v>0.99092832710566636</v>
      </c>
      <c r="D72">
        <f>[4]p08!D72</f>
        <v>0.9944770338528266</v>
      </c>
      <c r="E72">
        <f>[4]p08!E72</f>
        <v>0.99900360645920405</v>
      </c>
      <c r="F72">
        <f>[4]p08!F72</f>
        <v>0.98168392376103164</v>
      </c>
      <c r="G72">
        <f>[4]p08!G72</f>
        <v>0</v>
      </c>
      <c r="H72">
        <f>[4]p08!H72</f>
        <v>0</v>
      </c>
      <c r="I72">
        <f>[4]p08!I72</f>
        <v>0</v>
      </c>
      <c r="J72">
        <f>[4]p08!J72</f>
        <v>0</v>
      </c>
      <c r="K72">
        <f>[4]p08!K72</f>
        <v>0</v>
      </c>
    </row>
    <row r="73" spans="1:13">
      <c r="A73" t="s">
        <v>246</v>
      </c>
      <c r="B73">
        <f>[4]p08!B73</f>
        <v>0</v>
      </c>
      <c r="C73">
        <f>[4]p08!C73</f>
        <v>0</v>
      </c>
      <c r="D73">
        <f>[4]p08!D73</f>
        <v>0</v>
      </c>
      <c r="E73">
        <f>[4]p08!E73</f>
        <v>0</v>
      </c>
      <c r="F73">
        <f>[4]p08!F73</f>
        <v>0</v>
      </c>
      <c r="G73">
        <f>[4]p08!G73</f>
        <v>0</v>
      </c>
      <c r="H73">
        <f>[4]p08!H73</f>
        <v>0</v>
      </c>
      <c r="I73">
        <f>[4]p08!I73</f>
        <v>0</v>
      </c>
      <c r="J73">
        <f>[4]p08!J73</f>
        <v>0</v>
      </c>
      <c r="K73">
        <f>[4]p08!K73</f>
        <v>0</v>
      </c>
    </row>
    <row r="74" spans="1:13">
      <c r="A74" t="s">
        <v>435</v>
      </c>
      <c r="B74">
        <f>[4]p08!B74</f>
        <v>0</v>
      </c>
      <c r="C74">
        <f>[4]p08!C74</f>
        <v>0</v>
      </c>
      <c r="D74">
        <f>[4]p08!D74</f>
        <v>0</v>
      </c>
      <c r="E74">
        <f>[4]p08!E74</f>
        <v>0</v>
      </c>
      <c r="F74">
        <f>[4]p08!F74</f>
        <v>0</v>
      </c>
      <c r="G74">
        <f>[4]p08!G74</f>
        <v>0</v>
      </c>
      <c r="H74">
        <f>[4]p08!H74</f>
        <v>0</v>
      </c>
      <c r="I74">
        <f>[4]p08!I74</f>
        <v>0</v>
      </c>
      <c r="J74">
        <f>[4]p08!J74</f>
        <v>0</v>
      </c>
      <c r="K74">
        <f>[4]p08!K74</f>
        <v>0</v>
      </c>
    </row>
    <row r="75" spans="1:13">
      <c r="A75" t="s">
        <v>436</v>
      </c>
      <c r="B75">
        <f>[4]p08!B75</f>
        <v>0</v>
      </c>
      <c r="C75">
        <f>[4]p08!C75</f>
        <v>0</v>
      </c>
      <c r="D75">
        <f>[4]p08!D75</f>
        <v>0</v>
      </c>
      <c r="E75">
        <f>[4]p08!E75</f>
        <v>0</v>
      </c>
      <c r="F75">
        <f>[4]p08!F75</f>
        <v>0</v>
      </c>
      <c r="G75">
        <f>[4]p08!G75</f>
        <v>0</v>
      </c>
      <c r="H75">
        <f>[4]p08!H75</f>
        <v>0</v>
      </c>
      <c r="I75">
        <f>[4]p08!I75</f>
        <v>0</v>
      </c>
      <c r="J75">
        <f>[4]p08!J75</f>
        <v>0</v>
      </c>
      <c r="K75">
        <f>[4]p08!K75</f>
        <v>0</v>
      </c>
    </row>
    <row r="76" spans="1:13">
      <c r="A76" t="s">
        <v>437</v>
      </c>
      <c r="B76">
        <f>[4]p08!B76</f>
        <v>0</v>
      </c>
      <c r="C76">
        <f>[4]p08!C76</f>
        <v>0</v>
      </c>
      <c r="D76">
        <f>[4]p08!D76</f>
        <v>0</v>
      </c>
      <c r="E76">
        <f>[4]p08!E76</f>
        <v>0</v>
      </c>
      <c r="F76">
        <f>[4]p08!F76</f>
        <v>0</v>
      </c>
      <c r="G76">
        <f>[4]p08!G76</f>
        <v>0</v>
      </c>
      <c r="H76">
        <f>[4]p08!H76</f>
        <v>0</v>
      </c>
      <c r="I76">
        <f>[4]p08!I76</f>
        <v>0</v>
      </c>
      <c r="J76">
        <f>[4]p08!J76</f>
        <v>0</v>
      </c>
      <c r="K76">
        <f>[4]p08!K76</f>
        <v>0</v>
      </c>
    </row>
    <row r="77" spans="1:13" ht="14" thickBot="1">
      <c r="A77" s="34" t="s">
        <v>438</v>
      </c>
      <c r="B77" s="34">
        <f>[4]p08!B77</f>
        <v>0</v>
      </c>
      <c r="C77" s="34">
        <f>[4]p08!C77</f>
        <v>0</v>
      </c>
      <c r="D77" s="34">
        <f>[4]p08!D77</f>
        <v>0</v>
      </c>
      <c r="E77" s="34">
        <f>[4]p08!E77</f>
        <v>0</v>
      </c>
      <c r="F77" s="34">
        <f>[4]p08!F77</f>
        <v>0</v>
      </c>
      <c r="G77" s="34">
        <f>[4]p08!G77</f>
        <v>0</v>
      </c>
      <c r="H77" s="34">
        <f>[4]p08!H77</f>
        <v>0</v>
      </c>
      <c r="I77" s="34">
        <f>[4]p08!I77</f>
        <v>0</v>
      </c>
      <c r="J77" s="34">
        <f>[4]p08!J77</f>
        <v>0</v>
      </c>
      <c r="K77" s="34">
        <f>[4]p08!K77</f>
        <v>0</v>
      </c>
      <c r="L77" s="34"/>
      <c r="M77" s="34"/>
    </row>
    <row r="78" spans="1:13">
      <c r="A78" t="s">
        <v>247</v>
      </c>
      <c r="B78">
        <f>[4]p08!B78</f>
        <v>1</v>
      </c>
    </row>
    <row r="79" spans="1:13">
      <c r="A79" t="s">
        <v>248</v>
      </c>
      <c r="B79">
        <f>[4]p08!B79</f>
        <v>50000</v>
      </c>
    </row>
    <row r="80" spans="1:13">
      <c r="A80" t="s">
        <v>249</v>
      </c>
      <c r="B80">
        <f>[4]p08!B80</f>
        <v>50000</v>
      </c>
    </row>
    <row r="81" spans="1:2">
      <c r="A81" t="s">
        <v>250</v>
      </c>
      <c r="B81">
        <f>[4]p08!B81</f>
        <v>0</v>
      </c>
    </row>
    <row r="82" spans="1:2">
      <c r="A82" t="s">
        <v>251</v>
      </c>
      <c r="B82">
        <f>[4]p08!B82</f>
        <v>0</v>
      </c>
    </row>
    <row r="83" spans="1:2">
      <c r="A83" t="s">
        <v>252</v>
      </c>
      <c r="B83">
        <f>[4]p08!B83</f>
        <v>0</v>
      </c>
    </row>
    <row r="84" spans="1:2">
      <c r="A84" t="s">
        <v>253</v>
      </c>
      <c r="B84">
        <f>[4]p08!B84</f>
        <v>0</v>
      </c>
    </row>
    <row r="85" spans="1:2">
      <c r="A85" t="s">
        <v>254</v>
      </c>
      <c r="B85">
        <f>[4]p08!B85</f>
        <v>65978</v>
      </c>
    </row>
    <row r="86" spans="1:2">
      <c r="A86" t="s">
        <v>255</v>
      </c>
      <c r="B86">
        <f>[4]p08!B86</f>
        <v>26522</v>
      </c>
    </row>
    <row r="87" spans="1:2">
      <c r="A87" t="s">
        <v>256</v>
      </c>
      <c r="B87">
        <f>[4]p08!B87</f>
        <v>23436</v>
      </c>
    </row>
    <row r="88" spans="1:2">
      <c r="A88" t="s">
        <v>257</v>
      </c>
      <c r="B88">
        <f>[4]p08!B88</f>
        <v>36330</v>
      </c>
    </row>
    <row r="89" spans="1:2">
      <c r="A89" t="s">
        <v>258</v>
      </c>
      <c r="B89">
        <f>[4]p08!B89</f>
        <v>39768</v>
      </c>
    </row>
    <row r="90" spans="1:2">
      <c r="A90" t="s">
        <v>259</v>
      </c>
      <c r="B90">
        <f>[4]p08!B90</f>
        <v>106637</v>
      </c>
    </row>
    <row r="91" spans="1:2">
      <c r="A91" t="s">
        <v>260</v>
      </c>
      <c r="B91">
        <f>[4]p08!B91</f>
        <v>65978</v>
      </c>
    </row>
    <row r="92" spans="1:2">
      <c r="A92" t="s">
        <v>261</v>
      </c>
      <c r="B92">
        <f>[4]p08!B92</f>
        <v>26522</v>
      </c>
    </row>
    <row r="93" spans="1:2">
      <c r="A93" t="s">
        <v>262</v>
      </c>
      <c r="B93">
        <f>[4]p08!B93</f>
        <v>23436</v>
      </c>
    </row>
    <row r="94" spans="1:2">
      <c r="A94" t="s">
        <v>263</v>
      </c>
      <c r="B94">
        <f>[4]p08!B94</f>
        <v>36330</v>
      </c>
    </row>
    <row r="95" spans="1:2">
      <c r="A95" t="s">
        <v>264</v>
      </c>
      <c r="B95">
        <f>[4]p08!B95</f>
        <v>39768</v>
      </c>
    </row>
    <row r="96" spans="1:2">
      <c r="A96" t="s">
        <v>265</v>
      </c>
      <c r="B96">
        <f>[4]p08!B96</f>
        <v>106637</v>
      </c>
    </row>
    <row r="97" spans="1:2">
      <c r="A97" t="s">
        <v>266</v>
      </c>
      <c r="B97">
        <f>[4]p08!B97</f>
        <v>0</v>
      </c>
    </row>
    <row r="98" spans="1:2">
      <c r="A98" t="s">
        <v>267</v>
      </c>
      <c r="B98">
        <f>[4]p08!B98</f>
        <v>0</v>
      </c>
    </row>
    <row r="99" spans="1:2">
      <c r="A99" t="s">
        <v>268</v>
      </c>
      <c r="B99">
        <f>[4]p08!B99</f>
        <v>0</v>
      </c>
    </row>
    <row r="100" spans="1:2">
      <c r="A100" t="s">
        <v>269</v>
      </c>
      <c r="B100">
        <f>[4]p08!B100</f>
        <v>0</v>
      </c>
    </row>
    <row r="101" spans="1:2">
      <c r="A101" t="s">
        <v>270</v>
      </c>
      <c r="B101">
        <f>[4]p08!B101</f>
        <v>0</v>
      </c>
    </row>
    <row r="102" spans="1:2">
      <c r="A102" t="s">
        <v>271</v>
      </c>
      <c r="B102">
        <f>[4]p08!B102</f>
        <v>0</v>
      </c>
    </row>
    <row r="103" spans="1:2">
      <c r="A103" t="s">
        <v>272</v>
      </c>
      <c r="B103">
        <f>[4]p08!B103</f>
        <v>237520800.00000003</v>
      </c>
    </row>
    <row r="104" spans="1:2">
      <c r="A104" t="s">
        <v>273</v>
      </c>
      <c r="B104">
        <f>[4]p08!B104</f>
        <v>10264014</v>
      </c>
    </row>
    <row r="105" spans="1:2">
      <c r="A105" t="s">
        <v>274</v>
      </c>
      <c r="B105">
        <f>[4]p08!B105</f>
        <v>7382340</v>
      </c>
    </row>
    <row r="106" spans="1:2">
      <c r="A106" t="s">
        <v>275</v>
      </c>
      <c r="B106">
        <f>[4]p08!B106</f>
        <v>1209789</v>
      </c>
    </row>
    <row r="107" spans="1:2">
      <c r="A107" t="s">
        <v>276</v>
      </c>
      <c r="B107">
        <f>[4]p08!B107</f>
        <v>1932724.8</v>
      </c>
    </row>
    <row r="108" spans="1:2">
      <c r="A108" t="s">
        <v>277</v>
      </c>
      <c r="B108">
        <f>[4]p08!B108</f>
        <v>4606718.4000000004</v>
      </c>
    </row>
    <row r="109" spans="1:2">
      <c r="A109" t="s">
        <v>278</v>
      </c>
      <c r="B109">
        <f>[4]p08!B109</f>
        <v>1760.9967756444082</v>
      </c>
    </row>
    <row r="110" spans="1:2">
      <c r="A110" t="s">
        <v>279</v>
      </c>
      <c r="B110">
        <f>[4]p08!B110</f>
        <v>260.12048032247554</v>
      </c>
    </row>
    <row r="111" spans="1:2">
      <c r="A111" t="s">
        <v>280</v>
      </c>
      <c r="B111">
        <f>[4]p08!B111</f>
        <v>141.28927618542346</v>
      </c>
    </row>
    <row r="112" spans="1:2">
      <c r="A112" t="s">
        <v>281</v>
      </c>
      <c r="B112">
        <f>[4]p08!B112</f>
        <v>13.489092283865361</v>
      </c>
    </row>
    <row r="113" spans="1:2">
      <c r="A113" t="s">
        <v>282</v>
      </c>
      <c r="B113">
        <f>[4]p08!B113</f>
        <v>16.018297087090115</v>
      </c>
    </row>
    <row r="114" spans="1:2">
      <c r="A114" t="s">
        <v>283</v>
      </c>
      <c r="B114">
        <f>[4]p08!B114</f>
        <v>21.076706693539627</v>
      </c>
    </row>
    <row r="115" spans="1:2">
      <c r="A115" t="s">
        <v>284</v>
      </c>
      <c r="B115">
        <f>[4]p08!B115</f>
        <v>15000034</v>
      </c>
    </row>
    <row r="116" spans="1:2">
      <c r="A116" t="s">
        <v>285</v>
      </c>
      <c r="B116">
        <f>[4]p08!B116</f>
        <v>800004</v>
      </c>
    </row>
    <row r="117" spans="1:2">
      <c r="A117" t="s">
        <v>286</v>
      </c>
      <c r="B117">
        <f>[4]p08!B117</f>
        <v>799999.8</v>
      </c>
    </row>
    <row r="118" spans="1:2">
      <c r="A118" t="s">
        <v>287</v>
      </c>
      <c r="B118">
        <f>[4]p08!B118</f>
        <v>150000</v>
      </c>
    </row>
    <row r="119" spans="1:2">
      <c r="A119" t="s">
        <v>288</v>
      </c>
      <c r="B119">
        <f>[4]p08!B119</f>
        <v>300000.12</v>
      </c>
    </row>
    <row r="120" spans="1:2">
      <c r="A120" t="s">
        <v>289</v>
      </c>
      <c r="B120">
        <f>[4]p08!B120</f>
        <v>800000</v>
      </c>
    </row>
    <row r="121" spans="1:2">
      <c r="A121" t="s">
        <v>290</v>
      </c>
      <c r="B121">
        <f>[4]p08!B121</f>
        <v>21376872.000000004</v>
      </c>
    </row>
    <row r="122" spans="1:2">
      <c r="A122" t="s">
        <v>291</v>
      </c>
      <c r="B122">
        <f>[4]p08!B122</f>
        <v>708216.96600000001</v>
      </c>
    </row>
    <row r="123" spans="1:2">
      <c r="A123" t="s">
        <v>292</v>
      </c>
      <c r="B123">
        <f>[4]p08!B123</f>
        <v>0</v>
      </c>
    </row>
    <row r="124" spans="1:2">
      <c r="A124" t="s">
        <v>293</v>
      </c>
      <c r="B124">
        <f>[4]p08!B124</f>
        <v>139125.73499999999</v>
      </c>
    </row>
    <row r="125" spans="1:2">
      <c r="A125" t="s">
        <v>294</v>
      </c>
      <c r="B125">
        <f>[4]p08!B125</f>
        <v>222263.35200000001</v>
      </c>
    </row>
    <row r="126" spans="1:2">
      <c r="A126" t="s">
        <v>295</v>
      </c>
      <c r="B126">
        <f>[4]p08!B126</f>
        <v>264886.30800000002</v>
      </c>
    </row>
    <row r="127" spans="1:2">
      <c r="A127" t="s">
        <v>296</v>
      </c>
      <c r="B127">
        <f>[4]p08!B127</f>
        <v>48745</v>
      </c>
    </row>
    <row r="128" spans="1:2">
      <c r="A128" t="s">
        <v>297</v>
      </c>
      <c r="B128">
        <f>[4]p08!B128</f>
        <v>28776</v>
      </c>
    </row>
    <row r="129" spans="1:2">
      <c r="A129" t="s">
        <v>298</v>
      </c>
      <c r="B129">
        <f>[4]p08!B129</f>
        <v>17776</v>
      </c>
    </row>
    <row r="130" spans="1:2">
      <c r="A130" t="s">
        <v>299</v>
      </c>
      <c r="B130">
        <f>[4]p08!B130</f>
        <v>38377</v>
      </c>
    </row>
    <row r="131" spans="1:2">
      <c r="A131" t="s">
        <v>300</v>
      </c>
      <c r="B131">
        <f>[4]p08!B131</f>
        <v>48937</v>
      </c>
    </row>
    <row r="132" spans="1:2">
      <c r="A132" t="s">
        <v>301</v>
      </c>
      <c r="B132">
        <f>[4]p08!B132</f>
        <v>112294</v>
      </c>
    </row>
    <row r="133" spans="1:2">
      <c r="A133" t="s">
        <v>302</v>
      </c>
      <c r="B133">
        <f>[4]p08!B133</f>
        <v>48745</v>
      </c>
    </row>
    <row r="134" spans="1:2">
      <c r="A134" t="s">
        <v>303</v>
      </c>
      <c r="B134">
        <f>[4]p08!B134</f>
        <v>28776</v>
      </c>
    </row>
    <row r="135" spans="1:2">
      <c r="A135" t="s">
        <v>304</v>
      </c>
      <c r="B135">
        <f>[4]p08!B135</f>
        <v>17776</v>
      </c>
    </row>
    <row r="136" spans="1:2">
      <c r="A136" t="s">
        <v>305</v>
      </c>
      <c r="B136">
        <f>[4]p08!B136</f>
        <v>38377</v>
      </c>
    </row>
    <row r="137" spans="1:2">
      <c r="A137" t="s">
        <v>306</v>
      </c>
      <c r="B137">
        <f>[4]p08!B137</f>
        <v>48937</v>
      </c>
    </row>
    <row r="138" spans="1:2">
      <c r="A138" t="s">
        <v>307</v>
      </c>
      <c r="B138">
        <f>[4]p08!B138</f>
        <v>112294</v>
      </c>
    </row>
    <row r="139" spans="1:2">
      <c r="A139" t="s">
        <v>308</v>
      </c>
      <c r="B139">
        <f>[4]p08!B139</f>
        <v>0</v>
      </c>
    </row>
    <row r="140" spans="1:2">
      <c r="A140" t="s">
        <v>309</v>
      </c>
      <c r="B140">
        <f>[4]p08!B140</f>
        <v>0</v>
      </c>
    </row>
    <row r="141" spans="1:2">
      <c r="A141" t="s">
        <v>310</v>
      </c>
      <c r="B141">
        <f>[4]p08!B141</f>
        <v>0</v>
      </c>
    </row>
    <row r="142" spans="1:2">
      <c r="A142" t="s">
        <v>311</v>
      </c>
      <c r="B142">
        <f>[4]p08!B142</f>
        <v>0</v>
      </c>
    </row>
    <row r="143" spans="1:2">
      <c r="A143" t="s">
        <v>312</v>
      </c>
      <c r="B143">
        <f>[4]p08!B143</f>
        <v>0</v>
      </c>
    </row>
    <row r="144" spans="1:2">
      <c r="A144" t="s">
        <v>313</v>
      </c>
      <c r="B144">
        <f>[4]p08!B144</f>
        <v>0</v>
      </c>
    </row>
    <row r="145" spans="1:2">
      <c r="A145" t="s">
        <v>314</v>
      </c>
      <c r="B145">
        <f>[4]p08!B145</f>
        <v>307093500</v>
      </c>
    </row>
    <row r="146" spans="1:2">
      <c r="A146" t="s">
        <v>315</v>
      </c>
      <c r="B146">
        <f>[4]p08!B146</f>
        <v>15539040</v>
      </c>
    </row>
    <row r="147" spans="1:2">
      <c r="A147" t="s">
        <v>316</v>
      </c>
      <c r="B147">
        <f>[4]p08!B147</f>
        <v>8959104</v>
      </c>
    </row>
    <row r="148" spans="1:2">
      <c r="A148" t="s">
        <v>317</v>
      </c>
      <c r="B148">
        <f>[4]p08!B148</f>
        <v>1588807.8</v>
      </c>
    </row>
    <row r="149" spans="1:2">
      <c r="A149" t="s">
        <v>318</v>
      </c>
      <c r="B149">
        <f>[4]p08!B149</f>
        <v>2774727.9</v>
      </c>
    </row>
    <row r="150" spans="1:2">
      <c r="A150" t="s">
        <v>319</v>
      </c>
      <c r="B150">
        <f>[4]p08!B150</f>
        <v>6063876</v>
      </c>
    </row>
    <row r="151" spans="1:2">
      <c r="A151" t="s">
        <v>320</v>
      </c>
      <c r="B151">
        <f>[4]p08!B151</f>
        <v>2831.1125367461564</v>
      </c>
    </row>
    <row r="152" spans="1:2">
      <c r="A152" t="s">
        <v>321</v>
      </c>
      <c r="B152">
        <f>[4]p08!B152</f>
        <v>387.83895861574274</v>
      </c>
    </row>
    <row r="153" spans="1:2">
      <c r="A153" t="s">
        <v>322</v>
      </c>
      <c r="B153">
        <f>[4]p08!B153</f>
        <v>227.14740120405207</v>
      </c>
    </row>
    <row r="154" spans="1:2">
      <c r="A154" t="s">
        <v>323</v>
      </c>
      <c r="B154">
        <f>[4]p08!B154</f>
        <v>20.876744459506281</v>
      </c>
    </row>
    <row r="155" spans="1:2">
      <c r="A155" t="s">
        <v>324</v>
      </c>
      <c r="B155">
        <f>[4]p08!B155</f>
        <v>24.791134045663707</v>
      </c>
    </row>
    <row r="156" spans="1:2">
      <c r="A156" t="s">
        <v>325</v>
      </c>
      <c r="B156">
        <f>[4]p08!B156</f>
        <v>32.319913217978559</v>
      </c>
    </row>
    <row r="157" spans="1:2">
      <c r="A157" t="s">
        <v>326</v>
      </c>
      <c r="B157">
        <f>[4]p08!B157</f>
        <v>25000028</v>
      </c>
    </row>
    <row r="158" spans="1:2">
      <c r="A158" t="s">
        <v>327</v>
      </c>
      <c r="B158">
        <f>[4]p08!B158</f>
        <v>1500000</v>
      </c>
    </row>
    <row r="159" spans="1:2">
      <c r="A159" t="s">
        <v>328</v>
      </c>
      <c r="B159">
        <f>[4]p08!B159</f>
        <v>1099998</v>
      </c>
    </row>
    <row r="160" spans="1:2">
      <c r="A160" t="s">
        <v>329</v>
      </c>
      <c r="B160">
        <f>[4]p08!B160</f>
        <v>160000</v>
      </c>
    </row>
    <row r="161" spans="1:2">
      <c r="A161" t="s">
        <v>330</v>
      </c>
      <c r="B161">
        <f>[4]p08!B161</f>
        <v>549999.84</v>
      </c>
    </row>
    <row r="162" spans="1:2">
      <c r="A162" t="s">
        <v>331</v>
      </c>
      <c r="B162">
        <f>[4]p08!B162</f>
        <v>700000</v>
      </c>
    </row>
    <row r="163" spans="1:2">
      <c r="A163" t="s">
        <v>332</v>
      </c>
      <c r="B163">
        <f>[4]p08!B163</f>
        <v>27638414.999999996</v>
      </c>
    </row>
    <row r="164" spans="1:2">
      <c r="A164" t="s">
        <v>333</v>
      </c>
      <c r="B164">
        <f>[4]p08!B164</f>
        <v>0</v>
      </c>
    </row>
    <row r="165" spans="1:2">
      <c r="A165" t="s">
        <v>334</v>
      </c>
      <c r="B165">
        <f>[4]p08!B165</f>
        <v>824237.56799999997</v>
      </c>
    </row>
    <row r="166" spans="1:2">
      <c r="A166" t="s">
        <v>335</v>
      </c>
      <c r="B166">
        <f>[4]p08!B166</f>
        <v>182712.897</v>
      </c>
    </row>
    <row r="167" spans="1:2">
      <c r="A167" t="s">
        <v>336</v>
      </c>
      <c r="B167">
        <f>[4]p08!B167</f>
        <v>319093.70850000001</v>
      </c>
    </row>
    <row r="168" spans="1:2">
      <c r="A168" t="s">
        <v>337</v>
      </c>
      <c r="B168">
        <f>[4]p08!B168</f>
        <v>0</v>
      </c>
    </row>
    <row r="169" spans="1:2">
      <c r="A169" t="s">
        <v>338</v>
      </c>
      <c r="B169">
        <f>[4]p08!B169</f>
        <v>3</v>
      </c>
    </row>
    <row r="170" spans="1:2">
      <c r="A170" t="s">
        <v>339</v>
      </c>
      <c r="B170">
        <f>[4]p08!B170</f>
        <v>6</v>
      </c>
    </row>
    <row r="171" spans="1:2">
      <c r="A171" t="s">
        <v>340</v>
      </c>
      <c r="B171">
        <f>[4]p08!B171</f>
        <v>200103</v>
      </c>
    </row>
    <row r="172" spans="1:2">
      <c r="A172" t="s">
        <v>341</v>
      </c>
      <c r="B172">
        <f>[4]p08!B172</f>
        <v>8335609.7999999989</v>
      </c>
    </row>
    <row r="173" spans="1:2">
      <c r="A173" t="s">
        <v>342</v>
      </c>
      <c r="B173">
        <f>[4]p08!B173</f>
        <v>19264392.899999999</v>
      </c>
    </row>
    <row r="174" spans="1:2">
      <c r="A174" t="s">
        <v>343</v>
      </c>
      <c r="B174">
        <f>[4]p08!B174</f>
        <v>294076</v>
      </c>
    </row>
    <row r="175" spans="1:2">
      <c r="A175" t="s">
        <v>344</v>
      </c>
      <c r="B175">
        <f>[4]p08!B175</f>
        <v>8335609.7999999989</v>
      </c>
    </row>
    <row r="176" spans="1:2">
      <c r="A176" t="s">
        <v>345</v>
      </c>
      <c r="B176">
        <f>[4]p08!B176</f>
        <v>28193788.949999999</v>
      </c>
    </row>
    <row r="177" spans="1:2">
      <c r="A177" t="s">
        <v>346</v>
      </c>
      <c r="B177">
        <f>[4]p08!B177</f>
        <v>290400</v>
      </c>
    </row>
    <row r="178" spans="1:2">
      <c r="A178" t="s">
        <v>347</v>
      </c>
      <c r="B178">
        <f>[4]p08!B178</f>
        <v>8198243.3177536251</v>
      </c>
    </row>
    <row r="179" spans="1:2">
      <c r="A179" t="s">
        <v>348</v>
      </c>
      <c r="B179">
        <f>[4]p08!B179</f>
        <v>27419501.400000002</v>
      </c>
    </row>
    <row r="180" spans="1:2">
      <c r="A180" t="s">
        <v>349</v>
      </c>
      <c r="B180">
        <f>[4]p08!B180</f>
        <v>218283</v>
      </c>
    </row>
    <row r="181" spans="1:2">
      <c r="A181" t="s">
        <v>350</v>
      </c>
      <c r="B181">
        <f>[4]p08!B181</f>
        <v>1867375</v>
      </c>
    </row>
    <row r="182" spans="1:2">
      <c r="A182" t="s">
        <v>351</v>
      </c>
      <c r="B182">
        <f>[4]p08!B182</f>
        <v>5132625</v>
      </c>
    </row>
    <row r="183" spans="1:2">
      <c r="A183" t="s">
        <v>352</v>
      </c>
      <c r="B183">
        <f>[4]p08!B183</f>
        <v>315134</v>
      </c>
    </row>
    <row r="184" spans="1:2">
      <c r="A184" t="s">
        <v>353</v>
      </c>
      <c r="B184">
        <f>[4]p08!B184</f>
        <v>1867375</v>
      </c>
    </row>
    <row r="185" spans="1:2">
      <c r="A185" t="s">
        <v>354</v>
      </c>
      <c r="B185">
        <f>[4]p08!B185</f>
        <v>7402388</v>
      </c>
    </row>
    <row r="186" spans="1:2">
      <c r="A186" t="s">
        <v>355</v>
      </c>
      <c r="B186">
        <f>[4]p08!B186</f>
        <v>311195</v>
      </c>
    </row>
    <row r="187" spans="1:2">
      <c r="A187" t="s">
        <v>356</v>
      </c>
      <c r="B187">
        <f>[4]p08!B187</f>
        <v>1853689</v>
      </c>
    </row>
    <row r="188" spans="1:2">
      <c r="A188" t="s">
        <v>357</v>
      </c>
      <c r="B188">
        <f>[4]p08!B188</f>
        <v>7292574</v>
      </c>
    </row>
    <row r="189" spans="1:2">
      <c r="A189" t="s">
        <v>358</v>
      </c>
      <c r="B189">
        <f>[4]p08!B189</f>
        <v>0</v>
      </c>
    </row>
    <row r="190" spans="1:2">
      <c r="A190" t="s">
        <v>359</v>
      </c>
      <c r="B190">
        <f>[4]p08!B190</f>
        <v>0</v>
      </c>
    </row>
    <row r="191" spans="1:2">
      <c r="A191" t="s">
        <v>360</v>
      </c>
      <c r="B191">
        <f>[4]p08!B191</f>
        <v>0</v>
      </c>
    </row>
    <row r="192" spans="1:2">
      <c r="A192" t="s">
        <v>361</v>
      </c>
      <c r="B192">
        <f>[4]p08!B192</f>
        <v>93385</v>
      </c>
    </row>
    <row r="193" spans="1:2">
      <c r="A193" t="s">
        <v>362</v>
      </c>
      <c r="B193">
        <f>[4]p08!B193</f>
        <v>12880499.100000001</v>
      </c>
    </row>
    <row r="194" spans="1:2">
      <c r="A194" t="s">
        <v>363</v>
      </c>
      <c r="B194">
        <f>[4]p08!B194</f>
        <v>137.92898007526122</v>
      </c>
    </row>
    <row r="195" spans="1:2">
      <c r="A195" t="s">
        <v>364</v>
      </c>
      <c r="B195">
        <f>[4]p08!B195</f>
        <v>0</v>
      </c>
    </row>
    <row r="196" spans="1:2">
      <c r="A196" t="s">
        <v>365</v>
      </c>
      <c r="B196">
        <f>[4]p08!B196</f>
        <v>0</v>
      </c>
    </row>
    <row r="197" spans="1:2">
      <c r="A197" t="s">
        <v>366</v>
      </c>
      <c r="B197">
        <f>[4]p08!B197</f>
        <v>0</v>
      </c>
    </row>
    <row r="198" spans="1:2">
      <c r="A198" t="s">
        <v>367</v>
      </c>
      <c r="B198">
        <f>[4]p08!B198</f>
        <v>0</v>
      </c>
    </row>
    <row r="199" spans="1:2">
      <c r="A199" t="s">
        <v>368</v>
      </c>
      <c r="B199">
        <f>[4]p08!B199</f>
        <v>0</v>
      </c>
    </row>
    <row r="200" spans="1:2">
      <c r="A200" t="s">
        <v>369</v>
      </c>
      <c r="B200">
        <f>[4]p08!B200</f>
        <v>0</v>
      </c>
    </row>
    <row r="201" spans="1:2">
      <c r="A201" t="s">
        <v>370</v>
      </c>
      <c r="B201">
        <f>[4]p08!B201</f>
        <v>19125</v>
      </c>
    </row>
    <row r="202" spans="1:2">
      <c r="A202" t="s">
        <v>371</v>
      </c>
      <c r="B202">
        <f>[4]p08!B202</f>
        <v>613309</v>
      </c>
    </row>
    <row r="203" spans="1:2">
      <c r="A203" t="s">
        <v>372</v>
      </c>
      <c r="B203">
        <f>[4]p08!B203</f>
        <v>32.068461584273628</v>
      </c>
    </row>
    <row r="204" spans="1:2">
      <c r="A204" t="s">
        <v>373</v>
      </c>
      <c r="B204">
        <f>[4]p08!B204</f>
        <v>10366</v>
      </c>
    </row>
    <row r="205" spans="1:2">
      <c r="A205" t="s">
        <v>374</v>
      </c>
      <c r="B205">
        <f>[4]p08!B205</f>
        <v>363520</v>
      </c>
    </row>
    <row r="206" spans="1:2">
      <c r="A206" t="s">
        <v>375</v>
      </c>
      <c r="B206">
        <f>[4]p08!B206</f>
        <v>35.068461584273628</v>
      </c>
    </row>
    <row r="207" spans="1:2">
      <c r="A207" t="s">
        <v>376</v>
      </c>
      <c r="B207">
        <f>[4]p08!B207</f>
        <v>102870</v>
      </c>
    </row>
    <row r="208" spans="1:2">
      <c r="A208" t="s">
        <v>377</v>
      </c>
      <c r="B208">
        <f>[4]p08!B208</f>
        <v>192024</v>
      </c>
    </row>
    <row r="209" spans="1:2">
      <c r="A209" t="s">
        <v>378</v>
      </c>
      <c r="B209">
        <f>[4]p08!B209</f>
        <v>0</v>
      </c>
    </row>
    <row r="210" spans="1:2">
      <c r="A210" t="s">
        <v>379</v>
      </c>
      <c r="B210">
        <f>[4]p08!B210</f>
        <v>0</v>
      </c>
    </row>
    <row r="211" spans="1:2">
      <c r="A211" t="s">
        <v>380</v>
      </c>
      <c r="B211">
        <f>[4]p08!B211</f>
        <v>563719.80000000005</v>
      </c>
    </row>
    <row r="212" spans="1:2">
      <c r="A212" t="s">
        <v>381</v>
      </c>
      <c r="B212">
        <f>[4]p08!B212</f>
        <v>651509</v>
      </c>
    </row>
    <row r="213" spans="1:2">
      <c r="A213" t="s">
        <v>382</v>
      </c>
      <c r="B213">
        <f>[4]p08!B213</f>
        <v>32088722.74652227</v>
      </c>
    </row>
    <row r="214" spans="1:2">
      <c r="A214" t="s">
        <v>137</v>
      </c>
      <c r="B214">
        <f>[4]p08!B214</f>
        <v>209300</v>
      </c>
    </row>
    <row r="215" spans="1:2">
      <c r="A215" t="s">
        <v>383</v>
      </c>
      <c r="B215">
        <f>[4]p08!B215</f>
        <v>-154766.97640322938</v>
      </c>
    </row>
    <row r="216" spans="1:2">
      <c r="A216" t="s">
        <v>384</v>
      </c>
      <c r="B216">
        <f>[4]p08!B216</f>
        <v>32143255.770119041</v>
      </c>
    </row>
    <row r="217" spans="1:2">
      <c r="A217" t="s">
        <v>385</v>
      </c>
      <c r="B217">
        <f>[4]p08!B217</f>
        <v>14990251</v>
      </c>
    </row>
    <row r="218" spans="1:2">
      <c r="A218" t="s">
        <v>386</v>
      </c>
      <c r="B218">
        <f>[4]p08!B218</f>
        <v>858613.8</v>
      </c>
    </row>
    <row r="219" spans="1:2">
      <c r="A219" t="s">
        <v>387</v>
      </c>
      <c r="B219">
        <f>[4]p08!B219</f>
        <v>4034942</v>
      </c>
    </row>
    <row r="220" spans="1:2">
      <c r="A220" t="s">
        <v>388</v>
      </c>
      <c r="B220">
        <f>[4]p08!B220</f>
        <v>316261</v>
      </c>
    </row>
    <row r="221" spans="1:2">
      <c r="A221" t="s">
        <v>145</v>
      </c>
      <c r="B221">
        <f>[4]p08!B221</f>
        <v>3000000</v>
      </c>
    </row>
    <row r="222" spans="1:2">
      <c r="A222" t="s">
        <v>146</v>
      </c>
      <c r="B222">
        <f>[4]p08!B222</f>
        <v>348595</v>
      </c>
    </row>
    <row r="223" spans="1:2">
      <c r="A223" t="s">
        <v>389</v>
      </c>
      <c r="B223">
        <f>[4]p08!B223</f>
        <v>137598</v>
      </c>
    </row>
    <row r="224" spans="1:2">
      <c r="A224" t="s">
        <v>390</v>
      </c>
      <c r="B224">
        <f>[4]p08!B224</f>
        <v>0</v>
      </c>
    </row>
    <row r="225" spans="1:2">
      <c r="A225" t="s">
        <v>391</v>
      </c>
      <c r="B225">
        <f>[4]p08!B225</f>
        <v>0</v>
      </c>
    </row>
    <row r="226" spans="1:2">
      <c r="A226" t="s">
        <v>392</v>
      </c>
      <c r="B226">
        <f>[4]p08!B226</f>
        <v>1550000</v>
      </c>
    </row>
    <row r="227" spans="1:2">
      <c r="A227" t="s">
        <v>152</v>
      </c>
      <c r="B227">
        <f>[4]p08!B227</f>
        <v>160000</v>
      </c>
    </row>
    <row r="228" spans="1:2">
      <c r="A228" t="s">
        <v>393</v>
      </c>
      <c r="B228">
        <f>[4]p08!B228</f>
        <v>50000</v>
      </c>
    </row>
    <row r="229" spans="1:2">
      <c r="A229" t="s">
        <v>394</v>
      </c>
      <c r="B229">
        <f>[4]p08!B229</f>
        <v>66693</v>
      </c>
    </row>
    <row r="230" spans="1:2">
      <c r="A230" t="s">
        <v>395</v>
      </c>
      <c r="B230">
        <f>[4]p08!B230</f>
        <v>2228489.0903849448</v>
      </c>
    </row>
    <row r="231" spans="1:2">
      <c r="A231" t="s">
        <v>396</v>
      </c>
      <c r="B231">
        <f>[4]p08!B231</f>
        <v>27741442.890384946</v>
      </c>
    </row>
    <row r="232" spans="1:2">
      <c r="A232" t="s">
        <v>397</v>
      </c>
      <c r="B232">
        <f>[4]p08!B232</f>
        <v>4401812.8797340952</v>
      </c>
    </row>
    <row r="233" spans="1:2">
      <c r="A233" t="s">
        <v>398</v>
      </c>
      <c r="B233">
        <f>[4]p08!B233</f>
        <v>1496616</v>
      </c>
    </row>
    <row r="234" spans="1:2">
      <c r="A234" t="s">
        <v>243</v>
      </c>
      <c r="B234">
        <f>[4]p08!B234</f>
        <v>2905196.8797340952</v>
      </c>
    </row>
    <row r="235" spans="1:2">
      <c r="A235" t="s">
        <v>399</v>
      </c>
      <c r="B235">
        <f>[4]p08!B235</f>
        <v>6250000</v>
      </c>
    </row>
    <row r="236" spans="1:2">
      <c r="A236" t="s">
        <v>400</v>
      </c>
      <c r="B236">
        <f>[4]p08!B236</f>
        <v>11666666.666666668</v>
      </c>
    </row>
    <row r="237" spans="1:2">
      <c r="A237" t="s">
        <v>401</v>
      </c>
      <c r="B237">
        <f>[4]p08!B237</f>
        <v>10000000</v>
      </c>
    </row>
    <row r="238" spans="1:2">
      <c r="A238" t="s">
        <v>402</v>
      </c>
      <c r="B238">
        <f>[4]p08!B238</f>
        <v>400</v>
      </c>
    </row>
    <row r="239" spans="1:2">
      <c r="A239" t="s">
        <v>403</v>
      </c>
      <c r="B239">
        <f>[4]p08!B239</f>
        <v>300</v>
      </c>
    </row>
    <row r="240" spans="1:2">
      <c r="A240" t="s">
        <v>404</v>
      </c>
      <c r="B240">
        <f>[4]p08!B240</f>
        <v>1000</v>
      </c>
    </row>
    <row r="241" spans="1:2">
      <c r="A241" t="s">
        <v>405</v>
      </c>
      <c r="B241">
        <f>[4]p08!B241</f>
        <v>1.4</v>
      </c>
    </row>
    <row r="242" spans="1:2">
      <c r="A242" t="s">
        <v>406</v>
      </c>
      <c r="B242">
        <f>[4]p08!B242</f>
        <v>2.2799999999999998</v>
      </c>
    </row>
    <row r="243" spans="1:2">
      <c r="A243" t="s">
        <v>407</v>
      </c>
      <c r="B243">
        <f>[4]p08!B243</f>
        <v>41657228</v>
      </c>
    </row>
    <row r="244" spans="1:2">
      <c r="A244" t="s">
        <v>408</v>
      </c>
      <c r="B244">
        <f>[4]p08!B244</f>
        <v>26019373</v>
      </c>
    </row>
    <row r="245" spans="1:2">
      <c r="A245" t="s">
        <v>409</v>
      </c>
      <c r="B245">
        <f>[4]p08!B245</f>
        <v>60000</v>
      </c>
    </row>
    <row r="246" spans="1:2">
      <c r="A246" t="s">
        <v>410</v>
      </c>
      <c r="B246">
        <f>[4]p08!B246</f>
        <v>0</v>
      </c>
    </row>
    <row r="247" spans="1:2">
      <c r="A247" t="s">
        <v>411</v>
      </c>
      <c r="B247">
        <f>[4]p08!B247</f>
        <v>1.8</v>
      </c>
    </row>
    <row r="248" spans="1:2">
      <c r="A248" t="s">
        <v>412</v>
      </c>
      <c r="B248">
        <f>[4]p08!B248</f>
        <v>1.8</v>
      </c>
    </row>
    <row r="249" spans="1:2">
      <c r="A249" t="s">
        <v>413</v>
      </c>
      <c r="B249">
        <f>[4]p08!B249</f>
        <v>400</v>
      </c>
    </row>
    <row r="250" spans="1:2">
      <c r="A250" t="s">
        <v>414</v>
      </c>
      <c r="B250">
        <f>[4]p08!B250</f>
        <v>-2</v>
      </c>
    </row>
    <row r="251" spans="1:2">
      <c r="A251" t="s">
        <v>415</v>
      </c>
      <c r="B251">
        <f>[4]p08!B251</f>
        <v>-2</v>
      </c>
    </row>
    <row r="252" spans="1:2">
      <c r="A252" t="s">
        <v>416</v>
      </c>
      <c r="B252">
        <f>[4]p08!B252</f>
        <v>-1</v>
      </c>
    </row>
    <row r="253" spans="1:2">
      <c r="A253" t="s">
        <v>417</v>
      </c>
      <c r="B253">
        <f>[4]p08!B253</f>
        <v>-1</v>
      </c>
    </row>
    <row r="254" spans="1:2">
      <c r="A254" t="s">
        <v>418</v>
      </c>
      <c r="B254">
        <f>[4]p08!B254</f>
        <v>-54719.562243502049</v>
      </c>
    </row>
    <row r="255" spans="1:2">
      <c r="A255" t="s">
        <v>419</v>
      </c>
      <c r="B255">
        <f>[4]p08!B255</f>
        <v>-2732.2404371584607</v>
      </c>
    </row>
    <row r="256" spans="1:2">
      <c r="A256" t="s">
        <v>420</v>
      </c>
      <c r="B256">
        <f>[4]p08!B256</f>
        <v>0</v>
      </c>
    </row>
    <row r="257" spans="1:2">
      <c r="A257" t="s">
        <v>421</v>
      </c>
      <c r="B257">
        <f>[4]p08!B257</f>
        <v>-47348.484848484884</v>
      </c>
    </row>
    <row r="258" spans="1:2">
      <c r="A258" t="s">
        <v>422</v>
      </c>
      <c r="B258">
        <f>[4]p08!B258</f>
        <v>-49966.688874083986</v>
      </c>
    </row>
    <row r="259" spans="1:2">
      <c r="A259" t="s">
        <v>423</v>
      </c>
      <c r="B259">
        <f>[4]p08!B259</f>
        <v>5</v>
      </c>
    </row>
    <row r="260" spans="1:2">
      <c r="A260" t="s">
        <v>1065</v>
      </c>
      <c r="B260">
        <f>[4]p08!B260</f>
        <v>13.488538665879576</v>
      </c>
    </row>
    <row r="261" spans="1:2">
      <c r="A261" t="s">
        <v>1066</v>
      </c>
      <c r="B261">
        <f>[4]p08!B261</f>
        <v>23.43409759154228</v>
      </c>
    </row>
    <row r="262" spans="1:2">
      <c r="A262" t="s">
        <v>227</v>
      </c>
      <c r="B262">
        <f>[4]p08!B262</f>
        <v>86</v>
      </c>
    </row>
    <row r="263" spans="1:2">
      <c r="A263" t="s">
        <v>228</v>
      </c>
      <c r="B263">
        <f>[4]p08!B263</f>
        <v>85</v>
      </c>
    </row>
    <row r="264" spans="1:2">
      <c r="A264" t="s">
        <v>346</v>
      </c>
      <c r="B264">
        <f>[4]p08!B264</f>
        <v>290400</v>
      </c>
    </row>
    <row r="265" spans="1:2">
      <c r="A265" t="s">
        <v>355</v>
      </c>
      <c r="B265">
        <f>[4]p08!B265</f>
        <v>311195</v>
      </c>
    </row>
    <row r="266" spans="1:2">
      <c r="A266" t="s">
        <v>338</v>
      </c>
      <c r="B266">
        <f>[4]p08!B266</f>
        <v>3</v>
      </c>
    </row>
    <row r="267" spans="1:2">
      <c r="A267" t="s">
        <v>339</v>
      </c>
      <c r="B267">
        <f>[4]p08!B267</f>
        <v>6</v>
      </c>
    </row>
    <row r="268" spans="1:2">
      <c r="A268" t="s">
        <v>1067</v>
      </c>
      <c r="B268">
        <f>[4]p08!B268</f>
        <v>696960</v>
      </c>
    </row>
    <row r="269" spans="1:2">
      <c r="A269" t="s">
        <v>1068</v>
      </c>
      <c r="B269">
        <f>[4]p08!B269</f>
        <v>933585</v>
      </c>
    </row>
    <row r="270" spans="1:2">
      <c r="A270" t="s">
        <v>1069</v>
      </c>
      <c r="B270">
        <f>[4]p08!B270</f>
        <v>2470284.1190860104</v>
      </c>
    </row>
    <row r="271" spans="1:2">
      <c r="A271" t="s">
        <v>1070</v>
      </c>
      <c r="B271">
        <f>[4]p08!B271</f>
        <v>0.758354874667312</v>
      </c>
    </row>
    <row r="272" spans="1:2">
      <c r="A272" t="s">
        <v>1071</v>
      </c>
      <c r="B272">
        <f>[4]p08!B272</f>
        <v>0.75132097511822094</v>
      </c>
    </row>
    <row r="273" spans="1:2">
      <c r="A273" t="s">
        <v>1072</v>
      </c>
      <c r="B273">
        <f>[4]p08!B273</f>
        <v>0.43427328144241628</v>
      </c>
    </row>
    <row r="274" spans="1:2">
      <c r="A274" t="s">
        <v>1073</v>
      </c>
      <c r="B274">
        <f>[4]p08!B274</f>
        <v>0.39812559836294392</v>
      </c>
    </row>
    <row r="275" spans="1:2">
      <c r="A275" t="s">
        <v>1087</v>
      </c>
      <c r="B275">
        <f>[4]p08!B275</f>
        <v>0.37762894038470984</v>
      </c>
    </row>
    <row r="276" spans="1:2">
      <c r="A276" t="s">
        <v>1088</v>
      </c>
      <c r="B276">
        <f>[4]p08!B276</f>
        <v>0.34619617248951645</v>
      </c>
    </row>
    <row r="277" spans="1:2">
      <c r="A277" t="s">
        <v>1091</v>
      </c>
      <c r="B277">
        <f>[4]p08!B277</f>
        <v>3284959.8797340952</v>
      </c>
    </row>
    <row r="278" spans="1:2">
      <c r="A278" t="s">
        <v>1092</v>
      </c>
      <c r="B278">
        <f>[4]p08!B278</f>
        <v>0.75078709648507491</v>
      </c>
    </row>
    <row r="279" spans="1:2">
      <c r="A279" t="s">
        <v>1093</v>
      </c>
      <c r="B279">
        <f>[4]p08!B279</f>
        <v>0.42882832412483179</v>
      </c>
    </row>
    <row r="280" spans="1:2">
      <c r="A280" t="s">
        <v>1094</v>
      </c>
      <c r="B280">
        <f>[4]p08!B280</f>
        <v>0.57117167587516815</v>
      </c>
    </row>
    <row r="281" spans="1:2">
      <c r="A281" t="s">
        <v>1099</v>
      </c>
      <c r="B281">
        <f>[4]p08!B281</f>
        <v>6.0191999999999996E-2</v>
      </c>
    </row>
    <row r="282" spans="1:2">
      <c r="A282" t="s">
        <v>1100</v>
      </c>
      <c r="B282">
        <f>[4]p08!B282</f>
        <v>0.11126180644727612</v>
      </c>
    </row>
    <row r="283" spans="1:2">
      <c r="A283" t="s">
        <v>1095</v>
      </c>
      <c r="B283">
        <f>[4]p08!B283</f>
        <v>15637855</v>
      </c>
    </row>
    <row r="284" spans="1:2">
      <c r="A284" t="s">
        <v>1096</v>
      </c>
      <c r="B284">
        <f>[4]p08!B284</f>
        <v>20828614.494323384</v>
      </c>
    </row>
    <row r="285" spans="1:2">
      <c r="A285" t="s">
        <v>1097</v>
      </c>
      <c r="B285">
        <f>[4]p08!B285</f>
        <v>814675.76064808457</v>
      </c>
    </row>
    <row r="286" spans="1:2">
      <c r="A286" t="s">
        <v>1101</v>
      </c>
      <c r="B286">
        <f>[4]p08!B286</f>
        <v>3000000</v>
      </c>
    </row>
    <row r="287" spans="1:2">
      <c r="A287" t="s">
        <v>1102</v>
      </c>
      <c r="B287">
        <f>[4]p08!B287</f>
        <v>0</v>
      </c>
    </row>
    <row r="288" spans="1:2">
      <c r="A288" t="s">
        <v>1103</v>
      </c>
      <c r="B288">
        <f>[4]p08!B288</f>
        <v>0</v>
      </c>
    </row>
    <row r="289" spans="1:2">
      <c r="A289" t="s">
        <v>1069</v>
      </c>
      <c r="B289">
        <f>[4]p08!B289</f>
        <v>2470284.1190860104</v>
      </c>
    </row>
    <row r="290" spans="1:2">
      <c r="A290" t="s">
        <v>508</v>
      </c>
      <c r="B290">
        <f>[4]p08!B290</f>
        <v>8.9361626935111169E-2</v>
      </c>
    </row>
    <row r="291" spans="1:2">
      <c r="A291" t="s">
        <v>1104</v>
      </c>
      <c r="B291">
        <f>[4]p08!B291</f>
        <v>0.36032661513837566</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2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dimension ref="A1:T291"/>
  <sheetViews>
    <sheetView topLeftCell="A243"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431</v>
      </c>
    </row>
    <row r="2" spans="1:11">
      <c r="A2">
        <v>9</v>
      </c>
      <c r="B2" t="s">
        <v>176</v>
      </c>
      <c r="C2" t="s">
        <v>177</v>
      </c>
      <c r="D2" t="s">
        <v>178</v>
      </c>
      <c r="E2" t="s">
        <v>8</v>
      </c>
      <c r="F2" t="s">
        <v>179</v>
      </c>
      <c r="G2" t="s">
        <v>10</v>
      </c>
      <c r="H2" t="s">
        <v>180</v>
      </c>
    </row>
    <row r="3" spans="1:11">
      <c r="A3" t="s">
        <v>181</v>
      </c>
      <c r="B3">
        <f>[4]p09!B3</f>
        <v>272636</v>
      </c>
      <c r="C3">
        <f>[4]p09!C3</f>
        <v>113982</v>
      </c>
      <c r="D3">
        <f>[4]p09!D3</f>
        <v>89668</v>
      </c>
      <c r="E3">
        <f>[4]p09!E3</f>
        <v>157446</v>
      </c>
      <c r="F3">
        <f>[4]p09!F3</f>
        <v>182670</v>
      </c>
      <c r="G3">
        <f>[4]p09!G3</f>
        <v>491176</v>
      </c>
      <c r="H3">
        <f>[4]p09!H3</f>
        <v>1307578</v>
      </c>
      <c r="I3">
        <f>[4]p09!I3</f>
        <v>0</v>
      </c>
      <c r="J3">
        <f>[4]p09!J3</f>
        <v>0</v>
      </c>
      <c r="K3">
        <f>[4]p09!K3</f>
        <v>0</v>
      </c>
    </row>
    <row r="4" spans="1:11">
      <c r="A4" t="s">
        <v>182</v>
      </c>
      <c r="B4">
        <f>[4]p09!B4</f>
        <v>272636</v>
      </c>
      <c r="C4">
        <f>[4]p09!C4</f>
        <v>113982</v>
      </c>
      <c r="D4">
        <f>[4]p09!D4</f>
        <v>89668</v>
      </c>
      <c r="E4">
        <f>[4]p09!E4</f>
        <v>157446</v>
      </c>
      <c r="F4">
        <f>[4]p09!F4</f>
        <v>182670</v>
      </c>
      <c r="G4">
        <f>[4]p09!G4</f>
        <v>491176</v>
      </c>
      <c r="H4">
        <f>[4]p09!H4</f>
        <v>1307578</v>
      </c>
      <c r="I4">
        <f>[4]p09!I4</f>
        <v>0</v>
      </c>
      <c r="J4">
        <f>[4]p09!J4</f>
        <v>0</v>
      </c>
      <c r="K4">
        <f>[4]p09!K4</f>
        <v>0</v>
      </c>
    </row>
    <row r="5" spans="1:11">
      <c r="A5" t="s">
        <v>183</v>
      </c>
      <c r="B5">
        <f>[4]p09!B5</f>
        <v>0</v>
      </c>
      <c r="C5">
        <f>[4]p09!C5</f>
        <v>0</v>
      </c>
      <c r="D5">
        <f>[4]p09!D5</f>
        <v>89668</v>
      </c>
      <c r="E5">
        <f>[4]p09!E5</f>
        <v>0</v>
      </c>
      <c r="F5">
        <f>[4]p09!F5</f>
        <v>0</v>
      </c>
      <c r="G5">
        <f>[4]p09!G5</f>
        <v>0</v>
      </c>
      <c r="H5">
        <f>[4]p09!H5</f>
        <v>0</v>
      </c>
      <c r="I5">
        <f>[4]p09!I5</f>
        <v>0</v>
      </c>
      <c r="J5">
        <f>[4]p09!J5</f>
        <v>0</v>
      </c>
      <c r="K5">
        <f>[4]p09!K5</f>
        <v>0</v>
      </c>
    </row>
    <row r="6" spans="1:11">
      <c r="A6" t="s">
        <v>184</v>
      </c>
      <c r="B6">
        <f>[4]p09!B6</f>
        <v>272636</v>
      </c>
      <c r="C6">
        <f>[4]p09!C6</f>
        <v>113982</v>
      </c>
      <c r="D6">
        <f>[4]p09!D6</f>
        <v>0</v>
      </c>
      <c r="E6">
        <f>[4]p09!E6</f>
        <v>157446</v>
      </c>
      <c r="F6">
        <f>[4]p09!F6</f>
        <v>182670</v>
      </c>
      <c r="G6">
        <f>[4]p09!G6</f>
        <v>491176</v>
      </c>
      <c r="H6">
        <f>[4]p09!H6</f>
        <v>0</v>
      </c>
      <c r="I6">
        <f>[4]p09!I6</f>
        <v>0</v>
      </c>
      <c r="J6">
        <f>[4]p09!J6</f>
        <v>0</v>
      </c>
      <c r="K6">
        <f>[4]p09!K6</f>
        <v>0</v>
      </c>
    </row>
    <row r="7" spans="1:11">
      <c r="A7" t="s">
        <v>185</v>
      </c>
      <c r="B7">
        <f>[4]p09!B7</f>
        <v>0</v>
      </c>
      <c r="C7">
        <f>[4]p09!C7</f>
        <v>0</v>
      </c>
      <c r="D7">
        <f>[4]p09!D7</f>
        <v>1217910</v>
      </c>
      <c r="E7">
        <f>[4]p09!E7</f>
        <v>0</v>
      </c>
      <c r="F7">
        <f>[4]p09!F7</f>
        <v>0</v>
      </c>
      <c r="G7">
        <f>[4]p09!G7</f>
        <v>0</v>
      </c>
      <c r="H7">
        <f>[4]p09!H7</f>
        <v>0</v>
      </c>
      <c r="I7">
        <f>[4]p09!I7</f>
        <v>0</v>
      </c>
      <c r="J7">
        <f>[4]p09!J7</f>
        <v>0</v>
      </c>
      <c r="K7">
        <f>[4]p09!K7</f>
        <v>0</v>
      </c>
    </row>
    <row r="8" spans="1:11">
      <c r="A8" t="s">
        <v>186</v>
      </c>
      <c r="B8">
        <f>[4]p09!B8</f>
        <v>203766</v>
      </c>
      <c r="C8">
        <f>[4]p09!C8</f>
        <v>132974</v>
      </c>
      <c r="D8">
        <f>[4]p09!D8</f>
        <v>88582</v>
      </c>
      <c r="E8">
        <f>[4]p09!E8</f>
        <v>157639</v>
      </c>
      <c r="F8">
        <f>[4]p09!F8</f>
        <v>204734</v>
      </c>
      <c r="G8">
        <f>[4]p09!G8</f>
        <v>496156</v>
      </c>
      <c r="H8">
        <f>[4]p09!H8</f>
        <v>1283851</v>
      </c>
      <c r="I8">
        <f>[4]p09!I8</f>
        <v>0</v>
      </c>
      <c r="J8">
        <f>[4]p09!J8</f>
        <v>0</v>
      </c>
      <c r="K8">
        <f>[4]p09!K8</f>
        <v>0</v>
      </c>
    </row>
    <row r="9" spans="1:11">
      <c r="A9" t="s">
        <v>187</v>
      </c>
      <c r="B9">
        <f>[4]p09!B9</f>
        <v>203766</v>
      </c>
      <c r="C9">
        <f>[4]p09!C9</f>
        <v>132974</v>
      </c>
      <c r="D9">
        <f>[4]p09!D9</f>
        <v>88582</v>
      </c>
      <c r="E9">
        <f>[4]p09!E9</f>
        <v>157639</v>
      </c>
      <c r="F9">
        <f>[4]p09!F9</f>
        <v>204734</v>
      </c>
      <c r="G9">
        <f>[4]p09!G9</f>
        <v>496156</v>
      </c>
      <c r="H9">
        <f>[4]p09!H9</f>
        <v>1283851</v>
      </c>
      <c r="I9">
        <f>[4]p09!I9</f>
        <v>0</v>
      </c>
      <c r="J9">
        <f>[4]p09!J9</f>
        <v>0</v>
      </c>
      <c r="K9">
        <f>[4]p09!K9</f>
        <v>0</v>
      </c>
    </row>
    <row r="10" spans="1:11">
      <c r="A10" t="s">
        <v>188</v>
      </c>
      <c r="B10">
        <f>[4]p09!B10</f>
        <v>0</v>
      </c>
      <c r="C10">
        <f>[4]p09!C10</f>
        <v>0</v>
      </c>
      <c r="D10">
        <f>[4]p09!D10</f>
        <v>0</v>
      </c>
      <c r="E10">
        <f>[4]p09!E10</f>
        <v>0</v>
      </c>
      <c r="F10">
        <f>[4]p09!F10</f>
        <v>0</v>
      </c>
      <c r="G10">
        <f>[4]p09!G10</f>
        <v>496156</v>
      </c>
      <c r="H10">
        <f>[4]p09!H10</f>
        <v>0</v>
      </c>
      <c r="I10">
        <f>[4]p09!I10</f>
        <v>0</v>
      </c>
      <c r="J10">
        <f>[4]p09!J10</f>
        <v>0</v>
      </c>
      <c r="K10">
        <f>[4]p09!K10</f>
        <v>0</v>
      </c>
    </row>
    <row r="11" spans="1:11">
      <c r="A11" t="s">
        <v>189</v>
      </c>
      <c r="B11">
        <f>[4]p09!B11</f>
        <v>203766</v>
      </c>
      <c r="C11">
        <f>[4]p09!C11</f>
        <v>132974</v>
      </c>
      <c r="D11">
        <f>[4]p09!D11</f>
        <v>88582</v>
      </c>
      <c r="E11">
        <f>[4]p09!E11</f>
        <v>157639</v>
      </c>
      <c r="F11">
        <f>[4]p09!F11</f>
        <v>204734</v>
      </c>
      <c r="G11">
        <f>[4]p09!G11</f>
        <v>0</v>
      </c>
      <c r="H11">
        <f>[4]p09!H11</f>
        <v>0</v>
      </c>
      <c r="I11">
        <f>[4]p09!I11</f>
        <v>0</v>
      </c>
      <c r="J11">
        <f>[4]p09!J11</f>
        <v>0</v>
      </c>
      <c r="K11">
        <f>[4]p09!K11</f>
        <v>0</v>
      </c>
    </row>
    <row r="12" spans="1:11">
      <c r="A12" t="s">
        <v>190</v>
      </c>
      <c r="B12">
        <f>[4]p09!B12</f>
        <v>0</v>
      </c>
      <c r="C12">
        <f>[4]p09!C12</f>
        <v>0</v>
      </c>
      <c r="D12">
        <f>[4]p09!D12</f>
        <v>0</v>
      </c>
      <c r="E12">
        <f>[4]p09!E12</f>
        <v>0</v>
      </c>
      <c r="F12">
        <f>[4]p09!F12</f>
        <v>0</v>
      </c>
      <c r="G12">
        <f>[4]p09!G12</f>
        <v>787695</v>
      </c>
      <c r="H12">
        <f>[4]p09!H12</f>
        <v>0</v>
      </c>
      <c r="I12">
        <f>[4]p09!I12</f>
        <v>0</v>
      </c>
      <c r="J12">
        <f>[4]p09!J12</f>
        <v>0</v>
      </c>
      <c r="K12">
        <f>[4]p09!K12</f>
        <v>0</v>
      </c>
    </row>
    <row r="13" spans="1:11">
      <c r="A13" t="s">
        <v>191</v>
      </c>
      <c r="B13">
        <f>[4]p09!B13</f>
        <v>3420</v>
      </c>
      <c r="C13">
        <f>[4]p09!C13</f>
        <v>396</v>
      </c>
      <c r="D13">
        <f>[4]p09!D13</f>
        <v>315</v>
      </c>
      <c r="E13">
        <f>[4]p09!E13</f>
        <v>33.299999999999997</v>
      </c>
      <c r="F13">
        <f>[4]p09!F13</f>
        <v>46.8</v>
      </c>
      <c r="G13">
        <f>[4]p09!G13</f>
        <v>43.2</v>
      </c>
      <c r="H13">
        <f>[4]p09!H13</f>
        <v>0</v>
      </c>
      <c r="I13">
        <f>[4]p09!I13</f>
        <v>0</v>
      </c>
      <c r="J13">
        <f>[4]p09!J13</f>
        <v>0</v>
      </c>
      <c r="K13">
        <f>[4]p09!K13</f>
        <v>0</v>
      </c>
    </row>
    <row r="14" spans="1:11">
      <c r="A14" t="s">
        <v>192</v>
      </c>
      <c r="B14">
        <f>[4]p09!B14</f>
        <v>4230</v>
      </c>
      <c r="C14">
        <f>[4]p09!C14</f>
        <v>409.5</v>
      </c>
      <c r="D14">
        <f>[4]p09!D14</f>
        <v>360</v>
      </c>
      <c r="E14">
        <f>[4]p09!E14</f>
        <v>31.05</v>
      </c>
      <c r="F14">
        <f>[4]p09!F14</f>
        <v>49.5</v>
      </c>
      <c r="G14">
        <f>[4]p09!G14</f>
        <v>40.5</v>
      </c>
      <c r="H14">
        <f>[4]p09!H14</f>
        <v>0</v>
      </c>
      <c r="I14">
        <f>[4]p09!I14</f>
        <v>0</v>
      </c>
      <c r="J14">
        <f>[4]p09!J14</f>
        <v>0</v>
      </c>
      <c r="K14">
        <f>[4]p09!K14</f>
        <v>0</v>
      </c>
    </row>
    <row r="15" spans="1:11">
      <c r="A15" t="s">
        <v>193</v>
      </c>
      <c r="B15">
        <f>[4]p09!B15</f>
        <v>3420</v>
      </c>
      <c r="C15">
        <f>[4]p09!C15</f>
        <v>396</v>
      </c>
      <c r="D15">
        <f>[4]p09!D15</f>
        <v>315</v>
      </c>
      <c r="E15">
        <f>[4]p09!E15</f>
        <v>33.299999999999997</v>
      </c>
      <c r="F15">
        <f>[4]p09!F15</f>
        <v>46.8</v>
      </c>
      <c r="G15">
        <f>[4]p09!G15</f>
        <v>43.2</v>
      </c>
      <c r="H15">
        <f>[4]p09!H15</f>
        <v>0</v>
      </c>
      <c r="I15">
        <f>[4]p09!I15</f>
        <v>0</v>
      </c>
      <c r="J15">
        <f>[4]p09!J15</f>
        <v>0</v>
      </c>
      <c r="K15">
        <f>[4]p09!K15</f>
        <v>0</v>
      </c>
    </row>
    <row r="16" spans="1:11">
      <c r="A16" t="s">
        <v>194</v>
      </c>
      <c r="B16">
        <f>[4]p09!B16</f>
        <v>4230</v>
      </c>
      <c r="C16">
        <f>[4]p09!C16</f>
        <v>409.5</v>
      </c>
      <c r="D16">
        <f>[4]p09!D16</f>
        <v>360</v>
      </c>
      <c r="E16">
        <f>[4]p09!E16</f>
        <v>31.05</v>
      </c>
      <c r="F16">
        <f>[4]p09!F16</f>
        <v>49.5</v>
      </c>
      <c r="G16">
        <f>[4]p09!G16</f>
        <v>40.5</v>
      </c>
      <c r="H16">
        <f>[4]p09!H16</f>
        <v>0</v>
      </c>
      <c r="I16">
        <f>[4]p09!I16</f>
        <v>0</v>
      </c>
      <c r="J16">
        <f>[4]p09!J16</f>
        <v>0</v>
      </c>
      <c r="K16">
        <f>[4]p09!K16</f>
        <v>0</v>
      </c>
    </row>
    <row r="17" spans="1:11">
      <c r="A17" t="s">
        <v>195</v>
      </c>
      <c r="B17">
        <f>[4]p09!B17</f>
        <v>3420</v>
      </c>
      <c r="C17">
        <f>[4]p09!C17</f>
        <v>396</v>
      </c>
      <c r="D17">
        <f>[4]p09!D17</f>
        <v>315</v>
      </c>
      <c r="E17">
        <f>[4]p09!E17</f>
        <v>33.299999999999997</v>
      </c>
      <c r="F17">
        <f>[4]p09!F17</f>
        <v>46.8</v>
      </c>
      <c r="G17">
        <f>[4]p09!G17</f>
        <v>43.2</v>
      </c>
      <c r="H17">
        <f>[4]p09!H17</f>
        <v>0</v>
      </c>
      <c r="I17">
        <f>[4]p09!I17</f>
        <v>0</v>
      </c>
      <c r="J17">
        <f>[4]p09!J17</f>
        <v>0</v>
      </c>
      <c r="K17">
        <f>[4]p09!K17</f>
        <v>0</v>
      </c>
    </row>
    <row r="18" spans="1:11">
      <c r="A18" t="s">
        <v>196</v>
      </c>
      <c r="B18">
        <f>[4]p09!B18</f>
        <v>0</v>
      </c>
      <c r="C18">
        <f>[4]p09!C18</f>
        <v>0</v>
      </c>
      <c r="D18">
        <f>[4]p09!D18</f>
        <v>0</v>
      </c>
      <c r="E18">
        <f>[4]p09!E18</f>
        <v>0</v>
      </c>
      <c r="F18">
        <f>[4]p09!F18</f>
        <v>0</v>
      </c>
      <c r="G18">
        <f>[4]p09!G18</f>
        <v>0</v>
      </c>
      <c r="H18">
        <f>[4]p09!H18</f>
        <v>0</v>
      </c>
      <c r="I18">
        <f>[4]p09!I18</f>
        <v>0</v>
      </c>
      <c r="J18">
        <f>[4]p09!J18</f>
        <v>0</v>
      </c>
      <c r="K18">
        <f>[4]p09!K18</f>
        <v>0</v>
      </c>
    </row>
    <row r="19" spans="1:11">
      <c r="A19" t="s">
        <v>197</v>
      </c>
      <c r="B19">
        <f>[4]p09!B19</f>
        <v>0</v>
      </c>
      <c r="C19">
        <f>[4]p09!C19</f>
        <v>0</v>
      </c>
      <c r="D19">
        <f>[4]p09!D19</f>
        <v>0</v>
      </c>
      <c r="E19">
        <f>[4]p09!E19</f>
        <v>0</v>
      </c>
      <c r="F19">
        <f>[4]p09!F19</f>
        <v>0</v>
      </c>
      <c r="G19">
        <f>[4]p09!G19</f>
        <v>0</v>
      </c>
      <c r="H19">
        <f>[4]p09!H19</f>
        <v>0</v>
      </c>
      <c r="I19">
        <f>[4]p09!I19</f>
        <v>0</v>
      </c>
      <c r="J19">
        <f>[4]p09!J19</f>
        <v>0</v>
      </c>
      <c r="K19">
        <f>[4]p09!K19</f>
        <v>0</v>
      </c>
    </row>
    <row r="20" spans="1:11">
      <c r="A20" t="s">
        <v>198</v>
      </c>
      <c r="B20">
        <f>[4]p09!B20</f>
        <v>0</v>
      </c>
      <c r="C20">
        <f>[4]p09!C20</f>
        <v>0</v>
      </c>
      <c r="D20">
        <f>[4]p09!D20</f>
        <v>0</v>
      </c>
      <c r="E20">
        <f>[4]p09!E20</f>
        <v>0</v>
      </c>
      <c r="F20">
        <f>[4]p09!F20</f>
        <v>0</v>
      </c>
      <c r="G20">
        <f>[4]p09!G20</f>
        <v>0</v>
      </c>
      <c r="H20">
        <f>[4]p09!H20</f>
        <v>0</v>
      </c>
      <c r="I20">
        <f>[4]p09!I20</f>
        <v>0</v>
      </c>
      <c r="J20">
        <f>[4]p09!J20</f>
        <v>0</v>
      </c>
      <c r="K20">
        <f>[4]p09!K20</f>
        <v>0</v>
      </c>
    </row>
    <row r="21" spans="1:11">
      <c r="A21" t="s">
        <v>199</v>
      </c>
      <c r="B21">
        <f>[4]p09!B21</f>
        <v>0</v>
      </c>
      <c r="C21">
        <f>[4]p09!C21</f>
        <v>0</v>
      </c>
      <c r="D21">
        <f>[4]p09!D21</f>
        <v>0</v>
      </c>
      <c r="E21">
        <f>[4]p09!E21</f>
        <v>0</v>
      </c>
      <c r="F21">
        <f>[4]p09!F21</f>
        <v>0</v>
      </c>
      <c r="G21">
        <f>[4]p09!G21</f>
        <v>0</v>
      </c>
      <c r="H21">
        <f>[4]p09!H21</f>
        <v>0</v>
      </c>
      <c r="I21">
        <f>[4]p09!I21</f>
        <v>0</v>
      </c>
      <c r="J21">
        <f>[4]p09!J21</f>
        <v>0</v>
      </c>
      <c r="K21">
        <f>[4]p09!K21</f>
        <v>0</v>
      </c>
    </row>
    <row r="22" spans="1:11">
      <c r="A22" t="s">
        <v>200</v>
      </c>
      <c r="B22">
        <f>[4]p09!B22</f>
        <v>0</v>
      </c>
      <c r="C22">
        <f>[4]p09!C22</f>
        <v>0</v>
      </c>
      <c r="D22">
        <f>[4]p09!D22</f>
        <v>0</v>
      </c>
      <c r="E22">
        <f>[4]p09!E22</f>
        <v>0</v>
      </c>
      <c r="F22">
        <f>[4]p09!F22</f>
        <v>0</v>
      </c>
      <c r="G22">
        <f>[4]p09!G22</f>
        <v>0</v>
      </c>
      <c r="H22">
        <f>[4]p09!H22</f>
        <v>0</v>
      </c>
      <c r="I22">
        <f>[4]p09!I22</f>
        <v>0</v>
      </c>
      <c r="J22">
        <f>[4]p09!J22</f>
        <v>0</v>
      </c>
      <c r="K22">
        <f>[4]p09!K22</f>
        <v>0</v>
      </c>
    </row>
    <row r="23" spans="1:11">
      <c r="A23" t="s">
        <v>201</v>
      </c>
      <c r="B23">
        <f>[4]p09!B23</f>
        <v>5400</v>
      </c>
      <c r="C23">
        <f>[4]p09!C23</f>
        <v>450</v>
      </c>
      <c r="D23">
        <f>[4]p09!D23</f>
        <v>450</v>
      </c>
      <c r="E23">
        <f>[4]p09!E23</f>
        <v>41.4</v>
      </c>
      <c r="F23">
        <f>[4]p09!F23</f>
        <v>52.2</v>
      </c>
      <c r="G23">
        <f>[4]p09!G23</f>
        <v>47.7</v>
      </c>
      <c r="H23">
        <f>[4]p09!H23</f>
        <v>0</v>
      </c>
      <c r="I23">
        <f>[4]p09!I23</f>
        <v>0</v>
      </c>
      <c r="J23">
        <f>[4]p09!J23</f>
        <v>0</v>
      </c>
      <c r="K23">
        <f>[4]p09!K23</f>
        <v>0</v>
      </c>
    </row>
    <row r="24" spans="1:11">
      <c r="A24" t="s">
        <v>202</v>
      </c>
      <c r="B24">
        <f>[4]p09!B24</f>
        <v>5400</v>
      </c>
      <c r="C24">
        <f>[4]p09!C24</f>
        <v>405</v>
      </c>
      <c r="D24">
        <f>[4]p09!D24</f>
        <v>369</v>
      </c>
      <c r="E24">
        <f>[4]p09!E24</f>
        <v>36</v>
      </c>
      <c r="F24">
        <f>[4]p09!F24</f>
        <v>49.5</v>
      </c>
      <c r="G24">
        <f>[4]p09!G24</f>
        <v>46.8</v>
      </c>
      <c r="H24">
        <f>[4]p09!H24</f>
        <v>0</v>
      </c>
      <c r="I24">
        <f>[4]p09!I24</f>
        <v>0</v>
      </c>
      <c r="J24">
        <f>[4]p09!J24</f>
        <v>0</v>
      </c>
      <c r="K24">
        <f>[4]p09!K24</f>
        <v>0</v>
      </c>
    </row>
    <row r="25" spans="1:11">
      <c r="A25" t="s">
        <v>203</v>
      </c>
      <c r="B25">
        <f>[4]p09!B25</f>
        <v>5400</v>
      </c>
      <c r="C25">
        <f>[4]p09!C25</f>
        <v>450</v>
      </c>
      <c r="D25">
        <f>[4]p09!D25</f>
        <v>450</v>
      </c>
      <c r="E25">
        <f>[4]p09!E25</f>
        <v>41.4</v>
      </c>
      <c r="F25">
        <f>[4]p09!F25</f>
        <v>52.2</v>
      </c>
      <c r="G25">
        <f>[4]p09!G25</f>
        <v>47.7</v>
      </c>
      <c r="H25">
        <f>[4]p09!H25</f>
        <v>0</v>
      </c>
      <c r="I25">
        <f>[4]p09!I25</f>
        <v>0</v>
      </c>
      <c r="J25">
        <f>[4]p09!J25</f>
        <v>0</v>
      </c>
      <c r="K25">
        <f>[4]p09!K25</f>
        <v>0</v>
      </c>
    </row>
    <row r="26" spans="1:11">
      <c r="A26" t="s">
        <v>204</v>
      </c>
      <c r="B26">
        <f>[4]p09!B26</f>
        <v>5400</v>
      </c>
      <c r="C26">
        <f>[4]p09!C26</f>
        <v>405</v>
      </c>
      <c r="D26">
        <f>[4]p09!D26</f>
        <v>369</v>
      </c>
      <c r="E26">
        <f>[4]p09!E26</f>
        <v>36</v>
      </c>
      <c r="F26">
        <f>[4]p09!F26</f>
        <v>49.5</v>
      </c>
      <c r="G26">
        <f>[4]p09!G26</f>
        <v>46.8</v>
      </c>
      <c r="H26">
        <f>[4]p09!H26</f>
        <v>0</v>
      </c>
      <c r="I26">
        <f>[4]p09!I26</f>
        <v>0</v>
      </c>
      <c r="J26">
        <f>[4]p09!J26</f>
        <v>0</v>
      </c>
      <c r="K26">
        <f>[4]p09!K26</f>
        <v>0</v>
      </c>
    </row>
    <row r="27" spans="1:11">
      <c r="A27" t="s">
        <v>205</v>
      </c>
      <c r="B27">
        <f>[4]p09!B27</f>
        <v>5400</v>
      </c>
      <c r="C27">
        <f>[4]p09!C27</f>
        <v>450</v>
      </c>
      <c r="D27">
        <f>[4]p09!D27</f>
        <v>450</v>
      </c>
      <c r="E27">
        <f>[4]p09!E27</f>
        <v>41.4</v>
      </c>
      <c r="F27">
        <f>[4]p09!F27</f>
        <v>52.2</v>
      </c>
      <c r="G27">
        <f>[4]p09!G27</f>
        <v>47.7</v>
      </c>
      <c r="H27">
        <f>[4]p09!H27</f>
        <v>0</v>
      </c>
      <c r="I27">
        <f>[4]p09!I27</f>
        <v>0</v>
      </c>
      <c r="J27">
        <f>[4]p09!J27</f>
        <v>0</v>
      </c>
      <c r="K27">
        <f>[4]p09!K27</f>
        <v>0</v>
      </c>
    </row>
    <row r="28" spans="1:11">
      <c r="A28" t="s">
        <v>206</v>
      </c>
      <c r="B28">
        <f>[4]p09!B28</f>
        <v>0</v>
      </c>
      <c r="C28">
        <f>[4]p09!C28</f>
        <v>0</v>
      </c>
      <c r="D28">
        <f>[4]p09!D28</f>
        <v>0</v>
      </c>
      <c r="E28">
        <f>[4]p09!E28</f>
        <v>0</v>
      </c>
      <c r="F28">
        <f>[4]p09!F28</f>
        <v>0</v>
      </c>
      <c r="G28">
        <f>[4]p09!G28</f>
        <v>0</v>
      </c>
      <c r="H28">
        <f>[4]p09!H28</f>
        <v>0</v>
      </c>
      <c r="I28">
        <f>[4]p09!I28</f>
        <v>0</v>
      </c>
      <c r="J28">
        <f>[4]p09!J28</f>
        <v>0</v>
      </c>
      <c r="K28">
        <f>[4]p09!K28</f>
        <v>0</v>
      </c>
    </row>
    <row r="29" spans="1:11">
      <c r="A29" t="s">
        <v>207</v>
      </c>
      <c r="B29">
        <f>[4]p09!B29</f>
        <v>0</v>
      </c>
      <c r="C29">
        <f>[4]p09!C29</f>
        <v>0</v>
      </c>
      <c r="D29">
        <f>[4]p09!D29</f>
        <v>0</v>
      </c>
      <c r="E29">
        <f>[4]p09!E29</f>
        <v>0</v>
      </c>
      <c r="F29">
        <f>[4]p09!F29</f>
        <v>0</v>
      </c>
      <c r="G29">
        <f>[4]p09!G29</f>
        <v>0</v>
      </c>
      <c r="H29">
        <f>[4]p09!H29</f>
        <v>0</v>
      </c>
      <c r="I29">
        <f>[4]p09!I29</f>
        <v>0</v>
      </c>
      <c r="J29">
        <f>[4]p09!J29</f>
        <v>0</v>
      </c>
      <c r="K29">
        <f>[4]p09!K29</f>
        <v>0</v>
      </c>
    </row>
    <row r="30" spans="1:11">
      <c r="A30" t="s">
        <v>208</v>
      </c>
      <c r="B30">
        <f>[4]p09!B30</f>
        <v>0</v>
      </c>
      <c r="C30">
        <f>[4]p09!C30</f>
        <v>0</v>
      </c>
      <c r="D30">
        <f>[4]p09!D30</f>
        <v>0</v>
      </c>
      <c r="E30">
        <f>[4]p09!E30</f>
        <v>0</v>
      </c>
      <c r="F30">
        <f>[4]p09!F30</f>
        <v>0</v>
      </c>
      <c r="G30">
        <f>[4]p09!G30</f>
        <v>0</v>
      </c>
      <c r="H30">
        <f>[4]p09!H30</f>
        <v>0</v>
      </c>
      <c r="I30">
        <f>[4]p09!I30</f>
        <v>0</v>
      </c>
      <c r="J30">
        <f>[4]p09!J30</f>
        <v>0</v>
      </c>
      <c r="K30">
        <f>[4]p09!K30</f>
        <v>0</v>
      </c>
    </row>
    <row r="31" spans="1:11">
      <c r="A31" t="s">
        <v>209</v>
      </c>
      <c r="B31">
        <f>[4]p09!B31</f>
        <v>0</v>
      </c>
      <c r="C31">
        <f>[4]p09!C31</f>
        <v>0</v>
      </c>
      <c r="D31">
        <f>[4]p09!D31</f>
        <v>0</v>
      </c>
      <c r="E31">
        <f>[4]p09!E31</f>
        <v>0</v>
      </c>
      <c r="F31">
        <f>[4]p09!F31</f>
        <v>0</v>
      </c>
      <c r="G31">
        <f>[4]p09!G31</f>
        <v>0</v>
      </c>
      <c r="H31">
        <f>[4]p09!H31</f>
        <v>0</v>
      </c>
      <c r="I31">
        <f>[4]p09!I31</f>
        <v>0</v>
      </c>
      <c r="J31">
        <f>[4]p09!J31</f>
        <v>0</v>
      </c>
      <c r="K31">
        <f>[4]p09!K31</f>
        <v>0</v>
      </c>
    </row>
    <row r="32" spans="1:11">
      <c r="A32" t="s">
        <v>210</v>
      </c>
      <c r="B32">
        <f>[4]p09!B32</f>
        <v>0</v>
      </c>
      <c r="C32">
        <f>[4]p09!C32</f>
        <v>0</v>
      </c>
      <c r="D32">
        <f>[4]p09!D32</f>
        <v>0</v>
      </c>
      <c r="E32">
        <f>[4]p09!E32</f>
        <v>0</v>
      </c>
      <c r="F32">
        <f>[4]p09!F32</f>
        <v>0</v>
      </c>
      <c r="G32">
        <f>[4]p09!G32</f>
        <v>0</v>
      </c>
      <c r="H32">
        <f>[4]p09!H32</f>
        <v>0</v>
      </c>
      <c r="I32">
        <f>[4]p09!I32</f>
        <v>0</v>
      </c>
      <c r="J32">
        <f>[4]p09!J32</f>
        <v>0</v>
      </c>
      <c r="K32">
        <f>[4]p09!K32</f>
        <v>0</v>
      </c>
    </row>
    <row r="33" spans="1:11">
      <c r="A33" t="s">
        <v>211</v>
      </c>
      <c r="B33">
        <f>[4]p09!B33</f>
        <v>85000044</v>
      </c>
      <c r="C33">
        <f>[4]p09!C33</f>
        <v>4099985.6</v>
      </c>
      <c r="D33">
        <f>[4]p09!D33</f>
        <v>3800005.2</v>
      </c>
      <c r="E33">
        <f>[4]p09!E33</f>
        <v>699999.95</v>
      </c>
      <c r="F33">
        <f>[4]p09!F33</f>
        <v>1899999.64</v>
      </c>
      <c r="G33">
        <f>[4]p09!G33</f>
        <v>3900000</v>
      </c>
      <c r="H33">
        <f>[4]p09!H33</f>
        <v>9287323</v>
      </c>
      <c r="I33">
        <f>[4]p09!I33</f>
        <v>0</v>
      </c>
      <c r="J33">
        <f>[4]p09!J33</f>
        <v>0</v>
      </c>
      <c r="K33">
        <f>[4]p09!K33</f>
        <v>0</v>
      </c>
    </row>
    <row r="34" spans="1:11">
      <c r="A34" t="s">
        <v>212</v>
      </c>
      <c r="B34">
        <f>[4]p09!B34</f>
        <v>120999948</v>
      </c>
      <c r="C34">
        <f>[4]p09!C34</f>
        <v>6700017.6000000006</v>
      </c>
      <c r="D34">
        <f>[4]p09!D34</f>
        <v>5100015.2</v>
      </c>
      <c r="E34">
        <f>[4]p09!E34</f>
        <v>800000.5</v>
      </c>
      <c r="F34">
        <f>[4]p09!F34</f>
        <v>2950000.9</v>
      </c>
      <c r="G34">
        <f>[4]p09!G34</f>
        <v>3900000</v>
      </c>
      <c r="H34">
        <f>[4]p09!H34</f>
        <v>11611380</v>
      </c>
      <c r="I34">
        <f>[4]p09!I34</f>
        <v>0</v>
      </c>
      <c r="J34">
        <f>[4]p09!J34</f>
        <v>0</v>
      </c>
      <c r="K34">
        <f>[4]p09!K34</f>
        <v>0</v>
      </c>
    </row>
    <row r="35" spans="1:11">
      <c r="A35" t="s">
        <v>213</v>
      </c>
      <c r="B35">
        <f>[4]p09!B35</f>
        <v>0</v>
      </c>
      <c r="C35">
        <f>[4]p09!C35</f>
        <v>0.09</v>
      </c>
      <c r="D35">
        <f>[4]p09!D35</f>
        <v>0.09</v>
      </c>
      <c r="E35">
        <f>[4]p09!E35</f>
        <v>0.09</v>
      </c>
      <c r="F35">
        <f>[4]p09!F35</f>
        <v>0.09</v>
      </c>
      <c r="G35">
        <f>[4]p09!G35</f>
        <v>0.09</v>
      </c>
      <c r="H35">
        <f>[4]p09!H35</f>
        <v>0</v>
      </c>
      <c r="I35">
        <f>[4]p09!I35</f>
        <v>0</v>
      </c>
      <c r="J35">
        <f>[4]p09!J35</f>
        <v>0</v>
      </c>
      <c r="K35">
        <f>[4]p09!K35</f>
        <v>0</v>
      </c>
    </row>
    <row r="36" spans="1:11">
      <c r="A36" t="s">
        <v>214</v>
      </c>
      <c r="B36">
        <f>[4]p09!B36</f>
        <v>6.8999999999999992E-2</v>
      </c>
      <c r="C36">
        <f>[4]p09!C36</f>
        <v>0</v>
      </c>
      <c r="D36">
        <f>[4]p09!D36</f>
        <v>6.8999999999999992E-2</v>
      </c>
      <c r="E36">
        <f>[4]p09!E36</f>
        <v>6.8999999999999992E-2</v>
      </c>
      <c r="F36">
        <f>[4]p09!F36</f>
        <v>6.8999999999999992E-2</v>
      </c>
      <c r="G36">
        <f>[4]p09!G36</f>
        <v>0</v>
      </c>
      <c r="H36">
        <f>[4]p09!H36</f>
        <v>0</v>
      </c>
      <c r="I36">
        <f>[4]p09!I36</f>
        <v>0</v>
      </c>
      <c r="J36">
        <f>[4]p09!J36</f>
        <v>0</v>
      </c>
      <c r="K36">
        <f>[4]p09!K36</f>
        <v>0</v>
      </c>
    </row>
    <row r="37" spans="1:11">
      <c r="A37" t="s">
        <v>215</v>
      </c>
      <c r="B37">
        <f>[4]p09!B37</f>
        <v>9.1999999999999998E-2</v>
      </c>
      <c r="C37">
        <f>[4]p09!C37</f>
        <v>9.1999999999999998E-2</v>
      </c>
      <c r="D37">
        <f>[4]p09!D37</f>
        <v>0</v>
      </c>
      <c r="E37">
        <f>[4]p09!E37</f>
        <v>9.1999999999999998E-2</v>
      </c>
      <c r="F37">
        <f>[4]p09!F37</f>
        <v>9.1999999999999998E-2</v>
      </c>
      <c r="G37">
        <f>[4]p09!G37</f>
        <v>9.1999999999999998E-2</v>
      </c>
      <c r="H37">
        <f>[4]p09!H37</f>
        <v>0</v>
      </c>
      <c r="I37">
        <f>[4]p09!I37</f>
        <v>0</v>
      </c>
      <c r="J37">
        <f>[4]p09!J37</f>
        <v>0</v>
      </c>
      <c r="K37">
        <f>[4]p09!K37</f>
        <v>0</v>
      </c>
    </row>
    <row r="38" spans="1:11">
      <c r="A38" t="s">
        <v>216</v>
      </c>
      <c r="B38">
        <f>[4]p09!B38</f>
        <v>0.115</v>
      </c>
      <c r="C38">
        <f>[4]p09!C38</f>
        <v>0.115</v>
      </c>
      <c r="D38">
        <f>[4]p09!D38</f>
        <v>0.115</v>
      </c>
      <c r="E38">
        <f>[4]p09!E38</f>
        <v>0</v>
      </c>
      <c r="F38">
        <f>[4]p09!F38</f>
        <v>0</v>
      </c>
      <c r="G38">
        <f>[4]p09!G38</f>
        <v>0.115</v>
      </c>
      <c r="H38">
        <f>[4]p09!H38</f>
        <v>0</v>
      </c>
      <c r="I38">
        <f>[4]p09!I38</f>
        <v>0</v>
      </c>
      <c r="J38">
        <f>[4]p09!J38</f>
        <v>0</v>
      </c>
      <c r="K38">
        <f>[4]p09!K38</f>
        <v>0</v>
      </c>
    </row>
    <row r="39" spans="1:11">
      <c r="A39" t="s">
        <v>217</v>
      </c>
      <c r="B39">
        <f>[4]p09!B39</f>
        <v>0.115</v>
      </c>
      <c r="C39">
        <f>[4]p09!C39</f>
        <v>0.115</v>
      </c>
      <c r="D39">
        <f>[4]p09!D39</f>
        <v>0.115</v>
      </c>
      <c r="E39">
        <f>[4]p09!E39</f>
        <v>0</v>
      </c>
      <c r="F39">
        <f>[4]p09!F39</f>
        <v>0</v>
      </c>
      <c r="G39">
        <f>[4]p09!G39</f>
        <v>0.115</v>
      </c>
      <c r="H39">
        <f>[4]p09!H39</f>
        <v>0</v>
      </c>
      <c r="I39">
        <f>[4]p09!I39</f>
        <v>0</v>
      </c>
      <c r="J39">
        <f>[4]p09!J39</f>
        <v>0</v>
      </c>
      <c r="K39">
        <f>[4]p09!K39</f>
        <v>0</v>
      </c>
    </row>
    <row r="40" spans="1:11">
      <c r="A40" t="s">
        <v>218</v>
      </c>
      <c r="B40">
        <f>[4]p09!B40</f>
        <v>5.7500000000000002E-2</v>
      </c>
      <c r="C40">
        <f>[4]p09!C40</f>
        <v>0</v>
      </c>
      <c r="D40">
        <f>[4]p09!D40</f>
        <v>5.7500000000000002E-2</v>
      </c>
      <c r="E40">
        <f>[4]p09!E40</f>
        <v>5.7500000000000002E-2</v>
      </c>
      <c r="F40">
        <f>[4]p09!F40</f>
        <v>5.7500000000000002E-2</v>
      </c>
      <c r="G40">
        <f>[4]p09!G40</f>
        <v>0</v>
      </c>
      <c r="H40">
        <f>[4]p09!H40</f>
        <v>0</v>
      </c>
      <c r="I40">
        <f>[4]p09!I40</f>
        <v>0</v>
      </c>
      <c r="J40">
        <f>[4]p09!J40</f>
        <v>0</v>
      </c>
      <c r="K40">
        <f>[4]p09!K40</f>
        <v>0</v>
      </c>
    </row>
    <row r="41" spans="1:11">
      <c r="A41" t="s">
        <v>219</v>
      </c>
      <c r="B41">
        <f>[4]p09!B41</f>
        <v>0.6</v>
      </c>
      <c r="C41">
        <f>[4]p09!C41</f>
        <v>1.2</v>
      </c>
      <c r="D41">
        <f>[4]p09!D41</f>
        <v>0.6</v>
      </c>
      <c r="E41">
        <f>[4]p09!E41</f>
        <v>1.5</v>
      </c>
      <c r="F41">
        <f>[4]p09!F41</f>
        <v>1.5</v>
      </c>
      <c r="G41">
        <f>[4]p09!G41</f>
        <v>1.2</v>
      </c>
      <c r="H41">
        <f>[4]p09!H41</f>
        <v>0</v>
      </c>
      <c r="I41">
        <f>[4]p09!I41</f>
        <v>0</v>
      </c>
      <c r="J41">
        <f>[4]p09!J41</f>
        <v>0</v>
      </c>
      <c r="K41">
        <f>[4]p09!K41</f>
        <v>0</v>
      </c>
    </row>
    <row r="42" spans="1:11">
      <c r="A42" t="s">
        <v>220</v>
      </c>
      <c r="B42">
        <f>[4]p09!B42</f>
        <v>1.2</v>
      </c>
      <c r="C42">
        <f>[4]p09!C42</f>
        <v>0.6</v>
      </c>
      <c r="D42">
        <f>[4]p09!D42</f>
        <v>1.8</v>
      </c>
      <c r="E42">
        <f>[4]p09!E42</f>
        <v>1.2</v>
      </c>
      <c r="F42">
        <f>[4]p09!F42</f>
        <v>1.2</v>
      </c>
      <c r="G42">
        <f>[4]p09!G42</f>
        <v>0.6</v>
      </c>
      <c r="H42">
        <f>[4]p09!H42</f>
        <v>0</v>
      </c>
      <c r="I42">
        <f>[4]p09!I42</f>
        <v>0</v>
      </c>
      <c r="J42">
        <f>[4]p09!J42</f>
        <v>0</v>
      </c>
      <c r="K42">
        <f>[4]p09!K42</f>
        <v>0</v>
      </c>
    </row>
    <row r="43" spans="1:11">
      <c r="A43" t="s">
        <v>221</v>
      </c>
      <c r="B43">
        <f>[4]p09!B43</f>
        <v>0.6</v>
      </c>
      <c r="C43">
        <f>[4]p09!C43</f>
        <v>1.8</v>
      </c>
      <c r="D43">
        <f>[4]p09!D43</f>
        <v>0.6</v>
      </c>
      <c r="E43">
        <f>[4]p09!E43</f>
        <v>1.2</v>
      </c>
      <c r="F43">
        <f>[4]p09!F43</f>
        <v>1.2</v>
      </c>
      <c r="G43">
        <f>[4]p09!G43</f>
        <v>1.2</v>
      </c>
      <c r="H43">
        <f>[4]p09!H43</f>
        <v>0</v>
      </c>
      <c r="I43">
        <f>[4]p09!I43</f>
        <v>0</v>
      </c>
      <c r="J43">
        <f>[4]p09!J43</f>
        <v>0</v>
      </c>
      <c r="K43">
        <f>[4]p09!K43</f>
        <v>0</v>
      </c>
    </row>
    <row r="44" spans="1:11">
      <c r="A44" t="s">
        <v>222</v>
      </c>
      <c r="B44">
        <f>[4]p09!B44</f>
        <v>1.5</v>
      </c>
      <c r="C44">
        <f>[4]p09!C44</f>
        <v>1.2</v>
      </c>
      <c r="D44">
        <f>[4]p09!D44</f>
        <v>1.2</v>
      </c>
      <c r="E44">
        <f>[4]p09!E44</f>
        <v>0.6</v>
      </c>
      <c r="F44">
        <f>[4]p09!F44</f>
        <v>0.6</v>
      </c>
      <c r="G44">
        <f>[4]p09!G44</f>
        <v>0.9</v>
      </c>
      <c r="H44">
        <f>[4]p09!H44</f>
        <v>0</v>
      </c>
      <c r="I44">
        <f>[4]p09!I44</f>
        <v>0</v>
      </c>
      <c r="J44">
        <f>[4]p09!J44</f>
        <v>0</v>
      </c>
      <c r="K44">
        <f>[4]p09!K44</f>
        <v>0</v>
      </c>
    </row>
    <row r="45" spans="1:11">
      <c r="A45" t="s">
        <v>223</v>
      </c>
      <c r="B45">
        <f>[4]p09!B45</f>
        <v>1.5</v>
      </c>
      <c r="C45">
        <f>[4]p09!C45</f>
        <v>1.2</v>
      </c>
      <c r="D45">
        <f>[4]p09!D45</f>
        <v>1.2</v>
      </c>
      <c r="E45">
        <f>[4]p09!E45</f>
        <v>0.6</v>
      </c>
      <c r="F45">
        <f>[4]p09!F45</f>
        <v>0.6</v>
      </c>
      <c r="G45">
        <f>[4]p09!G45</f>
        <v>0.9</v>
      </c>
      <c r="H45">
        <f>[4]p09!H45</f>
        <v>0</v>
      </c>
      <c r="I45">
        <f>[4]p09!I45</f>
        <v>0</v>
      </c>
      <c r="J45">
        <f>[4]p09!J45</f>
        <v>0</v>
      </c>
      <c r="K45">
        <f>[4]p09!K45</f>
        <v>0</v>
      </c>
    </row>
    <row r="46" spans="1:11">
      <c r="A46" t="s">
        <v>224</v>
      </c>
      <c r="B46">
        <f>[4]p09!B46</f>
        <v>1.2</v>
      </c>
      <c r="C46">
        <f>[4]p09!C46</f>
        <v>0.6</v>
      </c>
      <c r="D46">
        <f>[4]p09!D46</f>
        <v>1.2</v>
      </c>
      <c r="E46">
        <f>[4]p09!E46</f>
        <v>0.9</v>
      </c>
      <c r="F46">
        <f>[4]p09!F46</f>
        <v>0.9</v>
      </c>
      <c r="G46">
        <f>[4]p09!G46</f>
        <v>0.6</v>
      </c>
      <c r="H46">
        <f>[4]p09!H46</f>
        <v>0</v>
      </c>
      <c r="I46">
        <f>[4]p09!I46</f>
        <v>0</v>
      </c>
      <c r="J46">
        <f>[4]p09!J46</f>
        <v>0</v>
      </c>
      <c r="K46">
        <f>[4]p09!K46</f>
        <v>0</v>
      </c>
    </row>
    <row r="47" spans="1:11">
      <c r="A47" t="s">
        <v>225</v>
      </c>
      <c r="B47">
        <f>[4]p09!B47</f>
        <v>86</v>
      </c>
      <c r="C47">
        <f>[4]p09!C47</f>
        <v>12</v>
      </c>
      <c r="D47">
        <f>[4]p09!D47</f>
        <v>6.9</v>
      </c>
      <c r="E47">
        <f>[4]p09!E47</f>
        <v>0.64</v>
      </c>
      <c r="F47">
        <f>[4]p09!F47</f>
        <v>0.76</v>
      </c>
      <c r="G47">
        <f>[4]p09!G47</f>
        <v>1</v>
      </c>
      <c r="H47">
        <f>[4]p09!H47</f>
        <v>0</v>
      </c>
      <c r="I47">
        <f>[4]p09!I47</f>
        <v>0</v>
      </c>
      <c r="J47">
        <f>[4]p09!J47</f>
        <v>0</v>
      </c>
      <c r="K47">
        <f>[4]p09!K47</f>
        <v>0</v>
      </c>
    </row>
    <row r="48" spans="1:11">
      <c r="A48" t="s">
        <v>226</v>
      </c>
      <c r="B48">
        <f>[4]p09!B48</f>
        <v>85</v>
      </c>
      <c r="C48">
        <f>[4]p09!C48</f>
        <v>12.6</v>
      </c>
      <c r="D48">
        <f>[4]p09!D48</f>
        <v>7</v>
      </c>
      <c r="E48">
        <f>[4]p09!E48</f>
        <v>0.65</v>
      </c>
      <c r="F48">
        <f>[4]p09!F48</f>
        <v>0.78</v>
      </c>
      <c r="G48">
        <f>[4]p09!G48</f>
        <v>1</v>
      </c>
      <c r="H48">
        <f>[4]p09!H48</f>
        <v>0</v>
      </c>
      <c r="I48">
        <f>[4]p09!I48</f>
        <v>0</v>
      </c>
      <c r="J48">
        <f>[4]p09!J48</f>
        <v>0</v>
      </c>
      <c r="K48">
        <f>[4]p09!K48</f>
        <v>0</v>
      </c>
    </row>
    <row r="49" spans="1:20">
      <c r="A49" t="s">
        <v>227</v>
      </c>
      <c r="B49">
        <f>[4]p09!B49</f>
        <v>87</v>
      </c>
      <c r="C49">
        <f>[4]p09!C49</f>
        <v>12.4</v>
      </c>
      <c r="D49">
        <f>[4]p09!D49</f>
        <v>7.1</v>
      </c>
      <c r="E49">
        <f>[4]p09!E49</f>
        <v>0.65</v>
      </c>
      <c r="F49">
        <f>[4]p09!F49</f>
        <v>0.77</v>
      </c>
      <c r="G49">
        <f>[4]p09!G49</f>
        <v>1</v>
      </c>
      <c r="H49">
        <f>[4]p09!H49</f>
        <v>0</v>
      </c>
      <c r="I49">
        <f>[4]p09!I49</f>
        <v>0</v>
      </c>
      <c r="J49">
        <f>[4]p09!J49</f>
        <v>0</v>
      </c>
      <c r="K49">
        <f>[4]p09!K49</f>
        <v>0</v>
      </c>
    </row>
    <row r="50" spans="1:20">
      <c r="A50" t="s">
        <v>228</v>
      </c>
      <c r="B50">
        <f>[4]p09!B50</f>
        <v>88</v>
      </c>
      <c r="C50">
        <f>[4]p09!C50</f>
        <v>12.4</v>
      </c>
      <c r="D50">
        <f>[4]p09!D50</f>
        <v>6.9</v>
      </c>
      <c r="E50">
        <f>[4]p09!E50</f>
        <v>0.66</v>
      </c>
      <c r="F50">
        <f>[4]p09!F50</f>
        <v>0.79</v>
      </c>
      <c r="G50">
        <f>[4]p09!G50</f>
        <v>1</v>
      </c>
      <c r="H50">
        <f>[4]p09!H50</f>
        <v>0</v>
      </c>
      <c r="I50">
        <f>[4]p09!I50</f>
        <v>0</v>
      </c>
      <c r="J50">
        <f>[4]p09!J50</f>
        <v>0</v>
      </c>
      <c r="K50">
        <f>[4]p09!K50</f>
        <v>0</v>
      </c>
    </row>
    <row r="51" spans="1:20" ht="14" thickBot="1">
      <c r="A51" s="34" t="s">
        <v>229</v>
      </c>
      <c r="B51" s="34">
        <f>[4]p09!B51</f>
        <v>8.836781609195409</v>
      </c>
      <c r="C51" s="34">
        <f>[4]p09!C51</f>
        <v>7.6000000000000068</v>
      </c>
      <c r="D51" s="34">
        <f>[4]p09!D51</f>
        <v>4.5690140845070726</v>
      </c>
      <c r="E51" s="34">
        <f>[4]p09!E51</f>
        <v>9.2553846153846209</v>
      </c>
      <c r="F51" s="34">
        <f>[4]p09!F51</f>
        <v>10.394805194805201</v>
      </c>
      <c r="G51" s="34">
        <f>[4]p09!G51</f>
        <v>7.6</v>
      </c>
      <c r="H51" s="34">
        <f>[4]p09!H51</f>
        <v>0</v>
      </c>
      <c r="I51" s="34">
        <f>[4]p09!I51</f>
        <v>0</v>
      </c>
      <c r="J51" s="34">
        <f>[4]p09!J51</f>
        <v>0</v>
      </c>
      <c r="K51" s="34">
        <f>[4]p09!K51</f>
        <v>0</v>
      </c>
      <c r="L51" s="34"/>
      <c r="M51" s="34"/>
    </row>
    <row r="52" spans="1:20">
      <c r="A52" t="s">
        <v>115</v>
      </c>
      <c r="B52">
        <f>[4]p09!B52</f>
        <v>14139938.292786114</v>
      </c>
      <c r="C52">
        <f>[4]p09!C52</f>
        <v>7871838.3120523915</v>
      </c>
      <c r="D52">
        <f>[4]p09!D52</f>
        <v>3255061.0954068527</v>
      </c>
      <c r="E52">
        <f>[4]p09!E52</f>
        <v>8986783.9088798314</v>
      </c>
      <c r="F52">
        <f>[4]p09!F52</f>
        <v>427658.03833965957</v>
      </c>
      <c r="G52">
        <f>[4]p09!G52</f>
        <v>0</v>
      </c>
      <c r="H52">
        <f>[4]p09!H52</f>
        <v>0</v>
      </c>
      <c r="I52">
        <f>[4]p09!I52</f>
        <v>0</v>
      </c>
      <c r="J52">
        <f>[4]p09!J52</f>
        <v>0</v>
      </c>
      <c r="K52">
        <f>[4]p09!K52</f>
        <v>0</v>
      </c>
      <c r="M52" s="28"/>
    </row>
    <row r="53" spans="1:20">
      <c r="A53" t="s">
        <v>116</v>
      </c>
      <c r="B53">
        <f>[4]p09!B53</f>
        <v>16044560</v>
      </c>
      <c r="C53">
        <f>[4]p09!C53</f>
        <v>15135463</v>
      </c>
      <c r="D53">
        <f>[4]p09!D53</f>
        <v>11425728</v>
      </c>
      <c r="E53">
        <f>[4]p09!E53</f>
        <v>13194295</v>
      </c>
      <c r="F53">
        <f>[4]p09!F53</f>
        <v>14883383</v>
      </c>
      <c r="G53">
        <f>[4]p09!G53</f>
        <v>0</v>
      </c>
      <c r="H53">
        <f>[4]p09!H53</f>
        <v>0</v>
      </c>
      <c r="I53">
        <f>[4]p09!I53</f>
        <v>0</v>
      </c>
      <c r="J53">
        <f>[4]p09!J53</f>
        <v>0</v>
      </c>
      <c r="K53">
        <f>[4]p09!K53</f>
        <v>0</v>
      </c>
      <c r="N53" s="10"/>
      <c r="O53" s="10"/>
      <c r="P53" s="10"/>
      <c r="Q53" s="10"/>
      <c r="R53" s="10"/>
    </row>
    <row r="54" spans="1:20">
      <c r="A54" t="s">
        <v>230</v>
      </c>
      <c r="B54">
        <f>[4]p09!B54</f>
        <v>1315804</v>
      </c>
      <c r="C54">
        <f>[4]p09!C54</f>
        <v>1091137</v>
      </c>
      <c r="D54">
        <f>[4]p09!D54</f>
        <v>3458494</v>
      </c>
      <c r="E54">
        <f>[4]p09!E54</f>
        <v>1640358</v>
      </c>
      <c r="F54">
        <f>[4]p09!F54</f>
        <v>2967573</v>
      </c>
      <c r="G54">
        <f>[4]p09!G54</f>
        <v>0</v>
      </c>
      <c r="H54">
        <f>[4]p09!H54</f>
        <v>0</v>
      </c>
      <c r="I54">
        <f>[4]p09!I54</f>
        <v>0</v>
      </c>
      <c r="J54">
        <f>[4]p09!J54</f>
        <v>0</v>
      </c>
      <c r="K54">
        <f>[4]p09!K54</f>
        <v>0</v>
      </c>
      <c r="N54" s="32"/>
      <c r="O54" s="32"/>
      <c r="P54" s="32"/>
      <c r="Q54" s="32"/>
      <c r="R54" s="32"/>
      <c r="S54" s="32"/>
      <c r="T54" s="33"/>
    </row>
    <row r="55" spans="1:20">
      <c r="A55" t="s">
        <v>231</v>
      </c>
      <c r="B55">
        <f>[4]p09!B55</f>
        <v>939898</v>
      </c>
      <c r="C55">
        <f>[4]p09!C55</f>
        <v>4724853</v>
      </c>
      <c r="D55">
        <f>[4]p09!D55</f>
        <v>4069809</v>
      </c>
      <c r="E55">
        <f>[4]p09!E55</f>
        <v>4479797</v>
      </c>
      <c r="F55">
        <f>[4]p09!F55</f>
        <v>3896114</v>
      </c>
      <c r="G55">
        <f>[4]p09!G55</f>
        <v>0</v>
      </c>
      <c r="H55">
        <f>[4]p09!H55</f>
        <v>0</v>
      </c>
      <c r="I55">
        <f>[4]p09!I55</f>
        <v>0</v>
      </c>
      <c r="J55">
        <f>[4]p09!J55</f>
        <v>0</v>
      </c>
      <c r="K55">
        <f>[4]p09!K55</f>
        <v>0</v>
      </c>
      <c r="N55" s="32"/>
      <c r="O55" s="32"/>
      <c r="P55" s="32"/>
      <c r="Q55" s="32"/>
      <c r="R55" s="32"/>
      <c r="S55" s="32"/>
      <c r="T55" s="33"/>
    </row>
    <row r="56" spans="1:20">
      <c r="A56" t="s">
        <v>232</v>
      </c>
      <c r="B56">
        <f>[4]p09!B56</f>
        <v>2255702</v>
      </c>
      <c r="C56">
        <f>[4]p09!C56</f>
        <v>5815990</v>
      </c>
      <c r="D56">
        <f>[4]p09!D56</f>
        <v>7528303</v>
      </c>
      <c r="E56">
        <f>[4]p09!E56</f>
        <v>6120155</v>
      </c>
      <c r="F56">
        <f>[4]p09!F56</f>
        <v>6863687</v>
      </c>
      <c r="G56">
        <f>[4]p09!G56</f>
        <v>0</v>
      </c>
      <c r="H56">
        <f>[4]p09!H56</f>
        <v>0</v>
      </c>
      <c r="I56">
        <f>[4]p09!I56</f>
        <v>0</v>
      </c>
      <c r="J56">
        <f>[4]p09!J56</f>
        <v>0</v>
      </c>
      <c r="K56">
        <f>[4]p09!K56</f>
        <v>0</v>
      </c>
      <c r="T56" s="33"/>
    </row>
    <row r="57" spans="1:20">
      <c r="A57" t="s">
        <v>233</v>
      </c>
      <c r="B57">
        <f>[4]p09!B57</f>
        <v>1950851</v>
      </c>
      <c r="C57">
        <f>[4]p09!C57</f>
        <v>1950851</v>
      </c>
      <c r="D57">
        <f>[4]p09!D57</f>
        <v>1950851</v>
      </c>
      <c r="E57">
        <f>[4]p09!E57</f>
        <v>1950851</v>
      </c>
      <c r="F57">
        <f>[4]p09!F57</f>
        <v>2031486</v>
      </c>
      <c r="G57">
        <f>[4]p09!G57</f>
        <v>765932</v>
      </c>
      <c r="H57">
        <f>[4]p09!H57</f>
        <v>765932</v>
      </c>
      <c r="I57">
        <f>[4]p09!I57</f>
        <v>765932</v>
      </c>
      <c r="J57">
        <f>[4]p09!J57</f>
        <v>765932</v>
      </c>
      <c r="K57">
        <f>[4]p09!K57</f>
        <v>765932</v>
      </c>
      <c r="M57" s="28"/>
      <c r="N57" s="10"/>
      <c r="O57" s="10"/>
      <c r="P57" s="10"/>
      <c r="Q57" s="10"/>
      <c r="R57" s="10"/>
      <c r="T57" s="33"/>
    </row>
    <row r="58" spans="1:20">
      <c r="A58" t="s">
        <v>234</v>
      </c>
      <c r="B58">
        <f>[4]p09!B58</f>
        <v>4588313</v>
      </c>
      <c r="C58">
        <f>[4]p09!C58</f>
        <v>4751191</v>
      </c>
      <c r="D58">
        <f>[4]p09!D58</f>
        <v>4588313</v>
      </c>
      <c r="E58">
        <f>[4]p09!E58</f>
        <v>4751191</v>
      </c>
      <c r="F58">
        <f>[4]p09!F58</f>
        <v>4588313</v>
      </c>
      <c r="G58">
        <f>[4]p09!G58</f>
        <v>5022923</v>
      </c>
      <c r="H58">
        <f>[4]p09!H58</f>
        <v>3415587</v>
      </c>
      <c r="I58">
        <f>[4]p09!I58</f>
        <v>3214670</v>
      </c>
      <c r="J58">
        <f>[4]p09!J58</f>
        <v>4420170</v>
      </c>
      <c r="K58">
        <f>[4]p09!K58</f>
        <v>4822006</v>
      </c>
      <c r="N58" s="32"/>
      <c r="O58" s="32"/>
      <c r="P58" s="32"/>
      <c r="Q58" s="32"/>
      <c r="R58" s="32"/>
      <c r="S58" s="32"/>
      <c r="T58" s="33"/>
    </row>
    <row r="59" spans="1:20">
      <c r="A59" t="s">
        <v>235</v>
      </c>
      <c r="B59">
        <f>[4]p09!B59</f>
        <v>6146092</v>
      </c>
      <c r="C59">
        <f>[4]p09!C59</f>
        <v>6185869</v>
      </c>
      <c r="D59">
        <f>[4]p09!D59</f>
        <v>6146092</v>
      </c>
      <c r="E59">
        <f>[4]p09!E59</f>
        <v>6185869</v>
      </c>
      <c r="F59">
        <f>[4]p09!F59</f>
        <v>6146092</v>
      </c>
      <c r="G59">
        <f>[4]p09!G59</f>
        <v>4018337</v>
      </c>
      <c r="H59">
        <f>[4]p09!H59</f>
        <v>4822006</v>
      </c>
      <c r="I59">
        <f>[4]p09!I59</f>
        <v>4420170</v>
      </c>
      <c r="J59">
        <f>[4]p09!J59</f>
        <v>3214670</v>
      </c>
      <c r="K59">
        <f>[4]p09!K59</f>
        <v>3415587</v>
      </c>
      <c r="N59" s="32"/>
      <c r="O59" s="32"/>
      <c r="P59" s="32"/>
      <c r="Q59" s="32"/>
      <c r="R59" s="32"/>
      <c r="S59" s="32"/>
      <c r="T59" s="33"/>
    </row>
    <row r="60" spans="1:20">
      <c r="A60" t="s">
        <v>236</v>
      </c>
      <c r="B60">
        <f>[4]p09!B60</f>
        <v>10734405</v>
      </c>
      <c r="C60">
        <f>[4]p09!C60</f>
        <v>10937060</v>
      </c>
      <c r="D60">
        <f>[4]p09!D60</f>
        <v>10734405</v>
      </c>
      <c r="E60">
        <f>[4]p09!E60</f>
        <v>10937060</v>
      </c>
      <c r="F60">
        <f>[4]p09!F60</f>
        <v>10734405</v>
      </c>
      <c r="G60">
        <f>[4]p09!G60</f>
        <v>9041260</v>
      </c>
      <c r="H60">
        <f>[4]p09!H60</f>
        <v>8237593</v>
      </c>
      <c r="I60">
        <f>[4]p09!I60</f>
        <v>7634840</v>
      </c>
      <c r="J60">
        <f>[4]p09!J60</f>
        <v>7634840</v>
      </c>
      <c r="K60">
        <f>[4]p09!K60</f>
        <v>8237593</v>
      </c>
    </row>
    <row r="61" spans="1:20">
      <c r="A61" t="s">
        <v>237</v>
      </c>
      <c r="B61">
        <f>[4]p09!B61</f>
        <v>45125456.292786114</v>
      </c>
      <c r="C61">
        <f>[4]p09!C61</f>
        <v>41711202.312052391</v>
      </c>
      <c r="D61">
        <f>[4]p09!D61</f>
        <v>34894348.095406853</v>
      </c>
      <c r="E61">
        <f>[4]p09!E61</f>
        <v>41189144.908879831</v>
      </c>
      <c r="F61">
        <f>[4]p09!F61</f>
        <v>34940619.03833966</v>
      </c>
      <c r="G61">
        <f>[4]p09!G61</f>
        <v>0</v>
      </c>
      <c r="H61">
        <f>[4]p09!H61</f>
        <v>0</v>
      </c>
      <c r="I61">
        <f>[4]p09!I61</f>
        <v>0</v>
      </c>
      <c r="J61">
        <f>[4]p09!J61</f>
        <v>0</v>
      </c>
      <c r="K61">
        <f>[4]p09!K61</f>
        <v>0</v>
      </c>
    </row>
    <row r="62" spans="1:20">
      <c r="A62" t="s">
        <v>121</v>
      </c>
      <c r="B62">
        <f>[4]p09!B62</f>
        <v>6500000.1619718317</v>
      </c>
      <c r="C62">
        <f>[4]p09!C62</f>
        <v>6500000.1619718317</v>
      </c>
      <c r="D62">
        <f>[4]p09!D62</f>
        <v>5500000.0316901412</v>
      </c>
      <c r="E62">
        <f>[4]p09!E62</f>
        <v>6500000.1619718317</v>
      </c>
      <c r="F62">
        <f>[4]p09!F62</f>
        <v>5500000.0316901412</v>
      </c>
      <c r="G62">
        <f>[4]p09!G62</f>
        <v>0</v>
      </c>
      <c r="H62">
        <f>[4]p09!H62</f>
        <v>0</v>
      </c>
      <c r="I62">
        <f>[4]p09!I62</f>
        <v>0</v>
      </c>
      <c r="J62">
        <f>[4]p09!J62</f>
        <v>0</v>
      </c>
      <c r="K62">
        <f>[4]p09!K62</f>
        <v>0</v>
      </c>
    </row>
    <row r="63" spans="1:20">
      <c r="A63" t="s">
        <v>122</v>
      </c>
      <c r="B63">
        <f>[4]p09!B63</f>
        <v>2280597</v>
      </c>
      <c r="C63">
        <f>[4]p09!C63</f>
        <v>-165988</v>
      </c>
      <c r="D63">
        <f>[4]p09!D63</f>
        <v>-860912</v>
      </c>
      <c r="E63">
        <f>[4]p09!E63</f>
        <v>705133</v>
      </c>
      <c r="F63">
        <f>[4]p09!F63</f>
        <v>360207</v>
      </c>
      <c r="G63">
        <f>[4]p09!G63</f>
        <v>-1791448</v>
      </c>
      <c r="H63">
        <f>[4]p09!H63</f>
        <v>-1455797</v>
      </c>
      <c r="I63">
        <f>[4]p09!I63</f>
        <v>-822428</v>
      </c>
      <c r="J63">
        <f>[4]p09!J63</f>
        <v>-668319</v>
      </c>
      <c r="K63">
        <f>[4]p09!K63</f>
        <v>-1177468</v>
      </c>
    </row>
    <row r="64" spans="1:20">
      <c r="A64" t="s">
        <v>238</v>
      </c>
      <c r="B64">
        <f>[4]p09!B64</f>
        <v>15994398</v>
      </c>
      <c r="C64">
        <f>[4]p09!C64</f>
        <v>15994398</v>
      </c>
      <c r="D64">
        <f>[4]p09!D64</f>
        <v>18318107</v>
      </c>
      <c r="E64">
        <f>[4]p09!E64</f>
        <v>15994398</v>
      </c>
      <c r="F64">
        <f>[4]p09!F64</f>
        <v>17175955</v>
      </c>
      <c r="G64">
        <f>[4]p09!G64</f>
        <v>0</v>
      </c>
      <c r="H64">
        <f>[4]p09!H64</f>
        <v>0</v>
      </c>
      <c r="I64">
        <f>[4]p09!I64</f>
        <v>0</v>
      </c>
      <c r="J64">
        <f>[4]p09!J64</f>
        <v>0</v>
      </c>
      <c r="K64">
        <f>[4]p09!K64</f>
        <v>0</v>
      </c>
    </row>
    <row r="65" spans="1:13">
      <c r="A65" t="s">
        <v>239</v>
      </c>
      <c r="B65">
        <f>[4]p09!B65</f>
        <v>1000000</v>
      </c>
      <c r="C65">
        <f>[4]p09!C65</f>
        <v>1000000</v>
      </c>
      <c r="D65">
        <f>[4]p09!D65</f>
        <v>1000000</v>
      </c>
      <c r="E65">
        <f>[4]p09!E65</f>
        <v>1000000</v>
      </c>
      <c r="F65">
        <f>[4]p09!F65</f>
        <v>1000000</v>
      </c>
      <c r="G65">
        <f>[4]p09!G65</f>
        <v>1000000</v>
      </c>
      <c r="H65">
        <f>[4]p09!H65</f>
        <v>1000000</v>
      </c>
      <c r="I65">
        <f>[4]p09!I65</f>
        <v>1000000</v>
      </c>
      <c r="J65">
        <f>[4]p09!J65</f>
        <v>1000000</v>
      </c>
      <c r="K65">
        <f>[4]p09!K65</f>
        <v>1000000</v>
      </c>
    </row>
    <row r="66" spans="1:13">
      <c r="A66" t="s">
        <v>125</v>
      </c>
      <c r="B66">
        <f>[4]p09!B66</f>
        <v>19350461.130814288</v>
      </c>
      <c r="C66">
        <f>[4]p09!C66</f>
        <v>18382792.150080558</v>
      </c>
      <c r="D66">
        <f>[4]p09!D66</f>
        <v>10937153.06371671</v>
      </c>
      <c r="E66">
        <f>[4]p09!E66</f>
        <v>16989613.746908002</v>
      </c>
      <c r="F66">
        <f>[4]p09!F66</f>
        <v>10904457.00664952</v>
      </c>
      <c r="G66">
        <f>[4]p09!G66</f>
        <v>17044153</v>
      </c>
      <c r="H66">
        <f>[4]p09!H66</f>
        <v>17695711</v>
      </c>
      <c r="I66">
        <f>[4]p09!I66</f>
        <v>18925191</v>
      </c>
      <c r="J66">
        <f>[4]p09!J66</f>
        <v>19225358</v>
      </c>
      <c r="K66">
        <f>[4]p09!K66</f>
        <v>18235996</v>
      </c>
    </row>
    <row r="67" spans="1:13">
      <c r="A67" t="s">
        <v>240</v>
      </c>
      <c r="B67">
        <f>[4]p09!B67</f>
        <v>45125456.292786114</v>
      </c>
      <c r="C67">
        <f>[4]p09!C67</f>
        <v>41711202.312052391</v>
      </c>
      <c r="D67">
        <f>[4]p09!D67</f>
        <v>34894348.095406853</v>
      </c>
      <c r="E67">
        <f>[4]p09!E67</f>
        <v>41189144.908879831</v>
      </c>
      <c r="F67">
        <f>[4]p09!F67</f>
        <v>34940619.03833966</v>
      </c>
      <c r="G67">
        <f>[4]p09!G67</f>
        <v>0</v>
      </c>
      <c r="H67">
        <f>[4]p09!H67</f>
        <v>0</v>
      </c>
      <c r="I67">
        <f>[4]p09!I67</f>
        <v>0</v>
      </c>
      <c r="J67">
        <f>[4]p09!J67</f>
        <v>0</v>
      </c>
      <c r="K67">
        <f>[4]p09!K67</f>
        <v>0</v>
      </c>
    </row>
    <row r="68" spans="1:13">
      <c r="A68" t="s">
        <v>241</v>
      </c>
      <c r="B68">
        <f>[4]p09!B68</f>
        <v>2000000</v>
      </c>
      <c r="C68">
        <f>[4]p09!C68</f>
        <v>2000000</v>
      </c>
      <c r="D68">
        <f>[4]p09!D68</f>
        <v>2000000</v>
      </c>
      <c r="E68">
        <f>[4]p09!E68</f>
        <v>2000000</v>
      </c>
      <c r="F68">
        <f>[4]p09!F68</f>
        <v>2000000</v>
      </c>
      <c r="G68">
        <f>[4]p09!G68</f>
        <v>0</v>
      </c>
      <c r="H68">
        <f>[4]p09!H68</f>
        <v>0</v>
      </c>
      <c r="I68">
        <f>[4]p09!I68</f>
        <v>0</v>
      </c>
      <c r="J68">
        <f>[4]p09!J68</f>
        <v>0</v>
      </c>
      <c r="K68">
        <f>[4]p09!K68</f>
        <v>0</v>
      </c>
    </row>
    <row r="69" spans="1:13">
      <c r="A69" t="s">
        <v>242</v>
      </c>
      <c r="B69">
        <f>[4]p09!B69</f>
        <v>29409855.605096083</v>
      </c>
      <c r="C69">
        <f>[4]p09!C69</f>
        <v>28339433.684435293</v>
      </c>
      <c r="D69">
        <f>[4]p09!D69</f>
        <v>21532370.280176044</v>
      </c>
      <c r="E69">
        <f>[4]p09!E69</f>
        <v>20975955.96545342</v>
      </c>
      <c r="F69">
        <f>[4]p09!F69</f>
        <v>27955456.96953129</v>
      </c>
      <c r="G69">
        <f>[4]p09!G69</f>
        <v>0</v>
      </c>
      <c r="H69">
        <f>[4]p09!H69</f>
        <v>0</v>
      </c>
      <c r="I69">
        <f>[4]p09!I69</f>
        <v>0</v>
      </c>
      <c r="J69">
        <f>[4]p09!J69</f>
        <v>0</v>
      </c>
      <c r="K69">
        <f>[4]p09!K69</f>
        <v>0</v>
      </c>
    </row>
    <row r="70" spans="1:13">
      <c r="A70" t="s">
        <v>243</v>
      </c>
      <c r="B70">
        <f>[4]p09!B70</f>
        <v>1521846.6364909038</v>
      </c>
      <c r="C70">
        <f>[4]p09!C70</f>
        <v>129394.80495829508</v>
      </c>
      <c r="D70">
        <f>[4]p09!D70</f>
        <v>-2027156.6124734133</v>
      </c>
      <c r="E70">
        <f>[4]p09!E70</f>
        <v>-1407276.6326968893</v>
      </c>
      <c r="F70">
        <f>[4]p09!F70</f>
        <v>329994.85649145767</v>
      </c>
      <c r="G70">
        <f>[4]p09!G70</f>
        <v>-151806</v>
      </c>
      <c r="H70">
        <f>[4]p09!H70</f>
        <v>-145091</v>
      </c>
      <c r="I70">
        <f>[4]p09!I70</f>
        <v>-140056</v>
      </c>
      <c r="J70">
        <f>[4]p09!J70</f>
        <v>-140056</v>
      </c>
      <c r="K70">
        <f>[4]p09!K70</f>
        <v>-145091</v>
      </c>
    </row>
    <row r="71" spans="1:13">
      <c r="A71" t="s">
        <v>244</v>
      </c>
      <c r="B71">
        <f>[4]p09!B71</f>
        <v>1.0373700501557268</v>
      </c>
      <c r="C71">
        <f>[4]p09!C71</f>
        <v>0.96944179457849777</v>
      </c>
      <c r="D71">
        <f>[4]p09!D71</f>
        <v>1.0145810149423069</v>
      </c>
      <c r="E71">
        <f>[4]p09!E71</f>
        <v>0.96402612538116195</v>
      </c>
      <c r="F71">
        <f>[4]p09!F71</f>
        <v>1.0145810149423069</v>
      </c>
      <c r="G71">
        <f>[4]p09!G71</f>
        <v>0</v>
      </c>
      <c r="H71">
        <f>[4]p09!H71</f>
        <v>0</v>
      </c>
      <c r="I71">
        <f>[4]p09!I71</f>
        <v>0</v>
      </c>
      <c r="J71">
        <f>[4]p09!J71</f>
        <v>0</v>
      </c>
      <c r="K71">
        <f>[4]p09!K71</f>
        <v>0</v>
      </c>
    </row>
    <row r="72" spans="1:13">
      <c r="A72" t="s">
        <v>245</v>
      </c>
      <c r="B72">
        <f>[4]p09!B72</f>
        <v>1.0277253902641328</v>
      </c>
      <c r="C72">
        <f>[4]p09!C72</f>
        <v>0.98202876665310501</v>
      </c>
      <c r="D72">
        <f>[4]p09!D72</f>
        <v>0.99877198059077599</v>
      </c>
      <c r="E72">
        <f>[4]p09!E72</f>
        <v>0.9879584249542086</v>
      </c>
      <c r="F72">
        <f>[4]p09!F72</f>
        <v>1.0035154375377773</v>
      </c>
      <c r="G72">
        <f>[4]p09!G72</f>
        <v>0</v>
      </c>
      <c r="H72">
        <f>[4]p09!H72</f>
        <v>0</v>
      </c>
      <c r="I72">
        <f>[4]p09!I72</f>
        <v>0</v>
      </c>
      <c r="J72">
        <f>[4]p09!J72</f>
        <v>0</v>
      </c>
      <c r="K72">
        <f>[4]p09!K72</f>
        <v>0</v>
      </c>
    </row>
    <row r="73" spans="1:13">
      <c r="A73" t="s">
        <v>246</v>
      </c>
      <c r="B73">
        <f>[4]p09!B73</f>
        <v>0</v>
      </c>
      <c r="C73">
        <f>[4]p09!C73</f>
        <v>0</v>
      </c>
      <c r="D73">
        <f>[4]p09!D73</f>
        <v>0</v>
      </c>
      <c r="E73">
        <f>[4]p09!E73</f>
        <v>0</v>
      </c>
      <c r="F73">
        <f>[4]p09!F73</f>
        <v>0</v>
      </c>
      <c r="G73">
        <f>[4]p09!G73</f>
        <v>0</v>
      </c>
      <c r="H73">
        <f>[4]p09!H73</f>
        <v>0</v>
      </c>
      <c r="I73">
        <f>[4]p09!I73</f>
        <v>0</v>
      </c>
      <c r="J73">
        <f>[4]p09!J73</f>
        <v>0</v>
      </c>
      <c r="K73">
        <f>[4]p09!K73</f>
        <v>0</v>
      </c>
    </row>
    <row r="74" spans="1:13">
      <c r="A74" t="s">
        <v>435</v>
      </c>
      <c r="B74">
        <f>[4]p09!B74</f>
        <v>0</v>
      </c>
      <c r="C74">
        <f>[4]p09!C74</f>
        <v>0</v>
      </c>
      <c r="D74">
        <f>[4]p09!D74</f>
        <v>0</v>
      </c>
      <c r="E74">
        <f>[4]p09!E74</f>
        <v>0</v>
      </c>
      <c r="F74">
        <f>[4]p09!F74</f>
        <v>0</v>
      </c>
      <c r="G74">
        <f>[4]p09!G74</f>
        <v>0</v>
      </c>
      <c r="H74">
        <f>[4]p09!H74</f>
        <v>0</v>
      </c>
      <c r="I74">
        <f>[4]p09!I74</f>
        <v>0</v>
      </c>
      <c r="J74">
        <f>[4]p09!J74</f>
        <v>0</v>
      </c>
      <c r="K74">
        <f>[4]p09!K74</f>
        <v>0</v>
      </c>
    </row>
    <row r="75" spans="1:13">
      <c r="A75" t="s">
        <v>436</v>
      </c>
      <c r="B75">
        <f>[4]p09!B75</f>
        <v>0</v>
      </c>
      <c r="C75">
        <f>[4]p09!C75</f>
        <v>0</v>
      </c>
      <c r="D75">
        <f>[4]p09!D75</f>
        <v>0</v>
      </c>
      <c r="E75">
        <f>[4]p09!E75</f>
        <v>0</v>
      </c>
      <c r="F75">
        <f>[4]p09!F75</f>
        <v>0</v>
      </c>
      <c r="G75">
        <f>[4]p09!G75</f>
        <v>0</v>
      </c>
      <c r="H75">
        <f>[4]p09!H75</f>
        <v>0</v>
      </c>
      <c r="I75">
        <f>[4]p09!I75</f>
        <v>0</v>
      </c>
      <c r="J75">
        <f>[4]p09!J75</f>
        <v>0</v>
      </c>
      <c r="K75">
        <f>[4]p09!K75</f>
        <v>0</v>
      </c>
    </row>
    <row r="76" spans="1:13">
      <c r="A76" t="s">
        <v>437</v>
      </c>
      <c r="B76">
        <f>[4]p09!B76</f>
        <v>0</v>
      </c>
      <c r="C76">
        <f>[4]p09!C76</f>
        <v>0</v>
      </c>
      <c r="D76">
        <f>[4]p09!D76</f>
        <v>0</v>
      </c>
      <c r="E76">
        <f>[4]p09!E76</f>
        <v>0</v>
      </c>
      <c r="F76">
        <f>[4]p09!F76</f>
        <v>0</v>
      </c>
      <c r="G76">
        <f>[4]p09!G76</f>
        <v>0</v>
      </c>
      <c r="H76">
        <f>[4]p09!H76</f>
        <v>0</v>
      </c>
      <c r="I76">
        <f>[4]p09!I76</f>
        <v>0</v>
      </c>
      <c r="J76">
        <f>[4]p09!J76</f>
        <v>0</v>
      </c>
      <c r="K76">
        <f>[4]p09!K76</f>
        <v>0</v>
      </c>
    </row>
    <row r="77" spans="1:13" ht="14" thickBot="1">
      <c r="A77" s="34" t="s">
        <v>438</v>
      </c>
      <c r="B77" s="34">
        <f>[4]p09!B77</f>
        <v>0</v>
      </c>
      <c r="C77" s="34">
        <f>[4]p09!C77</f>
        <v>0</v>
      </c>
      <c r="D77" s="34">
        <f>[4]p09!D77</f>
        <v>0</v>
      </c>
      <c r="E77" s="34">
        <f>[4]p09!E77</f>
        <v>0</v>
      </c>
      <c r="F77" s="34">
        <f>[4]p09!F77</f>
        <v>0</v>
      </c>
      <c r="G77" s="34">
        <f>[4]p09!G77</f>
        <v>0</v>
      </c>
      <c r="H77" s="34">
        <f>[4]p09!H77</f>
        <v>0</v>
      </c>
      <c r="I77" s="34">
        <f>[4]p09!I77</f>
        <v>0</v>
      </c>
      <c r="J77" s="34">
        <f>[4]p09!J77</f>
        <v>0</v>
      </c>
      <c r="K77" s="34">
        <f>[4]p09!K77</f>
        <v>0</v>
      </c>
      <c r="L77" s="34"/>
      <c r="M77" s="34"/>
    </row>
    <row r="78" spans="1:13">
      <c r="A78" t="s">
        <v>247</v>
      </c>
      <c r="B78">
        <f>[4]p09!B78</f>
        <v>1</v>
      </c>
    </row>
    <row r="79" spans="1:13">
      <c r="A79" t="s">
        <v>248</v>
      </c>
      <c r="B79">
        <f>[4]p09!B79</f>
        <v>60000</v>
      </c>
    </row>
    <row r="80" spans="1:13">
      <c r="A80" t="s">
        <v>249</v>
      </c>
      <c r="B80">
        <f>[4]p09!B80</f>
        <v>60000</v>
      </c>
    </row>
    <row r="81" spans="1:2">
      <c r="A81" t="s">
        <v>250</v>
      </c>
      <c r="B81">
        <f>[4]p09!B81</f>
        <v>0</v>
      </c>
    </row>
    <row r="82" spans="1:2">
      <c r="A82" t="s">
        <v>251</v>
      </c>
      <c r="B82">
        <f>[4]p09!B82</f>
        <v>0</v>
      </c>
    </row>
    <row r="83" spans="1:2">
      <c r="A83" t="s">
        <v>252</v>
      </c>
      <c r="B83">
        <f>[4]p09!B83</f>
        <v>0</v>
      </c>
    </row>
    <row r="84" spans="1:2">
      <c r="A84" t="s">
        <v>253</v>
      </c>
      <c r="B84">
        <f>[4]p09!B84</f>
        <v>0</v>
      </c>
    </row>
    <row r="85" spans="1:2">
      <c r="A85" t="s">
        <v>254</v>
      </c>
      <c r="B85">
        <f>[4]p09!B85</f>
        <v>71082</v>
      </c>
    </row>
    <row r="86" spans="1:2">
      <c r="A86" t="s">
        <v>255</v>
      </c>
      <c r="B86">
        <f>[4]p09!B86</f>
        <v>26065</v>
      </c>
    </row>
    <row r="87" spans="1:2">
      <c r="A87" t="s">
        <v>256</v>
      </c>
      <c r="B87">
        <f>[4]p09!B87</f>
        <v>22814</v>
      </c>
    </row>
    <row r="88" spans="1:2">
      <c r="A88" t="s">
        <v>257</v>
      </c>
      <c r="B88">
        <f>[4]p09!B88</f>
        <v>35819</v>
      </c>
    </row>
    <row r="89" spans="1:2">
      <c r="A89" t="s">
        <v>258</v>
      </c>
      <c r="B89">
        <f>[4]p09!B89</f>
        <v>40538</v>
      </c>
    </row>
    <row r="90" spans="1:2">
      <c r="A90" t="s">
        <v>259</v>
      </c>
      <c r="B90">
        <f>[4]p09!B90</f>
        <v>110351</v>
      </c>
    </row>
    <row r="91" spans="1:2">
      <c r="A91" t="s">
        <v>260</v>
      </c>
      <c r="B91">
        <f>[4]p09!B91</f>
        <v>71082</v>
      </c>
    </row>
    <row r="92" spans="1:2">
      <c r="A92" t="s">
        <v>261</v>
      </c>
      <c r="B92">
        <f>[4]p09!B92</f>
        <v>26065</v>
      </c>
    </row>
    <row r="93" spans="1:2">
      <c r="A93" t="s">
        <v>262</v>
      </c>
      <c r="B93">
        <f>[4]p09!B93</f>
        <v>22814</v>
      </c>
    </row>
    <row r="94" spans="1:2">
      <c r="A94" t="s">
        <v>263</v>
      </c>
      <c r="B94">
        <f>[4]p09!B94</f>
        <v>35819</v>
      </c>
    </row>
    <row r="95" spans="1:2">
      <c r="A95" t="s">
        <v>264</v>
      </c>
      <c r="B95">
        <f>[4]p09!B95</f>
        <v>40538</v>
      </c>
    </row>
    <row r="96" spans="1:2">
      <c r="A96" t="s">
        <v>265</v>
      </c>
      <c r="B96">
        <f>[4]p09!B96</f>
        <v>110351</v>
      </c>
    </row>
    <row r="97" spans="1:2">
      <c r="A97" t="s">
        <v>266</v>
      </c>
      <c r="B97">
        <f>[4]p09!B97</f>
        <v>0</v>
      </c>
    </row>
    <row r="98" spans="1:2">
      <c r="A98" t="s">
        <v>267</v>
      </c>
      <c r="B98">
        <f>[4]p09!B98</f>
        <v>0</v>
      </c>
    </row>
    <row r="99" spans="1:2">
      <c r="A99" t="s">
        <v>268</v>
      </c>
      <c r="B99">
        <f>[4]p09!B99</f>
        <v>0</v>
      </c>
    </row>
    <row r="100" spans="1:2">
      <c r="A100" t="s">
        <v>269</v>
      </c>
      <c r="B100">
        <f>[4]p09!B100</f>
        <v>0</v>
      </c>
    </row>
    <row r="101" spans="1:2">
      <c r="A101" t="s">
        <v>270</v>
      </c>
      <c r="B101">
        <f>[4]p09!B101</f>
        <v>0</v>
      </c>
    </row>
    <row r="102" spans="1:2">
      <c r="A102" t="s">
        <v>271</v>
      </c>
      <c r="B102">
        <f>[4]p09!B102</f>
        <v>0</v>
      </c>
    </row>
    <row r="103" spans="1:2">
      <c r="A103" t="s">
        <v>272</v>
      </c>
      <c r="B103">
        <f>[4]p09!B103</f>
        <v>243100439.99999997</v>
      </c>
    </row>
    <row r="104" spans="1:2">
      <c r="A104" t="s">
        <v>273</v>
      </c>
      <c r="B104">
        <f>[4]p09!B104</f>
        <v>10321740</v>
      </c>
    </row>
    <row r="105" spans="1:2">
      <c r="A105" t="s">
        <v>274</v>
      </c>
      <c r="B105">
        <f>[4]p09!B105</f>
        <v>7186410</v>
      </c>
    </row>
    <row r="106" spans="1:2">
      <c r="A106" t="s">
        <v>275</v>
      </c>
      <c r="B106">
        <f>[4]p09!B106</f>
        <v>1192772.7</v>
      </c>
    </row>
    <row r="107" spans="1:2">
      <c r="A107" t="s">
        <v>276</v>
      </c>
      <c r="B107">
        <f>[4]p09!B107</f>
        <v>1897178.4</v>
      </c>
    </row>
    <row r="108" spans="1:2">
      <c r="A108" t="s">
        <v>277</v>
      </c>
      <c r="B108">
        <f>[4]p09!B108</f>
        <v>4767163.2</v>
      </c>
    </row>
    <row r="109" spans="1:2">
      <c r="A109" t="s">
        <v>278</v>
      </c>
      <c r="B109">
        <f>[4]p09!B109</f>
        <v>1671.0868762675682</v>
      </c>
    </row>
    <row r="110" spans="1:2">
      <c r="A110" t="s">
        <v>279</v>
      </c>
      <c r="B110">
        <f>[4]p09!B110</f>
        <v>253.05789960595223</v>
      </c>
    </row>
    <row r="111" spans="1:2">
      <c r="A111" t="s">
        <v>280</v>
      </c>
      <c r="B111">
        <f>[4]p09!B111</f>
        <v>136.37605541953715</v>
      </c>
    </row>
    <row r="112" spans="1:2">
      <c r="A112" t="s">
        <v>281</v>
      </c>
      <c r="B112">
        <f>[4]p09!B112</f>
        <v>12.875131834182978</v>
      </c>
    </row>
    <row r="113" spans="1:2">
      <c r="A113" t="s">
        <v>282</v>
      </c>
      <c r="B113">
        <f>[4]p09!B113</f>
        <v>15.252079249724453</v>
      </c>
    </row>
    <row r="114" spans="1:2">
      <c r="A114" t="s">
        <v>283</v>
      </c>
      <c r="B114">
        <f>[4]p09!B114</f>
        <v>19.807895129512275</v>
      </c>
    </row>
    <row r="115" spans="1:2">
      <c r="A115" t="s">
        <v>284</v>
      </c>
      <c r="B115">
        <f>[4]p09!B115</f>
        <v>15000018</v>
      </c>
    </row>
    <row r="116" spans="1:2">
      <c r="A116" t="s">
        <v>285</v>
      </c>
      <c r="B116">
        <f>[4]p09!B116</f>
        <v>799998.4</v>
      </c>
    </row>
    <row r="117" spans="1:2">
      <c r="A117" t="s">
        <v>286</v>
      </c>
      <c r="B117">
        <f>[4]p09!B117</f>
        <v>799999.6</v>
      </c>
    </row>
    <row r="118" spans="1:2">
      <c r="A118" t="s">
        <v>287</v>
      </c>
      <c r="B118">
        <f>[4]p09!B118</f>
        <v>149999.85</v>
      </c>
    </row>
    <row r="119" spans="1:2">
      <c r="A119" t="s">
        <v>288</v>
      </c>
      <c r="B119">
        <f>[4]p09!B119</f>
        <v>299999.7</v>
      </c>
    </row>
    <row r="120" spans="1:2">
      <c r="A120" t="s">
        <v>289</v>
      </c>
      <c r="B120">
        <f>[4]p09!B120</f>
        <v>800000</v>
      </c>
    </row>
    <row r="121" spans="1:2">
      <c r="A121" t="s">
        <v>290</v>
      </c>
      <c r="B121">
        <f>[4]p09!B121</f>
        <v>21879039.599999998</v>
      </c>
    </row>
    <row r="122" spans="1:2">
      <c r="A122" t="s">
        <v>291</v>
      </c>
      <c r="B122">
        <f>[4]p09!B122</f>
        <v>712200.06</v>
      </c>
    </row>
    <row r="123" spans="1:2">
      <c r="A123" t="s">
        <v>292</v>
      </c>
      <c r="B123">
        <f>[4]p09!B123</f>
        <v>0</v>
      </c>
    </row>
    <row r="124" spans="1:2">
      <c r="A124" t="s">
        <v>293</v>
      </c>
      <c r="B124">
        <f>[4]p09!B124</f>
        <v>137168.86050000001</v>
      </c>
    </row>
    <row r="125" spans="1:2">
      <c r="A125" t="s">
        <v>294</v>
      </c>
      <c r="B125">
        <f>[4]p09!B125</f>
        <v>218175.51599999997</v>
      </c>
    </row>
    <row r="126" spans="1:2">
      <c r="A126" t="s">
        <v>295</v>
      </c>
      <c r="B126">
        <f>[4]p09!B126</f>
        <v>274111.88400000002</v>
      </c>
    </row>
    <row r="127" spans="1:2">
      <c r="A127" t="s">
        <v>296</v>
      </c>
      <c r="B127">
        <f>[4]p09!B127</f>
        <v>49302</v>
      </c>
    </row>
    <row r="128" spans="1:2">
      <c r="A128" t="s">
        <v>297</v>
      </c>
      <c r="B128">
        <f>[4]p09!B128</f>
        <v>30168</v>
      </c>
    </row>
    <row r="129" spans="1:2">
      <c r="A129" t="s">
        <v>298</v>
      </c>
      <c r="B129">
        <f>[4]p09!B129</f>
        <v>18440</v>
      </c>
    </row>
    <row r="130" spans="1:2">
      <c r="A130" t="s">
        <v>299</v>
      </c>
      <c r="B130">
        <f>[4]p09!B130</f>
        <v>33062</v>
      </c>
    </row>
    <row r="131" spans="1:2">
      <c r="A131" t="s">
        <v>300</v>
      </c>
      <c r="B131">
        <f>[4]p09!B131</f>
        <v>44451</v>
      </c>
    </row>
    <row r="132" spans="1:2">
      <c r="A132" t="s">
        <v>301</v>
      </c>
      <c r="B132">
        <f>[4]p09!B132</f>
        <v>110316</v>
      </c>
    </row>
    <row r="133" spans="1:2">
      <c r="A133" t="s">
        <v>302</v>
      </c>
      <c r="B133">
        <f>[4]p09!B133</f>
        <v>49302</v>
      </c>
    </row>
    <row r="134" spans="1:2">
      <c r="A134" t="s">
        <v>303</v>
      </c>
      <c r="B134">
        <f>[4]p09!B134</f>
        <v>30168</v>
      </c>
    </row>
    <row r="135" spans="1:2">
      <c r="A135" t="s">
        <v>304</v>
      </c>
      <c r="B135">
        <f>[4]p09!B135</f>
        <v>18440</v>
      </c>
    </row>
    <row r="136" spans="1:2">
      <c r="A136" t="s">
        <v>305</v>
      </c>
      <c r="B136">
        <f>[4]p09!B136</f>
        <v>33062</v>
      </c>
    </row>
    <row r="137" spans="1:2">
      <c r="A137" t="s">
        <v>306</v>
      </c>
      <c r="B137">
        <f>[4]p09!B137</f>
        <v>44451</v>
      </c>
    </row>
    <row r="138" spans="1:2">
      <c r="A138" t="s">
        <v>307</v>
      </c>
      <c r="B138">
        <f>[4]p09!B138</f>
        <v>110316</v>
      </c>
    </row>
    <row r="139" spans="1:2">
      <c r="A139" t="s">
        <v>308</v>
      </c>
      <c r="B139">
        <f>[4]p09!B139</f>
        <v>0</v>
      </c>
    </row>
    <row r="140" spans="1:2">
      <c r="A140" t="s">
        <v>309</v>
      </c>
      <c r="B140">
        <f>[4]p09!B140</f>
        <v>0</v>
      </c>
    </row>
    <row r="141" spans="1:2">
      <c r="A141" t="s">
        <v>310</v>
      </c>
      <c r="B141">
        <f>[4]p09!B141</f>
        <v>0</v>
      </c>
    </row>
    <row r="142" spans="1:2">
      <c r="A142" t="s">
        <v>311</v>
      </c>
      <c r="B142">
        <f>[4]p09!B142</f>
        <v>0</v>
      </c>
    </row>
    <row r="143" spans="1:2">
      <c r="A143" t="s">
        <v>312</v>
      </c>
      <c r="B143">
        <f>[4]p09!B143</f>
        <v>0</v>
      </c>
    </row>
    <row r="144" spans="1:2">
      <c r="A144" t="s">
        <v>313</v>
      </c>
      <c r="B144">
        <f>[4]p09!B144</f>
        <v>0</v>
      </c>
    </row>
    <row r="145" spans="1:2">
      <c r="A145" t="s">
        <v>314</v>
      </c>
      <c r="B145">
        <f>[4]p09!B145</f>
        <v>266230800</v>
      </c>
    </row>
    <row r="146" spans="1:2">
      <c r="A146" t="s">
        <v>315</v>
      </c>
      <c r="B146">
        <f>[4]p09!B146</f>
        <v>13575600.000000002</v>
      </c>
    </row>
    <row r="147" spans="1:2">
      <c r="A147" t="s">
        <v>316</v>
      </c>
      <c r="B147">
        <f>[4]p09!B147</f>
        <v>8298000</v>
      </c>
    </row>
    <row r="148" spans="1:2">
      <c r="A148" t="s">
        <v>317</v>
      </c>
      <c r="B148">
        <f>[4]p09!B148</f>
        <v>1368766.8</v>
      </c>
    </row>
    <row r="149" spans="1:2">
      <c r="A149" t="s">
        <v>318</v>
      </c>
      <c r="B149">
        <f>[4]p09!B149</f>
        <v>2320342.2000000002</v>
      </c>
    </row>
    <row r="150" spans="1:2">
      <c r="A150" t="s">
        <v>319</v>
      </c>
      <c r="B150">
        <f>[4]p09!B150</f>
        <v>5262073.2</v>
      </c>
    </row>
    <row r="151" spans="1:2">
      <c r="A151" t="s">
        <v>320</v>
      </c>
      <c r="B151">
        <f>[4]p09!B151</f>
        <v>2826.7373171071463</v>
      </c>
    </row>
    <row r="152" spans="1:2">
      <c r="A152" t="s">
        <v>321</v>
      </c>
      <c r="B152">
        <f>[4]p09!B152</f>
        <v>395.45129577159321</v>
      </c>
    </row>
    <row r="153" spans="1:2">
      <c r="A153" t="s">
        <v>322</v>
      </c>
      <c r="B153">
        <f>[4]p09!B153</f>
        <v>230.68775806276707</v>
      </c>
    </row>
    <row r="154" spans="1:2">
      <c r="A154" t="s">
        <v>323</v>
      </c>
      <c r="B154">
        <f>[4]p09!B154</f>
        <v>20.924301794478676</v>
      </c>
    </row>
    <row r="155" spans="1:2">
      <c r="A155" t="s">
        <v>324</v>
      </c>
      <c r="B155">
        <f>[4]p09!B155</f>
        <v>24.787249818074738</v>
      </c>
    </row>
    <row r="156" spans="1:2">
      <c r="A156" t="s">
        <v>325</v>
      </c>
      <c r="B156">
        <f>[4]p09!B156</f>
        <v>31.891233529967195</v>
      </c>
    </row>
    <row r="157" spans="1:2">
      <c r="A157" t="s">
        <v>326</v>
      </c>
      <c r="B157">
        <f>[4]p09!B157</f>
        <v>24999972</v>
      </c>
    </row>
    <row r="158" spans="1:2">
      <c r="A158" t="s">
        <v>327</v>
      </c>
      <c r="B158">
        <f>[4]p09!B158</f>
        <v>1500003.2</v>
      </c>
    </row>
    <row r="159" spans="1:2">
      <c r="A159" t="s">
        <v>328</v>
      </c>
      <c r="B159">
        <f>[4]p09!B159</f>
        <v>1100003</v>
      </c>
    </row>
    <row r="160" spans="1:2">
      <c r="A160" t="s">
        <v>329</v>
      </c>
      <c r="B160">
        <f>[4]p09!B160</f>
        <v>160000.1</v>
      </c>
    </row>
    <row r="161" spans="1:2">
      <c r="A161" t="s">
        <v>330</v>
      </c>
      <c r="B161">
        <f>[4]p09!B161</f>
        <v>550000.22</v>
      </c>
    </row>
    <row r="162" spans="1:2">
      <c r="A162" t="s">
        <v>331</v>
      </c>
      <c r="B162">
        <f>[4]p09!B162</f>
        <v>700000</v>
      </c>
    </row>
    <row r="163" spans="1:2">
      <c r="A163" t="s">
        <v>332</v>
      </c>
      <c r="B163">
        <f>[4]p09!B163</f>
        <v>23960772</v>
      </c>
    </row>
    <row r="164" spans="1:2">
      <c r="A164" t="s">
        <v>333</v>
      </c>
      <c r="B164">
        <f>[4]p09!B164</f>
        <v>0</v>
      </c>
    </row>
    <row r="165" spans="1:2">
      <c r="A165" t="s">
        <v>334</v>
      </c>
      <c r="B165">
        <f>[4]p09!B165</f>
        <v>763416</v>
      </c>
    </row>
    <row r="166" spans="1:2">
      <c r="A166" t="s">
        <v>335</v>
      </c>
      <c r="B166">
        <f>[4]p09!B166</f>
        <v>157408.18199999997</v>
      </c>
    </row>
    <row r="167" spans="1:2">
      <c r="A167" t="s">
        <v>336</v>
      </c>
      <c r="B167">
        <f>[4]p09!B167</f>
        <v>266839.353</v>
      </c>
    </row>
    <row r="168" spans="1:2">
      <c r="A168" t="s">
        <v>337</v>
      </c>
      <c r="B168">
        <f>[4]p09!B168</f>
        <v>0</v>
      </c>
    </row>
    <row r="169" spans="1:2">
      <c r="A169" t="s">
        <v>338</v>
      </c>
      <c r="B169">
        <f>[4]p09!B169</f>
        <v>3</v>
      </c>
    </row>
    <row r="170" spans="1:2">
      <c r="A170" t="s">
        <v>339</v>
      </c>
      <c r="B170">
        <f>[4]p09!B170</f>
        <v>6</v>
      </c>
    </row>
    <row r="171" spans="1:2">
      <c r="A171" t="s">
        <v>340</v>
      </c>
      <c r="B171">
        <f>[4]p09!B171</f>
        <v>289458</v>
      </c>
    </row>
    <row r="172" spans="1:2">
      <c r="A172" t="s">
        <v>341</v>
      </c>
      <c r="B172">
        <f>[4]p09!B172</f>
        <v>8139263.1500000004</v>
      </c>
    </row>
    <row r="173" spans="1:2">
      <c r="A173" t="s">
        <v>342</v>
      </c>
      <c r="B173">
        <f>[4]p09!B173</f>
        <v>27360739.150000002</v>
      </c>
    </row>
    <row r="174" spans="1:2">
      <c r="A174" t="s">
        <v>343</v>
      </c>
      <c r="B174">
        <f>[4]p09!B174</f>
        <v>290400</v>
      </c>
    </row>
    <row r="175" spans="1:2">
      <c r="A175" t="s">
        <v>344</v>
      </c>
      <c r="B175">
        <f>[4]p09!B175</f>
        <v>8139263.1500000004</v>
      </c>
    </row>
    <row r="176" spans="1:2">
      <c r="A176" t="s">
        <v>345</v>
      </c>
      <c r="B176">
        <f>[4]p09!B176</f>
        <v>27540959.600000001</v>
      </c>
    </row>
    <row r="177" spans="1:2">
      <c r="A177" t="s">
        <v>346</v>
      </c>
      <c r="B177">
        <f>[4]p09!B177</f>
        <v>286770</v>
      </c>
    </row>
    <row r="178" spans="1:2">
      <c r="A178" t="s">
        <v>347</v>
      </c>
      <c r="B178">
        <f>[4]p09!B178</f>
        <v>8006669.0140845058</v>
      </c>
    </row>
    <row r="179" spans="1:2">
      <c r="A179" t="s">
        <v>348</v>
      </c>
      <c r="B179">
        <f>[4]p09!B179</f>
        <v>26546512.999999996</v>
      </c>
    </row>
    <row r="180" spans="1:2">
      <c r="A180" t="s">
        <v>349</v>
      </c>
      <c r="B180">
        <f>[4]p09!B180</f>
        <v>262167</v>
      </c>
    </row>
    <row r="181" spans="1:2">
      <c r="A181" t="s">
        <v>350</v>
      </c>
      <c r="B181">
        <f>[4]p09!B181</f>
        <v>1853689</v>
      </c>
    </row>
    <row r="182" spans="1:2">
      <c r="A182" t="s">
        <v>351</v>
      </c>
      <c r="B182">
        <f>[4]p09!B182</f>
        <v>6146311</v>
      </c>
    </row>
    <row r="183" spans="1:2">
      <c r="A183" t="s">
        <v>352</v>
      </c>
      <c r="B183">
        <f>[4]p09!B183</f>
        <v>311195</v>
      </c>
    </row>
    <row r="184" spans="1:2">
      <c r="A184" t="s">
        <v>353</v>
      </c>
      <c r="B184">
        <f>[4]p09!B184</f>
        <v>1853689</v>
      </c>
    </row>
    <row r="185" spans="1:2">
      <c r="A185" t="s">
        <v>354</v>
      </c>
      <c r="B185">
        <f>[4]p09!B185</f>
        <v>7292574</v>
      </c>
    </row>
    <row r="186" spans="1:2">
      <c r="A186" t="s">
        <v>355</v>
      </c>
      <c r="B186">
        <f>[4]p09!B186</f>
        <v>307305</v>
      </c>
    </row>
    <row r="187" spans="1:2">
      <c r="A187" t="s">
        <v>356</v>
      </c>
      <c r="B187">
        <f>[4]p09!B187</f>
        <v>1838387</v>
      </c>
    </row>
    <row r="188" spans="1:2">
      <c r="A188" t="s">
        <v>357</v>
      </c>
      <c r="B188">
        <f>[4]p09!B188</f>
        <v>7153074</v>
      </c>
    </row>
    <row r="189" spans="1:2">
      <c r="A189" t="s">
        <v>358</v>
      </c>
      <c r="B189">
        <f>[4]p09!B189</f>
        <v>0</v>
      </c>
    </row>
    <row r="190" spans="1:2">
      <c r="A190" t="s">
        <v>359</v>
      </c>
      <c r="B190">
        <f>[4]p09!B190</f>
        <v>0</v>
      </c>
    </row>
    <row r="191" spans="1:2">
      <c r="A191" t="s">
        <v>360</v>
      </c>
      <c r="B191">
        <f>[4]p09!B191</f>
        <v>0</v>
      </c>
    </row>
    <row r="192" spans="1:2">
      <c r="A192" t="s">
        <v>361</v>
      </c>
      <c r="B192">
        <f>[4]p09!B192</f>
        <v>76174</v>
      </c>
    </row>
    <row r="193" spans="1:2">
      <c r="A193" t="s">
        <v>362</v>
      </c>
      <c r="B193">
        <f>[4]p09!B193</f>
        <v>9342208.4000000004</v>
      </c>
    </row>
    <row r="194" spans="1:2">
      <c r="A194" t="s">
        <v>363</v>
      </c>
      <c r="B194">
        <f>[4]p09!B194</f>
        <v>122.64301660344506</v>
      </c>
    </row>
    <row r="195" spans="1:2">
      <c r="A195" t="s">
        <v>364</v>
      </c>
      <c r="B195">
        <f>[4]p09!B195</f>
        <v>0</v>
      </c>
    </row>
    <row r="196" spans="1:2">
      <c r="A196" t="s">
        <v>365</v>
      </c>
      <c r="B196">
        <f>[4]p09!B196</f>
        <v>0</v>
      </c>
    </row>
    <row r="197" spans="1:2">
      <c r="A197" t="s">
        <v>366</v>
      </c>
      <c r="B197">
        <f>[4]p09!B197</f>
        <v>0</v>
      </c>
    </row>
    <row r="198" spans="1:2">
      <c r="A198" t="s">
        <v>367</v>
      </c>
      <c r="B198">
        <f>[4]p09!B198</f>
        <v>0</v>
      </c>
    </row>
    <row r="199" spans="1:2">
      <c r="A199" t="s">
        <v>368</v>
      </c>
      <c r="B199">
        <f>[4]p09!B199</f>
        <v>0</v>
      </c>
    </row>
    <row r="200" spans="1:2">
      <c r="A200" t="s">
        <v>369</v>
      </c>
      <c r="B200">
        <f>[4]p09!B200</f>
        <v>0</v>
      </c>
    </row>
    <row r="201" spans="1:2">
      <c r="A201" t="s">
        <v>370</v>
      </c>
      <c r="B201">
        <f>[4]p09!B201</f>
        <v>5919</v>
      </c>
    </row>
    <row r="202" spans="1:2">
      <c r="A202" t="s">
        <v>371</v>
      </c>
      <c r="B202">
        <f>[4]p09!B202</f>
        <v>180618</v>
      </c>
    </row>
    <row r="203" spans="1:2">
      <c r="A203" t="s">
        <v>372</v>
      </c>
      <c r="B203">
        <f>[4]p09!B203</f>
        <v>30.514900807500563</v>
      </c>
    </row>
    <row r="204" spans="1:2">
      <c r="A204" t="s">
        <v>373</v>
      </c>
      <c r="B204">
        <f>[4]p09!B204</f>
        <v>22655</v>
      </c>
    </row>
    <row r="205" spans="1:2">
      <c r="A205" t="s">
        <v>374</v>
      </c>
      <c r="B205">
        <f>[4]p09!B205</f>
        <v>759280</v>
      </c>
    </row>
    <row r="206" spans="1:2">
      <c r="A206" t="s">
        <v>375</v>
      </c>
      <c r="B206">
        <f>[4]p09!B206</f>
        <v>33.514900807500567</v>
      </c>
    </row>
    <row r="207" spans="1:2">
      <c r="A207" t="s">
        <v>376</v>
      </c>
      <c r="B207">
        <f>[4]p09!B207</f>
        <v>102676</v>
      </c>
    </row>
    <row r="208" spans="1:2">
      <c r="A208" t="s">
        <v>377</v>
      </c>
      <c r="B208">
        <f>[4]p09!B208</f>
        <v>191663</v>
      </c>
    </row>
    <row r="209" spans="1:2">
      <c r="A209" t="s">
        <v>378</v>
      </c>
      <c r="B209">
        <f>[4]p09!B209</f>
        <v>0</v>
      </c>
    </row>
    <row r="210" spans="1:2">
      <c r="A210" t="s">
        <v>379</v>
      </c>
      <c r="B210">
        <f>[4]p09!B210</f>
        <v>0</v>
      </c>
    </row>
    <row r="211" spans="1:2">
      <c r="A211" t="s">
        <v>380</v>
      </c>
      <c r="B211">
        <f>[4]p09!B211</f>
        <v>562646.69999999995</v>
      </c>
    </row>
    <row r="212" spans="1:2">
      <c r="A212" t="s">
        <v>381</v>
      </c>
      <c r="B212">
        <f>[4]p09!B212</f>
        <v>650284</v>
      </c>
    </row>
    <row r="213" spans="1:2">
      <c r="A213" t="s">
        <v>382</v>
      </c>
      <c r="B213">
        <f>[4]p09!B213</f>
        <v>29409855.605096083</v>
      </c>
    </row>
    <row r="214" spans="1:2">
      <c r="A214" t="s">
        <v>137</v>
      </c>
      <c r="B214">
        <f>[4]p09!B214</f>
        <v>377860</v>
      </c>
    </row>
    <row r="215" spans="1:2">
      <c r="A215" t="s">
        <v>383</v>
      </c>
      <c r="B215">
        <f>[4]p09!B215</f>
        <v>-123367.23914717692</v>
      </c>
    </row>
    <row r="216" spans="1:2">
      <c r="A216" t="s">
        <v>384</v>
      </c>
      <c r="B216">
        <f>[4]p09!B216</f>
        <v>29664348.365948908</v>
      </c>
    </row>
    <row r="217" spans="1:2">
      <c r="A217" t="s">
        <v>385</v>
      </c>
      <c r="B217">
        <f>[4]p09!B217</f>
        <v>14347146</v>
      </c>
    </row>
    <row r="218" spans="1:2">
      <c r="A218" t="s">
        <v>386</v>
      </c>
      <c r="B218">
        <f>[4]p09!B218</f>
        <v>856985.7</v>
      </c>
    </row>
    <row r="219" spans="1:2">
      <c r="A219" t="s">
        <v>387</v>
      </c>
      <c r="B219">
        <f>[4]p09!B219</f>
        <v>3993679</v>
      </c>
    </row>
    <row r="220" spans="1:2">
      <c r="A220" t="s">
        <v>388</v>
      </c>
      <c r="B220">
        <f>[4]p09!B220</f>
        <v>204748</v>
      </c>
    </row>
    <row r="221" spans="1:2">
      <c r="A221" t="s">
        <v>145</v>
      </c>
      <c r="B221">
        <f>[4]p09!B221</f>
        <v>3800000</v>
      </c>
    </row>
    <row r="222" spans="1:2">
      <c r="A222" t="s">
        <v>146</v>
      </c>
      <c r="B222">
        <f>[4]p09!B222</f>
        <v>356543</v>
      </c>
    </row>
    <row r="223" spans="1:2">
      <c r="A223" t="s">
        <v>389</v>
      </c>
      <c r="B223">
        <f>[4]p09!B223</f>
        <v>135879</v>
      </c>
    </row>
    <row r="224" spans="1:2">
      <c r="A224" t="s">
        <v>390</v>
      </c>
      <c r="B224">
        <f>[4]p09!B224</f>
        <v>0</v>
      </c>
    </row>
    <row r="225" spans="1:2">
      <c r="A225" t="s">
        <v>391</v>
      </c>
      <c r="B225">
        <f>[4]p09!B225</f>
        <v>0</v>
      </c>
    </row>
    <row r="226" spans="1:2">
      <c r="A226" t="s">
        <v>392</v>
      </c>
      <c r="B226">
        <f>[4]p09!B226</f>
        <v>1300000</v>
      </c>
    </row>
    <row r="227" spans="1:2">
      <c r="A227" t="s">
        <v>152</v>
      </c>
      <c r="B227">
        <f>[4]p09!B227</f>
        <v>160000</v>
      </c>
    </row>
    <row r="228" spans="1:2">
      <c r="A228" t="s">
        <v>393</v>
      </c>
      <c r="B228">
        <f>[4]p09!B228</f>
        <v>100000</v>
      </c>
    </row>
    <row r="229" spans="1:2">
      <c r="A229" t="s">
        <v>394</v>
      </c>
      <c r="B229">
        <f>[4]p09!B229</f>
        <v>54490</v>
      </c>
    </row>
    <row r="230" spans="1:2">
      <c r="A230" t="s">
        <v>395</v>
      </c>
      <c r="B230">
        <f>[4]p09!B230</f>
        <v>2049050.0294580043</v>
      </c>
    </row>
    <row r="231" spans="1:2">
      <c r="A231" t="s">
        <v>396</v>
      </c>
      <c r="B231">
        <f>[4]p09!B231</f>
        <v>27358520.729458004</v>
      </c>
    </row>
    <row r="232" spans="1:2">
      <c r="A232" t="s">
        <v>397</v>
      </c>
      <c r="B232">
        <f>[4]p09!B232</f>
        <v>2305827.6364909038</v>
      </c>
    </row>
    <row r="233" spans="1:2">
      <c r="A233" t="s">
        <v>398</v>
      </c>
      <c r="B233">
        <f>[4]p09!B233</f>
        <v>783981</v>
      </c>
    </row>
    <row r="234" spans="1:2">
      <c r="A234" t="s">
        <v>243</v>
      </c>
      <c r="B234">
        <f>[4]p09!B234</f>
        <v>1521846.6364909038</v>
      </c>
    </row>
    <row r="235" spans="1:2">
      <c r="A235" t="s">
        <v>399</v>
      </c>
      <c r="B235">
        <f>[4]p09!B235</f>
        <v>6250000</v>
      </c>
    </row>
    <row r="236" spans="1:2">
      <c r="A236" t="s">
        <v>400</v>
      </c>
      <c r="B236">
        <f>[4]p09!B236</f>
        <v>11666666.666666668</v>
      </c>
    </row>
    <row r="237" spans="1:2">
      <c r="A237" t="s">
        <v>401</v>
      </c>
      <c r="B237">
        <f>[4]p09!B237</f>
        <v>10000000</v>
      </c>
    </row>
    <row r="238" spans="1:2">
      <c r="A238" t="s">
        <v>402</v>
      </c>
      <c r="B238">
        <f>[4]p09!B238</f>
        <v>400</v>
      </c>
    </row>
    <row r="239" spans="1:2">
      <c r="A239" t="s">
        <v>403</v>
      </c>
      <c r="B239">
        <f>[4]p09!B239</f>
        <v>300</v>
      </c>
    </row>
    <row r="240" spans="1:2">
      <c r="A240" t="s">
        <v>404</v>
      </c>
      <c r="B240">
        <f>[4]p09!B240</f>
        <v>1000</v>
      </c>
    </row>
    <row r="241" spans="1:2">
      <c r="A241" t="s">
        <v>405</v>
      </c>
      <c r="B241">
        <f>[4]p09!B241</f>
        <v>1.4</v>
      </c>
    </row>
    <row r="242" spans="1:2">
      <c r="A242" t="s">
        <v>406</v>
      </c>
      <c r="B242">
        <f>[4]p09!B242</f>
        <v>2.2799999999999998</v>
      </c>
    </row>
    <row r="243" spans="1:2">
      <c r="A243" t="s">
        <v>407</v>
      </c>
      <c r="B243">
        <f>[4]p09!B243</f>
        <v>40700922</v>
      </c>
    </row>
    <row r="244" spans="1:2">
      <c r="A244" t="s">
        <v>408</v>
      </c>
      <c r="B244">
        <f>[4]p09!B244</f>
        <v>24706524</v>
      </c>
    </row>
    <row r="245" spans="1:2">
      <c r="A245" t="s">
        <v>409</v>
      </c>
      <c r="B245">
        <f>[4]p09!B245</f>
        <v>75000</v>
      </c>
    </row>
    <row r="246" spans="1:2">
      <c r="A246" t="s">
        <v>410</v>
      </c>
      <c r="B246">
        <f>[4]p09!B246</f>
        <v>0</v>
      </c>
    </row>
    <row r="247" spans="1:2">
      <c r="A247" t="s">
        <v>411</v>
      </c>
      <c r="B247">
        <f>[4]p09!B247</f>
        <v>1.9</v>
      </c>
    </row>
    <row r="248" spans="1:2">
      <c r="A248" t="s">
        <v>412</v>
      </c>
      <c r="B248">
        <f>[4]p09!B248</f>
        <v>1.9</v>
      </c>
    </row>
    <row r="249" spans="1:2">
      <c r="A249" t="s">
        <v>413</v>
      </c>
      <c r="B249">
        <f>[4]p09!B249</f>
        <v>400</v>
      </c>
    </row>
    <row r="250" spans="1:2">
      <c r="A250" t="s">
        <v>414</v>
      </c>
      <c r="B250">
        <f>[4]p09!B250</f>
        <v>-2</v>
      </c>
    </row>
    <row r="251" spans="1:2">
      <c r="A251" t="s">
        <v>415</v>
      </c>
      <c r="B251">
        <f>[4]p09!B251</f>
        <v>-2</v>
      </c>
    </row>
    <row r="252" spans="1:2">
      <c r="A252" t="s">
        <v>416</v>
      </c>
      <c r="B252">
        <f>[4]p09!B252</f>
        <v>-1</v>
      </c>
    </row>
    <row r="253" spans="1:2">
      <c r="A253" t="s">
        <v>417</v>
      </c>
      <c r="B253">
        <f>[4]p09!B253</f>
        <v>-1</v>
      </c>
    </row>
    <row r="254" spans="1:2">
      <c r="A254" t="s">
        <v>418</v>
      </c>
      <c r="B254">
        <f>[4]p09!B254</f>
        <v>-108181.20351588911</v>
      </c>
    </row>
    <row r="255" spans="1:2">
      <c r="A255" t="s">
        <v>419</v>
      </c>
      <c r="B255">
        <f>[4]p09!B255</f>
        <v>-2560.1638504864222</v>
      </c>
    </row>
    <row r="256" spans="1:2">
      <c r="A256" t="s">
        <v>420</v>
      </c>
      <c r="B256">
        <f>[4]p09!B256</f>
        <v>4024.144869215278</v>
      </c>
    </row>
    <row r="257" spans="1:2">
      <c r="A257" t="s">
        <v>421</v>
      </c>
      <c r="B257">
        <f>[4]p09!B257</f>
        <v>0</v>
      </c>
    </row>
    <row r="258" spans="1:2">
      <c r="A258" t="s">
        <v>422</v>
      </c>
      <c r="B258">
        <f>[4]p09!B258</f>
        <v>-16650.016650016667</v>
      </c>
    </row>
    <row r="259" spans="1:2">
      <c r="A259" t="s">
        <v>423</v>
      </c>
      <c r="B259">
        <f>[4]p09!B259</f>
        <v>5</v>
      </c>
    </row>
    <row r="260" spans="1:2">
      <c r="A260" t="s">
        <v>1065</v>
      </c>
      <c r="B260">
        <f>[4]p09!B260</f>
        <v>13.416050230629706</v>
      </c>
    </row>
    <row r="261" spans="1:2">
      <c r="A261" t="s">
        <v>1066</v>
      </c>
      <c r="B261">
        <f>[4]p09!B261</f>
        <v>23.276790159613412</v>
      </c>
    </row>
    <row r="262" spans="1:2">
      <c r="A262" t="s">
        <v>227</v>
      </c>
      <c r="B262">
        <f>[4]p09!B262</f>
        <v>87</v>
      </c>
    </row>
    <row r="263" spans="1:2">
      <c r="A263" t="s">
        <v>228</v>
      </c>
      <c r="B263">
        <f>[4]p09!B263</f>
        <v>88</v>
      </c>
    </row>
    <row r="264" spans="1:2">
      <c r="A264" t="s">
        <v>346</v>
      </c>
      <c r="B264">
        <f>[4]p09!B264</f>
        <v>286770</v>
      </c>
    </row>
    <row r="265" spans="1:2">
      <c r="A265" t="s">
        <v>355</v>
      </c>
      <c r="B265">
        <f>[4]p09!B265</f>
        <v>307305</v>
      </c>
    </row>
    <row r="266" spans="1:2">
      <c r="A266" t="s">
        <v>338</v>
      </c>
      <c r="B266">
        <f>[4]p09!B266</f>
        <v>3</v>
      </c>
    </row>
    <row r="267" spans="1:2">
      <c r="A267" t="s">
        <v>339</v>
      </c>
      <c r="B267">
        <f>[4]p09!B267</f>
        <v>6</v>
      </c>
    </row>
    <row r="268" spans="1:2">
      <c r="A268" t="s">
        <v>1067</v>
      </c>
      <c r="B268">
        <f>[4]p09!B268</f>
        <v>688248</v>
      </c>
    </row>
    <row r="269" spans="1:2">
      <c r="A269" t="s">
        <v>1068</v>
      </c>
      <c r="B269">
        <f>[4]p09!B269</f>
        <v>921915</v>
      </c>
    </row>
    <row r="270" spans="1:2">
      <c r="A270" t="s">
        <v>1069</v>
      </c>
      <c r="B270">
        <f>[4]p09!B270</f>
        <v>929660.41461654659</v>
      </c>
    </row>
    <row r="271" spans="1:2">
      <c r="A271" t="s">
        <v>1070</v>
      </c>
      <c r="B271">
        <f>[4]p09!B271</f>
        <v>0.75761645734864846</v>
      </c>
    </row>
    <row r="272" spans="1:2">
      <c r="A272" t="s">
        <v>1071</v>
      </c>
      <c r="B272">
        <f>[4]p09!B272</f>
        <v>0.80559651488464401</v>
      </c>
    </row>
    <row r="273" spans="1:2">
      <c r="A273" t="s">
        <v>1072</v>
      </c>
      <c r="B273">
        <f>[4]p09!B273</f>
        <v>0.38135612297009225</v>
      </c>
    </row>
    <row r="274" spans="1:2">
      <c r="A274" t="s">
        <v>1073</v>
      </c>
      <c r="B274">
        <f>[4]p09!B274</f>
        <v>0.3495970974113724</v>
      </c>
    </row>
    <row r="275" spans="1:2">
      <c r="A275" t="s">
        <v>1087</v>
      </c>
      <c r="B275">
        <f>[4]p09!B275</f>
        <v>0.3422867101281159</v>
      </c>
    </row>
    <row r="276" spans="1:2">
      <c r="A276" t="s">
        <v>1088</v>
      </c>
      <c r="B276">
        <f>[4]p09!B276</f>
        <v>0.31378131404884668</v>
      </c>
    </row>
    <row r="277" spans="1:2">
      <c r="A277" t="s">
        <v>1091</v>
      </c>
      <c r="B277">
        <f>[4]p09!B277</f>
        <v>1739084.6364909038</v>
      </c>
    </row>
    <row r="278" spans="1:2">
      <c r="A278" t="s">
        <v>1092</v>
      </c>
      <c r="B278">
        <f>[4]p09!B278</f>
        <v>0.78594769411792742</v>
      </c>
    </row>
    <row r="279" spans="1:2">
      <c r="A279" t="s">
        <v>1093</v>
      </c>
      <c r="B279">
        <f>[4]p09!B279</f>
        <v>0.44007318730916362</v>
      </c>
    </row>
    <row r="280" spans="1:2">
      <c r="A280" t="s">
        <v>1094</v>
      </c>
      <c r="B280">
        <f>[4]p09!B280</f>
        <v>0.55992681269083644</v>
      </c>
    </row>
    <row r="281" spans="1:2">
      <c r="A281" t="s">
        <v>1099</v>
      </c>
      <c r="B281">
        <f>[4]p09!B281</f>
        <v>6.0191999999999996E-2</v>
      </c>
    </row>
    <row r="282" spans="1:2">
      <c r="A282" t="s">
        <v>1100</v>
      </c>
      <c r="B282">
        <f>[4]p09!B282</f>
        <v>0.11178921541176892</v>
      </c>
    </row>
    <row r="283" spans="1:2">
      <c r="A283" t="s">
        <v>1095</v>
      </c>
      <c r="B283">
        <f>[4]p09!B283</f>
        <v>15994398</v>
      </c>
    </row>
    <row r="284" spans="1:2">
      <c r="A284" t="s">
        <v>1096</v>
      </c>
      <c r="B284">
        <f>[4]p09!B284</f>
        <v>20350461.130814288</v>
      </c>
    </row>
    <row r="285" spans="1:2">
      <c r="A285" t="s">
        <v>1097</v>
      </c>
      <c r="B285">
        <f>[4]p09!B285</f>
        <v>809424.2218743572</v>
      </c>
    </row>
    <row r="286" spans="1:2">
      <c r="A286" t="s">
        <v>1101</v>
      </c>
      <c r="B286">
        <f>[4]p09!B286</f>
        <v>2000000</v>
      </c>
    </row>
    <row r="287" spans="1:2">
      <c r="A287" t="s">
        <v>1102</v>
      </c>
      <c r="B287">
        <f>[4]p09!B287</f>
        <v>0</v>
      </c>
    </row>
    <row r="288" spans="1:2">
      <c r="A288" t="s">
        <v>1103</v>
      </c>
      <c r="B288">
        <f>[4]p09!B288</f>
        <v>0</v>
      </c>
    </row>
    <row r="289" spans="1:2">
      <c r="A289" t="s">
        <v>1069</v>
      </c>
      <c r="B289">
        <f>[4]p09!B289</f>
        <v>929660.41461654659</v>
      </c>
    </row>
    <row r="290" spans="1:2">
      <c r="A290" t="s">
        <v>508</v>
      </c>
      <c r="B290">
        <f>[4]p09!B290</f>
        <v>8.9082664369234274E-2</v>
      </c>
    </row>
    <row r="291" spans="1:2">
      <c r="A291" t="s">
        <v>1104</v>
      </c>
      <c r="B291">
        <f>[4]p09!B291</f>
        <v>0.19139814302006244</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2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1:T291"/>
  <sheetViews>
    <sheetView topLeftCell="A244"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432</v>
      </c>
    </row>
    <row r="2" spans="1:11">
      <c r="A2">
        <v>10</v>
      </c>
      <c r="B2" t="s">
        <v>176</v>
      </c>
      <c r="C2" t="s">
        <v>177</v>
      </c>
      <c r="D2" t="s">
        <v>178</v>
      </c>
      <c r="E2" t="s">
        <v>8</v>
      </c>
      <c r="F2" t="s">
        <v>179</v>
      </c>
      <c r="G2" t="s">
        <v>10</v>
      </c>
      <c r="H2" t="s">
        <v>180</v>
      </c>
    </row>
    <row r="3" spans="1:11">
      <c r="A3" t="s">
        <v>181</v>
      </c>
      <c r="B3">
        <f>[4]p10!B3</f>
        <v>274351</v>
      </c>
      <c r="C3">
        <f>[4]p10!C3</f>
        <v>106101</v>
      </c>
      <c r="D3">
        <f>[4]p10!D3</f>
        <v>89100</v>
      </c>
      <c r="E3">
        <f>[4]p10!E3</f>
        <v>159595</v>
      </c>
      <c r="F3">
        <f>[4]p10!F3</f>
        <v>185206</v>
      </c>
      <c r="G3">
        <f>[4]p10!G3</f>
        <v>500748</v>
      </c>
      <c r="H3">
        <f>[4]p10!H3</f>
        <v>1315101</v>
      </c>
      <c r="I3">
        <f>[4]p10!I3</f>
        <v>0</v>
      </c>
      <c r="J3">
        <f>[4]p10!J3</f>
        <v>0</v>
      </c>
      <c r="K3">
        <f>[4]p10!K3</f>
        <v>0</v>
      </c>
    </row>
    <row r="4" spans="1:11">
      <c r="A4" t="s">
        <v>182</v>
      </c>
      <c r="B4">
        <f>[4]p10!B4</f>
        <v>274351</v>
      </c>
      <c r="C4">
        <f>[4]p10!C4</f>
        <v>106101</v>
      </c>
      <c r="D4">
        <f>[4]p10!D4</f>
        <v>89100</v>
      </c>
      <c r="E4">
        <f>[4]p10!E4</f>
        <v>159595</v>
      </c>
      <c r="F4">
        <f>[4]p10!F4</f>
        <v>185206</v>
      </c>
      <c r="G4">
        <f>[4]p10!G4</f>
        <v>500748</v>
      </c>
      <c r="H4">
        <f>[4]p10!H4</f>
        <v>1315101</v>
      </c>
      <c r="I4">
        <f>[4]p10!I4</f>
        <v>0</v>
      </c>
      <c r="J4">
        <f>[4]p10!J4</f>
        <v>0</v>
      </c>
      <c r="K4">
        <f>[4]p10!K4</f>
        <v>0</v>
      </c>
    </row>
    <row r="5" spans="1:11">
      <c r="A5" t="s">
        <v>183</v>
      </c>
      <c r="B5">
        <f>[4]p10!B5</f>
        <v>0</v>
      </c>
      <c r="C5">
        <f>[4]p10!C5</f>
        <v>0</v>
      </c>
      <c r="D5">
        <f>[4]p10!D5</f>
        <v>89100</v>
      </c>
      <c r="E5">
        <f>[4]p10!E5</f>
        <v>0</v>
      </c>
      <c r="F5">
        <f>[4]p10!F5</f>
        <v>0</v>
      </c>
      <c r="G5">
        <f>[4]p10!G5</f>
        <v>0</v>
      </c>
      <c r="H5">
        <f>[4]p10!H5</f>
        <v>0</v>
      </c>
      <c r="I5">
        <f>[4]p10!I5</f>
        <v>0</v>
      </c>
      <c r="J5">
        <f>[4]p10!J5</f>
        <v>0</v>
      </c>
      <c r="K5">
        <f>[4]p10!K5</f>
        <v>0</v>
      </c>
    </row>
    <row r="6" spans="1:11">
      <c r="A6" t="s">
        <v>184</v>
      </c>
      <c r="B6">
        <f>[4]p10!B6</f>
        <v>274351</v>
      </c>
      <c r="C6">
        <f>[4]p10!C6</f>
        <v>106101</v>
      </c>
      <c r="D6">
        <f>[4]p10!D6</f>
        <v>0</v>
      </c>
      <c r="E6">
        <f>[4]p10!E6</f>
        <v>159595</v>
      </c>
      <c r="F6">
        <f>[4]p10!F6</f>
        <v>185206</v>
      </c>
      <c r="G6">
        <f>[4]p10!G6</f>
        <v>500748</v>
      </c>
      <c r="H6">
        <f>[4]p10!H6</f>
        <v>0</v>
      </c>
      <c r="I6">
        <f>[4]p10!I6</f>
        <v>0</v>
      </c>
      <c r="J6">
        <f>[4]p10!J6</f>
        <v>0</v>
      </c>
      <c r="K6">
        <f>[4]p10!K6</f>
        <v>0</v>
      </c>
    </row>
    <row r="7" spans="1:11">
      <c r="A7" t="s">
        <v>185</v>
      </c>
      <c r="B7">
        <f>[4]p10!B7</f>
        <v>0</v>
      </c>
      <c r="C7">
        <f>[4]p10!C7</f>
        <v>0</v>
      </c>
      <c r="D7">
        <f>[4]p10!D7</f>
        <v>1226001</v>
      </c>
      <c r="E7">
        <f>[4]p10!E7</f>
        <v>0</v>
      </c>
      <c r="F7">
        <f>[4]p10!F7</f>
        <v>0</v>
      </c>
      <c r="G7">
        <f>[4]p10!G7</f>
        <v>0</v>
      </c>
      <c r="H7">
        <f>[4]p10!H7</f>
        <v>0</v>
      </c>
      <c r="I7">
        <f>[4]p10!I7</f>
        <v>0</v>
      </c>
      <c r="J7">
        <f>[4]p10!J7</f>
        <v>0</v>
      </c>
      <c r="K7">
        <f>[4]p10!K7</f>
        <v>0</v>
      </c>
    </row>
    <row r="8" spans="1:11">
      <c r="A8" t="s">
        <v>186</v>
      </c>
      <c r="B8">
        <f>[4]p10!B8</f>
        <v>217092</v>
      </c>
      <c r="C8">
        <f>[4]p10!C8</f>
        <v>121902</v>
      </c>
      <c r="D8">
        <f>[4]p10!D8</f>
        <v>85261</v>
      </c>
      <c r="E8">
        <f>[4]p10!E8</f>
        <v>164149</v>
      </c>
      <c r="F8">
        <f>[4]p10!F8</f>
        <v>214667</v>
      </c>
      <c r="G8">
        <f>[4]p10!G8</f>
        <v>522160</v>
      </c>
      <c r="H8">
        <f>[4]p10!H8</f>
        <v>1325231</v>
      </c>
      <c r="I8">
        <f>[4]p10!I8</f>
        <v>0</v>
      </c>
      <c r="J8">
        <f>[4]p10!J8</f>
        <v>0</v>
      </c>
      <c r="K8">
        <f>[4]p10!K8</f>
        <v>0</v>
      </c>
    </row>
    <row r="9" spans="1:11">
      <c r="A9" t="s">
        <v>187</v>
      </c>
      <c r="B9">
        <f>[4]p10!B9</f>
        <v>217092</v>
      </c>
      <c r="C9">
        <f>[4]p10!C9</f>
        <v>121902</v>
      </c>
      <c r="D9">
        <f>[4]p10!D9</f>
        <v>85261</v>
      </c>
      <c r="E9">
        <f>[4]p10!E9</f>
        <v>164149</v>
      </c>
      <c r="F9">
        <f>[4]p10!F9</f>
        <v>214667</v>
      </c>
      <c r="G9">
        <f>[4]p10!G9</f>
        <v>522160</v>
      </c>
      <c r="H9">
        <f>[4]p10!H9</f>
        <v>1325231</v>
      </c>
      <c r="I9">
        <f>[4]p10!I9</f>
        <v>0</v>
      </c>
      <c r="J9">
        <f>[4]p10!J9</f>
        <v>0</v>
      </c>
      <c r="K9">
        <f>[4]p10!K9</f>
        <v>0</v>
      </c>
    </row>
    <row r="10" spans="1:11">
      <c r="A10" t="s">
        <v>188</v>
      </c>
      <c r="B10">
        <f>[4]p10!B10</f>
        <v>0</v>
      </c>
      <c r="C10">
        <f>[4]p10!C10</f>
        <v>0</v>
      </c>
      <c r="D10">
        <f>[4]p10!D10</f>
        <v>0</v>
      </c>
      <c r="E10">
        <f>[4]p10!E10</f>
        <v>0</v>
      </c>
      <c r="F10">
        <f>[4]p10!F10</f>
        <v>0</v>
      </c>
      <c r="G10">
        <f>[4]p10!G10</f>
        <v>522160</v>
      </c>
      <c r="H10">
        <f>[4]p10!H10</f>
        <v>0</v>
      </c>
      <c r="I10">
        <f>[4]p10!I10</f>
        <v>0</v>
      </c>
      <c r="J10">
        <f>[4]p10!J10</f>
        <v>0</v>
      </c>
      <c r="K10">
        <f>[4]p10!K10</f>
        <v>0</v>
      </c>
    </row>
    <row r="11" spans="1:11">
      <c r="A11" t="s">
        <v>189</v>
      </c>
      <c r="B11">
        <f>[4]p10!B11</f>
        <v>217092</v>
      </c>
      <c r="C11">
        <f>[4]p10!C11</f>
        <v>121902</v>
      </c>
      <c r="D11">
        <f>[4]p10!D11</f>
        <v>85261</v>
      </c>
      <c r="E11">
        <f>[4]p10!E11</f>
        <v>164149</v>
      </c>
      <c r="F11">
        <f>[4]p10!F11</f>
        <v>214667</v>
      </c>
      <c r="G11">
        <f>[4]p10!G11</f>
        <v>0</v>
      </c>
      <c r="H11">
        <f>[4]p10!H11</f>
        <v>0</v>
      </c>
      <c r="I11">
        <f>[4]p10!I11</f>
        <v>0</v>
      </c>
      <c r="J11">
        <f>[4]p10!J11</f>
        <v>0</v>
      </c>
      <c r="K11">
        <f>[4]p10!K11</f>
        <v>0</v>
      </c>
    </row>
    <row r="12" spans="1:11">
      <c r="A12" t="s">
        <v>190</v>
      </c>
      <c r="B12">
        <f>[4]p10!B12</f>
        <v>0</v>
      </c>
      <c r="C12">
        <f>[4]p10!C12</f>
        <v>0</v>
      </c>
      <c r="D12">
        <f>[4]p10!D12</f>
        <v>0</v>
      </c>
      <c r="E12">
        <f>[4]p10!E12</f>
        <v>0</v>
      </c>
      <c r="F12">
        <f>[4]p10!F12</f>
        <v>0</v>
      </c>
      <c r="G12">
        <f>[4]p10!G12</f>
        <v>803071</v>
      </c>
      <c r="H12">
        <f>[4]p10!H12</f>
        <v>0</v>
      </c>
      <c r="I12">
        <f>[4]p10!I12</f>
        <v>0</v>
      </c>
      <c r="J12">
        <f>[4]p10!J12</f>
        <v>0</v>
      </c>
      <c r="K12">
        <f>[4]p10!K12</f>
        <v>0</v>
      </c>
    </row>
    <row r="13" spans="1:11">
      <c r="A13" t="s">
        <v>191</v>
      </c>
      <c r="B13">
        <f>[4]p10!B13</f>
        <v>3420</v>
      </c>
      <c r="C13">
        <f>[4]p10!C13</f>
        <v>396</v>
      </c>
      <c r="D13">
        <f>[4]p10!D13</f>
        <v>315</v>
      </c>
      <c r="E13">
        <f>[4]p10!E13</f>
        <v>33.299999999999997</v>
      </c>
      <c r="F13">
        <f>[4]p10!F13</f>
        <v>46.8</v>
      </c>
      <c r="G13">
        <f>[4]p10!G13</f>
        <v>43.2</v>
      </c>
      <c r="H13">
        <f>[4]p10!H13</f>
        <v>0</v>
      </c>
      <c r="I13">
        <f>[4]p10!I13</f>
        <v>0</v>
      </c>
      <c r="J13">
        <f>[4]p10!J13</f>
        <v>0</v>
      </c>
      <c r="K13">
        <f>[4]p10!K13</f>
        <v>0</v>
      </c>
    </row>
    <row r="14" spans="1:11">
      <c r="A14" t="s">
        <v>192</v>
      </c>
      <c r="B14">
        <f>[4]p10!B14</f>
        <v>4230</v>
      </c>
      <c r="C14">
        <f>[4]p10!C14</f>
        <v>409.5</v>
      </c>
      <c r="D14">
        <f>[4]p10!D14</f>
        <v>360</v>
      </c>
      <c r="E14">
        <f>[4]p10!E14</f>
        <v>31.05</v>
      </c>
      <c r="F14">
        <f>[4]p10!F14</f>
        <v>49.5</v>
      </c>
      <c r="G14">
        <f>[4]p10!G14</f>
        <v>40.5</v>
      </c>
      <c r="H14">
        <f>[4]p10!H14</f>
        <v>0</v>
      </c>
      <c r="I14">
        <f>[4]p10!I14</f>
        <v>0</v>
      </c>
      <c r="J14">
        <f>[4]p10!J14</f>
        <v>0</v>
      </c>
      <c r="K14">
        <f>[4]p10!K14</f>
        <v>0</v>
      </c>
    </row>
    <row r="15" spans="1:11">
      <c r="A15" t="s">
        <v>193</v>
      </c>
      <c r="B15">
        <f>[4]p10!B15</f>
        <v>3420</v>
      </c>
      <c r="C15">
        <f>[4]p10!C15</f>
        <v>396</v>
      </c>
      <c r="D15">
        <f>[4]p10!D15</f>
        <v>315</v>
      </c>
      <c r="E15">
        <f>[4]p10!E15</f>
        <v>33.299999999999997</v>
      </c>
      <c r="F15">
        <f>[4]p10!F15</f>
        <v>46.8</v>
      </c>
      <c r="G15">
        <f>[4]p10!G15</f>
        <v>43.2</v>
      </c>
      <c r="H15">
        <f>[4]p10!H15</f>
        <v>0</v>
      </c>
      <c r="I15">
        <f>[4]p10!I15</f>
        <v>0</v>
      </c>
      <c r="J15">
        <f>[4]p10!J15</f>
        <v>0</v>
      </c>
      <c r="K15">
        <f>[4]p10!K15</f>
        <v>0</v>
      </c>
    </row>
    <row r="16" spans="1:11">
      <c r="A16" t="s">
        <v>194</v>
      </c>
      <c r="B16">
        <f>[4]p10!B16</f>
        <v>4230</v>
      </c>
      <c r="C16">
        <f>[4]p10!C16</f>
        <v>409.5</v>
      </c>
      <c r="D16">
        <f>[4]p10!D16</f>
        <v>360</v>
      </c>
      <c r="E16">
        <f>[4]p10!E16</f>
        <v>31.05</v>
      </c>
      <c r="F16">
        <f>[4]p10!F16</f>
        <v>49.5</v>
      </c>
      <c r="G16">
        <f>[4]p10!G16</f>
        <v>40.5</v>
      </c>
      <c r="H16">
        <f>[4]p10!H16</f>
        <v>0</v>
      </c>
      <c r="I16">
        <f>[4]p10!I16</f>
        <v>0</v>
      </c>
      <c r="J16">
        <f>[4]p10!J16</f>
        <v>0</v>
      </c>
      <c r="K16">
        <f>[4]p10!K16</f>
        <v>0</v>
      </c>
    </row>
    <row r="17" spans="1:11">
      <c r="A17" t="s">
        <v>195</v>
      </c>
      <c r="B17">
        <f>[4]p10!B17</f>
        <v>3420</v>
      </c>
      <c r="C17">
        <f>[4]p10!C17</f>
        <v>396</v>
      </c>
      <c r="D17">
        <f>[4]p10!D17</f>
        <v>315</v>
      </c>
      <c r="E17">
        <f>[4]p10!E17</f>
        <v>33.299999999999997</v>
      </c>
      <c r="F17">
        <f>[4]p10!F17</f>
        <v>46.8</v>
      </c>
      <c r="G17">
        <f>[4]p10!G17</f>
        <v>43.2</v>
      </c>
      <c r="H17">
        <f>[4]p10!H17</f>
        <v>0</v>
      </c>
      <c r="I17">
        <f>[4]p10!I17</f>
        <v>0</v>
      </c>
      <c r="J17">
        <f>[4]p10!J17</f>
        <v>0</v>
      </c>
      <c r="K17">
        <f>[4]p10!K17</f>
        <v>0</v>
      </c>
    </row>
    <row r="18" spans="1:11">
      <c r="A18" t="s">
        <v>196</v>
      </c>
      <c r="B18">
        <f>[4]p10!B18</f>
        <v>0</v>
      </c>
      <c r="C18">
        <f>[4]p10!C18</f>
        <v>0</v>
      </c>
      <c r="D18">
        <f>[4]p10!D18</f>
        <v>0</v>
      </c>
      <c r="E18">
        <f>[4]p10!E18</f>
        <v>0</v>
      </c>
      <c r="F18">
        <f>[4]p10!F18</f>
        <v>0</v>
      </c>
      <c r="G18">
        <f>[4]p10!G18</f>
        <v>0</v>
      </c>
      <c r="H18">
        <f>[4]p10!H18</f>
        <v>0</v>
      </c>
      <c r="I18">
        <f>[4]p10!I18</f>
        <v>0</v>
      </c>
      <c r="J18">
        <f>[4]p10!J18</f>
        <v>0</v>
      </c>
      <c r="K18">
        <f>[4]p10!K18</f>
        <v>0</v>
      </c>
    </row>
    <row r="19" spans="1:11">
      <c r="A19" t="s">
        <v>197</v>
      </c>
      <c r="B19">
        <f>[4]p10!B19</f>
        <v>0</v>
      </c>
      <c r="C19">
        <f>[4]p10!C19</f>
        <v>0</v>
      </c>
      <c r="D19">
        <f>[4]p10!D19</f>
        <v>0</v>
      </c>
      <c r="E19">
        <f>[4]p10!E19</f>
        <v>0</v>
      </c>
      <c r="F19">
        <f>[4]p10!F19</f>
        <v>0</v>
      </c>
      <c r="G19">
        <f>[4]p10!G19</f>
        <v>0</v>
      </c>
      <c r="H19">
        <f>[4]p10!H19</f>
        <v>0</v>
      </c>
      <c r="I19">
        <f>[4]p10!I19</f>
        <v>0</v>
      </c>
      <c r="J19">
        <f>[4]p10!J19</f>
        <v>0</v>
      </c>
      <c r="K19">
        <f>[4]p10!K19</f>
        <v>0</v>
      </c>
    </row>
    <row r="20" spans="1:11">
      <c r="A20" t="s">
        <v>198</v>
      </c>
      <c r="B20">
        <f>[4]p10!B20</f>
        <v>0</v>
      </c>
      <c r="C20">
        <f>[4]p10!C20</f>
        <v>0</v>
      </c>
      <c r="D20">
        <f>[4]p10!D20</f>
        <v>0</v>
      </c>
      <c r="E20">
        <f>[4]p10!E20</f>
        <v>0</v>
      </c>
      <c r="F20">
        <f>[4]p10!F20</f>
        <v>0</v>
      </c>
      <c r="G20">
        <f>[4]p10!G20</f>
        <v>0</v>
      </c>
      <c r="H20">
        <f>[4]p10!H20</f>
        <v>0</v>
      </c>
      <c r="I20">
        <f>[4]p10!I20</f>
        <v>0</v>
      </c>
      <c r="J20">
        <f>[4]p10!J20</f>
        <v>0</v>
      </c>
      <c r="K20">
        <f>[4]p10!K20</f>
        <v>0</v>
      </c>
    </row>
    <row r="21" spans="1:11">
      <c r="A21" t="s">
        <v>199</v>
      </c>
      <c r="B21">
        <f>[4]p10!B21</f>
        <v>0</v>
      </c>
      <c r="C21">
        <f>[4]p10!C21</f>
        <v>0</v>
      </c>
      <c r="D21">
        <f>[4]p10!D21</f>
        <v>0</v>
      </c>
      <c r="E21">
        <f>[4]p10!E21</f>
        <v>0</v>
      </c>
      <c r="F21">
        <f>[4]p10!F21</f>
        <v>0</v>
      </c>
      <c r="G21">
        <f>[4]p10!G21</f>
        <v>0</v>
      </c>
      <c r="H21">
        <f>[4]p10!H21</f>
        <v>0</v>
      </c>
      <c r="I21">
        <f>[4]p10!I21</f>
        <v>0</v>
      </c>
      <c r="J21">
        <f>[4]p10!J21</f>
        <v>0</v>
      </c>
      <c r="K21">
        <f>[4]p10!K21</f>
        <v>0</v>
      </c>
    </row>
    <row r="22" spans="1:11">
      <c r="A22" t="s">
        <v>200</v>
      </c>
      <c r="B22">
        <f>[4]p10!B22</f>
        <v>0</v>
      </c>
      <c r="C22">
        <f>[4]p10!C22</f>
        <v>0</v>
      </c>
      <c r="D22">
        <f>[4]p10!D22</f>
        <v>0</v>
      </c>
      <c r="E22">
        <f>[4]p10!E22</f>
        <v>0</v>
      </c>
      <c r="F22">
        <f>[4]p10!F22</f>
        <v>0</v>
      </c>
      <c r="G22">
        <f>[4]p10!G22</f>
        <v>0</v>
      </c>
      <c r="H22">
        <f>[4]p10!H22</f>
        <v>0</v>
      </c>
      <c r="I22">
        <f>[4]p10!I22</f>
        <v>0</v>
      </c>
      <c r="J22">
        <f>[4]p10!J22</f>
        <v>0</v>
      </c>
      <c r="K22">
        <f>[4]p10!K22</f>
        <v>0</v>
      </c>
    </row>
    <row r="23" spans="1:11">
      <c r="A23" t="s">
        <v>201</v>
      </c>
      <c r="B23">
        <f>[4]p10!B23</f>
        <v>5400</v>
      </c>
      <c r="C23">
        <f>[4]p10!C23</f>
        <v>450</v>
      </c>
      <c r="D23">
        <f>[4]p10!D23</f>
        <v>450</v>
      </c>
      <c r="E23">
        <f>[4]p10!E23</f>
        <v>41.4</v>
      </c>
      <c r="F23">
        <f>[4]p10!F23</f>
        <v>52.2</v>
      </c>
      <c r="G23">
        <f>[4]p10!G23</f>
        <v>47.7</v>
      </c>
      <c r="H23">
        <f>[4]p10!H23</f>
        <v>0</v>
      </c>
      <c r="I23">
        <f>[4]p10!I23</f>
        <v>0</v>
      </c>
      <c r="J23">
        <f>[4]p10!J23</f>
        <v>0</v>
      </c>
      <c r="K23">
        <f>[4]p10!K23</f>
        <v>0</v>
      </c>
    </row>
    <row r="24" spans="1:11">
      <c r="A24" t="s">
        <v>202</v>
      </c>
      <c r="B24">
        <f>[4]p10!B24</f>
        <v>5670</v>
      </c>
      <c r="C24">
        <f>[4]p10!C24</f>
        <v>450</v>
      </c>
      <c r="D24">
        <f>[4]p10!D24</f>
        <v>405</v>
      </c>
      <c r="E24">
        <f>[4]p10!E24</f>
        <v>36.9</v>
      </c>
      <c r="F24">
        <f>[4]p10!F24</f>
        <v>50.4</v>
      </c>
      <c r="G24">
        <f>[4]p10!G24</f>
        <v>47.7</v>
      </c>
      <c r="H24">
        <f>[4]p10!H24</f>
        <v>0</v>
      </c>
      <c r="I24">
        <f>[4]p10!I24</f>
        <v>0</v>
      </c>
      <c r="J24">
        <f>[4]p10!J24</f>
        <v>0</v>
      </c>
      <c r="K24">
        <f>[4]p10!K24</f>
        <v>0</v>
      </c>
    </row>
    <row r="25" spans="1:11">
      <c r="A25" t="s">
        <v>203</v>
      </c>
      <c r="B25">
        <f>[4]p10!B25</f>
        <v>5400</v>
      </c>
      <c r="C25">
        <f>[4]p10!C25</f>
        <v>450</v>
      </c>
      <c r="D25">
        <f>[4]p10!D25</f>
        <v>450</v>
      </c>
      <c r="E25">
        <f>[4]p10!E25</f>
        <v>41.4</v>
      </c>
      <c r="F25">
        <f>[4]p10!F25</f>
        <v>52.2</v>
      </c>
      <c r="G25">
        <f>[4]p10!G25</f>
        <v>47.7</v>
      </c>
      <c r="H25">
        <f>[4]p10!H25</f>
        <v>0</v>
      </c>
      <c r="I25">
        <f>[4]p10!I25</f>
        <v>0</v>
      </c>
      <c r="J25">
        <f>[4]p10!J25</f>
        <v>0</v>
      </c>
      <c r="K25">
        <f>[4]p10!K25</f>
        <v>0</v>
      </c>
    </row>
    <row r="26" spans="1:11">
      <c r="A26" t="s">
        <v>204</v>
      </c>
      <c r="B26">
        <f>[4]p10!B26</f>
        <v>5670</v>
      </c>
      <c r="C26">
        <f>[4]p10!C26</f>
        <v>450</v>
      </c>
      <c r="D26">
        <f>[4]p10!D26</f>
        <v>405</v>
      </c>
      <c r="E26">
        <f>[4]p10!E26</f>
        <v>36.9</v>
      </c>
      <c r="F26">
        <f>[4]p10!F26</f>
        <v>50.4</v>
      </c>
      <c r="G26">
        <f>[4]p10!G26</f>
        <v>47.7</v>
      </c>
      <c r="H26">
        <f>[4]p10!H26</f>
        <v>0</v>
      </c>
      <c r="I26">
        <f>[4]p10!I26</f>
        <v>0</v>
      </c>
      <c r="J26">
        <f>[4]p10!J26</f>
        <v>0</v>
      </c>
      <c r="K26">
        <f>[4]p10!K26</f>
        <v>0</v>
      </c>
    </row>
    <row r="27" spans="1:11">
      <c r="A27" t="s">
        <v>205</v>
      </c>
      <c r="B27">
        <f>[4]p10!B27</f>
        <v>5400</v>
      </c>
      <c r="C27">
        <f>[4]p10!C27</f>
        <v>450</v>
      </c>
      <c r="D27">
        <f>[4]p10!D27</f>
        <v>450</v>
      </c>
      <c r="E27">
        <f>[4]p10!E27</f>
        <v>41.4</v>
      </c>
      <c r="F27">
        <f>[4]p10!F27</f>
        <v>52.2</v>
      </c>
      <c r="G27">
        <f>[4]p10!G27</f>
        <v>47.7</v>
      </c>
      <c r="H27">
        <f>[4]p10!H27</f>
        <v>0</v>
      </c>
      <c r="I27">
        <f>[4]p10!I27</f>
        <v>0</v>
      </c>
      <c r="J27">
        <f>[4]p10!J27</f>
        <v>0</v>
      </c>
      <c r="K27">
        <f>[4]p10!K27</f>
        <v>0</v>
      </c>
    </row>
    <row r="28" spans="1:11">
      <c r="A28" t="s">
        <v>206</v>
      </c>
      <c r="B28">
        <f>[4]p10!B28</f>
        <v>0</v>
      </c>
      <c r="C28">
        <f>[4]p10!C28</f>
        <v>0</v>
      </c>
      <c r="D28">
        <f>[4]p10!D28</f>
        <v>0</v>
      </c>
      <c r="E28">
        <f>[4]p10!E28</f>
        <v>0</v>
      </c>
      <c r="F28">
        <f>[4]p10!F28</f>
        <v>0</v>
      </c>
      <c r="G28">
        <f>[4]p10!G28</f>
        <v>0</v>
      </c>
      <c r="H28">
        <f>[4]p10!H28</f>
        <v>0</v>
      </c>
      <c r="I28">
        <f>[4]p10!I28</f>
        <v>0</v>
      </c>
      <c r="J28">
        <f>[4]p10!J28</f>
        <v>0</v>
      </c>
      <c r="K28">
        <f>[4]p10!K28</f>
        <v>0</v>
      </c>
    </row>
    <row r="29" spans="1:11">
      <c r="A29" t="s">
        <v>207</v>
      </c>
      <c r="B29">
        <f>[4]p10!B29</f>
        <v>0</v>
      </c>
      <c r="C29">
        <f>[4]p10!C29</f>
        <v>0</v>
      </c>
      <c r="D29">
        <f>[4]p10!D29</f>
        <v>0</v>
      </c>
      <c r="E29">
        <f>[4]p10!E29</f>
        <v>0</v>
      </c>
      <c r="F29">
        <f>[4]p10!F29</f>
        <v>0</v>
      </c>
      <c r="G29">
        <f>[4]p10!G29</f>
        <v>0</v>
      </c>
      <c r="H29">
        <f>[4]p10!H29</f>
        <v>0</v>
      </c>
      <c r="I29">
        <f>[4]p10!I29</f>
        <v>0</v>
      </c>
      <c r="J29">
        <f>[4]p10!J29</f>
        <v>0</v>
      </c>
      <c r="K29">
        <f>[4]p10!K29</f>
        <v>0</v>
      </c>
    </row>
    <row r="30" spans="1:11">
      <c r="A30" t="s">
        <v>208</v>
      </c>
      <c r="B30">
        <f>[4]p10!B30</f>
        <v>0</v>
      </c>
      <c r="C30">
        <f>[4]p10!C30</f>
        <v>0</v>
      </c>
      <c r="D30">
        <f>[4]p10!D30</f>
        <v>0</v>
      </c>
      <c r="E30">
        <f>[4]p10!E30</f>
        <v>0</v>
      </c>
      <c r="F30">
        <f>[4]p10!F30</f>
        <v>0</v>
      </c>
      <c r="G30">
        <f>[4]p10!G30</f>
        <v>0</v>
      </c>
      <c r="H30">
        <f>[4]p10!H30</f>
        <v>0</v>
      </c>
      <c r="I30">
        <f>[4]p10!I30</f>
        <v>0</v>
      </c>
      <c r="J30">
        <f>[4]p10!J30</f>
        <v>0</v>
      </c>
      <c r="K30">
        <f>[4]p10!K30</f>
        <v>0</v>
      </c>
    </row>
    <row r="31" spans="1:11">
      <c r="A31" t="s">
        <v>209</v>
      </c>
      <c r="B31">
        <f>[4]p10!B31</f>
        <v>0</v>
      </c>
      <c r="C31">
        <f>[4]p10!C31</f>
        <v>0</v>
      </c>
      <c r="D31">
        <f>[4]p10!D31</f>
        <v>0</v>
      </c>
      <c r="E31">
        <f>[4]p10!E31</f>
        <v>0</v>
      </c>
      <c r="F31">
        <f>[4]p10!F31</f>
        <v>0</v>
      </c>
      <c r="G31">
        <f>[4]p10!G31</f>
        <v>0</v>
      </c>
      <c r="H31">
        <f>[4]p10!H31</f>
        <v>0</v>
      </c>
      <c r="I31">
        <f>[4]p10!I31</f>
        <v>0</v>
      </c>
      <c r="J31">
        <f>[4]p10!J31</f>
        <v>0</v>
      </c>
      <c r="K31">
        <f>[4]p10!K31</f>
        <v>0</v>
      </c>
    </row>
    <row r="32" spans="1:11">
      <c r="A32" t="s">
        <v>210</v>
      </c>
      <c r="B32">
        <f>[4]p10!B32</f>
        <v>0</v>
      </c>
      <c r="C32">
        <f>[4]p10!C32</f>
        <v>0</v>
      </c>
      <c r="D32">
        <f>[4]p10!D32</f>
        <v>0</v>
      </c>
      <c r="E32">
        <f>[4]p10!E32</f>
        <v>0</v>
      </c>
      <c r="F32">
        <f>[4]p10!F32</f>
        <v>0</v>
      </c>
      <c r="G32">
        <f>[4]p10!G32</f>
        <v>0</v>
      </c>
      <c r="H32">
        <f>[4]p10!H32</f>
        <v>0</v>
      </c>
      <c r="I32">
        <f>[4]p10!I32</f>
        <v>0</v>
      </c>
      <c r="J32">
        <f>[4]p10!J32</f>
        <v>0</v>
      </c>
      <c r="K32">
        <f>[4]p10!K32</f>
        <v>0</v>
      </c>
    </row>
    <row r="33" spans="1:11">
      <c r="A33" t="s">
        <v>211</v>
      </c>
      <c r="B33">
        <f>[4]p10!B33</f>
        <v>39000012</v>
      </c>
      <c r="C33">
        <f>[4]p10!C33</f>
        <v>2000007</v>
      </c>
      <c r="D33">
        <f>[4]p10!D33</f>
        <v>2000008.8</v>
      </c>
      <c r="E33">
        <f>[4]p10!E33</f>
        <v>599999.4</v>
      </c>
      <c r="F33">
        <f>[4]p10!F33</f>
        <v>1199998.8</v>
      </c>
      <c r="G33">
        <f>[4]p10!G33</f>
        <v>3800000</v>
      </c>
      <c r="H33">
        <f>[4]p10!H33</f>
        <v>7171506</v>
      </c>
      <c r="I33">
        <f>[4]p10!I33</f>
        <v>0</v>
      </c>
      <c r="J33">
        <f>[4]p10!J33</f>
        <v>0</v>
      </c>
      <c r="K33">
        <f>[4]p10!K33</f>
        <v>0</v>
      </c>
    </row>
    <row r="34" spans="1:11">
      <c r="A34" t="s">
        <v>212</v>
      </c>
      <c r="B34">
        <f>[4]p10!B34</f>
        <v>93000042</v>
      </c>
      <c r="C34">
        <f>[4]p10!C34</f>
        <v>4700001.2</v>
      </c>
      <c r="D34">
        <f>[4]p10!D34</f>
        <v>3499992</v>
      </c>
      <c r="E34">
        <f>[4]p10!E34</f>
        <v>800000.5</v>
      </c>
      <c r="F34">
        <f>[4]p10!F34</f>
        <v>2850001</v>
      </c>
      <c r="G34">
        <f>[4]p10!G34</f>
        <v>4600000</v>
      </c>
      <c r="H34">
        <f>[4]p10!H34</f>
        <v>11472392</v>
      </c>
      <c r="I34">
        <f>[4]p10!I34</f>
        <v>0</v>
      </c>
      <c r="J34">
        <f>[4]p10!J34</f>
        <v>0</v>
      </c>
      <c r="K34">
        <f>[4]p10!K34</f>
        <v>0</v>
      </c>
    </row>
    <row r="35" spans="1:11">
      <c r="A35" t="s">
        <v>213</v>
      </c>
      <c r="B35">
        <f>[4]p10!B35</f>
        <v>0</v>
      </c>
      <c r="C35">
        <f>[4]p10!C35</f>
        <v>0.09</v>
      </c>
      <c r="D35">
        <f>[4]p10!D35</f>
        <v>0.09</v>
      </c>
      <c r="E35">
        <f>[4]p10!E35</f>
        <v>0.09</v>
      </c>
      <c r="F35">
        <f>[4]p10!F35</f>
        <v>0.09</v>
      </c>
      <c r="G35">
        <f>[4]p10!G35</f>
        <v>0.09</v>
      </c>
      <c r="H35">
        <f>[4]p10!H35</f>
        <v>0</v>
      </c>
      <c r="I35">
        <f>[4]p10!I35</f>
        <v>0</v>
      </c>
      <c r="J35">
        <f>[4]p10!J35</f>
        <v>0</v>
      </c>
      <c r="K35">
        <f>[4]p10!K35</f>
        <v>0</v>
      </c>
    </row>
    <row r="36" spans="1:11">
      <c r="A36" t="s">
        <v>214</v>
      </c>
      <c r="B36">
        <f>[4]p10!B36</f>
        <v>6.8999999999999992E-2</v>
      </c>
      <c r="C36">
        <f>[4]p10!C36</f>
        <v>0</v>
      </c>
      <c r="D36">
        <f>[4]p10!D36</f>
        <v>6.8999999999999992E-2</v>
      </c>
      <c r="E36">
        <f>[4]p10!E36</f>
        <v>6.8999999999999992E-2</v>
      </c>
      <c r="F36">
        <f>[4]p10!F36</f>
        <v>6.8999999999999992E-2</v>
      </c>
      <c r="G36">
        <f>[4]p10!G36</f>
        <v>0</v>
      </c>
      <c r="H36">
        <f>[4]p10!H36</f>
        <v>0</v>
      </c>
      <c r="I36">
        <f>[4]p10!I36</f>
        <v>0</v>
      </c>
      <c r="J36">
        <f>[4]p10!J36</f>
        <v>0</v>
      </c>
      <c r="K36">
        <f>[4]p10!K36</f>
        <v>0</v>
      </c>
    </row>
    <row r="37" spans="1:11">
      <c r="A37" t="s">
        <v>215</v>
      </c>
      <c r="B37">
        <f>[4]p10!B37</f>
        <v>9.1999999999999998E-2</v>
      </c>
      <c r="C37">
        <f>[4]p10!C37</f>
        <v>9.1999999999999998E-2</v>
      </c>
      <c r="D37">
        <f>[4]p10!D37</f>
        <v>0</v>
      </c>
      <c r="E37">
        <f>[4]p10!E37</f>
        <v>9.1999999999999998E-2</v>
      </c>
      <c r="F37">
        <f>[4]p10!F37</f>
        <v>9.1999999999999998E-2</v>
      </c>
      <c r="G37">
        <f>[4]p10!G37</f>
        <v>9.1999999999999998E-2</v>
      </c>
      <c r="H37">
        <f>[4]p10!H37</f>
        <v>0</v>
      </c>
      <c r="I37">
        <f>[4]p10!I37</f>
        <v>0</v>
      </c>
      <c r="J37">
        <f>[4]p10!J37</f>
        <v>0</v>
      </c>
      <c r="K37">
        <f>[4]p10!K37</f>
        <v>0</v>
      </c>
    </row>
    <row r="38" spans="1:11">
      <c r="A38" t="s">
        <v>216</v>
      </c>
      <c r="B38">
        <f>[4]p10!B38</f>
        <v>0.115</v>
      </c>
      <c r="C38">
        <f>[4]p10!C38</f>
        <v>0.115</v>
      </c>
      <c r="D38">
        <f>[4]p10!D38</f>
        <v>0.115</v>
      </c>
      <c r="E38">
        <f>[4]p10!E38</f>
        <v>0</v>
      </c>
      <c r="F38">
        <f>[4]p10!F38</f>
        <v>0</v>
      </c>
      <c r="G38">
        <f>[4]p10!G38</f>
        <v>0.115</v>
      </c>
      <c r="H38">
        <f>[4]p10!H38</f>
        <v>0</v>
      </c>
      <c r="I38">
        <f>[4]p10!I38</f>
        <v>0</v>
      </c>
      <c r="J38">
        <f>[4]p10!J38</f>
        <v>0</v>
      </c>
      <c r="K38">
        <f>[4]p10!K38</f>
        <v>0</v>
      </c>
    </row>
    <row r="39" spans="1:11">
      <c r="A39" t="s">
        <v>217</v>
      </c>
      <c r="B39">
        <f>[4]p10!B39</f>
        <v>0.115</v>
      </c>
      <c r="C39">
        <f>[4]p10!C39</f>
        <v>0.115</v>
      </c>
      <c r="D39">
        <f>[4]p10!D39</f>
        <v>0.115</v>
      </c>
      <c r="E39">
        <f>[4]p10!E39</f>
        <v>0</v>
      </c>
      <c r="F39">
        <f>[4]p10!F39</f>
        <v>0</v>
      </c>
      <c r="G39">
        <f>[4]p10!G39</f>
        <v>0.115</v>
      </c>
      <c r="H39">
        <f>[4]p10!H39</f>
        <v>0</v>
      </c>
      <c r="I39">
        <f>[4]p10!I39</f>
        <v>0</v>
      </c>
      <c r="J39">
        <f>[4]p10!J39</f>
        <v>0</v>
      </c>
      <c r="K39">
        <f>[4]p10!K39</f>
        <v>0</v>
      </c>
    </row>
    <row r="40" spans="1:11">
      <c r="A40" t="s">
        <v>218</v>
      </c>
      <c r="B40">
        <f>[4]p10!B40</f>
        <v>5.7500000000000002E-2</v>
      </c>
      <c r="C40">
        <f>[4]p10!C40</f>
        <v>0</v>
      </c>
      <c r="D40">
        <f>[4]p10!D40</f>
        <v>5.7500000000000002E-2</v>
      </c>
      <c r="E40">
        <f>[4]p10!E40</f>
        <v>5.7500000000000002E-2</v>
      </c>
      <c r="F40">
        <f>[4]p10!F40</f>
        <v>5.7500000000000002E-2</v>
      </c>
      <c r="G40">
        <f>[4]p10!G40</f>
        <v>0</v>
      </c>
      <c r="H40">
        <f>[4]p10!H40</f>
        <v>0</v>
      </c>
      <c r="I40">
        <f>[4]p10!I40</f>
        <v>0</v>
      </c>
      <c r="J40">
        <f>[4]p10!J40</f>
        <v>0</v>
      </c>
      <c r="K40">
        <f>[4]p10!K40</f>
        <v>0</v>
      </c>
    </row>
    <row r="41" spans="1:11">
      <c r="A41" t="s">
        <v>219</v>
      </c>
      <c r="B41">
        <f>[4]p10!B41</f>
        <v>0.6</v>
      </c>
      <c r="C41">
        <f>[4]p10!C41</f>
        <v>1.2</v>
      </c>
      <c r="D41">
        <f>[4]p10!D41</f>
        <v>0.6</v>
      </c>
      <c r="E41">
        <f>[4]p10!E41</f>
        <v>1.5</v>
      </c>
      <c r="F41">
        <f>[4]p10!F41</f>
        <v>1.5</v>
      </c>
      <c r="G41">
        <f>[4]p10!G41</f>
        <v>1.2</v>
      </c>
      <c r="H41">
        <f>[4]p10!H41</f>
        <v>0</v>
      </c>
      <c r="I41">
        <f>[4]p10!I41</f>
        <v>0</v>
      </c>
      <c r="J41">
        <f>[4]p10!J41</f>
        <v>0</v>
      </c>
      <c r="K41">
        <f>[4]p10!K41</f>
        <v>0</v>
      </c>
    </row>
    <row r="42" spans="1:11">
      <c r="A42" t="s">
        <v>220</v>
      </c>
      <c r="B42">
        <f>[4]p10!B42</f>
        <v>1.2</v>
      </c>
      <c r="C42">
        <f>[4]p10!C42</f>
        <v>0.6</v>
      </c>
      <c r="D42">
        <f>[4]p10!D42</f>
        <v>1.8</v>
      </c>
      <c r="E42">
        <f>[4]p10!E42</f>
        <v>1.2</v>
      </c>
      <c r="F42">
        <f>[4]p10!F42</f>
        <v>1.2</v>
      </c>
      <c r="G42">
        <f>[4]p10!G42</f>
        <v>0.6</v>
      </c>
      <c r="H42">
        <f>[4]p10!H42</f>
        <v>0</v>
      </c>
      <c r="I42">
        <f>[4]p10!I42</f>
        <v>0</v>
      </c>
      <c r="J42">
        <f>[4]p10!J42</f>
        <v>0</v>
      </c>
      <c r="K42">
        <f>[4]p10!K42</f>
        <v>0</v>
      </c>
    </row>
    <row r="43" spans="1:11">
      <c r="A43" t="s">
        <v>221</v>
      </c>
      <c r="B43">
        <f>[4]p10!B43</f>
        <v>0.6</v>
      </c>
      <c r="C43">
        <f>[4]p10!C43</f>
        <v>1.8</v>
      </c>
      <c r="D43">
        <f>[4]p10!D43</f>
        <v>0.6</v>
      </c>
      <c r="E43">
        <f>[4]p10!E43</f>
        <v>1.2</v>
      </c>
      <c r="F43">
        <f>[4]p10!F43</f>
        <v>1.2</v>
      </c>
      <c r="G43">
        <f>[4]p10!G43</f>
        <v>1.2</v>
      </c>
      <c r="H43">
        <f>[4]p10!H43</f>
        <v>0</v>
      </c>
      <c r="I43">
        <f>[4]p10!I43</f>
        <v>0</v>
      </c>
      <c r="J43">
        <f>[4]p10!J43</f>
        <v>0</v>
      </c>
      <c r="K43">
        <f>[4]p10!K43</f>
        <v>0</v>
      </c>
    </row>
    <row r="44" spans="1:11">
      <c r="A44" t="s">
        <v>222</v>
      </c>
      <c r="B44">
        <f>[4]p10!B44</f>
        <v>1.5</v>
      </c>
      <c r="C44">
        <f>[4]p10!C44</f>
        <v>1.2</v>
      </c>
      <c r="D44">
        <f>[4]p10!D44</f>
        <v>1.2</v>
      </c>
      <c r="E44">
        <f>[4]p10!E44</f>
        <v>0.6</v>
      </c>
      <c r="F44">
        <f>[4]p10!F44</f>
        <v>0.6</v>
      </c>
      <c r="G44">
        <f>[4]p10!G44</f>
        <v>0.9</v>
      </c>
      <c r="H44">
        <f>[4]p10!H44</f>
        <v>0</v>
      </c>
      <c r="I44">
        <f>[4]p10!I44</f>
        <v>0</v>
      </c>
      <c r="J44">
        <f>[4]p10!J44</f>
        <v>0</v>
      </c>
      <c r="K44">
        <f>[4]p10!K44</f>
        <v>0</v>
      </c>
    </row>
    <row r="45" spans="1:11">
      <c r="A45" t="s">
        <v>223</v>
      </c>
      <c r="B45">
        <f>[4]p10!B45</f>
        <v>1.5</v>
      </c>
      <c r="C45">
        <f>[4]p10!C45</f>
        <v>1.2</v>
      </c>
      <c r="D45">
        <f>[4]p10!D45</f>
        <v>1.2</v>
      </c>
      <c r="E45">
        <f>[4]p10!E45</f>
        <v>0.6</v>
      </c>
      <c r="F45">
        <f>[4]p10!F45</f>
        <v>0.6</v>
      </c>
      <c r="G45">
        <f>[4]p10!G45</f>
        <v>0.9</v>
      </c>
      <c r="H45">
        <f>[4]p10!H45</f>
        <v>0</v>
      </c>
      <c r="I45">
        <f>[4]p10!I45</f>
        <v>0</v>
      </c>
      <c r="J45">
        <f>[4]p10!J45</f>
        <v>0</v>
      </c>
      <c r="K45">
        <f>[4]p10!K45</f>
        <v>0</v>
      </c>
    </row>
    <row r="46" spans="1:11">
      <c r="A46" t="s">
        <v>224</v>
      </c>
      <c r="B46">
        <f>[4]p10!B46</f>
        <v>1.2</v>
      </c>
      <c r="C46">
        <f>[4]p10!C46</f>
        <v>0.6</v>
      </c>
      <c r="D46">
        <f>[4]p10!D46</f>
        <v>1.2</v>
      </c>
      <c r="E46">
        <f>[4]p10!E46</f>
        <v>0.9</v>
      </c>
      <c r="F46">
        <f>[4]p10!F46</f>
        <v>0.9</v>
      </c>
      <c r="G46">
        <f>[4]p10!G46</f>
        <v>0.6</v>
      </c>
      <c r="H46">
        <f>[4]p10!H46</f>
        <v>0</v>
      </c>
      <c r="I46">
        <f>[4]p10!I46</f>
        <v>0</v>
      </c>
      <c r="J46">
        <f>[4]p10!J46</f>
        <v>0</v>
      </c>
      <c r="K46">
        <f>[4]p10!K46</f>
        <v>0</v>
      </c>
    </row>
    <row r="47" spans="1:11">
      <c r="A47" t="s">
        <v>225</v>
      </c>
      <c r="B47">
        <f>[4]p10!B47</f>
        <v>87</v>
      </c>
      <c r="C47">
        <f>[4]p10!C47</f>
        <v>12.4</v>
      </c>
      <c r="D47">
        <f>[4]p10!D47</f>
        <v>7.1</v>
      </c>
      <c r="E47">
        <f>[4]p10!E47</f>
        <v>0.65</v>
      </c>
      <c r="F47">
        <f>[4]p10!F47</f>
        <v>0.77</v>
      </c>
      <c r="G47">
        <f>[4]p10!G47</f>
        <v>1</v>
      </c>
      <c r="H47">
        <f>[4]p10!H47</f>
        <v>0</v>
      </c>
      <c r="I47">
        <f>[4]p10!I47</f>
        <v>0</v>
      </c>
      <c r="J47">
        <f>[4]p10!J47</f>
        <v>0</v>
      </c>
      <c r="K47">
        <f>[4]p10!K47</f>
        <v>0</v>
      </c>
    </row>
    <row r="48" spans="1:11">
      <c r="A48" t="s">
        <v>226</v>
      </c>
      <c r="B48">
        <f>[4]p10!B48</f>
        <v>88</v>
      </c>
      <c r="C48">
        <f>[4]p10!C48</f>
        <v>12.4</v>
      </c>
      <c r="D48">
        <f>[4]p10!D48</f>
        <v>6.9</v>
      </c>
      <c r="E48">
        <f>[4]p10!E48</f>
        <v>0.66</v>
      </c>
      <c r="F48">
        <f>[4]p10!F48</f>
        <v>0.79</v>
      </c>
      <c r="G48">
        <f>[4]p10!G48</f>
        <v>1</v>
      </c>
      <c r="H48">
        <f>[4]p10!H48</f>
        <v>0</v>
      </c>
      <c r="I48">
        <f>[4]p10!I48</f>
        <v>0</v>
      </c>
      <c r="J48">
        <f>[4]p10!J48</f>
        <v>0</v>
      </c>
      <c r="K48">
        <f>[4]p10!K48</f>
        <v>0</v>
      </c>
    </row>
    <row r="49" spans="1:20">
      <c r="A49" t="s">
        <v>227</v>
      </c>
      <c r="B49">
        <f>[4]p10!B49</f>
        <v>87</v>
      </c>
      <c r="C49">
        <f>[4]p10!C49</f>
        <v>12.2</v>
      </c>
      <c r="D49">
        <f>[4]p10!D49</f>
        <v>7.2</v>
      </c>
      <c r="E49">
        <f>[4]p10!E49</f>
        <v>0.65</v>
      </c>
      <c r="F49">
        <f>[4]p10!F49</f>
        <v>0.77</v>
      </c>
      <c r="G49">
        <f>[4]p10!G49</f>
        <v>1</v>
      </c>
      <c r="H49">
        <f>[4]p10!H49</f>
        <v>0</v>
      </c>
      <c r="I49">
        <f>[4]p10!I49</f>
        <v>0</v>
      </c>
      <c r="J49">
        <f>[4]p10!J49</f>
        <v>0</v>
      </c>
      <c r="K49">
        <f>[4]p10!K49</f>
        <v>0</v>
      </c>
    </row>
    <row r="50" spans="1:20">
      <c r="A50" t="s">
        <v>228</v>
      </c>
      <c r="B50">
        <f>[4]p10!B50</f>
        <v>85</v>
      </c>
      <c r="C50">
        <f>[4]p10!C50</f>
        <v>12.2</v>
      </c>
      <c r="D50">
        <f>[4]p10!D50</f>
        <v>7</v>
      </c>
      <c r="E50">
        <f>[4]p10!E50</f>
        <v>0.66</v>
      </c>
      <c r="F50">
        <f>[4]p10!F50</f>
        <v>0.79</v>
      </c>
      <c r="G50">
        <f>[4]p10!G50</f>
        <v>1</v>
      </c>
      <c r="H50">
        <f>[4]p10!H50</f>
        <v>0</v>
      </c>
      <c r="I50">
        <f>[4]p10!I50</f>
        <v>0</v>
      </c>
      <c r="J50">
        <f>[4]p10!J50</f>
        <v>0</v>
      </c>
      <c r="K50">
        <f>[4]p10!K50</f>
        <v>0</v>
      </c>
    </row>
    <row r="51" spans="1:20" ht="14" thickBot="1">
      <c r="A51" s="34" t="s">
        <v>229</v>
      </c>
      <c r="B51" s="34">
        <f>[4]p10!B51</f>
        <v>5.1264367816092005</v>
      </c>
      <c r="C51" s="34">
        <f>[4]p10!C51</f>
        <v>7.6000000000000068</v>
      </c>
      <c r="D51" s="34">
        <f>[4]p10!D51</f>
        <v>4.6111111111111214</v>
      </c>
      <c r="E51" s="34">
        <f>[4]p10!E51</f>
        <v>9.2553846153846209</v>
      </c>
      <c r="F51" s="34">
        <f>[4]p10!F51</f>
        <v>10.394805194805201</v>
      </c>
      <c r="G51" s="34">
        <f>[4]p10!G51</f>
        <v>7.6</v>
      </c>
      <c r="H51" s="34">
        <f>[4]p10!H51</f>
        <v>0</v>
      </c>
      <c r="I51" s="34">
        <f>[4]p10!I51</f>
        <v>0</v>
      </c>
      <c r="J51" s="34">
        <f>[4]p10!J51</f>
        <v>0</v>
      </c>
      <c r="K51" s="34">
        <f>[4]p10!K51</f>
        <v>0</v>
      </c>
      <c r="L51" s="34"/>
      <c r="M51" s="34"/>
    </row>
    <row r="52" spans="1:20">
      <c r="A52" t="s">
        <v>115</v>
      </c>
      <c r="B52">
        <f>[4]p10!B52</f>
        <v>19017853.725400031</v>
      </c>
      <c r="C52">
        <f>[4]p10!C52</f>
        <v>13384618.110434115</v>
      </c>
      <c r="D52">
        <f>[4]p10!D52</f>
        <v>7760227.2268123999</v>
      </c>
      <c r="E52">
        <f>[4]p10!E52</f>
        <v>6508760.674328357</v>
      </c>
      <c r="F52">
        <f>[4]p10!F52</f>
        <v>2766518.8267497607</v>
      </c>
      <c r="G52">
        <f>[4]p10!G52</f>
        <v>0</v>
      </c>
      <c r="H52">
        <f>[4]p10!H52</f>
        <v>0</v>
      </c>
      <c r="I52">
        <f>[4]p10!I52</f>
        <v>0</v>
      </c>
      <c r="J52">
        <f>[4]p10!J52</f>
        <v>0</v>
      </c>
      <c r="K52">
        <f>[4]p10!K52</f>
        <v>0</v>
      </c>
      <c r="M52" s="28"/>
    </row>
    <row r="53" spans="1:20">
      <c r="A53" t="s">
        <v>116</v>
      </c>
      <c r="B53">
        <f>[4]p10!B53</f>
        <v>11226851</v>
      </c>
      <c r="C53">
        <f>[4]p10!C53</f>
        <v>11743447</v>
      </c>
      <c r="D53">
        <f>[4]p10!D53</f>
        <v>10384548</v>
      </c>
      <c r="E53">
        <f>[4]p10!E53</f>
        <v>9094128</v>
      </c>
      <c r="F53">
        <f>[4]p10!F53</f>
        <v>8917092</v>
      </c>
      <c r="G53">
        <f>[4]p10!G53</f>
        <v>0</v>
      </c>
      <c r="H53">
        <f>[4]p10!H53</f>
        <v>0</v>
      </c>
      <c r="I53">
        <f>[4]p10!I53</f>
        <v>0</v>
      </c>
      <c r="J53">
        <f>[4]p10!J53</f>
        <v>0</v>
      </c>
      <c r="K53">
        <f>[4]p10!K53</f>
        <v>0</v>
      </c>
      <c r="N53" s="10"/>
      <c r="O53" s="10"/>
      <c r="P53" s="10"/>
      <c r="Q53" s="10"/>
      <c r="R53" s="10"/>
    </row>
    <row r="54" spans="1:20">
      <c r="A54" t="s">
        <v>230</v>
      </c>
      <c r="B54">
        <f>[4]p10!B54</f>
        <v>955146</v>
      </c>
      <c r="C54">
        <f>[4]p10!C54</f>
        <v>1422912</v>
      </c>
      <c r="D54">
        <f>[4]p10!D54</f>
        <v>2610768</v>
      </c>
      <c r="E54">
        <f>[4]p10!E54</f>
        <v>2487126</v>
      </c>
      <c r="F54">
        <f>[4]p10!F54</f>
        <v>3633707</v>
      </c>
      <c r="G54">
        <f>[4]p10!G54</f>
        <v>0</v>
      </c>
      <c r="H54">
        <f>[4]p10!H54</f>
        <v>0</v>
      </c>
      <c r="I54">
        <f>[4]p10!I54</f>
        <v>0</v>
      </c>
      <c r="J54">
        <f>[4]p10!J54</f>
        <v>0</v>
      </c>
      <c r="K54">
        <f>[4]p10!K54</f>
        <v>0</v>
      </c>
      <c r="N54" s="32"/>
      <c r="O54" s="32"/>
      <c r="P54" s="32"/>
      <c r="Q54" s="32"/>
      <c r="R54" s="32"/>
      <c r="S54" s="32"/>
      <c r="T54" s="33"/>
    </row>
    <row r="55" spans="1:20">
      <c r="A55" t="s">
        <v>231</v>
      </c>
      <c r="B55">
        <f>[4]p10!B55</f>
        <v>1380121</v>
      </c>
      <c r="C55">
        <f>[4]p10!C55</f>
        <v>3408405</v>
      </c>
      <c r="D55">
        <f>[4]p10!D55</f>
        <v>4095801</v>
      </c>
      <c r="E55">
        <f>[4]p10!E55</f>
        <v>5421446</v>
      </c>
      <c r="F55">
        <f>[4]p10!F55</f>
        <v>4290299</v>
      </c>
      <c r="G55">
        <f>[4]p10!G55</f>
        <v>0</v>
      </c>
      <c r="H55">
        <f>[4]p10!H55</f>
        <v>0</v>
      </c>
      <c r="I55">
        <f>[4]p10!I55</f>
        <v>0</v>
      </c>
      <c r="J55">
        <f>[4]p10!J55</f>
        <v>0</v>
      </c>
      <c r="K55">
        <f>[4]p10!K55</f>
        <v>0</v>
      </c>
      <c r="N55" s="32"/>
      <c r="O55" s="32"/>
      <c r="P55" s="32"/>
      <c r="Q55" s="32"/>
      <c r="R55" s="32"/>
      <c r="S55" s="32"/>
      <c r="T55" s="33"/>
    </row>
    <row r="56" spans="1:20">
      <c r="A56" t="s">
        <v>232</v>
      </c>
      <c r="B56">
        <f>[4]p10!B56</f>
        <v>2335267</v>
      </c>
      <c r="C56">
        <f>[4]p10!C56</f>
        <v>4831317</v>
      </c>
      <c r="D56">
        <f>[4]p10!D56</f>
        <v>6706569</v>
      </c>
      <c r="E56">
        <f>[4]p10!E56</f>
        <v>7908572</v>
      </c>
      <c r="F56">
        <f>[4]p10!F56</f>
        <v>7924006</v>
      </c>
      <c r="G56">
        <f>[4]p10!G56</f>
        <v>0</v>
      </c>
      <c r="H56">
        <f>[4]p10!H56</f>
        <v>0</v>
      </c>
      <c r="I56">
        <f>[4]p10!I56</f>
        <v>0</v>
      </c>
      <c r="J56">
        <f>[4]p10!J56</f>
        <v>0</v>
      </c>
      <c r="K56">
        <f>[4]p10!K56</f>
        <v>0</v>
      </c>
      <c r="T56" s="33"/>
    </row>
    <row r="57" spans="1:20">
      <c r="A57" t="s">
        <v>233</v>
      </c>
      <c r="B57">
        <f>[4]p10!B57</f>
        <v>1947359</v>
      </c>
      <c r="C57">
        <f>[4]p10!C57</f>
        <v>2138309</v>
      </c>
      <c r="D57">
        <f>[4]p10!D57</f>
        <v>1947359</v>
      </c>
      <c r="E57">
        <f>[4]p10!E57</f>
        <v>2041409</v>
      </c>
      <c r="F57">
        <f>[4]p10!F57</f>
        <v>2023962</v>
      </c>
      <c r="G57">
        <f>[4]p10!G57</f>
        <v>727636</v>
      </c>
      <c r="H57">
        <f>[4]p10!H57</f>
        <v>727636</v>
      </c>
      <c r="I57">
        <f>[4]p10!I57</f>
        <v>727636</v>
      </c>
      <c r="J57">
        <f>[4]p10!J57</f>
        <v>727636</v>
      </c>
      <c r="K57">
        <f>[4]p10!K57</f>
        <v>727636</v>
      </c>
      <c r="M57" s="28"/>
      <c r="N57" s="10"/>
      <c r="O57" s="10"/>
      <c r="P57" s="10"/>
      <c r="Q57" s="10"/>
      <c r="R57" s="10"/>
      <c r="T57" s="33"/>
    </row>
    <row r="58" spans="1:20">
      <c r="A58" t="s">
        <v>234</v>
      </c>
      <c r="B58">
        <f>[4]p10!B58</f>
        <v>4530959</v>
      </c>
      <c r="C58">
        <f>[4]p10!C58</f>
        <v>4691801</v>
      </c>
      <c r="D58">
        <f>[4]p10!D58</f>
        <v>4530959</v>
      </c>
      <c r="E58">
        <f>[4]p10!E58</f>
        <v>4691801</v>
      </c>
      <c r="F58">
        <f>[4]p10!F58</f>
        <v>4530959</v>
      </c>
      <c r="G58">
        <f>[4]p10!G58</f>
        <v>4960136</v>
      </c>
      <c r="H58">
        <f>[4]p10!H58</f>
        <v>3372892</v>
      </c>
      <c r="I58">
        <f>[4]p10!I58</f>
        <v>3174487</v>
      </c>
      <c r="J58">
        <f>[4]p10!J58</f>
        <v>4364918</v>
      </c>
      <c r="K58">
        <f>[4]p10!K58</f>
        <v>4761731</v>
      </c>
      <c r="N58" s="32"/>
      <c r="O58" s="32"/>
      <c r="P58" s="32"/>
      <c r="Q58" s="32"/>
      <c r="R58" s="32"/>
      <c r="S58" s="32"/>
      <c r="T58" s="33"/>
    </row>
    <row r="59" spans="1:20">
      <c r="A59" t="s">
        <v>235</v>
      </c>
      <c r="B59">
        <f>[4]p10!B59</f>
        <v>6069266</v>
      </c>
      <c r="C59">
        <f>[4]p10!C59</f>
        <v>6108546</v>
      </c>
      <c r="D59">
        <f>[4]p10!D59</f>
        <v>6069266</v>
      </c>
      <c r="E59">
        <f>[4]p10!E59</f>
        <v>6108546</v>
      </c>
      <c r="F59">
        <f>[4]p10!F59</f>
        <v>6069266</v>
      </c>
      <c r="G59">
        <f>[4]p10!G59</f>
        <v>3968108</v>
      </c>
      <c r="H59">
        <f>[4]p10!H59</f>
        <v>4761731</v>
      </c>
      <c r="I59">
        <f>[4]p10!I59</f>
        <v>4364918</v>
      </c>
      <c r="J59">
        <f>[4]p10!J59</f>
        <v>3174487</v>
      </c>
      <c r="K59">
        <f>[4]p10!K59</f>
        <v>3372892</v>
      </c>
      <c r="N59" s="32"/>
      <c r="O59" s="32"/>
      <c r="P59" s="32"/>
      <c r="Q59" s="32"/>
      <c r="R59" s="32"/>
      <c r="S59" s="32"/>
      <c r="T59" s="33"/>
    </row>
    <row r="60" spans="1:20">
      <c r="A60" t="s">
        <v>236</v>
      </c>
      <c r="B60">
        <f>[4]p10!B60</f>
        <v>10600225</v>
      </c>
      <c r="C60">
        <f>[4]p10!C60</f>
        <v>10800347</v>
      </c>
      <c r="D60">
        <f>[4]p10!D60</f>
        <v>10600225</v>
      </c>
      <c r="E60">
        <f>[4]p10!E60</f>
        <v>10800347</v>
      </c>
      <c r="F60">
        <f>[4]p10!F60</f>
        <v>10600225</v>
      </c>
      <c r="G60">
        <f>[4]p10!G60</f>
        <v>8928244</v>
      </c>
      <c r="H60">
        <f>[4]p10!H60</f>
        <v>8134623</v>
      </c>
      <c r="I60">
        <f>[4]p10!I60</f>
        <v>7539405</v>
      </c>
      <c r="J60">
        <f>[4]p10!J60</f>
        <v>7539405</v>
      </c>
      <c r="K60">
        <f>[4]p10!K60</f>
        <v>8134623</v>
      </c>
    </row>
    <row r="61" spans="1:20">
      <c r="A61" t="s">
        <v>237</v>
      </c>
      <c r="B61">
        <f>[4]p10!B61</f>
        <v>45127555.725400031</v>
      </c>
      <c r="C61">
        <f>[4]p10!C61</f>
        <v>42898038.110434115</v>
      </c>
      <c r="D61">
        <f>[4]p10!D61</f>
        <v>37398928.2268124</v>
      </c>
      <c r="E61">
        <f>[4]p10!E61</f>
        <v>36353216.674328357</v>
      </c>
      <c r="F61">
        <f>[4]p10!F61</f>
        <v>32231803.826749761</v>
      </c>
      <c r="G61">
        <f>[4]p10!G61</f>
        <v>0</v>
      </c>
      <c r="H61">
        <f>[4]p10!H61</f>
        <v>0</v>
      </c>
      <c r="I61">
        <f>[4]p10!I61</f>
        <v>0</v>
      </c>
      <c r="J61">
        <f>[4]p10!J61</f>
        <v>0</v>
      </c>
      <c r="K61">
        <f>[4]p10!K61</f>
        <v>0</v>
      </c>
    </row>
    <row r="62" spans="1:20">
      <c r="A62" t="s">
        <v>121</v>
      </c>
      <c r="B62">
        <f>[4]p10!B62</f>
        <v>6907141.541666666</v>
      </c>
      <c r="C62">
        <f>[4]p10!C62</f>
        <v>5999999.930555556</v>
      </c>
      <c r="D62">
        <f>[4]p10!D62</f>
        <v>6823277.75</v>
      </c>
      <c r="E62">
        <f>[4]p10!E62</f>
        <v>5999999.930555556</v>
      </c>
      <c r="F62">
        <f>[4]p10!F62</f>
        <v>5879571.736111111</v>
      </c>
      <c r="G62">
        <f>[4]p10!G62</f>
        <v>0</v>
      </c>
      <c r="H62">
        <f>[4]p10!H62</f>
        <v>0</v>
      </c>
      <c r="I62">
        <f>[4]p10!I62</f>
        <v>0</v>
      </c>
      <c r="J62">
        <f>[4]p10!J62</f>
        <v>0</v>
      </c>
      <c r="K62">
        <f>[4]p10!K62</f>
        <v>0</v>
      </c>
    </row>
    <row r="63" spans="1:20">
      <c r="A63" t="s">
        <v>122</v>
      </c>
      <c r="B63">
        <f>[4]p10!B63</f>
        <v>1193700</v>
      </c>
      <c r="C63">
        <f>[4]p10!C63</f>
        <v>953215</v>
      </c>
      <c r="D63">
        <f>[4]p10!D63</f>
        <v>55062</v>
      </c>
      <c r="E63">
        <f>[4]p10!E63</f>
        <v>-688790</v>
      </c>
      <c r="F63">
        <f>[4]p10!F63</f>
        <v>-402919</v>
      </c>
      <c r="G63">
        <f>[4]p10!G63</f>
        <v>-1867199</v>
      </c>
      <c r="H63">
        <f>[4]p10!H63</f>
        <v>-1528132</v>
      </c>
      <c r="I63">
        <f>[4]p10!I63</f>
        <v>-892201</v>
      </c>
      <c r="J63">
        <f>[4]p10!J63</f>
        <v>-738092</v>
      </c>
      <c r="K63">
        <f>[4]p10!K63</f>
        <v>-1249803</v>
      </c>
    </row>
    <row r="64" spans="1:20">
      <c r="A64" t="s">
        <v>238</v>
      </c>
      <c r="B64">
        <f>[4]p10!B64</f>
        <v>16359070</v>
      </c>
      <c r="C64">
        <f>[4]p10!C64</f>
        <v>16389460</v>
      </c>
      <c r="D64">
        <f>[4]p10!D64</f>
        <v>18805369</v>
      </c>
      <c r="E64">
        <f>[4]p10!E64</f>
        <v>16389460</v>
      </c>
      <c r="F64">
        <f>[4]p10!F64</f>
        <v>17632835</v>
      </c>
      <c r="G64">
        <f>[4]p10!G64</f>
        <v>0</v>
      </c>
      <c r="H64">
        <f>[4]p10!H64</f>
        <v>0</v>
      </c>
      <c r="I64">
        <f>[4]p10!I64</f>
        <v>0</v>
      </c>
      <c r="J64">
        <f>[4]p10!J64</f>
        <v>0</v>
      </c>
      <c r="K64">
        <f>[4]p10!K64</f>
        <v>0</v>
      </c>
    </row>
    <row r="65" spans="1:13">
      <c r="A65" t="s">
        <v>239</v>
      </c>
      <c r="B65">
        <f>[4]p10!B65</f>
        <v>1000000</v>
      </c>
      <c r="C65">
        <f>[4]p10!C65</f>
        <v>1000000</v>
      </c>
      <c r="D65">
        <f>[4]p10!D65</f>
        <v>1000000</v>
      </c>
      <c r="E65">
        <f>[4]p10!E65</f>
        <v>1000000</v>
      </c>
      <c r="F65">
        <f>[4]p10!F65</f>
        <v>1000000</v>
      </c>
      <c r="G65">
        <f>[4]p10!G65</f>
        <v>1000000</v>
      </c>
      <c r="H65">
        <f>[4]p10!H65</f>
        <v>1000000</v>
      </c>
      <c r="I65">
        <f>[4]p10!I65</f>
        <v>1000000</v>
      </c>
      <c r="J65">
        <f>[4]p10!J65</f>
        <v>1000000</v>
      </c>
      <c r="K65">
        <f>[4]p10!K65</f>
        <v>1000000</v>
      </c>
    </row>
    <row r="66" spans="1:13">
      <c r="A66" t="s">
        <v>125</v>
      </c>
      <c r="B66">
        <f>[4]p10!B66</f>
        <v>19667644.183733366</v>
      </c>
      <c r="C66">
        <f>[4]p10!C66</f>
        <v>18555363.179878566</v>
      </c>
      <c r="D66">
        <f>[4]p10!D66</f>
        <v>10715219.4768124</v>
      </c>
      <c r="E66">
        <f>[4]p10!E66</f>
        <v>13652546.743772797</v>
      </c>
      <c r="F66">
        <f>[4]p10!F66</f>
        <v>8122316.0906386487</v>
      </c>
      <c r="G66">
        <f>[4]p10!G66</f>
        <v>16897104</v>
      </c>
      <c r="H66">
        <f>[4]p10!H66</f>
        <v>17555292</v>
      </c>
      <c r="I66">
        <f>[4]p10!I66</f>
        <v>18789745</v>
      </c>
      <c r="J66">
        <f>[4]p10!J66</f>
        <v>19089912</v>
      </c>
      <c r="K66">
        <f>[4]p10!K66</f>
        <v>18095577</v>
      </c>
    </row>
    <row r="67" spans="1:13">
      <c r="A67" t="s">
        <v>240</v>
      </c>
      <c r="B67">
        <f>[4]p10!B67</f>
        <v>45127555.725400031</v>
      </c>
      <c r="C67">
        <f>[4]p10!C67</f>
        <v>42898038.110434115</v>
      </c>
      <c r="D67">
        <f>[4]p10!D67</f>
        <v>37398928.2268124</v>
      </c>
      <c r="E67">
        <f>[4]p10!E67</f>
        <v>36353216.674328357</v>
      </c>
      <c r="F67">
        <f>[4]p10!F67</f>
        <v>32231803.826749761</v>
      </c>
      <c r="G67">
        <f>[4]p10!G67</f>
        <v>0</v>
      </c>
      <c r="H67">
        <f>[4]p10!H67</f>
        <v>0</v>
      </c>
      <c r="I67">
        <f>[4]p10!I67</f>
        <v>0</v>
      </c>
      <c r="J67">
        <f>[4]p10!J67</f>
        <v>0</v>
      </c>
      <c r="K67">
        <f>[4]p10!K67</f>
        <v>0</v>
      </c>
    </row>
    <row r="68" spans="1:13">
      <c r="A68" t="s">
        <v>241</v>
      </c>
      <c r="B68">
        <f>[4]p10!B68</f>
        <v>2000000</v>
      </c>
      <c r="C68">
        <f>[4]p10!C68</f>
        <v>2000000</v>
      </c>
      <c r="D68">
        <f>[4]p10!D68</f>
        <v>2000000</v>
      </c>
      <c r="E68">
        <f>[4]p10!E68</f>
        <v>2000000</v>
      </c>
      <c r="F68">
        <f>[4]p10!F68</f>
        <v>2000000</v>
      </c>
      <c r="G68">
        <f>[4]p10!G68</f>
        <v>0</v>
      </c>
      <c r="H68">
        <f>[4]p10!H68</f>
        <v>0</v>
      </c>
      <c r="I68">
        <f>[4]p10!I68</f>
        <v>0</v>
      </c>
      <c r="J68">
        <f>[4]p10!J68</f>
        <v>0</v>
      </c>
      <c r="K68">
        <f>[4]p10!K68</f>
        <v>0</v>
      </c>
    </row>
    <row r="69" spans="1:13">
      <c r="A69" t="s">
        <v>242</v>
      </c>
      <c r="B69">
        <f>[4]p10!B69</f>
        <v>29676683.847876064</v>
      </c>
      <c r="C69">
        <f>[4]p10!C69</f>
        <v>27771166.086640719</v>
      </c>
      <c r="D69">
        <f>[4]p10!D69</f>
        <v>30607201.66611927</v>
      </c>
      <c r="E69">
        <f>[4]p10!E69</f>
        <v>21991050.619416844</v>
      </c>
      <c r="F69">
        <f>[4]p10!F69</f>
        <v>22154739.970569622</v>
      </c>
      <c r="G69">
        <f>[4]p10!G69</f>
        <v>0</v>
      </c>
      <c r="H69">
        <f>[4]p10!H69</f>
        <v>0</v>
      </c>
      <c r="I69">
        <f>[4]p10!I69</f>
        <v>0</v>
      </c>
      <c r="J69">
        <f>[4]p10!J69</f>
        <v>0</v>
      </c>
      <c r="K69">
        <f>[4]p10!K69</f>
        <v>0</v>
      </c>
    </row>
    <row r="70" spans="1:13">
      <c r="A70" t="s">
        <v>243</v>
      </c>
      <c r="B70">
        <f>[4]p10!B70</f>
        <v>2317183.0529190786</v>
      </c>
      <c r="C70">
        <f>[4]p10!C70</f>
        <v>2172571.0297980085</v>
      </c>
      <c r="D70">
        <f>[4]p10!D70</f>
        <v>1778066.4130956903</v>
      </c>
      <c r="E70">
        <f>[4]p10!E70</f>
        <v>-1337067.0031352043</v>
      </c>
      <c r="F70">
        <f>[4]p10!F70</f>
        <v>-782140.91601087153</v>
      </c>
      <c r="G70">
        <f>[4]p10!G70</f>
        <v>-147049</v>
      </c>
      <c r="H70">
        <f>[4]p10!H70</f>
        <v>-140419</v>
      </c>
      <c r="I70">
        <f>[4]p10!I70</f>
        <v>-135446</v>
      </c>
      <c r="J70">
        <f>[4]p10!J70</f>
        <v>-135446</v>
      </c>
      <c r="K70">
        <f>[4]p10!K70</f>
        <v>-140419</v>
      </c>
    </row>
    <row r="71" spans="1:13">
      <c r="A71" t="s">
        <v>244</v>
      </c>
      <c r="B71">
        <f>[4]p10!B71</f>
        <v>1.0142697829476954</v>
      </c>
      <c r="C71">
        <f>[4]p10!C71</f>
        <v>0.99836595681293616</v>
      </c>
      <c r="D71">
        <f>[4]p10!D71</f>
        <v>0.99659884472215332</v>
      </c>
      <c r="E71">
        <f>[4]p10!E71</f>
        <v>0.99416657079506132</v>
      </c>
      <c r="F71">
        <f>[4]p10!F71</f>
        <v>0.99659884472215332</v>
      </c>
      <c r="G71">
        <f>[4]p10!G71</f>
        <v>0</v>
      </c>
      <c r="H71">
        <f>[4]p10!H71</f>
        <v>0</v>
      </c>
      <c r="I71">
        <f>[4]p10!I71</f>
        <v>0</v>
      </c>
      <c r="J71">
        <f>[4]p10!J71</f>
        <v>0</v>
      </c>
      <c r="K71">
        <f>[4]p10!K71</f>
        <v>0</v>
      </c>
    </row>
    <row r="72" spans="1:13">
      <c r="A72" t="s">
        <v>245</v>
      </c>
      <c r="B72">
        <f>[4]p10!B72</f>
        <v>1.0209995192765104</v>
      </c>
      <c r="C72">
        <f>[4]p10!C72</f>
        <v>0.98638838777396742</v>
      </c>
      <c r="D72">
        <f>[4]p10!D72</f>
        <v>0.9990698844268644</v>
      </c>
      <c r="E72">
        <f>[4]p10!E72</f>
        <v>0.99087957699117502</v>
      </c>
      <c r="F72">
        <f>[4]p10!F72</f>
        <v>1.0026626315314819</v>
      </c>
      <c r="G72">
        <f>[4]p10!G72</f>
        <v>0</v>
      </c>
      <c r="H72">
        <f>[4]p10!H72</f>
        <v>0</v>
      </c>
      <c r="I72">
        <f>[4]p10!I72</f>
        <v>0</v>
      </c>
      <c r="J72">
        <f>[4]p10!J72</f>
        <v>0</v>
      </c>
      <c r="K72">
        <f>[4]p10!K72</f>
        <v>0</v>
      </c>
    </row>
    <row r="73" spans="1:13">
      <c r="A73" t="s">
        <v>246</v>
      </c>
      <c r="B73">
        <f>[4]p10!B73</f>
        <v>0</v>
      </c>
      <c r="C73">
        <f>[4]p10!C73</f>
        <v>0</v>
      </c>
      <c r="D73">
        <f>[4]p10!D73</f>
        <v>0</v>
      </c>
      <c r="E73">
        <f>[4]p10!E73</f>
        <v>0</v>
      </c>
      <c r="F73">
        <f>[4]p10!F73</f>
        <v>0</v>
      </c>
      <c r="G73">
        <f>[4]p10!G73</f>
        <v>0</v>
      </c>
      <c r="H73">
        <f>[4]p10!H73</f>
        <v>0</v>
      </c>
      <c r="I73">
        <f>[4]p10!I73</f>
        <v>0</v>
      </c>
      <c r="J73">
        <f>[4]p10!J73</f>
        <v>0</v>
      </c>
      <c r="K73">
        <f>[4]p10!K73</f>
        <v>0</v>
      </c>
    </row>
    <row r="74" spans="1:13">
      <c r="A74" t="s">
        <v>435</v>
      </c>
      <c r="B74">
        <f>[4]p10!B74</f>
        <v>0</v>
      </c>
      <c r="C74">
        <f>[4]p10!C74</f>
        <v>0</v>
      </c>
      <c r="D74">
        <f>[4]p10!D74</f>
        <v>0</v>
      </c>
      <c r="E74">
        <f>[4]p10!E74</f>
        <v>0</v>
      </c>
      <c r="F74">
        <f>[4]p10!F74</f>
        <v>0</v>
      </c>
      <c r="G74">
        <f>[4]p10!G74</f>
        <v>0</v>
      </c>
      <c r="H74">
        <f>[4]p10!H74</f>
        <v>0</v>
      </c>
      <c r="I74">
        <f>[4]p10!I74</f>
        <v>0</v>
      </c>
      <c r="J74">
        <f>[4]p10!J74</f>
        <v>0</v>
      </c>
      <c r="K74">
        <f>[4]p10!K74</f>
        <v>0</v>
      </c>
    </row>
    <row r="75" spans="1:13">
      <c r="A75" t="s">
        <v>436</v>
      </c>
      <c r="B75">
        <f>[4]p10!B75</f>
        <v>0</v>
      </c>
      <c r="C75">
        <f>[4]p10!C75</f>
        <v>0</v>
      </c>
      <c r="D75">
        <f>[4]p10!D75</f>
        <v>0</v>
      </c>
      <c r="E75">
        <f>[4]p10!E75</f>
        <v>0</v>
      </c>
      <c r="F75">
        <f>[4]p10!F75</f>
        <v>0</v>
      </c>
      <c r="G75">
        <f>[4]p10!G75</f>
        <v>0</v>
      </c>
      <c r="H75">
        <f>[4]p10!H75</f>
        <v>0</v>
      </c>
      <c r="I75">
        <f>[4]p10!I75</f>
        <v>0</v>
      </c>
      <c r="J75">
        <f>[4]p10!J75</f>
        <v>0</v>
      </c>
      <c r="K75">
        <f>[4]p10!K75</f>
        <v>0</v>
      </c>
    </row>
    <row r="76" spans="1:13">
      <c r="A76" t="s">
        <v>437</v>
      </c>
      <c r="B76">
        <f>[4]p10!B76</f>
        <v>0</v>
      </c>
      <c r="C76">
        <f>[4]p10!C76</f>
        <v>0</v>
      </c>
      <c r="D76">
        <f>[4]p10!D76</f>
        <v>0</v>
      </c>
      <c r="E76">
        <f>[4]p10!E76</f>
        <v>0</v>
      </c>
      <c r="F76">
        <f>[4]p10!F76</f>
        <v>0</v>
      </c>
      <c r="G76">
        <f>[4]p10!G76</f>
        <v>0</v>
      </c>
      <c r="H76">
        <f>[4]p10!H76</f>
        <v>0</v>
      </c>
      <c r="I76">
        <f>[4]p10!I76</f>
        <v>0</v>
      </c>
      <c r="J76">
        <f>[4]p10!J76</f>
        <v>0</v>
      </c>
      <c r="K76">
        <f>[4]p10!K76</f>
        <v>0</v>
      </c>
    </row>
    <row r="77" spans="1:13" ht="14" thickBot="1">
      <c r="A77" s="34" t="s">
        <v>438</v>
      </c>
      <c r="B77" s="34">
        <f>[4]p10!B77</f>
        <v>0</v>
      </c>
      <c r="C77" s="34">
        <f>[4]p10!C77</f>
        <v>0</v>
      </c>
      <c r="D77" s="34">
        <f>[4]p10!D77</f>
        <v>0</v>
      </c>
      <c r="E77" s="34">
        <f>[4]p10!E77</f>
        <v>0</v>
      </c>
      <c r="F77" s="34">
        <f>[4]p10!F77</f>
        <v>0</v>
      </c>
      <c r="G77" s="34">
        <f>[4]p10!G77</f>
        <v>0</v>
      </c>
      <c r="H77" s="34">
        <f>[4]p10!H77</f>
        <v>0</v>
      </c>
      <c r="I77" s="34">
        <f>[4]p10!I77</f>
        <v>0</v>
      </c>
      <c r="J77" s="34">
        <f>[4]p10!J77</f>
        <v>0</v>
      </c>
      <c r="K77" s="34">
        <f>[4]p10!K77</f>
        <v>0</v>
      </c>
      <c r="L77" s="34"/>
      <c r="M77" s="34"/>
    </row>
    <row r="78" spans="1:13">
      <c r="A78" t="s">
        <v>247</v>
      </c>
      <c r="B78">
        <f>[4]p10!B78</f>
        <v>1</v>
      </c>
    </row>
    <row r="79" spans="1:13">
      <c r="A79" t="s">
        <v>248</v>
      </c>
      <c r="B79">
        <f>[4]p10!B79</f>
        <v>75000</v>
      </c>
    </row>
    <row r="80" spans="1:13">
      <c r="A80" t="s">
        <v>249</v>
      </c>
      <c r="B80">
        <f>[4]p10!B80</f>
        <v>75000</v>
      </c>
    </row>
    <row r="81" spans="1:2">
      <c r="A81" t="s">
        <v>250</v>
      </c>
      <c r="B81">
        <f>[4]p10!B81</f>
        <v>0</v>
      </c>
    </row>
    <row r="82" spans="1:2">
      <c r="A82" t="s">
        <v>251</v>
      </c>
      <c r="B82">
        <f>[4]p10!B82</f>
        <v>0</v>
      </c>
    </row>
    <row r="83" spans="1:2">
      <c r="A83" t="s">
        <v>252</v>
      </c>
      <c r="B83">
        <f>[4]p10!B83</f>
        <v>0</v>
      </c>
    </row>
    <row r="84" spans="1:2">
      <c r="A84" t="s">
        <v>253</v>
      </c>
      <c r="B84">
        <f>[4]p10!B84</f>
        <v>0</v>
      </c>
    </row>
    <row r="85" spans="1:2">
      <c r="A85" t="s">
        <v>254</v>
      </c>
      <c r="B85">
        <f>[4]p10!B85</f>
        <v>69476</v>
      </c>
    </row>
    <row r="86" spans="1:2">
      <c r="A86" t="s">
        <v>255</v>
      </c>
      <c r="B86">
        <f>[4]p10!B86</f>
        <v>22971</v>
      </c>
    </row>
    <row r="87" spans="1:2">
      <c r="A87" t="s">
        <v>256</v>
      </c>
      <c r="B87">
        <f>[4]p10!B87</f>
        <v>21267</v>
      </c>
    </row>
    <row r="88" spans="1:2">
      <c r="A88" t="s">
        <v>257</v>
      </c>
      <c r="B88">
        <f>[4]p10!B88</f>
        <v>36808</v>
      </c>
    </row>
    <row r="89" spans="1:2">
      <c r="A89" t="s">
        <v>258</v>
      </c>
      <c r="B89">
        <f>[4]p10!B89</f>
        <v>41672</v>
      </c>
    </row>
    <row r="90" spans="1:2">
      <c r="A90" t="s">
        <v>259</v>
      </c>
      <c r="B90">
        <f>[4]p10!B90</f>
        <v>113956</v>
      </c>
    </row>
    <row r="91" spans="1:2">
      <c r="A91" t="s">
        <v>260</v>
      </c>
      <c r="B91">
        <f>[4]p10!B91</f>
        <v>69476</v>
      </c>
    </row>
    <row r="92" spans="1:2">
      <c r="A92" t="s">
        <v>261</v>
      </c>
      <c r="B92">
        <f>[4]p10!B92</f>
        <v>22971</v>
      </c>
    </row>
    <row r="93" spans="1:2">
      <c r="A93" t="s">
        <v>262</v>
      </c>
      <c r="B93">
        <f>[4]p10!B93</f>
        <v>21267</v>
      </c>
    </row>
    <row r="94" spans="1:2">
      <c r="A94" t="s">
        <v>263</v>
      </c>
      <c r="B94">
        <f>[4]p10!B94</f>
        <v>36808</v>
      </c>
    </row>
    <row r="95" spans="1:2">
      <c r="A95" t="s">
        <v>264</v>
      </c>
      <c r="B95">
        <f>[4]p10!B95</f>
        <v>41672</v>
      </c>
    </row>
    <row r="96" spans="1:2">
      <c r="A96" t="s">
        <v>265</v>
      </c>
      <c r="B96">
        <f>[4]p10!B96</f>
        <v>113956</v>
      </c>
    </row>
    <row r="97" spans="1:2">
      <c r="A97" t="s">
        <v>266</v>
      </c>
      <c r="B97">
        <f>[4]p10!B97</f>
        <v>0</v>
      </c>
    </row>
    <row r="98" spans="1:2">
      <c r="A98" t="s">
        <v>267</v>
      </c>
      <c r="B98">
        <f>[4]p10!B98</f>
        <v>0</v>
      </c>
    </row>
    <row r="99" spans="1:2">
      <c r="A99" t="s">
        <v>268</v>
      </c>
      <c r="B99">
        <f>[4]p10!B99</f>
        <v>0</v>
      </c>
    </row>
    <row r="100" spans="1:2">
      <c r="A100" t="s">
        <v>269</v>
      </c>
      <c r="B100">
        <f>[4]p10!B100</f>
        <v>0</v>
      </c>
    </row>
    <row r="101" spans="1:2">
      <c r="A101" t="s">
        <v>270</v>
      </c>
      <c r="B101">
        <f>[4]p10!B101</f>
        <v>0</v>
      </c>
    </row>
    <row r="102" spans="1:2">
      <c r="A102" t="s">
        <v>271</v>
      </c>
      <c r="B102">
        <f>[4]p10!B102</f>
        <v>0</v>
      </c>
    </row>
    <row r="103" spans="1:2">
      <c r="A103" t="s">
        <v>272</v>
      </c>
      <c r="B103">
        <f>[4]p10!B103</f>
        <v>237607920</v>
      </c>
    </row>
    <row r="104" spans="1:2">
      <c r="A104" t="s">
        <v>273</v>
      </c>
      <c r="B104">
        <f>[4]p10!B104</f>
        <v>9096516</v>
      </c>
    </row>
    <row r="105" spans="1:2">
      <c r="A105" t="s">
        <v>274</v>
      </c>
      <c r="B105">
        <f>[4]p10!B105</f>
        <v>6699105</v>
      </c>
    </row>
    <row r="106" spans="1:2">
      <c r="A106" t="s">
        <v>275</v>
      </c>
      <c r="B106">
        <f>[4]p10!B106</f>
        <v>1225706.3999999999</v>
      </c>
    </row>
    <row r="107" spans="1:2">
      <c r="A107" t="s">
        <v>276</v>
      </c>
      <c r="B107">
        <f>[4]p10!B107</f>
        <v>1950249.6</v>
      </c>
    </row>
    <row r="108" spans="1:2">
      <c r="A108" t="s">
        <v>277</v>
      </c>
      <c r="B108">
        <f>[4]p10!B108</f>
        <v>4922899.2</v>
      </c>
    </row>
    <row r="109" spans="1:2">
      <c r="A109" t="s">
        <v>278</v>
      </c>
      <c r="B109">
        <f>[4]p10!B109</f>
        <v>1569.0699167194</v>
      </c>
    </row>
    <row r="110" spans="1:2">
      <c r="A110" t="s">
        <v>279</v>
      </c>
      <c r="B110">
        <f>[4]p10!B110</f>
        <v>234.67049406869745</v>
      </c>
    </row>
    <row r="111" spans="1:2">
      <c r="A111" t="s">
        <v>280</v>
      </c>
      <c r="B111">
        <f>[4]p10!B111</f>
        <v>129.85406207332966</v>
      </c>
    </row>
    <row r="112" spans="1:2">
      <c r="A112" t="s">
        <v>281</v>
      </c>
      <c r="B112">
        <f>[4]p10!B112</f>
        <v>12.112936159397815</v>
      </c>
    </row>
    <row r="113" spans="1:2">
      <c r="A113" t="s">
        <v>282</v>
      </c>
      <c r="B113">
        <f>[4]p10!B113</f>
        <v>14.349170527286642</v>
      </c>
    </row>
    <row r="114" spans="1:2">
      <c r="A114" t="s">
        <v>283</v>
      </c>
      <c r="B114">
        <f>[4]p10!B114</f>
        <v>18.635286399073561</v>
      </c>
    </row>
    <row r="115" spans="1:2">
      <c r="A115" t="s">
        <v>284</v>
      </c>
      <c r="B115">
        <f>[4]p10!B115</f>
        <v>7999998</v>
      </c>
    </row>
    <row r="116" spans="1:2">
      <c r="A116" t="s">
        <v>285</v>
      </c>
      <c r="B116">
        <f>[4]p10!B116</f>
        <v>400001.4</v>
      </c>
    </row>
    <row r="117" spans="1:2">
      <c r="A117" t="s">
        <v>286</v>
      </c>
      <c r="B117">
        <f>[4]p10!B117</f>
        <v>400003.2</v>
      </c>
    </row>
    <row r="118" spans="1:2">
      <c r="A118" t="s">
        <v>287</v>
      </c>
      <c r="B118">
        <f>[4]p10!B118</f>
        <v>149999.85</v>
      </c>
    </row>
    <row r="119" spans="1:2">
      <c r="A119" t="s">
        <v>288</v>
      </c>
      <c r="B119">
        <f>[4]p10!B119</f>
        <v>299999.7</v>
      </c>
    </row>
    <row r="120" spans="1:2">
      <c r="A120" t="s">
        <v>289</v>
      </c>
      <c r="B120">
        <f>[4]p10!B120</f>
        <v>1000000</v>
      </c>
    </row>
    <row r="121" spans="1:2">
      <c r="A121" t="s">
        <v>290</v>
      </c>
      <c r="B121">
        <f>[4]p10!B121</f>
        <v>21384712.799999997</v>
      </c>
    </row>
    <row r="122" spans="1:2">
      <c r="A122" t="s">
        <v>291</v>
      </c>
      <c r="B122">
        <f>[4]p10!B122</f>
        <v>627659.60399999993</v>
      </c>
    </row>
    <row r="123" spans="1:2">
      <c r="A123" t="s">
        <v>292</v>
      </c>
      <c r="B123">
        <f>[4]p10!B123</f>
        <v>0</v>
      </c>
    </row>
    <row r="124" spans="1:2">
      <c r="A124" t="s">
        <v>293</v>
      </c>
      <c r="B124">
        <f>[4]p10!B124</f>
        <v>140956.236</v>
      </c>
    </row>
    <row r="125" spans="1:2">
      <c r="A125" t="s">
        <v>294</v>
      </c>
      <c r="B125">
        <f>[4]p10!B125</f>
        <v>224278.704</v>
      </c>
    </row>
    <row r="126" spans="1:2">
      <c r="A126" t="s">
        <v>295</v>
      </c>
      <c r="B126">
        <f>[4]p10!B126</f>
        <v>283066.70400000003</v>
      </c>
    </row>
    <row r="127" spans="1:2">
      <c r="A127" t="s">
        <v>296</v>
      </c>
      <c r="B127">
        <f>[4]p10!B127</f>
        <v>50760</v>
      </c>
    </row>
    <row r="128" spans="1:2">
      <c r="A128" t="s">
        <v>297</v>
      </c>
      <c r="B128">
        <f>[4]p10!B128</f>
        <v>25804</v>
      </c>
    </row>
    <row r="129" spans="1:2">
      <c r="A129" t="s">
        <v>298</v>
      </c>
      <c r="B129">
        <f>[4]p10!B129</f>
        <v>16594</v>
      </c>
    </row>
    <row r="130" spans="1:2">
      <c r="A130" t="s">
        <v>299</v>
      </c>
      <c r="B130">
        <f>[4]p10!B130</f>
        <v>33949</v>
      </c>
    </row>
    <row r="131" spans="1:2">
      <c r="A131" t="s">
        <v>300</v>
      </c>
      <c r="B131">
        <f>[4]p10!B131</f>
        <v>45681</v>
      </c>
    </row>
    <row r="132" spans="1:2">
      <c r="A132" t="s">
        <v>301</v>
      </c>
      <c r="B132">
        <f>[4]p10!B132</f>
        <v>115922</v>
      </c>
    </row>
    <row r="133" spans="1:2">
      <c r="A133" t="s">
        <v>302</v>
      </c>
      <c r="B133">
        <f>[4]p10!B133</f>
        <v>50760</v>
      </c>
    </row>
    <row r="134" spans="1:2">
      <c r="A134" t="s">
        <v>303</v>
      </c>
      <c r="B134">
        <f>[4]p10!B134</f>
        <v>25804</v>
      </c>
    </row>
    <row r="135" spans="1:2">
      <c r="A135" t="s">
        <v>304</v>
      </c>
      <c r="B135">
        <f>[4]p10!B135</f>
        <v>16594</v>
      </c>
    </row>
    <row r="136" spans="1:2">
      <c r="A136" t="s">
        <v>305</v>
      </c>
      <c r="B136">
        <f>[4]p10!B136</f>
        <v>33949</v>
      </c>
    </row>
    <row r="137" spans="1:2">
      <c r="A137" t="s">
        <v>306</v>
      </c>
      <c r="B137">
        <f>[4]p10!B137</f>
        <v>45681</v>
      </c>
    </row>
    <row r="138" spans="1:2">
      <c r="A138" t="s">
        <v>307</v>
      </c>
      <c r="B138">
        <f>[4]p10!B138</f>
        <v>115922</v>
      </c>
    </row>
    <row r="139" spans="1:2">
      <c r="A139" t="s">
        <v>308</v>
      </c>
      <c r="B139">
        <f>[4]p10!B139</f>
        <v>0</v>
      </c>
    </row>
    <row r="140" spans="1:2">
      <c r="A140" t="s">
        <v>309</v>
      </c>
      <c r="B140">
        <f>[4]p10!B140</f>
        <v>0</v>
      </c>
    </row>
    <row r="141" spans="1:2">
      <c r="A141" t="s">
        <v>310</v>
      </c>
      <c r="B141">
        <f>[4]p10!B141</f>
        <v>0</v>
      </c>
    </row>
    <row r="142" spans="1:2">
      <c r="A142" t="s">
        <v>311</v>
      </c>
      <c r="B142">
        <f>[4]p10!B142</f>
        <v>0</v>
      </c>
    </row>
    <row r="143" spans="1:2">
      <c r="A143" t="s">
        <v>312</v>
      </c>
      <c r="B143">
        <f>[4]p10!B143</f>
        <v>0</v>
      </c>
    </row>
    <row r="144" spans="1:2">
      <c r="A144" t="s">
        <v>313</v>
      </c>
      <c r="B144">
        <f>[4]p10!B144</f>
        <v>0</v>
      </c>
    </row>
    <row r="145" spans="1:2">
      <c r="A145" t="s">
        <v>314</v>
      </c>
      <c r="B145">
        <f>[4]p10!B145</f>
        <v>274104000</v>
      </c>
    </row>
    <row r="146" spans="1:2">
      <c r="A146" t="s">
        <v>315</v>
      </c>
      <c r="B146">
        <f>[4]p10!B146</f>
        <v>11611800</v>
      </c>
    </row>
    <row r="147" spans="1:2">
      <c r="A147" t="s">
        <v>316</v>
      </c>
      <c r="B147">
        <f>[4]p10!B147</f>
        <v>7467300</v>
      </c>
    </row>
    <row r="148" spans="1:2">
      <c r="A148" t="s">
        <v>317</v>
      </c>
      <c r="B148">
        <f>[4]p10!B148</f>
        <v>1405488.6</v>
      </c>
    </row>
    <row r="149" spans="1:2">
      <c r="A149" t="s">
        <v>318</v>
      </c>
      <c r="B149">
        <f>[4]p10!B149</f>
        <v>2384548.2000000002</v>
      </c>
    </row>
    <row r="150" spans="1:2">
      <c r="A150" t="s">
        <v>319</v>
      </c>
      <c r="B150">
        <f>[4]p10!B150</f>
        <v>5529479.4000000004</v>
      </c>
    </row>
    <row r="151" spans="1:2">
      <c r="A151" t="s">
        <v>320</v>
      </c>
      <c r="B151">
        <f>[4]p10!B151</f>
        <v>2725.0910383941132</v>
      </c>
    </row>
    <row r="152" spans="1:2">
      <c r="A152" t="s">
        <v>321</v>
      </c>
      <c r="B152">
        <f>[4]p10!B152</f>
        <v>374.81920308515151</v>
      </c>
    </row>
    <row r="153" spans="1:2">
      <c r="A153" t="s">
        <v>322</v>
      </c>
      <c r="B153">
        <f>[4]p10!B153</f>
        <v>225.52477559123696</v>
      </c>
    </row>
    <row r="154" spans="1:2">
      <c r="A154" t="s">
        <v>323</v>
      </c>
      <c r="B154">
        <f>[4]p10!B154</f>
        <v>20.164875574208892</v>
      </c>
    </row>
    <row r="155" spans="1:2">
      <c r="A155" t="s">
        <v>324</v>
      </c>
      <c r="B155">
        <f>[4]p10!B155</f>
        <v>23.887621834062841</v>
      </c>
    </row>
    <row r="156" spans="1:2">
      <c r="A156" t="s">
        <v>325</v>
      </c>
      <c r="B156">
        <f>[4]p10!B156</f>
        <v>30.722885498782912</v>
      </c>
    </row>
    <row r="157" spans="1:2">
      <c r="A157" t="s">
        <v>326</v>
      </c>
      <c r="B157">
        <f>[4]p10!B157</f>
        <v>15000018</v>
      </c>
    </row>
    <row r="158" spans="1:2">
      <c r="A158" t="s">
        <v>327</v>
      </c>
      <c r="B158">
        <f>[4]p10!B158</f>
        <v>699999.4</v>
      </c>
    </row>
    <row r="159" spans="1:2">
      <c r="A159" t="s">
        <v>328</v>
      </c>
      <c r="B159">
        <f>[4]p10!B159</f>
        <v>499996.8</v>
      </c>
    </row>
    <row r="160" spans="1:2">
      <c r="A160" t="s">
        <v>329</v>
      </c>
      <c r="B160">
        <f>[4]p10!B160</f>
        <v>160000.1</v>
      </c>
    </row>
    <row r="161" spans="1:2">
      <c r="A161" t="s">
        <v>330</v>
      </c>
      <c r="B161">
        <f>[4]p10!B161</f>
        <v>550000.22</v>
      </c>
    </row>
    <row r="162" spans="1:2">
      <c r="A162" t="s">
        <v>331</v>
      </c>
      <c r="B162">
        <f>[4]p10!B162</f>
        <v>1000000</v>
      </c>
    </row>
    <row r="163" spans="1:2">
      <c r="A163" t="s">
        <v>332</v>
      </c>
      <c r="B163">
        <f>[4]p10!B163</f>
        <v>24669360</v>
      </c>
    </row>
    <row r="164" spans="1:2">
      <c r="A164" t="s">
        <v>333</v>
      </c>
      <c r="B164">
        <f>[4]p10!B164</f>
        <v>0</v>
      </c>
    </row>
    <row r="165" spans="1:2">
      <c r="A165" t="s">
        <v>334</v>
      </c>
      <c r="B165">
        <f>[4]p10!B165</f>
        <v>686991.6</v>
      </c>
    </row>
    <row r="166" spans="1:2">
      <c r="A166" t="s">
        <v>335</v>
      </c>
      <c r="B166">
        <f>[4]p10!B166</f>
        <v>161631.18899999998</v>
      </c>
    </row>
    <row r="167" spans="1:2">
      <c r="A167" t="s">
        <v>336</v>
      </c>
      <c r="B167">
        <f>[4]p10!B167</f>
        <v>274223.04300000006</v>
      </c>
    </row>
    <row r="168" spans="1:2">
      <c r="A168" t="s">
        <v>337</v>
      </c>
      <c r="B168">
        <f>[4]p10!B168</f>
        <v>0</v>
      </c>
    </row>
    <row r="169" spans="1:2">
      <c r="A169" t="s">
        <v>338</v>
      </c>
      <c r="B169">
        <f>[4]p10!B169</f>
        <v>3</v>
      </c>
    </row>
    <row r="170" spans="1:2">
      <c r="A170" t="s">
        <v>339</v>
      </c>
      <c r="B170">
        <f>[4]p10!B170</f>
        <v>6</v>
      </c>
    </row>
    <row r="171" spans="1:2">
      <c r="A171" t="s">
        <v>340</v>
      </c>
      <c r="B171">
        <f>[4]p10!B171</f>
        <v>286770</v>
      </c>
    </row>
    <row r="172" spans="1:2">
      <c r="A172" t="s">
        <v>341</v>
      </c>
      <c r="B172">
        <f>[4]p10!B172</f>
        <v>8121049.9999999991</v>
      </c>
    </row>
    <row r="173" spans="1:2">
      <c r="A173" t="s">
        <v>342</v>
      </c>
      <c r="B173">
        <f>[4]p10!B173</f>
        <v>26603269</v>
      </c>
    </row>
    <row r="174" spans="1:2">
      <c r="A174" t="s">
        <v>343</v>
      </c>
      <c r="B174">
        <f>[4]p10!B174</f>
        <v>286770</v>
      </c>
    </row>
    <row r="175" spans="1:2">
      <c r="A175" t="s">
        <v>344</v>
      </c>
      <c r="B175">
        <f>[4]p10!B175</f>
        <v>8121049.9999999991</v>
      </c>
    </row>
    <row r="176" spans="1:2">
      <c r="A176" t="s">
        <v>345</v>
      </c>
      <c r="B176">
        <f>[4]p10!B176</f>
        <v>26603269</v>
      </c>
    </row>
    <row r="177" spans="1:2">
      <c r="A177" t="s">
        <v>346</v>
      </c>
      <c r="B177">
        <f>[4]p10!B177</f>
        <v>283185</v>
      </c>
    </row>
    <row r="178" spans="1:2">
      <c r="A178" t="s">
        <v>347</v>
      </c>
      <c r="B178">
        <f>[4]p10!B178</f>
        <v>8160571.0694444468</v>
      </c>
    </row>
    <row r="179" spans="1:2">
      <c r="A179" t="s">
        <v>348</v>
      </c>
      <c r="B179">
        <f>[4]p10!B179</f>
        <v>26375992.500000004</v>
      </c>
    </row>
    <row r="180" spans="1:2">
      <c r="A180" t="s">
        <v>349</v>
      </c>
      <c r="B180">
        <f>[4]p10!B180</f>
        <v>307305</v>
      </c>
    </row>
    <row r="181" spans="1:2">
      <c r="A181" t="s">
        <v>350</v>
      </c>
      <c r="B181">
        <f>[4]p10!B181</f>
        <v>1838387</v>
      </c>
    </row>
    <row r="182" spans="1:2">
      <c r="A182" t="s">
        <v>351</v>
      </c>
      <c r="B182">
        <f>[4]p10!B182</f>
        <v>7153074</v>
      </c>
    </row>
    <row r="183" spans="1:2">
      <c r="A183" t="s">
        <v>352</v>
      </c>
      <c r="B183">
        <f>[4]p10!B183</f>
        <v>307305</v>
      </c>
    </row>
    <row r="184" spans="1:2">
      <c r="A184" t="s">
        <v>353</v>
      </c>
      <c r="B184">
        <f>[4]p10!B184</f>
        <v>1838387</v>
      </c>
    </row>
    <row r="185" spans="1:2">
      <c r="A185" t="s">
        <v>354</v>
      </c>
      <c r="B185">
        <f>[4]p10!B185</f>
        <v>7153074</v>
      </c>
    </row>
    <row r="186" spans="1:2">
      <c r="A186" t="s">
        <v>355</v>
      </c>
      <c r="B186">
        <f>[4]p10!B186</f>
        <v>303463</v>
      </c>
    </row>
    <row r="187" spans="1:2">
      <c r="A187" t="s">
        <v>356</v>
      </c>
      <c r="B187">
        <f>[4]p10!B187</f>
        <v>1825861</v>
      </c>
    </row>
    <row r="188" spans="1:2">
      <c r="A188" t="s">
        <v>357</v>
      </c>
      <c r="B188">
        <f>[4]p10!B188</f>
        <v>7021582</v>
      </c>
    </row>
    <row r="189" spans="1:2">
      <c r="A189" t="s">
        <v>358</v>
      </c>
      <c r="B189">
        <f>[4]p10!B189</f>
        <v>0</v>
      </c>
    </row>
    <row r="190" spans="1:2">
      <c r="A190" t="s">
        <v>359</v>
      </c>
      <c r="B190">
        <f>[4]p10!B190</f>
        <v>0</v>
      </c>
    </row>
    <row r="191" spans="1:2">
      <c r="A191" t="s">
        <v>360</v>
      </c>
      <c r="B191">
        <f>[4]p10!B191</f>
        <v>0</v>
      </c>
    </row>
    <row r="192" spans="1:2">
      <c r="A192" t="s">
        <v>361</v>
      </c>
      <c r="B192">
        <f>[4]p10!B192</f>
        <v>56794</v>
      </c>
    </row>
    <row r="193" spans="1:2">
      <c r="A193" t="s">
        <v>362</v>
      </c>
      <c r="B193">
        <f>[4]p10!B193</f>
        <v>6877051.2000000002</v>
      </c>
    </row>
    <row r="194" spans="1:2">
      <c r="A194" t="s">
        <v>363</v>
      </c>
      <c r="B194">
        <f>[4]p10!B194</f>
        <v>121.08769745789307</v>
      </c>
    </row>
    <row r="195" spans="1:2">
      <c r="A195" t="s">
        <v>364</v>
      </c>
      <c r="B195">
        <f>[4]p10!B195</f>
        <v>0</v>
      </c>
    </row>
    <row r="196" spans="1:2">
      <c r="A196" t="s">
        <v>365</v>
      </c>
      <c r="B196">
        <f>[4]p10!B196</f>
        <v>0</v>
      </c>
    </row>
    <row r="197" spans="1:2">
      <c r="A197" t="s">
        <v>366</v>
      </c>
      <c r="B197">
        <f>[4]p10!B197</f>
        <v>0</v>
      </c>
    </row>
    <row r="198" spans="1:2">
      <c r="A198" t="s">
        <v>367</v>
      </c>
      <c r="B198">
        <f>[4]p10!B198</f>
        <v>0</v>
      </c>
    </row>
    <row r="199" spans="1:2">
      <c r="A199" t="s">
        <v>368</v>
      </c>
      <c r="B199">
        <f>[4]p10!B199</f>
        <v>0</v>
      </c>
    </row>
    <row r="200" spans="1:2">
      <c r="A200" t="s">
        <v>369</v>
      </c>
      <c r="B200">
        <f>[4]p10!B200</f>
        <v>0</v>
      </c>
    </row>
    <row r="201" spans="1:2">
      <c r="A201" t="s">
        <v>370</v>
      </c>
      <c r="B201">
        <f>[4]p10!B201</f>
        <v>47169</v>
      </c>
    </row>
    <row r="202" spans="1:2">
      <c r="A202" t="s">
        <v>371</v>
      </c>
      <c r="B202">
        <f>[4]p10!B202</f>
        <v>1380121</v>
      </c>
    </row>
    <row r="203" spans="1:2">
      <c r="A203" t="s">
        <v>372</v>
      </c>
      <c r="B203">
        <f>[4]p10!B203</f>
        <v>29.259078114576724</v>
      </c>
    </row>
    <row r="204" spans="1:2">
      <c r="A204" t="s">
        <v>373</v>
      </c>
      <c r="B204">
        <f>[4]p10!B204</f>
        <v>0</v>
      </c>
    </row>
    <row r="205" spans="1:2">
      <c r="A205" t="s">
        <v>374</v>
      </c>
      <c r="B205">
        <f>[4]p10!B205</f>
        <v>0</v>
      </c>
    </row>
    <row r="206" spans="1:2">
      <c r="A206" t="s">
        <v>375</v>
      </c>
      <c r="B206">
        <f>[4]p10!B206</f>
        <v>0</v>
      </c>
    </row>
    <row r="207" spans="1:2">
      <c r="A207" t="s">
        <v>376</v>
      </c>
      <c r="B207">
        <f>[4]p10!B207</f>
        <v>102493</v>
      </c>
    </row>
    <row r="208" spans="1:2">
      <c r="A208" t="s">
        <v>377</v>
      </c>
      <c r="B208">
        <f>[4]p10!B208</f>
        <v>191320</v>
      </c>
    </row>
    <row r="209" spans="1:2">
      <c r="A209" t="s">
        <v>378</v>
      </c>
      <c r="B209">
        <f>[4]p10!B209</f>
        <v>0</v>
      </c>
    </row>
    <row r="210" spans="1:2">
      <c r="A210" t="s">
        <v>379</v>
      </c>
      <c r="B210">
        <f>[4]p10!B210</f>
        <v>0</v>
      </c>
    </row>
    <row r="211" spans="1:2">
      <c r="A211" t="s">
        <v>380</v>
      </c>
      <c r="B211">
        <f>[4]p10!B211</f>
        <v>564244.19999999995</v>
      </c>
    </row>
    <row r="212" spans="1:2">
      <c r="A212" t="s">
        <v>381</v>
      </c>
      <c r="B212">
        <f>[4]p10!B212</f>
        <v>649120</v>
      </c>
    </row>
    <row r="213" spans="1:2">
      <c r="A213" t="s">
        <v>382</v>
      </c>
      <c r="B213">
        <f>[4]p10!B213</f>
        <v>29676683.847876064</v>
      </c>
    </row>
    <row r="214" spans="1:2">
      <c r="A214" t="s">
        <v>137</v>
      </c>
      <c r="B214">
        <f>[4]p10!B214</f>
        <v>221480</v>
      </c>
    </row>
    <row r="215" spans="1:2">
      <c r="A215" t="s">
        <v>383</v>
      </c>
      <c r="B215">
        <f>[4]p10!B215</f>
        <v>5491.2578066737042</v>
      </c>
    </row>
    <row r="216" spans="1:2">
      <c r="A216" t="s">
        <v>384</v>
      </c>
      <c r="B216">
        <f>[4]p10!B216</f>
        <v>29903655.105682738</v>
      </c>
    </row>
    <row r="217" spans="1:2">
      <c r="A217" t="s">
        <v>385</v>
      </c>
      <c r="B217">
        <f>[4]p10!B217</f>
        <v>13734717</v>
      </c>
    </row>
    <row r="218" spans="1:2">
      <c r="A218" t="s">
        <v>386</v>
      </c>
      <c r="B218">
        <f>[4]p10!B218</f>
        <v>858057.2</v>
      </c>
    </row>
    <row r="219" spans="1:2">
      <c r="A219" t="s">
        <v>387</v>
      </c>
      <c r="B219">
        <f>[4]p10!B219</f>
        <v>4060351</v>
      </c>
    </row>
    <row r="220" spans="1:2">
      <c r="A220" t="s">
        <v>388</v>
      </c>
      <c r="B220">
        <f>[4]p10!B220</f>
        <v>203963</v>
      </c>
    </row>
    <row r="221" spans="1:2">
      <c r="A221" t="s">
        <v>145</v>
      </c>
      <c r="B221">
        <f>[4]p10!B221</f>
        <v>3300000</v>
      </c>
    </row>
    <row r="222" spans="1:2">
      <c r="A222" t="s">
        <v>146</v>
      </c>
      <c r="B222">
        <f>[4]p10!B222</f>
        <v>364672</v>
      </c>
    </row>
    <row r="223" spans="1:2">
      <c r="A223" t="s">
        <v>389</v>
      </c>
      <c r="B223">
        <f>[4]p10!B223</f>
        <v>134180</v>
      </c>
    </row>
    <row r="224" spans="1:2">
      <c r="A224" t="s">
        <v>390</v>
      </c>
      <c r="B224">
        <f>[4]p10!B224</f>
        <v>0</v>
      </c>
    </row>
    <row r="225" spans="1:2">
      <c r="A225" t="s">
        <v>391</v>
      </c>
      <c r="B225">
        <f>[4]p10!B225</f>
        <v>0</v>
      </c>
    </row>
    <row r="226" spans="1:2">
      <c r="A226" t="s">
        <v>392</v>
      </c>
      <c r="B226">
        <f>[4]p10!B226</f>
        <v>1300000</v>
      </c>
    </row>
    <row r="227" spans="1:2">
      <c r="A227" t="s">
        <v>152</v>
      </c>
      <c r="B227">
        <f>[4]p10!B227</f>
        <v>160000</v>
      </c>
    </row>
    <row r="228" spans="1:2">
      <c r="A228" t="s">
        <v>393</v>
      </c>
      <c r="B228">
        <f>[4]p10!B228</f>
        <v>100000</v>
      </c>
    </row>
    <row r="229" spans="1:2">
      <c r="A229" t="s">
        <v>394</v>
      </c>
      <c r="B229">
        <f>[4]p10!B229</f>
        <v>104621</v>
      </c>
    </row>
    <row r="230" spans="1:2">
      <c r="A230" t="s">
        <v>395</v>
      </c>
      <c r="B230">
        <f>[4]p10!B230</f>
        <v>2072210.8527636612</v>
      </c>
    </row>
    <row r="231" spans="1:2">
      <c r="A231" t="s">
        <v>396</v>
      </c>
      <c r="B231">
        <f>[4]p10!B231</f>
        <v>26392772.05276366</v>
      </c>
    </row>
    <row r="232" spans="1:2">
      <c r="A232" t="s">
        <v>397</v>
      </c>
      <c r="B232">
        <f>[4]p10!B232</f>
        <v>3510883.0529190786</v>
      </c>
    </row>
    <row r="233" spans="1:2">
      <c r="A233" t="s">
        <v>398</v>
      </c>
      <c r="B233">
        <f>[4]p10!B233</f>
        <v>1193700</v>
      </c>
    </row>
    <row r="234" spans="1:2">
      <c r="A234" t="s">
        <v>243</v>
      </c>
      <c r="B234">
        <f>[4]p10!B234</f>
        <v>2317183.0529190786</v>
      </c>
    </row>
    <row r="235" spans="1:2">
      <c r="A235" t="s">
        <v>399</v>
      </c>
      <c r="B235">
        <f>[4]p10!B235</f>
        <v>6250000</v>
      </c>
    </row>
    <row r="236" spans="1:2">
      <c r="A236" t="s">
        <v>400</v>
      </c>
      <c r="B236">
        <f>[4]p10!B236</f>
        <v>11666666.666666668</v>
      </c>
    </row>
    <row r="237" spans="1:2">
      <c r="A237" t="s">
        <v>401</v>
      </c>
      <c r="B237">
        <f>[4]p10!B237</f>
        <v>10000000</v>
      </c>
    </row>
    <row r="238" spans="1:2">
      <c r="A238" t="s">
        <v>402</v>
      </c>
      <c r="B238">
        <f>[4]p10!B238</f>
        <v>400</v>
      </c>
    </row>
    <row r="239" spans="1:2">
      <c r="A239" t="s">
        <v>403</v>
      </c>
      <c r="B239">
        <f>[4]p10!B239</f>
        <v>300</v>
      </c>
    </row>
    <row r="240" spans="1:2">
      <c r="A240" t="s">
        <v>404</v>
      </c>
      <c r="B240">
        <f>[4]p10!B240</f>
        <v>1000</v>
      </c>
    </row>
    <row r="241" spans="1:2">
      <c r="A241" t="s">
        <v>405</v>
      </c>
      <c r="B241">
        <f>[4]p10!B241</f>
        <v>1.4</v>
      </c>
    </row>
    <row r="242" spans="1:2">
      <c r="A242" t="s">
        <v>406</v>
      </c>
      <c r="B242">
        <f>[4]p10!B242</f>
        <v>2.2799999999999998</v>
      </c>
    </row>
    <row r="243" spans="1:2">
      <c r="A243" t="s">
        <v>407</v>
      </c>
      <c r="B243">
        <f>[4]p10!B243</f>
        <v>41335288</v>
      </c>
    </row>
    <row r="244" spans="1:2">
      <c r="A244" t="s">
        <v>408</v>
      </c>
      <c r="B244">
        <f>[4]p10!B244</f>
        <v>24976218</v>
      </c>
    </row>
    <row r="245" spans="1:2">
      <c r="A245" t="s">
        <v>409</v>
      </c>
      <c r="B245">
        <f>[4]p10!B245</f>
        <v>40000</v>
      </c>
    </row>
    <row r="246" spans="1:2">
      <c r="A246" t="s">
        <v>410</v>
      </c>
      <c r="B246">
        <f>[4]p10!B246</f>
        <v>0</v>
      </c>
    </row>
    <row r="247" spans="1:2">
      <c r="A247" t="s">
        <v>411</v>
      </c>
      <c r="B247">
        <f>[4]p10!B247</f>
        <v>2</v>
      </c>
    </row>
    <row r="248" spans="1:2">
      <c r="A248" t="s">
        <v>412</v>
      </c>
      <c r="B248">
        <f>[4]p10!B248</f>
        <v>2</v>
      </c>
    </row>
    <row r="249" spans="1:2">
      <c r="A249" t="s">
        <v>413</v>
      </c>
      <c r="B249">
        <f>[4]p10!B249</f>
        <v>400</v>
      </c>
    </row>
    <row r="250" spans="1:2">
      <c r="A250" t="s">
        <v>414</v>
      </c>
      <c r="B250">
        <f>[4]p10!B250</f>
        <v>-2</v>
      </c>
    </row>
    <row r="251" spans="1:2">
      <c r="A251" t="s">
        <v>415</v>
      </c>
      <c r="B251">
        <f>[4]p10!B251</f>
        <v>-2</v>
      </c>
    </row>
    <row r="252" spans="1:2">
      <c r="A252" t="s">
        <v>416</v>
      </c>
      <c r="B252">
        <f>[4]p10!B252</f>
        <v>-1</v>
      </c>
    </row>
    <row r="253" spans="1:2">
      <c r="A253" t="s">
        <v>417</v>
      </c>
      <c r="B253">
        <f>[4]p10!B253</f>
        <v>-1</v>
      </c>
    </row>
    <row r="254" spans="1:2">
      <c r="A254" t="s">
        <v>418</v>
      </c>
      <c r="B254">
        <f>[4]p10!B254</f>
        <v>52246.603970741904</v>
      </c>
    </row>
    <row r="255" spans="1:2">
      <c r="A255" t="s">
        <v>419</v>
      </c>
      <c r="B255">
        <f>[4]p10!B255</f>
        <v>-2644.1036488630493</v>
      </c>
    </row>
    <row r="256" spans="1:2">
      <c r="A256" t="s">
        <v>420</v>
      </c>
      <c r="B256">
        <f>[4]p10!B256</f>
        <v>12077.29468599033</v>
      </c>
    </row>
    <row r="257" spans="1:2">
      <c r="A257" t="s">
        <v>421</v>
      </c>
      <c r="B257">
        <f>[4]p10!B257</f>
        <v>-23310.023310023331</v>
      </c>
    </row>
    <row r="258" spans="1:2">
      <c r="A258" t="s">
        <v>422</v>
      </c>
      <c r="B258">
        <f>[4]p10!B258</f>
        <v>-32878.513891172151</v>
      </c>
    </row>
    <row r="259" spans="1:2">
      <c r="A259" t="s">
        <v>423</v>
      </c>
      <c r="B259">
        <f>[4]p10!B259</f>
        <v>5</v>
      </c>
    </row>
    <row r="260" spans="1:2">
      <c r="A260" t="s">
        <v>1065</v>
      </c>
      <c r="B260">
        <f>[4]p10!B260</f>
        <v>13.305785718069208</v>
      </c>
    </row>
    <row r="261" spans="1:2">
      <c r="A261" t="s">
        <v>1066</v>
      </c>
      <c r="B261">
        <f>[4]p10!B261</f>
        <v>23.138181590506914</v>
      </c>
    </row>
    <row r="262" spans="1:2">
      <c r="A262" t="s">
        <v>227</v>
      </c>
      <c r="B262">
        <f>[4]p10!B262</f>
        <v>87</v>
      </c>
    </row>
    <row r="263" spans="1:2">
      <c r="A263" t="s">
        <v>228</v>
      </c>
      <c r="B263">
        <f>[4]p10!B263</f>
        <v>85</v>
      </c>
    </row>
    <row r="264" spans="1:2">
      <c r="A264" t="s">
        <v>346</v>
      </c>
      <c r="B264">
        <f>[4]p10!B264</f>
        <v>283185</v>
      </c>
    </row>
    <row r="265" spans="1:2">
      <c r="A265" t="s">
        <v>355</v>
      </c>
      <c r="B265">
        <f>[4]p10!B265</f>
        <v>303463</v>
      </c>
    </row>
    <row r="266" spans="1:2">
      <c r="A266" t="s">
        <v>338</v>
      </c>
      <c r="B266">
        <f>[4]p10!B266</f>
        <v>3</v>
      </c>
    </row>
    <row r="267" spans="1:2">
      <c r="A267" t="s">
        <v>339</v>
      </c>
      <c r="B267">
        <f>[4]p10!B267</f>
        <v>6</v>
      </c>
    </row>
    <row r="268" spans="1:2">
      <c r="A268" t="s">
        <v>1067</v>
      </c>
      <c r="B268">
        <f>[4]p10!B268</f>
        <v>679644</v>
      </c>
    </row>
    <row r="269" spans="1:2">
      <c r="A269" t="s">
        <v>1068</v>
      </c>
      <c r="B269">
        <f>[4]p10!B269</f>
        <v>910389</v>
      </c>
    </row>
    <row r="270" spans="1:2">
      <c r="A270" t="s">
        <v>1069</v>
      </c>
      <c r="B270">
        <f>[4]p10!B270</f>
        <v>1872839.1504657445</v>
      </c>
    </row>
    <row r="271" spans="1:2">
      <c r="A271" t="s">
        <v>1070</v>
      </c>
      <c r="B271">
        <f>[4]p10!B271</f>
        <v>0.75666583641407048</v>
      </c>
    </row>
    <row r="272" spans="1:2">
      <c r="A272" t="s">
        <v>1071</v>
      </c>
      <c r="B272">
        <f>[4]p10!B272</f>
        <v>0.83695663886797411</v>
      </c>
    </row>
    <row r="273" spans="1:2">
      <c r="A273" t="s">
        <v>1072</v>
      </c>
      <c r="B273">
        <f>[4]p10!B273</f>
        <v>0.35337295659020485</v>
      </c>
    </row>
    <row r="274" spans="1:2">
      <c r="A274" t="s">
        <v>1073</v>
      </c>
      <c r="B274">
        <f>[4]p10!B274</f>
        <v>0.32393542353877314</v>
      </c>
    </row>
    <row r="275" spans="1:2">
      <c r="A275" t="s">
        <v>1087</v>
      </c>
      <c r="B275">
        <f>[4]p10!B275</f>
        <v>0.35439217976129739</v>
      </c>
    </row>
    <row r="276" spans="1:2">
      <c r="A276" t="s">
        <v>1088</v>
      </c>
      <c r="B276">
        <f>[4]p10!B276</f>
        <v>0.32486885885449124</v>
      </c>
    </row>
    <row r="277" spans="1:2">
      <c r="A277" t="s">
        <v>1091</v>
      </c>
      <c r="B277">
        <f>[4]p10!B277</f>
        <v>2697048.0529190786</v>
      </c>
    </row>
    <row r="278" spans="1:2">
      <c r="A278" t="s">
        <v>1092</v>
      </c>
      <c r="B278">
        <f>[4]p10!B278</f>
        <v>0.79153046445784736</v>
      </c>
    </row>
    <row r="279" spans="1:2">
      <c r="A279" t="s">
        <v>1093</v>
      </c>
      <c r="B279">
        <f>[4]p10!B279</f>
        <v>0.44181803221380339</v>
      </c>
    </row>
    <row r="280" spans="1:2">
      <c r="A280" t="s">
        <v>1094</v>
      </c>
      <c r="B280">
        <f>[4]p10!B280</f>
        <v>0.55818196778619655</v>
      </c>
    </row>
    <row r="281" spans="1:2">
      <c r="A281" t="s">
        <v>1099</v>
      </c>
      <c r="B281">
        <f>[4]p10!B281</f>
        <v>6.0191999999999996E-2</v>
      </c>
    </row>
    <row r="282" spans="1:2">
      <c r="A282" t="s">
        <v>1100</v>
      </c>
      <c r="B282">
        <f>[4]p10!B282</f>
        <v>0.11187295696686772</v>
      </c>
    </row>
    <row r="283" spans="1:2">
      <c r="A283" t="s">
        <v>1095</v>
      </c>
      <c r="B283">
        <f>[4]p10!B283</f>
        <v>16359070</v>
      </c>
    </row>
    <row r="284" spans="1:2">
      <c r="A284" t="s">
        <v>1096</v>
      </c>
      <c r="B284">
        <f>[4]p10!B284</f>
        <v>20667644.183733366</v>
      </c>
    </row>
    <row r="285" spans="1:2">
      <c r="A285" t="s">
        <v>1097</v>
      </c>
      <c r="B285">
        <f>[4]p10!B285</f>
        <v>824208.90245333419</v>
      </c>
    </row>
    <row r="286" spans="1:2">
      <c r="A286" t="s">
        <v>1101</v>
      </c>
      <c r="B286">
        <f>[4]p10!B286</f>
        <v>2000000</v>
      </c>
    </row>
    <row r="287" spans="1:2">
      <c r="A287" t="s">
        <v>1102</v>
      </c>
      <c r="B287">
        <f>[4]p10!B287</f>
        <v>0</v>
      </c>
    </row>
    <row r="288" spans="1:2">
      <c r="A288" t="s">
        <v>1103</v>
      </c>
      <c r="B288">
        <f>[4]p10!B288</f>
        <v>0</v>
      </c>
    </row>
    <row r="289" spans="1:2">
      <c r="A289" t="s">
        <v>1069</v>
      </c>
      <c r="B289">
        <f>[4]p10!B289</f>
        <v>1872839.1504657445</v>
      </c>
    </row>
    <row r="290" spans="1:2">
      <c r="A290" t="s">
        <v>508</v>
      </c>
      <c r="B290">
        <f>[4]p10!B290</f>
        <v>8.9039378256839968E-2</v>
      </c>
    </row>
    <row r="291" spans="1:2">
      <c r="A291" t="s">
        <v>1104</v>
      </c>
      <c r="B291">
        <f>[4]p10!B291</f>
        <v>0.2913623973799922</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2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dimension ref="A1:T291"/>
  <sheetViews>
    <sheetView topLeftCell="A243"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433</v>
      </c>
    </row>
    <row r="2" spans="1:11">
      <c r="A2">
        <v>11</v>
      </c>
      <c r="B2" t="s">
        <v>176</v>
      </c>
      <c r="C2" t="s">
        <v>177</v>
      </c>
      <c r="D2" t="s">
        <v>178</v>
      </c>
      <c r="E2" t="s">
        <v>8</v>
      </c>
      <c r="F2" t="s">
        <v>179</v>
      </c>
      <c r="G2" t="s">
        <v>10</v>
      </c>
      <c r="H2" t="s">
        <v>180</v>
      </c>
    </row>
    <row r="3" spans="1:11">
      <c r="A3" t="s">
        <v>181</v>
      </c>
      <c r="B3">
        <f>[4]p11!B3</f>
        <v>266017</v>
      </c>
      <c r="C3">
        <f>[4]p11!C3</f>
        <v>109782</v>
      </c>
      <c r="D3">
        <f>[4]p11!D3</f>
        <v>88617</v>
      </c>
      <c r="E3">
        <f>[4]p11!E3</f>
        <v>163697</v>
      </c>
      <c r="F3">
        <f>[4]p11!F3</f>
        <v>186200</v>
      </c>
      <c r="G3">
        <f>[4]p11!G3</f>
        <v>539433</v>
      </c>
      <c r="H3">
        <f>[4]p11!H3</f>
        <v>1353746</v>
      </c>
      <c r="I3">
        <f>[4]p11!I3</f>
        <v>0</v>
      </c>
      <c r="J3">
        <f>[4]p11!J3</f>
        <v>0</v>
      </c>
      <c r="K3">
        <f>[4]p11!K3</f>
        <v>0</v>
      </c>
    </row>
    <row r="4" spans="1:11">
      <c r="A4" t="s">
        <v>182</v>
      </c>
      <c r="B4">
        <f>[4]p11!B4</f>
        <v>266017</v>
      </c>
      <c r="C4">
        <f>[4]p11!C4</f>
        <v>109782</v>
      </c>
      <c r="D4">
        <f>[4]p11!D4</f>
        <v>88617</v>
      </c>
      <c r="E4">
        <f>[4]p11!E4</f>
        <v>163697</v>
      </c>
      <c r="F4">
        <f>[4]p11!F4</f>
        <v>186200</v>
      </c>
      <c r="G4">
        <f>[4]p11!G4</f>
        <v>539433</v>
      </c>
      <c r="H4">
        <f>[4]p11!H4</f>
        <v>1353746</v>
      </c>
      <c r="I4">
        <f>[4]p11!I4</f>
        <v>0</v>
      </c>
      <c r="J4">
        <f>[4]p11!J4</f>
        <v>0</v>
      </c>
      <c r="K4">
        <f>[4]p11!K4</f>
        <v>0</v>
      </c>
    </row>
    <row r="5" spans="1:11">
      <c r="A5" t="s">
        <v>183</v>
      </c>
      <c r="B5">
        <f>[4]p11!B5</f>
        <v>0</v>
      </c>
      <c r="C5">
        <f>[4]p11!C5</f>
        <v>0</v>
      </c>
      <c r="D5">
        <f>[4]p11!D5</f>
        <v>88617</v>
      </c>
      <c r="E5">
        <f>[4]p11!E5</f>
        <v>0</v>
      </c>
      <c r="F5">
        <f>[4]p11!F5</f>
        <v>0</v>
      </c>
      <c r="G5">
        <f>[4]p11!G5</f>
        <v>0</v>
      </c>
      <c r="H5">
        <f>[4]p11!H5</f>
        <v>0</v>
      </c>
      <c r="I5">
        <f>[4]p11!I5</f>
        <v>0</v>
      </c>
      <c r="J5">
        <f>[4]p11!J5</f>
        <v>0</v>
      </c>
      <c r="K5">
        <f>[4]p11!K5</f>
        <v>0</v>
      </c>
    </row>
    <row r="6" spans="1:11">
      <c r="A6" t="s">
        <v>184</v>
      </c>
      <c r="B6">
        <f>[4]p11!B6</f>
        <v>266017</v>
      </c>
      <c r="C6">
        <f>[4]p11!C6</f>
        <v>109782</v>
      </c>
      <c r="D6">
        <f>[4]p11!D6</f>
        <v>0</v>
      </c>
      <c r="E6">
        <f>[4]p11!E6</f>
        <v>163697</v>
      </c>
      <c r="F6">
        <f>[4]p11!F6</f>
        <v>186200</v>
      </c>
      <c r="G6">
        <f>[4]p11!G6</f>
        <v>539433</v>
      </c>
      <c r="H6">
        <f>[4]p11!H6</f>
        <v>0</v>
      </c>
      <c r="I6">
        <f>[4]p11!I6</f>
        <v>0</v>
      </c>
      <c r="J6">
        <f>[4]p11!J6</f>
        <v>0</v>
      </c>
      <c r="K6">
        <f>[4]p11!K6</f>
        <v>0</v>
      </c>
    </row>
    <row r="7" spans="1:11">
      <c r="A7" t="s">
        <v>185</v>
      </c>
      <c r="B7">
        <f>[4]p11!B7</f>
        <v>0</v>
      </c>
      <c r="C7">
        <f>[4]p11!C7</f>
        <v>0</v>
      </c>
      <c r="D7">
        <f>[4]p11!D7</f>
        <v>1265129</v>
      </c>
      <c r="E7">
        <f>[4]p11!E7</f>
        <v>0</v>
      </c>
      <c r="F7">
        <f>[4]p11!F7</f>
        <v>0</v>
      </c>
      <c r="G7">
        <f>[4]p11!G7</f>
        <v>0</v>
      </c>
      <c r="H7">
        <f>[4]p11!H7</f>
        <v>0</v>
      </c>
      <c r="I7">
        <f>[4]p11!I7</f>
        <v>0</v>
      </c>
      <c r="J7">
        <f>[4]p11!J7</f>
        <v>0</v>
      </c>
      <c r="K7">
        <f>[4]p11!K7</f>
        <v>0</v>
      </c>
    </row>
    <row r="8" spans="1:11">
      <c r="A8" t="s">
        <v>186</v>
      </c>
      <c r="B8">
        <f>[4]p11!B8</f>
        <v>218349</v>
      </c>
      <c r="C8">
        <f>[4]p11!C8</f>
        <v>128268</v>
      </c>
      <c r="D8">
        <f>[4]p11!D8</f>
        <v>88327</v>
      </c>
      <c r="E8">
        <f>[4]p11!E8</f>
        <v>163826</v>
      </c>
      <c r="F8">
        <f>[4]p11!F8</f>
        <v>215023</v>
      </c>
      <c r="G8">
        <f>[4]p11!G8</f>
        <v>529787</v>
      </c>
      <c r="H8">
        <f>[4]p11!H8</f>
        <v>1343580</v>
      </c>
      <c r="I8">
        <f>[4]p11!I8</f>
        <v>0</v>
      </c>
      <c r="J8">
        <f>[4]p11!J8</f>
        <v>0</v>
      </c>
      <c r="K8">
        <f>[4]p11!K8</f>
        <v>0</v>
      </c>
    </row>
    <row r="9" spans="1:11">
      <c r="A9" t="s">
        <v>187</v>
      </c>
      <c r="B9">
        <f>[4]p11!B9</f>
        <v>218349</v>
      </c>
      <c r="C9">
        <f>[4]p11!C9</f>
        <v>128268</v>
      </c>
      <c r="D9">
        <f>[4]p11!D9</f>
        <v>88327</v>
      </c>
      <c r="E9">
        <f>[4]p11!E9</f>
        <v>163826</v>
      </c>
      <c r="F9">
        <f>[4]p11!F9</f>
        <v>215023</v>
      </c>
      <c r="G9">
        <f>[4]p11!G9</f>
        <v>529787</v>
      </c>
      <c r="H9">
        <f>[4]p11!H9</f>
        <v>1343580</v>
      </c>
      <c r="I9">
        <f>[4]p11!I9</f>
        <v>0</v>
      </c>
      <c r="J9">
        <f>[4]p11!J9</f>
        <v>0</v>
      </c>
      <c r="K9">
        <f>[4]p11!K9</f>
        <v>0</v>
      </c>
    </row>
    <row r="10" spans="1:11">
      <c r="A10" t="s">
        <v>188</v>
      </c>
      <c r="B10">
        <f>[4]p11!B10</f>
        <v>0</v>
      </c>
      <c r="C10">
        <f>[4]p11!C10</f>
        <v>0</v>
      </c>
      <c r="D10">
        <f>[4]p11!D10</f>
        <v>0</v>
      </c>
      <c r="E10">
        <f>[4]p11!E10</f>
        <v>0</v>
      </c>
      <c r="F10">
        <f>[4]p11!F10</f>
        <v>0</v>
      </c>
      <c r="G10">
        <f>[4]p11!G10</f>
        <v>529787</v>
      </c>
      <c r="H10">
        <f>[4]p11!H10</f>
        <v>0</v>
      </c>
      <c r="I10">
        <f>[4]p11!I10</f>
        <v>0</v>
      </c>
      <c r="J10">
        <f>[4]p11!J10</f>
        <v>0</v>
      </c>
      <c r="K10">
        <f>[4]p11!K10</f>
        <v>0</v>
      </c>
    </row>
    <row r="11" spans="1:11">
      <c r="A11" t="s">
        <v>189</v>
      </c>
      <c r="B11">
        <f>[4]p11!B11</f>
        <v>218349</v>
      </c>
      <c r="C11">
        <f>[4]p11!C11</f>
        <v>128268</v>
      </c>
      <c r="D11">
        <f>[4]p11!D11</f>
        <v>88327</v>
      </c>
      <c r="E11">
        <f>[4]p11!E11</f>
        <v>163826</v>
      </c>
      <c r="F11">
        <f>[4]p11!F11</f>
        <v>215023</v>
      </c>
      <c r="G11">
        <f>[4]p11!G11</f>
        <v>0</v>
      </c>
      <c r="H11">
        <f>[4]p11!H11</f>
        <v>0</v>
      </c>
      <c r="I11">
        <f>[4]p11!I11</f>
        <v>0</v>
      </c>
      <c r="J11">
        <f>[4]p11!J11</f>
        <v>0</v>
      </c>
      <c r="K11">
        <f>[4]p11!K11</f>
        <v>0</v>
      </c>
    </row>
    <row r="12" spans="1:11">
      <c r="A12" t="s">
        <v>190</v>
      </c>
      <c r="B12">
        <f>[4]p11!B12</f>
        <v>0</v>
      </c>
      <c r="C12">
        <f>[4]p11!C12</f>
        <v>0</v>
      </c>
      <c r="D12">
        <f>[4]p11!D12</f>
        <v>0</v>
      </c>
      <c r="E12">
        <f>[4]p11!E12</f>
        <v>0</v>
      </c>
      <c r="F12">
        <f>[4]p11!F12</f>
        <v>0</v>
      </c>
      <c r="G12">
        <f>[4]p11!G12</f>
        <v>813793</v>
      </c>
      <c r="H12">
        <f>[4]p11!H12</f>
        <v>0</v>
      </c>
      <c r="I12">
        <f>[4]p11!I12</f>
        <v>0</v>
      </c>
      <c r="J12">
        <f>[4]p11!J12</f>
        <v>0</v>
      </c>
      <c r="K12">
        <f>[4]p11!K12</f>
        <v>0</v>
      </c>
    </row>
    <row r="13" spans="1:11">
      <c r="A13" t="s">
        <v>191</v>
      </c>
      <c r="B13">
        <f>[4]p11!B13</f>
        <v>3420</v>
      </c>
      <c r="C13">
        <f>[4]p11!C13</f>
        <v>382.5</v>
      </c>
      <c r="D13">
        <f>[4]p11!D13</f>
        <v>315</v>
      </c>
      <c r="E13">
        <f>[4]p11!E13</f>
        <v>31.5</v>
      </c>
      <c r="F13">
        <f>[4]p11!F13</f>
        <v>46.8</v>
      </c>
      <c r="G13">
        <f>[4]p11!G13</f>
        <v>43.2</v>
      </c>
      <c r="H13">
        <f>[4]p11!H13</f>
        <v>0</v>
      </c>
      <c r="I13">
        <f>[4]p11!I13</f>
        <v>0</v>
      </c>
      <c r="J13">
        <f>[4]p11!J13</f>
        <v>0</v>
      </c>
      <c r="K13">
        <f>[4]p11!K13</f>
        <v>0</v>
      </c>
    </row>
    <row r="14" spans="1:11">
      <c r="A14" t="s">
        <v>192</v>
      </c>
      <c r="B14">
        <f>[4]p11!B14</f>
        <v>3960</v>
      </c>
      <c r="C14">
        <f>[4]p11!C14</f>
        <v>396</v>
      </c>
      <c r="D14">
        <f>[4]p11!D14</f>
        <v>342</v>
      </c>
      <c r="E14">
        <f>[4]p11!E14</f>
        <v>29.25</v>
      </c>
      <c r="F14">
        <f>[4]p11!F14</f>
        <v>45</v>
      </c>
      <c r="G14">
        <f>[4]p11!G14</f>
        <v>36.9</v>
      </c>
      <c r="H14">
        <f>[4]p11!H14</f>
        <v>0</v>
      </c>
      <c r="I14">
        <f>[4]p11!I14</f>
        <v>0</v>
      </c>
      <c r="J14">
        <f>[4]p11!J14</f>
        <v>0</v>
      </c>
      <c r="K14">
        <f>[4]p11!K14</f>
        <v>0</v>
      </c>
    </row>
    <row r="15" spans="1:11">
      <c r="A15" t="s">
        <v>193</v>
      </c>
      <c r="B15">
        <f>[4]p11!B15</f>
        <v>3420</v>
      </c>
      <c r="C15">
        <f>[4]p11!C15</f>
        <v>382.5</v>
      </c>
      <c r="D15">
        <f>[4]p11!D15</f>
        <v>315</v>
      </c>
      <c r="E15">
        <f>[4]p11!E15</f>
        <v>31.5</v>
      </c>
      <c r="F15">
        <f>[4]p11!F15</f>
        <v>46.8</v>
      </c>
      <c r="G15">
        <f>[4]p11!G15</f>
        <v>43.2</v>
      </c>
      <c r="H15">
        <f>[4]p11!H15</f>
        <v>0</v>
      </c>
      <c r="I15">
        <f>[4]p11!I15</f>
        <v>0</v>
      </c>
      <c r="J15">
        <f>[4]p11!J15</f>
        <v>0</v>
      </c>
      <c r="K15">
        <f>[4]p11!K15</f>
        <v>0</v>
      </c>
    </row>
    <row r="16" spans="1:11">
      <c r="A16" t="s">
        <v>194</v>
      </c>
      <c r="B16">
        <f>[4]p11!B16</f>
        <v>3960</v>
      </c>
      <c r="C16">
        <f>[4]p11!C16</f>
        <v>396</v>
      </c>
      <c r="D16">
        <f>[4]p11!D16</f>
        <v>342</v>
      </c>
      <c r="E16">
        <f>[4]p11!E16</f>
        <v>29.25</v>
      </c>
      <c r="F16">
        <f>[4]p11!F16</f>
        <v>45</v>
      </c>
      <c r="G16">
        <f>[4]p11!G16</f>
        <v>36.9</v>
      </c>
      <c r="H16">
        <f>[4]p11!H16</f>
        <v>0</v>
      </c>
      <c r="I16">
        <f>[4]p11!I16</f>
        <v>0</v>
      </c>
      <c r="J16">
        <f>[4]p11!J16</f>
        <v>0</v>
      </c>
      <c r="K16">
        <f>[4]p11!K16</f>
        <v>0</v>
      </c>
    </row>
    <row r="17" spans="1:11">
      <c r="A17" t="s">
        <v>195</v>
      </c>
      <c r="B17">
        <f>[4]p11!B17</f>
        <v>3420</v>
      </c>
      <c r="C17">
        <f>[4]p11!C17</f>
        <v>382.5</v>
      </c>
      <c r="D17">
        <f>[4]p11!D17</f>
        <v>315</v>
      </c>
      <c r="E17">
        <f>[4]p11!E17</f>
        <v>31.5</v>
      </c>
      <c r="F17">
        <f>[4]p11!F17</f>
        <v>46.8</v>
      </c>
      <c r="G17">
        <f>[4]p11!G17</f>
        <v>43.2</v>
      </c>
      <c r="H17">
        <f>[4]p11!H17</f>
        <v>0</v>
      </c>
      <c r="I17">
        <f>[4]p11!I17</f>
        <v>0</v>
      </c>
      <c r="J17">
        <f>[4]p11!J17</f>
        <v>0</v>
      </c>
      <c r="K17">
        <f>[4]p11!K17</f>
        <v>0</v>
      </c>
    </row>
    <row r="18" spans="1:11">
      <c r="A18" t="s">
        <v>196</v>
      </c>
      <c r="B18">
        <f>[4]p11!B18</f>
        <v>0</v>
      </c>
      <c r="C18">
        <f>[4]p11!C18</f>
        <v>0</v>
      </c>
      <c r="D18">
        <f>[4]p11!D18</f>
        <v>0</v>
      </c>
      <c r="E18">
        <f>[4]p11!E18</f>
        <v>0</v>
      </c>
      <c r="F18">
        <f>[4]p11!F18</f>
        <v>0</v>
      </c>
      <c r="G18">
        <f>[4]p11!G18</f>
        <v>0</v>
      </c>
      <c r="H18">
        <f>[4]p11!H18</f>
        <v>0</v>
      </c>
      <c r="I18">
        <f>[4]p11!I18</f>
        <v>0</v>
      </c>
      <c r="J18">
        <f>[4]p11!J18</f>
        <v>0</v>
      </c>
      <c r="K18">
        <f>[4]p11!K18</f>
        <v>0</v>
      </c>
    </row>
    <row r="19" spans="1:11">
      <c r="A19" t="s">
        <v>197</v>
      </c>
      <c r="B19">
        <f>[4]p11!B19</f>
        <v>0</v>
      </c>
      <c r="C19">
        <f>[4]p11!C19</f>
        <v>0</v>
      </c>
      <c r="D19">
        <f>[4]p11!D19</f>
        <v>0</v>
      </c>
      <c r="E19">
        <f>[4]p11!E19</f>
        <v>0</v>
      </c>
      <c r="F19">
        <f>[4]p11!F19</f>
        <v>0</v>
      </c>
      <c r="G19">
        <f>[4]p11!G19</f>
        <v>0</v>
      </c>
      <c r="H19">
        <f>[4]p11!H19</f>
        <v>0</v>
      </c>
      <c r="I19">
        <f>[4]p11!I19</f>
        <v>0</v>
      </c>
      <c r="J19">
        <f>[4]p11!J19</f>
        <v>0</v>
      </c>
      <c r="K19">
        <f>[4]p11!K19</f>
        <v>0</v>
      </c>
    </row>
    <row r="20" spans="1:11">
      <c r="A20" t="s">
        <v>198</v>
      </c>
      <c r="B20">
        <f>[4]p11!B20</f>
        <v>0</v>
      </c>
      <c r="C20">
        <f>[4]p11!C20</f>
        <v>0</v>
      </c>
      <c r="D20">
        <f>[4]p11!D20</f>
        <v>0</v>
      </c>
      <c r="E20">
        <f>[4]p11!E20</f>
        <v>0</v>
      </c>
      <c r="F20">
        <f>[4]p11!F20</f>
        <v>0</v>
      </c>
      <c r="G20">
        <f>[4]p11!G20</f>
        <v>0</v>
      </c>
      <c r="H20">
        <f>[4]p11!H20</f>
        <v>0</v>
      </c>
      <c r="I20">
        <f>[4]p11!I20</f>
        <v>0</v>
      </c>
      <c r="J20">
        <f>[4]p11!J20</f>
        <v>0</v>
      </c>
      <c r="K20">
        <f>[4]p11!K20</f>
        <v>0</v>
      </c>
    </row>
    <row r="21" spans="1:11">
      <c r="A21" t="s">
        <v>199</v>
      </c>
      <c r="B21">
        <f>[4]p11!B21</f>
        <v>0</v>
      </c>
      <c r="C21">
        <f>[4]p11!C21</f>
        <v>0</v>
      </c>
      <c r="D21">
        <f>[4]p11!D21</f>
        <v>0</v>
      </c>
      <c r="E21">
        <f>[4]p11!E21</f>
        <v>0</v>
      </c>
      <c r="F21">
        <f>[4]p11!F21</f>
        <v>0</v>
      </c>
      <c r="G21">
        <f>[4]p11!G21</f>
        <v>0</v>
      </c>
      <c r="H21">
        <f>[4]p11!H21</f>
        <v>0</v>
      </c>
      <c r="I21">
        <f>[4]p11!I21</f>
        <v>0</v>
      </c>
      <c r="J21">
        <f>[4]p11!J21</f>
        <v>0</v>
      </c>
      <c r="K21">
        <f>[4]p11!K21</f>
        <v>0</v>
      </c>
    </row>
    <row r="22" spans="1:11">
      <c r="A22" t="s">
        <v>200</v>
      </c>
      <c r="B22">
        <f>[4]p11!B22</f>
        <v>0</v>
      </c>
      <c r="C22">
        <f>[4]p11!C22</f>
        <v>0</v>
      </c>
      <c r="D22">
        <f>[4]p11!D22</f>
        <v>0</v>
      </c>
      <c r="E22">
        <f>[4]p11!E22</f>
        <v>0</v>
      </c>
      <c r="F22">
        <f>[4]p11!F22</f>
        <v>0</v>
      </c>
      <c r="G22">
        <f>[4]p11!G22</f>
        <v>0</v>
      </c>
      <c r="H22">
        <f>[4]p11!H22</f>
        <v>0</v>
      </c>
      <c r="I22">
        <f>[4]p11!I22</f>
        <v>0</v>
      </c>
      <c r="J22">
        <f>[4]p11!J22</f>
        <v>0</v>
      </c>
      <c r="K22">
        <f>[4]p11!K22</f>
        <v>0</v>
      </c>
    </row>
    <row r="23" spans="1:11">
      <c r="A23" t="s">
        <v>201</v>
      </c>
      <c r="B23">
        <f>[4]p11!B23</f>
        <v>5400</v>
      </c>
      <c r="C23">
        <f>[4]p11!C23</f>
        <v>450</v>
      </c>
      <c r="D23">
        <f>[4]p11!D23</f>
        <v>450</v>
      </c>
      <c r="E23">
        <f>[4]p11!E23</f>
        <v>41.4</v>
      </c>
      <c r="F23">
        <f>[4]p11!F23</f>
        <v>52.2</v>
      </c>
      <c r="G23">
        <f>[4]p11!G23</f>
        <v>47.7</v>
      </c>
      <c r="H23">
        <f>[4]p11!H23</f>
        <v>0</v>
      </c>
      <c r="I23">
        <f>[4]p11!I23</f>
        <v>0</v>
      </c>
      <c r="J23">
        <f>[4]p11!J23</f>
        <v>0</v>
      </c>
      <c r="K23">
        <f>[4]p11!K23</f>
        <v>0</v>
      </c>
    </row>
    <row r="24" spans="1:11">
      <c r="A24" t="s">
        <v>202</v>
      </c>
      <c r="B24">
        <f>[4]p11!B24</f>
        <v>5670</v>
      </c>
      <c r="C24">
        <f>[4]p11!C24</f>
        <v>450</v>
      </c>
      <c r="D24">
        <f>[4]p11!D24</f>
        <v>405</v>
      </c>
      <c r="E24">
        <f>[4]p11!E24</f>
        <v>36.9</v>
      </c>
      <c r="F24">
        <f>[4]p11!F24</f>
        <v>50.4</v>
      </c>
      <c r="G24">
        <f>[4]p11!G24</f>
        <v>47.7</v>
      </c>
      <c r="H24">
        <f>[4]p11!H24</f>
        <v>0</v>
      </c>
      <c r="I24">
        <f>[4]p11!I24</f>
        <v>0</v>
      </c>
      <c r="J24">
        <f>[4]p11!J24</f>
        <v>0</v>
      </c>
      <c r="K24">
        <f>[4]p11!K24</f>
        <v>0</v>
      </c>
    </row>
    <row r="25" spans="1:11">
      <c r="A25" t="s">
        <v>203</v>
      </c>
      <c r="B25">
        <f>[4]p11!B25</f>
        <v>5400</v>
      </c>
      <c r="C25">
        <f>[4]p11!C25</f>
        <v>450</v>
      </c>
      <c r="D25">
        <f>[4]p11!D25</f>
        <v>450</v>
      </c>
      <c r="E25">
        <f>[4]p11!E25</f>
        <v>41.4</v>
      </c>
      <c r="F25">
        <f>[4]p11!F25</f>
        <v>52.2</v>
      </c>
      <c r="G25">
        <f>[4]p11!G25</f>
        <v>47.7</v>
      </c>
      <c r="H25">
        <f>[4]p11!H25</f>
        <v>0</v>
      </c>
      <c r="I25">
        <f>[4]p11!I25</f>
        <v>0</v>
      </c>
      <c r="J25">
        <f>[4]p11!J25</f>
        <v>0</v>
      </c>
      <c r="K25">
        <f>[4]p11!K25</f>
        <v>0</v>
      </c>
    </row>
    <row r="26" spans="1:11">
      <c r="A26" t="s">
        <v>204</v>
      </c>
      <c r="B26">
        <f>[4]p11!B26</f>
        <v>5670</v>
      </c>
      <c r="C26">
        <f>[4]p11!C26</f>
        <v>450</v>
      </c>
      <c r="D26">
        <f>[4]p11!D26</f>
        <v>405</v>
      </c>
      <c r="E26">
        <f>[4]p11!E26</f>
        <v>36.9</v>
      </c>
      <c r="F26">
        <f>[4]p11!F26</f>
        <v>50.4</v>
      </c>
      <c r="G26">
        <f>[4]p11!G26</f>
        <v>47.7</v>
      </c>
      <c r="H26">
        <f>[4]p11!H26</f>
        <v>0</v>
      </c>
      <c r="I26">
        <f>[4]p11!I26</f>
        <v>0</v>
      </c>
      <c r="J26">
        <f>[4]p11!J26</f>
        <v>0</v>
      </c>
      <c r="K26">
        <f>[4]p11!K26</f>
        <v>0</v>
      </c>
    </row>
    <row r="27" spans="1:11">
      <c r="A27" t="s">
        <v>205</v>
      </c>
      <c r="B27">
        <f>[4]p11!B27</f>
        <v>5400</v>
      </c>
      <c r="C27">
        <f>[4]p11!C27</f>
        <v>450</v>
      </c>
      <c r="D27">
        <f>[4]p11!D27</f>
        <v>450</v>
      </c>
      <c r="E27">
        <f>[4]p11!E27</f>
        <v>41.4</v>
      </c>
      <c r="F27">
        <f>[4]p11!F27</f>
        <v>52.2</v>
      </c>
      <c r="G27">
        <f>[4]p11!G27</f>
        <v>47.7</v>
      </c>
      <c r="H27">
        <f>[4]p11!H27</f>
        <v>0</v>
      </c>
      <c r="I27">
        <f>[4]p11!I27</f>
        <v>0</v>
      </c>
      <c r="J27">
        <f>[4]p11!J27</f>
        <v>0</v>
      </c>
      <c r="K27">
        <f>[4]p11!K27</f>
        <v>0</v>
      </c>
    </row>
    <row r="28" spans="1:11">
      <c r="A28" t="s">
        <v>206</v>
      </c>
      <c r="B28">
        <f>[4]p11!B28</f>
        <v>0</v>
      </c>
      <c r="C28">
        <f>[4]p11!C28</f>
        <v>0</v>
      </c>
      <c r="D28">
        <f>[4]p11!D28</f>
        <v>0</v>
      </c>
      <c r="E28">
        <f>[4]p11!E28</f>
        <v>0</v>
      </c>
      <c r="F28">
        <f>[4]p11!F28</f>
        <v>0</v>
      </c>
      <c r="G28">
        <f>[4]p11!G28</f>
        <v>0</v>
      </c>
      <c r="H28">
        <f>[4]p11!H28</f>
        <v>0</v>
      </c>
      <c r="I28">
        <f>[4]p11!I28</f>
        <v>0</v>
      </c>
      <c r="J28">
        <f>[4]p11!J28</f>
        <v>0</v>
      </c>
      <c r="K28">
        <f>[4]p11!K28</f>
        <v>0</v>
      </c>
    </row>
    <row r="29" spans="1:11">
      <c r="A29" t="s">
        <v>207</v>
      </c>
      <c r="B29">
        <f>[4]p11!B29</f>
        <v>0</v>
      </c>
      <c r="C29">
        <f>[4]p11!C29</f>
        <v>0</v>
      </c>
      <c r="D29">
        <f>[4]p11!D29</f>
        <v>0</v>
      </c>
      <c r="E29">
        <f>[4]p11!E29</f>
        <v>0</v>
      </c>
      <c r="F29">
        <f>[4]p11!F29</f>
        <v>0</v>
      </c>
      <c r="G29">
        <f>[4]p11!G29</f>
        <v>0</v>
      </c>
      <c r="H29">
        <f>[4]p11!H29</f>
        <v>0</v>
      </c>
      <c r="I29">
        <f>[4]p11!I29</f>
        <v>0</v>
      </c>
      <c r="J29">
        <f>[4]p11!J29</f>
        <v>0</v>
      </c>
      <c r="K29">
        <f>[4]p11!K29</f>
        <v>0</v>
      </c>
    </row>
    <row r="30" spans="1:11">
      <c r="A30" t="s">
        <v>208</v>
      </c>
      <c r="B30">
        <f>[4]p11!B30</f>
        <v>0</v>
      </c>
      <c r="C30">
        <f>[4]p11!C30</f>
        <v>0</v>
      </c>
      <c r="D30">
        <f>[4]p11!D30</f>
        <v>0</v>
      </c>
      <c r="E30">
        <f>[4]p11!E30</f>
        <v>0</v>
      </c>
      <c r="F30">
        <f>[4]p11!F30</f>
        <v>0</v>
      </c>
      <c r="G30">
        <f>[4]p11!G30</f>
        <v>0</v>
      </c>
      <c r="H30">
        <f>[4]p11!H30</f>
        <v>0</v>
      </c>
      <c r="I30">
        <f>[4]p11!I30</f>
        <v>0</v>
      </c>
      <c r="J30">
        <f>[4]p11!J30</f>
        <v>0</v>
      </c>
      <c r="K30">
        <f>[4]p11!K30</f>
        <v>0</v>
      </c>
    </row>
    <row r="31" spans="1:11">
      <c r="A31" t="s">
        <v>209</v>
      </c>
      <c r="B31">
        <f>[4]p11!B31</f>
        <v>0</v>
      </c>
      <c r="C31">
        <f>[4]p11!C31</f>
        <v>0</v>
      </c>
      <c r="D31">
        <f>[4]p11!D31</f>
        <v>0</v>
      </c>
      <c r="E31">
        <f>[4]p11!E31</f>
        <v>0</v>
      </c>
      <c r="F31">
        <f>[4]p11!F31</f>
        <v>0</v>
      </c>
      <c r="G31">
        <f>[4]p11!G31</f>
        <v>0</v>
      </c>
      <c r="H31">
        <f>[4]p11!H31</f>
        <v>0</v>
      </c>
      <c r="I31">
        <f>[4]p11!I31</f>
        <v>0</v>
      </c>
      <c r="J31">
        <f>[4]p11!J31</f>
        <v>0</v>
      </c>
      <c r="K31">
        <f>[4]p11!K31</f>
        <v>0</v>
      </c>
    </row>
    <row r="32" spans="1:11">
      <c r="A32" t="s">
        <v>210</v>
      </c>
      <c r="B32">
        <f>[4]p11!B32</f>
        <v>0</v>
      </c>
      <c r="C32">
        <f>[4]p11!C32</f>
        <v>0</v>
      </c>
      <c r="D32">
        <f>[4]p11!D32</f>
        <v>0</v>
      </c>
      <c r="E32">
        <f>[4]p11!E32</f>
        <v>0</v>
      </c>
      <c r="F32">
        <f>[4]p11!F32</f>
        <v>0</v>
      </c>
      <c r="G32">
        <f>[4]p11!G32</f>
        <v>0</v>
      </c>
      <c r="H32">
        <f>[4]p11!H32</f>
        <v>0</v>
      </c>
      <c r="I32">
        <f>[4]p11!I32</f>
        <v>0</v>
      </c>
      <c r="J32">
        <f>[4]p11!J32</f>
        <v>0</v>
      </c>
      <c r="K32">
        <f>[4]p11!K32</f>
        <v>0</v>
      </c>
    </row>
    <row r="33" spans="1:11">
      <c r="A33" t="s">
        <v>211</v>
      </c>
      <c r="B33">
        <f>[4]p11!B33</f>
        <v>70000130</v>
      </c>
      <c r="C33">
        <f>[4]p11!C33</f>
        <v>3600000</v>
      </c>
      <c r="D33">
        <f>[4]p11!D33</f>
        <v>3499999.6</v>
      </c>
      <c r="E33">
        <f>[4]p11!E33</f>
        <v>700000</v>
      </c>
      <c r="F33">
        <f>[4]p11!F33</f>
        <v>1450000.2</v>
      </c>
      <c r="G33">
        <f>[4]p11!G33</f>
        <v>3600000</v>
      </c>
      <c r="H33">
        <f>[4]p11!H33</f>
        <v>8183052</v>
      </c>
      <c r="I33">
        <f>[4]p11!I33</f>
        <v>0</v>
      </c>
      <c r="J33">
        <f>[4]p11!J33</f>
        <v>0</v>
      </c>
      <c r="K33">
        <f>[4]p11!K33</f>
        <v>0</v>
      </c>
    </row>
    <row r="34" spans="1:11">
      <c r="A34" t="s">
        <v>212</v>
      </c>
      <c r="B34">
        <f>[4]p11!B34</f>
        <v>123000124</v>
      </c>
      <c r="C34">
        <f>[4]p11!C34</f>
        <v>7100000</v>
      </c>
      <c r="D34">
        <f>[4]p11!D34</f>
        <v>5300004.4000000004</v>
      </c>
      <c r="E34">
        <f>[4]p11!E34</f>
        <v>800000</v>
      </c>
      <c r="F34">
        <f>[4]p11!F34</f>
        <v>2849999.24</v>
      </c>
      <c r="G34">
        <f>[4]p11!G34</f>
        <v>3700000</v>
      </c>
      <c r="H34">
        <f>[4]p11!H34</f>
        <v>11424261</v>
      </c>
      <c r="I34">
        <f>[4]p11!I34</f>
        <v>0</v>
      </c>
      <c r="J34">
        <f>[4]p11!J34</f>
        <v>0</v>
      </c>
      <c r="K34">
        <f>[4]p11!K34</f>
        <v>0</v>
      </c>
    </row>
    <row r="35" spans="1:11">
      <c r="A35" t="s">
        <v>213</v>
      </c>
      <c r="B35">
        <f>[4]p11!B35</f>
        <v>0</v>
      </c>
      <c r="C35">
        <f>[4]p11!C35</f>
        <v>0.09</v>
      </c>
      <c r="D35">
        <f>[4]p11!D35</f>
        <v>0.09</v>
      </c>
      <c r="E35">
        <f>[4]p11!E35</f>
        <v>0.09</v>
      </c>
      <c r="F35">
        <f>[4]p11!F35</f>
        <v>0.09</v>
      </c>
      <c r="G35">
        <f>[4]p11!G35</f>
        <v>0.09</v>
      </c>
      <c r="H35">
        <f>[4]p11!H35</f>
        <v>0</v>
      </c>
      <c r="I35">
        <f>[4]p11!I35</f>
        <v>0</v>
      </c>
      <c r="J35">
        <f>[4]p11!J35</f>
        <v>0</v>
      </c>
      <c r="K35">
        <f>[4]p11!K35</f>
        <v>0</v>
      </c>
    </row>
    <row r="36" spans="1:11">
      <c r="A36" t="s">
        <v>214</v>
      </c>
      <c r="B36">
        <f>[4]p11!B36</f>
        <v>6.8999999999999992E-2</v>
      </c>
      <c r="C36">
        <f>[4]p11!C36</f>
        <v>0</v>
      </c>
      <c r="D36">
        <f>[4]p11!D36</f>
        <v>6.8999999999999992E-2</v>
      </c>
      <c r="E36">
        <f>[4]p11!E36</f>
        <v>6.8999999999999992E-2</v>
      </c>
      <c r="F36">
        <f>[4]p11!F36</f>
        <v>6.8999999999999992E-2</v>
      </c>
      <c r="G36">
        <f>[4]p11!G36</f>
        <v>0</v>
      </c>
      <c r="H36">
        <f>[4]p11!H36</f>
        <v>0</v>
      </c>
      <c r="I36">
        <f>[4]p11!I36</f>
        <v>0</v>
      </c>
      <c r="J36">
        <f>[4]p11!J36</f>
        <v>0</v>
      </c>
      <c r="K36">
        <f>[4]p11!K36</f>
        <v>0</v>
      </c>
    </row>
    <row r="37" spans="1:11">
      <c r="A37" t="s">
        <v>215</v>
      </c>
      <c r="B37">
        <f>[4]p11!B37</f>
        <v>9.1999999999999998E-2</v>
      </c>
      <c r="C37">
        <f>[4]p11!C37</f>
        <v>9.1999999999999998E-2</v>
      </c>
      <c r="D37">
        <f>[4]p11!D37</f>
        <v>0</v>
      </c>
      <c r="E37">
        <f>[4]p11!E37</f>
        <v>9.1999999999999998E-2</v>
      </c>
      <c r="F37">
        <f>[4]p11!F37</f>
        <v>9.1999999999999998E-2</v>
      </c>
      <c r="G37">
        <f>[4]p11!G37</f>
        <v>9.1999999999999998E-2</v>
      </c>
      <c r="H37">
        <f>[4]p11!H37</f>
        <v>0</v>
      </c>
      <c r="I37">
        <f>[4]p11!I37</f>
        <v>0</v>
      </c>
      <c r="J37">
        <f>[4]p11!J37</f>
        <v>0</v>
      </c>
      <c r="K37">
        <f>[4]p11!K37</f>
        <v>0</v>
      </c>
    </row>
    <row r="38" spans="1:11">
      <c r="A38" t="s">
        <v>216</v>
      </c>
      <c r="B38">
        <f>[4]p11!B38</f>
        <v>0.115</v>
      </c>
      <c r="C38">
        <f>[4]p11!C38</f>
        <v>0.115</v>
      </c>
      <c r="D38">
        <f>[4]p11!D38</f>
        <v>0.115</v>
      </c>
      <c r="E38">
        <f>[4]p11!E38</f>
        <v>0</v>
      </c>
      <c r="F38">
        <f>[4]p11!F38</f>
        <v>0</v>
      </c>
      <c r="G38">
        <f>[4]p11!G38</f>
        <v>0.115</v>
      </c>
      <c r="H38">
        <f>[4]p11!H38</f>
        <v>0</v>
      </c>
      <c r="I38">
        <f>[4]p11!I38</f>
        <v>0</v>
      </c>
      <c r="J38">
        <f>[4]p11!J38</f>
        <v>0</v>
      </c>
      <c r="K38">
        <f>[4]p11!K38</f>
        <v>0</v>
      </c>
    </row>
    <row r="39" spans="1:11">
      <c r="A39" t="s">
        <v>217</v>
      </c>
      <c r="B39">
        <f>[4]p11!B39</f>
        <v>0.115</v>
      </c>
      <c r="C39">
        <f>[4]p11!C39</f>
        <v>0.115</v>
      </c>
      <c r="D39">
        <f>[4]p11!D39</f>
        <v>0.115</v>
      </c>
      <c r="E39">
        <f>[4]p11!E39</f>
        <v>0</v>
      </c>
      <c r="F39">
        <f>[4]p11!F39</f>
        <v>0</v>
      </c>
      <c r="G39">
        <f>[4]p11!G39</f>
        <v>0.115</v>
      </c>
      <c r="H39">
        <f>[4]p11!H39</f>
        <v>0</v>
      </c>
      <c r="I39">
        <f>[4]p11!I39</f>
        <v>0</v>
      </c>
      <c r="J39">
        <f>[4]p11!J39</f>
        <v>0</v>
      </c>
      <c r="K39">
        <f>[4]p11!K39</f>
        <v>0</v>
      </c>
    </row>
    <row r="40" spans="1:11">
      <c r="A40" t="s">
        <v>218</v>
      </c>
      <c r="B40">
        <f>[4]p11!B40</f>
        <v>5.7500000000000002E-2</v>
      </c>
      <c r="C40">
        <f>[4]p11!C40</f>
        <v>0</v>
      </c>
      <c r="D40">
        <f>[4]p11!D40</f>
        <v>5.7500000000000002E-2</v>
      </c>
      <c r="E40">
        <f>[4]p11!E40</f>
        <v>5.7500000000000002E-2</v>
      </c>
      <c r="F40">
        <f>[4]p11!F40</f>
        <v>5.7500000000000002E-2</v>
      </c>
      <c r="G40">
        <f>[4]p11!G40</f>
        <v>0</v>
      </c>
      <c r="H40">
        <f>[4]p11!H40</f>
        <v>0</v>
      </c>
      <c r="I40">
        <f>[4]p11!I40</f>
        <v>0</v>
      </c>
      <c r="J40">
        <f>[4]p11!J40</f>
        <v>0</v>
      </c>
      <c r="K40">
        <f>[4]p11!K40</f>
        <v>0</v>
      </c>
    </row>
    <row r="41" spans="1:11">
      <c r="A41" t="s">
        <v>219</v>
      </c>
      <c r="B41">
        <f>[4]p11!B41</f>
        <v>0.6</v>
      </c>
      <c r="C41">
        <f>[4]p11!C41</f>
        <v>1.2</v>
      </c>
      <c r="D41">
        <f>[4]p11!D41</f>
        <v>0.6</v>
      </c>
      <c r="E41">
        <f>[4]p11!E41</f>
        <v>1.5</v>
      </c>
      <c r="F41">
        <f>[4]p11!F41</f>
        <v>1.5</v>
      </c>
      <c r="G41">
        <f>[4]p11!G41</f>
        <v>1.2</v>
      </c>
      <c r="H41">
        <f>[4]p11!H41</f>
        <v>0</v>
      </c>
      <c r="I41">
        <f>[4]p11!I41</f>
        <v>0</v>
      </c>
      <c r="J41">
        <f>[4]p11!J41</f>
        <v>0</v>
      </c>
      <c r="K41">
        <f>[4]p11!K41</f>
        <v>0</v>
      </c>
    </row>
    <row r="42" spans="1:11">
      <c r="A42" t="s">
        <v>220</v>
      </c>
      <c r="B42">
        <f>[4]p11!B42</f>
        <v>1.2</v>
      </c>
      <c r="C42">
        <f>[4]p11!C42</f>
        <v>0.6</v>
      </c>
      <c r="D42">
        <f>[4]p11!D42</f>
        <v>1.8</v>
      </c>
      <c r="E42">
        <f>[4]p11!E42</f>
        <v>1.2</v>
      </c>
      <c r="F42">
        <f>[4]p11!F42</f>
        <v>1.2</v>
      </c>
      <c r="G42">
        <f>[4]p11!G42</f>
        <v>0.6</v>
      </c>
      <c r="H42">
        <f>[4]p11!H42</f>
        <v>0</v>
      </c>
      <c r="I42">
        <f>[4]p11!I42</f>
        <v>0</v>
      </c>
      <c r="J42">
        <f>[4]p11!J42</f>
        <v>0</v>
      </c>
      <c r="K42">
        <f>[4]p11!K42</f>
        <v>0</v>
      </c>
    </row>
    <row r="43" spans="1:11">
      <c r="A43" t="s">
        <v>221</v>
      </c>
      <c r="B43">
        <f>[4]p11!B43</f>
        <v>0.6</v>
      </c>
      <c r="C43">
        <f>[4]p11!C43</f>
        <v>1.8</v>
      </c>
      <c r="D43">
        <f>[4]p11!D43</f>
        <v>0.6</v>
      </c>
      <c r="E43">
        <f>[4]p11!E43</f>
        <v>1.2</v>
      </c>
      <c r="F43">
        <f>[4]p11!F43</f>
        <v>1.2</v>
      </c>
      <c r="G43">
        <f>[4]p11!G43</f>
        <v>1.2</v>
      </c>
      <c r="H43">
        <f>[4]p11!H43</f>
        <v>0</v>
      </c>
      <c r="I43">
        <f>[4]p11!I43</f>
        <v>0</v>
      </c>
      <c r="J43">
        <f>[4]p11!J43</f>
        <v>0</v>
      </c>
      <c r="K43">
        <f>[4]p11!K43</f>
        <v>0</v>
      </c>
    </row>
    <row r="44" spans="1:11">
      <c r="A44" t="s">
        <v>222</v>
      </c>
      <c r="B44">
        <f>[4]p11!B44</f>
        <v>1.5</v>
      </c>
      <c r="C44">
        <f>[4]p11!C44</f>
        <v>1.2</v>
      </c>
      <c r="D44">
        <f>[4]p11!D44</f>
        <v>1.2</v>
      </c>
      <c r="E44">
        <f>[4]p11!E44</f>
        <v>0.6</v>
      </c>
      <c r="F44">
        <f>[4]p11!F44</f>
        <v>0.6</v>
      </c>
      <c r="G44">
        <f>[4]p11!G44</f>
        <v>0.9</v>
      </c>
      <c r="H44">
        <f>[4]p11!H44</f>
        <v>0</v>
      </c>
      <c r="I44">
        <f>[4]p11!I44</f>
        <v>0</v>
      </c>
      <c r="J44">
        <f>[4]p11!J44</f>
        <v>0</v>
      </c>
      <c r="K44">
        <f>[4]p11!K44</f>
        <v>0</v>
      </c>
    </row>
    <row r="45" spans="1:11">
      <c r="A45" t="s">
        <v>223</v>
      </c>
      <c r="B45">
        <f>[4]p11!B45</f>
        <v>1.5</v>
      </c>
      <c r="C45">
        <f>[4]p11!C45</f>
        <v>1.2</v>
      </c>
      <c r="D45">
        <f>[4]p11!D45</f>
        <v>1.2</v>
      </c>
      <c r="E45">
        <f>[4]p11!E45</f>
        <v>0.6</v>
      </c>
      <c r="F45">
        <f>[4]p11!F45</f>
        <v>0.6</v>
      </c>
      <c r="G45">
        <f>[4]p11!G45</f>
        <v>0.9</v>
      </c>
      <c r="H45">
        <f>[4]p11!H45</f>
        <v>0</v>
      </c>
      <c r="I45">
        <f>[4]p11!I45</f>
        <v>0</v>
      </c>
      <c r="J45">
        <f>[4]p11!J45</f>
        <v>0</v>
      </c>
      <c r="K45">
        <f>[4]p11!K45</f>
        <v>0</v>
      </c>
    </row>
    <row r="46" spans="1:11">
      <c r="A46" t="s">
        <v>224</v>
      </c>
      <c r="B46">
        <f>[4]p11!B46</f>
        <v>1.2</v>
      </c>
      <c r="C46">
        <f>[4]p11!C46</f>
        <v>0.6</v>
      </c>
      <c r="D46">
        <f>[4]p11!D46</f>
        <v>1.2</v>
      </c>
      <c r="E46">
        <f>[4]p11!E46</f>
        <v>0.9</v>
      </c>
      <c r="F46">
        <f>[4]p11!F46</f>
        <v>0.9</v>
      </c>
      <c r="G46">
        <f>[4]p11!G46</f>
        <v>0.6</v>
      </c>
      <c r="H46">
        <f>[4]p11!H46</f>
        <v>0</v>
      </c>
      <c r="I46">
        <f>[4]p11!I46</f>
        <v>0</v>
      </c>
      <c r="J46">
        <f>[4]p11!J46</f>
        <v>0</v>
      </c>
      <c r="K46">
        <f>[4]p11!K46</f>
        <v>0</v>
      </c>
    </row>
    <row r="47" spans="1:11">
      <c r="A47" t="s">
        <v>225</v>
      </c>
      <c r="B47">
        <f>[4]p11!B47</f>
        <v>87</v>
      </c>
      <c r="C47">
        <f>[4]p11!C47</f>
        <v>12.2</v>
      </c>
      <c r="D47">
        <f>[4]p11!D47</f>
        <v>7.2</v>
      </c>
      <c r="E47">
        <f>[4]p11!E47</f>
        <v>0.65</v>
      </c>
      <c r="F47">
        <f>[4]p11!F47</f>
        <v>0.77</v>
      </c>
      <c r="G47">
        <f>[4]p11!G47</f>
        <v>1</v>
      </c>
      <c r="H47">
        <f>[4]p11!H47</f>
        <v>0</v>
      </c>
      <c r="I47">
        <f>[4]p11!I47</f>
        <v>0</v>
      </c>
      <c r="J47">
        <f>[4]p11!J47</f>
        <v>0</v>
      </c>
      <c r="K47">
        <f>[4]p11!K47</f>
        <v>0</v>
      </c>
    </row>
    <row r="48" spans="1:11">
      <c r="A48" t="s">
        <v>226</v>
      </c>
      <c r="B48">
        <f>[4]p11!B48</f>
        <v>85</v>
      </c>
      <c r="C48">
        <f>[4]p11!C48</f>
        <v>12.2</v>
      </c>
      <c r="D48">
        <f>[4]p11!D48</f>
        <v>7</v>
      </c>
      <c r="E48">
        <f>[4]p11!E48</f>
        <v>0.66</v>
      </c>
      <c r="F48">
        <f>[4]p11!F48</f>
        <v>0.79</v>
      </c>
      <c r="G48">
        <f>[4]p11!G48</f>
        <v>1</v>
      </c>
      <c r="H48">
        <f>[4]p11!H48</f>
        <v>0</v>
      </c>
      <c r="I48">
        <f>[4]p11!I48</f>
        <v>0</v>
      </c>
      <c r="J48">
        <f>[4]p11!J48</f>
        <v>0</v>
      </c>
      <c r="K48">
        <f>[4]p11!K48</f>
        <v>0</v>
      </c>
    </row>
    <row r="49" spans="1:20">
      <c r="A49" t="s">
        <v>227</v>
      </c>
      <c r="B49">
        <f>[4]p11!B49</f>
        <v>86</v>
      </c>
      <c r="C49">
        <f>[4]p11!C49</f>
        <v>12.5</v>
      </c>
      <c r="D49">
        <f>[4]p11!D49</f>
        <v>7.3</v>
      </c>
      <c r="E49">
        <f>[4]p11!E49</f>
        <v>0.64</v>
      </c>
      <c r="F49">
        <f>[4]p11!F49</f>
        <v>0.76</v>
      </c>
      <c r="G49">
        <f>[4]p11!G49</f>
        <v>1</v>
      </c>
      <c r="H49">
        <f>[4]p11!H49</f>
        <v>0</v>
      </c>
      <c r="I49">
        <f>[4]p11!I49</f>
        <v>0</v>
      </c>
      <c r="J49">
        <f>[4]p11!J49</f>
        <v>0</v>
      </c>
      <c r="K49">
        <f>[4]p11!K49</f>
        <v>0</v>
      </c>
    </row>
    <row r="50" spans="1:20">
      <c r="A50" t="s">
        <v>228</v>
      </c>
      <c r="B50">
        <f>[4]p11!B50</f>
        <v>86</v>
      </c>
      <c r="C50">
        <f>[4]p11!C50</f>
        <v>12.5</v>
      </c>
      <c r="D50">
        <f>[4]p11!D50</f>
        <v>6.7</v>
      </c>
      <c r="E50">
        <f>[4]p11!E50</f>
        <v>0.63</v>
      </c>
      <c r="F50">
        <f>[4]p11!F50</f>
        <v>0.76</v>
      </c>
      <c r="G50">
        <f>[4]p11!G50</f>
        <v>1</v>
      </c>
      <c r="H50">
        <f>[4]p11!H50</f>
        <v>0</v>
      </c>
      <c r="I50">
        <f>[4]p11!I50</f>
        <v>0</v>
      </c>
      <c r="J50">
        <f>[4]p11!J50</f>
        <v>0</v>
      </c>
      <c r="K50">
        <f>[4]p11!K50</f>
        <v>0</v>
      </c>
    </row>
    <row r="51" spans="1:20" ht="14" thickBot="1">
      <c r="A51" s="34" t="s">
        <v>229</v>
      </c>
      <c r="B51" s="34">
        <f>[4]p11!B51</f>
        <v>7.6000000000000068</v>
      </c>
      <c r="C51" s="34">
        <f>[4]p11!C51</f>
        <v>7.6000000000000068</v>
      </c>
      <c r="D51" s="34">
        <f>[4]p11!D51</f>
        <v>-1.2438356164383491</v>
      </c>
      <c r="E51" s="34">
        <f>[4]p11!E51</f>
        <v>5.9187500000000171</v>
      </c>
      <c r="F51" s="34">
        <f>[4]p11!F51</f>
        <v>7.6000000000000068</v>
      </c>
      <c r="G51" s="34">
        <f>[4]p11!G51</f>
        <v>7.6</v>
      </c>
      <c r="H51" s="34">
        <f>[4]p11!H51</f>
        <v>0</v>
      </c>
      <c r="I51" s="34">
        <f>[4]p11!I51</f>
        <v>0</v>
      </c>
      <c r="J51" s="34">
        <f>[4]p11!J51</f>
        <v>0</v>
      </c>
      <c r="K51" s="34">
        <f>[4]p11!K51</f>
        <v>0</v>
      </c>
      <c r="L51" s="34"/>
      <c r="M51" s="34"/>
    </row>
    <row r="52" spans="1:20">
      <c r="A52" t="s">
        <v>115</v>
      </c>
      <c r="B52">
        <f>[4]p11!B52</f>
        <v>17765559.390537769</v>
      </c>
      <c r="C52">
        <f>[4]p11!C52</f>
        <v>13715001.544361472</v>
      </c>
      <c r="D52">
        <f>[4]p11!D52</f>
        <v>8562891.6742606163</v>
      </c>
      <c r="E52">
        <f>[4]p11!E52</f>
        <v>7738139.4664107636</v>
      </c>
      <c r="F52">
        <f>[4]p11!F52</f>
        <v>5981823.5991181061</v>
      </c>
      <c r="G52">
        <f>[4]p11!G52</f>
        <v>0</v>
      </c>
      <c r="H52">
        <f>[4]p11!H52</f>
        <v>0</v>
      </c>
      <c r="I52">
        <f>[4]p11!I52</f>
        <v>0</v>
      </c>
      <c r="J52">
        <f>[4]p11!J52</f>
        <v>0</v>
      </c>
      <c r="K52">
        <f>[4]p11!K52</f>
        <v>0</v>
      </c>
      <c r="M52" s="28"/>
    </row>
    <row r="53" spans="1:20">
      <c r="A53" t="s">
        <v>116</v>
      </c>
      <c r="B53">
        <f>[4]p11!B53</f>
        <v>10061675</v>
      </c>
      <c r="C53">
        <f>[4]p11!C53</f>
        <v>9406055</v>
      </c>
      <c r="D53">
        <f>[4]p11!D53</f>
        <v>11210469</v>
      </c>
      <c r="E53">
        <f>[4]p11!E53</f>
        <v>10168255</v>
      </c>
      <c r="F53">
        <f>[4]p11!F53</f>
        <v>8912662</v>
      </c>
      <c r="G53">
        <f>[4]p11!G53</f>
        <v>0</v>
      </c>
      <c r="H53">
        <f>[4]p11!H53</f>
        <v>0</v>
      </c>
      <c r="I53">
        <f>[4]p11!I53</f>
        <v>0</v>
      </c>
      <c r="J53">
        <f>[4]p11!J53</f>
        <v>0</v>
      </c>
      <c r="K53">
        <f>[4]p11!K53</f>
        <v>0</v>
      </c>
      <c r="N53" s="10"/>
      <c r="O53" s="10"/>
      <c r="P53" s="10"/>
      <c r="Q53" s="10"/>
      <c r="R53" s="10"/>
    </row>
    <row r="54" spans="1:20">
      <c r="A54" t="s">
        <v>230</v>
      </c>
      <c r="B54">
        <f>[4]p11!B54</f>
        <v>1416133</v>
      </c>
      <c r="C54">
        <f>[4]p11!C54</f>
        <v>2145558</v>
      </c>
      <c r="D54">
        <f>[4]p11!D54</f>
        <v>2423708</v>
      </c>
      <c r="E54">
        <f>[4]p11!E54</f>
        <v>1401438</v>
      </c>
      <c r="F54">
        <f>[4]p11!F54</f>
        <v>2131786</v>
      </c>
      <c r="G54">
        <f>[4]p11!G54</f>
        <v>0</v>
      </c>
      <c r="H54">
        <f>[4]p11!H54</f>
        <v>0</v>
      </c>
      <c r="I54">
        <f>[4]p11!I54</f>
        <v>0</v>
      </c>
      <c r="J54">
        <f>[4]p11!J54</f>
        <v>0</v>
      </c>
      <c r="K54">
        <f>[4]p11!K54</f>
        <v>0</v>
      </c>
      <c r="N54" s="32"/>
      <c r="O54" s="32"/>
      <c r="P54" s="32"/>
      <c r="Q54" s="32"/>
      <c r="R54" s="32"/>
      <c r="S54" s="32"/>
      <c r="T54" s="33"/>
    </row>
    <row r="55" spans="1:20">
      <c r="A55" t="s">
        <v>231</v>
      </c>
      <c r="B55">
        <f>[4]p11!B55</f>
        <v>2285440</v>
      </c>
      <c r="C55">
        <f>[4]p11!C55</f>
        <v>3793324</v>
      </c>
      <c r="D55">
        <f>[4]p11!D55</f>
        <v>4014521</v>
      </c>
      <c r="E55">
        <f>[4]p11!E55</f>
        <v>4898679</v>
      </c>
      <c r="F55">
        <f>[4]p11!F55</f>
        <v>1345842</v>
      </c>
      <c r="G55">
        <f>[4]p11!G55</f>
        <v>0</v>
      </c>
      <c r="H55">
        <f>[4]p11!H55</f>
        <v>0</v>
      </c>
      <c r="I55">
        <f>[4]p11!I55</f>
        <v>0</v>
      </c>
      <c r="J55">
        <f>[4]p11!J55</f>
        <v>0</v>
      </c>
      <c r="K55">
        <f>[4]p11!K55</f>
        <v>0</v>
      </c>
      <c r="N55" s="32"/>
      <c r="O55" s="32"/>
      <c r="P55" s="32"/>
      <c r="Q55" s="32"/>
      <c r="R55" s="32"/>
      <c r="S55" s="32"/>
      <c r="T55" s="33"/>
    </row>
    <row r="56" spans="1:20">
      <c r="A56" t="s">
        <v>232</v>
      </c>
      <c r="B56">
        <f>[4]p11!B56</f>
        <v>3701573</v>
      </c>
      <c r="C56">
        <f>[4]p11!C56</f>
        <v>5938882</v>
      </c>
      <c r="D56">
        <f>[4]p11!D56</f>
        <v>6438229</v>
      </c>
      <c r="E56">
        <f>[4]p11!E56</f>
        <v>6300117</v>
      </c>
      <c r="F56">
        <f>[4]p11!F56</f>
        <v>3477628</v>
      </c>
      <c r="G56">
        <f>[4]p11!G56</f>
        <v>0</v>
      </c>
      <c r="H56">
        <f>[4]p11!H56</f>
        <v>0</v>
      </c>
      <c r="I56">
        <f>[4]p11!I56</f>
        <v>0</v>
      </c>
      <c r="J56">
        <f>[4]p11!J56</f>
        <v>0</v>
      </c>
      <c r="K56">
        <f>[4]p11!K56</f>
        <v>0</v>
      </c>
      <c r="T56" s="33"/>
    </row>
    <row r="57" spans="1:20">
      <c r="A57" t="s">
        <v>233</v>
      </c>
      <c r="B57">
        <f>[4]p11!B57</f>
        <v>1944042</v>
      </c>
      <c r="C57">
        <f>[4]p11!C57</f>
        <v>2125445</v>
      </c>
      <c r="D57">
        <f>[4]p11!D57</f>
        <v>1944042</v>
      </c>
      <c r="E57">
        <f>[4]p11!E57</f>
        <v>2033390</v>
      </c>
      <c r="F57">
        <f>[4]p11!F57</f>
        <v>2016814</v>
      </c>
      <c r="G57">
        <f>[4]p11!G57</f>
        <v>691253</v>
      </c>
      <c r="H57">
        <f>[4]p11!H57</f>
        <v>691253</v>
      </c>
      <c r="I57">
        <f>[4]p11!I57</f>
        <v>691253</v>
      </c>
      <c r="J57">
        <f>[4]p11!J57</f>
        <v>691253</v>
      </c>
      <c r="K57">
        <f>[4]p11!K57</f>
        <v>691253</v>
      </c>
      <c r="M57" s="28"/>
      <c r="N57" s="10"/>
      <c r="O57" s="10"/>
      <c r="P57" s="10"/>
      <c r="Q57" s="10"/>
      <c r="R57" s="10"/>
      <c r="T57" s="33"/>
    </row>
    <row r="58" spans="1:20">
      <c r="A58" t="s">
        <v>234</v>
      </c>
      <c r="B58">
        <f>[4]p11!B58</f>
        <v>5153966</v>
      </c>
      <c r="C58">
        <f>[4]p11!C58</f>
        <v>4633153</v>
      </c>
      <c r="D58">
        <f>[4]p11!D58</f>
        <v>4474322</v>
      </c>
      <c r="E58">
        <f>[4]p11!E58</f>
        <v>4633153</v>
      </c>
      <c r="F58">
        <f>[4]p11!F58</f>
        <v>4474322</v>
      </c>
      <c r="G58">
        <f>[4]p11!G58</f>
        <v>4898134</v>
      </c>
      <c r="H58">
        <f>[4]p11!H58</f>
        <v>3330731</v>
      </c>
      <c r="I58">
        <f>[4]p11!I58</f>
        <v>3134806</v>
      </c>
      <c r="J58">
        <f>[4]p11!J58</f>
        <v>4310357</v>
      </c>
      <c r="K58">
        <f>[4]p11!K58</f>
        <v>4702209</v>
      </c>
      <c r="N58" s="32"/>
      <c r="O58" s="32"/>
      <c r="P58" s="32"/>
      <c r="Q58" s="32"/>
      <c r="R58" s="32"/>
      <c r="S58" s="32"/>
      <c r="T58" s="33"/>
    </row>
    <row r="59" spans="1:20">
      <c r="A59" t="s">
        <v>235</v>
      </c>
      <c r="B59">
        <f>[4]p11!B59</f>
        <v>5598400</v>
      </c>
      <c r="C59">
        <f>[4]p11!C59</f>
        <v>5637189</v>
      </c>
      <c r="D59">
        <f>[4]p11!D59</f>
        <v>5598400</v>
      </c>
      <c r="E59">
        <f>[4]p11!E59</f>
        <v>5637189</v>
      </c>
      <c r="F59">
        <f>[4]p11!F59</f>
        <v>5598400</v>
      </c>
      <c r="G59">
        <f>[4]p11!G59</f>
        <v>3918507</v>
      </c>
      <c r="H59">
        <f>[4]p11!H59</f>
        <v>4702209</v>
      </c>
      <c r="I59">
        <f>[4]p11!I59</f>
        <v>4310357</v>
      </c>
      <c r="J59">
        <f>[4]p11!J59</f>
        <v>3134806</v>
      </c>
      <c r="K59">
        <f>[4]p11!K59</f>
        <v>3330731</v>
      </c>
      <c r="N59" s="32"/>
      <c r="O59" s="32"/>
      <c r="P59" s="32"/>
      <c r="Q59" s="32"/>
      <c r="R59" s="32"/>
      <c r="S59" s="32"/>
      <c r="T59" s="33"/>
    </row>
    <row r="60" spans="1:20">
      <c r="A60" t="s">
        <v>236</v>
      </c>
      <c r="B60">
        <f>[4]p11!B60</f>
        <v>10752366</v>
      </c>
      <c r="C60">
        <f>[4]p11!C60</f>
        <v>10270342</v>
      </c>
      <c r="D60">
        <f>[4]p11!D60</f>
        <v>10072722</v>
      </c>
      <c r="E60">
        <f>[4]p11!E60</f>
        <v>10270342</v>
      </c>
      <c r="F60">
        <f>[4]p11!F60</f>
        <v>10072722</v>
      </c>
      <c r="G60">
        <f>[4]p11!G60</f>
        <v>8816641</v>
      </c>
      <c r="H60">
        <f>[4]p11!H60</f>
        <v>8032940</v>
      </c>
      <c r="I60">
        <f>[4]p11!I60</f>
        <v>7445163</v>
      </c>
      <c r="J60">
        <f>[4]p11!J60</f>
        <v>7445163</v>
      </c>
      <c r="K60">
        <f>[4]p11!K60</f>
        <v>8032940</v>
      </c>
    </row>
    <row r="61" spans="1:20">
      <c r="A61" t="s">
        <v>237</v>
      </c>
      <c r="B61">
        <f>[4]p11!B61</f>
        <v>44225215.390537769</v>
      </c>
      <c r="C61">
        <f>[4]p11!C61</f>
        <v>41455725.544361472</v>
      </c>
      <c r="D61">
        <f>[4]p11!D61</f>
        <v>38228353.674260616</v>
      </c>
      <c r="E61">
        <f>[4]p11!E61</f>
        <v>36510243.466410764</v>
      </c>
      <c r="F61">
        <f>[4]p11!F61</f>
        <v>30461649.599118106</v>
      </c>
      <c r="G61">
        <f>[4]p11!G61</f>
        <v>0</v>
      </c>
      <c r="H61">
        <f>[4]p11!H61</f>
        <v>0</v>
      </c>
      <c r="I61">
        <f>[4]p11!I61</f>
        <v>0</v>
      </c>
      <c r="J61">
        <f>[4]p11!J61</f>
        <v>0</v>
      </c>
      <c r="K61">
        <f>[4]p11!K61</f>
        <v>0</v>
      </c>
    </row>
    <row r="62" spans="1:20">
      <c r="A62" t="s">
        <v>121</v>
      </c>
      <c r="B62">
        <f>[4]p11!B62</f>
        <v>6545987.3698630137</v>
      </c>
      <c r="C62">
        <f>[4]p11!C62</f>
        <v>6299726.9486301374</v>
      </c>
      <c r="D62">
        <f>[4]p11!D62</f>
        <v>6484173.1575342473</v>
      </c>
      <c r="E62">
        <f>[4]p11!E62</f>
        <v>6308086.9486301374</v>
      </c>
      <c r="F62">
        <f>[4]p11!F62</f>
        <v>3999999.9691780824</v>
      </c>
      <c r="G62">
        <f>[4]p11!G62</f>
        <v>0</v>
      </c>
      <c r="H62">
        <f>[4]p11!H62</f>
        <v>0</v>
      </c>
      <c r="I62">
        <f>[4]p11!I62</f>
        <v>0</v>
      </c>
      <c r="J62">
        <f>[4]p11!J62</f>
        <v>0</v>
      </c>
      <c r="K62">
        <f>[4]p11!K62</f>
        <v>0</v>
      </c>
    </row>
    <row r="63" spans="1:20">
      <c r="A63" t="s">
        <v>122</v>
      </c>
      <c r="B63">
        <f>[4]p11!B63</f>
        <v>1562881</v>
      </c>
      <c r="C63">
        <f>[4]p11!C63</f>
        <v>903284</v>
      </c>
      <c r="D63">
        <f>[4]p11!D63</f>
        <v>889397</v>
      </c>
      <c r="E63">
        <f>[4]p11!E63</f>
        <v>-197789</v>
      </c>
      <c r="F63">
        <f>[4]p11!F63</f>
        <v>-593532</v>
      </c>
      <c r="G63">
        <f>[4]p11!G63</f>
        <v>-1940603</v>
      </c>
      <c r="H63">
        <f>[4]p11!H63</f>
        <v>-1598164</v>
      </c>
      <c r="I63">
        <f>[4]p11!I63</f>
        <v>-959703</v>
      </c>
      <c r="J63">
        <f>[4]p11!J63</f>
        <v>-805594</v>
      </c>
      <c r="K63">
        <f>[4]p11!K63</f>
        <v>-1319835</v>
      </c>
    </row>
    <row r="64" spans="1:20">
      <c r="A64" t="s">
        <v>238</v>
      </c>
      <c r="B64">
        <f>[4]p11!B64</f>
        <v>16732057</v>
      </c>
      <c r="C64">
        <f>[4]p11!C64</f>
        <v>16794280</v>
      </c>
      <c r="D64">
        <f>[4]p11!D64</f>
        <v>19519973</v>
      </c>
      <c r="E64">
        <f>[4]p11!E64</f>
        <v>16794280</v>
      </c>
      <c r="F64">
        <f>[4]p11!F64</f>
        <v>18302883</v>
      </c>
      <c r="G64">
        <f>[4]p11!G64</f>
        <v>0</v>
      </c>
      <c r="H64">
        <f>[4]p11!H64</f>
        <v>0</v>
      </c>
      <c r="I64">
        <f>[4]p11!I64</f>
        <v>0</v>
      </c>
      <c r="J64">
        <f>[4]p11!J64</f>
        <v>0</v>
      </c>
      <c r="K64">
        <f>[4]p11!K64</f>
        <v>0</v>
      </c>
    </row>
    <row r="65" spans="1:13">
      <c r="A65" t="s">
        <v>239</v>
      </c>
      <c r="B65">
        <f>[4]p11!B65</f>
        <v>1000000</v>
      </c>
      <c r="C65">
        <f>[4]p11!C65</f>
        <v>1000000</v>
      </c>
      <c r="D65">
        <f>[4]p11!D65</f>
        <v>1000000</v>
      </c>
      <c r="E65">
        <f>[4]p11!E65</f>
        <v>1000000</v>
      </c>
      <c r="F65">
        <f>[4]p11!F65</f>
        <v>1000000</v>
      </c>
      <c r="G65">
        <f>[4]p11!G65</f>
        <v>1000000</v>
      </c>
      <c r="H65">
        <f>[4]p11!H65</f>
        <v>1000000</v>
      </c>
      <c r="I65">
        <f>[4]p11!I65</f>
        <v>1000000</v>
      </c>
      <c r="J65">
        <f>[4]p11!J65</f>
        <v>1000000</v>
      </c>
      <c r="K65">
        <f>[4]p11!K65</f>
        <v>1000000</v>
      </c>
    </row>
    <row r="66" spans="1:13">
      <c r="A66" t="s">
        <v>125</v>
      </c>
      <c r="B66">
        <f>[4]p11!B66</f>
        <v>18384290.020674758</v>
      </c>
      <c r="C66">
        <f>[4]p11!C66</f>
        <v>16458434.595731333</v>
      </c>
      <c r="D66">
        <f>[4]p11!D66</f>
        <v>10334810.516726371</v>
      </c>
      <c r="E66">
        <f>[4]p11!E66</f>
        <v>12605665.517780624</v>
      </c>
      <c r="F66">
        <f>[4]p11!F66</f>
        <v>7752298.6299400255</v>
      </c>
      <c r="G66">
        <f>[4]p11!G66</f>
        <v>16754610</v>
      </c>
      <c r="H66">
        <f>[4]p11!H66</f>
        <v>17419346</v>
      </c>
      <c r="I66">
        <f>[4]p11!I66</f>
        <v>18658710</v>
      </c>
      <c r="J66">
        <f>[4]p11!J66</f>
        <v>18958877</v>
      </c>
      <c r="K66">
        <f>[4]p11!K66</f>
        <v>17959631</v>
      </c>
    </row>
    <row r="67" spans="1:13">
      <c r="A67" t="s">
        <v>240</v>
      </c>
      <c r="B67">
        <f>[4]p11!B67</f>
        <v>44225215.390537769</v>
      </c>
      <c r="C67">
        <f>[4]p11!C67</f>
        <v>41455725.544361472</v>
      </c>
      <c r="D67">
        <f>[4]p11!D67</f>
        <v>38228353.674260616</v>
      </c>
      <c r="E67">
        <f>[4]p11!E67</f>
        <v>36510243.466410764</v>
      </c>
      <c r="F67">
        <f>[4]p11!F67</f>
        <v>30461649.599118106</v>
      </c>
      <c r="G67">
        <f>[4]p11!G67</f>
        <v>0</v>
      </c>
      <c r="H67">
        <f>[4]p11!H67</f>
        <v>0</v>
      </c>
      <c r="I67">
        <f>[4]p11!I67</f>
        <v>0</v>
      </c>
      <c r="J67">
        <f>[4]p11!J67</f>
        <v>0</v>
      </c>
      <c r="K67">
        <f>[4]p11!K67</f>
        <v>0</v>
      </c>
    </row>
    <row r="68" spans="1:13">
      <c r="A68" t="s">
        <v>241</v>
      </c>
      <c r="B68">
        <f>[4]p11!B68</f>
        <v>2000000</v>
      </c>
      <c r="C68">
        <f>[4]p11!C68</f>
        <v>2000000</v>
      </c>
      <c r="D68">
        <f>[4]p11!D68</f>
        <v>2000000</v>
      </c>
      <c r="E68">
        <f>[4]p11!E68</f>
        <v>2000000</v>
      </c>
      <c r="F68">
        <f>[4]p11!F68</f>
        <v>0</v>
      </c>
      <c r="G68">
        <f>[4]p11!G68</f>
        <v>0</v>
      </c>
      <c r="H68">
        <f>[4]p11!H68</f>
        <v>0</v>
      </c>
      <c r="I68">
        <f>[4]p11!I68</f>
        <v>0</v>
      </c>
      <c r="J68">
        <f>[4]p11!J68</f>
        <v>0</v>
      </c>
      <c r="K68">
        <f>[4]p11!K68</f>
        <v>0</v>
      </c>
    </row>
    <row r="69" spans="1:13">
      <c r="A69" t="s">
        <v>242</v>
      </c>
      <c r="B69">
        <f>[4]p11!B69</f>
        <v>25381925.366610531</v>
      </c>
      <c r="C69">
        <f>[4]p11!C69</f>
        <v>23993182.273968324</v>
      </c>
      <c r="D69">
        <f>[4]p11!D69</f>
        <v>29019500.598159719</v>
      </c>
      <c r="E69">
        <f>[4]p11!E69</f>
        <v>29605382.763058014</v>
      </c>
      <c r="F69">
        <f>[4]p11!F69</f>
        <v>25039282.953525469</v>
      </c>
      <c r="G69">
        <f>[4]p11!G69</f>
        <v>0</v>
      </c>
      <c r="H69">
        <f>[4]p11!H69</f>
        <v>0</v>
      </c>
      <c r="I69">
        <f>[4]p11!I69</f>
        <v>0</v>
      </c>
      <c r="J69">
        <f>[4]p11!J69</f>
        <v>0</v>
      </c>
      <c r="K69">
        <f>[4]p11!K69</f>
        <v>0</v>
      </c>
    </row>
    <row r="70" spans="1:13">
      <c r="A70" t="s">
        <v>243</v>
      </c>
      <c r="B70">
        <f>[4]p11!B70</f>
        <v>716645.83694139123</v>
      </c>
      <c r="C70">
        <f>[4]p11!C70</f>
        <v>-96928.584147233516</v>
      </c>
      <c r="D70">
        <f>[4]p11!D70</f>
        <v>1619591.039913971</v>
      </c>
      <c r="E70">
        <f>[4]p11!E70</f>
        <v>953118.77400782704</v>
      </c>
      <c r="F70">
        <f>[4]p11!F70</f>
        <v>-370017.46069862321</v>
      </c>
      <c r="G70">
        <f>[4]p11!G70</f>
        <v>-142494</v>
      </c>
      <c r="H70">
        <f>[4]p11!H70</f>
        <v>-135946</v>
      </c>
      <c r="I70">
        <f>[4]p11!I70</f>
        <v>-131035</v>
      </c>
      <c r="J70">
        <f>[4]p11!J70</f>
        <v>-131035</v>
      </c>
      <c r="K70">
        <f>[4]p11!K70</f>
        <v>-135946</v>
      </c>
    </row>
    <row r="71" spans="1:13">
      <c r="A71" t="s">
        <v>244</v>
      </c>
      <c r="B71">
        <f>[4]p11!B71</f>
        <v>0.99679236935912319</v>
      </c>
      <c r="C71">
        <f>[4]p11!C71</f>
        <v>1.0202242213220212</v>
      </c>
      <c r="D71">
        <f>[4]p11!D71</f>
        <v>0.98301647125789293</v>
      </c>
      <c r="E71">
        <f>[4]p11!E71</f>
        <v>1.0169504668030702</v>
      </c>
      <c r="F71">
        <f>[4]p11!F71</f>
        <v>0.98301647125789293</v>
      </c>
      <c r="G71">
        <f>[4]p11!G71</f>
        <v>0</v>
      </c>
      <c r="H71">
        <f>[4]p11!H71</f>
        <v>0</v>
      </c>
      <c r="I71">
        <f>[4]p11!I71</f>
        <v>0</v>
      </c>
      <c r="J71">
        <f>[4]p11!J71</f>
        <v>0</v>
      </c>
      <c r="K71">
        <f>[4]p11!K71</f>
        <v>0</v>
      </c>
    </row>
    <row r="72" spans="1:13">
      <c r="A72" t="s">
        <v>245</v>
      </c>
      <c r="B72">
        <f>[4]p11!B72</f>
        <v>1.0160862618477096</v>
      </c>
      <c r="C72">
        <f>[4]p11!C72</f>
        <v>0.98957309662405646</v>
      </c>
      <c r="D72">
        <f>[4]p11!D72</f>
        <v>0.99928750356324469</v>
      </c>
      <c r="E72">
        <f>[4]p11!E72</f>
        <v>0.99301348232071496</v>
      </c>
      <c r="F72">
        <f>[4]p11!F72</f>
        <v>1.0020396556442746</v>
      </c>
      <c r="G72">
        <f>[4]p11!G72</f>
        <v>0</v>
      </c>
      <c r="H72">
        <f>[4]p11!H72</f>
        <v>0</v>
      </c>
      <c r="I72">
        <f>[4]p11!I72</f>
        <v>0</v>
      </c>
      <c r="J72">
        <f>[4]p11!J72</f>
        <v>0</v>
      </c>
      <c r="K72">
        <f>[4]p11!K72</f>
        <v>0</v>
      </c>
    </row>
    <row r="73" spans="1:13">
      <c r="A73" t="s">
        <v>246</v>
      </c>
      <c r="B73">
        <f>[4]p11!B73</f>
        <v>0</v>
      </c>
      <c r="C73">
        <f>[4]p11!C73</f>
        <v>0</v>
      </c>
      <c r="D73">
        <f>[4]p11!D73</f>
        <v>0</v>
      </c>
      <c r="E73">
        <f>[4]p11!E73</f>
        <v>0</v>
      </c>
      <c r="F73">
        <f>[4]p11!F73</f>
        <v>0</v>
      </c>
      <c r="G73">
        <f>[4]p11!G73</f>
        <v>0</v>
      </c>
      <c r="H73">
        <f>[4]p11!H73</f>
        <v>0</v>
      </c>
      <c r="I73">
        <f>[4]p11!I73</f>
        <v>0</v>
      </c>
      <c r="J73">
        <f>[4]p11!J73</f>
        <v>0</v>
      </c>
      <c r="K73">
        <f>[4]p11!K73</f>
        <v>0</v>
      </c>
    </row>
    <row r="74" spans="1:13">
      <c r="A74" t="s">
        <v>435</v>
      </c>
      <c r="B74">
        <f>[4]p11!B74</f>
        <v>0</v>
      </c>
      <c r="C74">
        <f>[4]p11!C74</f>
        <v>0</v>
      </c>
      <c r="D74">
        <f>[4]p11!D74</f>
        <v>0</v>
      </c>
      <c r="E74">
        <f>[4]p11!E74</f>
        <v>0</v>
      </c>
      <c r="F74">
        <f>[4]p11!F74</f>
        <v>0</v>
      </c>
      <c r="G74">
        <f>[4]p11!G74</f>
        <v>0</v>
      </c>
      <c r="H74">
        <f>[4]p11!H74</f>
        <v>0</v>
      </c>
      <c r="I74">
        <f>[4]p11!I74</f>
        <v>0</v>
      </c>
      <c r="J74">
        <f>[4]p11!J74</f>
        <v>0</v>
      </c>
      <c r="K74">
        <f>[4]p11!K74</f>
        <v>0</v>
      </c>
    </row>
    <row r="75" spans="1:13">
      <c r="A75" t="s">
        <v>436</v>
      </c>
      <c r="B75">
        <f>[4]p11!B75</f>
        <v>0</v>
      </c>
      <c r="C75">
        <f>[4]p11!C75</f>
        <v>0</v>
      </c>
      <c r="D75">
        <f>[4]p11!D75</f>
        <v>0</v>
      </c>
      <c r="E75">
        <f>[4]p11!E75</f>
        <v>0</v>
      </c>
      <c r="F75">
        <f>[4]p11!F75</f>
        <v>0</v>
      </c>
      <c r="G75">
        <f>[4]p11!G75</f>
        <v>0</v>
      </c>
      <c r="H75">
        <f>[4]p11!H75</f>
        <v>0</v>
      </c>
      <c r="I75">
        <f>[4]p11!I75</f>
        <v>0</v>
      </c>
      <c r="J75">
        <f>[4]p11!J75</f>
        <v>0</v>
      </c>
      <c r="K75">
        <f>[4]p11!K75</f>
        <v>0</v>
      </c>
    </row>
    <row r="76" spans="1:13">
      <c r="A76" t="s">
        <v>437</v>
      </c>
      <c r="B76">
        <f>[4]p11!B76</f>
        <v>0</v>
      </c>
      <c r="C76">
        <f>[4]p11!C76</f>
        <v>0</v>
      </c>
      <c r="D76">
        <f>[4]p11!D76</f>
        <v>0</v>
      </c>
      <c r="E76">
        <f>[4]p11!E76</f>
        <v>0</v>
      </c>
      <c r="F76">
        <f>[4]p11!F76</f>
        <v>0</v>
      </c>
      <c r="G76">
        <f>[4]p11!G76</f>
        <v>0</v>
      </c>
      <c r="H76">
        <f>[4]p11!H76</f>
        <v>0</v>
      </c>
      <c r="I76">
        <f>[4]p11!I76</f>
        <v>0</v>
      </c>
      <c r="J76">
        <f>[4]p11!J76</f>
        <v>0</v>
      </c>
      <c r="K76">
        <f>[4]p11!K76</f>
        <v>0</v>
      </c>
    </row>
    <row r="77" spans="1:13" ht="14" thickBot="1">
      <c r="A77" s="34" t="s">
        <v>438</v>
      </c>
      <c r="B77" s="34">
        <f>[4]p11!B77</f>
        <v>0</v>
      </c>
      <c r="C77" s="34">
        <f>[4]p11!C77</f>
        <v>0</v>
      </c>
      <c r="D77" s="34">
        <f>[4]p11!D77</f>
        <v>0</v>
      </c>
      <c r="E77" s="34">
        <f>[4]p11!E77</f>
        <v>0</v>
      </c>
      <c r="F77" s="34">
        <f>[4]p11!F77</f>
        <v>0</v>
      </c>
      <c r="G77" s="34">
        <f>[4]p11!G77</f>
        <v>0</v>
      </c>
      <c r="H77" s="34">
        <f>[4]p11!H77</f>
        <v>0</v>
      </c>
      <c r="I77" s="34">
        <f>[4]p11!I77</f>
        <v>0</v>
      </c>
      <c r="J77" s="34">
        <f>[4]p11!J77</f>
        <v>0</v>
      </c>
      <c r="K77" s="34">
        <f>[4]p11!K77</f>
        <v>0</v>
      </c>
      <c r="L77" s="34"/>
      <c r="M77" s="34"/>
    </row>
    <row r="78" spans="1:13">
      <c r="A78" t="s">
        <v>247</v>
      </c>
      <c r="B78">
        <f>[4]p11!B78</f>
        <v>1</v>
      </c>
    </row>
    <row r="79" spans="1:13">
      <c r="A79" t="s">
        <v>248</v>
      </c>
      <c r="B79">
        <f>[4]p11!B79</f>
        <v>40000</v>
      </c>
    </row>
    <row r="80" spans="1:13">
      <c r="A80" t="s">
        <v>249</v>
      </c>
      <c r="B80">
        <f>[4]p11!B80</f>
        <v>40000</v>
      </c>
    </row>
    <row r="81" spans="1:2">
      <c r="A81" t="s">
        <v>250</v>
      </c>
      <c r="B81">
        <f>[4]p11!B81</f>
        <v>0</v>
      </c>
    </row>
    <row r="82" spans="1:2">
      <c r="A82" t="s">
        <v>251</v>
      </c>
      <c r="B82">
        <f>[4]p11!B82</f>
        <v>0</v>
      </c>
    </row>
    <row r="83" spans="1:2">
      <c r="A83" t="s">
        <v>252</v>
      </c>
      <c r="B83">
        <f>[4]p11!B83</f>
        <v>0</v>
      </c>
    </row>
    <row r="84" spans="1:2">
      <c r="A84" t="s">
        <v>253</v>
      </c>
      <c r="B84">
        <f>[4]p11!B84</f>
        <v>0</v>
      </c>
    </row>
    <row r="85" spans="1:2">
      <c r="A85" t="s">
        <v>254</v>
      </c>
      <c r="B85">
        <f>[4]p11!B85</f>
        <v>56244</v>
      </c>
    </row>
    <row r="86" spans="1:2">
      <c r="A86" t="s">
        <v>255</v>
      </c>
      <c r="B86">
        <f>[4]p11!B86</f>
        <v>20806</v>
      </c>
    </row>
    <row r="87" spans="1:2">
      <c r="A87" t="s">
        <v>256</v>
      </c>
      <c r="B87">
        <f>[4]p11!B87</f>
        <v>17814</v>
      </c>
    </row>
    <row r="88" spans="1:2">
      <c r="A88" t="s">
        <v>257</v>
      </c>
      <c r="B88">
        <f>[4]p11!B88</f>
        <v>31201</v>
      </c>
    </row>
    <row r="89" spans="1:2">
      <c r="A89" t="s">
        <v>258</v>
      </c>
      <c r="B89">
        <f>[4]p11!B89</f>
        <v>33511</v>
      </c>
    </row>
    <row r="90" spans="1:2">
      <c r="A90" t="s">
        <v>259</v>
      </c>
      <c r="B90">
        <f>[4]p11!B90</f>
        <v>95915</v>
      </c>
    </row>
    <row r="91" spans="1:2">
      <c r="A91" t="s">
        <v>260</v>
      </c>
      <c r="B91">
        <f>[4]p11!B91</f>
        <v>56244</v>
      </c>
    </row>
    <row r="92" spans="1:2">
      <c r="A92" t="s">
        <v>261</v>
      </c>
      <c r="B92">
        <f>[4]p11!B92</f>
        <v>20806</v>
      </c>
    </row>
    <row r="93" spans="1:2">
      <c r="A93" t="s">
        <v>262</v>
      </c>
      <c r="B93">
        <f>[4]p11!B93</f>
        <v>17814</v>
      </c>
    </row>
    <row r="94" spans="1:2">
      <c r="A94" t="s">
        <v>263</v>
      </c>
      <c r="B94">
        <f>[4]p11!B94</f>
        <v>31201</v>
      </c>
    </row>
    <row r="95" spans="1:2">
      <c r="A95" t="s">
        <v>264</v>
      </c>
      <c r="B95">
        <f>[4]p11!B95</f>
        <v>33511</v>
      </c>
    </row>
    <row r="96" spans="1:2">
      <c r="A96" t="s">
        <v>265</v>
      </c>
      <c r="B96">
        <f>[4]p11!B96</f>
        <v>95915</v>
      </c>
    </row>
    <row r="97" spans="1:2">
      <c r="A97" t="s">
        <v>266</v>
      </c>
      <c r="B97">
        <f>[4]p11!B97</f>
        <v>0</v>
      </c>
    </row>
    <row r="98" spans="1:2">
      <c r="A98" t="s">
        <v>267</v>
      </c>
      <c r="B98">
        <f>[4]p11!B98</f>
        <v>0</v>
      </c>
    </row>
    <row r="99" spans="1:2">
      <c r="A99" t="s">
        <v>268</v>
      </c>
      <c r="B99">
        <f>[4]p11!B99</f>
        <v>0</v>
      </c>
    </row>
    <row r="100" spans="1:2">
      <c r="A100" t="s">
        <v>269</v>
      </c>
      <c r="B100">
        <f>[4]p11!B100</f>
        <v>0</v>
      </c>
    </row>
    <row r="101" spans="1:2">
      <c r="A101" t="s">
        <v>270</v>
      </c>
      <c r="B101">
        <f>[4]p11!B101</f>
        <v>0</v>
      </c>
    </row>
    <row r="102" spans="1:2">
      <c r="A102" t="s">
        <v>271</v>
      </c>
      <c r="B102">
        <f>[4]p11!B102</f>
        <v>0</v>
      </c>
    </row>
    <row r="103" spans="1:2">
      <c r="A103" t="s">
        <v>272</v>
      </c>
      <c r="B103">
        <f>[4]p11!B103</f>
        <v>192354480</v>
      </c>
    </row>
    <row r="104" spans="1:2">
      <c r="A104" t="s">
        <v>273</v>
      </c>
      <c r="B104">
        <f>[4]p11!B104</f>
        <v>7958295</v>
      </c>
    </row>
    <row r="105" spans="1:2">
      <c r="A105" t="s">
        <v>274</v>
      </c>
      <c r="B105">
        <f>[4]p11!B105</f>
        <v>5611410.0000000009</v>
      </c>
    </row>
    <row r="106" spans="1:2">
      <c r="A106" t="s">
        <v>275</v>
      </c>
      <c r="B106">
        <f>[4]p11!B106</f>
        <v>982831.5</v>
      </c>
    </row>
    <row r="107" spans="1:2">
      <c r="A107" t="s">
        <v>276</v>
      </c>
      <c r="B107">
        <f>[4]p11!B107</f>
        <v>1568314.8</v>
      </c>
    </row>
    <row r="108" spans="1:2">
      <c r="A108" t="s">
        <v>277</v>
      </c>
      <c r="B108">
        <f>[4]p11!B108</f>
        <v>4143528</v>
      </c>
    </row>
    <row r="109" spans="1:2">
      <c r="A109" t="s">
        <v>278</v>
      </c>
      <c r="B109">
        <f>[4]p11!B109</f>
        <v>1544.7627917307414</v>
      </c>
    </row>
    <row r="110" spans="1:2">
      <c r="A110" t="s">
        <v>279</v>
      </c>
      <c r="B110">
        <f>[4]p11!B110</f>
        <v>239.52947554225892</v>
      </c>
    </row>
    <row r="111" spans="1:2">
      <c r="A111" t="s">
        <v>280</v>
      </c>
      <c r="B111">
        <f>[4]p11!B111</f>
        <v>131.12521371667921</v>
      </c>
    </row>
    <row r="112" spans="1:2">
      <c r="A112" t="s">
        <v>281</v>
      </c>
      <c r="B112">
        <f>[4]p11!B112</f>
        <v>11.879909147763655</v>
      </c>
    </row>
    <row r="113" spans="1:2">
      <c r="A113" t="s">
        <v>282</v>
      </c>
      <c r="B113">
        <f>[4]p11!B113</f>
        <v>14.107392112969341</v>
      </c>
    </row>
    <row r="114" spans="1:2">
      <c r="A114" t="s">
        <v>283</v>
      </c>
      <c r="B114">
        <f>[4]p11!B114</f>
        <v>18.562358043380712</v>
      </c>
    </row>
    <row r="115" spans="1:2">
      <c r="A115" t="s">
        <v>284</v>
      </c>
      <c r="B115">
        <f>[4]p11!B115</f>
        <v>15000034</v>
      </c>
    </row>
    <row r="116" spans="1:2">
      <c r="A116" t="s">
        <v>285</v>
      </c>
      <c r="B116">
        <f>[4]p11!B116</f>
        <v>800000</v>
      </c>
    </row>
    <row r="117" spans="1:2">
      <c r="A117" t="s">
        <v>286</v>
      </c>
      <c r="B117">
        <f>[4]p11!B117</f>
        <v>799999.7</v>
      </c>
    </row>
    <row r="118" spans="1:2">
      <c r="A118" t="s">
        <v>287</v>
      </c>
      <c r="B118">
        <f>[4]p11!B118</f>
        <v>150000</v>
      </c>
    </row>
    <row r="119" spans="1:2">
      <c r="A119" t="s">
        <v>288</v>
      </c>
      <c r="B119">
        <f>[4]p11!B119</f>
        <v>300000.12</v>
      </c>
    </row>
    <row r="120" spans="1:2">
      <c r="A120" t="s">
        <v>289</v>
      </c>
      <c r="B120">
        <f>[4]p11!B120</f>
        <v>800000</v>
      </c>
    </row>
    <row r="121" spans="1:2">
      <c r="A121" t="s">
        <v>290</v>
      </c>
      <c r="B121">
        <f>[4]p11!B121</f>
        <v>17311903.199999999</v>
      </c>
    </row>
    <row r="122" spans="1:2">
      <c r="A122" t="s">
        <v>291</v>
      </c>
      <c r="B122">
        <f>[4]p11!B122</f>
        <v>549122.35499999986</v>
      </c>
    </row>
    <row r="123" spans="1:2">
      <c r="A123" t="s">
        <v>292</v>
      </c>
      <c r="B123">
        <f>[4]p11!B123</f>
        <v>0</v>
      </c>
    </row>
    <row r="124" spans="1:2">
      <c r="A124" t="s">
        <v>293</v>
      </c>
      <c r="B124">
        <f>[4]p11!B124</f>
        <v>113025.6225</v>
      </c>
    </row>
    <row r="125" spans="1:2">
      <c r="A125" t="s">
        <v>294</v>
      </c>
      <c r="B125">
        <f>[4]p11!B125</f>
        <v>180356.20199999999</v>
      </c>
    </row>
    <row r="126" spans="1:2">
      <c r="A126" t="s">
        <v>295</v>
      </c>
      <c r="B126">
        <f>[4]p11!B126</f>
        <v>238252.86</v>
      </c>
    </row>
    <row r="127" spans="1:2">
      <c r="A127" t="s">
        <v>296</v>
      </c>
      <c r="B127">
        <f>[4]p11!B127</f>
        <v>44405</v>
      </c>
    </row>
    <row r="128" spans="1:2">
      <c r="A128" t="s">
        <v>297</v>
      </c>
      <c r="B128">
        <f>[4]p11!B128</f>
        <v>23960</v>
      </c>
    </row>
    <row r="129" spans="1:2">
      <c r="A129" t="s">
        <v>298</v>
      </c>
      <c r="B129">
        <f>[4]p11!B129</f>
        <v>15201</v>
      </c>
    </row>
    <row r="130" spans="1:2">
      <c r="A130" t="s">
        <v>299</v>
      </c>
      <c r="B130">
        <f>[4]p11!B130</f>
        <v>29188</v>
      </c>
    </row>
    <row r="131" spans="1:2">
      <c r="A131" t="s">
        <v>300</v>
      </c>
      <c r="B131">
        <f>[4]p11!B131</f>
        <v>39614</v>
      </c>
    </row>
    <row r="132" spans="1:2">
      <c r="A132" t="s">
        <v>301</v>
      </c>
      <c r="B132">
        <f>[4]p11!B132</f>
        <v>100636</v>
      </c>
    </row>
    <row r="133" spans="1:2">
      <c r="A133" t="s">
        <v>302</v>
      </c>
      <c r="B133">
        <f>[4]p11!B133</f>
        <v>44405</v>
      </c>
    </row>
    <row r="134" spans="1:2">
      <c r="A134" t="s">
        <v>303</v>
      </c>
      <c r="B134">
        <f>[4]p11!B134</f>
        <v>23960</v>
      </c>
    </row>
    <row r="135" spans="1:2">
      <c r="A135" t="s">
        <v>304</v>
      </c>
      <c r="B135">
        <f>[4]p11!B135</f>
        <v>15201</v>
      </c>
    </row>
    <row r="136" spans="1:2">
      <c r="A136" t="s">
        <v>305</v>
      </c>
      <c r="B136">
        <f>[4]p11!B136</f>
        <v>29188</v>
      </c>
    </row>
    <row r="137" spans="1:2">
      <c r="A137" t="s">
        <v>306</v>
      </c>
      <c r="B137">
        <f>[4]p11!B137</f>
        <v>39614</v>
      </c>
    </row>
    <row r="138" spans="1:2">
      <c r="A138" t="s">
        <v>307</v>
      </c>
      <c r="B138">
        <f>[4]p11!B138</f>
        <v>100636</v>
      </c>
    </row>
    <row r="139" spans="1:2">
      <c r="A139" t="s">
        <v>308</v>
      </c>
      <c r="B139">
        <f>[4]p11!B139</f>
        <v>0</v>
      </c>
    </row>
    <row r="140" spans="1:2">
      <c r="A140" t="s">
        <v>309</v>
      </c>
      <c r="B140">
        <f>[4]p11!B140</f>
        <v>0</v>
      </c>
    </row>
    <row r="141" spans="1:2">
      <c r="A141" t="s">
        <v>310</v>
      </c>
      <c r="B141">
        <f>[4]p11!B141</f>
        <v>0</v>
      </c>
    </row>
    <row r="142" spans="1:2">
      <c r="A142" t="s">
        <v>311</v>
      </c>
      <c r="B142">
        <f>[4]p11!B142</f>
        <v>0</v>
      </c>
    </row>
    <row r="143" spans="1:2">
      <c r="A143" t="s">
        <v>312</v>
      </c>
      <c r="B143">
        <f>[4]p11!B143</f>
        <v>0</v>
      </c>
    </row>
    <row r="144" spans="1:2">
      <c r="A144" t="s">
        <v>313</v>
      </c>
      <c r="B144">
        <f>[4]p11!B144</f>
        <v>0</v>
      </c>
    </row>
    <row r="145" spans="1:2">
      <c r="A145" t="s">
        <v>314</v>
      </c>
      <c r="B145">
        <f>[4]p11!B145</f>
        <v>239786999.99999997</v>
      </c>
    </row>
    <row r="146" spans="1:2">
      <c r="A146" t="s">
        <v>315</v>
      </c>
      <c r="B146">
        <f>[4]p11!B146</f>
        <v>10782000</v>
      </c>
    </row>
    <row r="147" spans="1:2">
      <c r="A147" t="s">
        <v>316</v>
      </c>
      <c r="B147">
        <f>[4]p11!B147</f>
        <v>6840450</v>
      </c>
    </row>
    <row r="148" spans="1:2">
      <c r="A148" t="s">
        <v>317</v>
      </c>
      <c r="B148">
        <f>[4]p11!B148</f>
        <v>1208383.2</v>
      </c>
    </row>
    <row r="149" spans="1:2">
      <c r="A149" t="s">
        <v>318</v>
      </c>
      <c r="B149">
        <f>[4]p11!B149</f>
        <v>2067850.8</v>
      </c>
    </row>
    <row r="150" spans="1:2">
      <c r="A150" t="s">
        <v>319</v>
      </c>
      <c r="B150">
        <f>[4]p11!B150</f>
        <v>4800337.2</v>
      </c>
    </row>
    <row r="151" spans="1:2">
      <c r="A151" t="s">
        <v>320</v>
      </c>
      <c r="B151">
        <f>[4]p11!B151</f>
        <v>2682.8120508825614</v>
      </c>
    </row>
    <row r="152" spans="1:2">
      <c r="A152" t="s">
        <v>321</v>
      </c>
      <c r="B152">
        <f>[4]p11!B152</f>
        <v>382.44361204688397</v>
      </c>
    </row>
    <row r="153" spans="1:2">
      <c r="A153" t="s">
        <v>322</v>
      </c>
      <c r="B153">
        <f>[4]p11!B153</f>
        <v>227.72706943538023</v>
      </c>
    </row>
    <row r="154" spans="1:2">
      <c r="A154" t="s">
        <v>323</v>
      </c>
      <c r="B154">
        <f>[4]p11!B154</f>
        <v>19.773112936800459</v>
      </c>
    </row>
    <row r="155" spans="1:2">
      <c r="A155" t="s">
        <v>324</v>
      </c>
      <c r="B155">
        <f>[4]p11!B155</f>
        <v>23.480571612450543</v>
      </c>
    </row>
    <row r="156" spans="1:2">
      <c r="A156" t="s">
        <v>325</v>
      </c>
      <c r="B156">
        <f>[4]p11!B156</f>
        <v>30.595488963750718</v>
      </c>
    </row>
    <row r="157" spans="1:2">
      <c r="A157" t="s">
        <v>326</v>
      </c>
      <c r="B157">
        <f>[4]p11!B157</f>
        <v>25000028</v>
      </c>
    </row>
    <row r="158" spans="1:2">
      <c r="A158" t="s">
        <v>327</v>
      </c>
      <c r="B158">
        <f>[4]p11!B158</f>
        <v>1500000</v>
      </c>
    </row>
    <row r="159" spans="1:2">
      <c r="A159" t="s">
        <v>328</v>
      </c>
      <c r="B159">
        <f>[4]p11!B159</f>
        <v>1100000.5</v>
      </c>
    </row>
    <row r="160" spans="1:2">
      <c r="A160" t="s">
        <v>329</v>
      </c>
      <c r="B160">
        <f>[4]p11!B160</f>
        <v>160000</v>
      </c>
    </row>
    <row r="161" spans="1:2">
      <c r="A161" t="s">
        <v>330</v>
      </c>
      <c r="B161">
        <f>[4]p11!B161</f>
        <v>549999.84</v>
      </c>
    </row>
    <row r="162" spans="1:2">
      <c r="A162" t="s">
        <v>331</v>
      </c>
      <c r="B162">
        <f>[4]p11!B162</f>
        <v>700000</v>
      </c>
    </row>
    <row r="163" spans="1:2">
      <c r="A163" t="s">
        <v>332</v>
      </c>
      <c r="B163">
        <f>[4]p11!B163</f>
        <v>21580829.999999996</v>
      </c>
    </row>
    <row r="164" spans="1:2">
      <c r="A164" t="s">
        <v>333</v>
      </c>
      <c r="B164">
        <f>[4]p11!B164</f>
        <v>0</v>
      </c>
    </row>
    <row r="165" spans="1:2">
      <c r="A165" t="s">
        <v>334</v>
      </c>
      <c r="B165">
        <f>[4]p11!B165</f>
        <v>629321.4</v>
      </c>
    </row>
    <row r="166" spans="1:2">
      <c r="A166" t="s">
        <v>335</v>
      </c>
      <c r="B166">
        <f>[4]p11!B166</f>
        <v>138964.068</v>
      </c>
    </row>
    <row r="167" spans="1:2">
      <c r="A167" t="s">
        <v>336</v>
      </c>
      <c r="B167">
        <f>[4]p11!B167</f>
        <v>237802.84200000003</v>
      </c>
    </row>
    <row r="168" spans="1:2">
      <c r="A168" t="s">
        <v>337</v>
      </c>
      <c r="B168">
        <f>[4]p11!B168</f>
        <v>0</v>
      </c>
    </row>
    <row r="169" spans="1:2">
      <c r="A169" t="s">
        <v>338</v>
      </c>
      <c r="B169">
        <f>[4]p11!B169</f>
        <v>3</v>
      </c>
    </row>
    <row r="170" spans="1:2">
      <c r="A170" t="s">
        <v>339</v>
      </c>
      <c r="B170">
        <f>[4]p11!B170</f>
        <v>6</v>
      </c>
    </row>
    <row r="171" spans="1:2">
      <c r="A171" t="s">
        <v>340</v>
      </c>
      <c r="B171">
        <f>[4]p11!B171</f>
        <v>283185</v>
      </c>
    </row>
    <row r="172" spans="1:2">
      <c r="A172" t="s">
        <v>341</v>
      </c>
      <c r="B172">
        <f>[4]p11!B172</f>
        <v>8217638</v>
      </c>
    </row>
    <row r="173" spans="1:2">
      <c r="A173" t="s">
        <v>342</v>
      </c>
      <c r="B173">
        <f>[4]p11!B173</f>
        <v>26432277.300000001</v>
      </c>
    </row>
    <row r="174" spans="1:2">
      <c r="A174" t="s">
        <v>343</v>
      </c>
      <c r="B174">
        <f>[4]p11!B174</f>
        <v>283185</v>
      </c>
    </row>
    <row r="175" spans="1:2">
      <c r="A175" t="s">
        <v>344</v>
      </c>
      <c r="B175">
        <f>[4]p11!B175</f>
        <v>8217638</v>
      </c>
    </row>
    <row r="176" spans="1:2">
      <c r="A176" t="s">
        <v>345</v>
      </c>
      <c r="B176">
        <f>[4]p11!B176</f>
        <v>26432277.300000001</v>
      </c>
    </row>
    <row r="177" spans="1:2">
      <c r="A177" t="s">
        <v>346</v>
      </c>
      <c r="B177">
        <f>[4]p11!B177</f>
        <v>322123</v>
      </c>
    </row>
    <row r="178" spans="1:2">
      <c r="A178" t="s">
        <v>347</v>
      </c>
      <c r="B178">
        <f>[4]p11!B178</f>
        <v>9116065.5821917802</v>
      </c>
    </row>
    <row r="179" spans="1:2">
      <c r="A179" t="s">
        <v>348</v>
      </c>
      <c r="B179">
        <f>[4]p11!B179</f>
        <v>30074159.999999996</v>
      </c>
    </row>
    <row r="180" spans="1:2">
      <c r="A180" t="s">
        <v>349</v>
      </c>
      <c r="B180">
        <f>[4]p11!B180</f>
        <v>283463</v>
      </c>
    </row>
    <row r="181" spans="1:2">
      <c r="A181" t="s">
        <v>350</v>
      </c>
      <c r="B181">
        <f>[4]p11!B181</f>
        <v>1785861</v>
      </c>
    </row>
    <row r="182" spans="1:2">
      <c r="A182" t="s">
        <v>351</v>
      </c>
      <c r="B182">
        <f>[4]p11!B182</f>
        <v>6559550</v>
      </c>
    </row>
    <row r="183" spans="1:2">
      <c r="A183" t="s">
        <v>352</v>
      </c>
      <c r="B183">
        <f>[4]p11!B183</f>
        <v>283463</v>
      </c>
    </row>
    <row r="184" spans="1:2">
      <c r="A184" t="s">
        <v>353</v>
      </c>
      <c r="B184">
        <f>[4]p11!B184</f>
        <v>1785861</v>
      </c>
    </row>
    <row r="185" spans="1:2">
      <c r="A185" t="s">
        <v>354</v>
      </c>
      <c r="B185">
        <f>[4]p11!B185</f>
        <v>6559550</v>
      </c>
    </row>
    <row r="186" spans="1:2">
      <c r="A186" t="s">
        <v>355</v>
      </c>
      <c r="B186">
        <f>[4]p11!B186</f>
        <v>279920</v>
      </c>
    </row>
    <row r="187" spans="1:2">
      <c r="A187" t="s">
        <v>356</v>
      </c>
      <c r="B187">
        <f>[4]p11!B187</f>
        <v>1774724</v>
      </c>
    </row>
    <row r="188" spans="1:2">
      <c r="A188" t="s">
        <v>357</v>
      </c>
      <c r="B188">
        <f>[4]p11!B188</f>
        <v>6441132</v>
      </c>
    </row>
    <row r="189" spans="1:2">
      <c r="A189" t="s">
        <v>358</v>
      </c>
      <c r="B189">
        <f>[4]p11!B189</f>
        <v>0</v>
      </c>
    </row>
    <row r="190" spans="1:2">
      <c r="A190" t="s">
        <v>359</v>
      </c>
      <c r="B190">
        <f>[4]p11!B190</f>
        <v>0</v>
      </c>
    </row>
    <row r="191" spans="1:2">
      <c r="A191" t="s">
        <v>360</v>
      </c>
      <c r="B191">
        <f>[4]p11!B191</f>
        <v>0</v>
      </c>
    </row>
    <row r="192" spans="1:2">
      <c r="A192" t="s">
        <v>361</v>
      </c>
      <c r="B192">
        <f>[4]p11!B192</f>
        <v>84488</v>
      </c>
    </row>
    <row r="193" spans="1:2">
      <c r="A193" t="s">
        <v>362</v>
      </c>
      <c r="B193">
        <f>[4]p11!B193</f>
        <v>10337770.9</v>
      </c>
    </row>
    <row r="194" spans="1:2">
      <c r="A194" t="s">
        <v>363</v>
      </c>
      <c r="B194">
        <f>[4]p11!B194</f>
        <v>122.35787665307133</v>
      </c>
    </row>
    <row r="195" spans="1:2">
      <c r="A195" t="s">
        <v>364</v>
      </c>
      <c r="B195">
        <f>[4]p11!B195</f>
        <v>0</v>
      </c>
    </row>
    <row r="196" spans="1:2">
      <c r="A196" t="s">
        <v>365</v>
      </c>
      <c r="B196">
        <f>[4]p11!B196</f>
        <v>0</v>
      </c>
    </row>
    <row r="197" spans="1:2">
      <c r="A197" t="s">
        <v>366</v>
      </c>
      <c r="B197">
        <f>[4]p11!B197</f>
        <v>0</v>
      </c>
    </row>
    <row r="198" spans="1:2">
      <c r="A198" t="s">
        <v>367</v>
      </c>
      <c r="B198">
        <f>[4]p11!B198</f>
        <v>0</v>
      </c>
    </row>
    <row r="199" spans="1:2">
      <c r="A199" t="s">
        <v>368</v>
      </c>
      <c r="B199">
        <f>[4]p11!B199</f>
        <v>0</v>
      </c>
    </row>
    <row r="200" spans="1:2">
      <c r="A200" t="s">
        <v>369</v>
      </c>
      <c r="B200">
        <f>[4]p11!B200</f>
        <v>0</v>
      </c>
    </row>
    <row r="201" spans="1:2">
      <c r="A201" t="s">
        <v>370</v>
      </c>
      <c r="B201">
        <f>[4]p11!B201</f>
        <v>77628</v>
      </c>
    </row>
    <row r="202" spans="1:2">
      <c r="A202" t="s">
        <v>371</v>
      </c>
      <c r="B202">
        <f>[4]p11!B202</f>
        <v>2285440</v>
      </c>
    </row>
    <row r="203" spans="1:2">
      <c r="A203" t="s">
        <v>372</v>
      </c>
      <c r="B203">
        <f>[4]p11!B203</f>
        <v>29.440918215075691</v>
      </c>
    </row>
    <row r="204" spans="1:2">
      <c r="A204" t="s">
        <v>373</v>
      </c>
      <c r="B204">
        <f>[4]p11!B204</f>
        <v>0</v>
      </c>
    </row>
    <row r="205" spans="1:2">
      <c r="A205" t="s">
        <v>374</v>
      </c>
      <c r="B205">
        <f>[4]p11!B205</f>
        <v>0</v>
      </c>
    </row>
    <row r="206" spans="1:2">
      <c r="A206" t="s">
        <v>375</v>
      </c>
      <c r="B206">
        <f>[4]p11!B206</f>
        <v>0</v>
      </c>
    </row>
    <row r="207" spans="1:2">
      <c r="A207" t="s">
        <v>376</v>
      </c>
      <c r="B207">
        <f>[4]p11!B207</f>
        <v>102318</v>
      </c>
    </row>
    <row r="208" spans="1:2">
      <c r="A208" t="s">
        <v>377</v>
      </c>
      <c r="B208">
        <f>[4]p11!B208</f>
        <v>190994</v>
      </c>
    </row>
    <row r="209" spans="1:2">
      <c r="A209" t="s">
        <v>378</v>
      </c>
      <c r="B209">
        <f>[4]p11!B209</f>
        <v>0</v>
      </c>
    </row>
    <row r="210" spans="1:2">
      <c r="A210" t="s">
        <v>379</v>
      </c>
      <c r="B210">
        <f>[4]p11!B210</f>
        <v>0</v>
      </c>
    </row>
    <row r="211" spans="1:2">
      <c r="A211" t="s">
        <v>380</v>
      </c>
      <c r="B211">
        <f>[4]p11!B211</f>
        <v>482844.6</v>
      </c>
    </row>
    <row r="212" spans="1:2">
      <c r="A212" t="s">
        <v>381</v>
      </c>
      <c r="B212">
        <f>[4]p11!B212</f>
        <v>648014</v>
      </c>
    </row>
    <row r="213" spans="1:2">
      <c r="A213" t="s">
        <v>382</v>
      </c>
      <c r="B213">
        <f>[4]p11!B213</f>
        <v>25381925.366610531</v>
      </c>
    </row>
    <row r="214" spans="1:2">
      <c r="A214" t="s">
        <v>137</v>
      </c>
      <c r="B214">
        <f>[4]p11!B214</f>
        <v>279440</v>
      </c>
    </row>
    <row r="215" spans="1:2">
      <c r="A215" t="s">
        <v>383</v>
      </c>
      <c r="B215">
        <f>[4]p11!B215</f>
        <v>-136358.62676200303</v>
      </c>
    </row>
    <row r="216" spans="1:2">
      <c r="A216" t="s">
        <v>384</v>
      </c>
      <c r="B216">
        <f>[4]p11!B216</f>
        <v>25525006.739848528</v>
      </c>
    </row>
    <row r="217" spans="1:2">
      <c r="A217" t="s">
        <v>385</v>
      </c>
      <c r="B217">
        <f>[4]p11!B217</f>
        <v>11725670</v>
      </c>
    </row>
    <row r="218" spans="1:2">
      <c r="A218" t="s">
        <v>386</v>
      </c>
      <c r="B218">
        <f>[4]p11!B218</f>
        <v>776156.6</v>
      </c>
    </row>
    <row r="219" spans="1:2">
      <c r="A219" t="s">
        <v>387</v>
      </c>
      <c r="B219">
        <f>[4]p11!B219</f>
        <v>4012187</v>
      </c>
    </row>
    <row r="220" spans="1:2">
      <c r="A220" t="s">
        <v>388</v>
      </c>
      <c r="B220">
        <f>[4]p11!B220</f>
        <v>424232</v>
      </c>
    </row>
    <row r="221" spans="1:2">
      <c r="A221" t="s">
        <v>145</v>
      </c>
      <c r="B221">
        <f>[4]p11!B221</f>
        <v>3300000</v>
      </c>
    </row>
    <row r="222" spans="1:2">
      <c r="A222" t="s">
        <v>146</v>
      </c>
      <c r="B222">
        <f>[4]p11!B222</f>
        <v>372987</v>
      </c>
    </row>
    <row r="223" spans="1:2">
      <c r="A223" t="s">
        <v>389</v>
      </c>
      <c r="B223">
        <f>[4]p11!B223</f>
        <v>127503</v>
      </c>
    </row>
    <row r="224" spans="1:2">
      <c r="A224" t="s">
        <v>390</v>
      </c>
      <c r="B224">
        <f>[4]p11!B224</f>
        <v>60000</v>
      </c>
    </row>
    <row r="225" spans="1:2">
      <c r="A225" t="s">
        <v>391</v>
      </c>
      <c r="B225">
        <f>[4]p11!B225</f>
        <v>0</v>
      </c>
    </row>
    <row r="226" spans="1:2">
      <c r="A226" t="s">
        <v>392</v>
      </c>
      <c r="B226">
        <f>[4]p11!B226</f>
        <v>1550000</v>
      </c>
    </row>
    <row r="227" spans="1:2">
      <c r="A227" t="s">
        <v>152</v>
      </c>
      <c r="B227">
        <f>[4]p11!B227</f>
        <v>160000</v>
      </c>
    </row>
    <row r="228" spans="1:2">
      <c r="A228" t="s">
        <v>393</v>
      </c>
      <c r="B228">
        <f>[4]p11!B228</f>
        <v>100000</v>
      </c>
    </row>
    <row r="229" spans="1:2">
      <c r="A229" t="s">
        <v>394</v>
      </c>
      <c r="B229">
        <f>[4]p11!B229</f>
        <v>65869</v>
      </c>
    </row>
    <row r="230" spans="1:2">
      <c r="A230" t="s">
        <v>395</v>
      </c>
      <c r="B230">
        <f>[4]p11!B230</f>
        <v>1764575.3029071367</v>
      </c>
    </row>
    <row r="231" spans="1:2">
      <c r="A231" t="s">
        <v>396</v>
      </c>
      <c r="B231">
        <f>[4]p11!B231</f>
        <v>24439179.902907137</v>
      </c>
    </row>
    <row r="232" spans="1:2">
      <c r="A232" t="s">
        <v>397</v>
      </c>
      <c r="B232">
        <f>[4]p11!B232</f>
        <v>1085826.8369413912</v>
      </c>
    </row>
    <row r="233" spans="1:2">
      <c r="A233" t="s">
        <v>398</v>
      </c>
      <c r="B233">
        <f>[4]p11!B233</f>
        <v>369181</v>
      </c>
    </row>
    <row r="234" spans="1:2">
      <c r="A234" t="s">
        <v>243</v>
      </c>
      <c r="B234">
        <f>[4]p11!B234</f>
        <v>716645.83694139123</v>
      </c>
    </row>
    <row r="235" spans="1:2">
      <c r="A235" t="s">
        <v>399</v>
      </c>
      <c r="B235">
        <f>[4]p11!B235</f>
        <v>6250000</v>
      </c>
    </row>
    <row r="236" spans="1:2">
      <c r="A236" t="s">
        <v>400</v>
      </c>
      <c r="B236">
        <f>[4]p11!B236</f>
        <v>11666666.666666668</v>
      </c>
    </row>
    <row r="237" spans="1:2">
      <c r="A237" t="s">
        <v>401</v>
      </c>
      <c r="B237">
        <f>[4]p11!B237</f>
        <v>10000000</v>
      </c>
    </row>
    <row r="238" spans="1:2">
      <c r="A238" t="s">
        <v>402</v>
      </c>
      <c r="B238">
        <f>[4]p11!B238</f>
        <v>400</v>
      </c>
    </row>
    <row r="239" spans="1:2">
      <c r="A239" t="s">
        <v>403</v>
      </c>
      <c r="B239">
        <f>[4]p11!B239</f>
        <v>300</v>
      </c>
    </row>
    <row r="240" spans="1:2">
      <c r="A240" t="s">
        <v>404</v>
      </c>
      <c r="B240">
        <f>[4]p11!B240</f>
        <v>1000</v>
      </c>
    </row>
    <row r="241" spans="1:2">
      <c r="A241" t="s">
        <v>405</v>
      </c>
      <c r="B241">
        <f>[4]p11!B241</f>
        <v>1.4</v>
      </c>
    </row>
    <row r="242" spans="1:2">
      <c r="A242" t="s">
        <v>406</v>
      </c>
      <c r="B242">
        <f>[4]p11!B242</f>
        <v>2.4700000000000002</v>
      </c>
    </row>
    <row r="243" spans="1:2">
      <c r="A243" t="s">
        <v>407</v>
      </c>
      <c r="B243">
        <f>[4]p11!B243</f>
        <v>38768580</v>
      </c>
    </row>
    <row r="244" spans="1:2">
      <c r="A244" t="s">
        <v>408</v>
      </c>
      <c r="B244">
        <f>[4]p11!B244</f>
        <v>22036523</v>
      </c>
    </row>
    <row r="245" spans="1:2">
      <c r="A245" t="s">
        <v>409</v>
      </c>
      <c r="B245">
        <f>[4]p11!B245</f>
        <v>55000</v>
      </c>
    </row>
    <row r="246" spans="1:2">
      <c r="A246" t="s">
        <v>410</v>
      </c>
      <c r="B246">
        <f>[4]p11!B246</f>
        <v>0</v>
      </c>
    </row>
    <row r="247" spans="1:2">
      <c r="A247" t="s">
        <v>411</v>
      </c>
      <c r="B247">
        <f>[4]p11!B247</f>
        <v>2.1</v>
      </c>
    </row>
    <row r="248" spans="1:2">
      <c r="A248" t="s">
        <v>412</v>
      </c>
      <c r="B248">
        <f>[4]p11!B248</f>
        <v>2.1</v>
      </c>
    </row>
    <row r="249" spans="1:2">
      <c r="A249" t="s">
        <v>413</v>
      </c>
      <c r="B249">
        <f>[4]p11!B249</f>
        <v>400</v>
      </c>
    </row>
    <row r="250" spans="1:2">
      <c r="A250" t="s">
        <v>414</v>
      </c>
      <c r="B250">
        <f>[4]p11!B250</f>
        <v>-2</v>
      </c>
    </row>
    <row r="251" spans="1:2">
      <c r="A251" t="s">
        <v>415</v>
      </c>
      <c r="B251">
        <f>[4]p11!B251</f>
        <v>-2</v>
      </c>
    </row>
    <row r="252" spans="1:2">
      <c r="A252" t="s">
        <v>416</v>
      </c>
      <c r="B252">
        <f>[4]p11!B252</f>
        <v>-1</v>
      </c>
    </row>
    <row r="253" spans="1:2">
      <c r="A253" t="s">
        <v>417</v>
      </c>
      <c r="B253">
        <f>[4]p11!B253</f>
        <v>-1</v>
      </c>
    </row>
    <row r="254" spans="1:2">
      <c r="A254" t="s">
        <v>418</v>
      </c>
      <c r="B254">
        <f>[4]p11!B254</f>
        <v>-54719.562243502049</v>
      </c>
    </row>
    <row r="255" spans="1:2">
      <c r="A255" t="s">
        <v>419</v>
      </c>
      <c r="B255">
        <f>[4]p11!B255</f>
        <v>3934.4262295082062</v>
      </c>
    </row>
    <row r="256" spans="1:2">
      <c r="A256" t="s">
        <v>420</v>
      </c>
      <c r="B256">
        <f>[4]p11!B256</f>
        <v>11741.682974559679</v>
      </c>
    </row>
    <row r="257" spans="1:2">
      <c r="A257" t="s">
        <v>421</v>
      </c>
      <c r="B257">
        <f>[4]p11!B257</f>
        <v>-47348.484848484884</v>
      </c>
    </row>
    <row r="258" spans="1:2">
      <c r="A258" t="s">
        <v>422</v>
      </c>
      <c r="B258">
        <f>[4]p11!B258</f>
        <v>-49966.688874083986</v>
      </c>
    </row>
    <row r="259" spans="1:2">
      <c r="A259" t="s">
        <v>423</v>
      </c>
      <c r="B259">
        <f>[4]p11!B259</f>
        <v>5</v>
      </c>
    </row>
    <row r="260" spans="1:2">
      <c r="A260" t="s">
        <v>1065</v>
      </c>
      <c r="B260">
        <f>[4]p11!B260</f>
        <v>13.93467897981493</v>
      </c>
    </row>
    <row r="261" spans="1:2">
      <c r="A261" t="s">
        <v>1066</v>
      </c>
      <c r="B261">
        <f>[4]p11!B261</f>
        <v>23.010617319234068</v>
      </c>
    </row>
    <row r="262" spans="1:2">
      <c r="A262" t="s">
        <v>227</v>
      </c>
      <c r="B262">
        <f>[4]p11!B262</f>
        <v>86</v>
      </c>
    </row>
    <row r="263" spans="1:2">
      <c r="A263" t="s">
        <v>228</v>
      </c>
      <c r="B263">
        <f>[4]p11!B263</f>
        <v>86</v>
      </c>
    </row>
    <row r="264" spans="1:2">
      <c r="A264" t="s">
        <v>346</v>
      </c>
      <c r="B264">
        <f>[4]p11!B264</f>
        <v>322123</v>
      </c>
    </row>
    <row r="265" spans="1:2">
      <c r="A265" t="s">
        <v>355</v>
      </c>
      <c r="B265">
        <f>[4]p11!B265</f>
        <v>279920</v>
      </c>
    </row>
    <row r="266" spans="1:2">
      <c r="A266" t="s">
        <v>338</v>
      </c>
      <c r="B266">
        <f>[4]p11!B266</f>
        <v>3</v>
      </c>
    </row>
    <row r="267" spans="1:2">
      <c r="A267" t="s">
        <v>339</v>
      </c>
      <c r="B267">
        <f>[4]p11!B267</f>
        <v>6</v>
      </c>
    </row>
    <row r="268" spans="1:2">
      <c r="A268" t="s">
        <v>1067</v>
      </c>
      <c r="B268">
        <f>[4]p11!B268</f>
        <v>773095.2</v>
      </c>
    </row>
    <row r="269" spans="1:2">
      <c r="A269" t="s">
        <v>1068</v>
      </c>
      <c r="B269">
        <f>[4]p11!B269</f>
        <v>839760</v>
      </c>
    </row>
    <row r="270" spans="1:2">
      <c r="A270" t="s">
        <v>1069</v>
      </c>
      <c r="B270">
        <f>[4]p11!B270</f>
        <v>279895.37946052244</v>
      </c>
    </row>
    <row r="271" spans="1:2">
      <c r="A271" t="s">
        <v>1070</v>
      </c>
      <c r="B271">
        <f>[4]p11!B271</f>
        <v>0.75555075455529985</v>
      </c>
    </row>
    <row r="272" spans="1:2">
      <c r="A272" t="s">
        <v>1071</v>
      </c>
      <c r="B272">
        <f>[4]p11!B272</f>
        <v>0.86125316886017234</v>
      </c>
    </row>
    <row r="273" spans="1:2">
      <c r="A273" t="s">
        <v>1072</v>
      </c>
      <c r="B273">
        <f>[4]p11!B273</f>
        <v>0.41922925563394653</v>
      </c>
    </row>
    <row r="274" spans="1:2">
      <c r="A274" t="s">
        <v>1073</v>
      </c>
      <c r="B274">
        <f>[4]p11!B274</f>
        <v>0.38429853543452286</v>
      </c>
    </row>
    <row r="275" spans="1:2">
      <c r="A275" t="s">
        <v>1087</v>
      </c>
      <c r="B275">
        <f>[4]p11!B275</f>
        <v>0.41561153094193398</v>
      </c>
    </row>
    <row r="276" spans="1:2">
      <c r="A276" t="s">
        <v>1088</v>
      </c>
      <c r="B276">
        <f>[4]p11!B276</f>
        <v>0.37899026547458475</v>
      </c>
    </row>
    <row r="277" spans="1:2">
      <c r="A277" t="s">
        <v>1091</v>
      </c>
      <c r="B277">
        <f>[4]p11!B277</f>
        <v>1100013.8369413912</v>
      </c>
    </row>
    <row r="278" spans="1:2">
      <c r="A278" t="s">
        <v>1092</v>
      </c>
      <c r="B278">
        <f>[4]p11!B278</f>
        <v>0.86317615874267473</v>
      </c>
    </row>
    <row r="279" spans="1:2">
      <c r="A279" t="s">
        <v>1093</v>
      </c>
      <c r="B279">
        <f>[4]p11!B279</f>
        <v>0.46328209745082344</v>
      </c>
    </row>
    <row r="280" spans="1:2">
      <c r="A280" t="s">
        <v>1094</v>
      </c>
      <c r="B280">
        <f>[4]p11!B280</f>
        <v>0.53671790254917651</v>
      </c>
    </row>
    <row r="281" spans="1:2">
      <c r="A281" t="s">
        <v>1099</v>
      </c>
      <c r="B281">
        <f>[4]p11!B281</f>
        <v>6.5207999999999988E-2</v>
      </c>
    </row>
    <row r="282" spans="1:2">
      <c r="A282" t="s">
        <v>1100</v>
      </c>
      <c r="B282">
        <f>[4]p11!B282</f>
        <v>0.11294764238114012</v>
      </c>
    </row>
    <row r="283" spans="1:2">
      <c r="A283" t="s">
        <v>1095</v>
      </c>
      <c r="B283">
        <f>[4]p11!B283</f>
        <v>16732057</v>
      </c>
    </row>
    <row r="284" spans="1:2">
      <c r="A284" t="s">
        <v>1096</v>
      </c>
      <c r="B284">
        <f>[4]p11!B284</f>
        <v>19384290.020674758</v>
      </c>
    </row>
    <row r="285" spans="1:2">
      <c r="A285" t="s">
        <v>1097</v>
      </c>
      <c r="B285">
        <f>[4]p11!B285</f>
        <v>820118.45748086879</v>
      </c>
    </row>
    <row r="286" spans="1:2">
      <c r="A286" t="s">
        <v>1101</v>
      </c>
      <c r="B286">
        <f>[4]p11!B286</f>
        <v>2000000</v>
      </c>
    </row>
    <row r="287" spans="1:2">
      <c r="A287" t="s">
        <v>1102</v>
      </c>
      <c r="B287">
        <f>[4]p11!B287</f>
        <v>0</v>
      </c>
    </row>
    <row r="288" spans="1:2">
      <c r="A288" t="s">
        <v>1103</v>
      </c>
      <c r="B288">
        <f>[4]p11!B288</f>
        <v>0</v>
      </c>
    </row>
    <row r="289" spans="1:2">
      <c r="A289" t="s">
        <v>1069</v>
      </c>
      <c r="B289">
        <f>[4]p11!B289</f>
        <v>279895.37946052244</v>
      </c>
    </row>
    <row r="290" spans="1:2">
      <c r="A290" t="s">
        <v>508</v>
      </c>
      <c r="B290">
        <f>[4]p11!B290</f>
        <v>9.0830720727253289E-2</v>
      </c>
    </row>
    <row r="291" spans="1:2">
      <c r="A291" t="s">
        <v>1104</v>
      </c>
      <c r="B291">
        <f>[4]p11!B291</f>
        <v>0.12183002188030696</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2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0"/>
  <dimension ref="A1:T291"/>
  <sheetViews>
    <sheetView topLeftCell="A243"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434</v>
      </c>
    </row>
    <row r="2" spans="1:11">
      <c r="A2">
        <v>12</v>
      </c>
      <c r="B2" t="s">
        <v>176</v>
      </c>
      <c r="C2" t="s">
        <v>177</v>
      </c>
      <c r="D2" t="s">
        <v>178</v>
      </c>
      <c r="E2" t="s">
        <v>8</v>
      </c>
      <c r="F2" t="s">
        <v>179</v>
      </c>
      <c r="G2" t="s">
        <v>10</v>
      </c>
      <c r="H2" t="s">
        <v>180</v>
      </c>
    </row>
    <row r="3" spans="1:11">
      <c r="A3" t="s">
        <v>181</v>
      </c>
      <c r="B3">
        <f>[4]p12!B3</f>
        <v>271055</v>
      </c>
      <c r="C3">
        <f>[4]p12!C3</f>
        <v>105473</v>
      </c>
      <c r="D3">
        <f>[4]p12!D3</f>
        <v>81667</v>
      </c>
      <c r="E3">
        <f>[4]p12!E3</f>
        <v>165601</v>
      </c>
      <c r="F3">
        <f>[4]p12!F3</f>
        <v>199862</v>
      </c>
      <c r="G3">
        <f>[4]p12!G3</f>
        <v>534122</v>
      </c>
      <c r="H3">
        <f>[4]p12!H3</f>
        <v>1357780</v>
      </c>
      <c r="I3">
        <f>[4]p12!I3</f>
        <v>0</v>
      </c>
      <c r="J3">
        <f>[4]p12!J3</f>
        <v>0</v>
      </c>
      <c r="K3">
        <f>[4]p12!K3</f>
        <v>0</v>
      </c>
    </row>
    <row r="4" spans="1:11">
      <c r="A4" t="s">
        <v>182</v>
      </c>
      <c r="B4">
        <f>[4]p12!B4</f>
        <v>271055</v>
      </c>
      <c r="C4">
        <f>[4]p12!C4</f>
        <v>105473</v>
      </c>
      <c r="D4">
        <f>[4]p12!D4</f>
        <v>81667</v>
      </c>
      <c r="E4">
        <f>[4]p12!E4</f>
        <v>165601</v>
      </c>
      <c r="F4">
        <f>[4]p12!F4</f>
        <v>199862</v>
      </c>
      <c r="G4">
        <f>[4]p12!G4</f>
        <v>534122</v>
      </c>
      <c r="H4">
        <f>[4]p12!H4</f>
        <v>1357780</v>
      </c>
      <c r="I4">
        <f>[4]p12!I4</f>
        <v>0</v>
      </c>
      <c r="J4">
        <f>[4]p12!J4</f>
        <v>0</v>
      </c>
      <c r="K4">
        <f>[4]p12!K4</f>
        <v>0</v>
      </c>
    </row>
    <row r="5" spans="1:11">
      <c r="A5" t="s">
        <v>183</v>
      </c>
      <c r="B5">
        <f>[4]p12!B5</f>
        <v>0</v>
      </c>
      <c r="C5">
        <f>[4]p12!C5</f>
        <v>0</v>
      </c>
      <c r="D5">
        <f>[4]p12!D5</f>
        <v>81667</v>
      </c>
      <c r="E5">
        <f>[4]p12!E5</f>
        <v>0</v>
      </c>
      <c r="F5">
        <f>[4]p12!F5</f>
        <v>0</v>
      </c>
      <c r="G5">
        <f>[4]p12!G5</f>
        <v>0</v>
      </c>
      <c r="H5">
        <f>[4]p12!H5</f>
        <v>0</v>
      </c>
      <c r="I5">
        <f>[4]p12!I5</f>
        <v>0</v>
      </c>
      <c r="J5">
        <f>[4]p12!J5</f>
        <v>0</v>
      </c>
      <c r="K5">
        <f>[4]p12!K5</f>
        <v>0</v>
      </c>
    </row>
    <row r="6" spans="1:11">
      <c r="A6" t="s">
        <v>184</v>
      </c>
      <c r="B6">
        <f>[4]p12!B6</f>
        <v>271055</v>
      </c>
      <c r="C6">
        <f>[4]p12!C6</f>
        <v>105473</v>
      </c>
      <c r="D6">
        <f>[4]p12!D6</f>
        <v>0</v>
      </c>
      <c r="E6">
        <f>[4]p12!E6</f>
        <v>165601</v>
      </c>
      <c r="F6">
        <f>[4]p12!F6</f>
        <v>199862</v>
      </c>
      <c r="G6">
        <f>[4]p12!G6</f>
        <v>534122</v>
      </c>
      <c r="H6">
        <f>[4]p12!H6</f>
        <v>0</v>
      </c>
      <c r="I6">
        <f>[4]p12!I6</f>
        <v>0</v>
      </c>
      <c r="J6">
        <f>[4]p12!J6</f>
        <v>0</v>
      </c>
      <c r="K6">
        <f>[4]p12!K6</f>
        <v>0</v>
      </c>
    </row>
    <row r="7" spans="1:11">
      <c r="A7" t="s">
        <v>185</v>
      </c>
      <c r="B7">
        <f>[4]p12!B7</f>
        <v>0</v>
      </c>
      <c r="C7">
        <f>[4]p12!C7</f>
        <v>0</v>
      </c>
      <c r="D7">
        <f>[4]p12!D7</f>
        <v>1276113</v>
      </c>
      <c r="E7">
        <f>[4]p12!E7</f>
        <v>0</v>
      </c>
      <c r="F7">
        <f>[4]p12!F7</f>
        <v>0</v>
      </c>
      <c r="G7">
        <f>[4]p12!G7</f>
        <v>0</v>
      </c>
      <c r="H7">
        <f>[4]p12!H7</f>
        <v>0</v>
      </c>
      <c r="I7">
        <f>[4]p12!I7</f>
        <v>0</v>
      </c>
      <c r="J7">
        <f>[4]p12!J7</f>
        <v>0</v>
      </c>
      <c r="K7">
        <f>[4]p12!K7</f>
        <v>0</v>
      </c>
    </row>
    <row r="8" spans="1:11">
      <c r="A8" t="s">
        <v>186</v>
      </c>
      <c r="B8">
        <f>[4]p12!B8</f>
        <v>228911</v>
      </c>
      <c r="C8">
        <f>[4]p12!C8</f>
        <v>130037</v>
      </c>
      <c r="D8">
        <f>[4]p12!D8</f>
        <v>81480</v>
      </c>
      <c r="E8">
        <f>[4]p12!E8</f>
        <v>165487</v>
      </c>
      <c r="F8">
        <f>[4]p12!F8</f>
        <v>218340</v>
      </c>
      <c r="G8">
        <f>[4]p12!G8</f>
        <v>549473</v>
      </c>
      <c r="H8">
        <f>[4]p12!H8</f>
        <v>1373728</v>
      </c>
      <c r="I8">
        <f>[4]p12!I8</f>
        <v>0</v>
      </c>
      <c r="J8">
        <f>[4]p12!J8</f>
        <v>0</v>
      </c>
      <c r="K8">
        <f>[4]p12!K8</f>
        <v>0</v>
      </c>
    </row>
    <row r="9" spans="1:11">
      <c r="A9" t="s">
        <v>187</v>
      </c>
      <c r="B9">
        <f>[4]p12!B9</f>
        <v>228911</v>
      </c>
      <c r="C9">
        <f>[4]p12!C9</f>
        <v>130037</v>
      </c>
      <c r="D9">
        <f>[4]p12!D9</f>
        <v>81480</v>
      </c>
      <c r="E9">
        <f>[4]p12!E9</f>
        <v>165487</v>
      </c>
      <c r="F9">
        <f>[4]p12!F9</f>
        <v>218340</v>
      </c>
      <c r="G9">
        <f>[4]p12!G9</f>
        <v>549473</v>
      </c>
      <c r="H9">
        <f>[4]p12!H9</f>
        <v>1373728</v>
      </c>
      <c r="I9">
        <f>[4]p12!I9</f>
        <v>0</v>
      </c>
      <c r="J9">
        <f>[4]p12!J9</f>
        <v>0</v>
      </c>
      <c r="K9">
        <f>[4]p12!K9</f>
        <v>0</v>
      </c>
    </row>
    <row r="10" spans="1:11">
      <c r="A10" t="s">
        <v>188</v>
      </c>
      <c r="B10">
        <f>[4]p12!B10</f>
        <v>0</v>
      </c>
      <c r="C10">
        <f>[4]p12!C10</f>
        <v>0</v>
      </c>
      <c r="D10">
        <f>[4]p12!D10</f>
        <v>0</v>
      </c>
      <c r="E10">
        <f>[4]p12!E10</f>
        <v>0</v>
      </c>
      <c r="F10">
        <f>[4]p12!F10</f>
        <v>0</v>
      </c>
      <c r="G10">
        <f>[4]p12!G10</f>
        <v>549473</v>
      </c>
      <c r="H10">
        <f>[4]p12!H10</f>
        <v>0</v>
      </c>
      <c r="I10">
        <f>[4]p12!I10</f>
        <v>0</v>
      </c>
      <c r="J10">
        <f>[4]p12!J10</f>
        <v>0</v>
      </c>
      <c r="K10">
        <f>[4]p12!K10</f>
        <v>0</v>
      </c>
    </row>
    <row r="11" spans="1:11">
      <c r="A11" t="s">
        <v>189</v>
      </c>
      <c r="B11">
        <f>[4]p12!B11</f>
        <v>228911</v>
      </c>
      <c r="C11">
        <f>[4]p12!C11</f>
        <v>130037</v>
      </c>
      <c r="D11">
        <f>[4]p12!D11</f>
        <v>81480</v>
      </c>
      <c r="E11">
        <f>[4]p12!E11</f>
        <v>165487</v>
      </c>
      <c r="F11">
        <f>[4]p12!F11</f>
        <v>218340</v>
      </c>
      <c r="G11">
        <f>[4]p12!G11</f>
        <v>0</v>
      </c>
      <c r="H11">
        <f>[4]p12!H11</f>
        <v>0</v>
      </c>
      <c r="I11">
        <f>[4]p12!I11</f>
        <v>0</v>
      </c>
      <c r="J11">
        <f>[4]p12!J11</f>
        <v>0</v>
      </c>
      <c r="K11">
        <f>[4]p12!K11</f>
        <v>0</v>
      </c>
    </row>
    <row r="12" spans="1:11">
      <c r="A12" t="s">
        <v>190</v>
      </c>
      <c r="B12">
        <f>[4]p12!B12</f>
        <v>0</v>
      </c>
      <c r="C12">
        <f>[4]p12!C12</f>
        <v>0</v>
      </c>
      <c r="D12">
        <f>[4]p12!D12</f>
        <v>0</v>
      </c>
      <c r="E12">
        <f>[4]p12!E12</f>
        <v>0</v>
      </c>
      <c r="F12">
        <f>[4]p12!F12</f>
        <v>0</v>
      </c>
      <c r="G12">
        <f>[4]p12!G12</f>
        <v>824255</v>
      </c>
      <c r="H12">
        <f>[4]p12!H12</f>
        <v>0</v>
      </c>
      <c r="I12">
        <f>[4]p12!I12</f>
        <v>0</v>
      </c>
      <c r="J12">
        <f>[4]p12!J12</f>
        <v>0</v>
      </c>
      <c r="K12">
        <f>[4]p12!K12</f>
        <v>0</v>
      </c>
    </row>
    <row r="13" spans="1:11">
      <c r="A13" t="s">
        <v>191</v>
      </c>
      <c r="B13">
        <f>[4]p12!B13</f>
        <v>3420</v>
      </c>
      <c r="C13">
        <f>[4]p12!C13</f>
        <v>382.5</v>
      </c>
      <c r="D13">
        <f>[4]p12!D13</f>
        <v>315</v>
      </c>
      <c r="E13">
        <f>[4]p12!E13</f>
        <v>31.5</v>
      </c>
      <c r="F13">
        <f>[4]p12!F13</f>
        <v>46.8</v>
      </c>
      <c r="G13">
        <f>[4]p12!G13</f>
        <v>42.3</v>
      </c>
      <c r="H13">
        <f>[4]p12!H13</f>
        <v>0</v>
      </c>
      <c r="I13">
        <f>[4]p12!I13</f>
        <v>0</v>
      </c>
      <c r="J13">
        <f>[4]p12!J13</f>
        <v>0</v>
      </c>
      <c r="K13">
        <f>[4]p12!K13</f>
        <v>0</v>
      </c>
    </row>
    <row r="14" spans="1:11">
      <c r="A14" t="s">
        <v>192</v>
      </c>
      <c r="B14">
        <f>[4]p12!B14</f>
        <v>3600</v>
      </c>
      <c r="C14">
        <f>[4]p12!C14</f>
        <v>360</v>
      </c>
      <c r="D14">
        <f>[4]p12!D14</f>
        <v>315</v>
      </c>
      <c r="E14">
        <f>[4]p12!E14</f>
        <v>29.25</v>
      </c>
      <c r="F14">
        <f>[4]p12!F14</f>
        <v>42.3</v>
      </c>
      <c r="G14">
        <f>[4]p12!G14</f>
        <v>37.799999999999997</v>
      </c>
      <c r="H14">
        <f>[4]p12!H14</f>
        <v>0</v>
      </c>
      <c r="I14">
        <f>[4]p12!I14</f>
        <v>0</v>
      </c>
      <c r="J14">
        <f>[4]p12!J14</f>
        <v>0</v>
      </c>
      <c r="K14">
        <f>[4]p12!K14</f>
        <v>0</v>
      </c>
    </row>
    <row r="15" spans="1:11">
      <c r="A15" t="s">
        <v>193</v>
      </c>
      <c r="B15">
        <f>[4]p12!B15</f>
        <v>3420</v>
      </c>
      <c r="C15">
        <f>[4]p12!C15</f>
        <v>382.5</v>
      </c>
      <c r="D15">
        <f>[4]p12!D15</f>
        <v>315</v>
      </c>
      <c r="E15">
        <f>[4]p12!E15</f>
        <v>31.5</v>
      </c>
      <c r="F15">
        <f>[4]p12!F15</f>
        <v>46.8</v>
      </c>
      <c r="G15">
        <f>[4]p12!G15</f>
        <v>42.3</v>
      </c>
      <c r="H15">
        <f>[4]p12!H15</f>
        <v>0</v>
      </c>
      <c r="I15">
        <f>[4]p12!I15</f>
        <v>0</v>
      </c>
      <c r="J15">
        <f>[4]p12!J15</f>
        <v>0</v>
      </c>
      <c r="K15">
        <f>[4]p12!K15</f>
        <v>0</v>
      </c>
    </row>
    <row r="16" spans="1:11">
      <c r="A16" t="s">
        <v>194</v>
      </c>
      <c r="B16">
        <f>[4]p12!B16</f>
        <v>4050</v>
      </c>
      <c r="C16">
        <f>[4]p12!C16</f>
        <v>396</v>
      </c>
      <c r="D16">
        <f>[4]p12!D16</f>
        <v>360</v>
      </c>
      <c r="E16">
        <f>[4]p12!E16</f>
        <v>29.25</v>
      </c>
      <c r="F16">
        <f>[4]p12!F16</f>
        <v>44.1</v>
      </c>
      <c r="G16">
        <f>[4]p12!G16</f>
        <v>37.799999999999997</v>
      </c>
      <c r="H16">
        <f>[4]p12!H16</f>
        <v>0</v>
      </c>
      <c r="I16">
        <f>[4]p12!I16</f>
        <v>0</v>
      </c>
      <c r="J16">
        <f>[4]p12!J16</f>
        <v>0</v>
      </c>
      <c r="K16">
        <f>[4]p12!K16</f>
        <v>0</v>
      </c>
    </row>
    <row r="17" spans="1:11">
      <c r="A17" t="s">
        <v>195</v>
      </c>
      <c r="B17">
        <f>[4]p12!B17</f>
        <v>3420</v>
      </c>
      <c r="C17">
        <f>[4]p12!C17</f>
        <v>382.5</v>
      </c>
      <c r="D17">
        <f>[4]p12!D17</f>
        <v>315</v>
      </c>
      <c r="E17">
        <f>[4]p12!E17</f>
        <v>31.5</v>
      </c>
      <c r="F17">
        <f>[4]p12!F17</f>
        <v>46.8</v>
      </c>
      <c r="G17">
        <f>[4]p12!G17</f>
        <v>42.3</v>
      </c>
      <c r="H17">
        <f>[4]p12!H17</f>
        <v>0</v>
      </c>
      <c r="I17">
        <f>[4]p12!I17</f>
        <v>0</v>
      </c>
      <c r="J17">
        <f>[4]p12!J17</f>
        <v>0</v>
      </c>
      <c r="K17">
        <f>[4]p12!K17</f>
        <v>0</v>
      </c>
    </row>
    <row r="18" spans="1:11">
      <c r="A18" t="s">
        <v>196</v>
      </c>
      <c r="B18">
        <f>[4]p12!B18</f>
        <v>0</v>
      </c>
      <c r="C18">
        <f>[4]p12!C18</f>
        <v>0</v>
      </c>
      <c r="D18">
        <f>[4]p12!D18</f>
        <v>0</v>
      </c>
      <c r="E18">
        <f>[4]p12!E18</f>
        <v>0</v>
      </c>
      <c r="F18">
        <f>[4]p12!F18</f>
        <v>0</v>
      </c>
      <c r="G18">
        <f>[4]p12!G18</f>
        <v>0</v>
      </c>
      <c r="H18">
        <f>[4]p12!H18</f>
        <v>0</v>
      </c>
      <c r="I18">
        <f>[4]p12!I18</f>
        <v>0</v>
      </c>
      <c r="J18">
        <f>[4]p12!J18</f>
        <v>0</v>
      </c>
      <c r="K18">
        <f>[4]p12!K18</f>
        <v>0</v>
      </c>
    </row>
    <row r="19" spans="1:11">
      <c r="A19" t="s">
        <v>197</v>
      </c>
      <c r="B19">
        <f>[4]p12!B19</f>
        <v>0</v>
      </c>
      <c r="C19">
        <f>[4]p12!C19</f>
        <v>0</v>
      </c>
      <c r="D19">
        <f>[4]p12!D19</f>
        <v>0</v>
      </c>
      <c r="E19">
        <f>[4]p12!E19</f>
        <v>0</v>
      </c>
      <c r="F19">
        <f>[4]p12!F19</f>
        <v>0</v>
      </c>
      <c r="G19">
        <f>[4]p12!G19</f>
        <v>0</v>
      </c>
      <c r="H19">
        <f>[4]p12!H19</f>
        <v>0</v>
      </c>
      <c r="I19">
        <f>[4]p12!I19</f>
        <v>0</v>
      </c>
      <c r="J19">
        <f>[4]p12!J19</f>
        <v>0</v>
      </c>
      <c r="K19">
        <f>[4]p12!K19</f>
        <v>0</v>
      </c>
    </row>
    <row r="20" spans="1:11">
      <c r="A20" t="s">
        <v>198</v>
      </c>
      <c r="B20">
        <f>[4]p12!B20</f>
        <v>0</v>
      </c>
      <c r="C20">
        <f>[4]p12!C20</f>
        <v>0</v>
      </c>
      <c r="D20">
        <f>[4]p12!D20</f>
        <v>0</v>
      </c>
      <c r="E20">
        <f>[4]p12!E20</f>
        <v>0</v>
      </c>
      <c r="F20">
        <f>[4]p12!F20</f>
        <v>0</v>
      </c>
      <c r="G20">
        <f>[4]p12!G20</f>
        <v>0</v>
      </c>
      <c r="H20">
        <f>[4]p12!H20</f>
        <v>0</v>
      </c>
      <c r="I20">
        <f>[4]p12!I20</f>
        <v>0</v>
      </c>
      <c r="J20">
        <f>[4]p12!J20</f>
        <v>0</v>
      </c>
      <c r="K20">
        <f>[4]p12!K20</f>
        <v>0</v>
      </c>
    </row>
    <row r="21" spans="1:11">
      <c r="A21" t="s">
        <v>199</v>
      </c>
      <c r="B21">
        <f>[4]p12!B21</f>
        <v>0</v>
      </c>
      <c r="C21">
        <f>[4]p12!C21</f>
        <v>0</v>
      </c>
      <c r="D21">
        <f>[4]p12!D21</f>
        <v>0</v>
      </c>
      <c r="E21">
        <f>[4]p12!E21</f>
        <v>0</v>
      </c>
      <c r="F21">
        <f>[4]p12!F21</f>
        <v>0</v>
      </c>
      <c r="G21">
        <f>[4]p12!G21</f>
        <v>0</v>
      </c>
      <c r="H21">
        <f>[4]p12!H21</f>
        <v>0</v>
      </c>
      <c r="I21">
        <f>[4]p12!I21</f>
        <v>0</v>
      </c>
      <c r="J21">
        <f>[4]p12!J21</f>
        <v>0</v>
      </c>
      <c r="K21">
        <f>[4]p12!K21</f>
        <v>0</v>
      </c>
    </row>
    <row r="22" spans="1:11">
      <c r="A22" t="s">
        <v>200</v>
      </c>
      <c r="B22">
        <f>[4]p12!B22</f>
        <v>0</v>
      </c>
      <c r="C22">
        <f>[4]p12!C22</f>
        <v>0</v>
      </c>
      <c r="D22">
        <f>[4]p12!D22</f>
        <v>0</v>
      </c>
      <c r="E22">
        <f>[4]p12!E22</f>
        <v>0</v>
      </c>
      <c r="F22">
        <f>[4]p12!F22</f>
        <v>0</v>
      </c>
      <c r="G22">
        <f>[4]p12!G22</f>
        <v>0</v>
      </c>
      <c r="H22">
        <f>[4]p12!H22</f>
        <v>0</v>
      </c>
      <c r="I22">
        <f>[4]p12!I22</f>
        <v>0</v>
      </c>
      <c r="J22">
        <f>[4]p12!J22</f>
        <v>0</v>
      </c>
      <c r="K22">
        <f>[4]p12!K22</f>
        <v>0</v>
      </c>
    </row>
    <row r="23" spans="1:11">
      <c r="A23" t="s">
        <v>201</v>
      </c>
      <c r="B23">
        <f>[4]p12!B23</f>
        <v>5400</v>
      </c>
      <c r="C23">
        <f>[4]p12!C23</f>
        <v>450</v>
      </c>
      <c r="D23">
        <f>[4]p12!D23</f>
        <v>450</v>
      </c>
      <c r="E23">
        <f>[4]p12!E23</f>
        <v>41.4</v>
      </c>
      <c r="F23">
        <f>[4]p12!F23</f>
        <v>52.2</v>
      </c>
      <c r="G23">
        <f>[4]p12!G23</f>
        <v>47.7</v>
      </c>
      <c r="H23">
        <f>[4]p12!H23</f>
        <v>0</v>
      </c>
      <c r="I23">
        <f>[4]p12!I23</f>
        <v>0</v>
      </c>
      <c r="J23">
        <f>[4]p12!J23</f>
        <v>0</v>
      </c>
      <c r="K23">
        <f>[4]p12!K23</f>
        <v>0</v>
      </c>
    </row>
    <row r="24" spans="1:11">
      <c r="A24" t="s">
        <v>202</v>
      </c>
      <c r="B24">
        <f>[4]p12!B24</f>
        <v>5850</v>
      </c>
      <c r="C24">
        <f>[4]p12!C24</f>
        <v>468</v>
      </c>
      <c r="D24">
        <f>[4]p12!D24</f>
        <v>432</v>
      </c>
      <c r="E24">
        <f>[4]p12!E24</f>
        <v>37.799999999999997</v>
      </c>
      <c r="F24">
        <f>[4]p12!F24</f>
        <v>51.3</v>
      </c>
      <c r="G24">
        <f>[4]p12!G24</f>
        <v>48.6</v>
      </c>
      <c r="H24">
        <f>[4]p12!H24</f>
        <v>0</v>
      </c>
      <c r="I24">
        <f>[4]p12!I24</f>
        <v>0</v>
      </c>
      <c r="J24">
        <f>[4]p12!J24</f>
        <v>0</v>
      </c>
      <c r="K24">
        <f>[4]p12!K24</f>
        <v>0</v>
      </c>
    </row>
    <row r="25" spans="1:11">
      <c r="A25" t="s">
        <v>203</v>
      </c>
      <c r="B25">
        <f>[4]p12!B25</f>
        <v>5400</v>
      </c>
      <c r="C25">
        <f>[4]p12!C25</f>
        <v>450</v>
      </c>
      <c r="D25">
        <f>[4]p12!D25</f>
        <v>450</v>
      </c>
      <c r="E25">
        <f>[4]p12!E25</f>
        <v>41.4</v>
      </c>
      <c r="F25">
        <f>[4]p12!F25</f>
        <v>52.2</v>
      </c>
      <c r="G25">
        <f>[4]p12!G25</f>
        <v>47.7</v>
      </c>
      <c r="H25">
        <f>[4]p12!H25</f>
        <v>0</v>
      </c>
      <c r="I25">
        <f>[4]p12!I25</f>
        <v>0</v>
      </c>
      <c r="J25">
        <f>[4]p12!J25</f>
        <v>0</v>
      </c>
      <c r="K25">
        <f>[4]p12!K25</f>
        <v>0</v>
      </c>
    </row>
    <row r="26" spans="1:11">
      <c r="A26" t="s">
        <v>204</v>
      </c>
      <c r="B26">
        <f>[4]p12!B26</f>
        <v>5850</v>
      </c>
      <c r="C26">
        <f>[4]p12!C26</f>
        <v>468</v>
      </c>
      <c r="D26">
        <f>[4]p12!D26</f>
        <v>432</v>
      </c>
      <c r="E26">
        <f>[4]p12!E26</f>
        <v>37.799999999999997</v>
      </c>
      <c r="F26">
        <f>[4]p12!F26</f>
        <v>51.3</v>
      </c>
      <c r="G26">
        <f>[4]p12!G26</f>
        <v>48.6</v>
      </c>
      <c r="H26">
        <f>[4]p12!H26</f>
        <v>0</v>
      </c>
      <c r="I26">
        <f>[4]p12!I26</f>
        <v>0</v>
      </c>
      <c r="J26">
        <f>[4]p12!J26</f>
        <v>0</v>
      </c>
      <c r="K26">
        <f>[4]p12!K26</f>
        <v>0</v>
      </c>
    </row>
    <row r="27" spans="1:11">
      <c r="A27" t="s">
        <v>205</v>
      </c>
      <c r="B27">
        <f>[4]p12!B27</f>
        <v>5400</v>
      </c>
      <c r="C27">
        <f>[4]p12!C27</f>
        <v>450</v>
      </c>
      <c r="D27">
        <f>[4]p12!D27</f>
        <v>450</v>
      </c>
      <c r="E27">
        <f>[4]p12!E27</f>
        <v>41.4</v>
      </c>
      <c r="F27">
        <f>[4]p12!F27</f>
        <v>52.2</v>
      </c>
      <c r="G27">
        <f>[4]p12!G27</f>
        <v>47.7</v>
      </c>
      <c r="H27">
        <f>[4]p12!H27</f>
        <v>0</v>
      </c>
      <c r="I27">
        <f>[4]p12!I27</f>
        <v>0</v>
      </c>
      <c r="J27">
        <f>[4]p12!J27</f>
        <v>0</v>
      </c>
      <c r="K27">
        <f>[4]p12!K27</f>
        <v>0</v>
      </c>
    </row>
    <row r="28" spans="1:11">
      <c r="A28" t="s">
        <v>206</v>
      </c>
      <c r="B28">
        <f>[4]p12!B28</f>
        <v>0</v>
      </c>
      <c r="C28">
        <f>[4]p12!C28</f>
        <v>0</v>
      </c>
      <c r="D28">
        <f>[4]p12!D28</f>
        <v>0</v>
      </c>
      <c r="E28">
        <f>[4]p12!E28</f>
        <v>0</v>
      </c>
      <c r="F28">
        <f>[4]p12!F28</f>
        <v>0</v>
      </c>
      <c r="G28">
        <f>[4]p12!G28</f>
        <v>0</v>
      </c>
      <c r="H28">
        <f>[4]p12!H28</f>
        <v>0</v>
      </c>
      <c r="I28">
        <f>[4]p12!I28</f>
        <v>0</v>
      </c>
      <c r="J28">
        <f>[4]p12!J28</f>
        <v>0</v>
      </c>
      <c r="K28">
        <f>[4]p12!K28</f>
        <v>0</v>
      </c>
    </row>
    <row r="29" spans="1:11">
      <c r="A29" t="s">
        <v>207</v>
      </c>
      <c r="B29">
        <f>[4]p12!B29</f>
        <v>0</v>
      </c>
      <c r="C29">
        <f>[4]p12!C29</f>
        <v>0</v>
      </c>
      <c r="D29">
        <f>[4]p12!D29</f>
        <v>0</v>
      </c>
      <c r="E29">
        <f>[4]p12!E29</f>
        <v>0</v>
      </c>
      <c r="F29">
        <f>[4]p12!F29</f>
        <v>0</v>
      </c>
      <c r="G29">
        <f>[4]p12!G29</f>
        <v>0</v>
      </c>
      <c r="H29">
        <f>[4]p12!H29</f>
        <v>0</v>
      </c>
      <c r="I29">
        <f>[4]p12!I29</f>
        <v>0</v>
      </c>
      <c r="J29">
        <f>[4]p12!J29</f>
        <v>0</v>
      </c>
      <c r="K29">
        <f>[4]p12!K29</f>
        <v>0</v>
      </c>
    </row>
    <row r="30" spans="1:11">
      <c r="A30" t="s">
        <v>208</v>
      </c>
      <c r="B30">
        <f>[4]p12!B30</f>
        <v>0</v>
      </c>
      <c r="C30">
        <f>[4]p12!C30</f>
        <v>0</v>
      </c>
      <c r="D30">
        <f>[4]p12!D30</f>
        <v>0</v>
      </c>
      <c r="E30">
        <f>[4]p12!E30</f>
        <v>0</v>
      </c>
      <c r="F30">
        <f>[4]p12!F30</f>
        <v>0</v>
      </c>
      <c r="G30">
        <f>[4]p12!G30</f>
        <v>0</v>
      </c>
      <c r="H30">
        <f>[4]p12!H30</f>
        <v>0</v>
      </c>
      <c r="I30">
        <f>[4]p12!I30</f>
        <v>0</v>
      </c>
      <c r="J30">
        <f>[4]p12!J30</f>
        <v>0</v>
      </c>
      <c r="K30">
        <f>[4]p12!K30</f>
        <v>0</v>
      </c>
    </row>
    <row r="31" spans="1:11">
      <c r="A31" t="s">
        <v>209</v>
      </c>
      <c r="B31">
        <f>[4]p12!B31</f>
        <v>0</v>
      </c>
      <c r="C31">
        <f>[4]p12!C31</f>
        <v>0</v>
      </c>
      <c r="D31">
        <f>[4]p12!D31</f>
        <v>0</v>
      </c>
      <c r="E31">
        <f>[4]p12!E31</f>
        <v>0</v>
      </c>
      <c r="F31">
        <f>[4]p12!F31</f>
        <v>0</v>
      </c>
      <c r="G31">
        <f>[4]p12!G31</f>
        <v>0</v>
      </c>
      <c r="H31">
        <f>[4]p12!H31</f>
        <v>0</v>
      </c>
      <c r="I31">
        <f>[4]p12!I31</f>
        <v>0</v>
      </c>
      <c r="J31">
        <f>[4]p12!J31</f>
        <v>0</v>
      </c>
      <c r="K31">
        <f>[4]p12!K31</f>
        <v>0</v>
      </c>
    </row>
    <row r="32" spans="1:11">
      <c r="A32" t="s">
        <v>210</v>
      </c>
      <c r="B32">
        <f>[4]p12!B32</f>
        <v>0</v>
      </c>
      <c r="C32">
        <f>[4]p12!C32</f>
        <v>0</v>
      </c>
      <c r="D32">
        <f>[4]p12!D32</f>
        <v>0</v>
      </c>
      <c r="E32">
        <f>[4]p12!E32</f>
        <v>0</v>
      </c>
      <c r="F32">
        <f>[4]p12!F32</f>
        <v>0</v>
      </c>
      <c r="G32">
        <f>[4]p12!G32</f>
        <v>0</v>
      </c>
      <c r="H32">
        <f>[4]p12!H32</f>
        <v>0</v>
      </c>
      <c r="I32">
        <f>[4]p12!I32</f>
        <v>0</v>
      </c>
      <c r="J32">
        <f>[4]p12!J32</f>
        <v>0</v>
      </c>
      <c r="K32">
        <f>[4]p12!K32</f>
        <v>0</v>
      </c>
    </row>
    <row r="33" spans="1:11">
      <c r="A33" t="s">
        <v>211</v>
      </c>
      <c r="B33">
        <f>[4]p12!B33</f>
        <v>48999984</v>
      </c>
      <c r="C33">
        <f>[4]p12!C33</f>
        <v>2400000</v>
      </c>
      <c r="D33">
        <f>[4]p12!D33</f>
        <v>2300004</v>
      </c>
      <c r="E33">
        <f>[4]p12!E33</f>
        <v>700000</v>
      </c>
      <c r="F33">
        <f>[4]p12!F33</f>
        <v>1450000.2</v>
      </c>
      <c r="G33">
        <f>[4]p12!G33</f>
        <v>4200000</v>
      </c>
      <c r="H33">
        <f>[4]p12!H33</f>
        <v>8279035</v>
      </c>
      <c r="I33">
        <f>[4]p12!I33</f>
        <v>0</v>
      </c>
      <c r="J33">
        <f>[4]p12!J33</f>
        <v>0</v>
      </c>
      <c r="K33">
        <f>[4]p12!K33</f>
        <v>0</v>
      </c>
    </row>
    <row r="34" spans="1:11">
      <c r="A34" t="s">
        <v>212</v>
      </c>
      <c r="B34">
        <f>[4]p12!B34</f>
        <v>83000192</v>
      </c>
      <c r="C34">
        <f>[4]p12!C34</f>
        <v>6200000</v>
      </c>
      <c r="D34">
        <f>[4]p12!D34</f>
        <v>4900007</v>
      </c>
      <c r="E34">
        <f>[4]p12!E34</f>
        <v>840000</v>
      </c>
      <c r="F34">
        <f>[4]p12!F34</f>
        <v>2699999.56</v>
      </c>
      <c r="G34">
        <f>[4]p12!G34</f>
        <v>4250000</v>
      </c>
      <c r="H34">
        <f>[4]p12!H34</f>
        <v>11254316</v>
      </c>
      <c r="I34">
        <f>[4]p12!I34</f>
        <v>0</v>
      </c>
      <c r="J34">
        <f>[4]p12!J34</f>
        <v>0</v>
      </c>
      <c r="K34">
        <f>[4]p12!K34</f>
        <v>0</v>
      </c>
    </row>
    <row r="35" spans="1:11">
      <c r="A35" t="s">
        <v>213</v>
      </c>
      <c r="B35">
        <f>[4]p12!B35</f>
        <v>0</v>
      </c>
      <c r="C35">
        <f>[4]p12!C35</f>
        <v>0.09</v>
      </c>
      <c r="D35">
        <f>[4]p12!D35</f>
        <v>0.09</v>
      </c>
      <c r="E35">
        <f>[4]p12!E35</f>
        <v>0.09</v>
      </c>
      <c r="F35">
        <f>[4]p12!F35</f>
        <v>0.09</v>
      </c>
      <c r="G35">
        <f>[4]p12!G35</f>
        <v>0.09</v>
      </c>
      <c r="H35">
        <f>[4]p12!H35</f>
        <v>0</v>
      </c>
      <c r="I35">
        <f>[4]p12!I35</f>
        <v>0</v>
      </c>
      <c r="J35">
        <f>[4]p12!J35</f>
        <v>0</v>
      </c>
      <c r="K35">
        <f>[4]p12!K35</f>
        <v>0</v>
      </c>
    </row>
    <row r="36" spans="1:11">
      <c r="A36" t="s">
        <v>214</v>
      </c>
      <c r="B36">
        <f>[4]p12!B36</f>
        <v>6.8999999999999992E-2</v>
      </c>
      <c r="C36">
        <f>[4]p12!C36</f>
        <v>0</v>
      </c>
      <c r="D36">
        <f>[4]p12!D36</f>
        <v>6.8999999999999992E-2</v>
      </c>
      <c r="E36">
        <f>[4]p12!E36</f>
        <v>6.8999999999999992E-2</v>
      </c>
      <c r="F36">
        <f>[4]p12!F36</f>
        <v>6.8999999999999992E-2</v>
      </c>
      <c r="G36">
        <f>[4]p12!G36</f>
        <v>0</v>
      </c>
      <c r="H36">
        <f>[4]p12!H36</f>
        <v>0</v>
      </c>
      <c r="I36">
        <f>[4]p12!I36</f>
        <v>0</v>
      </c>
      <c r="J36">
        <f>[4]p12!J36</f>
        <v>0</v>
      </c>
      <c r="K36">
        <f>[4]p12!K36</f>
        <v>0</v>
      </c>
    </row>
    <row r="37" spans="1:11">
      <c r="A37" t="s">
        <v>215</v>
      </c>
      <c r="B37">
        <f>[4]p12!B37</f>
        <v>9.1999999999999998E-2</v>
      </c>
      <c r="C37">
        <f>[4]p12!C37</f>
        <v>9.1999999999999998E-2</v>
      </c>
      <c r="D37">
        <f>[4]p12!D37</f>
        <v>0</v>
      </c>
      <c r="E37">
        <f>[4]p12!E37</f>
        <v>9.1999999999999998E-2</v>
      </c>
      <c r="F37">
        <f>[4]p12!F37</f>
        <v>9.1999999999999998E-2</v>
      </c>
      <c r="G37">
        <f>[4]p12!G37</f>
        <v>9.1999999999999998E-2</v>
      </c>
      <c r="H37">
        <f>[4]p12!H37</f>
        <v>0</v>
      </c>
      <c r="I37">
        <f>[4]p12!I37</f>
        <v>0</v>
      </c>
      <c r="J37">
        <f>[4]p12!J37</f>
        <v>0</v>
      </c>
      <c r="K37">
        <f>[4]p12!K37</f>
        <v>0</v>
      </c>
    </row>
    <row r="38" spans="1:11">
      <c r="A38" t="s">
        <v>216</v>
      </c>
      <c r="B38">
        <f>[4]p12!B38</f>
        <v>0.115</v>
      </c>
      <c r="C38">
        <f>[4]p12!C38</f>
        <v>0.115</v>
      </c>
      <c r="D38">
        <f>[4]p12!D38</f>
        <v>0.115</v>
      </c>
      <c r="E38">
        <f>[4]p12!E38</f>
        <v>0</v>
      </c>
      <c r="F38">
        <f>[4]p12!F38</f>
        <v>0</v>
      </c>
      <c r="G38">
        <f>[4]p12!G38</f>
        <v>0.115</v>
      </c>
      <c r="H38">
        <f>[4]p12!H38</f>
        <v>0</v>
      </c>
      <c r="I38">
        <f>[4]p12!I38</f>
        <v>0</v>
      </c>
      <c r="J38">
        <f>[4]p12!J38</f>
        <v>0</v>
      </c>
      <c r="K38">
        <f>[4]p12!K38</f>
        <v>0</v>
      </c>
    </row>
    <row r="39" spans="1:11">
      <c r="A39" t="s">
        <v>217</v>
      </c>
      <c r="B39">
        <f>[4]p12!B39</f>
        <v>0.115</v>
      </c>
      <c r="C39">
        <f>[4]p12!C39</f>
        <v>0.115</v>
      </c>
      <c r="D39">
        <f>[4]p12!D39</f>
        <v>0.115</v>
      </c>
      <c r="E39">
        <f>[4]p12!E39</f>
        <v>0</v>
      </c>
      <c r="F39">
        <f>[4]p12!F39</f>
        <v>0</v>
      </c>
      <c r="G39">
        <f>[4]p12!G39</f>
        <v>0.115</v>
      </c>
      <c r="H39">
        <f>[4]p12!H39</f>
        <v>0</v>
      </c>
      <c r="I39">
        <f>[4]p12!I39</f>
        <v>0</v>
      </c>
      <c r="J39">
        <f>[4]p12!J39</f>
        <v>0</v>
      </c>
      <c r="K39">
        <f>[4]p12!K39</f>
        <v>0</v>
      </c>
    </row>
    <row r="40" spans="1:11">
      <c r="A40" t="s">
        <v>218</v>
      </c>
      <c r="B40">
        <f>[4]p12!B40</f>
        <v>5.7500000000000002E-2</v>
      </c>
      <c r="C40">
        <f>[4]p12!C40</f>
        <v>0</v>
      </c>
      <c r="D40">
        <f>[4]p12!D40</f>
        <v>5.7500000000000002E-2</v>
      </c>
      <c r="E40">
        <f>[4]p12!E40</f>
        <v>5.7500000000000002E-2</v>
      </c>
      <c r="F40">
        <f>[4]p12!F40</f>
        <v>5.7500000000000002E-2</v>
      </c>
      <c r="G40">
        <f>[4]p12!G40</f>
        <v>0</v>
      </c>
      <c r="H40">
        <f>[4]p12!H40</f>
        <v>0</v>
      </c>
      <c r="I40">
        <f>[4]p12!I40</f>
        <v>0</v>
      </c>
      <c r="J40">
        <f>[4]p12!J40</f>
        <v>0</v>
      </c>
      <c r="K40">
        <f>[4]p12!K40</f>
        <v>0</v>
      </c>
    </row>
    <row r="41" spans="1:11">
      <c r="A41" t="s">
        <v>219</v>
      </c>
      <c r="B41">
        <f>[4]p12!B41</f>
        <v>0.6</v>
      </c>
      <c r="C41">
        <f>[4]p12!C41</f>
        <v>1.2</v>
      </c>
      <c r="D41">
        <f>[4]p12!D41</f>
        <v>0.6</v>
      </c>
      <c r="E41">
        <f>[4]p12!E41</f>
        <v>1.5</v>
      </c>
      <c r="F41">
        <f>[4]p12!F41</f>
        <v>1.5</v>
      </c>
      <c r="G41">
        <f>[4]p12!G41</f>
        <v>1.2</v>
      </c>
      <c r="H41">
        <f>[4]p12!H41</f>
        <v>0</v>
      </c>
      <c r="I41">
        <f>[4]p12!I41</f>
        <v>0</v>
      </c>
      <c r="J41">
        <f>[4]p12!J41</f>
        <v>0</v>
      </c>
      <c r="K41">
        <f>[4]p12!K41</f>
        <v>0</v>
      </c>
    </row>
    <row r="42" spans="1:11">
      <c r="A42" t="s">
        <v>220</v>
      </c>
      <c r="B42">
        <f>[4]p12!B42</f>
        <v>1.2</v>
      </c>
      <c r="C42">
        <f>[4]p12!C42</f>
        <v>0.6</v>
      </c>
      <c r="D42">
        <f>[4]p12!D42</f>
        <v>1.8</v>
      </c>
      <c r="E42">
        <f>[4]p12!E42</f>
        <v>1.2</v>
      </c>
      <c r="F42">
        <f>[4]p12!F42</f>
        <v>1.2</v>
      </c>
      <c r="G42">
        <f>[4]p12!G42</f>
        <v>0.6</v>
      </c>
      <c r="H42">
        <f>[4]p12!H42</f>
        <v>0</v>
      </c>
      <c r="I42">
        <f>[4]p12!I42</f>
        <v>0</v>
      </c>
      <c r="J42">
        <f>[4]p12!J42</f>
        <v>0</v>
      </c>
      <c r="K42">
        <f>[4]p12!K42</f>
        <v>0</v>
      </c>
    </row>
    <row r="43" spans="1:11">
      <c r="A43" t="s">
        <v>221</v>
      </c>
      <c r="B43">
        <f>[4]p12!B43</f>
        <v>0.6</v>
      </c>
      <c r="C43">
        <f>[4]p12!C43</f>
        <v>1.8</v>
      </c>
      <c r="D43">
        <f>[4]p12!D43</f>
        <v>0.6</v>
      </c>
      <c r="E43">
        <f>[4]p12!E43</f>
        <v>1.2</v>
      </c>
      <c r="F43">
        <f>[4]p12!F43</f>
        <v>1.2</v>
      </c>
      <c r="G43">
        <f>[4]p12!G43</f>
        <v>1.2</v>
      </c>
      <c r="H43">
        <f>[4]p12!H43</f>
        <v>0</v>
      </c>
      <c r="I43">
        <f>[4]p12!I43</f>
        <v>0</v>
      </c>
      <c r="J43">
        <f>[4]p12!J43</f>
        <v>0</v>
      </c>
      <c r="K43">
        <f>[4]p12!K43</f>
        <v>0</v>
      </c>
    </row>
    <row r="44" spans="1:11">
      <c r="A44" t="s">
        <v>222</v>
      </c>
      <c r="B44">
        <f>[4]p12!B44</f>
        <v>1.5</v>
      </c>
      <c r="C44">
        <f>[4]p12!C44</f>
        <v>1.2</v>
      </c>
      <c r="D44">
        <f>[4]p12!D44</f>
        <v>1.2</v>
      </c>
      <c r="E44">
        <f>[4]p12!E44</f>
        <v>0.6</v>
      </c>
      <c r="F44">
        <f>[4]p12!F44</f>
        <v>0.6</v>
      </c>
      <c r="G44">
        <f>[4]p12!G44</f>
        <v>0.9</v>
      </c>
      <c r="H44">
        <f>[4]p12!H44</f>
        <v>0</v>
      </c>
      <c r="I44">
        <f>[4]p12!I44</f>
        <v>0</v>
      </c>
      <c r="J44">
        <f>[4]p12!J44</f>
        <v>0</v>
      </c>
      <c r="K44">
        <f>[4]p12!K44</f>
        <v>0</v>
      </c>
    </row>
    <row r="45" spans="1:11">
      <c r="A45" t="s">
        <v>223</v>
      </c>
      <c r="B45">
        <f>[4]p12!B45</f>
        <v>1.5</v>
      </c>
      <c r="C45">
        <f>[4]p12!C45</f>
        <v>1.2</v>
      </c>
      <c r="D45">
        <f>[4]p12!D45</f>
        <v>1.2</v>
      </c>
      <c r="E45">
        <f>[4]p12!E45</f>
        <v>0.6</v>
      </c>
      <c r="F45">
        <f>[4]p12!F45</f>
        <v>0.6</v>
      </c>
      <c r="G45">
        <f>[4]p12!G45</f>
        <v>0.9</v>
      </c>
      <c r="H45">
        <f>[4]p12!H45</f>
        <v>0</v>
      </c>
      <c r="I45">
        <f>[4]p12!I45</f>
        <v>0</v>
      </c>
      <c r="J45">
        <f>[4]p12!J45</f>
        <v>0</v>
      </c>
      <c r="K45">
        <f>[4]p12!K45</f>
        <v>0</v>
      </c>
    </row>
    <row r="46" spans="1:11">
      <c r="A46" t="s">
        <v>224</v>
      </c>
      <c r="B46">
        <f>[4]p12!B46</f>
        <v>1.2</v>
      </c>
      <c r="C46">
        <f>[4]p12!C46</f>
        <v>0.6</v>
      </c>
      <c r="D46">
        <f>[4]p12!D46</f>
        <v>1.2</v>
      </c>
      <c r="E46">
        <f>[4]p12!E46</f>
        <v>0.9</v>
      </c>
      <c r="F46">
        <f>[4]p12!F46</f>
        <v>0.9</v>
      </c>
      <c r="G46">
        <f>[4]p12!G46</f>
        <v>0.6</v>
      </c>
      <c r="H46">
        <f>[4]p12!H46</f>
        <v>0</v>
      </c>
      <c r="I46">
        <f>[4]p12!I46</f>
        <v>0</v>
      </c>
      <c r="J46">
        <f>[4]p12!J46</f>
        <v>0</v>
      </c>
      <c r="K46">
        <f>[4]p12!K46</f>
        <v>0</v>
      </c>
    </row>
    <row r="47" spans="1:11">
      <c r="A47" t="s">
        <v>225</v>
      </c>
      <c r="B47">
        <f>[4]p12!B47</f>
        <v>86</v>
      </c>
      <c r="C47">
        <f>[4]p12!C47</f>
        <v>12.5</v>
      </c>
      <c r="D47">
        <f>[4]p12!D47</f>
        <v>7.3</v>
      </c>
      <c r="E47">
        <f>[4]p12!E47</f>
        <v>0.64</v>
      </c>
      <c r="F47">
        <f>[4]p12!F47</f>
        <v>0.76</v>
      </c>
      <c r="G47">
        <f>[4]p12!G47</f>
        <v>1</v>
      </c>
      <c r="H47">
        <f>[4]p12!H47</f>
        <v>0</v>
      </c>
      <c r="I47">
        <f>[4]p12!I47</f>
        <v>0</v>
      </c>
      <c r="J47">
        <f>[4]p12!J47</f>
        <v>0</v>
      </c>
      <c r="K47">
        <f>[4]p12!K47</f>
        <v>0</v>
      </c>
    </row>
    <row r="48" spans="1:11">
      <c r="A48" t="s">
        <v>226</v>
      </c>
      <c r="B48">
        <f>[4]p12!B48</f>
        <v>86</v>
      </c>
      <c r="C48">
        <f>[4]p12!C48</f>
        <v>12.5</v>
      </c>
      <c r="D48">
        <f>[4]p12!D48</f>
        <v>6.7</v>
      </c>
      <c r="E48">
        <f>[4]p12!E48</f>
        <v>0.63</v>
      </c>
      <c r="F48">
        <f>[4]p12!F48</f>
        <v>0.76</v>
      </c>
      <c r="G48">
        <f>[4]p12!G48</f>
        <v>1</v>
      </c>
      <c r="H48">
        <f>[4]p12!H48</f>
        <v>0</v>
      </c>
      <c r="I48">
        <f>[4]p12!I48</f>
        <v>0</v>
      </c>
      <c r="J48">
        <f>[4]p12!J48</f>
        <v>0</v>
      </c>
      <c r="K48">
        <f>[4]p12!K48</f>
        <v>0</v>
      </c>
    </row>
    <row r="49" spans="1:20">
      <c r="A49" t="s">
        <v>227</v>
      </c>
      <c r="B49">
        <f>[4]p12!B49</f>
        <v>88</v>
      </c>
      <c r="C49">
        <f>[4]p12!C49</f>
        <v>12.5</v>
      </c>
      <c r="D49">
        <f>[4]p12!D49</f>
        <v>7</v>
      </c>
      <c r="E49">
        <f>[4]p12!E49</f>
        <v>0.64</v>
      </c>
      <c r="F49">
        <f>[4]p12!F49</f>
        <v>0.76</v>
      </c>
      <c r="G49">
        <f>[4]p12!G49</f>
        <v>1</v>
      </c>
      <c r="H49">
        <f>[4]p12!H49</f>
        <v>0</v>
      </c>
      <c r="I49">
        <f>[4]p12!I49</f>
        <v>0</v>
      </c>
      <c r="J49">
        <f>[4]p12!J49</f>
        <v>0</v>
      </c>
      <c r="K49">
        <f>[4]p12!K49</f>
        <v>0</v>
      </c>
    </row>
    <row r="50" spans="1:20">
      <c r="A50" t="s">
        <v>228</v>
      </c>
      <c r="B50">
        <f>[4]p12!B50</f>
        <v>89</v>
      </c>
      <c r="C50">
        <f>[4]p12!C50</f>
        <v>12.7</v>
      </c>
      <c r="D50">
        <f>[4]p12!D50</f>
        <v>7.1</v>
      </c>
      <c r="E50">
        <f>[4]p12!E50</f>
        <v>0.65</v>
      </c>
      <c r="F50">
        <f>[4]p12!F50</f>
        <v>0.78</v>
      </c>
      <c r="G50">
        <f>[4]p12!G50</f>
        <v>1</v>
      </c>
      <c r="H50">
        <f>[4]p12!H50</f>
        <v>0</v>
      </c>
      <c r="I50">
        <f>[4]p12!I50</f>
        <v>0</v>
      </c>
      <c r="J50">
        <f>[4]p12!J50</f>
        <v>0</v>
      </c>
      <c r="K50">
        <f>[4]p12!K50</f>
        <v>0</v>
      </c>
    </row>
    <row r="51" spans="1:20" ht="14" thickBot="1">
      <c r="A51" s="34" t="s">
        <v>229</v>
      </c>
      <c r="B51" s="34">
        <f>[4]p12!B51</f>
        <v>8.8227272727272812</v>
      </c>
      <c r="C51" s="34">
        <f>[4]p12!C51</f>
        <v>9.3216000000000179</v>
      </c>
      <c r="D51" s="34">
        <f>[4]p12!D51</f>
        <v>9.1371428571428659</v>
      </c>
      <c r="E51" s="34">
        <f>[4]p12!E51</f>
        <v>9.28125</v>
      </c>
      <c r="F51" s="34">
        <f>[4]p12!F51</f>
        <v>10.431578947368436</v>
      </c>
      <c r="G51" s="34">
        <f>[4]p12!G51</f>
        <v>7.6</v>
      </c>
      <c r="H51" s="34">
        <f>[4]p12!H51</f>
        <v>0</v>
      </c>
      <c r="I51" s="34">
        <f>[4]p12!I51</f>
        <v>0</v>
      </c>
      <c r="J51" s="34">
        <f>[4]p12!J51</f>
        <v>0</v>
      </c>
      <c r="K51" s="34">
        <f>[4]p12!K51</f>
        <v>0</v>
      </c>
      <c r="L51" s="34"/>
      <c r="M51" s="34"/>
    </row>
    <row r="52" spans="1:20">
      <c r="A52" t="s">
        <v>115</v>
      </c>
      <c r="B52">
        <f>[4]p12!B52</f>
        <v>15775750.444992363</v>
      </c>
      <c r="C52">
        <f>[4]p12!C52</f>
        <v>8359299.9001089483</v>
      </c>
      <c r="D52">
        <f>[4]p12!D52</f>
        <v>3351354.6644596085</v>
      </c>
      <c r="E52">
        <f>[4]p12!E52</f>
        <v>8275597.909099862</v>
      </c>
      <c r="F52">
        <f>[4]p12!F52</f>
        <v>8899534.4464404359</v>
      </c>
      <c r="G52">
        <f>[4]p12!G52</f>
        <v>0</v>
      </c>
      <c r="H52">
        <f>[4]p12!H52</f>
        <v>0</v>
      </c>
      <c r="I52">
        <f>[4]p12!I52</f>
        <v>0</v>
      </c>
      <c r="J52">
        <f>[4]p12!J52</f>
        <v>0</v>
      </c>
      <c r="K52">
        <f>[4]p12!K52</f>
        <v>0</v>
      </c>
      <c r="M52" s="28"/>
    </row>
    <row r="53" spans="1:20">
      <c r="A53" t="s">
        <v>116</v>
      </c>
      <c r="B53">
        <f>[4]p12!B53</f>
        <v>10243814</v>
      </c>
      <c r="C53">
        <f>[4]p12!C53</f>
        <v>8101006</v>
      </c>
      <c r="D53">
        <f>[4]p12!D53</f>
        <v>9848214</v>
      </c>
      <c r="E53">
        <f>[4]p12!E53</f>
        <v>11193896</v>
      </c>
      <c r="F53">
        <f>[4]p12!F53</f>
        <v>8934383</v>
      </c>
      <c r="G53">
        <f>[4]p12!G53</f>
        <v>0</v>
      </c>
      <c r="H53">
        <f>[4]p12!H53</f>
        <v>0</v>
      </c>
      <c r="I53">
        <f>[4]p12!I53</f>
        <v>0</v>
      </c>
      <c r="J53">
        <f>[4]p12!J53</f>
        <v>0</v>
      </c>
      <c r="K53">
        <f>[4]p12!K53</f>
        <v>0</v>
      </c>
      <c r="N53" s="10"/>
      <c r="O53" s="10"/>
      <c r="P53" s="10"/>
      <c r="Q53" s="10"/>
      <c r="R53" s="10"/>
    </row>
    <row r="54" spans="1:20">
      <c r="A54" t="s">
        <v>230</v>
      </c>
      <c r="B54">
        <f>[4]p12!B54</f>
        <v>2167425</v>
      </c>
      <c r="C54">
        <f>[4]p12!C54</f>
        <v>3297689</v>
      </c>
      <c r="D54">
        <f>[4]p12!D54</f>
        <v>2998226</v>
      </c>
      <c r="E54">
        <f>[4]p12!E54</f>
        <v>985007</v>
      </c>
      <c r="F54">
        <f>[4]p12!F54</f>
        <v>1180710</v>
      </c>
      <c r="G54">
        <f>[4]p12!G54</f>
        <v>0</v>
      </c>
      <c r="H54">
        <f>[4]p12!H54</f>
        <v>0</v>
      </c>
      <c r="I54">
        <f>[4]p12!I54</f>
        <v>0</v>
      </c>
      <c r="J54">
        <f>[4]p12!J54</f>
        <v>0</v>
      </c>
      <c r="K54">
        <f>[4]p12!K54</f>
        <v>0</v>
      </c>
      <c r="N54" s="32"/>
      <c r="O54" s="32"/>
      <c r="P54" s="32"/>
      <c r="Q54" s="32"/>
      <c r="R54" s="32"/>
      <c r="S54" s="32"/>
      <c r="T54" s="33"/>
    </row>
    <row r="55" spans="1:20">
      <c r="A55" t="s">
        <v>231</v>
      </c>
      <c r="B55">
        <f>[4]p12!B55</f>
        <v>2168784</v>
      </c>
      <c r="C55">
        <f>[4]p12!C55</f>
        <v>5019505</v>
      </c>
      <c r="D55">
        <f>[4]p12!D55</f>
        <v>4863647</v>
      </c>
      <c r="E55">
        <f>[4]p12!E55</f>
        <v>4729080</v>
      </c>
      <c r="F55">
        <f>[4]p12!F55</f>
        <v>1009451</v>
      </c>
      <c r="G55">
        <f>[4]p12!G55</f>
        <v>0</v>
      </c>
      <c r="H55">
        <f>[4]p12!H55</f>
        <v>0</v>
      </c>
      <c r="I55">
        <f>[4]p12!I55</f>
        <v>0</v>
      </c>
      <c r="J55">
        <f>[4]p12!J55</f>
        <v>0</v>
      </c>
      <c r="K55">
        <f>[4]p12!K55</f>
        <v>0</v>
      </c>
      <c r="N55" s="32"/>
      <c r="O55" s="32"/>
      <c r="P55" s="32"/>
      <c r="Q55" s="32"/>
      <c r="R55" s="32"/>
      <c r="S55" s="32"/>
      <c r="T55" s="33"/>
    </row>
    <row r="56" spans="1:20">
      <c r="A56" t="s">
        <v>232</v>
      </c>
      <c r="B56">
        <f>[4]p12!B56</f>
        <v>4336209</v>
      </c>
      <c r="C56">
        <f>[4]p12!C56</f>
        <v>8317194</v>
      </c>
      <c r="D56">
        <f>[4]p12!D56</f>
        <v>7861873</v>
      </c>
      <c r="E56">
        <f>[4]p12!E56</f>
        <v>5714087</v>
      </c>
      <c r="F56">
        <f>[4]p12!F56</f>
        <v>2190161</v>
      </c>
      <c r="G56">
        <f>[4]p12!G56</f>
        <v>0</v>
      </c>
      <c r="H56">
        <f>[4]p12!H56</f>
        <v>0</v>
      </c>
      <c r="I56">
        <f>[4]p12!I56</f>
        <v>0</v>
      </c>
      <c r="J56">
        <f>[4]p12!J56</f>
        <v>0</v>
      </c>
      <c r="K56">
        <f>[4]p12!K56</f>
        <v>0</v>
      </c>
      <c r="T56" s="33"/>
    </row>
    <row r="57" spans="1:20">
      <c r="A57" t="s">
        <v>233</v>
      </c>
      <c r="B57">
        <f>[4]p12!B57</f>
        <v>1846840</v>
      </c>
      <c r="C57">
        <f>[4]p12!C57</f>
        <v>2019174</v>
      </c>
      <c r="D57">
        <f>[4]p12!D57</f>
        <v>1846840</v>
      </c>
      <c r="E57">
        <f>[4]p12!E57</f>
        <v>1931721</v>
      </c>
      <c r="F57">
        <f>[4]p12!F57</f>
        <v>1915972</v>
      </c>
      <c r="G57">
        <f>[4]p12!G57</f>
        <v>656691</v>
      </c>
      <c r="H57">
        <f>[4]p12!H57</f>
        <v>656691</v>
      </c>
      <c r="I57">
        <f>[4]p12!I57</f>
        <v>656691</v>
      </c>
      <c r="J57">
        <f>[4]p12!J57</f>
        <v>656691</v>
      </c>
      <c r="K57">
        <f>[4]p12!K57</f>
        <v>656691</v>
      </c>
      <c r="M57" s="28"/>
      <c r="N57" s="10"/>
      <c r="O57" s="10"/>
      <c r="P57" s="10"/>
      <c r="Q57" s="10"/>
      <c r="R57" s="10"/>
      <c r="T57" s="33"/>
    </row>
    <row r="58" spans="1:20">
      <c r="A58" t="s">
        <v>234</v>
      </c>
      <c r="B58">
        <f>[4]p12!B58</f>
        <v>5089541</v>
      </c>
      <c r="C58">
        <f>[4]p12!C58</f>
        <v>4575239</v>
      </c>
      <c r="D58">
        <f>[4]p12!D58</f>
        <v>4418393</v>
      </c>
      <c r="E58">
        <f>[4]p12!E58</f>
        <v>4575239</v>
      </c>
      <c r="F58">
        <f>[4]p12!F58</f>
        <v>4418393</v>
      </c>
      <c r="G58">
        <f>[4]p12!G58</f>
        <v>4836907</v>
      </c>
      <c r="H58">
        <f>[4]p12!H58</f>
        <v>3289097</v>
      </c>
      <c r="I58">
        <f>[4]p12!I58</f>
        <v>3095621</v>
      </c>
      <c r="J58">
        <f>[4]p12!J58</f>
        <v>4256478</v>
      </c>
      <c r="K58">
        <f>[4]p12!K58</f>
        <v>4643431</v>
      </c>
      <c r="N58" s="32"/>
      <c r="O58" s="32"/>
      <c r="P58" s="32"/>
      <c r="Q58" s="32"/>
      <c r="R58" s="32"/>
      <c r="S58" s="32"/>
      <c r="T58" s="33"/>
    </row>
    <row r="59" spans="1:20">
      <c r="A59" t="s">
        <v>235</v>
      </c>
      <c r="B59">
        <f>[4]p12!B59</f>
        <v>5528420</v>
      </c>
      <c r="C59">
        <f>[4]p12!C59</f>
        <v>5566724</v>
      </c>
      <c r="D59">
        <f>[4]p12!D59</f>
        <v>5528420</v>
      </c>
      <c r="E59">
        <f>[4]p12!E59</f>
        <v>5566724</v>
      </c>
      <c r="F59">
        <f>[4]p12!F59</f>
        <v>6228420</v>
      </c>
      <c r="G59">
        <f>[4]p12!G59</f>
        <v>3869526</v>
      </c>
      <c r="H59">
        <f>[4]p12!H59</f>
        <v>4643431</v>
      </c>
      <c r="I59">
        <f>[4]p12!I59</f>
        <v>4256478</v>
      </c>
      <c r="J59">
        <f>[4]p12!J59</f>
        <v>3095621</v>
      </c>
      <c r="K59">
        <f>[4]p12!K59</f>
        <v>3289097</v>
      </c>
      <c r="N59" s="32"/>
      <c r="O59" s="32"/>
      <c r="P59" s="32"/>
      <c r="Q59" s="32"/>
      <c r="R59" s="32"/>
      <c r="S59" s="32"/>
      <c r="T59" s="33"/>
    </row>
    <row r="60" spans="1:20">
      <c r="A60" t="s">
        <v>236</v>
      </c>
      <c r="B60">
        <f>[4]p12!B60</f>
        <v>10617961</v>
      </c>
      <c r="C60">
        <f>[4]p12!C60</f>
        <v>10141963</v>
      </c>
      <c r="D60">
        <f>[4]p12!D60</f>
        <v>9946813</v>
      </c>
      <c r="E60">
        <f>[4]p12!E60</f>
        <v>10141963</v>
      </c>
      <c r="F60">
        <f>[4]p12!F60</f>
        <v>10646813</v>
      </c>
      <c r="G60">
        <f>[4]p12!G60</f>
        <v>8706433</v>
      </c>
      <c r="H60">
        <f>[4]p12!H60</f>
        <v>7932528</v>
      </c>
      <c r="I60">
        <f>[4]p12!I60</f>
        <v>7352099</v>
      </c>
      <c r="J60">
        <f>[4]p12!J60</f>
        <v>7352099</v>
      </c>
      <c r="K60">
        <f>[4]p12!K60</f>
        <v>7932528</v>
      </c>
    </row>
    <row r="61" spans="1:20">
      <c r="A61" t="s">
        <v>237</v>
      </c>
      <c r="B61">
        <f>[4]p12!B61</f>
        <v>42820574.444992363</v>
      </c>
      <c r="C61">
        <f>[4]p12!C61</f>
        <v>36938636.900108948</v>
      </c>
      <c r="D61">
        <f>[4]p12!D61</f>
        <v>32855094.664459608</v>
      </c>
      <c r="E61">
        <f>[4]p12!E61</f>
        <v>37257264.909099862</v>
      </c>
      <c r="F61">
        <f>[4]p12!F61</f>
        <v>32586863.446440436</v>
      </c>
      <c r="G61">
        <f>[4]p12!G61</f>
        <v>0</v>
      </c>
      <c r="H61">
        <f>[4]p12!H61</f>
        <v>0</v>
      </c>
      <c r="I61">
        <f>[4]p12!I61</f>
        <v>0</v>
      </c>
      <c r="J61">
        <f>[4]p12!J61</f>
        <v>0</v>
      </c>
      <c r="K61">
        <f>[4]p12!K61</f>
        <v>0</v>
      </c>
    </row>
    <row r="62" spans="1:20">
      <c r="A62" t="s">
        <v>121</v>
      </c>
      <c r="B62">
        <f>[4]p12!B62</f>
        <v>6897825.875</v>
      </c>
      <c r="C62">
        <f>[4]p12!C62</f>
        <v>6248112.8928571437</v>
      </c>
      <c r="D62">
        <f>[4]p12!D62</f>
        <v>6502064.4821428573</v>
      </c>
      <c r="E62">
        <f>[4]p12!E62</f>
        <v>6621433.9464285718</v>
      </c>
      <c r="F62">
        <f>[4]p12!F62</f>
        <v>6500889.5178571437</v>
      </c>
      <c r="G62">
        <f>[4]p12!G62</f>
        <v>0</v>
      </c>
      <c r="H62">
        <f>[4]p12!H62</f>
        <v>0</v>
      </c>
      <c r="I62">
        <f>[4]p12!I62</f>
        <v>0</v>
      </c>
      <c r="J62">
        <f>[4]p12!J62</f>
        <v>0</v>
      </c>
      <c r="K62">
        <f>[4]p12!K62</f>
        <v>0</v>
      </c>
    </row>
    <row r="63" spans="1:20">
      <c r="A63" t="s">
        <v>122</v>
      </c>
      <c r="B63">
        <f>[4]p12!B63</f>
        <v>473661</v>
      </c>
      <c r="C63">
        <f>[4]p12!C63</f>
        <v>-672182</v>
      </c>
      <c r="D63">
        <f>[4]p12!D63</f>
        <v>-44033</v>
      </c>
      <c r="E63">
        <f>[4]p12!E63</f>
        <v>477773</v>
      </c>
      <c r="F63">
        <f>[4]p12!F63</f>
        <v>357521</v>
      </c>
      <c r="G63">
        <f>[4]p12!G63</f>
        <v>-2011760</v>
      </c>
      <c r="H63">
        <f>[4]p12!H63</f>
        <v>-1665990</v>
      </c>
      <c r="I63">
        <f>[4]p12!I63</f>
        <v>-1025031</v>
      </c>
      <c r="J63">
        <f>[4]p12!J63</f>
        <v>-870922</v>
      </c>
      <c r="K63">
        <f>[4]p12!K63</f>
        <v>-1387661</v>
      </c>
    </row>
    <row r="64" spans="1:20">
      <c r="A64" t="s">
        <v>238</v>
      </c>
      <c r="B64">
        <f>[4]p12!B64</f>
        <v>17145339</v>
      </c>
      <c r="C64">
        <f>[4]p12!C64</f>
        <v>17209099</v>
      </c>
      <c r="D64">
        <f>[4]p12!D64</f>
        <v>17147732</v>
      </c>
      <c r="E64">
        <f>[4]p12!E64</f>
        <v>17241008</v>
      </c>
      <c r="F64">
        <f>[4]p12!F64</f>
        <v>17129993</v>
      </c>
      <c r="G64">
        <f>[4]p12!G64</f>
        <v>0</v>
      </c>
      <c r="H64">
        <f>[4]p12!H64</f>
        <v>0</v>
      </c>
      <c r="I64">
        <f>[4]p12!I64</f>
        <v>0</v>
      </c>
      <c r="J64">
        <f>[4]p12!J64</f>
        <v>0</v>
      </c>
      <c r="K64">
        <f>[4]p12!K64</f>
        <v>0</v>
      </c>
    </row>
    <row r="65" spans="1:13">
      <c r="A65" t="s">
        <v>239</v>
      </c>
      <c r="B65">
        <f>[4]p12!B65</f>
        <v>1000000</v>
      </c>
      <c r="C65">
        <f>[4]p12!C65</f>
        <v>1000000</v>
      </c>
      <c r="D65">
        <f>[4]p12!D65</f>
        <v>1000000</v>
      </c>
      <c r="E65">
        <f>[4]p12!E65</f>
        <v>1000000</v>
      </c>
      <c r="F65">
        <f>[4]p12!F65</f>
        <v>1000000</v>
      </c>
      <c r="G65">
        <f>[4]p12!G65</f>
        <v>1000000</v>
      </c>
      <c r="H65">
        <f>[4]p12!H65</f>
        <v>1000000</v>
      </c>
      <c r="I65">
        <f>[4]p12!I65</f>
        <v>1000000</v>
      </c>
      <c r="J65">
        <f>[4]p12!J65</f>
        <v>1000000</v>
      </c>
      <c r="K65">
        <f>[4]p12!K65</f>
        <v>1000000</v>
      </c>
    </row>
    <row r="66" spans="1:13">
      <c r="A66" t="s">
        <v>125</v>
      </c>
      <c r="B66">
        <f>[4]p12!B66</f>
        <v>17303748.569992363</v>
      </c>
      <c r="C66">
        <f>[4]p12!C66</f>
        <v>13153607.007251803</v>
      </c>
      <c r="D66">
        <f>[4]p12!D66</f>
        <v>8249331.1823167503</v>
      </c>
      <c r="E66">
        <f>[4]p12!E66</f>
        <v>11917049.962671291</v>
      </c>
      <c r="F66">
        <f>[4]p12!F66</f>
        <v>7598459.9285832942</v>
      </c>
      <c r="G66">
        <f>[4]p12!G66</f>
        <v>16616479</v>
      </c>
      <c r="H66">
        <f>[4]p12!H66</f>
        <v>17287680</v>
      </c>
      <c r="I66">
        <f>[4]p12!I66</f>
        <v>18531894</v>
      </c>
      <c r="J66">
        <f>[4]p12!J66</f>
        <v>18832061</v>
      </c>
      <c r="K66">
        <f>[4]p12!K66</f>
        <v>17827965</v>
      </c>
    </row>
    <row r="67" spans="1:13">
      <c r="A67" t="s">
        <v>240</v>
      </c>
      <c r="B67">
        <f>[4]p12!B67</f>
        <v>42820574.444992363</v>
      </c>
      <c r="C67">
        <f>[4]p12!C67</f>
        <v>36938636.900108948</v>
      </c>
      <c r="D67">
        <f>[4]p12!D67</f>
        <v>32855094.664459608</v>
      </c>
      <c r="E67">
        <f>[4]p12!E67</f>
        <v>37257264.909099862</v>
      </c>
      <c r="F67">
        <f>[4]p12!F67</f>
        <v>32586863.446440436</v>
      </c>
      <c r="G67">
        <f>[4]p12!G67</f>
        <v>0</v>
      </c>
      <c r="H67">
        <f>[4]p12!H67</f>
        <v>0</v>
      </c>
      <c r="I67">
        <f>[4]p12!I67</f>
        <v>0</v>
      </c>
      <c r="J67">
        <f>[4]p12!J67</f>
        <v>0</v>
      </c>
      <c r="K67">
        <f>[4]p12!K67</f>
        <v>0</v>
      </c>
    </row>
    <row r="68" spans="1:13">
      <c r="A68" t="s">
        <v>241</v>
      </c>
      <c r="B68">
        <f>[4]p12!B68</f>
        <v>2000000</v>
      </c>
      <c r="C68">
        <f>[4]p12!C68</f>
        <v>2000000</v>
      </c>
      <c r="D68">
        <f>[4]p12!D68</f>
        <v>2000000</v>
      </c>
      <c r="E68">
        <f>[4]p12!E68</f>
        <v>2000000</v>
      </c>
      <c r="F68">
        <f>[4]p12!F68</f>
        <v>2000000</v>
      </c>
      <c r="G68">
        <f>[4]p12!G68</f>
        <v>0</v>
      </c>
      <c r="H68">
        <f>[4]p12!H68</f>
        <v>0</v>
      </c>
      <c r="I68">
        <f>[4]p12!I68</f>
        <v>0</v>
      </c>
      <c r="J68">
        <f>[4]p12!J68</f>
        <v>0</v>
      </c>
      <c r="K68">
        <f>[4]p12!K68</f>
        <v>0</v>
      </c>
    </row>
    <row r="69" spans="1:13">
      <c r="A69" t="s">
        <v>242</v>
      </c>
      <c r="B69">
        <f>[4]p12!B69</f>
        <v>28179798.854502734</v>
      </c>
      <c r="C69">
        <f>[4]p12!C69</f>
        <v>21221286.299826983</v>
      </c>
      <c r="D69">
        <f>[4]p12!D69</f>
        <v>24948155.315708306</v>
      </c>
      <c r="E69">
        <f>[4]p12!E69</f>
        <v>29461221.688872181</v>
      </c>
      <c r="F69">
        <f>[4]p12!F69</f>
        <v>31566110.62265465</v>
      </c>
      <c r="G69">
        <f>[4]p12!G69</f>
        <v>0</v>
      </c>
      <c r="H69">
        <f>[4]p12!H69</f>
        <v>0</v>
      </c>
      <c r="I69">
        <f>[4]p12!I69</f>
        <v>0</v>
      </c>
      <c r="J69">
        <f>[4]p12!J69</f>
        <v>0</v>
      </c>
      <c r="K69">
        <f>[4]p12!K69</f>
        <v>0</v>
      </c>
    </row>
    <row r="70" spans="1:13">
      <c r="A70" t="s">
        <v>243</v>
      </c>
      <c r="B70">
        <f>[4]p12!B70</f>
        <v>919458.54931760579</v>
      </c>
      <c r="C70">
        <f>[4]p12!C70</f>
        <v>-1304827.5884795301</v>
      </c>
      <c r="D70">
        <f>[4]p12!D70</f>
        <v>-85479.334409620613</v>
      </c>
      <c r="E70">
        <f>[4]p12!E70</f>
        <v>1311384.4448906668</v>
      </c>
      <c r="F70">
        <f>[4]p12!F70</f>
        <v>1846161.2986432686</v>
      </c>
      <c r="G70">
        <f>[4]p12!G70</f>
        <v>-138131</v>
      </c>
      <c r="H70">
        <f>[4]p12!H70</f>
        <v>-131666</v>
      </c>
      <c r="I70">
        <f>[4]p12!I70</f>
        <v>-126816</v>
      </c>
      <c r="J70">
        <f>[4]p12!J70</f>
        <v>-126816</v>
      </c>
      <c r="K70">
        <f>[4]p12!K70</f>
        <v>-131666</v>
      </c>
    </row>
    <row r="71" spans="1:13">
      <c r="A71" t="s">
        <v>244</v>
      </c>
      <c r="B71">
        <f>[4]p12!B71</f>
        <v>0.98593440306122204</v>
      </c>
      <c r="C71">
        <f>[4]p12!C71</f>
        <v>1.0330513965391019</v>
      </c>
      <c r="D71">
        <f>[4]p12!D71</f>
        <v>0.97525084207171664</v>
      </c>
      <c r="E71">
        <f>[4]p12!E71</f>
        <v>1.0305125162562434</v>
      </c>
      <c r="F71">
        <f>[4]p12!F71</f>
        <v>0.97525084207171664</v>
      </c>
      <c r="G71">
        <f>[4]p12!G71</f>
        <v>0</v>
      </c>
      <c r="H71">
        <f>[4]p12!H71</f>
        <v>0</v>
      </c>
      <c r="I71">
        <f>[4]p12!I71</f>
        <v>0</v>
      </c>
      <c r="J71">
        <f>[4]p12!J71</f>
        <v>0</v>
      </c>
      <c r="K71">
        <f>[4]p12!K71</f>
        <v>0</v>
      </c>
    </row>
    <row r="72" spans="1:13">
      <c r="A72" t="s">
        <v>245</v>
      </c>
      <c r="B72">
        <f>[4]p12!B72</f>
        <v>1.017247743331454</v>
      </c>
      <c r="C72">
        <f>[4]p12!C72</f>
        <v>0.98463483034145716</v>
      </c>
      <c r="D72">
        <f>[4]p12!D72</f>
        <v>1.0043672199041465</v>
      </c>
      <c r="E72">
        <f>[4]p12!E72</f>
        <v>0.9872727615393696</v>
      </c>
      <c r="F72">
        <f>[4]p12!F72</f>
        <v>1.0064774448835727</v>
      </c>
      <c r="G72">
        <f>[4]p12!G72</f>
        <v>0</v>
      </c>
      <c r="H72">
        <f>[4]p12!H72</f>
        <v>0</v>
      </c>
      <c r="I72">
        <f>[4]p12!I72</f>
        <v>0</v>
      </c>
      <c r="J72">
        <f>[4]p12!J72</f>
        <v>0</v>
      </c>
      <c r="K72">
        <f>[4]p12!K72</f>
        <v>0</v>
      </c>
    </row>
    <row r="73" spans="1:13">
      <c r="A73" t="s">
        <v>246</v>
      </c>
      <c r="B73">
        <f>[4]p12!B73</f>
        <v>0</v>
      </c>
      <c r="C73">
        <f>[4]p12!C73</f>
        <v>0</v>
      </c>
      <c r="D73">
        <f>[4]p12!D73</f>
        <v>0</v>
      </c>
      <c r="E73">
        <f>[4]p12!E73</f>
        <v>0</v>
      </c>
      <c r="F73">
        <f>[4]p12!F73</f>
        <v>0</v>
      </c>
      <c r="G73">
        <f>[4]p12!G73</f>
        <v>0</v>
      </c>
      <c r="H73">
        <f>[4]p12!H73</f>
        <v>0</v>
      </c>
      <c r="I73">
        <f>[4]p12!I73</f>
        <v>0</v>
      </c>
      <c r="J73">
        <f>[4]p12!J73</f>
        <v>0</v>
      </c>
      <c r="K73">
        <f>[4]p12!K73</f>
        <v>0</v>
      </c>
    </row>
    <row r="74" spans="1:13">
      <c r="A74" t="s">
        <v>435</v>
      </c>
      <c r="B74">
        <f>[4]p12!B74</f>
        <v>0</v>
      </c>
      <c r="C74">
        <f>[4]p12!C74</f>
        <v>0</v>
      </c>
      <c r="D74">
        <f>[4]p12!D74</f>
        <v>0</v>
      </c>
      <c r="E74">
        <f>[4]p12!E74</f>
        <v>0</v>
      </c>
      <c r="F74">
        <f>[4]p12!F74</f>
        <v>0</v>
      </c>
      <c r="G74">
        <f>[4]p12!G74</f>
        <v>0</v>
      </c>
      <c r="H74">
        <f>[4]p12!H74</f>
        <v>0</v>
      </c>
      <c r="I74">
        <f>[4]p12!I74</f>
        <v>0</v>
      </c>
      <c r="J74">
        <f>[4]p12!J74</f>
        <v>0</v>
      </c>
      <c r="K74">
        <f>[4]p12!K74</f>
        <v>0</v>
      </c>
    </row>
    <row r="75" spans="1:13">
      <c r="A75" t="s">
        <v>436</v>
      </c>
      <c r="B75">
        <f>[4]p12!B75</f>
        <v>0</v>
      </c>
      <c r="C75">
        <f>[4]p12!C75</f>
        <v>0</v>
      </c>
      <c r="D75">
        <f>[4]p12!D75</f>
        <v>0</v>
      </c>
      <c r="E75">
        <f>[4]p12!E75</f>
        <v>0</v>
      </c>
      <c r="F75">
        <f>[4]p12!F75</f>
        <v>0</v>
      </c>
      <c r="G75">
        <f>[4]p12!G75</f>
        <v>0</v>
      </c>
      <c r="H75">
        <f>[4]p12!H75</f>
        <v>0</v>
      </c>
      <c r="I75">
        <f>[4]p12!I75</f>
        <v>0</v>
      </c>
      <c r="J75">
        <f>[4]p12!J75</f>
        <v>0</v>
      </c>
      <c r="K75">
        <f>[4]p12!K75</f>
        <v>0</v>
      </c>
    </row>
    <row r="76" spans="1:13">
      <c r="A76" t="s">
        <v>437</v>
      </c>
      <c r="B76">
        <f>[4]p12!B76</f>
        <v>0</v>
      </c>
      <c r="C76">
        <f>[4]p12!C76</f>
        <v>0</v>
      </c>
      <c r="D76">
        <f>[4]p12!D76</f>
        <v>0</v>
      </c>
      <c r="E76">
        <f>[4]p12!E76</f>
        <v>0</v>
      </c>
      <c r="F76">
        <f>[4]p12!F76</f>
        <v>0</v>
      </c>
      <c r="G76">
        <f>[4]p12!G76</f>
        <v>0</v>
      </c>
      <c r="H76">
        <f>[4]p12!H76</f>
        <v>0</v>
      </c>
      <c r="I76">
        <f>[4]p12!I76</f>
        <v>0</v>
      </c>
      <c r="J76">
        <f>[4]p12!J76</f>
        <v>0</v>
      </c>
      <c r="K76">
        <f>[4]p12!K76</f>
        <v>0</v>
      </c>
    </row>
    <row r="77" spans="1:13" ht="14" thickBot="1">
      <c r="A77" s="34" t="s">
        <v>438</v>
      </c>
      <c r="B77" s="34">
        <f>[4]p12!B77</f>
        <v>0</v>
      </c>
      <c r="C77" s="34">
        <f>[4]p12!C77</f>
        <v>0</v>
      </c>
      <c r="D77" s="34">
        <f>[4]p12!D77</f>
        <v>0</v>
      </c>
      <c r="E77" s="34">
        <f>[4]p12!E77</f>
        <v>0</v>
      </c>
      <c r="F77" s="34">
        <f>[4]p12!F77</f>
        <v>0</v>
      </c>
      <c r="G77" s="34">
        <f>[4]p12!G77</f>
        <v>0</v>
      </c>
      <c r="H77" s="34">
        <f>[4]p12!H77</f>
        <v>0</v>
      </c>
      <c r="I77" s="34">
        <f>[4]p12!I77</f>
        <v>0</v>
      </c>
      <c r="J77" s="34">
        <f>[4]p12!J77</f>
        <v>0</v>
      </c>
      <c r="K77" s="34">
        <f>[4]p12!K77</f>
        <v>0</v>
      </c>
      <c r="L77" s="34"/>
      <c r="M77" s="34"/>
    </row>
    <row r="78" spans="1:13">
      <c r="A78" t="s">
        <v>247</v>
      </c>
      <c r="B78">
        <f>[4]p12!B78</f>
        <v>1</v>
      </c>
    </row>
    <row r="79" spans="1:13">
      <c r="A79" t="s">
        <v>248</v>
      </c>
      <c r="B79">
        <f>[4]p12!B79</f>
        <v>55000</v>
      </c>
    </row>
    <row r="80" spans="1:13">
      <c r="A80" t="s">
        <v>249</v>
      </c>
      <c r="B80">
        <f>[4]p12!B80</f>
        <v>55000</v>
      </c>
    </row>
    <row r="81" spans="1:2">
      <c r="A81" t="s">
        <v>250</v>
      </c>
      <c r="B81">
        <f>[4]p12!B81</f>
        <v>0</v>
      </c>
    </row>
    <row r="82" spans="1:2">
      <c r="A82" t="s">
        <v>251</v>
      </c>
      <c r="B82">
        <f>[4]p12!B82</f>
        <v>0</v>
      </c>
    </row>
    <row r="83" spans="1:2">
      <c r="A83" t="s">
        <v>252</v>
      </c>
      <c r="B83">
        <f>[4]p12!B83</f>
        <v>0</v>
      </c>
    </row>
    <row r="84" spans="1:2">
      <c r="A84" t="s">
        <v>253</v>
      </c>
      <c r="B84">
        <f>[4]p12!B84</f>
        <v>0</v>
      </c>
    </row>
    <row r="85" spans="1:2">
      <c r="A85" t="s">
        <v>254</v>
      </c>
      <c r="B85">
        <f>[4]p12!B85</f>
        <v>60924</v>
      </c>
    </row>
    <row r="86" spans="1:2">
      <c r="A86" t="s">
        <v>255</v>
      </c>
      <c r="B86">
        <f>[4]p12!B86</f>
        <v>20565</v>
      </c>
    </row>
    <row r="87" spans="1:2">
      <c r="A87" t="s">
        <v>256</v>
      </c>
      <c r="B87">
        <f>[4]p12!B87</f>
        <v>17149</v>
      </c>
    </row>
    <row r="88" spans="1:2">
      <c r="A88" t="s">
        <v>257</v>
      </c>
      <c r="B88">
        <f>[4]p12!B88</f>
        <v>34420</v>
      </c>
    </row>
    <row r="89" spans="1:2">
      <c r="A89" t="s">
        <v>258</v>
      </c>
      <c r="B89">
        <f>[4]p12!B89</f>
        <v>39803</v>
      </c>
    </row>
    <row r="90" spans="1:2">
      <c r="A90" t="s">
        <v>259</v>
      </c>
      <c r="B90">
        <f>[4]p12!B90</f>
        <v>108624</v>
      </c>
    </row>
    <row r="91" spans="1:2">
      <c r="A91" t="s">
        <v>260</v>
      </c>
      <c r="B91">
        <f>[4]p12!B91</f>
        <v>60924</v>
      </c>
    </row>
    <row r="92" spans="1:2">
      <c r="A92" t="s">
        <v>261</v>
      </c>
      <c r="B92">
        <f>[4]p12!B92</f>
        <v>20565</v>
      </c>
    </row>
    <row r="93" spans="1:2">
      <c r="A93" t="s">
        <v>262</v>
      </c>
      <c r="B93">
        <f>[4]p12!B93</f>
        <v>17149</v>
      </c>
    </row>
    <row r="94" spans="1:2">
      <c r="A94" t="s">
        <v>263</v>
      </c>
      <c r="B94">
        <f>[4]p12!B94</f>
        <v>34420</v>
      </c>
    </row>
    <row r="95" spans="1:2">
      <c r="A95" t="s">
        <v>264</v>
      </c>
      <c r="B95">
        <f>[4]p12!B95</f>
        <v>39803</v>
      </c>
    </row>
    <row r="96" spans="1:2">
      <c r="A96" t="s">
        <v>265</v>
      </c>
      <c r="B96">
        <f>[4]p12!B96</f>
        <v>108624</v>
      </c>
    </row>
    <row r="97" spans="1:2">
      <c r="A97" t="s">
        <v>266</v>
      </c>
      <c r="B97">
        <f>[4]p12!B97</f>
        <v>0</v>
      </c>
    </row>
    <row r="98" spans="1:2">
      <c r="A98" t="s">
        <v>267</v>
      </c>
      <c r="B98">
        <f>[4]p12!B98</f>
        <v>0</v>
      </c>
    </row>
    <row r="99" spans="1:2">
      <c r="A99" t="s">
        <v>268</v>
      </c>
      <c r="B99">
        <f>[4]p12!B99</f>
        <v>0</v>
      </c>
    </row>
    <row r="100" spans="1:2">
      <c r="A100" t="s">
        <v>269</v>
      </c>
      <c r="B100">
        <f>[4]p12!B100</f>
        <v>0</v>
      </c>
    </row>
    <row r="101" spans="1:2">
      <c r="A101" t="s">
        <v>270</v>
      </c>
      <c r="B101">
        <f>[4]p12!B101</f>
        <v>0</v>
      </c>
    </row>
    <row r="102" spans="1:2">
      <c r="A102" t="s">
        <v>271</v>
      </c>
      <c r="B102">
        <f>[4]p12!B102</f>
        <v>0</v>
      </c>
    </row>
    <row r="103" spans="1:2">
      <c r="A103" t="s">
        <v>272</v>
      </c>
      <c r="B103">
        <f>[4]p12!B103</f>
        <v>208360080.00000003</v>
      </c>
    </row>
    <row r="104" spans="1:2">
      <c r="A104" t="s">
        <v>273</v>
      </c>
      <c r="B104">
        <f>[4]p12!B104</f>
        <v>7866112.5</v>
      </c>
    </row>
    <row r="105" spans="1:2">
      <c r="A105" t="s">
        <v>274</v>
      </c>
      <c r="B105">
        <f>[4]p12!B105</f>
        <v>5401935</v>
      </c>
    </row>
    <row r="106" spans="1:2">
      <c r="A106" t="s">
        <v>275</v>
      </c>
      <c r="B106">
        <f>[4]p12!B106</f>
        <v>1084230</v>
      </c>
    </row>
    <row r="107" spans="1:2">
      <c r="A107" t="s">
        <v>276</v>
      </c>
      <c r="B107">
        <f>[4]p12!B107</f>
        <v>1862780.4</v>
      </c>
    </row>
    <row r="108" spans="1:2">
      <c r="A108" t="s">
        <v>277</v>
      </c>
      <c r="B108">
        <f>[4]p12!B108</f>
        <v>4594795.2</v>
      </c>
    </row>
    <row r="109" spans="1:2">
      <c r="A109" t="s">
        <v>278</v>
      </c>
      <c r="B109">
        <f>[4]p12!B109</f>
        <v>1606.5858343623458</v>
      </c>
    </row>
    <row r="110" spans="1:2">
      <c r="A110" t="s">
        <v>279</v>
      </c>
      <c r="B110">
        <f>[4]p12!B110</f>
        <v>243.20821510828776</v>
      </c>
    </row>
    <row r="111" spans="1:2">
      <c r="A111" t="s">
        <v>280</v>
      </c>
      <c r="B111">
        <f>[4]p12!B111</f>
        <v>127.79660046064114</v>
      </c>
    </row>
    <row r="112" spans="1:2">
      <c r="A112" t="s">
        <v>281</v>
      </c>
      <c r="B112">
        <f>[4]p12!B112</f>
        <v>12.068260613544332</v>
      </c>
    </row>
    <row r="113" spans="1:2">
      <c r="A113" t="s">
        <v>282</v>
      </c>
      <c r="B113">
        <f>[4]p12!B113</f>
        <v>14.331059478583896</v>
      </c>
    </row>
    <row r="114" spans="1:2">
      <c r="A114" t="s">
        <v>283</v>
      </c>
      <c r="B114">
        <f>[4]p12!B114</f>
        <v>18.85665720866302</v>
      </c>
    </row>
    <row r="115" spans="1:2">
      <c r="A115" t="s">
        <v>284</v>
      </c>
      <c r="B115">
        <f>[4]p12!B115</f>
        <v>7999992</v>
      </c>
    </row>
    <row r="116" spans="1:2">
      <c r="A116" t="s">
        <v>285</v>
      </c>
      <c r="B116">
        <f>[4]p12!B116</f>
        <v>400000</v>
      </c>
    </row>
    <row r="117" spans="1:2">
      <c r="A117" t="s">
        <v>286</v>
      </c>
      <c r="B117">
        <f>[4]p12!B117</f>
        <v>400001</v>
      </c>
    </row>
    <row r="118" spans="1:2">
      <c r="A118" t="s">
        <v>287</v>
      </c>
      <c r="B118">
        <f>[4]p12!B118</f>
        <v>150000</v>
      </c>
    </row>
    <row r="119" spans="1:2">
      <c r="A119" t="s">
        <v>288</v>
      </c>
      <c r="B119">
        <f>[4]p12!B119</f>
        <v>300000.12</v>
      </c>
    </row>
    <row r="120" spans="1:2">
      <c r="A120" t="s">
        <v>289</v>
      </c>
      <c r="B120">
        <f>[4]p12!B120</f>
        <v>1000000</v>
      </c>
    </row>
    <row r="121" spans="1:2">
      <c r="A121" t="s">
        <v>290</v>
      </c>
      <c r="B121">
        <f>[4]p12!B121</f>
        <v>18752407.200000003</v>
      </c>
    </row>
    <row r="122" spans="1:2">
      <c r="A122" t="s">
        <v>291</v>
      </c>
      <c r="B122">
        <f>[4]p12!B122</f>
        <v>542761.76249999995</v>
      </c>
    </row>
    <row r="123" spans="1:2">
      <c r="A123" t="s">
        <v>292</v>
      </c>
      <c r="B123">
        <f>[4]p12!B123</f>
        <v>0</v>
      </c>
    </row>
    <row r="124" spans="1:2">
      <c r="A124" t="s">
        <v>293</v>
      </c>
      <c r="B124">
        <f>[4]p12!B124</f>
        <v>124686.45</v>
      </c>
    </row>
    <row r="125" spans="1:2">
      <c r="A125" t="s">
        <v>294</v>
      </c>
      <c r="B125">
        <f>[4]p12!B125</f>
        <v>214219.74599999998</v>
      </c>
    </row>
    <row r="126" spans="1:2">
      <c r="A126" t="s">
        <v>295</v>
      </c>
      <c r="B126">
        <f>[4]p12!B126</f>
        <v>264200.72399999999</v>
      </c>
    </row>
    <row r="127" spans="1:2">
      <c r="A127" t="s">
        <v>296</v>
      </c>
      <c r="B127">
        <f>[4]p12!B127</f>
        <v>50538</v>
      </c>
    </row>
    <row r="128" spans="1:2">
      <c r="A128" t="s">
        <v>297</v>
      </c>
      <c r="B128">
        <f>[4]p12!B128</f>
        <v>23594</v>
      </c>
    </row>
    <row r="129" spans="1:2">
      <c r="A129" t="s">
        <v>298</v>
      </c>
      <c r="B129">
        <f>[4]p12!B129</f>
        <v>13771</v>
      </c>
    </row>
    <row r="130" spans="1:2">
      <c r="A130" t="s">
        <v>299</v>
      </c>
      <c r="B130">
        <f>[4]p12!B130</f>
        <v>32585</v>
      </c>
    </row>
    <row r="131" spans="1:2">
      <c r="A131" t="s">
        <v>300</v>
      </c>
      <c r="B131">
        <f>[4]p12!B131</f>
        <v>45002</v>
      </c>
    </row>
    <row r="132" spans="1:2">
      <c r="A132" t="s">
        <v>301</v>
      </c>
      <c r="B132">
        <f>[4]p12!B132</f>
        <v>118166</v>
      </c>
    </row>
    <row r="133" spans="1:2">
      <c r="A133" t="s">
        <v>302</v>
      </c>
      <c r="B133">
        <f>[4]p12!B133</f>
        <v>50538</v>
      </c>
    </row>
    <row r="134" spans="1:2">
      <c r="A134" t="s">
        <v>303</v>
      </c>
      <c r="B134">
        <f>[4]p12!B134</f>
        <v>23594</v>
      </c>
    </row>
    <row r="135" spans="1:2">
      <c r="A135" t="s">
        <v>304</v>
      </c>
      <c r="B135">
        <f>[4]p12!B135</f>
        <v>13771</v>
      </c>
    </row>
    <row r="136" spans="1:2">
      <c r="A136" t="s">
        <v>305</v>
      </c>
      <c r="B136">
        <f>[4]p12!B136</f>
        <v>32585</v>
      </c>
    </row>
    <row r="137" spans="1:2">
      <c r="A137" t="s">
        <v>306</v>
      </c>
      <c r="B137">
        <f>[4]p12!B137</f>
        <v>45002</v>
      </c>
    </row>
    <row r="138" spans="1:2">
      <c r="A138" t="s">
        <v>307</v>
      </c>
      <c r="B138">
        <f>[4]p12!B138</f>
        <v>118166</v>
      </c>
    </row>
    <row r="139" spans="1:2">
      <c r="A139" t="s">
        <v>308</v>
      </c>
      <c r="B139">
        <f>[4]p12!B139</f>
        <v>0</v>
      </c>
    </row>
    <row r="140" spans="1:2">
      <c r="A140" t="s">
        <v>309</v>
      </c>
      <c r="B140">
        <f>[4]p12!B140</f>
        <v>0</v>
      </c>
    </row>
    <row r="141" spans="1:2">
      <c r="A141" t="s">
        <v>310</v>
      </c>
      <c r="B141">
        <f>[4]p12!B141</f>
        <v>0</v>
      </c>
    </row>
    <row r="142" spans="1:2">
      <c r="A142" t="s">
        <v>311</v>
      </c>
      <c r="B142">
        <f>[4]p12!B142</f>
        <v>0</v>
      </c>
    </row>
    <row r="143" spans="1:2">
      <c r="A143" t="s">
        <v>312</v>
      </c>
      <c r="B143">
        <f>[4]p12!B143</f>
        <v>0</v>
      </c>
    </row>
    <row r="144" spans="1:2">
      <c r="A144" t="s">
        <v>313</v>
      </c>
      <c r="B144">
        <f>[4]p12!B144</f>
        <v>0</v>
      </c>
    </row>
    <row r="145" spans="1:2">
      <c r="A145" t="s">
        <v>314</v>
      </c>
      <c r="B145">
        <f>[4]p12!B145</f>
        <v>272905200</v>
      </c>
    </row>
    <row r="146" spans="1:2">
      <c r="A146" t="s">
        <v>315</v>
      </c>
      <c r="B146">
        <f>[4]p12!B146</f>
        <v>10617300</v>
      </c>
    </row>
    <row r="147" spans="1:2">
      <c r="A147" t="s">
        <v>316</v>
      </c>
      <c r="B147">
        <f>[4]p12!B147</f>
        <v>6196950</v>
      </c>
    </row>
    <row r="148" spans="1:2">
      <c r="A148" t="s">
        <v>317</v>
      </c>
      <c r="B148">
        <f>[4]p12!B148</f>
        <v>1349019</v>
      </c>
    </row>
    <row r="149" spans="1:2">
      <c r="A149" t="s">
        <v>318</v>
      </c>
      <c r="B149">
        <f>[4]p12!B149</f>
        <v>2349104.4</v>
      </c>
    </row>
    <row r="150" spans="1:2">
      <c r="A150" t="s">
        <v>319</v>
      </c>
      <c r="B150">
        <f>[4]p12!B150</f>
        <v>5636518.2000000002</v>
      </c>
    </row>
    <row r="151" spans="1:2">
      <c r="A151" t="s">
        <v>320</v>
      </c>
      <c r="B151">
        <f>[4]p12!B151</f>
        <v>2734.8981714252641</v>
      </c>
    </row>
    <row r="152" spans="1:2">
      <c r="A152" t="s">
        <v>321</v>
      </c>
      <c r="B152">
        <f>[4]p12!B152</f>
        <v>380.97985389563411</v>
      </c>
    </row>
    <row r="153" spans="1:2">
      <c r="A153" t="s">
        <v>322</v>
      </c>
      <c r="B153">
        <f>[4]p12!B153</f>
        <v>217.5487181815551</v>
      </c>
    </row>
    <row r="154" spans="1:2">
      <c r="A154" t="s">
        <v>323</v>
      </c>
      <c r="B154">
        <f>[4]p12!B154</f>
        <v>19.698168519456466</v>
      </c>
    </row>
    <row r="155" spans="1:2">
      <c r="A155" t="s">
        <v>324</v>
      </c>
      <c r="B155">
        <f>[4]p12!B155</f>
        <v>23.39157511685455</v>
      </c>
    </row>
    <row r="156" spans="1:2">
      <c r="A156" t="s">
        <v>325</v>
      </c>
      <c r="B156">
        <f>[4]p12!B156</f>
        <v>30.478388311650729</v>
      </c>
    </row>
    <row r="157" spans="1:2">
      <c r="A157" t="s">
        <v>326</v>
      </c>
      <c r="B157">
        <f>[4]p12!B157</f>
        <v>15000040</v>
      </c>
    </row>
    <row r="158" spans="1:2">
      <c r="A158" t="s">
        <v>327</v>
      </c>
      <c r="B158">
        <f>[4]p12!B158</f>
        <v>700000</v>
      </c>
    </row>
    <row r="159" spans="1:2">
      <c r="A159" t="s">
        <v>328</v>
      </c>
      <c r="B159">
        <f>[4]p12!B159</f>
        <v>500003</v>
      </c>
    </row>
    <row r="160" spans="1:2">
      <c r="A160" t="s">
        <v>329</v>
      </c>
      <c r="B160">
        <f>[4]p12!B160</f>
        <v>160000</v>
      </c>
    </row>
    <row r="161" spans="1:2">
      <c r="A161" t="s">
        <v>330</v>
      </c>
      <c r="B161">
        <f>[4]p12!B161</f>
        <v>549999.84</v>
      </c>
    </row>
    <row r="162" spans="1:2">
      <c r="A162" t="s">
        <v>331</v>
      </c>
      <c r="B162">
        <f>[4]p12!B162</f>
        <v>1000000</v>
      </c>
    </row>
    <row r="163" spans="1:2">
      <c r="A163" t="s">
        <v>332</v>
      </c>
      <c r="B163">
        <f>[4]p12!B163</f>
        <v>24561467.999999996</v>
      </c>
    </row>
    <row r="164" spans="1:2">
      <c r="A164" t="s">
        <v>333</v>
      </c>
      <c r="B164">
        <f>[4]p12!B164</f>
        <v>0</v>
      </c>
    </row>
    <row r="165" spans="1:2">
      <c r="A165" t="s">
        <v>334</v>
      </c>
      <c r="B165">
        <f>[4]p12!B165</f>
        <v>570119.4</v>
      </c>
    </row>
    <row r="166" spans="1:2">
      <c r="A166" t="s">
        <v>335</v>
      </c>
      <c r="B166">
        <f>[4]p12!B166</f>
        <v>155137.185</v>
      </c>
    </row>
    <row r="167" spans="1:2">
      <c r="A167" t="s">
        <v>336</v>
      </c>
      <c r="B167">
        <f>[4]p12!B167</f>
        <v>270147.00600000005</v>
      </c>
    </row>
    <row r="168" spans="1:2">
      <c r="A168" t="s">
        <v>337</v>
      </c>
      <c r="B168">
        <f>[4]p12!B168</f>
        <v>0</v>
      </c>
    </row>
    <row r="169" spans="1:2">
      <c r="A169" t="s">
        <v>338</v>
      </c>
      <c r="B169">
        <f>[4]p12!B169</f>
        <v>3</v>
      </c>
    </row>
    <row r="170" spans="1:2">
      <c r="A170" t="s">
        <v>339</v>
      </c>
      <c r="B170">
        <f>[4]p12!B170</f>
        <v>6</v>
      </c>
    </row>
    <row r="171" spans="1:2">
      <c r="A171" t="s">
        <v>340</v>
      </c>
      <c r="B171">
        <f>[4]p12!B171</f>
        <v>322123</v>
      </c>
    </row>
    <row r="172" spans="1:2">
      <c r="A172" t="s">
        <v>341</v>
      </c>
      <c r="B172">
        <f>[4]p12!B172</f>
        <v>9178935</v>
      </c>
    </row>
    <row r="173" spans="1:2">
      <c r="A173" t="s">
        <v>342</v>
      </c>
      <c r="B173">
        <f>[4]p12!B173</f>
        <v>29879635.250000004</v>
      </c>
    </row>
    <row r="174" spans="1:2">
      <c r="A174" t="s">
        <v>343</v>
      </c>
      <c r="B174">
        <f>[4]p12!B174</f>
        <v>322123</v>
      </c>
    </row>
    <row r="175" spans="1:2">
      <c r="A175" t="s">
        <v>344</v>
      </c>
      <c r="B175">
        <f>[4]p12!B175</f>
        <v>9178935</v>
      </c>
    </row>
    <row r="176" spans="1:2">
      <c r="A176" t="s">
        <v>345</v>
      </c>
      <c r="B176">
        <f>[4]p12!B176</f>
        <v>29879635.250000004</v>
      </c>
    </row>
    <row r="177" spans="1:2">
      <c r="A177" t="s">
        <v>346</v>
      </c>
      <c r="B177">
        <f>[4]p12!B177</f>
        <v>318096</v>
      </c>
    </row>
    <row r="178" spans="1:2">
      <c r="A178" t="s">
        <v>347</v>
      </c>
      <c r="B178">
        <f>[4]p12!B178</f>
        <v>9156777.3746428564</v>
      </c>
    </row>
    <row r="179" spans="1:2">
      <c r="A179" t="s">
        <v>348</v>
      </c>
      <c r="B179">
        <f>[4]p12!B179</f>
        <v>30916385.5</v>
      </c>
    </row>
    <row r="180" spans="1:2">
      <c r="A180" t="s">
        <v>349</v>
      </c>
      <c r="B180">
        <f>[4]p12!B180</f>
        <v>279920</v>
      </c>
    </row>
    <row r="181" spans="1:2">
      <c r="A181" t="s">
        <v>350</v>
      </c>
      <c r="B181">
        <f>[4]p12!B181</f>
        <v>1774724</v>
      </c>
    </row>
    <row r="182" spans="1:2">
      <c r="A182" t="s">
        <v>351</v>
      </c>
      <c r="B182">
        <f>[4]p12!B182</f>
        <v>6441132</v>
      </c>
    </row>
    <row r="183" spans="1:2">
      <c r="A183" t="s">
        <v>352</v>
      </c>
      <c r="B183">
        <f>[4]p12!B183</f>
        <v>279920</v>
      </c>
    </row>
    <row r="184" spans="1:2">
      <c r="A184" t="s">
        <v>353</v>
      </c>
      <c r="B184">
        <f>[4]p12!B184</f>
        <v>1774724</v>
      </c>
    </row>
    <row r="185" spans="1:2">
      <c r="A185" t="s">
        <v>354</v>
      </c>
      <c r="B185">
        <f>[4]p12!B185</f>
        <v>6441132</v>
      </c>
    </row>
    <row r="186" spans="1:2">
      <c r="A186" t="s">
        <v>355</v>
      </c>
      <c r="B186">
        <f>[4]p12!B186</f>
        <v>276421</v>
      </c>
    </row>
    <row r="187" spans="1:2">
      <c r="A187" t="s">
        <v>356</v>
      </c>
      <c r="B187">
        <f>[4]p12!B187</f>
        <v>1766492</v>
      </c>
    </row>
    <row r="188" spans="1:2">
      <c r="A188" t="s">
        <v>357</v>
      </c>
      <c r="B188">
        <f>[4]p12!B188</f>
        <v>6348993</v>
      </c>
    </row>
    <row r="189" spans="1:2">
      <c r="A189" t="s">
        <v>358</v>
      </c>
      <c r="B189">
        <f>[4]p12!B189</f>
        <v>0</v>
      </c>
    </row>
    <row r="190" spans="1:2">
      <c r="A190" t="s">
        <v>359</v>
      </c>
      <c r="B190">
        <f>[4]p12!B190</f>
        <v>0</v>
      </c>
    </row>
    <row r="191" spans="1:2">
      <c r="A191" t="s">
        <v>360</v>
      </c>
      <c r="B191">
        <f>[4]p12!B191</f>
        <v>0</v>
      </c>
    </row>
    <row r="192" spans="1:2">
      <c r="A192" t="s">
        <v>361</v>
      </c>
      <c r="B192">
        <f>[4]p12!B192</f>
        <v>125126</v>
      </c>
    </row>
    <row r="193" spans="1:2">
      <c r="A193" t="s">
        <v>362</v>
      </c>
      <c r="B193">
        <f>[4]p12!B193</f>
        <v>15171975</v>
      </c>
    </row>
    <row r="194" spans="1:2">
      <c r="A194" t="s">
        <v>363</v>
      </c>
      <c r="B194">
        <f>[4]p12!B194</f>
        <v>121.25359024347843</v>
      </c>
    </row>
    <row r="195" spans="1:2">
      <c r="A195" t="s">
        <v>364</v>
      </c>
      <c r="B195">
        <f>[4]p12!B195</f>
        <v>0</v>
      </c>
    </row>
    <row r="196" spans="1:2">
      <c r="A196" t="s">
        <v>365</v>
      </c>
      <c r="B196">
        <f>[4]p12!B196</f>
        <v>0</v>
      </c>
    </row>
    <row r="197" spans="1:2">
      <c r="A197" t="s">
        <v>366</v>
      </c>
      <c r="B197">
        <f>[4]p12!B197</f>
        <v>0</v>
      </c>
    </row>
    <row r="198" spans="1:2">
      <c r="A198" t="s">
        <v>367</v>
      </c>
      <c r="B198">
        <f>[4]p12!B198</f>
        <v>0</v>
      </c>
    </row>
    <row r="199" spans="1:2">
      <c r="A199" t="s">
        <v>368</v>
      </c>
      <c r="B199">
        <f>[4]p12!B199</f>
        <v>0</v>
      </c>
    </row>
    <row r="200" spans="1:2">
      <c r="A200" t="s">
        <v>369</v>
      </c>
      <c r="B200">
        <f>[4]p12!B200</f>
        <v>0</v>
      </c>
    </row>
    <row r="201" spans="1:2">
      <c r="A201" t="s">
        <v>370</v>
      </c>
      <c r="B201">
        <f>[4]p12!B201</f>
        <v>73892</v>
      </c>
    </row>
    <row r="202" spans="1:2">
      <c r="A202" t="s">
        <v>371</v>
      </c>
      <c r="B202">
        <f>[4]p12!B202</f>
        <v>2168784</v>
      </c>
    </row>
    <row r="203" spans="1:2">
      <c r="A203" t="s">
        <v>372</v>
      </c>
      <c r="B203">
        <f>[4]p12!B203</f>
        <v>29.35072877965133</v>
      </c>
    </row>
    <row r="204" spans="1:2">
      <c r="A204" t="s">
        <v>373</v>
      </c>
      <c r="B204">
        <f>[4]p12!B204</f>
        <v>0</v>
      </c>
    </row>
    <row r="205" spans="1:2">
      <c r="A205" t="s">
        <v>374</v>
      </c>
      <c r="B205">
        <f>[4]p12!B205</f>
        <v>0</v>
      </c>
    </row>
    <row r="206" spans="1:2">
      <c r="A206" t="s">
        <v>375</v>
      </c>
      <c r="B206">
        <f>[4]p12!B206</f>
        <v>0</v>
      </c>
    </row>
    <row r="207" spans="1:2">
      <c r="A207" t="s">
        <v>376</v>
      </c>
      <c r="B207">
        <f>[4]p12!B207</f>
        <v>97202</v>
      </c>
    </row>
    <row r="208" spans="1:2">
      <c r="A208" t="s">
        <v>377</v>
      </c>
      <c r="B208">
        <f>[4]p12!B208</f>
        <v>181444</v>
      </c>
    </row>
    <row r="209" spans="1:2">
      <c r="A209" t="s">
        <v>378</v>
      </c>
      <c r="B209">
        <f>[4]p12!B209</f>
        <v>0</v>
      </c>
    </row>
    <row r="210" spans="1:2">
      <c r="A210" t="s">
        <v>379</v>
      </c>
      <c r="B210">
        <f>[4]p12!B210</f>
        <v>0</v>
      </c>
    </row>
    <row r="211" spans="1:2">
      <c r="A211" t="s">
        <v>380</v>
      </c>
      <c r="B211">
        <f>[4]p12!B211</f>
        <v>535332.30000000005</v>
      </c>
    </row>
    <row r="212" spans="1:2">
      <c r="A212" t="s">
        <v>381</v>
      </c>
      <c r="B212">
        <f>[4]p12!B212</f>
        <v>615613</v>
      </c>
    </row>
    <row r="213" spans="1:2">
      <c r="A213" t="s">
        <v>382</v>
      </c>
      <c r="B213">
        <f>[4]p12!B213</f>
        <v>28179798.854502734</v>
      </c>
    </row>
    <row r="214" spans="1:2">
      <c r="A214" t="s">
        <v>137</v>
      </c>
      <c r="B214">
        <f>[4]p12!B214</f>
        <v>216440</v>
      </c>
    </row>
    <row r="215" spans="1:2">
      <c r="A215" t="s">
        <v>383</v>
      </c>
      <c r="B215">
        <f>[4]p12!B215</f>
        <v>-68113.480969260199</v>
      </c>
    </row>
    <row r="216" spans="1:2">
      <c r="A216" t="s">
        <v>384</v>
      </c>
      <c r="B216">
        <f>[4]p12!B216</f>
        <v>28328125.373533472</v>
      </c>
    </row>
    <row r="217" spans="1:2">
      <c r="A217" t="s">
        <v>385</v>
      </c>
      <c r="B217">
        <f>[4]p12!B217</f>
        <v>13161016</v>
      </c>
    </row>
    <row r="218" spans="1:2">
      <c r="A218" t="s">
        <v>386</v>
      </c>
      <c r="B218">
        <f>[4]p12!B218</f>
        <v>813978.3</v>
      </c>
    </row>
    <row r="219" spans="1:2">
      <c r="A219" t="s">
        <v>387</v>
      </c>
      <c r="B219">
        <f>[4]p12!B219</f>
        <v>4080732</v>
      </c>
    </row>
    <row r="220" spans="1:2">
      <c r="A220" t="s">
        <v>388</v>
      </c>
      <c r="B220">
        <f>[4]p12!B220</f>
        <v>498036</v>
      </c>
    </row>
    <row r="221" spans="1:2">
      <c r="A221" t="s">
        <v>145</v>
      </c>
      <c r="B221">
        <f>[4]p12!B221</f>
        <v>4000000</v>
      </c>
    </row>
    <row r="222" spans="1:2">
      <c r="A222" t="s">
        <v>146</v>
      </c>
      <c r="B222">
        <f>[4]p12!B222</f>
        <v>413282</v>
      </c>
    </row>
    <row r="223" spans="1:2">
      <c r="A223" t="s">
        <v>389</v>
      </c>
      <c r="B223">
        <f>[4]p12!B223</f>
        <v>134405</v>
      </c>
    </row>
    <row r="224" spans="1:2">
      <c r="A224" t="s">
        <v>390</v>
      </c>
      <c r="B224">
        <f>[4]p12!B224</f>
        <v>0</v>
      </c>
    </row>
    <row r="225" spans="1:2">
      <c r="A225" t="s">
        <v>391</v>
      </c>
      <c r="B225">
        <f>[4]p12!B225</f>
        <v>0</v>
      </c>
    </row>
    <row r="226" spans="1:2">
      <c r="A226" t="s">
        <v>392</v>
      </c>
      <c r="B226">
        <f>[4]p12!B226</f>
        <v>1550000</v>
      </c>
    </row>
    <row r="227" spans="1:2">
      <c r="A227" t="s">
        <v>152</v>
      </c>
      <c r="B227">
        <f>[4]p12!B227</f>
        <v>160000</v>
      </c>
    </row>
    <row r="228" spans="1:2">
      <c r="A228" t="s">
        <v>393</v>
      </c>
      <c r="B228">
        <f>[4]p12!B228</f>
        <v>100000</v>
      </c>
    </row>
    <row r="229" spans="1:2">
      <c r="A229" t="s">
        <v>394</v>
      </c>
      <c r="B229">
        <f>[4]p12!B229</f>
        <v>67737</v>
      </c>
    </row>
    <row r="230" spans="1:2">
      <c r="A230" t="s">
        <v>395</v>
      </c>
      <c r="B230">
        <f>[4]p12!B230</f>
        <v>1955819.5242158663</v>
      </c>
    </row>
    <row r="231" spans="1:2">
      <c r="A231" t="s">
        <v>396</v>
      </c>
      <c r="B231">
        <f>[4]p12!B231</f>
        <v>26935005.824215867</v>
      </c>
    </row>
    <row r="232" spans="1:2">
      <c r="A232" t="s">
        <v>397</v>
      </c>
      <c r="B232">
        <f>[4]p12!B232</f>
        <v>1393119.5493176058</v>
      </c>
    </row>
    <row r="233" spans="1:2">
      <c r="A233" t="s">
        <v>398</v>
      </c>
      <c r="B233">
        <f>[4]p12!B233</f>
        <v>473661</v>
      </c>
    </row>
    <row r="234" spans="1:2">
      <c r="A234" t="s">
        <v>243</v>
      </c>
      <c r="B234">
        <f>[4]p12!B234</f>
        <v>919458.54931760579</v>
      </c>
    </row>
    <row r="235" spans="1:2">
      <c r="A235" t="s">
        <v>399</v>
      </c>
      <c r="B235">
        <f>[4]p12!B235</f>
        <v>6250000</v>
      </c>
    </row>
    <row r="236" spans="1:2">
      <c r="A236" t="s">
        <v>400</v>
      </c>
      <c r="B236">
        <f>[4]p12!B236</f>
        <v>11666666.666666668</v>
      </c>
    </row>
    <row r="237" spans="1:2">
      <c r="A237" t="s">
        <v>401</v>
      </c>
      <c r="B237">
        <f>[4]p12!B237</f>
        <v>10000000</v>
      </c>
    </row>
    <row r="238" spans="1:2">
      <c r="A238" t="s">
        <v>402</v>
      </c>
      <c r="B238">
        <f>[4]p12!B238</f>
        <v>400</v>
      </c>
    </row>
    <row r="239" spans="1:2">
      <c r="A239" t="s">
        <v>403</v>
      </c>
      <c r="B239">
        <f>[4]p12!B239</f>
        <v>300</v>
      </c>
    </row>
    <row r="240" spans="1:2">
      <c r="A240" t="s">
        <v>404</v>
      </c>
      <c r="B240">
        <f>[4]p12!B240</f>
        <v>1000</v>
      </c>
    </row>
    <row r="241" spans="1:2">
      <c r="A241" t="s">
        <v>405</v>
      </c>
      <c r="B241">
        <f>[4]p12!B241</f>
        <v>1.4</v>
      </c>
    </row>
    <row r="242" spans="1:2">
      <c r="A242" t="s">
        <v>406</v>
      </c>
      <c r="B242">
        <f>[4]p12!B242</f>
        <v>2.4700000000000002</v>
      </c>
    </row>
    <row r="243" spans="1:2">
      <c r="A243" t="s">
        <v>407</v>
      </c>
      <c r="B243">
        <f>[4]p12!B243</f>
        <v>36607497</v>
      </c>
    </row>
    <row r="244" spans="1:2">
      <c r="A244" t="s">
        <v>408</v>
      </c>
      <c r="B244">
        <f>[4]p12!B244</f>
        <v>19462158</v>
      </c>
    </row>
    <row r="245" spans="1:2">
      <c r="A245" t="s">
        <v>409</v>
      </c>
      <c r="B245">
        <f>[4]p12!B245</f>
        <v>35000</v>
      </c>
    </row>
    <row r="246" spans="1:2">
      <c r="A246" t="s">
        <v>410</v>
      </c>
      <c r="B246">
        <f>[4]p12!B246</f>
        <v>0</v>
      </c>
    </row>
    <row r="247" spans="1:2">
      <c r="A247" t="s">
        <v>411</v>
      </c>
      <c r="B247">
        <f>[4]p12!B247</f>
        <v>2.2000000000000002</v>
      </c>
    </row>
    <row r="248" spans="1:2">
      <c r="A248" t="s">
        <v>412</v>
      </c>
      <c r="B248">
        <f>[4]p12!B248</f>
        <v>2.2000000000000002</v>
      </c>
    </row>
    <row r="249" spans="1:2">
      <c r="A249" t="s">
        <v>413</v>
      </c>
      <c r="B249">
        <f>[4]p12!B249</f>
        <v>400</v>
      </c>
    </row>
    <row r="250" spans="1:2">
      <c r="A250" t="s">
        <v>414</v>
      </c>
      <c r="B250">
        <f>[4]p12!B250</f>
        <v>-2</v>
      </c>
    </row>
    <row r="251" spans="1:2">
      <c r="A251" t="s">
        <v>415</v>
      </c>
      <c r="B251">
        <f>[4]p12!B251</f>
        <v>-2</v>
      </c>
    </row>
    <row r="252" spans="1:2">
      <c r="A252" t="s">
        <v>416</v>
      </c>
      <c r="B252">
        <f>[4]p12!B252</f>
        <v>-1</v>
      </c>
    </row>
    <row r="253" spans="1:2">
      <c r="A253" t="s">
        <v>417</v>
      </c>
      <c r="B253">
        <f>[4]p12!B253</f>
        <v>-1</v>
      </c>
    </row>
    <row r="254" spans="1:2">
      <c r="A254" t="s">
        <v>418</v>
      </c>
      <c r="B254">
        <f>[4]p12!B254</f>
        <v>-105708.24524312897</v>
      </c>
    </row>
    <row r="255" spans="1:2">
      <c r="A255" t="s">
        <v>419</v>
      </c>
      <c r="B255">
        <f>[4]p12!B255</f>
        <v>0</v>
      </c>
    </row>
    <row r="256" spans="1:2">
      <c r="A256" t="s">
        <v>420</v>
      </c>
      <c r="B256">
        <f>[4]p12!B256</f>
        <v>12793.176972281442</v>
      </c>
    </row>
    <row r="257" spans="1:2">
      <c r="A257" t="s">
        <v>421</v>
      </c>
      <c r="B257">
        <f>[4]p12!B257</f>
        <v>24801.587301587326</v>
      </c>
    </row>
    <row r="258" spans="1:2">
      <c r="A258" t="s">
        <v>422</v>
      </c>
      <c r="B258">
        <f>[4]p12!B258</f>
        <v>0</v>
      </c>
    </row>
    <row r="259" spans="1:2">
      <c r="A259" t="s">
        <v>423</v>
      </c>
      <c r="B259">
        <f>[4]p12!B259</f>
        <v>5</v>
      </c>
    </row>
    <row r="260" spans="1:2">
      <c r="A260" t="s">
        <v>1065</v>
      </c>
      <c r="B260">
        <f>[4]p12!B260</f>
        <v>13.68901367184041</v>
      </c>
    </row>
    <row r="261" spans="1:2">
      <c r="A261" t="s">
        <v>1066</v>
      </c>
      <c r="B261">
        <f>[4]p12!B261</f>
        <v>22.968562446413262</v>
      </c>
    </row>
    <row r="262" spans="1:2">
      <c r="A262" t="s">
        <v>227</v>
      </c>
      <c r="B262">
        <f>[4]p12!B262</f>
        <v>88</v>
      </c>
    </row>
    <row r="263" spans="1:2">
      <c r="A263" t="s">
        <v>228</v>
      </c>
      <c r="B263">
        <f>[4]p12!B263</f>
        <v>89</v>
      </c>
    </row>
    <row r="264" spans="1:2">
      <c r="A264" t="s">
        <v>346</v>
      </c>
      <c r="B264">
        <f>[4]p12!B264</f>
        <v>318096</v>
      </c>
    </row>
    <row r="265" spans="1:2">
      <c r="A265" t="s">
        <v>355</v>
      </c>
      <c r="B265">
        <f>[4]p12!B265</f>
        <v>276421</v>
      </c>
    </row>
    <row r="266" spans="1:2">
      <c r="A266" t="s">
        <v>338</v>
      </c>
      <c r="B266">
        <f>[4]p12!B266</f>
        <v>3</v>
      </c>
    </row>
    <row r="267" spans="1:2">
      <c r="A267" t="s">
        <v>339</v>
      </c>
      <c r="B267">
        <f>[4]p12!B267</f>
        <v>6</v>
      </c>
    </row>
    <row r="268" spans="1:2">
      <c r="A268" t="s">
        <v>1067</v>
      </c>
      <c r="B268">
        <f>[4]p12!B268</f>
        <v>763430.40000000002</v>
      </c>
    </row>
    <row r="269" spans="1:2">
      <c r="A269" t="s">
        <v>1068</v>
      </c>
      <c r="B269">
        <f>[4]p12!B269</f>
        <v>829263</v>
      </c>
    </row>
    <row r="270" spans="1:2">
      <c r="A270" t="s">
        <v>1069</v>
      </c>
      <c r="B270">
        <f>[4]p12!B270</f>
        <v>546515.49743979669</v>
      </c>
    </row>
    <row r="271" spans="1:2">
      <c r="A271" t="s">
        <v>1070</v>
      </c>
      <c r="B271">
        <f>[4]p12!B271</f>
        <v>0.76327222908800896</v>
      </c>
    </row>
    <row r="272" spans="1:2">
      <c r="A272" t="s">
        <v>1071</v>
      </c>
      <c r="B272">
        <f>[4]p12!B272</f>
        <v>0.89071603547131961</v>
      </c>
    </row>
    <row r="273" spans="1:2">
      <c r="A273" t="s">
        <v>1072</v>
      </c>
      <c r="B273">
        <f>[4]p12!B273</f>
        <v>0.49397516819967929</v>
      </c>
    </row>
    <row r="274" spans="1:2">
      <c r="A274" t="s">
        <v>1073</v>
      </c>
      <c r="B274">
        <f>[4]p12!B274</f>
        <v>0.45236032553247152</v>
      </c>
    </row>
    <row r="275" spans="1:2">
      <c r="A275" t="s">
        <v>1087</v>
      </c>
      <c r="B275">
        <f>[4]p12!B275</f>
        <v>0.42954362452146028</v>
      </c>
    </row>
    <row r="276" spans="1:2">
      <c r="A276" t="s">
        <v>1088</v>
      </c>
      <c r="B276">
        <f>[4]p12!B276</f>
        <v>0.39335680481084484</v>
      </c>
    </row>
    <row r="277" spans="1:2">
      <c r="A277" t="s">
        <v>1091</v>
      </c>
      <c r="B277">
        <f>[4]p12!B277</f>
        <v>1347907.5493176058</v>
      </c>
    </row>
    <row r="278" spans="1:2">
      <c r="A278" t="s">
        <v>1092</v>
      </c>
      <c r="B278">
        <f>[4]p12!B278</f>
        <v>0.93671189453009152</v>
      </c>
    </row>
    <row r="279" spans="1:2">
      <c r="A279" t="s">
        <v>1093</v>
      </c>
      <c r="B279">
        <f>[4]p12!B279</f>
        <v>0.48366093954174216</v>
      </c>
    </row>
    <row r="280" spans="1:2">
      <c r="A280" t="s">
        <v>1094</v>
      </c>
      <c r="B280">
        <f>[4]p12!B280</f>
        <v>0.51633906045825784</v>
      </c>
    </row>
    <row r="281" spans="1:2">
      <c r="A281" t="s">
        <v>1099</v>
      </c>
      <c r="B281">
        <f>[4]p12!B281</f>
        <v>6.5207999999999988E-2</v>
      </c>
    </row>
    <row r="282" spans="1:2">
      <c r="A282" t="s">
        <v>1100</v>
      </c>
      <c r="B282">
        <f>[4]p12!B282</f>
        <v>0.11405067841795138</v>
      </c>
    </row>
    <row r="283" spans="1:2">
      <c r="A283" t="s">
        <v>1095</v>
      </c>
      <c r="B283">
        <f>[4]p12!B283</f>
        <v>17145339</v>
      </c>
    </row>
    <row r="284" spans="1:2">
      <c r="A284" t="s">
        <v>1096</v>
      </c>
      <c r="B284">
        <f>[4]p12!B284</f>
        <v>18303748.569992363</v>
      </c>
    </row>
    <row r="285" spans="1:2">
      <c r="A285" t="s">
        <v>1097</v>
      </c>
      <c r="B285">
        <f>[4]p12!B285</f>
        <v>801392.05187780911</v>
      </c>
    </row>
    <row r="286" spans="1:2">
      <c r="A286" t="s">
        <v>1101</v>
      </c>
      <c r="B286">
        <f>[4]p12!B286</f>
        <v>2000000</v>
      </c>
    </row>
    <row r="287" spans="1:2">
      <c r="A287" t="s">
        <v>1102</v>
      </c>
      <c r="B287">
        <f>[4]p12!B287</f>
        <v>0</v>
      </c>
    </row>
    <row r="288" spans="1:2">
      <c r="A288" t="s">
        <v>1103</v>
      </c>
      <c r="B288">
        <f>[4]p12!B288</f>
        <v>0</v>
      </c>
    </row>
    <row r="289" spans="1:2">
      <c r="A289" t="s">
        <v>1069</v>
      </c>
      <c r="B289">
        <f>[4]p12!B289</f>
        <v>546515.49743979669</v>
      </c>
    </row>
    <row r="290" spans="1:2">
      <c r="A290" t="s">
        <v>508</v>
      </c>
      <c r="B290">
        <f>[4]p12!B290</f>
        <v>9.042738268458983E-2</v>
      </c>
    </row>
    <row r="291" spans="1:2">
      <c r="A291" t="s">
        <v>1104</v>
      </c>
      <c r="B291">
        <f>[4]p12!B291</f>
        <v>0.15209503450899639</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2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1"/>
  <dimension ref="A1:T291"/>
  <sheetViews>
    <sheetView topLeftCell="A244" zoomScale="75"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499</v>
      </c>
    </row>
    <row r="2" spans="1:11">
      <c r="A2">
        <v>13</v>
      </c>
      <c r="B2" t="s">
        <v>176</v>
      </c>
      <c r="C2" t="s">
        <v>177</v>
      </c>
      <c r="D2" t="s">
        <v>178</v>
      </c>
      <c r="E2" t="s">
        <v>8</v>
      </c>
      <c r="F2" t="s">
        <v>179</v>
      </c>
      <c r="G2" t="s">
        <v>10</v>
      </c>
      <c r="H2" t="s">
        <v>180</v>
      </c>
    </row>
    <row r="3" spans="1:11">
      <c r="A3" t="s">
        <v>181</v>
      </c>
      <c r="B3">
        <f>[4]p13!B3</f>
        <v>294124</v>
      </c>
      <c r="C3">
        <f>[4]p13!C3</f>
        <v>111324</v>
      </c>
      <c r="D3">
        <f>[4]p13!D3</f>
        <v>88014</v>
      </c>
      <c r="E3">
        <f>[4]p13!E3</f>
        <v>170958</v>
      </c>
      <c r="F3">
        <f>[4]p13!F3</f>
        <v>197357</v>
      </c>
      <c r="G3">
        <f>[4]p13!G3</f>
        <v>542447</v>
      </c>
      <c r="H3">
        <f>[4]p13!H3</f>
        <v>1404224</v>
      </c>
      <c r="I3">
        <f>[4]p13!I3</f>
        <v>0</v>
      </c>
      <c r="J3">
        <f>[4]p13!J3</f>
        <v>0</v>
      </c>
      <c r="K3">
        <f>[4]p13!K3</f>
        <v>0</v>
      </c>
    </row>
    <row r="4" spans="1:11">
      <c r="A4" t="s">
        <v>182</v>
      </c>
      <c r="B4">
        <f>[4]p13!B4</f>
        <v>294124</v>
      </c>
      <c r="C4">
        <f>[4]p13!C4</f>
        <v>111324</v>
      </c>
      <c r="D4">
        <f>[4]p13!D4</f>
        <v>88014</v>
      </c>
      <c r="E4">
        <f>[4]p13!E4</f>
        <v>170958</v>
      </c>
      <c r="F4">
        <f>[4]p13!F4</f>
        <v>197357</v>
      </c>
      <c r="G4">
        <f>[4]p13!G4</f>
        <v>542447</v>
      </c>
      <c r="H4">
        <f>[4]p13!H4</f>
        <v>1404224</v>
      </c>
      <c r="I4">
        <f>[4]p13!I4</f>
        <v>0</v>
      </c>
      <c r="J4">
        <f>[4]p13!J4</f>
        <v>0</v>
      </c>
      <c r="K4">
        <f>[4]p13!K4</f>
        <v>0</v>
      </c>
    </row>
    <row r="5" spans="1:11">
      <c r="A5" t="s">
        <v>183</v>
      </c>
      <c r="B5">
        <f>[4]p13!B5</f>
        <v>0</v>
      </c>
      <c r="C5">
        <f>[4]p13!C5</f>
        <v>0</v>
      </c>
      <c r="D5">
        <f>[4]p13!D5</f>
        <v>88014</v>
      </c>
      <c r="E5">
        <f>[4]p13!E5</f>
        <v>0</v>
      </c>
      <c r="F5">
        <f>[4]p13!F5</f>
        <v>0</v>
      </c>
      <c r="G5">
        <f>[4]p13!G5</f>
        <v>0</v>
      </c>
      <c r="H5">
        <f>[4]p13!H5</f>
        <v>0</v>
      </c>
      <c r="I5">
        <f>[4]p13!I5</f>
        <v>0</v>
      </c>
      <c r="J5">
        <f>[4]p13!J5</f>
        <v>0</v>
      </c>
      <c r="K5">
        <f>[4]p13!K5</f>
        <v>0</v>
      </c>
    </row>
    <row r="6" spans="1:11">
      <c r="A6" t="s">
        <v>184</v>
      </c>
      <c r="B6">
        <f>[4]p13!B6</f>
        <v>294124</v>
      </c>
      <c r="C6">
        <f>[4]p13!C6</f>
        <v>111324</v>
      </c>
      <c r="D6">
        <f>[4]p13!D6</f>
        <v>0</v>
      </c>
      <c r="E6">
        <f>[4]p13!E6</f>
        <v>170958</v>
      </c>
      <c r="F6">
        <f>[4]p13!F6</f>
        <v>197357</v>
      </c>
      <c r="G6">
        <f>[4]p13!G6</f>
        <v>542447</v>
      </c>
      <c r="H6">
        <f>[4]p13!H6</f>
        <v>0</v>
      </c>
      <c r="I6">
        <f>[4]p13!I6</f>
        <v>0</v>
      </c>
      <c r="J6">
        <f>[4]p13!J6</f>
        <v>0</v>
      </c>
      <c r="K6">
        <f>[4]p13!K6</f>
        <v>0</v>
      </c>
    </row>
    <row r="7" spans="1:11">
      <c r="A7" t="s">
        <v>185</v>
      </c>
      <c r="B7">
        <f>[4]p13!B7</f>
        <v>0</v>
      </c>
      <c r="C7">
        <f>[4]p13!C7</f>
        <v>0</v>
      </c>
      <c r="D7">
        <f>[4]p13!D7</f>
        <v>1316210</v>
      </c>
      <c r="E7">
        <f>[4]p13!E7</f>
        <v>0</v>
      </c>
      <c r="F7">
        <f>[4]p13!F7</f>
        <v>0</v>
      </c>
      <c r="G7">
        <f>[4]p13!G7</f>
        <v>0</v>
      </c>
      <c r="H7">
        <f>[4]p13!H7</f>
        <v>0</v>
      </c>
      <c r="I7">
        <f>[4]p13!I7</f>
        <v>0</v>
      </c>
      <c r="J7">
        <f>[4]p13!J7</f>
        <v>0</v>
      </c>
      <c r="K7">
        <f>[4]p13!K7</f>
        <v>0</v>
      </c>
    </row>
    <row r="8" spans="1:11">
      <c r="A8" t="s">
        <v>186</v>
      </c>
      <c r="B8">
        <f>[4]p13!B8</f>
        <v>224968</v>
      </c>
      <c r="C8">
        <f>[4]p13!C8</f>
        <v>150508</v>
      </c>
      <c r="D8">
        <f>[4]p13!D8</f>
        <v>97094</v>
      </c>
      <c r="E8">
        <f>[4]p13!E8</f>
        <v>177673</v>
      </c>
      <c r="F8">
        <f>[4]p13!F8</f>
        <v>232205</v>
      </c>
      <c r="G8">
        <f>[4]p13!G8</f>
        <v>564595</v>
      </c>
      <c r="H8">
        <f>[4]p13!H8</f>
        <v>1447043</v>
      </c>
      <c r="I8">
        <f>[4]p13!I8</f>
        <v>0</v>
      </c>
      <c r="J8">
        <f>[4]p13!J8</f>
        <v>0</v>
      </c>
      <c r="K8">
        <f>[4]p13!K8</f>
        <v>0</v>
      </c>
    </row>
    <row r="9" spans="1:11">
      <c r="A9" t="s">
        <v>187</v>
      </c>
      <c r="B9">
        <f>[4]p13!B9</f>
        <v>224968</v>
      </c>
      <c r="C9">
        <f>[4]p13!C9</f>
        <v>150508</v>
      </c>
      <c r="D9">
        <f>[4]p13!D9</f>
        <v>97094</v>
      </c>
      <c r="E9">
        <f>[4]p13!E9</f>
        <v>177673</v>
      </c>
      <c r="F9">
        <f>[4]p13!F9</f>
        <v>232205</v>
      </c>
      <c r="G9">
        <f>[4]p13!G9</f>
        <v>564595</v>
      </c>
      <c r="H9">
        <f>[4]p13!H9</f>
        <v>1447043</v>
      </c>
      <c r="I9">
        <f>[4]p13!I9</f>
        <v>0</v>
      </c>
      <c r="J9">
        <f>[4]p13!J9</f>
        <v>0</v>
      </c>
      <c r="K9">
        <f>[4]p13!K9</f>
        <v>0</v>
      </c>
    </row>
    <row r="10" spans="1:11">
      <c r="A10" t="s">
        <v>188</v>
      </c>
      <c r="B10">
        <f>[4]p13!B10</f>
        <v>0</v>
      </c>
      <c r="C10">
        <f>[4]p13!C10</f>
        <v>0</v>
      </c>
      <c r="D10">
        <f>[4]p13!D10</f>
        <v>0</v>
      </c>
      <c r="E10">
        <f>[4]p13!E10</f>
        <v>0</v>
      </c>
      <c r="F10">
        <f>[4]p13!F10</f>
        <v>0</v>
      </c>
      <c r="G10">
        <f>[4]p13!G10</f>
        <v>564595</v>
      </c>
      <c r="H10">
        <f>[4]p13!H10</f>
        <v>0</v>
      </c>
      <c r="I10">
        <f>[4]p13!I10</f>
        <v>0</v>
      </c>
      <c r="J10">
        <f>[4]p13!J10</f>
        <v>0</v>
      </c>
      <c r="K10">
        <f>[4]p13!K10</f>
        <v>0</v>
      </c>
    </row>
    <row r="11" spans="1:11">
      <c r="A11" t="s">
        <v>189</v>
      </c>
      <c r="B11">
        <f>[4]p13!B11</f>
        <v>224968</v>
      </c>
      <c r="C11">
        <f>[4]p13!C11</f>
        <v>150508</v>
      </c>
      <c r="D11">
        <f>[4]p13!D11</f>
        <v>97094</v>
      </c>
      <c r="E11">
        <f>[4]p13!E11</f>
        <v>177673</v>
      </c>
      <c r="F11">
        <f>[4]p13!F11</f>
        <v>232205</v>
      </c>
      <c r="G11">
        <f>[4]p13!G11</f>
        <v>0</v>
      </c>
      <c r="H11">
        <f>[4]p13!H11</f>
        <v>0</v>
      </c>
      <c r="I11">
        <f>[4]p13!I11</f>
        <v>0</v>
      </c>
      <c r="J11">
        <f>[4]p13!J11</f>
        <v>0</v>
      </c>
      <c r="K11">
        <f>[4]p13!K11</f>
        <v>0</v>
      </c>
    </row>
    <row r="12" spans="1:11">
      <c r="A12" t="s">
        <v>190</v>
      </c>
      <c r="B12">
        <f>[4]p13!B12</f>
        <v>0</v>
      </c>
      <c r="C12">
        <f>[4]p13!C12</f>
        <v>0</v>
      </c>
      <c r="D12">
        <f>[4]p13!D12</f>
        <v>0</v>
      </c>
      <c r="E12">
        <f>[4]p13!E12</f>
        <v>0</v>
      </c>
      <c r="F12">
        <f>[4]p13!F12</f>
        <v>0</v>
      </c>
      <c r="G12">
        <f>[4]p13!G12</f>
        <v>882448</v>
      </c>
      <c r="H12">
        <f>[4]p13!H12</f>
        <v>0</v>
      </c>
      <c r="I12">
        <f>[4]p13!I12</f>
        <v>0</v>
      </c>
      <c r="J12">
        <f>[4]p13!J12</f>
        <v>0</v>
      </c>
      <c r="K12">
        <f>[4]p13!K12</f>
        <v>0</v>
      </c>
    </row>
    <row r="13" spans="1:11">
      <c r="A13" t="s">
        <v>191</v>
      </c>
      <c r="B13">
        <f>[4]p13!B13</f>
        <v>3240</v>
      </c>
      <c r="C13">
        <f>[4]p13!C13</f>
        <v>382.5</v>
      </c>
      <c r="D13">
        <f>[4]p13!D13</f>
        <v>315</v>
      </c>
      <c r="E13">
        <f>[4]p13!E13</f>
        <v>31.5</v>
      </c>
      <c r="F13">
        <f>[4]p13!F13</f>
        <v>45</v>
      </c>
      <c r="G13">
        <f>[4]p13!G13</f>
        <v>42.3</v>
      </c>
      <c r="H13">
        <f>[4]p13!H13</f>
        <v>0</v>
      </c>
      <c r="I13">
        <f>[4]p13!I13</f>
        <v>0</v>
      </c>
      <c r="J13">
        <f>[4]p13!J13</f>
        <v>0</v>
      </c>
      <c r="K13">
        <f>[4]p13!K13</f>
        <v>0</v>
      </c>
    </row>
    <row r="14" spans="1:11">
      <c r="A14" t="s">
        <v>192</v>
      </c>
      <c r="B14">
        <f>[4]p13!B14</f>
        <v>4050</v>
      </c>
      <c r="C14">
        <f>[4]p13!C14</f>
        <v>396</v>
      </c>
      <c r="D14">
        <f>[4]p13!D14</f>
        <v>360</v>
      </c>
      <c r="E14">
        <f>[4]p13!E14</f>
        <v>29.25</v>
      </c>
      <c r="F14">
        <f>[4]p13!F14</f>
        <v>44.1</v>
      </c>
      <c r="G14">
        <f>[4]p13!G14</f>
        <v>37.799999999999997</v>
      </c>
      <c r="H14">
        <f>[4]p13!H14</f>
        <v>0</v>
      </c>
      <c r="I14">
        <f>[4]p13!I14</f>
        <v>0</v>
      </c>
      <c r="J14">
        <f>[4]p13!J14</f>
        <v>0</v>
      </c>
      <c r="K14">
        <f>[4]p13!K14</f>
        <v>0</v>
      </c>
    </row>
    <row r="15" spans="1:11">
      <c r="A15" t="s">
        <v>193</v>
      </c>
      <c r="B15">
        <f>[4]p13!B15</f>
        <v>3240</v>
      </c>
      <c r="C15">
        <f>[4]p13!C15</f>
        <v>382.5</v>
      </c>
      <c r="D15">
        <f>[4]p13!D15</f>
        <v>315</v>
      </c>
      <c r="E15">
        <f>[4]p13!E15</f>
        <v>31.5</v>
      </c>
      <c r="F15">
        <f>[4]p13!F15</f>
        <v>45</v>
      </c>
      <c r="G15">
        <f>[4]p13!G15</f>
        <v>42.3</v>
      </c>
      <c r="H15">
        <f>[4]p13!H15</f>
        <v>0</v>
      </c>
      <c r="I15">
        <f>[4]p13!I15</f>
        <v>0</v>
      </c>
      <c r="J15">
        <f>[4]p13!J15</f>
        <v>0</v>
      </c>
      <c r="K15">
        <f>[4]p13!K15</f>
        <v>0</v>
      </c>
    </row>
    <row r="16" spans="1:11">
      <c r="A16" t="s">
        <v>194</v>
      </c>
      <c r="B16">
        <f>[4]p13!B16</f>
        <v>4050</v>
      </c>
      <c r="C16">
        <f>[4]p13!C16</f>
        <v>396</v>
      </c>
      <c r="D16">
        <f>[4]p13!D16</f>
        <v>360</v>
      </c>
      <c r="E16">
        <f>[4]p13!E16</f>
        <v>29.25</v>
      </c>
      <c r="F16">
        <f>[4]p13!F16</f>
        <v>44.1</v>
      </c>
      <c r="G16">
        <f>[4]p13!G16</f>
        <v>37.799999999999997</v>
      </c>
      <c r="H16">
        <f>[4]p13!H16</f>
        <v>0</v>
      </c>
      <c r="I16">
        <f>[4]p13!I16</f>
        <v>0</v>
      </c>
      <c r="J16">
        <f>[4]p13!J16</f>
        <v>0</v>
      </c>
      <c r="K16">
        <f>[4]p13!K16</f>
        <v>0</v>
      </c>
    </row>
    <row r="17" spans="1:11">
      <c r="A17" t="s">
        <v>195</v>
      </c>
      <c r="B17">
        <f>[4]p13!B17</f>
        <v>3240</v>
      </c>
      <c r="C17">
        <f>[4]p13!C17</f>
        <v>382.5</v>
      </c>
      <c r="D17">
        <f>[4]p13!D17</f>
        <v>315</v>
      </c>
      <c r="E17">
        <f>[4]p13!E17</f>
        <v>31.5</v>
      </c>
      <c r="F17">
        <f>[4]p13!F17</f>
        <v>45</v>
      </c>
      <c r="G17">
        <f>[4]p13!G17</f>
        <v>42.3</v>
      </c>
      <c r="H17">
        <f>[4]p13!H17</f>
        <v>0</v>
      </c>
      <c r="I17">
        <f>[4]p13!I17</f>
        <v>0</v>
      </c>
      <c r="J17">
        <f>[4]p13!J17</f>
        <v>0</v>
      </c>
      <c r="K17">
        <f>[4]p13!K17</f>
        <v>0</v>
      </c>
    </row>
    <row r="18" spans="1:11">
      <c r="A18" t="s">
        <v>196</v>
      </c>
      <c r="B18">
        <f>[4]p13!B18</f>
        <v>0</v>
      </c>
      <c r="C18">
        <f>[4]p13!C18</f>
        <v>0</v>
      </c>
      <c r="D18">
        <f>[4]p13!D18</f>
        <v>0</v>
      </c>
      <c r="E18">
        <f>[4]p13!E18</f>
        <v>0</v>
      </c>
      <c r="F18">
        <f>[4]p13!F18</f>
        <v>0</v>
      </c>
      <c r="G18">
        <f>[4]p13!G18</f>
        <v>0</v>
      </c>
      <c r="H18">
        <f>[4]p13!H18</f>
        <v>0</v>
      </c>
      <c r="I18">
        <f>[4]p13!I18</f>
        <v>0</v>
      </c>
      <c r="J18">
        <f>[4]p13!J18</f>
        <v>0</v>
      </c>
      <c r="K18">
        <f>[4]p13!K18</f>
        <v>0</v>
      </c>
    </row>
    <row r="19" spans="1:11">
      <c r="A19" t="s">
        <v>197</v>
      </c>
      <c r="B19">
        <f>[4]p13!B19</f>
        <v>0</v>
      </c>
      <c r="C19">
        <f>[4]p13!C19</f>
        <v>0</v>
      </c>
      <c r="D19">
        <f>[4]p13!D19</f>
        <v>0</v>
      </c>
      <c r="E19">
        <f>[4]p13!E19</f>
        <v>0</v>
      </c>
      <c r="F19">
        <f>[4]p13!F19</f>
        <v>0</v>
      </c>
      <c r="G19">
        <f>[4]p13!G19</f>
        <v>0</v>
      </c>
      <c r="H19">
        <f>[4]p13!H19</f>
        <v>0</v>
      </c>
      <c r="I19">
        <f>[4]p13!I19</f>
        <v>0</v>
      </c>
      <c r="J19">
        <f>[4]p13!J19</f>
        <v>0</v>
      </c>
      <c r="K19">
        <f>[4]p13!K19</f>
        <v>0</v>
      </c>
    </row>
    <row r="20" spans="1:11">
      <c r="A20" t="s">
        <v>198</v>
      </c>
      <c r="B20">
        <f>[4]p13!B20</f>
        <v>0</v>
      </c>
      <c r="C20">
        <f>[4]p13!C20</f>
        <v>0</v>
      </c>
      <c r="D20">
        <f>[4]p13!D20</f>
        <v>0</v>
      </c>
      <c r="E20">
        <f>[4]p13!E20</f>
        <v>0</v>
      </c>
      <c r="F20">
        <f>[4]p13!F20</f>
        <v>0</v>
      </c>
      <c r="G20">
        <f>[4]p13!G20</f>
        <v>0</v>
      </c>
      <c r="H20">
        <f>[4]p13!H20</f>
        <v>0</v>
      </c>
      <c r="I20">
        <f>[4]p13!I20</f>
        <v>0</v>
      </c>
      <c r="J20">
        <f>[4]p13!J20</f>
        <v>0</v>
      </c>
      <c r="K20">
        <f>[4]p13!K20</f>
        <v>0</v>
      </c>
    </row>
    <row r="21" spans="1:11">
      <c r="A21" t="s">
        <v>199</v>
      </c>
      <c r="B21">
        <f>[4]p13!B21</f>
        <v>0</v>
      </c>
      <c r="C21">
        <f>[4]p13!C21</f>
        <v>0</v>
      </c>
      <c r="D21">
        <f>[4]p13!D21</f>
        <v>0</v>
      </c>
      <c r="E21">
        <f>[4]p13!E21</f>
        <v>0</v>
      </c>
      <c r="F21">
        <f>[4]p13!F21</f>
        <v>0</v>
      </c>
      <c r="G21">
        <f>[4]p13!G21</f>
        <v>0</v>
      </c>
      <c r="H21">
        <f>[4]p13!H21</f>
        <v>0</v>
      </c>
      <c r="I21">
        <f>[4]p13!I21</f>
        <v>0</v>
      </c>
      <c r="J21">
        <f>[4]p13!J21</f>
        <v>0</v>
      </c>
      <c r="K21">
        <f>[4]p13!K21</f>
        <v>0</v>
      </c>
    </row>
    <row r="22" spans="1:11">
      <c r="A22" t="s">
        <v>200</v>
      </c>
      <c r="B22">
        <f>[4]p13!B22</f>
        <v>0</v>
      </c>
      <c r="C22">
        <f>[4]p13!C22</f>
        <v>0</v>
      </c>
      <c r="D22">
        <f>[4]p13!D22</f>
        <v>0</v>
      </c>
      <c r="E22">
        <f>[4]p13!E22</f>
        <v>0</v>
      </c>
      <c r="F22">
        <f>[4]p13!F22</f>
        <v>0</v>
      </c>
      <c r="G22">
        <f>[4]p13!G22</f>
        <v>0</v>
      </c>
      <c r="H22">
        <f>[4]p13!H22</f>
        <v>0</v>
      </c>
      <c r="I22">
        <f>[4]p13!I22</f>
        <v>0</v>
      </c>
      <c r="J22">
        <f>[4]p13!J22</f>
        <v>0</v>
      </c>
      <c r="K22">
        <f>[4]p13!K22</f>
        <v>0</v>
      </c>
    </row>
    <row r="23" spans="1:11">
      <c r="A23" t="s">
        <v>201</v>
      </c>
      <c r="B23">
        <f>[4]p13!B23</f>
        <v>6030</v>
      </c>
      <c r="C23">
        <f>[4]p13!C23</f>
        <v>517.5</v>
      </c>
      <c r="D23">
        <f>[4]p13!D23</f>
        <v>472.5</v>
      </c>
      <c r="E23">
        <f>[4]p13!E23</f>
        <v>38.700000000000003</v>
      </c>
      <c r="F23">
        <f>[4]p13!F23</f>
        <v>54</v>
      </c>
      <c r="G23">
        <f>[4]p13!G23</f>
        <v>51.3</v>
      </c>
      <c r="H23">
        <f>[4]p13!H23</f>
        <v>0</v>
      </c>
      <c r="I23">
        <f>[4]p13!I23</f>
        <v>0</v>
      </c>
      <c r="J23">
        <f>[4]p13!J23</f>
        <v>0</v>
      </c>
      <c r="K23">
        <f>[4]p13!K23</f>
        <v>0</v>
      </c>
    </row>
    <row r="24" spans="1:11">
      <c r="A24" t="s">
        <v>202</v>
      </c>
      <c r="B24">
        <f>[4]p13!B24</f>
        <v>5670</v>
      </c>
      <c r="C24">
        <f>[4]p13!C24</f>
        <v>450</v>
      </c>
      <c r="D24">
        <f>[4]p13!D24</f>
        <v>405</v>
      </c>
      <c r="E24">
        <f>[4]p13!E24</f>
        <v>36.9</v>
      </c>
      <c r="F24">
        <f>[4]p13!F24</f>
        <v>50.4</v>
      </c>
      <c r="G24">
        <f>[4]p13!G24</f>
        <v>47.7</v>
      </c>
      <c r="H24">
        <f>[4]p13!H24</f>
        <v>0</v>
      </c>
      <c r="I24">
        <f>[4]p13!I24</f>
        <v>0</v>
      </c>
      <c r="J24">
        <f>[4]p13!J24</f>
        <v>0</v>
      </c>
      <c r="K24">
        <f>[4]p13!K24</f>
        <v>0</v>
      </c>
    </row>
    <row r="25" spans="1:11">
      <c r="A25" t="s">
        <v>203</v>
      </c>
      <c r="B25">
        <f>[4]p13!B25</f>
        <v>6030</v>
      </c>
      <c r="C25">
        <f>[4]p13!C25</f>
        <v>517.5</v>
      </c>
      <c r="D25">
        <f>[4]p13!D25</f>
        <v>472.5</v>
      </c>
      <c r="E25">
        <f>[4]p13!E25</f>
        <v>38.700000000000003</v>
      </c>
      <c r="F25">
        <f>[4]p13!F25</f>
        <v>54</v>
      </c>
      <c r="G25">
        <f>[4]p13!G25</f>
        <v>51.3</v>
      </c>
      <c r="H25">
        <f>[4]p13!H25</f>
        <v>0</v>
      </c>
      <c r="I25">
        <f>[4]p13!I25</f>
        <v>0</v>
      </c>
      <c r="J25">
        <f>[4]p13!J25</f>
        <v>0</v>
      </c>
      <c r="K25">
        <f>[4]p13!K25</f>
        <v>0</v>
      </c>
    </row>
    <row r="26" spans="1:11">
      <c r="A26" t="s">
        <v>204</v>
      </c>
      <c r="B26">
        <f>[4]p13!B26</f>
        <v>5670</v>
      </c>
      <c r="C26">
        <f>[4]p13!C26</f>
        <v>450</v>
      </c>
      <c r="D26">
        <f>[4]p13!D26</f>
        <v>405</v>
      </c>
      <c r="E26">
        <f>[4]p13!E26</f>
        <v>36.9</v>
      </c>
      <c r="F26">
        <f>[4]p13!F26</f>
        <v>50.4</v>
      </c>
      <c r="G26">
        <f>[4]p13!G26</f>
        <v>47.7</v>
      </c>
      <c r="H26">
        <f>[4]p13!H26</f>
        <v>0</v>
      </c>
      <c r="I26">
        <f>[4]p13!I26</f>
        <v>0</v>
      </c>
      <c r="J26">
        <f>[4]p13!J26</f>
        <v>0</v>
      </c>
      <c r="K26">
        <f>[4]p13!K26</f>
        <v>0</v>
      </c>
    </row>
    <row r="27" spans="1:11">
      <c r="A27" t="s">
        <v>205</v>
      </c>
      <c r="B27">
        <f>[4]p13!B27</f>
        <v>6030</v>
      </c>
      <c r="C27">
        <f>[4]p13!C27</f>
        <v>517.5</v>
      </c>
      <c r="D27">
        <f>[4]p13!D27</f>
        <v>472.5</v>
      </c>
      <c r="E27">
        <f>[4]p13!E27</f>
        <v>38.700000000000003</v>
      </c>
      <c r="F27">
        <f>[4]p13!F27</f>
        <v>54</v>
      </c>
      <c r="G27">
        <f>[4]p13!G27</f>
        <v>51.3</v>
      </c>
      <c r="H27">
        <f>[4]p13!H27</f>
        <v>0</v>
      </c>
      <c r="I27">
        <f>[4]p13!I27</f>
        <v>0</v>
      </c>
      <c r="J27">
        <f>[4]p13!J27</f>
        <v>0</v>
      </c>
      <c r="K27">
        <f>[4]p13!K27</f>
        <v>0</v>
      </c>
    </row>
    <row r="28" spans="1:11">
      <c r="A28" t="s">
        <v>206</v>
      </c>
      <c r="B28">
        <f>[4]p13!B28</f>
        <v>0</v>
      </c>
      <c r="C28">
        <f>[4]p13!C28</f>
        <v>0</v>
      </c>
      <c r="D28">
        <f>[4]p13!D28</f>
        <v>0</v>
      </c>
      <c r="E28">
        <f>[4]p13!E28</f>
        <v>0</v>
      </c>
      <c r="F28">
        <f>[4]p13!F28</f>
        <v>0</v>
      </c>
      <c r="G28">
        <f>[4]p13!G28</f>
        <v>0</v>
      </c>
      <c r="H28">
        <f>[4]p13!H28</f>
        <v>0</v>
      </c>
      <c r="I28">
        <f>[4]p13!I28</f>
        <v>0</v>
      </c>
      <c r="J28">
        <f>[4]p13!J28</f>
        <v>0</v>
      </c>
      <c r="K28">
        <f>[4]p13!K28</f>
        <v>0</v>
      </c>
    </row>
    <row r="29" spans="1:11">
      <c r="A29" t="s">
        <v>207</v>
      </c>
      <c r="B29">
        <f>[4]p13!B29</f>
        <v>0</v>
      </c>
      <c r="C29">
        <f>[4]p13!C29</f>
        <v>0</v>
      </c>
      <c r="D29">
        <f>[4]p13!D29</f>
        <v>0</v>
      </c>
      <c r="E29">
        <f>[4]p13!E29</f>
        <v>0</v>
      </c>
      <c r="F29">
        <f>[4]p13!F29</f>
        <v>0</v>
      </c>
      <c r="G29">
        <f>[4]p13!G29</f>
        <v>0</v>
      </c>
      <c r="H29">
        <f>[4]p13!H29</f>
        <v>0</v>
      </c>
      <c r="I29">
        <f>[4]p13!I29</f>
        <v>0</v>
      </c>
      <c r="J29">
        <f>[4]p13!J29</f>
        <v>0</v>
      </c>
      <c r="K29">
        <f>[4]p13!K29</f>
        <v>0</v>
      </c>
    </row>
    <row r="30" spans="1:11">
      <c r="A30" t="s">
        <v>208</v>
      </c>
      <c r="B30">
        <f>[4]p13!B30</f>
        <v>0</v>
      </c>
      <c r="C30">
        <f>[4]p13!C30</f>
        <v>0</v>
      </c>
      <c r="D30">
        <f>[4]p13!D30</f>
        <v>0</v>
      </c>
      <c r="E30">
        <f>[4]p13!E30</f>
        <v>0</v>
      </c>
      <c r="F30">
        <f>[4]p13!F30</f>
        <v>0</v>
      </c>
      <c r="G30">
        <f>[4]p13!G30</f>
        <v>0</v>
      </c>
      <c r="H30">
        <f>[4]p13!H30</f>
        <v>0</v>
      </c>
      <c r="I30">
        <f>[4]p13!I30</f>
        <v>0</v>
      </c>
      <c r="J30">
        <f>[4]p13!J30</f>
        <v>0</v>
      </c>
      <c r="K30">
        <f>[4]p13!K30</f>
        <v>0</v>
      </c>
    </row>
    <row r="31" spans="1:11">
      <c r="A31" t="s">
        <v>209</v>
      </c>
      <c r="B31">
        <f>[4]p13!B31</f>
        <v>0</v>
      </c>
      <c r="C31">
        <f>[4]p13!C31</f>
        <v>0</v>
      </c>
      <c r="D31">
        <f>[4]p13!D31</f>
        <v>0</v>
      </c>
      <c r="E31">
        <f>[4]p13!E31</f>
        <v>0</v>
      </c>
      <c r="F31">
        <f>[4]p13!F31</f>
        <v>0</v>
      </c>
      <c r="G31">
        <f>[4]p13!G31</f>
        <v>0</v>
      </c>
      <c r="H31">
        <f>[4]p13!H31</f>
        <v>0</v>
      </c>
      <c r="I31">
        <f>[4]p13!I31</f>
        <v>0</v>
      </c>
      <c r="J31">
        <f>[4]p13!J31</f>
        <v>0</v>
      </c>
      <c r="K31">
        <f>[4]p13!K31</f>
        <v>0</v>
      </c>
    </row>
    <row r="32" spans="1:11">
      <c r="A32" t="s">
        <v>210</v>
      </c>
      <c r="B32">
        <f>[4]p13!B32</f>
        <v>0</v>
      </c>
      <c r="C32">
        <f>[4]p13!C32</f>
        <v>0</v>
      </c>
      <c r="D32">
        <f>[4]p13!D32</f>
        <v>0</v>
      </c>
      <c r="E32">
        <f>[4]p13!E32</f>
        <v>0</v>
      </c>
      <c r="F32">
        <f>[4]p13!F32</f>
        <v>0</v>
      </c>
      <c r="G32">
        <f>[4]p13!G32</f>
        <v>0</v>
      </c>
      <c r="H32">
        <f>[4]p13!H32</f>
        <v>0</v>
      </c>
      <c r="I32">
        <f>[4]p13!I32</f>
        <v>0</v>
      </c>
      <c r="J32">
        <f>[4]p13!J32</f>
        <v>0</v>
      </c>
      <c r="K32">
        <f>[4]p13!K32</f>
        <v>0</v>
      </c>
    </row>
    <row r="33" spans="1:11">
      <c r="A33" t="s">
        <v>211</v>
      </c>
      <c r="B33">
        <f>[4]p13!B33</f>
        <v>70000128</v>
      </c>
      <c r="C33">
        <f>[4]p13!C33</f>
        <v>3599992.8</v>
      </c>
      <c r="D33">
        <f>[4]p13!D33</f>
        <v>3500001.8</v>
      </c>
      <c r="E33">
        <f>[4]p13!E33</f>
        <v>699999.3</v>
      </c>
      <c r="F33">
        <f>[4]p13!F33</f>
        <v>1449998.55</v>
      </c>
      <c r="G33">
        <f>[4]p13!G33</f>
        <v>3600000</v>
      </c>
      <c r="H33">
        <f>[4]p13!H33</f>
        <v>8131915</v>
      </c>
      <c r="I33">
        <f>[4]p13!I33</f>
        <v>0</v>
      </c>
      <c r="J33">
        <f>[4]p13!J33</f>
        <v>0</v>
      </c>
      <c r="K33">
        <f>[4]p13!K33</f>
        <v>0</v>
      </c>
    </row>
    <row r="34" spans="1:11">
      <c r="A34" t="s">
        <v>212</v>
      </c>
      <c r="B34">
        <f>[4]p13!B34</f>
        <v>83000192</v>
      </c>
      <c r="C34">
        <f>[4]p13!C34</f>
        <v>13099973.799999999</v>
      </c>
      <c r="D34">
        <f>[4]p13!D34</f>
        <v>9100013.1999999993</v>
      </c>
      <c r="E34">
        <f>[4]p13!E34</f>
        <v>809999.45</v>
      </c>
      <c r="F34">
        <f>[4]p13!F34</f>
        <v>2250001.6</v>
      </c>
      <c r="G34">
        <f>[4]p13!G34</f>
        <v>2300000</v>
      </c>
      <c r="H34">
        <f>[4]p13!H34</f>
        <v>9724603</v>
      </c>
      <c r="I34">
        <f>[4]p13!I34</f>
        <v>0</v>
      </c>
      <c r="J34">
        <f>[4]p13!J34</f>
        <v>0</v>
      </c>
      <c r="K34">
        <f>[4]p13!K34</f>
        <v>0</v>
      </c>
    </row>
    <row r="35" spans="1:11">
      <c r="A35" t="s">
        <v>213</v>
      </c>
      <c r="B35">
        <f>[4]p13!B35</f>
        <v>0</v>
      </c>
      <c r="C35">
        <f>[4]p13!C35</f>
        <v>0.09</v>
      </c>
      <c r="D35">
        <f>[4]p13!D35</f>
        <v>0.09</v>
      </c>
      <c r="E35">
        <f>[4]p13!E35</f>
        <v>0.09</v>
      </c>
      <c r="F35">
        <f>[4]p13!F35</f>
        <v>0.09</v>
      </c>
      <c r="G35">
        <f>[4]p13!G35</f>
        <v>0.09</v>
      </c>
      <c r="H35">
        <f>[4]p13!H35</f>
        <v>0</v>
      </c>
      <c r="I35">
        <f>[4]p13!I35</f>
        <v>0</v>
      </c>
      <c r="J35">
        <f>[4]p13!J35</f>
        <v>0</v>
      </c>
      <c r="K35">
        <f>[4]p13!K35</f>
        <v>0</v>
      </c>
    </row>
    <row r="36" spans="1:11">
      <c r="A36" t="s">
        <v>214</v>
      </c>
      <c r="B36">
        <f>[4]p13!B36</f>
        <v>6.8999999999999992E-2</v>
      </c>
      <c r="C36">
        <f>[4]p13!C36</f>
        <v>0</v>
      </c>
      <c r="D36">
        <f>[4]p13!D36</f>
        <v>6.8999999999999992E-2</v>
      </c>
      <c r="E36">
        <f>[4]p13!E36</f>
        <v>6.8999999999999992E-2</v>
      </c>
      <c r="F36">
        <f>[4]p13!F36</f>
        <v>6.8999999999999992E-2</v>
      </c>
      <c r="G36">
        <f>[4]p13!G36</f>
        <v>0</v>
      </c>
      <c r="H36">
        <f>[4]p13!H36</f>
        <v>0</v>
      </c>
      <c r="I36">
        <f>[4]p13!I36</f>
        <v>0</v>
      </c>
      <c r="J36">
        <f>[4]p13!J36</f>
        <v>0</v>
      </c>
      <c r="K36">
        <f>[4]p13!K36</f>
        <v>0</v>
      </c>
    </row>
    <row r="37" spans="1:11">
      <c r="A37" t="s">
        <v>215</v>
      </c>
      <c r="B37">
        <f>[4]p13!B37</f>
        <v>9.1999999999999998E-2</v>
      </c>
      <c r="C37">
        <f>[4]p13!C37</f>
        <v>9.1999999999999998E-2</v>
      </c>
      <c r="D37">
        <f>[4]p13!D37</f>
        <v>0</v>
      </c>
      <c r="E37">
        <f>[4]p13!E37</f>
        <v>9.1999999999999998E-2</v>
      </c>
      <c r="F37">
        <f>[4]p13!F37</f>
        <v>9.1999999999999998E-2</v>
      </c>
      <c r="G37">
        <f>[4]p13!G37</f>
        <v>9.1999999999999998E-2</v>
      </c>
      <c r="H37">
        <f>[4]p13!H37</f>
        <v>0</v>
      </c>
      <c r="I37">
        <f>[4]p13!I37</f>
        <v>0</v>
      </c>
      <c r="J37">
        <f>[4]p13!J37</f>
        <v>0</v>
      </c>
      <c r="K37">
        <f>[4]p13!K37</f>
        <v>0</v>
      </c>
    </row>
    <row r="38" spans="1:11">
      <c r="A38" t="s">
        <v>216</v>
      </c>
      <c r="B38">
        <f>[4]p13!B38</f>
        <v>0.115</v>
      </c>
      <c r="C38">
        <f>[4]p13!C38</f>
        <v>0.115</v>
      </c>
      <c r="D38">
        <f>[4]p13!D38</f>
        <v>0.115</v>
      </c>
      <c r="E38">
        <f>[4]p13!E38</f>
        <v>0</v>
      </c>
      <c r="F38">
        <f>[4]p13!F38</f>
        <v>0</v>
      </c>
      <c r="G38">
        <f>[4]p13!G38</f>
        <v>0.115</v>
      </c>
      <c r="H38">
        <f>[4]p13!H38</f>
        <v>0</v>
      </c>
      <c r="I38">
        <f>[4]p13!I38</f>
        <v>0</v>
      </c>
      <c r="J38">
        <f>[4]p13!J38</f>
        <v>0</v>
      </c>
      <c r="K38">
        <f>[4]p13!K38</f>
        <v>0</v>
      </c>
    </row>
    <row r="39" spans="1:11">
      <c r="A39" t="s">
        <v>217</v>
      </c>
      <c r="B39">
        <f>[4]p13!B39</f>
        <v>0.115</v>
      </c>
      <c r="C39">
        <f>[4]p13!C39</f>
        <v>0.115</v>
      </c>
      <c r="D39">
        <f>[4]p13!D39</f>
        <v>0.115</v>
      </c>
      <c r="E39">
        <f>[4]p13!E39</f>
        <v>0</v>
      </c>
      <c r="F39">
        <f>[4]p13!F39</f>
        <v>0</v>
      </c>
      <c r="G39">
        <f>[4]p13!G39</f>
        <v>0.115</v>
      </c>
      <c r="H39">
        <f>[4]p13!H39</f>
        <v>0</v>
      </c>
      <c r="I39">
        <f>[4]p13!I39</f>
        <v>0</v>
      </c>
      <c r="J39">
        <f>[4]p13!J39</f>
        <v>0</v>
      </c>
      <c r="K39">
        <f>[4]p13!K39</f>
        <v>0</v>
      </c>
    </row>
    <row r="40" spans="1:11">
      <c r="A40" t="s">
        <v>218</v>
      </c>
      <c r="B40">
        <f>[4]p13!B40</f>
        <v>5.7500000000000002E-2</v>
      </c>
      <c r="C40">
        <f>[4]p13!C40</f>
        <v>0</v>
      </c>
      <c r="D40">
        <f>[4]p13!D40</f>
        <v>5.7500000000000002E-2</v>
      </c>
      <c r="E40">
        <f>[4]p13!E40</f>
        <v>5.7500000000000002E-2</v>
      </c>
      <c r="F40">
        <f>[4]p13!F40</f>
        <v>5.7500000000000002E-2</v>
      </c>
      <c r="G40">
        <f>[4]p13!G40</f>
        <v>0</v>
      </c>
      <c r="H40">
        <f>[4]p13!H40</f>
        <v>0</v>
      </c>
      <c r="I40">
        <f>[4]p13!I40</f>
        <v>0</v>
      </c>
      <c r="J40">
        <f>[4]p13!J40</f>
        <v>0</v>
      </c>
      <c r="K40">
        <f>[4]p13!K40</f>
        <v>0</v>
      </c>
    </row>
    <row r="41" spans="1:11">
      <c r="A41" t="s">
        <v>219</v>
      </c>
      <c r="B41">
        <f>[4]p13!B41</f>
        <v>0.6</v>
      </c>
      <c r="C41">
        <f>[4]p13!C41</f>
        <v>1.2</v>
      </c>
      <c r="D41">
        <f>[4]p13!D41</f>
        <v>0.6</v>
      </c>
      <c r="E41">
        <f>[4]p13!E41</f>
        <v>1.5</v>
      </c>
      <c r="F41">
        <f>[4]p13!F41</f>
        <v>1.5</v>
      </c>
      <c r="G41">
        <f>[4]p13!G41</f>
        <v>1.2</v>
      </c>
      <c r="H41">
        <f>[4]p13!H41</f>
        <v>0</v>
      </c>
      <c r="I41">
        <f>[4]p13!I41</f>
        <v>0</v>
      </c>
      <c r="J41">
        <f>[4]p13!J41</f>
        <v>0</v>
      </c>
      <c r="K41">
        <f>[4]p13!K41</f>
        <v>0</v>
      </c>
    </row>
    <row r="42" spans="1:11">
      <c r="A42" t="s">
        <v>220</v>
      </c>
      <c r="B42">
        <f>[4]p13!B42</f>
        <v>1.2</v>
      </c>
      <c r="C42">
        <f>[4]p13!C42</f>
        <v>0.6</v>
      </c>
      <c r="D42">
        <f>[4]p13!D42</f>
        <v>1.8</v>
      </c>
      <c r="E42">
        <f>[4]p13!E42</f>
        <v>1.2</v>
      </c>
      <c r="F42">
        <f>[4]p13!F42</f>
        <v>1.2</v>
      </c>
      <c r="G42">
        <f>[4]p13!G42</f>
        <v>0.6</v>
      </c>
      <c r="H42">
        <f>[4]p13!H42</f>
        <v>0</v>
      </c>
      <c r="I42">
        <f>[4]p13!I42</f>
        <v>0</v>
      </c>
      <c r="J42">
        <f>[4]p13!J42</f>
        <v>0</v>
      </c>
      <c r="K42">
        <f>[4]p13!K42</f>
        <v>0</v>
      </c>
    </row>
    <row r="43" spans="1:11">
      <c r="A43" t="s">
        <v>221</v>
      </c>
      <c r="B43">
        <f>[4]p13!B43</f>
        <v>0.6</v>
      </c>
      <c r="C43">
        <f>[4]p13!C43</f>
        <v>1.8</v>
      </c>
      <c r="D43">
        <f>[4]p13!D43</f>
        <v>0.6</v>
      </c>
      <c r="E43">
        <f>[4]p13!E43</f>
        <v>1.2</v>
      </c>
      <c r="F43">
        <f>[4]p13!F43</f>
        <v>1.2</v>
      </c>
      <c r="G43">
        <f>[4]p13!G43</f>
        <v>1.2</v>
      </c>
      <c r="H43">
        <f>[4]p13!H43</f>
        <v>0</v>
      </c>
      <c r="I43">
        <f>[4]p13!I43</f>
        <v>0</v>
      </c>
      <c r="J43">
        <f>[4]p13!J43</f>
        <v>0</v>
      </c>
      <c r="K43">
        <f>[4]p13!K43</f>
        <v>0</v>
      </c>
    </row>
    <row r="44" spans="1:11">
      <c r="A44" t="s">
        <v>222</v>
      </c>
      <c r="B44">
        <f>[4]p13!B44</f>
        <v>1.5</v>
      </c>
      <c r="C44">
        <f>[4]p13!C44</f>
        <v>1.2</v>
      </c>
      <c r="D44">
        <f>[4]p13!D44</f>
        <v>1.2</v>
      </c>
      <c r="E44">
        <f>[4]p13!E44</f>
        <v>0.6</v>
      </c>
      <c r="F44">
        <f>[4]p13!F44</f>
        <v>0.6</v>
      </c>
      <c r="G44">
        <f>[4]p13!G44</f>
        <v>0.9</v>
      </c>
      <c r="H44">
        <f>[4]p13!H44</f>
        <v>0</v>
      </c>
      <c r="I44">
        <f>[4]p13!I44</f>
        <v>0</v>
      </c>
      <c r="J44">
        <f>[4]p13!J44</f>
        <v>0</v>
      </c>
      <c r="K44">
        <f>[4]p13!K44</f>
        <v>0</v>
      </c>
    </row>
    <row r="45" spans="1:11">
      <c r="A45" t="s">
        <v>223</v>
      </c>
      <c r="B45">
        <f>[4]p13!B45</f>
        <v>1.5</v>
      </c>
      <c r="C45">
        <f>[4]p13!C45</f>
        <v>1.2</v>
      </c>
      <c r="D45">
        <f>[4]p13!D45</f>
        <v>1.2</v>
      </c>
      <c r="E45">
        <f>[4]p13!E45</f>
        <v>0.6</v>
      </c>
      <c r="F45">
        <f>[4]p13!F45</f>
        <v>0.6</v>
      </c>
      <c r="G45">
        <f>[4]p13!G45</f>
        <v>0.9</v>
      </c>
      <c r="H45">
        <f>[4]p13!H45</f>
        <v>0</v>
      </c>
      <c r="I45">
        <f>[4]p13!I45</f>
        <v>0</v>
      </c>
      <c r="J45">
        <f>[4]p13!J45</f>
        <v>0</v>
      </c>
      <c r="K45">
        <f>[4]p13!K45</f>
        <v>0</v>
      </c>
    </row>
    <row r="46" spans="1:11">
      <c r="A46" t="s">
        <v>224</v>
      </c>
      <c r="B46">
        <f>[4]p13!B46</f>
        <v>1.2</v>
      </c>
      <c r="C46">
        <f>[4]p13!C46</f>
        <v>0.6</v>
      </c>
      <c r="D46">
        <f>[4]p13!D46</f>
        <v>1.2</v>
      </c>
      <c r="E46">
        <f>[4]p13!E46</f>
        <v>0.9</v>
      </c>
      <c r="F46">
        <f>[4]p13!F46</f>
        <v>0.9</v>
      </c>
      <c r="G46">
        <f>[4]p13!G46</f>
        <v>0.6</v>
      </c>
      <c r="H46">
        <f>[4]p13!H46</f>
        <v>0</v>
      </c>
      <c r="I46">
        <f>[4]p13!I46</f>
        <v>0</v>
      </c>
      <c r="J46">
        <f>[4]p13!J46</f>
        <v>0</v>
      </c>
      <c r="K46">
        <f>[4]p13!K46</f>
        <v>0</v>
      </c>
    </row>
    <row r="47" spans="1:11">
      <c r="A47" t="s">
        <v>225</v>
      </c>
      <c r="B47">
        <f>[4]p13!B47</f>
        <v>88</v>
      </c>
      <c r="C47">
        <f>[4]p13!C47</f>
        <v>12.5</v>
      </c>
      <c r="D47">
        <f>[4]p13!D47</f>
        <v>7</v>
      </c>
      <c r="E47">
        <f>[4]p13!E47</f>
        <v>0.64</v>
      </c>
      <c r="F47">
        <f>[4]p13!F47</f>
        <v>0.76</v>
      </c>
      <c r="G47">
        <f>[4]p13!G47</f>
        <v>1</v>
      </c>
      <c r="H47">
        <f>[4]p13!H47</f>
        <v>0</v>
      </c>
      <c r="I47">
        <f>[4]p13!I47</f>
        <v>0</v>
      </c>
      <c r="J47">
        <f>[4]p13!J47</f>
        <v>0</v>
      </c>
      <c r="K47">
        <f>[4]p13!K47</f>
        <v>0</v>
      </c>
    </row>
    <row r="48" spans="1:11">
      <c r="A48" t="s">
        <v>226</v>
      </c>
      <c r="B48">
        <f>[4]p13!B48</f>
        <v>89</v>
      </c>
      <c r="C48">
        <f>[4]p13!C48</f>
        <v>12.7</v>
      </c>
      <c r="D48">
        <f>[4]p13!D48</f>
        <v>7.1</v>
      </c>
      <c r="E48">
        <f>[4]p13!E48</f>
        <v>0.65</v>
      </c>
      <c r="F48">
        <f>[4]p13!F48</f>
        <v>0.78</v>
      </c>
      <c r="G48">
        <f>[4]p13!G48</f>
        <v>1</v>
      </c>
      <c r="H48">
        <f>[4]p13!H48</f>
        <v>0</v>
      </c>
      <c r="I48">
        <f>[4]p13!I48</f>
        <v>0</v>
      </c>
      <c r="J48">
        <f>[4]p13!J48</f>
        <v>0</v>
      </c>
      <c r="K48">
        <f>[4]p13!K48</f>
        <v>0</v>
      </c>
    </row>
    <row r="49" spans="1:20">
      <c r="A49" t="s">
        <v>227</v>
      </c>
      <c r="B49">
        <f>[4]p13!B49</f>
        <v>88</v>
      </c>
      <c r="C49">
        <f>[4]p13!C49</f>
        <v>12.7</v>
      </c>
      <c r="D49">
        <f>[4]p13!D49</f>
        <v>7.1</v>
      </c>
      <c r="E49">
        <f>[4]p13!E49</f>
        <v>0.65</v>
      </c>
      <c r="F49">
        <f>[4]p13!F49</f>
        <v>0.77</v>
      </c>
      <c r="G49">
        <f>[4]p13!G49</f>
        <v>1</v>
      </c>
      <c r="H49">
        <f>[4]p13!H49</f>
        <v>0</v>
      </c>
      <c r="I49">
        <f>[4]p13!I49</f>
        <v>0</v>
      </c>
      <c r="J49">
        <f>[4]p13!J49</f>
        <v>0</v>
      </c>
      <c r="K49">
        <f>[4]p13!K49</f>
        <v>0</v>
      </c>
    </row>
    <row r="50" spans="1:20">
      <c r="A50" t="s">
        <v>228</v>
      </c>
      <c r="B50">
        <f>[4]p13!B50</f>
        <v>90</v>
      </c>
      <c r="C50">
        <f>[4]p13!C50</f>
        <v>12.8</v>
      </c>
      <c r="D50">
        <f>[4]p13!D50</f>
        <v>7.2</v>
      </c>
      <c r="E50">
        <f>[4]p13!E50</f>
        <v>0.65</v>
      </c>
      <c r="F50">
        <f>[4]p13!F50</f>
        <v>0.78</v>
      </c>
      <c r="G50">
        <f>[4]p13!G50</f>
        <v>1</v>
      </c>
      <c r="H50">
        <f>[4]p13!H50</f>
        <v>0</v>
      </c>
      <c r="I50">
        <f>[4]p13!I50</f>
        <v>0</v>
      </c>
      <c r="J50">
        <f>[4]p13!J50</f>
        <v>0</v>
      </c>
      <c r="K50">
        <f>[4]p13!K50</f>
        <v>0</v>
      </c>
    </row>
    <row r="51" spans="1:20" ht="14" thickBot="1">
      <c r="A51" s="34" t="s">
        <v>229</v>
      </c>
      <c r="B51" s="34">
        <f>[4]p13!B51</f>
        <v>10.045454545454557</v>
      </c>
      <c r="C51" s="34">
        <f>[4]p13!C51</f>
        <v>8.4472440944882266</v>
      </c>
      <c r="D51" s="34">
        <f>[4]p13!D51</f>
        <v>9.1154929577464738</v>
      </c>
      <c r="E51" s="34">
        <f>[4]p13!E51</f>
        <v>7.6000000000000068</v>
      </c>
      <c r="F51" s="34">
        <f>[4]p13!F51</f>
        <v>8.9974025974026262</v>
      </c>
      <c r="G51" s="34">
        <f>[4]p13!G51</f>
        <v>7.6</v>
      </c>
      <c r="H51" s="34">
        <f>[4]p13!H51</f>
        <v>0</v>
      </c>
      <c r="I51" s="34">
        <f>[4]p13!I51</f>
        <v>0</v>
      </c>
      <c r="J51" s="34">
        <f>[4]p13!J51</f>
        <v>0</v>
      </c>
      <c r="K51" s="34">
        <f>[4]p13!K51</f>
        <v>0</v>
      </c>
      <c r="L51" s="34"/>
      <c r="M51" s="34"/>
    </row>
    <row r="52" spans="1:20">
      <c r="A52" t="s">
        <v>115</v>
      </c>
      <c r="B52">
        <f>[4]p13!B52</f>
        <v>18846264.507968254</v>
      </c>
      <c r="C52">
        <f>[4]p13!C52</f>
        <v>6017442.8172993436</v>
      </c>
      <c r="D52">
        <f>[4]p13!D52</f>
        <v>3212385.5093446895</v>
      </c>
      <c r="E52">
        <f>[4]p13!E52</f>
        <v>7369623.9344330877</v>
      </c>
      <c r="F52">
        <f>[4]p13!F52</f>
        <v>10348504.605914049</v>
      </c>
      <c r="G52">
        <f>[4]p13!G52</f>
        <v>0</v>
      </c>
      <c r="H52">
        <f>[4]p13!H52</f>
        <v>0</v>
      </c>
      <c r="I52">
        <f>[4]p13!I52</f>
        <v>0</v>
      </c>
      <c r="J52">
        <f>[4]p13!J52</f>
        <v>0</v>
      </c>
      <c r="K52">
        <f>[4]p13!K52</f>
        <v>0</v>
      </c>
      <c r="M52" s="28"/>
    </row>
    <row r="53" spans="1:20">
      <c r="A53" t="s">
        <v>116</v>
      </c>
      <c r="B53">
        <f>[4]p13!B53</f>
        <v>12188814</v>
      </c>
      <c r="C53">
        <f>[4]p13!C53</f>
        <v>9110595</v>
      </c>
      <c r="D53">
        <f>[4]p13!D53</f>
        <v>8945070</v>
      </c>
      <c r="E53">
        <f>[4]p13!E53</f>
        <v>10173891</v>
      </c>
      <c r="F53">
        <f>[4]p13!F53</f>
        <v>12247202</v>
      </c>
      <c r="G53">
        <f>[4]p13!G53</f>
        <v>0</v>
      </c>
      <c r="H53">
        <f>[4]p13!H53</f>
        <v>0</v>
      </c>
      <c r="I53">
        <f>[4]p13!I53</f>
        <v>0</v>
      </c>
      <c r="J53">
        <f>[4]p13!J53</f>
        <v>0</v>
      </c>
      <c r="K53">
        <f>[4]p13!K53</f>
        <v>0</v>
      </c>
      <c r="N53" s="10"/>
      <c r="O53" s="10"/>
      <c r="P53" s="10"/>
      <c r="Q53" s="10"/>
      <c r="R53" s="10"/>
    </row>
    <row r="54" spans="1:20">
      <c r="A54" t="s">
        <v>230</v>
      </c>
      <c r="B54">
        <f>[4]p13!B54</f>
        <v>1875018</v>
      </c>
      <c r="C54">
        <f>[4]p13!C54</f>
        <v>4435410</v>
      </c>
      <c r="D54">
        <f>[4]p13!D54</f>
        <v>3519741</v>
      </c>
      <c r="E54">
        <f>[4]p13!E54</f>
        <v>1369581</v>
      </c>
      <c r="F54">
        <f>[4]p13!F54</f>
        <v>607739</v>
      </c>
      <c r="G54">
        <f>[4]p13!G54</f>
        <v>0</v>
      </c>
      <c r="H54">
        <f>[4]p13!H54</f>
        <v>0</v>
      </c>
      <c r="I54">
        <f>[4]p13!I54</f>
        <v>0</v>
      </c>
      <c r="J54">
        <f>[4]p13!J54</f>
        <v>0</v>
      </c>
      <c r="K54">
        <f>[4]p13!K54</f>
        <v>0</v>
      </c>
      <c r="N54" s="32"/>
      <c r="O54" s="32"/>
      <c r="P54" s="32"/>
      <c r="Q54" s="32"/>
      <c r="R54" s="32"/>
      <c r="S54" s="32"/>
      <c r="T54" s="33"/>
    </row>
    <row r="55" spans="1:20">
      <c r="A55" t="s">
        <v>231</v>
      </c>
      <c r="B55">
        <f>[4]p13!B55</f>
        <v>1009710</v>
      </c>
      <c r="C55">
        <f>[4]p13!C55</f>
        <v>4229110</v>
      </c>
      <c r="D55">
        <f>[4]p13!D55</f>
        <v>6388625</v>
      </c>
      <c r="E55">
        <f>[4]p13!E55</f>
        <v>4850741</v>
      </c>
      <c r="F55">
        <f>[4]p13!F55</f>
        <v>914098</v>
      </c>
      <c r="G55">
        <f>[4]p13!G55</f>
        <v>0</v>
      </c>
      <c r="H55">
        <f>[4]p13!H55</f>
        <v>0</v>
      </c>
      <c r="I55">
        <f>[4]p13!I55</f>
        <v>0</v>
      </c>
      <c r="J55">
        <f>[4]p13!J55</f>
        <v>0</v>
      </c>
      <c r="K55">
        <f>[4]p13!K55</f>
        <v>0</v>
      </c>
      <c r="N55" s="32"/>
      <c r="O55" s="32"/>
      <c r="P55" s="32"/>
      <c r="Q55" s="32"/>
      <c r="R55" s="32"/>
      <c r="S55" s="32"/>
      <c r="T55" s="33"/>
    </row>
    <row r="56" spans="1:20">
      <c r="A56" t="s">
        <v>232</v>
      </c>
      <c r="B56">
        <f>[4]p13!B56</f>
        <v>2884728</v>
      </c>
      <c r="C56">
        <f>[4]p13!C56</f>
        <v>8664520</v>
      </c>
      <c r="D56">
        <f>[4]p13!D56</f>
        <v>9908366</v>
      </c>
      <c r="E56">
        <f>[4]p13!E56</f>
        <v>6220322</v>
      </c>
      <c r="F56">
        <f>[4]p13!F56</f>
        <v>1521837</v>
      </c>
      <c r="G56">
        <f>[4]p13!G56</f>
        <v>0</v>
      </c>
      <c r="H56">
        <f>[4]p13!H56</f>
        <v>0</v>
      </c>
      <c r="I56">
        <f>[4]p13!I56</f>
        <v>0</v>
      </c>
      <c r="J56">
        <f>[4]p13!J56</f>
        <v>0</v>
      </c>
      <c r="K56">
        <f>[4]p13!K56</f>
        <v>0</v>
      </c>
      <c r="T56" s="33"/>
    </row>
    <row r="57" spans="1:20">
      <c r="A57" t="s">
        <v>233</v>
      </c>
      <c r="B57">
        <f>[4]p13!B57</f>
        <v>1848547</v>
      </c>
      <c r="C57">
        <f>[4]p13!C57</f>
        <v>2106315</v>
      </c>
      <c r="D57">
        <f>[4]p13!D57</f>
        <v>1848547</v>
      </c>
      <c r="E57">
        <f>[4]p13!E57</f>
        <v>2023235</v>
      </c>
      <c r="F57">
        <f>[4]p13!F57</f>
        <v>2056722</v>
      </c>
      <c r="G57">
        <f>[4]p13!G57</f>
        <v>623856</v>
      </c>
      <c r="H57">
        <f>[4]p13!H57</f>
        <v>623856</v>
      </c>
      <c r="I57">
        <f>[4]p13!I57</f>
        <v>623856</v>
      </c>
      <c r="J57">
        <f>[4]p13!J57</f>
        <v>623856</v>
      </c>
      <c r="K57">
        <f>[4]p13!K57</f>
        <v>623856</v>
      </c>
      <c r="M57" s="28"/>
      <c r="N57" s="10"/>
      <c r="O57" s="10"/>
      <c r="P57" s="10"/>
      <c r="Q57" s="10"/>
      <c r="R57" s="10"/>
      <c r="T57" s="33"/>
    </row>
    <row r="58" spans="1:20">
      <c r="A58" t="s">
        <v>234</v>
      </c>
      <c r="B58">
        <f>[4]p13!B58</f>
        <v>5025922</v>
      </c>
      <c r="C58">
        <f>[4]p13!C58</f>
        <v>4518049</v>
      </c>
      <c r="D58">
        <f>[4]p13!D58</f>
        <v>4363163</v>
      </c>
      <c r="E58">
        <f>[4]p13!E58</f>
        <v>5204335</v>
      </c>
      <c r="F58">
        <f>[4]p13!F58</f>
        <v>4363163</v>
      </c>
      <c r="G58">
        <f>[4]p13!G58</f>
        <v>4776446</v>
      </c>
      <c r="H58">
        <f>[4]p13!H58</f>
        <v>3247983</v>
      </c>
      <c r="I58">
        <f>[4]p13!I58</f>
        <v>3056926</v>
      </c>
      <c r="J58">
        <f>[4]p13!J58</f>
        <v>4203272</v>
      </c>
      <c r="K58">
        <f>[4]p13!K58</f>
        <v>4585388</v>
      </c>
      <c r="N58" s="32"/>
      <c r="O58" s="32"/>
      <c r="P58" s="32"/>
      <c r="Q58" s="32"/>
      <c r="R58" s="32"/>
      <c r="S58" s="32"/>
      <c r="T58" s="33"/>
    </row>
    <row r="59" spans="1:20">
      <c r="A59" t="s">
        <v>235</v>
      </c>
      <c r="B59">
        <f>[4]p13!B59</f>
        <v>5459315</v>
      </c>
      <c r="C59">
        <f>[4]p13!C59</f>
        <v>5497140</v>
      </c>
      <c r="D59">
        <f>[4]p13!D59</f>
        <v>5459315</v>
      </c>
      <c r="E59">
        <f>[4]p13!E59</f>
        <v>5497140</v>
      </c>
      <c r="F59">
        <f>[4]p13!F59</f>
        <v>6150565</v>
      </c>
      <c r="G59">
        <f>[4]p13!G59</f>
        <v>3821157</v>
      </c>
      <c r="H59">
        <f>[4]p13!H59</f>
        <v>4585388</v>
      </c>
      <c r="I59">
        <f>[4]p13!I59</f>
        <v>4203272</v>
      </c>
      <c r="J59">
        <f>[4]p13!J59</f>
        <v>3056926</v>
      </c>
      <c r="K59">
        <f>[4]p13!K59</f>
        <v>3247983</v>
      </c>
      <c r="N59" s="32"/>
      <c r="O59" s="32"/>
      <c r="P59" s="32"/>
      <c r="Q59" s="32"/>
      <c r="R59" s="32"/>
      <c r="S59" s="32"/>
      <c r="T59" s="33"/>
    </row>
    <row r="60" spans="1:20">
      <c r="A60" t="s">
        <v>236</v>
      </c>
      <c r="B60">
        <f>[4]p13!B60</f>
        <v>10485237</v>
      </c>
      <c r="C60">
        <f>[4]p13!C60</f>
        <v>10015189</v>
      </c>
      <c r="D60">
        <f>[4]p13!D60</f>
        <v>9822478</v>
      </c>
      <c r="E60">
        <f>[4]p13!E60</f>
        <v>10701475</v>
      </c>
      <c r="F60">
        <f>[4]p13!F60</f>
        <v>10513728</v>
      </c>
      <c r="G60">
        <f>[4]p13!G60</f>
        <v>8597603</v>
      </c>
      <c r="H60">
        <f>[4]p13!H60</f>
        <v>7833371</v>
      </c>
      <c r="I60">
        <f>[4]p13!I60</f>
        <v>7260198</v>
      </c>
      <c r="J60">
        <f>[4]p13!J60</f>
        <v>7260198</v>
      </c>
      <c r="K60">
        <f>[4]p13!K60</f>
        <v>7833371</v>
      </c>
    </row>
    <row r="61" spans="1:20">
      <c r="A61" t="s">
        <v>237</v>
      </c>
      <c r="B61">
        <f>[4]p13!B61</f>
        <v>46253590.507968254</v>
      </c>
      <c r="C61">
        <f>[4]p13!C61</f>
        <v>35914061.817299344</v>
      </c>
      <c r="D61">
        <f>[4]p13!D61</f>
        <v>33736846.50934469</v>
      </c>
      <c r="E61">
        <f>[4]p13!E61</f>
        <v>36488546.934433088</v>
      </c>
      <c r="F61">
        <f>[4]p13!F61</f>
        <v>36687993.605914049</v>
      </c>
      <c r="G61">
        <f>[4]p13!G61</f>
        <v>0</v>
      </c>
      <c r="H61">
        <f>[4]p13!H61</f>
        <v>0</v>
      </c>
      <c r="I61">
        <f>[4]p13!I61</f>
        <v>0</v>
      </c>
      <c r="J61">
        <f>[4]p13!J61</f>
        <v>0</v>
      </c>
      <c r="K61">
        <f>[4]p13!K61</f>
        <v>0</v>
      </c>
    </row>
    <row r="62" spans="1:20">
      <c r="A62" t="s">
        <v>121</v>
      </c>
      <c r="B62">
        <f>[4]p13!B62</f>
        <v>6871065.0845070425</v>
      </c>
      <c r="C62">
        <f>[4]p13!C62</f>
        <v>6542940.0915492959</v>
      </c>
      <c r="D62">
        <f>[4]p13!D62</f>
        <v>6478478.3204225358</v>
      </c>
      <c r="E62">
        <f>[4]p13!E62</f>
        <v>6544495.6126760561</v>
      </c>
      <c r="F62">
        <f>[4]p13!F62</f>
        <v>6912957.1126760561</v>
      </c>
      <c r="G62">
        <f>[4]p13!G62</f>
        <v>0</v>
      </c>
      <c r="H62">
        <f>[4]p13!H62</f>
        <v>0</v>
      </c>
      <c r="I62">
        <f>[4]p13!I62</f>
        <v>0</v>
      </c>
      <c r="J62">
        <f>[4]p13!J62</f>
        <v>0</v>
      </c>
      <c r="K62">
        <f>[4]p13!K62</f>
        <v>0</v>
      </c>
    </row>
    <row r="63" spans="1:20">
      <c r="A63" t="s">
        <v>122</v>
      </c>
      <c r="B63">
        <f>[4]p13!B63</f>
        <v>2185999</v>
      </c>
      <c r="C63">
        <f>[4]p13!C63</f>
        <v>-596418</v>
      </c>
      <c r="D63">
        <f>[4]p13!D63</f>
        <v>42233</v>
      </c>
      <c r="E63">
        <f>[4]p13!E63</f>
        <v>766640</v>
      </c>
      <c r="F63">
        <f>[4]p13!F63</f>
        <v>2070483</v>
      </c>
      <c r="G63">
        <f>[4]p13!G63</f>
        <v>-2080764</v>
      </c>
      <c r="H63">
        <f>[4]p13!H63</f>
        <v>-1731705</v>
      </c>
      <c r="I63">
        <f>[4]p13!I63</f>
        <v>-1088279</v>
      </c>
      <c r="J63">
        <f>[4]p13!J63</f>
        <v>-934170</v>
      </c>
      <c r="K63">
        <f>[4]p13!K63</f>
        <v>-1453376</v>
      </c>
    </row>
    <row r="64" spans="1:20">
      <c r="A64" t="s">
        <v>238</v>
      </c>
      <c r="B64">
        <f>[4]p13!B64</f>
        <v>17568829</v>
      </c>
      <c r="C64">
        <f>[4]p13!C64</f>
        <v>17666861</v>
      </c>
      <c r="D64">
        <f>[4]p13!D64</f>
        <v>17799346</v>
      </c>
      <c r="E64">
        <f>[4]p13!E64</f>
        <v>17699619</v>
      </c>
      <c r="F64">
        <f>[4]p13!F64</f>
        <v>17780933</v>
      </c>
      <c r="G64">
        <f>[4]p13!G64</f>
        <v>0</v>
      </c>
      <c r="H64">
        <f>[4]p13!H64</f>
        <v>0</v>
      </c>
      <c r="I64">
        <f>[4]p13!I64</f>
        <v>0</v>
      </c>
      <c r="J64">
        <f>[4]p13!J64</f>
        <v>0</v>
      </c>
      <c r="K64">
        <f>[4]p13!K64</f>
        <v>0</v>
      </c>
    </row>
    <row r="65" spans="1:13">
      <c r="A65" t="s">
        <v>239</v>
      </c>
      <c r="B65">
        <f>[4]p13!B65</f>
        <v>1000000</v>
      </c>
      <c r="C65">
        <f>[4]p13!C65</f>
        <v>1000000</v>
      </c>
      <c r="D65">
        <f>[4]p13!D65</f>
        <v>1000000</v>
      </c>
      <c r="E65">
        <f>[4]p13!E65</f>
        <v>1000000</v>
      </c>
      <c r="F65">
        <f>[4]p13!F65</f>
        <v>1000000</v>
      </c>
      <c r="G65">
        <f>[4]p13!G65</f>
        <v>1000000</v>
      </c>
      <c r="H65">
        <f>[4]p13!H65</f>
        <v>1000000</v>
      </c>
      <c r="I65">
        <f>[4]p13!I65</f>
        <v>1000000</v>
      </c>
      <c r="J65">
        <f>[4]p13!J65</f>
        <v>1000000</v>
      </c>
      <c r="K65">
        <f>[4]p13!K65</f>
        <v>1000000</v>
      </c>
    </row>
    <row r="66" spans="1:13">
      <c r="A66" t="s">
        <v>125</v>
      </c>
      <c r="B66">
        <f>[4]p13!B66</f>
        <v>18627697.42346121</v>
      </c>
      <c r="C66">
        <f>[4]p13!C66</f>
        <v>11300678.725750048</v>
      </c>
      <c r="D66">
        <f>[4]p13!D66</f>
        <v>8416789.1889221519</v>
      </c>
      <c r="E66">
        <f>[4]p13!E66</f>
        <v>10477792.321757033</v>
      </c>
      <c r="F66">
        <f>[4]p13!F66</f>
        <v>8923620.4932379946</v>
      </c>
      <c r="G66">
        <f>[4]p13!G66</f>
        <v>16482527</v>
      </c>
      <c r="H66">
        <f>[4]p13!H66</f>
        <v>17160112</v>
      </c>
      <c r="I66">
        <f>[4]p13!I66</f>
        <v>18409115</v>
      </c>
      <c r="J66">
        <f>[4]p13!J66</f>
        <v>18709282</v>
      </c>
      <c r="K66">
        <f>[4]p13!K66</f>
        <v>17700397</v>
      </c>
    </row>
    <row r="67" spans="1:13">
      <c r="A67" t="s">
        <v>240</v>
      </c>
      <c r="B67">
        <f>[4]p13!B67</f>
        <v>46253590.507968254</v>
      </c>
      <c r="C67">
        <f>[4]p13!C67</f>
        <v>35914061.817299344</v>
      </c>
      <c r="D67">
        <f>[4]p13!D67</f>
        <v>33736846.50934469</v>
      </c>
      <c r="E67">
        <f>[4]p13!E67</f>
        <v>36488546.934433088</v>
      </c>
      <c r="F67">
        <f>[4]p13!F67</f>
        <v>36687993.605914049</v>
      </c>
      <c r="G67">
        <f>[4]p13!G67</f>
        <v>0</v>
      </c>
      <c r="H67">
        <f>[4]p13!H67</f>
        <v>0</v>
      </c>
      <c r="I67">
        <f>[4]p13!I67</f>
        <v>0</v>
      </c>
      <c r="J67">
        <f>[4]p13!J67</f>
        <v>0</v>
      </c>
      <c r="K67">
        <f>[4]p13!K67</f>
        <v>0</v>
      </c>
    </row>
    <row r="68" spans="1:13">
      <c r="A68" t="s">
        <v>241</v>
      </c>
      <c r="B68">
        <f>[4]p13!B68</f>
        <v>2000000</v>
      </c>
      <c r="C68">
        <f>[4]p13!C68</f>
        <v>2000000</v>
      </c>
      <c r="D68">
        <f>[4]p13!D68</f>
        <v>0</v>
      </c>
      <c r="E68">
        <f>[4]p13!E68</f>
        <v>2000000</v>
      </c>
      <c r="F68">
        <f>[4]p13!F68</f>
        <v>2000000</v>
      </c>
      <c r="G68">
        <f>[4]p13!G68</f>
        <v>0</v>
      </c>
      <c r="H68">
        <f>[4]p13!H68</f>
        <v>0</v>
      </c>
      <c r="I68">
        <f>[4]p13!I68</f>
        <v>0</v>
      </c>
      <c r="J68">
        <f>[4]p13!J68</f>
        <v>0</v>
      </c>
      <c r="K68">
        <f>[4]p13!K68</f>
        <v>0</v>
      </c>
    </row>
    <row r="69" spans="1:13">
      <c r="A69" t="s">
        <v>242</v>
      </c>
      <c r="B69">
        <f>[4]p13!B69</f>
        <v>33727292.659524739</v>
      </c>
      <c r="C69">
        <f>[4]p13!C69</f>
        <v>26212912.20798422</v>
      </c>
      <c r="D69">
        <f>[4]p13!D69</f>
        <v>23758317.503796041</v>
      </c>
      <c r="E69">
        <f>[4]p13!E69</f>
        <v>25890428.348521944</v>
      </c>
      <c r="F69">
        <f>[4]p13!F69</f>
        <v>32242666.917381193</v>
      </c>
      <c r="G69">
        <f>[4]p13!G69</f>
        <v>0</v>
      </c>
      <c r="H69">
        <f>[4]p13!H69</f>
        <v>0</v>
      </c>
      <c r="I69">
        <f>[4]p13!I69</f>
        <v>0</v>
      </c>
      <c r="J69">
        <f>[4]p13!J69</f>
        <v>0</v>
      </c>
      <c r="K69">
        <f>[4]p13!K69</f>
        <v>0</v>
      </c>
    </row>
    <row r="70" spans="1:13">
      <c r="A70" t="s">
        <v>243</v>
      </c>
      <c r="B70">
        <f>[4]p13!B70</f>
        <v>3323948.8534688465</v>
      </c>
      <c r="C70">
        <f>[4]p13!C70</f>
        <v>147071.71849824488</v>
      </c>
      <c r="D70">
        <f>[4]p13!D70</f>
        <v>167458.00660540164</v>
      </c>
      <c r="E70">
        <f>[4]p13!E70</f>
        <v>560742.35908574238</v>
      </c>
      <c r="F70">
        <f>[4]p13!F70</f>
        <v>3325160.5646547005</v>
      </c>
      <c r="G70">
        <f>[4]p13!G70</f>
        <v>-133952</v>
      </c>
      <c r="H70">
        <f>[4]p13!H70</f>
        <v>-127568</v>
      </c>
      <c r="I70">
        <f>[4]p13!I70</f>
        <v>-122779</v>
      </c>
      <c r="J70">
        <f>[4]p13!J70</f>
        <v>-122779</v>
      </c>
      <c r="K70">
        <f>[4]p13!K70</f>
        <v>-127568</v>
      </c>
    </row>
    <row r="71" spans="1:13">
      <c r="A71" t="s">
        <v>244</v>
      </c>
      <c r="B71">
        <f>[4]p13!B71</f>
        <v>0.98423455980818375</v>
      </c>
      <c r="C71">
        <f>[4]p13!C71</f>
        <v>1.0331393797418571</v>
      </c>
      <c r="D71">
        <f>[4]p13!D71</f>
        <v>0.97575133281002169</v>
      </c>
      <c r="E71">
        <f>[4]p13!E71</f>
        <v>1.0311233948299161</v>
      </c>
      <c r="F71">
        <f>[4]p13!F71</f>
        <v>0.97575133281002169</v>
      </c>
      <c r="G71">
        <f>[4]p13!G71</f>
        <v>0</v>
      </c>
      <c r="H71">
        <f>[4]p13!H71</f>
        <v>0</v>
      </c>
      <c r="I71">
        <f>[4]p13!I71</f>
        <v>0</v>
      </c>
      <c r="J71">
        <f>[4]p13!J71</f>
        <v>0</v>
      </c>
      <c r="K71">
        <f>[4]p13!K71</f>
        <v>0</v>
      </c>
    </row>
    <row r="72" spans="1:13">
      <c r="A72" t="s">
        <v>245</v>
      </c>
      <c r="B72">
        <f>[4]p13!B72</f>
        <v>1.0134286415239249</v>
      </c>
      <c r="C72">
        <f>[4]p13!C72</f>
        <v>0.98803708106424704</v>
      </c>
      <c r="D72">
        <f>[4]p13!D72</f>
        <v>1.0034002031119043</v>
      </c>
      <c r="E72">
        <f>[4]p13!E72</f>
        <v>0.99009090525102872</v>
      </c>
      <c r="F72">
        <f>[4]p13!F72</f>
        <v>1.0050431690488952</v>
      </c>
      <c r="G72">
        <f>[4]p13!G72</f>
        <v>0</v>
      </c>
      <c r="H72">
        <f>[4]p13!H72</f>
        <v>0</v>
      </c>
      <c r="I72">
        <f>[4]p13!I72</f>
        <v>0</v>
      </c>
      <c r="J72">
        <f>[4]p13!J72</f>
        <v>0</v>
      </c>
      <c r="K72">
        <f>[4]p13!K72</f>
        <v>0</v>
      </c>
    </row>
    <row r="73" spans="1:13">
      <c r="A73" t="s">
        <v>246</v>
      </c>
      <c r="B73">
        <f>[4]p13!B73</f>
        <v>0</v>
      </c>
      <c r="C73">
        <f>[4]p13!C73</f>
        <v>0</v>
      </c>
      <c r="D73">
        <f>[4]p13!D73</f>
        <v>0</v>
      </c>
      <c r="E73">
        <f>[4]p13!E73</f>
        <v>0</v>
      </c>
      <c r="F73">
        <f>[4]p13!F73</f>
        <v>0</v>
      </c>
      <c r="G73">
        <f>[4]p13!G73</f>
        <v>0</v>
      </c>
      <c r="H73">
        <f>[4]p13!H73</f>
        <v>0</v>
      </c>
      <c r="I73">
        <f>[4]p13!I73</f>
        <v>0</v>
      </c>
      <c r="J73">
        <f>[4]p13!J73</f>
        <v>0</v>
      </c>
      <c r="K73">
        <f>[4]p13!K73</f>
        <v>0</v>
      </c>
    </row>
    <row r="74" spans="1:13">
      <c r="A74" t="s">
        <v>435</v>
      </c>
      <c r="B74">
        <f>[4]p13!B74</f>
        <v>0</v>
      </c>
      <c r="C74">
        <f>[4]p13!C74</f>
        <v>0</v>
      </c>
      <c r="D74">
        <f>[4]p13!D74</f>
        <v>0</v>
      </c>
      <c r="E74">
        <f>[4]p13!E74</f>
        <v>0</v>
      </c>
      <c r="F74">
        <f>[4]p13!F74</f>
        <v>0</v>
      </c>
      <c r="G74">
        <f>[4]p13!G74</f>
        <v>0</v>
      </c>
      <c r="H74">
        <f>[4]p13!H74</f>
        <v>0</v>
      </c>
      <c r="I74">
        <f>[4]p13!I74</f>
        <v>0</v>
      </c>
      <c r="J74">
        <f>[4]p13!J74</f>
        <v>0</v>
      </c>
      <c r="K74">
        <f>[4]p13!K74</f>
        <v>0</v>
      </c>
    </row>
    <row r="75" spans="1:13">
      <c r="A75" t="s">
        <v>436</v>
      </c>
      <c r="B75">
        <f>[4]p13!B75</f>
        <v>0</v>
      </c>
      <c r="C75">
        <f>[4]p13!C75</f>
        <v>0</v>
      </c>
      <c r="D75">
        <f>[4]p13!D75</f>
        <v>0</v>
      </c>
      <c r="E75">
        <f>[4]p13!E75</f>
        <v>0</v>
      </c>
      <c r="F75">
        <f>[4]p13!F75</f>
        <v>0</v>
      </c>
      <c r="G75">
        <f>[4]p13!G75</f>
        <v>0</v>
      </c>
      <c r="H75">
        <f>[4]p13!H75</f>
        <v>0</v>
      </c>
      <c r="I75">
        <f>[4]p13!I75</f>
        <v>0</v>
      </c>
      <c r="J75">
        <f>[4]p13!J75</f>
        <v>0</v>
      </c>
      <c r="K75">
        <f>[4]p13!K75</f>
        <v>0</v>
      </c>
    </row>
    <row r="76" spans="1:13">
      <c r="A76" t="s">
        <v>437</v>
      </c>
      <c r="B76">
        <f>[4]p13!B76</f>
        <v>0</v>
      </c>
      <c r="C76">
        <f>[4]p13!C76</f>
        <v>0</v>
      </c>
      <c r="D76">
        <f>[4]p13!D76</f>
        <v>0</v>
      </c>
      <c r="E76">
        <f>[4]p13!E76</f>
        <v>0</v>
      </c>
      <c r="F76">
        <f>[4]p13!F76</f>
        <v>0</v>
      </c>
      <c r="G76">
        <f>[4]p13!G76</f>
        <v>0</v>
      </c>
      <c r="H76">
        <f>[4]p13!H76</f>
        <v>0</v>
      </c>
      <c r="I76">
        <f>[4]p13!I76</f>
        <v>0</v>
      </c>
      <c r="J76">
        <f>[4]p13!J76</f>
        <v>0</v>
      </c>
      <c r="K76">
        <f>[4]p13!K76</f>
        <v>0</v>
      </c>
    </row>
    <row r="77" spans="1:13" ht="14" thickBot="1">
      <c r="A77" s="34" t="s">
        <v>438</v>
      </c>
      <c r="B77" s="34">
        <f>[4]p13!B77</f>
        <v>0</v>
      </c>
      <c r="C77" s="34">
        <f>[4]p13!C77</f>
        <v>0</v>
      </c>
      <c r="D77" s="34">
        <f>[4]p13!D77</f>
        <v>0</v>
      </c>
      <c r="E77" s="34">
        <f>[4]p13!E77</f>
        <v>0</v>
      </c>
      <c r="F77" s="34">
        <f>[4]p13!F77</f>
        <v>0</v>
      </c>
      <c r="G77" s="34">
        <f>[4]p13!G77</f>
        <v>0</v>
      </c>
      <c r="H77" s="34">
        <f>[4]p13!H77</f>
        <v>0</v>
      </c>
      <c r="I77" s="34">
        <f>[4]p13!I77</f>
        <v>0</v>
      </c>
      <c r="J77" s="34">
        <f>[4]p13!J77</f>
        <v>0</v>
      </c>
      <c r="K77" s="34">
        <f>[4]p13!K77</f>
        <v>0</v>
      </c>
      <c r="L77" s="34"/>
      <c r="M77" s="34"/>
    </row>
    <row r="78" spans="1:13">
      <c r="A78" t="s">
        <v>247</v>
      </c>
      <c r="B78">
        <f>[4]p13!B78</f>
        <v>1</v>
      </c>
    </row>
    <row r="79" spans="1:13">
      <c r="A79" t="s">
        <v>248</v>
      </c>
      <c r="B79">
        <f>[4]p13!B79</f>
        <v>35000</v>
      </c>
    </row>
    <row r="80" spans="1:13">
      <c r="A80" t="s">
        <v>249</v>
      </c>
      <c r="B80">
        <f>[4]p13!B80</f>
        <v>35000</v>
      </c>
    </row>
    <row r="81" spans="1:2">
      <c r="A81" t="s">
        <v>250</v>
      </c>
      <c r="B81">
        <f>[4]p13!B81</f>
        <v>0</v>
      </c>
    </row>
    <row r="82" spans="1:2">
      <c r="A82" t="s">
        <v>251</v>
      </c>
      <c r="B82">
        <f>[4]p13!B82</f>
        <v>0</v>
      </c>
    </row>
    <row r="83" spans="1:2">
      <c r="A83" t="s">
        <v>252</v>
      </c>
      <c r="B83">
        <f>[4]p13!B83</f>
        <v>0</v>
      </c>
    </row>
    <row r="84" spans="1:2">
      <c r="A84" t="s">
        <v>253</v>
      </c>
      <c r="B84">
        <f>[4]p13!B84</f>
        <v>0</v>
      </c>
    </row>
    <row r="85" spans="1:2">
      <c r="A85" t="s">
        <v>254</v>
      </c>
      <c r="B85">
        <f>[4]p13!B85</f>
        <v>79255</v>
      </c>
    </row>
    <row r="86" spans="1:2">
      <c r="A86" t="s">
        <v>255</v>
      </c>
      <c r="B86">
        <f>[4]p13!B86</f>
        <v>26551</v>
      </c>
    </row>
    <row r="87" spans="1:2">
      <c r="A87" t="s">
        <v>256</v>
      </c>
      <c r="B87">
        <f>[4]p13!B87</f>
        <v>22726</v>
      </c>
    </row>
    <row r="88" spans="1:2">
      <c r="A88" t="s">
        <v>257</v>
      </c>
      <c r="B88">
        <f>[4]p13!B88</f>
        <v>39408</v>
      </c>
    </row>
    <row r="89" spans="1:2">
      <c r="A89" t="s">
        <v>258</v>
      </c>
      <c r="B89">
        <f>[4]p13!B89</f>
        <v>45554</v>
      </c>
    </row>
    <row r="90" spans="1:2">
      <c r="A90" t="s">
        <v>259</v>
      </c>
      <c r="B90">
        <f>[4]p13!B90</f>
        <v>123726</v>
      </c>
    </row>
    <row r="91" spans="1:2">
      <c r="A91" t="s">
        <v>260</v>
      </c>
      <c r="B91">
        <f>[4]p13!B91</f>
        <v>79255</v>
      </c>
    </row>
    <row r="92" spans="1:2">
      <c r="A92" t="s">
        <v>261</v>
      </c>
      <c r="B92">
        <f>[4]p13!B92</f>
        <v>26551</v>
      </c>
    </row>
    <row r="93" spans="1:2">
      <c r="A93" t="s">
        <v>262</v>
      </c>
      <c r="B93">
        <f>[4]p13!B93</f>
        <v>22726</v>
      </c>
    </row>
    <row r="94" spans="1:2">
      <c r="A94" t="s">
        <v>263</v>
      </c>
      <c r="B94">
        <f>[4]p13!B94</f>
        <v>39408</v>
      </c>
    </row>
    <row r="95" spans="1:2">
      <c r="A95" t="s">
        <v>264</v>
      </c>
      <c r="B95">
        <f>[4]p13!B95</f>
        <v>45554</v>
      </c>
    </row>
    <row r="96" spans="1:2">
      <c r="A96" t="s">
        <v>265</v>
      </c>
      <c r="B96">
        <f>[4]p13!B96</f>
        <v>123726</v>
      </c>
    </row>
    <row r="97" spans="1:2">
      <c r="A97" t="s">
        <v>266</v>
      </c>
      <c r="B97">
        <f>[4]p13!B97</f>
        <v>0</v>
      </c>
    </row>
    <row r="98" spans="1:2">
      <c r="A98" t="s">
        <v>267</v>
      </c>
      <c r="B98">
        <f>[4]p13!B98</f>
        <v>0</v>
      </c>
    </row>
    <row r="99" spans="1:2">
      <c r="A99" t="s">
        <v>268</v>
      </c>
      <c r="B99">
        <f>[4]p13!B99</f>
        <v>0</v>
      </c>
    </row>
    <row r="100" spans="1:2">
      <c r="A100" t="s">
        <v>269</v>
      </c>
      <c r="B100">
        <f>[4]p13!B100</f>
        <v>0</v>
      </c>
    </row>
    <row r="101" spans="1:2">
      <c r="A101" t="s">
        <v>270</v>
      </c>
      <c r="B101">
        <f>[4]p13!B101</f>
        <v>0</v>
      </c>
    </row>
    <row r="102" spans="1:2">
      <c r="A102" t="s">
        <v>271</v>
      </c>
      <c r="B102">
        <f>[4]p13!B102</f>
        <v>0</v>
      </c>
    </row>
    <row r="103" spans="1:2">
      <c r="A103" t="s">
        <v>272</v>
      </c>
      <c r="B103">
        <f>[4]p13!B103</f>
        <v>256786200</v>
      </c>
    </row>
    <row r="104" spans="1:2">
      <c r="A104" t="s">
        <v>273</v>
      </c>
      <c r="B104">
        <f>[4]p13!B104</f>
        <v>10155757.5</v>
      </c>
    </row>
    <row r="105" spans="1:2">
      <c r="A105" t="s">
        <v>274</v>
      </c>
      <c r="B105">
        <f>[4]p13!B105</f>
        <v>7158690</v>
      </c>
    </row>
    <row r="106" spans="1:2">
      <c r="A106" t="s">
        <v>275</v>
      </c>
      <c r="B106">
        <f>[4]p13!B106</f>
        <v>1241352</v>
      </c>
    </row>
    <row r="107" spans="1:2">
      <c r="A107" t="s">
        <v>276</v>
      </c>
      <c r="B107">
        <f>[4]p13!B107</f>
        <v>2049930</v>
      </c>
    </row>
    <row r="108" spans="1:2">
      <c r="A108" t="s">
        <v>277</v>
      </c>
      <c r="B108">
        <f>[4]p13!B108</f>
        <v>5233609.8</v>
      </c>
    </row>
    <row r="109" spans="1:2">
      <c r="A109" t="s">
        <v>278</v>
      </c>
      <c r="B109">
        <f>[4]p13!B109</f>
        <v>1642.9933558505986</v>
      </c>
    </row>
    <row r="110" spans="1:2">
      <c r="A110" t="s">
        <v>279</v>
      </c>
      <c r="B110">
        <f>[4]p13!B110</f>
        <v>252.35381385571137</v>
      </c>
    </row>
    <row r="111" spans="1:2">
      <c r="A111" t="s">
        <v>280</v>
      </c>
      <c r="B111">
        <f>[4]p13!B111</f>
        <v>132.55969121067329</v>
      </c>
    </row>
    <row r="112" spans="1:2">
      <c r="A112" t="s">
        <v>281</v>
      </c>
      <c r="B112">
        <f>[4]p13!B112</f>
        <v>12.525746378441921</v>
      </c>
    </row>
    <row r="113" spans="1:2">
      <c r="A113" t="s">
        <v>282</v>
      </c>
      <c r="B113">
        <f>[4]p13!B113</f>
        <v>14.838191863692737</v>
      </c>
    </row>
    <row r="114" spans="1:2">
      <c r="A114" t="s">
        <v>283</v>
      </c>
      <c r="B114">
        <f>[4]p13!B114</f>
        <v>19.270379043756801</v>
      </c>
    </row>
    <row r="115" spans="1:2">
      <c r="A115" t="s">
        <v>284</v>
      </c>
      <c r="B115">
        <f>[4]p13!B115</f>
        <v>15000040</v>
      </c>
    </row>
    <row r="116" spans="1:2">
      <c r="A116" t="s">
        <v>285</v>
      </c>
      <c r="B116">
        <f>[4]p13!B116</f>
        <v>799998.4</v>
      </c>
    </row>
    <row r="117" spans="1:2">
      <c r="A117" t="s">
        <v>286</v>
      </c>
      <c r="B117">
        <f>[4]p13!B117</f>
        <v>799999.6</v>
      </c>
    </row>
    <row r="118" spans="1:2">
      <c r="A118" t="s">
        <v>287</v>
      </c>
      <c r="B118">
        <f>[4]p13!B118</f>
        <v>149999.85</v>
      </c>
    </row>
    <row r="119" spans="1:2">
      <c r="A119" t="s">
        <v>288</v>
      </c>
      <c r="B119">
        <f>[4]p13!B119</f>
        <v>299999.7</v>
      </c>
    </row>
    <row r="120" spans="1:2">
      <c r="A120" t="s">
        <v>289</v>
      </c>
      <c r="B120">
        <f>[4]p13!B120</f>
        <v>800000</v>
      </c>
    </row>
    <row r="121" spans="1:2">
      <c r="A121" t="s">
        <v>290</v>
      </c>
      <c r="B121">
        <f>[4]p13!B121</f>
        <v>23110758</v>
      </c>
    </row>
    <row r="122" spans="1:2">
      <c r="A122" t="s">
        <v>291</v>
      </c>
      <c r="B122">
        <f>[4]p13!B122</f>
        <v>700747.26749999996</v>
      </c>
    </row>
    <row r="123" spans="1:2">
      <c r="A123" t="s">
        <v>292</v>
      </c>
      <c r="B123">
        <f>[4]p13!B123</f>
        <v>0</v>
      </c>
    </row>
    <row r="124" spans="1:2">
      <c r="A124" t="s">
        <v>293</v>
      </c>
      <c r="B124">
        <f>[4]p13!B124</f>
        <v>142755.48000000001</v>
      </c>
    </row>
    <row r="125" spans="1:2">
      <c r="A125" t="s">
        <v>294</v>
      </c>
      <c r="B125">
        <f>[4]p13!B125</f>
        <v>235741.95</v>
      </c>
    </row>
    <row r="126" spans="1:2">
      <c r="A126" t="s">
        <v>295</v>
      </c>
      <c r="B126">
        <f>[4]p13!B126</f>
        <v>300932.56349999999</v>
      </c>
    </row>
    <row r="127" spans="1:2">
      <c r="A127" t="s">
        <v>296</v>
      </c>
      <c r="B127">
        <f>[4]p13!B127</f>
        <v>53378</v>
      </c>
    </row>
    <row r="128" spans="1:2">
      <c r="A128" t="s">
        <v>297</v>
      </c>
      <c r="B128">
        <f>[4]p13!B128</f>
        <v>33138</v>
      </c>
    </row>
    <row r="129" spans="1:2">
      <c r="A129" t="s">
        <v>298</v>
      </c>
      <c r="B129">
        <f>[4]p13!B129</f>
        <v>22265</v>
      </c>
    </row>
    <row r="130" spans="1:2">
      <c r="A130" t="s">
        <v>299</v>
      </c>
      <c r="B130">
        <f>[4]p13!B130</f>
        <v>43157</v>
      </c>
    </row>
    <row r="131" spans="1:2">
      <c r="A131" t="s">
        <v>300</v>
      </c>
      <c r="B131">
        <f>[4]p13!B131</f>
        <v>51995</v>
      </c>
    </row>
    <row r="132" spans="1:2">
      <c r="A132" t="s">
        <v>301</v>
      </c>
      <c r="B132">
        <f>[4]p13!B132</f>
        <v>126514</v>
      </c>
    </row>
    <row r="133" spans="1:2">
      <c r="A133" t="s">
        <v>302</v>
      </c>
      <c r="B133">
        <f>[4]p13!B133</f>
        <v>53378</v>
      </c>
    </row>
    <row r="134" spans="1:2">
      <c r="A134" t="s">
        <v>303</v>
      </c>
      <c r="B134">
        <f>[4]p13!B134</f>
        <v>33138</v>
      </c>
    </row>
    <row r="135" spans="1:2">
      <c r="A135" t="s">
        <v>304</v>
      </c>
      <c r="B135">
        <f>[4]p13!B135</f>
        <v>22265</v>
      </c>
    </row>
    <row r="136" spans="1:2">
      <c r="A136" t="s">
        <v>305</v>
      </c>
      <c r="B136">
        <f>[4]p13!B136</f>
        <v>43157</v>
      </c>
    </row>
    <row r="137" spans="1:2">
      <c r="A137" t="s">
        <v>306</v>
      </c>
      <c r="B137">
        <f>[4]p13!B137</f>
        <v>51995</v>
      </c>
    </row>
    <row r="138" spans="1:2">
      <c r="A138" t="s">
        <v>307</v>
      </c>
      <c r="B138">
        <f>[4]p13!B138</f>
        <v>126514</v>
      </c>
    </row>
    <row r="139" spans="1:2">
      <c r="A139" t="s">
        <v>308</v>
      </c>
      <c r="B139">
        <f>[4]p13!B139</f>
        <v>0</v>
      </c>
    </row>
    <row r="140" spans="1:2">
      <c r="A140" t="s">
        <v>309</v>
      </c>
      <c r="B140">
        <f>[4]p13!B140</f>
        <v>0</v>
      </c>
    </row>
    <row r="141" spans="1:2">
      <c r="A141" t="s">
        <v>310</v>
      </c>
      <c r="B141">
        <f>[4]p13!B141</f>
        <v>0</v>
      </c>
    </row>
    <row r="142" spans="1:2">
      <c r="A142" t="s">
        <v>311</v>
      </c>
      <c r="B142">
        <f>[4]p13!B142</f>
        <v>0</v>
      </c>
    </row>
    <row r="143" spans="1:2">
      <c r="A143" t="s">
        <v>312</v>
      </c>
      <c r="B143">
        <f>[4]p13!B143</f>
        <v>0</v>
      </c>
    </row>
    <row r="144" spans="1:2">
      <c r="A144" t="s">
        <v>313</v>
      </c>
      <c r="B144">
        <f>[4]p13!B144</f>
        <v>0</v>
      </c>
    </row>
    <row r="145" spans="1:2">
      <c r="A145" t="s">
        <v>314</v>
      </c>
      <c r="B145">
        <f>[4]p13!B145</f>
        <v>321869340</v>
      </c>
    </row>
    <row r="146" spans="1:2">
      <c r="A146" t="s">
        <v>315</v>
      </c>
      <c r="B146">
        <f>[4]p13!B146</f>
        <v>17148915</v>
      </c>
    </row>
    <row r="147" spans="1:2">
      <c r="A147" t="s">
        <v>316</v>
      </c>
      <c r="B147">
        <f>[4]p13!B147</f>
        <v>10520212.5</v>
      </c>
    </row>
    <row r="148" spans="1:2">
      <c r="A148" t="s">
        <v>317</v>
      </c>
      <c r="B148">
        <f>[4]p13!B148</f>
        <v>1670175.9</v>
      </c>
    </row>
    <row r="149" spans="1:2">
      <c r="A149" t="s">
        <v>318</v>
      </c>
      <c r="B149">
        <f>[4]p13!B149</f>
        <v>2807730</v>
      </c>
    </row>
    <row r="150" spans="1:2">
      <c r="A150" t="s">
        <v>319</v>
      </c>
      <c r="B150">
        <f>[4]p13!B150</f>
        <v>6490168.1999999993</v>
      </c>
    </row>
    <row r="151" spans="1:2">
      <c r="A151" t="s">
        <v>320</v>
      </c>
      <c r="B151">
        <f>[4]p13!B151</f>
        <v>2734.6129105875561</v>
      </c>
    </row>
    <row r="152" spans="1:2">
      <c r="A152" t="s">
        <v>321</v>
      </c>
      <c r="B152">
        <f>[4]p13!B152</f>
        <v>387.03436323252231</v>
      </c>
    </row>
    <row r="153" spans="1:2">
      <c r="A153" t="s">
        <v>322</v>
      </c>
      <c r="B153">
        <f>[4]p13!B153</f>
        <v>220.6335416496778</v>
      </c>
    </row>
    <row r="154" spans="1:2">
      <c r="A154" t="s">
        <v>323</v>
      </c>
      <c r="B154">
        <f>[4]p13!B154</f>
        <v>20.003845362294449</v>
      </c>
    </row>
    <row r="155" spans="1:2">
      <c r="A155" t="s">
        <v>324</v>
      </c>
      <c r="B155">
        <f>[4]p13!B155</f>
        <v>23.696862967641117</v>
      </c>
    </row>
    <row r="156" spans="1:2">
      <c r="A156" t="s">
        <v>325</v>
      </c>
      <c r="B156">
        <f>[4]p13!B156</f>
        <v>30.47514671122223</v>
      </c>
    </row>
    <row r="157" spans="1:2">
      <c r="A157" t="s">
        <v>326</v>
      </c>
      <c r="B157">
        <f>[4]p13!B157</f>
        <v>15000040</v>
      </c>
    </row>
    <row r="158" spans="1:2">
      <c r="A158" t="s">
        <v>327</v>
      </c>
      <c r="B158">
        <f>[4]p13!B158</f>
        <v>2999994</v>
      </c>
    </row>
    <row r="159" spans="1:2">
      <c r="A159" t="s">
        <v>328</v>
      </c>
      <c r="B159">
        <f>[4]p13!B159</f>
        <v>2500002.2999999998</v>
      </c>
    </row>
    <row r="160" spans="1:2">
      <c r="A160" t="s">
        <v>329</v>
      </c>
      <c r="B160">
        <f>[4]p13!B160</f>
        <v>199999.8</v>
      </c>
    </row>
    <row r="161" spans="1:2">
      <c r="A161" t="s">
        <v>330</v>
      </c>
      <c r="B161">
        <f>[4]p13!B161</f>
        <v>400000.37</v>
      </c>
    </row>
    <row r="162" spans="1:2">
      <c r="A162" t="s">
        <v>331</v>
      </c>
      <c r="B162">
        <f>[4]p13!B162</f>
        <v>350000</v>
      </c>
    </row>
    <row r="163" spans="1:2">
      <c r="A163" t="s">
        <v>332</v>
      </c>
      <c r="B163">
        <f>[4]p13!B163</f>
        <v>28968240.599999998</v>
      </c>
    </row>
    <row r="164" spans="1:2">
      <c r="A164" t="s">
        <v>333</v>
      </c>
      <c r="B164">
        <f>[4]p13!B164</f>
        <v>0</v>
      </c>
    </row>
    <row r="165" spans="1:2">
      <c r="A165" t="s">
        <v>334</v>
      </c>
      <c r="B165">
        <f>[4]p13!B165</f>
        <v>967859.55</v>
      </c>
    </row>
    <row r="166" spans="1:2">
      <c r="A166" t="s">
        <v>335</v>
      </c>
      <c r="B166">
        <f>[4]p13!B166</f>
        <v>192070.2285</v>
      </c>
    </row>
    <row r="167" spans="1:2">
      <c r="A167" t="s">
        <v>336</v>
      </c>
      <c r="B167">
        <f>[4]p13!B167</f>
        <v>322888.95</v>
      </c>
    </row>
    <row r="168" spans="1:2">
      <c r="A168" t="s">
        <v>337</v>
      </c>
      <c r="B168">
        <f>[4]p13!B168</f>
        <v>0</v>
      </c>
    </row>
    <row r="169" spans="1:2">
      <c r="A169" t="s">
        <v>338</v>
      </c>
      <c r="B169">
        <f>[4]p13!B169</f>
        <v>3</v>
      </c>
    </row>
    <row r="170" spans="1:2">
      <c r="A170" t="s">
        <v>339</v>
      </c>
      <c r="B170">
        <f>[4]p13!B170</f>
        <v>6</v>
      </c>
    </row>
    <row r="171" spans="1:2">
      <c r="A171" t="s">
        <v>340</v>
      </c>
      <c r="B171">
        <f>[4]p13!B171</f>
        <v>318096</v>
      </c>
    </row>
    <row r="172" spans="1:2">
      <c r="A172" t="s">
        <v>341</v>
      </c>
      <c r="B172">
        <f>[4]p13!B172</f>
        <v>8964677.1500000004</v>
      </c>
    </row>
    <row r="173" spans="1:2">
      <c r="A173" t="s">
        <v>342</v>
      </c>
      <c r="B173">
        <f>[4]p13!B173</f>
        <v>30984503.550000001</v>
      </c>
    </row>
    <row r="174" spans="1:2">
      <c r="A174" t="s">
        <v>343</v>
      </c>
      <c r="B174">
        <f>[4]p13!B174</f>
        <v>318096</v>
      </c>
    </row>
    <row r="175" spans="1:2">
      <c r="A175" t="s">
        <v>344</v>
      </c>
      <c r="B175">
        <f>[4]p13!B175</f>
        <v>8964677.1500000004</v>
      </c>
    </row>
    <row r="176" spans="1:2">
      <c r="A176" t="s">
        <v>345</v>
      </c>
      <c r="B176">
        <f>[4]p13!B176</f>
        <v>30984503.550000001</v>
      </c>
    </row>
    <row r="177" spans="1:2">
      <c r="A177" t="s">
        <v>346</v>
      </c>
      <c r="B177">
        <f>[4]p13!B177</f>
        <v>314120</v>
      </c>
    </row>
    <row r="178" spans="1:2">
      <c r="A178" t="s">
        <v>347</v>
      </c>
      <c r="B178">
        <f>[4]p13!B178</f>
        <v>8693184.2609154936</v>
      </c>
    </row>
    <row r="179" spans="1:2">
      <c r="A179" t="s">
        <v>348</v>
      </c>
      <c r="B179">
        <f>[4]p13!B179</f>
        <v>30230780.699999999</v>
      </c>
    </row>
    <row r="180" spans="1:2">
      <c r="A180" t="s">
        <v>349</v>
      </c>
      <c r="B180">
        <f>[4]p13!B180</f>
        <v>276421</v>
      </c>
    </row>
    <row r="181" spans="1:2">
      <c r="A181" t="s">
        <v>350</v>
      </c>
      <c r="B181">
        <f>[4]p13!B181</f>
        <v>1766492</v>
      </c>
    </row>
    <row r="182" spans="1:2">
      <c r="A182" t="s">
        <v>351</v>
      </c>
      <c r="B182">
        <f>[4]p13!B182</f>
        <v>6348993</v>
      </c>
    </row>
    <row r="183" spans="1:2">
      <c r="A183" t="s">
        <v>352</v>
      </c>
      <c r="B183">
        <f>[4]p13!B183</f>
        <v>276421</v>
      </c>
    </row>
    <row r="184" spans="1:2">
      <c r="A184" t="s">
        <v>353</v>
      </c>
      <c r="B184">
        <f>[4]p13!B184</f>
        <v>1766492</v>
      </c>
    </row>
    <row r="185" spans="1:2">
      <c r="A185" t="s">
        <v>354</v>
      </c>
      <c r="B185">
        <f>[4]p13!B185</f>
        <v>6348993</v>
      </c>
    </row>
    <row r="186" spans="1:2">
      <c r="A186" t="s">
        <v>355</v>
      </c>
      <c r="B186">
        <f>[4]p13!B186</f>
        <v>272966</v>
      </c>
    </row>
    <row r="187" spans="1:2">
      <c r="A187" t="s">
        <v>356</v>
      </c>
      <c r="B187">
        <f>[4]p13!B187</f>
        <v>1759582</v>
      </c>
    </row>
    <row r="188" spans="1:2">
      <c r="A188" t="s">
        <v>357</v>
      </c>
      <c r="B188">
        <f>[4]p13!B188</f>
        <v>6261505</v>
      </c>
    </row>
    <row r="189" spans="1:2">
      <c r="A189" t="s">
        <v>358</v>
      </c>
      <c r="B189">
        <f>[4]p13!B189</f>
        <v>0</v>
      </c>
    </row>
    <row r="190" spans="1:2">
      <c r="A190" t="s">
        <v>359</v>
      </c>
      <c r="B190">
        <f>[4]p13!B190</f>
        <v>0</v>
      </c>
    </row>
    <row r="191" spans="1:2">
      <c r="A191" t="s">
        <v>360</v>
      </c>
      <c r="B191">
        <f>[4]p13!B191</f>
        <v>0</v>
      </c>
    </row>
    <row r="192" spans="1:2">
      <c r="A192" t="s">
        <v>361</v>
      </c>
      <c r="B192">
        <f>[4]p13!B192</f>
        <v>106002</v>
      </c>
    </row>
    <row r="193" spans="1:2">
      <c r="A193" t="s">
        <v>362</v>
      </c>
      <c r="B193">
        <f>[4]p13!B193</f>
        <v>13312627.799999999</v>
      </c>
    </row>
    <row r="194" spans="1:2">
      <c r="A194" t="s">
        <v>363</v>
      </c>
      <c r="B194">
        <f>[4]p13!B194</f>
        <v>125.58844091091999</v>
      </c>
    </row>
    <row r="195" spans="1:2">
      <c r="A195" t="s">
        <v>364</v>
      </c>
      <c r="B195">
        <f>[4]p13!B195</f>
        <v>0</v>
      </c>
    </row>
    <row r="196" spans="1:2">
      <c r="A196" t="s">
        <v>365</v>
      </c>
      <c r="B196">
        <f>[4]p13!B196</f>
        <v>0</v>
      </c>
    </row>
    <row r="197" spans="1:2">
      <c r="A197" t="s">
        <v>366</v>
      </c>
      <c r="B197">
        <f>[4]p13!B197</f>
        <v>0</v>
      </c>
    </row>
    <row r="198" spans="1:2">
      <c r="A198" t="s">
        <v>367</v>
      </c>
      <c r="B198">
        <f>[4]p13!B198</f>
        <v>0</v>
      </c>
    </row>
    <row r="199" spans="1:2">
      <c r="A199" t="s">
        <v>368</v>
      </c>
      <c r="B199">
        <f>[4]p13!B199</f>
        <v>0</v>
      </c>
    </row>
    <row r="200" spans="1:2">
      <c r="A200" t="s">
        <v>369</v>
      </c>
      <c r="B200">
        <f>[4]p13!B200</f>
        <v>0</v>
      </c>
    </row>
    <row r="201" spans="1:2">
      <c r="A201" t="s">
        <v>370</v>
      </c>
      <c r="B201">
        <f>[4]p13!B201</f>
        <v>19866</v>
      </c>
    </row>
    <row r="202" spans="1:2">
      <c r="A202" t="s">
        <v>371</v>
      </c>
      <c r="B202">
        <f>[4]p13!B202</f>
        <v>583249</v>
      </c>
    </row>
    <row r="203" spans="1:2">
      <c r="A203" t="s">
        <v>372</v>
      </c>
      <c r="B203">
        <f>[4]p13!B203</f>
        <v>29.359147821619921</v>
      </c>
    </row>
    <row r="204" spans="1:2">
      <c r="A204" t="s">
        <v>373</v>
      </c>
      <c r="B204">
        <f>[4]p13!B204</f>
        <v>13179</v>
      </c>
    </row>
    <row r="205" spans="1:2">
      <c r="A205" t="s">
        <v>374</v>
      </c>
      <c r="B205">
        <f>[4]p13!B205</f>
        <v>426461</v>
      </c>
    </row>
    <row r="206" spans="1:2">
      <c r="A206" t="s">
        <v>375</v>
      </c>
      <c r="B206">
        <f>[4]p13!B206</f>
        <v>32.359147821619921</v>
      </c>
    </row>
    <row r="207" spans="1:2">
      <c r="A207" t="s">
        <v>376</v>
      </c>
      <c r="B207">
        <f>[4]p13!B207</f>
        <v>97292</v>
      </c>
    </row>
    <row r="208" spans="1:2">
      <c r="A208" t="s">
        <v>377</v>
      </c>
      <c r="B208">
        <f>[4]p13!B208</f>
        <v>181612</v>
      </c>
    </row>
    <row r="209" spans="1:2">
      <c r="A209" t="s">
        <v>378</v>
      </c>
      <c r="B209">
        <f>[4]p13!B209</f>
        <v>0</v>
      </c>
    </row>
    <row r="210" spans="1:2">
      <c r="A210" t="s">
        <v>379</v>
      </c>
      <c r="B210">
        <f>[4]p13!B210</f>
        <v>60000</v>
      </c>
    </row>
    <row r="211" spans="1:2">
      <c r="A211" t="s">
        <v>380</v>
      </c>
      <c r="B211">
        <f>[4]p13!B211</f>
        <v>631605.6</v>
      </c>
    </row>
    <row r="212" spans="1:2">
      <c r="A212" t="s">
        <v>381</v>
      </c>
      <c r="B212">
        <f>[4]p13!B212</f>
        <v>616182</v>
      </c>
    </row>
    <row r="213" spans="1:2">
      <c r="A213" t="s">
        <v>382</v>
      </c>
      <c r="B213">
        <f>[4]p13!B213</f>
        <v>33727292.659524739</v>
      </c>
    </row>
    <row r="214" spans="1:2">
      <c r="A214" t="s">
        <v>137</v>
      </c>
      <c r="B214">
        <f>[4]p13!B214</f>
        <v>246400</v>
      </c>
    </row>
    <row r="215" spans="1:2">
      <c r="A215" t="s">
        <v>383</v>
      </c>
      <c r="B215">
        <f>[4]p13!B215</f>
        <v>34422.506332618679</v>
      </c>
    </row>
    <row r="216" spans="1:2">
      <c r="A216" t="s">
        <v>384</v>
      </c>
      <c r="B216">
        <f>[4]p13!B216</f>
        <v>34008115.16585736</v>
      </c>
    </row>
    <row r="217" spans="1:2">
      <c r="A217" t="s">
        <v>385</v>
      </c>
      <c r="B217">
        <f>[4]p13!B217</f>
        <v>15620073</v>
      </c>
    </row>
    <row r="218" spans="1:2">
      <c r="A218" t="s">
        <v>386</v>
      </c>
      <c r="B218">
        <f>[4]p13!B218</f>
        <v>970509.6</v>
      </c>
    </row>
    <row r="219" spans="1:2">
      <c r="A219" t="s">
        <v>387</v>
      </c>
      <c r="B219">
        <f>[4]p13!B219</f>
        <v>3702463</v>
      </c>
    </row>
    <row r="220" spans="1:2">
      <c r="A220" t="s">
        <v>388</v>
      </c>
      <c r="B220">
        <f>[4]p13!B220</f>
        <v>345049</v>
      </c>
    </row>
    <row r="221" spans="1:2">
      <c r="A221" t="s">
        <v>145</v>
      </c>
      <c r="B221">
        <f>[4]p13!B221</f>
        <v>3300000</v>
      </c>
    </row>
    <row r="222" spans="1:2">
      <c r="A222" t="s">
        <v>146</v>
      </c>
      <c r="B222">
        <f>[4]p13!B222</f>
        <v>423490</v>
      </c>
    </row>
    <row r="223" spans="1:2">
      <c r="A223" t="s">
        <v>389</v>
      </c>
      <c r="B223">
        <f>[4]p13!B223</f>
        <v>132724</v>
      </c>
    </row>
    <row r="224" spans="1:2">
      <c r="A224" t="s">
        <v>390</v>
      </c>
      <c r="B224">
        <f>[4]p13!B224</f>
        <v>0</v>
      </c>
    </row>
    <row r="225" spans="1:2">
      <c r="A225" t="s">
        <v>391</v>
      </c>
      <c r="B225">
        <f>[4]p13!B225</f>
        <v>0</v>
      </c>
    </row>
    <row r="226" spans="1:2">
      <c r="A226" t="s">
        <v>392</v>
      </c>
      <c r="B226">
        <f>[4]p13!B226</f>
        <v>1800000</v>
      </c>
    </row>
    <row r="227" spans="1:2">
      <c r="A227" t="s">
        <v>152</v>
      </c>
      <c r="B227">
        <f>[4]p13!B227</f>
        <v>160000</v>
      </c>
    </row>
    <row r="228" spans="1:2">
      <c r="A228" t="s">
        <v>393</v>
      </c>
      <c r="B228">
        <f>[4]p13!B228</f>
        <v>150000</v>
      </c>
    </row>
    <row r="229" spans="1:2">
      <c r="A229" t="s">
        <v>394</v>
      </c>
      <c r="B229">
        <f>[4]p13!B229</f>
        <v>42674</v>
      </c>
    </row>
    <row r="230" spans="1:2">
      <c r="A230" t="s">
        <v>395</v>
      </c>
      <c r="B230">
        <f>[4]p13!B230</f>
        <v>2324845.7123885108</v>
      </c>
    </row>
    <row r="231" spans="1:2">
      <c r="A231" t="s">
        <v>396</v>
      </c>
      <c r="B231">
        <f>[4]p13!B231</f>
        <v>28971828.312388513</v>
      </c>
    </row>
    <row r="232" spans="1:2">
      <c r="A232" t="s">
        <v>397</v>
      </c>
      <c r="B232">
        <f>[4]p13!B232</f>
        <v>5036286.8534688465</v>
      </c>
    </row>
    <row r="233" spans="1:2">
      <c r="A233" t="s">
        <v>398</v>
      </c>
      <c r="B233">
        <f>[4]p13!B233</f>
        <v>1712338</v>
      </c>
    </row>
    <row r="234" spans="1:2">
      <c r="A234" t="s">
        <v>243</v>
      </c>
      <c r="B234">
        <f>[4]p13!B234</f>
        <v>3323948.8534688465</v>
      </c>
    </row>
    <row r="235" spans="1:2">
      <c r="A235" t="s">
        <v>399</v>
      </c>
      <c r="B235">
        <f>[4]p13!B235</f>
        <v>6250000</v>
      </c>
    </row>
    <row r="236" spans="1:2">
      <c r="A236" t="s">
        <v>400</v>
      </c>
      <c r="B236">
        <f>[4]p13!B236</f>
        <v>11666666.666666668</v>
      </c>
    </row>
    <row r="237" spans="1:2">
      <c r="A237" t="s">
        <v>401</v>
      </c>
      <c r="B237">
        <f>[4]p13!B237</f>
        <v>10000000</v>
      </c>
    </row>
    <row r="238" spans="1:2">
      <c r="A238" t="s">
        <v>402</v>
      </c>
      <c r="B238">
        <f>[4]p13!B238</f>
        <v>400</v>
      </c>
    </row>
    <row r="239" spans="1:2">
      <c r="A239" t="s">
        <v>403</v>
      </c>
      <c r="B239">
        <f>[4]p13!B239</f>
        <v>300</v>
      </c>
    </row>
    <row r="240" spans="1:2">
      <c r="A240" t="s">
        <v>404</v>
      </c>
      <c r="B240">
        <f>[4]p13!B240</f>
        <v>1000</v>
      </c>
    </row>
    <row r="241" spans="1:2">
      <c r="A241" t="s">
        <v>405</v>
      </c>
      <c r="B241">
        <f>[4]p13!B241</f>
        <v>1.4</v>
      </c>
    </row>
    <row r="242" spans="1:2">
      <c r="A242" t="s">
        <v>406</v>
      </c>
      <c r="B242">
        <f>[4]p13!B242</f>
        <v>2.4700000000000002</v>
      </c>
    </row>
    <row r="243" spans="1:2">
      <c r="A243" t="s">
        <v>407</v>
      </c>
      <c r="B243">
        <f>[4]p13!B243</f>
        <v>39255394</v>
      </c>
    </row>
    <row r="244" spans="1:2">
      <c r="A244" t="s">
        <v>408</v>
      </c>
      <c r="B244">
        <f>[4]p13!B244</f>
        <v>21686565</v>
      </c>
    </row>
    <row r="245" spans="1:2">
      <c r="A245" t="s">
        <v>409</v>
      </c>
      <c r="B245">
        <f>[4]p13!B245</f>
        <v>49000</v>
      </c>
    </row>
    <row r="246" spans="1:2">
      <c r="A246" t="s">
        <v>410</v>
      </c>
      <c r="B246">
        <f>[4]p13!B246</f>
        <v>0</v>
      </c>
    </row>
    <row r="247" spans="1:2">
      <c r="A247" t="s">
        <v>411</v>
      </c>
      <c r="B247">
        <f>[4]p13!B247</f>
        <v>2.2999999999999998</v>
      </c>
    </row>
    <row r="248" spans="1:2">
      <c r="A248" t="s">
        <v>412</v>
      </c>
      <c r="B248">
        <f>[4]p13!B248</f>
        <v>2.2999999999999998</v>
      </c>
    </row>
    <row r="249" spans="1:2">
      <c r="A249" t="s">
        <v>413</v>
      </c>
      <c r="B249">
        <f>[4]p13!B249</f>
        <v>400</v>
      </c>
    </row>
    <row r="250" spans="1:2">
      <c r="A250" t="s">
        <v>414</v>
      </c>
      <c r="B250">
        <f>[4]p13!B250</f>
        <v>8</v>
      </c>
    </row>
    <row r="251" spans="1:2">
      <c r="A251" t="s">
        <v>415</v>
      </c>
      <c r="B251">
        <f>[4]p13!B251</f>
        <v>-2</v>
      </c>
    </row>
    <row r="252" spans="1:2">
      <c r="A252" t="s">
        <v>416</v>
      </c>
      <c r="B252">
        <f>[4]p13!B252</f>
        <v>-1</v>
      </c>
    </row>
    <row r="253" spans="1:2">
      <c r="A253" t="s">
        <v>417</v>
      </c>
      <c r="B253">
        <f>[4]p13!B253</f>
        <v>-1</v>
      </c>
    </row>
    <row r="254" spans="1:2">
      <c r="A254" t="s">
        <v>418</v>
      </c>
      <c r="B254">
        <f>[4]p13!B254</f>
        <v>51072.522982635346</v>
      </c>
    </row>
    <row r="255" spans="1:2">
      <c r="A255" t="s">
        <v>419</v>
      </c>
      <c r="B255">
        <f>[4]p13!B255</f>
        <v>0</v>
      </c>
    </row>
    <row r="256" spans="1:2">
      <c r="A256" t="s">
        <v>420</v>
      </c>
      <c r="B256">
        <f>[4]p13!B256</f>
        <v>0</v>
      </c>
    </row>
    <row r="257" spans="1:2">
      <c r="A257" t="s">
        <v>421</v>
      </c>
      <c r="B257">
        <f>[4]p13!B257</f>
        <v>0</v>
      </c>
    </row>
    <row r="258" spans="1:2">
      <c r="A258" t="s">
        <v>422</v>
      </c>
      <c r="B258">
        <f>[4]p13!B258</f>
        <v>-16650.016650016667</v>
      </c>
    </row>
    <row r="259" spans="1:2">
      <c r="A259" t="s">
        <v>423</v>
      </c>
      <c r="B259">
        <f>[4]p13!B259</f>
        <v>5</v>
      </c>
    </row>
    <row r="260" spans="1:2">
      <c r="A260" t="s">
        <v>1065</v>
      </c>
      <c r="B260">
        <f>[4]p13!B260</f>
        <v>13.366610026953605</v>
      </c>
    </row>
    <row r="261" spans="1:2">
      <c r="A261" t="s">
        <v>1066</v>
      </c>
      <c r="B261">
        <f>[4]p13!B261</f>
        <v>22.938772594389043</v>
      </c>
    </row>
    <row r="262" spans="1:2">
      <c r="A262" t="s">
        <v>227</v>
      </c>
      <c r="B262">
        <f>[4]p13!B262</f>
        <v>88</v>
      </c>
    </row>
    <row r="263" spans="1:2">
      <c r="A263" t="s">
        <v>228</v>
      </c>
      <c r="B263">
        <f>[4]p13!B263</f>
        <v>90</v>
      </c>
    </row>
    <row r="264" spans="1:2">
      <c r="A264" t="s">
        <v>346</v>
      </c>
      <c r="B264">
        <f>[4]p13!B264</f>
        <v>314120</v>
      </c>
    </row>
    <row r="265" spans="1:2">
      <c r="A265" t="s">
        <v>355</v>
      </c>
      <c r="B265">
        <f>[4]p13!B265</f>
        <v>272966</v>
      </c>
    </row>
    <row r="266" spans="1:2">
      <c r="A266" t="s">
        <v>338</v>
      </c>
      <c r="B266">
        <f>[4]p13!B266</f>
        <v>3</v>
      </c>
    </row>
    <row r="267" spans="1:2">
      <c r="A267" t="s">
        <v>339</v>
      </c>
      <c r="B267">
        <f>[4]p13!B267</f>
        <v>6</v>
      </c>
    </row>
    <row r="268" spans="1:2">
      <c r="A268" t="s">
        <v>1067</v>
      </c>
      <c r="B268">
        <f>[4]p13!B268</f>
        <v>753888</v>
      </c>
    </row>
    <row r="269" spans="1:2">
      <c r="A269" t="s">
        <v>1068</v>
      </c>
      <c r="B269">
        <f>[4]p13!B269</f>
        <v>818898</v>
      </c>
    </row>
    <row r="270" spans="1:2">
      <c r="A270" t="s">
        <v>1069</v>
      </c>
      <c r="B270">
        <f>[4]p13!B270</f>
        <v>2888072.2587743164</v>
      </c>
    </row>
    <row r="271" spans="1:2">
      <c r="A271" t="s">
        <v>1070</v>
      </c>
      <c r="B271">
        <f>[4]p13!B271</f>
        <v>0.76007003165457365</v>
      </c>
    </row>
    <row r="272" spans="1:2">
      <c r="A272" t="s">
        <v>1071</v>
      </c>
      <c r="B272">
        <f>[4]p13!B272</f>
        <v>0.90276460537438019</v>
      </c>
    </row>
    <row r="273" spans="1:2">
      <c r="A273" t="s">
        <v>1072</v>
      </c>
      <c r="B273">
        <f>[4]p13!B273</f>
        <v>0.53630643675968481</v>
      </c>
    </row>
    <row r="274" spans="1:2">
      <c r="A274" t="s">
        <v>1073</v>
      </c>
      <c r="B274">
        <f>[4]p13!B274</f>
        <v>0.49130190749275365</v>
      </c>
    </row>
    <row r="275" spans="1:2">
      <c r="A275" t="s">
        <v>1087</v>
      </c>
      <c r="B275">
        <f>[4]p13!B275</f>
        <v>0.46635342326929125</v>
      </c>
    </row>
    <row r="276" spans="1:2">
      <c r="A276" t="s">
        <v>1088</v>
      </c>
      <c r="B276">
        <f>[4]p13!B276</f>
        <v>0.42721904999369881</v>
      </c>
    </row>
    <row r="277" spans="1:2">
      <c r="A277" t="s">
        <v>1091</v>
      </c>
      <c r="B277">
        <f>[4]p13!B277</f>
        <v>3731054.8534688465</v>
      </c>
    </row>
    <row r="278" spans="1:2">
      <c r="A278" t="s">
        <v>1092</v>
      </c>
      <c r="B278">
        <f>[4]p13!B278</f>
        <v>0.8951039248750482</v>
      </c>
    </row>
    <row r="279" spans="1:2">
      <c r="A279" t="s">
        <v>1093</v>
      </c>
      <c r="B279">
        <f>[4]p13!B279</f>
        <v>0.47232445309513349</v>
      </c>
    </row>
    <row r="280" spans="1:2">
      <c r="A280" t="s">
        <v>1094</v>
      </c>
      <c r="B280">
        <f>[4]p13!B280</f>
        <v>0.5276755469048664</v>
      </c>
    </row>
    <row r="281" spans="1:2">
      <c r="A281" t="s">
        <v>1099</v>
      </c>
      <c r="B281">
        <f>[4]p13!B281</f>
        <v>6.5207999999999988E-2</v>
      </c>
    </row>
    <row r="282" spans="1:2">
      <c r="A282" t="s">
        <v>1100</v>
      </c>
      <c r="B282">
        <f>[4]p13!B282</f>
        <v>0.11342655887312572</v>
      </c>
    </row>
    <row r="283" spans="1:2">
      <c r="A283" t="s">
        <v>1095</v>
      </c>
      <c r="B283">
        <f>[4]p13!B283</f>
        <v>17568829</v>
      </c>
    </row>
    <row r="284" spans="1:2">
      <c r="A284" t="s">
        <v>1096</v>
      </c>
      <c r="B284">
        <f>[4]p13!B284</f>
        <v>19627697.42346121</v>
      </c>
    </row>
    <row r="285" spans="1:2">
      <c r="A285" t="s">
        <v>1097</v>
      </c>
      <c r="B285">
        <f>[4]p13!B285</f>
        <v>842982.59469453013</v>
      </c>
    </row>
    <row r="286" spans="1:2">
      <c r="A286" t="s">
        <v>1101</v>
      </c>
      <c r="B286">
        <f>[4]p13!B286</f>
        <v>2000000</v>
      </c>
    </row>
    <row r="287" spans="1:2">
      <c r="A287" t="s">
        <v>1102</v>
      </c>
      <c r="B287">
        <f>[4]p13!B287</f>
        <v>0</v>
      </c>
    </row>
    <row r="288" spans="1:2">
      <c r="A288" t="s">
        <v>1103</v>
      </c>
      <c r="B288">
        <f>[4]p13!B288</f>
        <v>0</v>
      </c>
    </row>
    <row r="289" spans="1:2">
      <c r="A289" t="s">
        <v>1069</v>
      </c>
      <c r="B289">
        <f>[4]p13!B289</f>
        <v>2888072.2587743164</v>
      </c>
    </row>
    <row r="290" spans="1:2">
      <c r="A290" t="s">
        <v>508</v>
      </c>
      <c r="B290">
        <f>[4]p13!B290</f>
        <v>9.0651754424341105E-2</v>
      </c>
    </row>
    <row r="291" spans="1:2">
      <c r="A291" t="s">
        <v>1104</v>
      </c>
      <c r="B291">
        <f>[4]p13!B291</f>
        <v>0.40122615870018802</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2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2"/>
  <dimension ref="A1:T291"/>
  <sheetViews>
    <sheetView topLeftCell="A245" zoomScale="75"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502</v>
      </c>
    </row>
    <row r="2" spans="1:11">
      <c r="A2">
        <v>14</v>
      </c>
      <c r="B2" t="s">
        <v>176</v>
      </c>
      <c r="C2" t="s">
        <v>177</v>
      </c>
      <c r="D2" t="s">
        <v>178</v>
      </c>
      <c r="E2" t="s">
        <v>8</v>
      </c>
      <c r="F2" t="s">
        <v>179</v>
      </c>
      <c r="G2" t="s">
        <v>10</v>
      </c>
      <c r="H2" t="s">
        <v>180</v>
      </c>
    </row>
    <row r="3" spans="1:11">
      <c r="A3" t="s">
        <v>181</v>
      </c>
      <c r="B3">
        <f>[4]p14!B3</f>
        <v>245035</v>
      </c>
      <c r="C3">
        <f>[4]p14!C3</f>
        <v>196591</v>
      </c>
      <c r="D3">
        <f>[4]p14!D3</f>
        <v>78585</v>
      </c>
      <c r="E3">
        <f>[4]p14!E3</f>
        <v>159570</v>
      </c>
      <c r="F3">
        <f>[4]p14!F3</f>
        <v>194021</v>
      </c>
      <c r="G3">
        <f>[4]p14!G3</f>
        <v>537544</v>
      </c>
      <c r="H3">
        <f>[4]p14!H3</f>
        <v>1411346</v>
      </c>
      <c r="I3">
        <f>[4]p14!I3</f>
        <v>0</v>
      </c>
      <c r="J3">
        <f>[4]p14!J3</f>
        <v>0</v>
      </c>
      <c r="K3">
        <f>[4]p14!K3</f>
        <v>0</v>
      </c>
    </row>
    <row r="4" spans="1:11">
      <c r="A4" t="s">
        <v>182</v>
      </c>
      <c r="B4">
        <f>[4]p14!B4</f>
        <v>245035</v>
      </c>
      <c r="C4">
        <f>[4]p14!C4</f>
        <v>196591</v>
      </c>
      <c r="D4">
        <f>[4]p14!D4</f>
        <v>78585</v>
      </c>
      <c r="E4">
        <f>[4]p14!E4</f>
        <v>159570</v>
      </c>
      <c r="F4">
        <f>[4]p14!F4</f>
        <v>194021</v>
      </c>
      <c r="G4">
        <f>[4]p14!G4</f>
        <v>537544</v>
      </c>
      <c r="H4">
        <f>[4]p14!H4</f>
        <v>1411346</v>
      </c>
      <c r="I4">
        <f>[4]p14!I4</f>
        <v>0</v>
      </c>
      <c r="J4">
        <f>[4]p14!J4</f>
        <v>0</v>
      </c>
      <c r="K4">
        <f>[4]p14!K4</f>
        <v>0</v>
      </c>
    </row>
    <row r="5" spans="1:11">
      <c r="A5" t="s">
        <v>183</v>
      </c>
      <c r="B5">
        <f>[4]p14!B5</f>
        <v>0</v>
      </c>
      <c r="C5">
        <f>[4]p14!C5</f>
        <v>0</v>
      </c>
      <c r="D5">
        <f>[4]p14!D5</f>
        <v>78585</v>
      </c>
      <c r="E5">
        <f>[4]p14!E5</f>
        <v>0</v>
      </c>
      <c r="F5">
        <f>[4]p14!F5</f>
        <v>0</v>
      </c>
      <c r="G5">
        <f>[4]p14!G5</f>
        <v>0</v>
      </c>
      <c r="H5">
        <f>[4]p14!H5</f>
        <v>0</v>
      </c>
      <c r="I5">
        <f>[4]p14!I5</f>
        <v>0</v>
      </c>
      <c r="J5">
        <f>[4]p14!J5</f>
        <v>0</v>
      </c>
      <c r="K5">
        <f>[4]p14!K5</f>
        <v>0</v>
      </c>
    </row>
    <row r="6" spans="1:11">
      <c r="A6" t="s">
        <v>184</v>
      </c>
      <c r="B6">
        <f>[4]p14!B6</f>
        <v>245035</v>
      </c>
      <c r="C6">
        <f>[4]p14!C6</f>
        <v>196591</v>
      </c>
      <c r="D6">
        <f>[4]p14!D6</f>
        <v>0</v>
      </c>
      <c r="E6">
        <f>[4]p14!E6</f>
        <v>159570</v>
      </c>
      <c r="F6">
        <f>[4]p14!F6</f>
        <v>194021</v>
      </c>
      <c r="G6">
        <f>[4]p14!G6</f>
        <v>537544</v>
      </c>
      <c r="H6">
        <f>[4]p14!H6</f>
        <v>0</v>
      </c>
      <c r="I6">
        <f>[4]p14!I6</f>
        <v>0</v>
      </c>
      <c r="J6">
        <f>[4]p14!J6</f>
        <v>0</v>
      </c>
      <c r="K6">
        <f>[4]p14!K6</f>
        <v>0</v>
      </c>
    </row>
    <row r="7" spans="1:11">
      <c r="A7" t="s">
        <v>185</v>
      </c>
      <c r="B7">
        <f>[4]p14!B7</f>
        <v>0</v>
      </c>
      <c r="C7">
        <f>[4]p14!C7</f>
        <v>0</v>
      </c>
      <c r="D7">
        <f>[4]p14!D7</f>
        <v>1332761</v>
      </c>
      <c r="E7">
        <f>[4]p14!E7</f>
        <v>0</v>
      </c>
      <c r="F7">
        <f>[4]p14!F7</f>
        <v>0</v>
      </c>
      <c r="G7">
        <f>[4]p14!G7</f>
        <v>0</v>
      </c>
      <c r="H7">
        <f>[4]p14!H7</f>
        <v>0</v>
      </c>
      <c r="I7">
        <f>[4]p14!I7</f>
        <v>0</v>
      </c>
      <c r="J7">
        <f>[4]p14!J7</f>
        <v>0</v>
      </c>
      <c r="K7">
        <f>[4]p14!K7</f>
        <v>0</v>
      </c>
    </row>
    <row r="8" spans="1:11">
      <c r="A8" t="s">
        <v>186</v>
      </c>
      <c r="B8">
        <f>[4]p14!B8</f>
        <v>224249</v>
      </c>
      <c r="C8">
        <f>[4]p14!C8</f>
        <v>140910</v>
      </c>
      <c r="D8">
        <f>[4]p14!D8</f>
        <v>92693</v>
      </c>
      <c r="E8">
        <f>[4]p14!E8</f>
        <v>169536</v>
      </c>
      <c r="F8">
        <f>[4]p14!F8</f>
        <v>230621</v>
      </c>
      <c r="G8">
        <f>[4]p14!G8</f>
        <v>557613</v>
      </c>
      <c r="H8">
        <f>[4]p14!H8</f>
        <v>1415622</v>
      </c>
      <c r="I8">
        <f>[4]p14!I8</f>
        <v>0</v>
      </c>
      <c r="J8">
        <f>[4]p14!J8</f>
        <v>0</v>
      </c>
      <c r="K8">
        <f>[4]p14!K8</f>
        <v>0</v>
      </c>
    </row>
    <row r="9" spans="1:11">
      <c r="A9" t="s">
        <v>187</v>
      </c>
      <c r="B9">
        <f>[4]p14!B9</f>
        <v>224249</v>
      </c>
      <c r="C9">
        <f>[4]p14!C9</f>
        <v>140910</v>
      </c>
      <c r="D9">
        <f>[4]p14!D9</f>
        <v>92693</v>
      </c>
      <c r="E9">
        <f>[4]p14!E9</f>
        <v>169536</v>
      </c>
      <c r="F9">
        <f>[4]p14!F9</f>
        <v>230621</v>
      </c>
      <c r="G9">
        <f>[4]p14!G9</f>
        <v>539245</v>
      </c>
      <c r="H9">
        <f>[4]p14!H9</f>
        <v>1397254</v>
      </c>
      <c r="I9">
        <f>[4]p14!I9</f>
        <v>0</v>
      </c>
      <c r="J9">
        <f>[4]p14!J9</f>
        <v>0</v>
      </c>
      <c r="K9">
        <f>[4]p14!K9</f>
        <v>0</v>
      </c>
    </row>
    <row r="10" spans="1:11">
      <c r="A10" t="s">
        <v>188</v>
      </c>
      <c r="B10">
        <f>[4]p14!B10</f>
        <v>0</v>
      </c>
      <c r="C10">
        <f>[4]p14!C10</f>
        <v>0</v>
      </c>
      <c r="D10">
        <f>[4]p14!D10</f>
        <v>0</v>
      </c>
      <c r="E10">
        <f>[4]p14!E10</f>
        <v>0</v>
      </c>
      <c r="F10">
        <f>[4]p14!F10</f>
        <v>0</v>
      </c>
      <c r="G10">
        <f>[4]p14!G10</f>
        <v>539245</v>
      </c>
      <c r="H10">
        <f>[4]p14!H10</f>
        <v>0</v>
      </c>
      <c r="I10">
        <f>[4]p14!I10</f>
        <v>0</v>
      </c>
      <c r="J10">
        <f>[4]p14!J10</f>
        <v>0</v>
      </c>
      <c r="K10">
        <f>[4]p14!K10</f>
        <v>0</v>
      </c>
    </row>
    <row r="11" spans="1:11">
      <c r="A11" t="s">
        <v>189</v>
      </c>
      <c r="B11">
        <f>[4]p14!B11</f>
        <v>224249</v>
      </c>
      <c r="C11">
        <f>[4]p14!C11</f>
        <v>140910</v>
      </c>
      <c r="D11">
        <f>[4]p14!D11</f>
        <v>92693</v>
      </c>
      <c r="E11">
        <f>[4]p14!E11</f>
        <v>169536</v>
      </c>
      <c r="F11">
        <f>[4]p14!F11</f>
        <v>230621</v>
      </c>
      <c r="G11">
        <f>[4]p14!G11</f>
        <v>0</v>
      </c>
      <c r="H11">
        <f>[4]p14!H11</f>
        <v>0</v>
      </c>
      <c r="I11">
        <f>[4]p14!I11</f>
        <v>0</v>
      </c>
      <c r="J11">
        <f>[4]p14!J11</f>
        <v>0</v>
      </c>
      <c r="K11">
        <f>[4]p14!K11</f>
        <v>0</v>
      </c>
    </row>
    <row r="12" spans="1:11">
      <c r="A12" t="s">
        <v>190</v>
      </c>
      <c r="B12">
        <f>[4]p14!B12</f>
        <v>0</v>
      </c>
      <c r="C12">
        <f>[4]p14!C12</f>
        <v>0</v>
      </c>
      <c r="D12">
        <f>[4]p14!D12</f>
        <v>0</v>
      </c>
      <c r="E12">
        <f>[4]p14!E12</f>
        <v>0</v>
      </c>
      <c r="F12">
        <f>[4]p14!F12</f>
        <v>0</v>
      </c>
      <c r="G12">
        <f>[4]p14!G12</f>
        <v>858009</v>
      </c>
      <c r="H12">
        <f>[4]p14!H12</f>
        <v>0</v>
      </c>
      <c r="I12">
        <f>[4]p14!I12</f>
        <v>0</v>
      </c>
      <c r="J12">
        <f>[4]p14!J12</f>
        <v>0</v>
      </c>
      <c r="K12">
        <f>[4]p14!K12</f>
        <v>0</v>
      </c>
    </row>
    <row r="13" spans="1:11">
      <c r="A13" t="s">
        <v>191</v>
      </c>
      <c r="B13">
        <f>[4]p14!B13</f>
        <v>3870</v>
      </c>
      <c r="C13">
        <f>[4]p14!C13</f>
        <v>382.5</v>
      </c>
      <c r="D13">
        <f>[4]p14!D13</f>
        <v>315</v>
      </c>
      <c r="E13">
        <f>[4]p14!E13</f>
        <v>31.5</v>
      </c>
      <c r="F13">
        <f>[4]p14!F13</f>
        <v>46.8</v>
      </c>
      <c r="G13">
        <f>[4]p14!G13</f>
        <v>42.3</v>
      </c>
      <c r="H13">
        <f>[4]p14!H13</f>
        <v>0</v>
      </c>
      <c r="I13">
        <f>[4]p14!I13</f>
        <v>0</v>
      </c>
      <c r="J13">
        <f>[4]p14!J13</f>
        <v>0</v>
      </c>
      <c r="K13">
        <f>[4]p14!K13</f>
        <v>0</v>
      </c>
    </row>
    <row r="14" spans="1:11">
      <c r="A14" t="s">
        <v>192</v>
      </c>
      <c r="B14">
        <f>[4]p14!B14</f>
        <v>3780</v>
      </c>
      <c r="C14">
        <f>[4]p14!C14</f>
        <v>378</v>
      </c>
      <c r="D14">
        <f>[4]p14!D14</f>
        <v>360</v>
      </c>
      <c r="E14">
        <f>[4]p14!E14</f>
        <v>29.25</v>
      </c>
      <c r="F14">
        <f>[4]p14!F14</f>
        <v>42.3</v>
      </c>
      <c r="G14">
        <f>[4]p14!G14</f>
        <v>37.799999999999997</v>
      </c>
      <c r="H14">
        <f>[4]p14!H14</f>
        <v>0</v>
      </c>
      <c r="I14">
        <f>[4]p14!I14</f>
        <v>0</v>
      </c>
      <c r="J14">
        <f>[4]p14!J14</f>
        <v>0</v>
      </c>
      <c r="K14">
        <f>[4]p14!K14</f>
        <v>0</v>
      </c>
    </row>
    <row r="15" spans="1:11">
      <c r="A15" t="s">
        <v>193</v>
      </c>
      <c r="B15">
        <f>[4]p14!B15</f>
        <v>3870</v>
      </c>
      <c r="C15">
        <f>[4]p14!C15</f>
        <v>382.5</v>
      </c>
      <c r="D15">
        <f>[4]p14!D15</f>
        <v>315</v>
      </c>
      <c r="E15">
        <f>[4]p14!E15</f>
        <v>31.5</v>
      </c>
      <c r="F15">
        <f>[4]p14!F15</f>
        <v>46.8</v>
      </c>
      <c r="G15">
        <f>[4]p14!G15</f>
        <v>42.3</v>
      </c>
      <c r="H15">
        <f>[4]p14!H15</f>
        <v>0</v>
      </c>
      <c r="I15">
        <f>[4]p14!I15</f>
        <v>0</v>
      </c>
      <c r="J15">
        <f>[4]p14!J15</f>
        <v>0</v>
      </c>
      <c r="K15">
        <f>[4]p14!K15</f>
        <v>0</v>
      </c>
    </row>
    <row r="16" spans="1:11">
      <c r="A16" t="s">
        <v>194</v>
      </c>
      <c r="B16">
        <f>[4]p14!B16</f>
        <v>3780</v>
      </c>
      <c r="C16">
        <f>[4]p14!C16</f>
        <v>189</v>
      </c>
      <c r="D16">
        <f>[4]p14!D16</f>
        <v>337.5</v>
      </c>
      <c r="E16">
        <f>[4]p14!E16</f>
        <v>29.25</v>
      </c>
      <c r="F16">
        <f>[4]p14!F16</f>
        <v>42.3</v>
      </c>
      <c r="G16">
        <f>[4]p14!G16</f>
        <v>36.9</v>
      </c>
      <c r="H16">
        <f>[4]p14!H16</f>
        <v>0</v>
      </c>
      <c r="I16">
        <f>[4]p14!I16</f>
        <v>0</v>
      </c>
      <c r="J16">
        <f>[4]p14!J16</f>
        <v>0</v>
      </c>
      <c r="K16">
        <f>[4]p14!K16</f>
        <v>0</v>
      </c>
    </row>
    <row r="17" spans="1:11">
      <c r="A17" t="s">
        <v>195</v>
      </c>
      <c r="B17">
        <f>[4]p14!B17</f>
        <v>3870</v>
      </c>
      <c r="C17">
        <f>[4]p14!C17</f>
        <v>382.5</v>
      </c>
      <c r="D17">
        <f>[4]p14!D17</f>
        <v>315</v>
      </c>
      <c r="E17">
        <f>[4]p14!E17</f>
        <v>31.5</v>
      </c>
      <c r="F17">
        <f>[4]p14!F17</f>
        <v>46.8</v>
      </c>
      <c r="G17">
        <f>[4]p14!G17</f>
        <v>42.3</v>
      </c>
      <c r="H17">
        <f>[4]p14!H17</f>
        <v>0</v>
      </c>
      <c r="I17">
        <f>[4]p14!I17</f>
        <v>0</v>
      </c>
      <c r="J17">
        <f>[4]p14!J17</f>
        <v>0</v>
      </c>
      <c r="K17">
        <f>[4]p14!K17</f>
        <v>0</v>
      </c>
    </row>
    <row r="18" spans="1:11">
      <c r="A18" t="s">
        <v>196</v>
      </c>
      <c r="B18">
        <f>[4]p14!B18</f>
        <v>0</v>
      </c>
      <c r="C18">
        <f>[4]p14!C18</f>
        <v>0</v>
      </c>
      <c r="D18">
        <f>[4]p14!D18</f>
        <v>0</v>
      </c>
      <c r="E18">
        <f>[4]p14!E18</f>
        <v>0</v>
      </c>
      <c r="F18">
        <f>[4]p14!F18</f>
        <v>0</v>
      </c>
      <c r="G18">
        <f>[4]p14!G18</f>
        <v>0</v>
      </c>
      <c r="H18">
        <f>[4]p14!H18</f>
        <v>0</v>
      </c>
      <c r="I18">
        <f>[4]p14!I18</f>
        <v>0</v>
      </c>
      <c r="J18">
        <f>[4]p14!J18</f>
        <v>0</v>
      </c>
      <c r="K18">
        <f>[4]p14!K18</f>
        <v>0</v>
      </c>
    </row>
    <row r="19" spans="1:11">
      <c r="A19" t="s">
        <v>197</v>
      </c>
      <c r="B19">
        <f>[4]p14!B19</f>
        <v>0</v>
      </c>
      <c r="C19">
        <f>[4]p14!C19</f>
        <v>0</v>
      </c>
      <c r="D19">
        <f>[4]p14!D19</f>
        <v>0</v>
      </c>
      <c r="E19">
        <f>[4]p14!E19</f>
        <v>0</v>
      </c>
      <c r="F19">
        <f>[4]p14!F19</f>
        <v>0</v>
      </c>
      <c r="G19">
        <f>[4]p14!G19</f>
        <v>0</v>
      </c>
      <c r="H19">
        <f>[4]p14!H19</f>
        <v>0</v>
      </c>
      <c r="I19">
        <f>[4]p14!I19</f>
        <v>0</v>
      </c>
      <c r="J19">
        <f>[4]p14!J19</f>
        <v>0</v>
      </c>
      <c r="K19">
        <f>[4]p14!K19</f>
        <v>0</v>
      </c>
    </row>
    <row r="20" spans="1:11">
      <c r="A20" t="s">
        <v>198</v>
      </c>
      <c r="B20">
        <f>[4]p14!B20</f>
        <v>0</v>
      </c>
      <c r="C20">
        <f>[4]p14!C20</f>
        <v>0</v>
      </c>
      <c r="D20">
        <f>[4]p14!D20</f>
        <v>0</v>
      </c>
      <c r="E20">
        <f>[4]p14!E20</f>
        <v>0</v>
      </c>
      <c r="F20">
        <f>[4]p14!F20</f>
        <v>0</v>
      </c>
      <c r="G20">
        <f>[4]p14!G20</f>
        <v>0</v>
      </c>
      <c r="H20">
        <f>[4]p14!H20</f>
        <v>0</v>
      </c>
      <c r="I20">
        <f>[4]p14!I20</f>
        <v>0</v>
      </c>
      <c r="J20">
        <f>[4]p14!J20</f>
        <v>0</v>
      </c>
      <c r="K20">
        <f>[4]p14!K20</f>
        <v>0</v>
      </c>
    </row>
    <row r="21" spans="1:11">
      <c r="A21" t="s">
        <v>199</v>
      </c>
      <c r="B21">
        <f>[4]p14!B21</f>
        <v>0</v>
      </c>
      <c r="C21">
        <f>[4]p14!C21</f>
        <v>0</v>
      </c>
      <c r="D21">
        <f>[4]p14!D21</f>
        <v>0</v>
      </c>
      <c r="E21">
        <f>[4]p14!E21</f>
        <v>0</v>
      </c>
      <c r="F21">
        <f>[4]p14!F21</f>
        <v>0</v>
      </c>
      <c r="G21">
        <f>[4]p14!G21</f>
        <v>0</v>
      </c>
      <c r="H21">
        <f>[4]p14!H21</f>
        <v>0</v>
      </c>
      <c r="I21">
        <f>[4]p14!I21</f>
        <v>0</v>
      </c>
      <c r="J21">
        <f>[4]p14!J21</f>
        <v>0</v>
      </c>
      <c r="K21">
        <f>[4]p14!K21</f>
        <v>0</v>
      </c>
    </row>
    <row r="22" spans="1:11">
      <c r="A22" t="s">
        <v>200</v>
      </c>
      <c r="B22">
        <f>[4]p14!B22</f>
        <v>0</v>
      </c>
      <c r="C22">
        <f>[4]p14!C22</f>
        <v>0</v>
      </c>
      <c r="D22">
        <f>[4]p14!D22</f>
        <v>0</v>
      </c>
      <c r="E22">
        <f>[4]p14!E22</f>
        <v>0</v>
      </c>
      <c r="F22">
        <f>[4]p14!F22</f>
        <v>0</v>
      </c>
      <c r="G22">
        <f>[4]p14!G22</f>
        <v>0</v>
      </c>
      <c r="H22">
        <f>[4]p14!H22</f>
        <v>0</v>
      </c>
      <c r="I22">
        <f>[4]p14!I22</f>
        <v>0</v>
      </c>
      <c r="J22">
        <f>[4]p14!J22</f>
        <v>0</v>
      </c>
      <c r="K22">
        <f>[4]p14!K22</f>
        <v>0</v>
      </c>
    </row>
    <row r="23" spans="1:11">
      <c r="A23" t="s">
        <v>201</v>
      </c>
      <c r="B23">
        <f>[4]p14!B23</f>
        <v>6030</v>
      </c>
      <c r="C23">
        <f>[4]p14!C23</f>
        <v>517.5</v>
      </c>
      <c r="D23">
        <f>[4]p14!D23</f>
        <v>472.5</v>
      </c>
      <c r="E23">
        <f>[4]p14!E23</f>
        <v>38.700000000000003</v>
      </c>
      <c r="F23">
        <f>[4]p14!F23</f>
        <v>54</v>
      </c>
      <c r="G23">
        <f>[4]p14!G23</f>
        <v>51.3</v>
      </c>
      <c r="H23">
        <f>[4]p14!H23</f>
        <v>0</v>
      </c>
      <c r="I23">
        <f>[4]p14!I23</f>
        <v>0</v>
      </c>
      <c r="J23">
        <f>[4]p14!J23</f>
        <v>0</v>
      </c>
      <c r="K23">
        <f>[4]p14!K23</f>
        <v>0</v>
      </c>
    </row>
    <row r="24" spans="1:11">
      <c r="A24" t="s">
        <v>202</v>
      </c>
      <c r="B24">
        <f>[4]p14!B24</f>
        <v>5490</v>
      </c>
      <c r="C24">
        <f>[4]p14!C24</f>
        <v>427.5</v>
      </c>
      <c r="D24">
        <f>[4]p14!D24</f>
        <v>382.5</v>
      </c>
      <c r="E24">
        <f>[4]p14!E24</f>
        <v>36</v>
      </c>
      <c r="F24">
        <f>[4]p14!F24</f>
        <v>47.7</v>
      </c>
      <c r="G24">
        <f>[4]p14!G24</f>
        <v>46.8</v>
      </c>
      <c r="H24">
        <f>[4]p14!H24</f>
        <v>0</v>
      </c>
      <c r="I24">
        <f>[4]p14!I24</f>
        <v>0</v>
      </c>
      <c r="J24">
        <f>[4]p14!J24</f>
        <v>0</v>
      </c>
      <c r="K24">
        <f>[4]p14!K24</f>
        <v>0</v>
      </c>
    </row>
    <row r="25" spans="1:11">
      <c r="A25" t="s">
        <v>203</v>
      </c>
      <c r="B25">
        <f>[4]p14!B25</f>
        <v>6030</v>
      </c>
      <c r="C25">
        <f>[4]p14!C25</f>
        <v>517.5</v>
      </c>
      <c r="D25">
        <f>[4]p14!D25</f>
        <v>472.5</v>
      </c>
      <c r="E25">
        <f>[4]p14!E25</f>
        <v>38.700000000000003</v>
      </c>
      <c r="F25">
        <f>[4]p14!F25</f>
        <v>54</v>
      </c>
      <c r="G25">
        <f>[4]p14!G25</f>
        <v>51.3</v>
      </c>
      <c r="H25">
        <f>[4]p14!H25</f>
        <v>0</v>
      </c>
      <c r="I25">
        <f>[4]p14!I25</f>
        <v>0</v>
      </c>
      <c r="J25">
        <f>[4]p14!J25</f>
        <v>0</v>
      </c>
      <c r="K25">
        <f>[4]p14!K25</f>
        <v>0</v>
      </c>
    </row>
    <row r="26" spans="1:11">
      <c r="A26" t="s">
        <v>204</v>
      </c>
      <c r="B26">
        <f>[4]p14!B26</f>
        <v>5490</v>
      </c>
      <c r="C26">
        <f>[4]p14!C26</f>
        <v>427.5</v>
      </c>
      <c r="D26">
        <f>[4]p14!D26</f>
        <v>382.5</v>
      </c>
      <c r="E26">
        <f>[4]p14!E26</f>
        <v>36</v>
      </c>
      <c r="F26">
        <f>[4]p14!F26</f>
        <v>47.7</v>
      </c>
      <c r="G26">
        <f>[4]p14!G26</f>
        <v>46.8</v>
      </c>
      <c r="H26">
        <f>[4]p14!H26</f>
        <v>0</v>
      </c>
      <c r="I26">
        <f>[4]p14!I26</f>
        <v>0</v>
      </c>
      <c r="J26">
        <f>[4]p14!J26</f>
        <v>0</v>
      </c>
      <c r="K26">
        <f>[4]p14!K26</f>
        <v>0</v>
      </c>
    </row>
    <row r="27" spans="1:11">
      <c r="A27" t="s">
        <v>205</v>
      </c>
      <c r="B27">
        <f>[4]p14!B27</f>
        <v>6030</v>
      </c>
      <c r="C27">
        <f>[4]p14!C27</f>
        <v>517.5</v>
      </c>
      <c r="D27">
        <f>[4]p14!D27</f>
        <v>472.5</v>
      </c>
      <c r="E27">
        <f>[4]p14!E27</f>
        <v>38.700000000000003</v>
      </c>
      <c r="F27">
        <f>[4]p14!F27</f>
        <v>54</v>
      </c>
      <c r="G27">
        <f>[4]p14!G27</f>
        <v>51.3</v>
      </c>
      <c r="H27">
        <f>[4]p14!H27</f>
        <v>0</v>
      </c>
      <c r="I27">
        <f>[4]p14!I27</f>
        <v>0</v>
      </c>
      <c r="J27">
        <f>[4]p14!J27</f>
        <v>0</v>
      </c>
      <c r="K27">
        <f>[4]p14!K27</f>
        <v>0</v>
      </c>
    </row>
    <row r="28" spans="1:11">
      <c r="A28" t="s">
        <v>206</v>
      </c>
      <c r="B28">
        <f>[4]p14!B28</f>
        <v>0</v>
      </c>
      <c r="C28">
        <f>[4]p14!C28</f>
        <v>0</v>
      </c>
      <c r="D28">
        <f>[4]p14!D28</f>
        <v>0</v>
      </c>
      <c r="E28">
        <f>[4]p14!E28</f>
        <v>0</v>
      </c>
      <c r="F28">
        <f>[4]p14!F28</f>
        <v>0</v>
      </c>
      <c r="G28">
        <f>[4]p14!G28</f>
        <v>0</v>
      </c>
      <c r="H28">
        <f>[4]p14!H28</f>
        <v>0</v>
      </c>
      <c r="I28">
        <f>[4]p14!I28</f>
        <v>0</v>
      </c>
      <c r="J28">
        <f>[4]p14!J28</f>
        <v>0</v>
      </c>
      <c r="K28">
        <f>[4]p14!K28</f>
        <v>0</v>
      </c>
    </row>
    <row r="29" spans="1:11">
      <c r="A29" t="s">
        <v>207</v>
      </c>
      <c r="B29">
        <f>[4]p14!B29</f>
        <v>0</v>
      </c>
      <c r="C29">
        <f>[4]p14!C29</f>
        <v>0</v>
      </c>
      <c r="D29">
        <f>[4]p14!D29</f>
        <v>0</v>
      </c>
      <c r="E29">
        <f>[4]p14!E29</f>
        <v>0</v>
      </c>
      <c r="F29">
        <f>[4]p14!F29</f>
        <v>0</v>
      </c>
      <c r="G29">
        <f>[4]p14!G29</f>
        <v>0</v>
      </c>
      <c r="H29">
        <f>[4]p14!H29</f>
        <v>0</v>
      </c>
      <c r="I29">
        <f>[4]p14!I29</f>
        <v>0</v>
      </c>
      <c r="J29">
        <f>[4]p14!J29</f>
        <v>0</v>
      </c>
      <c r="K29">
        <f>[4]p14!K29</f>
        <v>0</v>
      </c>
    </row>
    <row r="30" spans="1:11">
      <c r="A30" t="s">
        <v>208</v>
      </c>
      <c r="B30">
        <f>[4]p14!B30</f>
        <v>0</v>
      </c>
      <c r="C30">
        <f>[4]p14!C30</f>
        <v>0</v>
      </c>
      <c r="D30">
        <f>[4]p14!D30</f>
        <v>0</v>
      </c>
      <c r="E30">
        <f>[4]p14!E30</f>
        <v>0</v>
      </c>
      <c r="F30">
        <f>[4]p14!F30</f>
        <v>0</v>
      </c>
      <c r="G30">
        <f>[4]p14!G30</f>
        <v>0</v>
      </c>
      <c r="H30">
        <f>[4]p14!H30</f>
        <v>0</v>
      </c>
      <c r="I30">
        <f>[4]p14!I30</f>
        <v>0</v>
      </c>
      <c r="J30">
        <f>[4]p14!J30</f>
        <v>0</v>
      </c>
      <c r="K30">
        <f>[4]p14!K30</f>
        <v>0</v>
      </c>
    </row>
    <row r="31" spans="1:11">
      <c r="A31" t="s">
        <v>209</v>
      </c>
      <c r="B31">
        <f>[4]p14!B31</f>
        <v>0</v>
      </c>
      <c r="C31">
        <f>[4]p14!C31</f>
        <v>0</v>
      </c>
      <c r="D31">
        <f>[4]p14!D31</f>
        <v>0</v>
      </c>
      <c r="E31">
        <f>[4]p14!E31</f>
        <v>0</v>
      </c>
      <c r="F31">
        <f>[4]p14!F31</f>
        <v>0</v>
      </c>
      <c r="G31">
        <f>[4]p14!G31</f>
        <v>0</v>
      </c>
      <c r="H31">
        <f>[4]p14!H31</f>
        <v>0</v>
      </c>
      <c r="I31">
        <f>[4]p14!I31</f>
        <v>0</v>
      </c>
      <c r="J31">
        <f>[4]p14!J31</f>
        <v>0</v>
      </c>
      <c r="K31">
        <f>[4]p14!K31</f>
        <v>0</v>
      </c>
    </row>
    <row r="32" spans="1:11">
      <c r="A32" t="s">
        <v>210</v>
      </c>
      <c r="B32">
        <f>[4]p14!B32</f>
        <v>0</v>
      </c>
      <c r="C32">
        <f>[4]p14!C32</f>
        <v>0</v>
      </c>
      <c r="D32">
        <f>[4]p14!D32</f>
        <v>0</v>
      </c>
      <c r="E32">
        <f>[4]p14!E32</f>
        <v>0</v>
      </c>
      <c r="F32">
        <f>[4]p14!F32</f>
        <v>0</v>
      </c>
      <c r="G32">
        <f>[4]p14!G32</f>
        <v>0</v>
      </c>
      <c r="H32">
        <f>[4]p14!H32</f>
        <v>0</v>
      </c>
      <c r="I32">
        <f>[4]p14!I32</f>
        <v>0</v>
      </c>
      <c r="J32">
        <f>[4]p14!J32</f>
        <v>0</v>
      </c>
      <c r="K32">
        <f>[4]p14!K32</f>
        <v>0</v>
      </c>
    </row>
    <row r="33" spans="1:11">
      <c r="A33" t="s">
        <v>211</v>
      </c>
      <c r="B33">
        <f>[4]p14!B33</f>
        <v>55000131</v>
      </c>
      <c r="C33">
        <f>[4]p14!C33</f>
        <v>2400000</v>
      </c>
      <c r="D33">
        <f>[4]p14!D33</f>
        <v>1999992.6</v>
      </c>
      <c r="E33">
        <f>[4]p14!E33</f>
        <v>549999.44999999995</v>
      </c>
      <c r="F33">
        <f>[4]p14!F33</f>
        <v>1299999</v>
      </c>
      <c r="G33">
        <f>[4]p14!G33</f>
        <v>2400000</v>
      </c>
      <c r="H33">
        <f>[4]p14!H33</f>
        <v>6106180</v>
      </c>
      <c r="I33">
        <f>[4]p14!I33</f>
        <v>0</v>
      </c>
      <c r="J33">
        <f>[4]p14!J33</f>
        <v>0</v>
      </c>
      <c r="K33">
        <f>[4]p14!K33</f>
        <v>0</v>
      </c>
    </row>
    <row r="34" spans="1:11">
      <c r="A34" t="s">
        <v>212</v>
      </c>
      <c r="B34">
        <f>[4]p14!B34</f>
        <v>87999907</v>
      </c>
      <c r="C34">
        <f>[4]p14!C34</f>
        <v>4200000</v>
      </c>
      <c r="D34">
        <f>[4]p14!D34</f>
        <v>3400009.5</v>
      </c>
      <c r="E34">
        <f>[4]p14!E34</f>
        <v>739999.26</v>
      </c>
      <c r="F34">
        <f>[4]p14!F34</f>
        <v>2499999.75</v>
      </c>
      <c r="G34">
        <f>[4]p14!G34</f>
        <v>4450000</v>
      </c>
      <c r="H34">
        <f>[4]p14!H34</f>
        <v>10775453</v>
      </c>
      <c r="I34">
        <f>[4]p14!I34</f>
        <v>0</v>
      </c>
      <c r="J34">
        <f>[4]p14!J34</f>
        <v>0</v>
      </c>
      <c r="K34">
        <f>[4]p14!K34</f>
        <v>0</v>
      </c>
    </row>
    <row r="35" spans="1:11">
      <c r="A35" t="s">
        <v>213</v>
      </c>
      <c r="B35">
        <f>[4]p14!B35</f>
        <v>0</v>
      </c>
      <c r="C35">
        <f>[4]p14!C35</f>
        <v>0.09</v>
      </c>
      <c r="D35">
        <f>[4]p14!D35</f>
        <v>0.09</v>
      </c>
      <c r="E35">
        <f>[4]p14!E35</f>
        <v>0.09</v>
      </c>
      <c r="F35">
        <f>[4]p14!F35</f>
        <v>0.09</v>
      </c>
      <c r="G35">
        <f>[4]p14!G35</f>
        <v>0.09</v>
      </c>
      <c r="H35">
        <f>[4]p14!H35</f>
        <v>0</v>
      </c>
      <c r="I35">
        <f>[4]p14!I35</f>
        <v>0</v>
      </c>
      <c r="J35">
        <f>[4]p14!J35</f>
        <v>0</v>
      </c>
      <c r="K35">
        <f>[4]p14!K35</f>
        <v>0</v>
      </c>
    </row>
    <row r="36" spans="1:11">
      <c r="A36" t="s">
        <v>214</v>
      </c>
      <c r="B36">
        <f>[4]p14!B36</f>
        <v>6.8999999999999992E-2</v>
      </c>
      <c r="C36">
        <f>[4]p14!C36</f>
        <v>0</v>
      </c>
      <c r="D36">
        <f>[4]p14!D36</f>
        <v>6.8999999999999992E-2</v>
      </c>
      <c r="E36">
        <f>[4]p14!E36</f>
        <v>6.8999999999999992E-2</v>
      </c>
      <c r="F36">
        <f>[4]p14!F36</f>
        <v>6.8999999999999992E-2</v>
      </c>
      <c r="G36">
        <f>[4]p14!G36</f>
        <v>0</v>
      </c>
      <c r="H36">
        <f>[4]p14!H36</f>
        <v>0</v>
      </c>
      <c r="I36">
        <f>[4]p14!I36</f>
        <v>0</v>
      </c>
      <c r="J36">
        <f>[4]p14!J36</f>
        <v>0</v>
      </c>
      <c r="K36">
        <f>[4]p14!K36</f>
        <v>0</v>
      </c>
    </row>
    <row r="37" spans="1:11">
      <c r="A37" t="s">
        <v>215</v>
      </c>
      <c r="B37">
        <f>[4]p14!B37</f>
        <v>9.1999999999999998E-2</v>
      </c>
      <c r="C37">
        <f>[4]p14!C37</f>
        <v>9.1999999999999998E-2</v>
      </c>
      <c r="D37">
        <f>[4]p14!D37</f>
        <v>0</v>
      </c>
      <c r="E37">
        <f>[4]p14!E37</f>
        <v>9.1999999999999998E-2</v>
      </c>
      <c r="F37">
        <f>[4]p14!F37</f>
        <v>9.1999999999999998E-2</v>
      </c>
      <c r="G37">
        <f>[4]p14!G37</f>
        <v>9.1999999999999998E-2</v>
      </c>
      <c r="H37">
        <f>[4]p14!H37</f>
        <v>0</v>
      </c>
      <c r="I37">
        <f>[4]p14!I37</f>
        <v>0</v>
      </c>
      <c r="J37">
        <f>[4]p14!J37</f>
        <v>0</v>
      </c>
      <c r="K37">
        <f>[4]p14!K37</f>
        <v>0</v>
      </c>
    </row>
    <row r="38" spans="1:11">
      <c r="A38" t="s">
        <v>216</v>
      </c>
      <c r="B38">
        <f>[4]p14!B38</f>
        <v>0.115</v>
      </c>
      <c r="C38">
        <f>[4]p14!C38</f>
        <v>0.115</v>
      </c>
      <c r="D38">
        <f>[4]p14!D38</f>
        <v>0.115</v>
      </c>
      <c r="E38">
        <f>[4]p14!E38</f>
        <v>0</v>
      </c>
      <c r="F38">
        <f>[4]p14!F38</f>
        <v>0</v>
      </c>
      <c r="G38">
        <f>[4]p14!G38</f>
        <v>0.115</v>
      </c>
      <c r="H38">
        <f>[4]p14!H38</f>
        <v>0</v>
      </c>
      <c r="I38">
        <f>[4]p14!I38</f>
        <v>0</v>
      </c>
      <c r="J38">
        <f>[4]p14!J38</f>
        <v>0</v>
      </c>
      <c r="K38">
        <f>[4]p14!K38</f>
        <v>0</v>
      </c>
    </row>
    <row r="39" spans="1:11">
      <c r="A39" t="s">
        <v>217</v>
      </c>
      <c r="B39">
        <f>[4]p14!B39</f>
        <v>0.115</v>
      </c>
      <c r="C39">
        <f>[4]p14!C39</f>
        <v>0.115</v>
      </c>
      <c r="D39">
        <f>[4]p14!D39</f>
        <v>0.115</v>
      </c>
      <c r="E39">
        <f>[4]p14!E39</f>
        <v>0</v>
      </c>
      <c r="F39">
        <f>[4]p14!F39</f>
        <v>0</v>
      </c>
      <c r="G39">
        <f>[4]p14!G39</f>
        <v>0.115</v>
      </c>
      <c r="H39">
        <f>[4]p14!H39</f>
        <v>0</v>
      </c>
      <c r="I39">
        <f>[4]p14!I39</f>
        <v>0</v>
      </c>
      <c r="J39">
        <f>[4]p14!J39</f>
        <v>0</v>
      </c>
      <c r="K39">
        <f>[4]p14!K39</f>
        <v>0</v>
      </c>
    </row>
    <row r="40" spans="1:11">
      <c r="A40" t="s">
        <v>218</v>
      </c>
      <c r="B40">
        <f>[4]p14!B40</f>
        <v>5.7500000000000002E-2</v>
      </c>
      <c r="C40">
        <f>[4]p14!C40</f>
        <v>0</v>
      </c>
      <c r="D40">
        <f>[4]p14!D40</f>
        <v>5.7500000000000002E-2</v>
      </c>
      <c r="E40">
        <f>[4]p14!E40</f>
        <v>5.7500000000000002E-2</v>
      </c>
      <c r="F40">
        <f>[4]p14!F40</f>
        <v>5.7500000000000002E-2</v>
      </c>
      <c r="G40">
        <f>[4]p14!G40</f>
        <v>0</v>
      </c>
      <c r="H40">
        <f>[4]p14!H40</f>
        <v>0</v>
      </c>
      <c r="I40">
        <f>[4]p14!I40</f>
        <v>0</v>
      </c>
      <c r="J40">
        <f>[4]p14!J40</f>
        <v>0</v>
      </c>
      <c r="K40">
        <f>[4]p14!K40</f>
        <v>0</v>
      </c>
    </row>
    <row r="41" spans="1:11">
      <c r="A41" t="s">
        <v>219</v>
      </c>
      <c r="B41">
        <f>[4]p14!B41</f>
        <v>0.6</v>
      </c>
      <c r="C41">
        <f>[4]p14!C41</f>
        <v>1.2</v>
      </c>
      <c r="D41">
        <f>[4]p14!D41</f>
        <v>0.6</v>
      </c>
      <c r="E41">
        <f>[4]p14!E41</f>
        <v>1.5</v>
      </c>
      <c r="F41">
        <f>[4]p14!F41</f>
        <v>1.5</v>
      </c>
      <c r="G41">
        <f>[4]p14!G41</f>
        <v>1.2</v>
      </c>
      <c r="H41">
        <f>[4]p14!H41</f>
        <v>0</v>
      </c>
      <c r="I41">
        <f>[4]p14!I41</f>
        <v>0</v>
      </c>
      <c r="J41">
        <f>[4]p14!J41</f>
        <v>0</v>
      </c>
      <c r="K41">
        <f>[4]p14!K41</f>
        <v>0</v>
      </c>
    </row>
    <row r="42" spans="1:11">
      <c r="A42" t="s">
        <v>220</v>
      </c>
      <c r="B42">
        <f>[4]p14!B42</f>
        <v>1.2</v>
      </c>
      <c r="C42">
        <f>[4]p14!C42</f>
        <v>0.6</v>
      </c>
      <c r="D42">
        <f>[4]p14!D42</f>
        <v>1.8</v>
      </c>
      <c r="E42">
        <f>[4]p14!E42</f>
        <v>1.2</v>
      </c>
      <c r="F42">
        <f>[4]p14!F42</f>
        <v>1.2</v>
      </c>
      <c r="G42">
        <f>[4]p14!G42</f>
        <v>0.6</v>
      </c>
      <c r="H42">
        <f>[4]p14!H42</f>
        <v>0</v>
      </c>
      <c r="I42">
        <f>[4]p14!I42</f>
        <v>0</v>
      </c>
      <c r="J42">
        <f>[4]p14!J42</f>
        <v>0</v>
      </c>
      <c r="K42">
        <f>[4]p14!K42</f>
        <v>0</v>
      </c>
    </row>
    <row r="43" spans="1:11">
      <c r="A43" t="s">
        <v>221</v>
      </c>
      <c r="B43">
        <f>[4]p14!B43</f>
        <v>0.6</v>
      </c>
      <c r="C43">
        <f>[4]p14!C43</f>
        <v>1.8</v>
      </c>
      <c r="D43">
        <f>[4]p14!D43</f>
        <v>0.6</v>
      </c>
      <c r="E43">
        <f>[4]p14!E43</f>
        <v>1.2</v>
      </c>
      <c r="F43">
        <f>[4]p14!F43</f>
        <v>1.2</v>
      </c>
      <c r="G43">
        <f>[4]p14!G43</f>
        <v>1.2</v>
      </c>
      <c r="H43">
        <f>[4]p14!H43</f>
        <v>0</v>
      </c>
      <c r="I43">
        <f>[4]p14!I43</f>
        <v>0</v>
      </c>
      <c r="J43">
        <f>[4]p14!J43</f>
        <v>0</v>
      </c>
      <c r="K43">
        <f>[4]p14!K43</f>
        <v>0</v>
      </c>
    </row>
    <row r="44" spans="1:11">
      <c r="A44" t="s">
        <v>222</v>
      </c>
      <c r="B44">
        <f>[4]p14!B44</f>
        <v>1.5</v>
      </c>
      <c r="C44">
        <f>[4]p14!C44</f>
        <v>1.2</v>
      </c>
      <c r="D44">
        <f>[4]p14!D44</f>
        <v>1.2</v>
      </c>
      <c r="E44">
        <f>[4]p14!E44</f>
        <v>0.6</v>
      </c>
      <c r="F44">
        <f>[4]p14!F44</f>
        <v>0.6</v>
      </c>
      <c r="G44">
        <f>[4]p14!G44</f>
        <v>0.9</v>
      </c>
      <c r="H44">
        <f>[4]p14!H44</f>
        <v>0</v>
      </c>
      <c r="I44">
        <f>[4]p14!I44</f>
        <v>0</v>
      </c>
      <c r="J44">
        <f>[4]p14!J44</f>
        <v>0</v>
      </c>
      <c r="K44">
        <f>[4]p14!K44</f>
        <v>0</v>
      </c>
    </row>
    <row r="45" spans="1:11">
      <c r="A45" t="s">
        <v>223</v>
      </c>
      <c r="B45">
        <f>[4]p14!B45</f>
        <v>1.5</v>
      </c>
      <c r="C45">
        <f>[4]p14!C45</f>
        <v>1.2</v>
      </c>
      <c r="D45">
        <f>[4]p14!D45</f>
        <v>1.2</v>
      </c>
      <c r="E45">
        <f>[4]p14!E45</f>
        <v>0.6</v>
      </c>
      <c r="F45">
        <f>[4]p14!F45</f>
        <v>0.6</v>
      </c>
      <c r="G45">
        <f>[4]p14!G45</f>
        <v>0.9</v>
      </c>
      <c r="H45">
        <f>[4]p14!H45</f>
        <v>0</v>
      </c>
      <c r="I45">
        <f>[4]p14!I45</f>
        <v>0</v>
      </c>
      <c r="J45">
        <f>[4]p14!J45</f>
        <v>0</v>
      </c>
      <c r="K45">
        <f>[4]p14!K45</f>
        <v>0</v>
      </c>
    </row>
    <row r="46" spans="1:11">
      <c r="A46" t="s">
        <v>224</v>
      </c>
      <c r="B46">
        <f>[4]p14!B46</f>
        <v>1.2</v>
      </c>
      <c r="C46">
        <f>[4]p14!C46</f>
        <v>0.6</v>
      </c>
      <c r="D46">
        <f>[4]p14!D46</f>
        <v>1.2</v>
      </c>
      <c r="E46">
        <f>[4]p14!E46</f>
        <v>0.9</v>
      </c>
      <c r="F46">
        <f>[4]p14!F46</f>
        <v>0.9</v>
      </c>
      <c r="G46">
        <f>[4]p14!G46</f>
        <v>0.6</v>
      </c>
      <c r="H46">
        <f>[4]p14!H46</f>
        <v>0</v>
      </c>
      <c r="I46">
        <f>[4]p14!I46</f>
        <v>0</v>
      </c>
      <c r="J46">
        <f>[4]p14!J46</f>
        <v>0</v>
      </c>
      <c r="K46">
        <f>[4]p14!K46</f>
        <v>0</v>
      </c>
    </row>
    <row r="47" spans="1:11">
      <c r="A47" t="s">
        <v>225</v>
      </c>
      <c r="B47">
        <f>[4]p14!B47</f>
        <v>88</v>
      </c>
      <c r="C47">
        <f>[4]p14!C47</f>
        <v>12.7</v>
      </c>
      <c r="D47">
        <f>[4]p14!D47</f>
        <v>7.1</v>
      </c>
      <c r="E47">
        <f>[4]p14!E47</f>
        <v>0.65</v>
      </c>
      <c r="F47">
        <f>[4]p14!F47</f>
        <v>0.77</v>
      </c>
      <c r="G47">
        <f>[4]p14!G47</f>
        <v>1</v>
      </c>
      <c r="H47">
        <f>[4]p14!H47</f>
        <v>0</v>
      </c>
      <c r="I47">
        <f>[4]p14!I47</f>
        <v>0</v>
      </c>
      <c r="J47">
        <f>[4]p14!J47</f>
        <v>0</v>
      </c>
      <c r="K47">
        <f>[4]p14!K47</f>
        <v>0</v>
      </c>
    </row>
    <row r="48" spans="1:11">
      <c r="A48" t="s">
        <v>226</v>
      </c>
      <c r="B48">
        <f>[4]p14!B48</f>
        <v>90</v>
      </c>
      <c r="C48">
        <f>[4]p14!C48</f>
        <v>12.8</v>
      </c>
      <c r="D48">
        <f>[4]p14!D48</f>
        <v>7.2</v>
      </c>
      <c r="E48">
        <f>[4]p14!E48</f>
        <v>0.65</v>
      </c>
      <c r="F48">
        <f>[4]p14!F48</f>
        <v>0.78</v>
      </c>
      <c r="G48">
        <f>[4]p14!G48</f>
        <v>1</v>
      </c>
      <c r="H48">
        <f>[4]p14!H48</f>
        <v>0</v>
      </c>
      <c r="I48">
        <f>[4]p14!I48</f>
        <v>0</v>
      </c>
      <c r="J48">
        <f>[4]p14!J48</f>
        <v>0</v>
      </c>
      <c r="K48">
        <f>[4]p14!K48</f>
        <v>0</v>
      </c>
    </row>
    <row r="49" spans="1:20">
      <c r="A49" t="s">
        <v>227</v>
      </c>
      <c r="B49">
        <f>[4]p14!B49</f>
        <v>89</v>
      </c>
      <c r="C49">
        <f>[4]p14!C49</f>
        <v>12.5</v>
      </c>
      <c r="D49">
        <f>[4]p14!D49</f>
        <v>6.9</v>
      </c>
      <c r="E49">
        <f>[4]p14!E49</f>
        <v>0.63</v>
      </c>
      <c r="F49">
        <f>[4]p14!F49</f>
        <v>0.75</v>
      </c>
      <c r="G49">
        <f>[4]p14!G49</f>
        <v>1</v>
      </c>
      <c r="H49">
        <f>[4]p14!H49</f>
        <v>0</v>
      </c>
      <c r="I49">
        <f>[4]p14!I49</f>
        <v>0</v>
      </c>
      <c r="J49">
        <f>[4]p14!J49</f>
        <v>0</v>
      </c>
      <c r="K49">
        <f>[4]p14!K49</f>
        <v>0</v>
      </c>
    </row>
    <row r="50" spans="1:20">
      <c r="A50" t="s">
        <v>228</v>
      </c>
      <c r="B50">
        <f>[4]p14!B50</f>
        <v>89</v>
      </c>
      <c r="C50">
        <f>[4]p14!C50</f>
        <v>12.5</v>
      </c>
      <c r="D50">
        <f>[4]p14!D50</f>
        <v>7</v>
      </c>
      <c r="E50">
        <f>[4]p14!E50</f>
        <v>0.63</v>
      </c>
      <c r="F50">
        <f>[4]p14!F50</f>
        <v>0.76</v>
      </c>
      <c r="G50">
        <f>[4]p14!G50</f>
        <v>1</v>
      </c>
      <c r="H50">
        <f>[4]p14!H50</f>
        <v>0</v>
      </c>
      <c r="I50">
        <f>[4]p14!I50</f>
        <v>0</v>
      </c>
      <c r="J50">
        <f>[4]p14!J50</f>
        <v>0</v>
      </c>
      <c r="K50">
        <f>[4]p14!K50</f>
        <v>0</v>
      </c>
    </row>
    <row r="51" spans="1:20" ht="14" thickBot="1">
      <c r="A51" s="34" t="s">
        <v>229</v>
      </c>
      <c r="B51" s="34">
        <f>[4]p14!B51</f>
        <v>7.6000000000000068</v>
      </c>
      <c r="C51" s="34">
        <f>[4]p14!C51</f>
        <v>7.6000000000000068</v>
      </c>
      <c r="D51" s="34">
        <f>[4]p14!D51</f>
        <v>9.1594202898550581</v>
      </c>
      <c r="E51" s="34">
        <f>[4]p14!E51</f>
        <v>7.6000000000000068</v>
      </c>
      <c r="F51" s="34">
        <f>[4]p14!F51</f>
        <v>9.0346666666666806</v>
      </c>
      <c r="G51" s="34">
        <f>[4]p14!G51</f>
        <v>7.6</v>
      </c>
      <c r="H51" s="34">
        <f>[4]p14!H51</f>
        <v>0</v>
      </c>
      <c r="I51" s="34">
        <f>[4]p14!I51</f>
        <v>0</v>
      </c>
      <c r="J51" s="34">
        <f>[4]p14!J51</f>
        <v>0</v>
      </c>
      <c r="K51" s="34">
        <f>[4]p14!K51</f>
        <v>0</v>
      </c>
      <c r="L51" s="34"/>
      <c r="M51" s="34"/>
    </row>
    <row r="52" spans="1:20">
      <c r="A52" t="s">
        <v>115</v>
      </c>
      <c r="B52">
        <f>[4]p14!B52</f>
        <v>21219049.880487613</v>
      </c>
      <c r="C52">
        <f>[4]p14!C52</f>
        <v>7348846.8043476716</v>
      </c>
      <c r="D52">
        <f>[4]p14!D52</f>
        <v>315191.29767286032</v>
      </c>
      <c r="E52">
        <f>[4]p14!E52</f>
        <v>5054289.5823186934</v>
      </c>
      <c r="F52">
        <f>[4]p14!F52</f>
        <v>8066507.7360270172</v>
      </c>
      <c r="G52">
        <f>[4]p14!G52</f>
        <v>0</v>
      </c>
      <c r="H52">
        <f>[4]p14!H52</f>
        <v>0</v>
      </c>
      <c r="I52">
        <f>[4]p14!I52</f>
        <v>0</v>
      </c>
      <c r="J52">
        <f>[4]p14!J52</f>
        <v>0</v>
      </c>
      <c r="K52">
        <f>[4]p14!K52</f>
        <v>0</v>
      </c>
      <c r="M52" s="28"/>
    </row>
    <row r="53" spans="1:20">
      <c r="A53" t="s">
        <v>116</v>
      </c>
      <c r="B53">
        <f>[4]p14!B53</f>
        <v>12464913</v>
      </c>
      <c r="C53">
        <f>[4]p14!C53</f>
        <v>11276392</v>
      </c>
      <c r="D53">
        <f>[4]p14!D53</f>
        <v>9186181</v>
      </c>
      <c r="E53">
        <f>[4]p14!E53</f>
        <v>9551633</v>
      </c>
      <c r="F53">
        <f>[4]p14!F53</f>
        <v>10058475</v>
      </c>
      <c r="G53">
        <f>[4]p14!G53</f>
        <v>0</v>
      </c>
      <c r="H53">
        <f>[4]p14!H53</f>
        <v>0</v>
      </c>
      <c r="I53">
        <f>[4]p14!I53</f>
        <v>0</v>
      </c>
      <c r="J53">
        <f>[4]p14!J53</f>
        <v>0</v>
      </c>
      <c r="K53">
        <f>[4]p14!K53</f>
        <v>0</v>
      </c>
      <c r="N53" s="10"/>
      <c r="O53" s="10"/>
      <c r="P53" s="10"/>
      <c r="Q53" s="10"/>
      <c r="R53" s="10"/>
    </row>
    <row r="54" spans="1:20">
      <c r="A54" t="s">
        <v>230</v>
      </c>
      <c r="B54">
        <f>[4]p14!B54</f>
        <v>2051087</v>
      </c>
      <c r="C54">
        <f>[4]p14!C54</f>
        <v>3565228</v>
      </c>
      <c r="D54">
        <f>[4]p14!D54</f>
        <v>4140725</v>
      </c>
      <c r="E54">
        <f>[4]p14!E54</f>
        <v>1365322</v>
      </c>
      <c r="F54">
        <f>[4]p14!F54</f>
        <v>1453990</v>
      </c>
      <c r="G54">
        <f>[4]p14!G54</f>
        <v>0</v>
      </c>
      <c r="H54">
        <f>[4]p14!H54</f>
        <v>0</v>
      </c>
      <c r="I54">
        <f>[4]p14!I54</f>
        <v>0</v>
      </c>
      <c r="J54">
        <f>[4]p14!J54</f>
        <v>0</v>
      </c>
      <c r="K54">
        <f>[4]p14!K54</f>
        <v>0</v>
      </c>
      <c r="N54" s="32"/>
      <c r="O54" s="32"/>
      <c r="P54" s="32"/>
      <c r="Q54" s="32"/>
      <c r="R54" s="32"/>
      <c r="S54" s="32"/>
      <c r="T54" s="33"/>
    </row>
    <row r="55" spans="1:20">
      <c r="A55" t="s">
        <v>231</v>
      </c>
      <c r="B55">
        <f>[4]p14!B55</f>
        <v>1050502</v>
      </c>
      <c r="C55">
        <f>[4]p14!C55</f>
        <v>2578647</v>
      </c>
      <c r="D55">
        <f>[4]p14!D55</f>
        <v>7233846</v>
      </c>
      <c r="E55">
        <f>[4]p14!E55</f>
        <v>5320375</v>
      </c>
      <c r="F55">
        <f>[4]p14!F55</f>
        <v>2911452</v>
      </c>
      <c r="G55">
        <f>[4]p14!G55</f>
        <v>0</v>
      </c>
      <c r="H55">
        <f>[4]p14!H55</f>
        <v>0</v>
      </c>
      <c r="I55">
        <f>[4]p14!I55</f>
        <v>0</v>
      </c>
      <c r="J55">
        <f>[4]p14!J55</f>
        <v>0</v>
      </c>
      <c r="K55">
        <f>[4]p14!K55</f>
        <v>0</v>
      </c>
      <c r="N55" s="32"/>
      <c r="O55" s="32"/>
      <c r="P55" s="32"/>
      <c r="Q55" s="32"/>
      <c r="R55" s="32"/>
      <c r="S55" s="32"/>
      <c r="T55" s="33"/>
    </row>
    <row r="56" spans="1:20">
      <c r="A56" t="s">
        <v>232</v>
      </c>
      <c r="B56">
        <f>[4]p14!B56</f>
        <v>3101589</v>
      </c>
      <c r="C56">
        <f>[4]p14!C56</f>
        <v>6143875</v>
      </c>
      <c r="D56">
        <f>[4]p14!D56</f>
        <v>11374571</v>
      </c>
      <c r="E56">
        <f>[4]p14!E56</f>
        <v>6685697</v>
      </c>
      <c r="F56">
        <f>[4]p14!F56</f>
        <v>4365442</v>
      </c>
      <c r="G56">
        <f>[4]p14!G56</f>
        <v>0</v>
      </c>
      <c r="H56">
        <f>[4]p14!H56</f>
        <v>0</v>
      </c>
      <c r="I56">
        <f>[4]p14!I56</f>
        <v>0</v>
      </c>
      <c r="J56">
        <f>[4]p14!J56</f>
        <v>0</v>
      </c>
      <c r="K56">
        <f>[4]p14!K56</f>
        <v>0</v>
      </c>
      <c r="T56" s="33"/>
    </row>
    <row r="57" spans="1:20">
      <c r="A57" t="s">
        <v>233</v>
      </c>
      <c r="B57">
        <f>[4]p14!B57</f>
        <v>1756119</v>
      </c>
      <c r="C57">
        <f>[4]p14!C57</f>
        <v>2000999</v>
      </c>
      <c r="D57">
        <f>[4]p14!D57</f>
        <v>1850169</v>
      </c>
      <c r="E57">
        <f>[4]p14!E57</f>
        <v>1922074</v>
      </c>
      <c r="F57">
        <f>[4]p14!F57</f>
        <v>1953886</v>
      </c>
      <c r="G57">
        <f>[4]p14!G57</f>
        <v>592663</v>
      </c>
      <c r="H57">
        <f>[4]p14!H57</f>
        <v>592663</v>
      </c>
      <c r="I57">
        <f>[4]p14!I57</f>
        <v>592663</v>
      </c>
      <c r="J57">
        <f>[4]p14!J57</f>
        <v>592663</v>
      </c>
      <c r="K57">
        <f>[4]p14!K57</f>
        <v>592663</v>
      </c>
      <c r="M57" s="28"/>
      <c r="N57" s="10"/>
      <c r="O57" s="10"/>
      <c r="P57" s="10"/>
      <c r="Q57" s="10"/>
      <c r="R57" s="10"/>
      <c r="T57" s="33"/>
    </row>
    <row r="58" spans="1:20">
      <c r="A58" t="s">
        <v>234</v>
      </c>
      <c r="B58">
        <f>[4]p14!B58</f>
        <v>4963098</v>
      </c>
      <c r="C58">
        <f>[4]p14!C58</f>
        <v>5139280</v>
      </c>
      <c r="D58">
        <f>[4]p14!D58</f>
        <v>4963097</v>
      </c>
      <c r="E58">
        <f>[4]p14!E58</f>
        <v>5919931</v>
      </c>
      <c r="F58">
        <f>[4]p14!F58</f>
        <v>4963097</v>
      </c>
      <c r="G58">
        <f>[4]p14!G58</f>
        <v>4716740</v>
      </c>
      <c r="H58">
        <f>[4]p14!H58</f>
        <v>3207383</v>
      </c>
      <c r="I58">
        <f>[4]p14!I58</f>
        <v>3018714</v>
      </c>
      <c r="J58">
        <f>[4]p14!J58</f>
        <v>4150731</v>
      </c>
      <c r="K58">
        <f>[4]p14!K58</f>
        <v>4528071</v>
      </c>
      <c r="N58" s="32"/>
      <c r="O58" s="32"/>
      <c r="P58" s="32"/>
      <c r="Q58" s="32"/>
      <c r="R58" s="32"/>
      <c r="S58" s="32"/>
      <c r="T58" s="33"/>
    </row>
    <row r="59" spans="1:20">
      <c r="A59" t="s">
        <v>235</v>
      </c>
      <c r="B59">
        <f>[4]p14!B59</f>
        <v>6209971</v>
      </c>
      <c r="C59">
        <f>[4]p14!C59</f>
        <v>6252997</v>
      </c>
      <c r="D59">
        <f>[4]p14!D59</f>
        <v>6209971</v>
      </c>
      <c r="E59">
        <f>[4]p14!E59</f>
        <v>6252997</v>
      </c>
      <c r="F59">
        <f>[4]p14!F59</f>
        <v>6996268</v>
      </c>
      <c r="G59">
        <f>[4]p14!G59</f>
        <v>3773393</v>
      </c>
      <c r="H59">
        <f>[4]p14!H59</f>
        <v>4528071</v>
      </c>
      <c r="I59">
        <f>[4]p14!I59</f>
        <v>4150731</v>
      </c>
      <c r="J59">
        <f>[4]p14!J59</f>
        <v>3018714</v>
      </c>
      <c r="K59">
        <f>[4]p14!K59</f>
        <v>3207383</v>
      </c>
      <c r="N59" s="32"/>
      <c r="O59" s="32"/>
      <c r="P59" s="32"/>
      <c r="Q59" s="32"/>
      <c r="R59" s="32"/>
      <c r="S59" s="32"/>
      <c r="T59" s="33"/>
    </row>
    <row r="60" spans="1:20">
      <c r="A60" t="s">
        <v>236</v>
      </c>
      <c r="B60">
        <f>[4]p14!B60</f>
        <v>11173069</v>
      </c>
      <c r="C60">
        <f>[4]p14!C60</f>
        <v>11392277</v>
      </c>
      <c r="D60">
        <f>[4]p14!D60</f>
        <v>11173068</v>
      </c>
      <c r="E60">
        <f>[4]p14!E60</f>
        <v>12172928</v>
      </c>
      <c r="F60">
        <f>[4]p14!F60</f>
        <v>11959365</v>
      </c>
      <c r="G60">
        <f>[4]p14!G60</f>
        <v>8490133</v>
      </c>
      <c r="H60">
        <f>[4]p14!H60</f>
        <v>7735454</v>
      </c>
      <c r="I60">
        <f>[4]p14!I60</f>
        <v>7169445</v>
      </c>
      <c r="J60">
        <f>[4]p14!J60</f>
        <v>7169445</v>
      </c>
      <c r="K60">
        <f>[4]p14!K60</f>
        <v>7735454</v>
      </c>
    </row>
    <row r="61" spans="1:20">
      <c r="A61" t="s">
        <v>237</v>
      </c>
      <c r="B61">
        <f>[4]p14!B61</f>
        <v>49714739.880487613</v>
      </c>
      <c r="C61">
        <f>[4]p14!C61</f>
        <v>38162389.804347672</v>
      </c>
      <c r="D61">
        <f>[4]p14!D61</f>
        <v>33899180.29767286</v>
      </c>
      <c r="E61">
        <f>[4]p14!E61</f>
        <v>35386621.582318693</v>
      </c>
      <c r="F61">
        <f>[4]p14!F61</f>
        <v>36403675.736027017</v>
      </c>
      <c r="G61">
        <f>[4]p14!G61</f>
        <v>0</v>
      </c>
      <c r="H61">
        <f>[4]p14!H61</f>
        <v>0</v>
      </c>
      <c r="I61">
        <f>[4]p14!I61</f>
        <v>0</v>
      </c>
      <c r="J61">
        <f>[4]p14!J61</f>
        <v>0</v>
      </c>
      <c r="K61">
        <f>[4]p14!K61</f>
        <v>0</v>
      </c>
    </row>
    <row r="62" spans="1:20">
      <c r="A62" t="s">
        <v>121</v>
      </c>
      <c r="B62">
        <f>[4]p14!B62</f>
        <v>6825943.1195652168</v>
      </c>
      <c r="C62">
        <f>[4]p14!C62</f>
        <v>6544285.7717391308</v>
      </c>
      <c r="D62">
        <f>[4]p14!D62</f>
        <v>6428771.6086956523</v>
      </c>
      <c r="E62">
        <f>[4]p14!E62</f>
        <v>6938542.6847826084</v>
      </c>
      <c r="F62">
        <f>[4]p14!F62</f>
        <v>6856864.5543478262</v>
      </c>
      <c r="G62">
        <f>[4]p14!G62</f>
        <v>0</v>
      </c>
      <c r="H62">
        <f>[4]p14!H62</f>
        <v>0</v>
      </c>
      <c r="I62">
        <f>[4]p14!I62</f>
        <v>0</v>
      </c>
      <c r="J62">
        <f>[4]p14!J62</f>
        <v>0</v>
      </c>
      <c r="K62">
        <f>[4]p14!K62</f>
        <v>0</v>
      </c>
    </row>
    <row r="63" spans="1:20">
      <c r="A63" t="s">
        <v>122</v>
      </c>
      <c r="B63">
        <f>[4]p14!B63</f>
        <v>1787829</v>
      </c>
      <c r="C63">
        <f>[4]p14!C63</f>
        <v>7777</v>
      </c>
      <c r="D63">
        <f>[4]p14!D63</f>
        <v>-143514</v>
      </c>
      <c r="E63">
        <f>[4]p14!E63</f>
        <v>-408047</v>
      </c>
      <c r="F63">
        <f>[4]p14!F63</f>
        <v>396638</v>
      </c>
      <c r="G63">
        <f>[4]p14!G63</f>
        <v>-2147706</v>
      </c>
      <c r="H63">
        <f>[4]p14!H63</f>
        <v>-1795399</v>
      </c>
      <c r="I63">
        <f>[4]p14!I63</f>
        <v>-1149537</v>
      </c>
      <c r="J63">
        <f>[4]p14!J63</f>
        <v>-995428</v>
      </c>
      <c r="K63">
        <f>[4]p14!K63</f>
        <v>-1517070</v>
      </c>
    </row>
    <row r="64" spans="1:20">
      <c r="A64" t="s">
        <v>238</v>
      </c>
      <c r="B64">
        <f>[4]p14!B64</f>
        <v>18002779</v>
      </c>
      <c r="C64">
        <f>[4]p14!C64</f>
        <v>18136800</v>
      </c>
      <c r="D64">
        <f>[4]p14!D64</f>
        <v>18475721</v>
      </c>
      <c r="E64">
        <f>[4]p14!E64</f>
        <v>18170429</v>
      </c>
      <c r="F64">
        <f>[4]p14!F64</f>
        <v>18456608</v>
      </c>
      <c r="G64">
        <f>[4]p14!G64</f>
        <v>0</v>
      </c>
      <c r="H64">
        <f>[4]p14!H64</f>
        <v>0</v>
      </c>
      <c r="I64">
        <f>[4]p14!I64</f>
        <v>0</v>
      </c>
      <c r="J64">
        <f>[4]p14!J64</f>
        <v>0</v>
      </c>
      <c r="K64">
        <f>[4]p14!K64</f>
        <v>0</v>
      </c>
    </row>
    <row r="65" spans="1:13">
      <c r="A65" t="s">
        <v>239</v>
      </c>
      <c r="B65">
        <f>[4]p14!B65</f>
        <v>1000000</v>
      </c>
      <c r="C65">
        <f>[4]p14!C65</f>
        <v>1000000</v>
      </c>
      <c r="D65">
        <f>[4]p14!D65</f>
        <v>1000000</v>
      </c>
      <c r="E65">
        <f>[4]p14!E65</f>
        <v>1000000</v>
      </c>
      <c r="F65">
        <f>[4]p14!F65</f>
        <v>1000000</v>
      </c>
      <c r="G65">
        <f>[4]p14!G65</f>
        <v>1000000</v>
      </c>
      <c r="H65">
        <f>[4]p14!H65</f>
        <v>1000000</v>
      </c>
      <c r="I65">
        <f>[4]p14!I65</f>
        <v>1000000</v>
      </c>
      <c r="J65">
        <f>[4]p14!J65</f>
        <v>1000000</v>
      </c>
      <c r="K65">
        <f>[4]p14!K65</f>
        <v>1000000</v>
      </c>
    </row>
    <row r="66" spans="1:13">
      <c r="A66" t="s">
        <v>125</v>
      </c>
      <c r="B66">
        <f>[4]p14!B66</f>
        <v>22098188.760922395</v>
      </c>
      <c r="C66">
        <f>[4]p14!C66</f>
        <v>12473527.032608543</v>
      </c>
      <c r="D66">
        <f>[4]p14!D66</f>
        <v>8138201.688977208</v>
      </c>
      <c r="E66">
        <f>[4]p14!E66</f>
        <v>9685696.8975360841</v>
      </c>
      <c r="F66">
        <f>[4]p14!F66</f>
        <v>9693565.1816791929</v>
      </c>
      <c r="G66">
        <f>[4]p14!G66</f>
        <v>16352579</v>
      </c>
      <c r="H66">
        <f>[4]p14!H66</f>
        <v>17036469</v>
      </c>
      <c r="I66">
        <f>[4]p14!I66</f>
        <v>18290200</v>
      </c>
      <c r="J66">
        <f>[4]p14!J66</f>
        <v>18590367</v>
      </c>
      <c r="K66">
        <f>[4]p14!K66</f>
        <v>17576754</v>
      </c>
    </row>
    <row r="67" spans="1:13">
      <c r="A67" t="s">
        <v>240</v>
      </c>
      <c r="B67">
        <f>[4]p14!B67</f>
        <v>49714739.880487613</v>
      </c>
      <c r="C67">
        <f>[4]p14!C67</f>
        <v>38162389.804347672</v>
      </c>
      <c r="D67">
        <f>[4]p14!D67</f>
        <v>33899180.29767286</v>
      </c>
      <c r="E67">
        <f>[4]p14!E67</f>
        <v>35386621.582318693</v>
      </c>
      <c r="F67">
        <f>[4]p14!F67</f>
        <v>36403675.736027017</v>
      </c>
      <c r="G67">
        <f>[4]p14!G67</f>
        <v>0</v>
      </c>
      <c r="H67">
        <f>[4]p14!H67</f>
        <v>0</v>
      </c>
      <c r="I67">
        <f>[4]p14!I67</f>
        <v>0</v>
      </c>
      <c r="J67">
        <f>[4]p14!J67</f>
        <v>0</v>
      </c>
      <c r="K67">
        <f>[4]p14!K67</f>
        <v>0</v>
      </c>
    </row>
    <row r="68" spans="1:13">
      <c r="A68" t="s">
        <v>241</v>
      </c>
      <c r="B68">
        <f>[4]p14!B68</f>
        <v>0</v>
      </c>
      <c r="C68">
        <f>[4]p14!C68</f>
        <v>0</v>
      </c>
      <c r="D68">
        <f>[4]p14!D68</f>
        <v>0</v>
      </c>
      <c r="E68">
        <f>[4]p14!E68</f>
        <v>0</v>
      </c>
      <c r="F68">
        <f>[4]p14!F68</f>
        <v>0</v>
      </c>
      <c r="G68">
        <f>[4]p14!G68</f>
        <v>0</v>
      </c>
      <c r="H68">
        <f>[4]p14!H68</f>
        <v>0</v>
      </c>
      <c r="I68">
        <f>[4]p14!I68</f>
        <v>0</v>
      </c>
      <c r="J68">
        <f>[4]p14!J68</f>
        <v>0</v>
      </c>
      <c r="K68">
        <f>[4]p14!K68</f>
        <v>0</v>
      </c>
    </row>
    <row r="69" spans="1:13">
      <c r="A69" t="s">
        <v>242</v>
      </c>
      <c r="B69">
        <f>[4]p14!B69</f>
        <v>31939611.873689719</v>
      </c>
      <c r="C69">
        <f>[4]p14!C69</f>
        <v>31452087.825227164</v>
      </c>
      <c r="D69">
        <f>[4]p14!D69</f>
        <v>25214344.397187524</v>
      </c>
      <c r="E69">
        <f>[4]p14!E69</f>
        <v>25453477.064109147</v>
      </c>
      <c r="F69">
        <f>[4]p14!F69</f>
        <v>24087504.850212853</v>
      </c>
      <c r="G69">
        <f>[4]p14!G69</f>
        <v>0</v>
      </c>
      <c r="H69">
        <f>[4]p14!H69</f>
        <v>0</v>
      </c>
      <c r="I69">
        <f>[4]p14!I69</f>
        <v>0</v>
      </c>
      <c r="J69">
        <f>[4]p14!J69</f>
        <v>0</v>
      </c>
      <c r="K69">
        <f>[4]p14!K69</f>
        <v>0</v>
      </c>
    </row>
    <row r="70" spans="1:13">
      <c r="A70" t="s">
        <v>243</v>
      </c>
      <c r="B70">
        <f>[4]p14!B70</f>
        <v>3470491.3374611847</v>
      </c>
      <c r="C70">
        <f>[4]p14!C70</f>
        <v>1172848.3068584949</v>
      </c>
      <c r="D70">
        <f>[4]p14!D70</f>
        <v>-278587.49994494393</v>
      </c>
      <c r="E70">
        <f>[4]p14!E70</f>
        <v>-792095.42422094941</v>
      </c>
      <c r="F70">
        <f>[4]p14!F70</f>
        <v>769944.68844119832</v>
      </c>
      <c r="G70">
        <f>[4]p14!G70</f>
        <v>-129948</v>
      </c>
      <c r="H70">
        <f>[4]p14!H70</f>
        <v>-123643</v>
      </c>
      <c r="I70">
        <f>[4]p14!I70</f>
        <v>-118915</v>
      </c>
      <c r="J70">
        <f>[4]p14!J70</f>
        <v>-118915</v>
      </c>
      <c r="K70">
        <f>[4]p14!K70</f>
        <v>-123643</v>
      </c>
    </row>
    <row r="71" spans="1:13">
      <c r="A71" t="s">
        <v>244</v>
      </c>
      <c r="B71">
        <f>[4]p14!B71</f>
        <v>0.99663726352769899</v>
      </c>
      <c r="C71">
        <f>[4]p14!C71</f>
        <v>1.0125123422417945</v>
      </c>
      <c r="D71">
        <f>[4]p14!D71</f>
        <v>0.98996217245244655</v>
      </c>
      <c r="E71">
        <f>[4]p14!E71</f>
        <v>1.0109260493256134</v>
      </c>
      <c r="F71">
        <f>[4]p14!F71</f>
        <v>0.98996217245244655</v>
      </c>
      <c r="G71">
        <f>[4]p14!G71</f>
        <v>0</v>
      </c>
      <c r="H71">
        <f>[4]p14!H71</f>
        <v>0</v>
      </c>
      <c r="I71">
        <f>[4]p14!I71</f>
        <v>0</v>
      </c>
      <c r="J71">
        <f>[4]p14!J71</f>
        <v>0</v>
      </c>
      <c r="K71">
        <f>[4]p14!K71</f>
        <v>0</v>
      </c>
    </row>
    <row r="72" spans="1:13">
      <c r="A72" t="s">
        <v>245</v>
      </c>
      <c r="B72">
        <f>[4]p14!B72</f>
        <v>1.0011418183072103</v>
      </c>
      <c r="C72">
        <f>[4]p14!C72</f>
        <v>1.0046246666126217</v>
      </c>
      <c r="D72">
        <f>[4]p14!D72</f>
        <v>0.99337240151590067</v>
      </c>
      <c r="E72">
        <f>[4]p14!E72</f>
        <v>1.0062158431714818</v>
      </c>
      <c r="F72">
        <f>[4]p14!F72</f>
        <v>0.99464527039278472</v>
      </c>
      <c r="G72">
        <f>[4]p14!G72</f>
        <v>0</v>
      </c>
      <c r="H72">
        <f>[4]p14!H72</f>
        <v>0</v>
      </c>
      <c r="I72">
        <f>[4]p14!I72</f>
        <v>0</v>
      </c>
      <c r="J72">
        <f>[4]p14!J72</f>
        <v>0</v>
      </c>
      <c r="K72">
        <f>[4]p14!K72</f>
        <v>0</v>
      </c>
    </row>
    <row r="73" spans="1:13">
      <c r="A73" t="s">
        <v>246</v>
      </c>
      <c r="B73">
        <f>[4]p14!B73</f>
        <v>0</v>
      </c>
      <c r="C73">
        <f>[4]p14!C73</f>
        <v>0</v>
      </c>
      <c r="D73">
        <f>[4]p14!D73</f>
        <v>0</v>
      </c>
      <c r="E73">
        <f>[4]p14!E73</f>
        <v>0</v>
      </c>
      <c r="F73">
        <f>[4]p14!F73</f>
        <v>0</v>
      </c>
      <c r="G73">
        <f>[4]p14!G73</f>
        <v>0</v>
      </c>
      <c r="H73">
        <f>[4]p14!H73</f>
        <v>0</v>
      </c>
      <c r="I73">
        <f>[4]p14!I73</f>
        <v>0</v>
      </c>
      <c r="J73">
        <f>[4]p14!J73</f>
        <v>0</v>
      </c>
      <c r="K73">
        <f>[4]p14!K73</f>
        <v>0</v>
      </c>
    </row>
    <row r="74" spans="1:13">
      <c r="A74" t="s">
        <v>435</v>
      </c>
      <c r="B74">
        <f>[4]p14!B74</f>
        <v>0</v>
      </c>
      <c r="C74">
        <f>[4]p14!C74</f>
        <v>0</v>
      </c>
      <c r="D74">
        <f>[4]p14!D74</f>
        <v>0</v>
      </c>
      <c r="E74">
        <f>[4]p14!E74</f>
        <v>0</v>
      </c>
      <c r="F74">
        <f>[4]p14!F74</f>
        <v>0</v>
      </c>
      <c r="G74">
        <f>[4]p14!G74</f>
        <v>0</v>
      </c>
      <c r="H74">
        <f>[4]p14!H74</f>
        <v>0</v>
      </c>
      <c r="I74">
        <f>[4]p14!I74</f>
        <v>0</v>
      </c>
      <c r="J74">
        <f>[4]p14!J74</f>
        <v>0</v>
      </c>
      <c r="K74">
        <f>[4]p14!K74</f>
        <v>0</v>
      </c>
    </row>
    <row r="75" spans="1:13">
      <c r="A75" t="s">
        <v>436</v>
      </c>
      <c r="B75">
        <f>[4]p14!B75</f>
        <v>0</v>
      </c>
      <c r="C75">
        <f>[4]p14!C75</f>
        <v>0</v>
      </c>
      <c r="D75">
        <f>[4]p14!D75</f>
        <v>0</v>
      </c>
      <c r="E75">
        <f>[4]p14!E75</f>
        <v>0</v>
      </c>
      <c r="F75">
        <f>[4]p14!F75</f>
        <v>0</v>
      </c>
      <c r="G75">
        <f>[4]p14!G75</f>
        <v>0</v>
      </c>
      <c r="H75">
        <f>[4]p14!H75</f>
        <v>0</v>
      </c>
      <c r="I75">
        <f>[4]p14!I75</f>
        <v>0</v>
      </c>
      <c r="J75">
        <f>[4]p14!J75</f>
        <v>0</v>
      </c>
      <c r="K75">
        <f>[4]p14!K75</f>
        <v>0</v>
      </c>
    </row>
    <row r="76" spans="1:13">
      <c r="A76" t="s">
        <v>437</v>
      </c>
      <c r="B76">
        <f>[4]p14!B76</f>
        <v>0</v>
      </c>
      <c r="C76">
        <f>[4]p14!C76</f>
        <v>0</v>
      </c>
      <c r="D76">
        <f>[4]p14!D76</f>
        <v>0</v>
      </c>
      <c r="E76">
        <f>[4]p14!E76</f>
        <v>0</v>
      </c>
      <c r="F76">
        <f>[4]p14!F76</f>
        <v>0</v>
      </c>
      <c r="G76">
        <f>[4]p14!G76</f>
        <v>0</v>
      </c>
      <c r="H76">
        <f>[4]p14!H76</f>
        <v>0</v>
      </c>
      <c r="I76">
        <f>[4]p14!I76</f>
        <v>0</v>
      </c>
      <c r="J76">
        <f>[4]p14!J76</f>
        <v>0</v>
      </c>
      <c r="K76">
        <f>[4]p14!K76</f>
        <v>0</v>
      </c>
    </row>
    <row r="77" spans="1:13" ht="14" thickBot="1">
      <c r="A77" s="34" t="s">
        <v>438</v>
      </c>
      <c r="B77" s="34">
        <f>[4]p14!B77</f>
        <v>0</v>
      </c>
      <c r="C77" s="34">
        <f>[4]p14!C77</f>
        <v>0</v>
      </c>
      <c r="D77" s="34">
        <f>[4]p14!D77</f>
        <v>0</v>
      </c>
      <c r="E77" s="34">
        <f>[4]p14!E77</f>
        <v>0</v>
      </c>
      <c r="F77" s="34">
        <f>[4]p14!F77</f>
        <v>0</v>
      </c>
      <c r="G77" s="34">
        <f>[4]p14!G77</f>
        <v>0</v>
      </c>
      <c r="H77" s="34">
        <f>[4]p14!H77</f>
        <v>0</v>
      </c>
      <c r="I77" s="34">
        <f>[4]p14!I77</f>
        <v>0</v>
      </c>
      <c r="J77" s="34">
        <f>[4]p14!J77</f>
        <v>0</v>
      </c>
      <c r="K77" s="34">
        <f>[4]p14!K77</f>
        <v>0</v>
      </c>
      <c r="L77" s="34"/>
      <c r="M77" s="34"/>
    </row>
    <row r="78" spans="1:13">
      <c r="A78" t="s">
        <v>247</v>
      </c>
      <c r="B78">
        <f>[4]p14!B78</f>
        <v>1</v>
      </c>
    </row>
    <row r="79" spans="1:13">
      <c r="A79" t="s">
        <v>248</v>
      </c>
      <c r="B79">
        <f>[4]p14!B79</f>
        <v>49000</v>
      </c>
    </row>
    <row r="80" spans="1:13">
      <c r="A80" t="s">
        <v>249</v>
      </c>
      <c r="B80">
        <f>[4]p14!B80</f>
        <v>49000</v>
      </c>
    </row>
    <row r="81" spans="1:2">
      <c r="A81" t="s">
        <v>250</v>
      </c>
      <c r="B81">
        <f>[4]p14!B81</f>
        <v>0</v>
      </c>
    </row>
    <row r="82" spans="1:2">
      <c r="A82" t="s">
        <v>251</v>
      </c>
      <c r="B82">
        <f>[4]p14!B82</f>
        <v>0</v>
      </c>
    </row>
    <row r="83" spans="1:2">
      <c r="A83" t="s">
        <v>252</v>
      </c>
      <c r="B83">
        <f>[4]p14!B83</f>
        <v>0</v>
      </c>
    </row>
    <row r="84" spans="1:2">
      <c r="A84" t="s">
        <v>253</v>
      </c>
      <c r="B84">
        <f>[4]p14!B84</f>
        <v>0</v>
      </c>
    </row>
    <row r="85" spans="1:2">
      <c r="A85" t="s">
        <v>254</v>
      </c>
      <c r="B85">
        <f>[4]p14!B85</f>
        <v>58118</v>
      </c>
    </row>
    <row r="86" spans="1:2">
      <c r="A86" t="s">
        <v>255</v>
      </c>
      <c r="B86">
        <f>[4]p14!B86</f>
        <v>30629</v>
      </c>
    </row>
    <row r="87" spans="1:2">
      <c r="A87" t="s">
        <v>256</v>
      </c>
      <c r="B87">
        <f>[4]p14!B87</f>
        <v>18919</v>
      </c>
    </row>
    <row r="88" spans="1:2">
      <c r="A88" t="s">
        <v>257</v>
      </c>
      <c r="B88">
        <f>[4]p14!B88</f>
        <v>35927</v>
      </c>
    </row>
    <row r="89" spans="1:2">
      <c r="A89" t="s">
        <v>258</v>
      </c>
      <c r="B89">
        <f>[4]p14!B89</f>
        <v>42188</v>
      </c>
    </row>
    <row r="90" spans="1:2">
      <c r="A90" t="s">
        <v>259</v>
      </c>
      <c r="B90">
        <f>[4]p14!B90</f>
        <v>119919</v>
      </c>
    </row>
    <row r="91" spans="1:2">
      <c r="A91" t="s">
        <v>260</v>
      </c>
      <c r="B91">
        <f>[4]p14!B91</f>
        <v>58118</v>
      </c>
    </row>
    <row r="92" spans="1:2">
      <c r="A92" t="s">
        <v>261</v>
      </c>
      <c r="B92">
        <f>[4]p14!B92</f>
        <v>30629</v>
      </c>
    </row>
    <row r="93" spans="1:2">
      <c r="A93" t="s">
        <v>262</v>
      </c>
      <c r="B93">
        <f>[4]p14!B93</f>
        <v>18919</v>
      </c>
    </row>
    <row r="94" spans="1:2">
      <c r="A94" t="s">
        <v>263</v>
      </c>
      <c r="B94">
        <f>[4]p14!B94</f>
        <v>35927</v>
      </c>
    </row>
    <row r="95" spans="1:2">
      <c r="A95" t="s">
        <v>264</v>
      </c>
      <c r="B95">
        <f>[4]p14!B95</f>
        <v>42188</v>
      </c>
    </row>
    <row r="96" spans="1:2">
      <c r="A96" t="s">
        <v>265</v>
      </c>
      <c r="B96">
        <f>[4]p14!B96</f>
        <v>119919</v>
      </c>
    </row>
    <row r="97" spans="1:2">
      <c r="A97" t="s">
        <v>266</v>
      </c>
      <c r="B97">
        <f>[4]p14!B97</f>
        <v>0</v>
      </c>
    </row>
    <row r="98" spans="1:2">
      <c r="A98" t="s">
        <v>267</v>
      </c>
      <c r="B98">
        <f>[4]p14!B98</f>
        <v>0</v>
      </c>
    </row>
    <row r="99" spans="1:2">
      <c r="A99" t="s">
        <v>268</v>
      </c>
      <c r="B99">
        <f>[4]p14!B99</f>
        <v>0</v>
      </c>
    </row>
    <row r="100" spans="1:2">
      <c r="A100" t="s">
        <v>269</v>
      </c>
      <c r="B100">
        <f>[4]p14!B100</f>
        <v>0</v>
      </c>
    </row>
    <row r="101" spans="1:2">
      <c r="A101" t="s">
        <v>270</v>
      </c>
      <c r="B101">
        <f>[4]p14!B101</f>
        <v>0</v>
      </c>
    </row>
    <row r="102" spans="1:2">
      <c r="A102" t="s">
        <v>271</v>
      </c>
      <c r="B102">
        <f>[4]p14!B102</f>
        <v>0</v>
      </c>
    </row>
    <row r="103" spans="1:2">
      <c r="A103" t="s">
        <v>272</v>
      </c>
      <c r="B103">
        <f>[4]p14!B103</f>
        <v>224916659.99999997</v>
      </c>
    </row>
    <row r="104" spans="1:2">
      <c r="A104" t="s">
        <v>273</v>
      </c>
      <c r="B104">
        <f>[4]p14!B104</f>
        <v>11715592.5</v>
      </c>
    </row>
    <row r="105" spans="1:2">
      <c r="A105" t="s">
        <v>274</v>
      </c>
      <c r="B105">
        <f>[4]p14!B105</f>
        <v>5959485</v>
      </c>
    </row>
    <row r="106" spans="1:2">
      <c r="A106" t="s">
        <v>275</v>
      </c>
      <c r="B106">
        <f>[4]p14!B106</f>
        <v>1131700.5</v>
      </c>
    </row>
    <row r="107" spans="1:2">
      <c r="A107" t="s">
        <v>276</v>
      </c>
      <c r="B107">
        <f>[4]p14!B107</f>
        <v>1974398.4</v>
      </c>
    </row>
    <row r="108" spans="1:2">
      <c r="A108" t="s">
        <v>277</v>
      </c>
      <c r="B108">
        <f>[4]p14!B108</f>
        <v>5072573.7</v>
      </c>
    </row>
    <row r="109" spans="1:2">
      <c r="A109" t="s">
        <v>278</v>
      </c>
      <c r="B109">
        <f>[4]p14!B109</f>
        <v>1680.7218237848044</v>
      </c>
    </row>
    <row r="110" spans="1:2">
      <c r="A110" t="s">
        <v>279</v>
      </c>
      <c r="B110">
        <f>[4]p14!B110</f>
        <v>251.0564359248321</v>
      </c>
    </row>
    <row r="111" spans="1:2">
      <c r="A111" t="s">
        <v>280</v>
      </c>
      <c r="B111">
        <f>[4]p14!B111</f>
        <v>130.30315263050733</v>
      </c>
    </row>
    <row r="112" spans="1:2">
      <c r="A112" t="s">
        <v>281</v>
      </c>
      <c r="B112">
        <f>[4]p14!B112</f>
        <v>12.275244370611537</v>
      </c>
    </row>
    <row r="113" spans="1:2">
      <c r="A113" t="s">
        <v>282</v>
      </c>
      <c r="B113">
        <f>[4]p14!B113</f>
        <v>14.613386155489923</v>
      </c>
    </row>
    <row r="114" spans="1:2">
      <c r="A114" t="s">
        <v>283</v>
      </c>
      <c r="B114">
        <f>[4]p14!B114</f>
        <v>19.484514873986566</v>
      </c>
    </row>
    <row r="115" spans="1:2">
      <c r="A115" t="s">
        <v>284</v>
      </c>
      <c r="B115">
        <f>[4]p14!B115</f>
        <v>10000040</v>
      </c>
    </row>
    <row r="116" spans="1:2">
      <c r="A116" t="s">
        <v>285</v>
      </c>
      <c r="B116">
        <f>[4]p14!B116</f>
        <v>400000</v>
      </c>
    </row>
    <row r="117" spans="1:2">
      <c r="A117" t="s">
        <v>286</v>
      </c>
      <c r="B117">
        <f>[4]p14!B117</f>
        <v>299998.2</v>
      </c>
    </row>
    <row r="118" spans="1:2">
      <c r="A118" t="s">
        <v>287</v>
      </c>
      <c r="B118">
        <f>[4]p14!B118</f>
        <v>99999.9</v>
      </c>
    </row>
    <row r="119" spans="1:2">
      <c r="A119" t="s">
        <v>288</v>
      </c>
      <c r="B119">
        <f>[4]p14!B119</f>
        <v>249999.75</v>
      </c>
    </row>
    <row r="120" spans="1:2">
      <c r="A120" t="s">
        <v>289</v>
      </c>
      <c r="B120">
        <f>[4]p14!B120</f>
        <v>400000</v>
      </c>
    </row>
    <row r="121" spans="1:2">
      <c r="A121" t="s">
        <v>290</v>
      </c>
      <c r="B121">
        <f>[4]p14!B121</f>
        <v>20242499.399999999</v>
      </c>
    </row>
    <row r="122" spans="1:2">
      <c r="A122" t="s">
        <v>291</v>
      </c>
      <c r="B122">
        <f>[4]p14!B122</f>
        <v>808375.88249999995</v>
      </c>
    </row>
    <row r="123" spans="1:2">
      <c r="A123" t="s">
        <v>292</v>
      </c>
      <c r="B123">
        <f>[4]p14!B123</f>
        <v>0</v>
      </c>
    </row>
    <row r="124" spans="1:2">
      <c r="A124" t="s">
        <v>293</v>
      </c>
      <c r="B124">
        <f>[4]p14!B124</f>
        <v>130145.5575</v>
      </c>
    </row>
    <row r="125" spans="1:2">
      <c r="A125" t="s">
        <v>294</v>
      </c>
      <c r="B125">
        <f>[4]p14!B125</f>
        <v>227055.81599999999</v>
      </c>
    </row>
    <row r="126" spans="1:2">
      <c r="A126" t="s">
        <v>295</v>
      </c>
      <c r="B126">
        <f>[4]p14!B126</f>
        <v>291672.98774999997</v>
      </c>
    </row>
    <row r="127" spans="1:2">
      <c r="A127" t="s">
        <v>296</v>
      </c>
      <c r="B127">
        <f>[4]p14!B127</f>
        <v>52322</v>
      </c>
    </row>
    <row r="128" spans="1:2">
      <c r="A128" t="s">
        <v>297</v>
      </c>
      <c r="B128">
        <f>[4]p14!B128</f>
        <v>28540</v>
      </c>
    </row>
    <row r="129" spans="1:2">
      <c r="A129" t="s">
        <v>298</v>
      </c>
      <c r="B129">
        <f>[4]p14!B129</f>
        <v>18822</v>
      </c>
    </row>
    <row r="130" spans="1:2">
      <c r="A130" t="s">
        <v>299</v>
      </c>
      <c r="B130">
        <f>[4]p14!B130</f>
        <v>41619</v>
      </c>
    </row>
    <row r="131" spans="1:2">
      <c r="A131" t="s">
        <v>300</v>
      </c>
      <c r="B131">
        <f>[4]p14!B131</f>
        <v>52586</v>
      </c>
    </row>
    <row r="132" spans="1:2">
      <c r="A132" t="s">
        <v>301</v>
      </c>
      <c r="B132">
        <f>[4]p14!B132</f>
        <v>130490</v>
      </c>
    </row>
    <row r="133" spans="1:2">
      <c r="A133" t="s">
        <v>302</v>
      </c>
      <c r="B133">
        <f>[4]p14!B133</f>
        <v>52322</v>
      </c>
    </row>
    <row r="134" spans="1:2">
      <c r="A134" t="s">
        <v>303</v>
      </c>
      <c r="B134">
        <f>[4]p14!B134</f>
        <v>28540</v>
      </c>
    </row>
    <row r="135" spans="1:2">
      <c r="A135" t="s">
        <v>304</v>
      </c>
      <c r="B135">
        <f>[4]p14!B135</f>
        <v>18822</v>
      </c>
    </row>
    <row r="136" spans="1:2">
      <c r="A136" t="s">
        <v>305</v>
      </c>
      <c r="B136">
        <f>[4]p14!B136</f>
        <v>41619</v>
      </c>
    </row>
    <row r="137" spans="1:2">
      <c r="A137" t="s">
        <v>306</v>
      </c>
      <c r="B137">
        <f>[4]p14!B137</f>
        <v>52586</v>
      </c>
    </row>
    <row r="138" spans="1:2">
      <c r="A138" t="s">
        <v>307</v>
      </c>
      <c r="B138">
        <f>[4]p14!B138</f>
        <v>112122</v>
      </c>
    </row>
    <row r="139" spans="1:2">
      <c r="A139" t="s">
        <v>308</v>
      </c>
      <c r="B139">
        <f>[4]p14!B139</f>
        <v>0</v>
      </c>
    </row>
    <row r="140" spans="1:2">
      <c r="A140" t="s">
        <v>309</v>
      </c>
      <c r="B140">
        <f>[4]p14!B140</f>
        <v>0</v>
      </c>
    </row>
    <row r="141" spans="1:2">
      <c r="A141" t="s">
        <v>310</v>
      </c>
      <c r="B141">
        <f>[4]p14!B141</f>
        <v>0</v>
      </c>
    </row>
    <row r="142" spans="1:2">
      <c r="A142" t="s">
        <v>311</v>
      </c>
      <c r="B142">
        <f>[4]p14!B142</f>
        <v>0</v>
      </c>
    </row>
    <row r="143" spans="1:2">
      <c r="A143" t="s">
        <v>312</v>
      </c>
      <c r="B143">
        <f>[4]p14!B143</f>
        <v>0</v>
      </c>
    </row>
    <row r="144" spans="1:2">
      <c r="A144" t="s">
        <v>313</v>
      </c>
      <c r="B144">
        <f>[4]p14!B144</f>
        <v>18368</v>
      </c>
    </row>
    <row r="145" spans="1:2">
      <c r="A145" t="s">
        <v>314</v>
      </c>
      <c r="B145">
        <f>[4]p14!B145</f>
        <v>315501660</v>
      </c>
    </row>
    <row r="146" spans="1:2">
      <c r="A146" t="s">
        <v>315</v>
      </c>
      <c r="B146">
        <f>[4]p14!B146</f>
        <v>14769450</v>
      </c>
    </row>
    <row r="147" spans="1:2">
      <c r="A147" t="s">
        <v>316</v>
      </c>
      <c r="B147">
        <f>[4]p14!B147</f>
        <v>8893395</v>
      </c>
    </row>
    <row r="148" spans="1:2">
      <c r="A148" t="s">
        <v>317</v>
      </c>
      <c r="B148">
        <f>[4]p14!B148</f>
        <v>1610655.3</v>
      </c>
    </row>
    <row r="149" spans="1:2">
      <c r="A149" t="s">
        <v>318</v>
      </c>
      <c r="B149">
        <f>[4]p14!B149</f>
        <v>2839644</v>
      </c>
    </row>
    <row r="150" spans="1:2">
      <c r="A150" t="s">
        <v>319</v>
      </c>
      <c r="B150">
        <f>[4]p14!B150</f>
        <v>5751858.5999999996</v>
      </c>
    </row>
    <row r="151" spans="1:2">
      <c r="A151" t="s">
        <v>320</v>
      </c>
      <c r="B151">
        <f>[4]p14!B151</f>
        <v>2772.5684001960353</v>
      </c>
    </row>
    <row r="152" spans="1:2">
      <c r="A152" t="s">
        <v>321</v>
      </c>
      <c r="B152">
        <f>[4]p14!B152</f>
        <v>381.90567418483647</v>
      </c>
    </row>
    <row r="153" spans="1:2">
      <c r="A153" t="s">
        <v>322</v>
      </c>
      <c r="B153">
        <f>[4]p14!B153</f>
        <v>214.95193215002973</v>
      </c>
    </row>
    <row r="154" spans="1:2">
      <c r="A154" t="s">
        <v>323</v>
      </c>
      <c r="B154">
        <f>[4]p14!B154</f>
        <v>19.437045978915755</v>
      </c>
    </row>
    <row r="155" spans="1:2">
      <c r="A155" t="s">
        <v>324</v>
      </c>
      <c r="B155">
        <f>[4]p14!B155</f>
        <v>23.139340451090185</v>
      </c>
    </row>
    <row r="156" spans="1:2">
      <c r="A156" t="s">
        <v>325</v>
      </c>
      <c r="B156">
        <f>[4]p14!B156</f>
        <v>30.552453934786918</v>
      </c>
    </row>
    <row r="157" spans="1:2">
      <c r="A157" t="s">
        <v>326</v>
      </c>
      <c r="B157">
        <f>[4]p14!B157</f>
        <v>14999971</v>
      </c>
    </row>
    <row r="158" spans="1:2">
      <c r="A158" t="s">
        <v>327</v>
      </c>
      <c r="B158">
        <f>[4]p14!B158</f>
        <v>700000</v>
      </c>
    </row>
    <row r="159" spans="1:2">
      <c r="A159" t="s">
        <v>328</v>
      </c>
      <c r="B159">
        <f>[4]p14!B159</f>
        <v>500001.6</v>
      </c>
    </row>
    <row r="160" spans="1:2">
      <c r="A160" t="s">
        <v>329</v>
      </c>
      <c r="B160">
        <f>[4]p14!B160</f>
        <v>159999.84</v>
      </c>
    </row>
    <row r="161" spans="1:2">
      <c r="A161" t="s">
        <v>330</v>
      </c>
      <c r="B161">
        <f>[4]p14!B161</f>
        <v>549999.75</v>
      </c>
    </row>
    <row r="162" spans="1:2">
      <c r="A162" t="s">
        <v>331</v>
      </c>
      <c r="B162">
        <f>[4]p14!B162</f>
        <v>1000000</v>
      </c>
    </row>
    <row r="163" spans="1:2">
      <c r="A163" t="s">
        <v>332</v>
      </c>
      <c r="B163">
        <f>[4]p14!B163</f>
        <v>28395149.400000002</v>
      </c>
    </row>
    <row r="164" spans="1:2">
      <c r="A164" t="s">
        <v>333</v>
      </c>
      <c r="B164">
        <f>[4]p14!B164</f>
        <v>0</v>
      </c>
    </row>
    <row r="165" spans="1:2">
      <c r="A165" t="s">
        <v>334</v>
      </c>
      <c r="B165">
        <f>[4]p14!B165</f>
        <v>818192.34</v>
      </c>
    </row>
    <row r="166" spans="1:2">
      <c r="A166" t="s">
        <v>335</v>
      </c>
      <c r="B166">
        <f>[4]p14!B166</f>
        <v>185225.35950000002</v>
      </c>
    </row>
    <row r="167" spans="1:2">
      <c r="A167" t="s">
        <v>336</v>
      </c>
      <c r="B167">
        <f>[4]p14!B167</f>
        <v>326559.06</v>
      </c>
    </row>
    <row r="168" spans="1:2">
      <c r="A168" t="s">
        <v>337</v>
      </c>
      <c r="B168">
        <f>[4]p14!B168</f>
        <v>0</v>
      </c>
    </row>
    <row r="169" spans="1:2">
      <c r="A169" t="s">
        <v>338</v>
      </c>
      <c r="B169">
        <f>[4]p14!B169</f>
        <v>3</v>
      </c>
    </row>
    <row r="170" spans="1:2">
      <c r="A170" t="s">
        <v>339</v>
      </c>
      <c r="B170">
        <f>[4]p14!B170</f>
        <v>6</v>
      </c>
    </row>
    <row r="171" spans="1:2">
      <c r="A171" t="s">
        <v>340</v>
      </c>
      <c r="B171">
        <f>[4]p14!B171</f>
        <v>314120</v>
      </c>
    </row>
    <row r="172" spans="1:2">
      <c r="A172" t="s">
        <v>341</v>
      </c>
      <c r="B172">
        <f>[4]p14!B172</f>
        <v>8754838.0500000007</v>
      </c>
    </row>
    <row r="173" spans="1:2">
      <c r="A173" t="s">
        <v>342</v>
      </c>
      <c r="B173">
        <f>[4]p14!B173</f>
        <v>30097676.699999999</v>
      </c>
    </row>
    <row r="174" spans="1:2">
      <c r="A174" t="s">
        <v>343</v>
      </c>
      <c r="B174">
        <f>[4]p14!B174</f>
        <v>314120</v>
      </c>
    </row>
    <row r="175" spans="1:2">
      <c r="A175" t="s">
        <v>344</v>
      </c>
      <c r="B175">
        <f>[4]p14!B175</f>
        <v>8754838.0500000007</v>
      </c>
    </row>
    <row r="176" spans="1:2">
      <c r="A176" t="s">
        <v>345</v>
      </c>
      <c r="B176">
        <f>[4]p14!B176</f>
        <v>30097676.699999999</v>
      </c>
    </row>
    <row r="177" spans="1:2">
      <c r="A177" t="s">
        <v>346</v>
      </c>
      <c r="B177">
        <f>[4]p14!B177</f>
        <v>310194</v>
      </c>
    </row>
    <row r="178" spans="1:2">
      <c r="A178" t="s">
        <v>347</v>
      </c>
      <c r="B178">
        <f>[4]p14!B178</f>
        <v>8733206.0869565252</v>
      </c>
    </row>
    <row r="179" spans="1:2">
      <c r="A179" t="s">
        <v>348</v>
      </c>
      <c r="B179">
        <f>[4]p14!B179</f>
        <v>30249912.000000007</v>
      </c>
    </row>
    <row r="180" spans="1:2">
      <c r="A180" t="s">
        <v>349</v>
      </c>
      <c r="B180">
        <f>[4]p14!B180</f>
        <v>272966</v>
      </c>
    </row>
    <row r="181" spans="1:2">
      <c r="A181" t="s">
        <v>350</v>
      </c>
      <c r="B181">
        <f>[4]p14!B181</f>
        <v>1759582</v>
      </c>
    </row>
    <row r="182" spans="1:2">
      <c r="A182" t="s">
        <v>351</v>
      </c>
      <c r="B182">
        <f>[4]p14!B182</f>
        <v>6261505</v>
      </c>
    </row>
    <row r="183" spans="1:2">
      <c r="A183" t="s">
        <v>352</v>
      </c>
      <c r="B183">
        <f>[4]p14!B183</f>
        <v>272966</v>
      </c>
    </row>
    <row r="184" spans="1:2">
      <c r="A184" t="s">
        <v>353</v>
      </c>
      <c r="B184">
        <f>[4]p14!B184</f>
        <v>1759582</v>
      </c>
    </row>
    <row r="185" spans="1:2">
      <c r="A185" t="s">
        <v>354</v>
      </c>
      <c r="B185">
        <f>[4]p14!B185</f>
        <v>6261505</v>
      </c>
    </row>
    <row r="186" spans="1:2">
      <c r="A186" t="s">
        <v>355</v>
      </c>
      <c r="B186">
        <f>[4]p14!B186</f>
        <v>310499</v>
      </c>
    </row>
    <row r="187" spans="1:2">
      <c r="A187" t="s">
        <v>356</v>
      </c>
      <c r="B187">
        <f>[4]p14!B187</f>
        <v>1834648</v>
      </c>
    </row>
    <row r="188" spans="1:2">
      <c r="A188" t="s">
        <v>357</v>
      </c>
      <c r="B188">
        <f>[4]p14!B188</f>
        <v>7094567</v>
      </c>
    </row>
    <row r="189" spans="1:2">
      <c r="A189" t="s">
        <v>358</v>
      </c>
      <c r="B189">
        <f>[4]p14!B189</f>
        <v>0</v>
      </c>
    </row>
    <row r="190" spans="1:2">
      <c r="A190" t="s">
        <v>359</v>
      </c>
      <c r="B190">
        <f>[4]p14!B190</f>
        <v>0</v>
      </c>
    </row>
    <row r="191" spans="1:2">
      <c r="A191" t="s">
        <v>360</v>
      </c>
      <c r="B191">
        <f>[4]p14!B191</f>
        <v>0</v>
      </c>
    </row>
    <row r="192" spans="1:2">
      <c r="A192" t="s">
        <v>361</v>
      </c>
      <c r="B192">
        <f>[4]p14!B192</f>
        <v>114422</v>
      </c>
    </row>
    <row r="193" spans="1:2">
      <c r="A193" t="s">
        <v>362</v>
      </c>
      <c r="B193">
        <f>[4]p14!B193</f>
        <v>14152500.300000001</v>
      </c>
    </row>
    <row r="194" spans="1:2">
      <c r="A194" t="s">
        <v>363</v>
      </c>
      <c r="B194">
        <f>[4]p14!B194</f>
        <v>123.68685454603337</v>
      </c>
    </row>
    <row r="195" spans="1:2">
      <c r="A195" t="s">
        <v>364</v>
      </c>
      <c r="B195">
        <f>[4]p14!B195</f>
        <v>0</v>
      </c>
    </row>
    <row r="196" spans="1:2">
      <c r="A196" t="s">
        <v>365</v>
      </c>
      <c r="B196">
        <f>[4]p14!B196</f>
        <v>0</v>
      </c>
    </row>
    <row r="197" spans="1:2">
      <c r="A197" t="s">
        <v>366</v>
      </c>
      <c r="B197">
        <f>[4]p14!B197</f>
        <v>0</v>
      </c>
    </row>
    <row r="198" spans="1:2">
      <c r="A198" t="s">
        <v>367</v>
      </c>
      <c r="B198">
        <f>[4]p14!B198</f>
        <v>0</v>
      </c>
    </row>
    <row r="199" spans="1:2">
      <c r="A199" t="s">
        <v>368</v>
      </c>
      <c r="B199">
        <f>[4]p14!B199</f>
        <v>0</v>
      </c>
    </row>
    <row r="200" spans="1:2">
      <c r="A200" t="s">
        <v>369</v>
      </c>
      <c r="B200">
        <f>[4]p14!B200</f>
        <v>0</v>
      </c>
    </row>
    <row r="201" spans="1:2">
      <c r="A201" t="s">
        <v>370</v>
      </c>
      <c r="B201">
        <f>[4]p14!B201</f>
        <v>0</v>
      </c>
    </row>
    <row r="202" spans="1:2">
      <c r="A202" t="s">
        <v>371</v>
      </c>
      <c r="B202">
        <f>[4]p14!B202</f>
        <v>0</v>
      </c>
    </row>
    <row r="203" spans="1:2">
      <c r="A203" t="s">
        <v>372</v>
      </c>
      <c r="B203">
        <f>[4]p14!B203</f>
        <v>0</v>
      </c>
    </row>
    <row r="204" spans="1:2">
      <c r="A204" t="s">
        <v>373</v>
      </c>
      <c r="B204">
        <f>[4]p14!B204</f>
        <v>32438</v>
      </c>
    </row>
    <row r="205" spans="1:2">
      <c r="A205" t="s">
        <v>374</v>
      </c>
      <c r="B205">
        <f>[4]p14!B205</f>
        <v>1050502</v>
      </c>
    </row>
    <row r="206" spans="1:2">
      <c r="A206" t="s">
        <v>375</v>
      </c>
      <c r="B206">
        <f>[4]p14!B206</f>
        <v>32.38493072397295</v>
      </c>
    </row>
    <row r="207" spans="1:2">
      <c r="A207" t="s">
        <v>376</v>
      </c>
      <c r="B207">
        <f>[4]p14!B207</f>
        <v>92427</v>
      </c>
    </row>
    <row r="208" spans="1:2">
      <c r="A208" t="s">
        <v>377</v>
      </c>
      <c r="B208">
        <f>[4]p14!B208</f>
        <v>172531</v>
      </c>
    </row>
    <row r="209" spans="1:2">
      <c r="A209" t="s">
        <v>378</v>
      </c>
      <c r="B209">
        <f>[4]p14!B209</f>
        <v>0</v>
      </c>
    </row>
    <row r="210" spans="1:2">
      <c r="A210" t="s">
        <v>379</v>
      </c>
      <c r="B210">
        <f>[4]p14!B210</f>
        <v>0</v>
      </c>
    </row>
    <row r="211" spans="1:2">
      <c r="A211" t="s">
        <v>380</v>
      </c>
      <c r="B211">
        <f>[4]p14!B211</f>
        <v>593549.69999999995</v>
      </c>
    </row>
    <row r="212" spans="1:2">
      <c r="A212" t="s">
        <v>381</v>
      </c>
      <c r="B212">
        <f>[4]p14!B212</f>
        <v>585373</v>
      </c>
    </row>
    <row r="213" spans="1:2">
      <c r="A213" t="s">
        <v>382</v>
      </c>
      <c r="B213">
        <f>[4]p14!B213</f>
        <v>31939611.873689719</v>
      </c>
    </row>
    <row r="214" spans="1:2">
      <c r="A214" t="s">
        <v>137</v>
      </c>
      <c r="B214">
        <f>[4]p14!B214</f>
        <v>332920</v>
      </c>
    </row>
    <row r="215" spans="1:2">
      <c r="A215" t="s">
        <v>383</v>
      </c>
      <c r="B215">
        <f>[4]p14!B215</f>
        <v>-47261.816780624853</v>
      </c>
    </row>
    <row r="216" spans="1:2">
      <c r="A216" t="s">
        <v>384</v>
      </c>
      <c r="B216">
        <f>[4]p14!B216</f>
        <v>32225270.056909095</v>
      </c>
    </row>
    <row r="217" spans="1:2">
      <c r="A217" t="s">
        <v>385</v>
      </c>
      <c r="B217">
        <f>[4]p14!B217</f>
        <v>14485527</v>
      </c>
    </row>
    <row r="218" spans="1:2">
      <c r="A218" t="s">
        <v>386</v>
      </c>
      <c r="B218">
        <f>[4]p14!B218</f>
        <v>858507.7</v>
      </c>
    </row>
    <row r="219" spans="1:2">
      <c r="A219" t="s">
        <v>387</v>
      </c>
      <c r="B219">
        <f>[4]p14!B219</f>
        <v>3364205</v>
      </c>
    </row>
    <row r="220" spans="1:2">
      <c r="A220" t="s">
        <v>388</v>
      </c>
      <c r="B220">
        <f>[4]p14!B220</f>
        <v>361282</v>
      </c>
    </row>
    <row r="221" spans="1:2">
      <c r="A221" t="s">
        <v>145</v>
      </c>
      <c r="B221">
        <f>[4]p14!B221</f>
        <v>3700000</v>
      </c>
    </row>
    <row r="222" spans="1:2">
      <c r="A222" t="s">
        <v>146</v>
      </c>
      <c r="B222">
        <f>[4]p14!B222</f>
        <v>433950</v>
      </c>
    </row>
    <row r="223" spans="1:2">
      <c r="A223" t="s">
        <v>389</v>
      </c>
      <c r="B223">
        <f>[4]p14!B223</f>
        <v>131065</v>
      </c>
    </row>
    <row r="224" spans="1:2">
      <c r="A224" t="s">
        <v>390</v>
      </c>
      <c r="B224">
        <f>[4]p14!B224</f>
        <v>0</v>
      </c>
    </row>
    <row r="225" spans="1:2">
      <c r="A225" t="s">
        <v>391</v>
      </c>
      <c r="B225">
        <f>[4]p14!B225</f>
        <v>0</v>
      </c>
    </row>
    <row r="226" spans="1:2">
      <c r="A226" t="s">
        <v>392</v>
      </c>
      <c r="B226">
        <f>[4]p14!B226</f>
        <v>1000000</v>
      </c>
    </row>
    <row r="227" spans="1:2">
      <c r="A227" t="s">
        <v>152</v>
      </c>
      <c r="B227">
        <f>[4]p14!B227</f>
        <v>160000</v>
      </c>
    </row>
    <row r="228" spans="1:2">
      <c r="A228" t="s">
        <v>393</v>
      </c>
      <c r="B228">
        <f>[4]p14!B228</f>
        <v>150000</v>
      </c>
    </row>
    <row r="229" spans="1:2">
      <c r="A229" t="s">
        <v>394</v>
      </c>
      <c r="B229">
        <f>[4]p14!B229</f>
        <v>62259</v>
      </c>
    </row>
    <row r="230" spans="1:2">
      <c r="A230" t="s">
        <v>395</v>
      </c>
      <c r="B230">
        <f>[4]p14!B230</f>
        <v>2260154.0194479134</v>
      </c>
    </row>
    <row r="231" spans="1:2">
      <c r="A231" t="s">
        <v>396</v>
      </c>
      <c r="B231">
        <f>[4]p14!B231</f>
        <v>26966949.719447911</v>
      </c>
    </row>
    <row r="232" spans="1:2">
      <c r="A232" t="s">
        <v>397</v>
      </c>
      <c r="B232">
        <f>[4]p14!B232</f>
        <v>5258320.3374611847</v>
      </c>
    </row>
    <row r="233" spans="1:2">
      <c r="A233" t="s">
        <v>398</v>
      </c>
      <c r="B233">
        <f>[4]p14!B233</f>
        <v>1787829</v>
      </c>
    </row>
    <row r="234" spans="1:2">
      <c r="A234" t="s">
        <v>243</v>
      </c>
      <c r="B234">
        <f>[4]p14!B234</f>
        <v>3470491.3374611847</v>
      </c>
    </row>
    <row r="235" spans="1:2">
      <c r="A235" t="s">
        <v>399</v>
      </c>
      <c r="B235">
        <f>[4]p14!B235</f>
        <v>6250000</v>
      </c>
    </row>
    <row r="236" spans="1:2">
      <c r="A236" t="s">
        <v>400</v>
      </c>
      <c r="B236">
        <f>[4]p14!B236</f>
        <v>11666666.666666668</v>
      </c>
    </row>
    <row r="237" spans="1:2">
      <c r="A237" t="s">
        <v>401</v>
      </c>
      <c r="B237">
        <f>[4]p14!B237</f>
        <v>10000000</v>
      </c>
    </row>
    <row r="238" spans="1:2">
      <c r="A238" t="s">
        <v>402</v>
      </c>
      <c r="B238">
        <f>[4]p14!B238</f>
        <v>400</v>
      </c>
    </row>
    <row r="239" spans="1:2">
      <c r="A239" t="s">
        <v>403</v>
      </c>
      <c r="B239">
        <f>[4]p14!B239</f>
        <v>300</v>
      </c>
    </row>
    <row r="240" spans="1:2">
      <c r="A240" t="s">
        <v>404</v>
      </c>
      <c r="B240">
        <f>[4]p14!B240</f>
        <v>1000</v>
      </c>
    </row>
    <row r="241" spans="1:2">
      <c r="A241" t="s">
        <v>405</v>
      </c>
      <c r="B241">
        <f>[4]p14!B241</f>
        <v>1.4</v>
      </c>
    </row>
    <row r="242" spans="1:2">
      <c r="A242" t="s">
        <v>406</v>
      </c>
      <c r="B242">
        <f>[4]p14!B242</f>
        <v>2.2799999999999998</v>
      </c>
    </row>
    <row r="243" spans="1:2">
      <c r="A243" t="s">
        <v>407</v>
      </c>
      <c r="B243">
        <f>[4]p14!B243</f>
        <v>46196377</v>
      </c>
    </row>
    <row r="244" spans="1:2">
      <c r="A244" t="s">
        <v>408</v>
      </c>
      <c r="B244">
        <f>[4]p14!B244</f>
        <v>28193598</v>
      </c>
    </row>
    <row r="245" spans="1:2">
      <c r="A245" t="s">
        <v>409</v>
      </c>
      <c r="B245">
        <f>[4]p14!B245</f>
        <v>57000</v>
      </c>
    </row>
    <row r="246" spans="1:2">
      <c r="A246" t="s">
        <v>410</v>
      </c>
      <c r="B246">
        <f>[4]p14!B246</f>
        <v>0</v>
      </c>
    </row>
    <row r="247" spans="1:2">
      <c r="A247" t="s">
        <v>411</v>
      </c>
      <c r="B247">
        <f>[4]p14!B247</f>
        <v>2.4</v>
      </c>
    </row>
    <row r="248" spans="1:2">
      <c r="A248" t="s">
        <v>412</v>
      </c>
      <c r="B248">
        <f>[4]p14!B248</f>
        <v>2.2565874075284365</v>
      </c>
    </row>
    <row r="249" spans="1:2">
      <c r="A249" t="s">
        <v>413</v>
      </c>
      <c r="B249">
        <f>[4]p14!B249</f>
        <v>400</v>
      </c>
    </row>
    <row r="250" spans="1:2">
      <c r="A250" t="s">
        <v>414</v>
      </c>
      <c r="B250">
        <f>[4]p14!B250</f>
        <v>8</v>
      </c>
    </row>
    <row r="251" spans="1:2">
      <c r="A251" t="s">
        <v>415</v>
      </c>
      <c r="B251">
        <f>[4]p14!B251</f>
        <v>-2</v>
      </c>
    </row>
    <row r="252" spans="1:2">
      <c r="A252" t="s">
        <v>416</v>
      </c>
      <c r="B252">
        <f>[4]p14!B252</f>
        <v>-1</v>
      </c>
    </row>
    <row r="253" spans="1:2">
      <c r="A253" t="s">
        <v>417</v>
      </c>
      <c r="B253">
        <f>[4]p14!B253</f>
        <v>-1</v>
      </c>
    </row>
    <row r="254" spans="1:2">
      <c r="A254" t="s">
        <v>418</v>
      </c>
      <c r="B254">
        <f>[4]p14!B254</f>
        <v>49937.578027465664</v>
      </c>
    </row>
    <row r="255" spans="1:2">
      <c r="A255" t="s">
        <v>419</v>
      </c>
      <c r="B255">
        <f>[4]p14!B255</f>
        <v>15000</v>
      </c>
    </row>
    <row r="256" spans="1:2">
      <c r="A256" t="s">
        <v>420</v>
      </c>
      <c r="B256">
        <f>[4]p14!B256</f>
        <v>-12077.29468599033</v>
      </c>
    </row>
    <row r="257" spans="1:2">
      <c r="A257" t="s">
        <v>421</v>
      </c>
      <c r="B257">
        <f>[4]p14!B257</f>
        <v>-48840.048840048883</v>
      </c>
    </row>
    <row r="258" spans="1:2">
      <c r="A258" t="s">
        <v>422</v>
      </c>
      <c r="B258">
        <f>[4]p14!B258</f>
        <v>-51282.051282051332</v>
      </c>
    </row>
    <row r="259" spans="1:2">
      <c r="A259" t="s">
        <v>423</v>
      </c>
      <c r="B259">
        <f>[4]p14!B259</f>
        <v>5</v>
      </c>
    </row>
    <row r="260" spans="1:2">
      <c r="A260" t="s">
        <v>1065</v>
      </c>
      <c r="B260">
        <f>[4]p14!B260</f>
        <v>13.931333294647869</v>
      </c>
    </row>
    <row r="261" spans="1:2">
      <c r="A261" t="s">
        <v>1066</v>
      </c>
      <c r="B261">
        <f>[4]p14!B261</f>
        <v>22.848920608439961</v>
      </c>
    </row>
    <row r="262" spans="1:2">
      <c r="A262" t="s">
        <v>227</v>
      </c>
      <c r="B262">
        <f>[4]p14!B262</f>
        <v>89</v>
      </c>
    </row>
    <row r="263" spans="1:2">
      <c r="A263" t="s">
        <v>228</v>
      </c>
      <c r="B263">
        <f>[4]p14!B263</f>
        <v>89</v>
      </c>
    </row>
    <row r="264" spans="1:2">
      <c r="A264" t="s">
        <v>346</v>
      </c>
      <c r="B264">
        <f>[4]p14!B264</f>
        <v>310194</v>
      </c>
    </row>
    <row r="265" spans="1:2">
      <c r="A265" t="s">
        <v>355</v>
      </c>
      <c r="B265">
        <f>[4]p14!B265</f>
        <v>310499</v>
      </c>
    </row>
    <row r="266" spans="1:2">
      <c r="A266" t="s">
        <v>338</v>
      </c>
      <c r="B266">
        <f>[4]p14!B266</f>
        <v>3</v>
      </c>
    </row>
    <row r="267" spans="1:2">
      <c r="A267" t="s">
        <v>339</v>
      </c>
      <c r="B267">
        <f>[4]p14!B267</f>
        <v>6</v>
      </c>
    </row>
    <row r="268" spans="1:2">
      <c r="A268" t="s">
        <v>1067</v>
      </c>
      <c r="B268">
        <f>[4]p14!B268</f>
        <v>744465.6</v>
      </c>
    </row>
    <row r="269" spans="1:2">
      <c r="A269" t="s">
        <v>1068</v>
      </c>
      <c r="B269">
        <f>[4]p14!B269</f>
        <v>931497</v>
      </c>
    </row>
    <row r="270" spans="1:2">
      <c r="A270" t="s">
        <v>1069</v>
      </c>
      <c r="B270">
        <f>[4]p14!B270</f>
        <v>2879142.3787961248</v>
      </c>
    </row>
    <row r="271" spans="1:2">
      <c r="A271" t="s">
        <v>1070</v>
      </c>
      <c r="B271">
        <f>[4]p14!B271</f>
        <v>0.77475542459363178</v>
      </c>
    </row>
    <row r="272" spans="1:2">
      <c r="A272" t="s">
        <v>1071</v>
      </c>
      <c r="B272">
        <f>[4]p14!B272</f>
        <v>0.91178082952021133</v>
      </c>
    </row>
    <row r="273" spans="1:2">
      <c r="A273" t="s">
        <v>1072</v>
      </c>
      <c r="B273">
        <f>[4]p14!B273</f>
        <v>0.42295036775539258</v>
      </c>
    </row>
    <row r="274" spans="1:2">
      <c r="A274" t="s">
        <v>1073</v>
      </c>
      <c r="B274">
        <f>[4]p14!B274</f>
        <v>0.38755003977794061</v>
      </c>
    </row>
    <row r="275" spans="1:2">
      <c r="A275" t="s">
        <v>1087</v>
      </c>
      <c r="B275">
        <f>[4]p14!B275</f>
        <v>0.47724407125032425</v>
      </c>
    </row>
    <row r="276" spans="1:2">
      <c r="A276" t="s">
        <v>1088</v>
      </c>
      <c r="B276">
        <f>[4]p14!B276</f>
        <v>0.43734003230251484</v>
      </c>
    </row>
    <row r="277" spans="1:2">
      <c r="A277" t="s">
        <v>1091</v>
      </c>
      <c r="B277">
        <f>[4]p14!B277</f>
        <v>3795013.3374611847</v>
      </c>
    </row>
    <row r="278" spans="1:2">
      <c r="A278" t="s">
        <v>1092</v>
      </c>
      <c r="B278">
        <f>[4]p14!B278</f>
        <v>0.77940219410004874</v>
      </c>
    </row>
    <row r="279" spans="1:2">
      <c r="A279" t="s">
        <v>1093</v>
      </c>
      <c r="B279">
        <f>[4]p14!B279</f>
        <v>0.43801350626873847</v>
      </c>
    </row>
    <row r="280" spans="1:2">
      <c r="A280" t="s">
        <v>1094</v>
      </c>
      <c r="B280">
        <f>[4]p14!B280</f>
        <v>0.56198649373126153</v>
      </c>
    </row>
    <row r="281" spans="1:2">
      <c r="A281" t="s">
        <v>1099</v>
      </c>
      <c r="B281">
        <f>[4]p14!B281</f>
        <v>6.0191999999999996E-2</v>
      </c>
    </row>
    <row r="282" spans="1:2">
      <c r="A282" t="s">
        <v>1100</v>
      </c>
      <c r="B282">
        <f>[4]p14!B282</f>
        <v>0.11169103291150073</v>
      </c>
    </row>
    <row r="283" spans="1:2">
      <c r="A283" t="s">
        <v>1095</v>
      </c>
      <c r="B283">
        <f>[4]p14!B283</f>
        <v>18002779</v>
      </c>
    </row>
    <row r="284" spans="1:2">
      <c r="A284" t="s">
        <v>1096</v>
      </c>
      <c r="B284">
        <f>[4]p14!B284</f>
        <v>23098188.760922395</v>
      </c>
    </row>
    <row r="285" spans="1:2">
      <c r="A285" t="s">
        <v>1097</v>
      </c>
      <c r="B285">
        <f>[4]p14!B285</f>
        <v>915870.95866505988</v>
      </c>
    </row>
    <row r="286" spans="1:2">
      <c r="A286" t="s">
        <v>1101</v>
      </c>
      <c r="B286">
        <f>[4]p14!B286</f>
        <v>0</v>
      </c>
    </row>
    <row r="287" spans="1:2">
      <c r="A287" t="s">
        <v>1102</v>
      </c>
      <c r="B287">
        <f>[4]p14!B287</f>
        <v>0</v>
      </c>
    </row>
    <row r="288" spans="1:2">
      <c r="A288" t="s">
        <v>1103</v>
      </c>
      <c r="B288">
        <f>[4]p14!B288</f>
        <v>0</v>
      </c>
    </row>
    <row r="289" spans="1:2">
      <c r="A289" t="s">
        <v>1069</v>
      </c>
      <c r="B289">
        <f>[4]p14!B289</f>
        <v>2879142.3787961248</v>
      </c>
    </row>
    <row r="290" spans="1:2">
      <c r="A290" t="s">
        <v>508</v>
      </c>
      <c r="B290">
        <f>[4]p14!B290</f>
        <v>8.9133760936485132E-2</v>
      </c>
    </row>
    <row r="291" spans="1:2">
      <c r="A291" t="s">
        <v>1104</v>
      </c>
      <c r="B291">
        <f>[4]p14!B291</f>
        <v>0.36933566718293898</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2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3"/>
  <dimension ref="A1:T291"/>
  <sheetViews>
    <sheetView topLeftCell="A245"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504</v>
      </c>
    </row>
    <row r="2" spans="1:11">
      <c r="A2">
        <v>15</v>
      </c>
      <c r="B2" t="s">
        <v>176</v>
      </c>
      <c r="C2" t="s">
        <v>177</v>
      </c>
      <c r="D2" t="s">
        <v>178</v>
      </c>
      <c r="E2" t="s">
        <v>8</v>
      </c>
      <c r="F2" t="s">
        <v>179</v>
      </c>
      <c r="G2" t="s">
        <v>10</v>
      </c>
      <c r="H2" t="s">
        <v>180</v>
      </c>
    </row>
    <row r="3" spans="1:11">
      <c r="A3" t="s">
        <v>181</v>
      </c>
      <c r="B3">
        <f>[4]p15!B3</f>
        <v>256406</v>
      </c>
      <c r="C3">
        <f>[4]p15!C3</f>
        <v>109727</v>
      </c>
      <c r="D3">
        <f>[4]p15!D3</f>
        <v>87073</v>
      </c>
      <c r="E3">
        <f>[4]p15!E3</f>
        <v>165428</v>
      </c>
      <c r="F3">
        <f>[4]p15!F3</f>
        <v>210402</v>
      </c>
      <c r="G3">
        <f>[4]p15!G3</f>
        <v>576930</v>
      </c>
      <c r="H3">
        <f>[4]p15!H3</f>
        <v>1405966</v>
      </c>
      <c r="I3">
        <f>[4]p15!I3</f>
        <v>0</v>
      </c>
      <c r="J3">
        <f>[4]p15!J3</f>
        <v>0</v>
      </c>
      <c r="K3">
        <f>[4]p15!K3</f>
        <v>0</v>
      </c>
    </row>
    <row r="4" spans="1:11">
      <c r="A4" t="s">
        <v>182</v>
      </c>
      <c r="B4">
        <f>[4]p15!B4</f>
        <v>256406</v>
      </c>
      <c r="C4">
        <f>[4]p15!C4</f>
        <v>109727</v>
      </c>
      <c r="D4">
        <f>[4]p15!D4</f>
        <v>87073</v>
      </c>
      <c r="E4">
        <f>[4]p15!E4</f>
        <v>165428</v>
      </c>
      <c r="F4">
        <f>[4]p15!F4</f>
        <v>210402</v>
      </c>
      <c r="G4">
        <f>[4]p15!G4</f>
        <v>576930</v>
      </c>
      <c r="H4">
        <f>[4]p15!H4</f>
        <v>1405966</v>
      </c>
      <c r="I4">
        <f>[4]p15!I4</f>
        <v>0</v>
      </c>
      <c r="J4">
        <f>[4]p15!J4</f>
        <v>0</v>
      </c>
      <c r="K4">
        <f>[4]p15!K4</f>
        <v>0</v>
      </c>
    </row>
    <row r="5" spans="1:11">
      <c r="A5" t="s">
        <v>183</v>
      </c>
      <c r="B5">
        <f>[4]p15!B5</f>
        <v>0</v>
      </c>
      <c r="C5">
        <f>[4]p15!C5</f>
        <v>0</v>
      </c>
      <c r="D5">
        <f>[4]p15!D5</f>
        <v>87073</v>
      </c>
      <c r="E5">
        <f>[4]p15!E5</f>
        <v>0</v>
      </c>
      <c r="F5">
        <f>[4]p15!F5</f>
        <v>0</v>
      </c>
      <c r="G5">
        <f>[4]p15!G5</f>
        <v>0</v>
      </c>
      <c r="H5">
        <f>[4]p15!H5</f>
        <v>0</v>
      </c>
      <c r="I5">
        <f>[4]p15!I5</f>
        <v>0</v>
      </c>
      <c r="J5">
        <f>[4]p15!J5</f>
        <v>0</v>
      </c>
      <c r="K5">
        <f>[4]p15!K5</f>
        <v>0</v>
      </c>
    </row>
    <row r="6" spans="1:11">
      <c r="A6" t="s">
        <v>184</v>
      </c>
      <c r="B6">
        <f>[4]p15!B6</f>
        <v>256406</v>
      </c>
      <c r="C6">
        <f>[4]p15!C6</f>
        <v>109727</v>
      </c>
      <c r="D6">
        <f>[4]p15!D6</f>
        <v>0</v>
      </c>
      <c r="E6">
        <f>[4]p15!E6</f>
        <v>165428</v>
      </c>
      <c r="F6">
        <f>[4]p15!F6</f>
        <v>210402</v>
      </c>
      <c r="G6">
        <f>[4]p15!G6</f>
        <v>576930</v>
      </c>
      <c r="H6">
        <f>[4]p15!H6</f>
        <v>0</v>
      </c>
      <c r="I6">
        <f>[4]p15!I6</f>
        <v>0</v>
      </c>
      <c r="J6">
        <f>[4]p15!J6</f>
        <v>0</v>
      </c>
      <c r="K6">
        <f>[4]p15!K6</f>
        <v>0</v>
      </c>
    </row>
    <row r="7" spans="1:11">
      <c r="A7" t="s">
        <v>185</v>
      </c>
      <c r="B7">
        <f>[4]p15!B7</f>
        <v>0</v>
      </c>
      <c r="C7">
        <f>[4]p15!C7</f>
        <v>0</v>
      </c>
      <c r="D7">
        <f>[4]p15!D7</f>
        <v>1318893</v>
      </c>
      <c r="E7">
        <f>[4]p15!E7</f>
        <v>0</v>
      </c>
      <c r="F7">
        <f>[4]p15!F7</f>
        <v>0</v>
      </c>
      <c r="G7">
        <f>[4]p15!G7</f>
        <v>0</v>
      </c>
      <c r="H7">
        <f>[4]p15!H7</f>
        <v>0</v>
      </c>
      <c r="I7">
        <f>[4]p15!I7</f>
        <v>0</v>
      </c>
      <c r="J7">
        <f>[4]p15!J7</f>
        <v>0</v>
      </c>
      <c r="K7">
        <f>[4]p15!K7</f>
        <v>0</v>
      </c>
    </row>
    <row r="8" spans="1:11">
      <c r="A8" t="s">
        <v>186</v>
      </c>
      <c r="B8">
        <f>[4]p15!B8</f>
        <v>218763</v>
      </c>
      <c r="C8">
        <f>[4]p15!C8</f>
        <v>158912</v>
      </c>
      <c r="D8">
        <f>[4]p15!D8</f>
        <v>84059</v>
      </c>
      <c r="E8">
        <f>[4]p15!E8</f>
        <v>170112</v>
      </c>
      <c r="F8">
        <f>[4]p15!F8</f>
        <v>220034</v>
      </c>
      <c r="G8">
        <f>[4]p15!G8</f>
        <v>546862</v>
      </c>
      <c r="H8">
        <f>[4]p15!H8</f>
        <v>1398742</v>
      </c>
      <c r="I8">
        <f>[4]p15!I8</f>
        <v>0</v>
      </c>
      <c r="J8">
        <f>[4]p15!J8</f>
        <v>0</v>
      </c>
      <c r="K8">
        <f>[4]p15!K8</f>
        <v>0</v>
      </c>
    </row>
    <row r="9" spans="1:11">
      <c r="A9" t="s">
        <v>187</v>
      </c>
      <c r="B9">
        <f>[4]p15!B9</f>
        <v>218763</v>
      </c>
      <c r="C9">
        <f>[4]p15!C9</f>
        <v>158912</v>
      </c>
      <c r="D9">
        <f>[4]p15!D9</f>
        <v>84059</v>
      </c>
      <c r="E9">
        <f>[4]p15!E9</f>
        <v>170112</v>
      </c>
      <c r="F9">
        <f>[4]p15!F9</f>
        <v>220034</v>
      </c>
      <c r="G9">
        <f>[4]p15!G9</f>
        <v>546862</v>
      </c>
      <c r="H9">
        <f>[4]p15!H9</f>
        <v>1398742</v>
      </c>
      <c r="I9">
        <f>[4]p15!I9</f>
        <v>0</v>
      </c>
      <c r="J9">
        <f>[4]p15!J9</f>
        <v>0</v>
      </c>
      <c r="K9">
        <f>[4]p15!K9</f>
        <v>0</v>
      </c>
    </row>
    <row r="10" spans="1:11">
      <c r="A10" t="s">
        <v>188</v>
      </c>
      <c r="B10">
        <f>[4]p15!B10</f>
        <v>0</v>
      </c>
      <c r="C10">
        <f>[4]p15!C10</f>
        <v>0</v>
      </c>
      <c r="D10">
        <f>[4]p15!D10</f>
        <v>0</v>
      </c>
      <c r="E10">
        <f>[4]p15!E10</f>
        <v>0</v>
      </c>
      <c r="F10">
        <f>[4]p15!F10</f>
        <v>0</v>
      </c>
      <c r="G10">
        <f>[4]p15!G10</f>
        <v>546862</v>
      </c>
      <c r="H10">
        <f>[4]p15!H10</f>
        <v>0</v>
      </c>
      <c r="I10">
        <f>[4]p15!I10</f>
        <v>0</v>
      </c>
      <c r="J10">
        <f>[4]p15!J10</f>
        <v>0</v>
      </c>
      <c r="K10">
        <f>[4]p15!K10</f>
        <v>0</v>
      </c>
    </row>
    <row r="11" spans="1:11">
      <c r="A11" t="s">
        <v>189</v>
      </c>
      <c r="B11">
        <f>[4]p15!B11</f>
        <v>218763</v>
      </c>
      <c r="C11">
        <f>[4]p15!C11</f>
        <v>158912</v>
      </c>
      <c r="D11">
        <f>[4]p15!D11</f>
        <v>84059</v>
      </c>
      <c r="E11">
        <f>[4]p15!E11</f>
        <v>170112</v>
      </c>
      <c r="F11">
        <f>[4]p15!F11</f>
        <v>220034</v>
      </c>
      <c r="G11">
        <f>[4]p15!G11</f>
        <v>0</v>
      </c>
      <c r="H11">
        <f>[4]p15!H11</f>
        <v>0</v>
      </c>
      <c r="I11">
        <f>[4]p15!I11</f>
        <v>0</v>
      </c>
      <c r="J11">
        <f>[4]p15!J11</f>
        <v>0</v>
      </c>
      <c r="K11">
        <f>[4]p15!K11</f>
        <v>0</v>
      </c>
    </row>
    <row r="12" spans="1:11">
      <c r="A12" t="s">
        <v>190</v>
      </c>
      <c r="B12">
        <f>[4]p15!B12</f>
        <v>0</v>
      </c>
      <c r="C12">
        <f>[4]p15!C12</f>
        <v>0</v>
      </c>
      <c r="D12">
        <f>[4]p15!D12</f>
        <v>0</v>
      </c>
      <c r="E12">
        <f>[4]p15!E12</f>
        <v>0</v>
      </c>
      <c r="F12">
        <f>[4]p15!F12</f>
        <v>0</v>
      </c>
      <c r="G12">
        <f>[4]p15!G12</f>
        <v>851880</v>
      </c>
      <c r="H12">
        <f>[4]p15!H12</f>
        <v>0</v>
      </c>
      <c r="I12">
        <f>[4]p15!I12</f>
        <v>0</v>
      </c>
      <c r="J12">
        <f>[4]p15!J12</f>
        <v>0</v>
      </c>
      <c r="K12">
        <f>[4]p15!K12</f>
        <v>0</v>
      </c>
    </row>
    <row r="13" spans="1:11">
      <c r="A13" t="s">
        <v>191</v>
      </c>
      <c r="B13">
        <f>[4]p15!B13</f>
        <v>3960</v>
      </c>
      <c r="C13">
        <f>[4]p15!C13</f>
        <v>382.5</v>
      </c>
      <c r="D13">
        <f>[4]p15!D13</f>
        <v>315</v>
      </c>
      <c r="E13">
        <f>[4]p15!E13</f>
        <v>34.200000000000003</v>
      </c>
      <c r="F13">
        <f>[4]p15!F13</f>
        <v>46.8</v>
      </c>
      <c r="G13">
        <f>[4]p15!G13</f>
        <v>42.3</v>
      </c>
      <c r="H13">
        <f>[4]p15!H13</f>
        <v>0</v>
      </c>
      <c r="I13">
        <f>[4]p15!I13</f>
        <v>0</v>
      </c>
      <c r="J13">
        <f>[4]p15!J13</f>
        <v>0</v>
      </c>
      <c r="K13">
        <f>[4]p15!K13</f>
        <v>0</v>
      </c>
    </row>
    <row r="14" spans="1:11">
      <c r="A14" t="s">
        <v>192</v>
      </c>
      <c r="B14">
        <f>[4]p15!B14</f>
        <v>4050</v>
      </c>
      <c r="C14">
        <f>[4]p15!C14</f>
        <v>396</v>
      </c>
      <c r="D14">
        <f>[4]p15!D14</f>
        <v>360</v>
      </c>
      <c r="E14">
        <f>[4]p15!E14</f>
        <v>31.95</v>
      </c>
      <c r="F14">
        <f>[4]p15!F14</f>
        <v>44.1</v>
      </c>
      <c r="G14">
        <f>[4]p15!G14</f>
        <v>37.799999999999997</v>
      </c>
      <c r="H14">
        <f>[4]p15!H14</f>
        <v>0</v>
      </c>
      <c r="I14">
        <f>[4]p15!I14</f>
        <v>0</v>
      </c>
      <c r="J14">
        <f>[4]p15!J14</f>
        <v>0</v>
      </c>
      <c r="K14">
        <f>[4]p15!K14</f>
        <v>0</v>
      </c>
    </row>
    <row r="15" spans="1:11">
      <c r="A15" t="s">
        <v>193</v>
      </c>
      <c r="B15">
        <f>[4]p15!B15</f>
        <v>3960</v>
      </c>
      <c r="C15">
        <f>[4]p15!C15</f>
        <v>382.5</v>
      </c>
      <c r="D15">
        <f>[4]p15!D15</f>
        <v>315</v>
      </c>
      <c r="E15">
        <f>[4]p15!E15</f>
        <v>34.200000000000003</v>
      </c>
      <c r="F15">
        <f>[4]p15!F15</f>
        <v>46.8</v>
      </c>
      <c r="G15">
        <f>[4]p15!G15</f>
        <v>42.3</v>
      </c>
      <c r="H15">
        <f>[4]p15!H15</f>
        <v>0</v>
      </c>
      <c r="I15">
        <f>[4]p15!I15</f>
        <v>0</v>
      </c>
      <c r="J15">
        <f>[4]p15!J15</f>
        <v>0</v>
      </c>
      <c r="K15">
        <f>[4]p15!K15</f>
        <v>0</v>
      </c>
    </row>
    <row r="16" spans="1:11">
      <c r="A16" t="s">
        <v>194</v>
      </c>
      <c r="B16">
        <f>[4]p15!B16</f>
        <v>4050</v>
      </c>
      <c r="C16">
        <f>[4]p15!C16</f>
        <v>396</v>
      </c>
      <c r="D16">
        <f>[4]p15!D16</f>
        <v>360</v>
      </c>
      <c r="E16">
        <f>[4]p15!E16</f>
        <v>31.95</v>
      </c>
      <c r="F16">
        <f>[4]p15!F16</f>
        <v>44.1</v>
      </c>
      <c r="G16">
        <f>[4]p15!G16</f>
        <v>37.799999999999997</v>
      </c>
      <c r="H16">
        <f>[4]p15!H16</f>
        <v>0</v>
      </c>
      <c r="I16">
        <f>[4]p15!I16</f>
        <v>0</v>
      </c>
      <c r="J16">
        <f>[4]p15!J16</f>
        <v>0</v>
      </c>
      <c r="K16">
        <f>[4]p15!K16</f>
        <v>0</v>
      </c>
    </row>
    <row r="17" spans="1:11">
      <c r="A17" t="s">
        <v>195</v>
      </c>
      <c r="B17">
        <f>[4]p15!B17</f>
        <v>3960</v>
      </c>
      <c r="C17">
        <f>[4]p15!C17</f>
        <v>382.5</v>
      </c>
      <c r="D17">
        <f>[4]p15!D17</f>
        <v>315</v>
      </c>
      <c r="E17">
        <f>[4]p15!E17</f>
        <v>34.200000000000003</v>
      </c>
      <c r="F17">
        <f>[4]p15!F17</f>
        <v>46.8</v>
      </c>
      <c r="G17">
        <f>[4]p15!G17</f>
        <v>42.3</v>
      </c>
      <c r="H17">
        <f>[4]p15!H17</f>
        <v>0</v>
      </c>
      <c r="I17">
        <f>[4]p15!I17</f>
        <v>0</v>
      </c>
      <c r="J17">
        <f>[4]p15!J17</f>
        <v>0</v>
      </c>
      <c r="K17">
        <f>[4]p15!K17</f>
        <v>0</v>
      </c>
    </row>
    <row r="18" spans="1:11">
      <c r="A18" t="s">
        <v>196</v>
      </c>
      <c r="B18">
        <f>[4]p15!B18</f>
        <v>0</v>
      </c>
      <c r="C18">
        <f>[4]p15!C18</f>
        <v>0</v>
      </c>
      <c r="D18">
        <f>[4]p15!D18</f>
        <v>0</v>
      </c>
      <c r="E18">
        <f>[4]p15!E18</f>
        <v>0</v>
      </c>
      <c r="F18">
        <f>[4]p15!F18</f>
        <v>0</v>
      </c>
      <c r="G18">
        <f>[4]p15!G18</f>
        <v>0</v>
      </c>
      <c r="H18">
        <f>[4]p15!H18</f>
        <v>0</v>
      </c>
      <c r="I18">
        <f>[4]p15!I18</f>
        <v>0</v>
      </c>
      <c r="J18">
        <f>[4]p15!J18</f>
        <v>0</v>
      </c>
      <c r="K18">
        <f>[4]p15!K18</f>
        <v>0</v>
      </c>
    </row>
    <row r="19" spans="1:11">
      <c r="A19" t="s">
        <v>197</v>
      </c>
      <c r="B19">
        <f>[4]p15!B19</f>
        <v>0</v>
      </c>
      <c r="C19">
        <f>[4]p15!C19</f>
        <v>0</v>
      </c>
      <c r="D19">
        <f>[4]p15!D19</f>
        <v>0</v>
      </c>
      <c r="E19">
        <f>[4]p15!E19</f>
        <v>0</v>
      </c>
      <c r="F19">
        <f>[4]p15!F19</f>
        <v>0</v>
      </c>
      <c r="G19">
        <f>[4]p15!G19</f>
        <v>0</v>
      </c>
      <c r="H19">
        <f>[4]p15!H19</f>
        <v>0</v>
      </c>
      <c r="I19">
        <f>[4]p15!I19</f>
        <v>0</v>
      </c>
      <c r="J19">
        <f>[4]p15!J19</f>
        <v>0</v>
      </c>
      <c r="K19">
        <f>[4]p15!K19</f>
        <v>0</v>
      </c>
    </row>
    <row r="20" spans="1:11">
      <c r="A20" t="s">
        <v>198</v>
      </c>
      <c r="B20">
        <f>[4]p15!B20</f>
        <v>0</v>
      </c>
      <c r="C20">
        <f>[4]p15!C20</f>
        <v>0</v>
      </c>
      <c r="D20">
        <f>[4]p15!D20</f>
        <v>0</v>
      </c>
      <c r="E20">
        <f>[4]p15!E20</f>
        <v>0</v>
      </c>
      <c r="F20">
        <f>[4]p15!F20</f>
        <v>0</v>
      </c>
      <c r="G20">
        <f>[4]p15!G20</f>
        <v>0</v>
      </c>
      <c r="H20">
        <f>[4]p15!H20</f>
        <v>0</v>
      </c>
      <c r="I20">
        <f>[4]p15!I20</f>
        <v>0</v>
      </c>
      <c r="J20">
        <f>[4]p15!J20</f>
        <v>0</v>
      </c>
      <c r="K20">
        <f>[4]p15!K20</f>
        <v>0</v>
      </c>
    </row>
    <row r="21" spans="1:11">
      <c r="A21" t="s">
        <v>199</v>
      </c>
      <c r="B21">
        <f>[4]p15!B21</f>
        <v>0</v>
      </c>
      <c r="C21">
        <f>[4]p15!C21</f>
        <v>0</v>
      </c>
      <c r="D21">
        <f>[4]p15!D21</f>
        <v>0</v>
      </c>
      <c r="E21">
        <f>[4]p15!E21</f>
        <v>0</v>
      </c>
      <c r="F21">
        <f>[4]p15!F21</f>
        <v>0</v>
      </c>
      <c r="G21">
        <f>[4]p15!G21</f>
        <v>0</v>
      </c>
      <c r="H21">
        <f>[4]p15!H21</f>
        <v>0</v>
      </c>
      <c r="I21">
        <f>[4]p15!I21</f>
        <v>0</v>
      </c>
      <c r="J21">
        <f>[4]p15!J21</f>
        <v>0</v>
      </c>
      <c r="K21">
        <f>[4]p15!K21</f>
        <v>0</v>
      </c>
    </row>
    <row r="22" spans="1:11">
      <c r="A22" t="s">
        <v>200</v>
      </c>
      <c r="B22">
        <f>[4]p15!B22</f>
        <v>0</v>
      </c>
      <c r="C22">
        <f>[4]p15!C22</f>
        <v>0</v>
      </c>
      <c r="D22">
        <f>[4]p15!D22</f>
        <v>0</v>
      </c>
      <c r="E22">
        <f>[4]p15!E22</f>
        <v>0</v>
      </c>
      <c r="F22">
        <f>[4]p15!F22</f>
        <v>0</v>
      </c>
      <c r="G22">
        <f>[4]p15!G22</f>
        <v>0</v>
      </c>
      <c r="H22">
        <f>[4]p15!H22</f>
        <v>0</v>
      </c>
      <c r="I22">
        <f>[4]p15!I22</f>
        <v>0</v>
      </c>
      <c r="J22">
        <f>[4]p15!J22</f>
        <v>0</v>
      </c>
      <c r="K22">
        <f>[4]p15!K22</f>
        <v>0</v>
      </c>
    </row>
    <row r="23" spans="1:11">
      <c r="A23" t="s">
        <v>201</v>
      </c>
      <c r="B23">
        <f>[4]p15!B23</f>
        <v>6030</v>
      </c>
      <c r="C23">
        <f>[4]p15!C23</f>
        <v>450</v>
      </c>
      <c r="D23">
        <f>[4]p15!D23</f>
        <v>472.5</v>
      </c>
      <c r="E23">
        <f>[4]p15!E23</f>
        <v>38.700000000000003</v>
      </c>
      <c r="F23">
        <f>[4]p15!F23</f>
        <v>54</v>
      </c>
      <c r="G23">
        <f>[4]p15!G23</f>
        <v>49.5</v>
      </c>
      <c r="H23">
        <f>[4]p15!H23</f>
        <v>0</v>
      </c>
      <c r="I23">
        <f>[4]p15!I23</f>
        <v>0</v>
      </c>
      <c r="J23">
        <f>[4]p15!J23</f>
        <v>0</v>
      </c>
      <c r="K23">
        <f>[4]p15!K23</f>
        <v>0</v>
      </c>
    </row>
    <row r="24" spans="1:11">
      <c r="A24" t="s">
        <v>202</v>
      </c>
      <c r="B24">
        <f>[4]p15!B24</f>
        <v>5490</v>
      </c>
      <c r="C24">
        <f>[4]p15!C24</f>
        <v>369</v>
      </c>
      <c r="D24">
        <f>[4]p15!D24</f>
        <v>414</v>
      </c>
      <c r="E24">
        <f>[4]p15!E24</f>
        <v>36</v>
      </c>
      <c r="F24">
        <f>[4]p15!F24</f>
        <v>50.4</v>
      </c>
      <c r="G24">
        <f>[4]p15!G24</f>
        <v>46.8</v>
      </c>
      <c r="H24">
        <f>[4]p15!H24</f>
        <v>0</v>
      </c>
      <c r="I24">
        <f>[4]p15!I24</f>
        <v>0</v>
      </c>
      <c r="J24">
        <f>[4]p15!J24</f>
        <v>0</v>
      </c>
      <c r="K24">
        <f>[4]p15!K24</f>
        <v>0</v>
      </c>
    </row>
    <row r="25" spans="1:11">
      <c r="A25" t="s">
        <v>203</v>
      </c>
      <c r="B25">
        <f>[4]p15!B25</f>
        <v>6030</v>
      </c>
      <c r="C25">
        <f>[4]p15!C25</f>
        <v>450</v>
      </c>
      <c r="D25">
        <f>[4]p15!D25</f>
        <v>472.5</v>
      </c>
      <c r="E25">
        <f>[4]p15!E25</f>
        <v>38.700000000000003</v>
      </c>
      <c r="F25">
        <f>[4]p15!F25</f>
        <v>54</v>
      </c>
      <c r="G25">
        <f>[4]p15!G25</f>
        <v>49.5</v>
      </c>
      <c r="H25">
        <f>[4]p15!H25</f>
        <v>0</v>
      </c>
      <c r="I25">
        <f>[4]p15!I25</f>
        <v>0</v>
      </c>
      <c r="J25">
        <f>[4]p15!J25</f>
        <v>0</v>
      </c>
      <c r="K25">
        <f>[4]p15!K25</f>
        <v>0</v>
      </c>
    </row>
    <row r="26" spans="1:11">
      <c r="A26" t="s">
        <v>204</v>
      </c>
      <c r="B26">
        <f>[4]p15!B26</f>
        <v>5490</v>
      </c>
      <c r="C26">
        <f>[4]p15!C26</f>
        <v>369</v>
      </c>
      <c r="D26">
        <f>[4]p15!D26</f>
        <v>414</v>
      </c>
      <c r="E26">
        <f>[4]p15!E26</f>
        <v>36</v>
      </c>
      <c r="F26">
        <f>[4]p15!F26</f>
        <v>50.4</v>
      </c>
      <c r="G26">
        <f>[4]p15!G26</f>
        <v>46.8</v>
      </c>
      <c r="H26">
        <f>[4]p15!H26</f>
        <v>0</v>
      </c>
      <c r="I26">
        <f>[4]p15!I26</f>
        <v>0</v>
      </c>
      <c r="J26">
        <f>[4]p15!J26</f>
        <v>0</v>
      </c>
      <c r="K26">
        <f>[4]p15!K26</f>
        <v>0</v>
      </c>
    </row>
    <row r="27" spans="1:11">
      <c r="A27" t="s">
        <v>205</v>
      </c>
      <c r="B27">
        <f>[4]p15!B27</f>
        <v>6030</v>
      </c>
      <c r="C27">
        <f>[4]p15!C27</f>
        <v>450</v>
      </c>
      <c r="D27">
        <f>[4]p15!D27</f>
        <v>472.5</v>
      </c>
      <c r="E27">
        <f>[4]p15!E27</f>
        <v>38.700000000000003</v>
      </c>
      <c r="F27">
        <f>[4]p15!F27</f>
        <v>54</v>
      </c>
      <c r="G27">
        <f>[4]p15!G27</f>
        <v>49.5</v>
      </c>
      <c r="H27">
        <f>[4]p15!H27</f>
        <v>0</v>
      </c>
      <c r="I27">
        <f>[4]p15!I27</f>
        <v>0</v>
      </c>
      <c r="J27">
        <f>[4]p15!J27</f>
        <v>0</v>
      </c>
      <c r="K27">
        <f>[4]p15!K27</f>
        <v>0</v>
      </c>
    </row>
    <row r="28" spans="1:11">
      <c r="A28" t="s">
        <v>206</v>
      </c>
      <c r="B28">
        <f>[4]p15!B28</f>
        <v>0</v>
      </c>
      <c r="C28">
        <f>[4]p15!C28</f>
        <v>0</v>
      </c>
      <c r="D28">
        <f>[4]p15!D28</f>
        <v>0</v>
      </c>
      <c r="E28">
        <f>[4]p15!E28</f>
        <v>0</v>
      </c>
      <c r="F28">
        <f>[4]p15!F28</f>
        <v>0</v>
      </c>
      <c r="G28">
        <f>[4]p15!G28</f>
        <v>0</v>
      </c>
      <c r="H28">
        <f>[4]p15!H28</f>
        <v>0</v>
      </c>
      <c r="I28">
        <f>[4]p15!I28</f>
        <v>0</v>
      </c>
      <c r="J28">
        <f>[4]p15!J28</f>
        <v>0</v>
      </c>
      <c r="K28">
        <f>[4]p15!K28</f>
        <v>0</v>
      </c>
    </row>
    <row r="29" spans="1:11">
      <c r="A29" t="s">
        <v>207</v>
      </c>
      <c r="B29">
        <f>[4]p15!B29</f>
        <v>0</v>
      </c>
      <c r="C29">
        <f>[4]p15!C29</f>
        <v>0</v>
      </c>
      <c r="D29">
        <f>[4]p15!D29</f>
        <v>0</v>
      </c>
      <c r="E29">
        <f>[4]p15!E29</f>
        <v>0</v>
      </c>
      <c r="F29">
        <f>[4]p15!F29</f>
        <v>0</v>
      </c>
      <c r="G29">
        <f>[4]p15!G29</f>
        <v>0</v>
      </c>
      <c r="H29">
        <f>[4]p15!H29</f>
        <v>0</v>
      </c>
      <c r="I29">
        <f>[4]p15!I29</f>
        <v>0</v>
      </c>
      <c r="J29">
        <f>[4]p15!J29</f>
        <v>0</v>
      </c>
      <c r="K29">
        <f>[4]p15!K29</f>
        <v>0</v>
      </c>
    </row>
    <row r="30" spans="1:11">
      <c r="A30" t="s">
        <v>208</v>
      </c>
      <c r="B30">
        <f>[4]p15!B30</f>
        <v>0</v>
      </c>
      <c r="C30">
        <f>[4]p15!C30</f>
        <v>0</v>
      </c>
      <c r="D30">
        <f>[4]p15!D30</f>
        <v>0</v>
      </c>
      <c r="E30">
        <f>[4]p15!E30</f>
        <v>0</v>
      </c>
      <c r="F30">
        <f>[4]p15!F30</f>
        <v>0</v>
      </c>
      <c r="G30">
        <f>[4]p15!G30</f>
        <v>0</v>
      </c>
      <c r="H30">
        <f>[4]p15!H30</f>
        <v>0</v>
      </c>
      <c r="I30">
        <f>[4]p15!I30</f>
        <v>0</v>
      </c>
      <c r="J30">
        <f>[4]p15!J30</f>
        <v>0</v>
      </c>
      <c r="K30">
        <f>[4]p15!K30</f>
        <v>0</v>
      </c>
    </row>
    <row r="31" spans="1:11">
      <c r="A31" t="s">
        <v>209</v>
      </c>
      <c r="B31">
        <f>[4]p15!B31</f>
        <v>0</v>
      </c>
      <c r="C31">
        <f>[4]p15!C31</f>
        <v>0</v>
      </c>
      <c r="D31">
        <f>[4]p15!D31</f>
        <v>0</v>
      </c>
      <c r="E31">
        <f>[4]p15!E31</f>
        <v>0</v>
      </c>
      <c r="F31">
        <f>[4]p15!F31</f>
        <v>0</v>
      </c>
      <c r="G31">
        <f>[4]p15!G31</f>
        <v>0</v>
      </c>
      <c r="H31">
        <f>[4]p15!H31</f>
        <v>0</v>
      </c>
      <c r="I31">
        <f>[4]p15!I31</f>
        <v>0</v>
      </c>
      <c r="J31">
        <f>[4]p15!J31</f>
        <v>0</v>
      </c>
      <c r="K31">
        <f>[4]p15!K31</f>
        <v>0</v>
      </c>
    </row>
    <row r="32" spans="1:11">
      <c r="A32" t="s">
        <v>210</v>
      </c>
      <c r="B32">
        <f>[4]p15!B32</f>
        <v>0</v>
      </c>
      <c r="C32">
        <f>[4]p15!C32</f>
        <v>0</v>
      </c>
      <c r="D32">
        <f>[4]p15!D32</f>
        <v>0</v>
      </c>
      <c r="E32">
        <f>[4]p15!E32</f>
        <v>0</v>
      </c>
      <c r="F32">
        <f>[4]p15!F32</f>
        <v>0</v>
      </c>
      <c r="G32">
        <f>[4]p15!G32</f>
        <v>0</v>
      </c>
      <c r="H32">
        <f>[4]p15!H32</f>
        <v>0</v>
      </c>
      <c r="I32">
        <f>[4]p15!I32</f>
        <v>0</v>
      </c>
      <c r="J32">
        <f>[4]p15!J32</f>
        <v>0</v>
      </c>
      <c r="K32">
        <f>[4]p15!K32</f>
        <v>0</v>
      </c>
    </row>
    <row r="33" spans="1:11">
      <c r="A33" t="s">
        <v>211</v>
      </c>
      <c r="B33">
        <f>[4]p15!B33</f>
        <v>54999912</v>
      </c>
      <c r="C33">
        <f>[4]p15!C33</f>
        <v>2400000</v>
      </c>
      <c r="D33">
        <f>[4]p15!D33</f>
        <v>1999992.6</v>
      </c>
      <c r="E33">
        <f>[4]p15!E33</f>
        <v>549999.44999999995</v>
      </c>
      <c r="F33">
        <f>[4]p15!F33</f>
        <v>1299998.7</v>
      </c>
      <c r="G33">
        <f>[4]p15!G33</f>
        <v>2400000</v>
      </c>
      <c r="H33">
        <f>[4]p15!H33</f>
        <v>6041316</v>
      </c>
      <c r="I33">
        <f>[4]p15!I33</f>
        <v>0</v>
      </c>
      <c r="J33">
        <f>[4]p15!J33</f>
        <v>0</v>
      </c>
      <c r="K33">
        <f>[4]p15!K33</f>
        <v>0</v>
      </c>
    </row>
    <row r="34" spans="1:11">
      <c r="A34" t="s">
        <v>212</v>
      </c>
      <c r="B34">
        <f>[4]p15!B34</f>
        <v>112000152</v>
      </c>
      <c r="C34">
        <f>[4]p15!C34</f>
        <v>5400000</v>
      </c>
      <c r="D34">
        <f>[4]p15!D34</f>
        <v>4600009.2</v>
      </c>
      <c r="E34">
        <f>[4]p15!E34</f>
        <v>740000.3</v>
      </c>
      <c r="F34">
        <f>[4]p15!F34</f>
        <v>2800000.28</v>
      </c>
      <c r="G34">
        <f>[4]p15!G34</f>
        <v>4150000</v>
      </c>
      <c r="H34">
        <f>[4]p15!H34</f>
        <v>11296223</v>
      </c>
      <c r="I34">
        <f>[4]p15!I34</f>
        <v>0</v>
      </c>
      <c r="J34">
        <f>[4]p15!J34</f>
        <v>0</v>
      </c>
      <c r="K34">
        <f>[4]p15!K34</f>
        <v>0</v>
      </c>
    </row>
    <row r="35" spans="1:11">
      <c r="A35" t="s">
        <v>213</v>
      </c>
      <c r="B35">
        <f>[4]p15!B35</f>
        <v>0</v>
      </c>
      <c r="C35">
        <f>[4]p15!C35</f>
        <v>0.09</v>
      </c>
      <c r="D35">
        <f>[4]p15!D35</f>
        <v>0.09</v>
      </c>
      <c r="E35">
        <f>[4]p15!E35</f>
        <v>0.09</v>
      </c>
      <c r="F35">
        <f>[4]p15!F35</f>
        <v>0.09</v>
      </c>
      <c r="G35">
        <f>[4]p15!G35</f>
        <v>0.09</v>
      </c>
      <c r="H35">
        <f>[4]p15!H35</f>
        <v>0</v>
      </c>
      <c r="I35">
        <f>[4]p15!I35</f>
        <v>0</v>
      </c>
      <c r="J35">
        <f>[4]p15!J35</f>
        <v>0</v>
      </c>
      <c r="K35">
        <f>[4]p15!K35</f>
        <v>0</v>
      </c>
    </row>
    <row r="36" spans="1:11">
      <c r="A36" t="s">
        <v>214</v>
      </c>
      <c r="B36">
        <f>[4]p15!B36</f>
        <v>6.8999999999999992E-2</v>
      </c>
      <c r="C36">
        <f>[4]p15!C36</f>
        <v>0</v>
      </c>
      <c r="D36">
        <f>[4]p15!D36</f>
        <v>6.8999999999999992E-2</v>
      </c>
      <c r="E36">
        <f>[4]p15!E36</f>
        <v>6.8999999999999992E-2</v>
      </c>
      <c r="F36">
        <f>[4]p15!F36</f>
        <v>6.8999999999999992E-2</v>
      </c>
      <c r="G36">
        <f>[4]p15!G36</f>
        <v>0</v>
      </c>
      <c r="H36">
        <f>[4]p15!H36</f>
        <v>0</v>
      </c>
      <c r="I36">
        <f>[4]p15!I36</f>
        <v>0</v>
      </c>
      <c r="J36">
        <f>[4]p15!J36</f>
        <v>0</v>
      </c>
      <c r="K36">
        <f>[4]p15!K36</f>
        <v>0</v>
      </c>
    </row>
    <row r="37" spans="1:11">
      <c r="A37" t="s">
        <v>215</v>
      </c>
      <c r="B37">
        <f>[4]p15!B37</f>
        <v>9.1999999999999998E-2</v>
      </c>
      <c r="C37">
        <f>[4]p15!C37</f>
        <v>9.1999999999999998E-2</v>
      </c>
      <c r="D37">
        <f>[4]p15!D37</f>
        <v>0</v>
      </c>
      <c r="E37">
        <f>[4]p15!E37</f>
        <v>9.1999999999999998E-2</v>
      </c>
      <c r="F37">
        <f>[4]p15!F37</f>
        <v>9.1999999999999998E-2</v>
      </c>
      <c r="G37">
        <f>[4]p15!G37</f>
        <v>9.1999999999999998E-2</v>
      </c>
      <c r="H37">
        <f>[4]p15!H37</f>
        <v>0</v>
      </c>
      <c r="I37">
        <f>[4]p15!I37</f>
        <v>0</v>
      </c>
      <c r="J37">
        <f>[4]p15!J37</f>
        <v>0</v>
      </c>
      <c r="K37">
        <f>[4]p15!K37</f>
        <v>0</v>
      </c>
    </row>
    <row r="38" spans="1:11">
      <c r="A38" t="s">
        <v>216</v>
      </c>
      <c r="B38">
        <f>[4]p15!B38</f>
        <v>0.115</v>
      </c>
      <c r="C38">
        <f>[4]p15!C38</f>
        <v>0.115</v>
      </c>
      <c r="D38">
        <f>[4]p15!D38</f>
        <v>0.115</v>
      </c>
      <c r="E38">
        <f>[4]p15!E38</f>
        <v>0</v>
      </c>
      <c r="F38">
        <f>[4]p15!F38</f>
        <v>0</v>
      </c>
      <c r="G38">
        <f>[4]p15!G38</f>
        <v>0.115</v>
      </c>
      <c r="H38">
        <f>[4]p15!H38</f>
        <v>0</v>
      </c>
      <c r="I38">
        <f>[4]p15!I38</f>
        <v>0</v>
      </c>
      <c r="J38">
        <f>[4]p15!J38</f>
        <v>0</v>
      </c>
      <c r="K38">
        <f>[4]p15!K38</f>
        <v>0</v>
      </c>
    </row>
    <row r="39" spans="1:11">
      <c r="A39" t="s">
        <v>217</v>
      </c>
      <c r="B39">
        <f>[4]p15!B39</f>
        <v>0.115</v>
      </c>
      <c r="C39">
        <f>[4]p15!C39</f>
        <v>0.115</v>
      </c>
      <c r="D39">
        <f>[4]p15!D39</f>
        <v>0.115</v>
      </c>
      <c r="E39">
        <f>[4]p15!E39</f>
        <v>0</v>
      </c>
      <c r="F39">
        <f>[4]p15!F39</f>
        <v>0</v>
      </c>
      <c r="G39">
        <f>[4]p15!G39</f>
        <v>0.115</v>
      </c>
      <c r="H39">
        <f>[4]p15!H39</f>
        <v>0</v>
      </c>
      <c r="I39">
        <f>[4]p15!I39</f>
        <v>0</v>
      </c>
      <c r="J39">
        <f>[4]p15!J39</f>
        <v>0</v>
      </c>
      <c r="K39">
        <f>[4]p15!K39</f>
        <v>0</v>
      </c>
    </row>
    <row r="40" spans="1:11">
      <c r="A40" t="s">
        <v>218</v>
      </c>
      <c r="B40">
        <f>[4]p15!B40</f>
        <v>5.7500000000000002E-2</v>
      </c>
      <c r="C40">
        <f>[4]p15!C40</f>
        <v>0</v>
      </c>
      <c r="D40">
        <f>[4]p15!D40</f>
        <v>5.7500000000000002E-2</v>
      </c>
      <c r="E40">
        <f>[4]p15!E40</f>
        <v>5.7500000000000002E-2</v>
      </c>
      <c r="F40">
        <f>[4]p15!F40</f>
        <v>5.7500000000000002E-2</v>
      </c>
      <c r="G40">
        <f>[4]p15!G40</f>
        <v>0</v>
      </c>
      <c r="H40">
        <f>[4]p15!H40</f>
        <v>0</v>
      </c>
      <c r="I40">
        <f>[4]p15!I40</f>
        <v>0</v>
      </c>
      <c r="J40">
        <f>[4]p15!J40</f>
        <v>0</v>
      </c>
      <c r="K40">
        <f>[4]p15!K40</f>
        <v>0</v>
      </c>
    </row>
    <row r="41" spans="1:11">
      <c r="A41" t="s">
        <v>219</v>
      </c>
      <c r="B41">
        <f>[4]p15!B41</f>
        <v>0.6</v>
      </c>
      <c r="C41">
        <f>[4]p15!C41</f>
        <v>1.2</v>
      </c>
      <c r="D41">
        <f>[4]p15!D41</f>
        <v>0.6</v>
      </c>
      <c r="E41">
        <f>[4]p15!E41</f>
        <v>1.5</v>
      </c>
      <c r="F41">
        <f>[4]p15!F41</f>
        <v>1.5</v>
      </c>
      <c r="G41">
        <f>[4]p15!G41</f>
        <v>1.2</v>
      </c>
      <c r="H41">
        <f>[4]p15!H41</f>
        <v>0</v>
      </c>
      <c r="I41">
        <f>[4]p15!I41</f>
        <v>0</v>
      </c>
      <c r="J41">
        <f>[4]p15!J41</f>
        <v>0</v>
      </c>
      <c r="K41">
        <f>[4]p15!K41</f>
        <v>0</v>
      </c>
    </row>
    <row r="42" spans="1:11">
      <c r="A42" t="s">
        <v>220</v>
      </c>
      <c r="B42">
        <f>[4]p15!B42</f>
        <v>1.2</v>
      </c>
      <c r="C42">
        <f>[4]p15!C42</f>
        <v>0.6</v>
      </c>
      <c r="D42">
        <f>[4]p15!D42</f>
        <v>1.8</v>
      </c>
      <c r="E42">
        <f>[4]p15!E42</f>
        <v>1.2</v>
      </c>
      <c r="F42">
        <f>[4]p15!F42</f>
        <v>1.2</v>
      </c>
      <c r="G42">
        <f>[4]p15!G42</f>
        <v>0.6</v>
      </c>
      <c r="H42">
        <f>[4]p15!H42</f>
        <v>0</v>
      </c>
      <c r="I42">
        <f>[4]p15!I42</f>
        <v>0</v>
      </c>
      <c r="J42">
        <f>[4]p15!J42</f>
        <v>0</v>
      </c>
      <c r="K42">
        <f>[4]p15!K42</f>
        <v>0</v>
      </c>
    </row>
    <row r="43" spans="1:11">
      <c r="A43" t="s">
        <v>221</v>
      </c>
      <c r="B43">
        <f>[4]p15!B43</f>
        <v>0.6</v>
      </c>
      <c r="C43">
        <f>[4]p15!C43</f>
        <v>1.8</v>
      </c>
      <c r="D43">
        <f>[4]p15!D43</f>
        <v>0.6</v>
      </c>
      <c r="E43">
        <f>[4]p15!E43</f>
        <v>1.2</v>
      </c>
      <c r="F43">
        <f>[4]p15!F43</f>
        <v>1.2</v>
      </c>
      <c r="G43">
        <f>[4]p15!G43</f>
        <v>1.2</v>
      </c>
      <c r="H43">
        <f>[4]p15!H43</f>
        <v>0</v>
      </c>
      <c r="I43">
        <f>[4]p15!I43</f>
        <v>0</v>
      </c>
      <c r="J43">
        <f>[4]p15!J43</f>
        <v>0</v>
      </c>
      <c r="K43">
        <f>[4]p15!K43</f>
        <v>0</v>
      </c>
    </row>
    <row r="44" spans="1:11">
      <c r="A44" t="s">
        <v>222</v>
      </c>
      <c r="B44">
        <f>[4]p15!B44</f>
        <v>1.5</v>
      </c>
      <c r="C44">
        <f>[4]p15!C44</f>
        <v>1.2</v>
      </c>
      <c r="D44">
        <f>[4]p15!D44</f>
        <v>1.2</v>
      </c>
      <c r="E44">
        <f>[4]p15!E44</f>
        <v>0.6</v>
      </c>
      <c r="F44">
        <f>[4]p15!F44</f>
        <v>0.6</v>
      </c>
      <c r="G44">
        <f>[4]p15!G44</f>
        <v>0.9</v>
      </c>
      <c r="H44">
        <f>[4]p15!H44</f>
        <v>0</v>
      </c>
      <c r="I44">
        <f>[4]p15!I44</f>
        <v>0</v>
      </c>
      <c r="J44">
        <f>[4]p15!J44</f>
        <v>0</v>
      </c>
      <c r="K44">
        <f>[4]p15!K44</f>
        <v>0</v>
      </c>
    </row>
    <row r="45" spans="1:11">
      <c r="A45" t="s">
        <v>223</v>
      </c>
      <c r="B45">
        <f>[4]p15!B45</f>
        <v>1.5</v>
      </c>
      <c r="C45">
        <f>[4]p15!C45</f>
        <v>1.2</v>
      </c>
      <c r="D45">
        <f>[4]p15!D45</f>
        <v>1.2</v>
      </c>
      <c r="E45">
        <f>[4]p15!E45</f>
        <v>0.6</v>
      </c>
      <c r="F45">
        <f>[4]p15!F45</f>
        <v>0.6</v>
      </c>
      <c r="G45">
        <f>[4]p15!G45</f>
        <v>0.9</v>
      </c>
      <c r="H45">
        <f>[4]p15!H45</f>
        <v>0</v>
      </c>
      <c r="I45">
        <f>[4]p15!I45</f>
        <v>0</v>
      </c>
      <c r="J45">
        <f>[4]p15!J45</f>
        <v>0</v>
      </c>
      <c r="K45">
        <f>[4]p15!K45</f>
        <v>0</v>
      </c>
    </row>
    <row r="46" spans="1:11">
      <c r="A46" t="s">
        <v>224</v>
      </c>
      <c r="B46">
        <f>[4]p15!B46</f>
        <v>1.2</v>
      </c>
      <c r="C46">
        <f>[4]p15!C46</f>
        <v>0.6</v>
      </c>
      <c r="D46">
        <f>[4]p15!D46</f>
        <v>1.2</v>
      </c>
      <c r="E46">
        <f>[4]p15!E46</f>
        <v>0.9</v>
      </c>
      <c r="F46">
        <f>[4]p15!F46</f>
        <v>0.9</v>
      </c>
      <c r="G46">
        <f>[4]p15!G46</f>
        <v>0.6</v>
      </c>
      <c r="H46">
        <f>[4]p15!H46</f>
        <v>0</v>
      </c>
      <c r="I46">
        <f>[4]p15!I46</f>
        <v>0</v>
      </c>
      <c r="J46">
        <f>[4]p15!J46</f>
        <v>0</v>
      </c>
      <c r="K46">
        <f>[4]p15!K46</f>
        <v>0</v>
      </c>
    </row>
    <row r="47" spans="1:11">
      <c r="A47" t="s">
        <v>225</v>
      </c>
      <c r="B47">
        <f>[4]p15!B47</f>
        <v>89</v>
      </c>
      <c r="C47">
        <f>[4]p15!C47</f>
        <v>12.5</v>
      </c>
      <c r="D47">
        <f>[4]p15!D47</f>
        <v>6.9</v>
      </c>
      <c r="E47">
        <f>[4]p15!E47</f>
        <v>0.63</v>
      </c>
      <c r="F47">
        <f>[4]p15!F47</f>
        <v>0.75</v>
      </c>
      <c r="G47">
        <f>[4]p15!G47</f>
        <v>1</v>
      </c>
      <c r="H47">
        <f>[4]p15!H47</f>
        <v>0</v>
      </c>
      <c r="I47">
        <f>[4]p15!I47</f>
        <v>0</v>
      </c>
      <c r="J47">
        <f>[4]p15!J47</f>
        <v>0</v>
      </c>
      <c r="K47">
        <f>[4]p15!K47</f>
        <v>0</v>
      </c>
    </row>
    <row r="48" spans="1:11">
      <c r="A48" t="s">
        <v>226</v>
      </c>
      <c r="B48">
        <f>[4]p15!B48</f>
        <v>89</v>
      </c>
      <c r="C48">
        <f>[4]p15!C48</f>
        <v>12.5</v>
      </c>
      <c r="D48">
        <f>[4]p15!D48</f>
        <v>7</v>
      </c>
      <c r="E48">
        <f>[4]p15!E48</f>
        <v>0.63</v>
      </c>
      <c r="F48">
        <f>[4]p15!F48</f>
        <v>0.76</v>
      </c>
      <c r="G48">
        <f>[4]p15!G48</f>
        <v>1</v>
      </c>
      <c r="H48">
        <f>[4]p15!H48</f>
        <v>0</v>
      </c>
      <c r="I48">
        <f>[4]p15!I48</f>
        <v>0</v>
      </c>
      <c r="J48">
        <f>[4]p15!J48</f>
        <v>0</v>
      </c>
      <c r="K48">
        <f>[4]p15!K48</f>
        <v>0</v>
      </c>
    </row>
    <row r="49" spans="1:20">
      <c r="A49" t="s">
        <v>227</v>
      </c>
      <c r="B49">
        <f>[4]p15!B49</f>
        <v>88</v>
      </c>
      <c r="C49">
        <f>[4]p15!C49</f>
        <v>12.5</v>
      </c>
      <c r="D49">
        <f>[4]p15!D49</f>
        <v>6.9</v>
      </c>
      <c r="E49">
        <f>[4]p15!E49</f>
        <v>0.65</v>
      </c>
      <c r="F49">
        <f>[4]p15!F49</f>
        <v>0.77</v>
      </c>
      <c r="G49">
        <f>[4]p15!G49</f>
        <v>1</v>
      </c>
      <c r="H49">
        <f>[4]p15!H49</f>
        <v>0</v>
      </c>
      <c r="I49">
        <f>[4]p15!I49</f>
        <v>0</v>
      </c>
      <c r="J49">
        <f>[4]p15!J49</f>
        <v>0</v>
      </c>
      <c r="K49">
        <f>[4]p15!K49</f>
        <v>0</v>
      </c>
    </row>
    <row r="50" spans="1:20">
      <c r="A50" t="s">
        <v>228</v>
      </c>
      <c r="B50">
        <f>[4]p15!B50</f>
        <v>87</v>
      </c>
      <c r="C50">
        <f>[4]p15!C50</f>
        <v>12.1</v>
      </c>
      <c r="D50">
        <f>[4]p15!D50</f>
        <v>6.9</v>
      </c>
      <c r="E50">
        <f>[4]p15!E50</f>
        <v>0.66</v>
      </c>
      <c r="F50">
        <f>[4]p15!F50</f>
        <v>0.79</v>
      </c>
      <c r="G50">
        <f>[4]p15!G50</f>
        <v>1</v>
      </c>
      <c r="H50">
        <f>[4]p15!H50</f>
        <v>0</v>
      </c>
      <c r="I50">
        <f>[4]p15!I50</f>
        <v>0</v>
      </c>
      <c r="J50">
        <f>[4]p15!J50</f>
        <v>0</v>
      </c>
      <c r="K50">
        <f>[4]p15!K50</f>
        <v>0</v>
      </c>
    </row>
    <row r="51" spans="1:20" ht="14" thickBot="1">
      <c r="A51" s="34" t="s">
        <v>229</v>
      </c>
      <c r="B51" s="34">
        <f>[4]p15!B51</f>
        <v>6.3772727272727314</v>
      </c>
      <c r="C51" s="34">
        <f>[4]p15!C51</f>
        <v>4.1568000000000049</v>
      </c>
      <c r="D51" s="34">
        <f>[4]p15!D51</f>
        <v>7.6000000000000068</v>
      </c>
      <c r="E51" s="34">
        <f>[4]p15!E51</f>
        <v>9.2553846153846209</v>
      </c>
      <c r="F51" s="34">
        <f>[4]p15!F51</f>
        <v>10.394805194805201</v>
      </c>
      <c r="G51" s="34">
        <f>[4]p15!G51</f>
        <v>7.6</v>
      </c>
      <c r="H51" s="34">
        <f>[4]p15!H51</f>
        <v>0</v>
      </c>
      <c r="I51" s="34">
        <f>[4]p15!I51</f>
        <v>0</v>
      </c>
      <c r="J51" s="34">
        <f>[4]p15!J51</f>
        <v>0</v>
      </c>
      <c r="K51" s="34">
        <f>[4]p15!K51</f>
        <v>0</v>
      </c>
      <c r="L51" s="34"/>
      <c r="M51" s="34"/>
    </row>
    <row r="52" spans="1:20">
      <c r="A52" t="s">
        <v>115</v>
      </c>
      <c r="B52">
        <f>[4]p15!B52</f>
        <v>23009695.324988753</v>
      </c>
      <c r="C52">
        <f>[4]p15!C52</f>
        <v>13881131.404227093</v>
      </c>
      <c r="D52">
        <f>[4]p15!D52</f>
        <v>934469.61112817377</v>
      </c>
      <c r="E52">
        <f>[4]p15!E52</f>
        <v>5195197.7204810679</v>
      </c>
      <c r="F52">
        <f>[4]p15!F52</f>
        <v>6944231.7252859026</v>
      </c>
      <c r="G52">
        <f>[4]p15!G52</f>
        <v>0</v>
      </c>
      <c r="H52">
        <f>[4]p15!H52</f>
        <v>0</v>
      </c>
      <c r="I52">
        <f>[4]p15!I52</f>
        <v>0</v>
      </c>
      <c r="J52">
        <f>[4]p15!J52</f>
        <v>0</v>
      </c>
      <c r="K52">
        <f>[4]p15!K52</f>
        <v>0</v>
      </c>
      <c r="M52" s="28"/>
    </row>
    <row r="53" spans="1:20">
      <c r="A53" t="s">
        <v>116</v>
      </c>
      <c r="B53">
        <f>[4]p15!B53</f>
        <v>10243400</v>
      </c>
      <c r="C53">
        <f>[4]p15!C53</f>
        <v>12345499</v>
      </c>
      <c r="D53">
        <f>[4]p15!D53</f>
        <v>10979314</v>
      </c>
      <c r="E53">
        <f>[4]p15!E53</f>
        <v>9821324</v>
      </c>
      <c r="F53">
        <f>[4]p15!F53</f>
        <v>9044694</v>
      </c>
      <c r="G53">
        <f>[4]p15!G53</f>
        <v>0</v>
      </c>
      <c r="H53">
        <f>[4]p15!H53</f>
        <v>0</v>
      </c>
      <c r="I53">
        <f>[4]p15!I53</f>
        <v>0</v>
      </c>
      <c r="J53">
        <f>[4]p15!J53</f>
        <v>0</v>
      </c>
      <c r="K53">
        <f>[4]p15!K53</f>
        <v>0</v>
      </c>
      <c r="N53" s="10"/>
      <c r="O53" s="10"/>
      <c r="P53" s="10"/>
      <c r="Q53" s="10"/>
      <c r="R53" s="10"/>
    </row>
    <row r="54" spans="1:20">
      <c r="A54" t="s">
        <v>230</v>
      </c>
      <c r="B54">
        <f>[4]p15!B54</f>
        <v>3259265</v>
      </c>
      <c r="C54">
        <f>[4]p15!C54</f>
        <v>2697768</v>
      </c>
      <c r="D54">
        <f>[4]p15!D54</f>
        <v>4332210</v>
      </c>
      <c r="E54">
        <f>[4]p15!E54</f>
        <v>2490137</v>
      </c>
      <c r="F54">
        <f>[4]p15!F54</f>
        <v>2846673</v>
      </c>
      <c r="G54">
        <f>[4]p15!G54</f>
        <v>0</v>
      </c>
      <c r="H54">
        <f>[4]p15!H54</f>
        <v>0</v>
      </c>
      <c r="I54">
        <f>[4]p15!I54</f>
        <v>0</v>
      </c>
      <c r="J54">
        <f>[4]p15!J54</f>
        <v>0</v>
      </c>
      <c r="K54">
        <f>[4]p15!K54</f>
        <v>0</v>
      </c>
      <c r="N54" s="32"/>
      <c r="O54" s="32"/>
      <c r="P54" s="32"/>
      <c r="Q54" s="32"/>
      <c r="R54" s="32"/>
      <c r="S54" s="32"/>
      <c r="T54" s="33"/>
    </row>
    <row r="55" spans="1:20">
      <c r="A55" t="s">
        <v>231</v>
      </c>
      <c r="B55">
        <f>[4]p15!B55</f>
        <v>2973625</v>
      </c>
      <c r="C55">
        <f>[4]p15!C55</f>
        <v>2157469</v>
      </c>
      <c r="D55">
        <f>[4]p15!D55</f>
        <v>7413082</v>
      </c>
      <c r="E55">
        <f>[4]p15!E55</f>
        <v>6036073</v>
      </c>
      <c r="F55">
        <f>[4]p15!F55</f>
        <v>4940385</v>
      </c>
      <c r="G55">
        <f>[4]p15!G55</f>
        <v>0</v>
      </c>
      <c r="H55">
        <f>[4]p15!H55</f>
        <v>0</v>
      </c>
      <c r="I55">
        <f>[4]p15!I55</f>
        <v>0</v>
      </c>
      <c r="J55">
        <f>[4]p15!J55</f>
        <v>0</v>
      </c>
      <c r="K55">
        <f>[4]p15!K55</f>
        <v>0</v>
      </c>
      <c r="N55" s="32"/>
      <c r="O55" s="32"/>
      <c r="P55" s="32"/>
      <c r="Q55" s="32"/>
      <c r="R55" s="32"/>
      <c r="S55" s="32"/>
      <c r="T55" s="33"/>
    </row>
    <row r="56" spans="1:20">
      <c r="A56" t="s">
        <v>232</v>
      </c>
      <c r="B56">
        <f>[4]p15!B56</f>
        <v>6232890</v>
      </c>
      <c r="C56">
        <f>[4]p15!C56</f>
        <v>4855237</v>
      </c>
      <c r="D56">
        <f>[4]p15!D56</f>
        <v>11745292</v>
      </c>
      <c r="E56">
        <f>[4]p15!E56</f>
        <v>8526210</v>
      </c>
      <c r="F56">
        <f>[4]p15!F56</f>
        <v>7787058</v>
      </c>
      <c r="G56">
        <f>[4]p15!G56</f>
        <v>0</v>
      </c>
      <c r="H56">
        <f>[4]p15!H56</f>
        <v>0</v>
      </c>
      <c r="I56">
        <f>[4]p15!I56</f>
        <v>0</v>
      </c>
      <c r="J56">
        <f>[4]p15!J56</f>
        <v>0</v>
      </c>
      <c r="K56">
        <f>[4]p15!K56</f>
        <v>0</v>
      </c>
      <c r="T56" s="33"/>
    </row>
    <row r="57" spans="1:20">
      <c r="A57" t="s">
        <v>233</v>
      </c>
      <c r="B57">
        <f>[4]p15!B57</f>
        <v>1762363</v>
      </c>
      <c r="C57">
        <f>[4]p15!C57</f>
        <v>1995000</v>
      </c>
      <c r="D57">
        <f>[4]p15!D57</f>
        <v>1851711</v>
      </c>
      <c r="E57">
        <f>[4]p15!E57</f>
        <v>2110969</v>
      </c>
      <c r="F57">
        <f>[4]p15!F57</f>
        <v>1950241</v>
      </c>
      <c r="G57">
        <f>[4]p15!G57</f>
        <v>563029</v>
      </c>
      <c r="H57">
        <f>[4]p15!H57</f>
        <v>563029</v>
      </c>
      <c r="I57">
        <f>[4]p15!I57</f>
        <v>563029</v>
      </c>
      <c r="J57">
        <f>[4]p15!J57</f>
        <v>563029</v>
      </c>
      <c r="K57">
        <f>[4]p15!K57</f>
        <v>563029</v>
      </c>
      <c r="M57" s="28"/>
      <c r="N57" s="10"/>
      <c r="O57" s="10"/>
      <c r="P57" s="10"/>
      <c r="Q57" s="10"/>
      <c r="R57" s="10"/>
      <c r="T57" s="33"/>
    </row>
    <row r="58" spans="1:20">
      <c r="A58" t="s">
        <v>234</v>
      </c>
      <c r="B58">
        <f>[4]p15!B58</f>
        <v>4901059</v>
      </c>
      <c r="C58">
        <f>[4]p15!C58</f>
        <v>5075039</v>
      </c>
      <c r="D58">
        <f>[4]p15!D58</f>
        <v>4901058</v>
      </c>
      <c r="E58">
        <f>[4]p15!E58</f>
        <v>5213932</v>
      </c>
      <c r="F58">
        <f>[4]p15!F58</f>
        <v>5151058</v>
      </c>
      <c r="G58">
        <f>[4]p15!G58</f>
        <v>4657781</v>
      </c>
      <c r="H58">
        <f>[4]p15!H58</f>
        <v>3167291</v>
      </c>
      <c r="I58">
        <f>[4]p15!I58</f>
        <v>2980980</v>
      </c>
      <c r="J58">
        <f>[4]p15!J58</f>
        <v>4098847</v>
      </c>
      <c r="K58">
        <f>[4]p15!K58</f>
        <v>4471470</v>
      </c>
      <c r="N58" s="32"/>
      <c r="O58" s="32"/>
      <c r="P58" s="32"/>
      <c r="Q58" s="32"/>
      <c r="R58" s="32"/>
      <c r="S58" s="32"/>
      <c r="T58" s="33"/>
    </row>
    <row r="59" spans="1:20">
      <c r="A59" t="s">
        <v>235</v>
      </c>
      <c r="B59">
        <f>[4]p15!B59</f>
        <v>6132346</v>
      </c>
      <c r="C59">
        <f>[4]p15!C59</f>
        <v>6174835</v>
      </c>
      <c r="D59">
        <f>[4]p15!D59</f>
        <v>6132346</v>
      </c>
      <c r="E59">
        <f>[4]p15!E59</f>
        <v>6174835</v>
      </c>
      <c r="F59">
        <f>[4]p15!F59</f>
        <v>6908815</v>
      </c>
      <c r="G59">
        <f>[4]p15!G59</f>
        <v>3726226</v>
      </c>
      <c r="H59">
        <f>[4]p15!H59</f>
        <v>4471470</v>
      </c>
      <c r="I59">
        <f>[4]p15!I59</f>
        <v>4098847</v>
      </c>
      <c r="J59">
        <f>[4]p15!J59</f>
        <v>2980980</v>
      </c>
      <c r="K59">
        <f>[4]p15!K59</f>
        <v>3167291</v>
      </c>
      <c r="N59" s="32"/>
      <c r="O59" s="32"/>
      <c r="P59" s="32"/>
      <c r="Q59" s="32"/>
      <c r="R59" s="32"/>
      <c r="S59" s="32"/>
      <c r="T59" s="33"/>
    </row>
    <row r="60" spans="1:20">
      <c r="A60" t="s">
        <v>236</v>
      </c>
      <c r="B60">
        <f>[4]p15!B60</f>
        <v>11033405</v>
      </c>
      <c r="C60">
        <f>[4]p15!C60</f>
        <v>11249874</v>
      </c>
      <c r="D60">
        <f>[4]p15!D60</f>
        <v>11033404</v>
      </c>
      <c r="E60">
        <f>[4]p15!E60</f>
        <v>11388767</v>
      </c>
      <c r="F60">
        <f>[4]p15!F60</f>
        <v>12059873</v>
      </c>
      <c r="G60">
        <f>[4]p15!G60</f>
        <v>8384007</v>
      </c>
      <c r="H60">
        <f>[4]p15!H60</f>
        <v>7638761</v>
      </c>
      <c r="I60">
        <f>[4]p15!I60</f>
        <v>7079827</v>
      </c>
      <c r="J60">
        <f>[4]p15!J60</f>
        <v>7079827</v>
      </c>
      <c r="K60">
        <f>[4]p15!K60</f>
        <v>7638761</v>
      </c>
    </row>
    <row r="61" spans="1:20">
      <c r="A61" t="s">
        <v>237</v>
      </c>
      <c r="B61">
        <f>[4]p15!B61</f>
        <v>52281753.324988753</v>
      </c>
      <c r="C61">
        <f>[4]p15!C61</f>
        <v>44326741.404227093</v>
      </c>
      <c r="D61">
        <f>[4]p15!D61</f>
        <v>36544190.611128174</v>
      </c>
      <c r="E61">
        <f>[4]p15!E61</f>
        <v>37042467.720481068</v>
      </c>
      <c r="F61">
        <f>[4]p15!F61</f>
        <v>37786097.725285903</v>
      </c>
      <c r="G61">
        <f>[4]p15!G61</f>
        <v>0</v>
      </c>
      <c r="H61">
        <f>[4]p15!H61</f>
        <v>0</v>
      </c>
      <c r="I61">
        <f>[4]p15!I61</f>
        <v>0</v>
      </c>
      <c r="J61">
        <f>[4]p15!J61</f>
        <v>0</v>
      </c>
      <c r="K61">
        <f>[4]p15!K61</f>
        <v>0</v>
      </c>
    </row>
    <row r="62" spans="1:20">
      <c r="A62" t="s">
        <v>121</v>
      </c>
      <c r="B62">
        <f>[4]p15!B62</f>
        <v>7280430.5434782617</v>
      </c>
      <c r="C62">
        <f>[4]p15!C62</f>
        <v>7362801.6376811601</v>
      </c>
      <c r="D62">
        <f>[4]p15!D62</f>
        <v>7243919.5362318847</v>
      </c>
      <c r="E62">
        <f>[4]p15!E62</f>
        <v>7475130.833333334</v>
      </c>
      <c r="F62">
        <f>[4]p15!F62</f>
        <v>7306287.826086957</v>
      </c>
      <c r="G62">
        <f>[4]p15!G62</f>
        <v>0</v>
      </c>
      <c r="H62">
        <f>[4]p15!H62</f>
        <v>0</v>
      </c>
      <c r="I62">
        <f>[4]p15!I62</f>
        <v>0</v>
      </c>
      <c r="J62">
        <f>[4]p15!J62</f>
        <v>0</v>
      </c>
      <c r="K62">
        <f>[4]p15!K62</f>
        <v>0</v>
      </c>
    </row>
    <row r="63" spans="1:20">
      <c r="A63" t="s">
        <v>122</v>
      </c>
      <c r="B63">
        <f>[4]p15!B63</f>
        <v>2366530</v>
      </c>
      <c r="C63">
        <f>[4]p15!C63</f>
        <v>1661332</v>
      </c>
      <c r="D63">
        <f>[4]p15!D63</f>
        <v>592853</v>
      </c>
      <c r="E63">
        <f>[4]p15!E63</f>
        <v>-262261</v>
      </c>
      <c r="F63">
        <f>[4]p15!F63</f>
        <v>475398</v>
      </c>
      <c r="G63">
        <f>[4]p15!G63</f>
        <v>-2212670</v>
      </c>
      <c r="H63">
        <f>[4]p15!H63</f>
        <v>-1857156</v>
      </c>
      <c r="I63">
        <f>[4]p15!I63</f>
        <v>-1208888</v>
      </c>
      <c r="J63">
        <f>[4]p15!J63</f>
        <v>-1054779</v>
      </c>
      <c r="K63">
        <f>[4]p15!K63</f>
        <v>-1578827</v>
      </c>
    </row>
    <row r="64" spans="1:20">
      <c r="A64" t="s">
        <v>238</v>
      </c>
      <c r="B64">
        <f>[4]p15!B64</f>
        <v>18413242</v>
      </c>
      <c r="C64">
        <f>[4]p15!C64</f>
        <v>18619239</v>
      </c>
      <c r="D64">
        <f>[4]p15!D64</f>
        <v>18139798</v>
      </c>
      <c r="E64">
        <f>[4]p15!E64</f>
        <v>18860905</v>
      </c>
      <c r="F64">
        <f>[4]p15!F64</f>
        <v>19157959</v>
      </c>
      <c r="G64">
        <f>[4]p15!G64</f>
        <v>0</v>
      </c>
      <c r="H64">
        <f>[4]p15!H64</f>
        <v>0</v>
      </c>
      <c r="I64">
        <f>[4]p15!I64</f>
        <v>0</v>
      </c>
      <c r="J64">
        <f>[4]p15!J64</f>
        <v>0</v>
      </c>
      <c r="K64">
        <f>[4]p15!K64</f>
        <v>0</v>
      </c>
    </row>
    <row r="65" spans="1:13">
      <c r="A65" t="s">
        <v>239</v>
      </c>
      <c r="B65">
        <f>[4]p15!B65</f>
        <v>1000000</v>
      </c>
      <c r="C65">
        <f>[4]p15!C65</f>
        <v>1000000</v>
      </c>
      <c r="D65">
        <f>[4]p15!D65</f>
        <v>1000000</v>
      </c>
      <c r="E65">
        <f>[4]p15!E65</f>
        <v>1000000</v>
      </c>
      <c r="F65">
        <f>[4]p15!F65</f>
        <v>1000000</v>
      </c>
      <c r="G65">
        <f>[4]p15!G65</f>
        <v>1000000</v>
      </c>
      <c r="H65">
        <f>[4]p15!H65</f>
        <v>1000000</v>
      </c>
      <c r="I65">
        <f>[4]p15!I65</f>
        <v>1000000</v>
      </c>
      <c r="J65">
        <f>[4]p15!J65</f>
        <v>1000000</v>
      </c>
      <c r="K65">
        <f>[4]p15!K65</f>
        <v>1000000</v>
      </c>
    </row>
    <row r="66" spans="1:13">
      <c r="A66" t="s">
        <v>125</v>
      </c>
      <c r="B66">
        <f>[4]p15!B66</f>
        <v>23221550.781510495</v>
      </c>
      <c r="C66">
        <f>[4]p15!C66</f>
        <v>15683368.76654594</v>
      </c>
      <c r="D66">
        <f>[4]p15!D66</f>
        <v>9567620.0748962909</v>
      </c>
      <c r="E66">
        <f>[4]p15!E66</f>
        <v>9968692.8871477321</v>
      </c>
      <c r="F66">
        <f>[4]p15!F66</f>
        <v>9846452.8991989456</v>
      </c>
      <c r="G66">
        <f>[4]p15!G66</f>
        <v>16226469</v>
      </c>
      <c r="H66">
        <f>[4]p15!H66</f>
        <v>16916585</v>
      </c>
      <c r="I66">
        <f>[4]p15!I66</f>
        <v>18174985</v>
      </c>
      <c r="J66">
        <f>[4]p15!J66</f>
        <v>18475152</v>
      </c>
      <c r="K66">
        <f>[4]p15!K66</f>
        <v>17456870</v>
      </c>
    </row>
    <row r="67" spans="1:13">
      <c r="A67" t="s">
        <v>240</v>
      </c>
      <c r="B67">
        <f>[4]p15!B67</f>
        <v>52281753.324988753</v>
      </c>
      <c r="C67">
        <f>[4]p15!C67</f>
        <v>44326741.404227093</v>
      </c>
      <c r="D67">
        <f>[4]p15!D67</f>
        <v>36544190.611128174</v>
      </c>
      <c r="E67">
        <f>[4]p15!E67</f>
        <v>37042467.720481068</v>
      </c>
      <c r="F67">
        <f>[4]p15!F67</f>
        <v>37786097.725285903</v>
      </c>
      <c r="G67">
        <f>[4]p15!G67</f>
        <v>0</v>
      </c>
      <c r="H67">
        <f>[4]p15!H67</f>
        <v>0</v>
      </c>
      <c r="I67">
        <f>[4]p15!I67</f>
        <v>0</v>
      </c>
      <c r="J67">
        <f>[4]p15!J67</f>
        <v>0</v>
      </c>
      <c r="K67">
        <f>[4]p15!K67</f>
        <v>0</v>
      </c>
    </row>
    <row r="68" spans="1:13">
      <c r="A68" t="s">
        <v>241</v>
      </c>
      <c r="B68">
        <f>[4]p15!B68</f>
        <v>0</v>
      </c>
      <c r="C68">
        <f>[4]p15!C68</f>
        <v>0</v>
      </c>
      <c r="D68">
        <f>[4]p15!D68</f>
        <v>0</v>
      </c>
      <c r="E68">
        <f>[4]p15!E68</f>
        <v>0</v>
      </c>
      <c r="F68">
        <f>[4]p15!F68</f>
        <v>0</v>
      </c>
      <c r="G68">
        <f>[4]p15!G68</f>
        <v>0</v>
      </c>
      <c r="H68">
        <f>[4]p15!H68</f>
        <v>0</v>
      </c>
      <c r="I68">
        <f>[4]p15!I68</f>
        <v>0</v>
      </c>
      <c r="J68">
        <f>[4]p15!J68</f>
        <v>0</v>
      </c>
      <c r="K68">
        <f>[4]p15!K68</f>
        <v>0</v>
      </c>
    </row>
    <row r="69" spans="1:13">
      <c r="A69" t="s">
        <v>242</v>
      </c>
      <c r="B69">
        <f>[4]p15!B69</f>
        <v>24899479.445115753</v>
      </c>
      <c r="C69">
        <f>[4]p15!C69</f>
        <v>32650737.414974153</v>
      </c>
      <c r="D69">
        <f>[4]p15!D69</f>
        <v>30890379.653086044</v>
      </c>
      <c r="E69">
        <f>[4]p15!E69</f>
        <v>26635131.244998477</v>
      </c>
      <c r="F69">
        <f>[4]p15!F69</f>
        <v>24544442.33979933</v>
      </c>
      <c r="G69">
        <f>[4]p15!G69</f>
        <v>0</v>
      </c>
      <c r="H69">
        <f>[4]p15!H69</f>
        <v>0</v>
      </c>
      <c r="I69">
        <f>[4]p15!I69</f>
        <v>0</v>
      </c>
      <c r="J69">
        <f>[4]p15!J69</f>
        <v>0</v>
      </c>
      <c r="K69">
        <f>[4]p15!K69</f>
        <v>0</v>
      </c>
    </row>
    <row r="70" spans="1:13">
      <c r="A70" t="s">
        <v>243</v>
      </c>
      <c r="B70">
        <f>[4]p15!B70</f>
        <v>1123362.0205881</v>
      </c>
      <c r="C70">
        <f>[4]p15!C70</f>
        <v>3209841.7339373976</v>
      </c>
      <c r="D70">
        <f>[4]p15!D70</f>
        <v>1429418.3859190829</v>
      </c>
      <c r="E70">
        <f>[4]p15!E70</f>
        <v>282995.98961164802</v>
      </c>
      <c r="F70">
        <f>[4]p15!F70</f>
        <v>152887.71751975268</v>
      </c>
      <c r="G70">
        <f>[4]p15!G70</f>
        <v>-126110</v>
      </c>
      <c r="H70">
        <f>[4]p15!H70</f>
        <v>-119884</v>
      </c>
      <c r="I70">
        <f>[4]p15!I70</f>
        <v>-115215</v>
      </c>
      <c r="J70">
        <f>[4]p15!J70</f>
        <v>-115215</v>
      </c>
      <c r="K70">
        <f>[4]p15!K70</f>
        <v>-119884</v>
      </c>
    </row>
    <row r="71" spans="1:13">
      <c r="A71" t="s">
        <v>244</v>
      </c>
      <c r="B71">
        <f>[4]p15!B71</f>
        <v>1.0085071288942924</v>
      </c>
      <c r="C71">
        <f>[4]p15!C71</f>
        <v>0.99314057036308223</v>
      </c>
      <c r="D71">
        <f>[4]p15!D71</f>
        <v>1.0032325949080751</v>
      </c>
      <c r="E71">
        <f>[4]p15!E71</f>
        <v>0.99188711092647419</v>
      </c>
      <c r="F71">
        <f>[4]p15!F71</f>
        <v>1.0032325949080751</v>
      </c>
      <c r="G71">
        <f>[4]p15!G71</f>
        <v>0</v>
      </c>
      <c r="H71">
        <f>[4]p15!H71</f>
        <v>0</v>
      </c>
      <c r="I71">
        <f>[4]p15!I71</f>
        <v>0</v>
      </c>
      <c r="J71">
        <f>[4]p15!J71</f>
        <v>0</v>
      </c>
      <c r="K71">
        <f>[4]p15!K71</f>
        <v>0</v>
      </c>
    </row>
    <row r="72" spans="1:13">
      <c r="A72" t="s">
        <v>245</v>
      </c>
      <c r="B72">
        <f>[4]p15!B72</f>
        <v>1.0008976728235588</v>
      </c>
      <c r="C72">
        <f>[4]p15!C72</f>
        <v>1.0036358127295344</v>
      </c>
      <c r="D72">
        <f>[4]p15!D72</f>
        <v>0.99478952561272926</v>
      </c>
      <c r="E72">
        <f>[4]p15!E72</f>
        <v>1.0048867612783121</v>
      </c>
      <c r="F72">
        <f>[4]p15!F72</f>
        <v>0.99579022755586444</v>
      </c>
      <c r="G72">
        <f>[4]p15!G72</f>
        <v>0</v>
      </c>
      <c r="H72">
        <f>[4]p15!H72</f>
        <v>0</v>
      </c>
      <c r="I72">
        <f>[4]p15!I72</f>
        <v>0</v>
      </c>
      <c r="J72">
        <f>[4]p15!J72</f>
        <v>0</v>
      </c>
      <c r="K72">
        <f>[4]p15!K72</f>
        <v>0</v>
      </c>
    </row>
    <row r="73" spans="1:13">
      <c r="A73" t="s">
        <v>246</v>
      </c>
      <c r="B73">
        <f>[4]p15!B73</f>
        <v>0</v>
      </c>
      <c r="C73">
        <f>[4]p15!C73</f>
        <v>0</v>
      </c>
      <c r="D73">
        <f>[4]p15!D73</f>
        <v>0</v>
      </c>
      <c r="E73">
        <f>[4]p15!E73</f>
        <v>0</v>
      </c>
      <c r="F73">
        <f>[4]p15!F73</f>
        <v>0</v>
      </c>
      <c r="G73">
        <f>[4]p15!G73</f>
        <v>0</v>
      </c>
      <c r="H73">
        <f>[4]p15!H73</f>
        <v>0</v>
      </c>
      <c r="I73">
        <f>[4]p15!I73</f>
        <v>0</v>
      </c>
      <c r="J73">
        <f>[4]p15!J73</f>
        <v>0</v>
      </c>
      <c r="K73">
        <f>[4]p15!K73</f>
        <v>0</v>
      </c>
    </row>
    <row r="74" spans="1:13">
      <c r="A74" t="s">
        <v>435</v>
      </c>
      <c r="B74">
        <f>[4]p15!B74</f>
        <v>0</v>
      </c>
      <c r="C74">
        <f>[4]p15!C74</f>
        <v>0</v>
      </c>
      <c r="D74">
        <f>[4]p15!D74</f>
        <v>0</v>
      </c>
      <c r="E74">
        <f>[4]p15!E74</f>
        <v>0</v>
      </c>
      <c r="F74">
        <f>[4]p15!F74</f>
        <v>0</v>
      </c>
      <c r="G74">
        <f>[4]p15!G74</f>
        <v>0</v>
      </c>
      <c r="H74">
        <f>[4]p15!H74</f>
        <v>0</v>
      </c>
      <c r="I74">
        <f>[4]p15!I74</f>
        <v>0</v>
      </c>
      <c r="J74">
        <f>[4]p15!J74</f>
        <v>0</v>
      </c>
      <c r="K74">
        <f>[4]p15!K74</f>
        <v>0</v>
      </c>
    </row>
    <row r="75" spans="1:13">
      <c r="A75" t="s">
        <v>436</v>
      </c>
      <c r="B75">
        <f>[4]p15!B75</f>
        <v>0</v>
      </c>
      <c r="C75">
        <f>[4]p15!C75</f>
        <v>0</v>
      </c>
      <c r="D75">
        <f>[4]p15!D75</f>
        <v>0</v>
      </c>
      <c r="E75">
        <f>[4]p15!E75</f>
        <v>0</v>
      </c>
      <c r="F75">
        <f>[4]p15!F75</f>
        <v>0</v>
      </c>
      <c r="G75">
        <f>[4]p15!G75</f>
        <v>0</v>
      </c>
      <c r="H75">
        <f>[4]p15!H75</f>
        <v>0</v>
      </c>
      <c r="I75">
        <f>[4]p15!I75</f>
        <v>0</v>
      </c>
      <c r="J75">
        <f>[4]p15!J75</f>
        <v>0</v>
      </c>
      <c r="K75">
        <f>[4]p15!K75</f>
        <v>0</v>
      </c>
    </row>
    <row r="76" spans="1:13">
      <c r="A76" t="s">
        <v>437</v>
      </c>
      <c r="B76">
        <f>[4]p15!B76</f>
        <v>0</v>
      </c>
      <c r="C76">
        <f>[4]p15!C76</f>
        <v>0</v>
      </c>
      <c r="D76">
        <f>[4]p15!D76</f>
        <v>0</v>
      </c>
      <c r="E76">
        <f>[4]p15!E76</f>
        <v>0</v>
      </c>
      <c r="F76">
        <f>[4]p15!F76</f>
        <v>0</v>
      </c>
      <c r="G76">
        <f>[4]p15!G76</f>
        <v>0</v>
      </c>
      <c r="H76">
        <f>[4]p15!H76</f>
        <v>0</v>
      </c>
      <c r="I76">
        <f>[4]p15!I76</f>
        <v>0</v>
      </c>
      <c r="J76">
        <f>[4]p15!J76</f>
        <v>0</v>
      </c>
      <c r="K76">
        <f>[4]p15!K76</f>
        <v>0</v>
      </c>
    </row>
    <row r="77" spans="1:13" ht="14" thickBot="1">
      <c r="A77" s="34" t="s">
        <v>438</v>
      </c>
      <c r="B77" s="34">
        <f>[4]p15!B77</f>
        <v>0</v>
      </c>
      <c r="C77" s="34">
        <f>[4]p15!C77</f>
        <v>0</v>
      </c>
      <c r="D77" s="34">
        <f>[4]p15!D77</f>
        <v>0</v>
      </c>
      <c r="E77" s="34">
        <f>[4]p15!E77</f>
        <v>0</v>
      </c>
      <c r="F77" s="34">
        <f>[4]p15!F77</f>
        <v>0</v>
      </c>
      <c r="G77" s="34">
        <f>[4]p15!G77</f>
        <v>0</v>
      </c>
      <c r="H77" s="34">
        <f>[4]p15!H77</f>
        <v>0</v>
      </c>
      <c r="I77" s="34">
        <f>[4]p15!I77</f>
        <v>0</v>
      </c>
      <c r="J77" s="34">
        <f>[4]p15!J77</f>
        <v>0</v>
      </c>
      <c r="K77" s="34">
        <f>[4]p15!K77</f>
        <v>0</v>
      </c>
      <c r="L77" s="34"/>
      <c r="M77" s="34"/>
    </row>
    <row r="78" spans="1:13">
      <c r="A78" t="s">
        <v>247</v>
      </c>
      <c r="B78">
        <f>[4]p15!B78</f>
        <v>1</v>
      </c>
    </row>
    <row r="79" spans="1:13">
      <c r="A79" t="s">
        <v>248</v>
      </c>
      <c r="B79">
        <f>[4]p15!B79</f>
        <v>57000</v>
      </c>
    </row>
    <row r="80" spans="1:13">
      <c r="A80" t="s">
        <v>249</v>
      </c>
      <c r="B80">
        <f>[4]p15!B80</f>
        <v>57000</v>
      </c>
    </row>
    <row r="81" spans="1:2">
      <c r="A81" t="s">
        <v>250</v>
      </c>
      <c r="B81">
        <f>[4]p15!B81</f>
        <v>0</v>
      </c>
    </row>
    <row r="82" spans="1:2">
      <c r="A82" t="s">
        <v>251</v>
      </c>
      <c r="B82">
        <f>[4]p15!B82</f>
        <v>0</v>
      </c>
    </row>
    <row r="83" spans="1:2">
      <c r="A83" t="s">
        <v>252</v>
      </c>
      <c r="B83">
        <f>[4]p15!B83</f>
        <v>0</v>
      </c>
    </row>
    <row r="84" spans="1:2">
      <c r="A84" t="s">
        <v>253</v>
      </c>
      <c r="B84">
        <f>[4]p15!B84</f>
        <v>0</v>
      </c>
    </row>
    <row r="85" spans="1:2">
      <c r="A85" t="s">
        <v>254</v>
      </c>
      <c r="B85">
        <f>[4]p15!B85</f>
        <v>49187</v>
      </c>
    </row>
    <row r="86" spans="1:2">
      <c r="A86" t="s">
        <v>255</v>
      </c>
      <c r="B86">
        <f>[4]p15!B86</f>
        <v>19419</v>
      </c>
    </row>
    <row r="87" spans="1:2">
      <c r="A87" t="s">
        <v>256</v>
      </c>
      <c r="B87">
        <f>[4]p15!B87</f>
        <v>16486</v>
      </c>
    </row>
    <row r="88" spans="1:2">
      <c r="A88" t="s">
        <v>257</v>
      </c>
      <c r="B88">
        <f>[4]p15!B88</f>
        <v>28033</v>
      </c>
    </row>
    <row r="89" spans="1:2">
      <c r="A89" t="s">
        <v>258</v>
      </c>
      <c r="B89">
        <f>[4]p15!B89</f>
        <v>36326</v>
      </c>
    </row>
    <row r="90" spans="1:2">
      <c r="A90" t="s">
        <v>259</v>
      </c>
      <c r="B90">
        <f>[4]p15!B90</f>
        <v>95643</v>
      </c>
    </row>
    <row r="91" spans="1:2">
      <c r="A91" t="s">
        <v>260</v>
      </c>
      <c r="B91">
        <f>[4]p15!B91</f>
        <v>49187</v>
      </c>
    </row>
    <row r="92" spans="1:2">
      <c r="A92" t="s">
        <v>261</v>
      </c>
      <c r="B92">
        <f>[4]p15!B92</f>
        <v>19419</v>
      </c>
    </row>
    <row r="93" spans="1:2">
      <c r="A93" t="s">
        <v>262</v>
      </c>
      <c r="B93">
        <f>[4]p15!B93</f>
        <v>16486</v>
      </c>
    </row>
    <row r="94" spans="1:2">
      <c r="A94" t="s">
        <v>263</v>
      </c>
      <c r="B94">
        <f>[4]p15!B94</f>
        <v>28033</v>
      </c>
    </row>
    <row r="95" spans="1:2">
      <c r="A95" t="s">
        <v>264</v>
      </c>
      <c r="B95">
        <f>[4]p15!B95</f>
        <v>36326</v>
      </c>
    </row>
    <row r="96" spans="1:2">
      <c r="A96" t="s">
        <v>265</v>
      </c>
      <c r="B96">
        <f>[4]p15!B96</f>
        <v>95643</v>
      </c>
    </row>
    <row r="97" spans="1:2">
      <c r="A97" t="s">
        <v>266</v>
      </c>
      <c r="B97">
        <f>[4]p15!B97</f>
        <v>0</v>
      </c>
    </row>
    <row r="98" spans="1:2">
      <c r="A98" t="s">
        <v>267</v>
      </c>
      <c r="B98">
        <f>[4]p15!B98</f>
        <v>0</v>
      </c>
    </row>
    <row r="99" spans="1:2">
      <c r="A99" t="s">
        <v>268</v>
      </c>
      <c r="B99">
        <f>[4]p15!B99</f>
        <v>0</v>
      </c>
    </row>
    <row r="100" spans="1:2">
      <c r="A100" t="s">
        <v>269</v>
      </c>
      <c r="B100">
        <f>[4]p15!B100</f>
        <v>0</v>
      </c>
    </row>
    <row r="101" spans="1:2">
      <c r="A101" t="s">
        <v>270</v>
      </c>
      <c r="B101">
        <f>[4]p15!B101</f>
        <v>0</v>
      </c>
    </row>
    <row r="102" spans="1:2">
      <c r="A102" t="s">
        <v>271</v>
      </c>
      <c r="B102">
        <f>[4]p15!B102</f>
        <v>0</v>
      </c>
    </row>
    <row r="103" spans="1:2">
      <c r="A103" t="s">
        <v>272</v>
      </c>
      <c r="B103">
        <f>[4]p15!B103</f>
        <v>194780520</v>
      </c>
    </row>
    <row r="104" spans="1:2">
      <c r="A104" t="s">
        <v>273</v>
      </c>
      <c r="B104">
        <f>[4]p15!B104</f>
        <v>7427767.5</v>
      </c>
    </row>
    <row r="105" spans="1:2">
      <c r="A105" t="s">
        <v>274</v>
      </c>
      <c r="B105">
        <f>[4]p15!B105</f>
        <v>5193090</v>
      </c>
    </row>
    <row r="106" spans="1:2">
      <c r="A106" t="s">
        <v>275</v>
      </c>
      <c r="B106">
        <f>[4]p15!B106</f>
        <v>958728.6</v>
      </c>
    </row>
    <row r="107" spans="1:2">
      <c r="A107" t="s">
        <v>276</v>
      </c>
      <c r="B107">
        <f>[4]p15!B107</f>
        <v>1700056.8</v>
      </c>
    </row>
    <row r="108" spans="1:2">
      <c r="A108" t="s">
        <v>277</v>
      </c>
      <c r="B108">
        <f>[4]p15!B108</f>
        <v>4045698.9</v>
      </c>
    </row>
    <row r="109" spans="1:2">
      <c r="A109" t="s">
        <v>278</v>
      </c>
      <c r="B109">
        <f>[4]p15!B109</f>
        <v>1690.1894232020195</v>
      </c>
    </row>
    <row r="110" spans="1:2">
      <c r="A110" t="s">
        <v>279</v>
      </c>
      <c r="B110">
        <f>[4]p15!B110</f>
        <v>255.08372488665049</v>
      </c>
    </row>
    <row r="111" spans="1:2">
      <c r="A111" t="s">
        <v>280</v>
      </c>
      <c r="B111">
        <f>[4]p15!B111</f>
        <v>132.52621613743108</v>
      </c>
    </row>
    <row r="112" spans="1:2">
      <c r="A112" t="s">
        <v>281</v>
      </c>
      <c r="B112">
        <f>[4]p15!B112</f>
        <v>12.874353694105825</v>
      </c>
    </row>
    <row r="113" spans="1:2">
      <c r="A113" t="s">
        <v>282</v>
      </c>
      <c r="B113">
        <f>[4]p15!B113</f>
        <v>15.251157453017669</v>
      </c>
    </row>
    <row r="114" spans="1:2">
      <c r="A114" t="s">
        <v>283</v>
      </c>
      <c r="B114">
        <f>[4]p15!B114</f>
        <v>19.806697990932037</v>
      </c>
    </row>
    <row r="115" spans="1:2">
      <c r="A115" t="s">
        <v>284</v>
      </c>
      <c r="B115">
        <f>[4]p15!B115</f>
        <v>9999968</v>
      </c>
    </row>
    <row r="116" spans="1:2">
      <c r="A116" t="s">
        <v>285</v>
      </c>
      <c r="B116">
        <f>[4]p15!B116</f>
        <v>400000</v>
      </c>
    </row>
    <row r="117" spans="1:2">
      <c r="A117" t="s">
        <v>286</v>
      </c>
      <c r="B117">
        <f>[4]p15!B117</f>
        <v>299998.2</v>
      </c>
    </row>
    <row r="118" spans="1:2">
      <c r="A118" t="s">
        <v>287</v>
      </c>
      <c r="B118">
        <f>[4]p15!B118</f>
        <v>99999.9</v>
      </c>
    </row>
    <row r="119" spans="1:2">
      <c r="A119" t="s">
        <v>288</v>
      </c>
      <c r="B119">
        <f>[4]p15!B119</f>
        <v>249999.75</v>
      </c>
    </row>
    <row r="120" spans="1:2">
      <c r="A120" t="s">
        <v>289</v>
      </c>
      <c r="B120">
        <f>[4]p15!B120</f>
        <v>400000</v>
      </c>
    </row>
    <row r="121" spans="1:2">
      <c r="A121" t="s">
        <v>290</v>
      </c>
      <c r="B121">
        <f>[4]p15!B121</f>
        <v>17530246.800000001</v>
      </c>
    </row>
    <row r="122" spans="1:2">
      <c r="A122" t="s">
        <v>291</v>
      </c>
      <c r="B122">
        <f>[4]p15!B122</f>
        <v>512515.95749999996</v>
      </c>
    </row>
    <row r="123" spans="1:2">
      <c r="A123" t="s">
        <v>292</v>
      </c>
      <c r="B123">
        <f>[4]p15!B123</f>
        <v>0</v>
      </c>
    </row>
    <row r="124" spans="1:2">
      <c r="A124" t="s">
        <v>293</v>
      </c>
      <c r="B124">
        <f>[4]p15!B124</f>
        <v>110253.78900000002</v>
      </c>
    </row>
    <row r="125" spans="1:2">
      <c r="A125" t="s">
        <v>294</v>
      </c>
      <c r="B125">
        <f>[4]p15!B125</f>
        <v>195506.53199999998</v>
      </c>
    </row>
    <row r="126" spans="1:2">
      <c r="A126" t="s">
        <v>295</v>
      </c>
      <c r="B126">
        <f>[4]p15!B126</f>
        <v>232627.68674999999</v>
      </c>
    </row>
    <row r="127" spans="1:2">
      <c r="A127" t="s">
        <v>296</v>
      </c>
      <c r="B127">
        <f>[4]p15!B127</f>
        <v>37414</v>
      </c>
    </row>
    <row r="128" spans="1:2">
      <c r="A128" t="s">
        <v>297</v>
      </c>
      <c r="B128">
        <f>[4]p15!B128</f>
        <v>24803</v>
      </c>
    </row>
    <row r="129" spans="1:2">
      <c r="A129" t="s">
        <v>298</v>
      </c>
      <c r="B129">
        <f>[4]p15!B129</f>
        <v>14132</v>
      </c>
    </row>
    <row r="130" spans="1:2">
      <c r="A130" t="s">
        <v>299</v>
      </c>
      <c r="B130">
        <f>[4]p15!B130</f>
        <v>31341</v>
      </c>
    </row>
    <row r="131" spans="1:2">
      <c r="A131" t="s">
        <v>300</v>
      </c>
      <c r="B131">
        <f>[4]p15!B131</f>
        <v>38491</v>
      </c>
    </row>
    <row r="132" spans="1:2">
      <c r="A132" t="s">
        <v>301</v>
      </c>
      <c r="B132">
        <f>[4]p15!B132</f>
        <v>93353</v>
      </c>
    </row>
    <row r="133" spans="1:2">
      <c r="A133" t="s">
        <v>302</v>
      </c>
      <c r="B133">
        <f>[4]p15!B133</f>
        <v>37414</v>
      </c>
    </row>
    <row r="134" spans="1:2">
      <c r="A134" t="s">
        <v>303</v>
      </c>
      <c r="B134">
        <f>[4]p15!B134</f>
        <v>24803</v>
      </c>
    </row>
    <row r="135" spans="1:2">
      <c r="A135" t="s">
        <v>304</v>
      </c>
      <c r="B135">
        <f>[4]p15!B135</f>
        <v>14132</v>
      </c>
    </row>
    <row r="136" spans="1:2">
      <c r="A136" t="s">
        <v>305</v>
      </c>
      <c r="B136">
        <f>[4]p15!B136</f>
        <v>31341</v>
      </c>
    </row>
    <row r="137" spans="1:2">
      <c r="A137" t="s">
        <v>306</v>
      </c>
      <c r="B137">
        <f>[4]p15!B137</f>
        <v>38491</v>
      </c>
    </row>
    <row r="138" spans="1:2">
      <c r="A138" t="s">
        <v>307</v>
      </c>
      <c r="B138">
        <f>[4]p15!B138</f>
        <v>93353</v>
      </c>
    </row>
    <row r="139" spans="1:2">
      <c r="A139" t="s">
        <v>308</v>
      </c>
      <c r="B139">
        <f>[4]p15!B139</f>
        <v>0</v>
      </c>
    </row>
    <row r="140" spans="1:2">
      <c r="A140" t="s">
        <v>309</v>
      </c>
      <c r="B140">
        <f>[4]p15!B140</f>
        <v>0</v>
      </c>
    </row>
    <row r="141" spans="1:2">
      <c r="A141" t="s">
        <v>310</v>
      </c>
      <c r="B141">
        <f>[4]p15!B141</f>
        <v>0</v>
      </c>
    </row>
    <row r="142" spans="1:2">
      <c r="A142" t="s">
        <v>311</v>
      </c>
      <c r="B142">
        <f>[4]p15!B142</f>
        <v>0</v>
      </c>
    </row>
    <row r="143" spans="1:2">
      <c r="A143" t="s">
        <v>312</v>
      </c>
      <c r="B143">
        <f>[4]p15!B143</f>
        <v>0</v>
      </c>
    </row>
    <row r="144" spans="1:2">
      <c r="A144" t="s">
        <v>313</v>
      </c>
      <c r="B144">
        <f>[4]p15!B144</f>
        <v>0</v>
      </c>
    </row>
    <row r="145" spans="1:2">
      <c r="A145" t="s">
        <v>314</v>
      </c>
      <c r="B145">
        <f>[4]p15!B145</f>
        <v>225606419.99999997</v>
      </c>
    </row>
    <row r="146" spans="1:2">
      <c r="A146" t="s">
        <v>315</v>
      </c>
      <c r="B146">
        <f>[4]p15!B146</f>
        <v>11161350</v>
      </c>
    </row>
    <row r="147" spans="1:2">
      <c r="A147" t="s">
        <v>316</v>
      </c>
      <c r="B147">
        <f>[4]p15!B147</f>
        <v>6677370.0000000009</v>
      </c>
    </row>
    <row r="148" spans="1:2">
      <c r="A148" t="s">
        <v>317</v>
      </c>
      <c r="B148">
        <f>[4]p15!B148</f>
        <v>1212896.7</v>
      </c>
    </row>
    <row r="149" spans="1:2">
      <c r="A149" t="s">
        <v>318</v>
      </c>
      <c r="B149">
        <f>[4]p15!B149</f>
        <v>2078514</v>
      </c>
    </row>
    <row r="150" spans="1:2">
      <c r="A150" t="s">
        <v>319</v>
      </c>
      <c r="B150">
        <f>[4]p15!B150</f>
        <v>4620973.5</v>
      </c>
    </row>
    <row r="151" spans="1:2">
      <c r="A151" t="s">
        <v>320</v>
      </c>
      <c r="B151">
        <f>[4]p15!B151</f>
        <v>2728.6593505335895</v>
      </c>
    </row>
    <row r="152" spans="1:2">
      <c r="A152" t="s">
        <v>321</v>
      </c>
      <c r="B152">
        <f>[4]p15!B152</f>
        <v>380.09365774624854</v>
      </c>
    </row>
    <row r="153" spans="1:2">
      <c r="A153" t="s">
        <v>322</v>
      </c>
      <c r="B153">
        <f>[4]p15!B153</f>
        <v>213.95169907592918</v>
      </c>
    </row>
    <row r="154" spans="1:2">
      <c r="A154" t="s">
        <v>323</v>
      </c>
      <c r="B154">
        <f>[4]p15!B154</f>
        <v>19.959870202804922</v>
      </c>
    </row>
    <row r="155" spans="1:2">
      <c r="A155" t="s">
        <v>324</v>
      </c>
      <c r="B155">
        <f>[4]p15!B155</f>
        <v>23.644769317168908</v>
      </c>
    </row>
    <row r="156" spans="1:2">
      <c r="A156" t="s">
        <v>325</v>
      </c>
      <c r="B156">
        <f>[4]p15!B156</f>
        <v>30.407492619699884</v>
      </c>
    </row>
    <row r="157" spans="1:2">
      <c r="A157" t="s">
        <v>326</v>
      </c>
      <c r="B157">
        <f>[4]p15!B157</f>
        <v>23000032</v>
      </c>
    </row>
    <row r="158" spans="1:2">
      <c r="A158" t="s">
        <v>327</v>
      </c>
      <c r="B158">
        <f>[4]p15!B158</f>
        <v>1100000</v>
      </c>
    </row>
    <row r="159" spans="1:2">
      <c r="A159" t="s">
        <v>328</v>
      </c>
      <c r="B159">
        <f>[4]p15!B159</f>
        <v>900001.5</v>
      </c>
    </row>
    <row r="160" spans="1:2">
      <c r="A160" t="s">
        <v>329</v>
      </c>
      <c r="B160">
        <f>[4]p15!B160</f>
        <v>160000.1</v>
      </c>
    </row>
    <row r="161" spans="1:2">
      <c r="A161" t="s">
        <v>330</v>
      </c>
      <c r="B161">
        <f>[4]p15!B161</f>
        <v>650000.12</v>
      </c>
    </row>
    <row r="162" spans="1:2">
      <c r="A162" t="s">
        <v>331</v>
      </c>
      <c r="B162">
        <f>[4]p15!B162</f>
        <v>900000</v>
      </c>
    </row>
    <row r="163" spans="1:2">
      <c r="A163" t="s">
        <v>332</v>
      </c>
      <c r="B163">
        <f>[4]p15!B163</f>
        <v>20304577.799999997</v>
      </c>
    </row>
    <row r="164" spans="1:2">
      <c r="A164" t="s">
        <v>333</v>
      </c>
      <c r="B164">
        <f>[4]p15!B164</f>
        <v>0</v>
      </c>
    </row>
    <row r="165" spans="1:2">
      <c r="A165" t="s">
        <v>334</v>
      </c>
      <c r="B165">
        <f>[4]p15!B165</f>
        <v>614318.04</v>
      </c>
    </row>
    <row r="166" spans="1:2">
      <c r="A166" t="s">
        <v>335</v>
      </c>
      <c r="B166">
        <f>[4]p15!B166</f>
        <v>139483.12050000002</v>
      </c>
    </row>
    <row r="167" spans="1:2">
      <c r="A167" t="s">
        <v>336</v>
      </c>
      <c r="B167">
        <f>[4]p15!B167</f>
        <v>239029.11</v>
      </c>
    </row>
    <row r="168" spans="1:2">
      <c r="A168" t="s">
        <v>337</v>
      </c>
      <c r="B168">
        <f>[4]p15!B168</f>
        <v>0</v>
      </c>
    </row>
    <row r="169" spans="1:2">
      <c r="A169" t="s">
        <v>338</v>
      </c>
      <c r="B169">
        <f>[4]p15!B169</f>
        <v>3</v>
      </c>
    </row>
    <row r="170" spans="1:2">
      <c r="A170" t="s">
        <v>339</v>
      </c>
      <c r="B170">
        <f>[4]p15!B170</f>
        <v>6</v>
      </c>
    </row>
    <row r="171" spans="1:2">
      <c r="A171" t="s">
        <v>340</v>
      </c>
      <c r="B171">
        <f>[4]p15!B171</f>
        <v>310194</v>
      </c>
    </row>
    <row r="172" spans="1:2">
      <c r="A172" t="s">
        <v>341</v>
      </c>
      <c r="B172">
        <f>[4]p15!B172</f>
        <v>8608446.0000000019</v>
      </c>
    </row>
    <row r="173" spans="1:2">
      <c r="A173" t="s">
        <v>342</v>
      </c>
      <c r="B173">
        <f>[4]p15!B173</f>
        <v>30249912.000000004</v>
      </c>
    </row>
    <row r="174" spans="1:2">
      <c r="A174" t="s">
        <v>343</v>
      </c>
      <c r="B174">
        <f>[4]p15!B174</f>
        <v>310194</v>
      </c>
    </row>
    <row r="175" spans="1:2">
      <c r="A175" t="s">
        <v>344</v>
      </c>
      <c r="B175">
        <f>[4]p15!B175</f>
        <v>8608446.0000000019</v>
      </c>
    </row>
    <row r="176" spans="1:2">
      <c r="A176" t="s">
        <v>345</v>
      </c>
      <c r="B176">
        <f>[4]p15!B176</f>
        <v>30249912.000000004</v>
      </c>
    </row>
    <row r="177" spans="1:2">
      <c r="A177" t="s">
        <v>346</v>
      </c>
      <c r="B177">
        <f>[4]p15!B177</f>
        <v>306316</v>
      </c>
    </row>
    <row r="178" spans="1:2">
      <c r="A178" t="s">
        <v>347</v>
      </c>
      <c r="B178">
        <f>[4]p15!B178</f>
        <v>8403627.3000000007</v>
      </c>
    </row>
    <row r="179" spans="1:2">
      <c r="A179" t="s">
        <v>348</v>
      </c>
      <c r="B179">
        <f>[4]p15!B179</f>
        <v>29510161.5</v>
      </c>
    </row>
    <row r="180" spans="1:2">
      <c r="A180" t="s">
        <v>349</v>
      </c>
      <c r="B180">
        <f>[4]p15!B180</f>
        <v>310499</v>
      </c>
    </row>
    <row r="181" spans="1:2">
      <c r="A181" t="s">
        <v>350</v>
      </c>
      <c r="B181">
        <f>[4]p15!B181</f>
        <v>1834648</v>
      </c>
    </row>
    <row r="182" spans="1:2">
      <c r="A182" t="s">
        <v>351</v>
      </c>
      <c r="B182">
        <f>[4]p15!B182</f>
        <v>7094567</v>
      </c>
    </row>
    <row r="183" spans="1:2">
      <c r="A183" t="s">
        <v>352</v>
      </c>
      <c r="B183">
        <f>[4]p15!B183</f>
        <v>310499</v>
      </c>
    </row>
    <row r="184" spans="1:2">
      <c r="A184" t="s">
        <v>353</v>
      </c>
      <c r="B184">
        <f>[4]p15!B184</f>
        <v>1834648</v>
      </c>
    </row>
    <row r="185" spans="1:2">
      <c r="A185" t="s">
        <v>354</v>
      </c>
      <c r="B185">
        <f>[4]p15!B185</f>
        <v>7094567</v>
      </c>
    </row>
    <row r="186" spans="1:2">
      <c r="A186" t="s">
        <v>355</v>
      </c>
      <c r="B186">
        <f>[4]p15!B186</f>
        <v>306617</v>
      </c>
    </row>
    <row r="187" spans="1:2">
      <c r="A187" t="s">
        <v>356</v>
      </c>
      <c r="B187">
        <f>[4]p15!B187</f>
        <v>1826884</v>
      </c>
    </row>
    <row r="188" spans="1:2">
      <c r="A188" t="s">
        <v>357</v>
      </c>
      <c r="B188">
        <f>[4]p15!B188</f>
        <v>6992547</v>
      </c>
    </row>
    <row r="189" spans="1:2">
      <c r="A189" t="s">
        <v>358</v>
      </c>
      <c r="B189">
        <f>[4]p15!B189</f>
        <v>0</v>
      </c>
    </row>
    <row r="190" spans="1:2">
      <c r="A190" t="s">
        <v>359</v>
      </c>
      <c r="B190">
        <f>[4]p15!B190</f>
        <v>0</v>
      </c>
    </row>
    <row r="191" spans="1:2">
      <c r="A191" t="s">
        <v>360</v>
      </c>
      <c r="B191">
        <f>[4]p15!B191</f>
        <v>0</v>
      </c>
    </row>
    <row r="192" spans="1:2">
      <c r="A192" t="s">
        <v>361</v>
      </c>
      <c r="B192">
        <f>[4]p15!B192</f>
        <v>179522</v>
      </c>
    </row>
    <row r="193" spans="1:2">
      <c r="A193" t="s">
        <v>362</v>
      </c>
      <c r="B193">
        <f>[4]p15!B193</f>
        <v>22488928.5</v>
      </c>
    </row>
    <row r="194" spans="1:2">
      <c r="A194" t="s">
        <v>363</v>
      </c>
      <c r="B194">
        <f>[4]p15!B194</f>
        <v>125.27114644383838</v>
      </c>
    </row>
    <row r="195" spans="1:2">
      <c r="A195" t="s">
        <v>364</v>
      </c>
      <c r="B195">
        <f>[4]p15!B195</f>
        <v>0</v>
      </c>
    </row>
    <row r="196" spans="1:2">
      <c r="A196" t="s">
        <v>365</v>
      </c>
      <c r="B196">
        <f>[4]p15!B196</f>
        <v>0</v>
      </c>
    </row>
    <row r="197" spans="1:2">
      <c r="A197" t="s">
        <v>366</v>
      </c>
      <c r="B197">
        <f>[4]p15!B197</f>
        <v>0</v>
      </c>
    </row>
    <row r="198" spans="1:2">
      <c r="A198" t="s">
        <v>367</v>
      </c>
      <c r="B198">
        <f>[4]p15!B198</f>
        <v>0</v>
      </c>
    </row>
    <row r="199" spans="1:2">
      <c r="A199" t="s">
        <v>368</v>
      </c>
      <c r="B199">
        <f>[4]p15!B199</f>
        <v>0</v>
      </c>
    </row>
    <row r="200" spans="1:2">
      <c r="A200" t="s">
        <v>369</v>
      </c>
      <c r="B200">
        <f>[4]p15!B200</f>
        <v>0</v>
      </c>
    </row>
    <row r="201" spans="1:2">
      <c r="A201" t="s">
        <v>370</v>
      </c>
      <c r="B201">
        <f>[4]p15!B201</f>
        <v>103403</v>
      </c>
    </row>
    <row r="202" spans="1:2">
      <c r="A202" t="s">
        <v>371</v>
      </c>
      <c r="B202">
        <f>[4]p15!B202</f>
        <v>2973625</v>
      </c>
    </row>
    <row r="203" spans="1:2">
      <c r="A203" t="s">
        <v>372</v>
      </c>
      <c r="B203">
        <f>[4]p15!B203</f>
        <v>28.757628849046213</v>
      </c>
    </row>
    <row r="204" spans="1:2">
      <c r="A204" t="s">
        <v>373</v>
      </c>
      <c r="B204">
        <f>[4]p15!B204</f>
        <v>0</v>
      </c>
    </row>
    <row r="205" spans="1:2">
      <c r="A205" t="s">
        <v>374</v>
      </c>
      <c r="B205">
        <f>[4]p15!B205</f>
        <v>0</v>
      </c>
    </row>
    <row r="206" spans="1:2">
      <c r="A206" t="s">
        <v>375</v>
      </c>
      <c r="B206">
        <f>[4]p15!B206</f>
        <v>0</v>
      </c>
    </row>
    <row r="207" spans="1:2">
      <c r="A207" t="s">
        <v>376</v>
      </c>
      <c r="B207">
        <f>[4]p15!B207</f>
        <v>92756</v>
      </c>
    </row>
    <row r="208" spans="1:2">
      <c r="A208" t="s">
        <v>377</v>
      </c>
      <c r="B208">
        <f>[4]p15!B208</f>
        <v>173144</v>
      </c>
    </row>
    <row r="209" spans="1:2">
      <c r="A209" t="s">
        <v>378</v>
      </c>
      <c r="B209">
        <f>[4]p15!B209</f>
        <v>0</v>
      </c>
    </row>
    <row r="210" spans="1:2">
      <c r="A210" t="s">
        <v>379</v>
      </c>
      <c r="B210">
        <f>[4]p15!B210</f>
        <v>0</v>
      </c>
    </row>
    <row r="211" spans="1:2">
      <c r="A211" t="s">
        <v>380</v>
      </c>
      <c r="B211">
        <f>[4]p15!B211</f>
        <v>461958</v>
      </c>
    </row>
    <row r="212" spans="1:2">
      <c r="A212" t="s">
        <v>381</v>
      </c>
      <c r="B212">
        <f>[4]p15!B212</f>
        <v>587454</v>
      </c>
    </row>
    <row r="213" spans="1:2">
      <c r="A213" t="s">
        <v>382</v>
      </c>
      <c r="B213">
        <f>[4]p15!B213</f>
        <v>24899479.445115753</v>
      </c>
    </row>
    <row r="214" spans="1:2">
      <c r="A214" t="s">
        <v>137</v>
      </c>
      <c r="B214">
        <f>[4]p15!B214</f>
        <v>382620</v>
      </c>
    </row>
    <row r="215" spans="1:2">
      <c r="A215" t="s">
        <v>383</v>
      </c>
      <c r="B215">
        <f>[4]p15!B215</f>
        <v>112859.96005611369</v>
      </c>
    </row>
    <row r="216" spans="1:2">
      <c r="A216" t="s">
        <v>384</v>
      </c>
      <c r="B216">
        <f>[4]p15!B216</f>
        <v>25394959.405171867</v>
      </c>
    </row>
    <row r="217" spans="1:2">
      <c r="A217" t="s">
        <v>385</v>
      </c>
      <c r="B217">
        <f>[4]p15!B217</f>
        <v>11429560</v>
      </c>
    </row>
    <row r="218" spans="1:2">
      <c r="A218" t="s">
        <v>386</v>
      </c>
      <c r="B218">
        <f>[4]p15!B218</f>
        <v>727858</v>
      </c>
    </row>
    <row r="219" spans="1:2">
      <c r="A219" t="s">
        <v>387</v>
      </c>
      <c r="B219">
        <f>[4]p15!B219</f>
        <v>3537744</v>
      </c>
    </row>
    <row r="220" spans="1:2">
      <c r="A220" t="s">
        <v>388</v>
      </c>
      <c r="B220">
        <f>[4]p15!B220</f>
        <v>845372</v>
      </c>
    </row>
    <row r="221" spans="1:2">
      <c r="A221" t="s">
        <v>145</v>
      </c>
      <c r="B221">
        <f>[4]p15!B221</f>
        <v>3700000</v>
      </c>
    </row>
    <row r="222" spans="1:2">
      <c r="A222" t="s">
        <v>146</v>
      </c>
      <c r="B222">
        <f>[4]p15!B222</f>
        <v>410463</v>
      </c>
    </row>
    <row r="223" spans="1:2">
      <c r="A223" t="s">
        <v>389</v>
      </c>
      <c r="B223">
        <f>[4]p15!B223</f>
        <v>139664</v>
      </c>
    </row>
    <row r="224" spans="1:2">
      <c r="A224" t="s">
        <v>390</v>
      </c>
      <c r="B224">
        <f>[4]p15!B224</f>
        <v>0</v>
      </c>
    </row>
    <row r="225" spans="1:2">
      <c r="A225" t="s">
        <v>391</v>
      </c>
      <c r="B225">
        <f>[4]p15!B225</f>
        <v>0</v>
      </c>
    </row>
    <row r="226" spans="1:2">
      <c r="A226" t="s">
        <v>392</v>
      </c>
      <c r="B226">
        <f>[4]p15!B226</f>
        <v>750000</v>
      </c>
    </row>
    <row r="227" spans="1:2">
      <c r="A227" t="s">
        <v>152</v>
      </c>
      <c r="B227">
        <f>[4]p15!B227</f>
        <v>160000</v>
      </c>
    </row>
    <row r="228" spans="1:2">
      <c r="A228" t="s">
        <v>393</v>
      </c>
      <c r="B228">
        <f>[4]p15!B228</f>
        <v>150000</v>
      </c>
    </row>
    <row r="229" spans="1:2">
      <c r="A229" t="s">
        <v>394</v>
      </c>
      <c r="B229">
        <f>[4]p15!B229</f>
        <v>101091</v>
      </c>
    </row>
    <row r="230" spans="1:2">
      <c r="A230" t="s">
        <v>395</v>
      </c>
      <c r="B230">
        <f>[4]p15!B230</f>
        <v>1741144.3845837666</v>
      </c>
    </row>
    <row r="231" spans="1:2">
      <c r="A231" t="s">
        <v>396</v>
      </c>
      <c r="B231">
        <f>[4]p15!B231</f>
        <v>23692896.384583768</v>
      </c>
    </row>
    <row r="232" spans="1:2">
      <c r="A232" t="s">
        <v>397</v>
      </c>
      <c r="B232">
        <f>[4]p15!B232</f>
        <v>1702063.0205881</v>
      </c>
    </row>
    <row r="233" spans="1:2">
      <c r="A233" t="s">
        <v>398</v>
      </c>
      <c r="B233">
        <f>[4]p15!B233</f>
        <v>578701</v>
      </c>
    </row>
    <row r="234" spans="1:2">
      <c r="A234" t="s">
        <v>243</v>
      </c>
      <c r="B234">
        <f>[4]p15!B234</f>
        <v>1123362.0205881</v>
      </c>
    </row>
    <row r="235" spans="1:2">
      <c r="A235" t="s">
        <v>399</v>
      </c>
      <c r="B235">
        <f>[4]p15!B235</f>
        <v>6250000</v>
      </c>
    </row>
    <row r="236" spans="1:2">
      <c r="A236" t="s">
        <v>400</v>
      </c>
      <c r="B236">
        <f>[4]p15!B236</f>
        <v>11666666.666666668</v>
      </c>
    </row>
    <row r="237" spans="1:2">
      <c r="A237" t="s">
        <v>401</v>
      </c>
      <c r="B237">
        <f>[4]p15!B237</f>
        <v>10000000</v>
      </c>
    </row>
    <row r="238" spans="1:2">
      <c r="A238" t="s">
        <v>402</v>
      </c>
      <c r="B238">
        <f>[4]p15!B238</f>
        <v>400</v>
      </c>
    </row>
    <row r="239" spans="1:2">
      <c r="A239" t="s">
        <v>403</v>
      </c>
      <c r="B239">
        <f>[4]p15!B239</f>
        <v>300</v>
      </c>
    </row>
    <row r="240" spans="1:2">
      <c r="A240" t="s">
        <v>404</v>
      </c>
      <c r="B240">
        <f>[4]p15!B240</f>
        <v>1000</v>
      </c>
    </row>
    <row r="241" spans="1:2">
      <c r="A241" t="s">
        <v>405</v>
      </c>
      <c r="B241">
        <f>[4]p15!B241</f>
        <v>1.4</v>
      </c>
    </row>
    <row r="242" spans="1:2">
      <c r="A242" t="s">
        <v>406</v>
      </c>
      <c r="B242">
        <f>[4]p15!B242</f>
        <v>2.2799999999999998</v>
      </c>
    </row>
    <row r="243" spans="1:2">
      <c r="A243" t="s">
        <v>407</v>
      </c>
      <c r="B243">
        <f>[4]p15!B243</f>
        <v>48443101</v>
      </c>
    </row>
    <row r="244" spans="1:2">
      <c r="A244" t="s">
        <v>408</v>
      </c>
      <c r="B244">
        <f>[4]p15!B244</f>
        <v>30029859</v>
      </c>
    </row>
    <row r="245" spans="1:2">
      <c r="A245" t="s">
        <v>409</v>
      </c>
      <c r="B245">
        <f>[4]p15!B245</f>
        <v>29000</v>
      </c>
    </row>
    <row r="246" spans="1:2">
      <c r="A246" t="s">
        <v>410</v>
      </c>
      <c r="B246">
        <f>[4]p15!B246</f>
        <v>0</v>
      </c>
    </row>
    <row r="247" spans="1:2">
      <c r="A247" t="s">
        <v>411</v>
      </c>
      <c r="B247">
        <f>[4]p15!B247</f>
        <v>2.5</v>
      </c>
    </row>
    <row r="248" spans="1:2">
      <c r="A248" t="s">
        <v>412</v>
      </c>
      <c r="B248">
        <f>[4]p15!B248</f>
        <v>2.3565874075284365</v>
      </c>
    </row>
    <row r="249" spans="1:2">
      <c r="A249" t="s">
        <v>413</v>
      </c>
      <c r="B249">
        <f>[4]p15!B249</f>
        <v>400</v>
      </c>
    </row>
    <row r="250" spans="1:2">
      <c r="A250" t="s">
        <v>414</v>
      </c>
      <c r="B250">
        <f>[4]p15!B250</f>
        <v>8</v>
      </c>
    </row>
    <row r="251" spans="1:2">
      <c r="A251" t="s">
        <v>415</v>
      </c>
      <c r="B251">
        <f>[4]p15!B251</f>
        <v>-2</v>
      </c>
    </row>
    <row r="252" spans="1:2">
      <c r="A252" t="s">
        <v>416</v>
      </c>
      <c r="B252">
        <f>[4]p15!B252</f>
        <v>-1</v>
      </c>
    </row>
    <row r="253" spans="1:2">
      <c r="A253" t="s">
        <v>417</v>
      </c>
      <c r="B253">
        <f>[4]p15!B253</f>
        <v>-1</v>
      </c>
    </row>
    <row r="254" spans="1:2">
      <c r="A254" t="s">
        <v>418</v>
      </c>
      <c r="B254">
        <f>[4]p15!B254</f>
        <v>51072.522982635346</v>
      </c>
    </row>
    <row r="255" spans="1:2">
      <c r="A255" t="s">
        <v>419</v>
      </c>
      <c r="B255">
        <f>[4]p15!B255</f>
        <v>0</v>
      </c>
    </row>
    <row r="256" spans="1:2">
      <c r="A256" t="s">
        <v>420</v>
      </c>
      <c r="B256">
        <f>[4]p15!B256</f>
        <v>-4140.7867494823868</v>
      </c>
    </row>
    <row r="257" spans="1:2">
      <c r="A257" t="s">
        <v>421</v>
      </c>
      <c r="B257">
        <f>[4]p15!B257</f>
        <v>48840.048840048883</v>
      </c>
    </row>
    <row r="258" spans="1:2">
      <c r="A258" t="s">
        <v>422</v>
      </c>
      <c r="B258">
        <f>[4]p15!B258</f>
        <v>17088.174982911842</v>
      </c>
    </row>
    <row r="259" spans="1:2">
      <c r="A259" t="s">
        <v>423</v>
      </c>
      <c r="B259">
        <f>[4]p15!B259</f>
        <v>5</v>
      </c>
    </row>
    <row r="260" spans="1:2">
      <c r="A260" t="s">
        <v>1065</v>
      </c>
      <c r="B260">
        <f>[4]p15!B260</f>
        <v>13.962166520847751</v>
      </c>
    </row>
    <row r="261" spans="1:2">
      <c r="A261" t="s">
        <v>1066</v>
      </c>
      <c r="B261">
        <f>[4]p15!B261</f>
        <v>22.805477191414695</v>
      </c>
    </row>
    <row r="262" spans="1:2">
      <c r="A262" t="s">
        <v>227</v>
      </c>
      <c r="B262">
        <f>[4]p15!B262</f>
        <v>88</v>
      </c>
    </row>
    <row r="263" spans="1:2">
      <c r="A263" t="s">
        <v>228</v>
      </c>
      <c r="B263">
        <f>[4]p15!B263</f>
        <v>87</v>
      </c>
    </row>
    <row r="264" spans="1:2">
      <c r="A264" t="s">
        <v>346</v>
      </c>
      <c r="B264">
        <f>[4]p15!B264</f>
        <v>306316</v>
      </c>
    </row>
    <row r="265" spans="1:2">
      <c r="A265" t="s">
        <v>355</v>
      </c>
      <c r="B265">
        <f>[4]p15!B265</f>
        <v>306617</v>
      </c>
    </row>
    <row r="266" spans="1:2">
      <c r="A266" t="s">
        <v>338</v>
      </c>
      <c r="B266">
        <f>[4]p15!B266</f>
        <v>3</v>
      </c>
    </row>
    <row r="267" spans="1:2">
      <c r="A267" t="s">
        <v>339</v>
      </c>
      <c r="B267">
        <f>[4]p15!B267</f>
        <v>6</v>
      </c>
    </row>
    <row r="268" spans="1:2">
      <c r="A268" t="s">
        <v>1067</v>
      </c>
      <c r="B268">
        <f>[4]p15!B268</f>
        <v>735158.4</v>
      </c>
    </row>
    <row r="269" spans="1:2">
      <c r="A269" t="s">
        <v>1068</v>
      </c>
      <c r="B269">
        <f>[4]p15!B269</f>
        <v>919851</v>
      </c>
    </row>
    <row r="270" spans="1:2">
      <c r="A270" t="s">
        <v>1069</v>
      </c>
      <c r="B270">
        <f>[4]p15!B270</f>
        <v>431954.12793433759</v>
      </c>
    </row>
    <row r="271" spans="1:2">
      <c r="A271" t="s">
        <v>1070</v>
      </c>
      <c r="B271">
        <f>[4]p15!B271</f>
        <v>0.78586544121906055</v>
      </c>
    </row>
    <row r="272" spans="1:2">
      <c r="A272" t="s">
        <v>1071</v>
      </c>
      <c r="B272">
        <f>[4]p15!B272</f>
        <v>0.91840041541833151</v>
      </c>
    </row>
    <row r="273" spans="1:2">
      <c r="A273" t="s">
        <v>1072</v>
      </c>
      <c r="B273">
        <f>[4]p15!B273</f>
        <v>0.3950518820579132</v>
      </c>
    </row>
    <row r="274" spans="1:2">
      <c r="A274" t="s">
        <v>1073</v>
      </c>
      <c r="B274">
        <f>[4]p15!B274</f>
        <v>0.36207898140975686</v>
      </c>
    </row>
    <row r="275" spans="1:2">
      <c r="A275" t="s">
        <v>1087</v>
      </c>
      <c r="B275">
        <f>[4]p15!B275</f>
        <v>0.46476692006813314</v>
      </c>
    </row>
    <row r="276" spans="1:2">
      <c r="A276" t="s">
        <v>1088</v>
      </c>
      <c r="B276">
        <f>[4]p15!B276</f>
        <v>0.42597527224677278</v>
      </c>
    </row>
    <row r="277" spans="1:2">
      <c r="A277" t="s">
        <v>1091</v>
      </c>
      <c r="B277">
        <f>[4]p15!B277</f>
        <v>1383625.0205881</v>
      </c>
    </row>
    <row r="278" spans="1:2">
      <c r="A278" t="s">
        <v>1092</v>
      </c>
      <c r="B278">
        <f>[4]p15!B278</f>
        <v>0.76020078838452143</v>
      </c>
    </row>
    <row r="279" spans="1:2">
      <c r="A279" t="s">
        <v>1093</v>
      </c>
      <c r="B279">
        <f>[4]p15!B279</f>
        <v>0.43188299505434219</v>
      </c>
    </row>
    <row r="280" spans="1:2">
      <c r="A280" t="s">
        <v>1094</v>
      </c>
      <c r="B280">
        <f>[4]p15!B280</f>
        <v>0.56811700494565787</v>
      </c>
    </row>
    <row r="281" spans="1:2">
      <c r="A281" t="s">
        <v>1099</v>
      </c>
      <c r="B281">
        <f>[4]p15!B281</f>
        <v>6.0191999999999996E-2</v>
      </c>
    </row>
    <row r="282" spans="1:2">
      <c r="A282" t="s">
        <v>1100</v>
      </c>
      <c r="B282">
        <f>[4]p15!B282</f>
        <v>0.11140301182576783</v>
      </c>
    </row>
    <row r="283" spans="1:2">
      <c r="A283" t="s">
        <v>1095</v>
      </c>
      <c r="B283">
        <f>[4]p15!B283</f>
        <v>18413242</v>
      </c>
    </row>
    <row r="284" spans="1:2">
      <c r="A284" t="s">
        <v>1096</v>
      </c>
      <c r="B284">
        <f>[4]p15!B284</f>
        <v>24221550.781510495</v>
      </c>
    </row>
    <row r="285" spans="1:2">
      <c r="A285" t="s">
        <v>1097</v>
      </c>
      <c r="B285">
        <f>[4]p15!B285</f>
        <v>951670.89265376236</v>
      </c>
    </row>
    <row r="286" spans="1:2">
      <c r="A286" t="s">
        <v>1101</v>
      </c>
      <c r="B286">
        <f>[4]p15!B286</f>
        <v>0</v>
      </c>
    </row>
    <row r="287" spans="1:2">
      <c r="A287" t="s">
        <v>1102</v>
      </c>
      <c r="B287">
        <f>[4]p15!B287</f>
        <v>0</v>
      </c>
    </row>
    <row r="288" spans="1:2">
      <c r="A288" t="s">
        <v>1103</v>
      </c>
      <c r="B288">
        <f>[4]p15!B288</f>
        <v>0</v>
      </c>
    </row>
    <row r="289" spans="1:2">
      <c r="A289" t="s">
        <v>1069</v>
      </c>
      <c r="B289">
        <f>[4]p15!B289</f>
        <v>431954.12793433759</v>
      </c>
    </row>
    <row r="290" spans="1:2">
      <c r="A290" t="s">
        <v>508</v>
      </c>
      <c r="B290">
        <f>[4]p15!B290</f>
        <v>8.9285846658691881E-2</v>
      </c>
    </row>
    <row r="291" spans="1:2">
      <c r="A291" t="s">
        <v>1104</v>
      </c>
      <c r="B291">
        <f>[4]p15!B291</f>
        <v>0.12981182084582704</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2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T291"/>
  <sheetViews>
    <sheetView topLeftCell="A243"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505</v>
      </c>
    </row>
    <row r="2" spans="1:11">
      <c r="A2">
        <v>16</v>
      </c>
      <c r="B2" t="s">
        <v>176</v>
      </c>
      <c r="C2" t="s">
        <v>177</v>
      </c>
      <c r="D2" t="s">
        <v>178</v>
      </c>
      <c r="E2" t="s">
        <v>8</v>
      </c>
      <c r="F2" t="s">
        <v>179</v>
      </c>
      <c r="G2" t="s">
        <v>10</v>
      </c>
      <c r="H2" t="s">
        <v>180</v>
      </c>
    </row>
    <row r="3" spans="1:11">
      <c r="A3" t="s">
        <v>181</v>
      </c>
      <c r="B3">
        <f>[4]p16!B3</f>
        <v>262888</v>
      </c>
      <c r="C3">
        <f>[4]p16!C3</f>
        <v>107928</v>
      </c>
      <c r="D3">
        <f>[4]p16!D3</f>
        <v>87144</v>
      </c>
      <c r="E3">
        <f>[4]p16!E3</f>
        <v>167707</v>
      </c>
      <c r="F3">
        <f>[4]p16!F3</f>
        <v>218310</v>
      </c>
      <c r="G3">
        <f>[4]p16!G3</f>
        <v>585269</v>
      </c>
      <c r="H3">
        <f>[4]p16!H3</f>
        <v>1429246</v>
      </c>
      <c r="I3">
        <f>[4]p16!I3</f>
        <v>0</v>
      </c>
      <c r="J3">
        <f>[4]p16!J3</f>
        <v>0</v>
      </c>
      <c r="K3">
        <f>[4]p16!K3</f>
        <v>0</v>
      </c>
    </row>
    <row r="4" spans="1:11">
      <c r="A4" t="s">
        <v>182</v>
      </c>
      <c r="B4">
        <f>[4]p16!B4</f>
        <v>262888</v>
      </c>
      <c r="C4">
        <f>[4]p16!C4</f>
        <v>107928</v>
      </c>
      <c r="D4">
        <f>[4]p16!D4</f>
        <v>87144</v>
      </c>
      <c r="E4">
        <f>[4]p16!E4</f>
        <v>167707</v>
      </c>
      <c r="F4">
        <f>[4]p16!F4</f>
        <v>218310</v>
      </c>
      <c r="G4">
        <f>[4]p16!G4</f>
        <v>585269</v>
      </c>
      <c r="H4">
        <f>[4]p16!H4</f>
        <v>1429246</v>
      </c>
      <c r="I4">
        <f>[4]p16!I4</f>
        <v>0</v>
      </c>
      <c r="J4">
        <f>[4]p16!J4</f>
        <v>0</v>
      </c>
      <c r="K4">
        <f>[4]p16!K4</f>
        <v>0</v>
      </c>
    </row>
    <row r="5" spans="1:11">
      <c r="A5" t="s">
        <v>183</v>
      </c>
      <c r="B5">
        <f>[4]p16!B5</f>
        <v>0</v>
      </c>
      <c r="C5">
        <f>[4]p16!C5</f>
        <v>0</v>
      </c>
      <c r="D5">
        <f>[4]p16!D5</f>
        <v>87144</v>
      </c>
      <c r="E5">
        <f>[4]p16!E5</f>
        <v>0</v>
      </c>
      <c r="F5">
        <f>[4]p16!F5</f>
        <v>0</v>
      </c>
      <c r="G5">
        <f>[4]p16!G5</f>
        <v>0</v>
      </c>
      <c r="H5">
        <f>[4]p16!H5</f>
        <v>0</v>
      </c>
      <c r="I5">
        <f>[4]p16!I5</f>
        <v>0</v>
      </c>
      <c r="J5">
        <f>[4]p16!J5</f>
        <v>0</v>
      </c>
      <c r="K5">
        <f>[4]p16!K5</f>
        <v>0</v>
      </c>
    </row>
    <row r="6" spans="1:11">
      <c r="A6" t="s">
        <v>184</v>
      </c>
      <c r="B6">
        <f>[4]p16!B6</f>
        <v>262888</v>
      </c>
      <c r="C6">
        <f>[4]p16!C6</f>
        <v>107928</v>
      </c>
      <c r="D6">
        <f>[4]p16!D6</f>
        <v>0</v>
      </c>
      <c r="E6">
        <f>[4]p16!E6</f>
        <v>167707</v>
      </c>
      <c r="F6">
        <f>[4]p16!F6</f>
        <v>218310</v>
      </c>
      <c r="G6">
        <f>[4]p16!G6</f>
        <v>585269</v>
      </c>
      <c r="H6">
        <f>[4]p16!H6</f>
        <v>0</v>
      </c>
      <c r="I6">
        <f>[4]p16!I6</f>
        <v>0</v>
      </c>
      <c r="J6">
        <f>[4]p16!J6</f>
        <v>0</v>
      </c>
      <c r="K6">
        <f>[4]p16!K6</f>
        <v>0</v>
      </c>
    </row>
    <row r="7" spans="1:11">
      <c r="A7" t="s">
        <v>185</v>
      </c>
      <c r="B7">
        <f>[4]p16!B7</f>
        <v>0</v>
      </c>
      <c r="C7">
        <f>[4]p16!C7</f>
        <v>0</v>
      </c>
      <c r="D7">
        <f>[4]p16!D7</f>
        <v>1342102</v>
      </c>
      <c r="E7">
        <f>[4]p16!E7</f>
        <v>0</v>
      </c>
      <c r="F7">
        <f>[4]p16!F7</f>
        <v>0</v>
      </c>
      <c r="G7">
        <f>[4]p16!G7</f>
        <v>0</v>
      </c>
      <c r="H7">
        <f>[4]p16!H7</f>
        <v>0</v>
      </c>
      <c r="I7">
        <f>[4]p16!I7</f>
        <v>0</v>
      </c>
      <c r="J7">
        <f>[4]p16!J7</f>
        <v>0</v>
      </c>
      <c r="K7">
        <f>[4]p16!K7</f>
        <v>0</v>
      </c>
    </row>
    <row r="8" spans="1:11">
      <c r="A8" t="s">
        <v>186</v>
      </c>
      <c r="B8">
        <f>[4]p16!B8</f>
        <v>228971</v>
      </c>
      <c r="C8">
        <f>[4]p16!C8</f>
        <v>144527</v>
      </c>
      <c r="D8">
        <f>[4]p16!D8</f>
        <v>82752</v>
      </c>
      <c r="E8">
        <f>[4]p16!E8</f>
        <v>173963</v>
      </c>
      <c r="F8">
        <f>[4]p16!F8</f>
        <v>226355</v>
      </c>
      <c r="G8">
        <f>[4]p16!G8</f>
        <v>565187</v>
      </c>
      <c r="H8">
        <f>[4]p16!H8</f>
        <v>1421755</v>
      </c>
      <c r="I8">
        <f>[4]p16!I8</f>
        <v>0</v>
      </c>
      <c r="J8">
        <f>[4]p16!J8</f>
        <v>0</v>
      </c>
      <c r="K8">
        <f>[4]p16!K8</f>
        <v>0</v>
      </c>
    </row>
    <row r="9" spans="1:11">
      <c r="A9" t="s">
        <v>187</v>
      </c>
      <c r="B9">
        <f>[4]p16!B9</f>
        <v>228971</v>
      </c>
      <c r="C9">
        <f>[4]p16!C9</f>
        <v>144527</v>
      </c>
      <c r="D9">
        <f>[4]p16!D9</f>
        <v>82752</v>
      </c>
      <c r="E9">
        <f>[4]p16!E9</f>
        <v>173963</v>
      </c>
      <c r="F9">
        <f>[4]p16!F9</f>
        <v>226355</v>
      </c>
      <c r="G9">
        <f>[4]p16!G9</f>
        <v>565187</v>
      </c>
      <c r="H9">
        <f>[4]p16!H9</f>
        <v>1421755</v>
      </c>
      <c r="I9">
        <f>[4]p16!I9</f>
        <v>0</v>
      </c>
      <c r="J9">
        <f>[4]p16!J9</f>
        <v>0</v>
      </c>
      <c r="K9">
        <f>[4]p16!K9</f>
        <v>0</v>
      </c>
    </row>
    <row r="10" spans="1:11">
      <c r="A10" t="s">
        <v>188</v>
      </c>
      <c r="B10">
        <f>[4]p16!B10</f>
        <v>0</v>
      </c>
      <c r="C10">
        <f>[4]p16!C10</f>
        <v>0</v>
      </c>
      <c r="D10">
        <f>[4]p16!D10</f>
        <v>0</v>
      </c>
      <c r="E10">
        <f>[4]p16!E10</f>
        <v>0</v>
      </c>
      <c r="F10">
        <f>[4]p16!F10</f>
        <v>0</v>
      </c>
      <c r="G10">
        <f>[4]p16!G10</f>
        <v>565187</v>
      </c>
      <c r="H10">
        <f>[4]p16!H10</f>
        <v>0</v>
      </c>
      <c r="I10">
        <f>[4]p16!I10</f>
        <v>0</v>
      </c>
      <c r="J10">
        <f>[4]p16!J10</f>
        <v>0</v>
      </c>
      <c r="K10">
        <f>[4]p16!K10</f>
        <v>0</v>
      </c>
    </row>
    <row r="11" spans="1:11">
      <c r="A11" t="s">
        <v>189</v>
      </c>
      <c r="B11">
        <f>[4]p16!B11</f>
        <v>228971</v>
      </c>
      <c r="C11">
        <f>[4]p16!C11</f>
        <v>144527</v>
      </c>
      <c r="D11">
        <f>[4]p16!D11</f>
        <v>82752</v>
      </c>
      <c r="E11">
        <f>[4]p16!E11</f>
        <v>173963</v>
      </c>
      <c r="F11">
        <f>[4]p16!F11</f>
        <v>226355</v>
      </c>
      <c r="G11">
        <f>[4]p16!G11</f>
        <v>0</v>
      </c>
      <c r="H11">
        <f>[4]p16!H11</f>
        <v>0</v>
      </c>
      <c r="I11">
        <f>[4]p16!I11</f>
        <v>0</v>
      </c>
      <c r="J11">
        <f>[4]p16!J11</f>
        <v>0</v>
      </c>
      <c r="K11">
        <f>[4]p16!K11</f>
        <v>0</v>
      </c>
    </row>
    <row r="12" spans="1:11">
      <c r="A12" t="s">
        <v>190</v>
      </c>
      <c r="B12">
        <f>[4]p16!B12</f>
        <v>0</v>
      </c>
      <c r="C12">
        <f>[4]p16!C12</f>
        <v>0</v>
      </c>
      <c r="D12">
        <f>[4]p16!D12</f>
        <v>0</v>
      </c>
      <c r="E12">
        <f>[4]p16!E12</f>
        <v>0</v>
      </c>
      <c r="F12">
        <f>[4]p16!F12</f>
        <v>0</v>
      </c>
      <c r="G12">
        <f>[4]p16!G12</f>
        <v>856568</v>
      </c>
      <c r="H12">
        <f>[4]p16!H12</f>
        <v>0</v>
      </c>
      <c r="I12">
        <f>[4]p16!I12</f>
        <v>0</v>
      </c>
      <c r="J12">
        <f>[4]p16!J12</f>
        <v>0</v>
      </c>
      <c r="K12">
        <f>[4]p16!K12</f>
        <v>0</v>
      </c>
    </row>
    <row r="13" spans="1:11">
      <c r="A13" t="s">
        <v>191</v>
      </c>
      <c r="B13">
        <f>[4]p16!B13</f>
        <v>3960</v>
      </c>
      <c r="C13">
        <f>[4]p16!C13</f>
        <v>382.5</v>
      </c>
      <c r="D13">
        <f>[4]p16!D13</f>
        <v>315</v>
      </c>
      <c r="E13">
        <f>[4]p16!E13</f>
        <v>34.200000000000003</v>
      </c>
      <c r="F13">
        <f>[4]p16!F13</f>
        <v>45.9</v>
      </c>
      <c r="G13">
        <f>[4]p16!G13</f>
        <v>41.4</v>
      </c>
      <c r="H13">
        <f>[4]p16!H13</f>
        <v>0</v>
      </c>
      <c r="I13">
        <f>[4]p16!I13</f>
        <v>0</v>
      </c>
      <c r="J13">
        <f>[4]p16!J13</f>
        <v>0</v>
      </c>
      <c r="K13">
        <f>[4]p16!K13</f>
        <v>0</v>
      </c>
    </row>
    <row r="14" spans="1:11">
      <c r="A14" t="s">
        <v>192</v>
      </c>
      <c r="B14">
        <f>[4]p16!B14</f>
        <v>4050</v>
      </c>
      <c r="C14">
        <f>[4]p16!C14</f>
        <v>396</v>
      </c>
      <c r="D14">
        <f>[4]p16!D14</f>
        <v>360</v>
      </c>
      <c r="E14">
        <f>[4]p16!E14</f>
        <v>31.95</v>
      </c>
      <c r="F14">
        <f>[4]p16!F14</f>
        <v>43.2</v>
      </c>
      <c r="G14">
        <f>[4]p16!G14</f>
        <v>37.799999999999997</v>
      </c>
      <c r="H14">
        <f>[4]p16!H14</f>
        <v>0</v>
      </c>
      <c r="I14">
        <f>[4]p16!I14</f>
        <v>0</v>
      </c>
      <c r="J14">
        <f>[4]p16!J14</f>
        <v>0</v>
      </c>
      <c r="K14">
        <f>[4]p16!K14</f>
        <v>0</v>
      </c>
    </row>
    <row r="15" spans="1:11">
      <c r="A15" t="s">
        <v>193</v>
      </c>
      <c r="B15">
        <f>[4]p16!B15</f>
        <v>3960</v>
      </c>
      <c r="C15">
        <f>[4]p16!C15</f>
        <v>382.5</v>
      </c>
      <c r="D15">
        <f>[4]p16!D15</f>
        <v>315</v>
      </c>
      <c r="E15">
        <f>[4]p16!E15</f>
        <v>34.200000000000003</v>
      </c>
      <c r="F15">
        <f>[4]p16!F15</f>
        <v>45.9</v>
      </c>
      <c r="G15">
        <f>[4]p16!G15</f>
        <v>41.4</v>
      </c>
      <c r="H15">
        <f>[4]p16!H15</f>
        <v>0</v>
      </c>
      <c r="I15">
        <f>[4]p16!I15</f>
        <v>0</v>
      </c>
      <c r="J15">
        <f>[4]p16!J15</f>
        <v>0</v>
      </c>
      <c r="K15">
        <f>[4]p16!K15</f>
        <v>0</v>
      </c>
    </row>
    <row r="16" spans="1:11">
      <c r="A16" t="s">
        <v>194</v>
      </c>
      <c r="B16">
        <f>[4]p16!B16</f>
        <v>4050</v>
      </c>
      <c r="C16">
        <f>[4]p16!C16</f>
        <v>396</v>
      </c>
      <c r="D16">
        <f>[4]p16!D16</f>
        <v>360</v>
      </c>
      <c r="E16">
        <f>[4]p16!E16</f>
        <v>31.95</v>
      </c>
      <c r="F16">
        <f>[4]p16!F16</f>
        <v>43.2</v>
      </c>
      <c r="G16">
        <f>[4]p16!G16</f>
        <v>37.799999999999997</v>
      </c>
      <c r="H16">
        <f>[4]p16!H16</f>
        <v>0</v>
      </c>
      <c r="I16">
        <f>[4]p16!I16</f>
        <v>0</v>
      </c>
      <c r="J16">
        <f>[4]p16!J16</f>
        <v>0</v>
      </c>
      <c r="K16">
        <f>[4]p16!K16</f>
        <v>0</v>
      </c>
    </row>
    <row r="17" spans="1:11">
      <c r="A17" t="s">
        <v>195</v>
      </c>
      <c r="B17">
        <f>[4]p16!B17</f>
        <v>3960</v>
      </c>
      <c r="C17">
        <f>[4]p16!C17</f>
        <v>382.5</v>
      </c>
      <c r="D17">
        <f>[4]p16!D17</f>
        <v>315</v>
      </c>
      <c r="E17">
        <f>[4]p16!E17</f>
        <v>34.200000000000003</v>
      </c>
      <c r="F17">
        <f>[4]p16!F17</f>
        <v>45.9</v>
      </c>
      <c r="G17">
        <f>[4]p16!G17</f>
        <v>41.4</v>
      </c>
      <c r="H17">
        <f>[4]p16!H17</f>
        <v>0</v>
      </c>
      <c r="I17">
        <f>[4]p16!I17</f>
        <v>0</v>
      </c>
      <c r="J17">
        <f>[4]p16!J17</f>
        <v>0</v>
      </c>
      <c r="K17">
        <f>[4]p16!K17</f>
        <v>0</v>
      </c>
    </row>
    <row r="18" spans="1:11">
      <c r="A18" t="s">
        <v>196</v>
      </c>
      <c r="B18">
        <f>[4]p16!B18</f>
        <v>0</v>
      </c>
      <c r="C18">
        <f>[4]p16!C18</f>
        <v>0</v>
      </c>
      <c r="D18">
        <f>[4]p16!D18</f>
        <v>0</v>
      </c>
      <c r="E18">
        <f>[4]p16!E18</f>
        <v>0</v>
      </c>
      <c r="F18">
        <f>[4]p16!F18</f>
        <v>0</v>
      </c>
      <c r="G18">
        <f>[4]p16!G18</f>
        <v>0</v>
      </c>
      <c r="H18">
        <f>[4]p16!H18</f>
        <v>0</v>
      </c>
      <c r="I18">
        <f>[4]p16!I18</f>
        <v>0</v>
      </c>
      <c r="J18">
        <f>[4]p16!J18</f>
        <v>0</v>
      </c>
      <c r="K18">
        <f>[4]p16!K18</f>
        <v>0</v>
      </c>
    </row>
    <row r="19" spans="1:11">
      <c r="A19" t="s">
        <v>197</v>
      </c>
      <c r="B19">
        <f>[4]p16!B19</f>
        <v>0</v>
      </c>
      <c r="C19">
        <f>[4]p16!C19</f>
        <v>0</v>
      </c>
      <c r="D19">
        <f>[4]p16!D19</f>
        <v>0</v>
      </c>
      <c r="E19">
        <f>[4]p16!E19</f>
        <v>0</v>
      </c>
      <c r="F19">
        <f>[4]p16!F19</f>
        <v>0</v>
      </c>
      <c r="G19">
        <f>[4]p16!G19</f>
        <v>0</v>
      </c>
      <c r="H19">
        <f>[4]p16!H19</f>
        <v>0</v>
      </c>
      <c r="I19">
        <f>[4]p16!I19</f>
        <v>0</v>
      </c>
      <c r="J19">
        <f>[4]p16!J19</f>
        <v>0</v>
      </c>
      <c r="K19">
        <f>[4]p16!K19</f>
        <v>0</v>
      </c>
    </row>
    <row r="20" spans="1:11">
      <c r="A20" t="s">
        <v>198</v>
      </c>
      <c r="B20">
        <f>[4]p16!B20</f>
        <v>0</v>
      </c>
      <c r="C20">
        <f>[4]p16!C20</f>
        <v>0</v>
      </c>
      <c r="D20">
        <f>[4]p16!D20</f>
        <v>0</v>
      </c>
      <c r="E20">
        <f>[4]p16!E20</f>
        <v>0</v>
      </c>
      <c r="F20">
        <f>[4]p16!F20</f>
        <v>0</v>
      </c>
      <c r="G20">
        <f>[4]p16!G20</f>
        <v>0</v>
      </c>
      <c r="H20">
        <f>[4]p16!H20</f>
        <v>0</v>
      </c>
      <c r="I20">
        <f>[4]p16!I20</f>
        <v>0</v>
      </c>
      <c r="J20">
        <f>[4]p16!J20</f>
        <v>0</v>
      </c>
      <c r="K20">
        <f>[4]p16!K20</f>
        <v>0</v>
      </c>
    </row>
    <row r="21" spans="1:11">
      <c r="A21" t="s">
        <v>199</v>
      </c>
      <c r="B21">
        <f>[4]p16!B21</f>
        <v>0</v>
      </c>
      <c r="C21">
        <f>[4]p16!C21</f>
        <v>0</v>
      </c>
      <c r="D21">
        <f>[4]p16!D21</f>
        <v>0</v>
      </c>
      <c r="E21">
        <f>[4]p16!E21</f>
        <v>0</v>
      </c>
      <c r="F21">
        <f>[4]p16!F21</f>
        <v>0</v>
      </c>
      <c r="G21">
        <f>[4]p16!G21</f>
        <v>0</v>
      </c>
      <c r="H21">
        <f>[4]p16!H21</f>
        <v>0</v>
      </c>
      <c r="I21">
        <f>[4]p16!I21</f>
        <v>0</v>
      </c>
      <c r="J21">
        <f>[4]p16!J21</f>
        <v>0</v>
      </c>
      <c r="K21">
        <f>[4]p16!K21</f>
        <v>0</v>
      </c>
    </row>
    <row r="22" spans="1:11">
      <c r="A22" t="s">
        <v>200</v>
      </c>
      <c r="B22">
        <f>[4]p16!B22</f>
        <v>0</v>
      </c>
      <c r="C22">
        <f>[4]p16!C22</f>
        <v>0</v>
      </c>
      <c r="D22">
        <f>[4]p16!D22</f>
        <v>0</v>
      </c>
      <c r="E22">
        <f>[4]p16!E22</f>
        <v>0</v>
      </c>
      <c r="F22">
        <f>[4]p16!F22</f>
        <v>0</v>
      </c>
      <c r="G22">
        <f>[4]p16!G22</f>
        <v>0</v>
      </c>
      <c r="H22">
        <f>[4]p16!H22</f>
        <v>0</v>
      </c>
      <c r="I22">
        <f>[4]p16!I22</f>
        <v>0</v>
      </c>
      <c r="J22">
        <f>[4]p16!J22</f>
        <v>0</v>
      </c>
      <c r="K22">
        <f>[4]p16!K22</f>
        <v>0</v>
      </c>
    </row>
    <row r="23" spans="1:11">
      <c r="A23" t="s">
        <v>201</v>
      </c>
      <c r="B23">
        <f>[4]p16!B23</f>
        <v>6030</v>
      </c>
      <c r="C23">
        <f>[4]p16!C23</f>
        <v>450</v>
      </c>
      <c r="D23">
        <f>[4]p16!D23</f>
        <v>472.5</v>
      </c>
      <c r="E23">
        <f>[4]p16!E23</f>
        <v>38.700000000000003</v>
      </c>
      <c r="F23">
        <f>[4]p16!F23</f>
        <v>54</v>
      </c>
      <c r="G23">
        <f>[4]p16!G23</f>
        <v>49.5</v>
      </c>
      <c r="H23">
        <f>[4]p16!H23</f>
        <v>0</v>
      </c>
      <c r="I23">
        <f>[4]p16!I23</f>
        <v>0</v>
      </c>
      <c r="J23">
        <f>[4]p16!J23</f>
        <v>0</v>
      </c>
      <c r="K23">
        <f>[4]p16!K23</f>
        <v>0</v>
      </c>
    </row>
    <row r="24" spans="1:11">
      <c r="A24" t="s">
        <v>202</v>
      </c>
      <c r="B24">
        <f>[4]p16!B24</f>
        <v>5490</v>
      </c>
      <c r="C24">
        <f>[4]p16!C24</f>
        <v>369</v>
      </c>
      <c r="D24">
        <f>[4]p16!D24</f>
        <v>414</v>
      </c>
      <c r="E24">
        <f>[4]p16!E24</f>
        <v>36</v>
      </c>
      <c r="F24">
        <f>[4]p16!F24</f>
        <v>50.4</v>
      </c>
      <c r="G24">
        <f>[4]p16!G24</f>
        <v>46.8</v>
      </c>
      <c r="H24">
        <f>[4]p16!H24</f>
        <v>0</v>
      </c>
      <c r="I24">
        <f>[4]p16!I24</f>
        <v>0</v>
      </c>
      <c r="J24">
        <f>[4]p16!J24</f>
        <v>0</v>
      </c>
      <c r="K24">
        <f>[4]p16!K24</f>
        <v>0</v>
      </c>
    </row>
    <row r="25" spans="1:11">
      <c r="A25" t="s">
        <v>203</v>
      </c>
      <c r="B25">
        <f>[4]p16!B25</f>
        <v>6030</v>
      </c>
      <c r="C25">
        <f>[4]p16!C25</f>
        <v>450</v>
      </c>
      <c r="D25">
        <f>[4]p16!D25</f>
        <v>472.5</v>
      </c>
      <c r="E25">
        <f>[4]p16!E25</f>
        <v>38.700000000000003</v>
      </c>
      <c r="F25">
        <f>[4]p16!F25</f>
        <v>54</v>
      </c>
      <c r="G25">
        <f>[4]p16!G25</f>
        <v>49.5</v>
      </c>
      <c r="H25">
        <f>[4]p16!H25</f>
        <v>0</v>
      </c>
      <c r="I25">
        <f>[4]p16!I25</f>
        <v>0</v>
      </c>
      <c r="J25">
        <f>[4]p16!J25</f>
        <v>0</v>
      </c>
      <c r="K25">
        <f>[4]p16!K25</f>
        <v>0</v>
      </c>
    </row>
    <row r="26" spans="1:11">
      <c r="A26" t="s">
        <v>204</v>
      </c>
      <c r="B26">
        <f>[4]p16!B26</f>
        <v>5490</v>
      </c>
      <c r="C26">
        <f>[4]p16!C26</f>
        <v>369</v>
      </c>
      <c r="D26">
        <f>[4]p16!D26</f>
        <v>414</v>
      </c>
      <c r="E26">
        <f>[4]p16!E26</f>
        <v>36</v>
      </c>
      <c r="F26">
        <f>[4]p16!F26</f>
        <v>50.4</v>
      </c>
      <c r="G26">
        <f>[4]p16!G26</f>
        <v>46.8</v>
      </c>
      <c r="H26">
        <f>[4]p16!H26</f>
        <v>0</v>
      </c>
      <c r="I26">
        <f>[4]p16!I26</f>
        <v>0</v>
      </c>
      <c r="J26">
        <f>[4]p16!J26</f>
        <v>0</v>
      </c>
      <c r="K26">
        <f>[4]p16!K26</f>
        <v>0</v>
      </c>
    </row>
    <row r="27" spans="1:11">
      <c r="A27" t="s">
        <v>205</v>
      </c>
      <c r="B27">
        <f>[4]p16!B27</f>
        <v>6030</v>
      </c>
      <c r="C27">
        <f>[4]p16!C27</f>
        <v>450</v>
      </c>
      <c r="D27">
        <f>[4]p16!D27</f>
        <v>472.5</v>
      </c>
      <c r="E27">
        <f>[4]p16!E27</f>
        <v>38.700000000000003</v>
      </c>
      <c r="F27">
        <f>[4]p16!F27</f>
        <v>54</v>
      </c>
      <c r="G27">
        <f>[4]p16!G27</f>
        <v>49.5</v>
      </c>
      <c r="H27">
        <f>[4]p16!H27</f>
        <v>0</v>
      </c>
      <c r="I27">
        <f>[4]p16!I27</f>
        <v>0</v>
      </c>
      <c r="J27">
        <f>[4]p16!J27</f>
        <v>0</v>
      </c>
      <c r="K27">
        <f>[4]p16!K27</f>
        <v>0</v>
      </c>
    </row>
    <row r="28" spans="1:11">
      <c r="A28" t="s">
        <v>206</v>
      </c>
      <c r="B28">
        <f>[4]p16!B28</f>
        <v>0</v>
      </c>
      <c r="C28">
        <f>[4]p16!C28</f>
        <v>0</v>
      </c>
      <c r="D28">
        <f>[4]p16!D28</f>
        <v>0</v>
      </c>
      <c r="E28">
        <f>[4]p16!E28</f>
        <v>0</v>
      </c>
      <c r="F28">
        <f>[4]p16!F28</f>
        <v>0</v>
      </c>
      <c r="G28">
        <f>[4]p16!G28</f>
        <v>0</v>
      </c>
      <c r="H28">
        <f>[4]p16!H28</f>
        <v>0</v>
      </c>
      <c r="I28">
        <f>[4]p16!I28</f>
        <v>0</v>
      </c>
      <c r="J28">
        <f>[4]p16!J28</f>
        <v>0</v>
      </c>
      <c r="K28">
        <f>[4]p16!K28</f>
        <v>0</v>
      </c>
    </row>
    <row r="29" spans="1:11">
      <c r="A29" t="s">
        <v>207</v>
      </c>
      <c r="B29">
        <f>[4]p16!B29</f>
        <v>0</v>
      </c>
      <c r="C29">
        <f>[4]p16!C29</f>
        <v>0</v>
      </c>
      <c r="D29">
        <f>[4]p16!D29</f>
        <v>0</v>
      </c>
      <c r="E29">
        <f>[4]p16!E29</f>
        <v>0</v>
      </c>
      <c r="F29">
        <f>[4]p16!F29</f>
        <v>0</v>
      </c>
      <c r="G29">
        <f>[4]p16!G29</f>
        <v>0</v>
      </c>
      <c r="H29">
        <f>[4]p16!H29</f>
        <v>0</v>
      </c>
      <c r="I29">
        <f>[4]p16!I29</f>
        <v>0</v>
      </c>
      <c r="J29">
        <f>[4]p16!J29</f>
        <v>0</v>
      </c>
      <c r="K29">
        <f>[4]p16!K29</f>
        <v>0</v>
      </c>
    </row>
    <row r="30" spans="1:11">
      <c r="A30" t="s">
        <v>208</v>
      </c>
      <c r="B30">
        <f>[4]p16!B30</f>
        <v>0</v>
      </c>
      <c r="C30">
        <f>[4]p16!C30</f>
        <v>0</v>
      </c>
      <c r="D30">
        <f>[4]p16!D30</f>
        <v>0</v>
      </c>
      <c r="E30">
        <f>[4]p16!E30</f>
        <v>0</v>
      </c>
      <c r="F30">
        <f>[4]p16!F30</f>
        <v>0</v>
      </c>
      <c r="G30">
        <f>[4]p16!G30</f>
        <v>0</v>
      </c>
      <c r="H30">
        <f>[4]p16!H30</f>
        <v>0</v>
      </c>
      <c r="I30">
        <f>[4]p16!I30</f>
        <v>0</v>
      </c>
      <c r="J30">
        <f>[4]p16!J30</f>
        <v>0</v>
      </c>
      <c r="K30">
        <f>[4]p16!K30</f>
        <v>0</v>
      </c>
    </row>
    <row r="31" spans="1:11">
      <c r="A31" t="s">
        <v>209</v>
      </c>
      <c r="B31">
        <f>[4]p16!B31</f>
        <v>0</v>
      </c>
      <c r="C31">
        <f>[4]p16!C31</f>
        <v>0</v>
      </c>
      <c r="D31">
        <f>[4]p16!D31</f>
        <v>0</v>
      </c>
      <c r="E31">
        <f>[4]p16!E31</f>
        <v>0</v>
      </c>
      <c r="F31">
        <f>[4]p16!F31</f>
        <v>0</v>
      </c>
      <c r="G31">
        <f>[4]p16!G31</f>
        <v>0</v>
      </c>
      <c r="H31">
        <f>[4]p16!H31</f>
        <v>0</v>
      </c>
      <c r="I31">
        <f>[4]p16!I31</f>
        <v>0</v>
      </c>
      <c r="J31">
        <f>[4]p16!J31</f>
        <v>0</v>
      </c>
      <c r="K31">
        <f>[4]p16!K31</f>
        <v>0</v>
      </c>
    </row>
    <row r="32" spans="1:11">
      <c r="A32" t="s">
        <v>210</v>
      </c>
      <c r="B32">
        <f>[4]p16!B32</f>
        <v>0</v>
      </c>
      <c r="C32">
        <f>[4]p16!C32</f>
        <v>0</v>
      </c>
      <c r="D32">
        <f>[4]p16!D32</f>
        <v>0</v>
      </c>
      <c r="E32">
        <f>[4]p16!E32</f>
        <v>0</v>
      </c>
      <c r="F32">
        <f>[4]p16!F32</f>
        <v>0</v>
      </c>
      <c r="G32">
        <f>[4]p16!G32</f>
        <v>0</v>
      </c>
      <c r="H32">
        <f>[4]p16!H32</f>
        <v>0</v>
      </c>
      <c r="I32">
        <f>[4]p16!I32</f>
        <v>0</v>
      </c>
      <c r="J32">
        <f>[4]p16!J32</f>
        <v>0</v>
      </c>
      <c r="K32">
        <f>[4]p16!K32</f>
        <v>0</v>
      </c>
    </row>
    <row r="33" spans="1:11">
      <c r="A33" t="s">
        <v>211</v>
      </c>
      <c r="B33">
        <f>[4]p16!B33</f>
        <v>60000062</v>
      </c>
      <c r="C33">
        <f>[4]p16!C33</f>
        <v>2799996.6</v>
      </c>
      <c r="D33">
        <f>[4]p16!D33</f>
        <v>2499994.2000000002</v>
      </c>
      <c r="E33">
        <f>[4]p16!E33</f>
        <v>599999.4</v>
      </c>
      <c r="F33">
        <f>[4]p16!F33</f>
        <v>1349998.65</v>
      </c>
      <c r="G33">
        <f>[4]p16!G33</f>
        <v>2800000</v>
      </c>
      <c r="H33">
        <f>[4]p16!H33</f>
        <v>6740439</v>
      </c>
      <c r="I33">
        <f>[4]p16!I33</f>
        <v>0</v>
      </c>
      <c r="J33">
        <f>[4]p16!J33</f>
        <v>0</v>
      </c>
      <c r="K33">
        <f>[4]p16!K33</f>
        <v>0</v>
      </c>
    </row>
    <row r="34" spans="1:11">
      <c r="A34" t="s">
        <v>212</v>
      </c>
      <c r="B34">
        <f>[4]p16!B34</f>
        <v>108999991</v>
      </c>
      <c r="C34">
        <f>[4]p16!C34</f>
        <v>5300008.5</v>
      </c>
      <c r="D34">
        <f>[4]p16!D34</f>
        <v>4700010.9000000004</v>
      </c>
      <c r="E34">
        <f>[4]p16!E34</f>
        <v>680000.1</v>
      </c>
      <c r="F34">
        <f>[4]p16!F34</f>
        <v>2349999.96</v>
      </c>
      <c r="G34">
        <f>[4]p16!G34</f>
        <v>3800000</v>
      </c>
      <c r="H34">
        <f>[4]p16!H34</f>
        <v>10234877</v>
      </c>
      <c r="I34">
        <f>[4]p16!I34</f>
        <v>0</v>
      </c>
      <c r="J34">
        <f>[4]p16!J34</f>
        <v>0</v>
      </c>
      <c r="K34">
        <f>[4]p16!K34</f>
        <v>0</v>
      </c>
    </row>
    <row r="35" spans="1:11">
      <c r="A35" t="s">
        <v>213</v>
      </c>
      <c r="B35">
        <f>[4]p16!B35</f>
        <v>0</v>
      </c>
      <c r="C35">
        <f>[4]p16!C35</f>
        <v>0.09</v>
      </c>
      <c r="D35">
        <f>[4]p16!D35</f>
        <v>0.09</v>
      </c>
      <c r="E35">
        <f>[4]p16!E35</f>
        <v>0.09</v>
      </c>
      <c r="F35">
        <f>[4]p16!F35</f>
        <v>0.09</v>
      </c>
      <c r="G35">
        <f>[4]p16!G35</f>
        <v>0.09</v>
      </c>
      <c r="H35">
        <f>[4]p16!H35</f>
        <v>0</v>
      </c>
      <c r="I35">
        <f>[4]p16!I35</f>
        <v>0</v>
      </c>
      <c r="J35">
        <f>[4]p16!J35</f>
        <v>0</v>
      </c>
      <c r="K35">
        <f>[4]p16!K35</f>
        <v>0</v>
      </c>
    </row>
    <row r="36" spans="1:11">
      <c r="A36" t="s">
        <v>214</v>
      </c>
      <c r="B36">
        <f>[4]p16!B36</f>
        <v>6.8999999999999992E-2</v>
      </c>
      <c r="C36">
        <f>[4]p16!C36</f>
        <v>0</v>
      </c>
      <c r="D36">
        <f>[4]p16!D36</f>
        <v>6.8999999999999992E-2</v>
      </c>
      <c r="E36">
        <f>[4]p16!E36</f>
        <v>6.8999999999999992E-2</v>
      </c>
      <c r="F36">
        <f>[4]p16!F36</f>
        <v>6.8999999999999992E-2</v>
      </c>
      <c r="G36">
        <f>[4]p16!G36</f>
        <v>0</v>
      </c>
      <c r="H36">
        <f>[4]p16!H36</f>
        <v>0</v>
      </c>
      <c r="I36">
        <f>[4]p16!I36</f>
        <v>0</v>
      </c>
      <c r="J36">
        <f>[4]p16!J36</f>
        <v>0</v>
      </c>
      <c r="K36">
        <f>[4]p16!K36</f>
        <v>0</v>
      </c>
    </row>
    <row r="37" spans="1:11">
      <c r="A37" t="s">
        <v>215</v>
      </c>
      <c r="B37">
        <f>[4]p16!B37</f>
        <v>9.1999999999999998E-2</v>
      </c>
      <c r="C37">
        <f>[4]p16!C37</f>
        <v>9.1999999999999998E-2</v>
      </c>
      <c r="D37">
        <f>[4]p16!D37</f>
        <v>0</v>
      </c>
      <c r="E37">
        <f>[4]p16!E37</f>
        <v>9.1999999999999998E-2</v>
      </c>
      <c r="F37">
        <f>[4]p16!F37</f>
        <v>9.1999999999999998E-2</v>
      </c>
      <c r="G37">
        <f>[4]p16!G37</f>
        <v>9.1999999999999998E-2</v>
      </c>
      <c r="H37">
        <f>[4]p16!H37</f>
        <v>0</v>
      </c>
      <c r="I37">
        <f>[4]p16!I37</f>
        <v>0</v>
      </c>
      <c r="J37">
        <f>[4]p16!J37</f>
        <v>0</v>
      </c>
      <c r="K37">
        <f>[4]p16!K37</f>
        <v>0</v>
      </c>
    </row>
    <row r="38" spans="1:11">
      <c r="A38" t="s">
        <v>216</v>
      </c>
      <c r="B38">
        <f>[4]p16!B38</f>
        <v>0.115</v>
      </c>
      <c r="C38">
        <f>[4]p16!C38</f>
        <v>0.115</v>
      </c>
      <c r="D38">
        <f>[4]p16!D38</f>
        <v>0.115</v>
      </c>
      <c r="E38">
        <f>[4]p16!E38</f>
        <v>0</v>
      </c>
      <c r="F38">
        <f>[4]p16!F38</f>
        <v>0</v>
      </c>
      <c r="G38">
        <f>[4]p16!G38</f>
        <v>0.115</v>
      </c>
      <c r="H38">
        <f>[4]p16!H38</f>
        <v>0</v>
      </c>
      <c r="I38">
        <f>[4]p16!I38</f>
        <v>0</v>
      </c>
      <c r="J38">
        <f>[4]p16!J38</f>
        <v>0</v>
      </c>
      <c r="K38">
        <f>[4]p16!K38</f>
        <v>0</v>
      </c>
    </row>
    <row r="39" spans="1:11">
      <c r="A39" t="s">
        <v>217</v>
      </c>
      <c r="B39">
        <f>[4]p16!B39</f>
        <v>0.115</v>
      </c>
      <c r="C39">
        <f>[4]p16!C39</f>
        <v>0.115</v>
      </c>
      <c r="D39">
        <f>[4]p16!D39</f>
        <v>0.115</v>
      </c>
      <c r="E39">
        <f>[4]p16!E39</f>
        <v>0</v>
      </c>
      <c r="F39">
        <f>[4]p16!F39</f>
        <v>0</v>
      </c>
      <c r="G39">
        <f>[4]p16!G39</f>
        <v>0.115</v>
      </c>
      <c r="H39">
        <f>[4]p16!H39</f>
        <v>0</v>
      </c>
      <c r="I39">
        <f>[4]p16!I39</f>
        <v>0</v>
      </c>
      <c r="J39">
        <f>[4]p16!J39</f>
        <v>0</v>
      </c>
      <c r="K39">
        <f>[4]p16!K39</f>
        <v>0</v>
      </c>
    </row>
    <row r="40" spans="1:11">
      <c r="A40" t="s">
        <v>218</v>
      </c>
      <c r="B40">
        <f>[4]p16!B40</f>
        <v>5.7500000000000002E-2</v>
      </c>
      <c r="C40">
        <f>[4]p16!C40</f>
        <v>0</v>
      </c>
      <c r="D40">
        <f>[4]p16!D40</f>
        <v>5.7500000000000002E-2</v>
      </c>
      <c r="E40">
        <f>[4]p16!E40</f>
        <v>5.7500000000000002E-2</v>
      </c>
      <c r="F40">
        <f>[4]p16!F40</f>
        <v>5.7500000000000002E-2</v>
      </c>
      <c r="G40">
        <f>[4]p16!G40</f>
        <v>0</v>
      </c>
      <c r="H40">
        <f>[4]p16!H40</f>
        <v>0</v>
      </c>
      <c r="I40">
        <f>[4]p16!I40</f>
        <v>0</v>
      </c>
      <c r="J40">
        <f>[4]p16!J40</f>
        <v>0</v>
      </c>
      <c r="K40">
        <f>[4]p16!K40</f>
        <v>0</v>
      </c>
    </row>
    <row r="41" spans="1:11">
      <c r="A41" t="s">
        <v>219</v>
      </c>
      <c r="B41">
        <f>[4]p16!B41</f>
        <v>0.6</v>
      </c>
      <c r="C41">
        <f>[4]p16!C41</f>
        <v>1.2</v>
      </c>
      <c r="D41">
        <f>[4]p16!D41</f>
        <v>0.6</v>
      </c>
      <c r="E41">
        <f>[4]p16!E41</f>
        <v>1.5</v>
      </c>
      <c r="F41">
        <f>[4]p16!F41</f>
        <v>1.5</v>
      </c>
      <c r="G41">
        <f>[4]p16!G41</f>
        <v>1.2</v>
      </c>
      <c r="H41">
        <f>[4]p16!H41</f>
        <v>0</v>
      </c>
      <c r="I41">
        <f>[4]p16!I41</f>
        <v>0</v>
      </c>
      <c r="J41">
        <f>[4]p16!J41</f>
        <v>0</v>
      </c>
      <c r="K41">
        <f>[4]p16!K41</f>
        <v>0</v>
      </c>
    </row>
    <row r="42" spans="1:11">
      <c r="A42" t="s">
        <v>220</v>
      </c>
      <c r="B42">
        <f>[4]p16!B42</f>
        <v>1.2</v>
      </c>
      <c r="C42">
        <f>[4]p16!C42</f>
        <v>0.6</v>
      </c>
      <c r="D42">
        <f>[4]p16!D42</f>
        <v>1.8</v>
      </c>
      <c r="E42">
        <f>[4]p16!E42</f>
        <v>1.2</v>
      </c>
      <c r="F42">
        <f>[4]p16!F42</f>
        <v>1.2</v>
      </c>
      <c r="G42">
        <f>[4]p16!G42</f>
        <v>0.6</v>
      </c>
      <c r="H42">
        <f>[4]p16!H42</f>
        <v>0</v>
      </c>
      <c r="I42">
        <f>[4]p16!I42</f>
        <v>0</v>
      </c>
      <c r="J42">
        <f>[4]p16!J42</f>
        <v>0</v>
      </c>
      <c r="K42">
        <f>[4]p16!K42</f>
        <v>0</v>
      </c>
    </row>
    <row r="43" spans="1:11">
      <c r="A43" t="s">
        <v>221</v>
      </c>
      <c r="B43">
        <f>[4]p16!B43</f>
        <v>0.6</v>
      </c>
      <c r="C43">
        <f>[4]p16!C43</f>
        <v>1.8</v>
      </c>
      <c r="D43">
        <f>[4]p16!D43</f>
        <v>0.6</v>
      </c>
      <c r="E43">
        <f>[4]p16!E43</f>
        <v>1.2</v>
      </c>
      <c r="F43">
        <f>[4]p16!F43</f>
        <v>1.2</v>
      </c>
      <c r="G43">
        <f>[4]p16!G43</f>
        <v>1.2</v>
      </c>
      <c r="H43">
        <f>[4]p16!H43</f>
        <v>0</v>
      </c>
      <c r="I43">
        <f>[4]p16!I43</f>
        <v>0</v>
      </c>
      <c r="J43">
        <f>[4]p16!J43</f>
        <v>0</v>
      </c>
      <c r="K43">
        <f>[4]p16!K43</f>
        <v>0</v>
      </c>
    </row>
    <row r="44" spans="1:11">
      <c r="A44" t="s">
        <v>222</v>
      </c>
      <c r="B44">
        <f>[4]p16!B44</f>
        <v>1.5</v>
      </c>
      <c r="C44">
        <f>[4]p16!C44</f>
        <v>1.2</v>
      </c>
      <c r="D44">
        <f>[4]p16!D44</f>
        <v>1.2</v>
      </c>
      <c r="E44">
        <f>[4]p16!E44</f>
        <v>0.6</v>
      </c>
      <c r="F44">
        <f>[4]p16!F44</f>
        <v>0.6</v>
      </c>
      <c r="G44">
        <f>[4]p16!G44</f>
        <v>0.9</v>
      </c>
      <c r="H44">
        <f>[4]p16!H44</f>
        <v>0</v>
      </c>
      <c r="I44">
        <f>[4]p16!I44</f>
        <v>0</v>
      </c>
      <c r="J44">
        <f>[4]p16!J44</f>
        <v>0</v>
      </c>
      <c r="K44">
        <f>[4]p16!K44</f>
        <v>0</v>
      </c>
    </row>
    <row r="45" spans="1:11">
      <c r="A45" t="s">
        <v>223</v>
      </c>
      <c r="B45">
        <f>[4]p16!B45</f>
        <v>1.5</v>
      </c>
      <c r="C45">
        <f>[4]p16!C45</f>
        <v>1.2</v>
      </c>
      <c r="D45">
        <f>[4]p16!D45</f>
        <v>1.2</v>
      </c>
      <c r="E45">
        <f>[4]p16!E45</f>
        <v>0.6</v>
      </c>
      <c r="F45">
        <f>[4]p16!F45</f>
        <v>0.6</v>
      </c>
      <c r="G45">
        <f>[4]p16!G45</f>
        <v>0.9</v>
      </c>
      <c r="H45">
        <f>[4]p16!H45</f>
        <v>0</v>
      </c>
      <c r="I45">
        <f>[4]p16!I45</f>
        <v>0</v>
      </c>
      <c r="J45">
        <f>[4]p16!J45</f>
        <v>0</v>
      </c>
      <c r="K45">
        <f>[4]p16!K45</f>
        <v>0</v>
      </c>
    </row>
    <row r="46" spans="1:11">
      <c r="A46" t="s">
        <v>224</v>
      </c>
      <c r="B46">
        <f>[4]p16!B46</f>
        <v>1.2</v>
      </c>
      <c r="C46">
        <f>[4]p16!C46</f>
        <v>0.6</v>
      </c>
      <c r="D46">
        <f>[4]p16!D46</f>
        <v>1.2</v>
      </c>
      <c r="E46">
        <f>[4]p16!E46</f>
        <v>0.9</v>
      </c>
      <c r="F46">
        <f>[4]p16!F46</f>
        <v>0.9</v>
      </c>
      <c r="G46">
        <f>[4]p16!G46</f>
        <v>0.6</v>
      </c>
      <c r="H46">
        <f>[4]p16!H46</f>
        <v>0</v>
      </c>
      <c r="I46">
        <f>[4]p16!I46</f>
        <v>0</v>
      </c>
      <c r="J46">
        <f>[4]p16!J46</f>
        <v>0</v>
      </c>
      <c r="K46">
        <f>[4]p16!K46</f>
        <v>0</v>
      </c>
    </row>
    <row r="47" spans="1:11">
      <c r="A47" t="s">
        <v>225</v>
      </c>
      <c r="B47">
        <f>[4]p16!B47</f>
        <v>88</v>
      </c>
      <c r="C47">
        <f>[4]p16!C47</f>
        <v>12.5</v>
      </c>
      <c r="D47">
        <f>[4]p16!D47</f>
        <v>6.9</v>
      </c>
      <c r="E47">
        <f>[4]p16!E47</f>
        <v>0.65</v>
      </c>
      <c r="F47">
        <f>[4]p16!F47</f>
        <v>0.77</v>
      </c>
      <c r="G47">
        <f>[4]p16!G47</f>
        <v>1</v>
      </c>
      <c r="H47">
        <f>[4]p16!H47</f>
        <v>0</v>
      </c>
      <c r="I47">
        <f>[4]p16!I47</f>
        <v>0</v>
      </c>
      <c r="J47">
        <f>[4]p16!J47</f>
        <v>0</v>
      </c>
      <c r="K47">
        <f>[4]p16!K47</f>
        <v>0</v>
      </c>
    </row>
    <row r="48" spans="1:11">
      <c r="A48" t="s">
        <v>226</v>
      </c>
      <c r="B48">
        <f>[4]p16!B48</f>
        <v>87</v>
      </c>
      <c r="C48">
        <f>[4]p16!C48</f>
        <v>12.1</v>
      </c>
      <c r="D48">
        <f>[4]p16!D48</f>
        <v>6.9</v>
      </c>
      <c r="E48">
        <f>[4]p16!E48</f>
        <v>0.66</v>
      </c>
      <c r="F48">
        <f>[4]p16!F48</f>
        <v>0.79</v>
      </c>
      <c r="G48">
        <f>[4]p16!G48</f>
        <v>1</v>
      </c>
      <c r="H48">
        <f>[4]p16!H48</f>
        <v>0</v>
      </c>
      <c r="I48">
        <f>[4]p16!I48</f>
        <v>0</v>
      </c>
      <c r="J48">
        <f>[4]p16!J48</f>
        <v>0</v>
      </c>
      <c r="K48">
        <f>[4]p16!K48</f>
        <v>0</v>
      </c>
    </row>
    <row r="49" spans="1:20">
      <c r="A49" t="s">
        <v>227</v>
      </c>
      <c r="B49">
        <f>[4]p16!B49</f>
        <v>89</v>
      </c>
      <c r="C49">
        <f>[4]p16!C49</f>
        <v>12.3</v>
      </c>
      <c r="D49">
        <f>[4]p16!D49</f>
        <v>6.9</v>
      </c>
      <c r="E49">
        <f>[4]p16!E49</f>
        <v>0.65</v>
      </c>
      <c r="F49">
        <f>[4]p16!F49</f>
        <v>0.77</v>
      </c>
      <c r="G49">
        <f>[4]p16!G49</f>
        <v>1</v>
      </c>
      <c r="H49">
        <f>[4]p16!H49</f>
        <v>0</v>
      </c>
      <c r="I49">
        <f>[4]p16!I49</f>
        <v>0</v>
      </c>
      <c r="J49">
        <f>[4]p16!J49</f>
        <v>0</v>
      </c>
      <c r="K49">
        <f>[4]p16!K49</f>
        <v>0</v>
      </c>
    </row>
    <row r="50" spans="1:20">
      <c r="A50" t="s">
        <v>228</v>
      </c>
      <c r="B50">
        <f>[4]p16!B50</f>
        <v>88</v>
      </c>
      <c r="C50">
        <f>[4]p16!C50</f>
        <v>12.9</v>
      </c>
      <c r="D50">
        <f>[4]p16!D50</f>
        <v>7.1</v>
      </c>
      <c r="E50">
        <f>[4]p16!E50</f>
        <v>0.66</v>
      </c>
      <c r="F50">
        <f>[4]p16!F50</f>
        <v>0.79</v>
      </c>
      <c r="G50">
        <f>[4]p16!G50</f>
        <v>1</v>
      </c>
      <c r="H50">
        <f>[4]p16!H50</f>
        <v>0</v>
      </c>
      <c r="I50">
        <f>[4]p16!I50</f>
        <v>0</v>
      </c>
      <c r="J50">
        <f>[4]p16!J50</f>
        <v>0</v>
      </c>
      <c r="K50">
        <f>[4]p16!K50</f>
        <v>0</v>
      </c>
    </row>
    <row r="51" spans="1:20" ht="14" thickBot="1">
      <c r="A51" s="34" t="s">
        <v>229</v>
      </c>
      <c r="B51" s="34">
        <f>[4]p16!B51</f>
        <v>6.3910112359550686</v>
      </c>
      <c r="C51" s="34">
        <f>[4]p16!C51</f>
        <v>12.848780487804889</v>
      </c>
      <c r="D51" s="34">
        <f>[4]p16!D51</f>
        <v>10.718840579710132</v>
      </c>
      <c r="E51" s="34">
        <f>[4]p16!E51</f>
        <v>9.2553846153846209</v>
      </c>
      <c r="F51" s="34">
        <f>[4]p16!F51</f>
        <v>10.394805194805201</v>
      </c>
      <c r="G51" s="34">
        <f>[4]p16!G51</f>
        <v>7.6</v>
      </c>
      <c r="H51" s="34">
        <f>[4]p16!H51</f>
        <v>0</v>
      </c>
      <c r="I51" s="34">
        <f>[4]p16!I51</f>
        <v>0</v>
      </c>
      <c r="J51" s="34">
        <f>[4]p16!J51</f>
        <v>0</v>
      </c>
      <c r="K51" s="34">
        <f>[4]p16!K51</f>
        <v>0</v>
      </c>
      <c r="L51" s="34"/>
      <c r="M51" s="34"/>
    </row>
    <row r="52" spans="1:20">
      <c r="A52" t="s">
        <v>115</v>
      </c>
      <c r="B52">
        <f>[4]p16!B52</f>
        <v>22745637.065232947</v>
      </c>
      <c r="C52">
        <f>[4]p16!C52</f>
        <v>15188210.151766561</v>
      </c>
      <c r="D52">
        <f>[4]p16!D52</f>
        <v>5273812.6915849298</v>
      </c>
      <c r="E52">
        <f>[4]p16!E52</f>
        <v>8222725.927317746</v>
      </c>
      <c r="F52">
        <f>[4]p16!F52</f>
        <v>5702297.4527420551</v>
      </c>
      <c r="G52">
        <f>[4]p16!G52</f>
        <v>0</v>
      </c>
      <c r="H52">
        <f>[4]p16!H52</f>
        <v>0</v>
      </c>
      <c r="I52">
        <f>[4]p16!I52</f>
        <v>0</v>
      </c>
      <c r="J52">
        <f>[4]p16!J52</f>
        <v>0</v>
      </c>
      <c r="K52">
        <f>[4]p16!K52</f>
        <v>0</v>
      </c>
      <c r="M52" s="28"/>
    </row>
    <row r="53" spans="1:20">
      <c r="A53" t="s">
        <v>116</v>
      </c>
      <c r="B53">
        <f>[4]p16!B53</f>
        <v>8900533</v>
      </c>
      <c r="C53">
        <f>[4]p16!C53</f>
        <v>10716733</v>
      </c>
      <c r="D53">
        <f>[4]p16!D53</f>
        <v>12357061</v>
      </c>
      <c r="E53">
        <f>[4]p16!E53</f>
        <v>11576722</v>
      </c>
      <c r="F53">
        <f>[4]p16!F53</f>
        <v>9723829</v>
      </c>
      <c r="G53">
        <f>[4]p16!G53</f>
        <v>0</v>
      </c>
      <c r="H53">
        <f>[4]p16!H53</f>
        <v>0</v>
      </c>
      <c r="I53">
        <f>[4]p16!I53</f>
        <v>0</v>
      </c>
      <c r="J53">
        <f>[4]p16!J53</f>
        <v>0</v>
      </c>
      <c r="K53">
        <f>[4]p16!K53</f>
        <v>0</v>
      </c>
      <c r="N53" s="10"/>
      <c r="O53" s="10"/>
      <c r="P53" s="10"/>
      <c r="Q53" s="10"/>
      <c r="R53" s="10"/>
    </row>
    <row r="54" spans="1:20">
      <c r="A54" t="s">
        <v>230</v>
      </c>
      <c r="B54">
        <f>[4]p16!B54</f>
        <v>1241885</v>
      </c>
      <c r="C54">
        <f>[4]p16!C54</f>
        <v>1786630</v>
      </c>
      <c r="D54">
        <f>[4]p16!D54</f>
        <v>3824514</v>
      </c>
      <c r="E54">
        <f>[4]p16!E54</f>
        <v>2098761</v>
      </c>
      <c r="F54">
        <f>[4]p16!F54</f>
        <v>3329495</v>
      </c>
      <c r="G54">
        <f>[4]p16!G54</f>
        <v>0</v>
      </c>
      <c r="H54">
        <f>[4]p16!H54</f>
        <v>0</v>
      </c>
      <c r="I54">
        <f>[4]p16!I54</f>
        <v>0</v>
      </c>
      <c r="J54">
        <f>[4]p16!J54</f>
        <v>0</v>
      </c>
      <c r="K54">
        <f>[4]p16!K54</f>
        <v>0</v>
      </c>
      <c r="N54" s="32"/>
      <c r="O54" s="32"/>
      <c r="P54" s="32"/>
      <c r="Q54" s="32"/>
      <c r="R54" s="32"/>
      <c r="S54" s="32"/>
      <c r="T54" s="33"/>
    </row>
    <row r="55" spans="1:20">
      <c r="A55" t="s">
        <v>231</v>
      </c>
      <c r="B55">
        <f>[4]p16!B55</f>
        <v>2979281</v>
      </c>
      <c r="C55">
        <f>[4]p16!C55</f>
        <v>3930899</v>
      </c>
      <c r="D55">
        <f>[4]p16!D55</f>
        <v>5805244</v>
      </c>
      <c r="E55">
        <f>[4]p16!E55</f>
        <v>5362758</v>
      </c>
      <c r="F55">
        <f>[4]p16!F55</f>
        <v>6130757</v>
      </c>
      <c r="G55">
        <f>[4]p16!G55</f>
        <v>0</v>
      </c>
      <c r="H55">
        <f>[4]p16!H55</f>
        <v>0</v>
      </c>
      <c r="I55">
        <f>[4]p16!I55</f>
        <v>0</v>
      </c>
      <c r="J55">
        <f>[4]p16!J55</f>
        <v>0</v>
      </c>
      <c r="K55">
        <f>[4]p16!K55</f>
        <v>0</v>
      </c>
      <c r="N55" s="32"/>
      <c r="O55" s="32"/>
      <c r="P55" s="32"/>
      <c r="Q55" s="32"/>
      <c r="R55" s="32"/>
      <c r="S55" s="32"/>
      <c r="T55" s="33"/>
    </row>
    <row r="56" spans="1:20">
      <c r="A56" t="s">
        <v>232</v>
      </c>
      <c r="B56">
        <f>[4]p16!B56</f>
        <v>4221166</v>
      </c>
      <c r="C56">
        <f>[4]p16!C56</f>
        <v>5717529</v>
      </c>
      <c r="D56">
        <f>[4]p16!D56</f>
        <v>9629758</v>
      </c>
      <c r="E56">
        <f>[4]p16!E56</f>
        <v>7461519</v>
      </c>
      <c r="F56">
        <f>[4]p16!F56</f>
        <v>9460252</v>
      </c>
      <c r="G56">
        <f>[4]p16!G56</f>
        <v>0</v>
      </c>
      <c r="H56">
        <f>[4]p16!H56</f>
        <v>0</v>
      </c>
      <c r="I56">
        <f>[4]p16!I56</f>
        <v>0</v>
      </c>
      <c r="J56">
        <f>[4]p16!J56</f>
        <v>0</v>
      </c>
      <c r="K56">
        <f>[4]p16!K56</f>
        <v>0</v>
      </c>
      <c r="T56" s="33"/>
    </row>
    <row r="57" spans="1:20">
      <c r="A57" t="s">
        <v>233</v>
      </c>
      <c r="B57">
        <f>[4]p16!B57</f>
        <v>1674244</v>
      </c>
      <c r="C57">
        <f>[4]p16!C57</f>
        <v>1895250</v>
      </c>
      <c r="D57">
        <f>[4]p16!D57</f>
        <v>1759125</v>
      </c>
      <c r="E57">
        <f>[4]p16!E57</f>
        <v>2005420</v>
      </c>
      <c r="F57">
        <f>[4]p16!F57</f>
        <v>1852728</v>
      </c>
      <c r="G57">
        <f>[4]p16!G57</f>
        <v>534877</v>
      </c>
      <c r="H57">
        <f>[4]p16!H57</f>
        <v>534877</v>
      </c>
      <c r="I57">
        <f>[4]p16!I57</f>
        <v>534877</v>
      </c>
      <c r="J57">
        <f>[4]p16!J57</f>
        <v>534877</v>
      </c>
      <c r="K57">
        <f>[4]p16!K57</f>
        <v>534877</v>
      </c>
      <c r="M57" s="28"/>
      <c r="N57" s="10"/>
      <c r="O57" s="10"/>
      <c r="P57" s="10"/>
      <c r="Q57" s="10"/>
      <c r="R57" s="10"/>
      <c r="T57" s="33"/>
    </row>
    <row r="58" spans="1:20">
      <c r="A58" t="s">
        <v>234</v>
      </c>
      <c r="B58">
        <f>[4]p16!B58</f>
        <v>4839796</v>
      </c>
      <c r="C58">
        <f>[4]p16!C58</f>
        <v>5011601</v>
      </c>
      <c r="D58">
        <f>[4]p16!D58</f>
        <v>4839795</v>
      </c>
      <c r="E58">
        <f>[4]p16!E58</f>
        <v>5148758</v>
      </c>
      <c r="F58">
        <f>[4]p16!F58</f>
        <v>5086670</v>
      </c>
      <c r="G58">
        <f>[4]p16!G58</f>
        <v>4599559</v>
      </c>
      <c r="H58">
        <f>[4]p16!H58</f>
        <v>3127700</v>
      </c>
      <c r="I58">
        <f>[4]p16!I58</f>
        <v>2943718</v>
      </c>
      <c r="J58">
        <f>[4]p16!J58</f>
        <v>4047611</v>
      </c>
      <c r="K58">
        <f>[4]p16!K58</f>
        <v>4415577</v>
      </c>
      <c r="N58" s="32"/>
      <c r="O58" s="32"/>
      <c r="P58" s="32"/>
      <c r="Q58" s="32"/>
      <c r="R58" s="32"/>
      <c r="S58" s="32"/>
      <c r="T58" s="33"/>
    </row>
    <row r="59" spans="1:20">
      <c r="A59" t="s">
        <v>235</v>
      </c>
      <c r="B59">
        <f>[4]p16!B59</f>
        <v>6055692</v>
      </c>
      <c r="C59">
        <f>[4]p16!C59</f>
        <v>6097650</v>
      </c>
      <c r="D59">
        <f>[4]p16!D59</f>
        <v>6055692</v>
      </c>
      <c r="E59">
        <f>[4]p16!E59</f>
        <v>6097650</v>
      </c>
      <c r="F59">
        <f>[4]p16!F59</f>
        <v>6822455</v>
      </c>
      <c r="G59">
        <f>[4]p16!G59</f>
        <v>3679648</v>
      </c>
      <c r="H59">
        <f>[4]p16!H59</f>
        <v>4415577</v>
      </c>
      <c r="I59">
        <f>[4]p16!I59</f>
        <v>4047611</v>
      </c>
      <c r="J59">
        <f>[4]p16!J59</f>
        <v>2943718</v>
      </c>
      <c r="K59">
        <f>[4]p16!K59</f>
        <v>3127700</v>
      </c>
      <c r="N59" s="32"/>
      <c r="O59" s="32"/>
      <c r="P59" s="32"/>
      <c r="Q59" s="32"/>
      <c r="R59" s="32"/>
      <c r="S59" s="32"/>
      <c r="T59" s="33"/>
    </row>
    <row r="60" spans="1:20">
      <c r="A60" t="s">
        <v>236</v>
      </c>
      <c r="B60">
        <f>[4]p16!B60</f>
        <v>10895488</v>
      </c>
      <c r="C60">
        <f>[4]p16!C60</f>
        <v>11109251</v>
      </c>
      <c r="D60">
        <f>[4]p16!D60</f>
        <v>10895487</v>
      </c>
      <c r="E60">
        <f>[4]p16!E60</f>
        <v>11246408</v>
      </c>
      <c r="F60">
        <f>[4]p16!F60</f>
        <v>11909125</v>
      </c>
      <c r="G60">
        <f>[4]p16!G60</f>
        <v>8279207</v>
      </c>
      <c r="H60">
        <f>[4]p16!H60</f>
        <v>7543277</v>
      </c>
      <c r="I60">
        <f>[4]p16!I60</f>
        <v>6991329</v>
      </c>
      <c r="J60">
        <f>[4]p16!J60</f>
        <v>6991329</v>
      </c>
      <c r="K60">
        <f>[4]p16!K60</f>
        <v>7543277</v>
      </c>
    </row>
    <row r="61" spans="1:20">
      <c r="A61" t="s">
        <v>237</v>
      </c>
      <c r="B61">
        <f>[4]p16!B61</f>
        <v>48437068.065232947</v>
      </c>
      <c r="C61">
        <f>[4]p16!C61</f>
        <v>44626973.151766561</v>
      </c>
      <c r="D61">
        <f>[4]p16!D61</f>
        <v>39915243.69158493</v>
      </c>
      <c r="E61">
        <f>[4]p16!E61</f>
        <v>40512794.927317746</v>
      </c>
      <c r="F61">
        <f>[4]p16!F61</f>
        <v>38648231.452742055</v>
      </c>
      <c r="G61">
        <f>[4]p16!G61</f>
        <v>0</v>
      </c>
      <c r="H61">
        <f>[4]p16!H61</f>
        <v>0</v>
      </c>
      <c r="I61">
        <f>[4]p16!I61</f>
        <v>0</v>
      </c>
      <c r="J61">
        <f>[4]p16!J61</f>
        <v>0</v>
      </c>
      <c r="K61">
        <f>[4]p16!K61</f>
        <v>0</v>
      </c>
    </row>
    <row r="62" spans="1:20">
      <c r="A62" t="s">
        <v>121</v>
      </c>
      <c r="B62">
        <f>[4]p16!B62</f>
        <v>4750000</v>
      </c>
      <c r="C62">
        <f>[4]p16!C62</f>
        <v>6874936.5</v>
      </c>
      <c r="D62">
        <f>[4]p16!D62</f>
        <v>6500000</v>
      </c>
      <c r="E62">
        <f>[4]p16!E62</f>
        <v>7343330.5</v>
      </c>
      <c r="F62">
        <f>[4]p16!F62</f>
        <v>7000000</v>
      </c>
      <c r="G62">
        <f>[4]p16!G62</f>
        <v>0</v>
      </c>
      <c r="H62">
        <f>[4]p16!H62</f>
        <v>0</v>
      </c>
      <c r="I62">
        <f>[4]p16!I62</f>
        <v>0</v>
      </c>
      <c r="J62">
        <f>[4]p16!J62</f>
        <v>0</v>
      </c>
      <c r="K62">
        <f>[4]p16!K62</f>
        <v>0</v>
      </c>
    </row>
    <row r="63" spans="1:20">
      <c r="A63" t="s">
        <v>122</v>
      </c>
      <c r="B63">
        <f>[4]p16!B63</f>
        <v>215034</v>
      </c>
      <c r="C63">
        <f>[4]p16!C63</f>
        <v>676442</v>
      </c>
      <c r="D63">
        <f>[4]p16!D63</f>
        <v>1366295</v>
      </c>
      <c r="E63">
        <f>[4]p16!E63</f>
        <v>718780</v>
      </c>
      <c r="F63">
        <f>[4]p16!F63</f>
        <v>311378</v>
      </c>
      <c r="G63">
        <f>[4]p16!G63</f>
        <v>-2275739</v>
      </c>
      <c r="H63">
        <f>[4]p16!H63</f>
        <v>-1917058</v>
      </c>
      <c r="I63">
        <f>[4]p16!I63</f>
        <v>-1266414</v>
      </c>
      <c r="J63">
        <f>[4]p16!J63</f>
        <v>-1112305</v>
      </c>
      <c r="K63">
        <f>[4]p16!K63</f>
        <v>-1638729</v>
      </c>
    </row>
    <row r="64" spans="1:20">
      <c r="A64" t="s">
        <v>238</v>
      </c>
      <c r="B64">
        <f>[4]p16!B64</f>
        <v>18833064</v>
      </c>
      <c r="C64">
        <f>[4]p16!C64</f>
        <v>19079134</v>
      </c>
      <c r="D64">
        <f>[4]p16!D64</f>
        <v>18829110</v>
      </c>
      <c r="E64">
        <f>[4]p16!E64</f>
        <v>19577619</v>
      </c>
      <c r="F64">
        <f>[4]p16!F64</f>
        <v>19885961</v>
      </c>
      <c r="G64">
        <f>[4]p16!G64</f>
        <v>0</v>
      </c>
      <c r="H64">
        <f>[4]p16!H64</f>
        <v>0</v>
      </c>
      <c r="I64">
        <f>[4]p16!I64</f>
        <v>0</v>
      </c>
      <c r="J64">
        <f>[4]p16!J64</f>
        <v>0</v>
      </c>
      <c r="K64">
        <f>[4]p16!K64</f>
        <v>0</v>
      </c>
    </row>
    <row r="65" spans="1:13">
      <c r="A65" t="s">
        <v>239</v>
      </c>
      <c r="B65">
        <f>[4]p16!B65</f>
        <v>1000000</v>
      </c>
      <c r="C65">
        <f>[4]p16!C65</f>
        <v>1000000</v>
      </c>
      <c r="D65">
        <f>[4]p16!D65</f>
        <v>1000000</v>
      </c>
      <c r="E65">
        <f>[4]p16!E65</f>
        <v>1000000</v>
      </c>
      <c r="F65">
        <f>[4]p16!F65</f>
        <v>1000000</v>
      </c>
      <c r="G65">
        <f>[4]p16!G65</f>
        <v>1000000</v>
      </c>
      <c r="H65">
        <f>[4]p16!H65</f>
        <v>1000000</v>
      </c>
      <c r="I65">
        <f>[4]p16!I65</f>
        <v>1000000</v>
      </c>
      <c r="J65">
        <f>[4]p16!J65</f>
        <v>1000000</v>
      </c>
      <c r="K65">
        <f>[4]p16!K65</f>
        <v>1000000</v>
      </c>
    </row>
    <row r="66" spans="1:13">
      <c r="A66" t="s">
        <v>125</v>
      </c>
      <c r="B66">
        <f>[4]p16!B66</f>
        <v>23638970.065232947</v>
      </c>
      <c r="C66">
        <f>[4]p16!C66</f>
        <v>16996460.651766561</v>
      </c>
      <c r="D66">
        <f>[4]p16!D66</f>
        <v>12219838.69158493</v>
      </c>
      <c r="E66">
        <f>[4]p16!E66</f>
        <v>11873065.427317746</v>
      </c>
      <c r="F66">
        <f>[4]p16!F66</f>
        <v>10450892.452742055</v>
      </c>
      <c r="G66">
        <f>[4]p16!G66</f>
        <v>16104038</v>
      </c>
      <c r="H66">
        <f>[4]p16!H66</f>
        <v>16800303</v>
      </c>
      <c r="I66">
        <f>[4]p16!I66</f>
        <v>18063313</v>
      </c>
      <c r="J66">
        <f>[4]p16!J66</f>
        <v>18363480</v>
      </c>
      <c r="K66">
        <f>[4]p16!K66</f>
        <v>17340588</v>
      </c>
    </row>
    <row r="67" spans="1:13">
      <c r="A67" t="s">
        <v>240</v>
      </c>
      <c r="B67">
        <f>[4]p16!B67</f>
        <v>48437068.065232947</v>
      </c>
      <c r="C67">
        <f>[4]p16!C67</f>
        <v>44626973.151766561</v>
      </c>
      <c r="D67">
        <f>[4]p16!D67</f>
        <v>39915243.69158493</v>
      </c>
      <c r="E67">
        <f>[4]p16!E67</f>
        <v>40512794.927317746</v>
      </c>
      <c r="F67">
        <f>[4]p16!F67</f>
        <v>38648231.452742055</v>
      </c>
      <c r="G67">
        <f>[4]p16!G67</f>
        <v>0</v>
      </c>
      <c r="H67">
        <f>[4]p16!H67</f>
        <v>0</v>
      </c>
      <c r="I67">
        <f>[4]p16!I67</f>
        <v>0</v>
      </c>
      <c r="J67">
        <f>[4]p16!J67</f>
        <v>0</v>
      </c>
      <c r="K67">
        <f>[4]p16!K67</f>
        <v>0</v>
      </c>
    </row>
    <row r="68" spans="1:13">
      <c r="A68" t="s">
        <v>241</v>
      </c>
      <c r="B68">
        <f>[4]p16!B68</f>
        <v>0</v>
      </c>
      <c r="C68">
        <f>[4]p16!C68</f>
        <v>0</v>
      </c>
      <c r="D68">
        <f>[4]p16!D68</f>
        <v>0</v>
      </c>
      <c r="E68">
        <f>[4]p16!E68</f>
        <v>0</v>
      </c>
      <c r="F68">
        <f>[4]p16!F68</f>
        <v>0</v>
      </c>
      <c r="G68">
        <f>[4]p16!G68</f>
        <v>0</v>
      </c>
      <c r="H68">
        <f>[4]p16!H68</f>
        <v>0</v>
      </c>
      <c r="I68">
        <f>[4]p16!I68</f>
        <v>0</v>
      </c>
      <c r="J68">
        <f>[4]p16!J68</f>
        <v>0</v>
      </c>
      <c r="K68">
        <f>[4]p16!K68</f>
        <v>0</v>
      </c>
    </row>
    <row r="69" spans="1:13">
      <c r="A69" t="s">
        <v>242</v>
      </c>
      <c r="B69">
        <f>[4]p16!B69</f>
        <v>23623590.118123073</v>
      </c>
      <c r="C69">
        <f>[4]p16!C69</f>
        <v>26234391.015860811</v>
      </c>
      <c r="D69">
        <f>[4]p16!D69</f>
        <v>32972885.593008414</v>
      </c>
      <c r="E69">
        <f>[4]p16!E69</f>
        <v>32313584.981193103</v>
      </c>
      <c r="F69">
        <f>[4]p16!F69</f>
        <v>26741453.893419959</v>
      </c>
      <c r="G69">
        <f>[4]p16!G69</f>
        <v>0</v>
      </c>
      <c r="H69">
        <f>[4]p16!H69</f>
        <v>0</v>
      </c>
      <c r="I69">
        <f>[4]p16!I69</f>
        <v>0</v>
      </c>
      <c r="J69">
        <f>[4]p16!J69</f>
        <v>0</v>
      </c>
      <c r="K69">
        <f>[4]p16!K69</f>
        <v>0</v>
      </c>
    </row>
    <row r="70" spans="1:13">
      <c r="A70" t="s">
        <v>243</v>
      </c>
      <c r="B70">
        <f>[4]p16!B70</f>
        <v>417419.28372245282</v>
      </c>
      <c r="C70">
        <f>[4]p16!C70</f>
        <v>1313091.8852206208</v>
      </c>
      <c r="D70">
        <f>[4]p16!D70</f>
        <v>2652218.6166886389</v>
      </c>
      <c r="E70">
        <f>[4]p16!E70</f>
        <v>1904372.5401700139</v>
      </c>
      <c r="F70">
        <f>[4]p16!F70</f>
        <v>604439.55354310945</v>
      </c>
      <c r="G70">
        <f>[4]p16!G70</f>
        <v>-122431</v>
      </c>
      <c r="H70">
        <f>[4]p16!H70</f>
        <v>-116282</v>
      </c>
      <c r="I70">
        <f>[4]p16!I70</f>
        <v>-111672</v>
      </c>
      <c r="J70">
        <f>[4]p16!J70</f>
        <v>-111672</v>
      </c>
      <c r="K70">
        <f>[4]p16!K70</f>
        <v>-116282</v>
      </c>
    </row>
    <row r="71" spans="1:13">
      <c r="A71" t="s">
        <v>244</v>
      </c>
      <c r="B71">
        <f>[4]p16!B71</f>
        <v>1.0023035312551565</v>
      </c>
      <c r="C71">
        <f>[4]p16!C71</f>
        <v>1.00119217200511</v>
      </c>
      <c r="D71">
        <f>[4]p16!D71</f>
        <v>0.99814963578018512</v>
      </c>
      <c r="E71">
        <f>[4]p16!E71</f>
        <v>1.0002050251793635</v>
      </c>
      <c r="F71">
        <f>[4]p16!F71</f>
        <v>0.99814963578018512</v>
      </c>
      <c r="G71">
        <f>[4]p16!G71</f>
        <v>0</v>
      </c>
      <c r="H71">
        <f>[4]p16!H71</f>
        <v>0</v>
      </c>
      <c r="I71">
        <f>[4]p16!I71</f>
        <v>0</v>
      </c>
      <c r="J71">
        <f>[4]p16!J71</f>
        <v>0</v>
      </c>
      <c r="K71">
        <f>[4]p16!K71</f>
        <v>0</v>
      </c>
    </row>
    <row r="72" spans="1:13">
      <c r="A72" t="s">
        <v>245</v>
      </c>
      <c r="B72">
        <f>[4]p16!B72</f>
        <v>1.0016050802359022</v>
      </c>
      <c r="C72">
        <f>[4]p16!C72</f>
        <v>0.999278360668578</v>
      </c>
      <c r="D72">
        <f>[4]p16!D72</f>
        <v>0.99678831322374917</v>
      </c>
      <c r="E72">
        <f>[4]p16!E72</f>
        <v>1.0047507984077482</v>
      </c>
      <c r="F72">
        <f>[4]p16!F72</f>
        <v>0.99757744746402177</v>
      </c>
      <c r="G72">
        <f>[4]p16!G72</f>
        <v>0</v>
      </c>
      <c r="H72">
        <f>[4]p16!H72</f>
        <v>0</v>
      </c>
      <c r="I72">
        <f>[4]p16!I72</f>
        <v>0</v>
      </c>
      <c r="J72">
        <f>[4]p16!J72</f>
        <v>0</v>
      </c>
      <c r="K72">
        <f>[4]p16!K72</f>
        <v>0</v>
      </c>
    </row>
    <row r="73" spans="1:13">
      <c r="A73" t="s">
        <v>246</v>
      </c>
      <c r="B73">
        <f>[4]p16!B73</f>
        <v>0</v>
      </c>
      <c r="C73">
        <f>[4]p16!C73</f>
        <v>0</v>
      </c>
      <c r="D73">
        <f>[4]p16!D73</f>
        <v>0</v>
      </c>
      <c r="E73">
        <f>[4]p16!E73</f>
        <v>0</v>
      </c>
      <c r="F73">
        <f>[4]p16!F73</f>
        <v>0</v>
      </c>
      <c r="G73">
        <f>[4]p16!G73</f>
        <v>0</v>
      </c>
      <c r="H73">
        <f>[4]p16!H73</f>
        <v>0</v>
      </c>
      <c r="I73">
        <f>[4]p16!I73</f>
        <v>0</v>
      </c>
      <c r="J73">
        <f>[4]p16!J73</f>
        <v>0</v>
      </c>
      <c r="K73">
        <f>[4]p16!K73</f>
        <v>0</v>
      </c>
    </row>
    <row r="74" spans="1:13">
      <c r="A74" t="s">
        <v>435</v>
      </c>
      <c r="B74">
        <f>[4]p16!B74</f>
        <v>0</v>
      </c>
      <c r="C74">
        <f>[4]p16!C74</f>
        <v>0</v>
      </c>
      <c r="D74">
        <f>[4]p16!D74</f>
        <v>0</v>
      </c>
      <c r="E74">
        <f>[4]p16!E74</f>
        <v>0</v>
      </c>
      <c r="F74">
        <f>[4]p16!F74</f>
        <v>0</v>
      </c>
      <c r="G74">
        <f>[4]p16!G74</f>
        <v>0</v>
      </c>
      <c r="H74">
        <f>[4]p16!H74</f>
        <v>0</v>
      </c>
      <c r="I74">
        <f>[4]p16!I74</f>
        <v>0</v>
      </c>
      <c r="J74">
        <f>[4]p16!J74</f>
        <v>0</v>
      </c>
      <c r="K74">
        <f>[4]p16!K74</f>
        <v>0</v>
      </c>
    </row>
    <row r="75" spans="1:13">
      <c r="A75" t="s">
        <v>436</v>
      </c>
      <c r="B75">
        <f>[4]p16!B75</f>
        <v>0</v>
      </c>
      <c r="C75">
        <f>[4]p16!C75</f>
        <v>0</v>
      </c>
      <c r="D75">
        <f>[4]p16!D75</f>
        <v>0</v>
      </c>
      <c r="E75">
        <f>[4]p16!E75</f>
        <v>0</v>
      </c>
      <c r="F75">
        <f>[4]p16!F75</f>
        <v>0</v>
      </c>
      <c r="G75">
        <f>[4]p16!G75</f>
        <v>0</v>
      </c>
      <c r="H75">
        <f>[4]p16!H75</f>
        <v>0</v>
      </c>
      <c r="I75">
        <f>[4]p16!I75</f>
        <v>0</v>
      </c>
      <c r="J75">
        <f>[4]p16!J75</f>
        <v>0</v>
      </c>
      <c r="K75">
        <f>[4]p16!K75</f>
        <v>0</v>
      </c>
    </row>
    <row r="76" spans="1:13">
      <c r="A76" t="s">
        <v>437</v>
      </c>
      <c r="B76">
        <f>[4]p16!B76</f>
        <v>0</v>
      </c>
      <c r="C76">
        <f>[4]p16!C76</f>
        <v>0</v>
      </c>
      <c r="D76">
        <f>[4]p16!D76</f>
        <v>0</v>
      </c>
      <c r="E76">
        <f>[4]p16!E76</f>
        <v>0</v>
      </c>
      <c r="F76">
        <f>[4]p16!F76</f>
        <v>0</v>
      </c>
      <c r="G76">
        <f>[4]p16!G76</f>
        <v>0</v>
      </c>
      <c r="H76">
        <f>[4]p16!H76</f>
        <v>0</v>
      </c>
      <c r="I76">
        <f>[4]p16!I76</f>
        <v>0</v>
      </c>
      <c r="J76">
        <f>[4]p16!J76</f>
        <v>0</v>
      </c>
      <c r="K76">
        <f>[4]p16!K76</f>
        <v>0</v>
      </c>
    </row>
    <row r="77" spans="1:13" ht="14" thickBot="1">
      <c r="A77" s="34" t="s">
        <v>438</v>
      </c>
      <c r="B77" s="34">
        <f>[4]p16!B77</f>
        <v>0</v>
      </c>
      <c r="C77" s="34">
        <f>[4]p16!C77</f>
        <v>0</v>
      </c>
      <c r="D77" s="34">
        <f>[4]p16!D77</f>
        <v>0</v>
      </c>
      <c r="E77" s="34">
        <f>[4]p16!E77</f>
        <v>0</v>
      </c>
      <c r="F77" s="34">
        <f>[4]p16!F77</f>
        <v>0</v>
      </c>
      <c r="G77" s="34">
        <f>[4]p16!G77</f>
        <v>0</v>
      </c>
      <c r="H77" s="34">
        <f>[4]p16!H77</f>
        <v>0</v>
      </c>
      <c r="I77" s="34">
        <f>[4]p16!I77</f>
        <v>0</v>
      </c>
      <c r="J77" s="34">
        <f>[4]p16!J77</f>
        <v>0</v>
      </c>
      <c r="K77" s="34">
        <f>[4]p16!K77</f>
        <v>0</v>
      </c>
      <c r="L77" s="34"/>
      <c r="M77" s="34"/>
    </row>
    <row r="78" spans="1:13">
      <c r="A78" t="s">
        <v>247</v>
      </c>
      <c r="B78">
        <f>[4]p16!B78</f>
        <v>1</v>
      </c>
    </row>
    <row r="79" spans="1:13">
      <c r="A79" t="s">
        <v>248</v>
      </c>
      <c r="B79">
        <f>[4]p16!B79</f>
        <v>29000</v>
      </c>
    </row>
    <row r="80" spans="1:13">
      <c r="A80" t="s">
        <v>249</v>
      </c>
      <c r="B80">
        <f>[4]p16!B80</f>
        <v>29000</v>
      </c>
    </row>
    <row r="81" spans="1:2">
      <c r="A81" t="s">
        <v>250</v>
      </c>
      <c r="B81">
        <f>[4]p16!B81</f>
        <v>0</v>
      </c>
    </row>
    <row r="82" spans="1:2">
      <c r="A82" t="s">
        <v>251</v>
      </c>
      <c r="B82">
        <f>[4]p16!B82</f>
        <v>0</v>
      </c>
    </row>
    <row r="83" spans="1:2">
      <c r="A83" t="s">
        <v>252</v>
      </c>
      <c r="B83">
        <f>[4]p16!B83</f>
        <v>0</v>
      </c>
    </row>
    <row r="84" spans="1:2">
      <c r="A84" t="s">
        <v>253</v>
      </c>
      <c r="B84">
        <f>[4]p16!B84</f>
        <v>0</v>
      </c>
    </row>
    <row r="85" spans="1:2">
      <c r="A85" t="s">
        <v>254</v>
      </c>
      <c r="B85">
        <f>[4]p16!B85</f>
        <v>46863</v>
      </c>
    </row>
    <row r="86" spans="1:2">
      <c r="A86" t="s">
        <v>255</v>
      </c>
      <c r="B86">
        <f>[4]p16!B86</f>
        <v>16825</v>
      </c>
    </row>
    <row r="87" spans="1:2">
      <c r="A87" t="s">
        <v>256</v>
      </c>
      <c r="B87">
        <f>[4]p16!B87</f>
        <v>14103</v>
      </c>
    </row>
    <row r="88" spans="1:2">
      <c r="A88" t="s">
        <v>257</v>
      </c>
      <c r="B88">
        <f>[4]p16!B88</f>
        <v>25579</v>
      </c>
    </row>
    <row r="89" spans="1:2">
      <c r="A89" t="s">
        <v>258</v>
      </c>
      <c r="B89">
        <f>[4]p16!B89</f>
        <v>35258</v>
      </c>
    </row>
    <row r="90" spans="1:2">
      <c r="A90" t="s">
        <v>259</v>
      </c>
      <c r="B90">
        <f>[4]p16!B90</f>
        <v>86938</v>
      </c>
    </row>
    <row r="91" spans="1:2">
      <c r="A91" t="s">
        <v>260</v>
      </c>
      <c r="B91">
        <f>[4]p16!B91</f>
        <v>46863</v>
      </c>
    </row>
    <row r="92" spans="1:2">
      <c r="A92" t="s">
        <v>261</v>
      </c>
      <c r="B92">
        <f>[4]p16!B92</f>
        <v>16825</v>
      </c>
    </row>
    <row r="93" spans="1:2">
      <c r="A93" t="s">
        <v>262</v>
      </c>
      <c r="B93">
        <f>[4]p16!B93</f>
        <v>14103</v>
      </c>
    </row>
    <row r="94" spans="1:2">
      <c r="A94" t="s">
        <v>263</v>
      </c>
      <c r="B94">
        <f>[4]p16!B94</f>
        <v>25579</v>
      </c>
    </row>
    <row r="95" spans="1:2">
      <c r="A95" t="s">
        <v>264</v>
      </c>
      <c r="B95">
        <f>[4]p16!B95</f>
        <v>35258</v>
      </c>
    </row>
    <row r="96" spans="1:2">
      <c r="A96" t="s">
        <v>265</v>
      </c>
      <c r="B96">
        <f>[4]p16!B96</f>
        <v>86938</v>
      </c>
    </row>
    <row r="97" spans="1:2">
      <c r="A97" t="s">
        <v>266</v>
      </c>
      <c r="B97">
        <f>[4]p16!B97</f>
        <v>0</v>
      </c>
    </row>
    <row r="98" spans="1:2">
      <c r="A98" t="s">
        <v>267</v>
      </c>
      <c r="B98">
        <f>[4]p16!B98</f>
        <v>0</v>
      </c>
    </row>
    <row r="99" spans="1:2">
      <c r="A99" t="s">
        <v>268</v>
      </c>
      <c r="B99">
        <f>[4]p16!B99</f>
        <v>0</v>
      </c>
    </row>
    <row r="100" spans="1:2">
      <c r="A100" t="s">
        <v>269</v>
      </c>
      <c r="B100">
        <f>[4]p16!B100</f>
        <v>0</v>
      </c>
    </row>
    <row r="101" spans="1:2">
      <c r="A101" t="s">
        <v>270</v>
      </c>
      <c r="B101">
        <f>[4]p16!B101</f>
        <v>0</v>
      </c>
    </row>
    <row r="102" spans="1:2">
      <c r="A102" t="s">
        <v>271</v>
      </c>
      <c r="B102">
        <f>[4]p16!B102</f>
        <v>0</v>
      </c>
    </row>
    <row r="103" spans="1:2">
      <c r="A103" t="s">
        <v>272</v>
      </c>
      <c r="B103">
        <f>[4]p16!B103</f>
        <v>185577480</v>
      </c>
    </row>
    <row r="104" spans="1:2">
      <c r="A104" t="s">
        <v>273</v>
      </c>
      <c r="B104">
        <f>[4]p16!B104</f>
        <v>6435562.5</v>
      </c>
    </row>
    <row r="105" spans="1:2">
      <c r="A105" t="s">
        <v>274</v>
      </c>
      <c r="B105">
        <f>[4]p16!B105</f>
        <v>4442445</v>
      </c>
    </row>
    <row r="106" spans="1:2">
      <c r="A106" t="s">
        <v>275</v>
      </c>
      <c r="B106">
        <f>[4]p16!B106</f>
        <v>874801.8</v>
      </c>
    </row>
    <row r="107" spans="1:2">
      <c r="A107" t="s">
        <v>276</v>
      </c>
      <c r="B107">
        <f>[4]p16!B107</f>
        <v>1618342.2</v>
      </c>
    </row>
    <row r="108" spans="1:2">
      <c r="A108" t="s">
        <v>277</v>
      </c>
      <c r="B108">
        <f>[4]p16!B108</f>
        <v>3599233.2</v>
      </c>
    </row>
    <row r="109" spans="1:2">
      <c r="A109" t="s">
        <v>278</v>
      </c>
      <c r="B109">
        <f>[4]p16!B109</f>
        <v>1885.6699700561944</v>
      </c>
    </row>
    <row r="110" spans="1:2">
      <c r="A110" t="s">
        <v>279</v>
      </c>
      <c r="B110">
        <f>[4]p16!B110</f>
        <v>275.36382732237291</v>
      </c>
    </row>
    <row r="111" spans="1:2">
      <c r="A111" t="s">
        <v>280</v>
      </c>
      <c r="B111">
        <f>[4]p16!B111</f>
        <v>146.19239093694091</v>
      </c>
    </row>
    <row r="112" spans="1:2">
      <c r="A112" t="s">
        <v>281</v>
      </c>
      <c r="B112">
        <f>[4]p16!B112</f>
        <v>14.16174697232052</v>
      </c>
    </row>
    <row r="113" spans="1:2">
      <c r="A113" t="s">
        <v>282</v>
      </c>
      <c r="B113">
        <f>[4]p16!B113</f>
        <v>16.77622333644123</v>
      </c>
    </row>
    <row r="114" spans="1:2">
      <c r="A114" t="s">
        <v>283</v>
      </c>
      <c r="B114">
        <f>[4]p16!B114</f>
        <v>21.78730303433926</v>
      </c>
    </row>
    <row r="115" spans="1:2">
      <c r="A115" t="s">
        <v>284</v>
      </c>
      <c r="B115">
        <f>[4]p16!B115</f>
        <v>10000040</v>
      </c>
    </row>
    <row r="116" spans="1:2">
      <c r="A116" t="s">
        <v>285</v>
      </c>
      <c r="B116">
        <f>[4]p16!B116</f>
        <v>399996</v>
      </c>
    </row>
    <row r="117" spans="1:2">
      <c r="A117" t="s">
        <v>286</v>
      </c>
      <c r="B117">
        <f>[4]p16!B117</f>
        <v>299998.2</v>
      </c>
    </row>
    <row r="118" spans="1:2">
      <c r="A118" t="s">
        <v>287</v>
      </c>
      <c r="B118">
        <f>[4]p16!B118</f>
        <v>99999.9</v>
      </c>
    </row>
    <row r="119" spans="1:2">
      <c r="A119" t="s">
        <v>288</v>
      </c>
      <c r="B119">
        <f>[4]p16!B119</f>
        <v>249999.75</v>
      </c>
    </row>
    <row r="120" spans="1:2">
      <c r="A120" t="s">
        <v>289</v>
      </c>
      <c r="B120">
        <f>[4]p16!B120</f>
        <v>400000</v>
      </c>
    </row>
    <row r="121" spans="1:2">
      <c r="A121" t="s">
        <v>290</v>
      </c>
      <c r="B121">
        <f>[4]p16!B121</f>
        <v>16701973.199999997</v>
      </c>
    </row>
    <row r="122" spans="1:2">
      <c r="A122" t="s">
        <v>291</v>
      </c>
      <c r="B122">
        <f>[4]p16!B122</f>
        <v>444053.81249999994</v>
      </c>
    </row>
    <row r="123" spans="1:2">
      <c r="A123" t="s">
        <v>292</v>
      </c>
      <c r="B123">
        <f>[4]p16!B123</f>
        <v>0</v>
      </c>
    </row>
    <row r="124" spans="1:2">
      <c r="A124" t="s">
        <v>293</v>
      </c>
      <c r="B124">
        <f>[4]p16!B124</f>
        <v>100602.20700000002</v>
      </c>
    </row>
    <row r="125" spans="1:2">
      <c r="A125" t="s">
        <v>294</v>
      </c>
      <c r="B125">
        <f>[4]p16!B125</f>
        <v>186109.353</v>
      </c>
    </row>
    <row r="126" spans="1:2">
      <c r="A126" t="s">
        <v>295</v>
      </c>
      <c r="B126">
        <f>[4]p16!B126</f>
        <v>206955.90899999999</v>
      </c>
    </row>
    <row r="127" spans="1:2">
      <c r="A127" t="s">
        <v>296</v>
      </c>
      <c r="B127">
        <f>[4]p16!B127</f>
        <v>37383</v>
      </c>
    </row>
    <row r="128" spans="1:2">
      <c r="A128" t="s">
        <v>297</v>
      </c>
      <c r="B128">
        <f>[4]p16!B128</f>
        <v>20305</v>
      </c>
    </row>
    <row r="129" spans="1:2">
      <c r="A129" t="s">
        <v>298</v>
      </c>
      <c r="B129">
        <f>[4]p16!B129</f>
        <v>11641</v>
      </c>
    </row>
    <row r="130" spans="1:2">
      <c r="A130" t="s">
        <v>299</v>
      </c>
      <c r="B130">
        <f>[4]p16!B130</f>
        <v>29831</v>
      </c>
    </row>
    <row r="131" spans="1:2">
      <c r="A131" t="s">
        <v>300</v>
      </c>
      <c r="B131">
        <f>[4]p16!B131</f>
        <v>39822</v>
      </c>
    </row>
    <row r="132" spans="1:2">
      <c r="A132" t="s">
        <v>301</v>
      </c>
      <c r="B132">
        <f>[4]p16!B132</f>
        <v>94605</v>
      </c>
    </row>
    <row r="133" spans="1:2">
      <c r="A133" t="s">
        <v>302</v>
      </c>
      <c r="B133">
        <f>[4]p16!B133</f>
        <v>37383</v>
      </c>
    </row>
    <row r="134" spans="1:2">
      <c r="A134" t="s">
        <v>303</v>
      </c>
      <c r="B134">
        <f>[4]p16!B134</f>
        <v>20305</v>
      </c>
    </row>
    <row r="135" spans="1:2">
      <c r="A135" t="s">
        <v>304</v>
      </c>
      <c r="B135">
        <f>[4]p16!B135</f>
        <v>11641</v>
      </c>
    </row>
    <row r="136" spans="1:2">
      <c r="A136" t="s">
        <v>305</v>
      </c>
      <c r="B136">
        <f>[4]p16!B136</f>
        <v>29831</v>
      </c>
    </row>
    <row r="137" spans="1:2">
      <c r="A137" t="s">
        <v>306</v>
      </c>
      <c r="B137">
        <f>[4]p16!B137</f>
        <v>39822</v>
      </c>
    </row>
    <row r="138" spans="1:2">
      <c r="A138" t="s">
        <v>307</v>
      </c>
      <c r="B138">
        <f>[4]p16!B138</f>
        <v>94605</v>
      </c>
    </row>
    <row r="139" spans="1:2">
      <c r="A139" t="s">
        <v>308</v>
      </c>
      <c r="B139">
        <f>[4]p16!B139</f>
        <v>0</v>
      </c>
    </row>
    <row r="140" spans="1:2">
      <c r="A140" t="s">
        <v>309</v>
      </c>
      <c r="B140">
        <f>[4]p16!B140</f>
        <v>0</v>
      </c>
    </row>
    <row r="141" spans="1:2">
      <c r="A141" t="s">
        <v>310</v>
      </c>
      <c r="B141">
        <f>[4]p16!B141</f>
        <v>0</v>
      </c>
    </row>
    <row r="142" spans="1:2">
      <c r="A142" t="s">
        <v>311</v>
      </c>
      <c r="B142">
        <f>[4]p16!B142</f>
        <v>0</v>
      </c>
    </row>
    <row r="143" spans="1:2">
      <c r="A143" t="s">
        <v>312</v>
      </c>
      <c r="B143">
        <f>[4]p16!B143</f>
        <v>0</v>
      </c>
    </row>
    <row r="144" spans="1:2">
      <c r="A144" t="s">
        <v>313</v>
      </c>
      <c r="B144">
        <f>[4]p16!B144</f>
        <v>0</v>
      </c>
    </row>
    <row r="145" spans="1:2">
      <c r="A145" t="s">
        <v>314</v>
      </c>
      <c r="B145">
        <f>[4]p16!B145</f>
        <v>225419490</v>
      </c>
    </row>
    <row r="146" spans="1:2">
      <c r="A146" t="s">
        <v>315</v>
      </c>
      <c r="B146">
        <f>[4]p16!B146</f>
        <v>9137250</v>
      </c>
    </row>
    <row r="147" spans="1:2">
      <c r="A147" t="s">
        <v>316</v>
      </c>
      <c r="B147">
        <f>[4]p16!B147</f>
        <v>5500372.5000000009</v>
      </c>
    </row>
    <row r="148" spans="1:2">
      <c r="A148" t="s">
        <v>317</v>
      </c>
      <c r="B148">
        <f>[4]p16!B148</f>
        <v>1154459.7</v>
      </c>
    </row>
    <row r="149" spans="1:2">
      <c r="A149" t="s">
        <v>318</v>
      </c>
      <c r="B149">
        <f>[4]p16!B149</f>
        <v>2150388</v>
      </c>
    </row>
    <row r="150" spans="1:2">
      <c r="A150" t="s">
        <v>319</v>
      </c>
      <c r="B150">
        <f>[4]p16!B150</f>
        <v>4682947.5</v>
      </c>
    </row>
    <row r="151" spans="1:2">
      <c r="A151" t="s">
        <v>320</v>
      </c>
      <c r="B151">
        <f>[4]p16!B151</f>
        <v>2821.624381787874</v>
      </c>
    </row>
    <row r="152" spans="1:2">
      <c r="A152" t="s">
        <v>321</v>
      </c>
      <c r="B152">
        <f>[4]p16!B152</f>
        <v>382.57483029203206</v>
      </c>
    </row>
    <row r="153" spans="1:2">
      <c r="A153" t="s">
        <v>322</v>
      </c>
      <c r="B153">
        <f>[4]p16!B153</f>
        <v>218.75514870040823</v>
      </c>
    </row>
    <row r="154" spans="1:2">
      <c r="A154" t="s">
        <v>323</v>
      </c>
      <c r="B154">
        <f>[4]p16!B154</f>
        <v>20.412369080473237</v>
      </c>
    </row>
    <row r="155" spans="1:2">
      <c r="A155" t="s">
        <v>324</v>
      </c>
      <c r="B155">
        <f>[4]p16!B155</f>
        <v>24.180806449175989</v>
      </c>
    </row>
    <row r="156" spans="1:2">
      <c r="A156" t="s">
        <v>325</v>
      </c>
      <c r="B156">
        <f>[4]p16!B156</f>
        <v>31.103644739189598</v>
      </c>
    </row>
    <row r="157" spans="1:2">
      <c r="A157" t="s">
        <v>326</v>
      </c>
      <c r="B157">
        <f>[4]p16!B157</f>
        <v>23000003</v>
      </c>
    </row>
    <row r="158" spans="1:2">
      <c r="A158" t="s">
        <v>327</v>
      </c>
      <c r="B158">
        <f>[4]p16!B158</f>
        <v>1100001.3</v>
      </c>
    </row>
    <row r="159" spans="1:2">
      <c r="A159" t="s">
        <v>328</v>
      </c>
      <c r="B159">
        <f>[4]p16!B159</f>
        <v>900001.5</v>
      </c>
    </row>
    <row r="160" spans="1:2">
      <c r="A160" t="s">
        <v>329</v>
      </c>
      <c r="B160">
        <f>[4]p16!B160</f>
        <v>160000.1</v>
      </c>
    </row>
    <row r="161" spans="1:2">
      <c r="A161" t="s">
        <v>330</v>
      </c>
      <c r="B161">
        <f>[4]p16!B161</f>
        <v>650000.12</v>
      </c>
    </row>
    <row r="162" spans="1:2">
      <c r="A162" t="s">
        <v>331</v>
      </c>
      <c r="B162">
        <f>[4]p16!B162</f>
        <v>900000</v>
      </c>
    </row>
    <row r="163" spans="1:2">
      <c r="A163" t="s">
        <v>332</v>
      </c>
      <c r="B163">
        <f>[4]p16!B163</f>
        <v>20287754.099999998</v>
      </c>
    </row>
    <row r="164" spans="1:2">
      <c r="A164" t="s">
        <v>333</v>
      </c>
      <c r="B164">
        <f>[4]p16!B164</f>
        <v>0</v>
      </c>
    </row>
    <row r="165" spans="1:2">
      <c r="A165" t="s">
        <v>334</v>
      </c>
      <c r="B165">
        <f>[4]p16!B165</f>
        <v>506034.27</v>
      </c>
    </row>
    <row r="166" spans="1:2">
      <c r="A166" t="s">
        <v>335</v>
      </c>
      <c r="B166">
        <f>[4]p16!B166</f>
        <v>132762.86550000001</v>
      </c>
    </row>
    <row r="167" spans="1:2">
      <c r="A167" t="s">
        <v>336</v>
      </c>
      <c r="B167">
        <f>[4]p16!B167</f>
        <v>247294.62</v>
      </c>
    </row>
    <row r="168" spans="1:2">
      <c r="A168" t="s">
        <v>337</v>
      </c>
      <c r="B168">
        <f>[4]p16!B168</f>
        <v>0</v>
      </c>
    </row>
    <row r="169" spans="1:2">
      <c r="A169" t="s">
        <v>338</v>
      </c>
      <c r="B169">
        <f>[4]p16!B169</f>
        <v>3</v>
      </c>
    </row>
    <row r="170" spans="1:2">
      <c r="A170" t="s">
        <v>339</v>
      </c>
      <c r="B170">
        <f>[4]p16!B170</f>
        <v>6</v>
      </c>
    </row>
    <row r="171" spans="1:2">
      <c r="A171" t="s">
        <v>340</v>
      </c>
      <c r="B171">
        <f>[4]p16!B171</f>
        <v>91494</v>
      </c>
    </row>
    <row r="172" spans="1:2">
      <c r="A172" t="s">
        <v>341</v>
      </c>
      <c r="B172">
        <f>[4]p16!B172</f>
        <v>8403627.3000000007</v>
      </c>
    </row>
    <row r="173" spans="1:2">
      <c r="A173" t="s">
        <v>342</v>
      </c>
      <c r="B173">
        <f>[4]p16!B173</f>
        <v>8846372.7000000011</v>
      </c>
    </row>
    <row r="174" spans="1:2">
      <c r="A174" t="s">
        <v>343</v>
      </c>
      <c r="B174">
        <f>[4]p16!B174</f>
        <v>306316</v>
      </c>
    </row>
    <row r="175" spans="1:2">
      <c r="A175" t="s">
        <v>344</v>
      </c>
      <c r="B175">
        <f>[4]p16!B175</f>
        <v>8403627.3000000007</v>
      </c>
    </row>
    <row r="176" spans="1:2">
      <c r="A176" t="s">
        <v>345</v>
      </c>
      <c r="B176">
        <f>[4]p16!B176</f>
        <v>29510161.5</v>
      </c>
    </row>
    <row r="177" spans="1:2">
      <c r="A177" t="s">
        <v>346</v>
      </c>
      <c r="B177">
        <f>[4]p16!B177</f>
        <v>302487</v>
      </c>
    </row>
    <row r="178" spans="1:2">
      <c r="A178" t="s">
        <v>347</v>
      </c>
      <c r="B178">
        <f>[4]p16!B178</f>
        <v>8323739.1000000015</v>
      </c>
    </row>
    <row r="179" spans="1:2">
      <c r="A179" t="s">
        <v>348</v>
      </c>
      <c r="B179">
        <f>[4]p16!B179</f>
        <v>29098597.200000003</v>
      </c>
    </row>
    <row r="180" spans="1:2">
      <c r="A180" t="s">
        <v>349</v>
      </c>
      <c r="B180">
        <f>[4]p16!B180</f>
        <v>226648</v>
      </c>
    </row>
    <row r="181" spans="1:2">
      <c r="A181" t="s">
        <v>350</v>
      </c>
      <c r="B181">
        <f>[4]p16!B181</f>
        <v>1826884</v>
      </c>
    </row>
    <row r="182" spans="1:2">
      <c r="A182" t="s">
        <v>351</v>
      </c>
      <c r="B182">
        <f>[4]p16!B182</f>
        <v>5173116</v>
      </c>
    </row>
    <row r="183" spans="1:2">
      <c r="A183" t="s">
        <v>352</v>
      </c>
      <c r="B183">
        <f>[4]p16!B183</f>
        <v>306617</v>
      </c>
    </row>
    <row r="184" spans="1:2">
      <c r="A184" t="s">
        <v>353</v>
      </c>
      <c r="B184">
        <f>[4]p16!B184</f>
        <v>1826884</v>
      </c>
    </row>
    <row r="185" spans="1:2">
      <c r="A185" t="s">
        <v>354</v>
      </c>
      <c r="B185">
        <f>[4]p16!B185</f>
        <v>6992547</v>
      </c>
    </row>
    <row r="186" spans="1:2">
      <c r="A186" t="s">
        <v>355</v>
      </c>
      <c r="B186">
        <f>[4]p16!B186</f>
        <v>302785</v>
      </c>
    </row>
    <row r="187" spans="1:2">
      <c r="A187" t="s">
        <v>356</v>
      </c>
      <c r="B187">
        <f>[4]p16!B187</f>
        <v>1819220</v>
      </c>
    </row>
    <row r="188" spans="1:2">
      <c r="A188" t="s">
        <v>357</v>
      </c>
      <c r="B188">
        <f>[4]p16!B188</f>
        <v>6899865</v>
      </c>
    </row>
    <row r="189" spans="1:2">
      <c r="A189" t="s">
        <v>358</v>
      </c>
      <c r="B189">
        <f>[4]p16!B189</f>
        <v>0</v>
      </c>
    </row>
    <row r="190" spans="1:2">
      <c r="A190" t="s">
        <v>359</v>
      </c>
      <c r="B190">
        <f>[4]p16!B190</f>
        <v>0</v>
      </c>
    </row>
    <row r="191" spans="1:2">
      <c r="A191" t="s">
        <v>360</v>
      </c>
      <c r="B191">
        <f>[4]p16!B191</f>
        <v>0</v>
      </c>
    </row>
    <row r="192" spans="1:2">
      <c r="A192" t="s">
        <v>361</v>
      </c>
      <c r="B192">
        <f>[4]p16!B192</f>
        <v>45450</v>
      </c>
    </row>
    <row r="193" spans="1:2">
      <c r="A193" t="s">
        <v>362</v>
      </c>
      <c r="B193">
        <f>[4]p16!B193</f>
        <v>8569006.5</v>
      </c>
    </row>
    <row r="194" spans="1:2">
      <c r="A194" t="s">
        <v>363</v>
      </c>
      <c r="B194">
        <f>[4]p16!B194</f>
        <v>188.53695324283561</v>
      </c>
    </row>
    <row r="195" spans="1:2">
      <c r="A195" t="s">
        <v>364</v>
      </c>
      <c r="B195">
        <f>[4]p16!B195</f>
        <v>0</v>
      </c>
    </row>
    <row r="196" spans="1:2">
      <c r="A196" t="s">
        <v>365</v>
      </c>
      <c r="B196">
        <f>[4]p16!B196</f>
        <v>0</v>
      </c>
    </row>
    <row r="197" spans="1:2">
      <c r="A197" t="s">
        <v>366</v>
      </c>
      <c r="B197">
        <f>[4]p16!B197</f>
        <v>0</v>
      </c>
    </row>
    <row r="198" spans="1:2">
      <c r="A198" t="s">
        <v>367</v>
      </c>
      <c r="B198">
        <f>[4]p16!B198</f>
        <v>0</v>
      </c>
    </row>
    <row r="199" spans="1:2">
      <c r="A199" t="s">
        <v>368</v>
      </c>
      <c r="B199">
        <f>[4]p16!B199</f>
        <v>0</v>
      </c>
    </row>
    <row r="200" spans="1:2">
      <c r="A200" t="s">
        <v>369</v>
      </c>
      <c r="B200">
        <f>[4]p16!B200</f>
        <v>0</v>
      </c>
    </row>
    <row r="201" spans="1:2">
      <c r="A201" t="s">
        <v>370</v>
      </c>
      <c r="B201">
        <f>[4]p16!B201</f>
        <v>96464</v>
      </c>
    </row>
    <row r="202" spans="1:2">
      <c r="A202" t="s">
        <v>371</v>
      </c>
      <c r="B202">
        <f>[4]p16!B202</f>
        <v>2979281</v>
      </c>
    </row>
    <row r="203" spans="1:2">
      <c r="A203" t="s">
        <v>372</v>
      </c>
      <c r="B203">
        <f>[4]p16!B203</f>
        <v>30.884896403233206</v>
      </c>
    </row>
    <row r="204" spans="1:2">
      <c r="A204" t="s">
        <v>373</v>
      </c>
      <c r="B204">
        <f>[4]p16!B204</f>
        <v>0</v>
      </c>
    </row>
    <row r="205" spans="1:2">
      <c r="A205" t="s">
        <v>374</v>
      </c>
      <c r="B205">
        <f>[4]p16!B205</f>
        <v>0</v>
      </c>
    </row>
    <row r="206" spans="1:2">
      <c r="A206" t="s">
        <v>375</v>
      </c>
      <c r="B206">
        <f>[4]p16!B206</f>
        <v>0</v>
      </c>
    </row>
    <row r="207" spans="1:2">
      <c r="A207" t="s">
        <v>376</v>
      </c>
      <c r="B207">
        <f>[4]p16!B207</f>
        <v>88118</v>
      </c>
    </row>
    <row r="208" spans="1:2">
      <c r="A208" t="s">
        <v>377</v>
      </c>
      <c r="B208">
        <f>[4]p16!B208</f>
        <v>164487</v>
      </c>
    </row>
    <row r="209" spans="1:2">
      <c r="A209" t="s">
        <v>378</v>
      </c>
      <c r="B209">
        <f>[4]p16!B209</f>
        <v>0</v>
      </c>
    </row>
    <row r="210" spans="1:2">
      <c r="A210" t="s">
        <v>379</v>
      </c>
      <c r="B210">
        <f>[4]p16!B210</f>
        <v>0</v>
      </c>
    </row>
    <row r="211" spans="1:2">
      <c r="A211" t="s">
        <v>380</v>
      </c>
      <c r="B211">
        <f>[4]p16!B211</f>
        <v>434657.1</v>
      </c>
    </row>
    <row r="212" spans="1:2">
      <c r="A212" t="s">
        <v>381</v>
      </c>
      <c r="B212">
        <f>[4]p16!B212</f>
        <v>558081</v>
      </c>
    </row>
    <row r="213" spans="1:2">
      <c r="A213" t="s">
        <v>382</v>
      </c>
      <c r="B213">
        <f>[4]p16!B213</f>
        <v>23623590.118123073</v>
      </c>
    </row>
    <row r="214" spans="1:2">
      <c r="A214" t="s">
        <v>137</v>
      </c>
      <c r="B214">
        <f>[4]p16!B214</f>
        <v>362180</v>
      </c>
    </row>
    <row r="215" spans="1:2">
      <c r="A215" t="s">
        <v>383</v>
      </c>
      <c r="B215">
        <f>[4]p16!B215</f>
        <v>-170258.18488292056</v>
      </c>
    </row>
    <row r="216" spans="1:2">
      <c r="A216" t="s">
        <v>384</v>
      </c>
      <c r="B216">
        <f>[4]p16!B216</f>
        <v>23815511.933240153</v>
      </c>
    </row>
    <row r="217" spans="1:2">
      <c r="A217" t="s">
        <v>385</v>
      </c>
      <c r="B217">
        <f>[4]p16!B217</f>
        <v>11511724</v>
      </c>
    </row>
    <row r="218" spans="1:2">
      <c r="A218" t="s">
        <v>386</v>
      </c>
      <c r="B218">
        <f>[4]p16!B218</f>
        <v>687262.1</v>
      </c>
    </row>
    <row r="219" spans="1:2">
      <c r="A219" t="s">
        <v>387</v>
      </c>
      <c r="B219">
        <f>[4]p16!B219</f>
        <v>3535482</v>
      </c>
    </row>
    <row r="220" spans="1:2">
      <c r="A220" t="s">
        <v>388</v>
      </c>
      <c r="B220">
        <f>[4]p16!B220</f>
        <v>338378</v>
      </c>
    </row>
    <row r="221" spans="1:2">
      <c r="A221" t="s">
        <v>145</v>
      </c>
      <c r="B221">
        <f>[4]p16!B221</f>
        <v>3500000</v>
      </c>
    </row>
    <row r="222" spans="1:2">
      <c r="A222" t="s">
        <v>146</v>
      </c>
      <c r="B222">
        <f>[4]p16!B222</f>
        <v>419822</v>
      </c>
    </row>
    <row r="223" spans="1:2">
      <c r="A223" t="s">
        <v>389</v>
      </c>
      <c r="B223">
        <f>[4]p16!B223</f>
        <v>137917</v>
      </c>
    </row>
    <row r="224" spans="1:2">
      <c r="A224" t="s">
        <v>390</v>
      </c>
      <c r="B224">
        <f>[4]p16!B224</f>
        <v>0</v>
      </c>
    </row>
    <row r="225" spans="1:2">
      <c r="A225" t="s">
        <v>391</v>
      </c>
      <c r="B225">
        <f>[4]p16!B225</f>
        <v>0</v>
      </c>
    </row>
    <row r="226" spans="1:2">
      <c r="A226" t="s">
        <v>392</v>
      </c>
      <c r="B226">
        <f>[4]p16!B226</f>
        <v>1000000</v>
      </c>
    </row>
    <row r="227" spans="1:2">
      <c r="A227" t="s">
        <v>152</v>
      </c>
      <c r="B227">
        <f>[4]p16!B227</f>
        <v>160000</v>
      </c>
    </row>
    <row r="228" spans="1:2">
      <c r="A228" t="s">
        <v>393</v>
      </c>
      <c r="B228">
        <f>[4]p16!B228</f>
        <v>150000</v>
      </c>
    </row>
    <row r="229" spans="1:2">
      <c r="A229" t="s">
        <v>394</v>
      </c>
      <c r="B229">
        <f>[4]p16!B229</f>
        <v>88577</v>
      </c>
    </row>
    <row r="230" spans="1:2">
      <c r="A230" t="s">
        <v>395</v>
      </c>
      <c r="B230">
        <f>[4]p16!B230</f>
        <v>1653896.549517697</v>
      </c>
    </row>
    <row r="231" spans="1:2">
      <c r="A231" t="s">
        <v>396</v>
      </c>
      <c r="B231">
        <f>[4]p16!B231</f>
        <v>23183058.6495177</v>
      </c>
    </row>
    <row r="232" spans="1:2">
      <c r="A232" t="s">
        <v>397</v>
      </c>
      <c r="B232">
        <f>[4]p16!B232</f>
        <v>632453.28372245282</v>
      </c>
    </row>
    <row r="233" spans="1:2">
      <c r="A233" t="s">
        <v>398</v>
      </c>
      <c r="B233">
        <f>[4]p16!B233</f>
        <v>215034</v>
      </c>
    </row>
    <row r="234" spans="1:2">
      <c r="A234" t="s">
        <v>243</v>
      </c>
      <c r="B234">
        <f>[4]p16!B234</f>
        <v>417419.28372245282</v>
      </c>
    </row>
    <row r="235" spans="1:2">
      <c r="A235" t="s">
        <v>399</v>
      </c>
      <c r="B235">
        <f>[4]p16!B235</f>
        <v>6250000</v>
      </c>
    </row>
    <row r="236" spans="1:2">
      <c r="A236" t="s">
        <v>400</v>
      </c>
      <c r="B236">
        <f>[4]p16!B236</f>
        <v>11666666.666666668</v>
      </c>
    </row>
    <row r="237" spans="1:2">
      <c r="A237" t="s">
        <v>401</v>
      </c>
      <c r="B237">
        <f>[4]p16!B237</f>
        <v>10000000</v>
      </c>
    </row>
    <row r="238" spans="1:2">
      <c r="A238" t="s">
        <v>402</v>
      </c>
      <c r="B238">
        <f>[4]p16!B238</f>
        <v>400</v>
      </c>
    </row>
    <row r="239" spans="1:2">
      <c r="A239" t="s">
        <v>403</v>
      </c>
      <c r="B239">
        <f>[4]p16!B239</f>
        <v>300</v>
      </c>
    </row>
    <row r="240" spans="1:2">
      <c r="A240" t="s">
        <v>404</v>
      </c>
      <c r="B240">
        <f>[4]p16!B240</f>
        <v>1000</v>
      </c>
    </row>
    <row r="241" spans="1:2">
      <c r="A241" t="s">
        <v>405</v>
      </c>
      <c r="B241">
        <f>[4]p16!B241</f>
        <v>1.4</v>
      </c>
    </row>
    <row r="242" spans="1:2">
      <c r="A242" t="s">
        <v>406</v>
      </c>
      <c r="B242">
        <f>[4]p16!B242</f>
        <v>2.2799999999999998</v>
      </c>
    </row>
    <row r="243" spans="1:2">
      <c r="A243" t="s">
        <v>407</v>
      </c>
      <c r="B243">
        <f>[4]p16!B243</f>
        <v>49277940</v>
      </c>
    </row>
    <row r="244" spans="1:2">
      <c r="A244" t="s">
        <v>408</v>
      </c>
      <c r="B244">
        <f>[4]p16!B244</f>
        <v>30444876</v>
      </c>
    </row>
    <row r="245" spans="1:2">
      <c r="A245" t="s">
        <v>409</v>
      </c>
      <c r="B245">
        <f>[4]p16!B245</f>
        <v>75000</v>
      </c>
    </row>
    <row r="246" spans="1:2">
      <c r="A246" t="s">
        <v>410</v>
      </c>
      <c r="B246">
        <f>[4]p16!B246</f>
        <v>0</v>
      </c>
    </row>
    <row r="247" spans="1:2">
      <c r="A247" t="s">
        <v>411</v>
      </c>
      <c r="B247">
        <f>[4]p16!B247</f>
        <v>2.6</v>
      </c>
    </row>
    <row r="248" spans="1:2">
      <c r="A248" t="s">
        <v>412</v>
      </c>
      <c r="B248">
        <f>[4]p16!B248</f>
        <v>2.6</v>
      </c>
    </row>
    <row r="249" spans="1:2">
      <c r="A249" t="s">
        <v>413</v>
      </c>
      <c r="B249">
        <f>[4]p16!B249</f>
        <v>400</v>
      </c>
    </row>
    <row r="250" spans="1:2">
      <c r="A250" t="s">
        <v>414</v>
      </c>
      <c r="B250">
        <f>[4]p16!B250</f>
        <v>8</v>
      </c>
    </row>
    <row r="251" spans="1:2">
      <c r="A251" t="s">
        <v>415</v>
      </c>
      <c r="B251">
        <f>[4]p16!B251</f>
        <v>-2</v>
      </c>
    </row>
    <row r="252" spans="1:2">
      <c r="A252" t="s">
        <v>416</v>
      </c>
      <c r="B252">
        <f>[4]p16!B252</f>
        <v>-1</v>
      </c>
    </row>
    <row r="253" spans="1:2">
      <c r="A253" t="s">
        <v>417</v>
      </c>
      <c r="B253">
        <f>[4]p16!B253</f>
        <v>-1</v>
      </c>
    </row>
    <row r="254" spans="1:2">
      <c r="A254" t="s">
        <v>418</v>
      </c>
      <c r="B254">
        <f>[4]p16!B254</f>
        <v>-103319.12695337724</v>
      </c>
    </row>
    <row r="255" spans="1:2">
      <c r="A255" t="s">
        <v>419</v>
      </c>
      <c r="B255">
        <f>[4]p16!B255</f>
        <v>-10750.520728347836</v>
      </c>
    </row>
    <row r="256" spans="1:2">
      <c r="A256" t="s">
        <v>420</v>
      </c>
      <c r="B256">
        <f>[4]p16!B256</f>
        <v>0</v>
      </c>
    </row>
    <row r="257" spans="1:2">
      <c r="A257" t="s">
        <v>421</v>
      </c>
      <c r="B257">
        <f>[4]p16!B257</f>
        <v>-23310.023310023331</v>
      </c>
    </row>
    <row r="258" spans="1:2">
      <c r="A258" t="s">
        <v>422</v>
      </c>
      <c r="B258">
        <f>[4]p16!B258</f>
        <v>-32878.513891172151</v>
      </c>
    </row>
    <row r="259" spans="1:2">
      <c r="A259" t="s">
        <v>423</v>
      </c>
      <c r="B259">
        <f>[4]p16!B259</f>
        <v>5</v>
      </c>
    </row>
    <row r="260" spans="1:2">
      <c r="A260" t="s">
        <v>1065</v>
      </c>
      <c r="B260">
        <f>[4]p16!B260</f>
        <v>13.548992094969327</v>
      </c>
    </row>
    <row r="261" spans="1:2">
      <c r="A261" t="s">
        <v>1066</v>
      </c>
      <c r="B261">
        <f>[4]p16!B261</f>
        <v>22.788001387122875</v>
      </c>
    </row>
    <row r="262" spans="1:2">
      <c r="A262" t="s">
        <v>227</v>
      </c>
      <c r="B262">
        <f>[4]p16!B262</f>
        <v>89</v>
      </c>
    </row>
    <row r="263" spans="1:2">
      <c r="A263" t="s">
        <v>228</v>
      </c>
      <c r="B263">
        <f>[4]p16!B263</f>
        <v>88</v>
      </c>
    </row>
    <row r="264" spans="1:2">
      <c r="A264" t="s">
        <v>346</v>
      </c>
      <c r="B264">
        <f>[4]p16!B264</f>
        <v>302487</v>
      </c>
    </row>
    <row r="265" spans="1:2">
      <c r="A265" t="s">
        <v>355</v>
      </c>
      <c r="B265">
        <f>[4]p16!B265</f>
        <v>302785</v>
      </c>
    </row>
    <row r="266" spans="1:2">
      <c r="A266" t="s">
        <v>338</v>
      </c>
      <c r="B266">
        <f>[4]p16!B266</f>
        <v>3</v>
      </c>
    </row>
    <row r="267" spans="1:2">
      <c r="A267" t="s">
        <v>339</v>
      </c>
      <c r="B267">
        <f>[4]p16!B267</f>
        <v>6</v>
      </c>
    </row>
    <row r="268" spans="1:2">
      <c r="A268" t="s">
        <v>1067</v>
      </c>
      <c r="B268">
        <f>[4]p16!B268</f>
        <v>725968.8</v>
      </c>
    </row>
    <row r="269" spans="1:2">
      <c r="A269" t="s">
        <v>1068</v>
      </c>
      <c r="B269">
        <f>[4]p16!B269</f>
        <v>908355</v>
      </c>
    </row>
    <row r="270" spans="1:2">
      <c r="A270" t="s">
        <v>1069</v>
      </c>
      <c r="B270">
        <f>[4]p16!B270</f>
        <v>-268901.90498037077</v>
      </c>
    </row>
    <row r="271" spans="1:2">
      <c r="A271" t="s">
        <v>1070</v>
      </c>
      <c r="B271">
        <f>[4]p16!B271</f>
        <v>0.7855351499545361</v>
      </c>
    </row>
    <row r="272" spans="1:2">
      <c r="A272" t="s">
        <v>1071</v>
      </c>
      <c r="B272">
        <f>[4]p16!B272</f>
        <v>0.92312684208838103</v>
      </c>
    </row>
    <row r="273" spans="1:2">
      <c r="A273" t="s">
        <v>1072</v>
      </c>
      <c r="B273">
        <f>[4]p16!B273</f>
        <v>0.37846579834800081</v>
      </c>
    </row>
    <row r="274" spans="1:2">
      <c r="A274" t="s">
        <v>1073</v>
      </c>
      <c r="B274">
        <f>[4]p16!B274</f>
        <v>0.34690084699230034</v>
      </c>
    </row>
    <row r="275" spans="1:2">
      <c r="A275" t="s">
        <v>1087</v>
      </c>
      <c r="B275">
        <f>[4]p16!B275</f>
        <v>0.44525388040941272</v>
      </c>
    </row>
    <row r="276" spans="1:2">
      <c r="A276" t="s">
        <v>1088</v>
      </c>
      <c r="B276">
        <f>[4]p16!B276</f>
        <v>0.40811864352035332</v>
      </c>
    </row>
    <row r="277" spans="1:2">
      <c r="A277" t="s">
        <v>1091</v>
      </c>
      <c r="B277">
        <f>[4]p16!B277</f>
        <v>701096.28372245282</v>
      </c>
    </row>
    <row r="278" spans="1:2">
      <c r="A278" t="s">
        <v>1092</v>
      </c>
      <c r="B278">
        <f>[4]p16!B278</f>
        <v>0.76436084585266706</v>
      </c>
    </row>
    <row r="279" spans="1:2">
      <c r="A279" t="s">
        <v>1093</v>
      </c>
      <c r="B279">
        <f>[4]p16!B279</f>
        <v>0.43322251661239541</v>
      </c>
    </row>
    <row r="280" spans="1:2">
      <c r="A280" t="s">
        <v>1094</v>
      </c>
      <c r="B280">
        <f>[4]p16!B280</f>
        <v>0.56677748338760459</v>
      </c>
    </row>
    <row r="281" spans="1:2">
      <c r="A281" t="s">
        <v>1099</v>
      </c>
      <c r="B281">
        <f>[4]p16!B281</f>
        <v>6.0191999999999996E-2</v>
      </c>
    </row>
    <row r="282" spans="1:2">
      <c r="A282" t="s">
        <v>1100</v>
      </c>
      <c r="B282">
        <f>[4]p16!B282</f>
        <v>0.11146541268779001</v>
      </c>
    </row>
    <row r="283" spans="1:2">
      <c r="A283" t="s">
        <v>1095</v>
      </c>
      <c r="B283">
        <f>[4]p16!B283</f>
        <v>18833064</v>
      </c>
    </row>
    <row r="284" spans="1:2">
      <c r="A284" t="s">
        <v>1096</v>
      </c>
      <c r="B284">
        <f>[4]p16!B284</f>
        <v>24638970.065232947</v>
      </c>
    </row>
    <row r="285" spans="1:2">
      <c r="A285" t="s">
        <v>1097</v>
      </c>
      <c r="B285">
        <f>[4]p16!B285</f>
        <v>969998.18870282359</v>
      </c>
    </row>
    <row r="286" spans="1:2">
      <c r="A286" t="s">
        <v>1101</v>
      </c>
      <c r="B286">
        <f>[4]p16!B286</f>
        <v>0</v>
      </c>
    </row>
    <row r="287" spans="1:2">
      <c r="A287" t="s">
        <v>1102</v>
      </c>
      <c r="B287">
        <f>[4]p16!B287</f>
        <v>0</v>
      </c>
    </row>
    <row r="288" spans="1:2">
      <c r="A288" t="s">
        <v>1103</v>
      </c>
      <c r="B288">
        <f>[4]p16!B288</f>
        <v>0</v>
      </c>
    </row>
    <row r="289" spans="1:2">
      <c r="A289" t="s">
        <v>1069</v>
      </c>
      <c r="B289">
        <f>[4]p16!B289</f>
        <v>-268901.90498037077</v>
      </c>
    </row>
    <row r="290" spans="1:2">
      <c r="A290" t="s">
        <v>508</v>
      </c>
      <c r="B290">
        <f>[4]p16!B290</f>
        <v>8.9252615807879687E-2</v>
      </c>
    </row>
    <row r="291" spans="1:2">
      <c r="A291" t="s">
        <v>1104</v>
      </c>
      <c r="B291">
        <f>[4]p16!B291</f>
        <v>6.45100970127514E-2</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2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T291"/>
  <sheetViews>
    <sheetView topLeftCell="A243"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748</v>
      </c>
    </row>
    <row r="2" spans="1:11">
      <c r="A2">
        <v>17</v>
      </c>
      <c r="B2" t="s">
        <v>176</v>
      </c>
      <c r="C2" t="s">
        <v>177</v>
      </c>
      <c r="D2" t="s">
        <v>178</v>
      </c>
      <c r="E2" t="s">
        <v>8</v>
      </c>
      <c r="F2" t="s">
        <v>179</v>
      </c>
      <c r="G2" t="s">
        <v>10</v>
      </c>
      <c r="H2" t="s">
        <v>180</v>
      </c>
    </row>
    <row r="3" spans="1:11">
      <c r="A3" t="s">
        <v>181</v>
      </c>
      <c r="B3">
        <f>[4]p17!B3</f>
        <v>266927</v>
      </c>
      <c r="C3">
        <f>[4]p17!C3</f>
        <v>123057</v>
      </c>
      <c r="D3">
        <f>[4]p17!D3</f>
        <v>93026</v>
      </c>
      <c r="E3">
        <f>[4]p17!E3</f>
        <v>186130</v>
      </c>
      <c r="F3">
        <f>[4]p17!F3</f>
        <v>210156</v>
      </c>
      <c r="G3">
        <f>[4]p17!G3</f>
        <v>540830</v>
      </c>
      <c r="H3">
        <f>[4]p17!H3</f>
        <v>1420126</v>
      </c>
      <c r="I3">
        <f>[4]p17!I3</f>
        <v>0</v>
      </c>
      <c r="J3">
        <f>[4]p17!J3</f>
        <v>0</v>
      </c>
      <c r="K3">
        <f>[4]p17!K3</f>
        <v>0</v>
      </c>
    </row>
    <row r="4" spans="1:11">
      <c r="A4" t="s">
        <v>182</v>
      </c>
      <c r="B4">
        <f>[4]p17!B4</f>
        <v>266927</v>
      </c>
      <c r="C4">
        <f>[4]p17!C4</f>
        <v>123057</v>
      </c>
      <c r="D4">
        <f>[4]p17!D4</f>
        <v>93026</v>
      </c>
      <c r="E4">
        <f>[4]p17!E4</f>
        <v>186130</v>
      </c>
      <c r="F4">
        <f>[4]p17!F4</f>
        <v>210156</v>
      </c>
      <c r="G4">
        <f>[4]p17!G4</f>
        <v>540830</v>
      </c>
      <c r="H4">
        <f>[4]p17!H4</f>
        <v>1420126</v>
      </c>
      <c r="I4">
        <f>[4]p17!I4</f>
        <v>0</v>
      </c>
      <c r="J4">
        <f>[4]p17!J4</f>
        <v>0</v>
      </c>
      <c r="K4">
        <f>[4]p17!K4</f>
        <v>0</v>
      </c>
    </row>
    <row r="5" spans="1:11">
      <c r="A5" t="s">
        <v>183</v>
      </c>
      <c r="B5">
        <f>[4]p17!B5</f>
        <v>0</v>
      </c>
      <c r="C5">
        <f>[4]p17!C5</f>
        <v>0</v>
      </c>
      <c r="D5">
        <f>[4]p17!D5</f>
        <v>93026</v>
      </c>
      <c r="E5">
        <f>[4]p17!E5</f>
        <v>0</v>
      </c>
      <c r="F5">
        <f>[4]p17!F5</f>
        <v>0</v>
      </c>
      <c r="G5">
        <f>[4]p17!G5</f>
        <v>0</v>
      </c>
      <c r="H5">
        <f>[4]p17!H5</f>
        <v>0</v>
      </c>
      <c r="I5">
        <f>[4]p17!I5</f>
        <v>0</v>
      </c>
      <c r="J5">
        <f>[4]p17!J5</f>
        <v>0</v>
      </c>
      <c r="K5">
        <f>[4]p17!K5</f>
        <v>0</v>
      </c>
    </row>
    <row r="6" spans="1:11">
      <c r="A6" t="s">
        <v>184</v>
      </c>
      <c r="B6">
        <f>[4]p17!B6</f>
        <v>266927</v>
      </c>
      <c r="C6">
        <f>[4]p17!C6</f>
        <v>123057</v>
      </c>
      <c r="D6">
        <f>[4]p17!D6</f>
        <v>0</v>
      </c>
      <c r="E6">
        <f>[4]p17!E6</f>
        <v>186130</v>
      </c>
      <c r="F6">
        <f>[4]p17!F6</f>
        <v>210156</v>
      </c>
      <c r="G6">
        <f>[4]p17!G6</f>
        <v>540830</v>
      </c>
      <c r="H6">
        <f>[4]p17!H6</f>
        <v>0</v>
      </c>
      <c r="I6">
        <f>[4]p17!I6</f>
        <v>0</v>
      </c>
      <c r="J6">
        <f>[4]p17!J6</f>
        <v>0</v>
      </c>
      <c r="K6">
        <f>[4]p17!K6</f>
        <v>0</v>
      </c>
    </row>
    <row r="7" spans="1:11">
      <c r="A7" t="s">
        <v>185</v>
      </c>
      <c r="B7">
        <f>[4]p17!B7</f>
        <v>0</v>
      </c>
      <c r="C7">
        <f>[4]p17!C7</f>
        <v>0</v>
      </c>
      <c r="D7">
        <f>[4]p17!D7</f>
        <v>1327100</v>
      </c>
      <c r="E7">
        <f>[4]p17!E7</f>
        <v>0</v>
      </c>
      <c r="F7">
        <f>[4]p17!F7</f>
        <v>0</v>
      </c>
      <c r="G7">
        <f>[4]p17!G7</f>
        <v>0</v>
      </c>
      <c r="H7">
        <f>[4]p17!H7</f>
        <v>0</v>
      </c>
      <c r="I7">
        <f>[4]p17!I7</f>
        <v>0</v>
      </c>
      <c r="J7">
        <f>[4]p17!J7</f>
        <v>0</v>
      </c>
      <c r="K7">
        <f>[4]p17!K7</f>
        <v>0</v>
      </c>
    </row>
    <row r="8" spans="1:11">
      <c r="A8" t="s">
        <v>186</v>
      </c>
      <c r="B8">
        <f>[4]p17!B8</f>
        <v>227823</v>
      </c>
      <c r="C8">
        <f>[4]p17!C8</f>
        <v>136217</v>
      </c>
      <c r="D8">
        <f>[4]p17!D8</f>
        <v>80222</v>
      </c>
      <c r="E8">
        <f>[4]p17!E8</f>
        <v>176191</v>
      </c>
      <c r="F8">
        <f>[4]p17!F8</f>
        <v>230065</v>
      </c>
      <c r="G8">
        <f>[4]p17!G8</f>
        <v>578593</v>
      </c>
      <c r="H8">
        <f>[4]p17!H8</f>
        <v>1429111</v>
      </c>
      <c r="I8">
        <f>[4]p17!I8</f>
        <v>0</v>
      </c>
      <c r="J8">
        <f>[4]p17!J8</f>
        <v>0</v>
      </c>
      <c r="K8">
        <f>[4]p17!K8</f>
        <v>0</v>
      </c>
    </row>
    <row r="9" spans="1:11">
      <c r="A9" t="s">
        <v>187</v>
      </c>
      <c r="B9">
        <f>[4]p17!B9</f>
        <v>227823</v>
      </c>
      <c r="C9">
        <f>[4]p17!C9</f>
        <v>136217</v>
      </c>
      <c r="D9">
        <f>[4]p17!D9</f>
        <v>80222</v>
      </c>
      <c r="E9">
        <f>[4]p17!E9</f>
        <v>176191</v>
      </c>
      <c r="F9">
        <f>[4]p17!F9</f>
        <v>230065</v>
      </c>
      <c r="G9">
        <f>[4]p17!G9</f>
        <v>578593</v>
      </c>
      <c r="H9">
        <f>[4]p17!H9</f>
        <v>1429111</v>
      </c>
      <c r="I9">
        <f>[4]p17!I9</f>
        <v>0</v>
      </c>
      <c r="J9">
        <f>[4]p17!J9</f>
        <v>0</v>
      </c>
      <c r="K9">
        <f>[4]p17!K9</f>
        <v>0</v>
      </c>
    </row>
    <row r="10" spans="1:11">
      <c r="A10" t="s">
        <v>188</v>
      </c>
      <c r="B10">
        <f>[4]p17!B10</f>
        <v>0</v>
      </c>
      <c r="C10">
        <f>[4]p17!C10</f>
        <v>0</v>
      </c>
      <c r="D10">
        <f>[4]p17!D10</f>
        <v>0</v>
      </c>
      <c r="E10">
        <f>[4]p17!E10</f>
        <v>0</v>
      </c>
      <c r="F10">
        <f>[4]p17!F10</f>
        <v>0</v>
      </c>
      <c r="G10">
        <f>[4]p17!G10</f>
        <v>578593</v>
      </c>
      <c r="H10">
        <f>[4]p17!H10</f>
        <v>0</v>
      </c>
      <c r="I10">
        <f>[4]p17!I10</f>
        <v>0</v>
      </c>
      <c r="J10">
        <f>[4]p17!J10</f>
        <v>0</v>
      </c>
      <c r="K10">
        <f>[4]p17!K10</f>
        <v>0</v>
      </c>
    </row>
    <row r="11" spans="1:11">
      <c r="A11" t="s">
        <v>189</v>
      </c>
      <c r="B11">
        <f>[4]p17!B11</f>
        <v>227823</v>
      </c>
      <c r="C11">
        <f>[4]p17!C11</f>
        <v>136217</v>
      </c>
      <c r="D11">
        <f>[4]p17!D11</f>
        <v>80222</v>
      </c>
      <c r="E11">
        <f>[4]p17!E11</f>
        <v>176191</v>
      </c>
      <c r="F11">
        <f>[4]p17!F11</f>
        <v>230065</v>
      </c>
      <c r="G11">
        <f>[4]p17!G11</f>
        <v>0</v>
      </c>
      <c r="H11">
        <f>[4]p17!H11</f>
        <v>0</v>
      </c>
      <c r="I11">
        <f>[4]p17!I11</f>
        <v>0</v>
      </c>
      <c r="J11">
        <f>[4]p17!J11</f>
        <v>0</v>
      </c>
      <c r="K11">
        <f>[4]p17!K11</f>
        <v>0</v>
      </c>
    </row>
    <row r="12" spans="1:11">
      <c r="A12" t="s">
        <v>190</v>
      </c>
      <c r="B12">
        <f>[4]p17!B12</f>
        <v>0</v>
      </c>
      <c r="C12">
        <f>[4]p17!C12</f>
        <v>0</v>
      </c>
      <c r="D12">
        <f>[4]p17!D12</f>
        <v>0</v>
      </c>
      <c r="E12">
        <f>[4]p17!E12</f>
        <v>0</v>
      </c>
      <c r="F12">
        <f>[4]p17!F12</f>
        <v>0</v>
      </c>
      <c r="G12">
        <f>[4]p17!G12</f>
        <v>850518</v>
      </c>
      <c r="H12">
        <f>[4]p17!H12</f>
        <v>0</v>
      </c>
      <c r="I12">
        <f>[4]p17!I12</f>
        <v>0</v>
      </c>
      <c r="J12">
        <f>[4]p17!J12</f>
        <v>0</v>
      </c>
      <c r="K12">
        <f>[4]p17!K12</f>
        <v>0</v>
      </c>
    </row>
    <row r="13" spans="1:11">
      <c r="A13" t="s">
        <v>191</v>
      </c>
      <c r="B13">
        <f>[4]p17!B13</f>
        <v>3960</v>
      </c>
      <c r="C13">
        <f>[4]p17!C13</f>
        <v>382.5</v>
      </c>
      <c r="D13">
        <f>[4]p17!D13</f>
        <v>315</v>
      </c>
      <c r="E13">
        <f>[4]p17!E13</f>
        <v>29.7</v>
      </c>
      <c r="F13">
        <f>[4]p17!F13</f>
        <v>45.9</v>
      </c>
      <c r="G13">
        <f>[4]p17!G13</f>
        <v>41.4</v>
      </c>
      <c r="H13">
        <f>[4]p17!H13</f>
        <v>0</v>
      </c>
      <c r="I13">
        <f>[4]p17!I13</f>
        <v>0</v>
      </c>
      <c r="J13">
        <f>[4]p17!J13</f>
        <v>0</v>
      </c>
      <c r="K13">
        <f>[4]p17!K13</f>
        <v>0</v>
      </c>
    </row>
    <row r="14" spans="1:11">
      <c r="A14" t="s">
        <v>192</v>
      </c>
      <c r="B14">
        <f>[4]p17!B14</f>
        <v>3960</v>
      </c>
      <c r="C14">
        <f>[4]p17!C14</f>
        <v>382.5</v>
      </c>
      <c r="D14">
        <f>[4]p17!D14</f>
        <v>315</v>
      </c>
      <c r="E14">
        <f>[4]p17!E14</f>
        <v>29.7</v>
      </c>
      <c r="F14">
        <f>[4]p17!F14</f>
        <v>45.9</v>
      </c>
      <c r="G14">
        <f>[4]p17!G14</f>
        <v>41.4</v>
      </c>
      <c r="H14">
        <f>[4]p17!H14</f>
        <v>0</v>
      </c>
      <c r="I14">
        <f>[4]p17!I14</f>
        <v>0</v>
      </c>
      <c r="J14">
        <f>[4]p17!J14</f>
        <v>0</v>
      </c>
      <c r="K14">
        <f>[4]p17!K14</f>
        <v>0</v>
      </c>
    </row>
    <row r="15" spans="1:11">
      <c r="A15" t="s">
        <v>193</v>
      </c>
      <c r="B15">
        <f>[4]p17!B15</f>
        <v>3960</v>
      </c>
      <c r="C15">
        <f>[4]p17!C15</f>
        <v>382.5</v>
      </c>
      <c r="D15">
        <f>[4]p17!D15</f>
        <v>315</v>
      </c>
      <c r="E15">
        <f>[4]p17!E15</f>
        <v>29.7</v>
      </c>
      <c r="F15">
        <f>[4]p17!F15</f>
        <v>45.9</v>
      </c>
      <c r="G15">
        <f>[4]p17!G15</f>
        <v>41.4</v>
      </c>
      <c r="H15">
        <f>[4]p17!H15</f>
        <v>0</v>
      </c>
      <c r="I15">
        <f>[4]p17!I15</f>
        <v>0</v>
      </c>
      <c r="J15">
        <f>[4]p17!J15</f>
        <v>0</v>
      </c>
      <c r="K15">
        <f>[4]p17!K15</f>
        <v>0</v>
      </c>
    </row>
    <row r="16" spans="1:11">
      <c r="A16" t="s">
        <v>194</v>
      </c>
      <c r="B16">
        <f>[4]p17!B16</f>
        <v>3960</v>
      </c>
      <c r="C16">
        <f>[4]p17!C16</f>
        <v>382.5</v>
      </c>
      <c r="D16">
        <f>[4]p17!D16</f>
        <v>315</v>
      </c>
      <c r="E16">
        <f>[4]p17!E16</f>
        <v>29.7</v>
      </c>
      <c r="F16">
        <f>[4]p17!F16</f>
        <v>45.9</v>
      </c>
      <c r="G16">
        <f>[4]p17!G16</f>
        <v>41.4</v>
      </c>
      <c r="H16">
        <f>[4]p17!H16</f>
        <v>0</v>
      </c>
      <c r="I16">
        <f>[4]p17!I16</f>
        <v>0</v>
      </c>
      <c r="J16">
        <f>[4]p17!J16</f>
        <v>0</v>
      </c>
      <c r="K16">
        <f>[4]p17!K16</f>
        <v>0</v>
      </c>
    </row>
    <row r="17" spans="1:11">
      <c r="A17" t="s">
        <v>195</v>
      </c>
      <c r="B17">
        <f>[4]p17!B17</f>
        <v>3960</v>
      </c>
      <c r="C17">
        <f>[4]p17!C17</f>
        <v>382.5</v>
      </c>
      <c r="D17">
        <f>[4]p17!D17</f>
        <v>315</v>
      </c>
      <c r="E17">
        <f>[4]p17!E17</f>
        <v>29.7</v>
      </c>
      <c r="F17">
        <f>[4]p17!F17</f>
        <v>45.9</v>
      </c>
      <c r="G17">
        <f>[4]p17!G17</f>
        <v>41.4</v>
      </c>
      <c r="H17">
        <f>[4]p17!H17</f>
        <v>0</v>
      </c>
      <c r="I17">
        <f>[4]p17!I17</f>
        <v>0</v>
      </c>
      <c r="J17">
        <f>[4]p17!J17</f>
        <v>0</v>
      </c>
      <c r="K17">
        <f>[4]p17!K17</f>
        <v>0</v>
      </c>
    </row>
    <row r="18" spans="1:11">
      <c r="A18" t="s">
        <v>196</v>
      </c>
      <c r="B18">
        <f>[4]p17!B18</f>
        <v>0</v>
      </c>
      <c r="C18">
        <f>[4]p17!C18</f>
        <v>0</v>
      </c>
      <c r="D18">
        <f>[4]p17!D18</f>
        <v>0</v>
      </c>
      <c r="E18">
        <f>[4]p17!E18</f>
        <v>0</v>
      </c>
      <c r="F18">
        <f>[4]p17!F18</f>
        <v>0</v>
      </c>
      <c r="G18">
        <f>[4]p17!G18</f>
        <v>0</v>
      </c>
      <c r="H18">
        <f>[4]p17!H18</f>
        <v>0</v>
      </c>
      <c r="I18">
        <f>[4]p17!I18</f>
        <v>0</v>
      </c>
      <c r="J18">
        <f>[4]p17!J18</f>
        <v>0</v>
      </c>
      <c r="K18">
        <f>[4]p17!K18</f>
        <v>0</v>
      </c>
    </row>
    <row r="19" spans="1:11">
      <c r="A19" t="s">
        <v>197</v>
      </c>
      <c r="B19">
        <f>[4]p17!B19</f>
        <v>0</v>
      </c>
      <c r="C19">
        <f>[4]p17!C19</f>
        <v>0</v>
      </c>
      <c r="D19">
        <f>[4]p17!D19</f>
        <v>0</v>
      </c>
      <c r="E19">
        <f>[4]p17!E19</f>
        <v>0</v>
      </c>
      <c r="F19">
        <f>[4]p17!F19</f>
        <v>0</v>
      </c>
      <c r="G19">
        <f>[4]p17!G19</f>
        <v>0</v>
      </c>
      <c r="H19">
        <f>[4]p17!H19</f>
        <v>0</v>
      </c>
      <c r="I19">
        <f>[4]p17!I19</f>
        <v>0</v>
      </c>
      <c r="J19">
        <f>[4]p17!J19</f>
        <v>0</v>
      </c>
      <c r="K19">
        <f>[4]p17!K19</f>
        <v>0</v>
      </c>
    </row>
    <row r="20" spans="1:11">
      <c r="A20" t="s">
        <v>198</v>
      </c>
      <c r="B20">
        <f>[4]p17!B20</f>
        <v>0</v>
      </c>
      <c r="C20">
        <f>[4]p17!C20</f>
        <v>0</v>
      </c>
      <c r="D20">
        <f>[4]p17!D20</f>
        <v>0</v>
      </c>
      <c r="E20">
        <f>[4]p17!E20</f>
        <v>0</v>
      </c>
      <c r="F20">
        <f>[4]p17!F20</f>
        <v>0</v>
      </c>
      <c r="G20">
        <f>[4]p17!G20</f>
        <v>0</v>
      </c>
      <c r="H20">
        <f>[4]p17!H20</f>
        <v>0</v>
      </c>
      <c r="I20">
        <f>[4]p17!I20</f>
        <v>0</v>
      </c>
      <c r="J20">
        <f>[4]p17!J20</f>
        <v>0</v>
      </c>
      <c r="K20">
        <f>[4]p17!K20</f>
        <v>0</v>
      </c>
    </row>
    <row r="21" spans="1:11">
      <c r="A21" t="s">
        <v>199</v>
      </c>
      <c r="B21">
        <f>[4]p17!B21</f>
        <v>0</v>
      </c>
      <c r="C21">
        <f>[4]p17!C21</f>
        <v>0</v>
      </c>
      <c r="D21">
        <f>[4]p17!D21</f>
        <v>0</v>
      </c>
      <c r="E21">
        <f>[4]p17!E21</f>
        <v>0</v>
      </c>
      <c r="F21">
        <f>[4]p17!F21</f>
        <v>0</v>
      </c>
      <c r="G21">
        <f>[4]p17!G21</f>
        <v>0</v>
      </c>
      <c r="H21">
        <f>[4]p17!H21</f>
        <v>0</v>
      </c>
      <c r="I21">
        <f>[4]p17!I21</f>
        <v>0</v>
      </c>
      <c r="J21">
        <f>[4]p17!J21</f>
        <v>0</v>
      </c>
      <c r="K21">
        <f>[4]p17!K21</f>
        <v>0</v>
      </c>
    </row>
    <row r="22" spans="1:11">
      <c r="A22" t="s">
        <v>200</v>
      </c>
      <c r="B22">
        <f>[4]p17!B22</f>
        <v>0</v>
      </c>
      <c r="C22">
        <f>[4]p17!C22</f>
        <v>0</v>
      </c>
      <c r="D22">
        <f>[4]p17!D22</f>
        <v>0</v>
      </c>
      <c r="E22">
        <f>[4]p17!E22</f>
        <v>0</v>
      </c>
      <c r="F22">
        <f>[4]p17!F22</f>
        <v>0</v>
      </c>
      <c r="G22">
        <f>[4]p17!G22</f>
        <v>0</v>
      </c>
      <c r="H22">
        <f>[4]p17!H22</f>
        <v>0</v>
      </c>
      <c r="I22">
        <f>[4]p17!I22</f>
        <v>0</v>
      </c>
      <c r="J22">
        <f>[4]p17!J22</f>
        <v>0</v>
      </c>
      <c r="K22">
        <f>[4]p17!K22</f>
        <v>0</v>
      </c>
    </row>
    <row r="23" spans="1:11">
      <c r="A23" t="s">
        <v>201</v>
      </c>
      <c r="B23">
        <f>[4]p17!B23</f>
        <v>6030</v>
      </c>
      <c r="C23">
        <f>[4]p17!C23</f>
        <v>450</v>
      </c>
      <c r="D23">
        <f>[4]p17!D23</f>
        <v>472.5</v>
      </c>
      <c r="E23">
        <f>[4]p17!E23</f>
        <v>38.700000000000003</v>
      </c>
      <c r="F23">
        <f>[4]p17!F23</f>
        <v>54</v>
      </c>
      <c r="G23">
        <f>[4]p17!G23</f>
        <v>49.5</v>
      </c>
      <c r="H23">
        <f>[4]p17!H23</f>
        <v>0</v>
      </c>
      <c r="I23">
        <f>[4]p17!I23</f>
        <v>0</v>
      </c>
      <c r="J23">
        <f>[4]p17!J23</f>
        <v>0</v>
      </c>
      <c r="K23">
        <f>[4]p17!K23</f>
        <v>0</v>
      </c>
    </row>
    <row r="24" spans="1:11">
      <c r="A24" t="s">
        <v>202</v>
      </c>
      <c r="B24">
        <f>[4]p17!B24</f>
        <v>6030</v>
      </c>
      <c r="C24">
        <f>[4]p17!C24</f>
        <v>450</v>
      </c>
      <c r="D24">
        <f>[4]p17!D24</f>
        <v>472.5</v>
      </c>
      <c r="E24">
        <f>[4]p17!E24</f>
        <v>38.700000000000003</v>
      </c>
      <c r="F24">
        <f>[4]p17!F24</f>
        <v>54</v>
      </c>
      <c r="G24">
        <f>[4]p17!G24</f>
        <v>49.5</v>
      </c>
      <c r="H24">
        <f>[4]p17!H24</f>
        <v>0</v>
      </c>
      <c r="I24">
        <f>[4]p17!I24</f>
        <v>0</v>
      </c>
      <c r="J24">
        <f>[4]p17!J24</f>
        <v>0</v>
      </c>
      <c r="K24">
        <f>[4]p17!K24</f>
        <v>0</v>
      </c>
    </row>
    <row r="25" spans="1:11">
      <c r="A25" t="s">
        <v>203</v>
      </c>
      <c r="B25">
        <f>[4]p17!B25</f>
        <v>6030</v>
      </c>
      <c r="C25">
        <f>[4]p17!C25</f>
        <v>450</v>
      </c>
      <c r="D25">
        <f>[4]p17!D25</f>
        <v>472.5</v>
      </c>
      <c r="E25">
        <f>[4]p17!E25</f>
        <v>38.700000000000003</v>
      </c>
      <c r="F25">
        <f>[4]p17!F25</f>
        <v>54</v>
      </c>
      <c r="G25">
        <f>[4]p17!G25</f>
        <v>49.5</v>
      </c>
      <c r="H25">
        <f>[4]p17!H25</f>
        <v>0</v>
      </c>
      <c r="I25">
        <f>[4]p17!I25</f>
        <v>0</v>
      </c>
      <c r="J25">
        <f>[4]p17!J25</f>
        <v>0</v>
      </c>
      <c r="K25">
        <f>[4]p17!K25</f>
        <v>0</v>
      </c>
    </row>
    <row r="26" spans="1:11">
      <c r="A26" t="s">
        <v>204</v>
      </c>
      <c r="B26">
        <f>[4]p17!B26</f>
        <v>6030</v>
      </c>
      <c r="C26">
        <f>[4]p17!C26</f>
        <v>450</v>
      </c>
      <c r="D26">
        <f>[4]p17!D26</f>
        <v>472.5</v>
      </c>
      <c r="E26">
        <f>[4]p17!E26</f>
        <v>38.700000000000003</v>
      </c>
      <c r="F26">
        <f>[4]p17!F26</f>
        <v>54</v>
      </c>
      <c r="G26">
        <f>[4]p17!G26</f>
        <v>49.5</v>
      </c>
      <c r="H26">
        <f>[4]p17!H26</f>
        <v>0</v>
      </c>
      <c r="I26">
        <f>[4]p17!I26</f>
        <v>0</v>
      </c>
      <c r="J26">
        <f>[4]p17!J26</f>
        <v>0</v>
      </c>
      <c r="K26">
        <f>[4]p17!K26</f>
        <v>0</v>
      </c>
    </row>
    <row r="27" spans="1:11">
      <c r="A27" t="s">
        <v>205</v>
      </c>
      <c r="B27">
        <f>[4]p17!B27</f>
        <v>6030</v>
      </c>
      <c r="C27">
        <f>[4]p17!C27</f>
        <v>450</v>
      </c>
      <c r="D27">
        <f>[4]p17!D27</f>
        <v>472.5</v>
      </c>
      <c r="E27">
        <f>[4]p17!E27</f>
        <v>38.700000000000003</v>
      </c>
      <c r="F27">
        <f>[4]p17!F27</f>
        <v>54</v>
      </c>
      <c r="G27">
        <f>[4]p17!G27</f>
        <v>49.5</v>
      </c>
      <c r="H27">
        <f>[4]p17!H27</f>
        <v>0</v>
      </c>
      <c r="I27">
        <f>[4]p17!I27</f>
        <v>0</v>
      </c>
      <c r="J27">
        <f>[4]p17!J27</f>
        <v>0</v>
      </c>
      <c r="K27">
        <f>[4]p17!K27</f>
        <v>0</v>
      </c>
    </row>
    <row r="28" spans="1:11">
      <c r="A28" t="s">
        <v>206</v>
      </c>
      <c r="B28">
        <f>[4]p17!B28</f>
        <v>0</v>
      </c>
      <c r="C28">
        <f>[4]p17!C28</f>
        <v>0</v>
      </c>
      <c r="D28">
        <f>[4]p17!D28</f>
        <v>0</v>
      </c>
      <c r="E28">
        <f>[4]p17!E28</f>
        <v>0</v>
      </c>
      <c r="F28">
        <f>[4]p17!F28</f>
        <v>0</v>
      </c>
      <c r="G28">
        <f>[4]p17!G28</f>
        <v>0</v>
      </c>
      <c r="H28">
        <f>[4]p17!H28</f>
        <v>0</v>
      </c>
      <c r="I28">
        <f>[4]p17!I28</f>
        <v>0</v>
      </c>
      <c r="J28">
        <f>[4]p17!J28</f>
        <v>0</v>
      </c>
      <c r="K28">
        <f>[4]p17!K28</f>
        <v>0</v>
      </c>
    </row>
    <row r="29" spans="1:11">
      <c r="A29" t="s">
        <v>207</v>
      </c>
      <c r="B29">
        <f>[4]p17!B29</f>
        <v>0</v>
      </c>
      <c r="C29">
        <f>[4]p17!C29</f>
        <v>0</v>
      </c>
      <c r="D29">
        <f>[4]p17!D29</f>
        <v>0</v>
      </c>
      <c r="E29">
        <f>[4]p17!E29</f>
        <v>0</v>
      </c>
      <c r="F29">
        <f>[4]p17!F29</f>
        <v>0</v>
      </c>
      <c r="G29">
        <f>[4]p17!G29</f>
        <v>0</v>
      </c>
      <c r="H29">
        <f>[4]p17!H29</f>
        <v>0</v>
      </c>
      <c r="I29">
        <f>[4]p17!I29</f>
        <v>0</v>
      </c>
      <c r="J29">
        <f>[4]p17!J29</f>
        <v>0</v>
      </c>
      <c r="K29">
        <f>[4]p17!K29</f>
        <v>0</v>
      </c>
    </row>
    <row r="30" spans="1:11">
      <c r="A30" t="s">
        <v>208</v>
      </c>
      <c r="B30">
        <f>[4]p17!B30</f>
        <v>0</v>
      </c>
      <c r="C30">
        <f>[4]p17!C30</f>
        <v>0</v>
      </c>
      <c r="D30">
        <f>[4]p17!D30</f>
        <v>0</v>
      </c>
      <c r="E30">
        <f>[4]p17!E30</f>
        <v>0</v>
      </c>
      <c r="F30">
        <f>[4]p17!F30</f>
        <v>0</v>
      </c>
      <c r="G30">
        <f>[4]p17!G30</f>
        <v>0</v>
      </c>
      <c r="H30">
        <f>[4]p17!H30</f>
        <v>0</v>
      </c>
      <c r="I30">
        <f>[4]p17!I30</f>
        <v>0</v>
      </c>
      <c r="J30">
        <f>[4]p17!J30</f>
        <v>0</v>
      </c>
      <c r="K30">
        <f>[4]p17!K30</f>
        <v>0</v>
      </c>
    </row>
    <row r="31" spans="1:11">
      <c r="A31" t="s">
        <v>209</v>
      </c>
      <c r="B31">
        <f>[4]p17!B31</f>
        <v>0</v>
      </c>
      <c r="C31">
        <f>[4]p17!C31</f>
        <v>0</v>
      </c>
      <c r="D31">
        <f>[4]p17!D31</f>
        <v>0</v>
      </c>
      <c r="E31">
        <f>[4]p17!E31</f>
        <v>0</v>
      </c>
      <c r="F31">
        <f>[4]p17!F31</f>
        <v>0</v>
      </c>
      <c r="G31">
        <f>[4]p17!G31</f>
        <v>0</v>
      </c>
      <c r="H31">
        <f>[4]p17!H31</f>
        <v>0</v>
      </c>
      <c r="I31">
        <f>[4]p17!I31</f>
        <v>0</v>
      </c>
      <c r="J31">
        <f>[4]p17!J31</f>
        <v>0</v>
      </c>
      <c r="K31">
        <f>[4]p17!K31</f>
        <v>0</v>
      </c>
    </row>
    <row r="32" spans="1:11">
      <c r="A32" t="s">
        <v>210</v>
      </c>
      <c r="B32">
        <f>[4]p17!B32</f>
        <v>0</v>
      </c>
      <c r="C32">
        <f>[4]p17!C32</f>
        <v>0</v>
      </c>
      <c r="D32">
        <f>[4]p17!D32</f>
        <v>0</v>
      </c>
      <c r="E32">
        <f>[4]p17!E32</f>
        <v>0</v>
      </c>
      <c r="F32">
        <f>[4]p17!F32</f>
        <v>0</v>
      </c>
      <c r="G32">
        <f>[4]p17!G32</f>
        <v>0</v>
      </c>
      <c r="H32">
        <f>[4]p17!H32</f>
        <v>0</v>
      </c>
      <c r="I32">
        <f>[4]p17!I32</f>
        <v>0</v>
      </c>
      <c r="J32">
        <f>[4]p17!J32</f>
        <v>0</v>
      </c>
      <c r="K32">
        <f>[4]p17!K32</f>
        <v>0</v>
      </c>
    </row>
    <row r="33" spans="1:11">
      <c r="A33" t="s">
        <v>211</v>
      </c>
      <c r="B33">
        <f>[4]p17!B33</f>
        <v>74999855</v>
      </c>
      <c r="C33">
        <f>[4]p17!C33</f>
        <v>3999992</v>
      </c>
      <c r="D33">
        <f>[4]p17!D33</f>
        <v>3999998</v>
      </c>
      <c r="E33">
        <f>[4]p17!E33</f>
        <v>750000.9</v>
      </c>
      <c r="F33">
        <f>[4]p17!F33</f>
        <v>1499998.5</v>
      </c>
      <c r="G33">
        <f>[4]p17!G33</f>
        <v>4000000</v>
      </c>
      <c r="H33">
        <f>[4]p17!H33</f>
        <v>8805330</v>
      </c>
      <c r="I33">
        <f>[4]p17!I33</f>
        <v>0</v>
      </c>
      <c r="J33">
        <f>[4]p17!J33</f>
        <v>0</v>
      </c>
      <c r="K33">
        <f>[4]p17!K33</f>
        <v>0</v>
      </c>
    </row>
    <row r="34" spans="1:11">
      <c r="A34" t="s">
        <v>212</v>
      </c>
      <c r="B34">
        <f>[4]p17!B34</f>
        <v>99999955</v>
      </c>
      <c r="C34">
        <f>[4]p17!C34</f>
        <v>4999990</v>
      </c>
      <c r="D34">
        <f>[4]p17!D34</f>
        <v>5000006</v>
      </c>
      <c r="E34">
        <f>[4]p17!E34</f>
        <v>499999.5</v>
      </c>
      <c r="F34">
        <f>[4]p17!F34</f>
        <v>999999</v>
      </c>
      <c r="G34">
        <f>[4]p17!G34</f>
        <v>2750000</v>
      </c>
      <c r="H34">
        <f>[4]p17!H34</f>
        <v>7042215</v>
      </c>
      <c r="I34">
        <f>[4]p17!I34</f>
        <v>0</v>
      </c>
      <c r="J34">
        <f>[4]p17!J34</f>
        <v>0</v>
      </c>
      <c r="K34">
        <f>[4]p17!K34</f>
        <v>0</v>
      </c>
    </row>
    <row r="35" spans="1:11">
      <c r="A35" t="s">
        <v>213</v>
      </c>
      <c r="B35">
        <f>[4]p17!B35</f>
        <v>0</v>
      </c>
      <c r="C35">
        <f>[4]p17!C35</f>
        <v>0.09</v>
      </c>
      <c r="D35">
        <f>[4]p17!D35</f>
        <v>0.09</v>
      </c>
      <c r="E35">
        <f>[4]p17!E35</f>
        <v>0.09</v>
      </c>
      <c r="F35">
        <f>[4]p17!F35</f>
        <v>0.09</v>
      </c>
      <c r="G35">
        <f>[4]p17!G35</f>
        <v>0.09</v>
      </c>
      <c r="H35">
        <f>[4]p17!H35</f>
        <v>0</v>
      </c>
      <c r="I35">
        <f>[4]p17!I35</f>
        <v>0</v>
      </c>
      <c r="J35">
        <f>[4]p17!J35</f>
        <v>0</v>
      </c>
      <c r="K35">
        <f>[4]p17!K35</f>
        <v>0</v>
      </c>
    </row>
    <row r="36" spans="1:11">
      <c r="A36" t="s">
        <v>214</v>
      </c>
      <c r="B36">
        <f>[4]p17!B36</f>
        <v>6.8999999999999992E-2</v>
      </c>
      <c r="C36">
        <f>[4]p17!C36</f>
        <v>0</v>
      </c>
      <c r="D36">
        <f>[4]p17!D36</f>
        <v>6.8999999999999992E-2</v>
      </c>
      <c r="E36">
        <f>[4]p17!E36</f>
        <v>6.8999999999999992E-2</v>
      </c>
      <c r="F36">
        <f>[4]p17!F36</f>
        <v>6.8999999999999992E-2</v>
      </c>
      <c r="G36">
        <f>[4]p17!G36</f>
        <v>0</v>
      </c>
      <c r="H36">
        <f>[4]p17!H36</f>
        <v>0</v>
      </c>
      <c r="I36">
        <f>[4]p17!I36</f>
        <v>0</v>
      </c>
      <c r="J36">
        <f>[4]p17!J36</f>
        <v>0</v>
      </c>
      <c r="K36">
        <f>[4]p17!K36</f>
        <v>0</v>
      </c>
    </row>
    <row r="37" spans="1:11">
      <c r="A37" t="s">
        <v>215</v>
      </c>
      <c r="B37">
        <f>[4]p17!B37</f>
        <v>9.1999999999999998E-2</v>
      </c>
      <c r="C37">
        <f>[4]p17!C37</f>
        <v>9.1999999999999998E-2</v>
      </c>
      <c r="D37">
        <f>[4]p17!D37</f>
        <v>0</v>
      </c>
      <c r="E37">
        <f>[4]p17!E37</f>
        <v>9.1999999999999998E-2</v>
      </c>
      <c r="F37">
        <f>[4]p17!F37</f>
        <v>9.1999999999999998E-2</v>
      </c>
      <c r="G37">
        <f>[4]p17!G37</f>
        <v>9.1999999999999998E-2</v>
      </c>
      <c r="H37">
        <f>[4]p17!H37</f>
        <v>0</v>
      </c>
      <c r="I37">
        <f>[4]p17!I37</f>
        <v>0</v>
      </c>
      <c r="J37">
        <f>[4]p17!J37</f>
        <v>0</v>
      </c>
      <c r="K37">
        <f>[4]p17!K37</f>
        <v>0</v>
      </c>
    </row>
    <row r="38" spans="1:11">
      <c r="A38" t="s">
        <v>216</v>
      </c>
      <c r="B38">
        <f>[4]p17!B38</f>
        <v>0.115</v>
      </c>
      <c r="C38">
        <f>[4]p17!C38</f>
        <v>0.115</v>
      </c>
      <c r="D38">
        <f>[4]p17!D38</f>
        <v>0.115</v>
      </c>
      <c r="E38">
        <f>[4]p17!E38</f>
        <v>0</v>
      </c>
      <c r="F38">
        <f>[4]p17!F38</f>
        <v>0</v>
      </c>
      <c r="G38">
        <f>[4]p17!G38</f>
        <v>0.115</v>
      </c>
      <c r="H38">
        <f>[4]p17!H38</f>
        <v>0</v>
      </c>
      <c r="I38">
        <f>[4]p17!I38</f>
        <v>0</v>
      </c>
      <c r="J38">
        <f>[4]p17!J38</f>
        <v>0</v>
      </c>
      <c r="K38">
        <f>[4]p17!K38</f>
        <v>0</v>
      </c>
    </row>
    <row r="39" spans="1:11">
      <c r="A39" t="s">
        <v>217</v>
      </c>
      <c r="B39">
        <f>[4]p17!B39</f>
        <v>0.115</v>
      </c>
      <c r="C39">
        <f>[4]p17!C39</f>
        <v>0.115</v>
      </c>
      <c r="D39">
        <f>[4]p17!D39</f>
        <v>0.115</v>
      </c>
      <c r="E39">
        <f>[4]p17!E39</f>
        <v>0</v>
      </c>
      <c r="F39">
        <f>[4]p17!F39</f>
        <v>0</v>
      </c>
      <c r="G39">
        <f>[4]p17!G39</f>
        <v>0.115</v>
      </c>
      <c r="H39">
        <f>[4]p17!H39</f>
        <v>0</v>
      </c>
      <c r="I39">
        <f>[4]p17!I39</f>
        <v>0</v>
      </c>
      <c r="J39">
        <f>[4]p17!J39</f>
        <v>0</v>
      </c>
      <c r="K39">
        <f>[4]p17!K39</f>
        <v>0</v>
      </c>
    </row>
    <row r="40" spans="1:11">
      <c r="A40" t="s">
        <v>218</v>
      </c>
      <c r="B40">
        <f>[4]p17!B40</f>
        <v>5.7500000000000002E-2</v>
      </c>
      <c r="C40">
        <f>[4]p17!C40</f>
        <v>0</v>
      </c>
      <c r="D40">
        <f>[4]p17!D40</f>
        <v>5.7500000000000002E-2</v>
      </c>
      <c r="E40">
        <f>[4]p17!E40</f>
        <v>5.7500000000000002E-2</v>
      </c>
      <c r="F40">
        <f>[4]p17!F40</f>
        <v>5.7500000000000002E-2</v>
      </c>
      <c r="G40">
        <f>[4]p17!G40</f>
        <v>0</v>
      </c>
      <c r="H40">
        <f>[4]p17!H40</f>
        <v>0</v>
      </c>
      <c r="I40">
        <f>[4]p17!I40</f>
        <v>0</v>
      </c>
      <c r="J40">
        <f>[4]p17!J40</f>
        <v>0</v>
      </c>
      <c r="K40">
        <f>[4]p17!K40</f>
        <v>0</v>
      </c>
    </row>
    <row r="41" spans="1:11">
      <c r="A41" t="s">
        <v>219</v>
      </c>
      <c r="B41">
        <f>[4]p17!B41</f>
        <v>0.6</v>
      </c>
      <c r="C41">
        <f>[4]p17!C41</f>
        <v>1.2</v>
      </c>
      <c r="D41">
        <f>[4]p17!D41</f>
        <v>0.6</v>
      </c>
      <c r="E41">
        <f>[4]p17!E41</f>
        <v>1.5</v>
      </c>
      <c r="F41">
        <f>[4]p17!F41</f>
        <v>1.5</v>
      </c>
      <c r="G41">
        <f>[4]p17!G41</f>
        <v>1.2</v>
      </c>
      <c r="H41">
        <f>[4]p17!H41</f>
        <v>0</v>
      </c>
      <c r="I41">
        <f>[4]p17!I41</f>
        <v>0</v>
      </c>
      <c r="J41">
        <f>[4]p17!J41</f>
        <v>0</v>
      </c>
      <c r="K41">
        <f>[4]p17!K41</f>
        <v>0</v>
      </c>
    </row>
    <row r="42" spans="1:11">
      <c r="A42" t="s">
        <v>220</v>
      </c>
      <c r="B42">
        <f>[4]p17!B42</f>
        <v>1.2</v>
      </c>
      <c r="C42">
        <f>[4]p17!C42</f>
        <v>0.6</v>
      </c>
      <c r="D42">
        <f>[4]p17!D42</f>
        <v>1.8</v>
      </c>
      <c r="E42">
        <f>[4]p17!E42</f>
        <v>1.2</v>
      </c>
      <c r="F42">
        <f>[4]p17!F42</f>
        <v>1.2</v>
      </c>
      <c r="G42">
        <f>[4]p17!G42</f>
        <v>0.6</v>
      </c>
      <c r="H42">
        <f>[4]p17!H42</f>
        <v>0</v>
      </c>
      <c r="I42">
        <f>[4]p17!I42</f>
        <v>0</v>
      </c>
      <c r="J42">
        <f>[4]p17!J42</f>
        <v>0</v>
      </c>
      <c r="K42">
        <f>[4]p17!K42</f>
        <v>0</v>
      </c>
    </row>
    <row r="43" spans="1:11">
      <c r="A43" t="s">
        <v>221</v>
      </c>
      <c r="B43">
        <f>[4]p17!B43</f>
        <v>0.6</v>
      </c>
      <c r="C43">
        <f>[4]p17!C43</f>
        <v>1.8</v>
      </c>
      <c r="D43">
        <f>[4]p17!D43</f>
        <v>0.6</v>
      </c>
      <c r="E43">
        <f>[4]p17!E43</f>
        <v>1.2</v>
      </c>
      <c r="F43">
        <f>[4]p17!F43</f>
        <v>1.2</v>
      </c>
      <c r="G43">
        <f>[4]p17!G43</f>
        <v>1.2</v>
      </c>
      <c r="H43">
        <f>[4]p17!H43</f>
        <v>0</v>
      </c>
      <c r="I43">
        <f>[4]p17!I43</f>
        <v>0</v>
      </c>
      <c r="J43">
        <f>[4]p17!J43</f>
        <v>0</v>
      </c>
      <c r="K43">
        <f>[4]p17!K43</f>
        <v>0</v>
      </c>
    </row>
    <row r="44" spans="1:11">
      <c r="A44" t="s">
        <v>222</v>
      </c>
      <c r="B44">
        <f>[4]p17!B44</f>
        <v>1.5</v>
      </c>
      <c r="C44">
        <f>[4]p17!C44</f>
        <v>1.2</v>
      </c>
      <c r="D44">
        <f>[4]p17!D44</f>
        <v>1.2</v>
      </c>
      <c r="E44">
        <f>[4]p17!E44</f>
        <v>0.6</v>
      </c>
      <c r="F44">
        <f>[4]p17!F44</f>
        <v>0.6</v>
      </c>
      <c r="G44">
        <f>[4]p17!G44</f>
        <v>0.9</v>
      </c>
      <c r="H44">
        <f>[4]p17!H44</f>
        <v>0</v>
      </c>
      <c r="I44">
        <f>[4]p17!I44</f>
        <v>0</v>
      </c>
      <c r="J44">
        <f>[4]p17!J44</f>
        <v>0</v>
      </c>
      <c r="K44">
        <f>[4]p17!K44</f>
        <v>0</v>
      </c>
    </row>
    <row r="45" spans="1:11">
      <c r="A45" t="s">
        <v>223</v>
      </c>
      <c r="B45">
        <f>[4]p17!B45</f>
        <v>1.5</v>
      </c>
      <c r="C45">
        <f>[4]p17!C45</f>
        <v>1.2</v>
      </c>
      <c r="D45">
        <f>[4]p17!D45</f>
        <v>1.2</v>
      </c>
      <c r="E45">
        <f>[4]p17!E45</f>
        <v>0.6</v>
      </c>
      <c r="F45">
        <f>[4]p17!F45</f>
        <v>0.6</v>
      </c>
      <c r="G45">
        <f>[4]p17!G45</f>
        <v>0.9</v>
      </c>
      <c r="H45">
        <f>[4]p17!H45</f>
        <v>0</v>
      </c>
      <c r="I45">
        <f>[4]p17!I45</f>
        <v>0</v>
      </c>
      <c r="J45">
        <f>[4]p17!J45</f>
        <v>0</v>
      </c>
      <c r="K45">
        <f>[4]p17!K45</f>
        <v>0</v>
      </c>
    </row>
    <row r="46" spans="1:11">
      <c r="A46" t="s">
        <v>224</v>
      </c>
      <c r="B46">
        <f>[4]p17!B46</f>
        <v>1.2</v>
      </c>
      <c r="C46">
        <f>[4]p17!C46</f>
        <v>0.6</v>
      </c>
      <c r="D46">
        <f>[4]p17!D46</f>
        <v>1.2</v>
      </c>
      <c r="E46">
        <f>[4]p17!E46</f>
        <v>0.9</v>
      </c>
      <c r="F46">
        <f>[4]p17!F46</f>
        <v>0.9</v>
      </c>
      <c r="G46">
        <f>[4]p17!G46</f>
        <v>0.6</v>
      </c>
      <c r="H46">
        <f>[4]p17!H46</f>
        <v>0</v>
      </c>
      <c r="I46">
        <f>[4]p17!I46</f>
        <v>0</v>
      </c>
      <c r="J46">
        <f>[4]p17!J46</f>
        <v>0</v>
      </c>
      <c r="K46">
        <f>[4]p17!K46</f>
        <v>0</v>
      </c>
    </row>
    <row r="47" spans="1:11">
      <c r="A47" t="s">
        <v>225</v>
      </c>
      <c r="B47">
        <f>[4]p17!B47</f>
        <v>89</v>
      </c>
      <c r="C47">
        <f>[4]p17!C47</f>
        <v>12.3</v>
      </c>
      <c r="D47">
        <f>[4]p17!D47</f>
        <v>6.9</v>
      </c>
      <c r="E47">
        <f>[4]p17!E47</f>
        <v>0.65</v>
      </c>
      <c r="F47">
        <f>[4]p17!F47</f>
        <v>0.77</v>
      </c>
      <c r="G47">
        <f>[4]p17!G47</f>
        <v>1</v>
      </c>
      <c r="H47">
        <f>[4]p17!H47</f>
        <v>0</v>
      </c>
      <c r="I47">
        <f>[4]p17!I47</f>
        <v>0</v>
      </c>
      <c r="J47">
        <f>[4]p17!J47</f>
        <v>0</v>
      </c>
      <c r="K47">
        <f>[4]p17!K47</f>
        <v>0</v>
      </c>
    </row>
    <row r="48" spans="1:11">
      <c r="A48" t="s">
        <v>226</v>
      </c>
      <c r="B48">
        <f>[4]p17!B48</f>
        <v>88</v>
      </c>
      <c r="C48">
        <f>[4]p17!C48</f>
        <v>12.9</v>
      </c>
      <c r="D48">
        <f>[4]p17!D48</f>
        <v>7.1</v>
      </c>
      <c r="E48">
        <f>[4]p17!E48</f>
        <v>0.66</v>
      </c>
      <c r="F48">
        <f>[4]p17!F48</f>
        <v>0.79</v>
      </c>
      <c r="G48">
        <f>[4]p17!G48</f>
        <v>1</v>
      </c>
      <c r="H48">
        <f>[4]p17!H48</f>
        <v>0</v>
      </c>
      <c r="I48">
        <f>[4]p17!I48</f>
        <v>0</v>
      </c>
      <c r="J48">
        <f>[4]p17!J48</f>
        <v>0</v>
      </c>
      <c r="K48">
        <f>[4]p17!K48</f>
        <v>0</v>
      </c>
    </row>
    <row r="49" spans="1:20">
      <c r="A49" t="s">
        <v>227</v>
      </c>
      <c r="B49">
        <f>[4]p17!B49</f>
        <v>89</v>
      </c>
      <c r="C49">
        <f>[4]p17!C49</f>
        <v>12.7</v>
      </c>
      <c r="D49">
        <f>[4]p17!D49</f>
        <v>6.8</v>
      </c>
      <c r="E49">
        <f>[4]p17!E49</f>
        <v>0.66</v>
      </c>
      <c r="F49">
        <f>[4]p17!F49</f>
        <v>0.78</v>
      </c>
      <c r="G49">
        <f>[4]p17!G49</f>
        <v>1</v>
      </c>
      <c r="H49">
        <f>[4]p17!H49</f>
        <v>0</v>
      </c>
      <c r="I49">
        <f>[4]p17!I49</f>
        <v>0</v>
      </c>
      <c r="J49">
        <f>[4]p17!J49</f>
        <v>0</v>
      </c>
      <c r="K49">
        <f>[4]p17!K49</f>
        <v>0</v>
      </c>
    </row>
    <row r="50" spans="1:20">
      <c r="A50" t="s">
        <v>228</v>
      </c>
      <c r="B50">
        <f>[4]p17!B50</f>
        <v>91</v>
      </c>
      <c r="C50">
        <f>[4]p17!C50</f>
        <v>12.5</v>
      </c>
      <c r="D50">
        <f>[4]p17!D50</f>
        <v>7</v>
      </c>
      <c r="E50">
        <f>[4]p17!E50</f>
        <v>0.68</v>
      </c>
      <c r="F50">
        <f>[4]p17!F50</f>
        <v>0.81</v>
      </c>
      <c r="G50">
        <f>[4]p17!G50</f>
        <v>1</v>
      </c>
      <c r="H50">
        <f>[4]p17!H50</f>
        <v>0</v>
      </c>
      <c r="I50">
        <f>[4]p17!I50</f>
        <v>0</v>
      </c>
      <c r="J50">
        <f>[4]p17!J50</f>
        <v>0</v>
      </c>
      <c r="K50">
        <f>[4]p17!K50</f>
        <v>0</v>
      </c>
    </row>
    <row r="51" spans="1:20" ht="14" thickBot="1">
      <c r="A51" s="34" t="s">
        <v>229</v>
      </c>
      <c r="B51" s="34">
        <f>[4]p17!B51</f>
        <v>10.017977528089904</v>
      </c>
      <c r="C51" s="34">
        <f>[4]p17!C51</f>
        <v>5.9055118110236338</v>
      </c>
      <c r="D51" s="34">
        <f>[4]p17!D51</f>
        <v>10.764705882352965</v>
      </c>
      <c r="E51" s="34">
        <f>[4]p17!E51</f>
        <v>10.860606060606059</v>
      </c>
      <c r="F51" s="34">
        <f>[4]p17!F51</f>
        <v>11.738461538461564</v>
      </c>
      <c r="G51" s="34">
        <f>[4]p17!G51</f>
        <v>7.6</v>
      </c>
      <c r="H51" s="34">
        <f>[4]p17!H51</f>
        <v>0</v>
      </c>
      <c r="I51" s="34">
        <f>[4]p17!I51</f>
        <v>0</v>
      </c>
      <c r="J51" s="34">
        <f>[4]p17!J51</f>
        <v>0</v>
      </c>
      <c r="K51" s="34">
        <f>[4]p17!K51</f>
        <v>0</v>
      </c>
      <c r="L51" s="34"/>
      <c r="M51" s="34"/>
    </row>
    <row r="52" spans="1:20">
      <c r="A52" t="s">
        <v>115</v>
      </c>
      <c r="B52">
        <f>[4]p17!B52</f>
        <v>16325823.289009109</v>
      </c>
      <c r="C52">
        <f>[4]p17!C52</f>
        <v>7244086.0850735158</v>
      </c>
      <c r="D52">
        <f>[4]p17!D52</f>
        <v>773214.1610237956</v>
      </c>
      <c r="E52">
        <f>[4]p17!E52</f>
        <v>2143001.9590524957</v>
      </c>
      <c r="F52">
        <f>[4]p17!F52</f>
        <v>934014.43927646428</v>
      </c>
      <c r="G52">
        <f>[4]p17!G52</f>
        <v>0</v>
      </c>
      <c r="H52">
        <f>[4]p17!H52</f>
        <v>0</v>
      </c>
      <c r="I52">
        <f>[4]p17!I52</f>
        <v>0</v>
      </c>
      <c r="J52">
        <f>[4]p17!J52</f>
        <v>0</v>
      </c>
      <c r="K52">
        <f>[4]p17!K52</f>
        <v>0</v>
      </c>
      <c r="M52" s="28"/>
    </row>
    <row r="53" spans="1:20">
      <c r="A53" t="s">
        <v>116</v>
      </c>
      <c r="B53">
        <f>[4]p17!B53</f>
        <v>19817021</v>
      </c>
      <c r="C53">
        <f>[4]p17!C53</f>
        <v>19132407</v>
      </c>
      <c r="D53">
        <f>[4]p17!D53</f>
        <v>22861342</v>
      </c>
      <c r="E53">
        <f>[4]p17!E53</f>
        <v>26279311</v>
      </c>
      <c r="F53">
        <f>[4]p17!F53</f>
        <v>26406638</v>
      </c>
      <c r="G53">
        <f>[4]p17!G53</f>
        <v>0</v>
      </c>
      <c r="H53">
        <f>[4]p17!H53</f>
        <v>0</v>
      </c>
      <c r="I53">
        <f>[4]p17!I53</f>
        <v>0</v>
      </c>
      <c r="J53">
        <f>[4]p17!J53</f>
        <v>0</v>
      </c>
      <c r="K53">
        <f>[4]p17!K53</f>
        <v>0</v>
      </c>
      <c r="N53" s="10"/>
      <c r="O53" s="10"/>
      <c r="P53" s="10"/>
      <c r="Q53" s="10"/>
      <c r="R53" s="10"/>
    </row>
    <row r="54" spans="1:20">
      <c r="A54" t="s">
        <v>230</v>
      </c>
      <c r="B54">
        <f>[4]p17!B54</f>
        <v>1441093</v>
      </c>
      <c r="C54">
        <f>[4]p17!C54</f>
        <v>1802770</v>
      </c>
      <c r="D54">
        <f>[4]p17!D54</f>
        <v>3993170</v>
      </c>
      <c r="E54">
        <f>[4]p17!E54</f>
        <v>861884</v>
      </c>
      <c r="F54">
        <f>[4]p17!F54</f>
        <v>2342540</v>
      </c>
      <c r="G54">
        <f>[4]p17!G54</f>
        <v>0</v>
      </c>
      <c r="H54">
        <f>[4]p17!H54</f>
        <v>0</v>
      </c>
      <c r="I54">
        <f>[4]p17!I54</f>
        <v>0</v>
      </c>
      <c r="J54">
        <f>[4]p17!J54</f>
        <v>0</v>
      </c>
      <c r="K54">
        <f>[4]p17!K54</f>
        <v>0</v>
      </c>
      <c r="N54" s="32"/>
      <c r="O54" s="32"/>
      <c r="P54" s="32"/>
      <c r="Q54" s="32"/>
      <c r="R54" s="32"/>
      <c r="S54" s="32"/>
      <c r="T54" s="33"/>
    </row>
    <row r="55" spans="1:20">
      <c r="A55" t="s">
        <v>231</v>
      </c>
      <c r="B55">
        <f>[4]p17!B55</f>
        <v>2016346</v>
      </c>
      <c r="C55">
        <f>[4]p17!C55</f>
        <v>4624020</v>
      </c>
      <c r="D55">
        <f>[4]p17!D55</f>
        <v>4375885</v>
      </c>
      <c r="E55">
        <f>[4]p17!E55</f>
        <v>3000565</v>
      </c>
      <c r="F55">
        <f>[4]p17!F55</f>
        <v>2780469</v>
      </c>
      <c r="G55">
        <f>[4]p17!G55</f>
        <v>0</v>
      </c>
      <c r="H55">
        <f>[4]p17!H55</f>
        <v>0</v>
      </c>
      <c r="I55">
        <f>[4]p17!I55</f>
        <v>0</v>
      </c>
      <c r="J55">
        <f>[4]p17!J55</f>
        <v>0</v>
      </c>
      <c r="K55">
        <f>[4]p17!K55</f>
        <v>0</v>
      </c>
      <c r="N55" s="32"/>
      <c r="O55" s="32"/>
      <c r="P55" s="32"/>
      <c r="Q55" s="32"/>
      <c r="R55" s="32"/>
      <c r="S55" s="32"/>
      <c r="T55" s="33"/>
    </row>
    <row r="56" spans="1:20">
      <c r="A56" t="s">
        <v>232</v>
      </c>
      <c r="B56">
        <f>[4]p17!B56</f>
        <v>3457439</v>
      </c>
      <c r="C56">
        <f>[4]p17!C56</f>
        <v>6426790</v>
      </c>
      <c r="D56">
        <f>[4]p17!D56</f>
        <v>8369055</v>
      </c>
      <c r="E56">
        <f>[4]p17!E56</f>
        <v>3862449</v>
      </c>
      <c r="F56">
        <f>[4]p17!F56</f>
        <v>5123009</v>
      </c>
      <c r="G56">
        <f>[4]p17!G56</f>
        <v>0</v>
      </c>
      <c r="H56">
        <f>[4]p17!H56</f>
        <v>0</v>
      </c>
      <c r="I56">
        <f>[4]p17!I56</f>
        <v>0</v>
      </c>
      <c r="J56">
        <f>[4]p17!J56</f>
        <v>0</v>
      </c>
      <c r="K56">
        <f>[4]p17!K56</f>
        <v>0</v>
      </c>
      <c r="T56" s="33"/>
    </row>
    <row r="57" spans="1:20">
      <c r="A57" t="s">
        <v>233</v>
      </c>
      <c r="B57">
        <f>[4]p17!B57</f>
        <v>1778631</v>
      </c>
      <c r="C57">
        <f>[4]p17!C57</f>
        <v>1988588</v>
      </c>
      <c r="D57">
        <f>[4]p17!D57</f>
        <v>1859269</v>
      </c>
      <c r="E57">
        <f>[4]p17!E57</f>
        <v>2093248</v>
      </c>
      <c r="F57">
        <f>[4]p17!F57</f>
        <v>1948192</v>
      </c>
      <c r="G57">
        <f>[4]p17!G57</f>
        <v>508132</v>
      </c>
      <c r="H57">
        <f>[4]p17!H57</f>
        <v>508132</v>
      </c>
      <c r="I57">
        <f>[4]p17!I57</f>
        <v>508132</v>
      </c>
      <c r="J57">
        <f>[4]p17!J57</f>
        <v>508132</v>
      </c>
      <c r="K57">
        <f>[4]p17!K57</f>
        <v>508132</v>
      </c>
      <c r="M57" s="28"/>
      <c r="N57" s="10"/>
      <c r="O57" s="10"/>
      <c r="P57" s="10"/>
      <c r="Q57" s="10"/>
      <c r="R57" s="10"/>
      <c r="T57" s="33"/>
    </row>
    <row r="58" spans="1:20">
      <c r="A58" t="s">
        <v>234</v>
      </c>
      <c r="B58">
        <f>[4]p17!B58</f>
        <v>4463299</v>
      </c>
      <c r="C58">
        <f>[4]p17!C58</f>
        <v>4632956</v>
      </c>
      <c r="D58">
        <f>[4]p17!D58</f>
        <v>4463298</v>
      </c>
      <c r="E58">
        <f>[4]p17!E58</f>
        <v>4768399</v>
      </c>
      <c r="F58">
        <f>[4]p17!F58</f>
        <v>4707087</v>
      </c>
      <c r="G58">
        <f>[4]p17!G58</f>
        <v>4542065</v>
      </c>
      <c r="H58">
        <f>[4]p17!H58</f>
        <v>3088604</v>
      </c>
      <c r="I58">
        <f>[4]p17!I58</f>
        <v>2906922</v>
      </c>
      <c r="J58">
        <f>[4]p17!J58</f>
        <v>3997016</v>
      </c>
      <c r="K58">
        <f>[4]p17!K58</f>
        <v>4360382</v>
      </c>
      <c r="N58" s="32"/>
      <c r="O58" s="32"/>
      <c r="P58" s="32"/>
      <c r="Q58" s="32"/>
      <c r="R58" s="32"/>
      <c r="S58" s="32"/>
      <c r="T58" s="33"/>
    </row>
    <row r="59" spans="1:20">
      <c r="A59" t="s">
        <v>235</v>
      </c>
      <c r="B59">
        <f>[4]p17!B59</f>
        <v>5683746</v>
      </c>
      <c r="C59">
        <f>[4]p17!C59</f>
        <v>5725179</v>
      </c>
      <c r="D59">
        <f>[4]p17!D59</f>
        <v>5683746</v>
      </c>
      <c r="E59">
        <f>[4]p17!E59</f>
        <v>5725179</v>
      </c>
      <c r="F59">
        <f>[4]p17!F59</f>
        <v>6440924</v>
      </c>
      <c r="G59">
        <f>[4]p17!G59</f>
        <v>3633652</v>
      </c>
      <c r="H59">
        <f>[4]p17!H59</f>
        <v>4360382</v>
      </c>
      <c r="I59">
        <f>[4]p17!I59</f>
        <v>3997016</v>
      </c>
      <c r="J59">
        <f>[4]p17!J59</f>
        <v>2906922</v>
      </c>
      <c r="K59">
        <f>[4]p17!K59</f>
        <v>3088604</v>
      </c>
      <c r="N59" s="32"/>
      <c r="O59" s="32"/>
      <c r="P59" s="32"/>
      <c r="Q59" s="32"/>
      <c r="R59" s="32"/>
      <c r="S59" s="32"/>
      <c r="T59" s="33"/>
    </row>
    <row r="60" spans="1:20">
      <c r="A60" t="s">
        <v>236</v>
      </c>
      <c r="B60">
        <f>[4]p17!B60</f>
        <v>10147045</v>
      </c>
      <c r="C60">
        <f>[4]p17!C60</f>
        <v>10358135</v>
      </c>
      <c r="D60">
        <f>[4]p17!D60</f>
        <v>10147044</v>
      </c>
      <c r="E60">
        <f>[4]p17!E60</f>
        <v>10493578</v>
      </c>
      <c r="F60">
        <f>[4]p17!F60</f>
        <v>11148011</v>
      </c>
      <c r="G60">
        <f>[4]p17!G60</f>
        <v>8175717</v>
      </c>
      <c r="H60">
        <f>[4]p17!H60</f>
        <v>7448986</v>
      </c>
      <c r="I60">
        <f>[4]p17!I60</f>
        <v>6903938</v>
      </c>
      <c r="J60">
        <f>[4]p17!J60</f>
        <v>6903938</v>
      </c>
      <c r="K60">
        <f>[4]p17!K60</f>
        <v>7448986</v>
      </c>
    </row>
    <row r="61" spans="1:20">
      <c r="A61" t="s">
        <v>237</v>
      </c>
      <c r="B61">
        <f>[4]p17!B61</f>
        <v>51525959.289009109</v>
      </c>
      <c r="C61">
        <f>[4]p17!C61</f>
        <v>45150006.085073516</v>
      </c>
      <c r="D61">
        <f>[4]p17!D61</f>
        <v>44009924.161023796</v>
      </c>
      <c r="E61">
        <f>[4]p17!E61</f>
        <v>44871587.959052496</v>
      </c>
      <c r="F61">
        <f>[4]p17!F61</f>
        <v>45559864.439276464</v>
      </c>
      <c r="G61">
        <f>[4]p17!G61</f>
        <v>0</v>
      </c>
      <c r="H61">
        <f>[4]p17!H61</f>
        <v>0</v>
      </c>
      <c r="I61">
        <f>[4]p17!I61</f>
        <v>0</v>
      </c>
      <c r="J61">
        <f>[4]p17!J61</f>
        <v>0</v>
      </c>
      <c r="K61">
        <f>[4]p17!K61</f>
        <v>0</v>
      </c>
    </row>
    <row r="62" spans="1:20">
      <c r="A62" t="s">
        <v>121</v>
      </c>
      <c r="B62">
        <f>[4]p17!B62</f>
        <v>5999999.8823529417</v>
      </c>
      <c r="C62">
        <f>[4]p17!C62</f>
        <v>5999999.8823529417</v>
      </c>
      <c r="D62">
        <f>[4]p17!D62</f>
        <v>5999999.8823529417</v>
      </c>
      <c r="E62">
        <f>[4]p17!E62</f>
        <v>5999999.8823529417</v>
      </c>
      <c r="F62">
        <f>[4]p17!F62</f>
        <v>5999999.8823529417</v>
      </c>
      <c r="G62">
        <f>[4]p17!G62</f>
        <v>0</v>
      </c>
      <c r="H62">
        <f>[4]p17!H62</f>
        <v>0</v>
      </c>
      <c r="I62">
        <f>[4]p17!I62</f>
        <v>0</v>
      </c>
      <c r="J62">
        <f>[4]p17!J62</f>
        <v>0</v>
      </c>
      <c r="K62">
        <f>[4]p17!K62</f>
        <v>0</v>
      </c>
    </row>
    <row r="63" spans="1:20">
      <c r="A63" t="s">
        <v>122</v>
      </c>
      <c r="B63">
        <f>[4]p17!B63</f>
        <v>694263</v>
      </c>
      <c r="C63">
        <f>[4]p17!C63</f>
        <v>991525</v>
      </c>
      <c r="D63">
        <f>[4]p17!D63</f>
        <v>2060108</v>
      </c>
      <c r="E63">
        <f>[4]p17!E63</f>
        <v>2480442</v>
      </c>
      <c r="F63">
        <f>[4]p17!F63</f>
        <v>2038566</v>
      </c>
      <c r="G63">
        <f>[4]p17!G63</f>
        <v>-2336991</v>
      </c>
      <c r="H63">
        <f>[4]p17!H63</f>
        <v>-1975182</v>
      </c>
      <c r="I63">
        <f>[4]p17!I63</f>
        <v>-1322192</v>
      </c>
      <c r="J63">
        <f>[4]p17!J63</f>
        <v>-1168083</v>
      </c>
      <c r="K63">
        <f>[4]p17!K63</f>
        <v>-1696853</v>
      </c>
    </row>
    <row r="64" spans="1:20">
      <c r="A64" t="s">
        <v>238</v>
      </c>
      <c r="B64">
        <f>[4]p17!B64</f>
        <v>19262458</v>
      </c>
      <c r="C64">
        <f>[4]p17!C64</f>
        <v>19550389</v>
      </c>
      <c r="D64">
        <f>[4]p17!D64</f>
        <v>21383164</v>
      </c>
      <c r="E64">
        <f>[4]p17!E64</f>
        <v>20098384</v>
      </c>
      <c r="F64">
        <f>[4]p17!F64</f>
        <v>22717628</v>
      </c>
      <c r="G64">
        <f>[4]p17!G64</f>
        <v>0</v>
      </c>
      <c r="H64">
        <f>[4]p17!H64</f>
        <v>0</v>
      </c>
      <c r="I64">
        <f>[4]p17!I64</f>
        <v>0</v>
      </c>
      <c r="J64">
        <f>[4]p17!J64</f>
        <v>0</v>
      </c>
      <c r="K64">
        <f>[4]p17!K64</f>
        <v>0</v>
      </c>
    </row>
    <row r="65" spans="1:13">
      <c r="A65" t="s">
        <v>239</v>
      </c>
      <c r="B65">
        <f>[4]p17!B65</f>
        <v>1000000</v>
      </c>
      <c r="C65">
        <f>[4]p17!C65</f>
        <v>1000000</v>
      </c>
      <c r="D65">
        <f>[4]p17!D65</f>
        <v>1000000</v>
      </c>
      <c r="E65">
        <f>[4]p17!E65</f>
        <v>1000000</v>
      </c>
      <c r="F65">
        <f>[4]p17!F65</f>
        <v>1000000</v>
      </c>
      <c r="G65">
        <f>[4]p17!G65</f>
        <v>1000000</v>
      </c>
      <c r="H65">
        <f>[4]p17!H65</f>
        <v>1000000</v>
      </c>
      <c r="I65">
        <f>[4]p17!I65</f>
        <v>1000000</v>
      </c>
      <c r="J65">
        <f>[4]p17!J65</f>
        <v>1000000</v>
      </c>
      <c r="K65">
        <f>[4]p17!K65</f>
        <v>1000000</v>
      </c>
    </row>
    <row r="66" spans="1:13">
      <c r="A66" t="s">
        <v>125</v>
      </c>
      <c r="B66">
        <f>[4]p17!B66</f>
        <v>24569238.406656168</v>
      </c>
      <c r="C66">
        <f>[4]p17!C66</f>
        <v>17608092.202720575</v>
      </c>
      <c r="D66">
        <f>[4]p17!D66</f>
        <v>13566652.278670855</v>
      </c>
      <c r="E66">
        <f>[4]p17!E66</f>
        <v>15292762.076699559</v>
      </c>
      <c r="F66">
        <f>[4]p17!F66</f>
        <v>13803670.556923527</v>
      </c>
      <c r="G66">
        <f>[4]p17!G66</f>
        <v>15985134</v>
      </c>
      <c r="H66">
        <f>[4]p17!H66</f>
        <v>16687470</v>
      </c>
      <c r="I66">
        <f>[4]p17!I66</f>
        <v>17955034</v>
      </c>
      <c r="J66">
        <f>[4]p17!J66</f>
        <v>18255201</v>
      </c>
      <c r="K66">
        <f>[4]p17!K66</f>
        <v>17227755</v>
      </c>
    </row>
    <row r="67" spans="1:13">
      <c r="A67" t="s">
        <v>240</v>
      </c>
      <c r="B67">
        <f>[4]p17!B67</f>
        <v>51525959.289009109</v>
      </c>
      <c r="C67">
        <f>[4]p17!C67</f>
        <v>45150006.085073516</v>
      </c>
      <c r="D67">
        <f>[4]p17!D67</f>
        <v>44009924.161023796</v>
      </c>
      <c r="E67">
        <f>[4]p17!E67</f>
        <v>44871587.959052496</v>
      </c>
      <c r="F67">
        <f>[4]p17!F67</f>
        <v>45559864.439276464</v>
      </c>
      <c r="G67">
        <f>[4]p17!G67</f>
        <v>0</v>
      </c>
      <c r="H67">
        <f>[4]p17!H67</f>
        <v>0</v>
      </c>
      <c r="I67">
        <f>[4]p17!I67</f>
        <v>0</v>
      </c>
      <c r="J67">
        <f>[4]p17!J67</f>
        <v>0</v>
      </c>
      <c r="K67">
        <f>[4]p17!K67</f>
        <v>0</v>
      </c>
    </row>
    <row r="68" spans="1:13">
      <c r="A68" t="s">
        <v>241</v>
      </c>
      <c r="B68">
        <f>[4]p17!B68</f>
        <v>0</v>
      </c>
      <c r="C68">
        <f>[4]p17!C68</f>
        <v>0</v>
      </c>
      <c r="D68">
        <f>[4]p17!D68</f>
        <v>0</v>
      </c>
      <c r="E68">
        <f>[4]p17!E68</f>
        <v>0</v>
      </c>
      <c r="F68">
        <f>[4]p17!F68</f>
        <v>0</v>
      </c>
      <c r="G68">
        <f>[4]p17!G68</f>
        <v>0</v>
      </c>
      <c r="H68">
        <f>[4]p17!H68</f>
        <v>0</v>
      </c>
      <c r="I68">
        <f>[4]p17!I68</f>
        <v>0</v>
      </c>
      <c r="J68">
        <f>[4]p17!J68</f>
        <v>0</v>
      </c>
      <c r="K68">
        <f>[4]p17!K68</f>
        <v>0</v>
      </c>
    </row>
    <row r="69" spans="1:13">
      <c r="A69" t="s">
        <v>242</v>
      </c>
      <c r="B69">
        <f>[4]p17!B69</f>
        <v>25299596.752473909</v>
      </c>
      <c r="C69">
        <f>[4]p17!C69</f>
        <v>23799416.721616987</v>
      </c>
      <c r="D69">
        <f>[4]p17!D69</f>
        <v>27778767.854281649</v>
      </c>
      <c r="E69">
        <f>[4]p17!E69</f>
        <v>32793441.51172239</v>
      </c>
      <c r="F69">
        <f>[4]p17!F69</f>
        <v>34089764.365764901</v>
      </c>
      <c r="G69">
        <f>[4]p17!G69</f>
        <v>0</v>
      </c>
      <c r="H69">
        <f>[4]p17!H69</f>
        <v>0</v>
      </c>
      <c r="I69">
        <f>[4]p17!I69</f>
        <v>0</v>
      </c>
      <c r="J69">
        <f>[4]p17!J69</f>
        <v>0</v>
      </c>
      <c r="K69">
        <f>[4]p17!K69</f>
        <v>0</v>
      </c>
    </row>
    <row r="70" spans="1:13">
      <c r="A70" t="s">
        <v>243</v>
      </c>
      <c r="B70">
        <f>[4]p17!B70</f>
        <v>930268.34142322093</v>
      </c>
      <c r="C70">
        <f>[4]p17!C70</f>
        <v>611631.55095401406</v>
      </c>
      <c r="D70">
        <f>[4]p17!D70</f>
        <v>1346813.587085925</v>
      </c>
      <c r="E70">
        <f>[4]p17!E70</f>
        <v>3419696.6493818127</v>
      </c>
      <c r="F70">
        <f>[4]p17!F70</f>
        <v>3352778.1041814722</v>
      </c>
      <c r="G70">
        <f>[4]p17!G70</f>
        <v>-118904</v>
      </c>
      <c r="H70">
        <f>[4]p17!H70</f>
        <v>-112833</v>
      </c>
      <c r="I70">
        <f>[4]p17!I70</f>
        <v>-108279</v>
      </c>
      <c r="J70">
        <f>[4]p17!J70</f>
        <v>-108279</v>
      </c>
      <c r="K70">
        <f>[4]p17!K70</f>
        <v>-112833</v>
      </c>
    </row>
    <row r="71" spans="1:13">
      <c r="A71" t="s">
        <v>244</v>
      </c>
      <c r="B71">
        <f>[4]p17!B71</f>
        <v>1.0018253073938843</v>
      </c>
      <c r="C71">
        <f>[4]p17!C71</f>
        <v>1.0009446715215335</v>
      </c>
      <c r="D71">
        <f>[4]p17!D71</f>
        <v>0.99853378004563742</v>
      </c>
      <c r="E71">
        <f>[4]p17!E71</f>
        <v>1.0001624609933057</v>
      </c>
      <c r="F71">
        <f>[4]p17!F71</f>
        <v>0.99853378004563742</v>
      </c>
      <c r="G71">
        <f>[4]p17!G71</f>
        <v>0</v>
      </c>
      <c r="H71">
        <f>[4]p17!H71</f>
        <v>0</v>
      </c>
      <c r="I71">
        <f>[4]p17!I71</f>
        <v>0</v>
      </c>
      <c r="J71">
        <f>[4]p17!J71</f>
        <v>0</v>
      </c>
      <c r="K71">
        <f>[4]p17!K71</f>
        <v>0</v>
      </c>
    </row>
    <row r="72" spans="1:13">
      <c r="A72" t="s">
        <v>245</v>
      </c>
      <c r="B72">
        <f>[4]p17!B72</f>
        <v>1.0012636910964998</v>
      </c>
      <c r="C72">
        <f>[4]p17!C72</f>
        <v>0.99943184821692777</v>
      </c>
      <c r="D72">
        <f>[4]p17!D72</f>
        <v>0.99747141613664425</v>
      </c>
      <c r="E72">
        <f>[4]p17!E72</f>
        <v>1.0037403374079688</v>
      </c>
      <c r="F72">
        <f>[4]p17!F72</f>
        <v>0.99809270714195963</v>
      </c>
      <c r="G72">
        <f>[4]p17!G72</f>
        <v>0</v>
      </c>
      <c r="H72">
        <f>[4]p17!H72</f>
        <v>0</v>
      </c>
      <c r="I72">
        <f>[4]p17!I72</f>
        <v>0</v>
      </c>
      <c r="J72">
        <f>[4]p17!J72</f>
        <v>0</v>
      </c>
      <c r="K72">
        <f>[4]p17!K72</f>
        <v>0</v>
      </c>
    </row>
    <row r="73" spans="1:13">
      <c r="A73" t="s">
        <v>246</v>
      </c>
      <c r="B73">
        <f>[4]p17!B73</f>
        <v>0</v>
      </c>
      <c r="C73">
        <f>[4]p17!C73</f>
        <v>0</v>
      </c>
      <c r="D73">
        <f>[4]p17!D73</f>
        <v>0</v>
      </c>
      <c r="E73">
        <f>[4]p17!E73</f>
        <v>0</v>
      </c>
      <c r="F73">
        <f>[4]p17!F73</f>
        <v>0</v>
      </c>
      <c r="G73">
        <f>[4]p17!G73</f>
        <v>0</v>
      </c>
      <c r="H73">
        <f>[4]p17!H73</f>
        <v>0</v>
      </c>
      <c r="I73">
        <f>[4]p17!I73</f>
        <v>0</v>
      </c>
      <c r="J73">
        <f>[4]p17!J73</f>
        <v>0</v>
      </c>
      <c r="K73">
        <f>[4]p17!K73</f>
        <v>0</v>
      </c>
    </row>
    <row r="74" spans="1:13">
      <c r="A74" t="s">
        <v>435</v>
      </c>
      <c r="B74">
        <f>[4]p17!B74</f>
        <v>0</v>
      </c>
      <c r="C74">
        <f>[4]p17!C74</f>
        <v>0</v>
      </c>
      <c r="D74">
        <f>[4]p17!D74</f>
        <v>0</v>
      </c>
      <c r="E74">
        <f>[4]p17!E74</f>
        <v>0</v>
      </c>
      <c r="F74">
        <f>[4]p17!F74</f>
        <v>0</v>
      </c>
      <c r="G74">
        <f>[4]p17!G74</f>
        <v>0</v>
      </c>
      <c r="H74">
        <f>[4]p17!H74</f>
        <v>0</v>
      </c>
      <c r="I74">
        <f>[4]p17!I74</f>
        <v>0</v>
      </c>
      <c r="J74">
        <f>[4]p17!J74</f>
        <v>0</v>
      </c>
      <c r="K74">
        <f>[4]p17!K74</f>
        <v>0</v>
      </c>
    </row>
    <row r="75" spans="1:13">
      <c r="A75" t="s">
        <v>436</v>
      </c>
      <c r="B75">
        <f>[4]p17!B75</f>
        <v>0</v>
      </c>
      <c r="C75">
        <f>[4]p17!C75</f>
        <v>0</v>
      </c>
      <c r="D75">
        <f>[4]p17!D75</f>
        <v>0</v>
      </c>
      <c r="E75">
        <f>[4]p17!E75</f>
        <v>0</v>
      </c>
      <c r="F75">
        <f>[4]p17!F75</f>
        <v>0</v>
      </c>
      <c r="G75">
        <f>[4]p17!G75</f>
        <v>0</v>
      </c>
      <c r="H75">
        <f>[4]p17!H75</f>
        <v>0</v>
      </c>
      <c r="I75">
        <f>[4]p17!I75</f>
        <v>0</v>
      </c>
      <c r="J75">
        <f>[4]p17!J75</f>
        <v>0</v>
      </c>
      <c r="K75">
        <f>[4]p17!K75</f>
        <v>0</v>
      </c>
    </row>
    <row r="76" spans="1:13">
      <c r="A76" t="s">
        <v>437</v>
      </c>
      <c r="B76">
        <f>[4]p17!B76</f>
        <v>0</v>
      </c>
      <c r="C76">
        <f>[4]p17!C76</f>
        <v>0</v>
      </c>
      <c r="D76">
        <f>[4]p17!D76</f>
        <v>0</v>
      </c>
      <c r="E76">
        <f>[4]p17!E76</f>
        <v>0</v>
      </c>
      <c r="F76">
        <f>[4]p17!F76</f>
        <v>0</v>
      </c>
      <c r="G76">
        <f>[4]p17!G76</f>
        <v>0</v>
      </c>
      <c r="H76">
        <f>[4]p17!H76</f>
        <v>0</v>
      </c>
      <c r="I76">
        <f>[4]p17!I76</f>
        <v>0</v>
      </c>
      <c r="J76">
        <f>[4]p17!J76</f>
        <v>0</v>
      </c>
      <c r="K76">
        <f>[4]p17!K76</f>
        <v>0</v>
      </c>
    </row>
    <row r="77" spans="1:13" ht="14" thickBot="1">
      <c r="A77" s="34" t="s">
        <v>438</v>
      </c>
      <c r="B77" s="34">
        <f>[4]p17!B77</f>
        <v>0</v>
      </c>
      <c r="C77" s="34">
        <f>[4]p17!C77</f>
        <v>0</v>
      </c>
      <c r="D77" s="34">
        <f>[4]p17!D77</f>
        <v>0</v>
      </c>
      <c r="E77" s="34">
        <f>[4]p17!E77</f>
        <v>0</v>
      </c>
      <c r="F77" s="34">
        <f>[4]p17!F77</f>
        <v>0</v>
      </c>
      <c r="G77" s="34">
        <f>[4]p17!G77</f>
        <v>0</v>
      </c>
      <c r="H77" s="34">
        <f>[4]p17!H77</f>
        <v>0</v>
      </c>
      <c r="I77" s="34">
        <f>[4]p17!I77</f>
        <v>0</v>
      </c>
      <c r="J77" s="34">
        <f>[4]p17!J77</f>
        <v>0</v>
      </c>
      <c r="K77" s="34">
        <f>[4]p17!K77</f>
        <v>0</v>
      </c>
      <c r="L77" s="34"/>
      <c r="M77" s="34"/>
    </row>
    <row r="78" spans="1:13">
      <c r="A78" t="s">
        <v>247</v>
      </c>
      <c r="B78">
        <f>[4]p17!B78</f>
        <v>1</v>
      </c>
    </row>
    <row r="79" spans="1:13">
      <c r="A79" t="s">
        <v>248</v>
      </c>
      <c r="B79">
        <f>[4]p17!B79</f>
        <v>75000</v>
      </c>
    </row>
    <row r="80" spans="1:13">
      <c r="A80" t="s">
        <v>249</v>
      </c>
      <c r="B80">
        <f>[4]p17!B80</f>
        <v>75000</v>
      </c>
    </row>
    <row r="81" spans="1:2">
      <c r="A81" t="s">
        <v>250</v>
      </c>
      <c r="B81">
        <f>[4]p17!B81</f>
        <v>0</v>
      </c>
    </row>
    <row r="82" spans="1:2">
      <c r="A82" t="s">
        <v>251</v>
      </c>
      <c r="B82">
        <f>[4]p17!B82</f>
        <v>0</v>
      </c>
    </row>
    <row r="83" spans="1:2">
      <c r="A83" t="s">
        <v>252</v>
      </c>
      <c r="B83">
        <f>[4]p17!B83</f>
        <v>0</v>
      </c>
    </row>
    <row r="84" spans="1:2">
      <c r="A84" t="s">
        <v>253</v>
      </c>
      <c r="B84">
        <f>[4]p17!B84</f>
        <v>0</v>
      </c>
    </row>
    <row r="85" spans="1:2">
      <c r="A85" t="s">
        <v>254</v>
      </c>
      <c r="B85">
        <f>[4]p17!B85</f>
        <v>47605</v>
      </c>
    </row>
    <row r="86" spans="1:2">
      <c r="A86" t="s">
        <v>255</v>
      </c>
      <c r="B86">
        <f>[4]p17!B86</f>
        <v>19955</v>
      </c>
    </row>
    <row r="87" spans="1:2">
      <c r="A87" t="s">
        <v>256</v>
      </c>
      <c r="B87">
        <f>[4]p17!B87</f>
        <v>14841</v>
      </c>
    </row>
    <row r="88" spans="1:2">
      <c r="A88" t="s">
        <v>257</v>
      </c>
      <c r="B88">
        <f>[4]p17!B88</f>
        <v>31161</v>
      </c>
    </row>
    <row r="89" spans="1:2">
      <c r="A89" t="s">
        <v>258</v>
      </c>
      <c r="B89">
        <f>[4]p17!B89</f>
        <v>36032</v>
      </c>
    </row>
    <row r="90" spans="1:2">
      <c r="A90" t="s">
        <v>259</v>
      </c>
      <c r="B90">
        <f>[4]p17!B90</f>
        <v>88879</v>
      </c>
    </row>
    <row r="91" spans="1:2">
      <c r="A91" t="s">
        <v>260</v>
      </c>
      <c r="B91">
        <f>[4]p17!B91</f>
        <v>47605</v>
      </c>
    </row>
    <row r="92" spans="1:2">
      <c r="A92" t="s">
        <v>261</v>
      </c>
      <c r="B92">
        <f>[4]p17!B92</f>
        <v>19955</v>
      </c>
    </row>
    <row r="93" spans="1:2">
      <c r="A93" t="s">
        <v>262</v>
      </c>
      <c r="B93">
        <f>[4]p17!B93</f>
        <v>14841</v>
      </c>
    </row>
    <row r="94" spans="1:2">
      <c r="A94" t="s">
        <v>263</v>
      </c>
      <c r="B94">
        <f>[4]p17!B94</f>
        <v>31161</v>
      </c>
    </row>
    <row r="95" spans="1:2">
      <c r="A95" t="s">
        <v>264</v>
      </c>
      <c r="B95">
        <f>[4]p17!B95</f>
        <v>36032</v>
      </c>
    </row>
    <row r="96" spans="1:2">
      <c r="A96" t="s">
        <v>265</v>
      </c>
      <c r="B96">
        <f>[4]p17!B96</f>
        <v>88879</v>
      </c>
    </row>
    <row r="97" spans="1:2">
      <c r="A97" t="s">
        <v>266</v>
      </c>
      <c r="B97">
        <f>[4]p17!B97</f>
        <v>0</v>
      </c>
    </row>
    <row r="98" spans="1:2">
      <c r="A98" t="s">
        <v>267</v>
      </c>
      <c r="B98">
        <f>[4]p17!B98</f>
        <v>0</v>
      </c>
    </row>
    <row r="99" spans="1:2">
      <c r="A99" t="s">
        <v>268</v>
      </c>
      <c r="B99">
        <f>[4]p17!B99</f>
        <v>0</v>
      </c>
    </row>
    <row r="100" spans="1:2">
      <c r="A100" t="s">
        <v>269</v>
      </c>
      <c r="B100">
        <f>[4]p17!B100</f>
        <v>0</v>
      </c>
    </row>
    <row r="101" spans="1:2">
      <c r="A101" t="s">
        <v>270</v>
      </c>
      <c r="B101">
        <f>[4]p17!B101</f>
        <v>0</v>
      </c>
    </row>
    <row r="102" spans="1:2">
      <c r="A102" t="s">
        <v>271</v>
      </c>
      <c r="B102">
        <f>[4]p17!B102</f>
        <v>0</v>
      </c>
    </row>
    <row r="103" spans="1:2">
      <c r="A103" t="s">
        <v>272</v>
      </c>
      <c r="B103">
        <f>[4]p17!B103</f>
        <v>188515800</v>
      </c>
    </row>
    <row r="104" spans="1:2">
      <c r="A104" t="s">
        <v>273</v>
      </c>
      <c r="B104">
        <f>[4]p17!B104</f>
        <v>7632787.5</v>
      </c>
    </row>
    <row r="105" spans="1:2">
      <c r="A105" t="s">
        <v>274</v>
      </c>
      <c r="B105">
        <f>[4]p17!B105</f>
        <v>4674915</v>
      </c>
    </row>
    <row r="106" spans="1:2">
      <c r="A106" t="s">
        <v>275</v>
      </c>
      <c r="B106">
        <f>[4]p17!B106</f>
        <v>925481.7</v>
      </c>
    </row>
    <row r="107" spans="1:2">
      <c r="A107" t="s">
        <v>276</v>
      </c>
      <c r="B107">
        <f>[4]p17!B107</f>
        <v>1653868.8</v>
      </c>
    </row>
    <row r="108" spans="1:2">
      <c r="A108" t="s">
        <v>277</v>
      </c>
      <c r="B108">
        <f>[4]p17!B108</f>
        <v>3679590.6</v>
      </c>
    </row>
    <row r="109" spans="1:2">
      <c r="A109" t="s">
        <v>278</v>
      </c>
      <c r="B109">
        <f>[4]p17!B109</f>
        <v>1893.9668160921551</v>
      </c>
    </row>
    <row r="110" spans="1:2">
      <c r="A110" t="s">
        <v>279</v>
      </c>
      <c r="B110">
        <f>[4]p17!B110</f>
        <v>285.50268049854344</v>
      </c>
    </row>
    <row r="111" spans="1:2">
      <c r="A111" t="s">
        <v>280</v>
      </c>
      <c r="B111">
        <f>[4]p17!B111</f>
        <v>144.70757695985003</v>
      </c>
    </row>
    <row r="112" spans="1:2">
      <c r="A112" t="s">
        <v>281</v>
      </c>
      <c r="B112">
        <f>[4]p17!B112</f>
        <v>14.441147175514857</v>
      </c>
    </row>
    <row r="113" spans="1:2">
      <c r="A113" t="s">
        <v>282</v>
      </c>
      <c r="B113">
        <f>[4]p17!B113</f>
        <v>17.066810298335739</v>
      </c>
    </row>
    <row r="114" spans="1:2">
      <c r="A114" t="s">
        <v>283</v>
      </c>
      <c r="B114">
        <f>[4]p17!B114</f>
        <v>21.880526023507358</v>
      </c>
    </row>
    <row r="115" spans="1:2">
      <c r="A115" t="s">
        <v>284</v>
      </c>
      <c r="B115">
        <f>[4]p17!B115</f>
        <v>14999971</v>
      </c>
    </row>
    <row r="116" spans="1:2">
      <c r="A116" t="s">
        <v>285</v>
      </c>
      <c r="B116">
        <f>[4]p17!B116</f>
        <v>799998.4</v>
      </c>
    </row>
    <row r="117" spans="1:2">
      <c r="A117" t="s">
        <v>286</v>
      </c>
      <c r="B117">
        <f>[4]p17!B117</f>
        <v>799999.6</v>
      </c>
    </row>
    <row r="118" spans="1:2">
      <c r="A118" t="s">
        <v>287</v>
      </c>
      <c r="B118">
        <f>[4]p17!B118</f>
        <v>150000.18</v>
      </c>
    </row>
    <row r="119" spans="1:2">
      <c r="A119" t="s">
        <v>288</v>
      </c>
      <c r="B119">
        <f>[4]p17!B119</f>
        <v>299999.7</v>
      </c>
    </row>
    <row r="120" spans="1:2">
      <c r="A120" t="s">
        <v>289</v>
      </c>
      <c r="B120">
        <f>[4]p17!B120</f>
        <v>800000</v>
      </c>
    </row>
    <row r="121" spans="1:2">
      <c r="A121" t="s">
        <v>290</v>
      </c>
      <c r="B121">
        <f>[4]p17!B121</f>
        <v>16966422</v>
      </c>
    </row>
    <row r="122" spans="1:2">
      <c r="A122" t="s">
        <v>291</v>
      </c>
      <c r="B122">
        <f>[4]p17!B122</f>
        <v>526662.33749999991</v>
      </c>
    </row>
    <row r="123" spans="1:2">
      <c r="A123" t="s">
        <v>292</v>
      </c>
      <c r="B123">
        <f>[4]p17!B123</f>
        <v>0</v>
      </c>
    </row>
    <row r="124" spans="1:2">
      <c r="A124" t="s">
        <v>293</v>
      </c>
      <c r="B124">
        <f>[4]p17!B124</f>
        <v>106430.39550000001</v>
      </c>
    </row>
    <row r="125" spans="1:2">
      <c r="A125" t="s">
        <v>294</v>
      </c>
      <c r="B125">
        <f>[4]p17!B125</f>
        <v>190194.91199999998</v>
      </c>
    </row>
    <row r="126" spans="1:2">
      <c r="A126" t="s">
        <v>295</v>
      </c>
      <c r="B126">
        <f>[4]p17!B126</f>
        <v>211576.45950000003</v>
      </c>
    </row>
    <row r="127" spans="1:2">
      <c r="A127" t="s">
        <v>296</v>
      </c>
      <c r="B127">
        <f>[4]p17!B127</f>
        <v>41780</v>
      </c>
    </row>
    <row r="128" spans="1:2">
      <c r="A128" t="s">
        <v>297</v>
      </c>
      <c r="B128">
        <f>[4]p17!B128</f>
        <v>23451</v>
      </c>
    </row>
    <row r="129" spans="1:2">
      <c r="A129" t="s">
        <v>298</v>
      </c>
      <c r="B129">
        <f>[4]p17!B129</f>
        <v>13566</v>
      </c>
    </row>
    <row r="130" spans="1:2">
      <c r="A130" t="s">
        <v>299</v>
      </c>
      <c r="B130">
        <f>[4]p17!B130</f>
        <v>32493</v>
      </c>
    </row>
    <row r="131" spans="1:2">
      <c r="A131" t="s">
        <v>300</v>
      </c>
      <c r="B131">
        <f>[4]p17!B131</f>
        <v>43710</v>
      </c>
    </row>
    <row r="132" spans="1:2">
      <c r="A132" t="s">
        <v>301</v>
      </c>
      <c r="B132">
        <f>[4]p17!B132</f>
        <v>104144</v>
      </c>
    </row>
    <row r="133" spans="1:2">
      <c r="A133" t="s">
        <v>302</v>
      </c>
      <c r="B133">
        <f>[4]p17!B133</f>
        <v>41780</v>
      </c>
    </row>
    <row r="134" spans="1:2">
      <c r="A134" t="s">
        <v>303</v>
      </c>
      <c r="B134">
        <f>[4]p17!B134</f>
        <v>23451</v>
      </c>
    </row>
    <row r="135" spans="1:2">
      <c r="A135" t="s">
        <v>304</v>
      </c>
      <c r="B135">
        <f>[4]p17!B135</f>
        <v>13566</v>
      </c>
    </row>
    <row r="136" spans="1:2">
      <c r="A136" t="s">
        <v>305</v>
      </c>
      <c r="B136">
        <f>[4]p17!B136</f>
        <v>32493</v>
      </c>
    </row>
    <row r="137" spans="1:2">
      <c r="A137" t="s">
        <v>306</v>
      </c>
      <c r="B137">
        <f>[4]p17!B137</f>
        <v>43710</v>
      </c>
    </row>
    <row r="138" spans="1:2">
      <c r="A138" t="s">
        <v>307</v>
      </c>
      <c r="B138">
        <f>[4]p17!B138</f>
        <v>104144</v>
      </c>
    </row>
    <row r="139" spans="1:2">
      <c r="A139" t="s">
        <v>308</v>
      </c>
      <c r="B139">
        <f>[4]p17!B139</f>
        <v>0</v>
      </c>
    </row>
    <row r="140" spans="1:2">
      <c r="A140" t="s">
        <v>309</v>
      </c>
      <c r="B140">
        <f>[4]p17!B140</f>
        <v>0</v>
      </c>
    </row>
    <row r="141" spans="1:2">
      <c r="A141" t="s">
        <v>310</v>
      </c>
      <c r="B141">
        <f>[4]p17!B141</f>
        <v>0</v>
      </c>
    </row>
    <row r="142" spans="1:2">
      <c r="A142" t="s">
        <v>311</v>
      </c>
      <c r="B142">
        <f>[4]p17!B142</f>
        <v>0</v>
      </c>
    </row>
    <row r="143" spans="1:2">
      <c r="A143" t="s">
        <v>312</v>
      </c>
      <c r="B143">
        <f>[4]p17!B143</f>
        <v>0</v>
      </c>
    </row>
    <row r="144" spans="1:2">
      <c r="A144" t="s">
        <v>313</v>
      </c>
      <c r="B144">
        <f>[4]p17!B144</f>
        <v>0</v>
      </c>
    </row>
    <row r="145" spans="1:2">
      <c r="A145" t="s">
        <v>314</v>
      </c>
      <c r="B145">
        <f>[4]p17!B145</f>
        <v>251933400</v>
      </c>
    </row>
    <row r="146" spans="1:2">
      <c r="A146" t="s">
        <v>315</v>
      </c>
      <c r="B146">
        <f>[4]p17!B146</f>
        <v>10552949.999999998</v>
      </c>
    </row>
    <row r="147" spans="1:2">
      <c r="A147" t="s">
        <v>316</v>
      </c>
      <c r="B147">
        <f>[4]p17!B147</f>
        <v>6409935</v>
      </c>
    </row>
    <row r="148" spans="1:2">
      <c r="A148" t="s">
        <v>317</v>
      </c>
      <c r="B148">
        <f>[4]p17!B148</f>
        <v>1257479.1000000001</v>
      </c>
    </row>
    <row r="149" spans="1:2">
      <c r="A149" t="s">
        <v>318</v>
      </c>
      <c r="B149">
        <f>[4]p17!B149</f>
        <v>2360340</v>
      </c>
    </row>
    <row r="150" spans="1:2">
      <c r="A150" t="s">
        <v>319</v>
      </c>
      <c r="B150">
        <f>[4]p17!B150</f>
        <v>5155128</v>
      </c>
    </row>
    <row r="151" spans="1:2">
      <c r="A151" t="s">
        <v>320</v>
      </c>
      <c r="B151">
        <f>[4]p17!B151</f>
        <v>2890.4514736524088</v>
      </c>
    </row>
    <row r="152" spans="1:2">
      <c r="A152" t="s">
        <v>321</v>
      </c>
      <c r="B152">
        <f>[4]p17!B152</f>
        <v>404.83768219534369</v>
      </c>
    </row>
    <row r="153" spans="1:2">
      <c r="A153" t="s">
        <v>322</v>
      </c>
      <c r="B153">
        <f>[4]p17!B153</f>
        <v>220.84348338018401</v>
      </c>
    </row>
    <row r="154" spans="1:2">
      <c r="A154" t="s">
        <v>323</v>
      </c>
      <c r="B154">
        <f>[4]p17!B154</f>
        <v>21.236808681017866</v>
      </c>
    </row>
    <row r="155" spans="1:2">
      <c r="A155" t="s">
        <v>324</v>
      </c>
      <c r="B155">
        <f>[4]p17!B155</f>
        <v>25.098046623021112</v>
      </c>
    </row>
    <row r="156" spans="1:2">
      <c r="A156" t="s">
        <v>325</v>
      </c>
      <c r="B156">
        <f>[4]p17!B156</f>
        <v>31.876982850027066</v>
      </c>
    </row>
    <row r="157" spans="1:2">
      <c r="A157" t="s">
        <v>326</v>
      </c>
      <c r="B157">
        <f>[4]p17!B157</f>
        <v>19999991</v>
      </c>
    </row>
    <row r="158" spans="1:2">
      <c r="A158" t="s">
        <v>327</v>
      </c>
      <c r="B158">
        <f>[4]p17!B158</f>
        <v>999998</v>
      </c>
    </row>
    <row r="159" spans="1:2">
      <c r="A159" t="s">
        <v>328</v>
      </c>
      <c r="B159">
        <f>[4]p17!B159</f>
        <v>1000001.2</v>
      </c>
    </row>
    <row r="160" spans="1:2">
      <c r="A160" t="s">
        <v>329</v>
      </c>
      <c r="B160">
        <f>[4]p17!B160</f>
        <v>99999.9</v>
      </c>
    </row>
    <row r="161" spans="1:2">
      <c r="A161" t="s">
        <v>330</v>
      </c>
      <c r="B161">
        <f>[4]p17!B161</f>
        <v>199999.8</v>
      </c>
    </row>
    <row r="162" spans="1:2">
      <c r="A162" t="s">
        <v>331</v>
      </c>
      <c r="B162">
        <f>[4]p17!B162</f>
        <v>550000</v>
      </c>
    </row>
    <row r="163" spans="1:2">
      <c r="A163" t="s">
        <v>332</v>
      </c>
      <c r="B163">
        <f>[4]p17!B163</f>
        <v>22674006</v>
      </c>
    </row>
    <row r="164" spans="1:2">
      <c r="A164" t="s">
        <v>333</v>
      </c>
      <c r="B164">
        <f>[4]p17!B164</f>
        <v>0</v>
      </c>
    </row>
    <row r="165" spans="1:2">
      <c r="A165" t="s">
        <v>334</v>
      </c>
      <c r="B165">
        <f>[4]p17!B165</f>
        <v>589714.02</v>
      </c>
    </row>
    <row r="166" spans="1:2">
      <c r="A166" t="s">
        <v>335</v>
      </c>
      <c r="B166">
        <f>[4]p17!B166</f>
        <v>144610.09650000001</v>
      </c>
    </row>
    <row r="167" spans="1:2">
      <c r="A167" t="s">
        <v>336</v>
      </c>
      <c r="B167">
        <f>[4]p17!B167</f>
        <v>271439.09999999998</v>
      </c>
    </row>
    <row r="168" spans="1:2">
      <c r="A168" t="s">
        <v>337</v>
      </c>
      <c r="B168">
        <f>[4]p17!B168</f>
        <v>0</v>
      </c>
    </row>
    <row r="169" spans="1:2">
      <c r="A169" t="s">
        <v>338</v>
      </c>
      <c r="B169">
        <f>[4]p17!B169</f>
        <v>3</v>
      </c>
    </row>
    <row r="170" spans="1:2">
      <c r="A170" t="s">
        <v>339</v>
      </c>
      <c r="B170">
        <f>[4]p17!B170</f>
        <v>6</v>
      </c>
    </row>
    <row r="171" spans="1:2">
      <c r="A171" t="s">
        <v>340</v>
      </c>
      <c r="B171">
        <f>[4]p17!B171</f>
        <v>271183</v>
      </c>
    </row>
    <row r="172" spans="1:2">
      <c r="A172" t="s">
        <v>341</v>
      </c>
      <c r="B172">
        <f>[4]p17!B172</f>
        <v>7909739.1000000015</v>
      </c>
    </row>
    <row r="173" spans="1:2">
      <c r="A173" t="s">
        <v>342</v>
      </c>
      <c r="B173">
        <f>[4]p17!B173</f>
        <v>26090259.300000004</v>
      </c>
    </row>
    <row r="174" spans="1:2">
      <c r="A174" t="s">
        <v>343</v>
      </c>
      <c r="B174">
        <f>[4]p17!B174</f>
        <v>282487</v>
      </c>
    </row>
    <row r="175" spans="1:2">
      <c r="A175" t="s">
        <v>344</v>
      </c>
      <c r="B175">
        <f>[4]p17!B175</f>
        <v>7909739.1000000015</v>
      </c>
    </row>
    <row r="176" spans="1:2">
      <c r="A176" t="s">
        <v>345</v>
      </c>
      <c r="B176">
        <f>[4]p17!B176</f>
        <v>27112425.300000001</v>
      </c>
    </row>
    <row r="177" spans="1:2">
      <c r="A177" t="s">
        <v>346</v>
      </c>
      <c r="B177">
        <f>[4]p17!B177</f>
        <v>278956</v>
      </c>
    </row>
    <row r="178" spans="1:2">
      <c r="A178" t="s">
        <v>347</v>
      </c>
      <c r="B178">
        <f>[4]p17!B178</f>
        <v>7836464.6216911757</v>
      </c>
    </row>
    <row r="179" spans="1:2">
      <c r="A179" t="s">
        <v>348</v>
      </c>
      <c r="B179">
        <f>[4]p17!B179</f>
        <v>26778958.449999999</v>
      </c>
    </row>
    <row r="180" spans="1:2">
      <c r="A180" t="s">
        <v>349</v>
      </c>
      <c r="B180">
        <f>[4]p17!B180</f>
        <v>228499</v>
      </c>
    </row>
    <row r="181" spans="1:2">
      <c r="A181" t="s">
        <v>350</v>
      </c>
      <c r="B181">
        <f>[4]p17!B181</f>
        <v>1789220</v>
      </c>
    </row>
    <row r="182" spans="1:2">
      <c r="A182" t="s">
        <v>351</v>
      </c>
      <c r="B182">
        <f>[4]p17!B182</f>
        <v>5210780</v>
      </c>
    </row>
    <row r="183" spans="1:2">
      <c r="A183" t="s">
        <v>352</v>
      </c>
      <c r="B183">
        <f>[4]p17!B183</f>
        <v>287785</v>
      </c>
    </row>
    <row r="184" spans="1:2">
      <c r="A184" t="s">
        <v>353</v>
      </c>
      <c r="B184">
        <f>[4]p17!B184</f>
        <v>1789220</v>
      </c>
    </row>
    <row r="185" spans="1:2">
      <c r="A185" t="s">
        <v>354</v>
      </c>
      <c r="B185">
        <f>[4]p17!B185</f>
        <v>6558587</v>
      </c>
    </row>
    <row r="186" spans="1:2">
      <c r="A186" t="s">
        <v>355</v>
      </c>
      <c r="B186">
        <f>[4]p17!B186</f>
        <v>284187</v>
      </c>
    </row>
    <row r="187" spans="1:2">
      <c r="A187" t="s">
        <v>356</v>
      </c>
      <c r="B187">
        <f>[4]p17!B187</f>
        <v>1782024</v>
      </c>
    </row>
    <row r="188" spans="1:2">
      <c r="A188" t="s">
        <v>357</v>
      </c>
      <c r="B188">
        <f>[4]p17!B188</f>
        <v>6473625</v>
      </c>
    </row>
    <row r="189" spans="1:2">
      <c r="A189" t="s">
        <v>358</v>
      </c>
      <c r="B189">
        <f>[4]p17!B189</f>
        <v>0</v>
      </c>
    </row>
    <row r="190" spans="1:2">
      <c r="A190" t="s">
        <v>359</v>
      </c>
      <c r="B190">
        <f>[4]p17!B190</f>
        <v>0</v>
      </c>
    </row>
    <row r="191" spans="1:2">
      <c r="A191" t="s">
        <v>360</v>
      </c>
      <c r="B191">
        <f>[4]p17!B191</f>
        <v>0</v>
      </c>
    </row>
    <row r="192" spans="1:2">
      <c r="A192" t="s">
        <v>361</v>
      </c>
      <c r="B192">
        <f>[4]p17!B192</f>
        <v>78160</v>
      </c>
    </row>
    <row r="193" spans="1:2">
      <c r="A193" t="s">
        <v>362</v>
      </c>
      <c r="B193">
        <f>[4]p17!B193</f>
        <v>9799432.4000000004</v>
      </c>
    </row>
    <row r="194" spans="1:2">
      <c r="A194" t="s">
        <v>363</v>
      </c>
      <c r="B194">
        <f>[4]p17!B194</f>
        <v>125.37658481541987</v>
      </c>
    </row>
    <row r="195" spans="1:2">
      <c r="A195" t="s">
        <v>364</v>
      </c>
      <c r="B195">
        <f>[4]p17!B195</f>
        <v>0</v>
      </c>
    </row>
    <row r="196" spans="1:2">
      <c r="A196" t="s">
        <v>365</v>
      </c>
      <c r="B196">
        <f>[4]p17!B196</f>
        <v>0</v>
      </c>
    </row>
    <row r="197" spans="1:2">
      <c r="A197" t="s">
        <v>366</v>
      </c>
      <c r="B197">
        <f>[4]p17!B197</f>
        <v>0</v>
      </c>
    </row>
    <row r="198" spans="1:2">
      <c r="A198" t="s">
        <v>367</v>
      </c>
      <c r="B198">
        <f>[4]p17!B198</f>
        <v>0</v>
      </c>
    </row>
    <row r="199" spans="1:2">
      <c r="A199" t="s">
        <v>368</v>
      </c>
      <c r="B199">
        <f>[4]p17!B199</f>
        <v>0</v>
      </c>
    </row>
    <row r="200" spans="1:2">
      <c r="A200" t="s">
        <v>369</v>
      </c>
      <c r="B200">
        <f>[4]p17!B200</f>
        <v>0</v>
      </c>
    </row>
    <row r="201" spans="1:2">
      <c r="A201" t="s">
        <v>370</v>
      </c>
      <c r="B201">
        <f>[4]p17!B201</f>
        <v>65819</v>
      </c>
    </row>
    <row r="202" spans="1:2">
      <c r="A202" t="s">
        <v>371</v>
      </c>
      <c r="B202">
        <f>[4]p17!B202</f>
        <v>2016346</v>
      </c>
    </row>
    <row r="203" spans="1:2">
      <c r="A203" t="s">
        <v>372</v>
      </c>
      <c r="B203">
        <f>[4]p17!B203</f>
        <v>30.634707372898788</v>
      </c>
    </row>
    <row r="204" spans="1:2">
      <c r="A204" t="s">
        <v>373</v>
      </c>
      <c r="B204">
        <f>[4]p17!B204</f>
        <v>0</v>
      </c>
    </row>
    <row r="205" spans="1:2">
      <c r="A205" t="s">
        <v>374</v>
      </c>
      <c r="B205">
        <f>[4]p17!B205</f>
        <v>0</v>
      </c>
    </row>
    <row r="206" spans="1:2">
      <c r="A206" t="s">
        <v>375</v>
      </c>
      <c r="B206">
        <f>[4]p17!B206</f>
        <v>0</v>
      </c>
    </row>
    <row r="207" spans="1:2">
      <c r="A207" t="s">
        <v>376</v>
      </c>
      <c r="B207">
        <f>[4]p17!B207</f>
        <v>93612</v>
      </c>
    </row>
    <row r="208" spans="1:2">
      <c r="A208" t="s">
        <v>377</v>
      </c>
      <c r="B208">
        <f>[4]p17!B208</f>
        <v>174743</v>
      </c>
    </row>
    <row r="209" spans="1:2">
      <c r="A209" t="s">
        <v>378</v>
      </c>
      <c r="B209">
        <f>[4]p17!B209</f>
        <v>0</v>
      </c>
    </row>
    <row r="210" spans="1:2">
      <c r="A210" t="s">
        <v>379</v>
      </c>
      <c r="B210">
        <f>[4]p17!B210</f>
        <v>0</v>
      </c>
    </row>
    <row r="211" spans="1:2">
      <c r="A211" t="s">
        <v>380</v>
      </c>
      <c r="B211">
        <f>[4]p17!B211</f>
        <v>472227.9</v>
      </c>
    </row>
    <row r="212" spans="1:2">
      <c r="A212" t="s">
        <v>381</v>
      </c>
      <c r="B212">
        <f>[4]p17!B212</f>
        <v>592877</v>
      </c>
    </row>
    <row r="213" spans="1:2">
      <c r="A213" t="s">
        <v>382</v>
      </c>
      <c r="B213">
        <f>[4]p17!B213</f>
        <v>25299596.752473909</v>
      </c>
    </row>
    <row r="214" spans="1:2">
      <c r="A214" t="s">
        <v>137</v>
      </c>
      <c r="B214">
        <f>[4]p17!B214</f>
        <v>404180</v>
      </c>
    </row>
    <row r="215" spans="1:2">
      <c r="A215" t="s">
        <v>383</v>
      </c>
      <c r="B215">
        <f>[4]p17!B215</f>
        <v>0</v>
      </c>
    </row>
    <row r="216" spans="1:2">
      <c r="A216" t="s">
        <v>384</v>
      </c>
      <c r="B216">
        <f>[4]p17!B216</f>
        <v>25703776.752473909</v>
      </c>
    </row>
    <row r="217" spans="1:2">
      <c r="A217" t="s">
        <v>385</v>
      </c>
      <c r="B217">
        <f>[4]p17!B217</f>
        <v>12763726</v>
      </c>
    </row>
    <row r="218" spans="1:2">
      <c r="A218" t="s">
        <v>386</v>
      </c>
      <c r="B218">
        <f>[4]p17!B218</f>
        <v>740582.9</v>
      </c>
    </row>
    <row r="219" spans="1:2">
      <c r="A219" t="s">
        <v>387</v>
      </c>
      <c r="B219">
        <f>[4]p17!B219</f>
        <v>3169509</v>
      </c>
    </row>
    <row r="220" spans="1:2">
      <c r="A220" t="s">
        <v>388</v>
      </c>
      <c r="B220">
        <f>[4]p17!B220</f>
        <v>387958</v>
      </c>
    </row>
    <row r="221" spans="1:2">
      <c r="A221" t="s">
        <v>145</v>
      </c>
      <c r="B221">
        <f>[4]p17!B221</f>
        <v>3600000</v>
      </c>
    </row>
    <row r="222" spans="1:2">
      <c r="A222" t="s">
        <v>146</v>
      </c>
      <c r="B222">
        <f>[4]p17!B222</f>
        <v>429394</v>
      </c>
    </row>
    <row r="223" spans="1:2">
      <c r="A223" t="s">
        <v>389</v>
      </c>
      <c r="B223">
        <f>[4]p17!B223</f>
        <v>128443</v>
      </c>
    </row>
    <row r="224" spans="1:2">
      <c r="A224" t="s">
        <v>390</v>
      </c>
      <c r="B224">
        <f>[4]p17!B224</f>
        <v>93000</v>
      </c>
    </row>
    <row r="225" spans="1:2">
      <c r="A225" t="s">
        <v>391</v>
      </c>
      <c r="B225">
        <f>[4]p17!B225</f>
        <v>0</v>
      </c>
    </row>
    <row r="226" spans="1:2">
      <c r="A226" t="s">
        <v>392</v>
      </c>
      <c r="B226">
        <f>[4]p17!B226</f>
        <v>950000</v>
      </c>
    </row>
    <row r="227" spans="1:2">
      <c r="A227" t="s">
        <v>152</v>
      </c>
      <c r="B227">
        <f>[4]p17!B227</f>
        <v>160000</v>
      </c>
    </row>
    <row r="228" spans="1:2">
      <c r="A228" t="s">
        <v>393</v>
      </c>
      <c r="B228">
        <f>[4]p17!B228</f>
        <v>0</v>
      </c>
    </row>
    <row r="229" spans="1:2">
      <c r="A229" t="s">
        <v>394</v>
      </c>
      <c r="B229">
        <f>[4]p17!B229</f>
        <v>114297</v>
      </c>
    </row>
    <row r="230" spans="1:2">
      <c r="A230" t="s">
        <v>395</v>
      </c>
      <c r="B230">
        <f>[4]p17!B230</f>
        <v>1757369.51105069</v>
      </c>
    </row>
    <row r="231" spans="1:2">
      <c r="A231" t="s">
        <v>396</v>
      </c>
      <c r="B231">
        <f>[4]p17!B231</f>
        <v>24294279.411050688</v>
      </c>
    </row>
    <row r="232" spans="1:2">
      <c r="A232" t="s">
        <v>397</v>
      </c>
      <c r="B232">
        <f>[4]p17!B232</f>
        <v>1409497.3414232209</v>
      </c>
    </row>
    <row r="233" spans="1:2">
      <c r="A233" t="s">
        <v>398</v>
      </c>
      <c r="B233">
        <f>[4]p17!B233</f>
        <v>479229</v>
      </c>
    </row>
    <row r="234" spans="1:2">
      <c r="A234" t="s">
        <v>243</v>
      </c>
      <c r="B234">
        <f>[4]p17!B234</f>
        <v>930268.34142322093</v>
      </c>
    </row>
    <row r="235" spans="1:2">
      <c r="A235" t="s">
        <v>399</v>
      </c>
      <c r="B235">
        <f>[4]p17!B235</f>
        <v>6250000</v>
      </c>
    </row>
    <row r="236" spans="1:2">
      <c r="A236" t="s">
        <v>400</v>
      </c>
      <c r="B236">
        <f>[4]p17!B236</f>
        <v>11666666.666666668</v>
      </c>
    </row>
    <row r="237" spans="1:2">
      <c r="A237" t="s">
        <v>401</v>
      </c>
      <c r="B237">
        <f>[4]p17!B237</f>
        <v>10000000</v>
      </c>
    </row>
    <row r="238" spans="1:2">
      <c r="A238" t="s">
        <v>402</v>
      </c>
      <c r="B238">
        <f>[4]p17!B238</f>
        <v>400</v>
      </c>
    </row>
    <row r="239" spans="1:2">
      <c r="A239" t="s">
        <v>403</v>
      </c>
      <c r="B239">
        <f>[4]p17!B239</f>
        <v>300</v>
      </c>
    </row>
    <row r="240" spans="1:2">
      <c r="A240" t="s">
        <v>404</v>
      </c>
      <c r="B240">
        <f>[4]p17!B240</f>
        <v>1000</v>
      </c>
    </row>
    <row r="241" spans="1:2">
      <c r="A241" t="s">
        <v>405</v>
      </c>
      <c r="B241">
        <f>[4]p17!B241</f>
        <v>1.4</v>
      </c>
    </row>
    <row r="242" spans="1:2">
      <c r="A242" t="s">
        <v>406</v>
      </c>
      <c r="B242">
        <f>[4]p17!B242</f>
        <v>2.2799999999999998</v>
      </c>
    </row>
    <row r="243" spans="1:2">
      <c r="A243" t="s">
        <v>407</v>
      </c>
      <c r="B243">
        <f>[4]p17!B243</f>
        <v>51138476</v>
      </c>
    </row>
    <row r="244" spans="1:2">
      <c r="A244" t="s">
        <v>408</v>
      </c>
      <c r="B244">
        <f>[4]p17!B244</f>
        <v>31876018</v>
      </c>
    </row>
    <row r="245" spans="1:2">
      <c r="A245" t="s">
        <v>409</v>
      </c>
      <c r="B245">
        <f>[4]p17!B245</f>
        <v>60000</v>
      </c>
    </row>
    <row r="246" spans="1:2">
      <c r="A246" t="s">
        <v>410</v>
      </c>
      <c r="B246">
        <f>[4]p17!B246</f>
        <v>0</v>
      </c>
    </row>
    <row r="247" spans="1:2">
      <c r="A247" t="s">
        <v>411</v>
      </c>
      <c r="B247">
        <f>[4]p17!B247</f>
        <v>2.7</v>
      </c>
    </row>
    <row r="248" spans="1:2">
      <c r="A248" t="s">
        <v>412</v>
      </c>
      <c r="B248">
        <f>[4]p17!B248</f>
        <v>2.7</v>
      </c>
    </row>
    <row r="249" spans="1:2">
      <c r="A249" t="s">
        <v>413</v>
      </c>
      <c r="B249">
        <f>[4]p17!B249</f>
        <v>0</v>
      </c>
    </row>
    <row r="250" spans="1:2">
      <c r="A250" t="s">
        <v>414</v>
      </c>
      <c r="B250">
        <f>[4]p17!B250</f>
        <v>0</v>
      </c>
    </row>
    <row r="251" spans="1:2">
      <c r="A251" t="s">
        <v>415</v>
      </c>
      <c r="B251">
        <f>[4]p17!B251</f>
        <v>0</v>
      </c>
    </row>
    <row r="252" spans="1:2">
      <c r="A252" t="s">
        <v>416</v>
      </c>
      <c r="B252">
        <f>[4]p17!B252</f>
        <v>0</v>
      </c>
    </row>
    <row r="253" spans="1:2">
      <c r="A253" t="s">
        <v>417</v>
      </c>
      <c r="B253">
        <f>[4]p17!B253</f>
        <v>0</v>
      </c>
    </row>
    <row r="254" spans="1:2">
      <c r="A254" t="s">
        <v>418</v>
      </c>
      <c r="B254">
        <f>[4]p17!B254</f>
        <v>0</v>
      </c>
    </row>
    <row r="255" spans="1:2">
      <c r="A255" t="s">
        <v>419</v>
      </c>
      <c r="B255">
        <f>[4]p17!B255</f>
        <v>0</v>
      </c>
    </row>
    <row r="256" spans="1:2">
      <c r="A256" t="s">
        <v>420</v>
      </c>
      <c r="B256">
        <f>[4]p17!B256</f>
        <v>0</v>
      </c>
    </row>
    <row r="257" spans="1:2">
      <c r="A257" t="s">
        <v>421</v>
      </c>
      <c r="B257">
        <f>[4]p17!B257</f>
        <v>0</v>
      </c>
    </row>
    <row r="258" spans="1:2">
      <c r="A258" t="s">
        <v>422</v>
      </c>
      <c r="B258">
        <f>[4]p17!B258</f>
        <v>0</v>
      </c>
    </row>
    <row r="259" spans="1:2">
      <c r="A259" t="s">
        <v>423</v>
      </c>
      <c r="B259">
        <f>[4]p17!B259</f>
        <v>5</v>
      </c>
    </row>
    <row r="260" spans="1:2">
      <c r="A260" t="s">
        <v>1065</v>
      </c>
      <c r="B260">
        <f>[4]p17!B260</f>
        <v>13.713867035866384</v>
      </c>
    </row>
    <row r="261" spans="1:2">
      <c r="A261" t="s">
        <v>1066</v>
      </c>
      <c r="B261">
        <f>[4]p17!B261</f>
        <v>22.779455077114715</v>
      </c>
    </row>
    <row r="262" spans="1:2">
      <c r="A262" t="s">
        <v>227</v>
      </c>
      <c r="B262">
        <f>[4]p17!B262</f>
        <v>89</v>
      </c>
    </row>
    <row r="263" spans="1:2">
      <c r="A263" t="s">
        <v>228</v>
      </c>
      <c r="B263">
        <f>[4]p17!B263</f>
        <v>91</v>
      </c>
    </row>
    <row r="264" spans="1:2">
      <c r="A264" t="s">
        <v>346</v>
      </c>
      <c r="B264">
        <f>[4]p17!B264</f>
        <v>278956</v>
      </c>
    </row>
    <row r="265" spans="1:2">
      <c r="A265" t="s">
        <v>355</v>
      </c>
      <c r="B265">
        <f>[4]p17!B265</f>
        <v>284187</v>
      </c>
    </row>
    <row r="266" spans="1:2">
      <c r="A266" t="s">
        <v>338</v>
      </c>
      <c r="B266">
        <f>[4]p17!B266</f>
        <v>3</v>
      </c>
    </row>
    <row r="267" spans="1:2">
      <c r="A267" t="s">
        <v>339</v>
      </c>
      <c r="B267">
        <f>[4]p17!B267</f>
        <v>6</v>
      </c>
    </row>
    <row r="268" spans="1:2">
      <c r="A268" t="s">
        <v>1067</v>
      </c>
      <c r="B268">
        <f>[4]p17!B268</f>
        <v>669494.4</v>
      </c>
    </row>
    <row r="269" spans="1:2">
      <c r="A269" t="s">
        <v>1068</v>
      </c>
      <c r="B269">
        <f>[4]p17!B269</f>
        <v>852561</v>
      </c>
    </row>
    <row r="270" spans="1:2">
      <c r="A270" t="s">
        <v>1069</v>
      </c>
      <c r="B270">
        <f>[4]p17!B270</f>
        <v>269210.69577281666</v>
      </c>
    </row>
    <row r="271" spans="1:2">
      <c r="A271" t="s">
        <v>1070</v>
      </c>
      <c r="B271">
        <f>[4]p17!B271</f>
        <v>0.78484712248024535</v>
      </c>
    </row>
    <row r="272" spans="1:2">
      <c r="A272" t="s">
        <v>1071</v>
      </c>
      <c r="B272">
        <f>[4]p17!B272</f>
        <v>0.92840562465346121</v>
      </c>
    </row>
    <row r="273" spans="1:2">
      <c r="A273" t="s">
        <v>1072</v>
      </c>
      <c r="B273">
        <f>[4]p17!B273</f>
        <v>0.3397965759702149</v>
      </c>
    </row>
    <row r="274" spans="1:2">
      <c r="A274" t="s">
        <v>1073</v>
      </c>
      <c r="B274">
        <f>[4]p17!B274</f>
        <v>0.31146726940360681</v>
      </c>
    </row>
    <row r="275" spans="1:2">
      <c r="A275" t="s">
        <v>1087</v>
      </c>
      <c r="B275">
        <f>[4]p17!B275</f>
        <v>0.37019432885153081</v>
      </c>
    </row>
    <row r="276" spans="1:2">
      <c r="A276" t="s">
        <v>1088</v>
      </c>
      <c r="B276">
        <f>[4]p17!B276</f>
        <v>0.33932920092713498</v>
      </c>
    </row>
    <row r="277" spans="1:2">
      <c r="A277" t="s">
        <v>1091</v>
      </c>
      <c r="B277">
        <f>[4]p17!B277</f>
        <v>1270537.3414232209</v>
      </c>
    </row>
    <row r="278" spans="1:2">
      <c r="A278" t="s">
        <v>1092</v>
      </c>
      <c r="B278">
        <f>[4]p17!B278</f>
        <v>0.75334500361909917</v>
      </c>
    </row>
    <row r="279" spans="1:2">
      <c r="A279" t="s">
        <v>1093</v>
      </c>
      <c r="B279">
        <f>[4]p17!B279</f>
        <v>0.42966159088149297</v>
      </c>
    </row>
    <row r="280" spans="1:2">
      <c r="A280" t="s">
        <v>1094</v>
      </c>
      <c r="B280">
        <f>[4]p17!B280</f>
        <v>0.57033840911850708</v>
      </c>
    </row>
    <row r="281" spans="1:2">
      <c r="A281" t="s">
        <v>1099</v>
      </c>
      <c r="B281">
        <f>[4]p17!B281</f>
        <v>6.0191999999999996E-2</v>
      </c>
    </row>
    <row r="282" spans="1:2">
      <c r="A282" t="s">
        <v>1100</v>
      </c>
      <c r="B282">
        <f>[4]p17!B282</f>
        <v>0.11130017505428649</v>
      </c>
    </row>
    <row r="283" spans="1:2">
      <c r="A283" t="s">
        <v>1095</v>
      </c>
      <c r="B283">
        <f>[4]p17!B283</f>
        <v>19262458</v>
      </c>
    </row>
    <row r="284" spans="1:2">
      <c r="A284" t="s">
        <v>1096</v>
      </c>
      <c r="B284">
        <f>[4]p17!B284</f>
        <v>25569238.406656168</v>
      </c>
    </row>
    <row r="285" spans="1:2">
      <c r="A285" t="s">
        <v>1097</v>
      </c>
      <c r="B285">
        <f>[4]p17!B285</f>
        <v>1001326.6456504043</v>
      </c>
    </row>
    <row r="286" spans="1:2">
      <c r="A286" t="s">
        <v>1101</v>
      </c>
      <c r="B286">
        <f>[4]p17!B286</f>
        <v>0</v>
      </c>
    </row>
    <row r="287" spans="1:2">
      <c r="A287" t="s">
        <v>1102</v>
      </c>
      <c r="B287">
        <f>[4]p17!B287</f>
        <v>0</v>
      </c>
    </row>
    <row r="288" spans="1:2">
      <c r="A288" t="s">
        <v>1103</v>
      </c>
      <c r="B288">
        <f>[4]p17!B288</f>
        <v>0</v>
      </c>
    </row>
    <row r="289" spans="1:2">
      <c r="A289" t="s">
        <v>1069</v>
      </c>
      <c r="B289">
        <f>[4]p17!B289</f>
        <v>269210.69577281666</v>
      </c>
    </row>
    <row r="290" spans="1:2">
      <c r="A290" t="s">
        <v>508</v>
      </c>
      <c r="B290">
        <f>[4]p17!B290</f>
        <v>8.934095525341193E-2</v>
      </c>
    </row>
    <row r="291" spans="1:2">
      <c r="A291" t="s">
        <v>1104</v>
      </c>
      <c r="B291">
        <f>[4]p17!B291</f>
        <v>0.11336063038065934</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2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dimension ref="A1:T291"/>
  <sheetViews>
    <sheetView topLeftCell="A245"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A1" t="s">
        <v>793</v>
      </c>
      <c r="C1" t="s">
        <v>749</v>
      </c>
    </row>
    <row r="2" spans="1:11">
      <c r="A2">
        <v>18</v>
      </c>
      <c r="B2" t="s">
        <v>176</v>
      </c>
      <c r="C2" t="s">
        <v>177</v>
      </c>
      <c r="D2" t="s">
        <v>178</v>
      </c>
      <c r="E2" t="s">
        <v>8</v>
      </c>
      <c r="F2" t="s">
        <v>179</v>
      </c>
      <c r="G2" t="s">
        <v>10</v>
      </c>
      <c r="H2" t="s">
        <v>180</v>
      </c>
    </row>
    <row r="3" spans="1:11">
      <c r="A3" t="s">
        <v>181</v>
      </c>
      <c r="B3">
        <f>[4]p18!B3</f>
        <v>270889</v>
      </c>
      <c r="C3">
        <f>[4]p18!C3</f>
        <v>127337</v>
      </c>
      <c r="D3">
        <f>[4]p18!D3</f>
        <v>97492</v>
      </c>
      <c r="E3">
        <f>[4]p18!E3</f>
        <v>188493</v>
      </c>
      <c r="F3">
        <f>[4]p18!F3</f>
        <v>211677</v>
      </c>
      <c r="G3">
        <f>[4]p18!G3</f>
        <v>539326</v>
      </c>
      <c r="H3">
        <f>[4]p18!H3</f>
        <v>1435214</v>
      </c>
      <c r="I3">
        <f>[4]p18!I3</f>
        <v>0</v>
      </c>
      <c r="J3">
        <f>[4]p18!J3</f>
        <v>0</v>
      </c>
      <c r="K3">
        <f>[4]p18!K3</f>
        <v>0</v>
      </c>
    </row>
    <row r="4" spans="1:11">
      <c r="A4" t="s">
        <v>182</v>
      </c>
      <c r="B4">
        <f>[4]p18!B4</f>
        <v>270889</v>
      </c>
      <c r="C4">
        <f>[4]p18!C4</f>
        <v>127337</v>
      </c>
      <c r="D4">
        <f>[4]p18!D4</f>
        <v>97492</v>
      </c>
      <c r="E4">
        <f>[4]p18!E4</f>
        <v>188493</v>
      </c>
      <c r="F4">
        <f>[4]p18!F4</f>
        <v>211677</v>
      </c>
      <c r="G4">
        <f>[4]p18!G4</f>
        <v>539326</v>
      </c>
      <c r="H4">
        <f>[4]p18!H4</f>
        <v>1435214</v>
      </c>
      <c r="I4">
        <f>[4]p18!I4</f>
        <v>0</v>
      </c>
      <c r="J4">
        <f>[4]p18!J4</f>
        <v>0</v>
      </c>
      <c r="K4">
        <f>[4]p18!K4</f>
        <v>0</v>
      </c>
    </row>
    <row r="5" spans="1:11">
      <c r="A5" t="s">
        <v>183</v>
      </c>
      <c r="B5">
        <f>[4]p18!B5</f>
        <v>0</v>
      </c>
      <c r="C5">
        <f>[4]p18!C5</f>
        <v>0</v>
      </c>
      <c r="D5">
        <f>[4]p18!D5</f>
        <v>97492</v>
      </c>
      <c r="E5">
        <f>[4]p18!E5</f>
        <v>0</v>
      </c>
      <c r="F5">
        <f>[4]p18!F5</f>
        <v>0</v>
      </c>
      <c r="G5">
        <f>[4]p18!G5</f>
        <v>0</v>
      </c>
      <c r="H5">
        <f>[4]p18!H5</f>
        <v>0</v>
      </c>
      <c r="I5">
        <f>[4]p18!I5</f>
        <v>0</v>
      </c>
      <c r="J5">
        <f>[4]p18!J5</f>
        <v>0</v>
      </c>
      <c r="K5">
        <f>[4]p18!K5</f>
        <v>0</v>
      </c>
    </row>
    <row r="6" spans="1:11">
      <c r="A6" t="s">
        <v>184</v>
      </c>
      <c r="B6">
        <f>[4]p18!B6</f>
        <v>270889</v>
      </c>
      <c r="C6">
        <f>[4]p18!C6</f>
        <v>127337</v>
      </c>
      <c r="D6">
        <f>[4]p18!D6</f>
        <v>0</v>
      </c>
      <c r="E6">
        <f>[4]p18!E6</f>
        <v>188493</v>
      </c>
      <c r="F6">
        <f>[4]p18!F6</f>
        <v>211677</v>
      </c>
      <c r="G6">
        <f>[4]p18!G6</f>
        <v>539326</v>
      </c>
      <c r="H6">
        <f>[4]p18!H6</f>
        <v>0</v>
      </c>
      <c r="I6">
        <f>[4]p18!I6</f>
        <v>0</v>
      </c>
      <c r="J6">
        <f>[4]p18!J6</f>
        <v>0</v>
      </c>
      <c r="K6">
        <f>[4]p18!K6</f>
        <v>0</v>
      </c>
    </row>
    <row r="7" spans="1:11">
      <c r="A7" t="s">
        <v>185</v>
      </c>
      <c r="B7">
        <f>[4]p18!B7</f>
        <v>0</v>
      </c>
      <c r="C7">
        <f>[4]p18!C7</f>
        <v>0</v>
      </c>
      <c r="D7">
        <f>[4]p18!D7</f>
        <v>1337722</v>
      </c>
      <c r="E7">
        <f>[4]p18!E7</f>
        <v>0</v>
      </c>
      <c r="F7">
        <f>[4]p18!F7</f>
        <v>0</v>
      </c>
      <c r="G7">
        <f>[4]p18!G7</f>
        <v>0</v>
      </c>
      <c r="H7">
        <f>[4]p18!H7</f>
        <v>0</v>
      </c>
      <c r="I7">
        <f>[4]p18!I7</f>
        <v>0</v>
      </c>
      <c r="J7">
        <f>[4]p18!J7</f>
        <v>0</v>
      </c>
      <c r="K7">
        <f>[4]p18!K7</f>
        <v>0</v>
      </c>
    </row>
    <row r="8" spans="1:11">
      <c r="A8" t="s">
        <v>186</v>
      </c>
      <c r="B8">
        <f>[4]p18!B8</f>
        <v>230773</v>
      </c>
      <c r="C8">
        <f>[4]p18!C8</f>
        <v>133982</v>
      </c>
      <c r="D8">
        <f>[4]p18!D8</f>
        <v>82387</v>
      </c>
      <c r="E8">
        <f>[4]p18!E8</f>
        <v>174899</v>
      </c>
      <c r="F8">
        <f>[4]p18!F8</f>
        <v>228639</v>
      </c>
      <c r="G8">
        <f>[4]p18!G8</f>
        <v>575497</v>
      </c>
      <c r="H8">
        <f>[4]p18!H8</f>
        <v>1426177</v>
      </c>
      <c r="I8">
        <f>[4]p18!I8</f>
        <v>0</v>
      </c>
      <c r="J8">
        <f>[4]p18!J8</f>
        <v>0</v>
      </c>
      <c r="K8">
        <f>[4]p18!K8</f>
        <v>0</v>
      </c>
    </row>
    <row r="9" spans="1:11">
      <c r="A9" t="s">
        <v>187</v>
      </c>
      <c r="B9">
        <f>[4]p18!B9</f>
        <v>230773</v>
      </c>
      <c r="C9">
        <f>[4]p18!C9</f>
        <v>133982</v>
      </c>
      <c r="D9">
        <f>[4]p18!D9</f>
        <v>82387</v>
      </c>
      <c r="E9">
        <f>[4]p18!E9</f>
        <v>174899</v>
      </c>
      <c r="F9">
        <f>[4]p18!F9</f>
        <v>228639</v>
      </c>
      <c r="G9">
        <f>[4]p18!G9</f>
        <v>575497</v>
      </c>
      <c r="H9">
        <f>[4]p18!H9</f>
        <v>1426177</v>
      </c>
      <c r="I9">
        <f>[4]p18!I9</f>
        <v>0</v>
      </c>
      <c r="J9">
        <f>[4]p18!J9</f>
        <v>0</v>
      </c>
      <c r="K9">
        <f>[4]p18!K9</f>
        <v>0</v>
      </c>
    </row>
    <row r="10" spans="1:11">
      <c r="A10" t="s">
        <v>188</v>
      </c>
      <c r="B10">
        <f>[4]p18!B10</f>
        <v>0</v>
      </c>
      <c r="C10">
        <f>[4]p18!C10</f>
        <v>0</v>
      </c>
      <c r="D10">
        <f>[4]p18!D10</f>
        <v>0</v>
      </c>
      <c r="E10">
        <f>[4]p18!E10</f>
        <v>0</v>
      </c>
      <c r="F10">
        <f>[4]p18!F10</f>
        <v>0</v>
      </c>
      <c r="G10">
        <f>[4]p18!G10</f>
        <v>575497</v>
      </c>
      <c r="H10">
        <f>[4]p18!H10</f>
        <v>0</v>
      </c>
      <c r="I10">
        <f>[4]p18!I10</f>
        <v>0</v>
      </c>
      <c r="J10">
        <f>[4]p18!J10</f>
        <v>0</v>
      </c>
      <c r="K10">
        <f>[4]p18!K10</f>
        <v>0</v>
      </c>
    </row>
    <row r="11" spans="1:11">
      <c r="A11" t="s">
        <v>189</v>
      </c>
      <c r="B11">
        <f>[4]p18!B11</f>
        <v>230773</v>
      </c>
      <c r="C11">
        <f>[4]p18!C11</f>
        <v>133982</v>
      </c>
      <c r="D11">
        <f>[4]p18!D11</f>
        <v>82387</v>
      </c>
      <c r="E11">
        <f>[4]p18!E11</f>
        <v>174899</v>
      </c>
      <c r="F11">
        <f>[4]p18!F11</f>
        <v>228639</v>
      </c>
      <c r="G11">
        <f>[4]p18!G11</f>
        <v>0</v>
      </c>
      <c r="H11">
        <f>[4]p18!H11</f>
        <v>0</v>
      </c>
      <c r="I11">
        <f>[4]p18!I11</f>
        <v>0</v>
      </c>
      <c r="J11">
        <f>[4]p18!J11</f>
        <v>0</v>
      </c>
      <c r="K11">
        <f>[4]p18!K11</f>
        <v>0</v>
      </c>
    </row>
    <row r="12" spans="1:11">
      <c r="A12" t="s">
        <v>190</v>
      </c>
      <c r="B12">
        <f>[4]p18!B12</f>
        <v>0</v>
      </c>
      <c r="C12">
        <f>[4]p18!C12</f>
        <v>0</v>
      </c>
      <c r="D12">
        <f>[4]p18!D12</f>
        <v>0</v>
      </c>
      <c r="E12">
        <f>[4]p18!E12</f>
        <v>0</v>
      </c>
      <c r="F12">
        <f>[4]p18!F12</f>
        <v>0</v>
      </c>
      <c r="G12">
        <f>[4]p18!G12</f>
        <v>850680</v>
      </c>
      <c r="H12">
        <f>[4]p18!H12</f>
        <v>0</v>
      </c>
      <c r="I12">
        <f>[4]p18!I12</f>
        <v>0</v>
      </c>
      <c r="J12">
        <f>[4]p18!J12</f>
        <v>0</v>
      </c>
      <c r="K12">
        <f>[4]p18!K12</f>
        <v>0</v>
      </c>
    </row>
    <row r="13" spans="1:11">
      <c r="A13" t="s">
        <v>191</v>
      </c>
      <c r="B13">
        <f>[4]p18!B13</f>
        <v>3960</v>
      </c>
      <c r="C13">
        <f>[4]p18!C13</f>
        <v>382.5</v>
      </c>
      <c r="D13">
        <f>[4]p18!D13</f>
        <v>315</v>
      </c>
      <c r="E13">
        <f>[4]p18!E13</f>
        <v>29.7</v>
      </c>
      <c r="F13">
        <f>[4]p18!F13</f>
        <v>45.9</v>
      </c>
      <c r="G13">
        <f>[4]p18!G13</f>
        <v>41.4</v>
      </c>
      <c r="H13">
        <f>[4]p18!H13</f>
        <v>0</v>
      </c>
      <c r="I13">
        <f>[4]p18!I13</f>
        <v>0</v>
      </c>
      <c r="J13">
        <f>[4]p18!J13</f>
        <v>0</v>
      </c>
      <c r="K13">
        <f>[4]p18!K13</f>
        <v>0</v>
      </c>
    </row>
    <row r="14" spans="1:11">
      <c r="A14" t="s">
        <v>192</v>
      </c>
      <c r="B14">
        <f>[4]p18!B14</f>
        <v>3960</v>
      </c>
      <c r="C14">
        <f>[4]p18!C14</f>
        <v>382.5</v>
      </c>
      <c r="D14">
        <f>[4]p18!D14</f>
        <v>315</v>
      </c>
      <c r="E14">
        <f>[4]p18!E14</f>
        <v>29.7</v>
      </c>
      <c r="F14">
        <f>[4]p18!F14</f>
        <v>45.9</v>
      </c>
      <c r="G14">
        <f>[4]p18!G14</f>
        <v>41.4</v>
      </c>
      <c r="H14">
        <f>[4]p18!H14</f>
        <v>0</v>
      </c>
      <c r="I14">
        <f>[4]p18!I14</f>
        <v>0</v>
      </c>
      <c r="J14">
        <f>[4]p18!J14</f>
        <v>0</v>
      </c>
      <c r="K14">
        <f>[4]p18!K14</f>
        <v>0</v>
      </c>
    </row>
    <row r="15" spans="1:11">
      <c r="A15" t="s">
        <v>193</v>
      </c>
      <c r="B15">
        <f>[4]p18!B15</f>
        <v>3960</v>
      </c>
      <c r="C15">
        <f>[4]p18!C15</f>
        <v>382.5</v>
      </c>
      <c r="D15">
        <f>[4]p18!D15</f>
        <v>315</v>
      </c>
      <c r="E15">
        <f>[4]p18!E15</f>
        <v>29.7</v>
      </c>
      <c r="F15">
        <f>[4]p18!F15</f>
        <v>45.9</v>
      </c>
      <c r="G15">
        <f>[4]p18!G15</f>
        <v>41.4</v>
      </c>
      <c r="H15">
        <f>[4]p18!H15</f>
        <v>0</v>
      </c>
      <c r="I15">
        <f>[4]p18!I15</f>
        <v>0</v>
      </c>
      <c r="J15">
        <f>[4]p18!J15</f>
        <v>0</v>
      </c>
      <c r="K15">
        <f>[4]p18!K15</f>
        <v>0</v>
      </c>
    </row>
    <row r="16" spans="1:11">
      <c r="A16" t="s">
        <v>194</v>
      </c>
      <c r="B16">
        <f>[4]p18!B16</f>
        <v>3960</v>
      </c>
      <c r="C16">
        <f>[4]p18!C16</f>
        <v>382.5</v>
      </c>
      <c r="D16">
        <f>[4]p18!D16</f>
        <v>315</v>
      </c>
      <c r="E16">
        <f>[4]p18!E16</f>
        <v>29.7</v>
      </c>
      <c r="F16">
        <f>[4]p18!F16</f>
        <v>45.9</v>
      </c>
      <c r="G16">
        <f>[4]p18!G16</f>
        <v>41.4</v>
      </c>
      <c r="H16">
        <f>[4]p18!H16</f>
        <v>0</v>
      </c>
      <c r="I16">
        <f>[4]p18!I16</f>
        <v>0</v>
      </c>
      <c r="J16">
        <f>[4]p18!J16</f>
        <v>0</v>
      </c>
      <c r="K16">
        <f>[4]p18!K16</f>
        <v>0</v>
      </c>
    </row>
    <row r="17" spans="1:11">
      <c r="A17" t="s">
        <v>195</v>
      </c>
      <c r="B17">
        <f>[4]p18!B17</f>
        <v>3960</v>
      </c>
      <c r="C17">
        <f>[4]p18!C17</f>
        <v>382.5</v>
      </c>
      <c r="D17">
        <f>[4]p18!D17</f>
        <v>315</v>
      </c>
      <c r="E17">
        <f>[4]p18!E17</f>
        <v>29.7</v>
      </c>
      <c r="F17">
        <f>[4]p18!F17</f>
        <v>45.9</v>
      </c>
      <c r="G17">
        <f>[4]p18!G17</f>
        <v>41.4</v>
      </c>
      <c r="H17">
        <f>[4]p18!H17</f>
        <v>0</v>
      </c>
      <c r="I17">
        <f>[4]p18!I17</f>
        <v>0</v>
      </c>
      <c r="J17">
        <f>[4]p18!J17</f>
        <v>0</v>
      </c>
      <c r="K17">
        <f>[4]p18!K17</f>
        <v>0</v>
      </c>
    </row>
    <row r="18" spans="1:11">
      <c r="A18" t="s">
        <v>196</v>
      </c>
      <c r="B18">
        <f>[4]p18!B18</f>
        <v>0</v>
      </c>
      <c r="C18">
        <f>[4]p18!C18</f>
        <v>0</v>
      </c>
      <c r="D18">
        <f>[4]p18!D18</f>
        <v>0</v>
      </c>
      <c r="E18">
        <f>[4]p18!E18</f>
        <v>0</v>
      </c>
      <c r="F18">
        <f>[4]p18!F18</f>
        <v>0</v>
      </c>
      <c r="G18">
        <f>[4]p18!G18</f>
        <v>0</v>
      </c>
      <c r="H18">
        <f>[4]p18!H18</f>
        <v>0</v>
      </c>
      <c r="I18">
        <f>[4]p18!I18</f>
        <v>0</v>
      </c>
      <c r="J18">
        <f>[4]p18!J18</f>
        <v>0</v>
      </c>
      <c r="K18">
        <f>[4]p18!K18</f>
        <v>0</v>
      </c>
    </row>
    <row r="19" spans="1:11">
      <c r="A19" t="s">
        <v>197</v>
      </c>
      <c r="B19">
        <f>[4]p18!B19</f>
        <v>0</v>
      </c>
      <c r="C19">
        <f>[4]p18!C19</f>
        <v>0</v>
      </c>
      <c r="D19">
        <f>[4]p18!D19</f>
        <v>0</v>
      </c>
      <c r="E19">
        <f>[4]p18!E19</f>
        <v>0</v>
      </c>
      <c r="F19">
        <f>[4]p18!F19</f>
        <v>0</v>
      </c>
      <c r="G19">
        <f>[4]p18!G19</f>
        <v>0</v>
      </c>
      <c r="H19">
        <f>[4]p18!H19</f>
        <v>0</v>
      </c>
      <c r="I19">
        <f>[4]p18!I19</f>
        <v>0</v>
      </c>
      <c r="J19">
        <f>[4]p18!J19</f>
        <v>0</v>
      </c>
      <c r="K19">
        <f>[4]p18!K19</f>
        <v>0</v>
      </c>
    </row>
    <row r="20" spans="1:11">
      <c r="A20" t="s">
        <v>198</v>
      </c>
      <c r="B20">
        <f>[4]p18!B20</f>
        <v>0</v>
      </c>
      <c r="C20">
        <f>[4]p18!C20</f>
        <v>0</v>
      </c>
      <c r="D20">
        <f>[4]p18!D20</f>
        <v>0</v>
      </c>
      <c r="E20">
        <f>[4]p18!E20</f>
        <v>0</v>
      </c>
      <c r="F20">
        <f>[4]p18!F20</f>
        <v>0</v>
      </c>
      <c r="G20">
        <f>[4]p18!G20</f>
        <v>0</v>
      </c>
      <c r="H20">
        <f>[4]p18!H20</f>
        <v>0</v>
      </c>
      <c r="I20">
        <f>[4]p18!I20</f>
        <v>0</v>
      </c>
      <c r="J20">
        <f>[4]p18!J20</f>
        <v>0</v>
      </c>
      <c r="K20">
        <f>[4]p18!K20</f>
        <v>0</v>
      </c>
    </row>
    <row r="21" spans="1:11">
      <c r="A21" t="s">
        <v>199</v>
      </c>
      <c r="B21">
        <f>[4]p18!B21</f>
        <v>0</v>
      </c>
      <c r="C21">
        <f>[4]p18!C21</f>
        <v>0</v>
      </c>
      <c r="D21">
        <f>[4]p18!D21</f>
        <v>0</v>
      </c>
      <c r="E21">
        <f>[4]p18!E21</f>
        <v>0</v>
      </c>
      <c r="F21">
        <f>[4]p18!F21</f>
        <v>0</v>
      </c>
      <c r="G21">
        <f>[4]p18!G21</f>
        <v>0</v>
      </c>
      <c r="H21">
        <f>[4]p18!H21</f>
        <v>0</v>
      </c>
      <c r="I21">
        <f>[4]p18!I21</f>
        <v>0</v>
      </c>
      <c r="J21">
        <f>[4]p18!J21</f>
        <v>0</v>
      </c>
      <c r="K21">
        <f>[4]p18!K21</f>
        <v>0</v>
      </c>
    </row>
    <row r="22" spans="1:11">
      <c r="A22" t="s">
        <v>200</v>
      </c>
      <c r="B22">
        <f>[4]p18!B22</f>
        <v>0</v>
      </c>
      <c r="C22">
        <f>[4]p18!C22</f>
        <v>0</v>
      </c>
      <c r="D22">
        <f>[4]p18!D22</f>
        <v>0</v>
      </c>
      <c r="E22">
        <f>[4]p18!E22</f>
        <v>0</v>
      </c>
      <c r="F22">
        <f>[4]p18!F22</f>
        <v>0</v>
      </c>
      <c r="G22">
        <f>[4]p18!G22</f>
        <v>0</v>
      </c>
      <c r="H22">
        <f>[4]p18!H22</f>
        <v>0</v>
      </c>
      <c r="I22">
        <f>[4]p18!I22</f>
        <v>0</v>
      </c>
      <c r="J22">
        <f>[4]p18!J22</f>
        <v>0</v>
      </c>
      <c r="K22">
        <f>[4]p18!K22</f>
        <v>0</v>
      </c>
    </row>
    <row r="23" spans="1:11">
      <c r="A23" t="s">
        <v>201</v>
      </c>
      <c r="B23">
        <f>[4]p18!B23</f>
        <v>6030</v>
      </c>
      <c r="C23">
        <f>[4]p18!C23</f>
        <v>450</v>
      </c>
      <c r="D23">
        <f>[4]p18!D23</f>
        <v>472.5</v>
      </c>
      <c r="E23">
        <f>[4]p18!E23</f>
        <v>38.700000000000003</v>
      </c>
      <c r="F23">
        <f>[4]p18!F23</f>
        <v>54</v>
      </c>
      <c r="G23">
        <f>[4]p18!G23</f>
        <v>49.5</v>
      </c>
      <c r="H23">
        <f>[4]p18!H23</f>
        <v>0</v>
      </c>
      <c r="I23">
        <f>[4]p18!I23</f>
        <v>0</v>
      </c>
      <c r="J23">
        <f>[4]p18!J23</f>
        <v>0</v>
      </c>
      <c r="K23">
        <f>[4]p18!K23</f>
        <v>0</v>
      </c>
    </row>
    <row r="24" spans="1:11">
      <c r="A24" t="s">
        <v>202</v>
      </c>
      <c r="B24">
        <f>[4]p18!B24</f>
        <v>6030</v>
      </c>
      <c r="C24">
        <f>[4]p18!C24</f>
        <v>450</v>
      </c>
      <c r="D24">
        <f>[4]p18!D24</f>
        <v>472.5</v>
      </c>
      <c r="E24">
        <f>[4]p18!E24</f>
        <v>38.700000000000003</v>
      </c>
      <c r="F24">
        <f>[4]p18!F24</f>
        <v>54</v>
      </c>
      <c r="G24">
        <f>[4]p18!G24</f>
        <v>49.5</v>
      </c>
      <c r="H24">
        <f>[4]p18!H24</f>
        <v>0</v>
      </c>
      <c r="I24">
        <f>[4]p18!I24</f>
        <v>0</v>
      </c>
      <c r="J24">
        <f>[4]p18!J24</f>
        <v>0</v>
      </c>
      <c r="K24">
        <f>[4]p18!K24</f>
        <v>0</v>
      </c>
    </row>
    <row r="25" spans="1:11">
      <c r="A25" t="s">
        <v>203</v>
      </c>
      <c r="B25">
        <f>[4]p18!B25</f>
        <v>6030</v>
      </c>
      <c r="C25">
        <f>[4]p18!C25</f>
        <v>450</v>
      </c>
      <c r="D25">
        <f>[4]p18!D25</f>
        <v>472.5</v>
      </c>
      <c r="E25">
        <f>[4]p18!E25</f>
        <v>38.700000000000003</v>
      </c>
      <c r="F25">
        <f>[4]p18!F25</f>
        <v>54</v>
      </c>
      <c r="G25">
        <f>[4]p18!G25</f>
        <v>49.5</v>
      </c>
      <c r="H25">
        <f>[4]p18!H25</f>
        <v>0</v>
      </c>
      <c r="I25">
        <f>[4]p18!I25</f>
        <v>0</v>
      </c>
      <c r="J25">
        <f>[4]p18!J25</f>
        <v>0</v>
      </c>
      <c r="K25">
        <f>[4]p18!K25</f>
        <v>0</v>
      </c>
    </row>
    <row r="26" spans="1:11">
      <c r="A26" t="s">
        <v>204</v>
      </c>
      <c r="B26">
        <f>[4]p18!B26</f>
        <v>6030</v>
      </c>
      <c r="C26">
        <f>[4]p18!C26</f>
        <v>450</v>
      </c>
      <c r="D26">
        <f>[4]p18!D26</f>
        <v>472.5</v>
      </c>
      <c r="E26">
        <f>[4]p18!E26</f>
        <v>38.700000000000003</v>
      </c>
      <c r="F26">
        <f>[4]p18!F26</f>
        <v>54</v>
      </c>
      <c r="G26">
        <f>[4]p18!G26</f>
        <v>49.5</v>
      </c>
      <c r="H26">
        <f>[4]p18!H26</f>
        <v>0</v>
      </c>
      <c r="I26">
        <f>[4]p18!I26</f>
        <v>0</v>
      </c>
      <c r="J26">
        <f>[4]p18!J26</f>
        <v>0</v>
      </c>
      <c r="K26">
        <f>[4]p18!K26</f>
        <v>0</v>
      </c>
    </row>
    <row r="27" spans="1:11">
      <c r="A27" t="s">
        <v>205</v>
      </c>
      <c r="B27">
        <f>[4]p18!B27</f>
        <v>6030</v>
      </c>
      <c r="C27">
        <f>[4]p18!C27</f>
        <v>450</v>
      </c>
      <c r="D27">
        <f>[4]p18!D27</f>
        <v>472.5</v>
      </c>
      <c r="E27">
        <f>[4]p18!E27</f>
        <v>38.700000000000003</v>
      </c>
      <c r="F27">
        <f>[4]p18!F27</f>
        <v>54</v>
      </c>
      <c r="G27">
        <f>[4]p18!G27</f>
        <v>49.5</v>
      </c>
      <c r="H27">
        <f>[4]p18!H27</f>
        <v>0</v>
      </c>
      <c r="I27">
        <f>[4]p18!I27</f>
        <v>0</v>
      </c>
      <c r="J27">
        <f>[4]p18!J27</f>
        <v>0</v>
      </c>
      <c r="K27">
        <f>[4]p18!K27</f>
        <v>0</v>
      </c>
    </row>
    <row r="28" spans="1:11">
      <c r="A28" t="s">
        <v>206</v>
      </c>
      <c r="B28">
        <f>[4]p18!B28</f>
        <v>0</v>
      </c>
      <c r="C28">
        <f>[4]p18!C28</f>
        <v>0</v>
      </c>
      <c r="D28">
        <f>[4]p18!D28</f>
        <v>0</v>
      </c>
      <c r="E28">
        <f>[4]p18!E28</f>
        <v>0</v>
      </c>
      <c r="F28">
        <f>[4]p18!F28</f>
        <v>0</v>
      </c>
      <c r="G28">
        <f>[4]p18!G28</f>
        <v>0</v>
      </c>
      <c r="H28">
        <f>[4]p18!H28</f>
        <v>0</v>
      </c>
      <c r="I28">
        <f>[4]p18!I28</f>
        <v>0</v>
      </c>
      <c r="J28">
        <f>[4]p18!J28</f>
        <v>0</v>
      </c>
      <c r="K28">
        <f>[4]p18!K28</f>
        <v>0</v>
      </c>
    </row>
    <row r="29" spans="1:11">
      <c r="A29" t="s">
        <v>207</v>
      </c>
      <c r="B29">
        <f>[4]p18!B29</f>
        <v>0</v>
      </c>
      <c r="C29">
        <f>[4]p18!C29</f>
        <v>0</v>
      </c>
      <c r="D29">
        <f>[4]p18!D29</f>
        <v>0</v>
      </c>
      <c r="E29">
        <f>[4]p18!E29</f>
        <v>0</v>
      </c>
      <c r="F29">
        <f>[4]p18!F29</f>
        <v>0</v>
      </c>
      <c r="G29">
        <f>[4]p18!G29</f>
        <v>0</v>
      </c>
      <c r="H29">
        <f>[4]p18!H29</f>
        <v>0</v>
      </c>
      <c r="I29">
        <f>[4]p18!I29</f>
        <v>0</v>
      </c>
      <c r="J29">
        <f>[4]p18!J29</f>
        <v>0</v>
      </c>
      <c r="K29">
        <f>[4]p18!K29</f>
        <v>0</v>
      </c>
    </row>
    <row r="30" spans="1:11">
      <c r="A30" t="s">
        <v>208</v>
      </c>
      <c r="B30">
        <f>[4]p18!B30</f>
        <v>0</v>
      </c>
      <c r="C30">
        <f>[4]p18!C30</f>
        <v>0</v>
      </c>
      <c r="D30">
        <f>[4]p18!D30</f>
        <v>0</v>
      </c>
      <c r="E30">
        <f>[4]p18!E30</f>
        <v>0</v>
      </c>
      <c r="F30">
        <f>[4]p18!F30</f>
        <v>0</v>
      </c>
      <c r="G30">
        <f>[4]p18!G30</f>
        <v>0</v>
      </c>
      <c r="H30">
        <f>[4]p18!H30</f>
        <v>0</v>
      </c>
      <c r="I30">
        <f>[4]p18!I30</f>
        <v>0</v>
      </c>
      <c r="J30">
        <f>[4]p18!J30</f>
        <v>0</v>
      </c>
      <c r="K30">
        <f>[4]p18!K30</f>
        <v>0</v>
      </c>
    </row>
    <row r="31" spans="1:11">
      <c r="A31" t="s">
        <v>209</v>
      </c>
      <c r="B31">
        <f>[4]p18!B31</f>
        <v>0</v>
      </c>
      <c r="C31">
        <f>[4]p18!C31</f>
        <v>0</v>
      </c>
      <c r="D31">
        <f>[4]p18!D31</f>
        <v>0</v>
      </c>
      <c r="E31">
        <f>[4]p18!E31</f>
        <v>0</v>
      </c>
      <c r="F31">
        <f>[4]p18!F31</f>
        <v>0</v>
      </c>
      <c r="G31">
        <f>[4]p18!G31</f>
        <v>0</v>
      </c>
      <c r="H31">
        <f>[4]p18!H31</f>
        <v>0</v>
      </c>
      <c r="I31">
        <f>[4]p18!I31</f>
        <v>0</v>
      </c>
      <c r="J31">
        <f>[4]p18!J31</f>
        <v>0</v>
      </c>
      <c r="K31">
        <f>[4]p18!K31</f>
        <v>0</v>
      </c>
    </row>
    <row r="32" spans="1:11">
      <c r="A32" t="s">
        <v>210</v>
      </c>
      <c r="B32">
        <f>[4]p18!B32</f>
        <v>0</v>
      </c>
      <c r="C32">
        <f>[4]p18!C32</f>
        <v>0</v>
      </c>
      <c r="D32">
        <f>[4]p18!D32</f>
        <v>0</v>
      </c>
      <c r="E32">
        <f>[4]p18!E32</f>
        <v>0</v>
      </c>
      <c r="F32">
        <f>[4]p18!F32</f>
        <v>0</v>
      </c>
      <c r="G32">
        <f>[4]p18!G32</f>
        <v>0</v>
      </c>
      <c r="H32">
        <f>[4]p18!H32</f>
        <v>0</v>
      </c>
      <c r="I32">
        <f>[4]p18!I32</f>
        <v>0</v>
      </c>
      <c r="J32">
        <f>[4]p18!J32</f>
        <v>0</v>
      </c>
      <c r="K32">
        <f>[4]p18!K32</f>
        <v>0</v>
      </c>
    </row>
    <row r="33" spans="1:11">
      <c r="A33" t="s">
        <v>211</v>
      </c>
      <c r="B33">
        <f>[4]p18!B33</f>
        <v>75000150</v>
      </c>
      <c r="C33">
        <f>[4]p18!C33</f>
        <v>3999993.75</v>
      </c>
      <c r="D33">
        <f>[4]p18!D33</f>
        <v>4000010</v>
      </c>
      <c r="E33">
        <f>[4]p18!E33</f>
        <v>750001.35</v>
      </c>
      <c r="F33">
        <f>[4]p18!F33</f>
        <v>1500000.65</v>
      </c>
      <c r="G33">
        <f>[4]p18!G33</f>
        <v>4000000</v>
      </c>
      <c r="H33">
        <f>[4]p18!H33</f>
        <v>8736630</v>
      </c>
      <c r="I33">
        <f>[4]p18!I33</f>
        <v>0</v>
      </c>
      <c r="J33">
        <f>[4]p18!J33</f>
        <v>0</v>
      </c>
      <c r="K33">
        <f>[4]p18!K33</f>
        <v>0</v>
      </c>
    </row>
    <row r="34" spans="1:11">
      <c r="A34" t="s">
        <v>212</v>
      </c>
      <c r="B34">
        <f>[4]p18!B34</f>
        <v>99999900</v>
      </c>
      <c r="C34">
        <f>[4]p18!C34</f>
        <v>4999976.25</v>
      </c>
      <c r="D34">
        <f>[4]p18!D34</f>
        <v>4999995</v>
      </c>
      <c r="E34">
        <f>[4]p18!E34</f>
        <v>500000.9</v>
      </c>
      <c r="F34">
        <f>[4]p18!F34</f>
        <v>1000001.75</v>
      </c>
      <c r="G34">
        <f>[4]p18!G34</f>
        <v>2750000</v>
      </c>
      <c r="H34">
        <f>[4]p18!H34</f>
        <v>6979645</v>
      </c>
      <c r="I34">
        <f>[4]p18!I34</f>
        <v>0</v>
      </c>
      <c r="J34">
        <f>[4]p18!J34</f>
        <v>0</v>
      </c>
      <c r="K34">
        <f>[4]p18!K34</f>
        <v>0</v>
      </c>
    </row>
    <row r="35" spans="1:11">
      <c r="A35" t="s">
        <v>213</v>
      </c>
      <c r="B35">
        <f>[4]p18!B35</f>
        <v>0</v>
      </c>
      <c r="C35">
        <f>[4]p18!C35</f>
        <v>0.09</v>
      </c>
      <c r="D35">
        <f>[4]p18!D35</f>
        <v>0.09</v>
      </c>
      <c r="E35">
        <f>[4]p18!E35</f>
        <v>0.09</v>
      </c>
      <c r="F35">
        <f>[4]p18!F35</f>
        <v>0.09</v>
      </c>
      <c r="G35">
        <f>[4]p18!G35</f>
        <v>0.09</v>
      </c>
      <c r="H35">
        <f>[4]p18!H35</f>
        <v>0</v>
      </c>
      <c r="I35">
        <f>[4]p18!I35</f>
        <v>0</v>
      </c>
      <c r="J35">
        <f>[4]p18!J35</f>
        <v>0</v>
      </c>
      <c r="K35">
        <f>[4]p18!K35</f>
        <v>0</v>
      </c>
    </row>
    <row r="36" spans="1:11">
      <c r="A36" t="s">
        <v>214</v>
      </c>
      <c r="B36">
        <f>[4]p18!B36</f>
        <v>6.8999999999999992E-2</v>
      </c>
      <c r="C36">
        <f>[4]p18!C36</f>
        <v>0</v>
      </c>
      <c r="D36">
        <f>[4]p18!D36</f>
        <v>6.8999999999999992E-2</v>
      </c>
      <c r="E36">
        <f>[4]p18!E36</f>
        <v>6.8999999999999992E-2</v>
      </c>
      <c r="F36">
        <f>[4]p18!F36</f>
        <v>6.8999999999999992E-2</v>
      </c>
      <c r="G36">
        <f>[4]p18!G36</f>
        <v>0</v>
      </c>
      <c r="H36">
        <f>[4]p18!H36</f>
        <v>0</v>
      </c>
      <c r="I36">
        <f>[4]p18!I36</f>
        <v>0</v>
      </c>
      <c r="J36">
        <f>[4]p18!J36</f>
        <v>0</v>
      </c>
      <c r="K36">
        <f>[4]p18!K36</f>
        <v>0</v>
      </c>
    </row>
    <row r="37" spans="1:11">
      <c r="A37" t="s">
        <v>215</v>
      </c>
      <c r="B37">
        <f>[4]p18!B37</f>
        <v>9.1999999999999998E-2</v>
      </c>
      <c r="C37">
        <f>[4]p18!C37</f>
        <v>9.1999999999999998E-2</v>
      </c>
      <c r="D37">
        <f>[4]p18!D37</f>
        <v>0</v>
      </c>
      <c r="E37">
        <f>[4]p18!E37</f>
        <v>9.1999999999999998E-2</v>
      </c>
      <c r="F37">
        <f>[4]p18!F37</f>
        <v>9.1999999999999998E-2</v>
      </c>
      <c r="G37">
        <f>[4]p18!G37</f>
        <v>9.1999999999999998E-2</v>
      </c>
      <c r="H37">
        <f>[4]p18!H37</f>
        <v>0</v>
      </c>
      <c r="I37">
        <f>[4]p18!I37</f>
        <v>0</v>
      </c>
      <c r="J37">
        <f>[4]p18!J37</f>
        <v>0</v>
      </c>
      <c r="K37">
        <f>[4]p18!K37</f>
        <v>0</v>
      </c>
    </row>
    <row r="38" spans="1:11">
      <c r="A38" t="s">
        <v>216</v>
      </c>
      <c r="B38">
        <f>[4]p18!B38</f>
        <v>0.115</v>
      </c>
      <c r="C38">
        <f>[4]p18!C38</f>
        <v>0.115</v>
      </c>
      <c r="D38">
        <f>[4]p18!D38</f>
        <v>0.115</v>
      </c>
      <c r="E38">
        <f>[4]p18!E38</f>
        <v>0</v>
      </c>
      <c r="F38">
        <f>[4]p18!F38</f>
        <v>0</v>
      </c>
      <c r="G38">
        <f>[4]p18!G38</f>
        <v>0.115</v>
      </c>
      <c r="H38">
        <f>[4]p18!H38</f>
        <v>0</v>
      </c>
      <c r="I38">
        <f>[4]p18!I38</f>
        <v>0</v>
      </c>
      <c r="J38">
        <f>[4]p18!J38</f>
        <v>0</v>
      </c>
      <c r="K38">
        <f>[4]p18!K38</f>
        <v>0</v>
      </c>
    </row>
    <row r="39" spans="1:11">
      <c r="A39" t="s">
        <v>217</v>
      </c>
      <c r="B39">
        <f>[4]p18!B39</f>
        <v>0.115</v>
      </c>
      <c r="C39">
        <f>[4]p18!C39</f>
        <v>0.115</v>
      </c>
      <c r="D39">
        <f>[4]p18!D39</f>
        <v>0.115</v>
      </c>
      <c r="E39">
        <f>[4]p18!E39</f>
        <v>0</v>
      </c>
      <c r="F39">
        <f>[4]p18!F39</f>
        <v>0</v>
      </c>
      <c r="G39">
        <f>[4]p18!G39</f>
        <v>0.115</v>
      </c>
      <c r="H39">
        <f>[4]p18!H39</f>
        <v>0</v>
      </c>
      <c r="I39">
        <f>[4]p18!I39</f>
        <v>0</v>
      </c>
      <c r="J39">
        <f>[4]p18!J39</f>
        <v>0</v>
      </c>
      <c r="K39">
        <f>[4]p18!K39</f>
        <v>0</v>
      </c>
    </row>
    <row r="40" spans="1:11">
      <c r="A40" t="s">
        <v>218</v>
      </c>
      <c r="B40">
        <f>[4]p18!B40</f>
        <v>5.7500000000000002E-2</v>
      </c>
      <c r="C40">
        <f>[4]p18!C40</f>
        <v>0</v>
      </c>
      <c r="D40">
        <f>[4]p18!D40</f>
        <v>5.7500000000000002E-2</v>
      </c>
      <c r="E40">
        <f>[4]p18!E40</f>
        <v>5.7500000000000002E-2</v>
      </c>
      <c r="F40">
        <f>[4]p18!F40</f>
        <v>5.7500000000000002E-2</v>
      </c>
      <c r="G40">
        <f>[4]p18!G40</f>
        <v>0</v>
      </c>
      <c r="H40">
        <f>[4]p18!H40</f>
        <v>0</v>
      </c>
      <c r="I40">
        <f>[4]p18!I40</f>
        <v>0</v>
      </c>
      <c r="J40">
        <f>[4]p18!J40</f>
        <v>0</v>
      </c>
      <c r="K40">
        <f>[4]p18!K40</f>
        <v>0</v>
      </c>
    </row>
    <row r="41" spans="1:11">
      <c r="A41" t="s">
        <v>219</v>
      </c>
      <c r="B41">
        <f>[4]p18!B41</f>
        <v>0.6</v>
      </c>
      <c r="C41">
        <f>[4]p18!C41</f>
        <v>1.2</v>
      </c>
      <c r="D41">
        <f>[4]p18!D41</f>
        <v>0.6</v>
      </c>
      <c r="E41">
        <f>[4]p18!E41</f>
        <v>1.5</v>
      </c>
      <c r="F41">
        <f>[4]p18!F41</f>
        <v>1.5</v>
      </c>
      <c r="G41">
        <f>[4]p18!G41</f>
        <v>1.2</v>
      </c>
      <c r="H41">
        <f>[4]p18!H41</f>
        <v>0</v>
      </c>
      <c r="I41">
        <f>[4]p18!I41</f>
        <v>0</v>
      </c>
      <c r="J41">
        <f>[4]p18!J41</f>
        <v>0</v>
      </c>
      <c r="K41">
        <f>[4]p18!K41</f>
        <v>0</v>
      </c>
    </row>
    <row r="42" spans="1:11">
      <c r="A42" t="s">
        <v>220</v>
      </c>
      <c r="B42">
        <f>[4]p18!B42</f>
        <v>1.2</v>
      </c>
      <c r="C42">
        <f>[4]p18!C42</f>
        <v>0.6</v>
      </c>
      <c r="D42">
        <f>[4]p18!D42</f>
        <v>1.8</v>
      </c>
      <c r="E42">
        <f>[4]p18!E42</f>
        <v>1.2</v>
      </c>
      <c r="F42">
        <f>[4]p18!F42</f>
        <v>1.2</v>
      </c>
      <c r="G42">
        <f>[4]p18!G42</f>
        <v>0.6</v>
      </c>
      <c r="H42">
        <f>[4]p18!H42</f>
        <v>0</v>
      </c>
      <c r="I42">
        <f>[4]p18!I42</f>
        <v>0</v>
      </c>
      <c r="J42">
        <f>[4]p18!J42</f>
        <v>0</v>
      </c>
      <c r="K42">
        <f>[4]p18!K42</f>
        <v>0</v>
      </c>
    </row>
    <row r="43" spans="1:11">
      <c r="A43" t="s">
        <v>221</v>
      </c>
      <c r="B43">
        <f>[4]p18!B43</f>
        <v>0.6</v>
      </c>
      <c r="C43">
        <f>[4]p18!C43</f>
        <v>1.8</v>
      </c>
      <c r="D43">
        <f>[4]p18!D43</f>
        <v>0.6</v>
      </c>
      <c r="E43">
        <f>[4]p18!E43</f>
        <v>1.2</v>
      </c>
      <c r="F43">
        <f>[4]p18!F43</f>
        <v>1.2</v>
      </c>
      <c r="G43">
        <f>[4]p18!G43</f>
        <v>1.2</v>
      </c>
      <c r="H43">
        <f>[4]p18!H43</f>
        <v>0</v>
      </c>
      <c r="I43">
        <f>[4]p18!I43</f>
        <v>0</v>
      </c>
      <c r="J43">
        <f>[4]p18!J43</f>
        <v>0</v>
      </c>
      <c r="K43">
        <f>[4]p18!K43</f>
        <v>0</v>
      </c>
    </row>
    <row r="44" spans="1:11">
      <c r="A44" t="s">
        <v>222</v>
      </c>
      <c r="B44">
        <f>[4]p18!B44</f>
        <v>1.5</v>
      </c>
      <c r="C44">
        <f>[4]p18!C44</f>
        <v>1.2</v>
      </c>
      <c r="D44">
        <f>[4]p18!D44</f>
        <v>1.2</v>
      </c>
      <c r="E44">
        <f>[4]p18!E44</f>
        <v>0.6</v>
      </c>
      <c r="F44">
        <f>[4]p18!F44</f>
        <v>0.6</v>
      </c>
      <c r="G44">
        <f>[4]p18!G44</f>
        <v>0.9</v>
      </c>
      <c r="H44">
        <f>[4]p18!H44</f>
        <v>0</v>
      </c>
      <c r="I44">
        <f>[4]p18!I44</f>
        <v>0</v>
      </c>
      <c r="J44">
        <f>[4]p18!J44</f>
        <v>0</v>
      </c>
      <c r="K44">
        <f>[4]p18!K44</f>
        <v>0</v>
      </c>
    </row>
    <row r="45" spans="1:11">
      <c r="A45" t="s">
        <v>223</v>
      </c>
      <c r="B45">
        <f>[4]p18!B45</f>
        <v>1.5</v>
      </c>
      <c r="C45">
        <f>[4]p18!C45</f>
        <v>1.2</v>
      </c>
      <c r="D45">
        <f>[4]p18!D45</f>
        <v>1.2</v>
      </c>
      <c r="E45">
        <f>[4]p18!E45</f>
        <v>0.6</v>
      </c>
      <c r="F45">
        <f>[4]p18!F45</f>
        <v>0.6</v>
      </c>
      <c r="G45">
        <f>[4]p18!G45</f>
        <v>0.9</v>
      </c>
      <c r="H45">
        <f>[4]p18!H45</f>
        <v>0</v>
      </c>
      <c r="I45">
        <f>[4]p18!I45</f>
        <v>0</v>
      </c>
      <c r="J45">
        <f>[4]p18!J45</f>
        <v>0</v>
      </c>
      <c r="K45">
        <f>[4]p18!K45</f>
        <v>0</v>
      </c>
    </row>
    <row r="46" spans="1:11">
      <c r="A46" t="s">
        <v>224</v>
      </c>
      <c r="B46">
        <f>[4]p18!B46</f>
        <v>1.2</v>
      </c>
      <c r="C46">
        <f>[4]p18!C46</f>
        <v>0.6</v>
      </c>
      <c r="D46">
        <f>[4]p18!D46</f>
        <v>1.2</v>
      </c>
      <c r="E46">
        <f>[4]p18!E46</f>
        <v>0.9</v>
      </c>
      <c r="F46">
        <f>[4]p18!F46</f>
        <v>0.9</v>
      </c>
      <c r="G46">
        <f>[4]p18!G46</f>
        <v>0.6</v>
      </c>
      <c r="H46">
        <f>[4]p18!H46</f>
        <v>0</v>
      </c>
      <c r="I46">
        <f>[4]p18!I46</f>
        <v>0</v>
      </c>
      <c r="J46">
        <f>[4]p18!J46</f>
        <v>0</v>
      </c>
      <c r="K46">
        <f>[4]p18!K46</f>
        <v>0</v>
      </c>
    </row>
    <row r="47" spans="1:11">
      <c r="A47" t="s">
        <v>225</v>
      </c>
      <c r="B47">
        <f>[4]p18!B47</f>
        <v>89</v>
      </c>
      <c r="C47">
        <f>[4]p18!C47</f>
        <v>12.7</v>
      </c>
      <c r="D47">
        <f>[4]p18!D47</f>
        <v>6.8</v>
      </c>
      <c r="E47">
        <f>[4]p18!E47</f>
        <v>0.66</v>
      </c>
      <c r="F47">
        <f>[4]p18!F47</f>
        <v>0.78</v>
      </c>
      <c r="G47">
        <f>[4]p18!G47</f>
        <v>1</v>
      </c>
      <c r="H47">
        <f>[4]p18!H47</f>
        <v>0</v>
      </c>
      <c r="I47">
        <f>[4]p18!I47</f>
        <v>0</v>
      </c>
      <c r="J47">
        <f>[4]p18!J47</f>
        <v>0</v>
      </c>
      <c r="K47">
        <f>[4]p18!K47</f>
        <v>0</v>
      </c>
    </row>
    <row r="48" spans="1:11">
      <c r="A48" t="s">
        <v>226</v>
      </c>
      <c r="B48">
        <f>[4]p18!B48</f>
        <v>91</v>
      </c>
      <c r="C48">
        <f>[4]p18!C48</f>
        <v>12.5</v>
      </c>
      <c r="D48">
        <f>[4]p18!D48</f>
        <v>7</v>
      </c>
      <c r="E48">
        <f>[4]p18!E48</f>
        <v>0.68</v>
      </c>
      <c r="F48">
        <f>[4]p18!F48</f>
        <v>0.81</v>
      </c>
      <c r="G48">
        <f>[4]p18!G48</f>
        <v>1</v>
      </c>
      <c r="H48">
        <f>[4]p18!H48</f>
        <v>0</v>
      </c>
      <c r="I48">
        <f>[4]p18!I48</f>
        <v>0</v>
      </c>
      <c r="J48">
        <f>[4]p18!J48</f>
        <v>0</v>
      </c>
      <c r="K48">
        <f>[4]p18!K48</f>
        <v>0</v>
      </c>
    </row>
    <row r="49" spans="1:20">
      <c r="A49" t="s">
        <v>227</v>
      </c>
      <c r="B49">
        <f>[4]p18!B49</f>
        <v>90</v>
      </c>
      <c r="C49">
        <f>[4]p18!C49</f>
        <v>12.75</v>
      </c>
      <c r="D49">
        <f>[4]p18!D49</f>
        <v>7</v>
      </c>
      <c r="E49">
        <f>[4]p18!E49</f>
        <v>0.67</v>
      </c>
      <c r="F49">
        <f>[4]p18!F49</f>
        <v>0.79</v>
      </c>
      <c r="G49">
        <f>[4]p18!G49</f>
        <v>1</v>
      </c>
      <c r="H49">
        <f>[4]p18!H49</f>
        <v>0</v>
      </c>
      <c r="I49">
        <f>[4]p18!I49</f>
        <v>0</v>
      </c>
      <c r="J49">
        <f>[4]p18!J49</f>
        <v>0</v>
      </c>
      <c r="K49">
        <f>[4]p18!K49</f>
        <v>0</v>
      </c>
    </row>
    <row r="50" spans="1:20">
      <c r="A50" t="s">
        <v>228</v>
      </c>
      <c r="B50">
        <f>[4]p18!B50</f>
        <v>89</v>
      </c>
      <c r="C50">
        <f>[4]p18!C50</f>
        <v>12.9</v>
      </c>
      <c r="D50">
        <f>[4]p18!D50</f>
        <v>6.9</v>
      </c>
      <c r="E50">
        <f>[4]p18!E50</f>
        <v>0.68</v>
      </c>
      <c r="F50">
        <f>[4]p18!F50</f>
        <v>0.81</v>
      </c>
      <c r="G50">
        <f>[4]p18!G50</f>
        <v>1</v>
      </c>
      <c r="H50">
        <f>[4]p18!H50</f>
        <v>0</v>
      </c>
      <c r="I50">
        <f>[4]p18!I50</f>
        <v>0</v>
      </c>
      <c r="J50">
        <f>[4]p18!J50</f>
        <v>0</v>
      </c>
      <c r="K50">
        <f>[4]p18!K50</f>
        <v>0</v>
      </c>
    </row>
    <row r="51" spans="1:20" ht="14" thickBot="1">
      <c r="A51" s="34" t="s">
        <v>229</v>
      </c>
      <c r="B51" s="34">
        <f>[4]p18!B51</f>
        <v>6.404444444444457</v>
      </c>
      <c r="C51" s="34">
        <f>[4]p18!C51</f>
        <v>8.865882352941167</v>
      </c>
      <c r="D51" s="34">
        <f>[4]p18!D51</f>
        <v>6.0628571428571476</v>
      </c>
      <c r="E51" s="34">
        <f>[4]p18!E51</f>
        <v>9.2059701492537513</v>
      </c>
      <c r="F51" s="34">
        <f>[4]p18!F51</f>
        <v>10.324050632911398</v>
      </c>
      <c r="G51" s="34">
        <f>[4]p18!G51</f>
        <v>7.6</v>
      </c>
      <c r="H51" s="34">
        <f>[4]p18!H51</f>
        <v>0</v>
      </c>
      <c r="I51" s="34">
        <f>[4]p18!I51</f>
        <v>0</v>
      </c>
      <c r="J51" s="34">
        <f>[4]p18!J51</f>
        <v>0</v>
      </c>
      <c r="K51" s="34">
        <f>[4]p18!K51</f>
        <v>0</v>
      </c>
      <c r="L51" s="34"/>
      <c r="M51" s="34"/>
    </row>
    <row r="52" spans="1:20">
      <c r="A52" t="s">
        <v>115</v>
      </c>
      <c r="B52">
        <f>[4]p18!B52</f>
        <v>16662740.862389252</v>
      </c>
      <c r="C52">
        <f>[4]p18!C52</f>
        <v>5806294.6381344572</v>
      </c>
      <c r="D52">
        <f>[4]p18!D52</f>
        <v>1875296.9724724069</v>
      </c>
      <c r="E52">
        <f>[4]p18!E52</f>
        <v>6415443.1617649347</v>
      </c>
      <c r="F52">
        <f>[4]p18!F52</f>
        <v>5556918.1234418824</v>
      </c>
      <c r="G52">
        <f>[4]p18!G52</f>
        <v>0</v>
      </c>
      <c r="H52">
        <f>[4]p18!H52</f>
        <v>0</v>
      </c>
      <c r="I52">
        <f>[4]p18!I52</f>
        <v>0</v>
      </c>
      <c r="J52">
        <f>[4]p18!J52</f>
        <v>0</v>
      </c>
      <c r="K52">
        <f>[4]p18!K52</f>
        <v>0</v>
      </c>
      <c r="M52" s="28"/>
    </row>
    <row r="53" spans="1:20">
      <c r="A53" t="s">
        <v>116</v>
      </c>
      <c r="B53">
        <f>[4]p18!B53</f>
        <v>22268739</v>
      </c>
      <c r="C53">
        <f>[4]p18!C53</f>
        <v>21229801</v>
      </c>
      <c r="D53">
        <f>[4]p18!D53</f>
        <v>23600877</v>
      </c>
      <c r="E53">
        <f>[4]p18!E53</f>
        <v>26112915</v>
      </c>
      <c r="F53">
        <f>[4]p18!F53</f>
        <v>27069088</v>
      </c>
      <c r="G53">
        <f>[4]p18!G53</f>
        <v>0</v>
      </c>
      <c r="H53">
        <f>[4]p18!H53</f>
        <v>0</v>
      </c>
      <c r="I53">
        <f>[4]p18!I53</f>
        <v>0</v>
      </c>
      <c r="J53">
        <f>[4]p18!J53</f>
        <v>0</v>
      </c>
      <c r="K53">
        <f>[4]p18!K53</f>
        <v>0</v>
      </c>
      <c r="N53" s="10"/>
      <c r="O53" s="10"/>
      <c r="P53" s="10"/>
      <c r="Q53" s="10"/>
      <c r="R53" s="10"/>
    </row>
    <row r="54" spans="1:20">
      <c r="A54" t="s">
        <v>230</v>
      </c>
      <c r="B54">
        <f>[4]p18!B54</f>
        <v>1764334</v>
      </c>
      <c r="C54">
        <f>[4]p18!C54</f>
        <v>1980718</v>
      </c>
      <c r="D54">
        <f>[4]p18!D54</f>
        <v>3974993</v>
      </c>
      <c r="E54">
        <f>[4]p18!E54</f>
        <v>616104</v>
      </c>
      <c r="F54">
        <f>[4]p18!F54</f>
        <v>1997950</v>
      </c>
      <c r="G54">
        <f>[4]p18!G54</f>
        <v>0</v>
      </c>
      <c r="H54">
        <f>[4]p18!H54</f>
        <v>0</v>
      </c>
      <c r="I54">
        <f>[4]p18!I54</f>
        <v>0</v>
      </c>
      <c r="J54">
        <f>[4]p18!J54</f>
        <v>0</v>
      </c>
      <c r="K54">
        <f>[4]p18!K54</f>
        <v>0</v>
      </c>
      <c r="N54" s="32"/>
      <c r="O54" s="32"/>
      <c r="P54" s="32"/>
      <c r="Q54" s="32"/>
      <c r="R54" s="32"/>
      <c r="S54" s="32"/>
      <c r="T54" s="33"/>
    </row>
    <row r="55" spans="1:20">
      <c r="A55" t="s">
        <v>231</v>
      </c>
      <c r="B55">
        <f>[4]p18!B55</f>
        <v>2208037</v>
      </c>
      <c r="C55">
        <f>[4]p18!C55</f>
        <v>5664188</v>
      </c>
      <c r="D55">
        <f>[4]p18!D55</f>
        <v>4056661</v>
      </c>
      <c r="E55">
        <f>[4]p18!E55</f>
        <v>2576383</v>
      </c>
      <c r="F55">
        <f>[4]p18!F55</f>
        <v>2438190</v>
      </c>
      <c r="G55">
        <f>[4]p18!G55</f>
        <v>0</v>
      </c>
      <c r="H55">
        <f>[4]p18!H55</f>
        <v>0</v>
      </c>
      <c r="I55">
        <f>[4]p18!I55</f>
        <v>0</v>
      </c>
      <c r="J55">
        <f>[4]p18!J55</f>
        <v>0</v>
      </c>
      <c r="K55">
        <f>[4]p18!K55</f>
        <v>0</v>
      </c>
      <c r="N55" s="32"/>
      <c r="O55" s="32"/>
      <c r="P55" s="32"/>
      <c r="Q55" s="32"/>
      <c r="R55" s="32"/>
      <c r="S55" s="32"/>
      <c r="T55" s="33"/>
    </row>
    <row r="56" spans="1:20">
      <c r="A56" t="s">
        <v>232</v>
      </c>
      <c r="B56">
        <f>[4]p18!B56</f>
        <v>3972371</v>
      </c>
      <c r="C56">
        <f>[4]p18!C56</f>
        <v>7644906</v>
      </c>
      <c r="D56">
        <f>[4]p18!D56</f>
        <v>8031654</v>
      </c>
      <c r="E56">
        <f>[4]p18!E56</f>
        <v>3192487</v>
      </c>
      <c r="F56">
        <f>[4]p18!F56</f>
        <v>4436140</v>
      </c>
      <c r="G56">
        <f>[4]p18!G56</f>
        <v>0</v>
      </c>
      <c r="H56">
        <f>[4]p18!H56</f>
        <v>0</v>
      </c>
      <c r="I56">
        <f>[4]p18!I56</f>
        <v>0</v>
      </c>
      <c r="J56">
        <f>[4]p18!J56</f>
        <v>0</v>
      </c>
      <c r="K56">
        <f>[4]p18!K56</f>
        <v>0</v>
      </c>
      <c r="T56" s="33"/>
    </row>
    <row r="57" spans="1:20">
      <c r="A57" t="s">
        <v>233</v>
      </c>
      <c r="B57">
        <f>[4]p18!B57</f>
        <v>1832199</v>
      </c>
      <c r="C57">
        <f>[4]p18!C57</f>
        <v>2031660</v>
      </c>
      <c r="D57">
        <f>[4]p18!D57</f>
        <v>1908805</v>
      </c>
      <c r="E57">
        <f>[4]p18!E57</f>
        <v>2131085</v>
      </c>
      <c r="F57">
        <f>[4]p18!F57</f>
        <v>1993281</v>
      </c>
      <c r="G57">
        <f>[4]p18!G57</f>
        <v>482724</v>
      </c>
      <c r="H57">
        <f>[4]p18!H57</f>
        <v>482724</v>
      </c>
      <c r="I57">
        <f>[4]p18!I57</f>
        <v>482724</v>
      </c>
      <c r="J57">
        <f>[4]p18!J57</f>
        <v>482724</v>
      </c>
      <c r="K57">
        <f>[4]p18!K57</f>
        <v>482724</v>
      </c>
      <c r="M57" s="28"/>
      <c r="N57" s="10"/>
      <c r="O57" s="10"/>
      <c r="P57" s="10"/>
      <c r="Q57" s="10"/>
      <c r="R57" s="10"/>
      <c r="T57" s="33"/>
    </row>
    <row r="58" spans="1:20">
      <c r="A58" t="s">
        <v>234</v>
      </c>
      <c r="B58">
        <f>[4]p18!B58</f>
        <v>4407508</v>
      </c>
      <c r="C58">
        <f>[4]p18!C58</f>
        <v>4575044</v>
      </c>
      <c r="D58">
        <f>[4]p18!D58</f>
        <v>4407507</v>
      </c>
      <c r="E58">
        <f>[4]p18!E58</f>
        <v>4708794</v>
      </c>
      <c r="F58">
        <f>[4]p18!F58</f>
        <v>4648248</v>
      </c>
      <c r="G58">
        <f>[4]p18!G58</f>
        <v>4485289</v>
      </c>
      <c r="H58">
        <f>[4]p18!H58</f>
        <v>3049996</v>
      </c>
      <c r="I58">
        <f>[4]p18!I58</f>
        <v>2870585</v>
      </c>
      <c r="J58">
        <f>[4]p18!J58</f>
        <v>3947053</v>
      </c>
      <c r="K58">
        <f>[4]p18!K58</f>
        <v>4305877</v>
      </c>
      <c r="N58" s="32"/>
      <c r="O58" s="32"/>
      <c r="P58" s="32"/>
      <c r="Q58" s="32"/>
      <c r="R58" s="32"/>
      <c r="S58" s="32"/>
      <c r="T58" s="33"/>
    </row>
    <row r="59" spans="1:20">
      <c r="A59" t="s">
        <v>235</v>
      </c>
      <c r="B59">
        <f>[4]p18!B59</f>
        <v>5612699</v>
      </c>
      <c r="C59">
        <f>[4]p18!C59</f>
        <v>5653614</v>
      </c>
      <c r="D59">
        <f>[4]p18!D59</f>
        <v>5612699</v>
      </c>
      <c r="E59">
        <f>[4]p18!E59</f>
        <v>5653614</v>
      </c>
      <c r="F59">
        <f>[4]p18!F59</f>
        <v>6360412</v>
      </c>
      <c r="G59">
        <f>[4]p18!G59</f>
        <v>3588231</v>
      </c>
      <c r="H59">
        <f>[4]p18!H59</f>
        <v>4305877</v>
      </c>
      <c r="I59">
        <f>[4]p18!I59</f>
        <v>3947053</v>
      </c>
      <c r="J59">
        <f>[4]p18!J59</f>
        <v>2870585</v>
      </c>
      <c r="K59">
        <f>[4]p18!K59</f>
        <v>3049996</v>
      </c>
      <c r="N59" s="32"/>
      <c r="O59" s="32"/>
      <c r="P59" s="32"/>
      <c r="Q59" s="32"/>
      <c r="R59" s="32"/>
      <c r="S59" s="32"/>
      <c r="T59" s="33"/>
    </row>
    <row r="60" spans="1:20">
      <c r="A60" t="s">
        <v>236</v>
      </c>
      <c r="B60">
        <f>[4]p18!B60</f>
        <v>10020207</v>
      </c>
      <c r="C60">
        <f>[4]p18!C60</f>
        <v>10228658</v>
      </c>
      <c r="D60">
        <f>[4]p18!D60</f>
        <v>10020206</v>
      </c>
      <c r="E60">
        <f>[4]p18!E60</f>
        <v>10362408</v>
      </c>
      <c r="F60">
        <f>[4]p18!F60</f>
        <v>11008660</v>
      </c>
      <c r="G60">
        <f>[4]p18!G60</f>
        <v>8073520</v>
      </c>
      <c r="H60">
        <f>[4]p18!H60</f>
        <v>7355873</v>
      </c>
      <c r="I60">
        <f>[4]p18!I60</f>
        <v>6817638</v>
      </c>
      <c r="J60">
        <f>[4]p18!J60</f>
        <v>6817638</v>
      </c>
      <c r="K60">
        <f>[4]p18!K60</f>
        <v>7355873</v>
      </c>
    </row>
    <row r="61" spans="1:20">
      <c r="A61" t="s">
        <v>237</v>
      </c>
      <c r="B61">
        <f>[4]p18!B61</f>
        <v>54756256.862389252</v>
      </c>
      <c r="C61">
        <f>[4]p18!C61</f>
        <v>46941319.638134457</v>
      </c>
      <c r="D61">
        <f>[4]p18!D61</f>
        <v>45436838.972472407</v>
      </c>
      <c r="E61">
        <f>[4]p18!E61</f>
        <v>48214338.161764935</v>
      </c>
      <c r="F61">
        <f>[4]p18!F61</f>
        <v>50064087.123441882</v>
      </c>
      <c r="G61">
        <f>[4]p18!G61</f>
        <v>0</v>
      </c>
      <c r="H61">
        <f>[4]p18!H61</f>
        <v>0</v>
      </c>
      <c r="I61">
        <f>[4]p18!I61</f>
        <v>0</v>
      </c>
      <c r="J61">
        <f>[4]p18!J61</f>
        <v>0</v>
      </c>
      <c r="K61">
        <f>[4]p18!K61</f>
        <v>0</v>
      </c>
    </row>
    <row r="62" spans="1:20">
      <c r="A62" t="s">
        <v>121</v>
      </c>
      <c r="B62">
        <f>[4]p18!B62</f>
        <v>6604982.6607142854</v>
      </c>
      <c r="C62">
        <f>[4]p18!C62</f>
        <v>6713507.9964285716</v>
      </c>
      <c r="D62">
        <f>[4]p18!D62</f>
        <v>6591578.3321428569</v>
      </c>
      <c r="E62">
        <f>[4]p18!E62</f>
        <v>6789801.0642857142</v>
      </c>
      <c r="F62">
        <f>[4]p18!F62</f>
        <v>7187089.1071428563</v>
      </c>
      <c r="G62">
        <f>[4]p18!G62</f>
        <v>0</v>
      </c>
      <c r="H62">
        <f>[4]p18!H62</f>
        <v>0</v>
      </c>
      <c r="I62">
        <f>[4]p18!I62</f>
        <v>0</v>
      </c>
      <c r="J62">
        <f>[4]p18!J62</f>
        <v>0</v>
      </c>
      <c r="K62">
        <f>[4]p18!K62</f>
        <v>0</v>
      </c>
    </row>
    <row r="63" spans="1:20">
      <c r="A63" t="s">
        <v>122</v>
      </c>
      <c r="B63">
        <f>[4]p18!B63</f>
        <v>979334</v>
      </c>
      <c r="C63">
        <f>[4]p18!C63</f>
        <v>539388</v>
      </c>
      <c r="D63">
        <f>[4]p18!D63</f>
        <v>791062</v>
      </c>
      <c r="E63">
        <f>[4]p18!E63</f>
        <v>1529583</v>
      </c>
      <c r="F63">
        <f>[4]p18!F63</f>
        <v>1615480</v>
      </c>
      <c r="G63">
        <f>[4]p18!G63</f>
        <v>-2396500</v>
      </c>
      <c r="H63">
        <f>[4]p18!H63</f>
        <v>-2031603</v>
      </c>
      <c r="I63">
        <f>[4]p18!I63</f>
        <v>-1376296</v>
      </c>
      <c r="J63">
        <f>[4]p18!J63</f>
        <v>-1222187</v>
      </c>
      <c r="K63">
        <f>[4]p18!K63</f>
        <v>-1753274</v>
      </c>
    </row>
    <row r="64" spans="1:20">
      <c r="A64" t="s">
        <v>238</v>
      </c>
      <c r="B64">
        <f>[4]p18!B64</f>
        <v>19701642</v>
      </c>
      <c r="C64">
        <f>[4]p18!C64</f>
        <v>20033284</v>
      </c>
      <c r="D64">
        <f>[4]p18!D64</f>
        <v>21951956</v>
      </c>
      <c r="E64">
        <f>[4]p18!E64</f>
        <v>20633001</v>
      </c>
      <c r="F64">
        <f>[4]p18!F64</f>
        <v>23321917</v>
      </c>
      <c r="G64">
        <f>[4]p18!G64</f>
        <v>0</v>
      </c>
      <c r="H64">
        <f>[4]p18!H64</f>
        <v>0</v>
      </c>
      <c r="I64">
        <f>[4]p18!I64</f>
        <v>0</v>
      </c>
      <c r="J64">
        <f>[4]p18!J64</f>
        <v>0</v>
      </c>
      <c r="K64">
        <f>[4]p18!K64</f>
        <v>0</v>
      </c>
    </row>
    <row r="65" spans="1:13">
      <c r="A65" t="s">
        <v>239</v>
      </c>
      <c r="B65">
        <f>[4]p18!B65</f>
        <v>1000000</v>
      </c>
      <c r="C65">
        <f>[4]p18!C65</f>
        <v>1000000</v>
      </c>
      <c r="D65">
        <f>[4]p18!D65</f>
        <v>1000000</v>
      </c>
      <c r="E65">
        <f>[4]p18!E65</f>
        <v>1000000</v>
      </c>
      <c r="F65">
        <f>[4]p18!F65</f>
        <v>1000000</v>
      </c>
      <c r="G65">
        <f>[4]p18!G65</f>
        <v>1000000</v>
      </c>
      <c r="H65">
        <f>[4]p18!H65</f>
        <v>1000000</v>
      </c>
      <c r="I65">
        <f>[4]p18!I65</f>
        <v>1000000</v>
      </c>
      <c r="J65">
        <f>[4]p18!J65</f>
        <v>1000000</v>
      </c>
      <c r="K65">
        <f>[4]p18!K65</f>
        <v>1000000</v>
      </c>
    </row>
    <row r="66" spans="1:13">
      <c r="A66" t="s">
        <v>125</v>
      </c>
      <c r="B66">
        <f>[4]p18!B66</f>
        <v>26470298.201674972</v>
      </c>
      <c r="C66">
        <f>[4]p18!C66</f>
        <v>18655139.641705886</v>
      </c>
      <c r="D66">
        <f>[4]p18!D66</f>
        <v>15102242.640329547</v>
      </c>
      <c r="E66">
        <f>[4]p18!E66</f>
        <v>18261953.097479224</v>
      </c>
      <c r="F66">
        <f>[4]p18!F66</f>
        <v>16939601.01629902</v>
      </c>
      <c r="G66">
        <f>[4]p18!G66</f>
        <v>15869613</v>
      </c>
      <c r="H66">
        <f>[4]p18!H66</f>
        <v>16577945</v>
      </c>
      <c r="I66">
        <f>[4]p18!I66</f>
        <v>17850005</v>
      </c>
      <c r="J66">
        <f>[4]p18!J66</f>
        <v>18150172</v>
      </c>
      <c r="K66">
        <f>[4]p18!K66</f>
        <v>17118230</v>
      </c>
    </row>
    <row r="67" spans="1:13">
      <c r="A67" t="s">
        <v>240</v>
      </c>
      <c r="B67">
        <f>[4]p18!B67</f>
        <v>54756256.862389252</v>
      </c>
      <c r="C67">
        <f>[4]p18!C67</f>
        <v>46941319.638134457</v>
      </c>
      <c r="D67">
        <f>[4]p18!D67</f>
        <v>45436838.972472407</v>
      </c>
      <c r="E67">
        <f>[4]p18!E67</f>
        <v>48214338.161764935</v>
      </c>
      <c r="F67">
        <f>[4]p18!F67</f>
        <v>50064087.123441882</v>
      </c>
      <c r="G67">
        <f>[4]p18!G67</f>
        <v>0</v>
      </c>
      <c r="H67">
        <f>[4]p18!H67</f>
        <v>0</v>
      </c>
      <c r="I67">
        <f>[4]p18!I67</f>
        <v>0</v>
      </c>
      <c r="J67">
        <f>[4]p18!J67</f>
        <v>0</v>
      </c>
      <c r="K67">
        <f>[4]p18!K67</f>
        <v>0</v>
      </c>
    </row>
    <row r="68" spans="1:13">
      <c r="A68" t="s">
        <v>241</v>
      </c>
      <c r="B68">
        <f>[4]p18!B68</f>
        <v>0</v>
      </c>
      <c r="C68">
        <f>[4]p18!C68</f>
        <v>0</v>
      </c>
      <c r="D68">
        <f>[4]p18!D68</f>
        <v>0</v>
      </c>
      <c r="E68">
        <f>[4]p18!E68</f>
        <v>0</v>
      </c>
      <c r="F68">
        <f>[4]p18!F68</f>
        <v>0</v>
      </c>
      <c r="G68">
        <f>[4]p18!G68</f>
        <v>0</v>
      </c>
      <c r="H68">
        <f>[4]p18!H68</f>
        <v>0</v>
      </c>
      <c r="I68">
        <f>[4]p18!I68</f>
        <v>0</v>
      </c>
      <c r="J68">
        <f>[4]p18!J68</f>
        <v>0</v>
      </c>
      <c r="K68">
        <f>[4]p18!K68</f>
        <v>0</v>
      </c>
    </row>
    <row r="69" spans="1:13">
      <c r="A69" t="s">
        <v>242</v>
      </c>
      <c r="B69">
        <f>[4]p18!B69</f>
        <v>26752565.963730119</v>
      </c>
      <c r="C69">
        <f>[4]p18!C69</f>
        <v>25568404.273363262</v>
      </c>
      <c r="D69">
        <f>[4]p18!D69</f>
        <v>28159784.934210554</v>
      </c>
      <c r="E69">
        <f>[4]p18!E69</f>
        <v>30745475.730193041</v>
      </c>
      <c r="F69">
        <f>[4]p18!F69</f>
        <v>31852173.520763271</v>
      </c>
      <c r="G69">
        <f>[4]p18!G69</f>
        <v>0</v>
      </c>
      <c r="H69">
        <f>[4]p18!H69</f>
        <v>0</v>
      </c>
      <c r="I69">
        <f>[4]p18!I69</f>
        <v>0</v>
      </c>
      <c r="J69">
        <f>[4]p18!J69</f>
        <v>0</v>
      </c>
      <c r="K69">
        <f>[4]p18!K69</f>
        <v>0</v>
      </c>
    </row>
    <row r="70" spans="1:13">
      <c r="A70" t="s">
        <v>243</v>
      </c>
      <c r="B70">
        <f>[4]p18!B70</f>
        <v>1901059.7950188033</v>
      </c>
      <c r="C70">
        <f>[4]p18!C70</f>
        <v>1047047.4389853105</v>
      </c>
      <c r="D70">
        <f>[4]p18!D70</f>
        <v>1535590.3616586924</v>
      </c>
      <c r="E70">
        <f>[4]p18!E70</f>
        <v>2969191.0207796656</v>
      </c>
      <c r="F70">
        <f>[4]p18!F70</f>
        <v>3135930.4593754932</v>
      </c>
      <c r="G70">
        <f>[4]p18!G70</f>
        <v>-115521</v>
      </c>
      <c r="H70">
        <f>[4]p18!H70</f>
        <v>-109525</v>
      </c>
      <c r="I70">
        <f>[4]p18!I70</f>
        <v>-105029</v>
      </c>
      <c r="J70">
        <f>[4]p18!J70</f>
        <v>-105029</v>
      </c>
      <c r="K70">
        <f>[4]p18!K70</f>
        <v>-109525</v>
      </c>
    </row>
    <row r="71" spans="1:13">
      <c r="A71" t="s">
        <v>244</v>
      </c>
      <c r="B71">
        <f>[4]p18!B71</f>
        <v>1.0014470252734493</v>
      </c>
      <c r="C71">
        <f>[4]p18!C71</f>
        <v>1.0007488949923435</v>
      </c>
      <c r="D71">
        <f>[4]p18!D71</f>
        <v>0.99883764381960771</v>
      </c>
      <c r="E71">
        <f>[4]p18!E71</f>
        <v>1.0001287920949924</v>
      </c>
      <c r="F71">
        <f>[4]p18!F71</f>
        <v>0.99883764381960771</v>
      </c>
      <c r="G71">
        <f>[4]p18!G71</f>
        <v>0</v>
      </c>
      <c r="H71">
        <f>[4]p18!H71</f>
        <v>0</v>
      </c>
      <c r="I71">
        <f>[4]p18!I71</f>
        <v>0</v>
      </c>
      <c r="J71">
        <f>[4]p18!J71</f>
        <v>0</v>
      </c>
      <c r="K71">
        <f>[4]p18!K71</f>
        <v>0</v>
      </c>
    </row>
    <row r="72" spans="1:13">
      <c r="A72" t="s">
        <v>245</v>
      </c>
      <c r="B72">
        <f>[4]p18!B72</f>
        <v>1.0009989272983633</v>
      </c>
      <c r="C72">
        <f>[4]p18!C72</f>
        <v>0.99955088523825397</v>
      </c>
      <c r="D72">
        <f>[4]p18!D72</f>
        <v>0.99800119550236299</v>
      </c>
      <c r="E72">
        <f>[4]p18!E72</f>
        <v>1.0029566760043331</v>
      </c>
      <c r="F72">
        <f>[4]p18!F72</f>
        <v>0.99849231595668619</v>
      </c>
      <c r="G72">
        <f>[4]p18!G72</f>
        <v>0</v>
      </c>
      <c r="H72">
        <f>[4]p18!H72</f>
        <v>0</v>
      </c>
      <c r="I72">
        <f>[4]p18!I72</f>
        <v>0</v>
      </c>
      <c r="J72">
        <f>[4]p18!J72</f>
        <v>0</v>
      </c>
      <c r="K72">
        <f>[4]p18!K72</f>
        <v>0</v>
      </c>
    </row>
    <row r="73" spans="1:13">
      <c r="A73" t="s">
        <v>246</v>
      </c>
      <c r="B73">
        <f>[4]p18!B73</f>
        <v>0</v>
      </c>
      <c r="C73">
        <f>[4]p18!C73</f>
        <v>0</v>
      </c>
      <c r="D73">
        <f>[4]p18!D73</f>
        <v>0</v>
      </c>
      <c r="E73">
        <f>[4]p18!E73</f>
        <v>0</v>
      </c>
      <c r="F73">
        <f>[4]p18!F73</f>
        <v>0</v>
      </c>
      <c r="G73">
        <f>[4]p18!G73</f>
        <v>0</v>
      </c>
      <c r="H73">
        <f>[4]p18!H73</f>
        <v>0</v>
      </c>
      <c r="I73">
        <f>[4]p18!I73</f>
        <v>0</v>
      </c>
      <c r="J73">
        <f>[4]p18!J73</f>
        <v>0</v>
      </c>
      <c r="K73">
        <f>[4]p18!K73</f>
        <v>0</v>
      </c>
    </row>
    <row r="74" spans="1:13">
      <c r="A74" t="s">
        <v>435</v>
      </c>
      <c r="B74">
        <f>[4]p18!B74</f>
        <v>0</v>
      </c>
      <c r="C74">
        <f>[4]p18!C74</f>
        <v>0</v>
      </c>
      <c r="D74">
        <f>[4]p18!D74</f>
        <v>0</v>
      </c>
      <c r="E74">
        <f>[4]p18!E74</f>
        <v>0</v>
      </c>
      <c r="F74">
        <f>[4]p18!F74</f>
        <v>0</v>
      </c>
      <c r="G74">
        <f>[4]p18!G74</f>
        <v>0</v>
      </c>
      <c r="H74">
        <f>[4]p18!H74</f>
        <v>0</v>
      </c>
      <c r="I74">
        <f>[4]p18!I74</f>
        <v>0</v>
      </c>
      <c r="J74">
        <f>[4]p18!J74</f>
        <v>0</v>
      </c>
      <c r="K74">
        <f>[4]p18!K74</f>
        <v>0</v>
      </c>
    </row>
    <row r="75" spans="1:13">
      <c r="A75" t="s">
        <v>436</v>
      </c>
      <c r="B75">
        <f>[4]p18!B75</f>
        <v>0</v>
      </c>
      <c r="C75">
        <f>[4]p18!C75</f>
        <v>0</v>
      </c>
      <c r="D75">
        <f>[4]p18!D75</f>
        <v>0</v>
      </c>
      <c r="E75">
        <f>[4]p18!E75</f>
        <v>0</v>
      </c>
      <c r="F75">
        <f>[4]p18!F75</f>
        <v>0</v>
      </c>
      <c r="G75">
        <f>[4]p18!G75</f>
        <v>0</v>
      </c>
      <c r="H75">
        <f>[4]p18!H75</f>
        <v>0</v>
      </c>
      <c r="I75">
        <f>[4]p18!I75</f>
        <v>0</v>
      </c>
      <c r="J75">
        <f>[4]p18!J75</f>
        <v>0</v>
      </c>
      <c r="K75">
        <f>[4]p18!K75</f>
        <v>0</v>
      </c>
    </row>
    <row r="76" spans="1:13">
      <c r="A76" t="s">
        <v>437</v>
      </c>
      <c r="B76">
        <f>[4]p18!B76</f>
        <v>0</v>
      </c>
      <c r="C76">
        <f>[4]p18!C76</f>
        <v>0</v>
      </c>
      <c r="D76">
        <f>[4]p18!D76</f>
        <v>0</v>
      </c>
      <c r="E76">
        <f>[4]p18!E76</f>
        <v>0</v>
      </c>
      <c r="F76">
        <f>[4]p18!F76</f>
        <v>0</v>
      </c>
      <c r="G76">
        <f>[4]p18!G76</f>
        <v>0</v>
      </c>
      <c r="H76">
        <f>[4]p18!H76</f>
        <v>0</v>
      </c>
      <c r="I76">
        <f>[4]p18!I76</f>
        <v>0</v>
      </c>
      <c r="J76">
        <f>[4]p18!J76</f>
        <v>0</v>
      </c>
      <c r="K76">
        <f>[4]p18!K76</f>
        <v>0</v>
      </c>
    </row>
    <row r="77" spans="1:13" ht="14" thickBot="1">
      <c r="A77" s="34" t="s">
        <v>438</v>
      </c>
      <c r="B77" s="34">
        <f>[4]p18!B77</f>
        <v>0</v>
      </c>
      <c r="C77" s="34">
        <f>[4]p18!C77</f>
        <v>0</v>
      </c>
      <c r="D77" s="34">
        <f>[4]p18!D77</f>
        <v>0</v>
      </c>
      <c r="E77" s="34">
        <f>[4]p18!E77</f>
        <v>0</v>
      </c>
      <c r="F77" s="34">
        <f>[4]p18!F77</f>
        <v>0</v>
      </c>
      <c r="G77" s="34">
        <f>[4]p18!G77</f>
        <v>0</v>
      </c>
      <c r="H77" s="34">
        <f>[4]p18!H77</f>
        <v>0</v>
      </c>
      <c r="I77" s="34">
        <f>[4]p18!I77</f>
        <v>0</v>
      </c>
      <c r="J77" s="34">
        <f>[4]p18!J77</f>
        <v>0</v>
      </c>
      <c r="K77" s="34">
        <f>[4]p18!K77</f>
        <v>0</v>
      </c>
      <c r="L77" s="34"/>
      <c r="M77" s="34"/>
    </row>
    <row r="78" spans="1:13">
      <c r="A78" t="s">
        <v>247</v>
      </c>
      <c r="B78">
        <f>[4]p18!B78</f>
        <v>1</v>
      </c>
    </row>
    <row r="79" spans="1:13">
      <c r="A79" t="s">
        <v>248</v>
      </c>
      <c r="B79">
        <f>[4]p18!B79</f>
        <v>60000</v>
      </c>
    </row>
    <row r="80" spans="1:13">
      <c r="A80" t="s">
        <v>249</v>
      </c>
      <c r="B80">
        <f>[4]p18!B80</f>
        <v>60000</v>
      </c>
    </row>
    <row r="81" spans="1:2">
      <c r="A81" t="s">
        <v>250</v>
      </c>
      <c r="B81">
        <f>[4]p18!B81</f>
        <v>0</v>
      </c>
    </row>
    <row r="82" spans="1:2">
      <c r="A82" t="s">
        <v>251</v>
      </c>
      <c r="B82">
        <f>[4]p18!B82</f>
        <v>0</v>
      </c>
    </row>
    <row r="83" spans="1:2">
      <c r="A83" t="s">
        <v>252</v>
      </c>
      <c r="B83">
        <f>[4]p18!B83</f>
        <v>0</v>
      </c>
    </row>
    <row r="84" spans="1:2">
      <c r="A84" t="s">
        <v>253</v>
      </c>
      <c r="B84">
        <f>[4]p18!B84</f>
        <v>0</v>
      </c>
    </row>
    <row r="85" spans="1:2">
      <c r="A85" t="s">
        <v>254</v>
      </c>
      <c r="B85">
        <f>[4]p18!B85</f>
        <v>50349</v>
      </c>
    </row>
    <row r="86" spans="1:2">
      <c r="A86" t="s">
        <v>255</v>
      </c>
      <c r="B86">
        <f>[4]p18!B86</f>
        <v>22595</v>
      </c>
    </row>
    <row r="87" spans="1:2">
      <c r="A87" t="s">
        <v>256</v>
      </c>
      <c r="B87">
        <f>[4]p18!B87</f>
        <v>17150</v>
      </c>
    </row>
    <row r="88" spans="1:2">
      <c r="A88" t="s">
        <v>257</v>
      </c>
      <c r="B88">
        <f>[4]p18!B88</f>
        <v>33820</v>
      </c>
    </row>
    <row r="89" spans="1:2">
      <c r="A89" t="s">
        <v>258</v>
      </c>
      <c r="B89">
        <f>[4]p18!B89</f>
        <v>38634</v>
      </c>
    </row>
    <row r="90" spans="1:2">
      <c r="A90" t="s">
        <v>259</v>
      </c>
      <c r="B90">
        <f>[4]p18!B90</f>
        <v>95226</v>
      </c>
    </row>
    <row r="91" spans="1:2">
      <c r="A91" t="s">
        <v>260</v>
      </c>
      <c r="B91">
        <f>[4]p18!B91</f>
        <v>50349</v>
      </c>
    </row>
    <row r="92" spans="1:2">
      <c r="A92" t="s">
        <v>261</v>
      </c>
      <c r="B92">
        <f>[4]p18!B92</f>
        <v>22595</v>
      </c>
    </row>
    <row r="93" spans="1:2">
      <c r="A93" t="s">
        <v>262</v>
      </c>
      <c r="B93">
        <f>[4]p18!B93</f>
        <v>17150</v>
      </c>
    </row>
    <row r="94" spans="1:2">
      <c r="A94" t="s">
        <v>263</v>
      </c>
      <c r="B94">
        <f>[4]p18!B94</f>
        <v>33820</v>
      </c>
    </row>
    <row r="95" spans="1:2">
      <c r="A95" t="s">
        <v>264</v>
      </c>
      <c r="B95">
        <f>[4]p18!B95</f>
        <v>38634</v>
      </c>
    </row>
    <row r="96" spans="1:2">
      <c r="A96" t="s">
        <v>265</v>
      </c>
      <c r="B96">
        <f>[4]p18!B96</f>
        <v>95226</v>
      </c>
    </row>
    <row r="97" spans="1:2">
      <c r="A97" t="s">
        <v>266</v>
      </c>
      <c r="B97">
        <f>[4]p18!B97</f>
        <v>0</v>
      </c>
    </row>
    <row r="98" spans="1:2">
      <c r="A98" t="s">
        <v>267</v>
      </c>
      <c r="B98">
        <f>[4]p18!B98</f>
        <v>0</v>
      </c>
    </row>
    <row r="99" spans="1:2">
      <c r="A99" t="s">
        <v>268</v>
      </c>
      <c r="B99">
        <f>[4]p18!B99</f>
        <v>0</v>
      </c>
    </row>
    <row r="100" spans="1:2">
      <c r="A100" t="s">
        <v>269</v>
      </c>
      <c r="B100">
        <f>[4]p18!B100</f>
        <v>0</v>
      </c>
    </row>
    <row r="101" spans="1:2">
      <c r="A101" t="s">
        <v>270</v>
      </c>
      <c r="B101">
        <f>[4]p18!B101</f>
        <v>0</v>
      </c>
    </row>
    <row r="102" spans="1:2">
      <c r="A102" t="s">
        <v>271</v>
      </c>
      <c r="B102">
        <f>[4]p18!B102</f>
        <v>0</v>
      </c>
    </row>
    <row r="103" spans="1:2">
      <c r="A103" t="s">
        <v>272</v>
      </c>
      <c r="B103">
        <f>[4]p18!B103</f>
        <v>199382040</v>
      </c>
    </row>
    <row r="104" spans="1:2">
      <c r="A104" t="s">
        <v>273</v>
      </c>
      <c r="B104">
        <f>[4]p18!B104</f>
        <v>8642587.5</v>
      </c>
    </row>
    <row r="105" spans="1:2">
      <c r="A105" t="s">
        <v>274</v>
      </c>
      <c r="B105">
        <f>[4]p18!B105</f>
        <v>5402250</v>
      </c>
    </row>
    <row r="106" spans="1:2">
      <c r="A106" t="s">
        <v>275</v>
      </c>
      <c r="B106">
        <f>[4]p18!B106</f>
        <v>1004454</v>
      </c>
    </row>
    <row r="107" spans="1:2">
      <c r="A107" t="s">
        <v>276</v>
      </c>
      <c r="B107">
        <f>[4]p18!B107</f>
        <v>1773300.6</v>
      </c>
    </row>
    <row r="108" spans="1:2">
      <c r="A108" t="s">
        <v>277</v>
      </c>
      <c r="B108">
        <f>[4]p18!B108</f>
        <v>3942356.4</v>
      </c>
    </row>
    <row r="109" spans="1:2">
      <c r="A109" t="s">
        <v>278</v>
      </c>
      <c r="B109">
        <f>[4]p18!B109</f>
        <v>1718.5395075601323</v>
      </c>
    </row>
    <row r="110" spans="1:2">
      <c r="A110" t="s">
        <v>279</v>
      </c>
      <c r="B110">
        <f>[4]p18!B110</f>
        <v>258.75976357101871</v>
      </c>
    </row>
    <row r="111" spans="1:2">
      <c r="A111" t="s">
        <v>280</v>
      </c>
      <c r="B111">
        <f>[4]p18!B111</f>
        <v>133.66418392134361</v>
      </c>
    </row>
    <row r="112" spans="1:2">
      <c r="A112" t="s">
        <v>281</v>
      </c>
      <c r="B112">
        <f>[4]p18!B112</f>
        <v>13.195571889614317</v>
      </c>
    </row>
    <row r="113" spans="1:2">
      <c r="A113" t="s">
        <v>282</v>
      </c>
      <c r="B113">
        <f>[4]p18!B113</f>
        <v>15.558957899694493</v>
      </c>
    </row>
    <row r="114" spans="1:2">
      <c r="A114" t="s">
        <v>283</v>
      </c>
      <c r="B114">
        <f>[4]p18!B114</f>
        <v>19.6948834173348</v>
      </c>
    </row>
    <row r="115" spans="1:2">
      <c r="A115" t="s">
        <v>284</v>
      </c>
      <c r="B115">
        <f>[4]p18!B115</f>
        <v>15000030</v>
      </c>
    </row>
    <row r="116" spans="1:2">
      <c r="A116" t="s">
        <v>285</v>
      </c>
      <c r="B116">
        <f>[4]p18!B116</f>
        <v>799998.75</v>
      </c>
    </row>
    <row r="117" spans="1:2">
      <c r="A117" t="s">
        <v>286</v>
      </c>
      <c r="B117">
        <f>[4]p18!B117</f>
        <v>800002</v>
      </c>
    </row>
    <row r="118" spans="1:2">
      <c r="A118" t="s">
        <v>287</v>
      </c>
      <c r="B118">
        <f>[4]p18!B118</f>
        <v>150000.26999999999</v>
      </c>
    </row>
    <row r="119" spans="1:2">
      <c r="A119" t="s">
        <v>288</v>
      </c>
      <c r="B119">
        <f>[4]p18!B119</f>
        <v>300000.13</v>
      </c>
    </row>
    <row r="120" spans="1:2">
      <c r="A120" t="s">
        <v>289</v>
      </c>
      <c r="B120">
        <f>[4]p18!B120</f>
        <v>800000</v>
      </c>
    </row>
    <row r="121" spans="1:2">
      <c r="A121" t="s">
        <v>290</v>
      </c>
      <c r="B121">
        <f>[4]p18!B121</f>
        <v>17944383.599999998</v>
      </c>
    </row>
    <row r="122" spans="1:2">
      <c r="A122" t="s">
        <v>291</v>
      </c>
      <c r="B122">
        <f>[4]p18!B122</f>
        <v>596338.53749999998</v>
      </c>
    </row>
    <row r="123" spans="1:2">
      <c r="A123" t="s">
        <v>292</v>
      </c>
      <c r="B123">
        <f>[4]p18!B123</f>
        <v>0</v>
      </c>
    </row>
    <row r="124" spans="1:2">
      <c r="A124" t="s">
        <v>293</v>
      </c>
      <c r="B124">
        <f>[4]p18!B124</f>
        <v>115512.21</v>
      </c>
    </row>
    <row r="125" spans="1:2">
      <c r="A125" t="s">
        <v>294</v>
      </c>
      <c r="B125">
        <f>[4]p18!B125</f>
        <v>203929.56899999999</v>
      </c>
    </row>
    <row r="126" spans="1:2">
      <c r="A126" t="s">
        <v>295</v>
      </c>
      <c r="B126">
        <f>[4]p18!B126</f>
        <v>226685.49300000002</v>
      </c>
    </row>
    <row r="127" spans="1:2">
      <c r="A127" t="s">
        <v>296</v>
      </c>
      <c r="B127">
        <f>[4]p18!B127</f>
        <v>44099</v>
      </c>
    </row>
    <row r="128" spans="1:2">
      <c r="A128" t="s">
        <v>297</v>
      </c>
      <c r="B128">
        <f>[4]p18!B128</f>
        <v>24740</v>
      </c>
    </row>
    <row r="129" spans="1:2">
      <c r="A129" t="s">
        <v>298</v>
      </c>
      <c r="B129">
        <f>[4]p18!B129</f>
        <v>15012</v>
      </c>
    </row>
    <row r="130" spans="1:2">
      <c r="A130" t="s">
        <v>299</v>
      </c>
      <c r="B130">
        <f>[4]p18!B130</f>
        <v>33764</v>
      </c>
    </row>
    <row r="131" spans="1:2">
      <c r="A131" t="s">
        <v>300</v>
      </c>
      <c r="B131">
        <f>[4]p18!B131</f>
        <v>46093</v>
      </c>
    </row>
    <row r="132" spans="1:2">
      <c r="A132" t="s">
        <v>301</v>
      </c>
      <c r="B132">
        <f>[4]p18!B132</f>
        <v>110290</v>
      </c>
    </row>
    <row r="133" spans="1:2">
      <c r="A133" t="s">
        <v>302</v>
      </c>
      <c r="B133">
        <f>[4]p18!B133</f>
        <v>44099</v>
      </c>
    </row>
    <row r="134" spans="1:2">
      <c r="A134" t="s">
        <v>303</v>
      </c>
      <c r="B134">
        <f>[4]p18!B134</f>
        <v>24740</v>
      </c>
    </row>
    <row r="135" spans="1:2">
      <c r="A135" t="s">
        <v>304</v>
      </c>
      <c r="B135">
        <f>[4]p18!B135</f>
        <v>15012</v>
      </c>
    </row>
    <row r="136" spans="1:2">
      <c r="A136" t="s">
        <v>305</v>
      </c>
      <c r="B136">
        <f>[4]p18!B136</f>
        <v>33764</v>
      </c>
    </row>
    <row r="137" spans="1:2">
      <c r="A137" t="s">
        <v>306</v>
      </c>
      <c r="B137">
        <f>[4]p18!B137</f>
        <v>46093</v>
      </c>
    </row>
    <row r="138" spans="1:2">
      <c r="A138" t="s">
        <v>307</v>
      </c>
      <c r="B138">
        <f>[4]p18!B138</f>
        <v>110290</v>
      </c>
    </row>
    <row r="139" spans="1:2">
      <c r="A139" t="s">
        <v>308</v>
      </c>
      <c r="B139">
        <f>[4]p18!B139</f>
        <v>0</v>
      </c>
    </row>
    <row r="140" spans="1:2">
      <c r="A140" t="s">
        <v>309</v>
      </c>
      <c r="B140">
        <f>[4]p18!B140</f>
        <v>0</v>
      </c>
    </row>
    <row r="141" spans="1:2">
      <c r="A141" t="s">
        <v>310</v>
      </c>
      <c r="B141">
        <f>[4]p18!B141</f>
        <v>0</v>
      </c>
    </row>
    <row r="142" spans="1:2">
      <c r="A142" t="s">
        <v>311</v>
      </c>
      <c r="B142">
        <f>[4]p18!B142</f>
        <v>0</v>
      </c>
    </row>
    <row r="143" spans="1:2">
      <c r="A143" t="s">
        <v>312</v>
      </c>
      <c r="B143">
        <f>[4]p18!B143</f>
        <v>0</v>
      </c>
    </row>
    <row r="144" spans="1:2">
      <c r="A144" t="s">
        <v>313</v>
      </c>
      <c r="B144">
        <f>[4]p18!B144</f>
        <v>0</v>
      </c>
    </row>
    <row r="145" spans="1:2">
      <c r="A145" t="s">
        <v>314</v>
      </c>
      <c r="B145">
        <f>[4]p18!B145</f>
        <v>265916970</v>
      </c>
    </row>
    <row r="146" spans="1:2">
      <c r="A146" t="s">
        <v>315</v>
      </c>
      <c r="B146">
        <f>[4]p18!B146</f>
        <v>11133000</v>
      </c>
    </row>
    <row r="147" spans="1:2">
      <c r="A147" t="s">
        <v>316</v>
      </c>
      <c r="B147">
        <f>[4]p18!B147</f>
        <v>7093170</v>
      </c>
    </row>
    <row r="148" spans="1:2">
      <c r="A148" t="s">
        <v>317</v>
      </c>
      <c r="B148">
        <f>[4]p18!B148</f>
        <v>1306666.8</v>
      </c>
    </row>
    <row r="149" spans="1:2">
      <c r="A149" t="s">
        <v>318</v>
      </c>
      <c r="B149">
        <f>[4]p18!B149</f>
        <v>2489022</v>
      </c>
    </row>
    <row r="150" spans="1:2">
      <c r="A150" t="s">
        <v>319</v>
      </c>
      <c r="B150">
        <f>[4]p18!B150</f>
        <v>5459355</v>
      </c>
    </row>
    <row r="151" spans="1:2">
      <c r="A151" t="s">
        <v>320</v>
      </c>
      <c r="B151">
        <f>[4]p18!B151</f>
        <v>2804.3965300501577</v>
      </c>
    </row>
    <row r="152" spans="1:2">
      <c r="A152" t="s">
        <v>321</v>
      </c>
      <c r="B152">
        <f>[4]p18!B152</f>
        <v>389.63950842377238</v>
      </c>
    </row>
    <row r="153" spans="1:2">
      <c r="A153" t="s">
        <v>322</v>
      </c>
      <c r="B153">
        <f>[4]p18!B153</f>
        <v>218.11973011501226</v>
      </c>
    </row>
    <row r="154" spans="1:2">
      <c r="A154" t="s">
        <v>323</v>
      </c>
      <c r="B154">
        <f>[4]p18!B154</f>
        <v>20.676174168151174</v>
      </c>
    </row>
    <row r="155" spans="1:2">
      <c r="A155" t="s">
        <v>324</v>
      </c>
      <c r="B155">
        <f>[4]p18!B155</f>
        <v>24.379369541551384</v>
      </c>
    </row>
    <row r="156" spans="1:2">
      <c r="A156" t="s">
        <v>325</v>
      </c>
      <c r="B156">
        <f>[4]p18!B156</f>
        <v>30.559961445001754</v>
      </c>
    </row>
    <row r="157" spans="1:2">
      <c r="A157" t="s">
        <v>326</v>
      </c>
      <c r="B157">
        <f>[4]p18!B157</f>
        <v>19999980</v>
      </c>
    </row>
    <row r="158" spans="1:2">
      <c r="A158" t="s">
        <v>327</v>
      </c>
      <c r="B158">
        <f>[4]p18!B158</f>
        <v>999995.25</v>
      </c>
    </row>
    <row r="159" spans="1:2">
      <c r="A159" t="s">
        <v>328</v>
      </c>
      <c r="B159">
        <f>[4]p18!B159</f>
        <v>999999</v>
      </c>
    </row>
    <row r="160" spans="1:2">
      <c r="A160" t="s">
        <v>329</v>
      </c>
      <c r="B160">
        <f>[4]p18!B160</f>
        <v>100000.18</v>
      </c>
    </row>
    <row r="161" spans="1:2">
      <c r="A161" t="s">
        <v>330</v>
      </c>
      <c r="B161">
        <f>[4]p18!B161</f>
        <v>200000.35</v>
      </c>
    </row>
    <row r="162" spans="1:2">
      <c r="A162" t="s">
        <v>331</v>
      </c>
      <c r="B162">
        <f>[4]p18!B162</f>
        <v>550000</v>
      </c>
    </row>
    <row r="163" spans="1:2">
      <c r="A163" t="s">
        <v>332</v>
      </c>
      <c r="B163">
        <f>[4]p18!B163</f>
        <v>23932527.299999997</v>
      </c>
    </row>
    <row r="164" spans="1:2">
      <c r="A164" t="s">
        <v>333</v>
      </c>
      <c r="B164">
        <f>[4]p18!B164</f>
        <v>0</v>
      </c>
    </row>
    <row r="165" spans="1:2">
      <c r="A165" t="s">
        <v>334</v>
      </c>
      <c r="B165">
        <f>[4]p18!B165</f>
        <v>652571.64</v>
      </c>
    </row>
    <row r="166" spans="1:2">
      <c r="A166" t="s">
        <v>335</v>
      </c>
      <c r="B166">
        <f>[4]p18!B166</f>
        <v>150266.682</v>
      </c>
    </row>
    <row r="167" spans="1:2">
      <c r="A167" t="s">
        <v>336</v>
      </c>
      <c r="B167">
        <f>[4]p18!B167</f>
        <v>286237.53000000003</v>
      </c>
    </row>
    <row r="168" spans="1:2">
      <c r="A168" t="s">
        <v>337</v>
      </c>
      <c r="B168">
        <f>[4]p18!B168</f>
        <v>0</v>
      </c>
    </row>
    <row r="169" spans="1:2">
      <c r="A169" t="s">
        <v>338</v>
      </c>
      <c r="B169">
        <f>[4]p18!B169</f>
        <v>3</v>
      </c>
    </row>
    <row r="170" spans="1:2">
      <c r="A170" t="s">
        <v>339</v>
      </c>
      <c r="B170">
        <f>[4]p18!B170</f>
        <v>6</v>
      </c>
    </row>
    <row r="171" spans="1:2">
      <c r="A171" t="s">
        <v>340</v>
      </c>
      <c r="B171">
        <f>[4]p18!B171</f>
        <v>278956</v>
      </c>
    </row>
    <row r="172" spans="1:2">
      <c r="A172" t="s">
        <v>341</v>
      </c>
      <c r="B172">
        <f>[4]p18!B172</f>
        <v>7779264.1499999994</v>
      </c>
    </row>
    <row r="173" spans="1:2">
      <c r="A173" t="s">
        <v>342</v>
      </c>
      <c r="B173">
        <f>[4]p18!B173</f>
        <v>26900950.099999998</v>
      </c>
    </row>
    <row r="174" spans="1:2">
      <c r="A174" t="s">
        <v>343</v>
      </c>
      <c r="B174">
        <f>[4]p18!B174</f>
        <v>278956</v>
      </c>
    </row>
    <row r="175" spans="1:2">
      <c r="A175" t="s">
        <v>344</v>
      </c>
      <c r="B175">
        <f>[4]p18!B175</f>
        <v>7779264.1499999994</v>
      </c>
    </row>
    <row r="176" spans="1:2">
      <c r="A176" t="s">
        <v>345</v>
      </c>
      <c r="B176">
        <f>[4]p18!B176</f>
        <v>26900950.099999998</v>
      </c>
    </row>
    <row r="177" spans="1:2">
      <c r="A177" t="s">
        <v>346</v>
      </c>
      <c r="B177">
        <f>[4]p18!B177</f>
        <v>275469</v>
      </c>
    </row>
    <row r="178" spans="1:2">
      <c r="A178" t="s">
        <v>347</v>
      </c>
      <c r="B178">
        <f>[4]p18!B178</f>
        <v>7652375.7042857138</v>
      </c>
    </row>
    <row r="179" spans="1:2">
      <c r="A179" t="s">
        <v>348</v>
      </c>
      <c r="B179">
        <f>[4]p18!B179</f>
        <v>26231122.799999997</v>
      </c>
    </row>
    <row r="180" spans="1:2">
      <c r="A180" t="s">
        <v>349</v>
      </c>
      <c r="B180">
        <f>[4]p18!B180</f>
        <v>284187</v>
      </c>
    </row>
    <row r="181" spans="1:2">
      <c r="A181" t="s">
        <v>350</v>
      </c>
      <c r="B181">
        <f>[4]p18!B181</f>
        <v>1782024</v>
      </c>
    </row>
    <row r="182" spans="1:2">
      <c r="A182" t="s">
        <v>351</v>
      </c>
      <c r="B182">
        <f>[4]p18!B182</f>
        <v>6473625</v>
      </c>
    </row>
    <row r="183" spans="1:2">
      <c r="A183" t="s">
        <v>352</v>
      </c>
      <c r="B183">
        <f>[4]p18!B183</f>
        <v>284187</v>
      </c>
    </row>
    <row r="184" spans="1:2">
      <c r="A184" t="s">
        <v>353</v>
      </c>
      <c r="B184">
        <f>[4]p18!B184</f>
        <v>1782024</v>
      </c>
    </row>
    <row r="185" spans="1:2">
      <c r="A185" t="s">
        <v>354</v>
      </c>
      <c r="B185">
        <f>[4]p18!B185</f>
        <v>6473625</v>
      </c>
    </row>
    <row r="186" spans="1:2">
      <c r="A186" t="s">
        <v>355</v>
      </c>
      <c r="B186">
        <f>[4]p18!B186</f>
        <v>280635</v>
      </c>
    </row>
    <row r="187" spans="1:2">
      <c r="A187" t="s">
        <v>356</v>
      </c>
      <c r="B187">
        <f>[4]p18!B187</f>
        <v>1774920</v>
      </c>
    </row>
    <row r="188" spans="1:2">
      <c r="A188" t="s">
        <v>357</v>
      </c>
      <c r="B188">
        <f>[4]p18!B188</f>
        <v>6390896</v>
      </c>
    </row>
    <row r="189" spans="1:2">
      <c r="A189" t="s">
        <v>358</v>
      </c>
      <c r="B189">
        <f>[4]p18!B189</f>
        <v>0</v>
      </c>
    </row>
    <row r="190" spans="1:2">
      <c r="A190" t="s">
        <v>359</v>
      </c>
      <c r="B190">
        <f>[4]p18!B190</f>
        <v>0</v>
      </c>
    </row>
    <row r="191" spans="1:2">
      <c r="A191" t="s">
        <v>360</v>
      </c>
      <c r="B191">
        <f>[4]p18!B191</f>
        <v>0</v>
      </c>
    </row>
    <row r="192" spans="1:2">
      <c r="A192" t="s">
        <v>361</v>
      </c>
      <c r="B192">
        <f>[4]p18!B192</f>
        <v>99342</v>
      </c>
    </row>
    <row r="193" spans="1:2">
      <c r="A193" t="s">
        <v>362</v>
      </c>
      <c r="B193">
        <f>[4]p18!B193</f>
        <v>12350338</v>
      </c>
    </row>
    <row r="194" spans="1:2">
      <c r="A194" t="s">
        <v>363</v>
      </c>
      <c r="B194">
        <f>[4]p18!B194</f>
        <v>124.32144944005505</v>
      </c>
    </row>
    <row r="195" spans="1:2">
      <c r="A195" t="s">
        <v>364</v>
      </c>
      <c r="B195">
        <f>[4]p18!B195</f>
        <v>0</v>
      </c>
    </row>
    <row r="196" spans="1:2">
      <c r="A196" t="s">
        <v>365</v>
      </c>
      <c r="B196">
        <f>[4]p18!B196</f>
        <v>0</v>
      </c>
    </row>
    <row r="197" spans="1:2">
      <c r="A197" t="s">
        <v>366</v>
      </c>
      <c r="B197">
        <f>[4]p18!B197</f>
        <v>0</v>
      </c>
    </row>
    <row r="198" spans="1:2">
      <c r="A198" t="s">
        <v>367</v>
      </c>
      <c r="B198">
        <f>[4]p18!B198</f>
        <v>0</v>
      </c>
    </row>
    <row r="199" spans="1:2">
      <c r="A199" t="s">
        <v>368</v>
      </c>
      <c r="B199">
        <f>[4]p18!B199</f>
        <v>0</v>
      </c>
    </row>
    <row r="200" spans="1:2">
      <c r="A200" t="s">
        <v>369</v>
      </c>
      <c r="B200">
        <f>[4]p18!B200</f>
        <v>0</v>
      </c>
    </row>
    <row r="201" spans="1:2">
      <c r="A201" t="s">
        <v>370</v>
      </c>
      <c r="B201">
        <f>[4]p18!B201</f>
        <v>76008</v>
      </c>
    </row>
    <row r="202" spans="1:2">
      <c r="A202" t="s">
        <v>371</v>
      </c>
      <c r="B202">
        <f>[4]p18!B202</f>
        <v>2208037</v>
      </c>
    </row>
    <row r="203" spans="1:2">
      <c r="A203" t="s">
        <v>372</v>
      </c>
      <c r="B203">
        <f>[4]p18!B203</f>
        <v>29.050058588183134</v>
      </c>
    </row>
    <row r="204" spans="1:2">
      <c r="A204" t="s">
        <v>373</v>
      </c>
      <c r="B204">
        <f>[4]p18!B204</f>
        <v>0</v>
      </c>
    </row>
    <row r="205" spans="1:2">
      <c r="A205" t="s">
        <v>374</v>
      </c>
      <c r="B205">
        <f>[4]p18!B205</f>
        <v>0</v>
      </c>
    </row>
    <row r="206" spans="1:2">
      <c r="A206" t="s">
        <v>375</v>
      </c>
      <c r="B206">
        <f>[4]p18!B206</f>
        <v>0</v>
      </c>
    </row>
    <row r="207" spans="1:2">
      <c r="A207" t="s">
        <v>376</v>
      </c>
      <c r="B207">
        <f>[4]p18!B207</f>
        <v>96432</v>
      </c>
    </row>
    <row r="208" spans="1:2">
      <c r="A208" t="s">
        <v>377</v>
      </c>
      <c r="B208">
        <f>[4]p18!B208</f>
        <v>180006</v>
      </c>
    </row>
    <row r="209" spans="1:2">
      <c r="A209" t="s">
        <v>378</v>
      </c>
      <c r="B209">
        <f>[4]p18!B209</f>
        <v>0</v>
      </c>
    </row>
    <row r="210" spans="1:2">
      <c r="A210" t="s">
        <v>379</v>
      </c>
      <c r="B210">
        <f>[4]p18!B210</f>
        <v>0</v>
      </c>
    </row>
    <row r="211" spans="1:2">
      <c r="A211" t="s">
        <v>380</v>
      </c>
      <c r="B211">
        <f>[4]p18!B211</f>
        <v>506208.9</v>
      </c>
    </row>
    <row r="212" spans="1:2">
      <c r="A212" t="s">
        <v>381</v>
      </c>
      <c r="B212">
        <f>[4]p18!B212</f>
        <v>610733</v>
      </c>
    </row>
    <row r="213" spans="1:2">
      <c r="A213" t="s">
        <v>382</v>
      </c>
      <c r="B213">
        <f>[4]p18!B213</f>
        <v>26752565.963730119</v>
      </c>
    </row>
    <row r="214" spans="1:2">
      <c r="A214" t="s">
        <v>137</v>
      </c>
      <c r="B214">
        <f>[4]p18!B214</f>
        <v>329980</v>
      </c>
    </row>
    <row r="215" spans="1:2">
      <c r="A215" t="s">
        <v>383</v>
      </c>
      <c r="B215">
        <f>[4]p18!B215</f>
        <v>0</v>
      </c>
    </row>
    <row r="216" spans="1:2">
      <c r="A216" t="s">
        <v>384</v>
      </c>
      <c r="B216">
        <f>[4]p18!B216</f>
        <v>27082545.963730119</v>
      </c>
    </row>
    <row r="217" spans="1:2">
      <c r="A217" t="s">
        <v>385</v>
      </c>
      <c r="B217">
        <f>[4]p18!B217</f>
        <v>12695033</v>
      </c>
    </row>
    <row r="218" spans="1:2">
      <c r="A218" t="s">
        <v>386</v>
      </c>
      <c r="B218">
        <f>[4]p18!B218</f>
        <v>782646.9</v>
      </c>
    </row>
    <row r="219" spans="1:2">
      <c r="A219" t="s">
        <v>387</v>
      </c>
      <c r="B219">
        <f>[4]p18!B219</f>
        <v>3143255</v>
      </c>
    </row>
    <row r="220" spans="1:2">
      <c r="A220" t="s">
        <v>388</v>
      </c>
      <c r="B220">
        <f>[4]p18!B220</f>
        <v>450700</v>
      </c>
    </row>
    <row r="221" spans="1:2">
      <c r="A221" t="s">
        <v>145</v>
      </c>
      <c r="B221">
        <f>[4]p18!B221</f>
        <v>3500000</v>
      </c>
    </row>
    <row r="222" spans="1:2">
      <c r="A222" t="s">
        <v>146</v>
      </c>
      <c r="B222">
        <f>[4]p18!B222</f>
        <v>439184</v>
      </c>
    </row>
    <row r="223" spans="1:2">
      <c r="A223" t="s">
        <v>389</v>
      </c>
      <c r="B223">
        <f>[4]p18!B223</f>
        <v>126838</v>
      </c>
    </row>
    <row r="224" spans="1:2">
      <c r="A224" t="s">
        <v>390</v>
      </c>
      <c r="B224">
        <f>[4]p18!B224</f>
        <v>0</v>
      </c>
    </row>
    <row r="225" spans="1:2">
      <c r="A225" t="s">
        <v>391</v>
      </c>
      <c r="B225">
        <f>[4]p18!B225</f>
        <v>0</v>
      </c>
    </row>
    <row r="226" spans="1:2">
      <c r="A226" t="s">
        <v>392</v>
      </c>
      <c r="B226">
        <f>[4]p18!B226</f>
        <v>950000</v>
      </c>
    </row>
    <row r="227" spans="1:2">
      <c r="A227" t="s">
        <v>152</v>
      </c>
      <c r="B227">
        <f>[4]p18!B227</f>
        <v>160000</v>
      </c>
    </row>
    <row r="228" spans="1:2">
      <c r="A228" t="s">
        <v>393</v>
      </c>
      <c r="B228">
        <f>[4]p18!B228</f>
        <v>0</v>
      </c>
    </row>
    <row r="229" spans="1:2">
      <c r="A229" t="s">
        <v>394</v>
      </c>
      <c r="B229">
        <f>[4]p18!B229</f>
        <v>105365</v>
      </c>
    </row>
    <row r="230" spans="1:2">
      <c r="A230" t="s">
        <v>395</v>
      </c>
      <c r="B230">
        <f>[4]p18!B230</f>
        <v>1849130.2687113169</v>
      </c>
    </row>
    <row r="231" spans="1:2">
      <c r="A231" t="s">
        <v>396</v>
      </c>
      <c r="B231">
        <f>[4]p18!B231</f>
        <v>24202152.168711316</v>
      </c>
    </row>
    <row r="232" spans="1:2">
      <c r="A232" t="s">
        <v>397</v>
      </c>
      <c r="B232">
        <f>[4]p18!B232</f>
        <v>2880393.7950188033</v>
      </c>
    </row>
    <row r="233" spans="1:2">
      <c r="A233" t="s">
        <v>398</v>
      </c>
      <c r="B233">
        <f>[4]p18!B233</f>
        <v>979334</v>
      </c>
    </row>
    <row r="234" spans="1:2">
      <c r="A234" t="s">
        <v>243</v>
      </c>
      <c r="B234">
        <f>[4]p18!B234</f>
        <v>1901059.7950188033</v>
      </c>
    </row>
    <row r="235" spans="1:2">
      <c r="A235" t="s">
        <v>399</v>
      </c>
      <c r="B235">
        <f>[4]p18!B235</f>
        <v>6250000</v>
      </c>
    </row>
    <row r="236" spans="1:2">
      <c r="A236" t="s">
        <v>400</v>
      </c>
      <c r="B236">
        <f>[4]p18!B236</f>
        <v>11666666.666666668</v>
      </c>
    </row>
    <row r="237" spans="1:2">
      <c r="A237" t="s">
        <v>401</v>
      </c>
      <c r="B237">
        <f>[4]p18!B237</f>
        <v>10000000</v>
      </c>
    </row>
    <row r="238" spans="1:2">
      <c r="A238" t="s">
        <v>402</v>
      </c>
      <c r="B238">
        <f>[4]p18!B238</f>
        <v>400</v>
      </c>
    </row>
    <row r="239" spans="1:2">
      <c r="A239" t="s">
        <v>403</v>
      </c>
      <c r="B239">
        <f>[4]p18!B239</f>
        <v>300</v>
      </c>
    </row>
    <row r="240" spans="1:2">
      <c r="A240" t="s">
        <v>404</v>
      </c>
      <c r="B240">
        <f>[4]p18!B240</f>
        <v>1000</v>
      </c>
    </row>
    <row r="241" spans="1:2">
      <c r="A241" t="s">
        <v>405</v>
      </c>
      <c r="B241">
        <f>[4]p18!B241</f>
        <v>1.4</v>
      </c>
    </row>
    <row r="242" spans="1:2">
      <c r="A242" t="s">
        <v>406</v>
      </c>
      <c r="B242">
        <f>[4]p18!B242</f>
        <v>2.2799999999999998</v>
      </c>
    </row>
    <row r="243" spans="1:2">
      <c r="A243" t="s">
        <v>407</v>
      </c>
      <c r="B243">
        <f>[4]p18!B243</f>
        <v>54940596</v>
      </c>
    </row>
    <row r="244" spans="1:2">
      <c r="A244" t="s">
        <v>408</v>
      </c>
      <c r="B244">
        <f>[4]p18!B244</f>
        <v>35238954</v>
      </c>
    </row>
    <row r="245" spans="1:2">
      <c r="A245" t="s">
        <v>409</v>
      </c>
      <c r="B245">
        <f>[4]p18!B245</f>
        <v>90000</v>
      </c>
    </row>
    <row r="246" spans="1:2">
      <c r="A246" t="s">
        <v>410</v>
      </c>
      <c r="B246">
        <f>[4]p18!B246</f>
        <v>0</v>
      </c>
    </row>
    <row r="247" spans="1:2">
      <c r="A247" t="s">
        <v>411</v>
      </c>
      <c r="B247">
        <f>[4]p18!B247</f>
        <v>2.8</v>
      </c>
    </row>
    <row r="248" spans="1:2">
      <c r="A248" t="s">
        <v>412</v>
      </c>
      <c r="B248">
        <f>[4]p18!B248</f>
        <v>2.8</v>
      </c>
    </row>
    <row r="249" spans="1:2">
      <c r="A249" t="s">
        <v>413</v>
      </c>
      <c r="B249">
        <f>[4]p18!B249</f>
        <v>0</v>
      </c>
    </row>
    <row r="250" spans="1:2">
      <c r="A250" t="s">
        <v>414</v>
      </c>
      <c r="B250">
        <f>[4]p18!B250</f>
        <v>0</v>
      </c>
    </row>
    <row r="251" spans="1:2">
      <c r="A251" t="s">
        <v>415</v>
      </c>
      <c r="B251">
        <f>[4]p18!B251</f>
        <v>0</v>
      </c>
    </row>
    <row r="252" spans="1:2">
      <c r="A252" t="s">
        <v>416</v>
      </c>
      <c r="B252">
        <f>[4]p18!B252</f>
        <v>0</v>
      </c>
    </row>
    <row r="253" spans="1:2">
      <c r="A253" t="s">
        <v>417</v>
      </c>
      <c r="B253">
        <f>[4]p18!B253</f>
        <v>0</v>
      </c>
    </row>
    <row r="254" spans="1:2">
      <c r="A254" t="s">
        <v>418</v>
      </c>
      <c r="B254">
        <f>[4]p18!B254</f>
        <v>0</v>
      </c>
    </row>
    <row r="255" spans="1:2">
      <c r="A255" t="s">
        <v>419</v>
      </c>
      <c r="B255">
        <f>[4]p18!B255</f>
        <v>0</v>
      </c>
    </row>
    <row r="256" spans="1:2">
      <c r="A256" t="s">
        <v>420</v>
      </c>
      <c r="B256">
        <f>[4]p18!B256</f>
        <v>0</v>
      </c>
    </row>
    <row r="257" spans="1:2">
      <c r="A257" t="s">
        <v>421</v>
      </c>
      <c r="B257">
        <f>[4]p18!B257</f>
        <v>0</v>
      </c>
    </row>
    <row r="258" spans="1:2">
      <c r="A258" t="s">
        <v>422</v>
      </c>
      <c r="B258">
        <f>[4]p18!B258</f>
        <v>0</v>
      </c>
    </row>
    <row r="259" spans="1:2">
      <c r="A259" t="s">
        <v>423</v>
      </c>
      <c r="B259">
        <f>[4]p18!B259</f>
        <v>5</v>
      </c>
    </row>
    <row r="260" spans="1:2">
      <c r="A260" t="s">
        <v>1065</v>
      </c>
      <c r="B260">
        <f>[4]p18!B260</f>
        <v>13.800507498121384</v>
      </c>
    </row>
    <row r="261" spans="1:2">
      <c r="A261" t="s">
        <v>1066</v>
      </c>
      <c r="B261">
        <f>[4]p18!B261</f>
        <v>22.772982699948333</v>
      </c>
    </row>
    <row r="262" spans="1:2">
      <c r="A262" t="s">
        <v>227</v>
      </c>
      <c r="B262">
        <f>[4]p18!B262</f>
        <v>90</v>
      </c>
    </row>
    <row r="263" spans="1:2">
      <c r="A263" t="s">
        <v>228</v>
      </c>
      <c r="B263">
        <f>[4]p18!B263</f>
        <v>89</v>
      </c>
    </row>
    <row r="264" spans="1:2">
      <c r="A264" t="s">
        <v>346</v>
      </c>
      <c r="B264">
        <f>[4]p18!B264</f>
        <v>275469</v>
      </c>
    </row>
    <row r="265" spans="1:2">
      <c r="A265" t="s">
        <v>355</v>
      </c>
      <c r="B265">
        <f>[4]p18!B265</f>
        <v>280635</v>
      </c>
    </row>
    <row r="266" spans="1:2">
      <c r="A266" t="s">
        <v>338</v>
      </c>
      <c r="B266">
        <f>[4]p18!B266</f>
        <v>3</v>
      </c>
    </row>
    <row r="267" spans="1:2">
      <c r="A267" t="s">
        <v>339</v>
      </c>
      <c r="B267">
        <f>[4]p18!B267</f>
        <v>6</v>
      </c>
    </row>
    <row r="268" spans="1:2">
      <c r="A268" t="s">
        <v>1067</v>
      </c>
      <c r="B268">
        <f>[4]p18!B268</f>
        <v>661125.6</v>
      </c>
    </row>
    <row r="269" spans="1:2">
      <c r="A269" t="s">
        <v>1068</v>
      </c>
      <c r="B269">
        <f>[4]p18!B269</f>
        <v>841905</v>
      </c>
    </row>
    <row r="270" spans="1:2">
      <c r="A270" t="s">
        <v>1069</v>
      </c>
      <c r="B270">
        <f>[4]p18!B270</f>
        <v>1176424.873660929</v>
      </c>
    </row>
    <row r="271" spans="1:2">
      <c r="A271" t="s">
        <v>1070</v>
      </c>
      <c r="B271">
        <f>[4]p18!B271</f>
        <v>0.78387996147971495</v>
      </c>
    </row>
    <row r="272" spans="1:2">
      <c r="A272" t="s">
        <v>1071</v>
      </c>
      <c r="B272">
        <f>[4]p18!B272</f>
        <v>0.93003344104470087</v>
      </c>
    </row>
    <row r="273" spans="1:2">
      <c r="A273" t="s">
        <v>1072</v>
      </c>
      <c r="B273">
        <f>[4]p18!B273</f>
        <v>0.31901174937686488</v>
      </c>
    </row>
    <row r="274" spans="1:2">
      <c r="A274" t="s">
        <v>1073</v>
      </c>
      <c r="B274">
        <f>[4]p18!B274</f>
        <v>0.29242104462624241</v>
      </c>
    </row>
    <row r="275" spans="1:2">
      <c r="A275" t="s">
        <v>1087</v>
      </c>
      <c r="B275">
        <f>[4]p18!B275</f>
        <v>0.33404525723112599</v>
      </c>
    </row>
    <row r="276" spans="1:2">
      <c r="A276" t="s">
        <v>1088</v>
      </c>
      <c r="B276">
        <f>[4]p18!B276</f>
        <v>0.30620043707111294</v>
      </c>
    </row>
    <row r="277" spans="1:2">
      <c r="A277" t="s">
        <v>1091</v>
      </c>
      <c r="B277">
        <f>[4]p18!B277</f>
        <v>2233533.7950188033</v>
      </c>
    </row>
    <row r="278" spans="1:2">
      <c r="A278" t="s">
        <v>1092</v>
      </c>
      <c r="B278">
        <f>[4]p18!B278</f>
        <v>0.71719796615817999</v>
      </c>
    </row>
    <row r="279" spans="1:2">
      <c r="A279" t="s">
        <v>1093</v>
      </c>
      <c r="B279">
        <f>[4]p18!B279</f>
        <v>0.41765596063611649</v>
      </c>
    </row>
    <row r="280" spans="1:2">
      <c r="A280" t="s">
        <v>1094</v>
      </c>
      <c r="B280">
        <f>[4]p18!B280</f>
        <v>0.58234403936388357</v>
      </c>
    </row>
    <row r="281" spans="1:2">
      <c r="A281" t="s">
        <v>1099</v>
      </c>
      <c r="B281">
        <f>[4]p18!B281</f>
        <v>6.0191999999999996E-2</v>
      </c>
    </row>
    <row r="282" spans="1:2">
      <c r="A282" t="s">
        <v>1100</v>
      </c>
      <c r="B282">
        <f>[4]p18!B282</f>
        <v>0.11075796949237271</v>
      </c>
    </row>
    <row r="283" spans="1:2">
      <c r="A283" t="s">
        <v>1095</v>
      </c>
      <c r="B283">
        <f>[4]p18!B283</f>
        <v>19701642</v>
      </c>
    </row>
    <row r="284" spans="1:2">
      <c r="A284" t="s">
        <v>1096</v>
      </c>
      <c r="B284">
        <f>[4]p18!B284</f>
        <v>27470298.201674972</v>
      </c>
    </row>
    <row r="285" spans="1:2">
      <c r="A285" t="s">
        <v>1097</v>
      </c>
      <c r="B285">
        <f>[4]p18!B285</f>
        <v>1057108.9213578743</v>
      </c>
    </row>
    <row r="286" spans="1:2">
      <c r="A286" t="s">
        <v>1101</v>
      </c>
      <c r="B286">
        <f>[4]p18!B286</f>
        <v>0</v>
      </c>
    </row>
    <row r="287" spans="1:2">
      <c r="A287" t="s">
        <v>1102</v>
      </c>
      <c r="B287">
        <f>[4]p18!B287</f>
        <v>0</v>
      </c>
    </row>
    <row r="288" spans="1:2">
      <c r="A288" t="s">
        <v>1103</v>
      </c>
      <c r="B288">
        <f>[4]p18!B288</f>
        <v>0</v>
      </c>
    </row>
    <row r="289" spans="1:2">
      <c r="A289" t="s">
        <v>1069</v>
      </c>
      <c r="B289">
        <f>[4]p18!B289</f>
        <v>1176424.873660929</v>
      </c>
    </row>
    <row r="290" spans="1:2">
      <c r="A290" t="s">
        <v>508</v>
      </c>
      <c r="B290">
        <f>[4]p18!B290</f>
        <v>8.9638790928539241E-2</v>
      </c>
    </row>
    <row r="291" spans="1:2">
      <c r="A291" t="s">
        <v>1104</v>
      </c>
      <c r="B291">
        <f>[4]p18!B291</f>
        <v>0.18939511798494951</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3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dimension ref="A1:T291"/>
  <sheetViews>
    <sheetView topLeftCell="A245"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750</v>
      </c>
    </row>
    <row r="2" spans="1:11">
      <c r="A2">
        <v>19</v>
      </c>
      <c r="B2" t="s">
        <v>176</v>
      </c>
      <c r="C2" t="s">
        <v>177</v>
      </c>
      <c r="D2" t="s">
        <v>178</v>
      </c>
      <c r="E2" t="s">
        <v>8</v>
      </c>
      <c r="F2" t="s">
        <v>179</v>
      </c>
      <c r="G2" t="s">
        <v>10</v>
      </c>
      <c r="H2" t="s">
        <v>180</v>
      </c>
    </row>
    <row r="3" spans="1:11">
      <c r="A3" t="s">
        <v>181</v>
      </c>
      <c r="B3">
        <f>[4]p19!B3</f>
        <v>270759</v>
      </c>
      <c r="C3">
        <f>[4]p19!C3</f>
        <v>131788</v>
      </c>
      <c r="D3">
        <f>[4]p19!D3</f>
        <v>97992</v>
      </c>
      <c r="E3">
        <f>[4]p19!E3</f>
        <v>189802</v>
      </c>
      <c r="F3">
        <f>[4]p19!F3</f>
        <v>212700</v>
      </c>
      <c r="G3">
        <f>[4]p19!G3</f>
        <v>543168</v>
      </c>
      <c r="H3">
        <f>[4]p19!H3</f>
        <v>1446209</v>
      </c>
      <c r="I3">
        <f>[4]p19!I3</f>
        <v>0</v>
      </c>
      <c r="J3">
        <f>[4]p19!J3</f>
        <v>0</v>
      </c>
      <c r="K3">
        <f>[4]p19!K3</f>
        <v>0</v>
      </c>
    </row>
    <row r="4" spans="1:11">
      <c r="A4" t="s">
        <v>182</v>
      </c>
      <c r="B4">
        <f>[4]p19!B4</f>
        <v>270759</v>
      </c>
      <c r="C4">
        <f>[4]p19!C4</f>
        <v>131788</v>
      </c>
      <c r="D4">
        <f>[4]p19!D4</f>
        <v>97992</v>
      </c>
      <c r="E4">
        <f>[4]p19!E4</f>
        <v>189802</v>
      </c>
      <c r="F4">
        <f>[4]p19!F4</f>
        <v>212700</v>
      </c>
      <c r="G4">
        <f>[4]p19!G4</f>
        <v>543168</v>
      </c>
      <c r="H4">
        <f>[4]p19!H4</f>
        <v>1446209</v>
      </c>
      <c r="I4">
        <f>[4]p19!I4</f>
        <v>0</v>
      </c>
      <c r="J4">
        <f>[4]p19!J4</f>
        <v>0</v>
      </c>
      <c r="K4">
        <f>[4]p19!K4</f>
        <v>0</v>
      </c>
    </row>
    <row r="5" spans="1:11">
      <c r="A5" t="s">
        <v>183</v>
      </c>
      <c r="B5">
        <f>[4]p19!B5</f>
        <v>0</v>
      </c>
      <c r="C5">
        <f>[4]p19!C5</f>
        <v>0</v>
      </c>
      <c r="D5">
        <f>[4]p19!D5</f>
        <v>97992</v>
      </c>
      <c r="E5">
        <f>[4]p19!E5</f>
        <v>0</v>
      </c>
      <c r="F5">
        <f>[4]p19!F5</f>
        <v>0</v>
      </c>
      <c r="G5">
        <f>[4]p19!G5</f>
        <v>0</v>
      </c>
      <c r="H5">
        <f>[4]p19!H5</f>
        <v>0</v>
      </c>
      <c r="I5">
        <f>[4]p19!I5</f>
        <v>0</v>
      </c>
      <c r="J5">
        <f>[4]p19!J5</f>
        <v>0</v>
      </c>
      <c r="K5">
        <f>[4]p19!K5</f>
        <v>0</v>
      </c>
    </row>
    <row r="6" spans="1:11">
      <c r="A6" t="s">
        <v>184</v>
      </c>
      <c r="B6">
        <f>[4]p19!B6</f>
        <v>270759</v>
      </c>
      <c r="C6">
        <f>[4]p19!C6</f>
        <v>131788</v>
      </c>
      <c r="D6">
        <f>[4]p19!D6</f>
        <v>0</v>
      </c>
      <c r="E6">
        <f>[4]p19!E6</f>
        <v>189802</v>
      </c>
      <c r="F6">
        <f>[4]p19!F6</f>
        <v>212700</v>
      </c>
      <c r="G6">
        <f>[4]p19!G6</f>
        <v>543168</v>
      </c>
      <c r="H6">
        <f>[4]p19!H6</f>
        <v>0</v>
      </c>
      <c r="I6">
        <f>[4]p19!I6</f>
        <v>0</v>
      </c>
      <c r="J6">
        <f>[4]p19!J6</f>
        <v>0</v>
      </c>
      <c r="K6">
        <f>[4]p19!K6</f>
        <v>0</v>
      </c>
    </row>
    <row r="7" spans="1:11">
      <c r="A7" t="s">
        <v>185</v>
      </c>
      <c r="B7">
        <f>[4]p19!B7</f>
        <v>0</v>
      </c>
      <c r="C7">
        <f>[4]p19!C7</f>
        <v>0</v>
      </c>
      <c r="D7">
        <f>[4]p19!D7</f>
        <v>1348217</v>
      </c>
      <c r="E7">
        <f>[4]p19!E7</f>
        <v>0</v>
      </c>
      <c r="F7">
        <f>[4]p19!F7</f>
        <v>0</v>
      </c>
      <c r="G7">
        <f>[4]p19!G7</f>
        <v>0</v>
      </c>
      <c r="H7">
        <f>[4]p19!H7</f>
        <v>0</v>
      </c>
      <c r="I7">
        <f>[4]p19!I7</f>
        <v>0</v>
      </c>
      <c r="J7">
        <f>[4]p19!J7</f>
        <v>0</v>
      </c>
      <c r="K7">
        <f>[4]p19!K7</f>
        <v>0</v>
      </c>
    </row>
    <row r="8" spans="1:11">
      <c r="A8" t="s">
        <v>186</v>
      </c>
      <c r="B8">
        <f>[4]p19!B8</f>
        <v>230539</v>
      </c>
      <c r="C8">
        <f>[4]p19!C8</f>
        <v>133905</v>
      </c>
      <c r="D8">
        <f>[4]p19!D8</f>
        <v>82008</v>
      </c>
      <c r="E8">
        <f>[4]p19!E8</f>
        <v>172831</v>
      </c>
      <c r="F8">
        <f>[4]p19!F8</f>
        <v>224517</v>
      </c>
      <c r="G8">
        <f>[4]p19!G8</f>
        <v>577789</v>
      </c>
      <c r="H8">
        <f>[4]p19!H8</f>
        <v>1421589</v>
      </c>
      <c r="I8">
        <f>[4]p19!I8</f>
        <v>0</v>
      </c>
      <c r="J8">
        <f>[4]p19!J8</f>
        <v>0</v>
      </c>
      <c r="K8">
        <f>[4]p19!K8</f>
        <v>0</v>
      </c>
    </row>
    <row r="9" spans="1:11">
      <c r="A9" t="s">
        <v>187</v>
      </c>
      <c r="B9">
        <f>[4]p19!B9</f>
        <v>230539</v>
      </c>
      <c r="C9">
        <f>[4]p19!C9</f>
        <v>133905</v>
      </c>
      <c r="D9">
        <f>[4]p19!D9</f>
        <v>82008</v>
      </c>
      <c r="E9">
        <f>[4]p19!E9</f>
        <v>172831</v>
      </c>
      <c r="F9">
        <f>[4]p19!F9</f>
        <v>224517</v>
      </c>
      <c r="G9">
        <f>[4]p19!G9</f>
        <v>577789</v>
      </c>
      <c r="H9">
        <f>[4]p19!H9</f>
        <v>1421589</v>
      </c>
      <c r="I9">
        <f>[4]p19!I9</f>
        <v>0</v>
      </c>
      <c r="J9">
        <f>[4]p19!J9</f>
        <v>0</v>
      </c>
      <c r="K9">
        <f>[4]p19!K9</f>
        <v>0</v>
      </c>
    </row>
    <row r="10" spans="1:11">
      <c r="A10" t="s">
        <v>188</v>
      </c>
      <c r="B10">
        <f>[4]p19!B10</f>
        <v>0</v>
      </c>
      <c r="C10">
        <f>[4]p19!C10</f>
        <v>0</v>
      </c>
      <c r="D10">
        <f>[4]p19!D10</f>
        <v>0</v>
      </c>
      <c r="E10">
        <f>[4]p19!E10</f>
        <v>0</v>
      </c>
      <c r="F10">
        <f>[4]p19!F10</f>
        <v>0</v>
      </c>
      <c r="G10">
        <f>[4]p19!G10</f>
        <v>577789</v>
      </c>
      <c r="H10">
        <f>[4]p19!H10</f>
        <v>0</v>
      </c>
      <c r="I10">
        <f>[4]p19!I10</f>
        <v>0</v>
      </c>
      <c r="J10">
        <f>[4]p19!J10</f>
        <v>0</v>
      </c>
      <c r="K10">
        <f>[4]p19!K10</f>
        <v>0</v>
      </c>
    </row>
    <row r="11" spans="1:11">
      <c r="A11" t="s">
        <v>189</v>
      </c>
      <c r="B11">
        <f>[4]p19!B11</f>
        <v>230539</v>
      </c>
      <c r="C11">
        <f>[4]p19!C11</f>
        <v>133905</v>
      </c>
      <c r="D11">
        <f>[4]p19!D11</f>
        <v>82008</v>
      </c>
      <c r="E11">
        <f>[4]p19!E11</f>
        <v>172831</v>
      </c>
      <c r="F11">
        <f>[4]p19!F11</f>
        <v>224517</v>
      </c>
      <c r="G11">
        <f>[4]p19!G11</f>
        <v>0</v>
      </c>
      <c r="H11">
        <f>[4]p19!H11</f>
        <v>0</v>
      </c>
      <c r="I11">
        <f>[4]p19!I11</f>
        <v>0</v>
      </c>
      <c r="J11">
        <f>[4]p19!J11</f>
        <v>0</v>
      </c>
      <c r="K11">
        <f>[4]p19!K11</f>
        <v>0</v>
      </c>
    </row>
    <row r="12" spans="1:11">
      <c r="A12" t="s">
        <v>190</v>
      </c>
      <c r="B12">
        <f>[4]p19!B12</f>
        <v>0</v>
      </c>
      <c r="C12">
        <f>[4]p19!C12</f>
        <v>0</v>
      </c>
      <c r="D12">
        <f>[4]p19!D12</f>
        <v>0</v>
      </c>
      <c r="E12">
        <f>[4]p19!E12</f>
        <v>0</v>
      </c>
      <c r="F12">
        <f>[4]p19!F12</f>
        <v>0</v>
      </c>
      <c r="G12">
        <f>[4]p19!G12</f>
        <v>843800</v>
      </c>
      <c r="H12">
        <f>[4]p19!H12</f>
        <v>0</v>
      </c>
      <c r="I12">
        <f>[4]p19!I12</f>
        <v>0</v>
      </c>
      <c r="J12">
        <f>[4]p19!J12</f>
        <v>0</v>
      </c>
      <c r="K12">
        <f>[4]p19!K12</f>
        <v>0</v>
      </c>
    </row>
    <row r="13" spans="1:11">
      <c r="A13" t="s">
        <v>191</v>
      </c>
      <c r="B13">
        <f>[4]p19!B13</f>
        <v>4158</v>
      </c>
      <c r="C13">
        <f>[4]p19!C13</f>
        <v>401.625</v>
      </c>
      <c r="D13">
        <f>[4]p19!D13</f>
        <v>330.75</v>
      </c>
      <c r="E13">
        <f>[4]p19!E13</f>
        <v>31.184999999999999</v>
      </c>
      <c r="F13">
        <f>[4]p19!F13</f>
        <v>48.195</v>
      </c>
      <c r="G13">
        <f>[4]p19!G13</f>
        <v>43.47</v>
      </c>
      <c r="H13">
        <f>[4]p19!H13</f>
        <v>0</v>
      </c>
      <c r="I13">
        <f>[4]p19!I13</f>
        <v>0</v>
      </c>
      <c r="J13">
        <f>[4]p19!J13</f>
        <v>0</v>
      </c>
      <c r="K13">
        <f>[4]p19!K13</f>
        <v>0</v>
      </c>
    </row>
    <row r="14" spans="1:11">
      <c r="A14" t="s">
        <v>192</v>
      </c>
      <c r="B14">
        <f>[4]p19!B14</f>
        <v>3960</v>
      </c>
      <c r="C14">
        <f>[4]p19!C14</f>
        <v>382.5</v>
      </c>
      <c r="D14">
        <f>[4]p19!D14</f>
        <v>315</v>
      </c>
      <c r="E14">
        <f>[4]p19!E14</f>
        <v>29.7</v>
      </c>
      <c r="F14">
        <f>[4]p19!F14</f>
        <v>45.9</v>
      </c>
      <c r="G14">
        <f>[4]p19!G14</f>
        <v>41.4</v>
      </c>
      <c r="H14">
        <f>[4]p19!H14</f>
        <v>0</v>
      </c>
      <c r="I14">
        <f>[4]p19!I14</f>
        <v>0</v>
      </c>
      <c r="J14">
        <f>[4]p19!J14</f>
        <v>0</v>
      </c>
      <c r="K14">
        <f>[4]p19!K14</f>
        <v>0</v>
      </c>
    </row>
    <row r="15" spans="1:11">
      <c r="A15" t="s">
        <v>193</v>
      </c>
      <c r="B15">
        <f>[4]p19!B15</f>
        <v>4356</v>
      </c>
      <c r="C15">
        <f>[4]p19!C15</f>
        <v>420.75</v>
      </c>
      <c r="D15">
        <f>[4]p19!D15</f>
        <v>346.5</v>
      </c>
      <c r="E15">
        <f>[4]p19!E15</f>
        <v>32.67</v>
      </c>
      <c r="F15">
        <f>[4]p19!F15</f>
        <v>50.49</v>
      </c>
      <c r="G15">
        <f>[4]p19!G15</f>
        <v>45.54</v>
      </c>
      <c r="H15">
        <f>[4]p19!H15</f>
        <v>0</v>
      </c>
      <c r="I15">
        <f>[4]p19!I15</f>
        <v>0</v>
      </c>
      <c r="J15">
        <f>[4]p19!J15</f>
        <v>0</v>
      </c>
      <c r="K15">
        <f>[4]p19!K15</f>
        <v>0</v>
      </c>
    </row>
    <row r="16" spans="1:11">
      <c r="A16" t="s">
        <v>194</v>
      </c>
      <c r="B16">
        <f>[4]p19!B16</f>
        <v>4356</v>
      </c>
      <c r="C16">
        <f>[4]p19!C16</f>
        <v>420.75</v>
      </c>
      <c r="D16">
        <f>[4]p19!D16</f>
        <v>346.5</v>
      </c>
      <c r="E16">
        <f>[4]p19!E16</f>
        <v>32.67</v>
      </c>
      <c r="F16">
        <f>[4]p19!F16</f>
        <v>50.49</v>
      </c>
      <c r="G16">
        <f>[4]p19!G16</f>
        <v>45.54</v>
      </c>
      <c r="H16">
        <f>[4]p19!H16</f>
        <v>0</v>
      </c>
      <c r="I16">
        <f>[4]p19!I16</f>
        <v>0</v>
      </c>
      <c r="J16">
        <f>[4]p19!J16</f>
        <v>0</v>
      </c>
      <c r="K16">
        <f>[4]p19!K16</f>
        <v>0</v>
      </c>
    </row>
    <row r="17" spans="1:11">
      <c r="A17" t="s">
        <v>195</v>
      </c>
      <c r="B17">
        <f>[4]p19!B17</f>
        <v>3960</v>
      </c>
      <c r="C17">
        <f>[4]p19!C17</f>
        <v>382.5</v>
      </c>
      <c r="D17">
        <f>[4]p19!D17</f>
        <v>315</v>
      </c>
      <c r="E17">
        <f>[4]p19!E17</f>
        <v>29.7</v>
      </c>
      <c r="F17">
        <f>[4]p19!F17</f>
        <v>45.9</v>
      </c>
      <c r="G17">
        <f>[4]p19!G17</f>
        <v>41.4</v>
      </c>
      <c r="H17">
        <f>[4]p19!H17</f>
        <v>0</v>
      </c>
      <c r="I17">
        <f>[4]p19!I17</f>
        <v>0</v>
      </c>
      <c r="J17">
        <f>[4]p19!J17</f>
        <v>0</v>
      </c>
      <c r="K17">
        <f>[4]p19!K17</f>
        <v>0</v>
      </c>
    </row>
    <row r="18" spans="1:11">
      <c r="A18" t="s">
        <v>196</v>
      </c>
      <c r="B18">
        <f>[4]p19!B18</f>
        <v>0</v>
      </c>
      <c r="C18">
        <f>[4]p19!C18</f>
        <v>0</v>
      </c>
      <c r="D18">
        <f>[4]p19!D18</f>
        <v>0</v>
      </c>
      <c r="E18">
        <f>[4]p19!E18</f>
        <v>0</v>
      </c>
      <c r="F18">
        <f>[4]p19!F18</f>
        <v>0</v>
      </c>
      <c r="G18">
        <f>[4]p19!G18</f>
        <v>0</v>
      </c>
      <c r="H18">
        <f>[4]p19!H18</f>
        <v>0</v>
      </c>
      <c r="I18">
        <f>[4]p19!I18</f>
        <v>0</v>
      </c>
      <c r="J18">
        <f>[4]p19!J18</f>
        <v>0</v>
      </c>
      <c r="K18">
        <f>[4]p19!K18</f>
        <v>0</v>
      </c>
    </row>
    <row r="19" spans="1:11">
      <c r="A19" t="s">
        <v>197</v>
      </c>
      <c r="B19">
        <f>[4]p19!B19</f>
        <v>0</v>
      </c>
      <c r="C19">
        <f>[4]p19!C19</f>
        <v>0</v>
      </c>
      <c r="D19">
        <f>[4]p19!D19</f>
        <v>0</v>
      </c>
      <c r="E19">
        <f>[4]p19!E19</f>
        <v>0</v>
      </c>
      <c r="F19">
        <f>[4]p19!F19</f>
        <v>0</v>
      </c>
      <c r="G19">
        <f>[4]p19!G19</f>
        <v>0</v>
      </c>
      <c r="H19">
        <f>[4]p19!H19</f>
        <v>0</v>
      </c>
      <c r="I19">
        <f>[4]p19!I19</f>
        <v>0</v>
      </c>
      <c r="J19">
        <f>[4]p19!J19</f>
        <v>0</v>
      </c>
      <c r="K19">
        <f>[4]p19!K19</f>
        <v>0</v>
      </c>
    </row>
    <row r="20" spans="1:11">
      <c r="A20" t="s">
        <v>198</v>
      </c>
      <c r="B20">
        <f>[4]p19!B20</f>
        <v>0</v>
      </c>
      <c r="C20">
        <f>[4]p19!C20</f>
        <v>0</v>
      </c>
      <c r="D20">
        <f>[4]p19!D20</f>
        <v>0</v>
      </c>
      <c r="E20">
        <f>[4]p19!E20</f>
        <v>0</v>
      </c>
      <c r="F20">
        <f>[4]p19!F20</f>
        <v>0</v>
      </c>
      <c r="G20">
        <f>[4]p19!G20</f>
        <v>0</v>
      </c>
      <c r="H20">
        <f>[4]p19!H20</f>
        <v>0</v>
      </c>
      <c r="I20">
        <f>[4]p19!I20</f>
        <v>0</v>
      </c>
      <c r="J20">
        <f>[4]p19!J20</f>
        <v>0</v>
      </c>
      <c r="K20">
        <f>[4]p19!K20</f>
        <v>0</v>
      </c>
    </row>
    <row r="21" spans="1:11">
      <c r="A21" t="s">
        <v>199</v>
      </c>
      <c r="B21">
        <f>[4]p19!B21</f>
        <v>0</v>
      </c>
      <c r="C21">
        <f>[4]p19!C21</f>
        <v>0</v>
      </c>
      <c r="D21">
        <f>[4]p19!D21</f>
        <v>0</v>
      </c>
      <c r="E21">
        <f>[4]p19!E21</f>
        <v>0</v>
      </c>
      <c r="F21">
        <f>[4]p19!F21</f>
        <v>0</v>
      </c>
      <c r="G21">
        <f>[4]p19!G21</f>
        <v>0</v>
      </c>
      <c r="H21">
        <f>[4]p19!H21</f>
        <v>0</v>
      </c>
      <c r="I21">
        <f>[4]p19!I21</f>
        <v>0</v>
      </c>
      <c r="J21">
        <f>[4]p19!J21</f>
        <v>0</v>
      </c>
      <c r="K21">
        <f>[4]p19!K21</f>
        <v>0</v>
      </c>
    </row>
    <row r="22" spans="1:11">
      <c r="A22" t="s">
        <v>200</v>
      </c>
      <c r="B22">
        <f>[4]p19!B22</f>
        <v>0</v>
      </c>
      <c r="C22">
        <f>[4]p19!C22</f>
        <v>0</v>
      </c>
      <c r="D22">
        <f>[4]p19!D22</f>
        <v>0</v>
      </c>
      <c r="E22">
        <f>[4]p19!E22</f>
        <v>0</v>
      </c>
      <c r="F22">
        <f>[4]p19!F22</f>
        <v>0</v>
      </c>
      <c r="G22">
        <f>[4]p19!G22</f>
        <v>0</v>
      </c>
      <c r="H22">
        <f>[4]p19!H22</f>
        <v>0</v>
      </c>
      <c r="I22">
        <f>[4]p19!I22</f>
        <v>0</v>
      </c>
      <c r="J22">
        <f>[4]p19!J22</f>
        <v>0</v>
      </c>
      <c r="K22">
        <f>[4]p19!K22</f>
        <v>0</v>
      </c>
    </row>
    <row r="23" spans="1:11">
      <c r="A23" t="s">
        <v>201</v>
      </c>
      <c r="B23">
        <f>[4]p19!B23</f>
        <v>6331.5</v>
      </c>
      <c r="C23">
        <f>[4]p19!C23</f>
        <v>472.5</v>
      </c>
      <c r="D23">
        <f>[4]p19!D23</f>
        <v>496.125</v>
      </c>
      <c r="E23">
        <f>[4]p19!E23</f>
        <v>40.634999999999998</v>
      </c>
      <c r="F23">
        <f>[4]p19!F23</f>
        <v>56.7</v>
      </c>
      <c r="G23">
        <f>[4]p19!G23</f>
        <v>51.975000000000001</v>
      </c>
      <c r="H23">
        <f>[4]p19!H23</f>
        <v>0</v>
      </c>
      <c r="I23">
        <f>[4]p19!I23</f>
        <v>0</v>
      </c>
      <c r="J23">
        <f>[4]p19!J23</f>
        <v>0</v>
      </c>
      <c r="K23">
        <f>[4]p19!K23</f>
        <v>0</v>
      </c>
    </row>
    <row r="24" spans="1:11">
      <c r="A24" t="s">
        <v>202</v>
      </c>
      <c r="B24">
        <f>[4]p19!B24</f>
        <v>6030</v>
      </c>
      <c r="C24">
        <f>[4]p19!C24</f>
        <v>450</v>
      </c>
      <c r="D24">
        <f>[4]p19!D24</f>
        <v>472.5</v>
      </c>
      <c r="E24">
        <f>[4]p19!E24</f>
        <v>38.700000000000003</v>
      </c>
      <c r="F24">
        <f>[4]p19!F24</f>
        <v>54</v>
      </c>
      <c r="G24">
        <f>[4]p19!G24</f>
        <v>49.5</v>
      </c>
      <c r="H24">
        <f>[4]p19!H24</f>
        <v>0</v>
      </c>
      <c r="I24">
        <f>[4]p19!I24</f>
        <v>0</v>
      </c>
      <c r="J24">
        <f>[4]p19!J24</f>
        <v>0</v>
      </c>
      <c r="K24">
        <f>[4]p19!K24</f>
        <v>0</v>
      </c>
    </row>
    <row r="25" spans="1:11">
      <c r="A25" t="s">
        <v>203</v>
      </c>
      <c r="B25">
        <f>[4]p19!B25</f>
        <v>6633</v>
      </c>
      <c r="C25">
        <f>[4]p19!C25</f>
        <v>495</v>
      </c>
      <c r="D25">
        <f>[4]p19!D25</f>
        <v>519.75</v>
      </c>
      <c r="E25">
        <f>[4]p19!E25</f>
        <v>42.57</v>
      </c>
      <c r="F25">
        <f>[4]p19!F25</f>
        <v>59.4</v>
      </c>
      <c r="G25">
        <f>[4]p19!G25</f>
        <v>54.45</v>
      </c>
      <c r="H25">
        <f>[4]p19!H25</f>
        <v>0</v>
      </c>
      <c r="I25">
        <f>[4]p19!I25</f>
        <v>0</v>
      </c>
      <c r="J25">
        <f>[4]p19!J25</f>
        <v>0</v>
      </c>
      <c r="K25">
        <f>[4]p19!K25</f>
        <v>0</v>
      </c>
    </row>
    <row r="26" spans="1:11">
      <c r="A26" t="s">
        <v>204</v>
      </c>
      <c r="B26">
        <f>[4]p19!B26</f>
        <v>6633</v>
      </c>
      <c r="C26">
        <f>[4]p19!C26</f>
        <v>495</v>
      </c>
      <c r="D26">
        <f>[4]p19!D26</f>
        <v>519.75</v>
      </c>
      <c r="E26">
        <f>[4]p19!E26</f>
        <v>42.57</v>
      </c>
      <c r="F26">
        <f>[4]p19!F26</f>
        <v>59.4</v>
      </c>
      <c r="G26">
        <f>[4]p19!G26</f>
        <v>54.45</v>
      </c>
      <c r="H26">
        <f>[4]p19!H26</f>
        <v>0</v>
      </c>
      <c r="I26">
        <f>[4]p19!I26</f>
        <v>0</v>
      </c>
      <c r="J26">
        <f>[4]p19!J26</f>
        <v>0</v>
      </c>
      <c r="K26">
        <f>[4]p19!K26</f>
        <v>0</v>
      </c>
    </row>
    <row r="27" spans="1:11">
      <c r="A27" t="s">
        <v>205</v>
      </c>
      <c r="B27">
        <f>[4]p19!B27</f>
        <v>6030</v>
      </c>
      <c r="C27">
        <f>[4]p19!C27</f>
        <v>450</v>
      </c>
      <c r="D27">
        <f>[4]p19!D27</f>
        <v>472.5</v>
      </c>
      <c r="E27">
        <f>[4]p19!E27</f>
        <v>38.700000000000003</v>
      </c>
      <c r="F27">
        <f>[4]p19!F27</f>
        <v>54</v>
      </c>
      <c r="G27">
        <f>[4]p19!G27</f>
        <v>49.5</v>
      </c>
      <c r="H27">
        <f>[4]p19!H27</f>
        <v>0</v>
      </c>
      <c r="I27">
        <f>[4]p19!I27</f>
        <v>0</v>
      </c>
      <c r="J27">
        <f>[4]p19!J27</f>
        <v>0</v>
      </c>
      <c r="K27">
        <f>[4]p19!K27</f>
        <v>0</v>
      </c>
    </row>
    <row r="28" spans="1:11">
      <c r="A28" t="s">
        <v>206</v>
      </c>
      <c r="B28">
        <f>[4]p19!B28</f>
        <v>0</v>
      </c>
      <c r="C28">
        <f>[4]p19!C28</f>
        <v>0</v>
      </c>
      <c r="D28">
        <f>[4]p19!D28</f>
        <v>0</v>
      </c>
      <c r="E28">
        <f>[4]p19!E28</f>
        <v>0</v>
      </c>
      <c r="F28">
        <f>[4]p19!F28</f>
        <v>0</v>
      </c>
      <c r="G28">
        <f>[4]p19!G28</f>
        <v>0</v>
      </c>
      <c r="H28">
        <f>[4]p19!H28</f>
        <v>0</v>
      </c>
      <c r="I28">
        <f>[4]p19!I28</f>
        <v>0</v>
      </c>
      <c r="J28">
        <f>[4]p19!J28</f>
        <v>0</v>
      </c>
      <c r="K28">
        <f>[4]p19!K28</f>
        <v>0</v>
      </c>
    </row>
    <row r="29" spans="1:11">
      <c r="A29" t="s">
        <v>207</v>
      </c>
      <c r="B29">
        <f>[4]p19!B29</f>
        <v>0</v>
      </c>
      <c r="C29">
        <f>[4]p19!C29</f>
        <v>0</v>
      </c>
      <c r="D29">
        <f>[4]p19!D29</f>
        <v>0</v>
      </c>
      <c r="E29">
        <f>[4]p19!E29</f>
        <v>0</v>
      </c>
      <c r="F29">
        <f>[4]p19!F29</f>
        <v>0</v>
      </c>
      <c r="G29">
        <f>[4]p19!G29</f>
        <v>0</v>
      </c>
      <c r="H29">
        <f>[4]p19!H29</f>
        <v>0</v>
      </c>
      <c r="I29">
        <f>[4]p19!I29</f>
        <v>0</v>
      </c>
      <c r="J29">
        <f>[4]p19!J29</f>
        <v>0</v>
      </c>
      <c r="K29">
        <f>[4]p19!K29</f>
        <v>0</v>
      </c>
    </row>
    <row r="30" spans="1:11">
      <c r="A30" t="s">
        <v>208</v>
      </c>
      <c r="B30">
        <f>[4]p19!B30</f>
        <v>0</v>
      </c>
      <c r="C30">
        <f>[4]p19!C30</f>
        <v>0</v>
      </c>
      <c r="D30">
        <f>[4]p19!D30</f>
        <v>0</v>
      </c>
      <c r="E30">
        <f>[4]p19!E30</f>
        <v>0</v>
      </c>
      <c r="F30">
        <f>[4]p19!F30</f>
        <v>0</v>
      </c>
      <c r="G30">
        <f>[4]p19!G30</f>
        <v>0</v>
      </c>
      <c r="H30">
        <f>[4]p19!H30</f>
        <v>0</v>
      </c>
      <c r="I30">
        <f>[4]p19!I30</f>
        <v>0</v>
      </c>
      <c r="J30">
        <f>[4]p19!J30</f>
        <v>0</v>
      </c>
      <c r="K30">
        <f>[4]p19!K30</f>
        <v>0</v>
      </c>
    </row>
    <row r="31" spans="1:11">
      <c r="A31" t="s">
        <v>209</v>
      </c>
      <c r="B31">
        <f>[4]p19!B31</f>
        <v>0</v>
      </c>
      <c r="C31">
        <f>[4]p19!C31</f>
        <v>0</v>
      </c>
      <c r="D31">
        <f>[4]p19!D31</f>
        <v>0</v>
      </c>
      <c r="E31">
        <f>[4]p19!E31</f>
        <v>0</v>
      </c>
      <c r="F31">
        <f>[4]p19!F31</f>
        <v>0</v>
      </c>
      <c r="G31">
        <f>[4]p19!G31</f>
        <v>0</v>
      </c>
      <c r="H31">
        <f>[4]p19!H31</f>
        <v>0</v>
      </c>
      <c r="I31">
        <f>[4]p19!I31</f>
        <v>0</v>
      </c>
      <c r="J31">
        <f>[4]p19!J31</f>
        <v>0</v>
      </c>
      <c r="K31">
        <f>[4]p19!K31</f>
        <v>0</v>
      </c>
    </row>
    <row r="32" spans="1:11">
      <c r="A32" t="s">
        <v>210</v>
      </c>
      <c r="B32">
        <f>[4]p19!B32</f>
        <v>0</v>
      </c>
      <c r="C32">
        <f>[4]p19!C32</f>
        <v>0</v>
      </c>
      <c r="D32">
        <f>[4]p19!D32</f>
        <v>0</v>
      </c>
      <c r="E32">
        <f>[4]p19!E32</f>
        <v>0</v>
      </c>
      <c r="F32">
        <f>[4]p19!F32</f>
        <v>0</v>
      </c>
      <c r="G32">
        <f>[4]p19!G32</f>
        <v>0</v>
      </c>
      <c r="H32">
        <f>[4]p19!H32</f>
        <v>0</v>
      </c>
      <c r="I32">
        <f>[4]p19!I32</f>
        <v>0</v>
      </c>
      <c r="J32">
        <f>[4]p19!J32</f>
        <v>0</v>
      </c>
      <c r="K32">
        <f>[4]p19!K32</f>
        <v>0</v>
      </c>
    </row>
    <row r="33" spans="1:11">
      <c r="A33" t="s">
        <v>211</v>
      </c>
      <c r="B33">
        <f>[4]p19!B33</f>
        <v>71999843</v>
      </c>
      <c r="C33">
        <f>[4]p19!C33</f>
        <v>3839994.6</v>
      </c>
      <c r="D33">
        <f>[4]p19!D33</f>
        <v>3840001.8</v>
      </c>
      <c r="E33">
        <f>[4]p19!E33</f>
        <v>720000.09</v>
      </c>
      <c r="F33">
        <f>[4]p19!F33</f>
        <v>1440000.15</v>
      </c>
      <c r="G33">
        <f>[4]p19!G33</f>
        <v>3840000</v>
      </c>
      <c r="H33">
        <f>[4]p19!H33</f>
        <v>8400595</v>
      </c>
      <c r="I33">
        <f>[4]p19!I33</f>
        <v>0</v>
      </c>
      <c r="J33">
        <f>[4]p19!J33</f>
        <v>0</v>
      </c>
      <c r="K33">
        <f>[4]p19!K33</f>
        <v>0</v>
      </c>
    </row>
    <row r="34" spans="1:11">
      <c r="A34" t="s">
        <v>212</v>
      </c>
      <c r="B34">
        <f>[4]p19!B34</f>
        <v>95999939</v>
      </c>
      <c r="C34">
        <f>[4]p19!C34</f>
        <v>4799999.7</v>
      </c>
      <c r="D34">
        <f>[4]p19!D34</f>
        <v>4799998.8</v>
      </c>
      <c r="E34">
        <f>[4]p19!E34</f>
        <v>480000.06</v>
      </c>
      <c r="F34">
        <f>[4]p19!F34</f>
        <v>960000.89</v>
      </c>
      <c r="G34">
        <f>[4]p19!G34</f>
        <v>2640000</v>
      </c>
      <c r="H34">
        <f>[4]p19!H34</f>
        <v>6718005</v>
      </c>
      <c r="I34">
        <f>[4]p19!I34</f>
        <v>0</v>
      </c>
      <c r="J34">
        <f>[4]p19!J34</f>
        <v>0</v>
      </c>
      <c r="K34">
        <f>[4]p19!K34</f>
        <v>0</v>
      </c>
    </row>
    <row r="35" spans="1:11">
      <c r="A35" t="s">
        <v>213</v>
      </c>
      <c r="B35">
        <f>[4]p19!B35</f>
        <v>0</v>
      </c>
      <c r="C35">
        <f>[4]p19!C35</f>
        <v>0.09</v>
      </c>
      <c r="D35">
        <f>[4]p19!D35</f>
        <v>0.09</v>
      </c>
      <c r="E35">
        <f>[4]p19!E35</f>
        <v>0.09</v>
      </c>
      <c r="F35">
        <f>[4]p19!F35</f>
        <v>0.09</v>
      </c>
      <c r="G35">
        <f>[4]p19!G35</f>
        <v>0.09</v>
      </c>
      <c r="H35">
        <f>[4]p19!H35</f>
        <v>0</v>
      </c>
      <c r="I35">
        <f>[4]p19!I35</f>
        <v>0</v>
      </c>
      <c r="J35">
        <f>[4]p19!J35</f>
        <v>0</v>
      </c>
      <c r="K35">
        <f>[4]p19!K35</f>
        <v>0</v>
      </c>
    </row>
    <row r="36" spans="1:11">
      <c r="A36" t="s">
        <v>214</v>
      </c>
      <c r="B36">
        <f>[4]p19!B36</f>
        <v>6.8999999999999992E-2</v>
      </c>
      <c r="C36">
        <f>[4]p19!C36</f>
        <v>0</v>
      </c>
      <c r="D36">
        <f>[4]p19!D36</f>
        <v>6.8999999999999992E-2</v>
      </c>
      <c r="E36">
        <f>[4]p19!E36</f>
        <v>6.8999999999999992E-2</v>
      </c>
      <c r="F36">
        <f>[4]p19!F36</f>
        <v>6.8999999999999992E-2</v>
      </c>
      <c r="G36">
        <f>[4]p19!G36</f>
        <v>0</v>
      </c>
      <c r="H36">
        <f>[4]p19!H36</f>
        <v>0</v>
      </c>
      <c r="I36">
        <f>[4]p19!I36</f>
        <v>0</v>
      </c>
      <c r="J36">
        <f>[4]p19!J36</f>
        <v>0</v>
      </c>
      <c r="K36">
        <f>[4]p19!K36</f>
        <v>0</v>
      </c>
    </row>
    <row r="37" spans="1:11">
      <c r="A37" t="s">
        <v>215</v>
      </c>
      <c r="B37">
        <f>[4]p19!B37</f>
        <v>9.1999999999999998E-2</v>
      </c>
      <c r="C37">
        <f>[4]p19!C37</f>
        <v>9.1999999999999998E-2</v>
      </c>
      <c r="D37">
        <f>[4]p19!D37</f>
        <v>0</v>
      </c>
      <c r="E37">
        <f>[4]p19!E37</f>
        <v>9.1999999999999998E-2</v>
      </c>
      <c r="F37">
        <f>[4]p19!F37</f>
        <v>9.1999999999999998E-2</v>
      </c>
      <c r="G37">
        <f>[4]p19!G37</f>
        <v>9.1999999999999998E-2</v>
      </c>
      <c r="H37">
        <f>[4]p19!H37</f>
        <v>0</v>
      </c>
      <c r="I37">
        <f>[4]p19!I37</f>
        <v>0</v>
      </c>
      <c r="J37">
        <f>[4]p19!J37</f>
        <v>0</v>
      </c>
      <c r="K37">
        <f>[4]p19!K37</f>
        <v>0</v>
      </c>
    </row>
    <row r="38" spans="1:11">
      <c r="A38" t="s">
        <v>216</v>
      </c>
      <c r="B38">
        <f>[4]p19!B38</f>
        <v>0.115</v>
      </c>
      <c r="C38">
        <f>[4]p19!C38</f>
        <v>0.115</v>
      </c>
      <c r="D38">
        <f>[4]p19!D38</f>
        <v>0.115</v>
      </c>
      <c r="E38">
        <f>[4]p19!E38</f>
        <v>0</v>
      </c>
      <c r="F38">
        <f>[4]p19!F38</f>
        <v>0</v>
      </c>
      <c r="G38">
        <f>[4]p19!G38</f>
        <v>0.115</v>
      </c>
      <c r="H38">
        <f>[4]p19!H38</f>
        <v>0</v>
      </c>
      <c r="I38">
        <f>[4]p19!I38</f>
        <v>0</v>
      </c>
      <c r="J38">
        <f>[4]p19!J38</f>
        <v>0</v>
      </c>
      <c r="K38">
        <f>[4]p19!K38</f>
        <v>0</v>
      </c>
    </row>
    <row r="39" spans="1:11">
      <c r="A39" t="s">
        <v>217</v>
      </c>
      <c r="B39">
        <f>[4]p19!B39</f>
        <v>0.115</v>
      </c>
      <c r="C39">
        <f>[4]p19!C39</f>
        <v>0.115</v>
      </c>
      <c r="D39">
        <f>[4]p19!D39</f>
        <v>0.115</v>
      </c>
      <c r="E39">
        <f>[4]p19!E39</f>
        <v>0</v>
      </c>
      <c r="F39">
        <f>[4]p19!F39</f>
        <v>0</v>
      </c>
      <c r="G39">
        <f>[4]p19!G39</f>
        <v>0.115</v>
      </c>
      <c r="H39">
        <f>[4]p19!H39</f>
        <v>0</v>
      </c>
      <c r="I39">
        <f>[4]p19!I39</f>
        <v>0</v>
      </c>
      <c r="J39">
        <f>[4]p19!J39</f>
        <v>0</v>
      </c>
      <c r="K39">
        <f>[4]p19!K39</f>
        <v>0</v>
      </c>
    </row>
    <row r="40" spans="1:11">
      <c r="A40" t="s">
        <v>218</v>
      </c>
      <c r="B40">
        <f>[4]p19!B40</f>
        <v>5.7500000000000002E-2</v>
      </c>
      <c r="C40">
        <f>[4]p19!C40</f>
        <v>0</v>
      </c>
      <c r="D40">
        <f>[4]p19!D40</f>
        <v>5.7500000000000002E-2</v>
      </c>
      <c r="E40">
        <f>[4]p19!E40</f>
        <v>5.7500000000000002E-2</v>
      </c>
      <c r="F40">
        <f>[4]p19!F40</f>
        <v>5.7500000000000002E-2</v>
      </c>
      <c r="G40">
        <f>[4]p19!G40</f>
        <v>0</v>
      </c>
      <c r="H40">
        <f>[4]p19!H40</f>
        <v>0</v>
      </c>
      <c r="I40">
        <f>[4]p19!I40</f>
        <v>0</v>
      </c>
      <c r="J40">
        <f>[4]p19!J40</f>
        <v>0</v>
      </c>
      <c r="K40">
        <f>[4]p19!K40</f>
        <v>0</v>
      </c>
    </row>
    <row r="41" spans="1:11">
      <c r="A41" t="s">
        <v>219</v>
      </c>
      <c r="B41">
        <f>[4]p19!B41</f>
        <v>0.6</v>
      </c>
      <c r="C41">
        <f>[4]p19!C41</f>
        <v>1.2</v>
      </c>
      <c r="D41">
        <f>[4]p19!D41</f>
        <v>0.6</v>
      </c>
      <c r="E41">
        <f>[4]p19!E41</f>
        <v>1.5</v>
      </c>
      <c r="F41">
        <f>[4]p19!F41</f>
        <v>1.5</v>
      </c>
      <c r="G41">
        <f>[4]p19!G41</f>
        <v>1.2</v>
      </c>
      <c r="H41">
        <f>[4]p19!H41</f>
        <v>0</v>
      </c>
      <c r="I41">
        <f>[4]p19!I41</f>
        <v>0</v>
      </c>
      <c r="J41">
        <f>[4]p19!J41</f>
        <v>0</v>
      </c>
      <c r="K41">
        <f>[4]p19!K41</f>
        <v>0</v>
      </c>
    </row>
    <row r="42" spans="1:11">
      <c r="A42" t="s">
        <v>220</v>
      </c>
      <c r="B42">
        <f>[4]p19!B42</f>
        <v>1.2</v>
      </c>
      <c r="C42">
        <f>[4]p19!C42</f>
        <v>0.6</v>
      </c>
      <c r="D42">
        <f>[4]p19!D42</f>
        <v>1.8</v>
      </c>
      <c r="E42">
        <f>[4]p19!E42</f>
        <v>1.2</v>
      </c>
      <c r="F42">
        <f>[4]p19!F42</f>
        <v>1.2</v>
      </c>
      <c r="G42">
        <f>[4]p19!G42</f>
        <v>0.6</v>
      </c>
      <c r="H42">
        <f>[4]p19!H42</f>
        <v>0</v>
      </c>
      <c r="I42">
        <f>[4]p19!I42</f>
        <v>0</v>
      </c>
      <c r="J42">
        <f>[4]p19!J42</f>
        <v>0</v>
      </c>
      <c r="K42">
        <f>[4]p19!K42</f>
        <v>0</v>
      </c>
    </row>
    <row r="43" spans="1:11">
      <c r="A43" t="s">
        <v>221</v>
      </c>
      <c r="B43">
        <f>[4]p19!B43</f>
        <v>0.6</v>
      </c>
      <c r="C43">
        <f>[4]p19!C43</f>
        <v>1.8</v>
      </c>
      <c r="D43">
        <f>[4]p19!D43</f>
        <v>0.6</v>
      </c>
      <c r="E43">
        <f>[4]p19!E43</f>
        <v>1.2</v>
      </c>
      <c r="F43">
        <f>[4]p19!F43</f>
        <v>1.2</v>
      </c>
      <c r="G43">
        <f>[4]p19!G43</f>
        <v>1.2</v>
      </c>
      <c r="H43">
        <f>[4]p19!H43</f>
        <v>0</v>
      </c>
      <c r="I43">
        <f>[4]p19!I43</f>
        <v>0</v>
      </c>
      <c r="J43">
        <f>[4]p19!J43</f>
        <v>0</v>
      </c>
      <c r="K43">
        <f>[4]p19!K43</f>
        <v>0</v>
      </c>
    </row>
    <row r="44" spans="1:11">
      <c r="A44" t="s">
        <v>222</v>
      </c>
      <c r="B44">
        <f>[4]p19!B44</f>
        <v>1.5</v>
      </c>
      <c r="C44">
        <f>[4]p19!C44</f>
        <v>1.2</v>
      </c>
      <c r="D44">
        <f>[4]p19!D44</f>
        <v>1.2</v>
      </c>
      <c r="E44">
        <f>[4]p19!E44</f>
        <v>0.6</v>
      </c>
      <c r="F44">
        <f>[4]p19!F44</f>
        <v>0.6</v>
      </c>
      <c r="G44">
        <f>[4]p19!G44</f>
        <v>0.9</v>
      </c>
      <c r="H44">
        <f>[4]p19!H44</f>
        <v>0</v>
      </c>
      <c r="I44">
        <f>[4]p19!I44</f>
        <v>0</v>
      </c>
      <c r="J44">
        <f>[4]p19!J44</f>
        <v>0</v>
      </c>
      <c r="K44">
        <f>[4]p19!K44</f>
        <v>0</v>
      </c>
    </row>
    <row r="45" spans="1:11">
      <c r="A45" t="s">
        <v>223</v>
      </c>
      <c r="B45">
        <f>[4]p19!B45</f>
        <v>1.5</v>
      </c>
      <c r="C45">
        <f>[4]p19!C45</f>
        <v>1.2</v>
      </c>
      <c r="D45">
        <f>[4]p19!D45</f>
        <v>1.2</v>
      </c>
      <c r="E45">
        <f>[4]p19!E45</f>
        <v>0.6</v>
      </c>
      <c r="F45">
        <f>[4]p19!F45</f>
        <v>0.6</v>
      </c>
      <c r="G45">
        <f>[4]p19!G45</f>
        <v>0.9</v>
      </c>
      <c r="H45">
        <f>[4]p19!H45</f>
        <v>0</v>
      </c>
      <c r="I45">
        <f>[4]p19!I45</f>
        <v>0</v>
      </c>
      <c r="J45">
        <f>[4]p19!J45</f>
        <v>0</v>
      </c>
      <c r="K45">
        <f>[4]p19!K45</f>
        <v>0</v>
      </c>
    </row>
    <row r="46" spans="1:11">
      <c r="A46" t="s">
        <v>224</v>
      </c>
      <c r="B46">
        <f>[4]p19!B46</f>
        <v>1.2</v>
      </c>
      <c r="C46">
        <f>[4]p19!C46</f>
        <v>0.6</v>
      </c>
      <c r="D46">
        <f>[4]p19!D46</f>
        <v>1.2</v>
      </c>
      <c r="E46">
        <f>[4]p19!E46</f>
        <v>0.9</v>
      </c>
      <c r="F46">
        <f>[4]p19!F46</f>
        <v>0.9</v>
      </c>
      <c r="G46">
        <f>[4]p19!G46</f>
        <v>0.6</v>
      </c>
      <c r="H46">
        <f>[4]p19!H46</f>
        <v>0</v>
      </c>
      <c r="I46">
        <f>[4]p19!I46</f>
        <v>0</v>
      </c>
      <c r="J46">
        <f>[4]p19!J46</f>
        <v>0</v>
      </c>
      <c r="K46">
        <f>[4]p19!K46</f>
        <v>0</v>
      </c>
    </row>
    <row r="47" spans="1:11">
      <c r="A47" t="s">
        <v>225</v>
      </c>
      <c r="B47">
        <f>[4]p19!B47</f>
        <v>90</v>
      </c>
      <c r="C47">
        <f>[4]p19!C47</f>
        <v>12.75</v>
      </c>
      <c r="D47">
        <f>[4]p19!D47</f>
        <v>7</v>
      </c>
      <c r="E47">
        <f>[4]p19!E47</f>
        <v>0.67</v>
      </c>
      <c r="F47">
        <f>[4]p19!F47</f>
        <v>0.79</v>
      </c>
      <c r="G47">
        <f>[4]p19!G47</f>
        <v>1</v>
      </c>
      <c r="H47">
        <f>[4]p19!H47</f>
        <v>0</v>
      </c>
      <c r="I47">
        <f>[4]p19!I47</f>
        <v>0</v>
      </c>
      <c r="J47">
        <f>[4]p19!J47</f>
        <v>0</v>
      </c>
      <c r="K47">
        <f>[4]p19!K47</f>
        <v>0</v>
      </c>
    </row>
    <row r="48" spans="1:11">
      <c r="A48" t="s">
        <v>226</v>
      </c>
      <c r="B48">
        <f>[4]p19!B48</f>
        <v>89</v>
      </c>
      <c r="C48">
        <f>[4]p19!C48</f>
        <v>12.9</v>
      </c>
      <c r="D48">
        <f>[4]p19!D48</f>
        <v>6.9</v>
      </c>
      <c r="E48">
        <f>[4]p19!E48</f>
        <v>0.68</v>
      </c>
      <c r="F48">
        <f>[4]p19!F48</f>
        <v>0.81</v>
      </c>
      <c r="G48">
        <f>[4]p19!G48</f>
        <v>1</v>
      </c>
      <c r="H48">
        <f>[4]p19!H48</f>
        <v>0</v>
      </c>
      <c r="I48">
        <f>[4]p19!I48</f>
        <v>0</v>
      </c>
      <c r="J48">
        <f>[4]p19!J48</f>
        <v>0</v>
      </c>
      <c r="K48">
        <f>[4]p19!K48</f>
        <v>0</v>
      </c>
    </row>
    <row r="49" spans="1:20">
      <c r="A49" t="s">
        <v>227</v>
      </c>
      <c r="B49">
        <f>[4]p19!B49</f>
        <v>89</v>
      </c>
      <c r="C49">
        <f>[4]p19!C49</f>
        <v>12.9</v>
      </c>
      <c r="D49">
        <f>[4]p19!D49</f>
        <v>6.9</v>
      </c>
      <c r="E49">
        <f>[4]p19!E49</f>
        <v>0.67</v>
      </c>
      <c r="F49">
        <f>[4]p19!F49</f>
        <v>0.79</v>
      </c>
      <c r="G49">
        <f>[4]p19!G49</f>
        <v>1</v>
      </c>
      <c r="H49">
        <f>[4]p19!H49</f>
        <v>0</v>
      </c>
      <c r="I49">
        <f>[4]p19!I49</f>
        <v>0</v>
      </c>
      <c r="J49">
        <f>[4]p19!J49</f>
        <v>0</v>
      </c>
      <c r="K49">
        <f>[4]p19!K49</f>
        <v>0</v>
      </c>
    </row>
    <row r="50" spans="1:20">
      <c r="A50" t="s">
        <v>228</v>
      </c>
      <c r="B50">
        <f>[4]p19!B50</f>
        <v>88</v>
      </c>
      <c r="C50">
        <f>[4]p19!C50</f>
        <v>13</v>
      </c>
      <c r="D50">
        <f>[4]p19!D50</f>
        <v>6.8</v>
      </c>
      <c r="E50">
        <f>[4]p19!E50</f>
        <v>0.68</v>
      </c>
      <c r="F50">
        <f>[4]p19!F50</f>
        <v>0.81</v>
      </c>
      <c r="G50">
        <f>[4]p19!G50</f>
        <v>1</v>
      </c>
      <c r="H50">
        <f>[4]p19!H50</f>
        <v>0</v>
      </c>
      <c r="I50">
        <f>[4]p19!I50</f>
        <v>0</v>
      </c>
      <c r="J50">
        <f>[4]p19!J50</f>
        <v>0</v>
      </c>
      <c r="K50">
        <f>[4]p19!K50</f>
        <v>0</v>
      </c>
    </row>
    <row r="51" spans="1:20" ht="14" thickBot="1">
      <c r="A51" s="34" t="s">
        <v>229</v>
      </c>
      <c r="B51" s="34">
        <f>[4]p19!B51</f>
        <v>6.3910112359550686</v>
      </c>
      <c r="C51" s="34">
        <f>[4]p19!C51</f>
        <v>8.4341085271318015</v>
      </c>
      <c r="D51" s="34">
        <f>[4]p19!D51</f>
        <v>6.0405797101449332</v>
      </c>
      <c r="E51" s="34">
        <f>[4]p19!E51</f>
        <v>9.2059701492537513</v>
      </c>
      <c r="F51" s="34">
        <f>[4]p19!F51</f>
        <v>10.324050632911398</v>
      </c>
      <c r="G51" s="34">
        <f>[4]p19!G51</f>
        <v>7.6</v>
      </c>
      <c r="H51" s="34">
        <f>[4]p19!H51</f>
        <v>0</v>
      </c>
      <c r="I51" s="34">
        <f>[4]p19!I51</f>
        <v>0</v>
      </c>
      <c r="J51" s="34">
        <f>[4]p19!J51</f>
        <v>0</v>
      </c>
      <c r="K51" s="34">
        <f>[4]p19!K51</f>
        <v>0</v>
      </c>
      <c r="L51" s="34"/>
      <c r="M51" s="34"/>
    </row>
    <row r="52" spans="1:20">
      <c r="A52" t="s">
        <v>115</v>
      </c>
      <c r="B52">
        <f>[4]p19!B52</f>
        <v>15510282.630618528</v>
      </c>
      <c r="C52">
        <f>[4]p19!C52</f>
        <v>3449682.7124566585</v>
      </c>
      <c r="D52">
        <f>[4]p19!D52</f>
        <v>1248349.397946462</v>
      </c>
      <c r="E52">
        <f>[4]p19!E52</f>
        <v>8903796.4981432259</v>
      </c>
      <c r="F52">
        <f>[4]p19!F52</f>
        <v>8001907.0764753222</v>
      </c>
      <c r="G52">
        <f>[4]p19!G52</f>
        <v>0</v>
      </c>
      <c r="H52">
        <f>[4]p19!H52</f>
        <v>0</v>
      </c>
      <c r="I52">
        <f>[4]p19!I52</f>
        <v>0</v>
      </c>
      <c r="J52">
        <f>[4]p19!J52</f>
        <v>0</v>
      </c>
      <c r="K52">
        <f>[4]p19!K52</f>
        <v>0</v>
      </c>
      <c r="M52" s="28"/>
    </row>
    <row r="53" spans="1:20">
      <c r="A53" t="s">
        <v>116</v>
      </c>
      <c r="B53">
        <f>[4]p19!B53</f>
        <v>24178024</v>
      </c>
      <c r="C53">
        <f>[4]p19!C53</f>
        <v>23415772</v>
      </c>
      <c r="D53">
        <f>[4]p19!D53</f>
        <v>24747928</v>
      </c>
      <c r="E53">
        <f>[4]p19!E53</f>
        <v>26378666</v>
      </c>
      <c r="F53">
        <f>[4]p19!F53</f>
        <v>26648624</v>
      </c>
      <c r="G53">
        <f>[4]p19!G53</f>
        <v>0</v>
      </c>
      <c r="H53">
        <f>[4]p19!H53</f>
        <v>0</v>
      </c>
      <c r="I53">
        <f>[4]p19!I53</f>
        <v>0</v>
      </c>
      <c r="J53">
        <f>[4]p19!J53</f>
        <v>0</v>
      </c>
      <c r="K53">
        <f>[4]p19!K53</f>
        <v>0</v>
      </c>
      <c r="N53" s="10"/>
      <c r="O53" s="10"/>
      <c r="P53" s="10"/>
      <c r="Q53" s="10"/>
      <c r="R53" s="10"/>
    </row>
    <row r="54" spans="1:20">
      <c r="A54" t="s">
        <v>230</v>
      </c>
      <c r="B54">
        <f>[4]p19!B54</f>
        <v>1733375</v>
      </c>
      <c r="C54">
        <f>[4]p19!C54</f>
        <v>1845071</v>
      </c>
      <c r="D54">
        <f>[4]p19!D54</f>
        <v>4148637</v>
      </c>
      <c r="E54">
        <f>[4]p19!E54</f>
        <v>703782</v>
      </c>
      <c r="F54">
        <f>[4]p19!F54</f>
        <v>1477845</v>
      </c>
      <c r="G54">
        <f>[4]p19!G54</f>
        <v>0</v>
      </c>
      <c r="H54">
        <f>[4]p19!H54</f>
        <v>0</v>
      </c>
      <c r="I54">
        <f>[4]p19!I54</f>
        <v>0</v>
      </c>
      <c r="J54">
        <f>[4]p19!J54</f>
        <v>0</v>
      </c>
      <c r="K54">
        <f>[4]p19!K54</f>
        <v>0</v>
      </c>
      <c r="N54" s="32"/>
      <c r="O54" s="32"/>
      <c r="P54" s="32"/>
      <c r="Q54" s="32"/>
      <c r="R54" s="32"/>
      <c r="S54" s="32"/>
      <c r="T54" s="33"/>
    </row>
    <row r="55" spans="1:20">
      <c r="A55" t="s">
        <v>231</v>
      </c>
      <c r="B55">
        <f>[4]p19!B55</f>
        <v>2314252</v>
      </c>
      <c r="C55">
        <f>[4]p19!C55</f>
        <v>5922433</v>
      </c>
      <c r="D55">
        <f>[4]p19!D55</f>
        <v>4334144</v>
      </c>
      <c r="E55">
        <f>[4]p19!E55</f>
        <v>2500673</v>
      </c>
      <c r="F55">
        <f>[4]p19!F55</f>
        <v>2583801</v>
      </c>
      <c r="G55">
        <f>[4]p19!G55</f>
        <v>0</v>
      </c>
      <c r="H55">
        <f>[4]p19!H55</f>
        <v>0</v>
      </c>
      <c r="I55">
        <f>[4]p19!I55</f>
        <v>0</v>
      </c>
      <c r="J55">
        <f>[4]p19!J55</f>
        <v>0</v>
      </c>
      <c r="K55">
        <f>[4]p19!K55</f>
        <v>0</v>
      </c>
      <c r="N55" s="32"/>
      <c r="O55" s="32"/>
      <c r="P55" s="32"/>
      <c r="Q55" s="32"/>
      <c r="R55" s="32"/>
      <c r="S55" s="32"/>
      <c r="T55" s="33"/>
    </row>
    <row r="56" spans="1:20">
      <c r="A56" t="s">
        <v>232</v>
      </c>
      <c r="B56">
        <f>[4]p19!B56</f>
        <v>4047627</v>
      </c>
      <c r="C56">
        <f>[4]p19!C56</f>
        <v>7767504</v>
      </c>
      <c r="D56">
        <f>[4]p19!D56</f>
        <v>8482781</v>
      </c>
      <c r="E56">
        <f>[4]p19!E56</f>
        <v>3204455</v>
      </c>
      <c r="F56">
        <f>[4]p19!F56</f>
        <v>4061646</v>
      </c>
      <c r="G56">
        <f>[4]p19!G56</f>
        <v>0</v>
      </c>
      <c r="H56">
        <f>[4]p19!H56</f>
        <v>0</v>
      </c>
      <c r="I56">
        <f>[4]p19!I56</f>
        <v>0</v>
      </c>
      <c r="J56">
        <f>[4]p19!J56</f>
        <v>0</v>
      </c>
      <c r="K56">
        <f>[4]p19!K56</f>
        <v>0</v>
      </c>
      <c r="T56" s="33"/>
    </row>
    <row r="57" spans="1:20">
      <c r="A57" t="s">
        <v>233</v>
      </c>
      <c r="B57">
        <f>[4]p19!B57</f>
        <v>1740589</v>
      </c>
      <c r="C57">
        <f>[4]p19!C57</f>
        <v>1930077</v>
      </c>
      <c r="D57">
        <f>[4]p19!D57</f>
        <v>1813364</v>
      </c>
      <c r="E57">
        <f>[4]p19!E57</f>
        <v>2024532</v>
      </c>
      <c r="F57">
        <f>[4]p19!F57</f>
        <v>1893617</v>
      </c>
      <c r="G57">
        <f>[4]p19!G57</f>
        <v>458588</v>
      </c>
      <c r="H57">
        <f>[4]p19!H57</f>
        <v>458588</v>
      </c>
      <c r="I57">
        <f>[4]p19!I57</f>
        <v>458588</v>
      </c>
      <c r="J57">
        <f>[4]p19!J57</f>
        <v>458588</v>
      </c>
      <c r="K57">
        <f>[4]p19!K57</f>
        <v>458588</v>
      </c>
      <c r="M57" s="28"/>
      <c r="N57" s="10"/>
      <c r="O57" s="10"/>
      <c r="P57" s="10"/>
      <c r="Q57" s="10"/>
      <c r="R57" s="10"/>
      <c r="T57" s="33"/>
    </row>
    <row r="58" spans="1:20">
      <c r="A58" t="s">
        <v>234</v>
      </c>
      <c r="B58">
        <f>[4]p19!B58</f>
        <v>4352414</v>
      </c>
      <c r="C58">
        <f>[4]p19!C58</f>
        <v>4517856</v>
      </c>
      <c r="D58">
        <f>[4]p19!D58</f>
        <v>4352413</v>
      </c>
      <c r="E58">
        <f>[4]p19!E58</f>
        <v>4649934</v>
      </c>
      <c r="F58">
        <f>[4]p19!F58</f>
        <v>4590145</v>
      </c>
      <c r="G58">
        <f>[4]p19!G58</f>
        <v>4429223</v>
      </c>
      <c r="H58">
        <f>[4]p19!H58</f>
        <v>3011871</v>
      </c>
      <c r="I58">
        <f>[4]p19!I58</f>
        <v>2834703</v>
      </c>
      <c r="J58">
        <f>[4]p19!J58</f>
        <v>3897715</v>
      </c>
      <c r="K58">
        <f>[4]p19!K58</f>
        <v>4252054</v>
      </c>
      <c r="N58" s="32"/>
      <c r="O58" s="32"/>
      <c r="P58" s="32"/>
      <c r="Q58" s="32"/>
      <c r="R58" s="32"/>
      <c r="S58" s="32"/>
      <c r="T58" s="33"/>
    </row>
    <row r="59" spans="1:20">
      <c r="A59" t="s">
        <v>235</v>
      </c>
      <c r="B59">
        <f>[4]p19!B59</f>
        <v>6042540</v>
      </c>
      <c r="C59">
        <f>[4]p19!C59</f>
        <v>6082944</v>
      </c>
      <c r="D59">
        <f>[4]p19!D59</f>
        <v>6042540</v>
      </c>
      <c r="E59">
        <f>[4]p19!E59</f>
        <v>6082944</v>
      </c>
      <c r="F59">
        <f>[4]p19!F59</f>
        <v>6780907</v>
      </c>
      <c r="G59">
        <f>[4]p19!G59</f>
        <v>3543378</v>
      </c>
      <c r="H59">
        <f>[4]p19!H59</f>
        <v>4252054</v>
      </c>
      <c r="I59">
        <f>[4]p19!I59</f>
        <v>3897715</v>
      </c>
      <c r="J59">
        <f>[4]p19!J59</f>
        <v>2834703</v>
      </c>
      <c r="K59">
        <f>[4]p19!K59</f>
        <v>3011871</v>
      </c>
      <c r="N59" s="32"/>
      <c r="O59" s="32"/>
      <c r="P59" s="32"/>
      <c r="Q59" s="32"/>
      <c r="R59" s="32"/>
      <c r="S59" s="32"/>
      <c r="T59" s="33"/>
    </row>
    <row r="60" spans="1:20">
      <c r="A60" t="s">
        <v>236</v>
      </c>
      <c r="B60">
        <f>[4]p19!B60</f>
        <v>10394954</v>
      </c>
      <c r="C60">
        <f>[4]p19!C60</f>
        <v>10600800</v>
      </c>
      <c r="D60">
        <f>[4]p19!D60</f>
        <v>10394953</v>
      </c>
      <c r="E60">
        <f>[4]p19!E60</f>
        <v>10732878</v>
      </c>
      <c r="F60">
        <f>[4]p19!F60</f>
        <v>11371052</v>
      </c>
      <c r="G60">
        <f>[4]p19!G60</f>
        <v>7972601</v>
      </c>
      <c r="H60">
        <f>[4]p19!H60</f>
        <v>7263925</v>
      </c>
      <c r="I60">
        <f>[4]p19!I60</f>
        <v>6732418</v>
      </c>
      <c r="J60">
        <f>[4]p19!J60</f>
        <v>6732418</v>
      </c>
      <c r="K60">
        <f>[4]p19!K60</f>
        <v>7263925</v>
      </c>
    </row>
    <row r="61" spans="1:20">
      <c r="A61" t="s">
        <v>237</v>
      </c>
      <c r="B61">
        <f>[4]p19!B61</f>
        <v>55871476.630618528</v>
      </c>
      <c r="C61">
        <f>[4]p19!C61</f>
        <v>47163835.712456658</v>
      </c>
      <c r="D61">
        <f>[4]p19!D61</f>
        <v>46687375.397946462</v>
      </c>
      <c r="E61">
        <f>[4]p19!E61</f>
        <v>51244327.498143226</v>
      </c>
      <c r="F61">
        <f>[4]p19!F61</f>
        <v>51976846.076475322</v>
      </c>
      <c r="G61">
        <f>[4]p19!G61</f>
        <v>0</v>
      </c>
      <c r="H61">
        <f>[4]p19!H61</f>
        <v>0</v>
      </c>
      <c r="I61">
        <f>[4]p19!I61</f>
        <v>0</v>
      </c>
      <c r="J61">
        <f>[4]p19!J61</f>
        <v>0</v>
      </c>
      <c r="K61">
        <f>[4]p19!K61</f>
        <v>0</v>
      </c>
    </row>
    <row r="62" spans="1:20">
      <c r="A62" t="s">
        <v>121</v>
      </c>
      <c r="B62">
        <f>[4]p19!B62</f>
        <v>6541972</v>
      </c>
      <c r="C62">
        <f>[4]p19!C62</f>
        <v>6650799.5</v>
      </c>
      <c r="D62">
        <f>[4]p19!D62</f>
        <v>6531790</v>
      </c>
      <c r="E62">
        <f>[4]p19!E62</f>
        <v>6726079</v>
      </c>
      <c r="F62">
        <f>[4]p19!F62</f>
        <v>7120320.5</v>
      </c>
      <c r="G62">
        <f>[4]p19!G62</f>
        <v>0</v>
      </c>
      <c r="H62">
        <f>[4]p19!H62</f>
        <v>0</v>
      </c>
      <c r="I62">
        <f>[4]p19!I62</f>
        <v>0</v>
      </c>
      <c r="J62">
        <f>[4]p19!J62</f>
        <v>0</v>
      </c>
      <c r="K62">
        <f>[4]p19!K62</f>
        <v>0</v>
      </c>
    </row>
    <row r="63" spans="1:20">
      <c r="A63" t="s">
        <v>122</v>
      </c>
      <c r="B63">
        <f>[4]p19!B63</f>
        <v>2247205</v>
      </c>
      <c r="C63">
        <f>[4]p19!C63</f>
        <v>1488125</v>
      </c>
      <c r="D63">
        <f>[4]p19!D63</f>
        <v>2058039</v>
      </c>
      <c r="E63">
        <f>[4]p19!E63</f>
        <v>3428169</v>
      </c>
      <c r="F63">
        <f>[4]p19!F63</f>
        <v>3097596</v>
      </c>
      <c r="G63">
        <f>[4]p19!G63</f>
        <v>-2454336</v>
      </c>
      <c r="H63">
        <f>[4]p19!H63</f>
        <v>-2086389</v>
      </c>
      <c r="I63">
        <f>[4]p19!I63</f>
        <v>-1428794</v>
      </c>
      <c r="J63">
        <f>[4]p19!J63</f>
        <v>-1274685</v>
      </c>
      <c r="K63">
        <f>[4]p19!K63</f>
        <v>-1808060</v>
      </c>
    </row>
    <row r="64" spans="1:20">
      <c r="A64" t="s">
        <v>238</v>
      </c>
      <c r="B64">
        <f>[4]p19!B64</f>
        <v>20150839</v>
      </c>
      <c r="C64">
        <f>[4]p19!C64</f>
        <v>20528106</v>
      </c>
      <c r="D64">
        <f>[4]p19!D64</f>
        <v>22535878</v>
      </c>
      <c r="E64">
        <f>[4]p19!E64</f>
        <v>21142636</v>
      </c>
      <c r="F64">
        <f>[4]p19!F64</f>
        <v>23942280</v>
      </c>
      <c r="G64">
        <f>[4]p19!G64</f>
        <v>0</v>
      </c>
      <c r="H64">
        <f>[4]p19!H64</f>
        <v>0</v>
      </c>
      <c r="I64">
        <f>[4]p19!I64</f>
        <v>0</v>
      </c>
      <c r="J64">
        <f>[4]p19!J64</f>
        <v>0</v>
      </c>
      <c r="K64">
        <f>[4]p19!K64</f>
        <v>0</v>
      </c>
    </row>
    <row r="65" spans="1:13">
      <c r="A65" t="s">
        <v>239</v>
      </c>
      <c r="B65">
        <f>[4]p19!B65</f>
        <v>1000000</v>
      </c>
      <c r="C65">
        <f>[4]p19!C65</f>
        <v>1000000</v>
      </c>
      <c r="D65">
        <f>[4]p19!D65</f>
        <v>1000000</v>
      </c>
      <c r="E65">
        <f>[4]p19!E65</f>
        <v>1000000</v>
      </c>
      <c r="F65">
        <f>[4]p19!F65</f>
        <v>1000000</v>
      </c>
      <c r="G65">
        <f>[4]p19!G65</f>
        <v>1000000</v>
      </c>
      <c r="H65">
        <f>[4]p19!H65</f>
        <v>1000000</v>
      </c>
      <c r="I65">
        <f>[4]p19!I65</f>
        <v>1000000</v>
      </c>
      <c r="J65">
        <f>[4]p19!J65</f>
        <v>1000000</v>
      </c>
      <c r="K65">
        <f>[4]p19!K65</f>
        <v>1000000</v>
      </c>
    </row>
    <row r="66" spans="1:13">
      <c r="A66" t="s">
        <v>125</v>
      </c>
      <c r="B66">
        <f>[4]p19!B66</f>
        <v>25931460.630618524</v>
      </c>
      <c r="C66">
        <f>[4]p19!C66</f>
        <v>17496805.212456655</v>
      </c>
      <c r="D66">
        <f>[4]p19!D66</f>
        <v>14561668.397946462</v>
      </c>
      <c r="E66">
        <f>[4]p19!E66</f>
        <v>18947443.498143222</v>
      </c>
      <c r="F66">
        <f>[4]p19!F66</f>
        <v>16816649.576475322</v>
      </c>
      <c r="G66">
        <f>[4]p19!G66</f>
        <v>15757340</v>
      </c>
      <c r="H66">
        <f>[4]p19!H66</f>
        <v>16471593</v>
      </c>
      <c r="I66">
        <f>[4]p19!I66</f>
        <v>17748093</v>
      </c>
      <c r="J66">
        <f>[4]p19!J66</f>
        <v>18048260</v>
      </c>
      <c r="K66">
        <f>[4]p19!K66</f>
        <v>17011878</v>
      </c>
    </row>
    <row r="67" spans="1:13">
      <c r="A67" t="s">
        <v>240</v>
      </c>
      <c r="B67">
        <f>[4]p19!B67</f>
        <v>55871476.630618528</v>
      </c>
      <c r="C67">
        <f>[4]p19!C67</f>
        <v>47163835.712456658</v>
      </c>
      <c r="D67">
        <f>[4]p19!D67</f>
        <v>46687375.397946462</v>
      </c>
      <c r="E67">
        <f>[4]p19!E67</f>
        <v>51244327.498143226</v>
      </c>
      <c r="F67">
        <f>[4]p19!F67</f>
        <v>51976846.076475322</v>
      </c>
      <c r="G67">
        <f>[4]p19!G67</f>
        <v>0</v>
      </c>
      <c r="H67">
        <f>[4]p19!H67</f>
        <v>0</v>
      </c>
      <c r="I67">
        <f>[4]p19!I67</f>
        <v>0</v>
      </c>
      <c r="J67">
        <f>[4]p19!J67</f>
        <v>0</v>
      </c>
      <c r="K67">
        <f>[4]p19!K67</f>
        <v>0</v>
      </c>
    </row>
    <row r="68" spans="1:13">
      <c r="A68" t="s">
        <v>241</v>
      </c>
      <c r="B68">
        <f>[4]p19!B68</f>
        <v>3000000</v>
      </c>
      <c r="C68">
        <f>[4]p19!C68</f>
        <v>3000000</v>
      </c>
      <c r="D68">
        <f>[4]p19!D68</f>
        <v>3000000</v>
      </c>
      <c r="E68">
        <f>[4]p19!E68</f>
        <v>3000000</v>
      </c>
      <c r="F68">
        <f>[4]p19!F68</f>
        <v>3000000</v>
      </c>
      <c r="G68">
        <f>[4]p19!G68</f>
        <v>0</v>
      </c>
      <c r="H68">
        <f>[4]p19!H68</f>
        <v>0</v>
      </c>
      <c r="I68">
        <f>[4]p19!I68</f>
        <v>0</v>
      </c>
      <c r="J68">
        <f>[4]p19!J68</f>
        <v>0</v>
      </c>
      <c r="K68">
        <f>[4]p19!K68</f>
        <v>0</v>
      </c>
    </row>
    <row r="69" spans="1:13">
      <c r="A69" t="s">
        <v>242</v>
      </c>
      <c r="B69">
        <f>[4]p19!B69</f>
        <v>29189521.584060565</v>
      </c>
      <c r="C69">
        <f>[4]p19!C69</f>
        <v>28337421.335168701</v>
      </c>
      <c r="D69">
        <f>[4]p19!D69</f>
        <v>29722226.062490582</v>
      </c>
      <c r="E69">
        <f>[4]p19!E69</f>
        <v>31534714.197384395</v>
      </c>
      <c r="F69">
        <f>[4]p19!F69</f>
        <v>31699028.696291946</v>
      </c>
      <c r="G69">
        <f>[4]p19!G69</f>
        <v>0</v>
      </c>
      <c r="H69">
        <f>[4]p19!H69</f>
        <v>0</v>
      </c>
      <c r="I69">
        <f>[4]p19!I69</f>
        <v>0</v>
      </c>
      <c r="J69">
        <f>[4]p19!J69</f>
        <v>0</v>
      </c>
      <c r="K69">
        <f>[4]p19!K69</f>
        <v>0</v>
      </c>
    </row>
    <row r="70" spans="1:13">
      <c r="A70" t="s">
        <v>243</v>
      </c>
      <c r="B70">
        <f>[4]p19!B70</f>
        <v>2461162.4289435521</v>
      </c>
      <c r="C70">
        <f>[4]p19!C70</f>
        <v>1841665.5707507692</v>
      </c>
      <c r="D70">
        <f>[4]p19!D70</f>
        <v>2459425.7576169148</v>
      </c>
      <c r="E70">
        <f>[4]p19!E70</f>
        <v>3685490.400663998</v>
      </c>
      <c r="F70">
        <f>[4]p19!F70</f>
        <v>2877048.5601763017</v>
      </c>
      <c r="G70">
        <f>[4]p19!G70</f>
        <v>-112273</v>
      </c>
      <c r="H70">
        <f>[4]p19!H70</f>
        <v>-106352</v>
      </c>
      <c r="I70">
        <f>[4]p19!I70</f>
        <v>-101912</v>
      </c>
      <c r="J70">
        <f>[4]p19!J70</f>
        <v>-101912</v>
      </c>
      <c r="K70">
        <f>[4]p19!K70</f>
        <v>-106352</v>
      </c>
    </row>
    <row r="71" spans="1:13">
      <c r="A71" t="s">
        <v>244</v>
      </c>
      <c r="B71">
        <f>[4]p19!B71</f>
        <v>1.0139113669440301</v>
      </c>
      <c r="C71">
        <f>[4]p19!C71</f>
        <v>1.0133461834855531</v>
      </c>
      <c r="D71">
        <f>[4]p19!D71</f>
        <v>0.99966269678081887</v>
      </c>
      <c r="E71">
        <f>[4]p19!E71</f>
        <v>1.0007079682257598</v>
      </c>
      <c r="F71">
        <f>[4]p19!F71</f>
        <v>0.97237178456383866</v>
      </c>
      <c r="G71">
        <f>[4]p19!G71</f>
        <v>0</v>
      </c>
      <c r="H71">
        <f>[4]p19!H71</f>
        <v>0</v>
      </c>
      <c r="I71">
        <f>[4]p19!I71</f>
        <v>0</v>
      </c>
      <c r="J71">
        <f>[4]p19!J71</f>
        <v>0</v>
      </c>
      <c r="K71">
        <f>[4]p19!K71</f>
        <v>0</v>
      </c>
    </row>
    <row r="72" spans="1:13">
      <c r="A72" t="s">
        <v>245</v>
      </c>
      <c r="B72">
        <f>[4]p19!B72</f>
        <v>1.0028836485131072</v>
      </c>
      <c r="C72">
        <f>[4]p19!C72</f>
        <v>1.0017627750293774</v>
      </c>
      <c r="D72">
        <f>[4]p19!D72</f>
        <v>0.99001113281886599</v>
      </c>
      <c r="E72">
        <f>[4]p19!E72</f>
        <v>0.99384697906036268</v>
      </c>
      <c r="F72">
        <f>[4]p19!F72</f>
        <v>1.0114954645782865</v>
      </c>
      <c r="G72">
        <f>[4]p19!G72</f>
        <v>0</v>
      </c>
      <c r="H72">
        <f>[4]p19!H72</f>
        <v>0</v>
      </c>
      <c r="I72">
        <f>[4]p19!I72</f>
        <v>0</v>
      </c>
      <c r="J72">
        <f>[4]p19!J72</f>
        <v>0</v>
      </c>
      <c r="K72">
        <f>[4]p19!K72</f>
        <v>0</v>
      </c>
    </row>
    <row r="73" spans="1:13">
      <c r="A73" t="s">
        <v>246</v>
      </c>
      <c r="B73">
        <f>[4]p19!B73</f>
        <v>0</v>
      </c>
      <c r="C73">
        <f>[4]p19!C73</f>
        <v>0</v>
      </c>
      <c r="D73">
        <f>[4]p19!D73</f>
        <v>0</v>
      </c>
      <c r="E73">
        <f>[4]p19!E73</f>
        <v>0</v>
      </c>
      <c r="F73">
        <f>[4]p19!F73</f>
        <v>0</v>
      </c>
      <c r="G73">
        <f>[4]p19!G73</f>
        <v>0</v>
      </c>
      <c r="H73">
        <f>[4]p19!H73</f>
        <v>0</v>
      </c>
      <c r="I73">
        <f>[4]p19!I73</f>
        <v>0</v>
      </c>
      <c r="J73">
        <f>[4]p19!J73</f>
        <v>0</v>
      </c>
      <c r="K73">
        <f>[4]p19!K73</f>
        <v>0</v>
      </c>
    </row>
    <row r="74" spans="1:13">
      <c r="A74" t="s">
        <v>435</v>
      </c>
      <c r="B74">
        <f>[4]p19!B74</f>
        <v>0</v>
      </c>
      <c r="C74">
        <f>[4]p19!C74</f>
        <v>0</v>
      </c>
      <c r="D74">
        <f>[4]p19!D74</f>
        <v>0</v>
      </c>
      <c r="E74">
        <f>[4]p19!E74</f>
        <v>0</v>
      </c>
      <c r="F74">
        <f>[4]p19!F74</f>
        <v>0</v>
      </c>
      <c r="G74">
        <f>[4]p19!G74</f>
        <v>0</v>
      </c>
      <c r="H74">
        <f>[4]p19!H74</f>
        <v>0</v>
      </c>
      <c r="I74">
        <f>[4]p19!I74</f>
        <v>0</v>
      </c>
      <c r="J74">
        <f>[4]p19!J74</f>
        <v>0</v>
      </c>
      <c r="K74">
        <f>[4]p19!K74</f>
        <v>0</v>
      </c>
    </row>
    <row r="75" spans="1:13">
      <c r="A75" t="s">
        <v>436</v>
      </c>
      <c r="B75">
        <f>[4]p19!B75</f>
        <v>0</v>
      </c>
      <c r="C75">
        <f>[4]p19!C75</f>
        <v>0</v>
      </c>
      <c r="D75">
        <f>[4]p19!D75</f>
        <v>0</v>
      </c>
      <c r="E75">
        <f>[4]p19!E75</f>
        <v>0</v>
      </c>
      <c r="F75">
        <f>[4]p19!F75</f>
        <v>0</v>
      </c>
      <c r="G75">
        <f>[4]p19!G75</f>
        <v>0</v>
      </c>
      <c r="H75">
        <f>[4]p19!H75</f>
        <v>0</v>
      </c>
      <c r="I75">
        <f>[4]p19!I75</f>
        <v>0</v>
      </c>
      <c r="J75">
        <f>[4]p19!J75</f>
        <v>0</v>
      </c>
      <c r="K75">
        <f>[4]p19!K75</f>
        <v>0</v>
      </c>
    </row>
    <row r="76" spans="1:13">
      <c r="A76" t="s">
        <v>437</v>
      </c>
      <c r="B76">
        <f>[4]p19!B76</f>
        <v>0</v>
      </c>
      <c r="C76">
        <f>[4]p19!C76</f>
        <v>0</v>
      </c>
      <c r="D76">
        <f>[4]p19!D76</f>
        <v>0</v>
      </c>
      <c r="E76">
        <f>[4]p19!E76</f>
        <v>0</v>
      </c>
      <c r="F76">
        <f>[4]p19!F76</f>
        <v>0</v>
      </c>
      <c r="G76">
        <f>[4]p19!G76</f>
        <v>0</v>
      </c>
      <c r="H76">
        <f>[4]p19!H76</f>
        <v>0</v>
      </c>
      <c r="I76">
        <f>[4]p19!I76</f>
        <v>0</v>
      </c>
      <c r="J76">
        <f>[4]p19!J76</f>
        <v>0</v>
      </c>
      <c r="K76">
        <f>[4]p19!K76</f>
        <v>0</v>
      </c>
    </row>
    <row r="77" spans="1:13" ht="14" thickBot="1">
      <c r="A77" s="34" t="s">
        <v>438</v>
      </c>
      <c r="B77" s="34">
        <f>[4]p19!B77</f>
        <v>0</v>
      </c>
      <c r="C77" s="34">
        <f>[4]p19!C77</f>
        <v>0</v>
      </c>
      <c r="D77" s="34">
        <f>[4]p19!D77</f>
        <v>0</v>
      </c>
      <c r="E77" s="34">
        <f>[4]p19!E77</f>
        <v>0</v>
      </c>
      <c r="F77" s="34">
        <f>[4]p19!F77</f>
        <v>0</v>
      </c>
      <c r="G77" s="34">
        <f>[4]p19!G77</f>
        <v>0</v>
      </c>
      <c r="H77" s="34">
        <f>[4]p19!H77</f>
        <v>0</v>
      </c>
      <c r="I77" s="34">
        <f>[4]p19!I77</f>
        <v>0</v>
      </c>
      <c r="J77" s="34">
        <f>[4]p19!J77</f>
        <v>0</v>
      </c>
      <c r="K77" s="34">
        <f>[4]p19!K77</f>
        <v>0</v>
      </c>
      <c r="L77" s="34"/>
      <c r="M77" s="34"/>
    </row>
    <row r="78" spans="1:13">
      <c r="A78" t="s">
        <v>247</v>
      </c>
      <c r="B78">
        <f>[4]p19!B78</f>
        <v>1</v>
      </c>
    </row>
    <row r="79" spans="1:13">
      <c r="A79" t="s">
        <v>248</v>
      </c>
      <c r="B79">
        <f>[4]p19!B79</f>
        <v>90000</v>
      </c>
    </row>
    <row r="80" spans="1:13">
      <c r="A80" t="s">
        <v>249</v>
      </c>
      <c r="B80">
        <f>[4]p19!B80</f>
        <v>90000</v>
      </c>
    </row>
    <row r="81" spans="1:2">
      <c r="A81" t="s">
        <v>250</v>
      </c>
      <c r="B81">
        <f>[4]p19!B81</f>
        <v>0</v>
      </c>
    </row>
    <row r="82" spans="1:2">
      <c r="A82" t="s">
        <v>251</v>
      </c>
      <c r="B82">
        <f>[4]p19!B82</f>
        <v>0</v>
      </c>
    </row>
    <row r="83" spans="1:2">
      <c r="A83" t="s">
        <v>252</v>
      </c>
      <c r="B83">
        <f>[4]p19!B83</f>
        <v>0</v>
      </c>
    </row>
    <row r="84" spans="1:2">
      <c r="A84" t="s">
        <v>253</v>
      </c>
      <c r="B84">
        <f>[4]p19!B84</f>
        <v>0</v>
      </c>
    </row>
    <row r="85" spans="1:2">
      <c r="A85" t="s">
        <v>254</v>
      </c>
      <c r="B85">
        <f>[4]p19!B85</f>
        <v>52561</v>
      </c>
    </row>
    <row r="86" spans="1:2">
      <c r="A86" t="s">
        <v>255</v>
      </c>
      <c r="B86">
        <f>[4]p19!B86</f>
        <v>25388</v>
      </c>
    </row>
    <row r="87" spans="1:2">
      <c r="A87" t="s">
        <v>256</v>
      </c>
      <c r="B87">
        <f>[4]p19!B87</f>
        <v>18875</v>
      </c>
    </row>
    <row r="88" spans="1:2">
      <c r="A88" t="s">
        <v>257</v>
      </c>
      <c r="B88">
        <f>[4]p19!B88</f>
        <v>36648</v>
      </c>
    </row>
    <row r="89" spans="1:2">
      <c r="A89" t="s">
        <v>258</v>
      </c>
      <c r="B89">
        <f>[4]p19!B89</f>
        <v>40960</v>
      </c>
    </row>
    <row r="90" spans="1:2">
      <c r="A90" t="s">
        <v>259</v>
      </c>
      <c r="B90">
        <f>[4]p19!B90</f>
        <v>103291</v>
      </c>
    </row>
    <row r="91" spans="1:2">
      <c r="A91" t="s">
        <v>260</v>
      </c>
      <c r="B91">
        <f>[4]p19!B91</f>
        <v>52561</v>
      </c>
    </row>
    <row r="92" spans="1:2">
      <c r="A92" t="s">
        <v>261</v>
      </c>
      <c r="B92">
        <f>[4]p19!B92</f>
        <v>25388</v>
      </c>
    </row>
    <row r="93" spans="1:2">
      <c r="A93" t="s">
        <v>262</v>
      </c>
      <c r="B93">
        <f>[4]p19!B93</f>
        <v>18875</v>
      </c>
    </row>
    <row r="94" spans="1:2">
      <c r="A94" t="s">
        <v>263</v>
      </c>
      <c r="B94">
        <f>[4]p19!B94</f>
        <v>36648</v>
      </c>
    </row>
    <row r="95" spans="1:2">
      <c r="A95" t="s">
        <v>264</v>
      </c>
      <c r="B95">
        <f>[4]p19!B95</f>
        <v>40960</v>
      </c>
    </row>
    <row r="96" spans="1:2">
      <c r="A96" t="s">
        <v>265</v>
      </c>
      <c r="B96">
        <f>[4]p19!B96</f>
        <v>103291</v>
      </c>
    </row>
    <row r="97" spans="1:2">
      <c r="A97" t="s">
        <v>266</v>
      </c>
      <c r="B97">
        <f>[4]p19!B97</f>
        <v>0</v>
      </c>
    </row>
    <row r="98" spans="1:2">
      <c r="A98" t="s">
        <v>267</v>
      </c>
      <c r="B98">
        <f>[4]p19!B98</f>
        <v>0</v>
      </c>
    </row>
    <row r="99" spans="1:2">
      <c r="A99" t="s">
        <v>268</v>
      </c>
      <c r="B99">
        <f>[4]p19!B99</f>
        <v>0</v>
      </c>
    </row>
    <row r="100" spans="1:2">
      <c r="A100" t="s">
        <v>269</v>
      </c>
      <c r="B100">
        <f>[4]p19!B100</f>
        <v>0</v>
      </c>
    </row>
    <row r="101" spans="1:2">
      <c r="A101" t="s">
        <v>270</v>
      </c>
      <c r="B101">
        <f>[4]p19!B101</f>
        <v>0</v>
      </c>
    </row>
    <row r="102" spans="1:2">
      <c r="A102" t="s">
        <v>271</v>
      </c>
      <c r="B102">
        <f>[4]p19!B102</f>
        <v>0</v>
      </c>
    </row>
    <row r="103" spans="1:2">
      <c r="A103" t="s">
        <v>272</v>
      </c>
      <c r="B103">
        <f>[4]p19!B103</f>
        <v>218548638</v>
      </c>
    </row>
    <row r="104" spans="1:2">
      <c r="A104" t="s">
        <v>273</v>
      </c>
      <c r="B104">
        <f>[4]p19!B104</f>
        <v>10196455.5</v>
      </c>
    </row>
    <row r="105" spans="1:2">
      <c r="A105" t="s">
        <v>274</v>
      </c>
      <c r="B105">
        <f>[4]p19!B105</f>
        <v>6242906.25</v>
      </c>
    </row>
    <row r="106" spans="1:2">
      <c r="A106" t="s">
        <v>275</v>
      </c>
      <c r="B106">
        <f>[4]p19!B106</f>
        <v>1142867.8799999999</v>
      </c>
    </row>
    <row r="107" spans="1:2">
      <c r="A107" t="s">
        <v>276</v>
      </c>
      <c r="B107">
        <f>[4]p19!B107</f>
        <v>1974067.2</v>
      </c>
    </row>
    <row r="108" spans="1:2">
      <c r="A108" t="s">
        <v>277</v>
      </c>
      <c r="B108">
        <f>[4]p19!B108</f>
        <v>4490059.7699999996</v>
      </c>
    </row>
    <row r="109" spans="1:2">
      <c r="A109" t="s">
        <v>278</v>
      </c>
      <c r="B109">
        <f>[4]p19!B109</f>
        <v>1682.2815172445289</v>
      </c>
    </row>
    <row r="110" spans="1:2">
      <c r="A110" t="s">
        <v>279</v>
      </c>
      <c r="B110">
        <f>[4]p19!B110</f>
        <v>259.31630980285865</v>
      </c>
    </row>
    <row r="111" spans="1:2">
      <c r="A111" t="s">
        <v>280</v>
      </c>
      <c r="B111">
        <f>[4]p19!B111</f>
        <v>130.42407268525</v>
      </c>
    </row>
    <row r="112" spans="1:2">
      <c r="A112" t="s">
        <v>281</v>
      </c>
      <c r="B112">
        <f>[4]p19!B112</f>
        <v>13.06636647813297</v>
      </c>
    </row>
    <row r="113" spans="1:2">
      <c r="A113" t="s">
        <v>282</v>
      </c>
      <c r="B113">
        <f>[4]p19!B113</f>
        <v>15.406611220485143</v>
      </c>
    </row>
    <row r="114" spans="1:2">
      <c r="A114" t="s">
        <v>283</v>
      </c>
      <c r="B114">
        <f>[4]p19!B114</f>
        <v>19.502039519601446</v>
      </c>
    </row>
    <row r="115" spans="1:2">
      <c r="A115" t="s">
        <v>284</v>
      </c>
      <c r="B115">
        <f>[4]p19!B115</f>
        <v>14999971</v>
      </c>
    </row>
    <row r="116" spans="1:2">
      <c r="A116" t="s">
        <v>285</v>
      </c>
      <c r="B116">
        <f>[4]p19!B116</f>
        <v>800006.4</v>
      </c>
    </row>
    <row r="117" spans="1:2">
      <c r="A117" t="s">
        <v>286</v>
      </c>
      <c r="B117">
        <f>[4]p19!B117</f>
        <v>799999.8</v>
      </c>
    </row>
    <row r="118" spans="1:2">
      <c r="A118" t="s">
        <v>287</v>
      </c>
      <c r="B118">
        <f>[4]p19!B118</f>
        <v>150000.26999999999</v>
      </c>
    </row>
    <row r="119" spans="1:2">
      <c r="A119" t="s">
        <v>288</v>
      </c>
      <c r="B119">
        <f>[4]p19!B119</f>
        <v>300000.13</v>
      </c>
    </row>
    <row r="120" spans="1:2">
      <c r="A120" t="s">
        <v>289</v>
      </c>
      <c r="B120">
        <f>[4]p19!B120</f>
        <v>800000</v>
      </c>
    </row>
    <row r="121" spans="1:2">
      <c r="A121" t="s">
        <v>290</v>
      </c>
      <c r="B121">
        <f>[4]p19!B121</f>
        <v>19669377.419999998</v>
      </c>
    </row>
    <row r="122" spans="1:2">
      <c r="A122" t="s">
        <v>291</v>
      </c>
      <c r="B122">
        <f>[4]p19!B122</f>
        <v>703555.42949999985</v>
      </c>
    </row>
    <row r="123" spans="1:2">
      <c r="A123" t="s">
        <v>292</v>
      </c>
      <c r="B123">
        <f>[4]p19!B123</f>
        <v>0</v>
      </c>
    </row>
    <row r="124" spans="1:2">
      <c r="A124" t="s">
        <v>293</v>
      </c>
      <c r="B124">
        <f>[4]p19!B124</f>
        <v>131429.80619999999</v>
      </c>
    </row>
    <row r="125" spans="1:2">
      <c r="A125" t="s">
        <v>294</v>
      </c>
      <c r="B125">
        <f>[4]p19!B125</f>
        <v>227017.72800000003</v>
      </c>
    </row>
    <row r="126" spans="1:2">
      <c r="A126" t="s">
        <v>295</v>
      </c>
      <c r="B126">
        <f>[4]p19!B126</f>
        <v>258178.43677499998</v>
      </c>
    </row>
    <row r="127" spans="1:2">
      <c r="A127" t="s">
        <v>296</v>
      </c>
      <c r="B127">
        <f>[4]p19!B127</f>
        <v>45191</v>
      </c>
    </row>
    <row r="128" spans="1:2">
      <c r="A128" t="s">
        <v>297</v>
      </c>
      <c r="B128">
        <f>[4]p19!B128</f>
        <v>25863</v>
      </c>
    </row>
    <row r="129" spans="1:2">
      <c r="A129" t="s">
        <v>298</v>
      </c>
      <c r="B129">
        <f>[4]p19!B129</f>
        <v>15833</v>
      </c>
    </row>
    <row r="130" spans="1:2">
      <c r="A130" t="s">
        <v>299</v>
      </c>
      <c r="B130">
        <f>[4]p19!B130</f>
        <v>33613</v>
      </c>
    </row>
    <row r="131" spans="1:2">
      <c r="A131" t="s">
        <v>300</v>
      </c>
      <c r="B131">
        <f>[4]p19!B131</f>
        <v>43697</v>
      </c>
    </row>
    <row r="132" spans="1:2">
      <c r="A132" t="s">
        <v>301</v>
      </c>
      <c r="B132">
        <f>[4]p19!B132</f>
        <v>112912</v>
      </c>
    </row>
    <row r="133" spans="1:2">
      <c r="A133" t="s">
        <v>302</v>
      </c>
      <c r="B133">
        <f>[4]p19!B133</f>
        <v>45191</v>
      </c>
    </row>
    <row r="134" spans="1:2">
      <c r="A134" t="s">
        <v>303</v>
      </c>
      <c r="B134">
        <f>[4]p19!B134</f>
        <v>25863</v>
      </c>
    </row>
    <row r="135" spans="1:2">
      <c r="A135" t="s">
        <v>304</v>
      </c>
      <c r="B135">
        <f>[4]p19!B135</f>
        <v>15833</v>
      </c>
    </row>
    <row r="136" spans="1:2">
      <c r="A136" t="s">
        <v>305</v>
      </c>
      <c r="B136">
        <f>[4]p19!B136</f>
        <v>33613</v>
      </c>
    </row>
    <row r="137" spans="1:2">
      <c r="A137" t="s">
        <v>306</v>
      </c>
      <c r="B137">
        <f>[4]p19!B137</f>
        <v>43697</v>
      </c>
    </row>
    <row r="138" spans="1:2">
      <c r="A138" t="s">
        <v>307</v>
      </c>
      <c r="B138">
        <f>[4]p19!B138</f>
        <v>112912</v>
      </c>
    </row>
    <row r="139" spans="1:2">
      <c r="A139" t="s">
        <v>308</v>
      </c>
      <c r="B139">
        <f>[4]p19!B139</f>
        <v>0</v>
      </c>
    </row>
    <row r="140" spans="1:2">
      <c r="A140" t="s">
        <v>309</v>
      </c>
      <c r="B140">
        <f>[4]p19!B140</f>
        <v>0</v>
      </c>
    </row>
    <row r="141" spans="1:2">
      <c r="A141" t="s">
        <v>310</v>
      </c>
      <c r="B141">
        <f>[4]p19!B141</f>
        <v>0</v>
      </c>
    </row>
    <row r="142" spans="1:2">
      <c r="A142" t="s">
        <v>311</v>
      </c>
      <c r="B142">
        <f>[4]p19!B142</f>
        <v>0</v>
      </c>
    </row>
    <row r="143" spans="1:2">
      <c r="A143" t="s">
        <v>312</v>
      </c>
      <c r="B143">
        <f>[4]p19!B143</f>
        <v>0</v>
      </c>
    </row>
    <row r="144" spans="1:2">
      <c r="A144" t="s">
        <v>313</v>
      </c>
      <c r="B144">
        <f>[4]p19!B144</f>
        <v>0</v>
      </c>
    </row>
    <row r="145" spans="1:2">
      <c r="A145" t="s">
        <v>314</v>
      </c>
      <c r="B145">
        <f>[4]p19!B145</f>
        <v>286126816.5</v>
      </c>
    </row>
    <row r="146" spans="1:2">
      <c r="A146" t="s">
        <v>315</v>
      </c>
      <c r="B146">
        <f>[4]p19!B146</f>
        <v>12220267.5</v>
      </c>
    </row>
    <row r="147" spans="1:2">
      <c r="A147" t="s">
        <v>316</v>
      </c>
      <c r="B147">
        <f>[4]p19!B147</f>
        <v>7855147.125</v>
      </c>
    </row>
    <row r="148" spans="1:2">
      <c r="A148" t="s">
        <v>317</v>
      </c>
      <c r="B148">
        <f>[4]p19!B148</f>
        <v>1365864.2549999999</v>
      </c>
    </row>
    <row r="149" spans="1:2">
      <c r="A149" t="s">
        <v>318</v>
      </c>
      <c r="B149">
        <f>[4]p19!B149</f>
        <v>2477619.9</v>
      </c>
    </row>
    <row r="150" spans="1:2">
      <c r="A150" t="s">
        <v>319</v>
      </c>
      <c r="B150">
        <f>[4]p19!B150</f>
        <v>5868601.2000000002</v>
      </c>
    </row>
    <row r="151" spans="1:2">
      <c r="A151" t="s">
        <v>320</v>
      </c>
      <c r="B151">
        <f>[4]p19!B151</f>
        <v>2738.209584336194</v>
      </c>
    </row>
    <row r="152" spans="1:2">
      <c r="A152" t="s">
        <v>321</v>
      </c>
      <c r="B152">
        <f>[4]p19!B152</f>
        <v>389.14655772962817</v>
      </c>
    </row>
    <row r="153" spans="1:2">
      <c r="A153" t="s">
        <v>322</v>
      </c>
      <c r="B153">
        <f>[4]p19!B153</f>
        <v>212.28815878561505</v>
      </c>
    </row>
    <row r="154" spans="1:2">
      <c r="A154" t="s">
        <v>323</v>
      </c>
      <c r="B154">
        <f>[4]p19!B154</f>
        <v>20.412487882081464</v>
      </c>
    </row>
    <row r="155" spans="1:2">
      <c r="A155" t="s">
        <v>324</v>
      </c>
      <c r="B155">
        <f>[4]p19!B155</f>
        <v>24.068455860961723</v>
      </c>
    </row>
    <row r="156" spans="1:2">
      <c r="A156" t="s">
        <v>325</v>
      </c>
      <c r="B156">
        <f>[4]p19!B156</f>
        <v>30.166399824002184</v>
      </c>
    </row>
    <row r="157" spans="1:2">
      <c r="A157" t="s">
        <v>326</v>
      </c>
      <c r="B157">
        <f>[4]p19!B157</f>
        <v>19999991</v>
      </c>
    </row>
    <row r="158" spans="1:2">
      <c r="A158" t="s">
        <v>327</v>
      </c>
      <c r="B158">
        <f>[4]p19!B158</f>
        <v>999995.1</v>
      </c>
    </row>
    <row r="159" spans="1:2">
      <c r="A159" t="s">
        <v>328</v>
      </c>
      <c r="B159">
        <f>[4]p19!B159</f>
        <v>1000003.2</v>
      </c>
    </row>
    <row r="160" spans="1:2">
      <c r="A160" t="s">
        <v>329</v>
      </c>
      <c r="B160">
        <f>[4]p19!B160</f>
        <v>100000.18</v>
      </c>
    </row>
    <row r="161" spans="1:2">
      <c r="A161" t="s">
        <v>330</v>
      </c>
      <c r="B161">
        <f>[4]p19!B161</f>
        <v>200000.35</v>
      </c>
    </row>
    <row r="162" spans="1:2">
      <c r="A162" t="s">
        <v>331</v>
      </c>
      <c r="B162">
        <f>[4]p19!B162</f>
        <v>550000</v>
      </c>
    </row>
    <row r="163" spans="1:2">
      <c r="A163" t="s">
        <v>332</v>
      </c>
      <c r="B163">
        <f>[4]p19!B163</f>
        <v>25751413.484999999</v>
      </c>
    </row>
    <row r="164" spans="1:2">
      <c r="A164" t="s">
        <v>333</v>
      </c>
      <c r="B164">
        <f>[4]p19!B164</f>
        <v>0</v>
      </c>
    </row>
    <row r="165" spans="1:2">
      <c r="A165" t="s">
        <v>334</v>
      </c>
      <c r="B165">
        <f>[4]p19!B165</f>
        <v>722673.53549999988</v>
      </c>
    </row>
    <row r="166" spans="1:2">
      <c r="A166" t="s">
        <v>335</v>
      </c>
      <c r="B166">
        <f>[4]p19!B166</f>
        <v>157074.389325</v>
      </c>
    </row>
    <row r="167" spans="1:2">
      <c r="A167" t="s">
        <v>336</v>
      </c>
      <c r="B167">
        <f>[4]p19!B167</f>
        <v>284926.28850000002</v>
      </c>
    </row>
    <row r="168" spans="1:2">
      <c r="A168" t="s">
        <v>337</v>
      </c>
      <c r="B168">
        <f>[4]p19!B168</f>
        <v>0</v>
      </c>
    </row>
    <row r="169" spans="1:2">
      <c r="A169" t="s">
        <v>338</v>
      </c>
      <c r="B169">
        <f>[4]p19!B169</f>
        <v>3</v>
      </c>
    </row>
    <row r="170" spans="1:2">
      <c r="A170" t="s">
        <v>339</v>
      </c>
      <c r="B170">
        <f>[4]p19!B170</f>
        <v>6</v>
      </c>
    </row>
    <row r="171" spans="1:2">
      <c r="A171" t="s">
        <v>340</v>
      </c>
      <c r="B171">
        <f>[4]p19!B171</f>
        <v>275469</v>
      </c>
    </row>
    <row r="172" spans="1:2">
      <c r="A172" t="s">
        <v>341</v>
      </c>
      <c r="B172">
        <f>[4]p19!B172</f>
        <v>7763279.6999999993</v>
      </c>
    </row>
    <row r="173" spans="1:2">
      <c r="A173" t="s">
        <v>342</v>
      </c>
      <c r="B173">
        <f>[4]p19!B173</f>
        <v>26171803.499999996</v>
      </c>
    </row>
    <row r="174" spans="1:2">
      <c r="A174" t="s">
        <v>343</v>
      </c>
      <c r="B174">
        <f>[4]p19!B174</f>
        <v>275469</v>
      </c>
    </row>
    <row r="175" spans="1:2">
      <c r="A175" t="s">
        <v>344</v>
      </c>
      <c r="B175">
        <f>[4]p19!B175</f>
        <v>7763279.6999999993</v>
      </c>
    </row>
    <row r="176" spans="1:2">
      <c r="A176" t="s">
        <v>345</v>
      </c>
      <c r="B176">
        <f>[4]p19!B176</f>
        <v>26171803.499999996</v>
      </c>
    </row>
    <row r="177" spans="1:2">
      <c r="A177" t="s">
        <v>346</v>
      </c>
      <c r="B177">
        <f>[4]p19!B177</f>
        <v>272026</v>
      </c>
    </row>
    <row r="178" spans="1:2">
      <c r="A178" t="s">
        <v>347</v>
      </c>
      <c r="B178">
        <f>[4]p19!B178</f>
        <v>7803856.9054347835</v>
      </c>
    </row>
    <row r="179" spans="1:2">
      <c r="A179" t="s">
        <v>348</v>
      </c>
      <c r="B179">
        <f>[4]p19!B179</f>
        <v>26898161.050000004</v>
      </c>
    </row>
    <row r="180" spans="1:2">
      <c r="A180" t="s">
        <v>349</v>
      </c>
      <c r="B180">
        <f>[4]p19!B180</f>
        <v>280635</v>
      </c>
    </row>
    <row r="181" spans="1:2">
      <c r="A181" t="s">
        <v>350</v>
      </c>
      <c r="B181">
        <f>[4]p19!B181</f>
        <v>1774920</v>
      </c>
    </row>
    <row r="182" spans="1:2">
      <c r="A182" t="s">
        <v>351</v>
      </c>
      <c r="B182">
        <f>[4]p19!B182</f>
        <v>6390896</v>
      </c>
    </row>
    <row r="183" spans="1:2">
      <c r="A183" t="s">
        <v>352</v>
      </c>
      <c r="B183">
        <f>[4]p19!B183</f>
        <v>280635</v>
      </c>
    </row>
    <row r="184" spans="1:2">
      <c r="A184" t="s">
        <v>353</v>
      </c>
      <c r="B184">
        <f>[4]p19!B184</f>
        <v>1774920</v>
      </c>
    </row>
    <row r="185" spans="1:2">
      <c r="A185" t="s">
        <v>354</v>
      </c>
      <c r="B185">
        <f>[4]p19!B185</f>
        <v>6390896</v>
      </c>
    </row>
    <row r="186" spans="1:2">
      <c r="A186" t="s">
        <v>355</v>
      </c>
      <c r="B186">
        <f>[4]p19!B186</f>
        <v>302127</v>
      </c>
    </row>
    <row r="187" spans="1:2">
      <c r="A187" t="s">
        <v>356</v>
      </c>
      <c r="B187">
        <f>[4]p19!B187</f>
        <v>1817904</v>
      </c>
    </row>
    <row r="188" spans="1:2">
      <c r="A188" t="s">
        <v>357</v>
      </c>
      <c r="B188">
        <f>[4]p19!B188</f>
        <v>6652382</v>
      </c>
    </row>
    <row r="189" spans="1:2">
      <c r="A189" t="s">
        <v>358</v>
      </c>
      <c r="B189">
        <f>[4]p19!B189</f>
        <v>0</v>
      </c>
    </row>
    <row r="190" spans="1:2">
      <c r="A190" t="s">
        <v>359</v>
      </c>
      <c r="B190">
        <f>[4]p19!B190</f>
        <v>0</v>
      </c>
    </row>
    <row r="191" spans="1:2">
      <c r="A191" t="s">
        <v>360</v>
      </c>
      <c r="B191">
        <f>[4]p19!B191</f>
        <v>0</v>
      </c>
    </row>
    <row r="192" spans="1:2">
      <c r="A192" t="s">
        <v>361</v>
      </c>
      <c r="B192">
        <f>[4]p19!B192</f>
        <v>97088</v>
      </c>
    </row>
    <row r="193" spans="1:2">
      <c r="A193" t="s">
        <v>362</v>
      </c>
      <c r="B193">
        <f>[4]p19!B193</f>
        <v>11960287.5</v>
      </c>
    </row>
    <row r="194" spans="1:2">
      <c r="A194" t="s">
        <v>363</v>
      </c>
      <c r="B194">
        <f>[4]p19!B194</f>
        <v>123.19020724655041</v>
      </c>
    </row>
    <row r="195" spans="1:2">
      <c r="A195" t="s">
        <v>364</v>
      </c>
      <c r="B195">
        <f>[4]p19!B195</f>
        <v>0</v>
      </c>
    </row>
    <row r="196" spans="1:2">
      <c r="A196" t="s">
        <v>365</v>
      </c>
      <c r="B196">
        <f>[4]p19!B196</f>
        <v>0</v>
      </c>
    </row>
    <row r="197" spans="1:2">
      <c r="A197" t="s">
        <v>366</v>
      </c>
      <c r="B197">
        <f>[4]p19!B197</f>
        <v>0</v>
      </c>
    </row>
    <row r="198" spans="1:2">
      <c r="A198" t="s">
        <v>367</v>
      </c>
      <c r="B198">
        <f>[4]p19!B198</f>
        <v>0</v>
      </c>
    </row>
    <row r="199" spans="1:2">
      <c r="A199" t="s">
        <v>368</v>
      </c>
      <c r="B199">
        <f>[4]p19!B199</f>
        <v>0</v>
      </c>
    </row>
    <row r="200" spans="1:2">
      <c r="A200" t="s">
        <v>369</v>
      </c>
      <c r="B200">
        <f>[4]p19!B200</f>
        <v>0</v>
      </c>
    </row>
    <row r="201" spans="1:2">
      <c r="A201" t="s">
        <v>370</v>
      </c>
      <c r="B201">
        <f>[4]p19!B201</f>
        <v>79534</v>
      </c>
    </row>
    <row r="202" spans="1:2">
      <c r="A202" t="s">
        <v>371</v>
      </c>
      <c r="B202">
        <f>[4]p19!B202</f>
        <v>2314252</v>
      </c>
    </row>
    <row r="203" spans="1:2">
      <c r="A203" t="s">
        <v>372</v>
      </c>
      <c r="B203">
        <f>[4]p19!B203</f>
        <v>29.097639282341831</v>
      </c>
    </row>
    <row r="204" spans="1:2">
      <c r="A204" t="s">
        <v>373</v>
      </c>
      <c r="B204">
        <f>[4]p19!B204</f>
        <v>0</v>
      </c>
    </row>
    <row r="205" spans="1:2">
      <c r="A205" t="s">
        <v>374</v>
      </c>
      <c r="B205">
        <f>[4]p19!B205</f>
        <v>0</v>
      </c>
    </row>
    <row r="206" spans="1:2">
      <c r="A206" t="s">
        <v>375</v>
      </c>
      <c r="B206">
        <f>[4]p19!B206</f>
        <v>0</v>
      </c>
    </row>
    <row r="207" spans="1:2">
      <c r="A207" t="s">
        <v>376</v>
      </c>
      <c r="B207">
        <f>[4]p19!B207</f>
        <v>91610</v>
      </c>
    </row>
    <row r="208" spans="1:2">
      <c r="A208" t="s">
        <v>377</v>
      </c>
      <c r="B208">
        <f>[4]p19!B208</f>
        <v>171005</v>
      </c>
    </row>
    <row r="209" spans="1:2">
      <c r="A209" t="s">
        <v>378</v>
      </c>
      <c r="B209">
        <f>[4]p19!B209</f>
        <v>0</v>
      </c>
    </row>
    <row r="210" spans="1:2">
      <c r="A210" t="s">
        <v>379</v>
      </c>
      <c r="B210">
        <f>[4]p19!B210</f>
        <v>0</v>
      </c>
    </row>
    <row r="211" spans="1:2">
      <c r="A211" t="s">
        <v>380</v>
      </c>
      <c r="B211">
        <f>[4]p19!B211</f>
        <v>531711.6</v>
      </c>
    </row>
    <row r="212" spans="1:2">
      <c r="A212" t="s">
        <v>381</v>
      </c>
      <c r="B212">
        <f>[4]p19!B212</f>
        <v>580196</v>
      </c>
    </row>
    <row r="213" spans="1:2">
      <c r="A213" t="s">
        <v>382</v>
      </c>
      <c r="B213">
        <f>[4]p19!B213</f>
        <v>29189521.584060565</v>
      </c>
    </row>
    <row r="214" spans="1:2">
      <c r="A214" t="s">
        <v>137</v>
      </c>
      <c r="B214">
        <f>[4]p19!B214</f>
        <v>313460</v>
      </c>
    </row>
    <row r="215" spans="1:2">
      <c r="A215" t="s">
        <v>383</v>
      </c>
      <c r="B215">
        <f>[4]p19!B215</f>
        <v>0</v>
      </c>
    </row>
    <row r="216" spans="1:2">
      <c r="A216" t="s">
        <v>384</v>
      </c>
      <c r="B216">
        <f>[4]p19!B216</f>
        <v>29502981.584060565</v>
      </c>
    </row>
    <row r="217" spans="1:2">
      <c r="A217" t="s">
        <v>385</v>
      </c>
      <c r="B217">
        <f>[4]p19!B217</f>
        <v>13008688</v>
      </c>
    </row>
    <row r="218" spans="1:2">
      <c r="A218" t="s">
        <v>386</v>
      </c>
      <c r="B218">
        <f>[4]p19!B218</f>
        <v>794326.6</v>
      </c>
    </row>
    <row r="219" spans="1:2">
      <c r="A219" t="s">
        <v>387</v>
      </c>
      <c r="B219">
        <f>[4]p19!B219</f>
        <v>3149710</v>
      </c>
    </row>
    <row r="220" spans="1:2">
      <c r="A220" t="s">
        <v>388</v>
      </c>
      <c r="B220">
        <f>[4]p19!B220</f>
        <v>453244</v>
      </c>
    </row>
    <row r="221" spans="1:2">
      <c r="A221" t="s">
        <v>145</v>
      </c>
      <c r="B221">
        <f>[4]p19!B221</f>
        <v>4300000</v>
      </c>
    </row>
    <row r="222" spans="1:2">
      <c r="A222" t="s">
        <v>146</v>
      </c>
      <c r="B222">
        <f>[4]p19!B222</f>
        <v>449197</v>
      </c>
    </row>
    <row r="223" spans="1:2">
      <c r="A223" t="s">
        <v>389</v>
      </c>
      <c r="B223">
        <f>[4]p19!B223</f>
        <v>125253</v>
      </c>
    </row>
    <row r="224" spans="1:2">
      <c r="A224" t="s">
        <v>390</v>
      </c>
      <c r="B224">
        <f>[4]p19!B224</f>
        <v>0</v>
      </c>
    </row>
    <row r="225" spans="1:2">
      <c r="A225" t="s">
        <v>391</v>
      </c>
      <c r="B225">
        <f>[4]p19!B225</f>
        <v>0</v>
      </c>
    </row>
    <row r="226" spans="1:2">
      <c r="A226" t="s">
        <v>392</v>
      </c>
      <c r="B226">
        <f>[4]p19!B226</f>
        <v>1150000</v>
      </c>
    </row>
    <row r="227" spans="1:2">
      <c r="A227" t="s">
        <v>152</v>
      </c>
      <c r="B227">
        <f>[4]p19!B227</f>
        <v>160000</v>
      </c>
    </row>
    <row r="228" spans="1:2">
      <c r="A228" t="s">
        <v>393</v>
      </c>
      <c r="B228">
        <f>[4]p19!B228</f>
        <v>0</v>
      </c>
    </row>
    <row r="229" spans="1:2">
      <c r="A229" t="s">
        <v>394</v>
      </c>
      <c r="B229">
        <f>[4]p19!B229</f>
        <v>177097</v>
      </c>
    </row>
    <row r="230" spans="1:2">
      <c r="A230" t="s">
        <v>395</v>
      </c>
      <c r="B230">
        <f>[4]p19!B230</f>
        <v>2006432.5551170106</v>
      </c>
    </row>
    <row r="231" spans="1:2">
      <c r="A231" t="s">
        <v>396</v>
      </c>
      <c r="B231">
        <f>[4]p19!B231</f>
        <v>25773948.155117013</v>
      </c>
    </row>
    <row r="232" spans="1:2">
      <c r="A232" t="s">
        <v>397</v>
      </c>
      <c r="B232">
        <f>[4]p19!B232</f>
        <v>3729033.4289435521</v>
      </c>
    </row>
    <row r="233" spans="1:2">
      <c r="A233" t="s">
        <v>398</v>
      </c>
      <c r="B233">
        <f>[4]p19!B233</f>
        <v>1267871</v>
      </c>
    </row>
    <row r="234" spans="1:2">
      <c r="A234" t="s">
        <v>243</v>
      </c>
      <c r="B234">
        <f>[4]p19!B234</f>
        <v>2461162.4289435521</v>
      </c>
    </row>
    <row r="235" spans="1:2">
      <c r="A235" t="s">
        <v>399</v>
      </c>
      <c r="B235">
        <f>[4]p19!B235</f>
        <v>6250000</v>
      </c>
    </row>
    <row r="236" spans="1:2">
      <c r="A236" t="s">
        <v>400</v>
      </c>
      <c r="B236">
        <f>[4]p19!B236</f>
        <v>11666666.666666668</v>
      </c>
    </row>
    <row r="237" spans="1:2">
      <c r="A237" t="s">
        <v>401</v>
      </c>
      <c r="B237">
        <f>[4]p19!B237</f>
        <v>10000000</v>
      </c>
    </row>
    <row r="238" spans="1:2">
      <c r="A238" t="s">
        <v>402</v>
      </c>
      <c r="B238">
        <f>[4]p19!B238</f>
        <v>400</v>
      </c>
    </row>
    <row r="239" spans="1:2">
      <c r="A239" t="s">
        <v>403</v>
      </c>
      <c r="B239">
        <f>[4]p19!B239</f>
        <v>300</v>
      </c>
    </row>
    <row r="240" spans="1:2">
      <c r="A240" t="s">
        <v>404</v>
      </c>
      <c r="B240">
        <f>[4]p19!B240</f>
        <v>1000</v>
      </c>
    </row>
    <row r="241" spans="1:2">
      <c r="A241" t="s">
        <v>405</v>
      </c>
      <c r="B241">
        <f>[4]p19!B241</f>
        <v>1.4</v>
      </c>
    </row>
    <row r="242" spans="1:2">
      <c r="A242" t="s">
        <v>406</v>
      </c>
      <c r="B242">
        <f>[4]p19!B242</f>
        <v>2.2799999999999998</v>
      </c>
    </row>
    <row r="243" spans="1:2">
      <c r="A243" t="s">
        <v>407</v>
      </c>
      <c r="B243">
        <f>[4]p19!B243</f>
        <v>53862921</v>
      </c>
    </row>
    <row r="244" spans="1:2">
      <c r="A244" t="s">
        <v>408</v>
      </c>
      <c r="B244">
        <f>[4]p19!B244</f>
        <v>33712082</v>
      </c>
    </row>
    <row r="245" spans="1:2">
      <c r="A245" t="s">
        <v>409</v>
      </c>
      <c r="B245">
        <f>[4]p19!B245</f>
        <v>55000</v>
      </c>
    </row>
    <row r="246" spans="1:2">
      <c r="A246" t="s">
        <v>410</v>
      </c>
      <c r="B246">
        <f>[4]p19!B246</f>
        <v>0</v>
      </c>
    </row>
    <row r="247" spans="1:2">
      <c r="A247" t="s">
        <v>411</v>
      </c>
      <c r="B247">
        <f>[4]p19!B247</f>
        <v>2.9</v>
      </c>
    </row>
    <row r="248" spans="1:2">
      <c r="A248" t="s">
        <v>412</v>
      </c>
      <c r="B248">
        <f>[4]p19!B248</f>
        <v>2.9</v>
      </c>
    </row>
    <row r="249" spans="1:2">
      <c r="A249" t="s">
        <v>413</v>
      </c>
      <c r="B249">
        <f>[4]p19!B249</f>
        <v>0</v>
      </c>
    </row>
    <row r="250" spans="1:2">
      <c r="A250" t="s">
        <v>414</v>
      </c>
      <c r="B250">
        <f>[4]p19!B250</f>
        <v>0</v>
      </c>
    </row>
    <row r="251" spans="1:2">
      <c r="A251" t="s">
        <v>415</v>
      </c>
      <c r="B251">
        <f>[4]p19!B251</f>
        <v>0</v>
      </c>
    </row>
    <row r="252" spans="1:2">
      <c r="A252" t="s">
        <v>416</v>
      </c>
      <c r="B252">
        <f>[4]p19!B252</f>
        <v>0</v>
      </c>
    </row>
    <row r="253" spans="1:2">
      <c r="A253" t="s">
        <v>417</v>
      </c>
      <c r="B253">
        <f>[4]p19!B253</f>
        <v>0</v>
      </c>
    </row>
    <row r="254" spans="1:2">
      <c r="A254" t="s">
        <v>418</v>
      </c>
      <c r="B254">
        <f>[4]p19!B254</f>
        <v>0</v>
      </c>
    </row>
    <row r="255" spans="1:2">
      <c r="A255" t="s">
        <v>419</v>
      </c>
      <c r="B255">
        <f>[4]p19!B255</f>
        <v>0</v>
      </c>
    </row>
    <row r="256" spans="1:2">
      <c r="A256" t="s">
        <v>420</v>
      </c>
      <c r="B256">
        <f>[4]p19!B256</f>
        <v>0</v>
      </c>
    </row>
    <row r="257" spans="1:2">
      <c r="A257" t="s">
        <v>421</v>
      </c>
      <c r="B257">
        <f>[4]p19!B257</f>
        <v>0</v>
      </c>
    </row>
    <row r="258" spans="1:2">
      <c r="A258" t="s">
        <v>422</v>
      </c>
      <c r="B258">
        <f>[4]p19!B258</f>
        <v>0</v>
      </c>
    </row>
    <row r="259" spans="1:2">
      <c r="A259" t="s">
        <v>423</v>
      </c>
      <c r="B259">
        <f>[4]p19!B259</f>
        <v>5</v>
      </c>
    </row>
    <row r="260" spans="1:2">
      <c r="A260" t="s">
        <v>1065</v>
      </c>
      <c r="B260">
        <f>[4]p19!B260</f>
        <v>14.541300901816914</v>
      </c>
    </row>
    <row r="261" spans="1:2">
      <c r="A261" t="s">
        <v>1066</v>
      </c>
      <c r="B261">
        <f>[4]p19!B261</f>
        <v>22.018495533335319</v>
      </c>
    </row>
    <row r="262" spans="1:2">
      <c r="A262" t="s">
        <v>227</v>
      </c>
      <c r="B262">
        <f>[4]p19!B262</f>
        <v>89</v>
      </c>
    </row>
    <row r="263" spans="1:2">
      <c r="A263" t="s">
        <v>228</v>
      </c>
      <c r="B263">
        <f>[4]p19!B263</f>
        <v>88</v>
      </c>
    </row>
    <row r="264" spans="1:2">
      <c r="A264" t="s">
        <v>346</v>
      </c>
      <c r="B264">
        <f>[4]p19!B264</f>
        <v>272026</v>
      </c>
    </row>
    <row r="265" spans="1:2">
      <c r="A265" t="s">
        <v>355</v>
      </c>
      <c r="B265">
        <f>[4]p19!B265</f>
        <v>302127</v>
      </c>
    </row>
    <row r="266" spans="1:2">
      <c r="A266" t="s">
        <v>338</v>
      </c>
      <c r="B266">
        <f>[4]p19!B266</f>
        <v>3</v>
      </c>
    </row>
    <row r="267" spans="1:2">
      <c r="A267" t="s">
        <v>339</v>
      </c>
      <c r="B267">
        <f>[4]p19!B267</f>
        <v>6</v>
      </c>
    </row>
    <row r="268" spans="1:2">
      <c r="A268" t="s">
        <v>1067</v>
      </c>
      <c r="B268">
        <f>[4]p19!B268</f>
        <v>652862.4</v>
      </c>
    </row>
    <row r="269" spans="1:2">
      <c r="A269" t="s">
        <v>1068</v>
      </c>
      <c r="B269">
        <f>[4]p19!B269</f>
        <v>906381</v>
      </c>
    </row>
    <row r="270" spans="1:2">
      <c r="A270" t="s">
        <v>1069</v>
      </c>
      <c r="B270">
        <f>[4]p19!B270</f>
        <v>1761680.4416560889</v>
      </c>
    </row>
    <row r="271" spans="1:2">
      <c r="A271" t="s">
        <v>1070</v>
      </c>
      <c r="B271">
        <f>[4]p19!B271</f>
        <v>0.76278324948493936</v>
      </c>
    </row>
    <row r="272" spans="1:2">
      <c r="A272" t="s">
        <v>1071</v>
      </c>
      <c r="B272">
        <f>[4]p19!B272</f>
        <v>0.9366398367684321</v>
      </c>
    </row>
    <row r="273" spans="1:2">
      <c r="A273" t="s">
        <v>1072</v>
      </c>
      <c r="B273">
        <f>[4]p19!B273</f>
        <v>0.30708989439108297</v>
      </c>
    </row>
    <row r="274" spans="1:2">
      <c r="A274" t="s">
        <v>1073</v>
      </c>
      <c r="B274">
        <f>[4]p19!B274</f>
        <v>0.28149590848235512</v>
      </c>
    </row>
    <row r="275" spans="1:2">
      <c r="A275" t="s">
        <v>1087</v>
      </c>
      <c r="B275">
        <f>[4]p19!B275</f>
        <v>0.31452486365629623</v>
      </c>
    </row>
    <row r="276" spans="1:2">
      <c r="A276" t="s">
        <v>1088</v>
      </c>
      <c r="B276">
        <f>[4]p19!B276</f>
        <v>0.28831064262917533</v>
      </c>
    </row>
    <row r="277" spans="1:2">
      <c r="A277" t="s">
        <v>1091</v>
      </c>
      <c r="B277">
        <f>[4]p19!B277</f>
        <v>2813762.4289435521</v>
      </c>
    </row>
    <row r="278" spans="1:2">
      <c r="A278" t="s">
        <v>1092</v>
      </c>
      <c r="B278">
        <f>[4]p19!B278</f>
        <v>0.74822674033098679</v>
      </c>
    </row>
    <row r="279" spans="1:2">
      <c r="A279" t="s">
        <v>1093</v>
      </c>
      <c r="B279">
        <f>[4]p19!B279</f>
        <v>0.42799181769140948</v>
      </c>
    </row>
    <row r="280" spans="1:2">
      <c r="A280" t="s">
        <v>1094</v>
      </c>
      <c r="B280">
        <f>[4]p19!B280</f>
        <v>0.57200818230859041</v>
      </c>
    </row>
    <row r="281" spans="1:2">
      <c r="A281" t="s">
        <v>1099</v>
      </c>
      <c r="B281">
        <f>[4]p19!B281</f>
        <v>6.0191999999999996E-2</v>
      </c>
    </row>
    <row r="282" spans="1:2">
      <c r="A282" t="s">
        <v>1100</v>
      </c>
      <c r="B282">
        <f>[4]p19!B282</f>
        <v>0.11122340110496481</v>
      </c>
    </row>
    <row r="283" spans="1:2">
      <c r="A283" t="s">
        <v>1095</v>
      </c>
      <c r="B283">
        <f>[4]p19!B283</f>
        <v>20150839</v>
      </c>
    </row>
    <row r="284" spans="1:2">
      <c r="A284" t="s">
        <v>1096</v>
      </c>
      <c r="B284">
        <f>[4]p19!B284</f>
        <v>26931460.630618524</v>
      </c>
    </row>
    <row r="285" spans="1:2">
      <c r="A285" t="s">
        <v>1097</v>
      </c>
      <c r="B285">
        <f>[4]p19!B285</f>
        <v>1052081.9872874632</v>
      </c>
    </row>
    <row r="286" spans="1:2">
      <c r="A286" t="s">
        <v>1101</v>
      </c>
      <c r="B286">
        <f>[4]p19!B286</f>
        <v>3000000</v>
      </c>
    </row>
    <row r="287" spans="1:2">
      <c r="A287" t="s">
        <v>1102</v>
      </c>
      <c r="B287">
        <f>[4]p19!B287</f>
        <v>0</v>
      </c>
    </row>
    <row r="288" spans="1:2">
      <c r="A288" t="s">
        <v>1103</v>
      </c>
      <c r="B288">
        <f>[4]p19!B288</f>
        <v>0</v>
      </c>
    </row>
    <row r="289" spans="1:2">
      <c r="A289" t="s">
        <v>1069</v>
      </c>
      <c r="B289">
        <f>[4]p19!B289</f>
        <v>1761680.4416560889</v>
      </c>
    </row>
    <row r="290" spans="1:2">
      <c r="A290" t="s">
        <v>508</v>
      </c>
      <c r="B290">
        <f>[4]p19!B290</f>
        <v>8.9382378986711503E-2</v>
      </c>
    </row>
    <row r="291" spans="1:2">
      <c r="A291" t="s">
        <v>1104</v>
      </c>
      <c r="B291">
        <f>[4]p19!B291</f>
        <v>0.23905055199246963</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3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dimension ref="A1:T291"/>
  <sheetViews>
    <sheetView topLeftCell="A244"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751</v>
      </c>
    </row>
    <row r="2" spans="1:11">
      <c r="A2">
        <v>20</v>
      </c>
      <c r="B2" t="s">
        <v>176</v>
      </c>
      <c r="C2" t="s">
        <v>177</v>
      </c>
      <c r="D2" t="s">
        <v>178</v>
      </c>
      <c r="E2" t="s">
        <v>8</v>
      </c>
      <c r="F2" t="s">
        <v>179</v>
      </c>
      <c r="G2" t="s">
        <v>10</v>
      </c>
      <c r="H2" t="s">
        <v>180</v>
      </c>
    </row>
    <row r="3" spans="1:11">
      <c r="A3" t="s">
        <v>181</v>
      </c>
      <c r="B3">
        <f>[4]p20!B3</f>
        <v>272540</v>
      </c>
      <c r="C3">
        <f>[4]p20!C3</f>
        <v>128618</v>
      </c>
      <c r="D3">
        <f>[4]p20!D3</f>
        <v>99696</v>
      </c>
      <c r="E3">
        <f>[4]p20!E3</f>
        <v>191028</v>
      </c>
      <c r="F3">
        <f>[4]p20!F3</f>
        <v>213875</v>
      </c>
      <c r="G3">
        <f>[4]p20!G3</f>
        <v>545900</v>
      </c>
      <c r="H3">
        <f>[4]p20!H3</f>
        <v>1451657</v>
      </c>
      <c r="I3">
        <f>[4]p20!I3</f>
        <v>0</v>
      </c>
      <c r="J3">
        <f>[4]p20!J3</f>
        <v>0</v>
      </c>
      <c r="K3">
        <f>[4]p20!K3</f>
        <v>0</v>
      </c>
    </row>
    <row r="4" spans="1:11">
      <c r="A4" t="s">
        <v>182</v>
      </c>
      <c r="B4">
        <f>[4]p20!B4</f>
        <v>272540</v>
      </c>
      <c r="C4">
        <f>[4]p20!C4</f>
        <v>128618</v>
      </c>
      <c r="D4">
        <f>[4]p20!D4</f>
        <v>99696</v>
      </c>
      <c r="E4">
        <f>[4]p20!E4</f>
        <v>191028</v>
      </c>
      <c r="F4">
        <f>[4]p20!F4</f>
        <v>213875</v>
      </c>
      <c r="G4">
        <f>[4]p20!G4</f>
        <v>545900</v>
      </c>
      <c r="H4">
        <f>[4]p20!H4</f>
        <v>1451657</v>
      </c>
      <c r="I4">
        <f>[4]p20!I4</f>
        <v>0</v>
      </c>
      <c r="J4">
        <f>[4]p20!J4</f>
        <v>0</v>
      </c>
      <c r="K4">
        <f>[4]p20!K4</f>
        <v>0</v>
      </c>
    </row>
    <row r="5" spans="1:11">
      <c r="A5" t="s">
        <v>183</v>
      </c>
      <c r="B5">
        <f>[4]p20!B5</f>
        <v>0</v>
      </c>
      <c r="C5">
        <f>[4]p20!C5</f>
        <v>0</v>
      </c>
      <c r="D5">
        <f>[4]p20!D5</f>
        <v>99696</v>
      </c>
      <c r="E5">
        <f>[4]p20!E5</f>
        <v>0</v>
      </c>
      <c r="F5">
        <f>[4]p20!F5</f>
        <v>0</v>
      </c>
      <c r="G5">
        <f>[4]p20!G5</f>
        <v>0</v>
      </c>
      <c r="H5">
        <f>[4]p20!H5</f>
        <v>0</v>
      </c>
      <c r="I5">
        <f>[4]p20!I5</f>
        <v>0</v>
      </c>
      <c r="J5">
        <f>[4]p20!J5</f>
        <v>0</v>
      </c>
      <c r="K5">
        <f>[4]p20!K5</f>
        <v>0</v>
      </c>
    </row>
    <row r="6" spans="1:11">
      <c r="A6" t="s">
        <v>184</v>
      </c>
      <c r="B6">
        <f>[4]p20!B6</f>
        <v>272540</v>
      </c>
      <c r="C6">
        <f>[4]p20!C6</f>
        <v>128618</v>
      </c>
      <c r="D6">
        <f>[4]p20!D6</f>
        <v>0</v>
      </c>
      <c r="E6">
        <f>[4]p20!E6</f>
        <v>191028</v>
      </c>
      <c r="F6">
        <f>[4]p20!F6</f>
        <v>213875</v>
      </c>
      <c r="G6">
        <f>[4]p20!G6</f>
        <v>545900</v>
      </c>
      <c r="H6">
        <f>[4]p20!H6</f>
        <v>0</v>
      </c>
      <c r="I6">
        <f>[4]p20!I6</f>
        <v>0</v>
      </c>
      <c r="J6">
        <f>[4]p20!J6</f>
        <v>0</v>
      </c>
      <c r="K6">
        <f>[4]p20!K6</f>
        <v>0</v>
      </c>
    </row>
    <row r="7" spans="1:11">
      <c r="A7" t="s">
        <v>185</v>
      </c>
      <c r="B7">
        <f>[4]p20!B7</f>
        <v>0</v>
      </c>
      <c r="C7">
        <f>[4]p20!C7</f>
        <v>0</v>
      </c>
      <c r="D7">
        <f>[4]p20!D7</f>
        <v>1351961</v>
      </c>
      <c r="E7">
        <f>[4]p20!E7</f>
        <v>0</v>
      </c>
      <c r="F7">
        <f>[4]p20!F7</f>
        <v>0</v>
      </c>
      <c r="G7">
        <f>[4]p20!G7</f>
        <v>0</v>
      </c>
      <c r="H7">
        <f>[4]p20!H7</f>
        <v>0</v>
      </c>
      <c r="I7">
        <f>[4]p20!I7</f>
        <v>0</v>
      </c>
      <c r="J7">
        <f>[4]p20!J7</f>
        <v>0</v>
      </c>
      <c r="K7">
        <f>[4]p20!K7</f>
        <v>0</v>
      </c>
    </row>
    <row r="8" spans="1:11">
      <c r="A8" t="s">
        <v>186</v>
      </c>
      <c r="B8">
        <f>[4]p20!B8</f>
        <v>237064</v>
      </c>
      <c r="C8">
        <f>[4]p20!C8</f>
        <v>133189</v>
      </c>
      <c r="D8">
        <f>[4]p20!D8</f>
        <v>85147</v>
      </c>
      <c r="E8">
        <f>[4]p20!E8</f>
        <v>178019</v>
      </c>
      <c r="F8">
        <f>[4]p20!F8</f>
        <v>230638</v>
      </c>
      <c r="G8">
        <f>[4]p20!G8</f>
        <v>592396</v>
      </c>
      <c r="H8">
        <f>[4]p20!H8</f>
        <v>1456453</v>
      </c>
      <c r="I8">
        <f>[4]p20!I8</f>
        <v>0</v>
      </c>
      <c r="J8">
        <f>[4]p20!J8</f>
        <v>0</v>
      </c>
      <c r="K8">
        <f>[4]p20!K8</f>
        <v>0</v>
      </c>
    </row>
    <row r="9" spans="1:11">
      <c r="A9" t="s">
        <v>187</v>
      </c>
      <c r="B9">
        <f>[4]p20!B9</f>
        <v>237064</v>
      </c>
      <c r="C9">
        <f>[4]p20!C9</f>
        <v>133189</v>
      </c>
      <c r="D9">
        <f>[4]p20!D9</f>
        <v>85147</v>
      </c>
      <c r="E9">
        <f>[4]p20!E9</f>
        <v>178019</v>
      </c>
      <c r="F9">
        <f>[4]p20!F9</f>
        <v>230638</v>
      </c>
      <c r="G9">
        <f>[4]p20!G9</f>
        <v>592396</v>
      </c>
      <c r="H9">
        <f>[4]p20!H9</f>
        <v>1456453</v>
      </c>
      <c r="I9">
        <f>[4]p20!I9</f>
        <v>0</v>
      </c>
      <c r="J9">
        <f>[4]p20!J9</f>
        <v>0</v>
      </c>
      <c r="K9">
        <f>[4]p20!K9</f>
        <v>0</v>
      </c>
    </row>
    <row r="10" spans="1:11">
      <c r="A10" t="s">
        <v>188</v>
      </c>
      <c r="B10">
        <f>[4]p20!B10</f>
        <v>0</v>
      </c>
      <c r="C10">
        <f>[4]p20!C10</f>
        <v>0</v>
      </c>
      <c r="D10">
        <f>[4]p20!D10</f>
        <v>0</v>
      </c>
      <c r="E10">
        <f>[4]p20!E10</f>
        <v>0</v>
      </c>
      <c r="F10">
        <f>[4]p20!F10</f>
        <v>0</v>
      </c>
      <c r="G10">
        <f>[4]p20!G10</f>
        <v>592396</v>
      </c>
      <c r="H10">
        <f>[4]p20!H10</f>
        <v>0</v>
      </c>
      <c r="I10">
        <f>[4]p20!I10</f>
        <v>0</v>
      </c>
      <c r="J10">
        <f>[4]p20!J10</f>
        <v>0</v>
      </c>
      <c r="K10">
        <f>[4]p20!K10</f>
        <v>0</v>
      </c>
    </row>
    <row r="11" spans="1:11">
      <c r="A11" t="s">
        <v>189</v>
      </c>
      <c r="B11">
        <f>[4]p20!B11</f>
        <v>237064</v>
      </c>
      <c r="C11">
        <f>[4]p20!C11</f>
        <v>133189</v>
      </c>
      <c r="D11">
        <f>[4]p20!D11</f>
        <v>85147</v>
      </c>
      <c r="E11">
        <f>[4]p20!E11</f>
        <v>178019</v>
      </c>
      <c r="F11">
        <f>[4]p20!F11</f>
        <v>230638</v>
      </c>
      <c r="G11">
        <f>[4]p20!G11</f>
        <v>0</v>
      </c>
      <c r="H11">
        <f>[4]p20!H11</f>
        <v>0</v>
      </c>
      <c r="I11">
        <f>[4]p20!I11</f>
        <v>0</v>
      </c>
      <c r="J11">
        <f>[4]p20!J11</f>
        <v>0</v>
      </c>
      <c r="K11">
        <f>[4]p20!K11</f>
        <v>0</v>
      </c>
    </row>
    <row r="12" spans="1:11">
      <c r="A12" t="s">
        <v>190</v>
      </c>
      <c r="B12">
        <f>[4]p20!B12</f>
        <v>0</v>
      </c>
      <c r="C12">
        <f>[4]p20!C12</f>
        <v>0</v>
      </c>
      <c r="D12">
        <f>[4]p20!D12</f>
        <v>0</v>
      </c>
      <c r="E12">
        <f>[4]p20!E12</f>
        <v>0</v>
      </c>
      <c r="F12">
        <f>[4]p20!F12</f>
        <v>0</v>
      </c>
      <c r="G12">
        <f>[4]p20!G12</f>
        <v>864057</v>
      </c>
      <c r="H12">
        <f>[4]p20!H12</f>
        <v>0</v>
      </c>
      <c r="I12">
        <f>[4]p20!I12</f>
        <v>0</v>
      </c>
      <c r="J12">
        <f>[4]p20!J12</f>
        <v>0</v>
      </c>
      <c r="K12">
        <f>[4]p20!K12</f>
        <v>0</v>
      </c>
    </row>
    <row r="13" spans="1:11">
      <c r="A13" t="s">
        <v>191</v>
      </c>
      <c r="B13">
        <f>[4]p20!B13</f>
        <v>4158</v>
      </c>
      <c r="C13">
        <f>[4]p20!C13</f>
        <v>401.625</v>
      </c>
      <c r="D13">
        <f>[4]p20!D13</f>
        <v>330.75</v>
      </c>
      <c r="E13">
        <f>[4]p20!E13</f>
        <v>31.184999999999999</v>
      </c>
      <c r="F13">
        <f>[4]p20!F13</f>
        <v>48.195</v>
      </c>
      <c r="G13">
        <f>[4]p20!G13</f>
        <v>43.47</v>
      </c>
      <c r="H13">
        <f>[4]p20!H13</f>
        <v>0</v>
      </c>
      <c r="I13">
        <f>[4]p20!I13</f>
        <v>0</v>
      </c>
      <c r="J13">
        <f>[4]p20!J13</f>
        <v>0</v>
      </c>
      <c r="K13">
        <f>[4]p20!K13</f>
        <v>0</v>
      </c>
    </row>
    <row r="14" spans="1:11">
      <c r="A14" t="s">
        <v>192</v>
      </c>
      <c r="B14">
        <f>[4]p20!B14</f>
        <v>3960</v>
      </c>
      <c r="C14">
        <f>[4]p20!C14</f>
        <v>382.5</v>
      </c>
      <c r="D14">
        <f>[4]p20!D14</f>
        <v>315</v>
      </c>
      <c r="E14">
        <f>[4]p20!E14</f>
        <v>29.7</v>
      </c>
      <c r="F14">
        <f>[4]p20!F14</f>
        <v>45.9</v>
      </c>
      <c r="G14">
        <f>[4]p20!G14</f>
        <v>41.4</v>
      </c>
      <c r="H14">
        <f>[4]p20!H14</f>
        <v>0</v>
      </c>
      <c r="I14">
        <f>[4]p20!I14</f>
        <v>0</v>
      </c>
      <c r="J14">
        <f>[4]p20!J14</f>
        <v>0</v>
      </c>
      <c r="K14">
        <f>[4]p20!K14</f>
        <v>0</v>
      </c>
    </row>
    <row r="15" spans="1:11">
      <c r="A15" t="s">
        <v>193</v>
      </c>
      <c r="B15">
        <f>[4]p20!B15</f>
        <v>4356</v>
      </c>
      <c r="C15">
        <f>[4]p20!C15</f>
        <v>420.75</v>
      </c>
      <c r="D15">
        <f>[4]p20!D15</f>
        <v>346.5</v>
      </c>
      <c r="E15">
        <f>[4]p20!E15</f>
        <v>32.67</v>
      </c>
      <c r="F15">
        <f>[4]p20!F15</f>
        <v>50.49</v>
      </c>
      <c r="G15">
        <f>[4]p20!G15</f>
        <v>45.54</v>
      </c>
      <c r="H15">
        <f>[4]p20!H15</f>
        <v>0</v>
      </c>
      <c r="I15">
        <f>[4]p20!I15</f>
        <v>0</v>
      </c>
      <c r="J15">
        <f>[4]p20!J15</f>
        <v>0</v>
      </c>
      <c r="K15">
        <f>[4]p20!K15</f>
        <v>0</v>
      </c>
    </row>
    <row r="16" spans="1:11">
      <c r="A16" t="s">
        <v>194</v>
      </c>
      <c r="B16">
        <f>[4]p20!B16</f>
        <v>4356</v>
      </c>
      <c r="C16">
        <f>[4]p20!C16</f>
        <v>420.75</v>
      </c>
      <c r="D16">
        <f>[4]p20!D16</f>
        <v>346.5</v>
      </c>
      <c r="E16">
        <f>[4]p20!E16</f>
        <v>32.67</v>
      </c>
      <c r="F16">
        <f>[4]p20!F16</f>
        <v>50.49</v>
      </c>
      <c r="G16">
        <f>[4]p20!G16</f>
        <v>45.54</v>
      </c>
      <c r="H16">
        <f>[4]p20!H16</f>
        <v>0</v>
      </c>
      <c r="I16">
        <f>[4]p20!I16</f>
        <v>0</v>
      </c>
      <c r="J16">
        <f>[4]p20!J16</f>
        <v>0</v>
      </c>
      <c r="K16">
        <f>[4]p20!K16</f>
        <v>0</v>
      </c>
    </row>
    <row r="17" spans="1:11">
      <c r="A17" t="s">
        <v>195</v>
      </c>
      <c r="B17">
        <f>[4]p20!B17</f>
        <v>3960</v>
      </c>
      <c r="C17">
        <f>[4]p20!C17</f>
        <v>382.5</v>
      </c>
      <c r="D17">
        <f>[4]p20!D17</f>
        <v>315</v>
      </c>
      <c r="E17">
        <f>[4]p20!E17</f>
        <v>29.7</v>
      </c>
      <c r="F17">
        <f>[4]p20!F17</f>
        <v>45.9</v>
      </c>
      <c r="G17">
        <f>[4]p20!G17</f>
        <v>41.4</v>
      </c>
      <c r="H17">
        <f>[4]p20!H17</f>
        <v>0</v>
      </c>
      <c r="I17">
        <f>[4]p20!I17</f>
        <v>0</v>
      </c>
      <c r="J17">
        <f>[4]p20!J17</f>
        <v>0</v>
      </c>
      <c r="K17">
        <f>[4]p20!K17</f>
        <v>0</v>
      </c>
    </row>
    <row r="18" spans="1:11">
      <c r="A18" t="s">
        <v>196</v>
      </c>
      <c r="B18">
        <f>[4]p20!B18</f>
        <v>0</v>
      </c>
      <c r="C18">
        <f>[4]p20!C18</f>
        <v>0</v>
      </c>
      <c r="D18">
        <f>[4]p20!D18</f>
        <v>0</v>
      </c>
      <c r="E18">
        <f>[4]p20!E18</f>
        <v>0</v>
      </c>
      <c r="F18">
        <f>[4]p20!F18</f>
        <v>0</v>
      </c>
      <c r="G18">
        <f>[4]p20!G18</f>
        <v>0</v>
      </c>
      <c r="H18">
        <f>[4]p20!H18</f>
        <v>0</v>
      </c>
      <c r="I18">
        <f>[4]p20!I18</f>
        <v>0</v>
      </c>
      <c r="J18">
        <f>[4]p20!J18</f>
        <v>0</v>
      </c>
      <c r="K18">
        <f>[4]p20!K18</f>
        <v>0</v>
      </c>
    </row>
    <row r="19" spans="1:11">
      <c r="A19" t="s">
        <v>197</v>
      </c>
      <c r="B19">
        <f>[4]p20!B19</f>
        <v>0</v>
      </c>
      <c r="C19">
        <f>[4]p20!C19</f>
        <v>0</v>
      </c>
      <c r="D19">
        <f>[4]p20!D19</f>
        <v>0</v>
      </c>
      <c r="E19">
        <f>[4]p20!E19</f>
        <v>0</v>
      </c>
      <c r="F19">
        <f>[4]p20!F19</f>
        <v>0</v>
      </c>
      <c r="G19">
        <f>[4]p20!G19</f>
        <v>0</v>
      </c>
      <c r="H19">
        <f>[4]p20!H19</f>
        <v>0</v>
      </c>
      <c r="I19">
        <f>[4]p20!I19</f>
        <v>0</v>
      </c>
      <c r="J19">
        <f>[4]p20!J19</f>
        <v>0</v>
      </c>
      <c r="K19">
        <f>[4]p20!K19</f>
        <v>0</v>
      </c>
    </row>
    <row r="20" spans="1:11">
      <c r="A20" t="s">
        <v>198</v>
      </c>
      <c r="B20">
        <f>[4]p20!B20</f>
        <v>0</v>
      </c>
      <c r="C20">
        <f>[4]p20!C20</f>
        <v>0</v>
      </c>
      <c r="D20">
        <f>[4]p20!D20</f>
        <v>0</v>
      </c>
      <c r="E20">
        <f>[4]p20!E20</f>
        <v>0</v>
      </c>
      <c r="F20">
        <f>[4]p20!F20</f>
        <v>0</v>
      </c>
      <c r="G20">
        <f>[4]p20!G20</f>
        <v>0</v>
      </c>
      <c r="H20">
        <f>[4]p20!H20</f>
        <v>0</v>
      </c>
      <c r="I20">
        <f>[4]p20!I20</f>
        <v>0</v>
      </c>
      <c r="J20">
        <f>[4]p20!J20</f>
        <v>0</v>
      </c>
      <c r="K20">
        <f>[4]p20!K20</f>
        <v>0</v>
      </c>
    </row>
    <row r="21" spans="1:11">
      <c r="A21" t="s">
        <v>199</v>
      </c>
      <c r="B21">
        <f>[4]p20!B21</f>
        <v>0</v>
      </c>
      <c r="C21">
        <f>[4]p20!C21</f>
        <v>0</v>
      </c>
      <c r="D21">
        <f>[4]p20!D21</f>
        <v>0</v>
      </c>
      <c r="E21">
        <f>[4]p20!E21</f>
        <v>0</v>
      </c>
      <c r="F21">
        <f>[4]p20!F21</f>
        <v>0</v>
      </c>
      <c r="G21">
        <f>[4]p20!G21</f>
        <v>0</v>
      </c>
      <c r="H21">
        <f>[4]p20!H21</f>
        <v>0</v>
      </c>
      <c r="I21">
        <f>[4]p20!I21</f>
        <v>0</v>
      </c>
      <c r="J21">
        <f>[4]p20!J21</f>
        <v>0</v>
      </c>
      <c r="K21">
        <f>[4]p20!K21</f>
        <v>0</v>
      </c>
    </row>
    <row r="22" spans="1:11">
      <c r="A22" t="s">
        <v>200</v>
      </c>
      <c r="B22">
        <f>[4]p20!B22</f>
        <v>0</v>
      </c>
      <c r="C22">
        <f>[4]p20!C22</f>
        <v>0</v>
      </c>
      <c r="D22">
        <f>[4]p20!D22</f>
        <v>0</v>
      </c>
      <c r="E22">
        <f>[4]p20!E22</f>
        <v>0</v>
      </c>
      <c r="F22">
        <f>[4]p20!F22</f>
        <v>0</v>
      </c>
      <c r="G22">
        <f>[4]p20!G22</f>
        <v>0</v>
      </c>
      <c r="H22">
        <f>[4]p20!H22</f>
        <v>0</v>
      </c>
      <c r="I22">
        <f>[4]p20!I22</f>
        <v>0</v>
      </c>
      <c r="J22">
        <f>[4]p20!J22</f>
        <v>0</v>
      </c>
      <c r="K22">
        <f>[4]p20!K22</f>
        <v>0</v>
      </c>
    </row>
    <row r="23" spans="1:11">
      <c r="A23" t="s">
        <v>201</v>
      </c>
      <c r="B23">
        <f>[4]p20!B23</f>
        <v>6331.5</v>
      </c>
      <c r="C23">
        <f>[4]p20!C23</f>
        <v>472.5</v>
      </c>
      <c r="D23">
        <f>[4]p20!D23</f>
        <v>496.125</v>
      </c>
      <c r="E23">
        <f>[4]p20!E23</f>
        <v>40.634999999999998</v>
      </c>
      <c r="F23">
        <f>[4]p20!F23</f>
        <v>56.7</v>
      </c>
      <c r="G23">
        <f>[4]p20!G23</f>
        <v>51.975000000000001</v>
      </c>
      <c r="H23">
        <f>[4]p20!H23</f>
        <v>0</v>
      </c>
      <c r="I23">
        <f>[4]p20!I23</f>
        <v>0</v>
      </c>
      <c r="J23">
        <f>[4]p20!J23</f>
        <v>0</v>
      </c>
      <c r="K23">
        <f>[4]p20!K23</f>
        <v>0</v>
      </c>
    </row>
    <row r="24" spans="1:11">
      <c r="A24" t="s">
        <v>202</v>
      </c>
      <c r="B24">
        <f>[4]p20!B24</f>
        <v>6030</v>
      </c>
      <c r="C24">
        <f>[4]p20!C24</f>
        <v>450</v>
      </c>
      <c r="D24">
        <f>[4]p20!D24</f>
        <v>472.5</v>
      </c>
      <c r="E24">
        <f>[4]p20!E24</f>
        <v>38.700000000000003</v>
      </c>
      <c r="F24">
        <f>[4]p20!F24</f>
        <v>54</v>
      </c>
      <c r="G24">
        <f>[4]p20!G24</f>
        <v>49.5</v>
      </c>
      <c r="H24">
        <f>[4]p20!H24</f>
        <v>0</v>
      </c>
      <c r="I24">
        <f>[4]p20!I24</f>
        <v>0</v>
      </c>
      <c r="J24">
        <f>[4]p20!J24</f>
        <v>0</v>
      </c>
      <c r="K24">
        <f>[4]p20!K24</f>
        <v>0</v>
      </c>
    </row>
    <row r="25" spans="1:11">
      <c r="A25" t="s">
        <v>203</v>
      </c>
      <c r="B25">
        <f>[4]p20!B25</f>
        <v>6633</v>
      </c>
      <c r="C25">
        <f>[4]p20!C25</f>
        <v>495</v>
      </c>
      <c r="D25">
        <f>[4]p20!D25</f>
        <v>519.75</v>
      </c>
      <c r="E25">
        <f>[4]p20!E25</f>
        <v>42.57</v>
      </c>
      <c r="F25">
        <f>[4]p20!F25</f>
        <v>59.4</v>
      </c>
      <c r="G25">
        <f>[4]p20!G25</f>
        <v>54.45</v>
      </c>
      <c r="H25">
        <f>[4]p20!H25</f>
        <v>0</v>
      </c>
      <c r="I25">
        <f>[4]p20!I25</f>
        <v>0</v>
      </c>
      <c r="J25">
        <f>[4]p20!J25</f>
        <v>0</v>
      </c>
      <c r="K25">
        <f>[4]p20!K25</f>
        <v>0</v>
      </c>
    </row>
    <row r="26" spans="1:11">
      <c r="A26" t="s">
        <v>204</v>
      </c>
      <c r="B26">
        <f>[4]p20!B26</f>
        <v>6633</v>
      </c>
      <c r="C26">
        <f>[4]p20!C26</f>
        <v>495</v>
      </c>
      <c r="D26">
        <f>[4]p20!D26</f>
        <v>519.75</v>
      </c>
      <c r="E26">
        <f>[4]p20!E26</f>
        <v>42.57</v>
      </c>
      <c r="F26">
        <f>[4]p20!F26</f>
        <v>59.4</v>
      </c>
      <c r="G26">
        <f>[4]p20!G26</f>
        <v>54.45</v>
      </c>
      <c r="H26">
        <f>[4]p20!H26</f>
        <v>0</v>
      </c>
      <c r="I26">
        <f>[4]p20!I26</f>
        <v>0</v>
      </c>
      <c r="J26">
        <f>[4]p20!J26</f>
        <v>0</v>
      </c>
      <c r="K26">
        <f>[4]p20!K26</f>
        <v>0</v>
      </c>
    </row>
    <row r="27" spans="1:11">
      <c r="A27" t="s">
        <v>205</v>
      </c>
      <c r="B27">
        <f>[4]p20!B27</f>
        <v>6030</v>
      </c>
      <c r="C27">
        <f>[4]p20!C27</f>
        <v>450</v>
      </c>
      <c r="D27">
        <f>[4]p20!D27</f>
        <v>472.5</v>
      </c>
      <c r="E27">
        <f>[4]p20!E27</f>
        <v>38.700000000000003</v>
      </c>
      <c r="F27">
        <f>[4]p20!F27</f>
        <v>54</v>
      </c>
      <c r="G27">
        <f>[4]p20!G27</f>
        <v>49.5</v>
      </c>
      <c r="H27">
        <f>[4]p20!H27</f>
        <v>0</v>
      </c>
      <c r="I27">
        <f>[4]p20!I27</f>
        <v>0</v>
      </c>
      <c r="J27">
        <f>[4]p20!J27</f>
        <v>0</v>
      </c>
      <c r="K27">
        <f>[4]p20!K27</f>
        <v>0</v>
      </c>
    </row>
    <row r="28" spans="1:11">
      <c r="A28" t="s">
        <v>206</v>
      </c>
      <c r="B28">
        <f>[4]p20!B28</f>
        <v>0</v>
      </c>
      <c r="C28">
        <f>[4]p20!C28</f>
        <v>0</v>
      </c>
      <c r="D28">
        <f>[4]p20!D28</f>
        <v>0</v>
      </c>
      <c r="E28">
        <f>[4]p20!E28</f>
        <v>0</v>
      </c>
      <c r="F28">
        <f>[4]p20!F28</f>
        <v>0</v>
      </c>
      <c r="G28">
        <f>[4]p20!G28</f>
        <v>0</v>
      </c>
      <c r="H28">
        <f>[4]p20!H28</f>
        <v>0</v>
      </c>
      <c r="I28">
        <f>[4]p20!I28</f>
        <v>0</v>
      </c>
      <c r="J28">
        <f>[4]p20!J28</f>
        <v>0</v>
      </c>
      <c r="K28">
        <f>[4]p20!K28</f>
        <v>0</v>
      </c>
    </row>
    <row r="29" spans="1:11">
      <c r="A29" t="s">
        <v>207</v>
      </c>
      <c r="B29">
        <f>[4]p20!B29</f>
        <v>0</v>
      </c>
      <c r="C29">
        <f>[4]p20!C29</f>
        <v>0</v>
      </c>
      <c r="D29">
        <f>[4]p20!D29</f>
        <v>0</v>
      </c>
      <c r="E29">
        <f>[4]p20!E29</f>
        <v>0</v>
      </c>
      <c r="F29">
        <f>[4]p20!F29</f>
        <v>0</v>
      </c>
      <c r="G29">
        <f>[4]p20!G29</f>
        <v>0</v>
      </c>
      <c r="H29">
        <f>[4]p20!H29</f>
        <v>0</v>
      </c>
      <c r="I29">
        <f>[4]p20!I29</f>
        <v>0</v>
      </c>
      <c r="J29">
        <f>[4]p20!J29</f>
        <v>0</v>
      </c>
      <c r="K29">
        <f>[4]p20!K29</f>
        <v>0</v>
      </c>
    </row>
    <row r="30" spans="1:11">
      <c r="A30" t="s">
        <v>208</v>
      </c>
      <c r="B30">
        <f>[4]p20!B30</f>
        <v>0</v>
      </c>
      <c r="C30">
        <f>[4]p20!C30</f>
        <v>0</v>
      </c>
      <c r="D30">
        <f>[4]p20!D30</f>
        <v>0</v>
      </c>
      <c r="E30">
        <f>[4]p20!E30</f>
        <v>0</v>
      </c>
      <c r="F30">
        <f>[4]p20!F30</f>
        <v>0</v>
      </c>
      <c r="G30">
        <f>[4]p20!G30</f>
        <v>0</v>
      </c>
      <c r="H30">
        <f>[4]p20!H30</f>
        <v>0</v>
      </c>
      <c r="I30">
        <f>[4]p20!I30</f>
        <v>0</v>
      </c>
      <c r="J30">
        <f>[4]p20!J30</f>
        <v>0</v>
      </c>
      <c r="K30">
        <f>[4]p20!K30</f>
        <v>0</v>
      </c>
    </row>
    <row r="31" spans="1:11">
      <c r="A31" t="s">
        <v>209</v>
      </c>
      <c r="B31">
        <f>[4]p20!B31</f>
        <v>0</v>
      </c>
      <c r="C31">
        <f>[4]p20!C31</f>
        <v>0</v>
      </c>
      <c r="D31">
        <f>[4]p20!D31</f>
        <v>0</v>
      </c>
      <c r="E31">
        <f>[4]p20!E31</f>
        <v>0</v>
      </c>
      <c r="F31">
        <f>[4]p20!F31</f>
        <v>0</v>
      </c>
      <c r="G31">
        <f>[4]p20!G31</f>
        <v>0</v>
      </c>
      <c r="H31">
        <f>[4]p20!H31</f>
        <v>0</v>
      </c>
      <c r="I31">
        <f>[4]p20!I31</f>
        <v>0</v>
      </c>
      <c r="J31">
        <f>[4]p20!J31</f>
        <v>0</v>
      </c>
      <c r="K31">
        <f>[4]p20!K31</f>
        <v>0</v>
      </c>
    </row>
    <row r="32" spans="1:11">
      <c r="A32" t="s">
        <v>210</v>
      </c>
      <c r="B32">
        <f>[4]p20!B32</f>
        <v>0</v>
      </c>
      <c r="C32">
        <f>[4]p20!C32</f>
        <v>0</v>
      </c>
      <c r="D32">
        <f>[4]p20!D32</f>
        <v>0</v>
      </c>
      <c r="E32">
        <f>[4]p20!E32</f>
        <v>0</v>
      </c>
      <c r="F32">
        <f>[4]p20!F32</f>
        <v>0</v>
      </c>
      <c r="G32">
        <f>[4]p20!G32</f>
        <v>0</v>
      </c>
      <c r="H32">
        <f>[4]p20!H32</f>
        <v>0</v>
      </c>
      <c r="I32">
        <f>[4]p20!I32</f>
        <v>0</v>
      </c>
      <c r="J32">
        <f>[4]p20!J32</f>
        <v>0</v>
      </c>
      <c r="K32">
        <f>[4]p20!K32</f>
        <v>0</v>
      </c>
    </row>
    <row r="33" spans="1:11">
      <c r="A33" t="s">
        <v>211</v>
      </c>
      <c r="B33">
        <f>[4]p20!B33</f>
        <v>71999843</v>
      </c>
      <c r="C33">
        <f>[4]p20!C33</f>
        <v>3840000</v>
      </c>
      <c r="D33">
        <f>[4]p20!D33</f>
        <v>3840004</v>
      </c>
      <c r="E33">
        <f>[4]p20!E33</f>
        <v>720000.09</v>
      </c>
      <c r="F33">
        <f>[4]p20!F33</f>
        <v>1440000.15</v>
      </c>
      <c r="G33">
        <f>[4]p20!G33</f>
        <v>3840000</v>
      </c>
      <c r="H33">
        <f>[4]p20!H33</f>
        <v>8402171</v>
      </c>
      <c r="I33">
        <f>[4]p20!I33</f>
        <v>0</v>
      </c>
      <c r="J33">
        <f>[4]p20!J33</f>
        <v>0</v>
      </c>
      <c r="K33">
        <f>[4]p20!K33</f>
        <v>0</v>
      </c>
    </row>
    <row r="34" spans="1:11">
      <c r="A34" t="s">
        <v>212</v>
      </c>
      <c r="B34">
        <f>[4]p20!B34</f>
        <v>95999939</v>
      </c>
      <c r="C34">
        <f>[4]p20!C34</f>
        <v>4800000</v>
      </c>
      <c r="D34">
        <f>[4]p20!D34</f>
        <v>4800005</v>
      </c>
      <c r="E34">
        <f>[4]p20!E34</f>
        <v>480000.06</v>
      </c>
      <c r="F34">
        <f>[4]p20!F34</f>
        <v>960000.89</v>
      </c>
      <c r="G34">
        <f>[4]p20!G34</f>
        <v>2640000</v>
      </c>
      <c r="H34">
        <f>[4]p20!H34</f>
        <v>6719975</v>
      </c>
      <c r="I34">
        <f>[4]p20!I34</f>
        <v>0</v>
      </c>
      <c r="J34">
        <f>[4]p20!J34</f>
        <v>0</v>
      </c>
      <c r="K34">
        <f>[4]p20!K34</f>
        <v>0</v>
      </c>
    </row>
    <row r="35" spans="1:11">
      <c r="A35" t="s">
        <v>213</v>
      </c>
      <c r="B35">
        <f>[4]p20!B35</f>
        <v>0</v>
      </c>
      <c r="C35">
        <f>[4]p20!C35</f>
        <v>0.09</v>
      </c>
      <c r="D35">
        <f>[4]p20!D35</f>
        <v>0.09</v>
      </c>
      <c r="E35">
        <f>[4]p20!E35</f>
        <v>0.09</v>
      </c>
      <c r="F35">
        <f>[4]p20!F35</f>
        <v>0.09</v>
      </c>
      <c r="G35">
        <f>[4]p20!G35</f>
        <v>0.09</v>
      </c>
      <c r="H35">
        <f>[4]p20!H35</f>
        <v>0</v>
      </c>
      <c r="I35">
        <f>[4]p20!I35</f>
        <v>0</v>
      </c>
      <c r="J35">
        <f>[4]p20!J35</f>
        <v>0</v>
      </c>
      <c r="K35">
        <f>[4]p20!K35</f>
        <v>0</v>
      </c>
    </row>
    <row r="36" spans="1:11">
      <c r="A36" t="s">
        <v>214</v>
      </c>
      <c r="B36">
        <f>[4]p20!B36</f>
        <v>6.8999999999999992E-2</v>
      </c>
      <c r="C36">
        <f>[4]p20!C36</f>
        <v>0</v>
      </c>
      <c r="D36">
        <f>[4]p20!D36</f>
        <v>6.8999999999999992E-2</v>
      </c>
      <c r="E36">
        <f>[4]p20!E36</f>
        <v>6.8999999999999992E-2</v>
      </c>
      <c r="F36">
        <f>[4]p20!F36</f>
        <v>6.8999999999999992E-2</v>
      </c>
      <c r="G36">
        <f>[4]p20!G36</f>
        <v>0</v>
      </c>
      <c r="H36">
        <f>[4]p20!H36</f>
        <v>0</v>
      </c>
      <c r="I36">
        <f>[4]p20!I36</f>
        <v>0</v>
      </c>
      <c r="J36">
        <f>[4]p20!J36</f>
        <v>0</v>
      </c>
      <c r="K36">
        <f>[4]p20!K36</f>
        <v>0</v>
      </c>
    </row>
    <row r="37" spans="1:11">
      <c r="A37" t="s">
        <v>215</v>
      </c>
      <c r="B37">
        <f>[4]p20!B37</f>
        <v>9.1999999999999998E-2</v>
      </c>
      <c r="C37">
        <f>[4]p20!C37</f>
        <v>9.1999999999999998E-2</v>
      </c>
      <c r="D37">
        <f>[4]p20!D37</f>
        <v>0</v>
      </c>
      <c r="E37">
        <f>[4]p20!E37</f>
        <v>9.1999999999999998E-2</v>
      </c>
      <c r="F37">
        <f>[4]p20!F37</f>
        <v>9.1999999999999998E-2</v>
      </c>
      <c r="G37">
        <f>[4]p20!G37</f>
        <v>9.1999999999999998E-2</v>
      </c>
      <c r="H37">
        <f>[4]p20!H37</f>
        <v>0</v>
      </c>
      <c r="I37">
        <f>[4]p20!I37</f>
        <v>0</v>
      </c>
      <c r="J37">
        <f>[4]p20!J37</f>
        <v>0</v>
      </c>
      <c r="K37">
        <f>[4]p20!K37</f>
        <v>0</v>
      </c>
    </row>
    <row r="38" spans="1:11">
      <c r="A38" t="s">
        <v>216</v>
      </c>
      <c r="B38">
        <f>[4]p20!B38</f>
        <v>0.115</v>
      </c>
      <c r="C38">
        <f>[4]p20!C38</f>
        <v>0.115</v>
      </c>
      <c r="D38">
        <f>[4]p20!D38</f>
        <v>0.115</v>
      </c>
      <c r="E38">
        <f>[4]p20!E38</f>
        <v>0</v>
      </c>
      <c r="F38">
        <f>[4]p20!F38</f>
        <v>0</v>
      </c>
      <c r="G38">
        <f>[4]p20!G38</f>
        <v>0.115</v>
      </c>
      <c r="H38">
        <f>[4]p20!H38</f>
        <v>0</v>
      </c>
      <c r="I38">
        <f>[4]p20!I38</f>
        <v>0</v>
      </c>
      <c r="J38">
        <f>[4]p20!J38</f>
        <v>0</v>
      </c>
      <c r="K38">
        <f>[4]p20!K38</f>
        <v>0</v>
      </c>
    </row>
    <row r="39" spans="1:11">
      <c r="A39" t="s">
        <v>217</v>
      </c>
      <c r="B39">
        <f>[4]p20!B39</f>
        <v>0.115</v>
      </c>
      <c r="C39">
        <f>[4]p20!C39</f>
        <v>0.115</v>
      </c>
      <c r="D39">
        <f>[4]p20!D39</f>
        <v>0.115</v>
      </c>
      <c r="E39">
        <f>[4]p20!E39</f>
        <v>0</v>
      </c>
      <c r="F39">
        <f>[4]p20!F39</f>
        <v>0</v>
      </c>
      <c r="G39">
        <f>[4]p20!G39</f>
        <v>0.115</v>
      </c>
      <c r="H39">
        <f>[4]p20!H39</f>
        <v>0</v>
      </c>
      <c r="I39">
        <f>[4]p20!I39</f>
        <v>0</v>
      </c>
      <c r="J39">
        <f>[4]p20!J39</f>
        <v>0</v>
      </c>
      <c r="K39">
        <f>[4]p20!K39</f>
        <v>0</v>
      </c>
    </row>
    <row r="40" spans="1:11">
      <c r="A40" t="s">
        <v>218</v>
      </c>
      <c r="B40">
        <f>[4]p20!B40</f>
        <v>5.7500000000000002E-2</v>
      </c>
      <c r="C40">
        <f>[4]p20!C40</f>
        <v>0</v>
      </c>
      <c r="D40">
        <f>[4]p20!D40</f>
        <v>5.7500000000000002E-2</v>
      </c>
      <c r="E40">
        <f>[4]p20!E40</f>
        <v>5.7500000000000002E-2</v>
      </c>
      <c r="F40">
        <f>[4]p20!F40</f>
        <v>5.7500000000000002E-2</v>
      </c>
      <c r="G40">
        <f>[4]p20!G40</f>
        <v>0</v>
      </c>
      <c r="H40">
        <f>[4]p20!H40</f>
        <v>0</v>
      </c>
      <c r="I40">
        <f>[4]p20!I40</f>
        <v>0</v>
      </c>
      <c r="J40">
        <f>[4]p20!J40</f>
        <v>0</v>
      </c>
      <c r="K40">
        <f>[4]p20!K40</f>
        <v>0</v>
      </c>
    </row>
    <row r="41" spans="1:11">
      <c r="A41" t="s">
        <v>219</v>
      </c>
      <c r="B41">
        <f>[4]p20!B41</f>
        <v>0.6</v>
      </c>
      <c r="C41">
        <f>[4]p20!C41</f>
        <v>1.2</v>
      </c>
      <c r="D41">
        <f>[4]p20!D41</f>
        <v>0.6</v>
      </c>
      <c r="E41">
        <f>[4]p20!E41</f>
        <v>1.5</v>
      </c>
      <c r="F41">
        <f>[4]p20!F41</f>
        <v>1.5</v>
      </c>
      <c r="G41">
        <f>[4]p20!G41</f>
        <v>1.2</v>
      </c>
      <c r="H41">
        <f>[4]p20!H41</f>
        <v>0</v>
      </c>
      <c r="I41">
        <f>[4]p20!I41</f>
        <v>0</v>
      </c>
      <c r="J41">
        <f>[4]p20!J41</f>
        <v>0</v>
      </c>
      <c r="K41">
        <f>[4]p20!K41</f>
        <v>0</v>
      </c>
    </row>
    <row r="42" spans="1:11">
      <c r="A42" t="s">
        <v>220</v>
      </c>
      <c r="B42">
        <f>[4]p20!B42</f>
        <v>1.2</v>
      </c>
      <c r="C42">
        <f>[4]p20!C42</f>
        <v>0.6</v>
      </c>
      <c r="D42">
        <f>[4]p20!D42</f>
        <v>1.8</v>
      </c>
      <c r="E42">
        <f>[4]p20!E42</f>
        <v>1.2</v>
      </c>
      <c r="F42">
        <f>[4]p20!F42</f>
        <v>1.2</v>
      </c>
      <c r="G42">
        <f>[4]p20!G42</f>
        <v>0.6</v>
      </c>
      <c r="H42">
        <f>[4]p20!H42</f>
        <v>0</v>
      </c>
      <c r="I42">
        <f>[4]p20!I42</f>
        <v>0</v>
      </c>
      <c r="J42">
        <f>[4]p20!J42</f>
        <v>0</v>
      </c>
      <c r="K42">
        <f>[4]p20!K42</f>
        <v>0</v>
      </c>
    </row>
    <row r="43" spans="1:11">
      <c r="A43" t="s">
        <v>221</v>
      </c>
      <c r="B43">
        <f>[4]p20!B43</f>
        <v>0.6</v>
      </c>
      <c r="C43">
        <f>[4]p20!C43</f>
        <v>1.8</v>
      </c>
      <c r="D43">
        <f>[4]p20!D43</f>
        <v>0.6</v>
      </c>
      <c r="E43">
        <f>[4]p20!E43</f>
        <v>1.2</v>
      </c>
      <c r="F43">
        <f>[4]p20!F43</f>
        <v>1.2</v>
      </c>
      <c r="G43">
        <f>[4]p20!G43</f>
        <v>1.2</v>
      </c>
      <c r="H43">
        <f>[4]p20!H43</f>
        <v>0</v>
      </c>
      <c r="I43">
        <f>[4]p20!I43</f>
        <v>0</v>
      </c>
      <c r="J43">
        <f>[4]p20!J43</f>
        <v>0</v>
      </c>
      <c r="K43">
        <f>[4]p20!K43</f>
        <v>0</v>
      </c>
    </row>
    <row r="44" spans="1:11">
      <c r="A44" t="s">
        <v>222</v>
      </c>
      <c r="B44">
        <f>[4]p20!B44</f>
        <v>1.5</v>
      </c>
      <c r="C44">
        <f>[4]p20!C44</f>
        <v>1.2</v>
      </c>
      <c r="D44">
        <f>[4]p20!D44</f>
        <v>1.2</v>
      </c>
      <c r="E44">
        <f>[4]p20!E44</f>
        <v>0.6</v>
      </c>
      <c r="F44">
        <f>[4]p20!F44</f>
        <v>0.6</v>
      </c>
      <c r="G44">
        <f>[4]p20!G44</f>
        <v>0.9</v>
      </c>
      <c r="H44">
        <f>[4]p20!H44</f>
        <v>0</v>
      </c>
      <c r="I44">
        <f>[4]p20!I44</f>
        <v>0</v>
      </c>
      <c r="J44">
        <f>[4]p20!J44</f>
        <v>0</v>
      </c>
      <c r="K44">
        <f>[4]p20!K44</f>
        <v>0</v>
      </c>
    </row>
    <row r="45" spans="1:11">
      <c r="A45" t="s">
        <v>223</v>
      </c>
      <c r="B45">
        <f>[4]p20!B45</f>
        <v>1.5</v>
      </c>
      <c r="C45">
        <f>[4]p20!C45</f>
        <v>1.2</v>
      </c>
      <c r="D45">
        <f>[4]p20!D45</f>
        <v>1.2</v>
      </c>
      <c r="E45">
        <f>[4]p20!E45</f>
        <v>0.6</v>
      </c>
      <c r="F45">
        <f>[4]p20!F45</f>
        <v>0.6</v>
      </c>
      <c r="G45">
        <f>[4]p20!G45</f>
        <v>0.9</v>
      </c>
      <c r="H45">
        <f>[4]p20!H45</f>
        <v>0</v>
      </c>
      <c r="I45">
        <f>[4]p20!I45</f>
        <v>0</v>
      </c>
      <c r="J45">
        <f>[4]p20!J45</f>
        <v>0</v>
      </c>
      <c r="K45">
        <f>[4]p20!K45</f>
        <v>0</v>
      </c>
    </row>
    <row r="46" spans="1:11">
      <c r="A46" t="s">
        <v>224</v>
      </c>
      <c r="B46">
        <f>[4]p20!B46</f>
        <v>1.2</v>
      </c>
      <c r="C46">
        <f>[4]p20!C46</f>
        <v>0.6</v>
      </c>
      <c r="D46">
        <f>[4]p20!D46</f>
        <v>1.2</v>
      </c>
      <c r="E46">
        <f>[4]p20!E46</f>
        <v>0.9</v>
      </c>
      <c r="F46">
        <f>[4]p20!F46</f>
        <v>0.9</v>
      </c>
      <c r="G46">
        <f>[4]p20!G46</f>
        <v>0.6</v>
      </c>
      <c r="H46">
        <f>[4]p20!H46</f>
        <v>0</v>
      </c>
      <c r="I46">
        <f>[4]p20!I46</f>
        <v>0</v>
      </c>
      <c r="J46">
        <f>[4]p20!J46</f>
        <v>0</v>
      </c>
      <c r="K46">
        <f>[4]p20!K46</f>
        <v>0</v>
      </c>
    </row>
    <row r="47" spans="1:11">
      <c r="A47" t="s">
        <v>225</v>
      </c>
      <c r="B47">
        <f>[4]p20!B47</f>
        <v>89</v>
      </c>
      <c r="C47">
        <f>[4]p20!C47</f>
        <v>12.9</v>
      </c>
      <c r="D47">
        <f>[4]p20!D47</f>
        <v>6.9</v>
      </c>
      <c r="E47">
        <f>[4]p20!E47</f>
        <v>0.67</v>
      </c>
      <c r="F47">
        <f>[4]p20!F47</f>
        <v>0.79</v>
      </c>
      <c r="G47">
        <f>[4]p20!G47</f>
        <v>1</v>
      </c>
      <c r="H47">
        <f>[4]p20!H47</f>
        <v>0</v>
      </c>
      <c r="I47">
        <f>[4]p20!I47</f>
        <v>0</v>
      </c>
      <c r="J47">
        <f>[4]p20!J47</f>
        <v>0</v>
      </c>
      <c r="K47">
        <f>[4]p20!K47</f>
        <v>0</v>
      </c>
    </row>
    <row r="48" spans="1:11">
      <c r="A48" t="s">
        <v>226</v>
      </c>
      <c r="B48">
        <f>[4]p20!B48</f>
        <v>88</v>
      </c>
      <c r="C48">
        <f>[4]p20!C48</f>
        <v>13</v>
      </c>
      <c r="D48">
        <f>[4]p20!D48</f>
        <v>6.8</v>
      </c>
      <c r="E48">
        <f>[4]p20!E48</f>
        <v>0.68</v>
      </c>
      <c r="F48">
        <f>[4]p20!F48</f>
        <v>0.81</v>
      </c>
      <c r="G48">
        <f>[4]p20!G48</f>
        <v>1</v>
      </c>
      <c r="H48">
        <f>[4]p20!H48</f>
        <v>0</v>
      </c>
      <c r="I48">
        <f>[4]p20!I48</f>
        <v>0</v>
      </c>
      <c r="J48">
        <f>[4]p20!J48</f>
        <v>0</v>
      </c>
      <c r="K48">
        <f>[4]p20!K48</f>
        <v>0</v>
      </c>
    </row>
    <row r="49" spans="1:20">
      <c r="A49" t="s">
        <v>227</v>
      </c>
      <c r="B49">
        <f>[4]p20!B49</f>
        <v>89</v>
      </c>
      <c r="C49">
        <f>[4]p20!C49</f>
        <v>12.5</v>
      </c>
      <c r="D49">
        <f>[4]p20!D49</f>
        <v>7</v>
      </c>
      <c r="E49">
        <f>[4]p20!E49</f>
        <v>0.67</v>
      </c>
      <c r="F49">
        <f>[4]p20!F49</f>
        <v>0.79</v>
      </c>
      <c r="G49">
        <f>[4]p20!G49</f>
        <v>1</v>
      </c>
      <c r="H49">
        <f>[4]p20!H49</f>
        <v>0</v>
      </c>
      <c r="I49">
        <f>[4]p20!I49</f>
        <v>0</v>
      </c>
      <c r="J49">
        <f>[4]p20!J49</f>
        <v>0</v>
      </c>
      <c r="K49">
        <f>[4]p20!K49</f>
        <v>0</v>
      </c>
    </row>
    <row r="50" spans="1:20">
      <c r="A50" t="s">
        <v>228</v>
      </c>
      <c r="B50">
        <f>[4]p20!B50</f>
        <v>90</v>
      </c>
      <c r="C50">
        <f>[4]p20!C50</f>
        <v>12.8</v>
      </c>
      <c r="D50">
        <f>[4]p20!D50</f>
        <v>6.9</v>
      </c>
      <c r="E50">
        <f>[4]p20!E50</f>
        <v>0.68</v>
      </c>
      <c r="F50">
        <f>[4]p20!F50</f>
        <v>0.81</v>
      </c>
      <c r="G50">
        <f>[4]p20!G50</f>
        <v>1</v>
      </c>
      <c r="H50">
        <f>[4]p20!H50</f>
        <v>0</v>
      </c>
      <c r="I50">
        <f>[4]p20!I50</f>
        <v>0</v>
      </c>
      <c r="J50">
        <f>[4]p20!J50</f>
        <v>0</v>
      </c>
      <c r="K50">
        <f>[4]p20!K50</f>
        <v>0</v>
      </c>
    </row>
    <row r="51" spans="1:20" ht="14" thickBot="1">
      <c r="A51" s="34" t="s">
        <v>229</v>
      </c>
      <c r="B51" s="34">
        <f>[4]p20!B51</f>
        <v>8.808988764044944</v>
      </c>
      <c r="C51" s="34">
        <f>[4]p20!C51</f>
        <v>10.182400000000014</v>
      </c>
      <c r="D51" s="34">
        <f>[4]p20!D51</f>
        <v>6.0628571428571476</v>
      </c>
      <c r="E51" s="34">
        <f>[4]p20!E51</f>
        <v>9.2059701492537513</v>
      </c>
      <c r="F51" s="34">
        <f>[4]p20!F51</f>
        <v>10.324050632911398</v>
      </c>
      <c r="G51" s="34">
        <f>[4]p20!G51</f>
        <v>7.6</v>
      </c>
      <c r="H51" s="34">
        <f>[4]p20!H51</f>
        <v>0</v>
      </c>
      <c r="I51" s="34">
        <f>[4]p20!I51</f>
        <v>0</v>
      </c>
      <c r="J51" s="34">
        <f>[4]p20!J51</f>
        <v>0</v>
      </c>
      <c r="K51" s="34">
        <f>[4]p20!K51</f>
        <v>0</v>
      </c>
      <c r="L51" s="34"/>
      <c r="M51" s="34"/>
    </row>
    <row r="52" spans="1:20">
      <c r="A52" t="s">
        <v>115</v>
      </c>
      <c r="B52">
        <f>[4]p20!B52</f>
        <v>13727708.565343015</v>
      </c>
      <c r="C52">
        <f>[4]p20!C52</f>
        <v>1264370.3854446039</v>
      </c>
      <c r="D52">
        <f>[4]p20!D52</f>
        <v>547384.68145856261</v>
      </c>
      <c r="E52">
        <f>[4]p20!E52</f>
        <v>8032351.619251363</v>
      </c>
      <c r="F52">
        <f>[4]p20!F52</f>
        <v>6549152.9218550101</v>
      </c>
      <c r="G52">
        <f>[4]p20!G52</f>
        <v>0</v>
      </c>
      <c r="H52">
        <f>[4]p20!H52</f>
        <v>0</v>
      </c>
      <c r="I52">
        <f>[4]p20!I52</f>
        <v>0</v>
      </c>
      <c r="J52">
        <f>[4]p20!J52</f>
        <v>0</v>
      </c>
      <c r="K52">
        <f>[4]p20!K52</f>
        <v>0</v>
      </c>
      <c r="M52" s="28"/>
    </row>
    <row r="53" spans="1:20">
      <c r="A53" t="s">
        <v>116</v>
      </c>
      <c r="B53">
        <f>[4]p20!B53</f>
        <v>25415225</v>
      </c>
      <c r="C53">
        <f>[4]p20!C53</f>
        <v>24244972</v>
      </c>
      <c r="D53">
        <f>[4]p20!D53</f>
        <v>25980890</v>
      </c>
      <c r="E53">
        <f>[4]p20!E53</f>
        <v>26943028</v>
      </c>
      <c r="F53">
        <f>[4]p20!F53</f>
        <v>25743694</v>
      </c>
      <c r="G53">
        <f>[4]p20!G53</f>
        <v>0</v>
      </c>
      <c r="H53">
        <f>[4]p20!H53</f>
        <v>0</v>
      </c>
      <c r="I53">
        <f>[4]p20!I53</f>
        <v>0</v>
      </c>
      <c r="J53">
        <f>[4]p20!J53</f>
        <v>0</v>
      </c>
      <c r="K53">
        <f>[4]p20!K53</f>
        <v>0</v>
      </c>
      <c r="N53" s="10"/>
      <c r="O53" s="10"/>
      <c r="P53" s="10"/>
      <c r="Q53" s="10"/>
      <c r="R53" s="10"/>
    </row>
    <row r="54" spans="1:20">
      <c r="A54" t="s">
        <v>230</v>
      </c>
      <c r="B54">
        <f>[4]p20!B54</f>
        <v>1459948</v>
      </c>
      <c r="C54">
        <f>[4]p20!C54</f>
        <v>1627298</v>
      </c>
      <c r="D54">
        <f>[4]p20!D54</f>
        <v>4119709</v>
      </c>
      <c r="E54">
        <f>[4]p20!E54</f>
        <v>744725</v>
      </c>
      <c r="F54">
        <f>[4]p20!F54</f>
        <v>1276292</v>
      </c>
      <c r="G54">
        <f>[4]p20!G54</f>
        <v>0</v>
      </c>
      <c r="H54">
        <f>[4]p20!H54</f>
        <v>0</v>
      </c>
      <c r="I54">
        <f>[4]p20!I54</f>
        <v>0</v>
      </c>
      <c r="J54">
        <f>[4]p20!J54</f>
        <v>0</v>
      </c>
      <c r="K54">
        <f>[4]p20!K54</f>
        <v>0</v>
      </c>
      <c r="N54" s="32"/>
      <c r="O54" s="32"/>
      <c r="P54" s="32"/>
      <c r="Q54" s="32"/>
      <c r="R54" s="32"/>
      <c r="S54" s="32"/>
      <c r="T54" s="33"/>
    </row>
    <row r="55" spans="1:20">
      <c r="A55" t="s">
        <v>231</v>
      </c>
      <c r="B55">
        <f>[4]p20!B55</f>
        <v>2586837</v>
      </c>
      <c r="C55">
        <f>[4]p20!C55</f>
        <v>6310579</v>
      </c>
      <c r="D55">
        <f>[4]p20!D55</f>
        <v>4650266</v>
      </c>
      <c r="E55">
        <f>[4]p20!E55</f>
        <v>2719983</v>
      </c>
      <c r="F55">
        <f>[4]p20!F55</f>
        <v>3399339</v>
      </c>
      <c r="G55">
        <f>[4]p20!G55</f>
        <v>0</v>
      </c>
      <c r="H55">
        <f>[4]p20!H55</f>
        <v>0</v>
      </c>
      <c r="I55">
        <f>[4]p20!I55</f>
        <v>0</v>
      </c>
      <c r="J55">
        <f>[4]p20!J55</f>
        <v>0</v>
      </c>
      <c r="K55">
        <f>[4]p20!K55</f>
        <v>0</v>
      </c>
      <c r="N55" s="32"/>
      <c r="O55" s="32"/>
      <c r="P55" s="32"/>
      <c r="Q55" s="32"/>
      <c r="R55" s="32"/>
      <c r="S55" s="32"/>
      <c r="T55" s="33"/>
    </row>
    <row r="56" spans="1:20">
      <c r="A56" t="s">
        <v>232</v>
      </c>
      <c r="B56">
        <f>[4]p20!B56</f>
        <v>4046785</v>
      </c>
      <c r="C56">
        <f>[4]p20!C56</f>
        <v>7937877</v>
      </c>
      <c r="D56">
        <f>[4]p20!D56</f>
        <v>8769975</v>
      </c>
      <c r="E56">
        <f>[4]p20!E56</f>
        <v>3464708</v>
      </c>
      <c r="F56">
        <f>[4]p20!F56</f>
        <v>4675631</v>
      </c>
      <c r="G56">
        <f>[4]p20!G56</f>
        <v>0</v>
      </c>
      <c r="H56">
        <f>[4]p20!H56</f>
        <v>0</v>
      </c>
      <c r="I56">
        <f>[4]p20!I56</f>
        <v>0</v>
      </c>
      <c r="J56">
        <f>[4]p20!J56</f>
        <v>0</v>
      </c>
      <c r="K56">
        <f>[4]p20!K56</f>
        <v>0</v>
      </c>
      <c r="T56" s="33"/>
    </row>
    <row r="57" spans="1:20">
      <c r="A57" t="s">
        <v>233</v>
      </c>
      <c r="B57">
        <f>[4]p20!B57</f>
        <v>1747609</v>
      </c>
      <c r="C57">
        <f>[4]p20!C57</f>
        <v>1927623</v>
      </c>
      <c r="D57">
        <f>[4]p20!D57</f>
        <v>1816747</v>
      </c>
      <c r="E57">
        <f>[4]p20!E57</f>
        <v>2017355</v>
      </c>
      <c r="F57">
        <f>[4]p20!F57</f>
        <v>1892987</v>
      </c>
      <c r="G57">
        <f>[4]p20!G57</f>
        <v>435660</v>
      </c>
      <c r="H57">
        <f>[4]p20!H57</f>
        <v>435660</v>
      </c>
      <c r="I57">
        <f>[4]p20!I57</f>
        <v>435660</v>
      </c>
      <c r="J57">
        <f>[4]p20!J57</f>
        <v>435660</v>
      </c>
      <c r="K57">
        <f>[4]p20!K57</f>
        <v>435660</v>
      </c>
      <c r="M57" s="28"/>
      <c r="N57" s="10"/>
      <c r="O57" s="10"/>
      <c r="P57" s="10"/>
      <c r="Q57" s="10"/>
      <c r="R57" s="10"/>
      <c r="T57" s="33"/>
    </row>
    <row r="58" spans="1:20">
      <c r="A58" t="s">
        <v>234</v>
      </c>
      <c r="B58">
        <f>[4]p20!B58</f>
        <v>4798009</v>
      </c>
      <c r="C58">
        <f>[4]p20!C58</f>
        <v>4961383</v>
      </c>
      <c r="D58">
        <f>[4]p20!D58</f>
        <v>4798008</v>
      </c>
      <c r="E58">
        <f>[4]p20!E58</f>
        <v>5091810</v>
      </c>
      <c r="F58">
        <f>[4]p20!F58</f>
        <v>5032768</v>
      </c>
      <c r="G58">
        <f>[4]p20!G58</f>
        <v>4373858</v>
      </c>
      <c r="H58">
        <f>[4]p20!H58</f>
        <v>2974223</v>
      </c>
      <c r="I58">
        <f>[4]p20!I58</f>
        <v>2799269</v>
      </c>
      <c r="J58">
        <f>[4]p20!J58</f>
        <v>3848994</v>
      </c>
      <c r="K58">
        <f>[4]p20!K58</f>
        <v>4198903</v>
      </c>
      <c r="N58" s="32"/>
      <c r="O58" s="32"/>
      <c r="P58" s="32"/>
      <c r="Q58" s="32"/>
      <c r="R58" s="32"/>
      <c r="S58" s="32"/>
      <c r="T58" s="33"/>
    </row>
    <row r="59" spans="1:20">
      <c r="A59" t="s">
        <v>235</v>
      </c>
      <c r="B59">
        <f>[4]p20!B59</f>
        <v>5967008</v>
      </c>
      <c r="C59">
        <f>[4]p20!C59</f>
        <v>6006907</v>
      </c>
      <c r="D59">
        <f>[4]p20!D59</f>
        <v>5967008</v>
      </c>
      <c r="E59">
        <f>[4]p20!E59</f>
        <v>6006907</v>
      </c>
      <c r="F59">
        <f>[4]p20!F59</f>
        <v>6696146</v>
      </c>
      <c r="G59">
        <f>[4]p20!G59</f>
        <v>3499086</v>
      </c>
      <c r="H59">
        <f>[4]p20!H59</f>
        <v>4198903</v>
      </c>
      <c r="I59">
        <f>[4]p20!I59</f>
        <v>3848994</v>
      </c>
      <c r="J59">
        <f>[4]p20!J59</f>
        <v>2799269</v>
      </c>
      <c r="K59">
        <f>[4]p20!K59</f>
        <v>2974223</v>
      </c>
      <c r="N59" s="32"/>
      <c r="O59" s="32"/>
      <c r="P59" s="32"/>
      <c r="Q59" s="32"/>
      <c r="R59" s="32"/>
      <c r="S59" s="32"/>
      <c r="T59" s="33"/>
    </row>
    <row r="60" spans="1:20">
      <c r="A60" t="s">
        <v>236</v>
      </c>
      <c r="B60">
        <f>[4]p20!B60</f>
        <v>10765017</v>
      </c>
      <c r="C60">
        <f>[4]p20!C60</f>
        <v>10968290</v>
      </c>
      <c r="D60">
        <f>[4]p20!D60</f>
        <v>10765016</v>
      </c>
      <c r="E60">
        <f>[4]p20!E60</f>
        <v>11098717</v>
      </c>
      <c r="F60">
        <f>[4]p20!F60</f>
        <v>11728914</v>
      </c>
      <c r="G60">
        <f>[4]p20!G60</f>
        <v>7872944</v>
      </c>
      <c r="H60">
        <f>[4]p20!H60</f>
        <v>7173126</v>
      </c>
      <c r="I60">
        <f>[4]p20!I60</f>
        <v>6648263</v>
      </c>
      <c r="J60">
        <f>[4]p20!J60</f>
        <v>6648263</v>
      </c>
      <c r="K60">
        <f>[4]p20!K60</f>
        <v>7173126</v>
      </c>
    </row>
    <row r="61" spans="1:20">
      <c r="A61" t="s">
        <v>237</v>
      </c>
      <c r="B61">
        <f>[4]p20!B61</f>
        <v>55702344.565343015</v>
      </c>
      <c r="C61">
        <f>[4]p20!C61</f>
        <v>46343132.385444604</v>
      </c>
      <c r="D61">
        <f>[4]p20!D61</f>
        <v>47880012.681458563</v>
      </c>
      <c r="E61">
        <f>[4]p20!E61</f>
        <v>51556159.619251363</v>
      </c>
      <c r="F61">
        <f>[4]p20!F61</f>
        <v>50590378.92185501</v>
      </c>
      <c r="G61">
        <f>[4]p20!G61</f>
        <v>0</v>
      </c>
      <c r="H61">
        <f>[4]p20!H61</f>
        <v>0</v>
      </c>
      <c r="I61">
        <f>[4]p20!I61</f>
        <v>0</v>
      </c>
      <c r="J61">
        <f>[4]p20!J61</f>
        <v>0</v>
      </c>
      <c r="K61">
        <f>[4]p20!K61</f>
        <v>0</v>
      </c>
    </row>
    <row r="62" spans="1:20">
      <c r="A62" t="s">
        <v>121</v>
      </c>
      <c r="B62">
        <f>[4]p20!B62</f>
        <v>6714254.6642857147</v>
      </c>
      <c r="C62">
        <f>[4]p20!C62</f>
        <v>6823326.2750000004</v>
      </c>
      <c r="D62">
        <f>[4]p20!D62</f>
        <v>6692351</v>
      </c>
      <c r="E62">
        <f>[4]p20!E62</f>
        <v>6884728.6214285716</v>
      </c>
      <c r="F62">
        <f>[4]p20!F62</f>
        <v>7268888.885714286</v>
      </c>
      <c r="G62">
        <f>[4]p20!G62</f>
        <v>0</v>
      </c>
      <c r="H62">
        <f>[4]p20!H62</f>
        <v>0</v>
      </c>
      <c r="I62">
        <f>[4]p20!I62</f>
        <v>0</v>
      </c>
      <c r="J62">
        <f>[4]p20!J62</f>
        <v>0</v>
      </c>
      <c r="K62">
        <f>[4]p20!K62</f>
        <v>0</v>
      </c>
    </row>
    <row r="63" spans="1:20">
      <c r="A63" t="s">
        <v>122</v>
      </c>
      <c r="B63">
        <f>[4]p20!B63</f>
        <v>1511759</v>
      </c>
      <c r="C63">
        <f>[4]p20!C63</f>
        <v>1015869</v>
      </c>
      <c r="D63">
        <f>[4]p20!D63</f>
        <v>1517781</v>
      </c>
      <c r="E63">
        <f>[4]p20!E63</f>
        <v>2060104</v>
      </c>
      <c r="F63">
        <f>[4]p20!F63</f>
        <v>1334736</v>
      </c>
      <c r="G63">
        <f>[4]p20!G63</f>
        <v>-2510567</v>
      </c>
      <c r="H63">
        <f>[4]p20!H63</f>
        <v>-2139608</v>
      </c>
      <c r="I63">
        <f>[4]p20!I63</f>
        <v>-1479754</v>
      </c>
      <c r="J63">
        <f>[4]p20!J63</f>
        <v>-1325645</v>
      </c>
      <c r="K63">
        <f>[4]p20!K63</f>
        <v>-1861279</v>
      </c>
    </row>
    <row r="64" spans="1:20">
      <c r="A64" t="s">
        <v>238</v>
      </c>
      <c r="B64">
        <f>[4]p20!B64</f>
        <v>20610278</v>
      </c>
      <c r="C64">
        <f>[4]p20!C64</f>
        <v>21035150</v>
      </c>
      <c r="D64">
        <f>[4]p20!D64</f>
        <v>24161932</v>
      </c>
      <c r="E64">
        <f>[4]p20!E64</f>
        <v>21664859</v>
      </c>
      <c r="F64">
        <f>[4]p20!F64</f>
        <v>24579145</v>
      </c>
      <c r="G64">
        <f>[4]p20!G64</f>
        <v>0</v>
      </c>
      <c r="H64">
        <f>[4]p20!H64</f>
        <v>0</v>
      </c>
      <c r="I64">
        <f>[4]p20!I64</f>
        <v>0</v>
      </c>
      <c r="J64">
        <f>[4]p20!J64</f>
        <v>0</v>
      </c>
      <c r="K64">
        <f>[4]p20!K64</f>
        <v>0</v>
      </c>
    </row>
    <row r="65" spans="1:13">
      <c r="A65" t="s">
        <v>239</v>
      </c>
      <c r="B65">
        <f>[4]p20!B65</f>
        <v>1000000</v>
      </c>
      <c r="C65">
        <f>[4]p20!C65</f>
        <v>1000000</v>
      </c>
      <c r="D65">
        <f>[4]p20!D65</f>
        <v>1000000</v>
      </c>
      <c r="E65">
        <f>[4]p20!E65</f>
        <v>1000000</v>
      </c>
      <c r="F65">
        <f>[4]p20!F65</f>
        <v>1000000</v>
      </c>
      <c r="G65">
        <f>[4]p20!G65</f>
        <v>1000000</v>
      </c>
      <c r="H65">
        <f>[4]p20!H65</f>
        <v>1000000</v>
      </c>
      <c r="I65">
        <f>[4]p20!I65</f>
        <v>1000000</v>
      </c>
      <c r="J65">
        <f>[4]p20!J65</f>
        <v>1000000</v>
      </c>
      <c r="K65">
        <f>[4]p20!K65</f>
        <v>1000000</v>
      </c>
    </row>
    <row r="66" spans="1:13">
      <c r="A66" t="s">
        <v>125</v>
      </c>
      <c r="B66">
        <f>[4]p20!B66</f>
        <v>25866052.901057307</v>
      </c>
      <c r="C66">
        <f>[4]p20!C66</f>
        <v>16468787.110444609</v>
      </c>
      <c r="D66">
        <f>[4]p20!D66</f>
        <v>14507948.681458566</v>
      </c>
      <c r="E66">
        <f>[4]p20!E66</f>
        <v>19946467.997822795</v>
      </c>
      <c r="F66">
        <f>[4]p20!F66</f>
        <v>16407609.036140729</v>
      </c>
      <c r="G66">
        <f>[4]p20!G66</f>
        <v>15648183</v>
      </c>
      <c r="H66">
        <f>[4]p20!H66</f>
        <v>16368282</v>
      </c>
      <c r="I66">
        <f>[4]p20!I66</f>
        <v>17649167</v>
      </c>
      <c r="J66">
        <f>[4]p20!J66</f>
        <v>17949334</v>
      </c>
      <c r="K66">
        <f>[4]p20!K66</f>
        <v>16908567</v>
      </c>
    </row>
    <row r="67" spans="1:13">
      <c r="A67" t="s">
        <v>240</v>
      </c>
      <c r="B67">
        <f>[4]p20!B67</f>
        <v>55702344.565343015</v>
      </c>
      <c r="C67">
        <f>[4]p20!C67</f>
        <v>46343132.385444604</v>
      </c>
      <c r="D67">
        <f>[4]p20!D67</f>
        <v>47880012.681458563</v>
      </c>
      <c r="E67">
        <f>[4]p20!E67</f>
        <v>51556159.619251363</v>
      </c>
      <c r="F67">
        <f>[4]p20!F67</f>
        <v>50590378.92185501</v>
      </c>
      <c r="G67">
        <f>[4]p20!G67</f>
        <v>0</v>
      </c>
      <c r="H67">
        <f>[4]p20!H67</f>
        <v>0</v>
      </c>
      <c r="I67">
        <f>[4]p20!I67</f>
        <v>0</v>
      </c>
      <c r="J67">
        <f>[4]p20!J67</f>
        <v>0</v>
      </c>
      <c r="K67">
        <f>[4]p20!K67</f>
        <v>0</v>
      </c>
    </row>
    <row r="68" spans="1:13">
      <c r="A68" t="s">
        <v>241</v>
      </c>
      <c r="B68">
        <f>[4]p20!B68</f>
        <v>3000000</v>
      </c>
      <c r="C68">
        <f>[4]p20!C68</f>
        <v>3000000</v>
      </c>
      <c r="D68">
        <f>[4]p20!D68</f>
        <v>3000000</v>
      </c>
      <c r="E68">
        <f>[4]p20!E68</f>
        <v>3000000</v>
      </c>
      <c r="F68">
        <f>[4]p20!F68</f>
        <v>3000000</v>
      </c>
      <c r="G68">
        <f>[4]p20!G68</f>
        <v>0</v>
      </c>
      <c r="H68">
        <f>[4]p20!H68</f>
        <v>0</v>
      </c>
      <c r="I68">
        <f>[4]p20!I68</f>
        <v>0</v>
      </c>
      <c r="J68">
        <f>[4]p20!J68</f>
        <v>0</v>
      </c>
      <c r="K68">
        <f>[4]p20!K68</f>
        <v>0</v>
      </c>
    </row>
    <row r="69" spans="1:13">
      <c r="A69" t="s">
        <v>242</v>
      </c>
      <c r="B69">
        <f>[4]p20!B69</f>
        <v>30469559.596870903</v>
      </c>
      <c r="C69">
        <f>[4]p20!C69</f>
        <v>28968190.446179498</v>
      </c>
      <c r="D69">
        <f>[4]p20!D69</f>
        <v>31171112.761635084</v>
      </c>
      <c r="E69">
        <f>[4]p20!E69</f>
        <v>32183097.157958891</v>
      </c>
      <c r="F69">
        <f>[4]p20!F69</f>
        <v>30436900.116013728</v>
      </c>
      <c r="G69">
        <f>[4]p20!G69</f>
        <v>0</v>
      </c>
      <c r="H69">
        <f>[4]p20!H69</f>
        <v>0</v>
      </c>
      <c r="I69">
        <f>[4]p20!I69</f>
        <v>0</v>
      </c>
      <c r="J69">
        <f>[4]p20!J69</f>
        <v>0</v>
      </c>
      <c r="K69">
        <f>[4]p20!K69</f>
        <v>0</v>
      </c>
    </row>
    <row r="70" spans="1:13">
      <c r="A70" t="s">
        <v>243</v>
      </c>
      <c r="B70">
        <f>[4]p20!B70</f>
        <v>2934592.2704387829</v>
      </c>
      <c r="C70">
        <f>[4]p20!C70</f>
        <v>1971981.8979879543</v>
      </c>
      <c r="D70">
        <f>[4]p20!D70</f>
        <v>2946280.2835121043</v>
      </c>
      <c r="E70">
        <f>[4]p20!E70</f>
        <v>3999024.4996795729</v>
      </c>
      <c r="F70">
        <f>[4]p20!F70</f>
        <v>2590959.4596654065</v>
      </c>
      <c r="G70">
        <f>[4]p20!G70</f>
        <v>-109157</v>
      </c>
      <c r="H70">
        <f>[4]p20!H70</f>
        <v>-103311</v>
      </c>
      <c r="I70">
        <f>[4]p20!I70</f>
        <v>-98926</v>
      </c>
      <c r="J70">
        <f>[4]p20!J70</f>
        <v>-98926</v>
      </c>
      <c r="K70">
        <f>[4]p20!K70</f>
        <v>-103311</v>
      </c>
    </row>
    <row r="71" spans="1:13">
      <c r="A71" t="s">
        <v>244</v>
      </c>
      <c r="B71">
        <f>[4]p20!B71</f>
        <v>1.0288082826344156</v>
      </c>
      <c r="C71">
        <f>[4]p20!C71</f>
        <v>1.0283532247150968</v>
      </c>
      <c r="D71">
        <f>[4]p20!D71</f>
        <v>0.99714560555523679</v>
      </c>
      <c r="E71">
        <f>[4]p20!E71</f>
        <v>0.9979872067056661</v>
      </c>
      <c r="F71">
        <f>[4]p20!F71</f>
        <v>0.94770568038958414</v>
      </c>
      <c r="G71">
        <f>[4]p20!G71</f>
        <v>0</v>
      </c>
      <c r="H71">
        <f>[4]p20!H71</f>
        <v>0</v>
      </c>
      <c r="I71">
        <f>[4]p20!I71</f>
        <v>0</v>
      </c>
      <c r="J71">
        <f>[4]p20!J71</f>
        <v>0</v>
      </c>
      <c r="K71">
        <f>[4]p20!K71</f>
        <v>0</v>
      </c>
    </row>
    <row r="72" spans="1:13">
      <c r="A72" t="s">
        <v>245</v>
      </c>
      <c r="B72">
        <f>[4]p20!B72</f>
        <v>1.0042737422875745</v>
      </c>
      <c r="C72">
        <f>[4]p20!C72</f>
        <v>1.0034061924089244</v>
      </c>
      <c r="D72">
        <f>[4]p20!D72</f>
        <v>0.98410141490114422</v>
      </c>
      <c r="E72">
        <f>[4]p20!E72</f>
        <v>0.98707033868213778</v>
      </c>
      <c r="F72">
        <f>[4]p20!F72</f>
        <v>1.0211483117202196</v>
      </c>
      <c r="G72">
        <f>[4]p20!G72</f>
        <v>0</v>
      </c>
      <c r="H72">
        <f>[4]p20!H72</f>
        <v>0</v>
      </c>
      <c r="I72">
        <f>[4]p20!I72</f>
        <v>0</v>
      </c>
      <c r="J72">
        <f>[4]p20!J72</f>
        <v>0</v>
      </c>
      <c r="K72">
        <f>[4]p20!K72</f>
        <v>0</v>
      </c>
    </row>
    <row r="73" spans="1:13">
      <c r="A73" t="s">
        <v>246</v>
      </c>
      <c r="B73">
        <f>[4]p20!B73</f>
        <v>0</v>
      </c>
      <c r="C73">
        <f>[4]p20!C73</f>
        <v>0</v>
      </c>
      <c r="D73">
        <f>[4]p20!D73</f>
        <v>0</v>
      </c>
      <c r="E73">
        <f>[4]p20!E73</f>
        <v>0</v>
      </c>
      <c r="F73">
        <f>[4]p20!F73</f>
        <v>0</v>
      </c>
      <c r="G73">
        <f>[4]p20!G73</f>
        <v>0</v>
      </c>
      <c r="H73">
        <f>[4]p20!H73</f>
        <v>0</v>
      </c>
      <c r="I73">
        <f>[4]p20!I73</f>
        <v>0</v>
      </c>
      <c r="J73">
        <f>[4]p20!J73</f>
        <v>0</v>
      </c>
      <c r="K73">
        <f>[4]p20!K73</f>
        <v>0</v>
      </c>
    </row>
    <row r="74" spans="1:13">
      <c r="A74" t="s">
        <v>435</v>
      </c>
      <c r="B74">
        <f>[4]p20!B74</f>
        <v>0</v>
      </c>
      <c r="C74">
        <f>[4]p20!C74</f>
        <v>0</v>
      </c>
      <c r="D74">
        <f>[4]p20!D74</f>
        <v>0</v>
      </c>
      <c r="E74">
        <f>[4]p20!E74</f>
        <v>0</v>
      </c>
      <c r="F74">
        <f>[4]p20!F74</f>
        <v>0</v>
      </c>
      <c r="G74">
        <f>[4]p20!G74</f>
        <v>0</v>
      </c>
      <c r="H74">
        <f>[4]p20!H74</f>
        <v>0</v>
      </c>
      <c r="I74">
        <f>[4]p20!I74</f>
        <v>0</v>
      </c>
      <c r="J74">
        <f>[4]p20!J74</f>
        <v>0</v>
      </c>
      <c r="K74">
        <f>[4]p20!K74</f>
        <v>0</v>
      </c>
    </row>
    <row r="75" spans="1:13">
      <c r="A75" t="s">
        <v>436</v>
      </c>
      <c r="B75">
        <f>[4]p20!B75</f>
        <v>0</v>
      </c>
      <c r="C75">
        <f>[4]p20!C75</f>
        <v>0</v>
      </c>
      <c r="D75">
        <f>[4]p20!D75</f>
        <v>0</v>
      </c>
      <c r="E75">
        <f>[4]p20!E75</f>
        <v>0</v>
      </c>
      <c r="F75">
        <f>[4]p20!F75</f>
        <v>0</v>
      </c>
      <c r="G75">
        <f>[4]p20!G75</f>
        <v>0</v>
      </c>
      <c r="H75">
        <f>[4]p20!H75</f>
        <v>0</v>
      </c>
      <c r="I75">
        <f>[4]p20!I75</f>
        <v>0</v>
      </c>
      <c r="J75">
        <f>[4]p20!J75</f>
        <v>0</v>
      </c>
      <c r="K75">
        <f>[4]p20!K75</f>
        <v>0</v>
      </c>
    </row>
    <row r="76" spans="1:13">
      <c r="A76" t="s">
        <v>437</v>
      </c>
      <c r="B76">
        <f>[4]p20!B76</f>
        <v>0</v>
      </c>
      <c r="C76">
        <f>[4]p20!C76</f>
        <v>0</v>
      </c>
      <c r="D76">
        <f>[4]p20!D76</f>
        <v>0</v>
      </c>
      <c r="E76">
        <f>[4]p20!E76</f>
        <v>0</v>
      </c>
      <c r="F76">
        <f>[4]p20!F76</f>
        <v>0</v>
      </c>
      <c r="G76">
        <f>[4]p20!G76</f>
        <v>0</v>
      </c>
      <c r="H76">
        <f>[4]p20!H76</f>
        <v>0</v>
      </c>
      <c r="I76">
        <f>[4]p20!I76</f>
        <v>0</v>
      </c>
      <c r="J76">
        <f>[4]p20!J76</f>
        <v>0</v>
      </c>
      <c r="K76">
        <f>[4]p20!K76</f>
        <v>0</v>
      </c>
    </row>
    <row r="77" spans="1:13" ht="14" thickBot="1">
      <c r="A77" s="34" t="s">
        <v>438</v>
      </c>
      <c r="B77" s="34">
        <f>[4]p20!B77</f>
        <v>0</v>
      </c>
      <c r="C77" s="34">
        <f>[4]p20!C77</f>
        <v>0</v>
      </c>
      <c r="D77" s="34">
        <f>[4]p20!D77</f>
        <v>0</v>
      </c>
      <c r="E77" s="34">
        <f>[4]p20!E77</f>
        <v>0</v>
      </c>
      <c r="F77" s="34">
        <f>[4]p20!F77</f>
        <v>0</v>
      </c>
      <c r="G77" s="34">
        <f>[4]p20!G77</f>
        <v>0</v>
      </c>
      <c r="H77" s="34">
        <f>[4]p20!H77</f>
        <v>0</v>
      </c>
      <c r="I77" s="34">
        <f>[4]p20!I77</f>
        <v>0</v>
      </c>
      <c r="J77" s="34">
        <f>[4]p20!J77</f>
        <v>0</v>
      </c>
      <c r="K77" s="34">
        <f>[4]p20!K77</f>
        <v>0</v>
      </c>
      <c r="L77" s="34"/>
      <c r="M77" s="34"/>
    </row>
    <row r="78" spans="1:13">
      <c r="A78" t="s">
        <v>247</v>
      </c>
      <c r="B78">
        <f>[4]p20!B78</f>
        <v>1</v>
      </c>
    </row>
    <row r="79" spans="1:13">
      <c r="A79" t="s">
        <v>248</v>
      </c>
      <c r="B79">
        <f>[4]p20!B79</f>
        <v>55000</v>
      </c>
    </row>
    <row r="80" spans="1:13">
      <c r="A80" t="s">
        <v>249</v>
      </c>
      <c r="B80">
        <f>[4]p20!B80</f>
        <v>55000</v>
      </c>
    </row>
    <row r="81" spans="1:2">
      <c r="A81" t="s">
        <v>250</v>
      </c>
      <c r="B81">
        <f>[4]p20!B81</f>
        <v>0</v>
      </c>
    </row>
    <row r="82" spans="1:2">
      <c r="A82" t="s">
        <v>251</v>
      </c>
      <c r="B82">
        <f>[4]p20!B82</f>
        <v>0</v>
      </c>
    </row>
    <row r="83" spans="1:2">
      <c r="A83" t="s">
        <v>252</v>
      </c>
      <c r="B83">
        <f>[4]p20!B83</f>
        <v>0</v>
      </c>
    </row>
    <row r="84" spans="1:2">
      <c r="A84" t="s">
        <v>253</v>
      </c>
      <c r="B84">
        <f>[4]p20!B84</f>
        <v>0</v>
      </c>
    </row>
    <row r="85" spans="1:2">
      <c r="A85" t="s">
        <v>254</v>
      </c>
      <c r="B85">
        <f>[4]p20!B85</f>
        <v>54733</v>
      </c>
    </row>
    <row r="86" spans="1:2">
      <c r="A86" t="s">
        <v>255</v>
      </c>
      <c r="B86">
        <f>[4]p20!B86</f>
        <v>25817</v>
      </c>
    </row>
    <row r="87" spans="1:2">
      <c r="A87" t="s">
        <v>256</v>
      </c>
      <c r="B87">
        <f>[4]p20!B87</f>
        <v>20010</v>
      </c>
    </row>
    <row r="88" spans="1:2">
      <c r="A88" t="s">
        <v>257</v>
      </c>
      <c r="B88">
        <f>[4]p20!B88</f>
        <v>37693</v>
      </c>
    </row>
    <row r="89" spans="1:2">
      <c r="A89" t="s">
        <v>258</v>
      </c>
      <c r="B89">
        <f>[4]p20!B89</f>
        <v>42219</v>
      </c>
    </row>
    <row r="90" spans="1:2">
      <c r="A90" t="s">
        <v>259</v>
      </c>
      <c r="B90">
        <f>[4]p20!B90</f>
        <v>108544</v>
      </c>
    </row>
    <row r="91" spans="1:2">
      <c r="A91" t="s">
        <v>260</v>
      </c>
      <c r="B91">
        <f>[4]p20!B91</f>
        <v>54733</v>
      </c>
    </row>
    <row r="92" spans="1:2">
      <c r="A92" t="s">
        <v>261</v>
      </c>
      <c r="B92">
        <f>[4]p20!B92</f>
        <v>25817</v>
      </c>
    </row>
    <row r="93" spans="1:2">
      <c r="A93" t="s">
        <v>262</v>
      </c>
      <c r="B93">
        <f>[4]p20!B93</f>
        <v>20010</v>
      </c>
    </row>
    <row r="94" spans="1:2">
      <c r="A94" t="s">
        <v>263</v>
      </c>
      <c r="B94">
        <f>[4]p20!B94</f>
        <v>37693</v>
      </c>
    </row>
    <row r="95" spans="1:2">
      <c r="A95" t="s">
        <v>264</v>
      </c>
      <c r="B95">
        <f>[4]p20!B95</f>
        <v>42219</v>
      </c>
    </row>
    <row r="96" spans="1:2">
      <c r="A96" t="s">
        <v>265</v>
      </c>
      <c r="B96">
        <f>[4]p20!B96</f>
        <v>108544</v>
      </c>
    </row>
    <row r="97" spans="1:2">
      <c r="A97" t="s">
        <v>266</v>
      </c>
      <c r="B97">
        <f>[4]p20!B97</f>
        <v>0</v>
      </c>
    </row>
    <row r="98" spans="1:2">
      <c r="A98" t="s">
        <v>267</v>
      </c>
      <c r="B98">
        <f>[4]p20!B98</f>
        <v>0</v>
      </c>
    </row>
    <row r="99" spans="1:2">
      <c r="A99" t="s">
        <v>268</v>
      </c>
      <c r="B99">
        <f>[4]p20!B99</f>
        <v>0</v>
      </c>
    </row>
    <row r="100" spans="1:2">
      <c r="A100" t="s">
        <v>269</v>
      </c>
      <c r="B100">
        <f>[4]p20!B100</f>
        <v>0</v>
      </c>
    </row>
    <row r="101" spans="1:2">
      <c r="A101" t="s">
        <v>270</v>
      </c>
      <c r="B101">
        <f>[4]p20!B101</f>
        <v>0</v>
      </c>
    </row>
    <row r="102" spans="1:2">
      <c r="A102" t="s">
        <v>271</v>
      </c>
      <c r="B102">
        <f>[4]p20!B102</f>
        <v>0</v>
      </c>
    </row>
    <row r="103" spans="1:2">
      <c r="A103" t="s">
        <v>272</v>
      </c>
      <c r="B103">
        <f>[4]p20!B103</f>
        <v>227579814</v>
      </c>
    </row>
    <row r="104" spans="1:2">
      <c r="A104" t="s">
        <v>273</v>
      </c>
      <c r="B104">
        <f>[4]p20!B104</f>
        <v>10368752.625000002</v>
      </c>
    </row>
    <row r="105" spans="1:2">
      <c r="A105" t="s">
        <v>274</v>
      </c>
      <c r="B105">
        <f>[4]p20!B105</f>
        <v>6618307.5</v>
      </c>
    </row>
    <row r="106" spans="1:2">
      <c r="A106" t="s">
        <v>275</v>
      </c>
      <c r="B106">
        <f>[4]p20!B106</f>
        <v>1175456.2050000001</v>
      </c>
    </row>
    <row r="107" spans="1:2">
      <c r="A107" t="s">
        <v>276</v>
      </c>
      <c r="B107">
        <f>[4]p20!B107</f>
        <v>2034744.7049999998</v>
      </c>
    </row>
    <row r="108" spans="1:2">
      <c r="A108" t="s">
        <v>277</v>
      </c>
      <c r="B108">
        <f>[4]p20!B108</f>
        <v>4718407.6799999997</v>
      </c>
    </row>
    <row r="109" spans="1:2">
      <c r="A109" t="s">
        <v>278</v>
      </c>
      <c r="B109">
        <f>[4]p20!B109</f>
        <v>1705.7430795039804</v>
      </c>
    </row>
    <row r="110" spans="1:2">
      <c r="A110" t="s">
        <v>279</v>
      </c>
      <c r="B110">
        <f>[4]p20!B110</f>
        <v>254.57065723370511</v>
      </c>
    </row>
    <row r="111" spans="1:2">
      <c r="A111" t="s">
        <v>280</v>
      </c>
      <c r="B111">
        <f>[4]p20!B111</f>
        <v>134.15956805087487</v>
      </c>
    </row>
    <row r="112" spans="1:2">
      <c r="A112" t="s">
        <v>281</v>
      </c>
      <c r="B112">
        <f>[4]p20!B112</f>
        <v>13.242987227726594</v>
      </c>
    </row>
    <row r="113" spans="1:2">
      <c r="A113" t="s">
        <v>282</v>
      </c>
      <c r="B113">
        <f>[4]p20!B113</f>
        <v>15.614865537170163</v>
      </c>
    </row>
    <row r="114" spans="1:2">
      <c r="A114" t="s">
        <v>283</v>
      </c>
      <c r="B114">
        <f>[4]p20!B114</f>
        <v>19.765652578696407</v>
      </c>
    </row>
    <row r="115" spans="1:2">
      <c r="A115" t="s">
        <v>284</v>
      </c>
      <c r="B115">
        <f>[4]p20!B115</f>
        <v>14999971</v>
      </c>
    </row>
    <row r="116" spans="1:2">
      <c r="A116" t="s">
        <v>285</v>
      </c>
      <c r="B116">
        <f>[4]p20!B116</f>
        <v>800000</v>
      </c>
    </row>
    <row r="117" spans="1:2">
      <c r="A117" t="s">
        <v>286</v>
      </c>
      <c r="B117">
        <f>[4]p20!B117</f>
        <v>800002</v>
      </c>
    </row>
    <row r="118" spans="1:2">
      <c r="A118" t="s">
        <v>287</v>
      </c>
      <c r="B118">
        <f>[4]p20!B118</f>
        <v>150000.26999999999</v>
      </c>
    </row>
    <row r="119" spans="1:2">
      <c r="A119" t="s">
        <v>288</v>
      </c>
      <c r="B119">
        <f>[4]p20!B119</f>
        <v>300000.13</v>
      </c>
    </row>
    <row r="120" spans="1:2">
      <c r="A120" t="s">
        <v>289</v>
      </c>
      <c r="B120">
        <f>[4]p20!B120</f>
        <v>800000</v>
      </c>
    </row>
    <row r="121" spans="1:2">
      <c r="A121" t="s">
        <v>290</v>
      </c>
      <c r="B121">
        <f>[4]p20!B121</f>
        <v>20482183.260000002</v>
      </c>
    </row>
    <row r="122" spans="1:2">
      <c r="A122" t="s">
        <v>291</v>
      </c>
      <c r="B122">
        <f>[4]p20!B122</f>
        <v>715443.931125</v>
      </c>
    </row>
    <row r="123" spans="1:2">
      <c r="A123" t="s">
        <v>292</v>
      </c>
      <c r="B123">
        <f>[4]p20!B123</f>
        <v>0</v>
      </c>
    </row>
    <row r="124" spans="1:2">
      <c r="A124" t="s">
        <v>293</v>
      </c>
      <c r="B124">
        <f>[4]p20!B124</f>
        <v>135177.463575</v>
      </c>
    </row>
    <row r="125" spans="1:2">
      <c r="A125" t="s">
        <v>294</v>
      </c>
      <c r="B125">
        <f>[4]p20!B125</f>
        <v>233995.64107499999</v>
      </c>
    </row>
    <row r="126" spans="1:2">
      <c r="A126" t="s">
        <v>295</v>
      </c>
      <c r="B126">
        <f>[4]p20!B126</f>
        <v>271308.44160000002</v>
      </c>
    </row>
    <row r="127" spans="1:2">
      <c r="A127" t="s">
        <v>296</v>
      </c>
      <c r="B127">
        <f>[4]p20!B127</f>
        <v>47395</v>
      </c>
    </row>
    <row r="128" spans="1:2">
      <c r="A128" t="s">
        <v>297</v>
      </c>
      <c r="B128">
        <f>[4]p20!B128</f>
        <v>26556</v>
      </c>
    </row>
    <row r="129" spans="1:2">
      <c r="A129" t="s">
        <v>298</v>
      </c>
      <c r="B129">
        <f>[4]p20!B129</f>
        <v>16975</v>
      </c>
    </row>
    <row r="130" spans="1:2">
      <c r="A130" t="s">
        <v>299</v>
      </c>
      <c r="B130">
        <f>[4]p20!B130</f>
        <v>34813</v>
      </c>
    </row>
    <row r="131" spans="1:2">
      <c r="A131" t="s">
        <v>300</v>
      </c>
      <c r="B131">
        <f>[4]p20!B131</f>
        <v>45120</v>
      </c>
    </row>
    <row r="132" spans="1:2">
      <c r="A132" t="s">
        <v>301</v>
      </c>
      <c r="B132">
        <f>[4]p20!B132</f>
        <v>118532</v>
      </c>
    </row>
    <row r="133" spans="1:2">
      <c r="A133" t="s">
        <v>302</v>
      </c>
      <c r="B133">
        <f>[4]p20!B133</f>
        <v>47395</v>
      </c>
    </row>
    <row r="134" spans="1:2">
      <c r="A134" t="s">
        <v>303</v>
      </c>
      <c r="B134">
        <f>[4]p20!B134</f>
        <v>26556</v>
      </c>
    </row>
    <row r="135" spans="1:2">
      <c r="A135" t="s">
        <v>304</v>
      </c>
      <c r="B135">
        <f>[4]p20!B135</f>
        <v>16975</v>
      </c>
    </row>
    <row r="136" spans="1:2">
      <c r="A136" t="s">
        <v>305</v>
      </c>
      <c r="B136">
        <f>[4]p20!B136</f>
        <v>34813</v>
      </c>
    </row>
    <row r="137" spans="1:2">
      <c r="A137" t="s">
        <v>306</v>
      </c>
      <c r="B137">
        <f>[4]p20!B137</f>
        <v>45120</v>
      </c>
    </row>
    <row r="138" spans="1:2">
      <c r="A138" t="s">
        <v>307</v>
      </c>
      <c r="B138">
        <f>[4]p20!B138</f>
        <v>118532</v>
      </c>
    </row>
    <row r="139" spans="1:2">
      <c r="A139" t="s">
        <v>308</v>
      </c>
      <c r="B139">
        <f>[4]p20!B139</f>
        <v>0</v>
      </c>
    </row>
    <row r="140" spans="1:2">
      <c r="A140" t="s">
        <v>309</v>
      </c>
      <c r="B140">
        <f>[4]p20!B140</f>
        <v>0</v>
      </c>
    </row>
    <row r="141" spans="1:2">
      <c r="A141" t="s">
        <v>310</v>
      </c>
      <c r="B141">
        <f>[4]p20!B141</f>
        <v>0</v>
      </c>
    </row>
    <row r="142" spans="1:2">
      <c r="A142" t="s">
        <v>311</v>
      </c>
      <c r="B142">
        <f>[4]p20!B142</f>
        <v>0</v>
      </c>
    </row>
    <row r="143" spans="1:2">
      <c r="A143" t="s">
        <v>312</v>
      </c>
      <c r="B143">
        <f>[4]p20!B143</f>
        <v>0</v>
      </c>
    </row>
    <row r="144" spans="1:2">
      <c r="A144" t="s">
        <v>313</v>
      </c>
      <c r="B144">
        <f>[4]p20!B144</f>
        <v>0</v>
      </c>
    </row>
    <row r="145" spans="1:2">
      <c r="A145" t="s">
        <v>314</v>
      </c>
      <c r="B145">
        <f>[4]p20!B145</f>
        <v>300081442.5</v>
      </c>
    </row>
    <row r="146" spans="1:2">
      <c r="A146" t="s">
        <v>315</v>
      </c>
      <c r="B146">
        <f>[4]p20!B146</f>
        <v>12547710</v>
      </c>
    </row>
    <row r="147" spans="1:2">
      <c r="A147" t="s">
        <v>316</v>
      </c>
      <c r="B147">
        <f>[4]p20!B147</f>
        <v>8421721.875</v>
      </c>
    </row>
    <row r="148" spans="1:2">
      <c r="A148" t="s">
        <v>317</v>
      </c>
      <c r="B148">
        <f>[4]p20!B148</f>
        <v>1414626.2549999999</v>
      </c>
    </row>
    <row r="149" spans="1:2">
      <c r="A149" t="s">
        <v>318</v>
      </c>
      <c r="B149">
        <f>[4]p20!B149</f>
        <v>2558304</v>
      </c>
    </row>
    <row r="150" spans="1:2">
      <c r="A150" t="s">
        <v>319</v>
      </c>
      <c r="B150">
        <f>[4]p20!B150</f>
        <v>6160700.7000000002</v>
      </c>
    </row>
    <row r="151" spans="1:2">
      <c r="A151" t="s">
        <v>320</v>
      </c>
      <c r="B151">
        <f>[4]p20!B151</f>
        <v>2669.2415594789427</v>
      </c>
    </row>
    <row r="152" spans="1:2">
      <c r="A152" t="s">
        <v>321</v>
      </c>
      <c r="B152">
        <f>[4]p20!B152</f>
        <v>367.39347745490767</v>
      </c>
    </row>
    <row r="153" spans="1:2">
      <c r="A153" t="s">
        <v>322</v>
      </c>
      <c r="B153">
        <f>[4]p20!B153</f>
        <v>209.94034737474828</v>
      </c>
    </row>
    <row r="154" spans="1:2">
      <c r="A154" t="s">
        <v>323</v>
      </c>
      <c r="B154">
        <f>[4]p20!B154</f>
        <v>19.893290391583051</v>
      </c>
    </row>
    <row r="155" spans="1:2">
      <c r="A155" t="s">
        <v>324</v>
      </c>
      <c r="B155">
        <f>[4]p20!B155</f>
        <v>23.456267775150163</v>
      </c>
    </row>
    <row r="156" spans="1:2">
      <c r="A156" t="s">
        <v>325</v>
      </c>
      <c r="B156">
        <f>[4]p20!B156</f>
        <v>29.391478196392615</v>
      </c>
    </row>
    <row r="157" spans="1:2">
      <c r="A157" t="s">
        <v>326</v>
      </c>
      <c r="B157">
        <f>[4]p20!B157</f>
        <v>19999991</v>
      </c>
    </row>
    <row r="158" spans="1:2">
      <c r="A158" t="s">
        <v>327</v>
      </c>
      <c r="B158">
        <f>[4]p20!B158</f>
        <v>1000000</v>
      </c>
    </row>
    <row r="159" spans="1:2">
      <c r="A159" t="s">
        <v>328</v>
      </c>
      <c r="B159">
        <f>[4]p20!B159</f>
        <v>999999</v>
      </c>
    </row>
    <row r="160" spans="1:2">
      <c r="A160" t="s">
        <v>329</v>
      </c>
      <c r="B160">
        <f>[4]p20!B160</f>
        <v>100000.18</v>
      </c>
    </row>
    <row r="161" spans="1:2">
      <c r="A161" t="s">
        <v>330</v>
      </c>
      <c r="B161">
        <f>[4]p20!B161</f>
        <v>200000.35</v>
      </c>
    </row>
    <row r="162" spans="1:2">
      <c r="A162" t="s">
        <v>331</v>
      </c>
      <c r="B162">
        <f>[4]p20!B162</f>
        <v>550000</v>
      </c>
    </row>
    <row r="163" spans="1:2">
      <c r="A163" t="s">
        <v>332</v>
      </c>
      <c r="B163">
        <f>[4]p20!B163</f>
        <v>27007329.825000003</v>
      </c>
    </row>
    <row r="164" spans="1:2">
      <c r="A164" t="s">
        <v>333</v>
      </c>
      <c r="B164">
        <f>[4]p20!B164</f>
        <v>0</v>
      </c>
    </row>
    <row r="165" spans="1:2">
      <c r="A165" t="s">
        <v>334</v>
      </c>
      <c r="B165">
        <f>[4]p20!B165</f>
        <v>774798.41249999998</v>
      </c>
    </row>
    <row r="166" spans="1:2">
      <c r="A166" t="s">
        <v>335</v>
      </c>
      <c r="B166">
        <f>[4]p20!B166</f>
        <v>162682.019325</v>
      </c>
    </row>
    <row r="167" spans="1:2">
      <c r="A167" t="s">
        <v>336</v>
      </c>
      <c r="B167">
        <f>[4]p20!B167</f>
        <v>294204.96000000002</v>
      </c>
    </row>
    <row r="168" spans="1:2">
      <c r="A168" t="s">
        <v>337</v>
      </c>
      <c r="B168">
        <f>[4]p20!B168</f>
        <v>0</v>
      </c>
    </row>
    <row r="169" spans="1:2">
      <c r="A169" t="s">
        <v>338</v>
      </c>
      <c r="B169">
        <f>[4]p20!B169</f>
        <v>3</v>
      </c>
    </row>
    <row r="170" spans="1:2">
      <c r="A170" t="s">
        <v>339</v>
      </c>
      <c r="B170">
        <f>[4]p20!B170</f>
        <v>6</v>
      </c>
    </row>
    <row r="171" spans="1:2">
      <c r="A171" t="s">
        <v>340</v>
      </c>
      <c r="B171">
        <f>[4]p20!B171</f>
        <v>272026</v>
      </c>
    </row>
    <row r="172" spans="1:2">
      <c r="A172" t="s">
        <v>341</v>
      </c>
      <c r="B172">
        <f>[4]p20!B172</f>
        <v>7747714.0500000017</v>
      </c>
    </row>
    <row r="173" spans="1:2">
      <c r="A173" t="s">
        <v>342</v>
      </c>
      <c r="B173">
        <f>[4]p20!B173</f>
        <v>26959849.250000004</v>
      </c>
    </row>
    <row r="174" spans="1:2">
      <c r="A174" t="s">
        <v>343</v>
      </c>
      <c r="B174">
        <f>[4]p20!B174</f>
        <v>272026</v>
      </c>
    </row>
    <row r="175" spans="1:2">
      <c r="A175" t="s">
        <v>344</v>
      </c>
      <c r="B175">
        <f>[4]p20!B175</f>
        <v>7747714.0500000017</v>
      </c>
    </row>
    <row r="176" spans="1:2">
      <c r="A176" t="s">
        <v>345</v>
      </c>
      <c r="B176">
        <f>[4]p20!B176</f>
        <v>26959849.250000004</v>
      </c>
    </row>
    <row r="177" spans="1:2">
      <c r="A177" t="s">
        <v>346</v>
      </c>
      <c r="B177">
        <f>[4]p20!B177</f>
        <v>299876</v>
      </c>
    </row>
    <row r="178" spans="1:2">
      <c r="A178" t="s">
        <v>347</v>
      </c>
      <c r="B178">
        <f>[4]p20!B178</f>
        <v>8268346.0460714279</v>
      </c>
    </row>
    <row r="179" spans="1:2">
      <c r="A179" t="s">
        <v>348</v>
      </c>
      <c r="B179">
        <f>[4]p20!B179</f>
        <v>29886744.449999996</v>
      </c>
    </row>
    <row r="180" spans="1:2">
      <c r="A180" t="s">
        <v>349</v>
      </c>
      <c r="B180">
        <f>[4]p20!B180</f>
        <v>302127</v>
      </c>
    </row>
    <row r="181" spans="1:2">
      <c r="A181" t="s">
        <v>350</v>
      </c>
      <c r="B181">
        <f>[4]p20!B181</f>
        <v>1817904</v>
      </c>
    </row>
    <row r="182" spans="1:2">
      <c r="A182" t="s">
        <v>351</v>
      </c>
      <c r="B182">
        <f>[4]p20!B182</f>
        <v>6652382</v>
      </c>
    </row>
    <row r="183" spans="1:2">
      <c r="A183" t="s">
        <v>352</v>
      </c>
      <c r="B183">
        <f>[4]p20!B183</f>
        <v>302127</v>
      </c>
    </row>
    <row r="184" spans="1:2">
      <c r="A184" t="s">
        <v>353</v>
      </c>
      <c r="B184">
        <f>[4]p20!B184</f>
        <v>1817904</v>
      </c>
    </row>
    <row r="185" spans="1:2">
      <c r="A185" t="s">
        <v>354</v>
      </c>
      <c r="B185">
        <f>[4]p20!B185</f>
        <v>6652382</v>
      </c>
    </row>
    <row r="186" spans="1:2">
      <c r="A186" t="s">
        <v>355</v>
      </c>
      <c r="B186">
        <f>[4]p20!B186</f>
        <v>298350</v>
      </c>
    </row>
    <row r="187" spans="1:2">
      <c r="A187" t="s">
        <v>356</v>
      </c>
      <c r="B187">
        <f>[4]p20!B187</f>
        <v>1810350</v>
      </c>
    </row>
    <row r="188" spans="1:2">
      <c r="A188" t="s">
        <v>357</v>
      </c>
      <c r="B188">
        <f>[4]p20!B188</f>
        <v>6459367</v>
      </c>
    </row>
    <row r="189" spans="1:2">
      <c r="A189" t="s">
        <v>358</v>
      </c>
      <c r="B189">
        <f>[4]p20!B189</f>
        <v>0</v>
      </c>
    </row>
    <row r="190" spans="1:2">
      <c r="A190" t="s">
        <v>359</v>
      </c>
      <c r="B190">
        <f>[4]p20!B190</f>
        <v>0</v>
      </c>
    </row>
    <row r="191" spans="1:2">
      <c r="A191" t="s">
        <v>360</v>
      </c>
      <c r="B191">
        <f>[4]p20!B191</f>
        <v>0</v>
      </c>
    </row>
    <row r="192" spans="1:2">
      <c r="A192" t="s">
        <v>361</v>
      </c>
      <c r="B192">
        <f>[4]p20!B192</f>
        <v>80098</v>
      </c>
    </row>
    <row r="193" spans="1:2">
      <c r="A193" t="s">
        <v>362</v>
      </c>
      <c r="B193">
        <f>[4]p20!B193</f>
        <v>10219636</v>
      </c>
    </row>
    <row r="194" spans="1:2">
      <c r="A194" t="s">
        <v>363</v>
      </c>
      <c r="B194">
        <f>[4]p20!B194</f>
        <v>127.58913964106374</v>
      </c>
    </row>
    <row r="195" spans="1:2">
      <c r="A195" t="s">
        <v>364</v>
      </c>
      <c r="B195">
        <f>[4]p20!B195</f>
        <v>0</v>
      </c>
    </row>
    <row r="196" spans="1:2">
      <c r="A196" t="s">
        <v>365</v>
      </c>
      <c r="B196">
        <f>[4]p20!B196</f>
        <v>0</v>
      </c>
    </row>
    <row r="197" spans="1:2">
      <c r="A197" t="s">
        <v>366</v>
      </c>
      <c r="B197">
        <f>[4]p20!B197</f>
        <v>0</v>
      </c>
    </row>
    <row r="198" spans="1:2">
      <c r="A198" t="s">
        <v>367</v>
      </c>
      <c r="B198">
        <f>[4]p20!B198</f>
        <v>0</v>
      </c>
    </row>
    <row r="199" spans="1:2">
      <c r="A199" t="s">
        <v>368</v>
      </c>
      <c r="B199">
        <f>[4]p20!B199</f>
        <v>0</v>
      </c>
    </row>
    <row r="200" spans="1:2">
      <c r="A200" t="s">
        <v>369</v>
      </c>
      <c r="B200">
        <f>[4]p20!B200</f>
        <v>0</v>
      </c>
    </row>
    <row r="201" spans="1:2">
      <c r="A201" t="s">
        <v>370</v>
      </c>
      <c r="B201">
        <f>[4]p20!B201</f>
        <v>92270</v>
      </c>
    </row>
    <row r="202" spans="1:2">
      <c r="A202" t="s">
        <v>371</v>
      </c>
      <c r="B202">
        <f>[4]p20!B202</f>
        <v>2586837</v>
      </c>
    </row>
    <row r="203" spans="1:2">
      <c r="A203" t="s">
        <v>372</v>
      </c>
      <c r="B203">
        <f>[4]p20!B203</f>
        <v>28.035514866264847</v>
      </c>
    </row>
    <row r="204" spans="1:2">
      <c r="A204" t="s">
        <v>373</v>
      </c>
      <c r="B204">
        <f>[4]p20!B204</f>
        <v>0</v>
      </c>
    </row>
    <row r="205" spans="1:2">
      <c r="A205" t="s">
        <v>374</v>
      </c>
      <c r="B205">
        <f>[4]p20!B205</f>
        <v>0</v>
      </c>
    </row>
    <row r="206" spans="1:2">
      <c r="A206" t="s">
        <v>375</v>
      </c>
      <c r="B206">
        <f>[4]p20!B206</f>
        <v>0</v>
      </c>
    </row>
    <row r="207" spans="1:2">
      <c r="A207" t="s">
        <v>376</v>
      </c>
      <c r="B207">
        <f>[4]p20!B207</f>
        <v>91979</v>
      </c>
    </row>
    <row r="208" spans="1:2">
      <c r="A208" t="s">
        <v>377</v>
      </c>
      <c r="B208">
        <f>[4]p20!B208</f>
        <v>171695</v>
      </c>
    </row>
    <row r="209" spans="1:2">
      <c r="A209" t="s">
        <v>378</v>
      </c>
      <c r="B209">
        <f>[4]p20!B209</f>
        <v>0</v>
      </c>
    </row>
    <row r="210" spans="1:2">
      <c r="A210" t="s">
        <v>379</v>
      </c>
      <c r="B210">
        <f>[4]p20!B210</f>
        <v>0</v>
      </c>
    </row>
    <row r="211" spans="1:2">
      <c r="A211" t="s">
        <v>380</v>
      </c>
      <c r="B211">
        <f>[4]p20!B211</f>
        <v>553700.1</v>
      </c>
    </row>
    <row r="212" spans="1:2">
      <c r="A212" t="s">
        <v>381</v>
      </c>
      <c r="B212">
        <f>[4]p20!B212</f>
        <v>582536</v>
      </c>
    </row>
    <row r="213" spans="1:2">
      <c r="A213" t="s">
        <v>382</v>
      </c>
      <c r="B213">
        <f>[4]p20!B213</f>
        <v>30469559.596870903</v>
      </c>
    </row>
    <row r="214" spans="1:2">
      <c r="A214" t="s">
        <v>137</v>
      </c>
      <c r="B214">
        <f>[4]p20!B214</f>
        <v>291340</v>
      </c>
    </row>
    <row r="215" spans="1:2">
      <c r="A215" t="s">
        <v>383</v>
      </c>
      <c r="B215">
        <f>[4]p20!B215</f>
        <v>0</v>
      </c>
    </row>
    <row r="216" spans="1:2">
      <c r="A216" t="s">
        <v>384</v>
      </c>
      <c r="B216">
        <f>[4]p20!B216</f>
        <v>30760899.596870903</v>
      </c>
    </row>
    <row r="217" spans="1:2">
      <c r="A217" t="s">
        <v>385</v>
      </c>
      <c r="B217">
        <f>[4]p20!B217</f>
        <v>13429352</v>
      </c>
    </row>
    <row r="218" spans="1:2">
      <c r="A218" t="s">
        <v>386</v>
      </c>
      <c r="B218">
        <f>[4]p20!B218</f>
        <v>817374.1</v>
      </c>
    </row>
    <row r="219" spans="1:2">
      <c r="A219" t="s">
        <v>387</v>
      </c>
      <c r="B219">
        <f>[4]p20!B219</f>
        <v>3150448</v>
      </c>
    </row>
    <row r="220" spans="1:2">
      <c r="A220" t="s">
        <v>388</v>
      </c>
      <c r="B220">
        <f>[4]p20!B220</f>
        <v>444736</v>
      </c>
    </row>
    <row r="221" spans="1:2">
      <c r="A221" t="s">
        <v>145</v>
      </c>
      <c r="B221">
        <f>[4]p20!B221</f>
        <v>4300000</v>
      </c>
    </row>
    <row r="222" spans="1:2">
      <c r="A222" t="s">
        <v>146</v>
      </c>
      <c r="B222">
        <f>[4]p20!B222</f>
        <v>459439</v>
      </c>
    </row>
    <row r="223" spans="1:2">
      <c r="A223" t="s">
        <v>389</v>
      </c>
      <c r="B223">
        <f>[4]p20!B223</f>
        <v>129937</v>
      </c>
    </row>
    <row r="224" spans="1:2">
      <c r="A224" t="s">
        <v>390</v>
      </c>
      <c r="B224">
        <f>[4]p20!B224</f>
        <v>0</v>
      </c>
    </row>
    <row r="225" spans="1:2">
      <c r="A225" t="s">
        <v>391</v>
      </c>
      <c r="B225">
        <f>[4]p20!B225</f>
        <v>0</v>
      </c>
    </row>
    <row r="226" spans="1:2">
      <c r="A226" t="s">
        <v>392</v>
      </c>
      <c r="B226">
        <f>[4]p20!B226</f>
        <v>1150000</v>
      </c>
    </row>
    <row r="227" spans="1:2">
      <c r="A227" t="s">
        <v>152</v>
      </c>
      <c r="B227">
        <f>[4]p20!B227</f>
        <v>160000</v>
      </c>
    </row>
    <row r="228" spans="1:2">
      <c r="A228" t="s">
        <v>393</v>
      </c>
      <c r="B228">
        <f>[4]p20!B228</f>
        <v>0</v>
      </c>
    </row>
    <row r="229" spans="1:2">
      <c r="A229" t="s">
        <v>394</v>
      </c>
      <c r="B229">
        <f>[4]p20!B229</f>
        <v>187268</v>
      </c>
    </row>
    <row r="230" spans="1:2">
      <c r="A230" t="s">
        <v>395</v>
      </c>
      <c r="B230">
        <f>[4]p20!B230</f>
        <v>2085994.2264321202</v>
      </c>
    </row>
    <row r="231" spans="1:2">
      <c r="A231" t="s">
        <v>396</v>
      </c>
      <c r="B231">
        <f>[4]p20!B231</f>
        <v>26314548.32643212</v>
      </c>
    </row>
    <row r="232" spans="1:2">
      <c r="A232" t="s">
        <v>397</v>
      </c>
      <c r="B232">
        <f>[4]p20!B232</f>
        <v>4446351.2704387829</v>
      </c>
    </row>
    <row r="233" spans="1:2">
      <c r="A233" t="s">
        <v>398</v>
      </c>
      <c r="B233">
        <f>[4]p20!B233</f>
        <v>1511759</v>
      </c>
    </row>
    <row r="234" spans="1:2">
      <c r="A234" t="s">
        <v>243</v>
      </c>
      <c r="B234">
        <f>[4]p20!B234</f>
        <v>2934592.2704387829</v>
      </c>
    </row>
    <row r="235" spans="1:2">
      <c r="A235" t="s">
        <v>399</v>
      </c>
      <c r="B235">
        <f>[4]p20!B235</f>
        <v>6250000</v>
      </c>
    </row>
    <row r="236" spans="1:2">
      <c r="A236" t="s">
        <v>400</v>
      </c>
      <c r="B236">
        <f>[4]p20!B236</f>
        <v>11666666.666666668</v>
      </c>
    </row>
    <row r="237" spans="1:2">
      <c r="A237" t="s">
        <v>401</v>
      </c>
      <c r="B237">
        <f>[4]p20!B237</f>
        <v>10000000</v>
      </c>
    </row>
    <row r="238" spans="1:2">
      <c r="A238" t="s">
        <v>402</v>
      </c>
      <c r="B238">
        <f>[4]p20!B238</f>
        <v>400</v>
      </c>
    </row>
    <row r="239" spans="1:2">
      <c r="A239" t="s">
        <v>403</v>
      </c>
      <c r="B239">
        <f>[4]p20!B239</f>
        <v>300</v>
      </c>
    </row>
    <row r="240" spans="1:2">
      <c r="A240" t="s">
        <v>404</v>
      </c>
      <c r="B240">
        <f>[4]p20!B240</f>
        <v>1000</v>
      </c>
    </row>
    <row r="241" spans="1:2">
      <c r="A241" t="s">
        <v>405</v>
      </c>
      <c r="B241">
        <f>[4]p20!B241</f>
        <v>1.4</v>
      </c>
    </row>
    <row r="242" spans="1:2">
      <c r="A242" t="s">
        <v>406</v>
      </c>
      <c r="B242">
        <f>[4]p20!B242</f>
        <v>2.2799999999999998</v>
      </c>
    </row>
    <row r="243" spans="1:2">
      <c r="A243" t="s">
        <v>407</v>
      </c>
      <c r="B243">
        <f>[4]p20!B243</f>
        <v>53732105</v>
      </c>
    </row>
    <row r="244" spans="1:2">
      <c r="A244" t="s">
        <v>408</v>
      </c>
      <c r="B244">
        <f>[4]p20!B244</f>
        <v>33121827</v>
      </c>
    </row>
    <row r="245" spans="1:2">
      <c r="A245" t="s">
        <v>409</v>
      </c>
      <c r="B245">
        <f>[4]p20!B245</f>
        <v>70000</v>
      </c>
    </row>
    <row r="246" spans="1:2">
      <c r="A246" t="s">
        <v>410</v>
      </c>
      <c r="B246">
        <f>[4]p20!B246</f>
        <v>0</v>
      </c>
    </row>
    <row r="247" spans="1:2">
      <c r="A247" t="s">
        <v>411</v>
      </c>
      <c r="B247">
        <f>[4]p20!B247</f>
        <v>3</v>
      </c>
    </row>
    <row r="248" spans="1:2">
      <c r="A248" t="s">
        <v>412</v>
      </c>
      <c r="B248">
        <f>[4]p20!B248</f>
        <v>3</v>
      </c>
    </row>
    <row r="249" spans="1:2">
      <c r="A249" t="s">
        <v>413</v>
      </c>
      <c r="B249">
        <f>[4]p20!B249</f>
        <v>0</v>
      </c>
    </row>
    <row r="250" spans="1:2">
      <c r="A250" t="s">
        <v>414</v>
      </c>
      <c r="B250">
        <f>[4]p20!B250</f>
        <v>0</v>
      </c>
    </row>
    <row r="251" spans="1:2">
      <c r="A251" t="s">
        <v>415</v>
      </c>
      <c r="B251">
        <f>[4]p20!B251</f>
        <v>0</v>
      </c>
    </row>
    <row r="252" spans="1:2">
      <c r="A252" t="s">
        <v>416</v>
      </c>
      <c r="B252">
        <f>[4]p20!B252</f>
        <v>0</v>
      </c>
    </row>
    <row r="253" spans="1:2">
      <c r="A253" t="s">
        <v>417</v>
      </c>
      <c r="B253">
        <f>[4]p20!B253</f>
        <v>0</v>
      </c>
    </row>
    <row r="254" spans="1:2">
      <c r="A254" t="s">
        <v>418</v>
      </c>
      <c r="B254">
        <f>[4]p20!B254</f>
        <v>0</v>
      </c>
    </row>
    <row r="255" spans="1:2">
      <c r="A255" t="s">
        <v>419</v>
      </c>
      <c r="B255">
        <f>[4]p20!B255</f>
        <v>0</v>
      </c>
    </row>
    <row r="256" spans="1:2">
      <c r="A256" t="s">
        <v>420</v>
      </c>
      <c r="B256">
        <f>[4]p20!B256</f>
        <v>0</v>
      </c>
    </row>
    <row r="257" spans="1:2">
      <c r="A257" t="s">
        <v>421</v>
      </c>
      <c r="B257">
        <f>[4]p20!B257</f>
        <v>0</v>
      </c>
    </row>
    <row r="258" spans="1:2">
      <c r="A258" t="s">
        <v>422</v>
      </c>
      <c r="B258">
        <f>[4]p20!B258</f>
        <v>0</v>
      </c>
    </row>
    <row r="259" spans="1:2">
      <c r="A259" t="s">
        <v>423</v>
      </c>
      <c r="B259">
        <f>[4]p20!B259</f>
        <v>5</v>
      </c>
    </row>
    <row r="260" spans="1:2">
      <c r="A260" t="s">
        <v>1065</v>
      </c>
      <c r="B260">
        <f>[4]p20!B260</f>
        <v>14.444010988309948</v>
      </c>
    </row>
    <row r="261" spans="1:2">
      <c r="A261" t="s">
        <v>1066</v>
      </c>
      <c r="B261">
        <f>[4]p20!B261</f>
        <v>21.650299983241158</v>
      </c>
    </row>
    <row r="262" spans="1:2">
      <c r="A262" t="s">
        <v>227</v>
      </c>
      <c r="B262">
        <f>[4]p20!B262</f>
        <v>89</v>
      </c>
    </row>
    <row r="263" spans="1:2">
      <c r="A263" t="s">
        <v>228</v>
      </c>
      <c r="B263">
        <f>[4]p20!B263</f>
        <v>90</v>
      </c>
    </row>
    <row r="264" spans="1:2">
      <c r="A264" t="s">
        <v>346</v>
      </c>
      <c r="B264">
        <f>[4]p20!B264</f>
        <v>299876</v>
      </c>
    </row>
    <row r="265" spans="1:2">
      <c r="A265" t="s">
        <v>355</v>
      </c>
      <c r="B265">
        <f>[4]p20!B265</f>
        <v>298350</v>
      </c>
    </row>
    <row r="266" spans="1:2">
      <c r="A266" t="s">
        <v>338</v>
      </c>
      <c r="B266">
        <f>[4]p20!B266</f>
        <v>3</v>
      </c>
    </row>
    <row r="267" spans="1:2">
      <c r="A267" t="s">
        <v>339</v>
      </c>
      <c r="B267">
        <f>[4]p20!B267</f>
        <v>6</v>
      </c>
    </row>
    <row r="268" spans="1:2">
      <c r="A268" t="s">
        <v>1067</v>
      </c>
      <c r="B268">
        <f>[4]p20!B268</f>
        <v>719702.4</v>
      </c>
    </row>
    <row r="269" spans="1:2">
      <c r="A269" t="s">
        <v>1068</v>
      </c>
      <c r="B269">
        <f>[4]p20!B269</f>
        <v>895050</v>
      </c>
    </row>
    <row r="270" spans="1:2">
      <c r="A270" t="s">
        <v>1069</v>
      </c>
      <c r="B270">
        <f>[4]p20!B270</f>
        <v>2265523.9420683505</v>
      </c>
    </row>
    <row r="271" spans="1:2">
      <c r="A271" t="s">
        <v>1070</v>
      </c>
      <c r="B271">
        <f>[4]p20!B271</f>
        <v>0.732638436190163</v>
      </c>
    </row>
    <row r="272" spans="1:2">
      <c r="A272" t="s">
        <v>1071</v>
      </c>
      <c r="B272">
        <f>[4]p20!B272</f>
        <v>0.92356539097241397</v>
      </c>
    </row>
    <row r="273" spans="1:2">
      <c r="A273" t="s">
        <v>1072</v>
      </c>
      <c r="B273">
        <f>[4]p20!B273</f>
        <v>0.29956918031783414</v>
      </c>
    </row>
    <row r="274" spans="1:2">
      <c r="A274" t="s">
        <v>1073</v>
      </c>
      <c r="B274">
        <f>[4]p20!B274</f>
        <v>0.27460351846833236</v>
      </c>
    </row>
    <row r="275" spans="1:2">
      <c r="A275" t="s">
        <v>1087</v>
      </c>
      <c r="B275">
        <f>[4]p20!B275</f>
        <v>0.30324621754098613</v>
      </c>
    </row>
    <row r="276" spans="1:2">
      <c r="A276" t="s">
        <v>1088</v>
      </c>
      <c r="B276">
        <f>[4]p20!B276</f>
        <v>0.2779738123094897</v>
      </c>
    </row>
    <row r="277" spans="1:2">
      <c r="A277" t="s">
        <v>1091</v>
      </c>
      <c r="B277">
        <f>[4]p20!B277</f>
        <v>3324607.2704387829</v>
      </c>
    </row>
    <row r="278" spans="1:2">
      <c r="A278" t="s">
        <v>1092</v>
      </c>
      <c r="B278">
        <f>[4]p20!B278</f>
        <v>0.76714946091648939</v>
      </c>
    </row>
    <row r="279" spans="1:2">
      <c r="A279" t="s">
        <v>1093</v>
      </c>
      <c r="B279">
        <f>[4]p20!B279</f>
        <v>0.43411690854865548</v>
      </c>
    </row>
    <row r="280" spans="1:2">
      <c r="A280" t="s">
        <v>1094</v>
      </c>
      <c r="B280">
        <f>[4]p20!B280</f>
        <v>0.56588309145134463</v>
      </c>
    </row>
    <row r="281" spans="1:2">
      <c r="A281" t="s">
        <v>1099</v>
      </c>
      <c r="B281">
        <f>[4]p20!B281</f>
        <v>6.0191999999999996E-2</v>
      </c>
    </row>
    <row r="282" spans="1:2">
      <c r="A282" t="s">
        <v>1100</v>
      </c>
      <c r="B282">
        <f>[4]p20!B282</f>
        <v>0.11150724191374735</v>
      </c>
    </row>
    <row r="283" spans="1:2">
      <c r="A283" t="s">
        <v>1095</v>
      </c>
      <c r="B283">
        <f>[4]p20!B283</f>
        <v>20610278</v>
      </c>
    </row>
    <row r="284" spans="1:2">
      <c r="A284" t="s">
        <v>1096</v>
      </c>
      <c r="B284">
        <f>[4]p20!B284</f>
        <v>26866052.901057307</v>
      </c>
    </row>
    <row r="285" spans="1:2">
      <c r="A285" t="s">
        <v>1097</v>
      </c>
      <c r="B285">
        <f>[4]p20!B285</f>
        <v>1059083.3283704326</v>
      </c>
    </row>
    <row r="286" spans="1:2">
      <c r="A286" t="s">
        <v>1101</v>
      </c>
      <c r="B286">
        <f>[4]p20!B286</f>
        <v>3000000</v>
      </c>
    </row>
    <row r="287" spans="1:2">
      <c r="A287" t="s">
        <v>1102</v>
      </c>
      <c r="B287">
        <f>[4]p20!B287</f>
        <v>0</v>
      </c>
    </row>
    <row r="288" spans="1:2">
      <c r="A288" t="s">
        <v>1103</v>
      </c>
      <c r="B288">
        <f>[4]p20!B288</f>
        <v>0</v>
      </c>
    </row>
    <row r="289" spans="1:2">
      <c r="A289" t="s">
        <v>1069</v>
      </c>
      <c r="B289">
        <f>[4]p20!B289</f>
        <v>2265523.9420683505</v>
      </c>
    </row>
    <row r="290" spans="1:2">
      <c r="A290" t="s">
        <v>508</v>
      </c>
      <c r="B290">
        <f>[4]p20!B290</f>
        <v>8.9230427732724965E-2</v>
      </c>
    </row>
    <row r="291" spans="1:2">
      <c r="A291" t="s">
        <v>1104</v>
      </c>
      <c r="B291">
        <f>[4]p20!B291</f>
        <v>0.28010650421721983</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3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0"/>
  <dimension ref="A1:T291"/>
  <sheetViews>
    <sheetView topLeftCell="A35" zoomScale="75"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752</v>
      </c>
    </row>
    <row r="2" spans="1:11">
      <c r="A2">
        <v>21</v>
      </c>
      <c r="B2" t="s">
        <v>176</v>
      </c>
      <c r="C2" t="s">
        <v>177</v>
      </c>
      <c r="D2" t="s">
        <v>178</v>
      </c>
      <c r="E2" t="s">
        <v>8</v>
      </c>
      <c r="F2" t="s">
        <v>179</v>
      </c>
      <c r="G2" t="s">
        <v>10</v>
      </c>
      <c r="H2" t="s">
        <v>180</v>
      </c>
    </row>
    <row r="3" spans="1:11">
      <c r="A3" t="s">
        <v>181</v>
      </c>
      <c r="B3">
        <f>[4]p21!B3</f>
        <v>274832</v>
      </c>
      <c r="C3">
        <f>[4]p21!C3</f>
        <v>130598</v>
      </c>
      <c r="D3">
        <f>[4]p21!D3</f>
        <v>95231</v>
      </c>
      <c r="E3">
        <f>[4]p21!E3</f>
        <v>193217</v>
      </c>
      <c r="F3">
        <f>[4]p21!F3</f>
        <v>215853</v>
      </c>
      <c r="G3">
        <f>[4]p21!G3</f>
        <v>544119</v>
      </c>
      <c r="H3">
        <f>[4]p21!H3</f>
        <v>1453850</v>
      </c>
      <c r="I3">
        <f>[4]p21!I3</f>
        <v>0</v>
      </c>
      <c r="J3">
        <f>[4]p21!J3</f>
        <v>0</v>
      </c>
      <c r="K3">
        <f>[4]p21!K3</f>
        <v>0</v>
      </c>
    </row>
    <row r="4" spans="1:11">
      <c r="A4" t="s">
        <v>182</v>
      </c>
      <c r="B4">
        <f>[4]p21!B4</f>
        <v>274832</v>
      </c>
      <c r="C4">
        <f>[4]p21!C4</f>
        <v>130598</v>
      </c>
      <c r="D4">
        <f>[4]p21!D4</f>
        <v>95231</v>
      </c>
      <c r="E4">
        <f>[4]p21!E4</f>
        <v>193217</v>
      </c>
      <c r="F4">
        <f>[4]p21!F4</f>
        <v>215853</v>
      </c>
      <c r="G4">
        <f>[4]p21!G4</f>
        <v>544119</v>
      </c>
      <c r="H4">
        <f>[4]p21!H4</f>
        <v>1453850</v>
      </c>
      <c r="I4">
        <f>[4]p21!I4</f>
        <v>0</v>
      </c>
      <c r="J4">
        <f>[4]p21!J4</f>
        <v>0</v>
      </c>
      <c r="K4">
        <f>[4]p21!K4</f>
        <v>0</v>
      </c>
    </row>
    <row r="5" spans="1:11">
      <c r="A5" t="s">
        <v>183</v>
      </c>
      <c r="B5">
        <f>[4]p21!B5</f>
        <v>0</v>
      </c>
      <c r="C5">
        <f>[4]p21!C5</f>
        <v>0</v>
      </c>
      <c r="D5">
        <f>[4]p21!D5</f>
        <v>95231</v>
      </c>
      <c r="E5">
        <f>[4]p21!E5</f>
        <v>0</v>
      </c>
      <c r="F5">
        <f>[4]p21!F5</f>
        <v>0</v>
      </c>
      <c r="G5">
        <f>[4]p21!G5</f>
        <v>0</v>
      </c>
      <c r="H5">
        <f>[4]p21!H5</f>
        <v>0</v>
      </c>
      <c r="I5">
        <f>[4]p21!I5</f>
        <v>0</v>
      </c>
      <c r="J5">
        <f>[4]p21!J5</f>
        <v>0</v>
      </c>
      <c r="K5">
        <f>[4]p21!K5</f>
        <v>0</v>
      </c>
    </row>
    <row r="6" spans="1:11">
      <c r="A6" t="s">
        <v>184</v>
      </c>
      <c r="B6">
        <f>[4]p21!B6</f>
        <v>274832</v>
      </c>
      <c r="C6">
        <f>[4]p21!C6</f>
        <v>130598</v>
      </c>
      <c r="D6">
        <f>[4]p21!D6</f>
        <v>0</v>
      </c>
      <c r="E6">
        <f>[4]p21!E6</f>
        <v>193217</v>
      </c>
      <c r="F6">
        <f>[4]p21!F6</f>
        <v>215853</v>
      </c>
      <c r="G6">
        <f>[4]p21!G6</f>
        <v>544119</v>
      </c>
      <c r="H6">
        <f>[4]p21!H6</f>
        <v>0</v>
      </c>
      <c r="I6">
        <f>[4]p21!I6</f>
        <v>0</v>
      </c>
      <c r="J6">
        <f>[4]p21!J6</f>
        <v>0</v>
      </c>
      <c r="K6">
        <f>[4]p21!K6</f>
        <v>0</v>
      </c>
    </row>
    <row r="7" spans="1:11">
      <c r="A7" t="s">
        <v>185</v>
      </c>
      <c r="B7">
        <f>[4]p21!B7</f>
        <v>0</v>
      </c>
      <c r="C7">
        <f>[4]p21!C7</f>
        <v>0</v>
      </c>
      <c r="D7">
        <f>[4]p21!D7</f>
        <v>1358619</v>
      </c>
      <c r="E7">
        <f>[4]p21!E7</f>
        <v>0</v>
      </c>
      <c r="F7">
        <f>[4]p21!F7</f>
        <v>0</v>
      </c>
      <c r="G7">
        <f>[4]p21!G7</f>
        <v>0</v>
      </c>
      <c r="H7">
        <f>[4]p21!H7</f>
        <v>0</v>
      </c>
      <c r="I7">
        <f>[4]p21!I7</f>
        <v>0</v>
      </c>
      <c r="J7">
        <f>[4]p21!J7</f>
        <v>0</v>
      </c>
      <c r="K7">
        <f>[4]p21!K7</f>
        <v>0</v>
      </c>
    </row>
    <row r="8" spans="1:11">
      <c r="A8" t="s">
        <v>186</v>
      </c>
      <c r="B8">
        <f>[4]p21!B8</f>
        <v>239322</v>
      </c>
      <c r="C8">
        <f>[4]p21!C8</f>
        <v>133931</v>
      </c>
      <c r="D8">
        <f>[4]p21!D8</f>
        <v>81268</v>
      </c>
      <c r="E8">
        <f>[4]p21!E8</f>
        <v>179837</v>
      </c>
      <c r="F8">
        <f>[4]p21!F8</f>
        <v>232899</v>
      </c>
      <c r="G8">
        <f>[4]p21!G8</f>
        <v>590567</v>
      </c>
      <c r="H8">
        <f>[4]p21!H8</f>
        <v>1457824</v>
      </c>
      <c r="I8">
        <f>[4]p21!I8</f>
        <v>0</v>
      </c>
      <c r="J8">
        <f>[4]p21!J8</f>
        <v>0</v>
      </c>
      <c r="K8">
        <f>[4]p21!K8</f>
        <v>0</v>
      </c>
    </row>
    <row r="9" spans="1:11">
      <c r="A9" t="s">
        <v>187</v>
      </c>
      <c r="B9">
        <f>[4]p21!B9</f>
        <v>239322</v>
      </c>
      <c r="C9">
        <f>[4]p21!C9</f>
        <v>133931</v>
      </c>
      <c r="D9">
        <f>[4]p21!D9</f>
        <v>81268</v>
      </c>
      <c r="E9">
        <f>[4]p21!E9</f>
        <v>179837</v>
      </c>
      <c r="F9">
        <f>[4]p21!F9</f>
        <v>232899</v>
      </c>
      <c r="G9">
        <f>[4]p21!G9</f>
        <v>590567</v>
      </c>
      <c r="H9">
        <f>[4]p21!H9</f>
        <v>1457824</v>
      </c>
      <c r="I9">
        <f>[4]p21!I9</f>
        <v>0</v>
      </c>
      <c r="J9">
        <f>[4]p21!J9</f>
        <v>0</v>
      </c>
      <c r="K9">
        <f>[4]p21!K9</f>
        <v>0</v>
      </c>
    </row>
    <row r="10" spans="1:11">
      <c r="A10" t="s">
        <v>188</v>
      </c>
      <c r="B10">
        <f>[4]p21!B10</f>
        <v>0</v>
      </c>
      <c r="C10">
        <f>[4]p21!C10</f>
        <v>0</v>
      </c>
      <c r="D10">
        <f>[4]p21!D10</f>
        <v>0</v>
      </c>
      <c r="E10">
        <f>[4]p21!E10</f>
        <v>0</v>
      </c>
      <c r="F10">
        <f>[4]p21!F10</f>
        <v>0</v>
      </c>
      <c r="G10">
        <f>[4]p21!G10</f>
        <v>590567</v>
      </c>
      <c r="H10">
        <f>[4]p21!H10</f>
        <v>0</v>
      </c>
      <c r="I10">
        <f>[4]p21!I10</f>
        <v>0</v>
      </c>
      <c r="J10">
        <f>[4]p21!J10</f>
        <v>0</v>
      </c>
      <c r="K10">
        <f>[4]p21!K10</f>
        <v>0</v>
      </c>
    </row>
    <row r="11" spans="1:11">
      <c r="A11" t="s">
        <v>189</v>
      </c>
      <c r="B11">
        <f>[4]p21!B11</f>
        <v>239322</v>
      </c>
      <c r="C11">
        <f>[4]p21!C11</f>
        <v>133931</v>
      </c>
      <c r="D11">
        <f>[4]p21!D11</f>
        <v>81268</v>
      </c>
      <c r="E11">
        <f>[4]p21!E11</f>
        <v>179837</v>
      </c>
      <c r="F11">
        <f>[4]p21!F11</f>
        <v>232899</v>
      </c>
      <c r="G11">
        <f>[4]p21!G11</f>
        <v>0</v>
      </c>
      <c r="H11">
        <f>[4]p21!H11</f>
        <v>0</v>
      </c>
      <c r="I11">
        <f>[4]p21!I11</f>
        <v>0</v>
      </c>
      <c r="J11">
        <f>[4]p21!J11</f>
        <v>0</v>
      </c>
      <c r="K11">
        <f>[4]p21!K11</f>
        <v>0</v>
      </c>
    </row>
    <row r="12" spans="1:11">
      <c r="A12" t="s">
        <v>190</v>
      </c>
      <c r="B12">
        <f>[4]p21!B12</f>
        <v>0</v>
      </c>
      <c r="C12">
        <f>[4]p21!C12</f>
        <v>0</v>
      </c>
      <c r="D12">
        <f>[4]p21!D12</f>
        <v>0</v>
      </c>
      <c r="E12">
        <f>[4]p21!E12</f>
        <v>0</v>
      </c>
      <c r="F12">
        <f>[4]p21!F12</f>
        <v>0</v>
      </c>
      <c r="G12">
        <f>[4]p21!G12</f>
        <v>867257</v>
      </c>
      <c r="H12">
        <f>[4]p21!H12</f>
        <v>0</v>
      </c>
      <c r="I12">
        <f>[4]p21!I12</f>
        <v>0</v>
      </c>
      <c r="J12">
        <f>[4]p21!J12</f>
        <v>0</v>
      </c>
      <c r="K12">
        <f>[4]p21!K12</f>
        <v>0</v>
      </c>
    </row>
    <row r="13" spans="1:11">
      <c r="A13" t="s">
        <v>191</v>
      </c>
      <c r="B13">
        <f>[4]p21!B13</f>
        <v>4158</v>
      </c>
      <c r="C13">
        <f>[4]p21!C13</f>
        <v>401.625</v>
      </c>
      <c r="D13">
        <f>[4]p21!D13</f>
        <v>330.75</v>
      </c>
      <c r="E13">
        <f>[4]p21!E13</f>
        <v>31.184999999999999</v>
      </c>
      <c r="F13">
        <f>[4]p21!F13</f>
        <v>48.195</v>
      </c>
      <c r="G13">
        <f>[4]p21!G13</f>
        <v>43.47</v>
      </c>
      <c r="H13">
        <f>[4]p21!H13</f>
        <v>0</v>
      </c>
      <c r="I13">
        <f>[4]p21!I13</f>
        <v>0</v>
      </c>
      <c r="J13">
        <f>[4]p21!J13</f>
        <v>0</v>
      </c>
      <c r="K13">
        <f>[4]p21!K13</f>
        <v>0</v>
      </c>
    </row>
    <row r="14" spans="1:11">
      <c r="A14" t="s">
        <v>192</v>
      </c>
      <c r="B14">
        <f>[4]p21!B14</f>
        <v>3960</v>
      </c>
      <c r="C14">
        <f>[4]p21!C14</f>
        <v>382.5</v>
      </c>
      <c r="D14">
        <f>[4]p21!D14</f>
        <v>315</v>
      </c>
      <c r="E14">
        <f>[4]p21!E14</f>
        <v>29.7</v>
      </c>
      <c r="F14">
        <f>[4]p21!F14</f>
        <v>45.9</v>
      </c>
      <c r="G14">
        <f>[4]p21!G14</f>
        <v>41.4</v>
      </c>
      <c r="H14">
        <f>[4]p21!H14</f>
        <v>0</v>
      </c>
      <c r="I14">
        <f>[4]p21!I14</f>
        <v>0</v>
      </c>
      <c r="J14">
        <f>[4]p21!J14</f>
        <v>0</v>
      </c>
      <c r="K14">
        <f>[4]p21!K14</f>
        <v>0</v>
      </c>
    </row>
    <row r="15" spans="1:11">
      <c r="A15" t="s">
        <v>193</v>
      </c>
      <c r="B15">
        <f>[4]p21!B15</f>
        <v>4356</v>
      </c>
      <c r="C15">
        <f>[4]p21!C15</f>
        <v>420.75</v>
      </c>
      <c r="D15">
        <f>[4]p21!D15</f>
        <v>346.5</v>
      </c>
      <c r="E15">
        <f>[4]p21!E15</f>
        <v>32.67</v>
      </c>
      <c r="F15">
        <f>[4]p21!F15</f>
        <v>50.49</v>
      </c>
      <c r="G15">
        <f>[4]p21!G15</f>
        <v>45.54</v>
      </c>
      <c r="H15">
        <f>[4]p21!H15</f>
        <v>0</v>
      </c>
      <c r="I15">
        <f>[4]p21!I15</f>
        <v>0</v>
      </c>
      <c r="J15">
        <f>[4]p21!J15</f>
        <v>0</v>
      </c>
      <c r="K15">
        <f>[4]p21!K15</f>
        <v>0</v>
      </c>
    </row>
    <row r="16" spans="1:11">
      <c r="A16" t="s">
        <v>194</v>
      </c>
      <c r="B16">
        <f>[4]p21!B16</f>
        <v>4356</v>
      </c>
      <c r="C16">
        <f>[4]p21!C16</f>
        <v>420.75</v>
      </c>
      <c r="D16">
        <f>[4]p21!D16</f>
        <v>346.5</v>
      </c>
      <c r="E16">
        <f>[4]p21!E16</f>
        <v>32.67</v>
      </c>
      <c r="F16">
        <f>[4]p21!F16</f>
        <v>50.49</v>
      </c>
      <c r="G16">
        <f>[4]p21!G16</f>
        <v>45.54</v>
      </c>
      <c r="H16">
        <f>[4]p21!H16</f>
        <v>0</v>
      </c>
      <c r="I16">
        <f>[4]p21!I16</f>
        <v>0</v>
      </c>
      <c r="J16">
        <f>[4]p21!J16</f>
        <v>0</v>
      </c>
      <c r="K16">
        <f>[4]p21!K16</f>
        <v>0</v>
      </c>
    </row>
    <row r="17" spans="1:11">
      <c r="A17" t="s">
        <v>195</v>
      </c>
      <c r="B17">
        <f>[4]p21!B17</f>
        <v>3960</v>
      </c>
      <c r="C17">
        <f>[4]p21!C17</f>
        <v>382.5</v>
      </c>
      <c r="D17">
        <f>[4]p21!D17</f>
        <v>315</v>
      </c>
      <c r="E17">
        <f>[4]p21!E17</f>
        <v>29.7</v>
      </c>
      <c r="F17">
        <f>[4]p21!F17</f>
        <v>45.9</v>
      </c>
      <c r="G17">
        <f>[4]p21!G17</f>
        <v>41.4</v>
      </c>
      <c r="H17">
        <f>[4]p21!H17</f>
        <v>0</v>
      </c>
      <c r="I17">
        <f>[4]p21!I17</f>
        <v>0</v>
      </c>
      <c r="J17">
        <f>[4]p21!J17</f>
        <v>0</v>
      </c>
      <c r="K17">
        <f>[4]p21!K17</f>
        <v>0</v>
      </c>
    </row>
    <row r="18" spans="1:11">
      <c r="A18" t="s">
        <v>196</v>
      </c>
      <c r="B18">
        <f>[4]p21!B18</f>
        <v>0</v>
      </c>
      <c r="C18">
        <f>[4]p21!C18</f>
        <v>0</v>
      </c>
      <c r="D18">
        <f>[4]p21!D18</f>
        <v>0</v>
      </c>
      <c r="E18">
        <f>[4]p21!E18</f>
        <v>0</v>
      </c>
      <c r="F18">
        <f>[4]p21!F18</f>
        <v>0</v>
      </c>
      <c r="G18">
        <f>[4]p21!G18</f>
        <v>0</v>
      </c>
      <c r="H18">
        <f>[4]p21!H18</f>
        <v>0</v>
      </c>
      <c r="I18">
        <f>[4]p21!I18</f>
        <v>0</v>
      </c>
      <c r="J18">
        <f>[4]p21!J18</f>
        <v>0</v>
      </c>
      <c r="K18">
        <f>[4]p21!K18</f>
        <v>0</v>
      </c>
    </row>
    <row r="19" spans="1:11">
      <c r="A19" t="s">
        <v>197</v>
      </c>
      <c r="B19">
        <f>[4]p21!B19</f>
        <v>0</v>
      </c>
      <c r="C19">
        <f>[4]p21!C19</f>
        <v>0</v>
      </c>
      <c r="D19">
        <f>[4]p21!D19</f>
        <v>0</v>
      </c>
      <c r="E19">
        <f>[4]p21!E19</f>
        <v>0</v>
      </c>
      <c r="F19">
        <f>[4]p21!F19</f>
        <v>0</v>
      </c>
      <c r="G19">
        <f>[4]p21!G19</f>
        <v>0</v>
      </c>
      <c r="H19">
        <f>[4]p21!H19</f>
        <v>0</v>
      </c>
      <c r="I19">
        <f>[4]p21!I19</f>
        <v>0</v>
      </c>
      <c r="J19">
        <f>[4]p21!J19</f>
        <v>0</v>
      </c>
      <c r="K19">
        <f>[4]p21!K19</f>
        <v>0</v>
      </c>
    </row>
    <row r="20" spans="1:11">
      <c r="A20" t="s">
        <v>198</v>
      </c>
      <c r="B20">
        <f>[4]p21!B20</f>
        <v>0</v>
      </c>
      <c r="C20">
        <f>[4]p21!C20</f>
        <v>0</v>
      </c>
      <c r="D20">
        <f>[4]p21!D20</f>
        <v>0</v>
      </c>
      <c r="E20">
        <f>[4]p21!E20</f>
        <v>0</v>
      </c>
      <c r="F20">
        <f>[4]p21!F20</f>
        <v>0</v>
      </c>
      <c r="G20">
        <f>[4]p21!G20</f>
        <v>0</v>
      </c>
      <c r="H20">
        <f>[4]p21!H20</f>
        <v>0</v>
      </c>
      <c r="I20">
        <f>[4]p21!I20</f>
        <v>0</v>
      </c>
      <c r="J20">
        <f>[4]p21!J20</f>
        <v>0</v>
      </c>
      <c r="K20">
        <f>[4]p21!K20</f>
        <v>0</v>
      </c>
    </row>
    <row r="21" spans="1:11">
      <c r="A21" t="s">
        <v>199</v>
      </c>
      <c r="B21">
        <f>[4]p21!B21</f>
        <v>0</v>
      </c>
      <c r="C21">
        <f>[4]p21!C21</f>
        <v>0</v>
      </c>
      <c r="D21">
        <f>[4]p21!D21</f>
        <v>0</v>
      </c>
      <c r="E21">
        <f>[4]p21!E21</f>
        <v>0</v>
      </c>
      <c r="F21">
        <f>[4]p21!F21</f>
        <v>0</v>
      </c>
      <c r="G21">
        <f>[4]p21!G21</f>
        <v>0</v>
      </c>
      <c r="H21">
        <f>[4]p21!H21</f>
        <v>0</v>
      </c>
      <c r="I21">
        <f>[4]p21!I21</f>
        <v>0</v>
      </c>
      <c r="J21">
        <f>[4]p21!J21</f>
        <v>0</v>
      </c>
      <c r="K21">
        <f>[4]p21!K21</f>
        <v>0</v>
      </c>
    </row>
    <row r="22" spans="1:11">
      <c r="A22" t="s">
        <v>200</v>
      </c>
      <c r="B22">
        <f>[4]p21!B22</f>
        <v>0</v>
      </c>
      <c r="C22">
        <f>[4]p21!C22</f>
        <v>0</v>
      </c>
      <c r="D22">
        <f>[4]p21!D22</f>
        <v>0</v>
      </c>
      <c r="E22">
        <f>[4]p21!E22</f>
        <v>0</v>
      </c>
      <c r="F22">
        <f>[4]p21!F22</f>
        <v>0</v>
      </c>
      <c r="G22">
        <f>[4]p21!G22</f>
        <v>0</v>
      </c>
      <c r="H22">
        <f>[4]p21!H22</f>
        <v>0</v>
      </c>
      <c r="I22">
        <f>[4]p21!I22</f>
        <v>0</v>
      </c>
      <c r="J22">
        <f>[4]p21!J22</f>
        <v>0</v>
      </c>
      <c r="K22">
        <f>[4]p21!K22</f>
        <v>0</v>
      </c>
    </row>
    <row r="23" spans="1:11">
      <c r="A23" t="s">
        <v>201</v>
      </c>
      <c r="B23">
        <f>[4]p21!B23</f>
        <v>6331.5</v>
      </c>
      <c r="C23">
        <f>[4]p21!C23</f>
        <v>472.5</v>
      </c>
      <c r="D23">
        <f>[4]p21!D23</f>
        <v>496.125</v>
      </c>
      <c r="E23">
        <f>[4]p21!E23</f>
        <v>40.634999999999998</v>
      </c>
      <c r="F23">
        <f>[4]p21!F23</f>
        <v>56.7</v>
      </c>
      <c r="G23">
        <f>[4]p21!G23</f>
        <v>51.975000000000001</v>
      </c>
      <c r="H23">
        <f>[4]p21!H23</f>
        <v>0</v>
      </c>
      <c r="I23">
        <f>[4]p21!I23</f>
        <v>0</v>
      </c>
      <c r="J23">
        <f>[4]p21!J23</f>
        <v>0</v>
      </c>
      <c r="K23">
        <f>[4]p21!K23</f>
        <v>0</v>
      </c>
    </row>
    <row r="24" spans="1:11">
      <c r="A24" t="s">
        <v>202</v>
      </c>
      <c r="B24">
        <f>[4]p21!B24</f>
        <v>6030</v>
      </c>
      <c r="C24">
        <f>[4]p21!C24</f>
        <v>450</v>
      </c>
      <c r="D24">
        <f>[4]p21!D24</f>
        <v>472.5</v>
      </c>
      <c r="E24">
        <f>[4]p21!E24</f>
        <v>38.700000000000003</v>
      </c>
      <c r="F24">
        <f>[4]p21!F24</f>
        <v>54</v>
      </c>
      <c r="G24">
        <f>[4]p21!G24</f>
        <v>49.5</v>
      </c>
      <c r="H24">
        <f>[4]p21!H24</f>
        <v>0</v>
      </c>
      <c r="I24">
        <f>[4]p21!I24</f>
        <v>0</v>
      </c>
      <c r="J24">
        <f>[4]p21!J24</f>
        <v>0</v>
      </c>
      <c r="K24">
        <f>[4]p21!K24</f>
        <v>0</v>
      </c>
    </row>
    <row r="25" spans="1:11">
      <c r="A25" t="s">
        <v>203</v>
      </c>
      <c r="B25">
        <f>[4]p21!B25</f>
        <v>6633</v>
      </c>
      <c r="C25">
        <f>[4]p21!C25</f>
        <v>495</v>
      </c>
      <c r="D25">
        <f>[4]p21!D25</f>
        <v>519.75</v>
      </c>
      <c r="E25">
        <f>[4]p21!E25</f>
        <v>42.57</v>
      </c>
      <c r="F25">
        <f>[4]p21!F25</f>
        <v>59.4</v>
      </c>
      <c r="G25">
        <f>[4]p21!G25</f>
        <v>54.45</v>
      </c>
      <c r="H25">
        <f>[4]p21!H25</f>
        <v>0</v>
      </c>
      <c r="I25">
        <f>[4]p21!I25</f>
        <v>0</v>
      </c>
      <c r="J25">
        <f>[4]p21!J25</f>
        <v>0</v>
      </c>
      <c r="K25">
        <f>[4]p21!K25</f>
        <v>0</v>
      </c>
    </row>
    <row r="26" spans="1:11">
      <c r="A26" t="s">
        <v>204</v>
      </c>
      <c r="B26">
        <f>[4]p21!B26</f>
        <v>6633</v>
      </c>
      <c r="C26">
        <f>[4]p21!C26</f>
        <v>495</v>
      </c>
      <c r="D26">
        <f>[4]p21!D26</f>
        <v>519.75</v>
      </c>
      <c r="E26">
        <f>[4]p21!E26</f>
        <v>42.57</v>
      </c>
      <c r="F26">
        <f>[4]p21!F26</f>
        <v>59.4</v>
      </c>
      <c r="G26">
        <f>[4]p21!G26</f>
        <v>54.45</v>
      </c>
      <c r="H26">
        <f>[4]p21!H26</f>
        <v>0</v>
      </c>
      <c r="I26">
        <f>[4]p21!I26</f>
        <v>0</v>
      </c>
      <c r="J26">
        <f>[4]p21!J26</f>
        <v>0</v>
      </c>
      <c r="K26">
        <f>[4]p21!K26</f>
        <v>0</v>
      </c>
    </row>
    <row r="27" spans="1:11">
      <c r="A27" t="s">
        <v>205</v>
      </c>
      <c r="B27">
        <f>[4]p21!B27</f>
        <v>6030</v>
      </c>
      <c r="C27">
        <f>[4]p21!C27</f>
        <v>450</v>
      </c>
      <c r="D27">
        <f>[4]p21!D27</f>
        <v>472.5</v>
      </c>
      <c r="E27">
        <f>[4]p21!E27</f>
        <v>38.700000000000003</v>
      </c>
      <c r="F27">
        <f>[4]p21!F27</f>
        <v>54</v>
      </c>
      <c r="G27">
        <f>[4]p21!G27</f>
        <v>49.5</v>
      </c>
      <c r="H27">
        <f>[4]p21!H27</f>
        <v>0</v>
      </c>
      <c r="I27">
        <f>[4]p21!I27</f>
        <v>0</v>
      </c>
      <c r="J27">
        <f>[4]p21!J27</f>
        <v>0</v>
      </c>
      <c r="K27">
        <f>[4]p21!K27</f>
        <v>0</v>
      </c>
    </row>
    <row r="28" spans="1:11">
      <c r="A28" t="s">
        <v>206</v>
      </c>
      <c r="B28">
        <f>[4]p21!B28</f>
        <v>0</v>
      </c>
      <c r="C28">
        <f>[4]p21!C28</f>
        <v>0</v>
      </c>
      <c r="D28">
        <f>[4]p21!D28</f>
        <v>0</v>
      </c>
      <c r="E28">
        <f>[4]p21!E28</f>
        <v>0</v>
      </c>
      <c r="F28">
        <f>[4]p21!F28</f>
        <v>0</v>
      </c>
      <c r="G28">
        <f>[4]p21!G28</f>
        <v>0</v>
      </c>
      <c r="H28">
        <f>[4]p21!H28</f>
        <v>0</v>
      </c>
      <c r="I28">
        <f>[4]p21!I28</f>
        <v>0</v>
      </c>
      <c r="J28">
        <f>[4]p21!J28</f>
        <v>0</v>
      </c>
      <c r="K28">
        <f>[4]p21!K28</f>
        <v>0</v>
      </c>
    </row>
    <row r="29" spans="1:11">
      <c r="A29" t="s">
        <v>207</v>
      </c>
      <c r="B29">
        <f>[4]p21!B29</f>
        <v>0</v>
      </c>
      <c r="C29">
        <f>[4]p21!C29</f>
        <v>0</v>
      </c>
      <c r="D29">
        <f>[4]p21!D29</f>
        <v>0</v>
      </c>
      <c r="E29">
        <f>[4]p21!E29</f>
        <v>0</v>
      </c>
      <c r="F29">
        <f>[4]p21!F29</f>
        <v>0</v>
      </c>
      <c r="G29">
        <f>[4]p21!G29</f>
        <v>0</v>
      </c>
      <c r="H29">
        <f>[4]p21!H29</f>
        <v>0</v>
      </c>
      <c r="I29">
        <f>[4]p21!I29</f>
        <v>0</v>
      </c>
      <c r="J29">
        <f>[4]p21!J29</f>
        <v>0</v>
      </c>
      <c r="K29">
        <f>[4]p21!K29</f>
        <v>0</v>
      </c>
    </row>
    <row r="30" spans="1:11">
      <c r="A30" t="s">
        <v>208</v>
      </c>
      <c r="B30">
        <f>[4]p21!B30</f>
        <v>0</v>
      </c>
      <c r="C30">
        <f>[4]p21!C30</f>
        <v>0</v>
      </c>
      <c r="D30">
        <f>[4]p21!D30</f>
        <v>0</v>
      </c>
      <c r="E30">
        <f>[4]p21!E30</f>
        <v>0</v>
      </c>
      <c r="F30">
        <f>[4]p21!F30</f>
        <v>0</v>
      </c>
      <c r="G30">
        <f>[4]p21!G30</f>
        <v>0</v>
      </c>
      <c r="H30">
        <f>[4]p21!H30</f>
        <v>0</v>
      </c>
      <c r="I30">
        <f>[4]p21!I30</f>
        <v>0</v>
      </c>
      <c r="J30">
        <f>[4]p21!J30</f>
        <v>0</v>
      </c>
      <c r="K30">
        <f>[4]p21!K30</f>
        <v>0</v>
      </c>
    </row>
    <row r="31" spans="1:11">
      <c r="A31" t="s">
        <v>209</v>
      </c>
      <c r="B31">
        <f>[4]p21!B31</f>
        <v>0</v>
      </c>
      <c r="C31">
        <f>[4]p21!C31</f>
        <v>0</v>
      </c>
      <c r="D31">
        <f>[4]p21!D31</f>
        <v>0</v>
      </c>
      <c r="E31">
        <f>[4]p21!E31</f>
        <v>0</v>
      </c>
      <c r="F31">
        <f>[4]p21!F31</f>
        <v>0</v>
      </c>
      <c r="G31">
        <f>[4]p21!G31</f>
        <v>0</v>
      </c>
      <c r="H31">
        <f>[4]p21!H31</f>
        <v>0</v>
      </c>
      <c r="I31">
        <f>[4]p21!I31</f>
        <v>0</v>
      </c>
      <c r="J31">
        <f>[4]p21!J31</f>
        <v>0</v>
      </c>
      <c r="K31">
        <f>[4]p21!K31</f>
        <v>0</v>
      </c>
    </row>
    <row r="32" spans="1:11">
      <c r="A32" t="s">
        <v>210</v>
      </c>
      <c r="B32">
        <f>[4]p21!B32</f>
        <v>0</v>
      </c>
      <c r="C32">
        <f>[4]p21!C32</f>
        <v>0</v>
      </c>
      <c r="D32">
        <f>[4]p21!D32</f>
        <v>0</v>
      </c>
      <c r="E32">
        <f>[4]p21!E32</f>
        <v>0</v>
      </c>
      <c r="F32">
        <f>[4]p21!F32</f>
        <v>0</v>
      </c>
      <c r="G32">
        <f>[4]p21!G32</f>
        <v>0</v>
      </c>
      <c r="H32">
        <f>[4]p21!H32</f>
        <v>0</v>
      </c>
      <c r="I32">
        <f>[4]p21!I32</f>
        <v>0</v>
      </c>
      <c r="J32">
        <f>[4]p21!J32</f>
        <v>0</v>
      </c>
      <c r="K32">
        <f>[4]p21!K32</f>
        <v>0</v>
      </c>
    </row>
    <row r="33" spans="1:11">
      <c r="A33" t="s">
        <v>211</v>
      </c>
      <c r="B33">
        <f>[4]p21!B33</f>
        <v>71999910</v>
      </c>
      <c r="C33">
        <f>[4]p21!C33</f>
        <v>3840000</v>
      </c>
      <c r="D33">
        <f>[4]p21!D33</f>
        <v>3839991.1</v>
      </c>
      <c r="E33">
        <f>[4]p21!E33</f>
        <v>720000.32</v>
      </c>
      <c r="F33">
        <f>[4]p21!F33</f>
        <v>1440000</v>
      </c>
      <c r="G33">
        <f>[4]p21!G33</f>
        <v>3840000</v>
      </c>
      <c r="H33">
        <f>[4]p21!H33</f>
        <v>8371956</v>
      </c>
      <c r="I33">
        <f>[4]p21!I33</f>
        <v>0</v>
      </c>
      <c r="J33">
        <f>[4]p21!J33</f>
        <v>0</v>
      </c>
      <c r="K33">
        <f>[4]p21!K33</f>
        <v>0</v>
      </c>
    </row>
    <row r="34" spans="1:11">
      <c r="A34" t="s">
        <v>212</v>
      </c>
      <c r="B34">
        <f>[4]p21!B34</f>
        <v>95999940</v>
      </c>
      <c r="C34">
        <f>[4]p21!C34</f>
        <v>4800012.8</v>
      </c>
      <c r="D34">
        <f>[4]p21!D34</f>
        <v>4800000.5999999996</v>
      </c>
      <c r="E34">
        <f>[4]p21!E34</f>
        <v>480000.44</v>
      </c>
      <c r="F34">
        <f>[4]p21!F34</f>
        <v>960000</v>
      </c>
      <c r="G34">
        <f>[4]p21!G34</f>
        <v>2640000</v>
      </c>
      <c r="H34">
        <f>[4]p21!H34</f>
        <v>6703968</v>
      </c>
      <c r="I34">
        <f>[4]p21!I34</f>
        <v>0</v>
      </c>
      <c r="J34">
        <f>[4]p21!J34</f>
        <v>0</v>
      </c>
      <c r="K34">
        <f>[4]p21!K34</f>
        <v>0</v>
      </c>
    </row>
    <row r="35" spans="1:11">
      <c r="A35" t="s">
        <v>213</v>
      </c>
      <c r="B35">
        <f>[4]p21!B35</f>
        <v>0</v>
      </c>
      <c r="C35">
        <f>[4]p21!C35</f>
        <v>0.09</v>
      </c>
      <c r="D35">
        <f>[4]p21!D35</f>
        <v>0.09</v>
      </c>
      <c r="E35">
        <f>[4]p21!E35</f>
        <v>0.09</v>
      </c>
      <c r="F35">
        <f>[4]p21!F35</f>
        <v>0.09</v>
      </c>
      <c r="G35">
        <f>[4]p21!G35</f>
        <v>0.09</v>
      </c>
      <c r="H35">
        <f>[4]p21!H35</f>
        <v>0</v>
      </c>
      <c r="I35">
        <f>[4]p21!I35</f>
        <v>0</v>
      </c>
      <c r="J35">
        <f>[4]p21!J35</f>
        <v>0</v>
      </c>
      <c r="K35">
        <f>[4]p21!K35</f>
        <v>0</v>
      </c>
    </row>
    <row r="36" spans="1:11">
      <c r="A36" t="s">
        <v>214</v>
      </c>
      <c r="B36">
        <f>[4]p21!B36</f>
        <v>6.8999999999999992E-2</v>
      </c>
      <c r="C36">
        <f>[4]p21!C36</f>
        <v>0</v>
      </c>
      <c r="D36">
        <f>[4]p21!D36</f>
        <v>6.8999999999999992E-2</v>
      </c>
      <c r="E36">
        <f>[4]p21!E36</f>
        <v>6.8999999999999992E-2</v>
      </c>
      <c r="F36">
        <f>[4]p21!F36</f>
        <v>6.8999999999999992E-2</v>
      </c>
      <c r="G36">
        <f>[4]p21!G36</f>
        <v>0</v>
      </c>
      <c r="H36">
        <f>[4]p21!H36</f>
        <v>0</v>
      </c>
      <c r="I36">
        <f>[4]p21!I36</f>
        <v>0</v>
      </c>
      <c r="J36">
        <f>[4]p21!J36</f>
        <v>0</v>
      </c>
      <c r="K36">
        <f>[4]p21!K36</f>
        <v>0</v>
      </c>
    </row>
    <row r="37" spans="1:11">
      <c r="A37" t="s">
        <v>215</v>
      </c>
      <c r="B37">
        <f>[4]p21!B37</f>
        <v>9.1999999999999998E-2</v>
      </c>
      <c r="C37">
        <f>[4]p21!C37</f>
        <v>9.1999999999999998E-2</v>
      </c>
      <c r="D37">
        <f>[4]p21!D37</f>
        <v>0</v>
      </c>
      <c r="E37">
        <f>[4]p21!E37</f>
        <v>9.1999999999999998E-2</v>
      </c>
      <c r="F37">
        <f>[4]p21!F37</f>
        <v>9.1999999999999998E-2</v>
      </c>
      <c r="G37">
        <f>[4]p21!G37</f>
        <v>9.1999999999999998E-2</v>
      </c>
      <c r="H37">
        <f>[4]p21!H37</f>
        <v>0</v>
      </c>
      <c r="I37">
        <f>[4]p21!I37</f>
        <v>0</v>
      </c>
      <c r="J37">
        <f>[4]p21!J37</f>
        <v>0</v>
      </c>
      <c r="K37">
        <f>[4]p21!K37</f>
        <v>0</v>
      </c>
    </row>
    <row r="38" spans="1:11">
      <c r="A38" t="s">
        <v>216</v>
      </c>
      <c r="B38">
        <f>[4]p21!B38</f>
        <v>0.115</v>
      </c>
      <c r="C38">
        <f>[4]p21!C38</f>
        <v>0.115</v>
      </c>
      <c r="D38">
        <f>[4]p21!D38</f>
        <v>0.115</v>
      </c>
      <c r="E38">
        <f>[4]p21!E38</f>
        <v>0</v>
      </c>
      <c r="F38">
        <f>[4]p21!F38</f>
        <v>0</v>
      </c>
      <c r="G38">
        <f>[4]p21!G38</f>
        <v>0.115</v>
      </c>
      <c r="H38">
        <f>[4]p21!H38</f>
        <v>0</v>
      </c>
      <c r="I38">
        <f>[4]p21!I38</f>
        <v>0</v>
      </c>
      <c r="J38">
        <f>[4]p21!J38</f>
        <v>0</v>
      </c>
      <c r="K38">
        <f>[4]p21!K38</f>
        <v>0</v>
      </c>
    </row>
    <row r="39" spans="1:11">
      <c r="A39" t="s">
        <v>217</v>
      </c>
      <c r="B39">
        <f>[4]p21!B39</f>
        <v>0.115</v>
      </c>
      <c r="C39">
        <f>[4]p21!C39</f>
        <v>0.115</v>
      </c>
      <c r="D39">
        <f>[4]p21!D39</f>
        <v>0.115</v>
      </c>
      <c r="E39">
        <f>[4]p21!E39</f>
        <v>0</v>
      </c>
      <c r="F39">
        <f>[4]p21!F39</f>
        <v>0</v>
      </c>
      <c r="G39">
        <f>[4]p21!G39</f>
        <v>0.115</v>
      </c>
      <c r="H39">
        <f>[4]p21!H39</f>
        <v>0</v>
      </c>
      <c r="I39">
        <f>[4]p21!I39</f>
        <v>0</v>
      </c>
      <c r="J39">
        <f>[4]p21!J39</f>
        <v>0</v>
      </c>
      <c r="K39">
        <f>[4]p21!K39</f>
        <v>0</v>
      </c>
    </row>
    <row r="40" spans="1:11">
      <c r="A40" t="s">
        <v>218</v>
      </c>
      <c r="B40">
        <f>[4]p21!B40</f>
        <v>5.7500000000000002E-2</v>
      </c>
      <c r="C40">
        <f>[4]p21!C40</f>
        <v>0</v>
      </c>
      <c r="D40">
        <f>[4]p21!D40</f>
        <v>5.7500000000000002E-2</v>
      </c>
      <c r="E40">
        <f>[4]p21!E40</f>
        <v>5.7500000000000002E-2</v>
      </c>
      <c r="F40">
        <f>[4]p21!F40</f>
        <v>5.7500000000000002E-2</v>
      </c>
      <c r="G40">
        <f>[4]p21!G40</f>
        <v>0</v>
      </c>
      <c r="H40">
        <f>[4]p21!H40</f>
        <v>0</v>
      </c>
      <c r="I40">
        <f>[4]p21!I40</f>
        <v>0</v>
      </c>
      <c r="J40">
        <f>[4]p21!J40</f>
        <v>0</v>
      </c>
      <c r="K40">
        <f>[4]p21!K40</f>
        <v>0</v>
      </c>
    </row>
    <row r="41" spans="1:11">
      <c r="A41" t="s">
        <v>219</v>
      </c>
      <c r="B41">
        <f>[4]p21!B41</f>
        <v>0.6</v>
      </c>
      <c r="C41">
        <f>[4]p21!C41</f>
        <v>1.2</v>
      </c>
      <c r="D41">
        <f>[4]p21!D41</f>
        <v>0.6</v>
      </c>
      <c r="E41">
        <f>[4]p21!E41</f>
        <v>1.5</v>
      </c>
      <c r="F41">
        <f>[4]p21!F41</f>
        <v>1.5</v>
      </c>
      <c r="G41">
        <f>[4]p21!G41</f>
        <v>1.2</v>
      </c>
      <c r="H41">
        <f>[4]p21!H41</f>
        <v>0</v>
      </c>
      <c r="I41">
        <f>[4]p21!I41</f>
        <v>0</v>
      </c>
      <c r="J41">
        <f>[4]p21!J41</f>
        <v>0</v>
      </c>
      <c r="K41">
        <f>[4]p21!K41</f>
        <v>0</v>
      </c>
    </row>
    <row r="42" spans="1:11">
      <c r="A42" t="s">
        <v>220</v>
      </c>
      <c r="B42">
        <f>[4]p21!B42</f>
        <v>1.2</v>
      </c>
      <c r="C42">
        <f>[4]p21!C42</f>
        <v>0.6</v>
      </c>
      <c r="D42">
        <f>[4]p21!D42</f>
        <v>1.8</v>
      </c>
      <c r="E42">
        <f>[4]p21!E42</f>
        <v>1.2</v>
      </c>
      <c r="F42">
        <f>[4]p21!F42</f>
        <v>1.2</v>
      </c>
      <c r="G42">
        <f>[4]p21!G42</f>
        <v>0.6</v>
      </c>
      <c r="H42">
        <f>[4]p21!H42</f>
        <v>0</v>
      </c>
      <c r="I42">
        <f>[4]p21!I42</f>
        <v>0</v>
      </c>
      <c r="J42">
        <f>[4]p21!J42</f>
        <v>0</v>
      </c>
      <c r="K42">
        <f>[4]p21!K42</f>
        <v>0</v>
      </c>
    </row>
    <row r="43" spans="1:11">
      <c r="A43" t="s">
        <v>221</v>
      </c>
      <c r="B43">
        <f>[4]p21!B43</f>
        <v>0.6</v>
      </c>
      <c r="C43">
        <f>[4]p21!C43</f>
        <v>1.8</v>
      </c>
      <c r="D43">
        <f>[4]p21!D43</f>
        <v>0.6</v>
      </c>
      <c r="E43">
        <f>[4]p21!E43</f>
        <v>1.2</v>
      </c>
      <c r="F43">
        <f>[4]p21!F43</f>
        <v>1.2</v>
      </c>
      <c r="G43">
        <f>[4]p21!G43</f>
        <v>1.2</v>
      </c>
      <c r="H43">
        <f>[4]p21!H43</f>
        <v>0</v>
      </c>
      <c r="I43">
        <f>[4]p21!I43</f>
        <v>0</v>
      </c>
      <c r="J43">
        <f>[4]p21!J43</f>
        <v>0</v>
      </c>
      <c r="K43">
        <f>[4]p21!K43</f>
        <v>0</v>
      </c>
    </row>
    <row r="44" spans="1:11">
      <c r="A44" t="s">
        <v>222</v>
      </c>
      <c r="B44">
        <f>[4]p21!B44</f>
        <v>1.5</v>
      </c>
      <c r="C44">
        <f>[4]p21!C44</f>
        <v>1.2</v>
      </c>
      <c r="D44">
        <f>[4]p21!D44</f>
        <v>1.2</v>
      </c>
      <c r="E44">
        <f>[4]p21!E44</f>
        <v>0.6</v>
      </c>
      <c r="F44">
        <f>[4]p21!F44</f>
        <v>0.6</v>
      </c>
      <c r="G44">
        <f>[4]p21!G44</f>
        <v>0.9</v>
      </c>
      <c r="H44">
        <f>[4]p21!H44</f>
        <v>0</v>
      </c>
      <c r="I44">
        <f>[4]p21!I44</f>
        <v>0</v>
      </c>
      <c r="J44">
        <f>[4]p21!J44</f>
        <v>0</v>
      </c>
      <c r="K44">
        <f>[4]p21!K44</f>
        <v>0</v>
      </c>
    </row>
    <row r="45" spans="1:11">
      <c r="A45" t="s">
        <v>223</v>
      </c>
      <c r="B45">
        <f>[4]p21!B45</f>
        <v>1.5</v>
      </c>
      <c r="C45">
        <f>[4]p21!C45</f>
        <v>1.2</v>
      </c>
      <c r="D45">
        <f>[4]p21!D45</f>
        <v>1.2</v>
      </c>
      <c r="E45">
        <f>[4]p21!E45</f>
        <v>0.6</v>
      </c>
      <c r="F45">
        <f>[4]p21!F45</f>
        <v>0.6</v>
      </c>
      <c r="G45">
        <f>[4]p21!G45</f>
        <v>0.9</v>
      </c>
      <c r="H45">
        <f>[4]p21!H45</f>
        <v>0</v>
      </c>
      <c r="I45">
        <f>[4]p21!I45</f>
        <v>0</v>
      </c>
      <c r="J45">
        <f>[4]p21!J45</f>
        <v>0</v>
      </c>
      <c r="K45">
        <f>[4]p21!K45</f>
        <v>0</v>
      </c>
    </row>
    <row r="46" spans="1:11">
      <c r="A46" t="s">
        <v>224</v>
      </c>
      <c r="B46">
        <f>[4]p21!B46</f>
        <v>1.2</v>
      </c>
      <c r="C46">
        <f>[4]p21!C46</f>
        <v>0.6</v>
      </c>
      <c r="D46">
        <f>[4]p21!D46</f>
        <v>1.2</v>
      </c>
      <c r="E46">
        <f>[4]p21!E46</f>
        <v>0.9</v>
      </c>
      <c r="F46">
        <f>[4]p21!F46</f>
        <v>0.9</v>
      </c>
      <c r="G46">
        <f>[4]p21!G46</f>
        <v>0.6</v>
      </c>
      <c r="H46">
        <f>[4]p21!H46</f>
        <v>0</v>
      </c>
      <c r="I46">
        <f>[4]p21!I46</f>
        <v>0</v>
      </c>
      <c r="J46">
        <f>[4]p21!J46</f>
        <v>0</v>
      </c>
      <c r="K46">
        <f>[4]p21!K46</f>
        <v>0</v>
      </c>
    </row>
    <row r="47" spans="1:11">
      <c r="A47" t="s">
        <v>225</v>
      </c>
      <c r="B47">
        <f>[4]p21!B47</f>
        <v>89</v>
      </c>
      <c r="C47">
        <f>[4]p21!C47</f>
        <v>12.5</v>
      </c>
      <c r="D47">
        <f>[4]p21!D47</f>
        <v>7</v>
      </c>
      <c r="E47">
        <f>[4]p21!E47</f>
        <v>0.67</v>
      </c>
      <c r="F47">
        <f>[4]p21!F47</f>
        <v>0.79</v>
      </c>
      <c r="G47">
        <f>[4]p21!G47</f>
        <v>1</v>
      </c>
      <c r="H47">
        <f>[4]p21!H47</f>
        <v>0</v>
      </c>
      <c r="I47">
        <f>[4]p21!I47</f>
        <v>0</v>
      </c>
      <c r="J47">
        <f>[4]p21!J47</f>
        <v>0</v>
      </c>
      <c r="K47">
        <f>[4]p21!K47</f>
        <v>0</v>
      </c>
    </row>
    <row r="48" spans="1:11">
      <c r="A48" t="s">
        <v>226</v>
      </c>
      <c r="B48">
        <f>[4]p21!B48</f>
        <v>90</v>
      </c>
      <c r="C48">
        <f>[4]p21!C48</f>
        <v>12.8</v>
      </c>
      <c r="D48">
        <f>[4]p21!D48</f>
        <v>6.9</v>
      </c>
      <c r="E48">
        <f>[4]p21!E48</f>
        <v>0.68</v>
      </c>
      <c r="F48">
        <f>[4]p21!F48</f>
        <v>0.81</v>
      </c>
      <c r="G48">
        <f>[4]p21!G48</f>
        <v>1</v>
      </c>
      <c r="H48">
        <f>[4]p21!H48</f>
        <v>0</v>
      </c>
      <c r="I48">
        <f>[4]p21!I48</f>
        <v>0</v>
      </c>
      <c r="J48">
        <f>[4]p21!J48</f>
        <v>0</v>
      </c>
      <c r="K48">
        <f>[4]p21!K48</f>
        <v>0</v>
      </c>
    </row>
    <row r="49" spans="1:20">
      <c r="A49" t="s">
        <v>227</v>
      </c>
      <c r="B49">
        <f>[4]p21!B49</f>
        <v>90</v>
      </c>
      <c r="C49">
        <f>[4]p21!C49</f>
        <v>12.8</v>
      </c>
      <c r="D49">
        <f>[4]p21!D49</f>
        <v>6.7</v>
      </c>
      <c r="E49">
        <f>[4]p21!E49</f>
        <v>0.68</v>
      </c>
      <c r="F49">
        <f>[4]p21!F49</f>
        <v>0.8</v>
      </c>
      <c r="G49">
        <f>[4]p21!G49</f>
        <v>1</v>
      </c>
      <c r="H49">
        <f>[4]p21!H49</f>
        <v>0</v>
      </c>
      <c r="I49">
        <f>[4]p21!I49</f>
        <v>0</v>
      </c>
      <c r="J49">
        <f>[4]p21!J49</f>
        <v>0</v>
      </c>
      <c r="K49">
        <f>[4]p21!K49</f>
        <v>0</v>
      </c>
    </row>
    <row r="50" spans="1:20">
      <c r="A50" t="s">
        <v>228</v>
      </c>
      <c r="B50">
        <f>[4]p21!B50</f>
        <v>90</v>
      </c>
      <c r="C50">
        <f>[4]p21!C50</f>
        <v>12.4</v>
      </c>
      <c r="D50">
        <f>[4]p21!D50</f>
        <v>6.9</v>
      </c>
      <c r="E50">
        <f>[4]p21!E50</f>
        <v>0.69</v>
      </c>
      <c r="F50">
        <f>[4]p21!F50</f>
        <v>0.82</v>
      </c>
      <c r="G50">
        <f>[4]p21!G50</f>
        <v>1</v>
      </c>
      <c r="H50">
        <f>[4]p21!H50</f>
        <v>0</v>
      </c>
      <c r="I50">
        <f>[4]p21!I50</f>
        <v>0</v>
      </c>
      <c r="J50">
        <f>[4]p21!J50</f>
        <v>0</v>
      </c>
      <c r="K50">
        <f>[4]p21!K50</f>
        <v>0</v>
      </c>
    </row>
    <row r="51" spans="1:20" ht="14" thickBot="1">
      <c r="A51" s="34" t="s">
        <v>229</v>
      </c>
      <c r="B51" s="34">
        <f>[4]p21!B51</f>
        <v>7.6000000000000068</v>
      </c>
      <c r="C51" s="34">
        <f>[4]p21!C51</f>
        <v>4.2375000000000052</v>
      </c>
      <c r="D51" s="34">
        <f>[4]p21!D51</f>
        <v>10.811940298507473</v>
      </c>
      <c r="E51" s="34">
        <f>[4]p21!E51</f>
        <v>9.1823529411764646</v>
      </c>
      <c r="F51" s="34">
        <f>[4]p21!F51</f>
        <v>10.29</v>
      </c>
      <c r="G51" s="34">
        <f>[4]p21!G51</f>
        <v>7.6</v>
      </c>
      <c r="H51" s="34">
        <f>[4]p21!H51</f>
        <v>0</v>
      </c>
      <c r="I51" s="34">
        <f>[4]p21!I51</f>
        <v>0</v>
      </c>
      <c r="J51" s="34">
        <f>[4]p21!J51</f>
        <v>0</v>
      </c>
      <c r="K51" s="34">
        <f>[4]p21!K51</f>
        <v>0</v>
      </c>
      <c r="L51" s="34"/>
      <c r="M51" s="34"/>
    </row>
    <row r="52" spans="1:20">
      <c r="A52" t="s">
        <v>115</v>
      </c>
      <c r="B52">
        <f>[4]p21!B52</f>
        <v>15443669.737428665</v>
      </c>
      <c r="C52">
        <f>[4]p21!C52</f>
        <v>2843926.6022851318</v>
      </c>
      <c r="D52">
        <f>[4]p21!D52</f>
        <v>3437530.5083875358</v>
      </c>
      <c r="E52">
        <f>[4]p21!E52</f>
        <v>11214385.326199636</v>
      </c>
      <c r="F52">
        <f>[4]p21!F52</f>
        <v>6917796.1805231869</v>
      </c>
      <c r="G52">
        <f>[4]p21!G52</f>
        <v>0</v>
      </c>
      <c r="H52">
        <f>[4]p21!H52</f>
        <v>0</v>
      </c>
      <c r="I52">
        <f>[4]p21!I52</f>
        <v>0</v>
      </c>
      <c r="J52">
        <f>[4]p21!J52</f>
        <v>0</v>
      </c>
      <c r="K52">
        <f>[4]p21!K52</f>
        <v>0</v>
      </c>
      <c r="M52" s="28"/>
    </row>
    <row r="53" spans="1:20">
      <c r="A53" t="s">
        <v>116</v>
      </c>
      <c r="B53">
        <f>[4]p21!B53</f>
        <v>25982660</v>
      </c>
      <c r="C53">
        <f>[4]p21!C53</f>
        <v>24110828</v>
      </c>
      <c r="D53">
        <f>[4]p21!D53</f>
        <v>26642201</v>
      </c>
      <c r="E53">
        <f>[4]p21!E53</f>
        <v>27162962</v>
      </c>
      <c r="F53">
        <f>[4]p21!F53</f>
        <v>24512458</v>
      </c>
      <c r="G53">
        <f>[4]p21!G53</f>
        <v>0</v>
      </c>
      <c r="H53">
        <f>[4]p21!H53</f>
        <v>0</v>
      </c>
      <c r="I53">
        <f>[4]p21!I53</f>
        <v>0</v>
      </c>
      <c r="J53">
        <f>[4]p21!J53</f>
        <v>0</v>
      </c>
      <c r="K53">
        <f>[4]p21!K53</f>
        <v>0</v>
      </c>
      <c r="N53" s="10"/>
      <c r="O53" s="10"/>
      <c r="P53" s="10"/>
      <c r="Q53" s="10"/>
      <c r="R53" s="10"/>
    </row>
    <row r="54" spans="1:20">
      <c r="A54" t="s">
        <v>230</v>
      </c>
      <c r="B54">
        <f>[4]p21!B54</f>
        <v>1544256</v>
      </c>
      <c r="C54">
        <f>[4]p21!C54</f>
        <v>1962363</v>
      </c>
      <c r="D54">
        <f>[4]p21!D54</f>
        <v>2728531</v>
      </c>
      <c r="E54">
        <f>[4]p21!E54</f>
        <v>1260905</v>
      </c>
      <c r="F54">
        <f>[4]p21!F54</f>
        <v>1920315</v>
      </c>
      <c r="G54">
        <f>[4]p21!G54</f>
        <v>0</v>
      </c>
      <c r="H54">
        <f>[4]p21!H54</f>
        <v>0</v>
      </c>
      <c r="I54">
        <f>[4]p21!I54</f>
        <v>0</v>
      </c>
      <c r="J54">
        <f>[4]p21!J54</f>
        <v>0</v>
      </c>
      <c r="K54">
        <f>[4]p21!K54</f>
        <v>0</v>
      </c>
      <c r="N54" s="32"/>
      <c r="O54" s="32"/>
      <c r="P54" s="32"/>
      <c r="Q54" s="32"/>
      <c r="R54" s="32"/>
      <c r="S54" s="32"/>
      <c r="T54" s="33"/>
    </row>
    <row r="55" spans="1:20">
      <c r="A55" t="s">
        <v>231</v>
      </c>
      <c r="B55">
        <f>[4]p21!B55</f>
        <v>2672309</v>
      </c>
      <c r="C55">
        <f>[4]p21!C55</f>
        <v>4311194</v>
      </c>
      <c r="D55">
        <f>[4]p21!D55</f>
        <v>4771969</v>
      </c>
      <c r="E55">
        <f>[4]p21!E55</f>
        <v>2803338</v>
      </c>
      <c r="F55">
        <f>[4]p21!F55</f>
        <v>4432682</v>
      </c>
      <c r="G55">
        <f>[4]p21!G55</f>
        <v>0</v>
      </c>
      <c r="H55">
        <f>[4]p21!H55</f>
        <v>0</v>
      </c>
      <c r="I55">
        <f>[4]p21!I55</f>
        <v>0</v>
      </c>
      <c r="J55">
        <f>[4]p21!J55</f>
        <v>0</v>
      </c>
      <c r="K55">
        <f>[4]p21!K55</f>
        <v>0</v>
      </c>
      <c r="N55" s="32"/>
      <c r="O55" s="32"/>
      <c r="P55" s="32"/>
      <c r="Q55" s="32"/>
      <c r="R55" s="32"/>
      <c r="S55" s="32"/>
      <c r="T55" s="33"/>
    </row>
    <row r="56" spans="1:20">
      <c r="A56" t="s">
        <v>232</v>
      </c>
      <c r="B56">
        <f>[4]p21!B56</f>
        <v>4216565</v>
      </c>
      <c r="C56">
        <f>[4]p21!C56</f>
        <v>6273557</v>
      </c>
      <c r="D56">
        <f>[4]p21!D56</f>
        <v>7500500</v>
      </c>
      <c r="E56">
        <f>[4]p21!E56</f>
        <v>4064243</v>
      </c>
      <c r="F56">
        <f>[4]p21!F56</f>
        <v>6352997</v>
      </c>
      <c r="G56">
        <f>[4]p21!G56</f>
        <v>0</v>
      </c>
      <c r="H56">
        <f>[4]p21!H56</f>
        <v>0</v>
      </c>
      <c r="I56">
        <f>[4]p21!I56</f>
        <v>0</v>
      </c>
      <c r="J56">
        <f>[4]p21!J56</f>
        <v>0</v>
      </c>
      <c r="K56">
        <f>[4]p21!K56</f>
        <v>0</v>
      </c>
      <c r="T56" s="33"/>
    </row>
    <row r="57" spans="1:20">
      <c r="A57" t="s">
        <v>233</v>
      </c>
      <c r="B57">
        <f>[4]p21!B57</f>
        <v>1754278</v>
      </c>
      <c r="C57">
        <f>[4]p21!C57</f>
        <v>1925292</v>
      </c>
      <c r="D57">
        <f>[4]p21!D57</f>
        <v>1819959</v>
      </c>
      <c r="E57">
        <f>[4]p21!E57</f>
        <v>2010538</v>
      </c>
      <c r="F57">
        <f>[4]p21!F57</f>
        <v>1892389</v>
      </c>
      <c r="G57">
        <f>[4]p21!G57</f>
        <v>413877</v>
      </c>
      <c r="H57">
        <f>[4]p21!H57</f>
        <v>413877</v>
      </c>
      <c r="I57">
        <f>[4]p21!I57</f>
        <v>413877</v>
      </c>
      <c r="J57">
        <f>[4]p21!J57</f>
        <v>413877</v>
      </c>
      <c r="K57">
        <f>[4]p21!K57</f>
        <v>413877</v>
      </c>
      <c r="M57" s="28"/>
      <c r="N57" s="10"/>
      <c r="O57" s="10"/>
      <c r="P57" s="10"/>
      <c r="Q57" s="10"/>
      <c r="R57" s="10"/>
      <c r="T57" s="33"/>
    </row>
    <row r="58" spans="1:20">
      <c r="A58" t="s">
        <v>234</v>
      </c>
      <c r="B58">
        <f>[4]p21!B58</f>
        <v>4738034</v>
      </c>
      <c r="C58">
        <f>[4]p21!C58</f>
        <v>4899366</v>
      </c>
      <c r="D58">
        <f>[4]p21!D58</f>
        <v>4738033</v>
      </c>
      <c r="E58">
        <f>[4]p21!E58</f>
        <v>5028162</v>
      </c>
      <c r="F58">
        <f>[4]p21!F58</f>
        <v>4969858</v>
      </c>
      <c r="G58">
        <f>[4]p21!G58</f>
        <v>4319185</v>
      </c>
      <c r="H58">
        <f>[4]p21!H58</f>
        <v>2937045</v>
      </c>
      <c r="I58">
        <f>[4]p21!I58</f>
        <v>2764278</v>
      </c>
      <c r="J58">
        <f>[4]p21!J58</f>
        <v>3800882</v>
      </c>
      <c r="K58">
        <f>[4]p21!K58</f>
        <v>4146417</v>
      </c>
      <c r="N58" s="32"/>
      <c r="O58" s="32"/>
      <c r="P58" s="32"/>
      <c r="Q58" s="32"/>
      <c r="R58" s="32"/>
      <c r="S58" s="32"/>
      <c r="T58" s="33"/>
    </row>
    <row r="59" spans="1:20">
      <c r="A59" t="s">
        <v>235</v>
      </c>
      <c r="B59">
        <f>[4]p21!B59</f>
        <v>5892420</v>
      </c>
      <c r="C59">
        <f>[4]p21!C59</f>
        <v>5931821</v>
      </c>
      <c r="D59">
        <f>[4]p21!D59</f>
        <v>5892420</v>
      </c>
      <c r="E59">
        <f>[4]p21!E59</f>
        <v>5931821</v>
      </c>
      <c r="F59">
        <f>[4]p21!F59</f>
        <v>6612444</v>
      </c>
      <c r="G59">
        <f>[4]p21!G59</f>
        <v>3455347</v>
      </c>
      <c r="H59">
        <f>[4]p21!H59</f>
        <v>4146417</v>
      </c>
      <c r="I59">
        <f>[4]p21!I59</f>
        <v>3800882</v>
      </c>
      <c r="J59">
        <f>[4]p21!J59</f>
        <v>2764278</v>
      </c>
      <c r="K59">
        <f>[4]p21!K59</f>
        <v>2937045</v>
      </c>
      <c r="N59" s="32"/>
      <c r="O59" s="32"/>
      <c r="P59" s="32"/>
      <c r="Q59" s="32"/>
      <c r="R59" s="32"/>
      <c r="S59" s="32"/>
      <c r="T59" s="33"/>
    </row>
    <row r="60" spans="1:20">
      <c r="A60" t="s">
        <v>236</v>
      </c>
      <c r="B60">
        <f>[4]p21!B60</f>
        <v>10630454</v>
      </c>
      <c r="C60">
        <f>[4]p21!C60</f>
        <v>10831187</v>
      </c>
      <c r="D60">
        <f>[4]p21!D60</f>
        <v>10630453</v>
      </c>
      <c r="E60">
        <f>[4]p21!E60</f>
        <v>10959983</v>
      </c>
      <c r="F60">
        <f>[4]p21!F60</f>
        <v>11582302</v>
      </c>
      <c r="G60">
        <f>[4]p21!G60</f>
        <v>7774532</v>
      </c>
      <c r="H60">
        <f>[4]p21!H60</f>
        <v>7083462</v>
      </c>
      <c r="I60">
        <f>[4]p21!I60</f>
        <v>6565160</v>
      </c>
      <c r="J60">
        <f>[4]p21!J60</f>
        <v>6565160</v>
      </c>
      <c r="K60">
        <f>[4]p21!K60</f>
        <v>7083462</v>
      </c>
    </row>
    <row r="61" spans="1:20">
      <c r="A61" t="s">
        <v>237</v>
      </c>
      <c r="B61">
        <f>[4]p21!B61</f>
        <v>58027626.737428665</v>
      </c>
      <c r="C61">
        <f>[4]p21!C61</f>
        <v>45984790.602285132</v>
      </c>
      <c r="D61">
        <f>[4]p21!D61</f>
        <v>50030643.508387536</v>
      </c>
      <c r="E61">
        <f>[4]p21!E61</f>
        <v>55412111.326199636</v>
      </c>
      <c r="F61">
        <f>[4]p21!F61</f>
        <v>51257942.180523187</v>
      </c>
      <c r="G61">
        <f>[4]p21!G61</f>
        <v>0</v>
      </c>
      <c r="H61">
        <f>[4]p21!H61</f>
        <v>0</v>
      </c>
      <c r="I61">
        <f>[4]p21!I61</f>
        <v>0</v>
      </c>
      <c r="J61">
        <f>[4]p21!J61</f>
        <v>0</v>
      </c>
      <c r="K61">
        <f>[4]p21!K61</f>
        <v>0</v>
      </c>
    </row>
    <row r="62" spans="1:20">
      <c r="A62" t="s">
        <v>121</v>
      </c>
      <c r="B62">
        <f>[4]p21!B62</f>
        <v>6971313.7649253737</v>
      </c>
      <c r="C62">
        <f>[4]p21!C62</f>
        <v>5928894.4141791044</v>
      </c>
      <c r="D62">
        <f>[4]p21!D62</f>
        <v>6111390.4440298509</v>
      </c>
      <c r="E62">
        <f>[4]p21!E62</f>
        <v>7122895.6455223877</v>
      </c>
      <c r="F62">
        <f>[4]p21!F62</f>
        <v>7497441.940298507</v>
      </c>
      <c r="G62">
        <f>[4]p21!G62</f>
        <v>0</v>
      </c>
      <c r="H62">
        <f>[4]p21!H62</f>
        <v>0</v>
      </c>
      <c r="I62">
        <f>[4]p21!I62</f>
        <v>0</v>
      </c>
      <c r="J62">
        <f>[4]p21!J62</f>
        <v>0</v>
      </c>
      <c r="K62">
        <f>[4]p21!K62</f>
        <v>0</v>
      </c>
    </row>
    <row r="63" spans="1:20">
      <c r="A63" t="s">
        <v>122</v>
      </c>
      <c r="B63">
        <f>[4]p21!B63</f>
        <v>3075184</v>
      </c>
      <c r="C63">
        <f>[4]p21!C63</f>
        <v>2027898</v>
      </c>
      <c r="D63">
        <f>[4]p21!D63</f>
        <v>3248002</v>
      </c>
      <c r="E63">
        <f>[4]p21!E63</f>
        <v>4128209</v>
      </c>
      <c r="F63">
        <f>[4]p21!F63</f>
        <v>2281706</v>
      </c>
      <c r="G63">
        <f>[4]p21!G63</f>
        <v>-2565257</v>
      </c>
      <c r="H63">
        <f>[4]p21!H63</f>
        <v>-2191324</v>
      </c>
      <c r="I63">
        <f>[4]p21!I63</f>
        <v>-1529239</v>
      </c>
      <c r="J63">
        <f>[4]p21!J63</f>
        <v>-1375130</v>
      </c>
      <c r="K63">
        <f>[4]p21!K63</f>
        <v>-1912995</v>
      </c>
    </row>
    <row r="64" spans="1:20">
      <c r="A64" t="s">
        <v>238</v>
      </c>
      <c r="B64">
        <f>[4]p21!B64</f>
        <v>21080192</v>
      </c>
      <c r="C64">
        <f>[4]p21!C64</f>
        <v>21594685</v>
      </c>
      <c r="D64">
        <f>[4]p21!D64</f>
        <v>24804639</v>
      </c>
      <c r="E64">
        <f>[4]p21!E64</f>
        <v>22199981</v>
      </c>
      <c r="F64">
        <f>[4]p21!F64</f>
        <v>25232950</v>
      </c>
      <c r="G64">
        <f>[4]p21!G64</f>
        <v>0</v>
      </c>
      <c r="H64">
        <f>[4]p21!H64</f>
        <v>0</v>
      </c>
      <c r="I64">
        <f>[4]p21!I64</f>
        <v>0</v>
      </c>
      <c r="J64">
        <f>[4]p21!J64</f>
        <v>0</v>
      </c>
      <c r="K64">
        <f>[4]p21!K64</f>
        <v>0</v>
      </c>
    </row>
    <row r="65" spans="1:13">
      <c r="A65" t="s">
        <v>239</v>
      </c>
      <c r="B65">
        <f>[4]p21!B65</f>
        <v>1000000</v>
      </c>
      <c r="C65">
        <f>[4]p21!C65</f>
        <v>1000000</v>
      </c>
      <c r="D65">
        <f>[4]p21!D65</f>
        <v>1000000</v>
      </c>
      <c r="E65">
        <f>[4]p21!E65</f>
        <v>1000000</v>
      </c>
      <c r="F65">
        <f>[4]p21!F65</f>
        <v>1000000</v>
      </c>
      <c r="G65">
        <f>[4]p21!G65</f>
        <v>1000000</v>
      </c>
      <c r="H65">
        <f>[4]p21!H65</f>
        <v>1000000</v>
      </c>
      <c r="I65">
        <f>[4]p21!I65</f>
        <v>1000000</v>
      </c>
      <c r="J65">
        <f>[4]p21!J65</f>
        <v>1000000</v>
      </c>
      <c r="K65">
        <f>[4]p21!K65</f>
        <v>1000000</v>
      </c>
    </row>
    <row r="66" spans="1:13">
      <c r="A66" t="s">
        <v>125</v>
      </c>
      <c r="B66">
        <f>[4]p21!B66</f>
        <v>25900936.97250329</v>
      </c>
      <c r="C66">
        <f>[4]p21!C66</f>
        <v>15433313.188106027</v>
      </c>
      <c r="D66">
        <f>[4]p21!D66</f>
        <v>14866612.064357679</v>
      </c>
      <c r="E66">
        <f>[4]p21!E66</f>
        <v>20961025.680677246</v>
      </c>
      <c r="F66">
        <f>[4]p21!F66</f>
        <v>15245844.240224682</v>
      </c>
      <c r="G66">
        <f>[4]p21!G66</f>
        <v>15542016</v>
      </c>
      <c r="H66">
        <f>[4]p21!H66</f>
        <v>16267889</v>
      </c>
      <c r="I66">
        <f>[4]p21!I66</f>
        <v>17553104</v>
      </c>
      <c r="J66">
        <f>[4]p21!J66</f>
        <v>17853271</v>
      </c>
      <c r="K66">
        <f>[4]p21!K66</f>
        <v>16808174</v>
      </c>
    </row>
    <row r="67" spans="1:13">
      <c r="A67" t="s">
        <v>240</v>
      </c>
      <c r="B67">
        <f>[4]p21!B67</f>
        <v>58027626.737428665</v>
      </c>
      <c r="C67">
        <f>[4]p21!C67</f>
        <v>45984790.602285132</v>
      </c>
      <c r="D67">
        <f>[4]p21!D67</f>
        <v>50030643.508387536</v>
      </c>
      <c r="E67">
        <f>[4]p21!E67</f>
        <v>55412111.326199636</v>
      </c>
      <c r="F67">
        <f>[4]p21!F67</f>
        <v>51257942.180523187</v>
      </c>
      <c r="G67">
        <f>[4]p21!G67</f>
        <v>0</v>
      </c>
      <c r="H67">
        <f>[4]p21!H67</f>
        <v>0</v>
      </c>
      <c r="I67">
        <f>[4]p21!I67</f>
        <v>0</v>
      </c>
      <c r="J67">
        <f>[4]p21!J67</f>
        <v>0</v>
      </c>
      <c r="K67">
        <f>[4]p21!K67</f>
        <v>0</v>
      </c>
    </row>
    <row r="68" spans="1:13">
      <c r="A68" t="s">
        <v>241</v>
      </c>
      <c r="B68">
        <f>[4]p21!B68</f>
        <v>3000000</v>
      </c>
      <c r="C68">
        <f>[4]p21!C68</f>
        <v>3000000</v>
      </c>
      <c r="D68">
        <f>[4]p21!D68</f>
        <v>3000000</v>
      </c>
      <c r="E68">
        <f>[4]p21!E68</f>
        <v>3000000</v>
      </c>
      <c r="F68">
        <f>[4]p21!F68</f>
        <v>3000000</v>
      </c>
      <c r="G68">
        <f>[4]p21!G68</f>
        <v>0</v>
      </c>
      <c r="H68">
        <f>[4]p21!H68</f>
        <v>0</v>
      </c>
      <c r="I68">
        <f>[4]p21!I68</f>
        <v>0</v>
      </c>
      <c r="J68">
        <f>[4]p21!J68</f>
        <v>0</v>
      </c>
      <c r="K68">
        <f>[4]p21!K68</f>
        <v>0</v>
      </c>
    </row>
    <row r="69" spans="1:13">
      <c r="A69" t="s">
        <v>242</v>
      </c>
      <c r="B69">
        <f>[4]p21!B69</f>
        <v>31024174.374935314</v>
      </c>
      <c r="C69">
        <f>[4]p21!C69</f>
        <v>28650402.729838401</v>
      </c>
      <c r="D69">
        <f>[4]p21!D69</f>
        <v>31826063.843624752</v>
      </c>
      <c r="E69">
        <f>[4]p21!E69</f>
        <v>32367611.780892093</v>
      </c>
      <c r="F69">
        <f>[4]p21!F69</f>
        <v>28930417.779477611</v>
      </c>
      <c r="G69">
        <f>[4]p21!G69</f>
        <v>0</v>
      </c>
      <c r="H69">
        <f>[4]p21!H69</f>
        <v>0</v>
      </c>
      <c r="I69">
        <f>[4]p21!I69</f>
        <v>0</v>
      </c>
      <c r="J69">
        <f>[4]p21!J69</f>
        <v>0</v>
      </c>
      <c r="K69">
        <f>[4]p21!K69</f>
        <v>0</v>
      </c>
    </row>
    <row r="70" spans="1:13">
      <c r="A70" t="s">
        <v>243</v>
      </c>
      <c r="B70">
        <f>[4]p21!B70</f>
        <v>3034884.0714459829</v>
      </c>
      <c r="C70">
        <f>[4]p21!C70</f>
        <v>1964526.0776614174</v>
      </c>
      <c r="D70">
        <f>[4]p21!D70</f>
        <v>3358663.382899113</v>
      </c>
      <c r="E70">
        <f>[4]p21!E70</f>
        <v>4014557.6828544512</v>
      </c>
      <c r="F70">
        <f>[4]p21!F70</f>
        <v>1838235.2040839531</v>
      </c>
      <c r="G70">
        <f>[4]p21!G70</f>
        <v>-106167</v>
      </c>
      <c r="H70">
        <f>[4]p21!H70</f>
        <v>-100393</v>
      </c>
      <c r="I70">
        <f>[4]p21!I70</f>
        <v>-96063</v>
      </c>
      <c r="J70">
        <f>[4]p21!J70</f>
        <v>-96063</v>
      </c>
      <c r="K70">
        <f>[4]p21!K70</f>
        <v>-100393</v>
      </c>
    </row>
    <row r="71" spans="1:13">
      <c r="A71" t="s">
        <v>244</v>
      </c>
      <c r="B71">
        <f>[4]p21!B71</f>
        <v>1.0441383457473683</v>
      </c>
      <c r="C71">
        <f>[4]p21!C71</f>
        <v>1.043773235568985</v>
      </c>
      <c r="D71">
        <f>[4]p21!D71</f>
        <v>0.99287586068281952</v>
      </c>
      <c r="E71">
        <f>[4]p21!E71</f>
        <v>0.99355110911409805</v>
      </c>
      <c r="F71">
        <f>[4]p21!F71</f>
        <v>0.92566144888672763</v>
      </c>
      <c r="G71">
        <f>[4]p21!G71</f>
        <v>0</v>
      </c>
      <c r="H71">
        <f>[4]p21!H71</f>
        <v>0</v>
      </c>
      <c r="I71">
        <f>[4]p21!I71</f>
        <v>0</v>
      </c>
      <c r="J71">
        <f>[4]p21!J71</f>
        <v>0</v>
      </c>
      <c r="K71">
        <f>[4]p21!K71</f>
        <v>0</v>
      </c>
    </row>
    <row r="72" spans="1:13">
      <c r="A72" t="s">
        <v>245</v>
      </c>
      <c r="B72">
        <f>[4]p21!B72</f>
        <v>1.0052955738182396</v>
      </c>
      <c r="C72">
        <f>[4]p21!C72</f>
        <v>1.0046225343225386</v>
      </c>
      <c r="D72">
        <f>[4]p21!D72</f>
        <v>0.97974585161341932</v>
      </c>
      <c r="E72">
        <f>[4]p21!E72</f>
        <v>0.98204912317567672</v>
      </c>
      <c r="F72">
        <f>[4]p21!F72</f>
        <v>1.0282869170701254</v>
      </c>
      <c r="G72">
        <f>[4]p21!G72</f>
        <v>0</v>
      </c>
      <c r="H72">
        <f>[4]p21!H72</f>
        <v>0</v>
      </c>
      <c r="I72">
        <f>[4]p21!I72</f>
        <v>0</v>
      </c>
      <c r="J72">
        <f>[4]p21!J72</f>
        <v>0</v>
      </c>
      <c r="K72">
        <f>[4]p21!K72</f>
        <v>0</v>
      </c>
    </row>
    <row r="73" spans="1:13">
      <c r="A73" t="s">
        <v>246</v>
      </c>
      <c r="B73">
        <f>[4]p21!B73</f>
        <v>0</v>
      </c>
      <c r="C73">
        <f>[4]p21!C73</f>
        <v>0</v>
      </c>
      <c r="D73">
        <f>[4]p21!D73</f>
        <v>0</v>
      </c>
      <c r="E73">
        <f>[4]p21!E73</f>
        <v>0</v>
      </c>
      <c r="F73">
        <f>[4]p21!F73</f>
        <v>0</v>
      </c>
      <c r="G73">
        <f>[4]p21!G73</f>
        <v>0</v>
      </c>
      <c r="H73">
        <f>[4]p21!H73</f>
        <v>0</v>
      </c>
      <c r="I73">
        <f>[4]p21!I73</f>
        <v>0</v>
      </c>
      <c r="J73">
        <f>[4]p21!J73</f>
        <v>0</v>
      </c>
      <c r="K73">
        <f>[4]p21!K73</f>
        <v>0</v>
      </c>
    </row>
    <row r="74" spans="1:13">
      <c r="A74" t="s">
        <v>435</v>
      </c>
      <c r="B74">
        <f>[4]p21!B74</f>
        <v>0</v>
      </c>
      <c r="C74">
        <f>[4]p21!C74</f>
        <v>0</v>
      </c>
      <c r="D74">
        <f>[4]p21!D74</f>
        <v>0</v>
      </c>
      <c r="E74">
        <f>[4]p21!E74</f>
        <v>0</v>
      </c>
      <c r="F74">
        <f>[4]p21!F74</f>
        <v>0</v>
      </c>
      <c r="G74">
        <f>[4]p21!G74</f>
        <v>0</v>
      </c>
      <c r="H74">
        <f>[4]p21!H74</f>
        <v>0</v>
      </c>
      <c r="I74">
        <f>[4]p21!I74</f>
        <v>0</v>
      </c>
      <c r="J74">
        <f>[4]p21!J74</f>
        <v>0</v>
      </c>
      <c r="K74">
        <f>[4]p21!K74</f>
        <v>0</v>
      </c>
    </row>
    <row r="75" spans="1:13">
      <c r="A75" t="s">
        <v>436</v>
      </c>
      <c r="B75">
        <f>[4]p21!B75</f>
        <v>0</v>
      </c>
      <c r="C75">
        <f>[4]p21!C75</f>
        <v>0</v>
      </c>
      <c r="D75">
        <f>[4]p21!D75</f>
        <v>0</v>
      </c>
      <c r="E75">
        <f>[4]p21!E75</f>
        <v>0</v>
      </c>
      <c r="F75">
        <f>[4]p21!F75</f>
        <v>0</v>
      </c>
      <c r="G75">
        <f>[4]p21!G75</f>
        <v>0</v>
      </c>
      <c r="H75">
        <f>[4]p21!H75</f>
        <v>0</v>
      </c>
      <c r="I75">
        <f>[4]p21!I75</f>
        <v>0</v>
      </c>
      <c r="J75">
        <f>[4]p21!J75</f>
        <v>0</v>
      </c>
      <c r="K75">
        <f>[4]p21!K75</f>
        <v>0</v>
      </c>
    </row>
    <row r="76" spans="1:13">
      <c r="A76" t="s">
        <v>437</v>
      </c>
      <c r="B76">
        <f>[4]p21!B76</f>
        <v>0</v>
      </c>
      <c r="C76">
        <f>[4]p21!C76</f>
        <v>0</v>
      </c>
      <c r="D76">
        <f>[4]p21!D76</f>
        <v>0</v>
      </c>
      <c r="E76">
        <f>[4]p21!E76</f>
        <v>0</v>
      </c>
      <c r="F76">
        <f>[4]p21!F76</f>
        <v>0</v>
      </c>
      <c r="G76">
        <f>[4]p21!G76</f>
        <v>0</v>
      </c>
      <c r="H76">
        <f>[4]p21!H76</f>
        <v>0</v>
      </c>
      <c r="I76">
        <f>[4]p21!I76</f>
        <v>0</v>
      </c>
      <c r="J76">
        <f>[4]p21!J76</f>
        <v>0</v>
      </c>
      <c r="K76">
        <f>[4]p21!K76</f>
        <v>0</v>
      </c>
    </row>
    <row r="77" spans="1:13" ht="14" thickBot="1">
      <c r="A77" s="34" t="s">
        <v>438</v>
      </c>
      <c r="B77" s="34">
        <f>[4]p21!B77</f>
        <v>0</v>
      </c>
      <c r="C77" s="34">
        <f>[4]p21!C77</f>
        <v>0</v>
      </c>
      <c r="D77" s="34">
        <f>[4]p21!D77</f>
        <v>0</v>
      </c>
      <c r="E77" s="34">
        <f>[4]p21!E77</f>
        <v>0</v>
      </c>
      <c r="F77" s="34">
        <f>[4]p21!F77</f>
        <v>0</v>
      </c>
      <c r="G77" s="34">
        <f>[4]p21!G77</f>
        <v>0</v>
      </c>
      <c r="H77" s="34">
        <f>[4]p21!H77</f>
        <v>0</v>
      </c>
      <c r="I77" s="34">
        <f>[4]p21!I77</f>
        <v>0</v>
      </c>
      <c r="J77" s="34">
        <f>[4]p21!J77</f>
        <v>0</v>
      </c>
      <c r="K77" s="34">
        <f>[4]p21!K77</f>
        <v>0</v>
      </c>
      <c r="L77" s="34"/>
      <c r="M77" s="34"/>
    </row>
    <row r="78" spans="1:13">
      <c r="A78" t="s">
        <v>247</v>
      </c>
      <c r="B78">
        <f>[4]p21!B78</f>
        <v>1</v>
      </c>
    </row>
    <row r="79" spans="1:13">
      <c r="A79" t="s">
        <v>248</v>
      </c>
      <c r="B79">
        <f>[4]p21!B79</f>
        <v>70000</v>
      </c>
    </row>
    <row r="80" spans="1:13">
      <c r="A80" t="s">
        <v>249</v>
      </c>
      <c r="B80">
        <f>[4]p21!B80</f>
        <v>70000</v>
      </c>
    </row>
    <row r="81" spans="1:2">
      <c r="A81" t="s">
        <v>250</v>
      </c>
      <c r="B81">
        <f>[4]p21!B81</f>
        <v>0</v>
      </c>
    </row>
    <row r="82" spans="1:2">
      <c r="A82" t="s">
        <v>251</v>
      </c>
      <c r="B82">
        <f>[4]p21!B82</f>
        <v>0</v>
      </c>
    </row>
    <row r="83" spans="1:2">
      <c r="A83" t="s">
        <v>252</v>
      </c>
      <c r="B83">
        <f>[4]p21!B83</f>
        <v>0</v>
      </c>
    </row>
    <row r="84" spans="1:2">
      <c r="A84" t="s">
        <v>253</v>
      </c>
      <c r="B84">
        <f>[4]p21!B84</f>
        <v>0</v>
      </c>
    </row>
    <row r="85" spans="1:2">
      <c r="A85" t="s">
        <v>254</v>
      </c>
      <c r="B85">
        <f>[4]p21!B85</f>
        <v>56770</v>
      </c>
    </row>
    <row r="86" spans="1:2">
      <c r="A86" t="s">
        <v>255</v>
      </c>
      <c r="B86">
        <f>[4]p21!B86</f>
        <v>27047</v>
      </c>
    </row>
    <row r="87" spans="1:2">
      <c r="A87" t="s">
        <v>256</v>
      </c>
      <c r="B87">
        <f>[4]p21!B87</f>
        <v>19722</v>
      </c>
    </row>
    <row r="88" spans="1:2">
      <c r="A88" t="s">
        <v>257</v>
      </c>
      <c r="B88">
        <f>[4]p21!B88</f>
        <v>39054</v>
      </c>
    </row>
    <row r="89" spans="1:2">
      <c r="A89" t="s">
        <v>258</v>
      </c>
      <c r="B89">
        <f>[4]p21!B89</f>
        <v>43672</v>
      </c>
    </row>
    <row r="90" spans="1:2">
      <c r="A90" t="s">
        <v>259</v>
      </c>
      <c r="B90">
        <f>[4]p21!B90</f>
        <v>112078</v>
      </c>
    </row>
    <row r="91" spans="1:2">
      <c r="A91" t="s">
        <v>260</v>
      </c>
      <c r="B91">
        <f>[4]p21!B91</f>
        <v>56770</v>
      </c>
    </row>
    <row r="92" spans="1:2">
      <c r="A92" t="s">
        <v>261</v>
      </c>
      <c r="B92">
        <f>[4]p21!B92</f>
        <v>27047</v>
      </c>
    </row>
    <row r="93" spans="1:2">
      <c r="A93" t="s">
        <v>262</v>
      </c>
      <c r="B93">
        <f>[4]p21!B93</f>
        <v>19722</v>
      </c>
    </row>
    <row r="94" spans="1:2">
      <c r="A94" t="s">
        <v>263</v>
      </c>
      <c r="B94">
        <f>[4]p21!B94</f>
        <v>39054</v>
      </c>
    </row>
    <row r="95" spans="1:2">
      <c r="A95" t="s">
        <v>264</v>
      </c>
      <c r="B95">
        <f>[4]p21!B95</f>
        <v>43672</v>
      </c>
    </row>
    <row r="96" spans="1:2">
      <c r="A96" t="s">
        <v>265</v>
      </c>
      <c r="B96">
        <f>[4]p21!B96</f>
        <v>112078</v>
      </c>
    </row>
    <row r="97" spans="1:2">
      <c r="A97" t="s">
        <v>266</v>
      </c>
      <c r="B97">
        <f>[4]p21!B97</f>
        <v>0</v>
      </c>
    </row>
    <row r="98" spans="1:2">
      <c r="A98" t="s">
        <v>267</v>
      </c>
      <c r="B98">
        <f>[4]p21!B98</f>
        <v>0</v>
      </c>
    </row>
    <row r="99" spans="1:2">
      <c r="A99" t="s">
        <v>268</v>
      </c>
      <c r="B99">
        <f>[4]p21!B99</f>
        <v>0</v>
      </c>
    </row>
    <row r="100" spans="1:2">
      <c r="A100" t="s">
        <v>269</v>
      </c>
      <c r="B100">
        <f>[4]p21!B100</f>
        <v>0</v>
      </c>
    </row>
    <row r="101" spans="1:2">
      <c r="A101" t="s">
        <v>270</v>
      </c>
      <c r="B101">
        <f>[4]p21!B101</f>
        <v>0</v>
      </c>
    </row>
    <row r="102" spans="1:2">
      <c r="A102" t="s">
        <v>271</v>
      </c>
      <c r="B102">
        <f>[4]p21!B102</f>
        <v>0</v>
      </c>
    </row>
    <row r="103" spans="1:2">
      <c r="A103" t="s">
        <v>272</v>
      </c>
      <c r="B103">
        <f>[4]p21!B103</f>
        <v>236049660</v>
      </c>
    </row>
    <row r="104" spans="1:2">
      <c r="A104" t="s">
        <v>273</v>
      </c>
      <c r="B104">
        <f>[4]p21!B104</f>
        <v>10862751.375</v>
      </c>
    </row>
    <row r="105" spans="1:2">
      <c r="A105" t="s">
        <v>274</v>
      </c>
      <c r="B105">
        <f>[4]p21!B105</f>
        <v>6523051.5</v>
      </c>
    </row>
    <row r="106" spans="1:2">
      <c r="A106" t="s">
        <v>275</v>
      </c>
      <c r="B106">
        <f>[4]p21!B106</f>
        <v>1217898.99</v>
      </c>
    </row>
    <row r="107" spans="1:2">
      <c r="A107" t="s">
        <v>276</v>
      </c>
      <c r="B107">
        <f>[4]p21!B107</f>
        <v>2104772.04</v>
      </c>
    </row>
    <row r="108" spans="1:2">
      <c r="A108" t="s">
        <v>277</v>
      </c>
      <c r="B108">
        <f>[4]p21!B108</f>
        <v>4872030.66</v>
      </c>
    </row>
    <row r="109" spans="1:2">
      <c r="A109" t="s">
        <v>278</v>
      </c>
      <c r="B109">
        <f>[4]p21!B109</f>
        <v>1780.8204842133434</v>
      </c>
    </row>
    <row r="110" spans="1:2">
      <c r="A110" t="s">
        <v>279</v>
      </c>
      <c r="B110">
        <f>[4]p21!B110</f>
        <v>268.6322466436755</v>
      </c>
    </row>
    <row r="111" spans="1:2">
      <c r="A111" t="s">
        <v>280</v>
      </c>
      <c r="B111">
        <f>[4]p21!B111</f>
        <v>132.57219160254888</v>
      </c>
    </row>
    <row r="112" spans="1:2">
      <c r="A112" t="s">
        <v>281</v>
      </c>
      <c r="B112">
        <f>[4]p21!B112</f>
        <v>13.863088102945261</v>
      </c>
    </row>
    <row r="113" spans="1:2">
      <c r="A113" t="s">
        <v>282</v>
      </c>
      <c r="B113">
        <f>[4]p21!B113</f>
        <v>16.309515415229718</v>
      </c>
    </row>
    <row r="114" spans="1:2">
      <c r="A114" t="s">
        <v>283</v>
      </c>
      <c r="B114">
        <f>[4]p21!B114</f>
        <v>20.386894269037146</v>
      </c>
    </row>
    <row r="115" spans="1:2">
      <c r="A115" t="s">
        <v>284</v>
      </c>
      <c r="B115">
        <f>[4]p21!B115</f>
        <v>15000030</v>
      </c>
    </row>
    <row r="116" spans="1:2">
      <c r="A116" t="s">
        <v>285</v>
      </c>
      <c r="B116">
        <f>[4]p21!B116</f>
        <v>800000</v>
      </c>
    </row>
    <row r="117" spans="1:2">
      <c r="A117" t="s">
        <v>286</v>
      </c>
      <c r="B117">
        <f>[4]p21!B117</f>
        <v>800000.1</v>
      </c>
    </row>
    <row r="118" spans="1:2">
      <c r="A118" t="s">
        <v>287</v>
      </c>
      <c r="B118">
        <f>[4]p21!B118</f>
        <v>149999.84</v>
      </c>
    </row>
    <row r="119" spans="1:2">
      <c r="A119" t="s">
        <v>288</v>
      </c>
      <c r="B119">
        <f>[4]p21!B119</f>
        <v>300000</v>
      </c>
    </row>
    <row r="120" spans="1:2">
      <c r="A120" t="s">
        <v>289</v>
      </c>
      <c r="B120">
        <f>[4]p21!B120</f>
        <v>800000</v>
      </c>
    </row>
    <row r="121" spans="1:2">
      <c r="A121" t="s">
        <v>290</v>
      </c>
      <c r="B121">
        <f>[4]p21!B121</f>
        <v>21244469.399999999</v>
      </c>
    </row>
    <row r="122" spans="1:2">
      <c r="A122" t="s">
        <v>291</v>
      </c>
      <c r="B122">
        <f>[4]p21!B122</f>
        <v>749529.84487499995</v>
      </c>
    </row>
    <row r="123" spans="1:2">
      <c r="A123" t="s">
        <v>292</v>
      </c>
      <c r="B123">
        <f>[4]p21!B123</f>
        <v>0</v>
      </c>
    </row>
    <row r="124" spans="1:2">
      <c r="A124" t="s">
        <v>293</v>
      </c>
      <c r="B124">
        <f>[4]p21!B124</f>
        <v>140058.38384999998</v>
      </c>
    </row>
    <row r="125" spans="1:2">
      <c r="A125" t="s">
        <v>294</v>
      </c>
      <c r="B125">
        <f>[4]p21!B125</f>
        <v>242048.78460000001</v>
      </c>
    </row>
    <row r="126" spans="1:2">
      <c r="A126" t="s">
        <v>295</v>
      </c>
      <c r="B126">
        <f>[4]p21!B126</f>
        <v>280141.76295</v>
      </c>
    </row>
    <row r="127" spans="1:2">
      <c r="A127" t="s">
        <v>296</v>
      </c>
      <c r="B127">
        <f>[4]p21!B127</f>
        <v>48510</v>
      </c>
    </row>
    <row r="128" spans="1:2">
      <c r="A128" t="s">
        <v>297</v>
      </c>
      <c r="B128">
        <f>[4]p21!B128</f>
        <v>27283</v>
      </c>
    </row>
    <row r="129" spans="1:2">
      <c r="A129" t="s">
        <v>298</v>
      </c>
      <c r="B129">
        <f>[4]p21!B129</f>
        <v>16555</v>
      </c>
    </row>
    <row r="130" spans="1:2">
      <c r="A130" t="s">
        <v>299</v>
      </c>
      <c r="B130">
        <f>[4]p21!B130</f>
        <v>35595</v>
      </c>
    </row>
    <row r="131" spans="1:2">
      <c r="A131" t="s">
        <v>300</v>
      </c>
      <c r="B131">
        <f>[4]p21!B131</f>
        <v>46067</v>
      </c>
    </row>
    <row r="132" spans="1:2">
      <c r="A132" t="s">
        <v>301</v>
      </c>
      <c r="B132">
        <f>[4]p21!B132</f>
        <v>120200</v>
      </c>
    </row>
    <row r="133" spans="1:2">
      <c r="A133" t="s">
        <v>302</v>
      </c>
      <c r="B133">
        <f>[4]p21!B133</f>
        <v>48510</v>
      </c>
    </row>
    <row r="134" spans="1:2">
      <c r="A134" t="s">
        <v>303</v>
      </c>
      <c r="B134">
        <f>[4]p21!B134</f>
        <v>27283</v>
      </c>
    </row>
    <row r="135" spans="1:2">
      <c r="A135" t="s">
        <v>304</v>
      </c>
      <c r="B135">
        <f>[4]p21!B135</f>
        <v>16555</v>
      </c>
    </row>
    <row r="136" spans="1:2">
      <c r="A136" t="s">
        <v>305</v>
      </c>
      <c r="B136">
        <f>[4]p21!B136</f>
        <v>35595</v>
      </c>
    </row>
    <row r="137" spans="1:2">
      <c r="A137" t="s">
        <v>306</v>
      </c>
      <c r="B137">
        <f>[4]p21!B137</f>
        <v>46067</v>
      </c>
    </row>
    <row r="138" spans="1:2">
      <c r="A138" t="s">
        <v>307</v>
      </c>
      <c r="B138">
        <f>[4]p21!B138</f>
        <v>120200</v>
      </c>
    </row>
    <row r="139" spans="1:2">
      <c r="A139" t="s">
        <v>308</v>
      </c>
      <c r="B139">
        <f>[4]p21!B139</f>
        <v>0</v>
      </c>
    </row>
    <row r="140" spans="1:2">
      <c r="A140" t="s">
        <v>309</v>
      </c>
      <c r="B140">
        <f>[4]p21!B140</f>
        <v>0</v>
      </c>
    </row>
    <row r="141" spans="1:2">
      <c r="A141" t="s">
        <v>310</v>
      </c>
      <c r="B141">
        <f>[4]p21!B141</f>
        <v>0</v>
      </c>
    </row>
    <row r="142" spans="1:2">
      <c r="A142" t="s">
        <v>311</v>
      </c>
      <c r="B142">
        <f>[4]p21!B142</f>
        <v>0</v>
      </c>
    </row>
    <row r="143" spans="1:2">
      <c r="A143" t="s">
        <v>312</v>
      </c>
      <c r="B143">
        <f>[4]p21!B143</f>
        <v>0</v>
      </c>
    </row>
    <row r="144" spans="1:2">
      <c r="A144" t="s">
        <v>313</v>
      </c>
      <c r="B144">
        <f>[4]p21!B144</f>
        <v>0</v>
      </c>
    </row>
    <row r="145" spans="1:2">
      <c r="A145" t="s">
        <v>314</v>
      </c>
      <c r="B145">
        <f>[4]p21!B145</f>
        <v>307141064.99999994</v>
      </c>
    </row>
    <row r="146" spans="1:2">
      <c r="A146" t="s">
        <v>315</v>
      </c>
      <c r="B146">
        <f>[4]p21!B146</f>
        <v>12891217.5</v>
      </c>
    </row>
    <row r="147" spans="1:2">
      <c r="A147" t="s">
        <v>316</v>
      </c>
      <c r="B147">
        <f>[4]p21!B147</f>
        <v>8213349.3749999981</v>
      </c>
    </row>
    <row r="148" spans="1:2">
      <c r="A148" t="s">
        <v>317</v>
      </c>
      <c r="B148">
        <f>[4]p21!B148</f>
        <v>1446402.825</v>
      </c>
    </row>
    <row r="149" spans="1:2">
      <c r="A149" t="s">
        <v>318</v>
      </c>
      <c r="B149">
        <f>[4]p21!B149</f>
        <v>2611998.9</v>
      </c>
    </row>
    <row r="150" spans="1:2">
      <c r="A150" t="s">
        <v>319</v>
      </c>
      <c r="B150">
        <f>[4]p21!B150</f>
        <v>6247395</v>
      </c>
    </row>
    <row r="151" spans="1:2">
      <c r="A151" t="s">
        <v>320</v>
      </c>
      <c r="B151">
        <f>[4]p21!B151</f>
        <v>2652.5209806733114</v>
      </c>
    </row>
    <row r="152" spans="1:2">
      <c r="A152" t="s">
        <v>321</v>
      </c>
      <c r="B152">
        <f>[4]p21!B152</f>
        <v>369.5674283624266</v>
      </c>
    </row>
    <row r="153" spans="1:2">
      <c r="A153" t="s">
        <v>322</v>
      </c>
      <c r="B153">
        <f>[4]p21!B153</f>
        <v>197.46545078345764</v>
      </c>
    </row>
    <row r="154" spans="1:2">
      <c r="A154" t="s">
        <v>323</v>
      </c>
      <c r="B154">
        <f>[4]p21!B154</f>
        <v>19.837269631753912</v>
      </c>
    </row>
    <row r="155" spans="1:2">
      <c r="A155" t="s">
        <v>324</v>
      </c>
      <c r="B155">
        <f>[4]p21!B155</f>
        <v>23.337964272651661</v>
      </c>
    </row>
    <row r="156" spans="1:2">
      <c r="A156" t="s">
        <v>325</v>
      </c>
      <c r="B156">
        <f>[4]p21!B156</f>
        <v>28.872455340814575</v>
      </c>
    </row>
    <row r="157" spans="1:2">
      <c r="A157" t="s">
        <v>326</v>
      </c>
      <c r="B157">
        <f>[4]p21!B157</f>
        <v>19999980</v>
      </c>
    </row>
    <row r="158" spans="1:2">
      <c r="A158" t="s">
        <v>327</v>
      </c>
      <c r="B158">
        <f>[4]p21!B158</f>
        <v>1000000</v>
      </c>
    </row>
    <row r="159" spans="1:2">
      <c r="A159" t="s">
        <v>328</v>
      </c>
      <c r="B159">
        <f>[4]p21!B159</f>
        <v>1000001.8</v>
      </c>
    </row>
    <row r="160" spans="1:2">
      <c r="A160" t="s">
        <v>329</v>
      </c>
      <c r="B160">
        <f>[4]p21!B160</f>
        <v>100000.12</v>
      </c>
    </row>
    <row r="161" spans="1:2">
      <c r="A161" t="s">
        <v>330</v>
      </c>
      <c r="B161">
        <f>[4]p21!B161</f>
        <v>200000</v>
      </c>
    </row>
    <row r="162" spans="1:2">
      <c r="A162" t="s">
        <v>331</v>
      </c>
      <c r="B162">
        <f>[4]p21!B162</f>
        <v>550000</v>
      </c>
    </row>
    <row r="163" spans="1:2">
      <c r="A163" t="s">
        <v>332</v>
      </c>
      <c r="B163">
        <f>[4]p21!B163</f>
        <v>27642695.849999994</v>
      </c>
    </row>
    <row r="164" spans="1:2">
      <c r="A164" t="s">
        <v>333</v>
      </c>
      <c r="B164">
        <f>[4]p21!B164</f>
        <v>0</v>
      </c>
    </row>
    <row r="165" spans="1:2">
      <c r="A165" t="s">
        <v>334</v>
      </c>
      <c r="B165">
        <f>[4]p21!B165</f>
        <v>755628.14249999984</v>
      </c>
    </row>
    <row r="166" spans="1:2">
      <c r="A166" t="s">
        <v>335</v>
      </c>
      <c r="B166">
        <f>[4]p21!B166</f>
        <v>166336.32487500002</v>
      </c>
    </row>
    <row r="167" spans="1:2">
      <c r="A167" t="s">
        <v>336</v>
      </c>
      <c r="B167">
        <f>[4]p21!B167</f>
        <v>300379.87350000005</v>
      </c>
    </row>
    <row r="168" spans="1:2">
      <c r="A168" t="s">
        <v>337</v>
      </c>
      <c r="B168">
        <f>[4]p21!B168</f>
        <v>0</v>
      </c>
    </row>
    <row r="169" spans="1:2">
      <c r="A169" t="s">
        <v>338</v>
      </c>
      <c r="B169">
        <f>[4]p21!B169</f>
        <v>3</v>
      </c>
    </row>
    <row r="170" spans="1:2">
      <c r="A170" t="s">
        <v>339</v>
      </c>
      <c r="B170">
        <f>[4]p21!B170</f>
        <v>6</v>
      </c>
    </row>
    <row r="171" spans="1:2">
      <c r="A171" t="s">
        <v>340</v>
      </c>
      <c r="B171">
        <f>[4]p21!B171</f>
        <v>299876</v>
      </c>
    </row>
    <row r="172" spans="1:2">
      <c r="A172" t="s">
        <v>341</v>
      </c>
      <c r="B172">
        <f>[4]p21!B172</f>
        <v>8327830.5499999998</v>
      </c>
    </row>
    <row r="173" spans="1:2">
      <c r="A173" t="s">
        <v>342</v>
      </c>
      <c r="B173">
        <f>[4]p21!B173</f>
        <v>29680670.000000004</v>
      </c>
    </row>
    <row r="174" spans="1:2">
      <c r="A174" t="s">
        <v>343</v>
      </c>
      <c r="B174">
        <f>[4]p21!B174</f>
        <v>299876</v>
      </c>
    </row>
    <row r="175" spans="1:2">
      <c r="A175" t="s">
        <v>344</v>
      </c>
      <c r="B175">
        <f>[4]p21!B175</f>
        <v>8327830.5499999998</v>
      </c>
    </row>
    <row r="176" spans="1:2">
      <c r="A176" t="s">
        <v>345</v>
      </c>
      <c r="B176">
        <f>[4]p21!B176</f>
        <v>29680670.000000004</v>
      </c>
    </row>
    <row r="177" spans="1:2">
      <c r="A177" t="s">
        <v>346</v>
      </c>
      <c r="B177">
        <f>[4]p21!B177</f>
        <v>296127</v>
      </c>
    </row>
    <row r="178" spans="1:2">
      <c r="A178" t="s">
        <v>347</v>
      </c>
      <c r="B178">
        <f>[4]p21!B178</f>
        <v>8312180.8078358211</v>
      </c>
    </row>
    <row r="179" spans="1:2">
      <c r="A179" t="s">
        <v>348</v>
      </c>
      <c r="B179">
        <f>[4]p21!B179</f>
        <v>30002438.300000001</v>
      </c>
    </row>
    <row r="180" spans="1:2">
      <c r="A180" t="s">
        <v>349</v>
      </c>
      <c r="B180">
        <f>[4]p21!B180</f>
        <v>298350</v>
      </c>
    </row>
    <row r="181" spans="1:2">
      <c r="A181" t="s">
        <v>350</v>
      </c>
      <c r="B181">
        <f>[4]p21!B181</f>
        <v>1810350</v>
      </c>
    </row>
    <row r="182" spans="1:2">
      <c r="A182" t="s">
        <v>351</v>
      </c>
      <c r="B182">
        <f>[4]p21!B182</f>
        <v>6459367</v>
      </c>
    </row>
    <row r="183" spans="1:2">
      <c r="A183" t="s">
        <v>352</v>
      </c>
      <c r="B183">
        <f>[4]p21!B183</f>
        <v>298350</v>
      </c>
    </row>
    <row r="184" spans="1:2">
      <c r="A184" t="s">
        <v>353</v>
      </c>
      <c r="B184">
        <f>[4]p21!B184</f>
        <v>1810350</v>
      </c>
    </row>
    <row r="185" spans="1:2">
      <c r="A185" t="s">
        <v>354</v>
      </c>
      <c r="B185">
        <f>[4]p21!B185</f>
        <v>6459367</v>
      </c>
    </row>
    <row r="186" spans="1:2">
      <c r="A186" t="s">
        <v>355</v>
      </c>
      <c r="B186">
        <f>[4]p21!B186</f>
        <v>294621</v>
      </c>
    </row>
    <row r="187" spans="1:2">
      <c r="A187" t="s">
        <v>356</v>
      </c>
      <c r="B187">
        <f>[4]p21!B187</f>
        <v>1802892</v>
      </c>
    </row>
    <row r="188" spans="1:2">
      <c r="A188" t="s">
        <v>357</v>
      </c>
      <c r="B188">
        <f>[4]p21!B188</f>
        <v>6326007</v>
      </c>
    </row>
    <row r="189" spans="1:2">
      <c r="A189" t="s">
        <v>358</v>
      </c>
      <c r="B189">
        <f>[4]p21!B189</f>
        <v>0</v>
      </c>
    </row>
    <row r="190" spans="1:2">
      <c r="A190" t="s">
        <v>359</v>
      </c>
      <c r="B190">
        <f>[4]p21!B190</f>
        <v>0</v>
      </c>
    </row>
    <row r="191" spans="1:2">
      <c r="A191" t="s">
        <v>360</v>
      </c>
      <c r="B191">
        <f>[4]p21!B191</f>
        <v>0</v>
      </c>
    </row>
    <row r="192" spans="1:2">
      <c r="A192" t="s">
        <v>361</v>
      </c>
      <c r="B192">
        <f>[4]p21!B192</f>
        <v>81631</v>
      </c>
    </row>
    <row r="193" spans="1:2">
      <c r="A193" t="s">
        <v>362</v>
      </c>
      <c r="B193">
        <f>[4]p21!B193</f>
        <v>10346515.200000001</v>
      </c>
    </row>
    <row r="194" spans="1:2">
      <c r="A194" t="s">
        <v>363</v>
      </c>
      <c r="B194">
        <f>[4]p21!B194</f>
        <v>126.74739075484534</v>
      </c>
    </row>
    <row r="195" spans="1:2">
      <c r="A195" t="s">
        <v>364</v>
      </c>
      <c r="B195">
        <f>[4]p21!B195</f>
        <v>0</v>
      </c>
    </row>
    <row r="196" spans="1:2">
      <c r="A196" t="s">
        <v>365</v>
      </c>
      <c r="B196">
        <f>[4]p21!B196</f>
        <v>0</v>
      </c>
    </row>
    <row r="197" spans="1:2">
      <c r="A197" t="s">
        <v>366</v>
      </c>
      <c r="B197">
        <f>[4]p21!B197</f>
        <v>0</v>
      </c>
    </row>
    <row r="198" spans="1:2">
      <c r="A198" t="s">
        <v>367</v>
      </c>
      <c r="B198">
        <f>[4]p21!B198</f>
        <v>0</v>
      </c>
    </row>
    <row r="199" spans="1:2">
      <c r="A199" t="s">
        <v>368</v>
      </c>
      <c r="B199">
        <f>[4]p21!B199</f>
        <v>0</v>
      </c>
    </row>
    <row r="200" spans="1:2">
      <c r="A200" t="s">
        <v>369</v>
      </c>
      <c r="B200">
        <f>[4]p21!B200</f>
        <v>0</v>
      </c>
    </row>
    <row r="201" spans="1:2">
      <c r="A201" t="s">
        <v>370</v>
      </c>
      <c r="B201">
        <f>[4]p21!B201</f>
        <v>96410</v>
      </c>
    </row>
    <row r="202" spans="1:2">
      <c r="A202" t="s">
        <v>371</v>
      </c>
      <c r="B202">
        <f>[4]p21!B202</f>
        <v>2672309</v>
      </c>
    </row>
    <row r="203" spans="1:2">
      <c r="A203" t="s">
        <v>372</v>
      </c>
      <c r="B203">
        <f>[4]p21!B203</f>
        <v>27.718173286408579</v>
      </c>
    </row>
    <row r="204" spans="1:2">
      <c r="A204" t="s">
        <v>373</v>
      </c>
      <c r="B204">
        <f>[4]p21!B204</f>
        <v>0</v>
      </c>
    </row>
    <row r="205" spans="1:2">
      <c r="A205" t="s">
        <v>374</v>
      </c>
      <c r="B205">
        <f>[4]p21!B205</f>
        <v>0</v>
      </c>
    </row>
    <row r="206" spans="1:2">
      <c r="A206" t="s">
        <v>375</v>
      </c>
      <c r="B206">
        <f>[4]p21!B206</f>
        <v>0</v>
      </c>
    </row>
    <row r="207" spans="1:2">
      <c r="A207" t="s">
        <v>376</v>
      </c>
      <c r="B207">
        <f>[4]p21!B207</f>
        <v>92330</v>
      </c>
    </row>
    <row r="208" spans="1:2">
      <c r="A208" t="s">
        <v>377</v>
      </c>
      <c r="B208">
        <f>[4]p21!B208</f>
        <v>172350</v>
      </c>
    </row>
    <row r="209" spans="1:2">
      <c r="A209" t="s">
        <v>378</v>
      </c>
      <c r="B209">
        <f>[4]p21!B209</f>
        <v>0</v>
      </c>
    </row>
    <row r="210" spans="1:2">
      <c r="A210" t="s">
        <v>379</v>
      </c>
      <c r="B210">
        <f>[4]p21!B210</f>
        <v>0</v>
      </c>
    </row>
    <row r="211" spans="1:2">
      <c r="A211" t="s">
        <v>380</v>
      </c>
      <c r="B211">
        <f>[4]p21!B211</f>
        <v>568408.19999999995</v>
      </c>
    </row>
    <row r="212" spans="1:2">
      <c r="A212" t="s">
        <v>381</v>
      </c>
      <c r="B212">
        <f>[4]p21!B212</f>
        <v>584759</v>
      </c>
    </row>
    <row r="213" spans="1:2">
      <c r="A213" t="s">
        <v>382</v>
      </c>
      <c r="B213">
        <f>[4]p21!B213</f>
        <v>31024174.374935314</v>
      </c>
    </row>
    <row r="214" spans="1:2">
      <c r="A214" t="s">
        <v>137</v>
      </c>
      <c r="B214">
        <f>[4]p21!B214</f>
        <v>319060</v>
      </c>
    </row>
    <row r="215" spans="1:2">
      <c r="A215" t="s">
        <v>383</v>
      </c>
      <c r="B215">
        <f>[4]p21!B215</f>
        <v>0</v>
      </c>
    </row>
    <row r="216" spans="1:2">
      <c r="A216" t="s">
        <v>384</v>
      </c>
      <c r="B216">
        <f>[4]p21!B216</f>
        <v>31343234.374935314</v>
      </c>
    </row>
    <row r="217" spans="1:2">
      <c r="A217" t="s">
        <v>385</v>
      </c>
      <c r="B217">
        <f>[4]p21!B217</f>
        <v>13772847</v>
      </c>
    </row>
    <row r="218" spans="1:2">
      <c r="A218" t="s">
        <v>386</v>
      </c>
      <c r="B218">
        <f>[4]p21!B218</f>
        <v>833088.2</v>
      </c>
    </row>
    <row r="219" spans="1:2">
      <c r="A219" t="s">
        <v>387</v>
      </c>
      <c r="B219">
        <f>[4]p21!B219</f>
        <v>3140818</v>
      </c>
    </row>
    <row r="220" spans="1:2">
      <c r="A220" t="s">
        <v>388</v>
      </c>
      <c r="B220">
        <f>[4]p21!B220</f>
        <v>456082</v>
      </c>
    </row>
    <row r="221" spans="1:2">
      <c r="A221" t="s">
        <v>145</v>
      </c>
      <c r="B221">
        <f>[4]p21!B221</f>
        <v>4300000</v>
      </c>
    </row>
    <row r="222" spans="1:2">
      <c r="A222" t="s">
        <v>146</v>
      </c>
      <c r="B222">
        <f>[4]p21!B222</f>
        <v>469914</v>
      </c>
    </row>
    <row r="223" spans="1:2">
      <c r="A223" t="s">
        <v>389</v>
      </c>
      <c r="B223">
        <f>[4]p21!B223</f>
        <v>134563</v>
      </c>
    </row>
    <row r="224" spans="1:2">
      <c r="A224" t="s">
        <v>390</v>
      </c>
      <c r="B224">
        <f>[4]p21!B224</f>
        <v>0</v>
      </c>
    </row>
    <row r="225" spans="1:2">
      <c r="A225" t="s">
        <v>391</v>
      </c>
      <c r="B225">
        <f>[4]p21!B225</f>
        <v>0</v>
      </c>
    </row>
    <row r="226" spans="1:2">
      <c r="A226" t="s">
        <v>392</v>
      </c>
      <c r="B226">
        <f>[4]p21!B226</f>
        <v>1150000</v>
      </c>
    </row>
    <row r="227" spans="1:2">
      <c r="A227" t="s">
        <v>152</v>
      </c>
      <c r="B227">
        <f>[4]p21!B227</f>
        <v>160000</v>
      </c>
    </row>
    <row r="228" spans="1:2">
      <c r="A228" t="s">
        <v>393</v>
      </c>
      <c r="B228">
        <f>[4]p21!B228</f>
        <v>0</v>
      </c>
    </row>
    <row r="229" spans="1:2">
      <c r="A229" t="s">
        <v>394</v>
      </c>
      <c r="B229">
        <f>[4]p21!B229</f>
        <v>204327</v>
      </c>
    </row>
    <row r="230" spans="1:2">
      <c r="A230" t="s">
        <v>395</v>
      </c>
      <c r="B230">
        <f>[4]p21!B230</f>
        <v>2123286.1034893319</v>
      </c>
    </row>
    <row r="231" spans="1:2">
      <c r="A231" t="s">
        <v>396</v>
      </c>
      <c r="B231">
        <f>[4]p21!B231</f>
        <v>26744925.303489331</v>
      </c>
    </row>
    <row r="232" spans="1:2">
      <c r="A232" t="s">
        <v>397</v>
      </c>
      <c r="B232">
        <f>[4]p21!B232</f>
        <v>4598309.0714459829</v>
      </c>
    </row>
    <row r="233" spans="1:2">
      <c r="A233" t="s">
        <v>398</v>
      </c>
      <c r="B233">
        <f>[4]p21!B233</f>
        <v>1563425</v>
      </c>
    </row>
    <row r="234" spans="1:2">
      <c r="A234" t="s">
        <v>243</v>
      </c>
      <c r="B234">
        <f>[4]p21!B234</f>
        <v>3034884.0714459829</v>
      </c>
    </row>
    <row r="235" spans="1:2">
      <c r="A235" t="s">
        <v>399</v>
      </c>
      <c r="B235">
        <f>[4]p21!B235</f>
        <v>6250000</v>
      </c>
    </row>
    <row r="236" spans="1:2">
      <c r="A236" t="s">
        <v>400</v>
      </c>
      <c r="B236">
        <f>[4]p21!B236</f>
        <v>11666666.666666668</v>
      </c>
    </row>
    <row r="237" spans="1:2">
      <c r="A237" t="s">
        <v>401</v>
      </c>
      <c r="B237">
        <f>[4]p21!B237</f>
        <v>10000000</v>
      </c>
    </row>
    <row r="238" spans="1:2">
      <c r="A238" t="s">
        <v>402</v>
      </c>
      <c r="B238">
        <f>[4]p21!B238</f>
        <v>400</v>
      </c>
    </row>
    <row r="239" spans="1:2">
      <c r="A239" t="s">
        <v>403</v>
      </c>
      <c r="B239">
        <f>[4]p21!B239</f>
        <v>300</v>
      </c>
    </row>
    <row r="240" spans="1:2">
      <c r="A240" t="s">
        <v>404</v>
      </c>
      <c r="B240">
        <f>[4]p21!B240</f>
        <v>1000</v>
      </c>
    </row>
    <row r="241" spans="1:2">
      <c r="A241" t="s">
        <v>405</v>
      </c>
      <c r="B241">
        <f>[4]p21!B241</f>
        <v>1.4</v>
      </c>
    </row>
    <row r="242" spans="1:2">
      <c r="A242" t="s">
        <v>406</v>
      </c>
      <c r="B242">
        <f>[4]p21!B242</f>
        <v>2.2799999999999998</v>
      </c>
    </row>
    <row r="243" spans="1:2">
      <c r="A243" t="s">
        <v>407</v>
      </c>
      <c r="B243">
        <f>[4]p21!B243</f>
        <v>53801873</v>
      </c>
    </row>
    <row r="244" spans="1:2">
      <c r="A244" t="s">
        <v>408</v>
      </c>
      <c r="B244">
        <f>[4]p21!B244</f>
        <v>32721681</v>
      </c>
    </row>
    <row r="245" spans="1:2">
      <c r="A245" t="s">
        <v>409</v>
      </c>
      <c r="B245">
        <f>[4]p21!B245</f>
        <v>50000</v>
      </c>
    </row>
    <row r="246" spans="1:2">
      <c r="A246" t="s">
        <v>410</v>
      </c>
      <c r="B246">
        <f>[4]p21!B246</f>
        <v>0</v>
      </c>
    </row>
    <row r="247" spans="1:2">
      <c r="A247" t="s">
        <v>411</v>
      </c>
      <c r="B247">
        <f>[4]p21!B247</f>
        <v>3.1</v>
      </c>
    </row>
    <row r="248" spans="1:2">
      <c r="A248" t="s">
        <v>412</v>
      </c>
      <c r="B248">
        <f>[4]p21!B248</f>
        <v>3.1</v>
      </c>
    </row>
    <row r="249" spans="1:2">
      <c r="A249" t="s">
        <v>413</v>
      </c>
      <c r="B249">
        <f>[4]p21!B249</f>
        <v>0</v>
      </c>
    </row>
    <row r="250" spans="1:2">
      <c r="A250" t="s">
        <v>414</v>
      </c>
      <c r="B250">
        <f>[4]p21!B250</f>
        <v>0</v>
      </c>
    </row>
    <row r="251" spans="1:2">
      <c r="A251" t="s">
        <v>415</v>
      </c>
      <c r="B251">
        <f>[4]p21!B251</f>
        <v>0</v>
      </c>
    </row>
    <row r="252" spans="1:2">
      <c r="A252" t="s">
        <v>416</v>
      </c>
      <c r="B252">
        <f>[4]p21!B252</f>
        <v>0</v>
      </c>
    </row>
    <row r="253" spans="1:2">
      <c r="A253" t="s">
        <v>417</v>
      </c>
      <c r="B253">
        <f>[4]p21!B253</f>
        <v>0</v>
      </c>
    </row>
    <row r="254" spans="1:2">
      <c r="A254" t="s">
        <v>418</v>
      </c>
      <c r="B254">
        <f>[4]p21!B254</f>
        <v>0</v>
      </c>
    </row>
    <row r="255" spans="1:2">
      <c r="A255" t="s">
        <v>419</v>
      </c>
      <c r="B255">
        <f>[4]p21!B255</f>
        <v>0</v>
      </c>
    </row>
    <row r="256" spans="1:2">
      <c r="A256" t="s">
        <v>420</v>
      </c>
      <c r="B256">
        <f>[4]p21!B256</f>
        <v>0</v>
      </c>
    </row>
    <row r="257" spans="1:2">
      <c r="A257" t="s">
        <v>421</v>
      </c>
      <c r="B257">
        <f>[4]p21!B257</f>
        <v>0</v>
      </c>
    </row>
    <row r="258" spans="1:2">
      <c r="A258" t="s">
        <v>422</v>
      </c>
      <c r="B258">
        <f>[4]p21!B258</f>
        <v>0</v>
      </c>
    </row>
    <row r="259" spans="1:2">
      <c r="A259" t="s">
        <v>423</v>
      </c>
      <c r="B259">
        <f>[4]p21!B259</f>
        <v>5</v>
      </c>
    </row>
    <row r="260" spans="1:2">
      <c r="A260" t="s">
        <v>1065</v>
      </c>
      <c r="B260">
        <f>[4]p21!B260</f>
        <v>14.683495472442958</v>
      </c>
    </row>
    <row r="261" spans="1:2">
      <c r="A261" t="s">
        <v>1066</v>
      </c>
      <c r="B261">
        <f>[4]p21!B261</f>
        <v>21.471677171688373</v>
      </c>
    </row>
    <row r="262" spans="1:2">
      <c r="A262" t="s">
        <v>227</v>
      </c>
      <c r="B262">
        <f>[4]p21!B262</f>
        <v>90</v>
      </c>
    </row>
    <row r="263" spans="1:2">
      <c r="A263" t="s">
        <v>228</v>
      </c>
      <c r="B263">
        <f>[4]p21!B263</f>
        <v>90</v>
      </c>
    </row>
    <row r="264" spans="1:2">
      <c r="A264" t="s">
        <v>346</v>
      </c>
      <c r="B264">
        <f>[4]p21!B264</f>
        <v>296127</v>
      </c>
    </row>
    <row r="265" spans="1:2">
      <c r="A265" t="s">
        <v>355</v>
      </c>
      <c r="B265">
        <f>[4]p21!B265</f>
        <v>294621</v>
      </c>
    </row>
    <row r="266" spans="1:2">
      <c r="A266" t="s">
        <v>338</v>
      </c>
      <c r="B266">
        <f>[4]p21!B266</f>
        <v>3</v>
      </c>
    </row>
    <row r="267" spans="1:2">
      <c r="A267" t="s">
        <v>339</v>
      </c>
      <c r="B267">
        <f>[4]p21!B267</f>
        <v>6</v>
      </c>
    </row>
    <row r="268" spans="1:2">
      <c r="A268" t="s">
        <v>1067</v>
      </c>
      <c r="B268">
        <f>[4]p21!B268</f>
        <v>710704.8</v>
      </c>
    </row>
    <row r="269" spans="1:2">
      <c r="A269" t="s">
        <v>1068</v>
      </c>
      <c r="B269">
        <f>[4]p21!B269</f>
        <v>883863</v>
      </c>
    </row>
    <row r="270" spans="1:2">
      <c r="A270" t="s">
        <v>1069</v>
      </c>
      <c r="B270">
        <f>[4]p21!B270</f>
        <v>2343842.1979174009</v>
      </c>
    </row>
    <row r="271" spans="1:2">
      <c r="A271" t="s">
        <v>1070</v>
      </c>
      <c r="B271">
        <f>[4]p21!B271</f>
        <v>0.71757347728292409</v>
      </c>
    </row>
    <row r="272" spans="1:2">
      <c r="A272" t="s">
        <v>1071</v>
      </c>
      <c r="B272">
        <f>[4]p21!B272</f>
        <v>0.92272771341937065</v>
      </c>
    </row>
    <row r="273" spans="1:2">
      <c r="A273" t="s">
        <v>1072</v>
      </c>
      <c r="B273">
        <f>[4]p21!B273</f>
        <v>0.29424277043173358</v>
      </c>
    </row>
    <row r="274" spans="1:2">
      <c r="A274" t="s">
        <v>1073</v>
      </c>
      <c r="B274">
        <f>[4]p21!B274</f>
        <v>0.26972176632321271</v>
      </c>
    </row>
    <row r="275" spans="1:2">
      <c r="A275" t="s">
        <v>1087</v>
      </c>
      <c r="B275">
        <f>[4]p21!B275</f>
        <v>0.29606128537889087</v>
      </c>
    </row>
    <row r="276" spans="1:2">
      <c r="A276" t="s">
        <v>1088</v>
      </c>
      <c r="B276">
        <f>[4]p21!B276</f>
        <v>0.2713885783119156</v>
      </c>
    </row>
    <row r="277" spans="1:2">
      <c r="A277" t="s">
        <v>1091</v>
      </c>
      <c r="B277">
        <f>[4]p21!B277</f>
        <v>3412631.0714459829</v>
      </c>
    </row>
    <row r="278" spans="1:2">
      <c r="A278" t="s">
        <v>1092</v>
      </c>
      <c r="B278">
        <f>[4]p21!B278</f>
        <v>0.78362296530961184</v>
      </c>
    </row>
    <row r="279" spans="1:2">
      <c r="A279" t="s">
        <v>1093</v>
      </c>
      <c r="B279">
        <f>[4]p21!B279</f>
        <v>0.43934339294268165</v>
      </c>
    </row>
    <row r="280" spans="1:2">
      <c r="A280" t="s">
        <v>1094</v>
      </c>
      <c r="B280">
        <f>[4]p21!B280</f>
        <v>0.56065660705731835</v>
      </c>
    </row>
    <row r="281" spans="1:2">
      <c r="A281" t="s">
        <v>1099</v>
      </c>
      <c r="B281">
        <f>[4]p21!B281</f>
        <v>6.0191999999999996E-2</v>
      </c>
    </row>
    <row r="282" spans="1:2">
      <c r="A282" t="s">
        <v>1100</v>
      </c>
      <c r="B282">
        <f>[4]p21!B282</f>
        <v>0.11175434447964418</v>
      </c>
    </row>
    <row r="283" spans="1:2">
      <c r="A283" t="s">
        <v>1095</v>
      </c>
      <c r="B283">
        <f>[4]p21!B283</f>
        <v>21080192</v>
      </c>
    </row>
    <row r="284" spans="1:2">
      <c r="A284" t="s">
        <v>1096</v>
      </c>
      <c r="B284">
        <f>[4]p21!B284</f>
        <v>26900936.97250329</v>
      </c>
    </row>
    <row r="285" spans="1:2">
      <c r="A285" t="s">
        <v>1097</v>
      </c>
      <c r="B285">
        <f>[4]p21!B285</f>
        <v>1068788.873528582</v>
      </c>
    </row>
    <row r="286" spans="1:2">
      <c r="A286" t="s">
        <v>1101</v>
      </c>
      <c r="B286">
        <f>[4]p21!B286</f>
        <v>3000000</v>
      </c>
    </row>
    <row r="287" spans="1:2">
      <c r="A287" t="s">
        <v>1102</v>
      </c>
      <c r="B287">
        <f>[4]p21!B287</f>
        <v>0</v>
      </c>
    </row>
    <row r="288" spans="1:2">
      <c r="A288" t="s">
        <v>1103</v>
      </c>
      <c r="B288">
        <f>[4]p21!B288</f>
        <v>0</v>
      </c>
    </row>
    <row r="289" spans="1:2">
      <c r="A289" t="s">
        <v>1069</v>
      </c>
      <c r="B289">
        <f>[4]p21!B289</f>
        <v>2343842.1979174009</v>
      </c>
    </row>
    <row r="290" spans="1:2">
      <c r="A290" t="s">
        <v>508</v>
      </c>
      <c r="B290">
        <f>[4]p21!B290</f>
        <v>8.9100769107877953E-2</v>
      </c>
    </row>
    <row r="291" spans="1:2">
      <c r="A291" t="s">
        <v>1104</v>
      </c>
      <c r="B291">
        <f>[4]p21!B291</f>
        <v>0.28449777189708653</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3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dimension ref="A1:T291"/>
  <sheetViews>
    <sheetView topLeftCell="A32" zoomScale="75"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753</v>
      </c>
    </row>
    <row r="2" spans="1:11">
      <c r="A2">
        <v>22</v>
      </c>
      <c r="B2" t="s">
        <v>176</v>
      </c>
      <c r="C2" t="s">
        <v>177</v>
      </c>
      <c r="D2" t="s">
        <v>178</v>
      </c>
      <c r="E2" t="s">
        <v>8</v>
      </c>
      <c r="F2" t="s">
        <v>179</v>
      </c>
      <c r="G2" t="s">
        <v>10</v>
      </c>
      <c r="H2" t="s">
        <v>180</v>
      </c>
    </row>
    <row r="3" spans="1:11">
      <c r="A3" t="s">
        <v>181</v>
      </c>
      <c r="B3">
        <f>[4]p22!B3</f>
        <v>274562</v>
      </c>
      <c r="C3">
        <f>[4]p22!C3</f>
        <v>129493</v>
      </c>
      <c r="D3">
        <f>[4]p22!D3</f>
        <v>101670</v>
      </c>
      <c r="E3">
        <f>[4]p22!E3</f>
        <v>192306</v>
      </c>
      <c r="F3">
        <f>[4]p22!F3</f>
        <v>215221</v>
      </c>
      <c r="G3">
        <f>[4]p22!G3</f>
        <v>549272</v>
      </c>
      <c r="H3">
        <f>[4]p22!H3</f>
        <v>1462524</v>
      </c>
      <c r="I3">
        <f>[4]p22!I3</f>
        <v>0</v>
      </c>
      <c r="J3">
        <f>[4]p22!J3</f>
        <v>0</v>
      </c>
      <c r="K3">
        <f>[4]p22!K3</f>
        <v>0</v>
      </c>
    </row>
    <row r="4" spans="1:11">
      <c r="A4" t="s">
        <v>182</v>
      </c>
      <c r="B4">
        <f>[4]p22!B4</f>
        <v>274562</v>
      </c>
      <c r="C4">
        <f>[4]p22!C4</f>
        <v>129493</v>
      </c>
      <c r="D4">
        <f>[4]p22!D4</f>
        <v>101670</v>
      </c>
      <c r="E4">
        <f>[4]p22!E4</f>
        <v>192306</v>
      </c>
      <c r="F4">
        <f>[4]p22!F4</f>
        <v>215221</v>
      </c>
      <c r="G4">
        <f>[4]p22!G4</f>
        <v>549272</v>
      </c>
      <c r="H4">
        <f>[4]p22!H4</f>
        <v>1462524</v>
      </c>
      <c r="I4">
        <f>[4]p22!I4</f>
        <v>0</v>
      </c>
      <c r="J4">
        <f>[4]p22!J4</f>
        <v>0</v>
      </c>
      <c r="K4">
        <f>[4]p22!K4</f>
        <v>0</v>
      </c>
    </row>
    <row r="5" spans="1:11">
      <c r="A5" t="s">
        <v>183</v>
      </c>
      <c r="B5">
        <f>[4]p22!B5</f>
        <v>0</v>
      </c>
      <c r="C5">
        <f>[4]p22!C5</f>
        <v>0</v>
      </c>
      <c r="D5">
        <f>[4]p22!D5</f>
        <v>101670</v>
      </c>
      <c r="E5">
        <f>[4]p22!E5</f>
        <v>0</v>
      </c>
      <c r="F5">
        <f>[4]p22!F5</f>
        <v>0</v>
      </c>
      <c r="G5">
        <f>[4]p22!G5</f>
        <v>0</v>
      </c>
      <c r="H5">
        <f>[4]p22!H5</f>
        <v>0</v>
      </c>
      <c r="I5">
        <f>[4]p22!I5</f>
        <v>0</v>
      </c>
      <c r="J5">
        <f>[4]p22!J5</f>
        <v>0</v>
      </c>
      <c r="K5">
        <f>[4]p22!K5</f>
        <v>0</v>
      </c>
    </row>
    <row r="6" spans="1:11">
      <c r="A6" t="s">
        <v>184</v>
      </c>
      <c r="B6">
        <f>[4]p22!B6</f>
        <v>274562</v>
      </c>
      <c r="C6">
        <f>[4]p22!C6</f>
        <v>129493</v>
      </c>
      <c r="D6">
        <f>[4]p22!D6</f>
        <v>0</v>
      </c>
      <c r="E6">
        <f>[4]p22!E6</f>
        <v>192306</v>
      </c>
      <c r="F6">
        <f>[4]p22!F6</f>
        <v>215221</v>
      </c>
      <c r="G6">
        <f>[4]p22!G6</f>
        <v>549272</v>
      </c>
      <c r="H6">
        <f>[4]p22!H6</f>
        <v>0</v>
      </c>
      <c r="I6">
        <f>[4]p22!I6</f>
        <v>0</v>
      </c>
      <c r="J6">
        <f>[4]p22!J6</f>
        <v>0</v>
      </c>
      <c r="K6">
        <f>[4]p22!K6</f>
        <v>0</v>
      </c>
    </row>
    <row r="7" spans="1:11">
      <c r="A7" t="s">
        <v>185</v>
      </c>
      <c r="B7">
        <f>[4]p22!B7</f>
        <v>0</v>
      </c>
      <c r="C7">
        <f>[4]p22!C7</f>
        <v>0</v>
      </c>
      <c r="D7">
        <f>[4]p22!D7</f>
        <v>1360854</v>
      </c>
      <c r="E7">
        <f>[4]p22!E7</f>
        <v>0</v>
      </c>
      <c r="F7">
        <f>[4]p22!F7</f>
        <v>0</v>
      </c>
      <c r="G7">
        <f>[4]p22!G7</f>
        <v>0</v>
      </c>
      <c r="H7">
        <f>[4]p22!H7</f>
        <v>0</v>
      </c>
      <c r="I7">
        <f>[4]p22!I7</f>
        <v>0</v>
      </c>
      <c r="J7">
        <f>[4]p22!J7</f>
        <v>0</v>
      </c>
      <c r="K7">
        <f>[4]p22!K7</f>
        <v>0</v>
      </c>
    </row>
    <row r="8" spans="1:11">
      <c r="A8" t="s">
        <v>186</v>
      </c>
      <c r="B8">
        <f>[4]p22!B8</f>
        <v>239386</v>
      </c>
      <c r="C8">
        <f>[4]p22!C8</f>
        <v>132401</v>
      </c>
      <c r="D8">
        <f>[4]p22!D8</f>
        <v>86615</v>
      </c>
      <c r="E8">
        <f>[4]p22!E8</f>
        <v>179190</v>
      </c>
      <c r="F8">
        <f>[4]p22!F8</f>
        <v>232627</v>
      </c>
      <c r="G8">
        <f>[4]p22!G8</f>
        <v>596675</v>
      </c>
      <c r="H8">
        <f>[4]p22!H8</f>
        <v>1466894</v>
      </c>
      <c r="I8">
        <f>[4]p22!I8</f>
        <v>0</v>
      </c>
      <c r="J8">
        <f>[4]p22!J8</f>
        <v>0</v>
      </c>
      <c r="K8">
        <f>[4]p22!K8</f>
        <v>0</v>
      </c>
    </row>
    <row r="9" spans="1:11">
      <c r="A9" t="s">
        <v>187</v>
      </c>
      <c r="B9">
        <f>[4]p22!B9</f>
        <v>239386</v>
      </c>
      <c r="C9">
        <f>[4]p22!C9</f>
        <v>132401</v>
      </c>
      <c r="D9">
        <f>[4]p22!D9</f>
        <v>86615</v>
      </c>
      <c r="E9">
        <f>[4]p22!E9</f>
        <v>179190</v>
      </c>
      <c r="F9">
        <f>[4]p22!F9</f>
        <v>232627</v>
      </c>
      <c r="G9">
        <f>[4]p22!G9</f>
        <v>596675</v>
      </c>
      <c r="H9">
        <f>[4]p22!H9</f>
        <v>1466894</v>
      </c>
      <c r="I9">
        <f>[4]p22!I9</f>
        <v>0</v>
      </c>
      <c r="J9">
        <f>[4]p22!J9</f>
        <v>0</v>
      </c>
      <c r="K9">
        <f>[4]p22!K9</f>
        <v>0</v>
      </c>
    </row>
    <row r="10" spans="1:11">
      <c r="A10" t="s">
        <v>188</v>
      </c>
      <c r="B10">
        <f>[4]p22!B10</f>
        <v>0</v>
      </c>
      <c r="C10">
        <f>[4]p22!C10</f>
        <v>0</v>
      </c>
      <c r="D10">
        <f>[4]p22!D10</f>
        <v>0</v>
      </c>
      <c r="E10">
        <f>[4]p22!E10</f>
        <v>0</v>
      </c>
      <c r="F10">
        <f>[4]p22!F10</f>
        <v>0</v>
      </c>
      <c r="G10">
        <f>[4]p22!G10</f>
        <v>596675</v>
      </c>
      <c r="H10">
        <f>[4]p22!H10</f>
        <v>0</v>
      </c>
      <c r="I10">
        <f>[4]p22!I10</f>
        <v>0</v>
      </c>
      <c r="J10">
        <f>[4]p22!J10</f>
        <v>0</v>
      </c>
      <c r="K10">
        <f>[4]p22!K10</f>
        <v>0</v>
      </c>
    </row>
    <row r="11" spans="1:11">
      <c r="A11" t="s">
        <v>189</v>
      </c>
      <c r="B11">
        <f>[4]p22!B11</f>
        <v>239386</v>
      </c>
      <c r="C11">
        <f>[4]p22!C11</f>
        <v>132401</v>
      </c>
      <c r="D11">
        <f>[4]p22!D11</f>
        <v>86615</v>
      </c>
      <c r="E11">
        <f>[4]p22!E11</f>
        <v>179190</v>
      </c>
      <c r="F11">
        <f>[4]p22!F11</f>
        <v>232627</v>
      </c>
      <c r="G11">
        <f>[4]p22!G11</f>
        <v>0</v>
      </c>
      <c r="H11">
        <f>[4]p22!H11</f>
        <v>0</v>
      </c>
      <c r="I11">
        <f>[4]p22!I11</f>
        <v>0</v>
      </c>
      <c r="J11">
        <f>[4]p22!J11</f>
        <v>0</v>
      </c>
      <c r="K11">
        <f>[4]p22!K11</f>
        <v>0</v>
      </c>
    </row>
    <row r="12" spans="1:11">
      <c r="A12" t="s">
        <v>190</v>
      </c>
      <c r="B12">
        <f>[4]p22!B12</f>
        <v>0</v>
      </c>
      <c r="C12">
        <f>[4]p22!C12</f>
        <v>0</v>
      </c>
      <c r="D12">
        <f>[4]p22!D12</f>
        <v>0</v>
      </c>
      <c r="E12">
        <f>[4]p22!E12</f>
        <v>0</v>
      </c>
      <c r="F12">
        <f>[4]p22!F12</f>
        <v>0</v>
      </c>
      <c r="G12">
        <f>[4]p22!G12</f>
        <v>870219</v>
      </c>
      <c r="H12">
        <f>[4]p22!H12</f>
        <v>0</v>
      </c>
      <c r="I12">
        <f>[4]p22!I12</f>
        <v>0</v>
      </c>
      <c r="J12">
        <f>[4]p22!J12</f>
        <v>0</v>
      </c>
      <c r="K12">
        <f>[4]p22!K12</f>
        <v>0</v>
      </c>
    </row>
    <row r="13" spans="1:11">
      <c r="A13" t="s">
        <v>191</v>
      </c>
      <c r="B13">
        <f>[4]p22!B13</f>
        <v>4158</v>
      </c>
      <c r="C13">
        <f>[4]p22!C13</f>
        <v>401.625</v>
      </c>
      <c r="D13">
        <f>[4]p22!D13</f>
        <v>330.75</v>
      </c>
      <c r="E13">
        <f>[4]p22!E13</f>
        <v>31.184999999999999</v>
      </c>
      <c r="F13">
        <f>[4]p22!F13</f>
        <v>48.195</v>
      </c>
      <c r="G13">
        <f>[4]p22!G13</f>
        <v>43.47</v>
      </c>
      <c r="H13">
        <f>[4]p22!H13</f>
        <v>0</v>
      </c>
      <c r="I13">
        <f>[4]p22!I13</f>
        <v>0</v>
      </c>
      <c r="J13">
        <f>[4]p22!J13</f>
        <v>0</v>
      </c>
      <c r="K13">
        <f>[4]p22!K13</f>
        <v>0</v>
      </c>
    </row>
    <row r="14" spans="1:11">
      <c r="A14" t="s">
        <v>192</v>
      </c>
      <c r="B14">
        <f>[4]p22!B14</f>
        <v>3960</v>
      </c>
      <c r="C14">
        <f>[4]p22!C14</f>
        <v>382.5</v>
      </c>
      <c r="D14">
        <f>[4]p22!D14</f>
        <v>315</v>
      </c>
      <c r="E14">
        <f>[4]p22!E14</f>
        <v>29.7</v>
      </c>
      <c r="F14">
        <f>[4]p22!F14</f>
        <v>45.9</v>
      </c>
      <c r="G14">
        <f>[4]p22!G14</f>
        <v>41.4</v>
      </c>
      <c r="H14">
        <f>[4]p22!H14</f>
        <v>0</v>
      </c>
      <c r="I14">
        <f>[4]p22!I14</f>
        <v>0</v>
      </c>
      <c r="J14">
        <f>[4]p22!J14</f>
        <v>0</v>
      </c>
      <c r="K14">
        <f>[4]p22!K14</f>
        <v>0</v>
      </c>
    </row>
    <row r="15" spans="1:11">
      <c r="A15" t="s">
        <v>193</v>
      </c>
      <c r="B15">
        <f>[4]p22!B15</f>
        <v>4356</v>
      </c>
      <c r="C15">
        <f>[4]p22!C15</f>
        <v>420.75</v>
      </c>
      <c r="D15">
        <f>[4]p22!D15</f>
        <v>346.5</v>
      </c>
      <c r="E15">
        <f>[4]p22!E15</f>
        <v>32.67</v>
      </c>
      <c r="F15">
        <f>[4]p22!F15</f>
        <v>50.49</v>
      </c>
      <c r="G15">
        <f>[4]p22!G15</f>
        <v>45.54</v>
      </c>
      <c r="H15">
        <f>[4]p22!H15</f>
        <v>0</v>
      </c>
      <c r="I15">
        <f>[4]p22!I15</f>
        <v>0</v>
      </c>
      <c r="J15">
        <f>[4]p22!J15</f>
        <v>0</v>
      </c>
      <c r="K15">
        <f>[4]p22!K15</f>
        <v>0</v>
      </c>
    </row>
    <row r="16" spans="1:11">
      <c r="A16" t="s">
        <v>194</v>
      </c>
      <c r="B16">
        <f>[4]p22!B16</f>
        <v>4356</v>
      </c>
      <c r="C16">
        <f>[4]p22!C16</f>
        <v>420.75</v>
      </c>
      <c r="D16">
        <f>[4]p22!D16</f>
        <v>346.5</v>
      </c>
      <c r="E16">
        <f>[4]p22!E16</f>
        <v>32.67</v>
      </c>
      <c r="F16">
        <f>[4]p22!F16</f>
        <v>50.49</v>
      </c>
      <c r="G16">
        <f>[4]p22!G16</f>
        <v>45.54</v>
      </c>
      <c r="H16">
        <f>[4]p22!H16</f>
        <v>0</v>
      </c>
      <c r="I16">
        <f>[4]p22!I16</f>
        <v>0</v>
      </c>
      <c r="J16">
        <f>[4]p22!J16</f>
        <v>0</v>
      </c>
      <c r="K16">
        <f>[4]p22!K16</f>
        <v>0</v>
      </c>
    </row>
    <row r="17" spans="1:11">
      <c r="A17" t="s">
        <v>195</v>
      </c>
      <c r="B17">
        <f>[4]p22!B17</f>
        <v>3960</v>
      </c>
      <c r="C17">
        <f>[4]p22!C17</f>
        <v>382.5</v>
      </c>
      <c r="D17">
        <f>[4]p22!D17</f>
        <v>315</v>
      </c>
      <c r="E17">
        <f>[4]p22!E17</f>
        <v>29.7</v>
      </c>
      <c r="F17">
        <f>[4]p22!F17</f>
        <v>45.9</v>
      </c>
      <c r="G17">
        <f>[4]p22!G17</f>
        <v>41.4</v>
      </c>
      <c r="H17">
        <f>[4]p22!H17</f>
        <v>0</v>
      </c>
      <c r="I17">
        <f>[4]p22!I17</f>
        <v>0</v>
      </c>
      <c r="J17">
        <f>[4]p22!J17</f>
        <v>0</v>
      </c>
      <c r="K17">
        <f>[4]p22!K17</f>
        <v>0</v>
      </c>
    </row>
    <row r="18" spans="1:11">
      <c r="A18" t="s">
        <v>196</v>
      </c>
      <c r="B18">
        <f>[4]p22!B18</f>
        <v>0</v>
      </c>
      <c r="C18">
        <f>[4]p22!C18</f>
        <v>0</v>
      </c>
      <c r="D18">
        <f>[4]p22!D18</f>
        <v>0</v>
      </c>
      <c r="E18">
        <f>[4]p22!E18</f>
        <v>0</v>
      </c>
      <c r="F18">
        <f>[4]p22!F18</f>
        <v>0</v>
      </c>
      <c r="G18">
        <f>[4]p22!G18</f>
        <v>0</v>
      </c>
      <c r="H18">
        <f>[4]p22!H18</f>
        <v>0</v>
      </c>
      <c r="I18">
        <f>[4]p22!I18</f>
        <v>0</v>
      </c>
      <c r="J18">
        <f>[4]p22!J18</f>
        <v>0</v>
      </c>
      <c r="K18">
        <f>[4]p22!K18</f>
        <v>0</v>
      </c>
    </row>
    <row r="19" spans="1:11">
      <c r="A19" t="s">
        <v>197</v>
      </c>
      <c r="B19">
        <f>[4]p22!B19</f>
        <v>0</v>
      </c>
      <c r="C19">
        <f>[4]p22!C19</f>
        <v>0</v>
      </c>
      <c r="D19">
        <f>[4]p22!D19</f>
        <v>0</v>
      </c>
      <c r="E19">
        <f>[4]p22!E19</f>
        <v>0</v>
      </c>
      <c r="F19">
        <f>[4]p22!F19</f>
        <v>0</v>
      </c>
      <c r="G19">
        <f>[4]p22!G19</f>
        <v>0</v>
      </c>
      <c r="H19">
        <f>[4]p22!H19</f>
        <v>0</v>
      </c>
      <c r="I19">
        <f>[4]p22!I19</f>
        <v>0</v>
      </c>
      <c r="J19">
        <f>[4]p22!J19</f>
        <v>0</v>
      </c>
      <c r="K19">
        <f>[4]p22!K19</f>
        <v>0</v>
      </c>
    </row>
    <row r="20" spans="1:11">
      <c r="A20" t="s">
        <v>198</v>
      </c>
      <c r="B20">
        <f>[4]p22!B20</f>
        <v>0</v>
      </c>
      <c r="C20">
        <f>[4]p22!C20</f>
        <v>0</v>
      </c>
      <c r="D20">
        <f>[4]p22!D20</f>
        <v>0</v>
      </c>
      <c r="E20">
        <f>[4]p22!E20</f>
        <v>0</v>
      </c>
      <c r="F20">
        <f>[4]p22!F20</f>
        <v>0</v>
      </c>
      <c r="G20">
        <f>[4]p22!G20</f>
        <v>0</v>
      </c>
      <c r="H20">
        <f>[4]p22!H20</f>
        <v>0</v>
      </c>
      <c r="I20">
        <f>[4]p22!I20</f>
        <v>0</v>
      </c>
      <c r="J20">
        <f>[4]p22!J20</f>
        <v>0</v>
      </c>
      <c r="K20">
        <f>[4]p22!K20</f>
        <v>0</v>
      </c>
    </row>
    <row r="21" spans="1:11">
      <c r="A21" t="s">
        <v>199</v>
      </c>
      <c r="B21">
        <f>[4]p22!B21</f>
        <v>0</v>
      </c>
      <c r="C21">
        <f>[4]p22!C21</f>
        <v>0</v>
      </c>
      <c r="D21">
        <f>[4]p22!D21</f>
        <v>0</v>
      </c>
      <c r="E21">
        <f>[4]p22!E21</f>
        <v>0</v>
      </c>
      <c r="F21">
        <f>[4]p22!F21</f>
        <v>0</v>
      </c>
      <c r="G21">
        <f>[4]p22!G21</f>
        <v>0</v>
      </c>
      <c r="H21">
        <f>[4]p22!H21</f>
        <v>0</v>
      </c>
      <c r="I21">
        <f>[4]p22!I21</f>
        <v>0</v>
      </c>
      <c r="J21">
        <f>[4]p22!J21</f>
        <v>0</v>
      </c>
      <c r="K21">
        <f>[4]p22!K21</f>
        <v>0</v>
      </c>
    </row>
    <row r="22" spans="1:11">
      <c r="A22" t="s">
        <v>200</v>
      </c>
      <c r="B22">
        <f>[4]p22!B22</f>
        <v>0</v>
      </c>
      <c r="C22">
        <f>[4]p22!C22</f>
        <v>0</v>
      </c>
      <c r="D22">
        <f>[4]p22!D22</f>
        <v>0</v>
      </c>
      <c r="E22">
        <f>[4]p22!E22</f>
        <v>0</v>
      </c>
      <c r="F22">
        <f>[4]p22!F22</f>
        <v>0</v>
      </c>
      <c r="G22">
        <f>[4]p22!G22</f>
        <v>0</v>
      </c>
      <c r="H22">
        <f>[4]p22!H22</f>
        <v>0</v>
      </c>
      <c r="I22">
        <f>[4]p22!I22</f>
        <v>0</v>
      </c>
      <c r="J22">
        <f>[4]p22!J22</f>
        <v>0</v>
      </c>
      <c r="K22">
        <f>[4]p22!K22</f>
        <v>0</v>
      </c>
    </row>
    <row r="23" spans="1:11">
      <c r="A23" t="s">
        <v>201</v>
      </c>
      <c r="B23">
        <f>[4]p22!B23</f>
        <v>6331.5</v>
      </c>
      <c r="C23">
        <f>[4]p22!C23</f>
        <v>472.5</v>
      </c>
      <c r="D23">
        <f>[4]p22!D23</f>
        <v>496.125</v>
      </c>
      <c r="E23">
        <f>[4]p22!E23</f>
        <v>40.634999999999998</v>
      </c>
      <c r="F23">
        <f>[4]p22!F23</f>
        <v>56.7</v>
      </c>
      <c r="G23">
        <f>[4]p22!G23</f>
        <v>51.975000000000001</v>
      </c>
      <c r="H23">
        <f>[4]p22!H23</f>
        <v>0</v>
      </c>
      <c r="I23">
        <f>[4]p22!I23</f>
        <v>0</v>
      </c>
      <c r="J23">
        <f>[4]p22!J23</f>
        <v>0</v>
      </c>
      <c r="K23">
        <f>[4]p22!K23</f>
        <v>0</v>
      </c>
    </row>
    <row r="24" spans="1:11">
      <c r="A24" t="s">
        <v>202</v>
      </c>
      <c r="B24">
        <f>[4]p22!B24</f>
        <v>6030</v>
      </c>
      <c r="C24">
        <f>[4]p22!C24</f>
        <v>450</v>
      </c>
      <c r="D24">
        <f>[4]p22!D24</f>
        <v>472.5</v>
      </c>
      <c r="E24">
        <f>[4]p22!E24</f>
        <v>38.700000000000003</v>
      </c>
      <c r="F24">
        <f>[4]p22!F24</f>
        <v>54</v>
      </c>
      <c r="G24">
        <f>[4]p22!G24</f>
        <v>49.5</v>
      </c>
      <c r="H24">
        <f>[4]p22!H24</f>
        <v>0</v>
      </c>
      <c r="I24">
        <f>[4]p22!I24</f>
        <v>0</v>
      </c>
      <c r="J24">
        <f>[4]p22!J24</f>
        <v>0</v>
      </c>
      <c r="K24">
        <f>[4]p22!K24</f>
        <v>0</v>
      </c>
    </row>
    <row r="25" spans="1:11">
      <c r="A25" t="s">
        <v>203</v>
      </c>
      <c r="B25">
        <f>[4]p22!B25</f>
        <v>6633</v>
      </c>
      <c r="C25">
        <f>[4]p22!C25</f>
        <v>495</v>
      </c>
      <c r="D25">
        <f>[4]p22!D25</f>
        <v>519.75</v>
      </c>
      <c r="E25">
        <f>[4]p22!E25</f>
        <v>42.57</v>
      </c>
      <c r="F25">
        <f>[4]p22!F25</f>
        <v>59.4</v>
      </c>
      <c r="G25">
        <f>[4]p22!G25</f>
        <v>54.45</v>
      </c>
      <c r="H25">
        <f>[4]p22!H25</f>
        <v>0</v>
      </c>
      <c r="I25">
        <f>[4]p22!I25</f>
        <v>0</v>
      </c>
      <c r="J25">
        <f>[4]p22!J25</f>
        <v>0</v>
      </c>
      <c r="K25">
        <f>[4]p22!K25</f>
        <v>0</v>
      </c>
    </row>
    <row r="26" spans="1:11">
      <c r="A26" t="s">
        <v>204</v>
      </c>
      <c r="B26">
        <f>[4]p22!B26</f>
        <v>6633</v>
      </c>
      <c r="C26">
        <f>[4]p22!C26</f>
        <v>495</v>
      </c>
      <c r="D26">
        <f>[4]p22!D26</f>
        <v>519.75</v>
      </c>
      <c r="E26">
        <f>[4]p22!E26</f>
        <v>42.57</v>
      </c>
      <c r="F26">
        <f>[4]p22!F26</f>
        <v>59.4</v>
      </c>
      <c r="G26">
        <f>[4]p22!G26</f>
        <v>54.45</v>
      </c>
      <c r="H26">
        <f>[4]p22!H26</f>
        <v>0</v>
      </c>
      <c r="I26">
        <f>[4]p22!I26</f>
        <v>0</v>
      </c>
      <c r="J26">
        <f>[4]p22!J26</f>
        <v>0</v>
      </c>
      <c r="K26">
        <f>[4]p22!K26</f>
        <v>0</v>
      </c>
    </row>
    <row r="27" spans="1:11">
      <c r="A27" t="s">
        <v>205</v>
      </c>
      <c r="B27">
        <f>[4]p22!B27</f>
        <v>6030</v>
      </c>
      <c r="C27">
        <f>[4]p22!C27</f>
        <v>450</v>
      </c>
      <c r="D27">
        <f>[4]p22!D27</f>
        <v>472.5</v>
      </c>
      <c r="E27">
        <f>[4]p22!E27</f>
        <v>38.700000000000003</v>
      </c>
      <c r="F27">
        <f>[4]p22!F27</f>
        <v>54</v>
      </c>
      <c r="G27">
        <f>[4]p22!G27</f>
        <v>49.5</v>
      </c>
      <c r="H27">
        <f>[4]p22!H27</f>
        <v>0</v>
      </c>
      <c r="I27">
        <f>[4]p22!I27</f>
        <v>0</v>
      </c>
      <c r="J27">
        <f>[4]p22!J27</f>
        <v>0</v>
      </c>
      <c r="K27">
        <f>[4]p22!K27</f>
        <v>0</v>
      </c>
    </row>
    <row r="28" spans="1:11">
      <c r="A28" t="s">
        <v>206</v>
      </c>
      <c r="B28">
        <f>[4]p22!B28</f>
        <v>0</v>
      </c>
      <c r="C28">
        <f>[4]p22!C28</f>
        <v>0</v>
      </c>
      <c r="D28">
        <f>[4]p22!D28</f>
        <v>0</v>
      </c>
      <c r="E28">
        <f>[4]p22!E28</f>
        <v>0</v>
      </c>
      <c r="F28">
        <f>[4]p22!F28</f>
        <v>0</v>
      </c>
      <c r="G28">
        <f>[4]p22!G28</f>
        <v>0</v>
      </c>
      <c r="H28">
        <f>[4]p22!H28</f>
        <v>0</v>
      </c>
      <c r="I28">
        <f>[4]p22!I28</f>
        <v>0</v>
      </c>
      <c r="J28">
        <f>[4]p22!J28</f>
        <v>0</v>
      </c>
      <c r="K28">
        <f>[4]p22!K28</f>
        <v>0</v>
      </c>
    </row>
    <row r="29" spans="1:11">
      <c r="A29" t="s">
        <v>207</v>
      </c>
      <c r="B29">
        <f>[4]p22!B29</f>
        <v>0</v>
      </c>
      <c r="C29">
        <f>[4]p22!C29</f>
        <v>0</v>
      </c>
      <c r="D29">
        <f>[4]p22!D29</f>
        <v>0</v>
      </c>
      <c r="E29">
        <f>[4]p22!E29</f>
        <v>0</v>
      </c>
      <c r="F29">
        <f>[4]p22!F29</f>
        <v>0</v>
      </c>
      <c r="G29">
        <f>[4]p22!G29</f>
        <v>0</v>
      </c>
      <c r="H29">
        <f>[4]p22!H29</f>
        <v>0</v>
      </c>
      <c r="I29">
        <f>[4]p22!I29</f>
        <v>0</v>
      </c>
      <c r="J29">
        <f>[4]p22!J29</f>
        <v>0</v>
      </c>
      <c r="K29">
        <f>[4]p22!K29</f>
        <v>0</v>
      </c>
    </row>
    <row r="30" spans="1:11">
      <c r="A30" t="s">
        <v>208</v>
      </c>
      <c r="B30">
        <f>[4]p22!B30</f>
        <v>0</v>
      </c>
      <c r="C30">
        <f>[4]p22!C30</f>
        <v>0</v>
      </c>
      <c r="D30">
        <f>[4]p22!D30</f>
        <v>0</v>
      </c>
      <c r="E30">
        <f>[4]p22!E30</f>
        <v>0</v>
      </c>
      <c r="F30">
        <f>[4]p22!F30</f>
        <v>0</v>
      </c>
      <c r="G30">
        <f>[4]p22!G30</f>
        <v>0</v>
      </c>
      <c r="H30">
        <f>[4]p22!H30</f>
        <v>0</v>
      </c>
      <c r="I30">
        <f>[4]p22!I30</f>
        <v>0</v>
      </c>
      <c r="J30">
        <f>[4]p22!J30</f>
        <v>0</v>
      </c>
      <c r="K30">
        <f>[4]p22!K30</f>
        <v>0</v>
      </c>
    </row>
    <row r="31" spans="1:11">
      <c r="A31" t="s">
        <v>209</v>
      </c>
      <c r="B31">
        <f>[4]p22!B31</f>
        <v>0</v>
      </c>
      <c r="C31">
        <f>[4]p22!C31</f>
        <v>0</v>
      </c>
      <c r="D31">
        <f>[4]p22!D31</f>
        <v>0</v>
      </c>
      <c r="E31">
        <f>[4]p22!E31</f>
        <v>0</v>
      </c>
      <c r="F31">
        <f>[4]p22!F31</f>
        <v>0</v>
      </c>
      <c r="G31">
        <f>[4]p22!G31</f>
        <v>0</v>
      </c>
      <c r="H31">
        <f>[4]p22!H31</f>
        <v>0</v>
      </c>
      <c r="I31">
        <f>[4]p22!I31</f>
        <v>0</v>
      </c>
      <c r="J31">
        <f>[4]p22!J31</f>
        <v>0</v>
      </c>
      <c r="K31">
        <f>[4]p22!K31</f>
        <v>0</v>
      </c>
    </row>
    <row r="32" spans="1:11">
      <c r="A32" t="s">
        <v>210</v>
      </c>
      <c r="B32">
        <f>[4]p22!B32</f>
        <v>0</v>
      </c>
      <c r="C32">
        <f>[4]p22!C32</f>
        <v>0</v>
      </c>
      <c r="D32">
        <f>[4]p22!D32</f>
        <v>0</v>
      </c>
      <c r="E32">
        <f>[4]p22!E32</f>
        <v>0</v>
      </c>
      <c r="F32">
        <f>[4]p22!F32</f>
        <v>0</v>
      </c>
      <c r="G32">
        <f>[4]p22!G32</f>
        <v>0</v>
      </c>
      <c r="H32">
        <f>[4]p22!H32</f>
        <v>0</v>
      </c>
      <c r="I32">
        <f>[4]p22!I32</f>
        <v>0</v>
      </c>
      <c r="J32">
        <f>[4]p22!J32</f>
        <v>0</v>
      </c>
      <c r="K32">
        <f>[4]p22!K32</f>
        <v>0</v>
      </c>
    </row>
    <row r="33" spans="1:11">
      <c r="A33" t="s">
        <v>211</v>
      </c>
      <c r="B33">
        <f>[4]p22!B33</f>
        <v>71999843</v>
      </c>
      <c r="C33">
        <f>[4]p22!C33</f>
        <v>3840000</v>
      </c>
      <c r="D33">
        <f>[4]p22!D33</f>
        <v>3840006.6</v>
      </c>
      <c r="E33">
        <f>[4]p22!E33</f>
        <v>720000.09</v>
      </c>
      <c r="F33">
        <f>[4]p22!F33</f>
        <v>1440000.15</v>
      </c>
      <c r="G33">
        <f>[4]p22!G33</f>
        <v>3840000</v>
      </c>
      <c r="H33">
        <f>[4]p22!H33</f>
        <v>8394445</v>
      </c>
      <c r="I33">
        <f>[4]p22!I33</f>
        <v>0</v>
      </c>
      <c r="J33">
        <f>[4]p22!J33</f>
        <v>0</v>
      </c>
      <c r="K33">
        <f>[4]p22!K33</f>
        <v>0</v>
      </c>
    </row>
    <row r="34" spans="1:11">
      <c r="A34" t="s">
        <v>212</v>
      </c>
      <c r="B34">
        <f>[4]p22!B34</f>
        <v>95999939</v>
      </c>
      <c r="C34">
        <f>[4]p22!C34</f>
        <v>4800000</v>
      </c>
      <c r="D34">
        <f>[4]p22!D34</f>
        <v>4800004.7</v>
      </c>
      <c r="E34">
        <f>[4]p22!E34</f>
        <v>480000.06</v>
      </c>
      <c r="F34">
        <f>[4]p22!F34</f>
        <v>960000.89</v>
      </c>
      <c r="G34">
        <f>[4]p22!G34</f>
        <v>2640000</v>
      </c>
      <c r="H34">
        <f>[4]p22!H34</f>
        <v>6710317</v>
      </c>
      <c r="I34">
        <f>[4]p22!I34</f>
        <v>0</v>
      </c>
      <c r="J34">
        <f>[4]p22!J34</f>
        <v>0</v>
      </c>
      <c r="K34">
        <f>[4]p22!K34</f>
        <v>0</v>
      </c>
    </row>
    <row r="35" spans="1:11">
      <c r="A35" t="s">
        <v>213</v>
      </c>
      <c r="B35">
        <f>[4]p22!B35</f>
        <v>0</v>
      </c>
      <c r="C35">
        <f>[4]p22!C35</f>
        <v>0.09</v>
      </c>
      <c r="D35">
        <f>[4]p22!D35</f>
        <v>0.09</v>
      </c>
      <c r="E35">
        <f>[4]p22!E35</f>
        <v>0.09</v>
      </c>
      <c r="F35">
        <f>[4]p22!F35</f>
        <v>0.09</v>
      </c>
      <c r="G35">
        <f>[4]p22!G35</f>
        <v>0.09</v>
      </c>
      <c r="H35">
        <f>[4]p22!H35</f>
        <v>0</v>
      </c>
      <c r="I35">
        <f>[4]p22!I35</f>
        <v>0</v>
      </c>
      <c r="J35">
        <f>[4]p22!J35</f>
        <v>0</v>
      </c>
      <c r="K35">
        <f>[4]p22!K35</f>
        <v>0</v>
      </c>
    </row>
    <row r="36" spans="1:11">
      <c r="A36" t="s">
        <v>214</v>
      </c>
      <c r="B36">
        <f>[4]p22!B36</f>
        <v>6.8999999999999992E-2</v>
      </c>
      <c r="C36">
        <f>[4]p22!C36</f>
        <v>0</v>
      </c>
      <c r="D36">
        <f>[4]p22!D36</f>
        <v>6.8999999999999992E-2</v>
      </c>
      <c r="E36">
        <f>[4]p22!E36</f>
        <v>6.8999999999999992E-2</v>
      </c>
      <c r="F36">
        <f>[4]p22!F36</f>
        <v>6.8999999999999992E-2</v>
      </c>
      <c r="G36">
        <f>[4]p22!G36</f>
        <v>0</v>
      </c>
      <c r="H36">
        <f>[4]p22!H36</f>
        <v>0</v>
      </c>
      <c r="I36">
        <f>[4]p22!I36</f>
        <v>0</v>
      </c>
      <c r="J36">
        <f>[4]p22!J36</f>
        <v>0</v>
      </c>
      <c r="K36">
        <f>[4]p22!K36</f>
        <v>0</v>
      </c>
    </row>
    <row r="37" spans="1:11">
      <c r="A37" t="s">
        <v>215</v>
      </c>
      <c r="B37">
        <f>[4]p22!B37</f>
        <v>9.1999999999999998E-2</v>
      </c>
      <c r="C37">
        <f>[4]p22!C37</f>
        <v>9.1999999999999998E-2</v>
      </c>
      <c r="D37">
        <f>[4]p22!D37</f>
        <v>0</v>
      </c>
      <c r="E37">
        <f>[4]p22!E37</f>
        <v>9.1999999999999998E-2</v>
      </c>
      <c r="F37">
        <f>[4]p22!F37</f>
        <v>9.1999999999999998E-2</v>
      </c>
      <c r="G37">
        <f>[4]p22!G37</f>
        <v>9.1999999999999998E-2</v>
      </c>
      <c r="H37">
        <f>[4]p22!H37</f>
        <v>0</v>
      </c>
      <c r="I37">
        <f>[4]p22!I37</f>
        <v>0</v>
      </c>
      <c r="J37">
        <f>[4]p22!J37</f>
        <v>0</v>
      </c>
      <c r="K37">
        <f>[4]p22!K37</f>
        <v>0</v>
      </c>
    </row>
    <row r="38" spans="1:11">
      <c r="A38" t="s">
        <v>216</v>
      </c>
      <c r="B38">
        <f>[4]p22!B38</f>
        <v>0.115</v>
      </c>
      <c r="C38">
        <f>[4]p22!C38</f>
        <v>0.115</v>
      </c>
      <c r="D38">
        <f>[4]p22!D38</f>
        <v>0.115</v>
      </c>
      <c r="E38">
        <f>[4]p22!E38</f>
        <v>0</v>
      </c>
      <c r="F38">
        <f>[4]p22!F38</f>
        <v>0</v>
      </c>
      <c r="G38">
        <f>[4]p22!G38</f>
        <v>0.115</v>
      </c>
      <c r="H38">
        <f>[4]p22!H38</f>
        <v>0</v>
      </c>
      <c r="I38">
        <f>[4]p22!I38</f>
        <v>0</v>
      </c>
      <c r="J38">
        <f>[4]p22!J38</f>
        <v>0</v>
      </c>
      <c r="K38">
        <f>[4]p22!K38</f>
        <v>0</v>
      </c>
    </row>
    <row r="39" spans="1:11">
      <c r="A39" t="s">
        <v>217</v>
      </c>
      <c r="B39">
        <f>[4]p22!B39</f>
        <v>0.115</v>
      </c>
      <c r="C39">
        <f>[4]p22!C39</f>
        <v>0.115</v>
      </c>
      <c r="D39">
        <f>[4]p22!D39</f>
        <v>0.115</v>
      </c>
      <c r="E39">
        <f>[4]p22!E39</f>
        <v>0</v>
      </c>
      <c r="F39">
        <f>[4]p22!F39</f>
        <v>0</v>
      </c>
      <c r="G39">
        <f>[4]p22!G39</f>
        <v>0.115</v>
      </c>
      <c r="H39">
        <f>[4]p22!H39</f>
        <v>0</v>
      </c>
      <c r="I39">
        <f>[4]p22!I39</f>
        <v>0</v>
      </c>
      <c r="J39">
        <f>[4]p22!J39</f>
        <v>0</v>
      </c>
      <c r="K39">
        <f>[4]p22!K39</f>
        <v>0</v>
      </c>
    </row>
    <row r="40" spans="1:11">
      <c r="A40" t="s">
        <v>218</v>
      </c>
      <c r="B40">
        <f>[4]p22!B40</f>
        <v>5.7500000000000002E-2</v>
      </c>
      <c r="C40">
        <f>[4]p22!C40</f>
        <v>0</v>
      </c>
      <c r="D40">
        <f>[4]p22!D40</f>
        <v>5.7500000000000002E-2</v>
      </c>
      <c r="E40">
        <f>[4]p22!E40</f>
        <v>5.7500000000000002E-2</v>
      </c>
      <c r="F40">
        <f>[4]p22!F40</f>
        <v>5.7500000000000002E-2</v>
      </c>
      <c r="G40">
        <f>[4]p22!G40</f>
        <v>0</v>
      </c>
      <c r="H40">
        <f>[4]p22!H40</f>
        <v>0</v>
      </c>
      <c r="I40">
        <f>[4]p22!I40</f>
        <v>0</v>
      </c>
      <c r="J40">
        <f>[4]p22!J40</f>
        <v>0</v>
      </c>
      <c r="K40">
        <f>[4]p22!K40</f>
        <v>0</v>
      </c>
    </row>
    <row r="41" spans="1:11">
      <c r="A41" t="s">
        <v>219</v>
      </c>
      <c r="B41">
        <f>[4]p22!B41</f>
        <v>0.6</v>
      </c>
      <c r="C41">
        <f>[4]p22!C41</f>
        <v>1.2</v>
      </c>
      <c r="D41">
        <f>[4]p22!D41</f>
        <v>0.6</v>
      </c>
      <c r="E41">
        <f>[4]p22!E41</f>
        <v>1.5</v>
      </c>
      <c r="F41">
        <f>[4]p22!F41</f>
        <v>1.5</v>
      </c>
      <c r="G41">
        <f>[4]p22!G41</f>
        <v>1.2</v>
      </c>
      <c r="H41">
        <f>[4]p22!H41</f>
        <v>0</v>
      </c>
      <c r="I41">
        <f>[4]p22!I41</f>
        <v>0</v>
      </c>
      <c r="J41">
        <f>[4]p22!J41</f>
        <v>0</v>
      </c>
      <c r="K41">
        <f>[4]p22!K41</f>
        <v>0</v>
      </c>
    </row>
    <row r="42" spans="1:11">
      <c r="A42" t="s">
        <v>220</v>
      </c>
      <c r="B42">
        <f>[4]p22!B42</f>
        <v>1.2</v>
      </c>
      <c r="C42">
        <f>[4]p22!C42</f>
        <v>0.6</v>
      </c>
      <c r="D42">
        <f>[4]p22!D42</f>
        <v>1.8</v>
      </c>
      <c r="E42">
        <f>[4]p22!E42</f>
        <v>1.2</v>
      </c>
      <c r="F42">
        <f>[4]p22!F42</f>
        <v>1.2</v>
      </c>
      <c r="G42">
        <f>[4]p22!G42</f>
        <v>0.6</v>
      </c>
      <c r="H42">
        <f>[4]p22!H42</f>
        <v>0</v>
      </c>
      <c r="I42">
        <f>[4]p22!I42</f>
        <v>0</v>
      </c>
      <c r="J42">
        <f>[4]p22!J42</f>
        <v>0</v>
      </c>
      <c r="K42">
        <f>[4]p22!K42</f>
        <v>0</v>
      </c>
    </row>
    <row r="43" spans="1:11">
      <c r="A43" t="s">
        <v>221</v>
      </c>
      <c r="B43">
        <f>[4]p22!B43</f>
        <v>0.6</v>
      </c>
      <c r="C43">
        <f>[4]p22!C43</f>
        <v>1.8</v>
      </c>
      <c r="D43">
        <f>[4]p22!D43</f>
        <v>0.6</v>
      </c>
      <c r="E43">
        <f>[4]p22!E43</f>
        <v>1.2</v>
      </c>
      <c r="F43">
        <f>[4]p22!F43</f>
        <v>1.2</v>
      </c>
      <c r="G43">
        <f>[4]p22!G43</f>
        <v>1.2</v>
      </c>
      <c r="H43">
        <f>[4]p22!H43</f>
        <v>0</v>
      </c>
      <c r="I43">
        <f>[4]p22!I43</f>
        <v>0</v>
      </c>
      <c r="J43">
        <f>[4]p22!J43</f>
        <v>0</v>
      </c>
      <c r="K43">
        <f>[4]p22!K43</f>
        <v>0</v>
      </c>
    </row>
    <row r="44" spans="1:11">
      <c r="A44" t="s">
        <v>222</v>
      </c>
      <c r="B44">
        <f>[4]p22!B44</f>
        <v>1.5</v>
      </c>
      <c r="C44">
        <f>[4]p22!C44</f>
        <v>1.2</v>
      </c>
      <c r="D44">
        <f>[4]p22!D44</f>
        <v>1.2</v>
      </c>
      <c r="E44">
        <f>[4]p22!E44</f>
        <v>0.6</v>
      </c>
      <c r="F44">
        <f>[4]p22!F44</f>
        <v>0.6</v>
      </c>
      <c r="G44">
        <f>[4]p22!G44</f>
        <v>0.9</v>
      </c>
      <c r="H44">
        <f>[4]p22!H44</f>
        <v>0</v>
      </c>
      <c r="I44">
        <f>[4]p22!I44</f>
        <v>0</v>
      </c>
      <c r="J44">
        <f>[4]p22!J44</f>
        <v>0</v>
      </c>
      <c r="K44">
        <f>[4]p22!K44</f>
        <v>0</v>
      </c>
    </row>
    <row r="45" spans="1:11">
      <c r="A45" t="s">
        <v>223</v>
      </c>
      <c r="B45">
        <f>[4]p22!B45</f>
        <v>1.5</v>
      </c>
      <c r="C45">
        <f>[4]p22!C45</f>
        <v>1.2</v>
      </c>
      <c r="D45">
        <f>[4]p22!D45</f>
        <v>1.2</v>
      </c>
      <c r="E45">
        <f>[4]p22!E45</f>
        <v>0.6</v>
      </c>
      <c r="F45">
        <f>[4]p22!F45</f>
        <v>0.6</v>
      </c>
      <c r="G45">
        <f>[4]p22!G45</f>
        <v>0.9</v>
      </c>
      <c r="H45">
        <f>[4]p22!H45</f>
        <v>0</v>
      </c>
      <c r="I45">
        <f>[4]p22!I45</f>
        <v>0</v>
      </c>
      <c r="J45">
        <f>[4]p22!J45</f>
        <v>0</v>
      </c>
      <c r="K45">
        <f>[4]p22!K45</f>
        <v>0</v>
      </c>
    </row>
    <row r="46" spans="1:11">
      <c r="A46" t="s">
        <v>224</v>
      </c>
      <c r="B46">
        <f>[4]p22!B46</f>
        <v>1.2</v>
      </c>
      <c r="C46">
        <f>[4]p22!C46</f>
        <v>0.6</v>
      </c>
      <c r="D46">
        <f>[4]p22!D46</f>
        <v>1.2</v>
      </c>
      <c r="E46">
        <f>[4]p22!E46</f>
        <v>0.9</v>
      </c>
      <c r="F46">
        <f>[4]p22!F46</f>
        <v>0.9</v>
      </c>
      <c r="G46">
        <f>[4]p22!G46</f>
        <v>0.6</v>
      </c>
      <c r="H46">
        <f>[4]p22!H46</f>
        <v>0</v>
      </c>
      <c r="I46">
        <f>[4]p22!I46</f>
        <v>0</v>
      </c>
      <c r="J46">
        <f>[4]p22!J46</f>
        <v>0</v>
      </c>
      <c r="K46">
        <f>[4]p22!K46</f>
        <v>0</v>
      </c>
    </row>
    <row r="47" spans="1:11">
      <c r="A47" t="s">
        <v>225</v>
      </c>
      <c r="B47">
        <f>[4]p22!B47</f>
        <v>90</v>
      </c>
      <c r="C47">
        <f>[4]p22!C47</f>
        <v>12.8</v>
      </c>
      <c r="D47">
        <f>[4]p22!D47</f>
        <v>6.7</v>
      </c>
      <c r="E47">
        <f>[4]p22!E47</f>
        <v>0.68</v>
      </c>
      <c r="F47">
        <f>[4]p22!F47</f>
        <v>0.8</v>
      </c>
      <c r="G47">
        <f>[4]p22!G47</f>
        <v>1</v>
      </c>
      <c r="H47">
        <f>[4]p22!H47</f>
        <v>0</v>
      </c>
      <c r="I47">
        <f>[4]p22!I47</f>
        <v>0</v>
      </c>
      <c r="J47">
        <f>[4]p22!J47</f>
        <v>0</v>
      </c>
      <c r="K47">
        <f>[4]p22!K47</f>
        <v>0</v>
      </c>
    </row>
    <row r="48" spans="1:11">
      <c r="A48" t="s">
        <v>226</v>
      </c>
      <c r="B48">
        <f>[4]p22!B48</f>
        <v>90</v>
      </c>
      <c r="C48">
        <f>[4]p22!C48</f>
        <v>12.4</v>
      </c>
      <c r="D48">
        <f>[4]p22!D48</f>
        <v>6.9</v>
      </c>
      <c r="E48">
        <f>[4]p22!E48</f>
        <v>0.69</v>
      </c>
      <c r="F48">
        <f>[4]p22!F48</f>
        <v>0.82</v>
      </c>
      <c r="G48">
        <f>[4]p22!G48</f>
        <v>1</v>
      </c>
      <c r="H48">
        <f>[4]p22!H48</f>
        <v>0</v>
      </c>
      <c r="I48">
        <f>[4]p22!I48</f>
        <v>0</v>
      </c>
      <c r="J48">
        <f>[4]p22!J48</f>
        <v>0</v>
      </c>
      <c r="K48">
        <f>[4]p22!K48</f>
        <v>0</v>
      </c>
    </row>
    <row r="49" spans="1:20">
      <c r="A49" t="s">
        <v>227</v>
      </c>
      <c r="B49">
        <f>[4]p22!B49</f>
        <v>89</v>
      </c>
      <c r="C49">
        <f>[4]p22!C49</f>
        <v>12.5</v>
      </c>
      <c r="D49">
        <f>[4]p22!D49</f>
        <v>7.1</v>
      </c>
      <c r="E49">
        <f>[4]p22!E49</f>
        <v>0.67</v>
      </c>
      <c r="F49">
        <f>[4]p22!F49</f>
        <v>0.79</v>
      </c>
      <c r="G49">
        <f>[4]p22!G49</f>
        <v>1</v>
      </c>
      <c r="H49">
        <f>[4]p22!H49</f>
        <v>0</v>
      </c>
      <c r="I49">
        <f>[4]p22!I49</f>
        <v>0</v>
      </c>
      <c r="J49">
        <f>[4]p22!J49</f>
        <v>0</v>
      </c>
      <c r="K49">
        <f>[4]p22!K49</f>
        <v>0</v>
      </c>
    </row>
    <row r="50" spans="1:20">
      <c r="A50" t="s">
        <v>228</v>
      </c>
      <c r="B50">
        <f>[4]p22!B50</f>
        <v>90</v>
      </c>
      <c r="C50">
        <f>[4]p22!C50</f>
        <v>12.6</v>
      </c>
      <c r="D50">
        <f>[4]p22!D50</f>
        <v>7</v>
      </c>
      <c r="E50">
        <f>[4]p22!E50</f>
        <v>0.69</v>
      </c>
      <c r="F50">
        <f>[4]p22!F50</f>
        <v>0.82</v>
      </c>
      <c r="G50">
        <f>[4]p22!G50</f>
        <v>1</v>
      </c>
      <c r="H50">
        <f>[4]p22!H50</f>
        <v>0</v>
      </c>
      <c r="I50">
        <f>[4]p22!I50</f>
        <v>0</v>
      </c>
      <c r="J50">
        <f>[4]p22!J50</f>
        <v>0</v>
      </c>
      <c r="K50">
        <f>[4]p22!K50</f>
        <v>0</v>
      </c>
    </row>
    <row r="51" spans="1:20" ht="14" thickBot="1">
      <c r="A51" s="34" t="s">
        <v>229</v>
      </c>
      <c r="B51" s="34">
        <f>[4]p22!B51</f>
        <v>8.808988764044944</v>
      </c>
      <c r="C51" s="34">
        <f>[4]p22!C51</f>
        <v>8.4608000000000025</v>
      </c>
      <c r="D51" s="34">
        <f>[4]p22!D51</f>
        <v>6.0845070422535397</v>
      </c>
      <c r="E51" s="34">
        <f>[4]p22!E51</f>
        <v>10.81194029850745</v>
      </c>
      <c r="F51" s="34">
        <f>[4]p22!F51</f>
        <v>11.686075949367103</v>
      </c>
      <c r="G51" s="34">
        <f>[4]p22!G51</f>
        <v>7.6</v>
      </c>
      <c r="H51" s="34">
        <f>[4]p22!H51</f>
        <v>0</v>
      </c>
      <c r="I51" s="34">
        <f>[4]p22!I51</f>
        <v>0</v>
      </c>
      <c r="J51" s="34">
        <f>[4]p22!J51</f>
        <v>0</v>
      </c>
      <c r="K51" s="34">
        <f>[4]p22!K51</f>
        <v>0</v>
      </c>
      <c r="L51" s="34"/>
      <c r="M51" s="34"/>
    </row>
    <row r="52" spans="1:20">
      <c r="A52" t="s">
        <v>115</v>
      </c>
      <c r="B52">
        <f>[4]p22!B52</f>
        <v>14232304.736748531</v>
      </c>
      <c r="C52">
        <f>[4]p22!C52</f>
        <v>1899584.7641115934</v>
      </c>
      <c r="D52">
        <f>[4]p22!D52</f>
        <v>3182181.476074703</v>
      </c>
      <c r="E52">
        <f>[4]p22!E52</f>
        <v>10007717.372250706</v>
      </c>
      <c r="F52">
        <f>[4]p22!F52</f>
        <v>3084066.9666089192</v>
      </c>
      <c r="G52">
        <f>[4]p22!G52</f>
        <v>0</v>
      </c>
      <c r="H52">
        <f>[4]p22!H52</f>
        <v>0</v>
      </c>
      <c r="I52">
        <f>[4]p22!I52</f>
        <v>0</v>
      </c>
      <c r="J52">
        <f>[4]p22!J52</f>
        <v>0</v>
      </c>
      <c r="K52">
        <f>[4]p22!K52</f>
        <v>0</v>
      </c>
      <c r="M52" s="28"/>
    </row>
    <row r="53" spans="1:20">
      <c r="A53" t="s">
        <v>116</v>
      </c>
      <c r="B53">
        <f>[4]p22!B53</f>
        <v>26550968</v>
      </c>
      <c r="C53">
        <f>[4]p22!C53</f>
        <v>24442770</v>
      </c>
      <c r="D53">
        <f>[4]p22!D53</f>
        <v>27028926</v>
      </c>
      <c r="E53">
        <f>[4]p22!E53</f>
        <v>27306262</v>
      </c>
      <c r="F53">
        <f>[4]p22!F53</f>
        <v>24139549</v>
      </c>
      <c r="G53">
        <f>[4]p22!G53</f>
        <v>0</v>
      </c>
      <c r="H53">
        <f>[4]p22!H53</f>
        <v>0</v>
      </c>
      <c r="I53">
        <f>[4]p22!I53</f>
        <v>0</v>
      </c>
      <c r="J53">
        <f>[4]p22!J53</f>
        <v>0</v>
      </c>
      <c r="K53">
        <f>[4]p22!K53</f>
        <v>0</v>
      </c>
      <c r="N53" s="10"/>
      <c r="O53" s="10"/>
      <c r="P53" s="10"/>
      <c r="Q53" s="10"/>
      <c r="R53" s="10"/>
    </row>
    <row r="54" spans="1:20">
      <c r="A54" t="s">
        <v>230</v>
      </c>
      <c r="B54">
        <f>[4]p22!B54</f>
        <v>1308361</v>
      </c>
      <c r="C54">
        <f>[4]p22!C54</f>
        <v>1984741</v>
      </c>
      <c r="D54">
        <f>[4]p22!D54</f>
        <v>2432895</v>
      </c>
      <c r="E54">
        <f>[4]p22!E54</f>
        <v>1611785</v>
      </c>
      <c r="F54">
        <f>[4]p22!F54</f>
        <v>2471823</v>
      </c>
      <c r="G54">
        <f>[4]p22!G54</f>
        <v>0</v>
      </c>
      <c r="H54">
        <f>[4]p22!H54</f>
        <v>0</v>
      </c>
      <c r="I54">
        <f>[4]p22!I54</f>
        <v>0</v>
      </c>
      <c r="J54">
        <f>[4]p22!J54</f>
        <v>0</v>
      </c>
      <c r="K54">
        <f>[4]p22!K54</f>
        <v>0</v>
      </c>
      <c r="N54" s="32"/>
      <c r="O54" s="32"/>
      <c r="P54" s="32"/>
      <c r="Q54" s="32"/>
      <c r="R54" s="32"/>
      <c r="S54" s="32"/>
      <c r="T54" s="33"/>
    </row>
    <row r="55" spans="1:20">
      <c r="A55" t="s">
        <v>231</v>
      </c>
      <c r="B55">
        <f>[4]p22!B55</f>
        <v>2570133</v>
      </c>
      <c r="C55">
        <f>[4]p22!C55</f>
        <v>4200661</v>
      </c>
      <c r="D55">
        <f>[4]p22!D55</f>
        <v>4752935</v>
      </c>
      <c r="E55">
        <f>[4]p22!E55</f>
        <v>2787655</v>
      </c>
      <c r="F55">
        <f>[4]p22!F55</f>
        <v>5383930</v>
      </c>
      <c r="G55">
        <f>[4]p22!G55</f>
        <v>0</v>
      </c>
      <c r="H55">
        <f>[4]p22!H55</f>
        <v>0</v>
      </c>
      <c r="I55">
        <f>[4]p22!I55</f>
        <v>0</v>
      </c>
      <c r="J55">
        <f>[4]p22!J55</f>
        <v>0</v>
      </c>
      <c r="K55">
        <f>[4]p22!K55</f>
        <v>0</v>
      </c>
      <c r="N55" s="32"/>
      <c r="O55" s="32"/>
      <c r="P55" s="32"/>
      <c r="Q55" s="32"/>
      <c r="R55" s="32"/>
      <c r="S55" s="32"/>
      <c r="T55" s="33"/>
    </row>
    <row r="56" spans="1:20">
      <c r="A56" t="s">
        <v>232</v>
      </c>
      <c r="B56">
        <f>[4]p22!B56</f>
        <v>3878494</v>
      </c>
      <c r="C56">
        <f>[4]p22!C56</f>
        <v>6185402</v>
      </c>
      <c r="D56">
        <f>[4]p22!D56</f>
        <v>7185830</v>
      </c>
      <c r="E56">
        <f>[4]p22!E56</f>
        <v>4399440</v>
      </c>
      <c r="F56">
        <f>[4]p22!F56</f>
        <v>7855753</v>
      </c>
      <c r="G56">
        <f>[4]p22!G56</f>
        <v>0</v>
      </c>
      <c r="H56">
        <f>[4]p22!H56</f>
        <v>0</v>
      </c>
      <c r="I56">
        <f>[4]p22!I56</f>
        <v>0</v>
      </c>
      <c r="J56">
        <f>[4]p22!J56</f>
        <v>0</v>
      </c>
      <c r="K56">
        <f>[4]p22!K56</f>
        <v>0</v>
      </c>
      <c r="T56" s="33"/>
    </row>
    <row r="57" spans="1:20">
      <c r="A57" t="s">
        <v>233</v>
      </c>
      <c r="B57">
        <f>[4]p22!B57</f>
        <v>1760613</v>
      </c>
      <c r="C57">
        <f>[4]p22!C57</f>
        <v>1923077</v>
      </c>
      <c r="D57">
        <f>[4]p22!D57</f>
        <v>1823011</v>
      </c>
      <c r="E57">
        <f>[4]p22!E57</f>
        <v>2004060</v>
      </c>
      <c r="F57">
        <f>[4]p22!F57</f>
        <v>1891819</v>
      </c>
      <c r="G57">
        <f>[4]p22!G57</f>
        <v>393183</v>
      </c>
      <c r="H57">
        <f>[4]p22!H57</f>
        <v>393183</v>
      </c>
      <c r="I57">
        <f>[4]p22!I57</f>
        <v>393183</v>
      </c>
      <c r="J57">
        <f>[4]p22!J57</f>
        <v>393183</v>
      </c>
      <c r="K57">
        <f>[4]p22!K57</f>
        <v>393183</v>
      </c>
      <c r="M57" s="28"/>
      <c r="N57" s="10"/>
      <c r="O57" s="10"/>
      <c r="P57" s="10"/>
      <c r="Q57" s="10"/>
      <c r="R57" s="10"/>
      <c r="T57" s="33"/>
    </row>
    <row r="58" spans="1:20">
      <c r="A58" t="s">
        <v>234</v>
      </c>
      <c r="B58">
        <f>[4]p22!B58</f>
        <v>4678809</v>
      </c>
      <c r="C58">
        <f>[4]p22!C58</f>
        <v>4838124</v>
      </c>
      <c r="D58">
        <f>[4]p22!D58</f>
        <v>4678808</v>
      </c>
      <c r="E58">
        <f>[4]p22!E58</f>
        <v>4965310</v>
      </c>
      <c r="F58">
        <f>[4]p22!F58</f>
        <v>4907735</v>
      </c>
      <c r="G58">
        <f>[4]p22!G58</f>
        <v>4265195</v>
      </c>
      <c r="H58">
        <f>[4]p22!H58</f>
        <v>2900332</v>
      </c>
      <c r="I58">
        <f>[4]p22!I58</f>
        <v>2729725</v>
      </c>
      <c r="J58">
        <f>[4]p22!J58</f>
        <v>3753371</v>
      </c>
      <c r="K58">
        <f>[4]p22!K58</f>
        <v>4094587</v>
      </c>
      <c r="N58" s="32"/>
      <c r="O58" s="32"/>
      <c r="P58" s="32"/>
      <c r="Q58" s="32"/>
      <c r="R58" s="32"/>
      <c r="S58" s="32"/>
      <c r="T58" s="33"/>
    </row>
    <row r="59" spans="1:20">
      <c r="A59" t="s">
        <v>235</v>
      </c>
      <c r="B59">
        <f>[4]p22!B59</f>
        <v>5818765</v>
      </c>
      <c r="C59">
        <f>[4]p22!C59</f>
        <v>5857673</v>
      </c>
      <c r="D59">
        <f>[4]p22!D59</f>
        <v>5818765</v>
      </c>
      <c r="E59">
        <f>[4]p22!E59</f>
        <v>5857673</v>
      </c>
      <c r="F59">
        <f>[4]p22!F59</f>
        <v>6529788</v>
      </c>
      <c r="G59">
        <f>[4]p22!G59</f>
        <v>3412155</v>
      </c>
      <c r="H59">
        <f>[4]p22!H59</f>
        <v>4094587</v>
      </c>
      <c r="I59">
        <f>[4]p22!I59</f>
        <v>3753371</v>
      </c>
      <c r="J59">
        <f>[4]p22!J59</f>
        <v>2729725</v>
      </c>
      <c r="K59">
        <f>[4]p22!K59</f>
        <v>2900332</v>
      </c>
      <c r="N59" s="32"/>
      <c r="O59" s="32"/>
      <c r="P59" s="32"/>
      <c r="Q59" s="32"/>
      <c r="R59" s="32"/>
      <c r="S59" s="32"/>
      <c r="T59" s="33"/>
    </row>
    <row r="60" spans="1:20">
      <c r="A60" t="s">
        <v>236</v>
      </c>
      <c r="B60">
        <f>[4]p22!B60</f>
        <v>10497574</v>
      </c>
      <c r="C60">
        <f>[4]p22!C60</f>
        <v>10695797</v>
      </c>
      <c r="D60">
        <f>[4]p22!D60</f>
        <v>10497573</v>
      </c>
      <c r="E60">
        <f>[4]p22!E60</f>
        <v>10822983</v>
      </c>
      <c r="F60">
        <f>[4]p22!F60</f>
        <v>11437523</v>
      </c>
      <c r="G60">
        <f>[4]p22!G60</f>
        <v>7677350</v>
      </c>
      <c r="H60">
        <f>[4]p22!H60</f>
        <v>6994919</v>
      </c>
      <c r="I60">
        <f>[4]p22!I60</f>
        <v>6483096</v>
      </c>
      <c r="J60">
        <f>[4]p22!J60</f>
        <v>6483096</v>
      </c>
      <c r="K60">
        <f>[4]p22!K60</f>
        <v>6994919</v>
      </c>
    </row>
    <row r="61" spans="1:20">
      <c r="A61" t="s">
        <v>237</v>
      </c>
      <c r="B61">
        <f>[4]p22!B61</f>
        <v>56919953.736748531</v>
      </c>
      <c r="C61">
        <f>[4]p22!C61</f>
        <v>45146630.764111593</v>
      </c>
      <c r="D61">
        <f>[4]p22!D61</f>
        <v>49717521.476074703</v>
      </c>
      <c r="E61">
        <f>[4]p22!E61</f>
        <v>54540462.372250706</v>
      </c>
      <c r="F61">
        <f>[4]p22!F61</f>
        <v>48408710.966608919</v>
      </c>
      <c r="G61">
        <f>[4]p22!G61</f>
        <v>0</v>
      </c>
      <c r="H61">
        <f>[4]p22!H61</f>
        <v>0</v>
      </c>
      <c r="I61">
        <f>[4]p22!I61</f>
        <v>0</v>
      </c>
      <c r="J61">
        <f>[4]p22!J61</f>
        <v>0</v>
      </c>
      <c r="K61">
        <f>[4]p22!K61</f>
        <v>0</v>
      </c>
    </row>
    <row r="62" spans="1:20">
      <c r="A62" t="s">
        <v>121</v>
      </c>
      <c r="B62">
        <f>[4]p22!B62</f>
        <v>6768872.4330985919</v>
      </c>
      <c r="C62">
        <f>[4]p22!C62</f>
        <v>6876997.4014084507</v>
      </c>
      <c r="D62">
        <f>[4]p22!D62</f>
        <v>6703995.3943661973</v>
      </c>
      <c r="E62">
        <f>[4]p22!E62</f>
        <v>6887427.7077464797</v>
      </c>
      <c r="F62">
        <f>[4]p22!F62</f>
        <v>7259884.2218309864</v>
      </c>
      <c r="G62">
        <f>[4]p22!G62</f>
        <v>0</v>
      </c>
      <c r="H62">
        <f>[4]p22!H62</f>
        <v>0</v>
      </c>
      <c r="I62">
        <f>[4]p22!I62</f>
        <v>0</v>
      </c>
      <c r="J62">
        <f>[4]p22!J62</f>
        <v>0</v>
      </c>
      <c r="K62">
        <f>[4]p22!K62</f>
        <v>0</v>
      </c>
    </row>
    <row r="63" spans="1:20">
      <c r="A63" t="s">
        <v>122</v>
      </c>
      <c r="B63">
        <f>[4]p22!B63</f>
        <v>1594370</v>
      </c>
      <c r="C63">
        <f>[4]p22!C63</f>
        <v>906853</v>
      </c>
      <c r="D63">
        <f>[4]p22!D63</f>
        <v>1592040</v>
      </c>
      <c r="E63">
        <f>[4]p22!E63</f>
        <v>2020854</v>
      </c>
      <c r="F63">
        <f>[4]p22!F63</f>
        <v>679604</v>
      </c>
      <c r="G63">
        <f>[4]p22!G63</f>
        <v>-2618468</v>
      </c>
      <c r="H63">
        <f>[4]p22!H63</f>
        <v>-2241597</v>
      </c>
      <c r="I63">
        <f>[4]p22!I63</f>
        <v>-1577310</v>
      </c>
      <c r="J63">
        <f>[4]p22!J63</f>
        <v>-1423201</v>
      </c>
      <c r="K63">
        <f>[4]p22!K63</f>
        <v>-1963268</v>
      </c>
    </row>
    <row r="64" spans="1:20">
      <c r="A64" t="s">
        <v>238</v>
      </c>
      <c r="B64">
        <f>[4]p22!B64</f>
        <v>21560820</v>
      </c>
      <c r="C64">
        <f>[4]p22!C64</f>
        <v>22169104</v>
      </c>
      <c r="D64">
        <f>[4]p22!D64</f>
        <v>25464442</v>
      </c>
      <c r="E64">
        <f>[4]p22!E64</f>
        <v>22748321</v>
      </c>
      <c r="F64">
        <f>[4]p22!F64</f>
        <v>25904146</v>
      </c>
      <c r="G64">
        <f>[4]p22!G64</f>
        <v>0</v>
      </c>
      <c r="H64">
        <f>[4]p22!H64</f>
        <v>0</v>
      </c>
      <c r="I64">
        <f>[4]p22!I64</f>
        <v>0</v>
      </c>
      <c r="J64">
        <f>[4]p22!J64</f>
        <v>0</v>
      </c>
      <c r="K64">
        <f>[4]p22!K64</f>
        <v>0</v>
      </c>
    </row>
    <row r="65" spans="1:13">
      <c r="A65" t="s">
        <v>239</v>
      </c>
      <c r="B65">
        <f>[4]p22!B65</f>
        <v>1000000</v>
      </c>
      <c r="C65">
        <f>[4]p22!C65</f>
        <v>1000000</v>
      </c>
      <c r="D65">
        <f>[4]p22!D65</f>
        <v>1000000</v>
      </c>
      <c r="E65">
        <f>[4]p22!E65</f>
        <v>1000000</v>
      </c>
      <c r="F65">
        <f>[4]p22!F65</f>
        <v>1000000</v>
      </c>
      <c r="G65">
        <f>[4]p22!G65</f>
        <v>1000000</v>
      </c>
      <c r="H65">
        <f>[4]p22!H65</f>
        <v>1000000</v>
      </c>
      <c r="I65">
        <f>[4]p22!I65</f>
        <v>1000000</v>
      </c>
      <c r="J65">
        <f>[4]p22!J65</f>
        <v>1000000</v>
      </c>
      <c r="K65">
        <f>[4]p22!K65</f>
        <v>1000000</v>
      </c>
    </row>
    <row r="66" spans="1:13">
      <c r="A66" t="s">
        <v>125</v>
      </c>
      <c r="B66">
        <f>[4]p22!B66</f>
        <v>25995891.30364994</v>
      </c>
      <c r="C66">
        <f>[4]p22!C66</f>
        <v>14193676.362703145</v>
      </c>
      <c r="D66">
        <f>[4]p22!D66</f>
        <v>14957044.081708506</v>
      </c>
      <c r="E66">
        <f>[4]p22!E66</f>
        <v>21883859.664504234</v>
      </c>
      <c r="F66">
        <f>[4]p22!F66</f>
        <v>13565076.744777936</v>
      </c>
      <c r="G66">
        <f>[4]p22!G66</f>
        <v>15438722</v>
      </c>
      <c r="H66">
        <f>[4]p22!H66</f>
        <v>16170296</v>
      </c>
      <c r="I66">
        <f>[4]p22!I66</f>
        <v>17459788</v>
      </c>
      <c r="J66">
        <f>[4]p22!J66</f>
        <v>17759955</v>
      </c>
      <c r="K66">
        <f>[4]p22!K66</f>
        <v>16710581</v>
      </c>
    </row>
    <row r="67" spans="1:13">
      <c r="A67" t="s">
        <v>240</v>
      </c>
      <c r="B67">
        <f>[4]p22!B67</f>
        <v>56919953.736748531</v>
      </c>
      <c r="C67">
        <f>[4]p22!C67</f>
        <v>45146630.764111593</v>
      </c>
      <c r="D67">
        <f>[4]p22!D67</f>
        <v>49717521.476074703</v>
      </c>
      <c r="E67">
        <f>[4]p22!E67</f>
        <v>54540462.372250706</v>
      </c>
      <c r="F67">
        <f>[4]p22!F67</f>
        <v>48408710.966608919</v>
      </c>
      <c r="G67">
        <f>[4]p22!G67</f>
        <v>0</v>
      </c>
      <c r="H67">
        <f>[4]p22!H67</f>
        <v>0</v>
      </c>
      <c r="I67">
        <f>[4]p22!I67</f>
        <v>0</v>
      </c>
      <c r="J67">
        <f>[4]p22!J67</f>
        <v>0</v>
      </c>
      <c r="K67">
        <f>[4]p22!K67</f>
        <v>0</v>
      </c>
    </row>
    <row r="68" spans="1:13">
      <c r="A68" t="s">
        <v>241</v>
      </c>
      <c r="B68">
        <f>[4]p22!B68</f>
        <v>3000000</v>
      </c>
      <c r="C68">
        <f>[4]p22!C68</f>
        <v>3000000</v>
      </c>
      <c r="D68">
        <f>[4]p22!D68</f>
        <v>3000000</v>
      </c>
      <c r="E68">
        <f>[4]p22!E68</f>
        <v>3000000</v>
      </c>
      <c r="F68">
        <f>[4]p22!F68</f>
        <v>3000000</v>
      </c>
      <c r="G68">
        <f>[4]p22!G68</f>
        <v>0</v>
      </c>
      <c r="H68">
        <f>[4]p22!H68</f>
        <v>0</v>
      </c>
      <c r="I68">
        <f>[4]p22!I68</f>
        <v>0</v>
      </c>
      <c r="J68">
        <f>[4]p22!J68</f>
        <v>0</v>
      </c>
      <c r="K68">
        <f>[4]p22!K68</f>
        <v>0</v>
      </c>
    </row>
    <row r="69" spans="1:13">
      <c r="A69" t="s">
        <v>242</v>
      </c>
      <c r="B69">
        <f>[4]p22!B69</f>
        <v>31725119.800197177</v>
      </c>
      <c r="C69">
        <f>[4]p22!C69</f>
        <v>29188162.940228648</v>
      </c>
      <c r="D69">
        <f>[4]p22!D69</f>
        <v>32247539.077362359</v>
      </c>
      <c r="E69">
        <f>[4]p22!E69</f>
        <v>32535422.583991759</v>
      </c>
      <c r="F69">
        <f>[4]p22!F69</f>
        <v>28698986.029838022</v>
      </c>
      <c r="G69">
        <f>[4]p22!G69</f>
        <v>0</v>
      </c>
      <c r="H69">
        <f>[4]p22!H69</f>
        <v>0</v>
      </c>
      <c r="I69">
        <f>[4]p22!I69</f>
        <v>0</v>
      </c>
      <c r="J69">
        <f>[4]p22!J69</f>
        <v>0</v>
      </c>
      <c r="K69">
        <f>[4]p22!K69</f>
        <v>0</v>
      </c>
    </row>
    <row r="70" spans="1:13">
      <c r="A70" t="s">
        <v>243</v>
      </c>
      <c r="B70">
        <f>[4]p22!B70</f>
        <v>3094954.33114665</v>
      </c>
      <c r="C70">
        <f>[4]p22!C70</f>
        <v>1760363.174597118</v>
      </c>
      <c r="D70">
        <f>[4]p22!D70</f>
        <v>3090432.0173508264</v>
      </c>
      <c r="E70">
        <f>[4]p22!E70</f>
        <v>3922833.9838269874</v>
      </c>
      <c r="F70">
        <f>[4]p22!F70</f>
        <v>1319232.5045532547</v>
      </c>
      <c r="G70">
        <f>[4]p22!G70</f>
        <v>-103294</v>
      </c>
      <c r="H70">
        <f>[4]p22!H70</f>
        <v>-97593</v>
      </c>
      <c r="I70">
        <f>[4]p22!I70</f>
        <v>-93316</v>
      </c>
      <c r="J70">
        <f>[4]p22!J70</f>
        <v>-93316</v>
      </c>
      <c r="K70">
        <f>[4]p22!K70</f>
        <v>-97593</v>
      </c>
    </row>
    <row r="71" spans="1:13">
      <c r="A71" t="s">
        <v>244</v>
      </c>
      <c r="B71">
        <f>[4]p22!B71</f>
        <v>1.0557801151944339</v>
      </c>
      <c r="C71">
        <f>[4]p22!C71</f>
        <v>1.055487203279116</v>
      </c>
      <c r="D71">
        <f>[4]p22!D71</f>
        <v>0.98991290670842957</v>
      </c>
      <c r="E71">
        <f>[4]p22!E71</f>
        <v>0.99045462896935621</v>
      </c>
      <c r="F71">
        <f>[4]p22!F71</f>
        <v>0.9083651458486629</v>
      </c>
      <c r="G71">
        <f>[4]p22!G71</f>
        <v>0</v>
      </c>
      <c r="H71">
        <f>[4]p22!H71</f>
        <v>0</v>
      </c>
      <c r="I71">
        <f>[4]p22!I71</f>
        <v>0</v>
      </c>
      <c r="J71">
        <f>[4]p22!J71</f>
        <v>0</v>
      </c>
      <c r="K71">
        <f>[4]p22!K71</f>
        <v>0</v>
      </c>
    </row>
    <row r="72" spans="1:13">
      <c r="A72" t="s">
        <v>245</v>
      </c>
      <c r="B72">
        <f>[4]p22!B72</f>
        <v>1.0060148229066082</v>
      </c>
      <c r="C72">
        <f>[4]p22!C72</f>
        <v>1.0054938585324831</v>
      </c>
      <c r="D72">
        <f>[4]p22!D72</f>
        <v>0.97665913792316605</v>
      </c>
      <c r="E72">
        <f>[4]p22!E72</f>
        <v>0.9784419789533515</v>
      </c>
      <c r="F72">
        <f>[4]p22!F72</f>
        <v>1.0333902016843917</v>
      </c>
      <c r="G72">
        <f>[4]p22!G72</f>
        <v>0</v>
      </c>
      <c r="H72">
        <f>[4]p22!H72</f>
        <v>0</v>
      </c>
      <c r="I72">
        <f>[4]p22!I72</f>
        <v>0</v>
      </c>
      <c r="J72">
        <f>[4]p22!J72</f>
        <v>0</v>
      </c>
      <c r="K72">
        <f>[4]p22!K72</f>
        <v>0</v>
      </c>
    </row>
    <row r="73" spans="1:13">
      <c r="A73" t="s">
        <v>246</v>
      </c>
      <c r="B73">
        <f>[4]p22!B73</f>
        <v>0</v>
      </c>
      <c r="C73">
        <f>[4]p22!C73</f>
        <v>0</v>
      </c>
      <c r="D73">
        <f>[4]p22!D73</f>
        <v>0</v>
      </c>
      <c r="E73">
        <f>[4]p22!E73</f>
        <v>0</v>
      </c>
      <c r="F73">
        <f>[4]p22!F73</f>
        <v>0</v>
      </c>
      <c r="G73">
        <f>[4]p22!G73</f>
        <v>0</v>
      </c>
      <c r="H73">
        <f>[4]p22!H73</f>
        <v>0</v>
      </c>
      <c r="I73">
        <f>[4]p22!I73</f>
        <v>0</v>
      </c>
      <c r="J73">
        <f>[4]p22!J73</f>
        <v>0</v>
      </c>
      <c r="K73">
        <f>[4]p22!K73</f>
        <v>0</v>
      </c>
    </row>
    <row r="74" spans="1:13">
      <c r="A74" t="s">
        <v>435</v>
      </c>
      <c r="B74">
        <f>[4]p22!B74</f>
        <v>0</v>
      </c>
      <c r="C74">
        <f>[4]p22!C74</f>
        <v>0</v>
      </c>
      <c r="D74">
        <f>[4]p22!D74</f>
        <v>0</v>
      </c>
      <c r="E74">
        <f>[4]p22!E74</f>
        <v>0</v>
      </c>
      <c r="F74">
        <f>[4]p22!F74</f>
        <v>0</v>
      </c>
      <c r="G74">
        <f>[4]p22!G74</f>
        <v>0</v>
      </c>
      <c r="H74">
        <f>[4]p22!H74</f>
        <v>0</v>
      </c>
      <c r="I74">
        <f>[4]p22!I74</f>
        <v>0</v>
      </c>
      <c r="J74">
        <f>[4]p22!J74</f>
        <v>0</v>
      </c>
      <c r="K74">
        <f>[4]p22!K74</f>
        <v>0</v>
      </c>
    </row>
    <row r="75" spans="1:13">
      <c r="A75" t="s">
        <v>436</v>
      </c>
      <c r="B75">
        <f>[4]p22!B75</f>
        <v>0</v>
      </c>
      <c r="C75">
        <f>[4]p22!C75</f>
        <v>0</v>
      </c>
      <c r="D75">
        <f>[4]p22!D75</f>
        <v>0</v>
      </c>
      <c r="E75">
        <f>[4]p22!E75</f>
        <v>0</v>
      </c>
      <c r="F75">
        <f>[4]p22!F75</f>
        <v>0</v>
      </c>
      <c r="G75">
        <f>[4]p22!G75</f>
        <v>0</v>
      </c>
      <c r="H75">
        <f>[4]p22!H75</f>
        <v>0</v>
      </c>
      <c r="I75">
        <f>[4]p22!I75</f>
        <v>0</v>
      </c>
      <c r="J75">
        <f>[4]p22!J75</f>
        <v>0</v>
      </c>
      <c r="K75">
        <f>[4]p22!K75</f>
        <v>0</v>
      </c>
    </row>
    <row r="76" spans="1:13">
      <c r="A76" t="s">
        <v>437</v>
      </c>
      <c r="B76">
        <f>[4]p22!B76</f>
        <v>0</v>
      </c>
      <c r="C76">
        <f>[4]p22!C76</f>
        <v>0</v>
      </c>
      <c r="D76">
        <f>[4]p22!D76</f>
        <v>0</v>
      </c>
      <c r="E76">
        <f>[4]p22!E76</f>
        <v>0</v>
      </c>
      <c r="F76">
        <f>[4]p22!F76</f>
        <v>0</v>
      </c>
      <c r="G76">
        <f>[4]p22!G76</f>
        <v>0</v>
      </c>
      <c r="H76">
        <f>[4]p22!H76</f>
        <v>0</v>
      </c>
      <c r="I76">
        <f>[4]p22!I76</f>
        <v>0</v>
      </c>
      <c r="J76">
        <f>[4]p22!J76</f>
        <v>0</v>
      </c>
      <c r="K76">
        <f>[4]p22!K76</f>
        <v>0</v>
      </c>
    </row>
    <row r="77" spans="1:13" ht="14" thickBot="1">
      <c r="A77" s="34" t="s">
        <v>438</v>
      </c>
      <c r="B77" s="34">
        <f>[4]p22!B77</f>
        <v>0</v>
      </c>
      <c r="C77" s="34">
        <f>[4]p22!C77</f>
        <v>0</v>
      </c>
      <c r="D77" s="34">
        <f>[4]p22!D77</f>
        <v>0</v>
      </c>
      <c r="E77" s="34">
        <f>[4]p22!E77</f>
        <v>0</v>
      </c>
      <c r="F77" s="34">
        <f>[4]p22!F77</f>
        <v>0</v>
      </c>
      <c r="G77" s="34">
        <f>[4]p22!G77</f>
        <v>0</v>
      </c>
      <c r="H77" s="34">
        <f>[4]p22!H77</f>
        <v>0</v>
      </c>
      <c r="I77" s="34">
        <f>[4]p22!I77</f>
        <v>0</v>
      </c>
      <c r="J77" s="34">
        <f>[4]p22!J77</f>
        <v>0</v>
      </c>
      <c r="K77" s="34">
        <f>[4]p22!K77</f>
        <v>0</v>
      </c>
      <c r="L77" s="34"/>
      <c r="M77" s="34"/>
    </row>
    <row r="78" spans="1:13">
      <c r="A78" t="s">
        <v>247</v>
      </c>
      <c r="B78">
        <f>[4]p22!B78</f>
        <v>1</v>
      </c>
    </row>
    <row r="79" spans="1:13">
      <c r="A79" t="s">
        <v>248</v>
      </c>
      <c r="B79">
        <f>[4]p22!B79</f>
        <v>50000</v>
      </c>
    </row>
    <row r="80" spans="1:13">
      <c r="A80" t="s">
        <v>249</v>
      </c>
      <c r="B80">
        <f>[4]p22!B80</f>
        <v>50000</v>
      </c>
    </row>
    <row r="81" spans="1:2">
      <c r="A81" t="s">
        <v>250</v>
      </c>
      <c r="B81">
        <f>[4]p22!B81</f>
        <v>0</v>
      </c>
    </row>
    <row r="82" spans="1:2">
      <c r="A82" t="s">
        <v>251</v>
      </c>
      <c r="B82">
        <f>[4]p22!B82</f>
        <v>0</v>
      </c>
    </row>
    <row r="83" spans="1:2">
      <c r="A83" t="s">
        <v>252</v>
      </c>
      <c r="B83">
        <f>[4]p22!B83</f>
        <v>0</v>
      </c>
    </row>
    <row r="84" spans="1:2">
      <c r="A84" t="s">
        <v>253</v>
      </c>
      <c r="B84">
        <f>[4]p22!B84</f>
        <v>0</v>
      </c>
    </row>
    <row r="85" spans="1:2">
      <c r="A85" t="s">
        <v>254</v>
      </c>
      <c r="B85">
        <f>[4]p22!B85</f>
        <v>57828</v>
      </c>
    </row>
    <row r="86" spans="1:2">
      <c r="A86" t="s">
        <v>255</v>
      </c>
      <c r="B86">
        <f>[4]p22!B86</f>
        <v>27311</v>
      </c>
    </row>
    <row r="87" spans="1:2">
      <c r="A87" t="s">
        <v>256</v>
      </c>
      <c r="B87">
        <f>[4]p22!B87</f>
        <v>21443</v>
      </c>
    </row>
    <row r="88" spans="1:2">
      <c r="A88" t="s">
        <v>257</v>
      </c>
      <c r="B88">
        <f>[4]p22!B88</f>
        <v>39495</v>
      </c>
    </row>
    <row r="89" spans="1:2">
      <c r="A89" t="s">
        <v>258</v>
      </c>
      <c r="B89">
        <f>[4]p22!B89</f>
        <v>44303</v>
      </c>
    </row>
    <row r="90" spans="1:2">
      <c r="A90" t="s">
        <v>259</v>
      </c>
      <c r="B90">
        <f>[4]p22!B90</f>
        <v>115747</v>
      </c>
    </row>
    <row r="91" spans="1:2">
      <c r="A91" t="s">
        <v>260</v>
      </c>
      <c r="B91">
        <f>[4]p22!B91</f>
        <v>57828</v>
      </c>
    </row>
    <row r="92" spans="1:2">
      <c r="A92" t="s">
        <v>261</v>
      </c>
      <c r="B92">
        <f>[4]p22!B92</f>
        <v>27311</v>
      </c>
    </row>
    <row r="93" spans="1:2">
      <c r="A93" t="s">
        <v>262</v>
      </c>
      <c r="B93">
        <f>[4]p22!B93</f>
        <v>21443</v>
      </c>
    </row>
    <row r="94" spans="1:2">
      <c r="A94" t="s">
        <v>263</v>
      </c>
      <c r="B94">
        <f>[4]p22!B94</f>
        <v>39495</v>
      </c>
    </row>
    <row r="95" spans="1:2">
      <c r="A95" t="s">
        <v>264</v>
      </c>
      <c r="B95">
        <f>[4]p22!B95</f>
        <v>44303</v>
      </c>
    </row>
    <row r="96" spans="1:2">
      <c r="A96" t="s">
        <v>265</v>
      </c>
      <c r="B96">
        <f>[4]p22!B96</f>
        <v>115747</v>
      </c>
    </row>
    <row r="97" spans="1:2">
      <c r="A97" t="s">
        <v>266</v>
      </c>
      <c r="B97">
        <f>[4]p22!B97</f>
        <v>0</v>
      </c>
    </row>
    <row r="98" spans="1:2">
      <c r="A98" t="s">
        <v>267</v>
      </c>
      <c r="B98">
        <f>[4]p22!B98</f>
        <v>0</v>
      </c>
    </row>
    <row r="99" spans="1:2">
      <c r="A99" t="s">
        <v>268</v>
      </c>
      <c r="B99">
        <f>[4]p22!B99</f>
        <v>0</v>
      </c>
    </row>
    <row r="100" spans="1:2">
      <c r="A100" t="s">
        <v>269</v>
      </c>
      <c r="B100">
        <f>[4]p22!B100</f>
        <v>0</v>
      </c>
    </row>
    <row r="101" spans="1:2">
      <c r="A101" t="s">
        <v>270</v>
      </c>
      <c r="B101">
        <f>[4]p22!B101</f>
        <v>0</v>
      </c>
    </row>
    <row r="102" spans="1:2">
      <c r="A102" t="s">
        <v>271</v>
      </c>
      <c r="B102">
        <f>[4]p22!B102</f>
        <v>0</v>
      </c>
    </row>
    <row r="103" spans="1:2">
      <c r="A103" t="s">
        <v>272</v>
      </c>
      <c r="B103">
        <f>[4]p22!B103</f>
        <v>240448824</v>
      </c>
    </row>
    <row r="104" spans="1:2">
      <c r="A104" t="s">
        <v>273</v>
      </c>
      <c r="B104">
        <f>[4]p22!B104</f>
        <v>10968780.375</v>
      </c>
    </row>
    <row r="105" spans="1:2">
      <c r="A105" t="s">
        <v>274</v>
      </c>
      <c r="B105">
        <f>[4]p22!B105</f>
        <v>7092272.2499999991</v>
      </c>
    </row>
    <row r="106" spans="1:2">
      <c r="A106" t="s">
        <v>275</v>
      </c>
      <c r="B106">
        <f>[4]p22!B106</f>
        <v>1231651.575</v>
      </c>
    </row>
    <row r="107" spans="1:2">
      <c r="A107" t="s">
        <v>276</v>
      </c>
      <c r="B107">
        <f>[4]p22!B107</f>
        <v>2135183.085</v>
      </c>
    </row>
    <row r="108" spans="1:2">
      <c r="A108" t="s">
        <v>277</v>
      </c>
      <c r="B108">
        <f>[4]p22!B108</f>
        <v>5031522.09</v>
      </c>
    </row>
    <row r="109" spans="1:2">
      <c r="A109" t="s">
        <v>278</v>
      </c>
      <c r="B109">
        <f>[4]p22!B109</f>
        <v>1734.3347760229899</v>
      </c>
    </row>
    <row r="110" spans="1:2">
      <c r="A110" t="s">
        <v>279</v>
      </c>
      <c r="B110">
        <f>[4]p22!B110</f>
        <v>258.58634494704916</v>
      </c>
    </row>
    <row r="111" spans="1:2">
      <c r="A111" t="s">
        <v>280</v>
      </c>
      <c r="B111">
        <f>[4]p22!B111</f>
        <v>138.35704392992389</v>
      </c>
    </row>
    <row r="112" spans="1:2">
      <c r="A112" t="s">
        <v>281</v>
      </c>
      <c r="B112">
        <f>[4]p22!B112</f>
        <v>13.458228089161834</v>
      </c>
    </row>
    <row r="113" spans="1:2">
      <c r="A113" t="s">
        <v>282</v>
      </c>
      <c r="B113">
        <f>[4]p22!B113</f>
        <v>15.868657000653505</v>
      </c>
    </row>
    <row r="114" spans="1:2">
      <c r="A114" t="s">
        <v>283</v>
      </c>
      <c r="B114">
        <f>[4]p22!B114</f>
        <v>20.086907595763929</v>
      </c>
    </row>
    <row r="115" spans="1:2">
      <c r="A115" t="s">
        <v>284</v>
      </c>
      <c r="B115">
        <f>[4]p22!B115</f>
        <v>14999971</v>
      </c>
    </row>
    <row r="116" spans="1:2">
      <c r="A116" t="s">
        <v>285</v>
      </c>
      <c r="B116">
        <f>[4]p22!B116</f>
        <v>800000</v>
      </c>
    </row>
    <row r="117" spans="1:2">
      <c r="A117" t="s">
        <v>286</v>
      </c>
      <c r="B117">
        <f>[4]p22!B117</f>
        <v>799999.6</v>
      </c>
    </row>
    <row r="118" spans="1:2">
      <c r="A118" t="s">
        <v>287</v>
      </c>
      <c r="B118">
        <f>[4]p22!B118</f>
        <v>150000.26999999999</v>
      </c>
    </row>
    <row r="119" spans="1:2">
      <c r="A119" t="s">
        <v>288</v>
      </c>
      <c r="B119">
        <f>[4]p22!B119</f>
        <v>300000.13</v>
      </c>
    </row>
    <row r="120" spans="1:2">
      <c r="A120" t="s">
        <v>289</v>
      </c>
      <c r="B120">
        <f>[4]p22!B120</f>
        <v>800000</v>
      </c>
    </row>
    <row r="121" spans="1:2">
      <c r="A121" t="s">
        <v>290</v>
      </c>
      <c r="B121">
        <f>[4]p22!B121</f>
        <v>21640394.16</v>
      </c>
    </row>
    <row r="122" spans="1:2">
      <c r="A122" t="s">
        <v>291</v>
      </c>
      <c r="B122">
        <f>[4]p22!B122</f>
        <v>756845.84587499988</v>
      </c>
    </row>
    <row r="123" spans="1:2">
      <c r="A123" t="s">
        <v>292</v>
      </c>
      <c r="B123">
        <f>[4]p22!B123</f>
        <v>0</v>
      </c>
    </row>
    <row r="124" spans="1:2">
      <c r="A124" t="s">
        <v>293</v>
      </c>
      <c r="B124">
        <f>[4]p22!B124</f>
        <v>141639.931125</v>
      </c>
    </row>
    <row r="125" spans="1:2">
      <c r="A125" t="s">
        <v>294</v>
      </c>
      <c r="B125">
        <f>[4]p22!B125</f>
        <v>245546.054775</v>
      </c>
    </row>
    <row r="126" spans="1:2">
      <c r="A126" t="s">
        <v>295</v>
      </c>
      <c r="B126">
        <f>[4]p22!B126</f>
        <v>289312.52017500001</v>
      </c>
    </row>
    <row r="127" spans="1:2">
      <c r="A127" t="s">
        <v>296</v>
      </c>
      <c r="B127">
        <f>[4]p22!B127</f>
        <v>48798</v>
      </c>
    </row>
    <row r="128" spans="1:2">
      <c r="A128" t="s">
        <v>297</v>
      </c>
      <c r="B128">
        <f>[4]p22!B128</f>
        <v>27171</v>
      </c>
    </row>
    <row r="129" spans="1:2">
      <c r="A129" t="s">
        <v>298</v>
      </c>
      <c r="B129">
        <f>[4]p22!B129</f>
        <v>17775</v>
      </c>
    </row>
    <row r="130" spans="1:2">
      <c r="A130" t="s">
        <v>299</v>
      </c>
      <c r="B130">
        <f>[4]p22!B130</f>
        <v>35599</v>
      </c>
    </row>
    <row r="131" spans="1:2">
      <c r="A131" t="s">
        <v>300</v>
      </c>
      <c r="B131">
        <f>[4]p22!B131</f>
        <v>46222</v>
      </c>
    </row>
    <row r="132" spans="1:2">
      <c r="A132" t="s">
        <v>301</v>
      </c>
      <c r="B132">
        <f>[4]p22!B132</f>
        <v>122315</v>
      </c>
    </row>
    <row r="133" spans="1:2">
      <c r="A133" t="s">
        <v>302</v>
      </c>
      <c r="B133">
        <f>[4]p22!B133</f>
        <v>48798</v>
      </c>
    </row>
    <row r="134" spans="1:2">
      <c r="A134" t="s">
        <v>303</v>
      </c>
      <c r="B134">
        <f>[4]p22!B134</f>
        <v>27171</v>
      </c>
    </row>
    <row r="135" spans="1:2">
      <c r="A135" t="s">
        <v>304</v>
      </c>
      <c r="B135">
        <f>[4]p22!B135</f>
        <v>17775</v>
      </c>
    </row>
    <row r="136" spans="1:2">
      <c r="A136" t="s">
        <v>305</v>
      </c>
      <c r="B136">
        <f>[4]p22!B136</f>
        <v>35599</v>
      </c>
    </row>
    <row r="137" spans="1:2">
      <c r="A137" t="s">
        <v>306</v>
      </c>
      <c r="B137">
        <f>[4]p22!B137</f>
        <v>46222</v>
      </c>
    </row>
    <row r="138" spans="1:2">
      <c r="A138" t="s">
        <v>307</v>
      </c>
      <c r="B138">
        <f>[4]p22!B138</f>
        <v>122315</v>
      </c>
    </row>
    <row r="139" spans="1:2">
      <c r="A139" t="s">
        <v>308</v>
      </c>
      <c r="B139">
        <f>[4]p22!B139</f>
        <v>0</v>
      </c>
    </row>
    <row r="140" spans="1:2">
      <c r="A140" t="s">
        <v>309</v>
      </c>
      <c r="B140">
        <f>[4]p22!B140</f>
        <v>0</v>
      </c>
    </row>
    <row r="141" spans="1:2">
      <c r="A141" t="s">
        <v>310</v>
      </c>
      <c r="B141">
        <f>[4]p22!B141</f>
        <v>0</v>
      </c>
    </row>
    <row r="142" spans="1:2">
      <c r="A142" t="s">
        <v>311</v>
      </c>
      <c r="B142">
        <f>[4]p22!B142</f>
        <v>0</v>
      </c>
    </row>
    <row r="143" spans="1:2">
      <c r="A143" t="s">
        <v>312</v>
      </c>
      <c r="B143">
        <f>[4]p22!B143</f>
        <v>0</v>
      </c>
    </row>
    <row r="144" spans="1:2">
      <c r="A144" t="s">
        <v>313</v>
      </c>
      <c r="B144">
        <f>[4]p22!B144</f>
        <v>0</v>
      </c>
    </row>
    <row r="145" spans="1:2">
      <c r="A145" t="s">
        <v>314</v>
      </c>
      <c r="B145">
        <f>[4]p22!B145</f>
        <v>308964537</v>
      </c>
    </row>
    <row r="146" spans="1:2">
      <c r="A146" t="s">
        <v>315</v>
      </c>
      <c r="B146">
        <f>[4]p22!B146</f>
        <v>12838297.5</v>
      </c>
    </row>
    <row r="147" spans="1:2">
      <c r="A147" t="s">
        <v>316</v>
      </c>
      <c r="B147">
        <f>[4]p22!B147</f>
        <v>8818621.875</v>
      </c>
    </row>
    <row r="148" spans="1:2">
      <c r="A148" t="s">
        <v>317</v>
      </c>
      <c r="B148">
        <f>[4]p22!B148</f>
        <v>1446565.365</v>
      </c>
    </row>
    <row r="149" spans="1:2">
      <c r="A149" t="s">
        <v>318</v>
      </c>
      <c r="B149">
        <f>[4]p22!B149</f>
        <v>2620787.4</v>
      </c>
    </row>
    <row r="150" spans="1:2">
      <c r="A150" t="s">
        <v>319</v>
      </c>
      <c r="B150">
        <f>[4]p22!B150</f>
        <v>6357322.125</v>
      </c>
    </row>
    <row r="151" spans="1:2">
      <c r="A151" t="s">
        <v>320</v>
      </c>
      <c r="B151">
        <f>[4]p22!B151</f>
        <v>2605.9091918144418</v>
      </c>
    </row>
    <row r="152" spans="1:2">
      <c r="A152" t="s">
        <v>321</v>
      </c>
      <c r="B152">
        <f>[4]p22!B152</f>
        <v>358.49848199641036</v>
      </c>
    </row>
    <row r="153" spans="1:2">
      <c r="A153" t="s">
        <v>322</v>
      </c>
      <c r="B153">
        <f>[4]p22!B153</f>
        <v>207.88713777396106</v>
      </c>
    </row>
    <row r="154" spans="1:2">
      <c r="A154" t="s">
        <v>323</v>
      </c>
      <c r="B154">
        <f>[4]p22!B154</f>
        <v>19.416518635007595</v>
      </c>
    </row>
    <row r="155" spans="1:2">
      <c r="A155" t="s">
        <v>324</v>
      </c>
      <c r="B155">
        <f>[4]p22!B155</f>
        <v>22.894104062173135</v>
      </c>
    </row>
    <row r="156" spans="1:2">
      <c r="A156" t="s">
        <v>325</v>
      </c>
      <c r="B156">
        <f>[4]p22!B156</f>
        <v>28.679878559712829</v>
      </c>
    </row>
    <row r="157" spans="1:2">
      <c r="A157" t="s">
        <v>326</v>
      </c>
      <c r="B157">
        <f>[4]p22!B157</f>
        <v>19999991</v>
      </c>
    </row>
    <row r="158" spans="1:2">
      <c r="A158" t="s">
        <v>327</v>
      </c>
      <c r="B158">
        <f>[4]p22!B158</f>
        <v>1000000</v>
      </c>
    </row>
    <row r="159" spans="1:2">
      <c r="A159" t="s">
        <v>328</v>
      </c>
      <c r="B159">
        <f>[4]p22!B159</f>
        <v>999999.5</v>
      </c>
    </row>
    <row r="160" spans="1:2">
      <c r="A160" t="s">
        <v>329</v>
      </c>
      <c r="B160">
        <f>[4]p22!B160</f>
        <v>100000.18</v>
      </c>
    </row>
    <row r="161" spans="1:2">
      <c r="A161" t="s">
        <v>330</v>
      </c>
      <c r="B161">
        <f>[4]p22!B161</f>
        <v>200000.35</v>
      </c>
    </row>
    <row r="162" spans="1:2">
      <c r="A162" t="s">
        <v>331</v>
      </c>
      <c r="B162">
        <f>[4]p22!B162</f>
        <v>550000</v>
      </c>
    </row>
    <row r="163" spans="1:2">
      <c r="A163" t="s">
        <v>332</v>
      </c>
      <c r="B163">
        <f>[4]p22!B163</f>
        <v>27806808.330000002</v>
      </c>
    </row>
    <row r="164" spans="1:2">
      <c r="A164" t="s">
        <v>333</v>
      </c>
      <c r="B164">
        <f>[4]p22!B164</f>
        <v>0</v>
      </c>
    </row>
    <row r="165" spans="1:2">
      <c r="A165" t="s">
        <v>334</v>
      </c>
      <c r="B165">
        <f>[4]p22!B165</f>
        <v>811313.21250000002</v>
      </c>
    </row>
    <row r="166" spans="1:2">
      <c r="A166" t="s">
        <v>335</v>
      </c>
      <c r="B166">
        <f>[4]p22!B166</f>
        <v>166355.01697500001</v>
      </c>
    </row>
    <row r="167" spans="1:2">
      <c r="A167" t="s">
        <v>336</v>
      </c>
      <c r="B167">
        <f>[4]p22!B167</f>
        <v>301390.55100000004</v>
      </c>
    </row>
    <row r="168" spans="1:2">
      <c r="A168" t="s">
        <v>337</v>
      </c>
      <c r="B168">
        <f>[4]p22!B168</f>
        <v>0</v>
      </c>
    </row>
    <row r="169" spans="1:2">
      <c r="A169" t="s">
        <v>338</v>
      </c>
      <c r="B169">
        <f>[4]p22!B169</f>
        <v>3</v>
      </c>
    </row>
    <row r="170" spans="1:2">
      <c r="A170" t="s">
        <v>339</v>
      </c>
      <c r="B170">
        <f>[4]p22!B170</f>
        <v>6</v>
      </c>
    </row>
    <row r="171" spans="1:2">
      <c r="A171" t="s">
        <v>340</v>
      </c>
      <c r="B171">
        <f>[4]p22!B171</f>
        <v>296127</v>
      </c>
    </row>
    <row r="172" spans="1:2">
      <c r="A172" t="s">
        <v>341</v>
      </c>
      <c r="B172">
        <f>[4]p22!B172</f>
        <v>8130162.25</v>
      </c>
    </row>
    <row r="173" spans="1:2">
      <c r="A173" t="s">
        <v>342</v>
      </c>
      <c r="B173">
        <f>[4]p22!B173</f>
        <v>30272643.399999999</v>
      </c>
    </row>
    <row r="174" spans="1:2">
      <c r="A174" t="s">
        <v>343</v>
      </c>
      <c r="B174">
        <f>[4]p22!B174</f>
        <v>296127</v>
      </c>
    </row>
    <row r="175" spans="1:2">
      <c r="A175" t="s">
        <v>344</v>
      </c>
      <c r="B175">
        <f>[4]p22!B175</f>
        <v>8130162.25</v>
      </c>
    </row>
    <row r="176" spans="1:2">
      <c r="A176" t="s">
        <v>345</v>
      </c>
      <c r="B176">
        <f>[4]p22!B176</f>
        <v>30272643.399999999</v>
      </c>
    </row>
    <row r="177" spans="1:2">
      <c r="A177" t="s">
        <v>346</v>
      </c>
      <c r="B177">
        <f>[4]p22!B177</f>
        <v>292426</v>
      </c>
    </row>
    <row r="178" spans="1:2">
      <c r="A178" t="s">
        <v>347</v>
      </c>
      <c r="B178">
        <f>[4]p22!B178</f>
        <v>7883806.9563380294</v>
      </c>
    </row>
    <row r="179" spans="1:2">
      <c r="A179" t="s">
        <v>348</v>
      </c>
      <c r="B179">
        <f>[4]p22!B179</f>
        <v>29186641.199999999</v>
      </c>
    </row>
    <row r="180" spans="1:2">
      <c r="A180" t="s">
        <v>349</v>
      </c>
      <c r="B180">
        <f>[4]p22!B180</f>
        <v>294621</v>
      </c>
    </row>
    <row r="181" spans="1:2">
      <c r="A181" t="s">
        <v>350</v>
      </c>
      <c r="B181">
        <f>[4]p22!B181</f>
        <v>1802892</v>
      </c>
    </row>
    <row r="182" spans="1:2">
      <c r="A182" t="s">
        <v>351</v>
      </c>
      <c r="B182">
        <f>[4]p22!B182</f>
        <v>6326007</v>
      </c>
    </row>
    <row r="183" spans="1:2">
      <c r="A183" t="s">
        <v>352</v>
      </c>
      <c r="B183">
        <f>[4]p22!B183</f>
        <v>294621</v>
      </c>
    </row>
    <row r="184" spans="1:2">
      <c r="A184" t="s">
        <v>353</v>
      </c>
      <c r="B184">
        <f>[4]p22!B184</f>
        <v>1802892</v>
      </c>
    </row>
    <row r="185" spans="1:2">
      <c r="A185" t="s">
        <v>354</v>
      </c>
      <c r="B185">
        <f>[4]p22!B185</f>
        <v>6326007</v>
      </c>
    </row>
    <row r="186" spans="1:2">
      <c r="A186" t="s">
        <v>355</v>
      </c>
      <c r="B186">
        <f>[4]p22!B186</f>
        <v>290938</v>
      </c>
    </row>
    <row r="187" spans="1:2">
      <c r="A187" t="s">
        <v>356</v>
      </c>
      <c r="B187">
        <f>[4]p22!B187</f>
        <v>1795526</v>
      </c>
    </row>
    <row r="188" spans="1:2">
      <c r="A188" t="s">
        <v>357</v>
      </c>
      <c r="B188">
        <f>[4]p22!B188</f>
        <v>6222085</v>
      </c>
    </row>
    <row r="189" spans="1:2">
      <c r="A189" t="s">
        <v>358</v>
      </c>
      <c r="B189">
        <f>[4]p22!B189</f>
        <v>0</v>
      </c>
    </row>
    <row r="190" spans="1:2">
      <c r="A190" t="s">
        <v>359</v>
      </c>
      <c r="B190">
        <f>[4]p22!B190</f>
        <v>0</v>
      </c>
    </row>
    <row r="191" spans="1:2">
      <c r="A191" t="s">
        <v>360</v>
      </c>
      <c r="B191">
        <f>[4]p22!B191</f>
        <v>0</v>
      </c>
    </row>
    <row r="192" spans="1:2">
      <c r="A192" t="s">
        <v>361</v>
      </c>
      <c r="B192">
        <f>[4]p22!B192</f>
        <v>71631</v>
      </c>
    </row>
    <row r="193" spans="1:2">
      <c r="A193" t="s">
        <v>362</v>
      </c>
      <c r="B193">
        <f>[4]p22!B193</f>
        <v>9289363.0999999996</v>
      </c>
    </row>
    <row r="194" spans="1:2">
      <c r="A194" t="s">
        <v>363</v>
      </c>
      <c r="B194">
        <f>[4]p22!B194</f>
        <v>129.68356701685425</v>
      </c>
    </row>
    <row r="195" spans="1:2">
      <c r="A195" t="s">
        <v>364</v>
      </c>
      <c r="B195">
        <f>[4]p22!B195</f>
        <v>0</v>
      </c>
    </row>
    <row r="196" spans="1:2">
      <c r="A196" t="s">
        <v>365</v>
      </c>
      <c r="B196">
        <f>[4]p22!B196</f>
        <v>0</v>
      </c>
    </row>
    <row r="197" spans="1:2">
      <c r="A197" t="s">
        <v>366</v>
      </c>
      <c r="B197">
        <f>[4]p22!B197</f>
        <v>0</v>
      </c>
    </row>
    <row r="198" spans="1:2">
      <c r="A198" t="s">
        <v>367</v>
      </c>
      <c r="B198">
        <f>[4]p22!B198</f>
        <v>0</v>
      </c>
    </row>
    <row r="199" spans="1:2">
      <c r="A199" t="s">
        <v>368</v>
      </c>
      <c r="B199">
        <f>[4]p22!B199</f>
        <v>0</v>
      </c>
    </row>
    <row r="200" spans="1:2">
      <c r="A200" t="s">
        <v>369</v>
      </c>
      <c r="B200">
        <f>[4]p22!B200</f>
        <v>0</v>
      </c>
    </row>
    <row r="201" spans="1:2">
      <c r="A201" t="s">
        <v>370</v>
      </c>
      <c r="B201">
        <f>[4]p22!B201</f>
        <v>93151</v>
      </c>
    </row>
    <row r="202" spans="1:2">
      <c r="A202" t="s">
        <v>371</v>
      </c>
      <c r="B202">
        <f>[4]p22!B202</f>
        <v>2570133</v>
      </c>
    </row>
    <row r="203" spans="1:2">
      <c r="A203" t="s">
        <v>372</v>
      </c>
      <c r="B203">
        <f>[4]p22!B203</f>
        <v>27.591037298766889</v>
      </c>
    </row>
    <row r="204" spans="1:2">
      <c r="A204" t="s">
        <v>373</v>
      </c>
      <c r="B204">
        <f>[4]p22!B204</f>
        <v>0</v>
      </c>
    </row>
    <row r="205" spans="1:2">
      <c r="A205" t="s">
        <v>374</v>
      </c>
      <c r="B205">
        <f>[4]p22!B205</f>
        <v>0</v>
      </c>
    </row>
    <row r="206" spans="1:2">
      <c r="A206" t="s">
        <v>375</v>
      </c>
      <c r="B206">
        <f>[4]p22!B206</f>
        <v>0</v>
      </c>
    </row>
    <row r="207" spans="1:2">
      <c r="A207" t="s">
        <v>376</v>
      </c>
      <c r="B207">
        <f>[4]p22!B207</f>
        <v>92664</v>
      </c>
    </row>
    <row r="208" spans="1:2">
      <c r="A208" t="s">
        <v>377</v>
      </c>
      <c r="B208">
        <f>[4]p22!B208</f>
        <v>172973</v>
      </c>
    </row>
    <row r="209" spans="1:2">
      <c r="A209" t="s">
        <v>378</v>
      </c>
      <c r="B209">
        <f>[4]p22!B209</f>
        <v>0</v>
      </c>
    </row>
    <row r="210" spans="1:2">
      <c r="A210" t="s">
        <v>379</v>
      </c>
      <c r="B210">
        <f>[4]p22!B210</f>
        <v>0</v>
      </c>
    </row>
    <row r="211" spans="1:2">
      <c r="A211" t="s">
        <v>380</v>
      </c>
      <c r="B211">
        <f>[4]p22!B211</f>
        <v>579394.5</v>
      </c>
    </row>
    <row r="212" spans="1:2">
      <c r="A212" t="s">
        <v>381</v>
      </c>
      <c r="B212">
        <f>[4]p22!B212</f>
        <v>586871</v>
      </c>
    </row>
    <row r="213" spans="1:2">
      <c r="A213" t="s">
        <v>382</v>
      </c>
      <c r="B213">
        <f>[4]p22!B213</f>
        <v>31725119.800197177</v>
      </c>
    </row>
    <row r="214" spans="1:2">
      <c r="A214" t="s">
        <v>137</v>
      </c>
      <c r="B214">
        <f>[4]p22!B214</f>
        <v>298340</v>
      </c>
    </row>
    <row r="215" spans="1:2">
      <c r="A215" t="s">
        <v>383</v>
      </c>
      <c r="B215">
        <f>[4]p22!B215</f>
        <v>0</v>
      </c>
    </row>
    <row r="216" spans="1:2">
      <c r="A216" t="s">
        <v>384</v>
      </c>
      <c r="B216">
        <f>[4]p22!B216</f>
        <v>32023459.800197177</v>
      </c>
    </row>
    <row r="217" spans="1:2">
      <c r="A217" t="s">
        <v>385</v>
      </c>
      <c r="B217">
        <f>[4]p22!B217</f>
        <v>13875816</v>
      </c>
    </row>
    <row r="218" spans="1:2">
      <c r="A218" t="s">
        <v>386</v>
      </c>
      <c r="B218">
        <f>[4]p22!B218</f>
        <v>845031.5</v>
      </c>
    </row>
    <row r="219" spans="1:2">
      <c r="A219" t="s">
        <v>387</v>
      </c>
      <c r="B219">
        <f>[4]p22!B219</f>
        <v>3146826</v>
      </c>
    </row>
    <row r="220" spans="1:2">
      <c r="A220" t="s">
        <v>388</v>
      </c>
      <c r="B220">
        <f>[4]p22!B220</f>
        <v>357933</v>
      </c>
    </row>
    <row r="221" spans="1:2">
      <c r="A221" t="s">
        <v>145</v>
      </c>
      <c r="B221">
        <f>[4]p22!B221</f>
        <v>4300000</v>
      </c>
    </row>
    <row r="222" spans="1:2">
      <c r="A222" t="s">
        <v>146</v>
      </c>
      <c r="B222">
        <f>[4]p22!B222</f>
        <v>480628</v>
      </c>
    </row>
    <row r="223" spans="1:2">
      <c r="A223" t="s">
        <v>389</v>
      </c>
      <c r="B223">
        <f>[4]p22!B223</f>
        <v>132880</v>
      </c>
    </row>
    <row r="224" spans="1:2">
      <c r="A224" t="s">
        <v>390</v>
      </c>
      <c r="B224">
        <f>[4]p22!B224</f>
        <v>0</v>
      </c>
    </row>
    <row r="225" spans="1:2">
      <c r="A225" t="s">
        <v>391</v>
      </c>
      <c r="B225">
        <f>[4]p22!B225</f>
        <v>0</v>
      </c>
    </row>
    <row r="226" spans="1:2">
      <c r="A226" t="s">
        <v>392</v>
      </c>
      <c r="B226">
        <f>[4]p22!B226</f>
        <v>1650000</v>
      </c>
    </row>
    <row r="227" spans="1:2">
      <c r="A227" t="s">
        <v>152</v>
      </c>
      <c r="B227">
        <f>[4]p22!B227</f>
        <v>160000</v>
      </c>
    </row>
    <row r="228" spans="1:2">
      <c r="A228" t="s">
        <v>393</v>
      </c>
      <c r="B228">
        <f>[4]p22!B228</f>
        <v>0</v>
      </c>
    </row>
    <row r="229" spans="1:2">
      <c r="A229" t="s">
        <v>394</v>
      </c>
      <c r="B229">
        <f>[4]p22!B229</f>
        <v>213286</v>
      </c>
    </row>
    <row r="230" spans="1:2">
      <c r="A230" t="s">
        <v>395</v>
      </c>
      <c r="B230">
        <f>[4]p22!B230</f>
        <v>2171734.9690505248</v>
      </c>
    </row>
    <row r="231" spans="1:2">
      <c r="A231" t="s">
        <v>396</v>
      </c>
      <c r="B231">
        <f>[4]p22!B231</f>
        <v>27334135.469050527</v>
      </c>
    </row>
    <row r="232" spans="1:2">
      <c r="A232" t="s">
        <v>397</v>
      </c>
      <c r="B232">
        <f>[4]p22!B232</f>
        <v>4689324.33114665</v>
      </c>
    </row>
    <row r="233" spans="1:2">
      <c r="A233" t="s">
        <v>398</v>
      </c>
      <c r="B233">
        <f>[4]p22!B233</f>
        <v>1594370</v>
      </c>
    </row>
    <row r="234" spans="1:2">
      <c r="A234" t="s">
        <v>243</v>
      </c>
      <c r="B234">
        <f>[4]p22!B234</f>
        <v>3094954.33114665</v>
      </c>
    </row>
    <row r="235" spans="1:2">
      <c r="A235" t="s">
        <v>399</v>
      </c>
      <c r="B235">
        <f>[4]p22!B235</f>
        <v>6250000</v>
      </c>
    </row>
    <row r="236" spans="1:2">
      <c r="A236" t="s">
        <v>400</v>
      </c>
      <c r="B236">
        <f>[4]p22!B236</f>
        <v>11666666.666666668</v>
      </c>
    </row>
    <row r="237" spans="1:2">
      <c r="A237" t="s">
        <v>401</v>
      </c>
      <c r="B237">
        <f>[4]p22!B237</f>
        <v>10000000</v>
      </c>
    </row>
    <row r="238" spans="1:2">
      <c r="A238" t="s">
        <v>402</v>
      </c>
      <c r="B238">
        <f>[4]p22!B238</f>
        <v>400</v>
      </c>
    </row>
    <row r="239" spans="1:2">
      <c r="A239" t="s">
        <v>403</v>
      </c>
      <c r="B239">
        <f>[4]p22!B239</f>
        <v>300</v>
      </c>
    </row>
    <row r="240" spans="1:2">
      <c r="A240" t="s">
        <v>404</v>
      </c>
      <c r="B240">
        <f>[4]p22!B240</f>
        <v>1000</v>
      </c>
    </row>
    <row r="241" spans="1:2">
      <c r="A241" t="s">
        <v>405</v>
      </c>
      <c r="B241">
        <f>[4]p22!B241</f>
        <v>1.4</v>
      </c>
    </row>
    <row r="242" spans="1:2">
      <c r="A242" t="s">
        <v>406</v>
      </c>
      <c r="B242">
        <f>[4]p22!B242</f>
        <v>2.2799999999999998</v>
      </c>
    </row>
    <row r="243" spans="1:2">
      <c r="A243" t="s">
        <v>407</v>
      </c>
      <c r="B243">
        <f>[4]p22!B243</f>
        <v>53991782</v>
      </c>
    </row>
    <row r="244" spans="1:2">
      <c r="A244" t="s">
        <v>408</v>
      </c>
      <c r="B244">
        <f>[4]p22!B244</f>
        <v>32430962</v>
      </c>
    </row>
    <row r="245" spans="1:2">
      <c r="A245" t="s">
        <v>409</v>
      </c>
      <c r="B245">
        <f>[4]p22!B245</f>
        <v>45000</v>
      </c>
    </row>
    <row r="246" spans="1:2">
      <c r="A246" t="s">
        <v>410</v>
      </c>
      <c r="B246">
        <f>[4]p22!B246</f>
        <v>0</v>
      </c>
    </row>
    <row r="247" spans="1:2">
      <c r="A247" t="s">
        <v>411</v>
      </c>
      <c r="B247">
        <f>[4]p22!B247</f>
        <v>3.2</v>
      </c>
    </row>
    <row r="248" spans="1:2">
      <c r="A248" t="s">
        <v>412</v>
      </c>
      <c r="B248">
        <f>[4]p22!B248</f>
        <v>3.2</v>
      </c>
    </row>
    <row r="249" spans="1:2">
      <c r="A249" t="s">
        <v>413</v>
      </c>
      <c r="B249">
        <f>[4]p22!B249</f>
        <v>0</v>
      </c>
    </row>
    <row r="250" spans="1:2">
      <c r="A250" t="s">
        <v>414</v>
      </c>
      <c r="B250">
        <f>[4]p22!B250</f>
        <v>0</v>
      </c>
    </row>
    <row r="251" spans="1:2">
      <c r="A251" t="s">
        <v>415</v>
      </c>
      <c r="B251">
        <f>[4]p22!B251</f>
        <v>0</v>
      </c>
    </row>
    <row r="252" spans="1:2">
      <c r="A252" t="s">
        <v>416</v>
      </c>
      <c r="B252">
        <f>[4]p22!B252</f>
        <v>0</v>
      </c>
    </row>
    <row r="253" spans="1:2">
      <c r="A253" t="s">
        <v>417</v>
      </c>
      <c r="B253">
        <f>[4]p22!B253</f>
        <v>0</v>
      </c>
    </row>
    <row r="254" spans="1:2">
      <c r="A254" t="s">
        <v>418</v>
      </c>
      <c r="B254">
        <f>[4]p22!B254</f>
        <v>0</v>
      </c>
    </row>
    <row r="255" spans="1:2">
      <c r="A255" t="s">
        <v>419</v>
      </c>
      <c r="B255">
        <f>[4]p22!B255</f>
        <v>0</v>
      </c>
    </row>
    <row r="256" spans="1:2">
      <c r="A256" t="s">
        <v>420</v>
      </c>
      <c r="B256">
        <f>[4]p22!B256</f>
        <v>0</v>
      </c>
    </row>
    <row r="257" spans="1:2">
      <c r="A257" t="s">
        <v>421</v>
      </c>
      <c r="B257">
        <f>[4]p22!B257</f>
        <v>0</v>
      </c>
    </row>
    <row r="258" spans="1:2">
      <c r="A258" t="s">
        <v>422</v>
      </c>
      <c r="B258">
        <f>[4]p22!B258</f>
        <v>0</v>
      </c>
    </row>
    <row r="259" spans="1:2">
      <c r="A259" t="s">
        <v>423</v>
      </c>
      <c r="B259">
        <f>[4]p22!B259</f>
        <v>5</v>
      </c>
    </row>
    <row r="260" spans="1:2">
      <c r="A260" t="s">
        <v>1065</v>
      </c>
      <c r="B260">
        <f>[4]p22!B260</f>
        <v>14.258377064380635</v>
      </c>
    </row>
    <row r="261" spans="1:2">
      <c r="A261" t="s">
        <v>1066</v>
      </c>
      <c r="B261">
        <f>[4]p22!B261</f>
        <v>21.386291924739979</v>
      </c>
    </row>
    <row r="262" spans="1:2">
      <c r="A262" t="s">
        <v>227</v>
      </c>
      <c r="B262">
        <f>[4]p22!B262</f>
        <v>89</v>
      </c>
    </row>
    <row r="263" spans="1:2">
      <c r="A263" t="s">
        <v>228</v>
      </c>
      <c r="B263">
        <f>[4]p22!B263</f>
        <v>90</v>
      </c>
    </row>
    <row r="264" spans="1:2">
      <c r="A264" t="s">
        <v>346</v>
      </c>
      <c r="B264">
        <f>[4]p22!B264</f>
        <v>292426</v>
      </c>
    </row>
    <row r="265" spans="1:2">
      <c r="A265" t="s">
        <v>355</v>
      </c>
      <c r="B265">
        <f>[4]p22!B265</f>
        <v>290938</v>
      </c>
    </row>
    <row r="266" spans="1:2">
      <c r="A266" t="s">
        <v>338</v>
      </c>
      <c r="B266">
        <f>[4]p22!B266</f>
        <v>3</v>
      </c>
    </row>
    <row r="267" spans="1:2">
      <c r="A267" t="s">
        <v>339</v>
      </c>
      <c r="B267">
        <f>[4]p22!B267</f>
        <v>6</v>
      </c>
    </row>
    <row r="268" spans="1:2">
      <c r="A268" t="s">
        <v>1067</v>
      </c>
      <c r="B268">
        <f>[4]p22!B268</f>
        <v>701822.4</v>
      </c>
    </row>
    <row r="269" spans="1:2">
      <c r="A269" t="s">
        <v>1068</v>
      </c>
      <c r="B269">
        <f>[4]p22!B269</f>
        <v>872814</v>
      </c>
    </row>
    <row r="270" spans="1:2">
      <c r="A270" t="s">
        <v>1069</v>
      </c>
      <c r="B270">
        <f>[4]p22!B270</f>
        <v>2422588.7541954014</v>
      </c>
    </row>
    <row r="271" spans="1:2">
      <c r="A271" t="s">
        <v>1070</v>
      </c>
      <c r="B271">
        <f>[4]p22!B271</f>
        <v>0.72848304238476413</v>
      </c>
    </row>
    <row r="272" spans="1:2">
      <c r="A272" t="s">
        <v>1071</v>
      </c>
      <c r="B272">
        <f>[4]p22!B272</f>
        <v>0.90082143123280944</v>
      </c>
    </row>
    <row r="273" spans="1:2">
      <c r="A273" t="s">
        <v>1072</v>
      </c>
      <c r="B273">
        <f>[4]p22!B273</f>
        <v>0.43451746118940182</v>
      </c>
    </row>
    <row r="274" spans="1:2">
      <c r="A274" t="s">
        <v>1073</v>
      </c>
      <c r="B274">
        <f>[4]p22!B274</f>
        <v>0.39830729034389045</v>
      </c>
    </row>
    <row r="275" spans="1:2">
      <c r="A275" t="s">
        <v>1087</v>
      </c>
      <c r="B275">
        <f>[4]p22!B275</f>
        <v>0.41374206541302427</v>
      </c>
    </row>
    <row r="276" spans="1:2">
      <c r="A276" t="s">
        <v>1088</v>
      </c>
      <c r="B276">
        <f>[4]p22!B276</f>
        <v>0.3770554839274835</v>
      </c>
    </row>
    <row r="277" spans="1:2">
      <c r="A277" t="s">
        <v>1091</v>
      </c>
      <c r="B277">
        <f>[4]p22!B277</f>
        <v>3502786.33114665</v>
      </c>
    </row>
    <row r="278" spans="1:2">
      <c r="A278" t="s">
        <v>1092</v>
      </c>
      <c r="B278">
        <f>[4]p22!B278</f>
        <v>0.7986704257134456</v>
      </c>
    </row>
    <row r="279" spans="1:2">
      <c r="A279" t="s">
        <v>1093</v>
      </c>
      <c r="B279">
        <f>[4]p22!B279</f>
        <v>0.44403377867107124</v>
      </c>
    </row>
    <row r="280" spans="1:2">
      <c r="A280" t="s">
        <v>1094</v>
      </c>
      <c r="B280">
        <f>[4]p22!B280</f>
        <v>0.55596622132892881</v>
      </c>
    </row>
    <row r="281" spans="1:2">
      <c r="A281" t="s">
        <v>1099</v>
      </c>
      <c r="B281">
        <f>[4]p22!B281</f>
        <v>6.0191999999999996E-2</v>
      </c>
    </row>
    <row r="282" spans="1:2">
      <c r="A282" t="s">
        <v>1100</v>
      </c>
      <c r="B282">
        <f>[4]p22!B282</f>
        <v>0.11198005638570169</v>
      </c>
    </row>
    <row r="283" spans="1:2">
      <c r="A283" t="s">
        <v>1095</v>
      </c>
      <c r="B283">
        <f>[4]p22!B283</f>
        <v>21560820</v>
      </c>
    </row>
    <row r="284" spans="1:2">
      <c r="A284" t="s">
        <v>1096</v>
      </c>
      <c r="B284">
        <f>[4]p22!B284</f>
        <v>26995891.30364994</v>
      </c>
    </row>
    <row r="285" spans="1:2">
      <c r="A285" t="s">
        <v>1097</v>
      </c>
      <c r="B285">
        <f>[4]p22!B285</f>
        <v>1080197.5769512486</v>
      </c>
    </row>
    <row r="286" spans="1:2">
      <c r="A286" t="s">
        <v>1101</v>
      </c>
      <c r="B286">
        <f>[4]p22!B286</f>
        <v>3000000</v>
      </c>
    </row>
    <row r="287" spans="1:2">
      <c r="A287" t="s">
        <v>1102</v>
      </c>
      <c r="B287">
        <f>[4]p22!B287</f>
        <v>0</v>
      </c>
    </row>
    <row r="288" spans="1:2">
      <c r="A288" t="s">
        <v>1103</v>
      </c>
      <c r="B288">
        <f>[4]p22!B288</f>
        <v>0</v>
      </c>
    </row>
    <row r="289" spans="1:2">
      <c r="A289" t="s">
        <v>1069</v>
      </c>
      <c r="B289">
        <f>[4]p22!B289</f>
        <v>2422588.7541954014</v>
      </c>
    </row>
    <row r="290" spans="1:2">
      <c r="A290" t="s">
        <v>508</v>
      </c>
      <c r="B290">
        <f>[4]p22!B290</f>
        <v>8.8984410018728075E-2</v>
      </c>
    </row>
    <row r="291" spans="1:2">
      <c r="A291" t="s">
        <v>1104</v>
      </c>
      <c r="B291">
        <f>[4]p22!B291</f>
        <v>0.28855218873798405</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3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T291"/>
  <sheetViews>
    <sheetView topLeftCell="A54" zoomScale="75"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754</v>
      </c>
    </row>
    <row r="2" spans="1:11">
      <c r="A2">
        <v>23</v>
      </c>
      <c r="B2" t="s">
        <v>176</v>
      </c>
      <c r="C2" t="s">
        <v>177</v>
      </c>
      <c r="D2" t="s">
        <v>178</v>
      </c>
      <c r="E2" t="s">
        <v>8</v>
      </c>
      <c r="F2" t="s">
        <v>179</v>
      </c>
      <c r="G2" t="s">
        <v>10</v>
      </c>
      <c r="H2" t="s">
        <v>180</v>
      </c>
    </row>
    <row r="3" spans="1:11">
      <c r="A3" t="s">
        <v>181</v>
      </c>
      <c r="B3">
        <f>[4]p23!B3</f>
        <v>277073</v>
      </c>
      <c r="C3">
        <f>[4]p23!C3</f>
        <v>136396</v>
      </c>
      <c r="D3">
        <f>[4]p23!D3</f>
        <v>104556</v>
      </c>
      <c r="E3">
        <f>[4]p23!E3</f>
        <v>190926</v>
      </c>
      <c r="F3">
        <f>[4]p23!F3</f>
        <v>214082</v>
      </c>
      <c r="G3">
        <f>[4]p23!G3</f>
        <v>553098</v>
      </c>
      <c r="H3">
        <f>[4]p23!H3</f>
        <v>1476131</v>
      </c>
      <c r="I3">
        <f>[4]p23!I3</f>
        <v>0</v>
      </c>
      <c r="J3">
        <f>[4]p23!J3</f>
        <v>0</v>
      </c>
      <c r="K3">
        <f>[4]p23!K3</f>
        <v>0</v>
      </c>
    </row>
    <row r="4" spans="1:11">
      <c r="A4" t="s">
        <v>182</v>
      </c>
      <c r="B4">
        <f>[4]p23!B4</f>
        <v>277073</v>
      </c>
      <c r="C4">
        <f>[4]p23!C4</f>
        <v>136396</v>
      </c>
      <c r="D4">
        <f>[4]p23!D4</f>
        <v>104556</v>
      </c>
      <c r="E4">
        <f>[4]p23!E4</f>
        <v>190926</v>
      </c>
      <c r="F4">
        <f>[4]p23!F4</f>
        <v>214082</v>
      </c>
      <c r="G4">
        <f>[4]p23!G4</f>
        <v>553098</v>
      </c>
      <c r="H4">
        <f>[4]p23!H4</f>
        <v>1476131</v>
      </c>
      <c r="I4">
        <f>[4]p23!I4</f>
        <v>0</v>
      </c>
      <c r="J4">
        <f>[4]p23!J4</f>
        <v>0</v>
      </c>
      <c r="K4">
        <f>[4]p23!K4</f>
        <v>0</v>
      </c>
    </row>
    <row r="5" spans="1:11">
      <c r="A5" t="s">
        <v>183</v>
      </c>
      <c r="B5">
        <f>[4]p23!B5</f>
        <v>0</v>
      </c>
      <c r="C5">
        <f>[4]p23!C5</f>
        <v>0</v>
      </c>
      <c r="D5">
        <f>[4]p23!D5</f>
        <v>104556</v>
      </c>
      <c r="E5">
        <f>[4]p23!E5</f>
        <v>0</v>
      </c>
      <c r="F5">
        <f>[4]p23!F5</f>
        <v>0</v>
      </c>
      <c r="G5">
        <f>[4]p23!G5</f>
        <v>0</v>
      </c>
      <c r="H5">
        <f>[4]p23!H5</f>
        <v>0</v>
      </c>
      <c r="I5">
        <f>[4]p23!I5</f>
        <v>0</v>
      </c>
      <c r="J5">
        <f>[4]p23!J5</f>
        <v>0</v>
      </c>
      <c r="K5">
        <f>[4]p23!K5</f>
        <v>0</v>
      </c>
    </row>
    <row r="6" spans="1:11">
      <c r="A6" t="s">
        <v>184</v>
      </c>
      <c r="B6">
        <f>[4]p23!B6</f>
        <v>277073</v>
      </c>
      <c r="C6">
        <f>[4]p23!C6</f>
        <v>136396</v>
      </c>
      <c r="D6">
        <f>[4]p23!D6</f>
        <v>0</v>
      </c>
      <c r="E6">
        <f>[4]p23!E6</f>
        <v>190926</v>
      </c>
      <c r="F6">
        <f>[4]p23!F6</f>
        <v>214082</v>
      </c>
      <c r="G6">
        <f>[4]p23!G6</f>
        <v>553098</v>
      </c>
      <c r="H6">
        <f>[4]p23!H6</f>
        <v>0</v>
      </c>
      <c r="I6">
        <f>[4]p23!I6</f>
        <v>0</v>
      </c>
      <c r="J6">
        <f>[4]p23!J6</f>
        <v>0</v>
      </c>
      <c r="K6">
        <f>[4]p23!K6</f>
        <v>0</v>
      </c>
    </row>
    <row r="7" spans="1:11">
      <c r="A7" t="s">
        <v>185</v>
      </c>
      <c r="B7">
        <f>[4]p23!B7</f>
        <v>0</v>
      </c>
      <c r="C7">
        <f>[4]p23!C7</f>
        <v>0</v>
      </c>
      <c r="D7">
        <f>[4]p23!D7</f>
        <v>1371575</v>
      </c>
      <c r="E7">
        <f>[4]p23!E7</f>
        <v>0</v>
      </c>
      <c r="F7">
        <f>[4]p23!F7</f>
        <v>0</v>
      </c>
      <c r="G7">
        <f>[4]p23!G7</f>
        <v>0</v>
      </c>
      <c r="H7">
        <f>[4]p23!H7</f>
        <v>0</v>
      </c>
      <c r="I7">
        <f>[4]p23!I7</f>
        <v>0</v>
      </c>
      <c r="J7">
        <f>[4]p23!J7</f>
        <v>0</v>
      </c>
      <c r="K7">
        <f>[4]p23!K7</f>
        <v>0</v>
      </c>
    </row>
    <row r="8" spans="1:11">
      <c r="A8" t="s">
        <v>186</v>
      </c>
      <c r="B8">
        <f>[4]p23!B8</f>
        <v>240037</v>
      </c>
      <c r="C8">
        <f>[4]p23!C8</f>
        <v>139714</v>
      </c>
      <c r="D8">
        <f>[4]p23!D8</f>
        <v>88798</v>
      </c>
      <c r="E8">
        <f>[4]p23!E8</f>
        <v>177068</v>
      </c>
      <c r="F8">
        <f>[4]p23!F8</f>
        <v>230042</v>
      </c>
      <c r="G8">
        <f>[4]p23!G8</f>
        <v>596260</v>
      </c>
      <c r="H8">
        <f>[4]p23!H8</f>
        <v>1471919</v>
      </c>
      <c r="I8">
        <f>[4]p23!I8</f>
        <v>0</v>
      </c>
      <c r="J8">
        <f>[4]p23!J8</f>
        <v>0</v>
      </c>
      <c r="K8">
        <f>[4]p23!K8</f>
        <v>0</v>
      </c>
    </row>
    <row r="9" spans="1:11">
      <c r="A9" t="s">
        <v>187</v>
      </c>
      <c r="B9">
        <f>[4]p23!B9</f>
        <v>240037</v>
      </c>
      <c r="C9">
        <f>[4]p23!C9</f>
        <v>139714</v>
      </c>
      <c r="D9">
        <f>[4]p23!D9</f>
        <v>88798</v>
      </c>
      <c r="E9">
        <f>[4]p23!E9</f>
        <v>177068</v>
      </c>
      <c r="F9">
        <f>[4]p23!F9</f>
        <v>230042</v>
      </c>
      <c r="G9">
        <f>[4]p23!G9</f>
        <v>596260</v>
      </c>
      <c r="H9">
        <f>[4]p23!H9</f>
        <v>1471919</v>
      </c>
      <c r="I9">
        <f>[4]p23!I9</f>
        <v>0</v>
      </c>
      <c r="J9">
        <f>[4]p23!J9</f>
        <v>0</v>
      </c>
      <c r="K9">
        <f>[4]p23!K9</f>
        <v>0</v>
      </c>
    </row>
    <row r="10" spans="1:11">
      <c r="A10" t="s">
        <v>188</v>
      </c>
      <c r="B10">
        <f>[4]p23!B10</f>
        <v>0</v>
      </c>
      <c r="C10">
        <f>[4]p23!C10</f>
        <v>0</v>
      </c>
      <c r="D10">
        <f>[4]p23!D10</f>
        <v>0</v>
      </c>
      <c r="E10">
        <f>[4]p23!E10</f>
        <v>0</v>
      </c>
      <c r="F10">
        <f>[4]p23!F10</f>
        <v>0</v>
      </c>
      <c r="G10">
        <f>[4]p23!G10</f>
        <v>596260</v>
      </c>
      <c r="H10">
        <f>[4]p23!H10</f>
        <v>0</v>
      </c>
      <c r="I10">
        <f>[4]p23!I10</f>
        <v>0</v>
      </c>
      <c r="J10">
        <f>[4]p23!J10</f>
        <v>0</v>
      </c>
      <c r="K10">
        <f>[4]p23!K10</f>
        <v>0</v>
      </c>
    </row>
    <row r="11" spans="1:11">
      <c r="A11" t="s">
        <v>189</v>
      </c>
      <c r="B11">
        <f>[4]p23!B11</f>
        <v>240037</v>
      </c>
      <c r="C11">
        <f>[4]p23!C11</f>
        <v>139714</v>
      </c>
      <c r="D11">
        <f>[4]p23!D11</f>
        <v>88798</v>
      </c>
      <c r="E11">
        <f>[4]p23!E11</f>
        <v>177068</v>
      </c>
      <c r="F11">
        <f>[4]p23!F11</f>
        <v>230042</v>
      </c>
      <c r="G11">
        <f>[4]p23!G11</f>
        <v>0</v>
      </c>
      <c r="H11">
        <f>[4]p23!H11</f>
        <v>0</v>
      </c>
      <c r="I11">
        <f>[4]p23!I11</f>
        <v>0</v>
      </c>
      <c r="J11">
        <f>[4]p23!J11</f>
        <v>0</v>
      </c>
      <c r="K11">
        <f>[4]p23!K11</f>
        <v>0</v>
      </c>
    </row>
    <row r="12" spans="1:11">
      <c r="A12" t="s">
        <v>190</v>
      </c>
      <c r="B12">
        <f>[4]p23!B12</f>
        <v>0</v>
      </c>
      <c r="C12">
        <f>[4]p23!C12</f>
        <v>0</v>
      </c>
      <c r="D12">
        <f>[4]p23!D12</f>
        <v>0</v>
      </c>
      <c r="E12">
        <f>[4]p23!E12</f>
        <v>0</v>
      </c>
      <c r="F12">
        <f>[4]p23!F12</f>
        <v>0</v>
      </c>
      <c r="G12">
        <f>[4]p23!G12</f>
        <v>875659</v>
      </c>
      <c r="H12">
        <f>[4]p23!H12</f>
        <v>0</v>
      </c>
      <c r="I12">
        <f>[4]p23!I12</f>
        <v>0</v>
      </c>
      <c r="J12">
        <f>[4]p23!J12</f>
        <v>0</v>
      </c>
      <c r="K12">
        <f>[4]p23!K12</f>
        <v>0</v>
      </c>
    </row>
    <row r="13" spans="1:11">
      <c r="A13" t="s">
        <v>191</v>
      </c>
      <c r="B13">
        <f>[4]p23!B13</f>
        <v>4573.8</v>
      </c>
      <c r="C13">
        <f>[4]p23!C13</f>
        <v>441.78750000000002</v>
      </c>
      <c r="D13">
        <f>[4]p23!D13</f>
        <v>363.82499999999999</v>
      </c>
      <c r="E13">
        <f>[4]p23!E13</f>
        <v>34.3035</v>
      </c>
      <c r="F13">
        <f>[4]p23!F13</f>
        <v>53.014500000000005</v>
      </c>
      <c r="G13">
        <f>[4]p23!G13</f>
        <v>47.817</v>
      </c>
      <c r="H13">
        <f>[4]p23!H13</f>
        <v>0</v>
      </c>
      <c r="I13">
        <f>[4]p23!I13</f>
        <v>0</v>
      </c>
      <c r="J13">
        <f>[4]p23!J13</f>
        <v>0</v>
      </c>
      <c r="K13">
        <f>[4]p23!K13</f>
        <v>0</v>
      </c>
    </row>
    <row r="14" spans="1:11">
      <c r="A14" t="s">
        <v>192</v>
      </c>
      <c r="B14">
        <f>[4]p23!B14</f>
        <v>3762</v>
      </c>
      <c r="C14">
        <f>[4]p23!C14</f>
        <v>363.375</v>
      </c>
      <c r="D14">
        <f>[4]p23!D14</f>
        <v>299.25</v>
      </c>
      <c r="E14">
        <f>[4]p23!E14</f>
        <v>28.215</v>
      </c>
      <c r="F14">
        <f>[4]p23!F14</f>
        <v>43.604999999999997</v>
      </c>
      <c r="G14">
        <f>[4]p23!G14</f>
        <v>39.33</v>
      </c>
      <c r="H14">
        <f>[4]p23!H14</f>
        <v>0</v>
      </c>
      <c r="I14">
        <f>[4]p23!I14</f>
        <v>0</v>
      </c>
      <c r="J14">
        <f>[4]p23!J14</f>
        <v>0</v>
      </c>
      <c r="K14">
        <f>[4]p23!K14</f>
        <v>0</v>
      </c>
    </row>
    <row r="15" spans="1:11">
      <c r="A15" t="s">
        <v>193</v>
      </c>
      <c r="B15">
        <f>[4]p23!B15</f>
        <v>4356</v>
      </c>
      <c r="C15">
        <f>[4]p23!C15</f>
        <v>420.75</v>
      </c>
      <c r="D15">
        <f>[4]p23!D15</f>
        <v>346.5</v>
      </c>
      <c r="E15">
        <f>[4]p23!E15</f>
        <v>32.67</v>
      </c>
      <c r="F15">
        <f>[4]p23!F15</f>
        <v>50.49</v>
      </c>
      <c r="G15">
        <f>[4]p23!G15</f>
        <v>45.54</v>
      </c>
      <c r="H15">
        <f>[4]p23!H15</f>
        <v>0</v>
      </c>
      <c r="I15">
        <f>[4]p23!I15</f>
        <v>0</v>
      </c>
      <c r="J15">
        <f>[4]p23!J15</f>
        <v>0</v>
      </c>
      <c r="K15">
        <f>[4]p23!K15</f>
        <v>0</v>
      </c>
    </row>
    <row r="16" spans="1:11">
      <c r="A16" t="s">
        <v>194</v>
      </c>
      <c r="B16">
        <f>[4]p23!B16</f>
        <v>4356</v>
      </c>
      <c r="C16">
        <f>[4]p23!C16</f>
        <v>420.75</v>
      </c>
      <c r="D16">
        <f>[4]p23!D16</f>
        <v>346.5</v>
      </c>
      <c r="E16">
        <f>[4]p23!E16</f>
        <v>32.67</v>
      </c>
      <c r="F16">
        <f>[4]p23!F16</f>
        <v>50.49</v>
      </c>
      <c r="G16">
        <f>[4]p23!G16</f>
        <v>45.54</v>
      </c>
      <c r="H16">
        <f>[4]p23!H16</f>
        <v>0</v>
      </c>
      <c r="I16">
        <f>[4]p23!I16</f>
        <v>0</v>
      </c>
      <c r="J16">
        <f>[4]p23!J16</f>
        <v>0</v>
      </c>
      <c r="K16">
        <f>[4]p23!K16</f>
        <v>0</v>
      </c>
    </row>
    <row r="17" spans="1:11">
      <c r="A17" t="s">
        <v>195</v>
      </c>
      <c r="B17">
        <f>[4]p23!B17</f>
        <v>3762</v>
      </c>
      <c r="C17">
        <f>[4]p23!C17</f>
        <v>363.375</v>
      </c>
      <c r="D17">
        <f>[4]p23!D17</f>
        <v>299.25</v>
      </c>
      <c r="E17">
        <f>[4]p23!E17</f>
        <v>28.215</v>
      </c>
      <c r="F17">
        <f>[4]p23!F17</f>
        <v>43.604999999999997</v>
      </c>
      <c r="G17">
        <f>[4]p23!G17</f>
        <v>39.33</v>
      </c>
      <c r="H17">
        <f>[4]p23!H17</f>
        <v>0</v>
      </c>
      <c r="I17">
        <f>[4]p23!I17</f>
        <v>0</v>
      </c>
      <c r="J17">
        <f>[4]p23!J17</f>
        <v>0</v>
      </c>
      <c r="K17">
        <f>[4]p23!K17</f>
        <v>0</v>
      </c>
    </row>
    <row r="18" spans="1:11">
      <c r="A18" t="s">
        <v>196</v>
      </c>
      <c r="B18">
        <f>[4]p23!B18</f>
        <v>0</v>
      </c>
      <c r="C18">
        <f>[4]p23!C18</f>
        <v>0</v>
      </c>
      <c r="D18">
        <f>[4]p23!D18</f>
        <v>0</v>
      </c>
      <c r="E18">
        <f>[4]p23!E18</f>
        <v>0</v>
      </c>
      <c r="F18">
        <f>[4]p23!F18</f>
        <v>0</v>
      </c>
      <c r="G18">
        <f>[4]p23!G18</f>
        <v>0</v>
      </c>
      <c r="H18">
        <f>[4]p23!H18</f>
        <v>0</v>
      </c>
      <c r="I18">
        <f>[4]p23!I18</f>
        <v>0</v>
      </c>
      <c r="J18">
        <f>[4]p23!J18</f>
        <v>0</v>
      </c>
      <c r="K18">
        <f>[4]p23!K18</f>
        <v>0</v>
      </c>
    </row>
    <row r="19" spans="1:11">
      <c r="A19" t="s">
        <v>197</v>
      </c>
      <c r="B19">
        <f>[4]p23!B19</f>
        <v>0</v>
      </c>
      <c r="C19">
        <f>[4]p23!C19</f>
        <v>0</v>
      </c>
      <c r="D19">
        <f>[4]p23!D19</f>
        <v>0</v>
      </c>
      <c r="E19">
        <f>[4]p23!E19</f>
        <v>0</v>
      </c>
      <c r="F19">
        <f>[4]p23!F19</f>
        <v>0</v>
      </c>
      <c r="G19">
        <f>[4]p23!G19</f>
        <v>0</v>
      </c>
      <c r="H19">
        <f>[4]p23!H19</f>
        <v>0</v>
      </c>
      <c r="I19">
        <f>[4]p23!I19</f>
        <v>0</v>
      </c>
      <c r="J19">
        <f>[4]p23!J19</f>
        <v>0</v>
      </c>
      <c r="K19">
        <f>[4]p23!K19</f>
        <v>0</v>
      </c>
    </row>
    <row r="20" spans="1:11">
      <c r="A20" t="s">
        <v>198</v>
      </c>
      <c r="B20">
        <f>[4]p23!B20</f>
        <v>0</v>
      </c>
      <c r="C20">
        <f>[4]p23!C20</f>
        <v>0</v>
      </c>
      <c r="D20">
        <f>[4]p23!D20</f>
        <v>0</v>
      </c>
      <c r="E20">
        <f>[4]p23!E20</f>
        <v>0</v>
      </c>
      <c r="F20">
        <f>[4]p23!F20</f>
        <v>0</v>
      </c>
      <c r="G20">
        <f>[4]p23!G20</f>
        <v>0</v>
      </c>
      <c r="H20">
        <f>[4]p23!H20</f>
        <v>0</v>
      </c>
      <c r="I20">
        <f>[4]p23!I20</f>
        <v>0</v>
      </c>
      <c r="J20">
        <f>[4]p23!J20</f>
        <v>0</v>
      </c>
      <c r="K20">
        <f>[4]p23!K20</f>
        <v>0</v>
      </c>
    </row>
    <row r="21" spans="1:11">
      <c r="A21" t="s">
        <v>199</v>
      </c>
      <c r="B21">
        <f>[4]p23!B21</f>
        <v>0</v>
      </c>
      <c r="C21">
        <f>[4]p23!C21</f>
        <v>0</v>
      </c>
      <c r="D21">
        <f>[4]p23!D21</f>
        <v>0</v>
      </c>
      <c r="E21">
        <f>[4]p23!E21</f>
        <v>0</v>
      </c>
      <c r="F21">
        <f>[4]p23!F21</f>
        <v>0</v>
      </c>
      <c r="G21">
        <f>[4]p23!G21</f>
        <v>0</v>
      </c>
      <c r="H21">
        <f>[4]p23!H21</f>
        <v>0</v>
      </c>
      <c r="I21">
        <f>[4]p23!I21</f>
        <v>0</v>
      </c>
      <c r="J21">
        <f>[4]p23!J21</f>
        <v>0</v>
      </c>
      <c r="K21">
        <f>[4]p23!K21</f>
        <v>0</v>
      </c>
    </row>
    <row r="22" spans="1:11">
      <c r="A22" t="s">
        <v>200</v>
      </c>
      <c r="B22">
        <f>[4]p23!B22</f>
        <v>0</v>
      </c>
      <c r="C22">
        <f>[4]p23!C22</f>
        <v>0</v>
      </c>
      <c r="D22">
        <f>[4]p23!D22</f>
        <v>0</v>
      </c>
      <c r="E22">
        <f>[4]p23!E22</f>
        <v>0</v>
      </c>
      <c r="F22">
        <f>[4]p23!F22</f>
        <v>0</v>
      </c>
      <c r="G22">
        <f>[4]p23!G22</f>
        <v>0</v>
      </c>
      <c r="H22">
        <f>[4]p23!H22</f>
        <v>0</v>
      </c>
      <c r="I22">
        <f>[4]p23!I22</f>
        <v>0</v>
      </c>
      <c r="J22">
        <f>[4]p23!J22</f>
        <v>0</v>
      </c>
      <c r="K22">
        <f>[4]p23!K22</f>
        <v>0</v>
      </c>
    </row>
    <row r="23" spans="1:11">
      <c r="A23" t="s">
        <v>201</v>
      </c>
      <c r="B23">
        <f>[4]p23!B23</f>
        <v>6964.65</v>
      </c>
      <c r="C23">
        <f>[4]p23!C23</f>
        <v>519.75</v>
      </c>
      <c r="D23">
        <f>[4]p23!D23</f>
        <v>545.73749999999995</v>
      </c>
      <c r="E23">
        <f>[4]p23!E23</f>
        <v>44.698499999999996</v>
      </c>
      <c r="F23">
        <f>[4]p23!F23</f>
        <v>62.37</v>
      </c>
      <c r="G23">
        <f>[4]p23!G23</f>
        <v>57.172499999999999</v>
      </c>
      <c r="H23">
        <f>[4]p23!H23</f>
        <v>0</v>
      </c>
      <c r="I23">
        <f>[4]p23!I23</f>
        <v>0</v>
      </c>
      <c r="J23">
        <f>[4]p23!J23</f>
        <v>0</v>
      </c>
      <c r="K23">
        <f>[4]p23!K23</f>
        <v>0</v>
      </c>
    </row>
    <row r="24" spans="1:11">
      <c r="A24" t="s">
        <v>202</v>
      </c>
      <c r="B24">
        <f>[4]p23!B24</f>
        <v>6030</v>
      </c>
      <c r="C24">
        <f>[4]p23!C24</f>
        <v>450</v>
      </c>
      <c r="D24">
        <f>[4]p23!D24</f>
        <v>472.5</v>
      </c>
      <c r="E24">
        <f>[4]p23!E24</f>
        <v>38.700000000000003</v>
      </c>
      <c r="F24">
        <f>[4]p23!F24</f>
        <v>54</v>
      </c>
      <c r="G24">
        <f>[4]p23!G24</f>
        <v>49.5</v>
      </c>
      <c r="H24">
        <f>[4]p23!H24</f>
        <v>0</v>
      </c>
      <c r="I24">
        <f>[4]p23!I24</f>
        <v>0</v>
      </c>
      <c r="J24">
        <f>[4]p23!J24</f>
        <v>0</v>
      </c>
      <c r="K24">
        <f>[4]p23!K24</f>
        <v>0</v>
      </c>
    </row>
    <row r="25" spans="1:11">
      <c r="A25" t="s">
        <v>203</v>
      </c>
      <c r="B25">
        <f>[4]p23!B25</f>
        <v>6633</v>
      </c>
      <c r="C25">
        <f>[4]p23!C25</f>
        <v>495</v>
      </c>
      <c r="D25">
        <f>[4]p23!D25</f>
        <v>519.75</v>
      </c>
      <c r="E25">
        <f>[4]p23!E25</f>
        <v>42.57</v>
      </c>
      <c r="F25">
        <f>[4]p23!F25</f>
        <v>59.4</v>
      </c>
      <c r="G25">
        <f>[4]p23!G25</f>
        <v>54.45</v>
      </c>
      <c r="H25">
        <f>[4]p23!H25</f>
        <v>0</v>
      </c>
      <c r="I25">
        <f>[4]p23!I25</f>
        <v>0</v>
      </c>
      <c r="J25">
        <f>[4]p23!J25</f>
        <v>0</v>
      </c>
      <c r="K25">
        <f>[4]p23!K25</f>
        <v>0</v>
      </c>
    </row>
    <row r="26" spans="1:11">
      <c r="A26" t="s">
        <v>204</v>
      </c>
      <c r="B26">
        <f>[4]p23!B26</f>
        <v>6964.65</v>
      </c>
      <c r="C26">
        <f>[4]p23!C26</f>
        <v>519.75</v>
      </c>
      <c r="D26">
        <f>[4]p23!D26</f>
        <v>545.73749999999995</v>
      </c>
      <c r="E26">
        <f>[4]p23!E26</f>
        <v>44.698499999999996</v>
      </c>
      <c r="F26">
        <f>[4]p23!F26</f>
        <v>62.37</v>
      </c>
      <c r="G26">
        <f>[4]p23!G26</f>
        <v>57.172499999999999</v>
      </c>
      <c r="H26">
        <f>[4]p23!H26</f>
        <v>0</v>
      </c>
      <c r="I26">
        <f>[4]p23!I26</f>
        <v>0</v>
      </c>
      <c r="J26">
        <f>[4]p23!J26</f>
        <v>0</v>
      </c>
      <c r="K26">
        <f>[4]p23!K26</f>
        <v>0</v>
      </c>
    </row>
    <row r="27" spans="1:11">
      <c r="A27" t="s">
        <v>205</v>
      </c>
      <c r="B27">
        <f>[4]p23!B27</f>
        <v>6633</v>
      </c>
      <c r="C27">
        <f>[4]p23!C27</f>
        <v>495</v>
      </c>
      <c r="D27">
        <f>[4]p23!D27</f>
        <v>519.75</v>
      </c>
      <c r="E27">
        <f>[4]p23!E27</f>
        <v>42.57</v>
      </c>
      <c r="F27">
        <f>[4]p23!F27</f>
        <v>59.4</v>
      </c>
      <c r="G27">
        <f>[4]p23!G27</f>
        <v>54.45</v>
      </c>
      <c r="H27">
        <f>[4]p23!H27</f>
        <v>0</v>
      </c>
      <c r="I27">
        <f>[4]p23!I27</f>
        <v>0</v>
      </c>
      <c r="J27">
        <f>[4]p23!J27</f>
        <v>0</v>
      </c>
      <c r="K27">
        <f>[4]p23!K27</f>
        <v>0</v>
      </c>
    </row>
    <row r="28" spans="1:11">
      <c r="A28" t="s">
        <v>206</v>
      </c>
      <c r="B28">
        <f>[4]p23!B28</f>
        <v>0</v>
      </c>
      <c r="C28">
        <f>[4]p23!C28</f>
        <v>0</v>
      </c>
      <c r="D28">
        <f>[4]p23!D28</f>
        <v>0</v>
      </c>
      <c r="E28">
        <f>[4]p23!E28</f>
        <v>0</v>
      </c>
      <c r="F28">
        <f>[4]p23!F28</f>
        <v>0</v>
      </c>
      <c r="G28">
        <f>[4]p23!G28</f>
        <v>0</v>
      </c>
      <c r="H28">
        <f>[4]p23!H28</f>
        <v>0</v>
      </c>
      <c r="I28">
        <f>[4]p23!I28</f>
        <v>0</v>
      </c>
      <c r="J28">
        <f>[4]p23!J28</f>
        <v>0</v>
      </c>
      <c r="K28">
        <f>[4]p23!K28</f>
        <v>0</v>
      </c>
    </row>
    <row r="29" spans="1:11">
      <c r="A29" t="s">
        <v>207</v>
      </c>
      <c r="B29">
        <f>[4]p23!B29</f>
        <v>0</v>
      </c>
      <c r="C29">
        <f>[4]p23!C29</f>
        <v>0</v>
      </c>
      <c r="D29">
        <f>[4]p23!D29</f>
        <v>0</v>
      </c>
      <c r="E29">
        <f>[4]p23!E29</f>
        <v>0</v>
      </c>
      <c r="F29">
        <f>[4]p23!F29</f>
        <v>0</v>
      </c>
      <c r="G29">
        <f>[4]p23!G29</f>
        <v>0</v>
      </c>
      <c r="H29">
        <f>[4]p23!H29</f>
        <v>0</v>
      </c>
      <c r="I29">
        <f>[4]p23!I29</f>
        <v>0</v>
      </c>
      <c r="J29">
        <f>[4]p23!J29</f>
        <v>0</v>
      </c>
      <c r="K29">
        <f>[4]p23!K29</f>
        <v>0</v>
      </c>
    </row>
    <row r="30" spans="1:11">
      <c r="A30" t="s">
        <v>208</v>
      </c>
      <c r="B30">
        <f>[4]p23!B30</f>
        <v>0</v>
      </c>
      <c r="C30">
        <f>[4]p23!C30</f>
        <v>0</v>
      </c>
      <c r="D30">
        <f>[4]p23!D30</f>
        <v>0</v>
      </c>
      <c r="E30">
        <f>[4]p23!E30</f>
        <v>0</v>
      </c>
      <c r="F30">
        <f>[4]p23!F30</f>
        <v>0</v>
      </c>
      <c r="G30">
        <f>[4]p23!G30</f>
        <v>0</v>
      </c>
      <c r="H30">
        <f>[4]p23!H30</f>
        <v>0</v>
      </c>
      <c r="I30">
        <f>[4]p23!I30</f>
        <v>0</v>
      </c>
      <c r="J30">
        <f>[4]p23!J30</f>
        <v>0</v>
      </c>
      <c r="K30">
        <f>[4]p23!K30</f>
        <v>0</v>
      </c>
    </row>
    <row r="31" spans="1:11">
      <c r="A31" t="s">
        <v>209</v>
      </c>
      <c r="B31">
        <f>[4]p23!B31</f>
        <v>0</v>
      </c>
      <c r="C31">
        <f>[4]p23!C31</f>
        <v>0</v>
      </c>
      <c r="D31">
        <f>[4]p23!D31</f>
        <v>0</v>
      </c>
      <c r="E31">
        <f>[4]p23!E31</f>
        <v>0</v>
      </c>
      <c r="F31">
        <f>[4]p23!F31</f>
        <v>0</v>
      </c>
      <c r="G31">
        <f>[4]p23!G31</f>
        <v>0</v>
      </c>
      <c r="H31">
        <f>[4]p23!H31</f>
        <v>0</v>
      </c>
      <c r="I31">
        <f>[4]p23!I31</f>
        <v>0</v>
      </c>
      <c r="J31">
        <f>[4]p23!J31</f>
        <v>0</v>
      </c>
      <c r="K31">
        <f>[4]p23!K31</f>
        <v>0</v>
      </c>
    </row>
    <row r="32" spans="1:11">
      <c r="A32" t="s">
        <v>210</v>
      </c>
      <c r="B32">
        <f>[4]p23!B32</f>
        <v>0</v>
      </c>
      <c r="C32">
        <f>[4]p23!C32</f>
        <v>0</v>
      </c>
      <c r="D32">
        <f>[4]p23!D32</f>
        <v>0</v>
      </c>
      <c r="E32">
        <f>[4]p23!E32</f>
        <v>0</v>
      </c>
      <c r="F32">
        <f>[4]p23!F32</f>
        <v>0</v>
      </c>
      <c r="G32">
        <f>[4]p23!G32</f>
        <v>0</v>
      </c>
      <c r="H32">
        <f>[4]p23!H32</f>
        <v>0</v>
      </c>
      <c r="I32">
        <f>[4]p23!I32</f>
        <v>0</v>
      </c>
      <c r="J32">
        <f>[4]p23!J32</f>
        <v>0</v>
      </c>
      <c r="K32">
        <f>[4]p23!K32</f>
        <v>0</v>
      </c>
    </row>
    <row r="33" spans="1:11">
      <c r="A33" t="s">
        <v>211</v>
      </c>
      <c r="B33">
        <f>[4]p23!B33</f>
        <v>86999903</v>
      </c>
      <c r="C33">
        <f>[4]p23!C33</f>
        <v>4640013.9000000004</v>
      </c>
      <c r="D33">
        <f>[4]p23!D33</f>
        <v>4639989.5999999996</v>
      </c>
      <c r="E33">
        <f>[4]p23!E33</f>
        <v>780000.54</v>
      </c>
      <c r="F33">
        <f>[4]p23!F33</f>
        <v>1559999.22</v>
      </c>
      <c r="G33">
        <f>[4]p23!G33</f>
        <v>4160000</v>
      </c>
      <c r="H33">
        <f>[4]p23!H33</f>
        <v>9323479</v>
      </c>
      <c r="I33">
        <f>[4]p23!I33</f>
        <v>0</v>
      </c>
      <c r="J33">
        <f>[4]p23!J33</f>
        <v>0</v>
      </c>
      <c r="K33">
        <f>[4]p23!K33</f>
        <v>0</v>
      </c>
    </row>
    <row r="34" spans="1:11">
      <c r="A34" t="s">
        <v>212</v>
      </c>
      <c r="B34">
        <f>[4]p23!B34</f>
        <v>116000019</v>
      </c>
      <c r="C34">
        <f>[4]p23!C34</f>
        <v>5799981.9000000004</v>
      </c>
      <c r="D34">
        <f>[4]p23!D34</f>
        <v>5800010.4000000004</v>
      </c>
      <c r="E34">
        <f>[4]p23!E34</f>
        <v>520000.14</v>
      </c>
      <c r="F34">
        <f>[4]p23!F34</f>
        <v>1039998.96</v>
      </c>
      <c r="G34">
        <f>[4]p23!G34</f>
        <v>2860000</v>
      </c>
      <c r="H34">
        <f>[4]p23!H34</f>
        <v>7539750</v>
      </c>
      <c r="I34">
        <f>[4]p23!I34</f>
        <v>0</v>
      </c>
      <c r="J34">
        <f>[4]p23!J34</f>
        <v>0</v>
      </c>
      <c r="K34">
        <f>[4]p23!K34</f>
        <v>0</v>
      </c>
    </row>
    <row r="35" spans="1:11">
      <c r="A35" t="s">
        <v>213</v>
      </c>
      <c r="B35">
        <f>[4]p23!B35</f>
        <v>0</v>
      </c>
      <c r="C35">
        <f>[4]p23!C35</f>
        <v>0.09</v>
      </c>
      <c r="D35">
        <f>[4]p23!D35</f>
        <v>0.09</v>
      </c>
      <c r="E35">
        <f>[4]p23!E35</f>
        <v>0.09</v>
      </c>
      <c r="F35">
        <f>[4]p23!F35</f>
        <v>0.09</v>
      </c>
      <c r="G35">
        <f>[4]p23!G35</f>
        <v>0.09</v>
      </c>
      <c r="H35">
        <f>[4]p23!H35</f>
        <v>0</v>
      </c>
      <c r="I35">
        <f>[4]p23!I35</f>
        <v>0</v>
      </c>
      <c r="J35">
        <f>[4]p23!J35</f>
        <v>0</v>
      </c>
      <c r="K35">
        <f>[4]p23!K35</f>
        <v>0</v>
      </c>
    </row>
    <row r="36" spans="1:11">
      <c r="A36" t="s">
        <v>214</v>
      </c>
      <c r="B36">
        <f>[4]p23!B36</f>
        <v>6.8999999999999992E-2</v>
      </c>
      <c r="C36">
        <f>[4]p23!C36</f>
        <v>0</v>
      </c>
      <c r="D36">
        <f>[4]p23!D36</f>
        <v>6.8999999999999992E-2</v>
      </c>
      <c r="E36">
        <f>[4]p23!E36</f>
        <v>6.8999999999999992E-2</v>
      </c>
      <c r="F36">
        <f>[4]p23!F36</f>
        <v>6.8999999999999992E-2</v>
      </c>
      <c r="G36">
        <f>[4]p23!G36</f>
        <v>0</v>
      </c>
      <c r="H36">
        <f>[4]p23!H36</f>
        <v>0</v>
      </c>
      <c r="I36">
        <f>[4]p23!I36</f>
        <v>0</v>
      </c>
      <c r="J36">
        <f>[4]p23!J36</f>
        <v>0</v>
      </c>
      <c r="K36">
        <f>[4]p23!K36</f>
        <v>0</v>
      </c>
    </row>
    <row r="37" spans="1:11">
      <c r="A37" t="s">
        <v>215</v>
      </c>
      <c r="B37">
        <f>[4]p23!B37</f>
        <v>9.1999999999999998E-2</v>
      </c>
      <c r="C37">
        <f>[4]p23!C37</f>
        <v>9.1999999999999998E-2</v>
      </c>
      <c r="D37">
        <f>[4]p23!D37</f>
        <v>0</v>
      </c>
      <c r="E37">
        <f>[4]p23!E37</f>
        <v>9.1999999999999998E-2</v>
      </c>
      <c r="F37">
        <f>[4]p23!F37</f>
        <v>9.1999999999999998E-2</v>
      </c>
      <c r="G37">
        <f>[4]p23!G37</f>
        <v>9.1999999999999998E-2</v>
      </c>
      <c r="H37">
        <f>[4]p23!H37</f>
        <v>0</v>
      </c>
      <c r="I37">
        <f>[4]p23!I37</f>
        <v>0</v>
      </c>
      <c r="J37">
        <f>[4]p23!J37</f>
        <v>0</v>
      </c>
      <c r="K37">
        <f>[4]p23!K37</f>
        <v>0</v>
      </c>
    </row>
    <row r="38" spans="1:11">
      <c r="A38" t="s">
        <v>216</v>
      </c>
      <c r="B38">
        <f>[4]p23!B38</f>
        <v>0.115</v>
      </c>
      <c r="C38">
        <f>[4]p23!C38</f>
        <v>0.115</v>
      </c>
      <c r="D38">
        <f>[4]p23!D38</f>
        <v>0.115</v>
      </c>
      <c r="E38">
        <f>[4]p23!E38</f>
        <v>0</v>
      </c>
      <c r="F38">
        <f>[4]p23!F38</f>
        <v>0</v>
      </c>
      <c r="G38">
        <f>[4]p23!G38</f>
        <v>0.115</v>
      </c>
      <c r="H38">
        <f>[4]p23!H38</f>
        <v>0</v>
      </c>
      <c r="I38">
        <f>[4]p23!I38</f>
        <v>0</v>
      </c>
      <c r="J38">
        <f>[4]p23!J38</f>
        <v>0</v>
      </c>
      <c r="K38">
        <f>[4]p23!K38</f>
        <v>0</v>
      </c>
    </row>
    <row r="39" spans="1:11">
      <c r="A39" t="s">
        <v>217</v>
      </c>
      <c r="B39">
        <f>[4]p23!B39</f>
        <v>0.115</v>
      </c>
      <c r="C39">
        <f>[4]p23!C39</f>
        <v>0.115</v>
      </c>
      <c r="D39">
        <f>[4]p23!D39</f>
        <v>0.115</v>
      </c>
      <c r="E39">
        <f>[4]p23!E39</f>
        <v>0</v>
      </c>
      <c r="F39">
        <f>[4]p23!F39</f>
        <v>0</v>
      </c>
      <c r="G39">
        <f>[4]p23!G39</f>
        <v>0.115</v>
      </c>
      <c r="H39">
        <f>[4]p23!H39</f>
        <v>0</v>
      </c>
      <c r="I39">
        <f>[4]p23!I39</f>
        <v>0</v>
      </c>
      <c r="J39">
        <f>[4]p23!J39</f>
        <v>0</v>
      </c>
      <c r="K39">
        <f>[4]p23!K39</f>
        <v>0</v>
      </c>
    </row>
    <row r="40" spans="1:11">
      <c r="A40" t="s">
        <v>218</v>
      </c>
      <c r="B40">
        <f>[4]p23!B40</f>
        <v>5.7500000000000002E-2</v>
      </c>
      <c r="C40">
        <f>[4]p23!C40</f>
        <v>0</v>
      </c>
      <c r="D40">
        <f>[4]p23!D40</f>
        <v>5.7500000000000002E-2</v>
      </c>
      <c r="E40">
        <f>[4]p23!E40</f>
        <v>5.7500000000000002E-2</v>
      </c>
      <c r="F40">
        <f>[4]p23!F40</f>
        <v>5.7500000000000002E-2</v>
      </c>
      <c r="G40">
        <f>[4]p23!G40</f>
        <v>0</v>
      </c>
      <c r="H40">
        <f>[4]p23!H40</f>
        <v>0</v>
      </c>
      <c r="I40">
        <f>[4]p23!I40</f>
        <v>0</v>
      </c>
      <c r="J40">
        <f>[4]p23!J40</f>
        <v>0</v>
      </c>
      <c r="K40">
        <f>[4]p23!K40</f>
        <v>0</v>
      </c>
    </row>
    <row r="41" spans="1:11">
      <c r="A41" t="s">
        <v>219</v>
      </c>
      <c r="B41">
        <f>[4]p23!B41</f>
        <v>0.6</v>
      </c>
      <c r="C41">
        <f>[4]p23!C41</f>
        <v>1.2</v>
      </c>
      <c r="D41">
        <f>[4]p23!D41</f>
        <v>0.6</v>
      </c>
      <c r="E41">
        <f>[4]p23!E41</f>
        <v>1.5</v>
      </c>
      <c r="F41">
        <f>[4]p23!F41</f>
        <v>1.5</v>
      </c>
      <c r="G41">
        <f>[4]p23!G41</f>
        <v>1.2</v>
      </c>
      <c r="H41">
        <f>[4]p23!H41</f>
        <v>0</v>
      </c>
      <c r="I41">
        <f>[4]p23!I41</f>
        <v>0</v>
      </c>
      <c r="J41">
        <f>[4]p23!J41</f>
        <v>0</v>
      </c>
      <c r="K41">
        <f>[4]p23!K41</f>
        <v>0</v>
      </c>
    </row>
    <row r="42" spans="1:11">
      <c r="A42" t="s">
        <v>220</v>
      </c>
      <c r="B42">
        <f>[4]p23!B42</f>
        <v>1.2</v>
      </c>
      <c r="C42">
        <f>[4]p23!C42</f>
        <v>0.6</v>
      </c>
      <c r="D42">
        <f>[4]p23!D42</f>
        <v>1.8</v>
      </c>
      <c r="E42">
        <f>[4]p23!E42</f>
        <v>1.2</v>
      </c>
      <c r="F42">
        <f>[4]p23!F42</f>
        <v>1.2</v>
      </c>
      <c r="G42">
        <f>[4]p23!G42</f>
        <v>0.6</v>
      </c>
      <c r="H42">
        <f>[4]p23!H42</f>
        <v>0</v>
      </c>
      <c r="I42">
        <f>[4]p23!I42</f>
        <v>0</v>
      </c>
      <c r="J42">
        <f>[4]p23!J42</f>
        <v>0</v>
      </c>
      <c r="K42">
        <f>[4]p23!K42</f>
        <v>0</v>
      </c>
    </row>
    <row r="43" spans="1:11">
      <c r="A43" t="s">
        <v>221</v>
      </c>
      <c r="B43">
        <f>[4]p23!B43</f>
        <v>0.6</v>
      </c>
      <c r="C43">
        <f>[4]p23!C43</f>
        <v>1.8</v>
      </c>
      <c r="D43">
        <f>[4]p23!D43</f>
        <v>0.6</v>
      </c>
      <c r="E43">
        <f>[4]p23!E43</f>
        <v>1.2</v>
      </c>
      <c r="F43">
        <f>[4]p23!F43</f>
        <v>1.2</v>
      </c>
      <c r="G43">
        <f>[4]p23!G43</f>
        <v>1.2</v>
      </c>
      <c r="H43">
        <f>[4]p23!H43</f>
        <v>0</v>
      </c>
      <c r="I43">
        <f>[4]p23!I43</f>
        <v>0</v>
      </c>
      <c r="J43">
        <f>[4]p23!J43</f>
        <v>0</v>
      </c>
      <c r="K43">
        <f>[4]p23!K43</f>
        <v>0</v>
      </c>
    </row>
    <row r="44" spans="1:11">
      <c r="A44" t="s">
        <v>222</v>
      </c>
      <c r="B44">
        <f>[4]p23!B44</f>
        <v>1.5</v>
      </c>
      <c r="C44">
        <f>[4]p23!C44</f>
        <v>1.2</v>
      </c>
      <c r="D44">
        <f>[4]p23!D44</f>
        <v>1.2</v>
      </c>
      <c r="E44">
        <f>[4]p23!E44</f>
        <v>0.6</v>
      </c>
      <c r="F44">
        <f>[4]p23!F44</f>
        <v>0.6</v>
      </c>
      <c r="G44">
        <f>[4]p23!G44</f>
        <v>0.9</v>
      </c>
      <c r="H44">
        <f>[4]p23!H44</f>
        <v>0</v>
      </c>
      <c r="I44">
        <f>[4]p23!I44</f>
        <v>0</v>
      </c>
      <c r="J44">
        <f>[4]p23!J44</f>
        <v>0</v>
      </c>
      <c r="K44">
        <f>[4]p23!K44</f>
        <v>0</v>
      </c>
    </row>
    <row r="45" spans="1:11">
      <c r="A45" t="s">
        <v>223</v>
      </c>
      <c r="B45">
        <f>[4]p23!B45</f>
        <v>1.5</v>
      </c>
      <c r="C45">
        <f>[4]p23!C45</f>
        <v>1.2</v>
      </c>
      <c r="D45">
        <f>[4]p23!D45</f>
        <v>1.2</v>
      </c>
      <c r="E45">
        <f>[4]p23!E45</f>
        <v>0.6</v>
      </c>
      <c r="F45">
        <f>[4]p23!F45</f>
        <v>0.6</v>
      </c>
      <c r="G45">
        <f>[4]p23!G45</f>
        <v>0.9</v>
      </c>
      <c r="H45">
        <f>[4]p23!H45</f>
        <v>0</v>
      </c>
      <c r="I45">
        <f>[4]p23!I45</f>
        <v>0</v>
      </c>
      <c r="J45">
        <f>[4]p23!J45</f>
        <v>0</v>
      </c>
      <c r="K45">
        <f>[4]p23!K45</f>
        <v>0</v>
      </c>
    </row>
    <row r="46" spans="1:11">
      <c r="A46" t="s">
        <v>224</v>
      </c>
      <c r="B46">
        <f>[4]p23!B46</f>
        <v>1.2</v>
      </c>
      <c r="C46">
        <f>[4]p23!C46</f>
        <v>0.6</v>
      </c>
      <c r="D46">
        <f>[4]p23!D46</f>
        <v>1.2</v>
      </c>
      <c r="E46">
        <f>[4]p23!E46</f>
        <v>0.9</v>
      </c>
      <c r="F46">
        <f>[4]p23!F46</f>
        <v>0.9</v>
      </c>
      <c r="G46">
        <f>[4]p23!G46</f>
        <v>0.6</v>
      </c>
      <c r="H46">
        <f>[4]p23!H46</f>
        <v>0</v>
      </c>
      <c r="I46">
        <f>[4]p23!I46</f>
        <v>0</v>
      </c>
      <c r="J46">
        <f>[4]p23!J46</f>
        <v>0</v>
      </c>
      <c r="K46">
        <f>[4]p23!K46</f>
        <v>0</v>
      </c>
    </row>
    <row r="47" spans="1:11">
      <c r="A47" t="s">
        <v>225</v>
      </c>
      <c r="B47">
        <f>[4]p23!B47</f>
        <v>89</v>
      </c>
      <c r="C47">
        <f>[4]p23!C47</f>
        <v>12.5</v>
      </c>
      <c r="D47">
        <f>[4]p23!D47</f>
        <v>7.1</v>
      </c>
      <c r="E47">
        <f>[4]p23!E47</f>
        <v>0.67</v>
      </c>
      <c r="F47">
        <f>[4]p23!F47</f>
        <v>0.79</v>
      </c>
      <c r="G47">
        <f>[4]p23!G47</f>
        <v>1</v>
      </c>
      <c r="H47">
        <f>[4]p23!H47</f>
        <v>0</v>
      </c>
      <c r="I47">
        <f>[4]p23!I47</f>
        <v>0</v>
      </c>
      <c r="J47">
        <f>[4]p23!J47</f>
        <v>0</v>
      </c>
      <c r="K47">
        <f>[4]p23!K47</f>
        <v>0</v>
      </c>
    </row>
    <row r="48" spans="1:11">
      <c r="A48" t="s">
        <v>226</v>
      </c>
      <c r="B48">
        <f>[4]p23!B48</f>
        <v>90</v>
      </c>
      <c r="C48">
        <f>[4]p23!C48</f>
        <v>12.6</v>
      </c>
      <c r="D48">
        <f>[4]p23!D48</f>
        <v>7</v>
      </c>
      <c r="E48">
        <f>[4]p23!E48</f>
        <v>0.69</v>
      </c>
      <c r="F48">
        <f>[4]p23!F48</f>
        <v>0.82</v>
      </c>
      <c r="G48">
        <f>[4]p23!G48</f>
        <v>1</v>
      </c>
      <c r="H48">
        <f>[4]p23!H48</f>
        <v>0</v>
      </c>
      <c r="I48">
        <f>[4]p23!I48</f>
        <v>0</v>
      </c>
      <c r="J48">
        <f>[4]p23!J48</f>
        <v>0</v>
      </c>
      <c r="K48">
        <f>[4]p23!K48</f>
        <v>0</v>
      </c>
    </row>
    <row r="49" spans="1:20">
      <c r="A49" t="s">
        <v>227</v>
      </c>
      <c r="B49">
        <f>[4]p23!B49</f>
        <v>89</v>
      </c>
      <c r="C49">
        <f>[4]p23!C49</f>
        <v>12.9</v>
      </c>
      <c r="D49">
        <f>[4]p23!D49</f>
        <v>7.2</v>
      </c>
      <c r="E49">
        <f>[4]p23!E49</f>
        <v>0.66</v>
      </c>
      <c r="F49">
        <f>[4]p23!F49</f>
        <v>0.78</v>
      </c>
      <c r="G49">
        <f>[4]p23!G49</f>
        <v>1</v>
      </c>
      <c r="H49">
        <f>[4]p23!H49</f>
        <v>0</v>
      </c>
      <c r="I49">
        <f>[4]p23!I49</f>
        <v>0</v>
      </c>
      <c r="J49">
        <f>[4]p23!J49</f>
        <v>0</v>
      </c>
      <c r="K49">
        <f>[4]p23!K49</f>
        <v>0</v>
      </c>
    </row>
    <row r="50" spans="1:20">
      <c r="A50" t="s">
        <v>228</v>
      </c>
      <c r="B50">
        <f>[4]p23!B50</f>
        <v>88</v>
      </c>
      <c r="C50">
        <f>[4]p23!C50</f>
        <v>13</v>
      </c>
      <c r="D50">
        <f>[4]p23!D50</f>
        <v>7</v>
      </c>
      <c r="E50">
        <f>[4]p23!E50</f>
        <v>0.67</v>
      </c>
      <c r="F50">
        <f>[4]p23!F50</f>
        <v>0.8</v>
      </c>
      <c r="G50">
        <f>[4]p23!G50</f>
        <v>1</v>
      </c>
      <c r="H50">
        <f>[4]p23!H50</f>
        <v>0</v>
      </c>
      <c r="I50">
        <f>[4]p23!I50</f>
        <v>0</v>
      </c>
      <c r="J50">
        <f>[4]p23!J50</f>
        <v>0</v>
      </c>
      <c r="K50">
        <f>[4]p23!K50</f>
        <v>0</v>
      </c>
    </row>
    <row r="51" spans="1:20" ht="14" thickBot="1">
      <c r="A51" s="34" t="s">
        <v>229</v>
      </c>
      <c r="B51" s="34">
        <f>[4]p23!B51</f>
        <v>6.3910112359550686</v>
      </c>
      <c r="C51" s="34">
        <f>[4]p23!C51</f>
        <v>8.4341085271318015</v>
      </c>
      <c r="D51" s="34">
        <f>[4]p23!D51</f>
        <v>4.6111111111111214</v>
      </c>
      <c r="E51" s="34">
        <f>[4]p23!E51</f>
        <v>9.230303030303034</v>
      </c>
      <c r="F51" s="34">
        <f>[4]p23!F51</f>
        <v>10.358974358974372</v>
      </c>
      <c r="G51" s="34">
        <f>[4]p23!G51</f>
        <v>7.6</v>
      </c>
      <c r="H51" s="34">
        <f>[4]p23!H51</f>
        <v>0</v>
      </c>
      <c r="I51" s="34">
        <f>[4]p23!I51</f>
        <v>0</v>
      </c>
      <c r="J51" s="34">
        <f>[4]p23!J51</f>
        <v>0</v>
      </c>
      <c r="K51" s="34">
        <f>[4]p23!K51</f>
        <v>0</v>
      </c>
      <c r="L51" s="34"/>
      <c r="M51" s="34"/>
    </row>
    <row r="52" spans="1:20">
      <c r="A52" t="s">
        <v>115</v>
      </c>
      <c r="B52">
        <f>[4]p23!B52</f>
        <v>18869532.214037351</v>
      </c>
      <c r="C52">
        <f>[4]p23!C52</f>
        <v>1161398.7215202302</v>
      </c>
      <c r="D52">
        <f>[4]p23!D52</f>
        <v>7654523.7291976511</v>
      </c>
      <c r="E52">
        <f>[4]p23!E52</f>
        <v>13827824.969311491</v>
      </c>
      <c r="F52">
        <f>[4]p23!F52</f>
        <v>2122598.1795699149</v>
      </c>
      <c r="G52">
        <f>[4]p23!G52</f>
        <v>0</v>
      </c>
      <c r="H52">
        <f>[4]p23!H52</f>
        <v>0</v>
      </c>
      <c r="I52">
        <f>[4]p23!I52</f>
        <v>0</v>
      </c>
      <c r="J52">
        <f>[4]p23!J52</f>
        <v>0</v>
      </c>
      <c r="K52">
        <f>[4]p23!K52</f>
        <v>0</v>
      </c>
      <c r="M52" s="28"/>
    </row>
    <row r="53" spans="1:20">
      <c r="A53" t="s">
        <v>116</v>
      </c>
      <c r="B53">
        <f>[4]p23!B53</f>
        <v>27514486</v>
      </c>
      <c r="C53">
        <f>[4]p23!C53</f>
        <v>23895533</v>
      </c>
      <c r="D53">
        <f>[4]p23!D53</f>
        <v>28856891</v>
      </c>
      <c r="E53">
        <f>[4]p23!E53</f>
        <v>26339611</v>
      </c>
      <c r="F53">
        <f>[4]p23!F53</f>
        <v>26538947</v>
      </c>
      <c r="G53">
        <f>[4]p23!G53</f>
        <v>0</v>
      </c>
      <c r="H53">
        <f>[4]p23!H53</f>
        <v>0</v>
      </c>
      <c r="I53">
        <f>[4]p23!I53</f>
        <v>0</v>
      </c>
      <c r="J53">
        <f>[4]p23!J53</f>
        <v>0</v>
      </c>
      <c r="K53">
        <f>[4]p23!K53</f>
        <v>0</v>
      </c>
      <c r="N53" s="10"/>
      <c r="O53" s="10"/>
      <c r="P53" s="10"/>
      <c r="Q53" s="10"/>
      <c r="R53" s="10"/>
    </row>
    <row r="54" spans="1:20">
      <c r="A54" t="s">
        <v>230</v>
      </c>
      <c r="B54">
        <f>[4]p23!B54</f>
        <v>1618877</v>
      </c>
      <c r="C54">
        <f>[4]p23!C54</f>
        <v>1890322</v>
      </c>
      <c r="D54">
        <f>[4]p23!D54</f>
        <v>2210616</v>
      </c>
      <c r="E54">
        <f>[4]p23!E54</f>
        <v>2140780</v>
      </c>
      <c r="F54">
        <f>[4]p23!F54</f>
        <v>2121817</v>
      </c>
      <c r="G54">
        <f>[4]p23!G54</f>
        <v>0</v>
      </c>
      <c r="H54">
        <f>[4]p23!H54</f>
        <v>0</v>
      </c>
      <c r="I54">
        <f>[4]p23!I54</f>
        <v>0</v>
      </c>
      <c r="J54">
        <f>[4]p23!J54</f>
        <v>0</v>
      </c>
      <c r="K54">
        <f>[4]p23!K54</f>
        <v>0</v>
      </c>
      <c r="N54" s="32"/>
      <c r="O54" s="32"/>
      <c r="P54" s="32"/>
      <c r="Q54" s="32"/>
      <c r="R54" s="32"/>
      <c r="S54" s="32"/>
      <c r="T54" s="33"/>
    </row>
    <row r="55" spans="1:20">
      <c r="A55" t="s">
        <v>231</v>
      </c>
      <c r="B55">
        <f>[4]p23!B55</f>
        <v>2474249</v>
      </c>
      <c r="C55">
        <f>[4]p23!C55</f>
        <v>4629745</v>
      </c>
      <c r="D55">
        <f>[4]p23!D55</f>
        <v>3790599</v>
      </c>
      <c r="E55">
        <f>[4]p23!E55</f>
        <v>3356245</v>
      </c>
      <c r="F55">
        <f>[4]p23!F55</f>
        <v>6027319</v>
      </c>
      <c r="G55">
        <f>[4]p23!G55</f>
        <v>0</v>
      </c>
      <c r="H55">
        <f>[4]p23!H55</f>
        <v>0</v>
      </c>
      <c r="I55">
        <f>[4]p23!I55</f>
        <v>0</v>
      </c>
      <c r="J55">
        <f>[4]p23!J55</f>
        <v>0</v>
      </c>
      <c r="K55">
        <f>[4]p23!K55</f>
        <v>0</v>
      </c>
      <c r="N55" s="32"/>
      <c r="O55" s="32"/>
      <c r="P55" s="32"/>
      <c r="Q55" s="32"/>
      <c r="R55" s="32"/>
      <c r="S55" s="32"/>
      <c r="T55" s="33"/>
    </row>
    <row r="56" spans="1:20">
      <c r="A56" t="s">
        <v>232</v>
      </c>
      <c r="B56">
        <f>[4]p23!B56</f>
        <v>4093126</v>
      </c>
      <c r="C56">
        <f>[4]p23!C56</f>
        <v>6520067</v>
      </c>
      <c r="D56">
        <f>[4]p23!D56</f>
        <v>6001215</v>
      </c>
      <c r="E56">
        <f>[4]p23!E56</f>
        <v>5497025</v>
      </c>
      <c r="F56">
        <f>[4]p23!F56</f>
        <v>8149136</v>
      </c>
      <c r="G56">
        <f>[4]p23!G56</f>
        <v>0</v>
      </c>
      <c r="H56">
        <f>[4]p23!H56</f>
        <v>0</v>
      </c>
      <c r="I56">
        <f>[4]p23!I56</f>
        <v>0</v>
      </c>
      <c r="J56">
        <f>[4]p23!J56</f>
        <v>0</v>
      </c>
      <c r="K56">
        <f>[4]p23!K56</f>
        <v>0</v>
      </c>
      <c r="T56" s="33"/>
    </row>
    <row r="57" spans="1:20">
      <c r="A57" t="s">
        <v>233</v>
      </c>
      <c r="B57">
        <f>[4]p23!B57</f>
        <v>1766632</v>
      </c>
      <c r="C57">
        <f>[4]p23!C57</f>
        <v>1920974</v>
      </c>
      <c r="D57">
        <f>[4]p23!D57</f>
        <v>1825910</v>
      </c>
      <c r="E57">
        <f>[4]p23!E57</f>
        <v>1997907</v>
      </c>
      <c r="F57">
        <f>[4]p23!F57</f>
        <v>1891277</v>
      </c>
      <c r="G57">
        <f>[4]p23!G57</f>
        <v>373524</v>
      </c>
      <c r="H57">
        <f>[4]p23!H57</f>
        <v>373524</v>
      </c>
      <c r="I57">
        <f>[4]p23!I57</f>
        <v>373524</v>
      </c>
      <c r="J57">
        <f>[4]p23!J57</f>
        <v>373524</v>
      </c>
      <c r="K57">
        <f>[4]p23!K57</f>
        <v>373524</v>
      </c>
      <c r="M57" s="28"/>
      <c r="N57" s="10"/>
      <c r="O57" s="10"/>
      <c r="P57" s="10"/>
      <c r="Q57" s="10"/>
      <c r="R57" s="10"/>
      <c r="T57" s="33"/>
    </row>
    <row r="58" spans="1:20">
      <c r="A58" t="s">
        <v>234</v>
      </c>
      <c r="B58">
        <f>[4]p23!B58</f>
        <v>4620324</v>
      </c>
      <c r="C58">
        <f>[4]p23!C58</f>
        <v>4777647</v>
      </c>
      <c r="D58">
        <f>[4]p23!D58</f>
        <v>4620323</v>
      </c>
      <c r="E58">
        <f>[4]p23!E58</f>
        <v>4903244</v>
      </c>
      <c r="F58">
        <f>[4]p23!F58</f>
        <v>4846388</v>
      </c>
      <c r="G58">
        <f>[4]p23!G58</f>
        <v>4211880</v>
      </c>
      <c r="H58">
        <f>[4]p23!H58</f>
        <v>2864078</v>
      </c>
      <c r="I58">
        <f>[4]p23!I58</f>
        <v>2695603</v>
      </c>
      <c r="J58">
        <f>[4]p23!J58</f>
        <v>3706454</v>
      </c>
      <c r="K58">
        <f>[4]p23!K58</f>
        <v>4043405</v>
      </c>
      <c r="N58" s="32"/>
      <c r="O58" s="32"/>
      <c r="P58" s="32"/>
      <c r="Q58" s="32"/>
      <c r="R58" s="32"/>
      <c r="S58" s="32"/>
      <c r="T58" s="33"/>
    </row>
    <row r="59" spans="1:20">
      <c r="A59" t="s">
        <v>235</v>
      </c>
      <c r="B59">
        <f>[4]p23!B59</f>
        <v>5746030</v>
      </c>
      <c r="C59">
        <f>[4]p23!C59</f>
        <v>5784452</v>
      </c>
      <c r="D59">
        <f>[4]p23!D59</f>
        <v>5746030</v>
      </c>
      <c r="E59">
        <f>[4]p23!E59</f>
        <v>5784452</v>
      </c>
      <c r="F59">
        <f>[4]p23!F59</f>
        <v>6448166</v>
      </c>
      <c r="G59">
        <f>[4]p23!G59</f>
        <v>3369503</v>
      </c>
      <c r="H59">
        <f>[4]p23!H59</f>
        <v>4043405</v>
      </c>
      <c r="I59">
        <f>[4]p23!I59</f>
        <v>3706454</v>
      </c>
      <c r="J59">
        <f>[4]p23!J59</f>
        <v>2695603</v>
      </c>
      <c r="K59">
        <f>[4]p23!K59</f>
        <v>2864078</v>
      </c>
      <c r="N59" s="32"/>
      <c r="O59" s="32"/>
      <c r="P59" s="32"/>
      <c r="Q59" s="32"/>
      <c r="R59" s="32"/>
      <c r="S59" s="32"/>
      <c r="T59" s="33"/>
    </row>
    <row r="60" spans="1:20">
      <c r="A60" t="s">
        <v>236</v>
      </c>
      <c r="B60">
        <f>[4]p23!B60</f>
        <v>10366354</v>
      </c>
      <c r="C60">
        <f>[4]p23!C60</f>
        <v>10562099</v>
      </c>
      <c r="D60">
        <f>[4]p23!D60</f>
        <v>10366353</v>
      </c>
      <c r="E60">
        <f>[4]p23!E60</f>
        <v>10687696</v>
      </c>
      <c r="F60">
        <f>[4]p23!F60</f>
        <v>11294554</v>
      </c>
      <c r="G60">
        <f>[4]p23!G60</f>
        <v>7581383</v>
      </c>
      <c r="H60">
        <f>[4]p23!H60</f>
        <v>6907483</v>
      </c>
      <c r="I60">
        <f>[4]p23!I60</f>
        <v>6402057</v>
      </c>
      <c r="J60">
        <f>[4]p23!J60</f>
        <v>6402057</v>
      </c>
      <c r="K60">
        <f>[4]p23!K60</f>
        <v>6907483</v>
      </c>
    </row>
    <row r="61" spans="1:20">
      <c r="A61" t="s">
        <v>237</v>
      </c>
      <c r="B61">
        <f>[4]p23!B61</f>
        <v>62610130.214037351</v>
      </c>
      <c r="C61">
        <f>[4]p23!C61</f>
        <v>44060071.72152023</v>
      </c>
      <c r="D61">
        <f>[4]p23!D61</f>
        <v>54704892.729197651</v>
      </c>
      <c r="E61">
        <f>[4]p23!E61</f>
        <v>58350063.969311491</v>
      </c>
      <c r="F61">
        <f>[4]p23!F61</f>
        <v>49996512.179569915</v>
      </c>
      <c r="G61">
        <f>[4]p23!G61</f>
        <v>0</v>
      </c>
      <c r="H61">
        <f>[4]p23!H61</f>
        <v>0</v>
      </c>
      <c r="I61">
        <f>[4]p23!I61</f>
        <v>0</v>
      </c>
      <c r="J61">
        <f>[4]p23!J61</f>
        <v>0</v>
      </c>
      <c r="K61">
        <f>[4]p23!K61</f>
        <v>0</v>
      </c>
    </row>
    <row r="62" spans="1:20">
      <c r="A62" t="s">
        <v>121</v>
      </c>
      <c r="B62">
        <f>[4]p23!B62</f>
        <v>6603270.1875</v>
      </c>
      <c r="C62">
        <f>[4]p23!C62</f>
        <v>6707779.729166666</v>
      </c>
      <c r="D62">
        <f>[4]p23!D62</f>
        <v>6519520.1875</v>
      </c>
      <c r="E62">
        <f>[4]p23!E62</f>
        <v>6693683.020833333</v>
      </c>
      <c r="F62">
        <f>[4]p23!F62</f>
        <v>7064552.875</v>
      </c>
      <c r="G62">
        <f>[4]p23!G62</f>
        <v>0</v>
      </c>
      <c r="H62">
        <f>[4]p23!H62</f>
        <v>0</v>
      </c>
      <c r="I62">
        <f>[4]p23!I62</f>
        <v>0</v>
      </c>
      <c r="J62">
        <f>[4]p23!J62</f>
        <v>0</v>
      </c>
      <c r="K62">
        <f>[4]p23!K62</f>
        <v>0</v>
      </c>
    </row>
    <row r="63" spans="1:20">
      <c r="A63" t="s">
        <v>122</v>
      </c>
      <c r="B63">
        <f>[4]p23!B63</f>
        <v>4438195</v>
      </c>
      <c r="C63">
        <f>[4]p23!C63</f>
        <v>1414460</v>
      </c>
      <c r="D63">
        <f>[4]p23!D63</f>
        <v>4140167</v>
      </c>
      <c r="E63">
        <f>[4]p23!E63</f>
        <v>4210951</v>
      </c>
      <c r="F63">
        <f>[4]p23!F63</f>
        <v>1971187</v>
      </c>
      <c r="G63">
        <f>[4]p23!G63</f>
        <v>-2670257</v>
      </c>
      <c r="H63">
        <f>[4]p23!H63</f>
        <v>-2290485</v>
      </c>
      <c r="I63">
        <f>[4]p23!I63</f>
        <v>-1624023</v>
      </c>
      <c r="J63">
        <f>[4]p23!J63</f>
        <v>-1469914</v>
      </c>
      <c r="K63">
        <f>[4]p23!K63</f>
        <v>-2012156</v>
      </c>
    </row>
    <row r="64" spans="1:20">
      <c r="A64" t="s">
        <v>238</v>
      </c>
      <c r="B64">
        <f>[4]p23!B64</f>
        <v>22052407</v>
      </c>
      <c r="C64">
        <f>[4]p23!C64</f>
        <v>22758802</v>
      </c>
      <c r="D64">
        <f>[4]p23!D64</f>
        <v>26141796</v>
      </c>
      <c r="E64">
        <f>[4]p23!E64</f>
        <v>23310205</v>
      </c>
      <c r="F64">
        <f>[4]p23!F64</f>
        <v>26888504</v>
      </c>
      <c r="G64">
        <f>[4]p23!G64</f>
        <v>0</v>
      </c>
      <c r="H64">
        <f>[4]p23!H64</f>
        <v>0</v>
      </c>
      <c r="I64">
        <f>[4]p23!I64</f>
        <v>0</v>
      </c>
      <c r="J64">
        <f>[4]p23!J64</f>
        <v>0</v>
      </c>
      <c r="K64">
        <f>[4]p23!K64</f>
        <v>0</v>
      </c>
    </row>
    <row r="65" spans="1:13">
      <c r="A65" t="s">
        <v>239</v>
      </c>
      <c r="B65">
        <f>[4]p23!B65</f>
        <v>1000000</v>
      </c>
      <c r="C65">
        <f>[4]p23!C65</f>
        <v>1000000</v>
      </c>
      <c r="D65">
        <f>[4]p23!D65</f>
        <v>1000000</v>
      </c>
      <c r="E65">
        <f>[4]p23!E65</f>
        <v>1000000</v>
      </c>
      <c r="F65">
        <f>[4]p23!F65</f>
        <v>1000000</v>
      </c>
      <c r="G65">
        <f>[4]p23!G65</f>
        <v>1000000</v>
      </c>
      <c r="H65">
        <f>[4]p23!H65</f>
        <v>1000000</v>
      </c>
      <c r="I65">
        <f>[4]p23!I65</f>
        <v>1000000</v>
      </c>
      <c r="J65">
        <f>[4]p23!J65</f>
        <v>1000000</v>
      </c>
      <c r="K65">
        <f>[4]p23!K65</f>
        <v>1000000</v>
      </c>
    </row>
    <row r="66" spans="1:13">
      <c r="A66" t="s">
        <v>125</v>
      </c>
      <c r="B66">
        <f>[4]p23!B66</f>
        <v>28516258.026537351</v>
      </c>
      <c r="C66">
        <f>[4]p23!C66</f>
        <v>12179029.992353566</v>
      </c>
      <c r="D66">
        <f>[4]p23!D66</f>
        <v>16903409.541697651</v>
      </c>
      <c r="E66">
        <f>[4]p23!E66</f>
        <v>23135224.948478155</v>
      </c>
      <c r="F66">
        <f>[4]p23!F66</f>
        <v>13072268.304569919</v>
      </c>
      <c r="G66">
        <f>[4]p23!G66</f>
        <v>15338188</v>
      </c>
      <c r="H66">
        <f>[4]p23!H66</f>
        <v>16075392</v>
      </c>
      <c r="I66">
        <f>[4]p23!I66</f>
        <v>17369106</v>
      </c>
      <c r="J66">
        <f>[4]p23!J66</f>
        <v>17669273</v>
      </c>
      <c r="K66">
        <f>[4]p23!K66</f>
        <v>16615677</v>
      </c>
    </row>
    <row r="67" spans="1:13">
      <c r="A67" t="s">
        <v>240</v>
      </c>
      <c r="B67">
        <f>[4]p23!B67</f>
        <v>62610130.214037351</v>
      </c>
      <c r="C67">
        <f>[4]p23!C67</f>
        <v>44060071.72152023</v>
      </c>
      <c r="D67">
        <f>[4]p23!D67</f>
        <v>54704892.729197651</v>
      </c>
      <c r="E67">
        <f>[4]p23!E67</f>
        <v>58350063.969311491</v>
      </c>
      <c r="F67">
        <f>[4]p23!F67</f>
        <v>49996512.179569915</v>
      </c>
      <c r="G67">
        <f>[4]p23!G67</f>
        <v>0</v>
      </c>
      <c r="H67">
        <f>[4]p23!H67</f>
        <v>0</v>
      </c>
      <c r="I67">
        <f>[4]p23!I67</f>
        <v>0</v>
      </c>
      <c r="J67">
        <f>[4]p23!J67</f>
        <v>0</v>
      </c>
      <c r="K67">
        <f>[4]p23!K67</f>
        <v>0</v>
      </c>
    </row>
    <row r="68" spans="1:13">
      <c r="A68" t="s">
        <v>241</v>
      </c>
      <c r="B68">
        <f>[4]p23!B68</f>
        <v>3000000</v>
      </c>
      <c r="C68">
        <f>[4]p23!C68</f>
        <v>3000000</v>
      </c>
      <c r="D68">
        <f>[4]p23!D68</f>
        <v>3000000</v>
      </c>
      <c r="E68">
        <f>[4]p23!E68</f>
        <v>3000000</v>
      </c>
      <c r="F68">
        <f>[4]p23!F68</f>
        <v>3000000</v>
      </c>
      <c r="G68">
        <f>[4]p23!G68</f>
        <v>0</v>
      </c>
      <c r="H68">
        <f>[4]p23!H68</f>
        <v>0</v>
      </c>
      <c r="I68">
        <f>[4]p23!I68</f>
        <v>0</v>
      </c>
      <c r="J68">
        <f>[4]p23!J68</f>
        <v>0</v>
      </c>
      <c r="K68">
        <f>[4]p23!K68</f>
        <v>0</v>
      </c>
    </row>
    <row r="69" spans="1:13">
      <c r="A69" t="s">
        <v>242</v>
      </c>
      <c r="B69">
        <f>[4]p23!B69</f>
        <v>32961384.51726437</v>
      </c>
      <c r="C69">
        <f>[4]p23!C69</f>
        <v>28298843.626680642</v>
      </c>
      <c r="D69">
        <f>[4]p23!D69</f>
        <v>34774621.927538544</v>
      </c>
      <c r="E69">
        <f>[4]p23!E69</f>
        <v>31120930.904078361</v>
      </c>
      <c r="F69">
        <f>[4]p23!F69</f>
        <v>32172984.052110258</v>
      </c>
      <c r="G69">
        <f>[4]p23!G69</f>
        <v>0</v>
      </c>
      <c r="H69">
        <f>[4]p23!H69</f>
        <v>0</v>
      </c>
      <c r="I69">
        <f>[4]p23!I69</f>
        <v>0</v>
      </c>
      <c r="J69">
        <f>[4]p23!J69</f>
        <v>0</v>
      </c>
      <c r="K69">
        <f>[4]p23!K69</f>
        <v>0</v>
      </c>
    </row>
    <row r="70" spans="1:13">
      <c r="A70" t="s">
        <v>243</v>
      </c>
      <c r="B70">
        <f>[4]p23!B70</f>
        <v>5520366.7228874117</v>
      </c>
      <c r="C70">
        <f>[4]p23!C70</f>
        <v>985353.62965042144</v>
      </c>
      <c r="D70">
        <f>[4]p23!D70</f>
        <v>4946365.4599891454</v>
      </c>
      <c r="E70">
        <f>[4]p23!E70</f>
        <v>4251365.2839739211</v>
      </c>
      <c r="F70">
        <f>[4]p23!F70</f>
        <v>2507191.5597919822</v>
      </c>
      <c r="G70">
        <f>[4]p23!G70</f>
        <v>-100534</v>
      </c>
      <c r="H70">
        <f>[4]p23!H70</f>
        <v>-94904</v>
      </c>
      <c r="I70">
        <f>[4]p23!I70</f>
        <v>-90682</v>
      </c>
      <c r="J70">
        <f>[4]p23!J70</f>
        <v>-90682</v>
      </c>
      <c r="K70">
        <f>[4]p23!K70</f>
        <v>-94904</v>
      </c>
    </row>
    <row r="71" spans="1:13">
      <c r="A71" t="s">
        <v>244</v>
      </c>
      <c r="B71">
        <f>[4]p23!B71</f>
        <v>0.97354783987606675</v>
      </c>
      <c r="C71">
        <f>[4]p23!C71</f>
        <v>1.0547973818424452</v>
      </c>
      <c r="D71">
        <f>[4]p23!D71</f>
        <v>1.0137753976201613</v>
      </c>
      <c r="E71">
        <f>[4]p23!E71</f>
        <v>1.014204718729673</v>
      </c>
      <c r="F71">
        <f>[4]p23!F71</f>
        <v>0.94367466193165483</v>
      </c>
      <c r="G71">
        <f>[4]p23!G71</f>
        <v>0</v>
      </c>
      <c r="H71">
        <f>[4]p23!H71</f>
        <v>0</v>
      </c>
      <c r="I71">
        <f>[4]p23!I71</f>
        <v>0</v>
      </c>
      <c r="J71">
        <f>[4]p23!J71</f>
        <v>0</v>
      </c>
      <c r="K71">
        <f>[4]p23!K71</f>
        <v>0</v>
      </c>
    </row>
    <row r="72" spans="1:13">
      <c r="A72" t="s">
        <v>245</v>
      </c>
      <c r="B72">
        <f>[4]p23!B72</f>
        <v>0.99141897993635109</v>
      </c>
      <c r="C72">
        <f>[4]p23!C72</f>
        <v>1.0291920407760045</v>
      </c>
      <c r="D72">
        <f>[4]p23!D72</f>
        <v>0.9680516372070096</v>
      </c>
      <c r="E72">
        <f>[4]p23!E72</f>
        <v>0.9694707918752713</v>
      </c>
      <c r="F72">
        <f>[4]p23!F72</f>
        <v>1.0418665502053637</v>
      </c>
      <c r="G72">
        <f>[4]p23!G72</f>
        <v>0</v>
      </c>
      <c r="H72">
        <f>[4]p23!H72</f>
        <v>0</v>
      </c>
      <c r="I72">
        <f>[4]p23!I72</f>
        <v>0</v>
      </c>
      <c r="J72">
        <f>[4]p23!J72</f>
        <v>0</v>
      </c>
      <c r="K72">
        <f>[4]p23!K72</f>
        <v>0</v>
      </c>
    </row>
    <row r="73" spans="1:13">
      <c r="A73" t="s">
        <v>246</v>
      </c>
      <c r="B73">
        <f>[4]p23!B73</f>
        <v>0</v>
      </c>
      <c r="C73">
        <f>[4]p23!C73</f>
        <v>0</v>
      </c>
      <c r="D73">
        <f>[4]p23!D73</f>
        <v>0</v>
      </c>
      <c r="E73">
        <f>[4]p23!E73</f>
        <v>0</v>
      </c>
      <c r="F73">
        <f>[4]p23!F73</f>
        <v>0</v>
      </c>
      <c r="G73">
        <f>[4]p23!G73</f>
        <v>0</v>
      </c>
      <c r="H73">
        <f>[4]p23!H73</f>
        <v>0</v>
      </c>
      <c r="I73">
        <f>[4]p23!I73</f>
        <v>0</v>
      </c>
      <c r="J73">
        <f>[4]p23!J73</f>
        <v>0</v>
      </c>
      <c r="K73">
        <f>[4]p23!K73</f>
        <v>0</v>
      </c>
    </row>
    <row r="74" spans="1:13">
      <c r="A74" t="s">
        <v>435</v>
      </c>
      <c r="B74">
        <f>[4]p23!B74</f>
        <v>0</v>
      </c>
      <c r="C74">
        <f>[4]p23!C74</f>
        <v>0</v>
      </c>
      <c r="D74">
        <f>[4]p23!D74</f>
        <v>0</v>
      </c>
      <c r="E74">
        <f>[4]p23!E74</f>
        <v>0</v>
      </c>
      <c r="F74">
        <f>[4]p23!F74</f>
        <v>0</v>
      </c>
      <c r="G74">
        <f>[4]p23!G74</f>
        <v>0</v>
      </c>
      <c r="H74">
        <f>[4]p23!H74</f>
        <v>0</v>
      </c>
      <c r="I74">
        <f>[4]p23!I74</f>
        <v>0</v>
      </c>
      <c r="J74">
        <f>[4]p23!J74</f>
        <v>0</v>
      </c>
      <c r="K74">
        <f>[4]p23!K74</f>
        <v>0</v>
      </c>
    </row>
    <row r="75" spans="1:13">
      <c r="A75" t="s">
        <v>436</v>
      </c>
      <c r="B75">
        <f>[4]p23!B75</f>
        <v>0</v>
      </c>
      <c r="C75">
        <f>[4]p23!C75</f>
        <v>0</v>
      </c>
      <c r="D75">
        <f>[4]p23!D75</f>
        <v>0</v>
      </c>
      <c r="E75">
        <f>[4]p23!E75</f>
        <v>0</v>
      </c>
      <c r="F75">
        <f>[4]p23!F75</f>
        <v>0</v>
      </c>
      <c r="G75">
        <f>[4]p23!G75</f>
        <v>0</v>
      </c>
      <c r="H75">
        <f>[4]p23!H75</f>
        <v>0</v>
      </c>
      <c r="I75">
        <f>[4]p23!I75</f>
        <v>0</v>
      </c>
      <c r="J75">
        <f>[4]p23!J75</f>
        <v>0</v>
      </c>
      <c r="K75">
        <f>[4]p23!K75</f>
        <v>0</v>
      </c>
    </row>
    <row r="76" spans="1:13">
      <c r="A76" t="s">
        <v>437</v>
      </c>
      <c r="B76">
        <f>[4]p23!B76</f>
        <v>0</v>
      </c>
      <c r="C76">
        <f>[4]p23!C76</f>
        <v>0</v>
      </c>
      <c r="D76">
        <f>[4]p23!D76</f>
        <v>0</v>
      </c>
      <c r="E76">
        <f>[4]p23!E76</f>
        <v>0</v>
      </c>
      <c r="F76">
        <f>[4]p23!F76</f>
        <v>0</v>
      </c>
      <c r="G76">
        <f>[4]p23!G76</f>
        <v>0</v>
      </c>
      <c r="H76">
        <f>[4]p23!H76</f>
        <v>0</v>
      </c>
      <c r="I76">
        <f>[4]p23!I76</f>
        <v>0</v>
      </c>
      <c r="J76">
        <f>[4]p23!J76</f>
        <v>0</v>
      </c>
      <c r="K76">
        <f>[4]p23!K76</f>
        <v>0</v>
      </c>
    </row>
    <row r="77" spans="1:13" ht="14" thickBot="1">
      <c r="A77" s="34" t="s">
        <v>438</v>
      </c>
      <c r="B77" s="34">
        <f>[4]p23!B77</f>
        <v>0</v>
      </c>
      <c r="C77" s="34">
        <f>[4]p23!C77</f>
        <v>0</v>
      </c>
      <c r="D77" s="34">
        <f>[4]p23!D77</f>
        <v>0</v>
      </c>
      <c r="E77" s="34">
        <f>[4]p23!E77</f>
        <v>0</v>
      </c>
      <c r="F77" s="34">
        <f>[4]p23!F77</f>
        <v>0</v>
      </c>
      <c r="G77" s="34">
        <f>[4]p23!G77</f>
        <v>0</v>
      </c>
      <c r="H77" s="34">
        <f>[4]p23!H77</f>
        <v>0</v>
      </c>
      <c r="I77" s="34">
        <f>[4]p23!I77</f>
        <v>0</v>
      </c>
      <c r="J77" s="34">
        <f>[4]p23!J77</f>
        <v>0</v>
      </c>
      <c r="K77" s="34">
        <f>[4]p23!K77</f>
        <v>0</v>
      </c>
      <c r="L77" s="34"/>
      <c r="M77" s="34"/>
    </row>
    <row r="78" spans="1:13">
      <c r="A78" t="s">
        <v>247</v>
      </c>
      <c r="B78">
        <f>[4]p23!B78</f>
        <v>1</v>
      </c>
    </row>
    <row r="79" spans="1:13">
      <c r="A79" t="s">
        <v>248</v>
      </c>
      <c r="B79">
        <f>[4]p23!B79</f>
        <v>45000</v>
      </c>
    </row>
    <row r="80" spans="1:13">
      <c r="A80" t="s">
        <v>249</v>
      </c>
      <c r="B80">
        <f>[4]p23!B80</f>
        <v>45000</v>
      </c>
    </row>
    <row r="81" spans="1:2">
      <c r="A81" t="s">
        <v>250</v>
      </c>
      <c r="B81">
        <f>[4]p23!B81</f>
        <v>0</v>
      </c>
    </row>
    <row r="82" spans="1:2">
      <c r="A82" t="s">
        <v>251</v>
      </c>
      <c r="B82">
        <f>[4]p23!B82</f>
        <v>0</v>
      </c>
    </row>
    <row r="83" spans="1:2">
      <c r="A83" t="s">
        <v>252</v>
      </c>
      <c r="B83">
        <f>[4]p23!B83</f>
        <v>0</v>
      </c>
    </row>
    <row r="84" spans="1:2">
      <c r="A84" t="s">
        <v>253</v>
      </c>
      <c r="B84">
        <f>[4]p23!B84</f>
        <v>0</v>
      </c>
    </row>
    <row r="85" spans="1:2">
      <c r="A85" t="s">
        <v>254</v>
      </c>
      <c r="B85">
        <f>[4]p23!B85</f>
        <v>52858</v>
      </c>
    </row>
    <row r="86" spans="1:2">
      <c r="A86" t="s">
        <v>255</v>
      </c>
      <c r="B86">
        <f>[4]p23!B86</f>
        <v>25028</v>
      </c>
    </row>
    <row r="87" spans="1:2">
      <c r="A87" t="s">
        <v>256</v>
      </c>
      <c r="B87">
        <f>[4]p23!B87</f>
        <v>19187</v>
      </c>
    </row>
    <row r="88" spans="1:2">
      <c r="A88" t="s">
        <v>257</v>
      </c>
      <c r="B88">
        <f>[4]p23!B88</f>
        <v>34201</v>
      </c>
    </row>
    <row r="89" spans="1:2">
      <c r="A89" t="s">
        <v>258</v>
      </c>
      <c r="B89">
        <f>[4]p23!B89</f>
        <v>38703</v>
      </c>
    </row>
    <row r="90" spans="1:2">
      <c r="A90" t="s">
        <v>259</v>
      </c>
      <c r="B90">
        <f>[4]p23!B90</f>
        <v>102847</v>
      </c>
    </row>
    <row r="91" spans="1:2">
      <c r="A91" t="s">
        <v>260</v>
      </c>
      <c r="B91">
        <f>[4]p23!B91</f>
        <v>52858</v>
      </c>
    </row>
    <row r="92" spans="1:2">
      <c r="A92" t="s">
        <v>261</v>
      </c>
      <c r="B92">
        <f>[4]p23!B92</f>
        <v>25028</v>
      </c>
    </row>
    <row r="93" spans="1:2">
      <c r="A93" t="s">
        <v>262</v>
      </c>
      <c r="B93">
        <f>[4]p23!B93</f>
        <v>19187</v>
      </c>
    </row>
    <row r="94" spans="1:2">
      <c r="A94" t="s">
        <v>263</v>
      </c>
      <c r="B94">
        <f>[4]p23!B94</f>
        <v>34201</v>
      </c>
    </row>
    <row r="95" spans="1:2">
      <c r="A95" t="s">
        <v>264</v>
      </c>
      <c r="B95">
        <f>[4]p23!B95</f>
        <v>38703</v>
      </c>
    </row>
    <row r="96" spans="1:2">
      <c r="A96" t="s">
        <v>265</v>
      </c>
      <c r="B96">
        <f>[4]p23!B96</f>
        <v>102847</v>
      </c>
    </row>
    <row r="97" spans="1:2">
      <c r="A97" t="s">
        <v>266</v>
      </c>
      <c r="B97">
        <f>[4]p23!B97</f>
        <v>0</v>
      </c>
    </row>
    <row r="98" spans="1:2">
      <c r="A98" t="s">
        <v>267</v>
      </c>
      <c r="B98">
        <f>[4]p23!B98</f>
        <v>0</v>
      </c>
    </row>
    <row r="99" spans="1:2">
      <c r="A99" t="s">
        <v>268</v>
      </c>
      <c r="B99">
        <f>[4]p23!B99</f>
        <v>0</v>
      </c>
    </row>
    <row r="100" spans="1:2">
      <c r="A100" t="s">
        <v>269</v>
      </c>
      <c r="B100">
        <f>[4]p23!B100</f>
        <v>0</v>
      </c>
    </row>
    <row r="101" spans="1:2">
      <c r="A101" t="s">
        <v>270</v>
      </c>
      <c r="B101">
        <f>[4]p23!B101</f>
        <v>0</v>
      </c>
    </row>
    <row r="102" spans="1:2">
      <c r="A102" t="s">
        <v>271</v>
      </c>
      <c r="B102">
        <f>[4]p23!B102</f>
        <v>0</v>
      </c>
    </row>
    <row r="103" spans="1:2">
      <c r="A103" t="s">
        <v>272</v>
      </c>
      <c r="B103">
        <f>[4]p23!B103</f>
        <v>241761920.39999998</v>
      </c>
    </row>
    <row r="104" spans="1:2">
      <c r="A104" t="s">
        <v>273</v>
      </c>
      <c r="B104">
        <f>[4]p23!B104</f>
        <v>11057057.550000001</v>
      </c>
    </row>
    <row r="105" spans="1:2">
      <c r="A105" t="s">
        <v>274</v>
      </c>
      <c r="B105">
        <f>[4]p23!B105</f>
        <v>6980710.2750000004</v>
      </c>
    </row>
    <row r="106" spans="1:2">
      <c r="A106" t="s">
        <v>275</v>
      </c>
      <c r="B106">
        <f>[4]p23!B106</f>
        <v>1173214.0034999999</v>
      </c>
    </row>
    <row r="107" spans="1:2">
      <c r="A107" t="s">
        <v>276</v>
      </c>
      <c r="B107">
        <f>[4]p23!B107</f>
        <v>2051820.1935000001</v>
      </c>
    </row>
    <row r="108" spans="1:2">
      <c r="A108" t="s">
        <v>277</v>
      </c>
      <c r="B108">
        <f>[4]p23!B108</f>
        <v>4917834.9989999998</v>
      </c>
    </row>
    <row r="109" spans="1:2">
      <c r="A109" t="s">
        <v>278</v>
      </c>
      <c r="B109">
        <f>[4]p23!B109</f>
        <v>1687.4183369623076</v>
      </c>
    </row>
    <row r="110" spans="1:2">
      <c r="A110" t="s">
        <v>279</v>
      </c>
      <c r="B110">
        <f>[4]p23!B110</f>
        <v>260.06086007655921</v>
      </c>
    </row>
    <row r="111" spans="1:2">
      <c r="A111" t="s">
        <v>280</v>
      </c>
      <c r="B111">
        <f>[4]p23!B111</f>
        <v>136.51024748459119</v>
      </c>
    </row>
    <row r="112" spans="1:2">
      <c r="A112" t="s">
        <v>281</v>
      </c>
      <c r="B112">
        <f>[4]p23!B112</f>
        <v>12.909439352754191</v>
      </c>
    </row>
    <row r="113" spans="1:2">
      <c r="A113" t="s">
        <v>282</v>
      </c>
      <c r="B113">
        <f>[4]p23!B113</f>
        <v>15.256610144164043</v>
      </c>
    </row>
    <row r="114" spans="1:2">
      <c r="A114" t="s">
        <v>283</v>
      </c>
      <c r="B114">
        <f>[4]p23!B114</f>
        <v>19.559756595082106</v>
      </c>
    </row>
    <row r="115" spans="1:2">
      <c r="A115" t="s">
        <v>284</v>
      </c>
      <c r="B115">
        <f>[4]p23!B115</f>
        <v>17999983</v>
      </c>
    </row>
    <row r="116" spans="1:2">
      <c r="A116" t="s">
        <v>285</v>
      </c>
      <c r="B116">
        <f>[4]p23!B116</f>
        <v>960005.1</v>
      </c>
    </row>
    <row r="117" spans="1:2">
      <c r="A117" t="s">
        <v>286</v>
      </c>
      <c r="B117">
        <f>[4]p23!B117</f>
        <v>959997.6</v>
      </c>
    </row>
    <row r="118" spans="1:2">
      <c r="A118" t="s">
        <v>287</v>
      </c>
      <c r="B118">
        <f>[4]p23!B118</f>
        <v>150000.18</v>
      </c>
    </row>
    <row r="119" spans="1:2">
      <c r="A119" t="s">
        <v>288</v>
      </c>
      <c r="B119">
        <f>[4]p23!B119</f>
        <v>299999.7</v>
      </c>
    </row>
    <row r="120" spans="1:2">
      <c r="A120" t="s">
        <v>289</v>
      </c>
      <c r="B120">
        <f>[4]p23!B120</f>
        <v>800000</v>
      </c>
    </row>
    <row r="121" spans="1:2">
      <c r="A121" t="s">
        <v>290</v>
      </c>
      <c r="B121">
        <f>[4]p23!B121</f>
        <v>21758572.835999995</v>
      </c>
    </row>
    <row r="122" spans="1:2">
      <c r="A122" t="s">
        <v>291</v>
      </c>
      <c r="B122">
        <f>[4]p23!B122</f>
        <v>762936.97094999999</v>
      </c>
    </row>
    <row r="123" spans="1:2">
      <c r="A123" t="s">
        <v>292</v>
      </c>
      <c r="B123">
        <f>[4]p23!B123</f>
        <v>0</v>
      </c>
    </row>
    <row r="124" spans="1:2">
      <c r="A124" t="s">
        <v>293</v>
      </c>
      <c r="B124">
        <f>[4]p23!B124</f>
        <v>134919.61040249999</v>
      </c>
    </row>
    <row r="125" spans="1:2">
      <c r="A125" t="s">
        <v>294</v>
      </c>
      <c r="B125">
        <f>[4]p23!B125</f>
        <v>235959.32225250005</v>
      </c>
    </row>
    <row r="126" spans="1:2">
      <c r="A126" t="s">
        <v>295</v>
      </c>
      <c r="B126">
        <f>[4]p23!B126</f>
        <v>282775.51244249998</v>
      </c>
    </row>
    <row r="127" spans="1:2">
      <c r="A127" t="s">
        <v>296</v>
      </c>
      <c r="B127">
        <f>[4]p23!B127</f>
        <v>48940</v>
      </c>
    </row>
    <row r="128" spans="1:2">
      <c r="A128" t="s">
        <v>297</v>
      </c>
      <c r="B128">
        <f>[4]p23!B128</f>
        <v>28374</v>
      </c>
    </row>
    <row r="129" spans="1:2">
      <c r="A129" t="s">
        <v>298</v>
      </c>
      <c r="B129">
        <f>[4]p23!B129</f>
        <v>18035</v>
      </c>
    </row>
    <row r="130" spans="1:2">
      <c r="A130" t="s">
        <v>299</v>
      </c>
      <c r="B130">
        <f>[4]p23!B130</f>
        <v>33805</v>
      </c>
    </row>
    <row r="131" spans="1:2">
      <c r="A131" t="s">
        <v>300</v>
      </c>
      <c r="B131">
        <f>[4]p23!B131</f>
        <v>44793</v>
      </c>
    </row>
    <row r="132" spans="1:2">
      <c r="A132" t="s">
        <v>301</v>
      </c>
      <c r="B132">
        <f>[4]p23!B132</f>
        <v>120358</v>
      </c>
    </row>
    <row r="133" spans="1:2">
      <c r="A133" t="s">
        <v>302</v>
      </c>
      <c r="B133">
        <f>[4]p23!B133</f>
        <v>48940</v>
      </c>
    </row>
    <row r="134" spans="1:2">
      <c r="A134" t="s">
        <v>303</v>
      </c>
      <c r="B134">
        <f>[4]p23!B134</f>
        <v>28374</v>
      </c>
    </row>
    <row r="135" spans="1:2">
      <c r="A135" t="s">
        <v>304</v>
      </c>
      <c r="B135">
        <f>[4]p23!B135</f>
        <v>18035</v>
      </c>
    </row>
    <row r="136" spans="1:2">
      <c r="A136" t="s">
        <v>305</v>
      </c>
      <c r="B136">
        <f>[4]p23!B136</f>
        <v>33805</v>
      </c>
    </row>
    <row r="137" spans="1:2">
      <c r="A137" t="s">
        <v>306</v>
      </c>
      <c r="B137">
        <f>[4]p23!B137</f>
        <v>44793</v>
      </c>
    </row>
    <row r="138" spans="1:2">
      <c r="A138" t="s">
        <v>307</v>
      </c>
      <c r="B138">
        <f>[4]p23!B138</f>
        <v>120358</v>
      </c>
    </row>
    <row r="139" spans="1:2">
      <c r="A139" t="s">
        <v>308</v>
      </c>
      <c r="B139">
        <f>[4]p23!B139</f>
        <v>0</v>
      </c>
    </row>
    <row r="140" spans="1:2">
      <c r="A140" t="s">
        <v>309</v>
      </c>
      <c r="B140">
        <f>[4]p23!B140</f>
        <v>0</v>
      </c>
    </row>
    <row r="141" spans="1:2">
      <c r="A141" t="s">
        <v>310</v>
      </c>
      <c r="B141">
        <f>[4]p23!B141</f>
        <v>0</v>
      </c>
    </row>
    <row r="142" spans="1:2">
      <c r="A142" t="s">
        <v>311</v>
      </c>
      <c r="B142">
        <f>[4]p23!B142</f>
        <v>0</v>
      </c>
    </row>
    <row r="143" spans="1:2">
      <c r="A143" t="s">
        <v>312</v>
      </c>
      <c r="B143">
        <f>[4]p23!B143</f>
        <v>0</v>
      </c>
    </row>
    <row r="144" spans="1:2">
      <c r="A144" t="s">
        <v>313</v>
      </c>
      <c r="B144">
        <f>[4]p23!B144</f>
        <v>0</v>
      </c>
    </row>
    <row r="145" spans="1:2">
      <c r="A145" t="s">
        <v>314</v>
      </c>
      <c r="B145">
        <f>[4]p23!B145</f>
        <v>340849971</v>
      </c>
    </row>
    <row r="146" spans="1:2">
      <c r="A146" t="s">
        <v>315</v>
      </c>
      <c r="B146">
        <f>[4]p23!B146</f>
        <v>14747386.5</v>
      </c>
    </row>
    <row r="147" spans="1:2">
      <c r="A147" t="s">
        <v>316</v>
      </c>
      <c r="B147">
        <f>[4]p23!B147</f>
        <v>9842375.8124999981</v>
      </c>
    </row>
    <row r="148" spans="1:2">
      <c r="A148" t="s">
        <v>317</v>
      </c>
      <c r="B148">
        <f>[4]p23!B148</f>
        <v>1511032.7925</v>
      </c>
    </row>
    <row r="149" spans="1:2">
      <c r="A149" t="s">
        <v>318</v>
      </c>
      <c r="B149">
        <f>[4]p23!B149</f>
        <v>2793739.41</v>
      </c>
    </row>
    <row r="150" spans="1:2">
      <c r="A150" t="s">
        <v>319</v>
      </c>
      <c r="B150">
        <f>[4]p23!B150</f>
        <v>6881167.7549999999</v>
      </c>
    </row>
    <row r="151" spans="1:2">
      <c r="A151" t="s">
        <v>320</v>
      </c>
      <c r="B151">
        <f>[4]p23!B151</f>
        <v>2602.9740139623327</v>
      </c>
    </row>
    <row r="152" spans="1:2">
      <c r="A152" t="s">
        <v>321</v>
      </c>
      <c r="B152">
        <f>[4]p23!B152</f>
        <v>369.54499752937187</v>
      </c>
    </row>
    <row r="153" spans="1:2">
      <c r="A153" t="s">
        <v>322</v>
      </c>
      <c r="B153">
        <f>[4]p23!B153</f>
        <v>210.5776730396494</v>
      </c>
    </row>
    <row r="154" spans="1:2">
      <c r="A154" t="s">
        <v>323</v>
      </c>
      <c r="B154">
        <f>[4]p23!B154</f>
        <v>19.104953361967862</v>
      </c>
    </row>
    <row r="155" spans="1:2">
      <c r="A155" t="s">
        <v>324</v>
      </c>
      <c r="B155">
        <f>[4]p23!B155</f>
        <v>22.578581245962017</v>
      </c>
    </row>
    <row r="156" spans="1:2">
      <c r="A156" t="s">
        <v>325</v>
      </c>
      <c r="B156">
        <f>[4]p23!B156</f>
        <v>28.64689903328464</v>
      </c>
    </row>
    <row r="157" spans="1:2">
      <c r="A157" t="s">
        <v>326</v>
      </c>
      <c r="B157">
        <f>[4]p23!B157</f>
        <v>24000007</v>
      </c>
    </row>
    <row r="158" spans="1:2">
      <c r="A158" t="s">
        <v>327</v>
      </c>
      <c r="B158">
        <f>[4]p23!B158</f>
        <v>1199996.7</v>
      </c>
    </row>
    <row r="159" spans="1:2">
      <c r="A159" t="s">
        <v>328</v>
      </c>
      <c r="B159">
        <f>[4]p23!B159</f>
        <v>1200002.3999999999</v>
      </c>
    </row>
    <row r="160" spans="1:2">
      <c r="A160" t="s">
        <v>329</v>
      </c>
      <c r="B160">
        <f>[4]p23!B160</f>
        <v>99999.9</v>
      </c>
    </row>
    <row r="161" spans="1:2">
      <c r="A161" t="s">
        <v>330</v>
      </c>
      <c r="B161">
        <f>[4]p23!B161</f>
        <v>199999.8</v>
      </c>
    </row>
    <row r="162" spans="1:2">
      <c r="A162" t="s">
        <v>331</v>
      </c>
      <c r="B162">
        <f>[4]p23!B162</f>
        <v>550000</v>
      </c>
    </row>
    <row r="163" spans="1:2">
      <c r="A163" t="s">
        <v>332</v>
      </c>
      <c r="B163">
        <f>[4]p23!B163</f>
        <v>30676497.389999997</v>
      </c>
    </row>
    <row r="164" spans="1:2">
      <c r="A164" t="s">
        <v>333</v>
      </c>
      <c r="B164">
        <f>[4]p23!B164</f>
        <v>0</v>
      </c>
    </row>
    <row r="165" spans="1:2">
      <c r="A165" t="s">
        <v>334</v>
      </c>
      <c r="B165">
        <f>[4]p23!B165</f>
        <v>905498.57474999991</v>
      </c>
    </row>
    <row r="166" spans="1:2">
      <c r="A166" t="s">
        <v>335</v>
      </c>
      <c r="B166">
        <f>[4]p23!B166</f>
        <v>173768.77113750004</v>
      </c>
    </row>
    <row r="167" spans="1:2">
      <c r="A167" t="s">
        <v>336</v>
      </c>
      <c r="B167">
        <f>[4]p23!B167</f>
        <v>321280.03214999998</v>
      </c>
    </row>
    <row r="168" spans="1:2">
      <c r="A168" t="s">
        <v>337</v>
      </c>
      <c r="B168">
        <f>[4]p23!B168</f>
        <v>0</v>
      </c>
    </row>
    <row r="169" spans="1:2">
      <c r="A169" t="s">
        <v>338</v>
      </c>
      <c r="B169">
        <f>[4]p23!B169</f>
        <v>3</v>
      </c>
    </row>
    <row r="170" spans="1:2">
      <c r="A170" t="s">
        <v>339</v>
      </c>
      <c r="B170">
        <f>[4]p23!B170</f>
        <v>6</v>
      </c>
    </row>
    <row r="171" spans="1:2">
      <c r="A171" t="s">
        <v>340</v>
      </c>
      <c r="B171">
        <f>[4]p23!B171</f>
        <v>292426</v>
      </c>
    </row>
    <row r="172" spans="1:2">
      <c r="A172" t="s">
        <v>341</v>
      </c>
      <c r="B172">
        <f>[4]p23!B172</f>
        <v>8112323.0999999987</v>
      </c>
    </row>
    <row r="173" spans="1:2">
      <c r="A173" t="s">
        <v>342</v>
      </c>
      <c r="B173">
        <f>[4]p23!B173</f>
        <v>29247968.399999999</v>
      </c>
    </row>
    <row r="174" spans="1:2">
      <c r="A174" t="s">
        <v>343</v>
      </c>
      <c r="B174">
        <f>[4]p23!B174</f>
        <v>292426</v>
      </c>
    </row>
    <row r="175" spans="1:2">
      <c r="A175" t="s">
        <v>344</v>
      </c>
      <c r="B175">
        <f>[4]p23!B175</f>
        <v>8112323.0999999987</v>
      </c>
    </row>
    <row r="176" spans="1:2">
      <c r="A176" t="s">
        <v>345</v>
      </c>
      <c r="B176">
        <f>[4]p23!B176</f>
        <v>29247968.399999999</v>
      </c>
    </row>
    <row r="177" spans="1:2">
      <c r="A177" t="s">
        <v>346</v>
      </c>
      <c r="B177">
        <f>[4]p23!B177</f>
        <v>288770</v>
      </c>
    </row>
    <row r="178" spans="1:2">
      <c r="A178" t="s">
        <v>347</v>
      </c>
      <c r="B178">
        <f>[4]p23!B178</f>
        <v>8274922.161458334</v>
      </c>
    </row>
    <row r="179" spans="1:2">
      <c r="A179" t="s">
        <v>348</v>
      </c>
      <c r="B179">
        <f>[4]p23!B179</f>
        <v>29438687.850000005</v>
      </c>
    </row>
    <row r="180" spans="1:2">
      <c r="A180" t="s">
        <v>349</v>
      </c>
      <c r="B180">
        <f>[4]p23!B180</f>
        <v>290938</v>
      </c>
    </row>
    <row r="181" spans="1:2">
      <c r="A181" t="s">
        <v>350</v>
      </c>
      <c r="B181">
        <f>[4]p23!B181</f>
        <v>1795526</v>
      </c>
    </row>
    <row r="182" spans="1:2">
      <c r="A182" t="s">
        <v>351</v>
      </c>
      <c r="B182">
        <f>[4]p23!B182</f>
        <v>6222085</v>
      </c>
    </row>
    <row r="183" spans="1:2">
      <c r="A183" t="s">
        <v>352</v>
      </c>
      <c r="B183">
        <f>[4]p23!B183</f>
        <v>290938</v>
      </c>
    </row>
    <row r="184" spans="1:2">
      <c r="A184" t="s">
        <v>353</v>
      </c>
      <c r="B184">
        <f>[4]p23!B184</f>
        <v>1795526</v>
      </c>
    </row>
    <row r="185" spans="1:2">
      <c r="A185" t="s">
        <v>354</v>
      </c>
      <c r="B185">
        <f>[4]p23!B185</f>
        <v>6222085</v>
      </c>
    </row>
    <row r="186" spans="1:2">
      <c r="A186" t="s">
        <v>355</v>
      </c>
      <c r="B186">
        <f>[4]p23!B186</f>
        <v>287302</v>
      </c>
    </row>
    <row r="187" spans="1:2">
      <c r="A187" t="s">
        <v>356</v>
      </c>
      <c r="B187">
        <f>[4]p23!B187</f>
        <v>1788254</v>
      </c>
    </row>
    <row r="188" spans="1:2">
      <c r="A188" t="s">
        <v>357</v>
      </c>
      <c r="B188">
        <f>[4]p23!B188</f>
        <v>6109741</v>
      </c>
    </row>
    <row r="189" spans="1:2">
      <c r="A189" t="s">
        <v>358</v>
      </c>
      <c r="B189">
        <f>[4]p23!B189</f>
        <v>0</v>
      </c>
    </row>
    <row r="190" spans="1:2">
      <c r="A190" t="s">
        <v>359</v>
      </c>
      <c r="B190">
        <f>[4]p23!B190</f>
        <v>0</v>
      </c>
    </row>
    <row r="191" spans="1:2">
      <c r="A191" t="s">
        <v>360</v>
      </c>
      <c r="B191">
        <f>[4]p23!B191</f>
        <v>0</v>
      </c>
    </row>
    <row r="192" spans="1:2">
      <c r="A192" t="s">
        <v>361</v>
      </c>
      <c r="B192">
        <f>[4]p23!B192</f>
        <v>91233</v>
      </c>
    </row>
    <row r="193" spans="1:2">
      <c r="A193" t="s">
        <v>362</v>
      </c>
      <c r="B193">
        <f>[4]p23!B193</f>
        <v>11655914.4</v>
      </c>
    </row>
    <row r="194" spans="1:2">
      <c r="A194" t="s">
        <v>363</v>
      </c>
      <c r="B194">
        <f>[4]p23!B194</f>
        <v>127.75981444878362</v>
      </c>
    </row>
    <row r="195" spans="1:2">
      <c r="A195" t="s">
        <v>364</v>
      </c>
      <c r="B195">
        <f>[4]p23!B195</f>
        <v>0</v>
      </c>
    </row>
    <row r="196" spans="1:2">
      <c r="A196" t="s">
        <v>365</v>
      </c>
      <c r="B196">
        <f>[4]p23!B196</f>
        <v>0</v>
      </c>
    </row>
    <row r="197" spans="1:2">
      <c r="A197" t="s">
        <v>366</v>
      </c>
      <c r="B197">
        <f>[4]p23!B197</f>
        <v>0</v>
      </c>
    </row>
    <row r="198" spans="1:2">
      <c r="A198" t="s">
        <v>367</v>
      </c>
      <c r="B198">
        <f>[4]p23!B198</f>
        <v>0</v>
      </c>
    </row>
    <row r="199" spans="1:2">
      <c r="A199" t="s">
        <v>368</v>
      </c>
      <c r="B199">
        <f>[4]p23!B199</f>
        <v>0</v>
      </c>
    </row>
    <row r="200" spans="1:2">
      <c r="A200" t="s">
        <v>369</v>
      </c>
      <c r="B200">
        <f>[4]p23!B200</f>
        <v>0</v>
      </c>
    </row>
    <row r="201" spans="1:2">
      <c r="A201" t="s">
        <v>370</v>
      </c>
      <c r="B201">
        <f>[4]p23!B201</f>
        <v>89784</v>
      </c>
    </row>
    <row r="202" spans="1:2">
      <c r="A202" t="s">
        <v>371</v>
      </c>
      <c r="B202">
        <f>[4]p23!B202</f>
        <v>2474249</v>
      </c>
    </row>
    <row r="203" spans="1:2">
      <c r="A203" t="s">
        <v>372</v>
      </c>
      <c r="B203">
        <f>[4]p23!B203</f>
        <v>27.557799256198916</v>
      </c>
    </row>
    <row r="204" spans="1:2">
      <c r="A204" t="s">
        <v>373</v>
      </c>
      <c r="B204">
        <f>[4]p23!B204</f>
        <v>0</v>
      </c>
    </row>
    <row r="205" spans="1:2">
      <c r="A205" t="s">
        <v>374</v>
      </c>
      <c r="B205">
        <f>[4]p23!B205</f>
        <v>0</v>
      </c>
    </row>
    <row r="206" spans="1:2">
      <c r="A206" t="s">
        <v>375</v>
      </c>
      <c r="B206">
        <f>[4]p23!B206</f>
        <v>0</v>
      </c>
    </row>
    <row r="207" spans="1:2">
      <c r="A207" t="s">
        <v>376</v>
      </c>
      <c r="B207">
        <f>[4]p23!B207</f>
        <v>92981</v>
      </c>
    </row>
    <row r="208" spans="1:2">
      <c r="A208" t="s">
        <v>377</v>
      </c>
      <c r="B208">
        <f>[4]p23!B208</f>
        <v>173564</v>
      </c>
    </row>
    <row r="209" spans="1:2">
      <c r="A209" t="s">
        <v>378</v>
      </c>
      <c r="B209">
        <f>[4]p23!B209</f>
        <v>0</v>
      </c>
    </row>
    <row r="210" spans="1:2">
      <c r="A210" t="s">
        <v>379</v>
      </c>
      <c r="B210">
        <f>[4]p23!B210</f>
        <v>0</v>
      </c>
    </row>
    <row r="211" spans="1:2">
      <c r="A211" t="s">
        <v>380</v>
      </c>
      <c r="B211">
        <f>[4]p23!B211</f>
        <v>539526</v>
      </c>
    </row>
    <row r="212" spans="1:2">
      <c r="A212" t="s">
        <v>381</v>
      </c>
      <c r="B212">
        <f>[4]p23!B212</f>
        <v>588877</v>
      </c>
    </row>
    <row r="213" spans="1:2">
      <c r="A213" t="s">
        <v>382</v>
      </c>
      <c r="B213">
        <f>[4]p23!B213</f>
        <v>32961384.51726437</v>
      </c>
    </row>
    <row r="214" spans="1:2">
      <c r="A214" t="s">
        <v>137</v>
      </c>
      <c r="B214">
        <f>[4]p23!B214</f>
        <v>360920</v>
      </c>
    </row>
    <row r="215" spans="1:2">
      <c r="A215" t="s">
        <v>383</v>
      </c>
      <c r="B215">
        <f>[4]p23!B215</f>
        <v>0</v>
      </c>
    </row>
    <row r="216" spans="1:2">
      <c r="A216" t="s">
        <v>384</v>
      </c>
      <c r="B216">
        <f>[4]p23!B216</f>
        <v>33322304.51726437</v>
      </c>
    </row>
    <row r="217" spans="1:2">
      <c r="A217" t="s">
        <v>385</v>
      </c>
      <c r="B217">
        <f>[4]p23!B217</f>
        <v>12991908</v>
      </c>
    </row>
    <row r="218" spans="1:2">
      <c r="A218" t="s">
        <v>386</v>
      </c>
      <c r="B218">
        <f>[4]p23!B218</f>
        <v>806071</v>
      </c>
    </row>
    <row r="219" spans="1:2">
      <c r="A219" t="s">
        <v>387</v>
      </c>
      <c r="B219">
        <f>[4]p23!B219</f>
        <v>3309165</v>
      </c>
    </row>
    <row r="220" spans="1:2">
      <c r="A220" t="s">
        <v>388</v>
      </c>
      <c r="B220">
        <f>[4]p23!B220</f>
        <v>462034</v>
      </c>
    </row>
    <row r="221" spans="1:2">
      <c r="A221" t="s">
        <v>145</v>
      </c>
      <c r="B221">
        <f>[4]p23!B221</f>
        <v>2500000</v>
      </c>
    </row>
    <row r="222" spans="1:2">
      <c r="A222" t="s">
        <v>146</v>
      </c>
      <c r="B222">
        <f>[4]p23!B222</f>
        <v>491587</v>
      </c>
    </row>
    <row r="223" spans="1:2">
      <c r="A223" t="s">
        <v>389</v>
      </c>
      <c r="B223">
        <f>[4]p23!B223</f>
        <v>131220</v>
      </c>
    </row>
    <row r="224" spans="1:2">
      <c r="A224" t="s">
        <v>390</v>
      </c>
      <c r="B224">
        <f>[4]p23!B224</f>
        <v>0</v>
      </c>
    </row>
    <row r="225" spans="1:2">
      <c r="A225" t="s">
        <v>391</v>
      </c>
      <c r="B225">
        <f>[4]p23!B225</f>
        <v>0</v>
      </c>
    </row>
    <row r="226" spans="1:2">
      <c r="A226" t="s">
        <v>392</v>
      </c>
      <c r="B226">
        <f>[4]p23!B226</f>
        <v>1650000</v>
      </c>
    </row>
    <row r="227" spans="1:2">
      <c r="A227" t="s">
        <v>152</v>
      </c>
      <c r="B227">
        <f>[4]p23!B227</f>
        <v>160000</v>
      </c>
    </row>
    <row r="228" spans="1:2">
      <c r="A228" t="s">
        <v>393</v>
      </c>
      <c r="B228">
        <f>[4]p23!B228</f>
        <v>0</v>
      </c>
    </row>
    <row r="229" spans="1:2">
      <c r="A229" t="s">
        <v>394</v>
      </c>
      <c r="B229">
        <f>[4]p23!B229</f>
        <v>217169</v>
      </c>
    </row>
    <row r="230" spans="1:2">
      <c r="A230" t="s">
        <v>395</v>
      </c>
      <c r="B230">
        <f>[4]p23!B230</f>
        <v>2238958.7943769572</v>
      </c>
    </row>
    <row r="231" spans="1:2">
      <c r="A231" t="s">
        <v>396</v>
      </c>
      <c r="B231">
        <f>[4]p23!B231</f>
        <v>24958112.794376958</v>
      </c>
    </row>
    <row r="232" spans="1:2">
      <c r="A232" t="s">
        <v>397</v>
      </c>
      <c r="B232">
        <f>[4]p23!B232</f>
        <v>8364191.7228874117</v>
      </c>
    </row>
    <row r="233" spans="1:2">
      <c r="A233" t="s">
        <v>398</v>
      </c>
      <c r="B233">
        <f>[4]p23!B233</f>
        <v>2843825</v>
      </c>
    </row>
    <row r="234" spans="1:2">
      <c r="A234" t="s">
        <v>243</v>
      </c>
      <c r="B234">
        <f>[4]p23!B234</f>
        <v>5520366.7228874117</v>
      </c>
    </row>
    <row r="235" spans="1:2">
      <c r="A235" t="s">
        <v>399</v>
      </c>
      <c r="B235">
        <f>[4]p23!B235</f>
        <v>6250000</v>
      </c>
    </row>
    <row r="236" spans="1:2">
      <c r="A236" t="s">
        <v>400</v>
      </c>
      <c r="B236">
        <f>[4]p23!B236</f>
        <v>11666666.666666668</v>
      </c>
    </row>
    <row r="237" spans="1:2">
      <c r="A237" t="s">
        <v>401</v>
      </c>
      <c r="B237">
        <f>[4]p23!B237</f>
        <v>10000000</v>
      </c>
    </row>
    <row r="238" spans="1:2">
      <c r="A238" t="s">
        <v>402</v>
      </c>
      <c r="B238">
        <f>[4]p23!B238</f>
        <v>400</v>
      </c>
    </row>
    <row r="239" spans="1:2">
      <c r="A239" t="s">
        <v>403</v>
      </c>
      <c r="B239">
        <f>[4]p23!B239</f>
        <v>300</v>
      </c>
    </row>
    <row r="240" spans="1:2">
      <c r="A240" t="s">
        <v>404</v>
      </c>
      <c r="B240">
        <f>[4]p23!B240</f>
        <v>1000</v>
      </c>
    </row>
    <row r="241" spans="1:2">
      <c r="A241" t="s">
        <v>405</v>
      </c>
      <c r="B241">
        <f>[4]p23!B241</f>
        <v>1.4</v>
      </c>
    </row>
    <row r="242" spans="1:2">
      <c r="A242" t="s">
        <v>406</v>
      </c>
      <c r="B242">
        <f>[4]p23!B242</f>
        <v>2.2799999999999998</v>
      </c>
    </row>
    <row r="243" spans="1:2">
      <c r="A243" t="s">
        <v>407</v>
      </c>
      <c r="B243">
        <f>[4]p23!B243</f>
        <v>59032516</v>
      </c>
    </row>
    <row r="244" spans="1:2">
      <c r="A244" t="s">
        <v>408</v>
      </c>
      <c r="B244">
        <f>[4]p23!B244</f>
        <v>36980109</v>
      </c>
    </row>
    <row r="245" spans="1:2">
      <c r="A245" t="s">
        <v>409</v>
      </c>
      <c r="B245">
        <f>[4]p23!B245</f>
        <v>35000</v>
      </c>
    </row>
    <row r="246" spans="1:2">
      <c r="A246" t="s">
        <v>410</v>
      </c>
      <c r="B246">
        <f>[4]p23!B246</f>
        <v>0</v>
      </c>
    </row>
    <row r="247" spans="1:2">
      <c r="A247" t="s">
        <v>411</v>
      </c>
      <c r="B247">
        <f>[4]p23!B247</f>
        <v>3.3</v>
      </c>
    </row>
    <row r="248" spans="1:2">
      <c r="A248" t="s">
        <v>412</v>
      </c>
      <c r="B248">
        <f>[4]p23!B248</f>
        <v>3.3</v>
      </c>
    </row>
    <row r="249" spans="1:2">
      <c r="A249" t="s">
        <v>413</v>
      </c>
      <c r="B249">
        <f>[4]p23!B249</f>
        <v>0</v>
      </c>
    </row>
    <row r="250" spans="1:2">
      <c r="A250" t="s">
        <v>414</v>
      </c>
      <c r="B250">
        <f>[4]p23!B250</f>
        <v>0</v>
      </c>
    </row>
    <row r="251" spans="1:2">
      <c r="A251" t="s">
        <v>415</v>
      </c>
      <c r="B251">
        <f>[4]p23!B251</f>
        <v>0</v>
      </c>
    </row>
    <row r="252" spans="1:2">
      <c r="A252" t="s">
        <v>416</v>
      </c>
      <c r="B252">
        <f>[4]p23!B252</f>
        <v>0</v>
      </c>
    </row>
    <row r="253" spans="1:2">
      <c r="A253" t="s">
        <v>417</v>
      </c>
      <c r="B253">
        <f>[4]p23!B253</f>
        <v>0</v>
      </c>
    </row>
    <row r="254" spans="1:2">
      <c r="A254" t="s">
        <v>418</v>
      </c>
      <c r="B254">
        <f>[4]p23!B254</f>
        <v>0</v>
      </c>
    </row>
    <row r="255" spans="1:2">
      <c r="A255" t="s">
        <v>419</v>
      </c>
      <c r="B255">
        <f>[4]p23!B255</f>
        <v>0</v>
      </c>
    </row>
    <row r="256" spans="1:2">
      <c r="A256" t="s">
        <v>420</v>
      </c>
      <c r="B256">
        <f>[4]p23!B256</f>
        <v>0</v>
      </c>
    </row>
    <row r="257" spans="1:2">
      <c r="A257" t="s">
        <v>421</v>
      </c>
      <c r="B257">
        <f>[4]p23!B257</f>
        <v>0</v>
      </c>
    </row>
    <row r="258" spans="1:2">
      <c r="A258" t="s">
        <v>422</v>
      </c>
      <c r="B258">
        <f>[4]p23!B258</f>
        <v>0</v>
      </c>
    </row>
    <row r="259" spans="1:2">
      <c r="A259" t="s">
        <v>423</v>
      </c>
      <c r="B259">
        <f>[4]p23!B259</f>
        <v>5</v>
      </c>
    </row>
    <row r="260" spans="1:2">
      <c r="A260" t="s">
        <v>1065</v>
      </c>
      <c r="B260">
        <f>[4]p23!B260</f>
        <v>14.563586368785838</v>
      </c>
    </row>
    <row r="261" spans="1:2">
      <c r="A261" t="s">
        <v>1066</v>
      </c>
      <c r="B261">
        <f>[4]p23!B261</f>
        <v>21.265918789287927</v>
      </c>
    </row>
    <row r="262" spans="1:2">
      <c r="A262" t="s">
        <v>227</v>
      </c>
      <c r="B262">
        <f>[4]p23!B262</f>
        <v>89</v>
      </c>
    </row>
    <row r="263" spans="1:2">
      <c r="A263" t="s">
        <v>228</v>
      </c>
      <c r="B263">
        <f>[4]p23!B263</f>
        <v>88</v>
      </c>
    </row>
    <row r="264" spans="1:2">
      <c r="A264" t="s">
        <v>346</v>
      </c>
      <c r="B264">
        <f>[4]p23!B264</f>
        <v>288770</v>
      </c>
    </row>
    <row r="265" spans="1:2">
      <c r="A265" t="s">
        <v>355</v>
      </c>
      <c r="B265">
        <f>[4]p23!B265</f>
        <v>287302</v>
      </c>
    </row>
    <row r="266" spans="1:2">
      <c r="A266" t="s">
        <v>338</v>
      </c>
      <c r="B266">
        <f>[4]p23!B266</f>
        <v>3</v>
      </c>
    </row>
    <row r="267" spans="1:2">
      <c r="A267" t="s">
        <v>339</v>
      </c>
      <c r="B267">
        <f>[4]p23!B267</f>
        <v>6</v>
      </c>
    </row>
    <row r="268" spans="1:2">
      <c r="A268" t="s">
        <v>1067</v>
      </c>
      <c r="B268">
        <f>[4]p23!B268</f>
        <v>693048</v>
      </c>
    </row>
    <row r="269" spans="1:2">
      <c r="A269" t="s">
        <v>1068</v>
      </c>
      <c r="B269">
        <f>[4]p23!B269</f>
        <v>861906</v>
      </c>
    </row>
    <row r="270" spans="1:2">
      <c r="A270" t="s">
        <v>1069</v>
      </c>
      <c r="B270">
        <f>[4]p23!B270</f>
        <v>4722787.1254379777</v>
      </c>
    </row>
    <row r="271" spans="1:2">
      <c r="A271" t="s">
        <v>1070</v>
      </c>
      <c r="B271">
        <f>[4]p23!B271</f>
        <v>0.66938850007875628</v>
      </c>
    </row>
    <row r="272" spans="1:2">
      <c r="A272" t="s">
        <v>1071</v>
      </c>
      <c r="B272">
        <f>[4]p23!B272</f>
        <v>0.88075474333246939</v>
      </c>
    </row>
    <row r="273" spans="1:2">
      <c r="A273" t="s">
        <v>1072</v>
      </c>
      <c r="B273">
        <f>[4]p23!B273</f>
        <v>0.50074731335904565</v>
      </c>
    </row>
    <row r="274" spans="1:2">
      <c r="A274" t="s">
        <v>1073</v>
      </c>
      <c r="B274">
        <f>[4]p23!B274</f>
        <v>0.45901818145298218</v>
      </c>
    </row>
    <row r="275" spans="1:2">
      <c r="A275" t="s">
        <v>1087</v>
      </c>
      <c r="B275">
        <f>[4]p23!B275</f>
        <v>0.46903370492280838</v>
      </c>
    </row>
    <row r="276" spans="1:2">
      <c r="A276" t="s">
        <v>1088</v>
      </c>
      <c r="B276">
        <f>[4]p23!B276</f>
        <v>0.42667194218695342</v>
      </c>
    </row>
    <row r="277" spans="1:2">
      <c r="A277" t="s">
        <v>1091</v>
      </c>
      <c r="B277">
        <f>[4]p23!B277</f>
        <v>5875234.7228874117</v>
      </c>
    </row>
    <row r="278" spans="1:2">
      <c r="A278" t="s">
        <v>1092</v>
      </c>
      <c r="B278">
        <f>[4]p23!B278</f>
        <v>0.74712746379209771</v>
      </c>
    </row>
    <row r="279" spans="1:2">
      <c r="A279" t="s">
        <v>1093</v>
      </c>
      <c r="B279">
        <f>[4]p23!B279</f>
        <v>0.42763191540156764</v>
      </c>
    </row>
    <row r="280" spans="1:2">
      <c r="A280" t="s">
        <v>1094</v>
      </c>
      <c r="B280">
        <f>[4]p23!B280</f>
        <v>0.57236808459843236</v>
      </c>
    </row>
    <row r="281" spans="1:2">
      <c r="A281" t="s">
        <v>1099</v>
      </c>
      <c r="B281">
        <f>[4]p23!B281</f>
        <v>6.0191999999999996E-2</v>
      </c>
    </row>
    <row r="282" spans="1:2">
      <c r="A282" t="s">
        <v>1100</v>
      </c>
      <c r="B282">
        <f>[4]p23!B282</f>
        <v>0.11120691195688147</v>
      </c>
    </row>
    <row r="283" spans="1:2">
      <c r="A283" t="s">
        <v>1095</v>
      </c>
      <c r="B283">
        <f>[4]p23!B283</f>
        <v>22052407</v>
      </c>
    </row>
    <row r="284" spans="1:2">
      <c r="A284" t="s">
        <v>1096</v>
      </c>
      <c r="B284">
        <f>[4]p23!B284</f>
        <v>29516258.026537351</v>
      </c>
    </row>
    <row r="285" spans="1:2">
      <c r="A285" t="s">
        <v>1097</v>
      </c>
      <c r="B285">
        <f>[4]p23!B285</f>
        <v>1152447.5974494338</v>
      </c>
    </row>
    <row r="286" spans="1:2">
      <c r="A286" t="s">
        <v>1101</v>
      </c>
      <c r="B286">
        <f>[4]p23!B286</f>
        <v>3000000</v>
      </c>
    </row>
    <row r="287" spans="1:2">
      <c r="A287" t="s">
        <v>1102</v>
      </c>
      <c r="B287">
        <f>[4]p23!B287</f>
        <v>0</v>
      </c>
    </row>
    <row r="288" spans="1:2">
      <c r="A288" t="s">
        <v>1103</v>
      </c>
      <c r="B288">
        <f>[4]p23!B288</f>
        <v>0</v>
      </c>
    </row>
    <row r="289" spans="1:2">
      <c r="A289" t="s">
        <v>1069</v>
      </c>
      <c r="B289">
        <f>[4]p23!B289</f>
        <v>4722787.1254379777</v>
      </c>
    </row>
    <row r="290" spans="1:2">
      <c r="A290" t="s">
        <v>508</v>
      </c>
      <c r="B290">
        <f>[4]p23!B290</f>
        <v>8.9391307442717907E-2</v>
      </c>
    </row>
    <row r="291" spans="1:2">
      <c r="A291" t="s">
        <v>1104</v>
      </c>
      <c r="B291">
        <f>[4]p23!B291</f>
        <v>0.45572129663345001</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3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dimension ref="A1:T291"/>
  <sheetViews>
    <sheetView topLeftCell="A246" zoomScale="75"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755</v>
      </c>
    </row>
    <row r="2" spans="1:11">
      <c r="A2">
        <v>24</v>
      </c>
      <c r="B2" t="s">
        <v>176</v>
      </c>
      <c r="C2" t="s">
        <v>177</v>
      </c>
      <c r="D2" t="s">
        <v>178</v>
      </c>
      <c r="E2" t="s">
        <v>8</v>
      </c>
      <c r="F2" t="s">
        <v>179</v>
      </c>
      <c r="G2" t="s">
        <v>10</v>
      </c>
      <c r="H2" t="s">
        <v>180</v>
      </c>
    </row>
    <row r="3" spans="1:11">
      <c r="A3" t="s">
        <v>181</v>
      </c>
      <c r="B3">
        <f>[4]p24!B3</f>
        <v>277764</v>
      </c>
      <c r="C3">
        <f>[4]p24!C3</f>
        <v>139732</v>
      </c>
      <c r="D3">
        <f>[4]p24!D3</f>
        <v>103137</v>
      </c>
      <c r="E3">
        <f>[4]p24!E3</f>
        <v>193849</v>
      </c>
      <c r="F3">
        <f>[4]p24!F3</f>
        <v>217095</v>
      </c>
      <c r="G3">
        <f>[4]p24!G3</f>
        <v>559869</v>
      </c>
      <c r="H3">
        <f>[4]p24!H3</f>
        <v>1491446</v>
      </c>
      <c r="I3">
        <f>[4]p24!I3</f>
        <v>0</v>
      </c>
      <c r="J3">
        <f>[4]p24!J3</f>
        <v>0</v>
      </c>
      <c r="K3">
        <f>[4]p24!K3</f>
        <v>0</v>
      </c>
    </row>
    <row r="4" spans="1:11">
      <c r="A4" t="s">
        <v>182</v>
      </c>
      <c r="B4">
        <f>[4]p24!B4</f>
        <v>277764</v>
      </c>
      <c r="C4">
        <f>[4]p24!C4</f>
        <v>139732</v>
      </c>
      <c r="D4">
        <f>[4]p24!D4</f>
        <v>103137</v>
      </c>
      <c r="E4">
        <f>[4]p24!E4</f>
        <v>193849</v>
      </c>
      <c r="F4">
        <f>[4]p24!F4</f>
        <v>217095</v>
      </c>
      <c r="G4">
        <f>[4]p24!G4</f>
        <v>559869</v>
      </c>
      <c r="H4">
        <f>[4]p24!H4</f>
        <v>1491446</v>
      </c>
      <c r="I4">
        <f>[4]p24!I4</f>
        <v>0</v>
      </c>
      <c r="J4">
        <f>[4]p24!J4</f>
        <v>0</v>
      </c>
      <c r="K4">
        <f>[4]p24!K4</f>
        <v>0</v>
      </c>
    </row>
    <row r="5" spans="1:11">
      <c r="A5" t="s">
        <v>183</v>
      </c>
      <c r="B5">
        <f>[4]p24!B5</f>
        <v>0</v>
      </c>
      <c r="C5">
        <f>[4]p24!C5</f>
        <v>0</v>
      </c>
      <c r="D5">
        <f>[4]p24!D5</f>
        <v>103137</v>
      </c>
      <c r="E5">
        <f>[4]p24!E5</f>
        <v>0</v>
      </c>
      <c r="F5">
        <f>[4]p24!F5</f>
        <v>0</v>
      </c>
      <c r="G5">
        <f>[4]p24!G5</f>
        <v>0</v>
      </c>
      <c r="H5">
        <f>[4]p24!H5</f>
        <v>0</v>
      </c>
      <c r="I5">
        <f>[4]p24!I5</f>
        <v>0</v>
      </c>
      <c r="J5">
        <f>[4]p24!J5</f>
        <v>0</v>
      </c>
      <c r="K5">
        <f>[4]p24!K5</f>
        <v>0</v>
      </c>
    </row>
    <row r="6" spans="1:11">
      <c r="A6" t="s">
        <v>184</v>
      </c>
      <c r="B6">
        <f>[4]p24!B6</f>
        <v>277764</v>
      </c>
      <c r="C6">
        <f>[4]p24!C6</f>
        <v>139732</v>
      </c>
      <c r="D6">
        <f>[4]p24!D6</f>
        <v>0</v>
      </c>
      <c r="E6">
        <f>[4]p24!E6</f>
        <v>193849</v>
      </c>
      <c r="F6">
        <f>[4]p24!F6</f>
        <v>217095</v>
      </c>
      <c r="G6">
        <f>[4]p24!G6</f>
        <v>559869</v>
      </c>
      <c r="H6">
        <f>[4]p24!H6</f>
        <v>0</v>
      </c>
      <c r="I6">
        <f>[4]p24!I6</f>
        <v>0</v>
      </c>
      <c r="J6">
        <f>[4]p24!J6</f>
        <v>0</v>
      </c>
      <c r="K6">
        <f>[4]p24!K6</f>
        <v>0</v>
      </c>
    </row>
    <row r="7" spans="1:11">
      <c r="A7" t="s">
        <v>185</v>
      </c>
      <c r="B7">
        <f>[4]p24!B7</f>
        <v>0</v>
      </c>
      <c r="C7">
        <f>[4]p24!C7</f>
        <v>0</v>
      </c>
      <c r="D7">
        <f>[4]p24!D7</f>
        <v>1388309</v>
      </c>
      <c r="E7">
        <f>[4]p24!E7</f>
        <v>0</v>
      </c>
      <c r="F7">
        <f>[4]p24!F7</f>
        <v>0</v>
      </c>
      <c r="G7">
        <f>[4]p24!G7</f>
        <v>0</v>
      </c>
      <c r="H7">
        <f>[4]p24!H7</f>
        <v>0</v>
      </c>
      <c r="I7">
        <f>[4]p24!I7</f>
        <v>0</v>
      </c>
      <c r="J7">
        <f>[4]p24!J7</f>
        <v>0</v>
      </c>
      <c r="K7">
        <f>[4]p24!K7</f>
        <v>0</v>
      </c>
    </row>
    <row r="8" spans="1:11">
      <c r="A8" t="s">
        <v>186</v>
      </c>
      <c r="B8">
        <f>[4]p24!B8</f>
        <v>239252</v>
      </c>
      <c r="C8">
        <f>[4]p24!C8</f>
        <v>144039</v>
      </c>
      <c r="D8">
        <f>[4]p24!D8</f>
        <v>87461</v>
      </c>
      <c r="E8">
        <f>[4]p24!E8</f>
        <v>180100</v>
      </c>
      <c r="F8">
        <f>[4]p24!F8</f>
        <v>232622</v>
      </c>
      <c r="G8">
        <f>[4]p24!G8</f>
        <v>599319</v>
      </c>
      <c r="H8">
        <f>[4]p24!H8</f>
        <v>1482793</v>
      </c>
      <c r="I8">
        <f>[4]p24!I8</f>
        <v>0</v>
      </c>
      <c r="J8">
        <f>[4]p24!J8</f>
        <v>0</v>
      </c>
      <c r="K8">
        <f>[4]p24!K8</f>
        <v>0</v>
      </c>
    </row>
    <row r="9" spans="1:11">
      <c r="A9" t="s">
        <v>187</v>
      </c>
      <c r="B9">
        <f>[4]p24!B9</f>
        <v>239252</v>
      </c>
      <c r="C9">
        <f>[4]p24!C9</f>
        <v>144039</v>
      </c>
      <c r="D9">
        <f>[4]p24!D9</f>
        <v>87461</v>
      </c>
      <c r="E9">
        <f>[4]p24!E9</f>
        <v>180100</v>
      </c>
      <c r="F9">
        <f>[4]p24!F9</f>
        <v>232622</v>
      </c>
      <c r="G9">
        <f>[4]p24!G9</f>
        <v>599319</v>
      </c>
      <c r="H9">
        <f>[4]p24!H9</f>
        <v>1482793</v>
      </c>
      <c r="I9">
        <f>[4]p24!I9</f>
        <v>0</v>
      </c>
      <c r="J9">
        <f>[4]p24!J9</f>
        <v>0</v>
      </c>
      <c r="K9">
        <f>[4]p24!K9</f>
        <v>0</v>
      </c>
    </row>
    <row r="10" spans="1:11">
      <c r="A10" t="s">
        <v>188</v>
      </c>
      <c r="B10">
        <f>[4]p24!B10</f>
        <v>0</v>
      </c>
      <c r="C10">
        <f>[4]p24!C10</f>
        <v>0</v>
      </c>
      <c r="D10">
        <f>[4]p24!D10</f>
        <v>0</v>
      </c>
      <c r="E10">
        <f>[4]p24!E10</f>
        <v>0</v>
      </c>
      <c r="F10">
        <f>[4]p24!F10</f>
        <v>0</v>
      </c>
      <c r="G10">
        <f>[4]p24!G10</f>
        <v>599319</v>
      </c>
      <c r="H10">
        <f>[4]p24!H10</f>
        <v>0</v>
      </c>
      <c r="I10">
        <f>[4]p24!I10</f>
        <v>0</v>
      </c>
      <c r="J10">
        <f>[4]p24!J10</f>
        <v>0</v>
      </c>
      <c r="K10">
        <f>[4]p24!K10</f>
        <v>0</v>
      </c>
    </row>
    <row r="11" spans="1:11">
      <c r="A11" t="s">
        <v>189</v>
      </c>
      <c r="B11">
        <f>[4]p24!B11</f>
        <v>239252</v>
      </c>
      <c r="C11">
        <f>[4]p24!C11</f>
        <v>144039</v>
      </c>
      <c r="D11">
        <f>[4]p24!D11</f>
        <v>87461</v>
      </c>
      <c r="E11">
        <f>[4]p24!E11</f>
        <v>180100</v>
      </c>
      <c r="F11">
        <f>[4]p24!F11</f>
        <v>232622</v>
      </c>
      <c r="G11">
        <f>[4]p24!G11</f>
        <v>0</v>
      </c>
      <c r="H11">
        <f>[4]p24!H11</f>
        <v>0</v>
      </c>
      <c r="I11">
        <f>[4]p24!I11</f>
        <v>0</v>
      </c>
      <c r="J11">
        <f>[4]p24!J11</f>
        <v>0</v>
      </c>
      <c r="K11">
        <f>[4]p24!K11</f>
        <v>0</v>
      </c>
    </row>
    <row r="12" spans="1:11">
      <c r="A12" t="s">
        <v>190</v>
      </c>
      <c r="B12">
        <f>[4]p24!B12</f>
        <v>0</v>
      </c>
      <c r="C12">
        <f>[4]p24!C12</f>
        <v>0</v>
      </c>
      <c r="D12">
        <f>[4]p24!D12</f>
        <v>0</v>
      </c>
      <c r="E12">
        <f>[4]p24!E12</f>
        <v>0</v>
      </c>
      <c r="F12">
        <f>[4]p24!F12</f>
        <v>0</v>
      </c>
      <c r="G12">
        <f>[4]p24!G12</f>
        <v>883474</v>
      </c>
      <c r="H12">
        <f>[4]p24!H12</f>
        <v>0</v>
      </c>
      <c r="I12">
        <f>[4]p24!I12</f>
        <v>0</v>
      </c>
      <c r="J12">
        <f>[4]p24!J12</f>
        <v>0</v>
      </c>
      <c r="K12">
        <f>[4]p24!K12</f>
        <v>0</v>
      </c>
    </row>
    <row r="13" spans="1:11">
      <c r="A13" t="s">
        <v>191</v>
      </c>
      <c r="B13">
        <f>[4]p24!B13</f>
        <v>4158</v>
      </c>
      <c r="C13">
        <f>[4]p24!C13</f>
        <v>401.625</v>
      </c>
      <c r="D13">
        <f>[4]p24!D13</f>
        <v>330.75</v>
      </c>
      <c r="E13">
        <f>[4]p24!E13</f>
        <v>31.184999999999999</v>
      </c>
      <c r="F13">
        <f>[4]p24!F13</f>
        <v>48.195</v>
      </c>
      <c r="G13">
        <f>[4]p24!G13</f>
        <v>43.47</v>
      </c>
      <c r="H13">
        <f>[4]p24!H13</f>
        <v>0</v>
      </c>
      <c r="I13">
        <f>[4]p24!I13</f>
        <v>0</v>
      </c>
      <c r="J13">
        <f>[4]p24!J13</f>
        <v>0</v>
      </c>
      <c r="K13">
        <f>[4]p24!K13</f>
        <v>0</v>
      </c>
    </row>
    <row r="14" spans="1:11">
      <c r="A14" t="s">
        <v>192</v>
      </c>
      <c r="B14">
        <f>[4]p24!B14</f>
        <v>3573.9</v>
      </c>
      <c r="C14">
        <f>[4]p24!C14</f>
        <v>345.20625000000001</v>
      </c>
      <c r="D14">
        <f>[4]p24!D14</f>
        <v>284.28750000000002</v>
      </c>
      <c r="E14">
        <f>[4]p24!E14</f>
        <v>26.804249999999996</v>
      </c>
      <c r="F14">
        <f>[4]p24!F14</f>
        <v>41.424749999999996</v>
      </c>
      <c r="G14">
        <f>[4]p24!G14</f>
        <v>37.363499999999995</v>
      </c>
      <c r="H14">
        <f>[4]p24!H14</f>
        <v>0</v>
      </c>
      <c r="I14">
        <f>[4]p24!I14</f>
        <v>0</v>
      </c>
      <c r="J14">
        <f>[4]p24!J14</f>
        <v>0</v>
      </c>
      <c r="K14">
        <f>[4]p24!K14</f>
        <v>0</v>
      </c>
    </row>
    <row r="15" spans="1:11">
      <c r="A15" t="s">
        <v>193</v>
      </c>
      <c r="B15">
        <f>[4]p24!B15</f>
        <v>4356</v>
      </c>
      <c r="C15">
        <f>[4]p24!C15</f>
        <v>420.75</v>
      </c>
      <c r="D15">
        <f>[4]p24!D15</f>
        <v>346.5</v>
      </c>
      <c r="E15">
        <f>[4]p24!E15</f>
        <v>32.67</v>
      </c>
      <c r="F15">
        <f>[4]p24!F15</f>
        <v>50.49</v>
      </c>
      <c r="G15">
        <f>[4]p24!G15</f>
        <v>45.54</v>
      </c>
      <c r="H15">
        <f>[4]p24!H15</f>
        <v>0</v>
      </c>
      <c r="I15">
        <f>[4]p24!I15</f>
        <v>0</v>
      </c>
      <c r="J15">
        <f>[4]p24!J15</f>
        <v>0</v>
      </c>
      <c r="K15">
        <f>[4]p24!K15</f>
        <v>0</v>
      </c>
    </row>
    <row r="16" spans="1:11">
      <c r="A16" t="s">
        <v>194</v>
      </c>
      <c r="B16">
        <f>[4]p24!B16</f>
        <v>4356</v>
      </c>
      <c r="C16">
        <f>[4]p24!C16</f>
        <v>420.75</v>
      </c>
      <c r="D16">
        <f>[4]p24!D16</f>
        <v>346.5</v>
      </c>
      <c r="E16">
        <f>[4]p24!E16</f>
        <v>32.67</v>
      </c>
      <c r="F16">
        <f>[4]p24!F16</f>
        <v>50.49</v>
      </c>
      <c r="G16">
        <f>[4]p24!G16</f>
        <v>45.54</v>
      </c>
      <c r="H16">
        <f>[4]p24!H16</f>
        <v>0</v>
      </c>
      <c r="I16">
        <f>[4]p24!I16</f>
        <v>0</v>
      </c>
      <c r="J16">
        <f>[4]p24!J16</f>
        <v>0</v>
      </c>
      <c r="K16">
        <f>[4]p24!K16</f>
        <v>0</v>
      </c>
    </row>
    <row r="17" spans="1:11">
      <c r="A17" t="s">
        <v>195</v>
      </c>
      <c r="B17">
        <f>[4]p24!B17</f>
        <v>3762</v>
      </c>
      <c r="C17">
        <f>[4]p24!C17</f>
        <v>363.375</v>
      </c>
      <c r="D17">
        <f>[4]p24!D17</f>
        <v>299.25</v>
      </c>
      <c r="E17">
        <f>[4]p24!E17</f>
        <v>28.215</v>
      </c>
      <c r="F17">
        <f>[4]p24!F17</f>
        <v>43.604999999999997</v>
      </c>
      <c r="G17">
        <f>[4]p24!G17</f>
        <v>39.33</v>
      </c>
      <c r="H17">
        <f>[4]p24!H17</f>
        <v>0</v>
      </c>
      <c r="I17">
        <f>[4]p24!I17</f>
        <v>0</v>
      </c>
      <c r="J17">
        <f>[4]p24!J17</f>
        <v>0</v>
      </c>
      <c r="K17">
        <f>[4]p24!K17</f>
        <v>0</v>
      </c>
    </row>
    <row r="18" spans="1:11">
      <c r="A18" t="s">
        <v>196</v>
      </c>
      <c r="B18">
        <f>[4]p24!B18</f>
        <v>0</v>
      </c>
      <c r="C18">
        <f>[4]p24!C18</f>
        <v>0</v>
      </c>
      <c r="D18">
        <f>[4]p24!D18</f>
        <v>0</v>
      </c>
      <c r="E18">
        <f>[4]p24!E18</f>
        <v>0</v>
      </c>
      <c r="F18">
        <f>[4]p24!F18</f>
        <v>0</v>
      </c>
      <c r="G18">
        <f>[4]p24!G18</f>
        <v>0</v>
      </c>
      <c r="H18">
        <f>[4]p24!H18</f>
        <v>0</v>
      </c>
      <c r="I18">
        <f>[4]p24!I18</f>
        <v>0</v>
      </c>
      <c r="J18">
        <f>[4]p24!J18</f>
        <v>0</v>
      </c>
      <c r="K18">
        <f>[4]p24!K18</f>
        <v>0</v>
      </c>
    </row>
    <row r="19" spans="1:11">
      <c r="A19" t="s">
        <v>197</v>
      </c>
      <c r="B19">
        <f>[4]p24!B19</f>
        <v>0</v>
      </c>
      <c r="C19">
        <f>[4]p24!C19</f>
        <v>0</v>
      </c>
      <c r="D19">
        <f>[4]p24!D19</f>
        <v>0</v>
      </c>
      <c r="E19">
        <f>[4]p24!E19</f>
        <v>0</v>
      </c>
      <c r="F19">
        <f>[4]p24!F19</f>
        <v>0</v>
      </c>
      <c r="G19">
        <f>[4]p24!G19</f>
        <v>0</v>
      </c>
      <c r="H19">
        <f>[4]p24!H19</f>
        <v>0</v>
      </c>
      <c r="I19">
        <f>[4]p24!I19</f>
        <v>0</v>
      </c>
      <c r="J19">
        <f>[4]p24!J19</f>
        <v>0</v>
      </c>
      <c r="K19">
        <f>[4]p24!K19</f>
        <v>0</v>
      </c>
    </row>
    <row r="20" spans="1:11">
      <c r="A20" t="s">
        <v>198</v>
      </c>
      <c r="B20">
        <f>[4]p24!B20</f>
        <v>0</v>
      </c>
      <c r="C20">
        <f>[4]p24!C20</f>
        <v>0</v>
      </c>
      <c r="D20">
        <f>[4]p24!D20</f>
        <v>0</v>
      </c>
      <c r="E20">
        <f>[4]p24!E20</f>
        <v>0</v>
      </c>
      <c r="F20">
        <f>[4]p24!F20</f>
        <v>0</v>
      </c>
      <c r="G20">
        <f>[4]p24!G20</f>
        <v>0</v>
      </c>
      <c r="H20">
        <f>[4]p24!H20</f>
        <v>0</v>
      </c>
      <c r="I20">
        <f>[4]p24!I20</f>
        <v>0</v>
      </c>
      <c r="J20">
        <f>[4]p24!J20</f>
        <v>0</v>
      </c>
      <c r="K20">
        <f>[4]p24!K20</f>
        <v>0</v>
      </c>
    </row>
    <row r="21" spans="1:11">
      <c r="A21" t="s">
        <v>199</v>
      </c>
      <c r="B21">
        <f>[4]p24!B21</f>
        <v>0</v>
      </c>
      <c r="C21">
        <f>[4]p24!C21</f>
        <v>0</v>
      </c>
      <c r="D21">
        <f>[4]p24!D21</f>
        <v>0</v>
      </c>
      <c r="E21">
        <f>[4]p24!E21</f>
        <v>0</v>
      </c>
      <c r="F21">
        <f>[4]p24!F21</f>
        <v>0</v>
      </c>
      <c r="G21">
        <f>[4]p24!G21</f>
        <v>0</v>
      </c>
      <c r="H21">
        <f>[4]p24!H21</f>
        <v>0</v>
      </c>
      <c r="I21">
        <f>[4]p24!I21</f>
        <v>0</v>
      </c>
      <c r="J21">
        <f>[4]p24!J21</f>
        <v>0</v>
      </c>
      <c r="K21">
        <f>[4]p24!K21</f>
        <v>0</v>
      </c>
    </row>
    <row r="22" spans="1:11">
      <c r="A22" t="s">
        <v>200</v>
      </c>
      <c r="B22">
        <f>[4]p24!B22</f>
        <v>0</v>
      </c>
      <c r="C22">
        <f>[4]p24!C22</f>
        <v>0</v>
      </c>
      <c r="D22">
        <f>[4]p24!D22</f>
        <v>0</v>
      </c>
      <c r="E22">
        <f>[4]p24!E22</f>
        <v>0</v>
      </c>
      <c r="F22">
        <f>[4]p24!F22</f>
        <v>0</v>
      </c>
      <c r="G22">
        <f>[4]p24!G22</f>
        <v>0</v>
      </c>
      <c r="H22">
        <f>[4]p24!H22</f>
        <v>0</v>
      </c>
      <c r="I22">
        <f>[4]p24!I22</f>
        <v>0</v>
      </c>
      <c r="J22">
        <f>[4]p24!J22</f>
        <v>0</v>
      </c>
      <c r="K22">
        <f>[4]p24!K22</f>
        <v>0</v>
      </c>
    </row>
    <row r="23" spans="1:11">
      <c r="A23" t="s">
        <v>201</v>
      </c>
      <c r="B23">
        <f>[4]p24!B23</f>
        <v>6331.5</v>
      </c>
      <c r="C23">
        <f>[4]p24!C23</f>
        <v>472.5</v>
      </c>
      <c r="D23">
        <f>[4]p24!D23</f>
        <v>496.125</v>
      </c>
      <c r="E23">
        <f>[4]p24!E23</f>
        <v>40.634999999999998</v>
      </c>
      <c r="F23">
        <f>[4]p24!F23</f>
        <v>56.7</v>
      </c>
      <c r="G23">
        <f>[4]p24!G23</f>
        <v>51.975000000000001</v>
      </c>
      <c r="H23">
        <f>[4]p24!H23</f>
        <v>0</v>
      </c>
      <c r="I23">
        <f>[4]p24!I23</f>
        <v>0</v>
      </c>
      <c r="J23">
        <f>[4]p24!J23</f>
        <v>0</v>
      </c>
      <c r="K23">
        <f>[4]p24!K23</f>
        <v>0</v>
      </c>
    </row>
    <row r="24" spans="1:11">
      <c r="A24" t="s">
        <v>202</v>
      </c>
      <c r="B24">
        <f>[4]p24!B24</f>
        <v>6030</v>
      </c>
      <c r="C24">
        <f>[4]p24!C24</f>
        <v>450</v>
      </c>
      <c r="D24">
        <f>[4]p24!D24</f>
        <v>472.5</v>
      </c>
      <c r="E24">
        <f>[4]p24!E24</f>
        <v>38.700000000000003</v>
      </c>
      <c r="F24">
        <f>[4]p24!F24</f>
        <v>54</v>
      </c>
      <c r="G24">
        <f>[4]p24!G24</f>
        <v>49.5</v>
      </c>
      <c r="H24">
        <f>[4]p24!H24</f>
        <v>0</v>
      </c>
      <c r="I24">
        <f>[4]p24!I24</f>
        <v>0</v>
      </c>
      <c r="J24">
        <f>[4]p24!J24</f>
        <v>0</v>
      </c>
      <c r="K24">
        <f>[4]p24!K24</f>
        <v>0</v>
      </c>
    </row>
    <row r="25" spans="1:11">
      <c r="A25" t="s">
        <v>203</v>
      </c>
      <c r="B25">
        <f>[4]p24!B25</f>
        <v>6633</v>
      </c>
      <c r="C25">
        <f>[4]p24!C25</f>
        <v>495</v>
      </c>
      <c r="D25">
        <f>[4]p24!D25</f>
        <v>519.75</v>
      </c>
      <c r="E25">
        <f>[4]p24!E25</f>
        <v>42.57</v>
      </c>
      <c r="F25">
        <f>[4]p24!F25</f>
        <v>59.4</v>
      </c>
      <c r="G25">
        <f>[4]p24!G25</f>
        <v>54.45</v>
      </c>
      <c r="H25">
        <f>[4]p24!H25</f>
        <v>0</v>
      </c>
      <c r="I25">
        <f>[4]p24!I25</f>
        <v>0</v>
      </c>
      <c r="J25">
        <f>[4]p24!J25</f>
        <v>0</v>
      </c>
      <c r="K25">
        <f>[4]p24!K25</f>
        <v>0</v>
      </c>
    </row>
    <row r="26" spans="1:11">
      <c r="A26" t="s">
        <v>204</v>
      </c>
      <c r="B26">
        <f>[4]p24!B26</f>
        <v>6964.65</v>
      </c>
      <c r="C26">
        <f>[4]p24!C26</f>
        <v>519.75</v>
      </c>
      <c r="D26">
        <f>[4]p24!D26</f>
        <v>545.73749999999995</v>
      </c>
      <c r="E26">
        <f>[4]p24!E26</f>
        <v>44.698499999999996</v>
      </c>
      <c r="F26">
        <f>[4]p24!F26</f>
        <v>62.37</v>
      </c>
      <c r="G26">
        <f>[4]p24!G26</f>
        <v>57.172499999999999</v>
      </c>
      <c r="H26">
        <f>[4]p24!H26</f>
        <v>0</v>
      </c>
      <c r="I26">
        <f>[4]p24!I26</f>
        <v>0</v>
      </c>
      <c r="J26">
        <f>[4]p24!J26</f>
        <v>0</v>
      </c>
      <c r="K26">
        <f>[4]p24!K26</f>
        <v>0</v>
      </c>
    </row>
    <row r="27" spans="1:11">
      <c r="A27" t="s">
        <v>205</v>
      </c>
      <c r="B27">
        <f>[4]p24!B27</f>
        <v>6633</v>
      </c>
      <c r="C27">
        <f>[4]p24!C27</f>
        <v>495</v>
      </c>
      <c r="D27">
        <f>[4]p24!D27</f>
        <v>519.75</v>
      </c>
      <c r="E27">
        <f>[4]p24!E27</f>
        <v>42.57</v>
      </c>
      <c r="F27">
        <f>[4]p24!F27</f>
        <v>59.4</v>
      </c>
      <c r="G27">
        <f>[4]p24!G27</f>
        <v>54.45</v>
      </c>
      <c r="H27">
        <f>[4]p24!H27</f>
        <v>0</v>
      </c>
      <c r="I27">
        <f>[4]p24!I27</f>
        <v>0</v>
      </c>
      <c r="J27">
        <f>[4]p24!J27</f>
        <v>0</v>
      </c>
      <c r="K27">
        <f>[4]p24!K27</f>
        <v>0</v>
      </c>
    </row>
    <row r="28" spans="1:11">
      <c r="A28" t="s">
        <v>206</v>
      </c>
      <c r="B28">
        <f>[4]p24!B28</f>
        <v>0</v>
      </c>
      <c r="C28">
        <f>[4]p24!C28</f>
        <v>0</v>
      </c>
      <c r="D28">
        <f>[4]p24!D28</f>
        <v>0</v>
      </c>
      <c r="E28">
        <f>[4]p24!E28</f>
        <v>0</v>
      </c>
      <c r="F28">
        <f>[4]p24!F28</f>
        <v>0</v>
      </c>
      <c r="G28">
        <f>[4]p24!G28</f>
        <v>0</v>
      </c>
      <c r="H28">
        <f>[4]p24!H28</f>
        <v>0</v>
      </c>
      <c r="I28">
        <f>[4]p24!I28</f>
        <v>0</v>
      </c>
      <c r="J28">
        <f>[4]p24!J28</f>
        <v>0</v>
      </c>
      <c r="K28">
        <f>[4]p24!K28</f>
        <v>0</v>
      </c>
    </row>
    <row r="29" spans="1:11">
      <c r="A29" t="s">
        <v>207</v>
      </c>
      <c r="B29">
        <f>[4]p24!B29</f>
        <v>0</v>
      </c>
      <c r="C29">
        <f>[4]p24!C29</f>
        <v>0</v>
      </c>
      <c r="D29">
        <f>[4]p24!D29</f>
        <v>0</v>
      </c>
      <c r="E29">
        <f>[4]p24!E29</f>
        <v>0</v>
      </c>
      <c r="F29">
        <f>[4]p24!F29</f>
        <v>0</v>
      </c>
      <c r="G29">
        <f>[4]p24!G29</f>
        <v>0</v>
      </c>
      <c r="H29">
        <f>[4]p24!H29</f>
        <v>0</v>
      </c>
      <c r="I29">
        <f>[4]p24!I29</f>
        <v>0</v>
      </c>
      <c r="J29">
        <f>[4]p24!J29</f>
        <v>0</v>
      </c>
      <c r="K29">
        <f>[4]p24!K29</f>
        <v>0</v>
      </c>
    </row>
    <row r="30" spans="1:11">
      <c r="A30" t="s">
        <v>208</v>
      </c>
      <c r="B30">
        <f>[4]p24!B30</f>
        <v>0</v>
      </c>
      <c r="C30">
        <f>[4]p24!C30</f>
        <v>0</v>
      </c>
      <c r="D30">
        <f>[4]p24!D30</f>
        <v>0</v>
      </c>
      <c r="E30">
        <f>[4]p24!E30</f>
        <v>0</v>
      </c>
      <c r="F30">
        <f>[4]p24!F30</f>
        <v>0</v>
      </c>
      <c r="G30">
        <f>[4]p24!G30</f>
        <v>0</v>
      </c>
      <c r="H30">
        <f>[4]p24!H30</f>
        <v>0</v>
      </c>
      <c r="I30">
        <f>[4]p24!I30</f>
        <v>0</v>
      </c>
      <c r="J30">
        <f>[4]p24!J30</f>
        <v>0</v>
      </c>
      <c r="K30">
        <f>[4]p24!K30</f>
        <v>0</v>
      </c>
    </row>
    <row r="31" spans="1:11">
      <c r="A31" t="s">
        <v>209</v>
      </c>
      <c r="B31">
        <f>[4]p24!B31</f>
        <v>0</v>
      </c>
      <c r="C31">
        <f>[4]p24!C31</f>
        <v>0</v>
      </c>
      <c r="D31">
        <f>[4]p24!D31</f>
        <v>0</v>
      </c>
      <c r="E31">
        <f>[4]p24!E31</f>
        <v>0</v>
      </c>
      <c r="F31">
        <f>[4]p24!F31</f>
        <v>0</v>
      </c>
      <c r="G31">
        <f>[4]p24!G31</f>
        <v>0</v>
      </c>
      <c r="H31">
        <f>[4]p24!H31</f>
        <v>0</v>
      </c>
      <c r="I31">
        <f>[4]p24!I31</f>
        <v>0</v>
      </c>
      <c r="J31">
        <f>[4]p24!J31</f>
        <v>0</v>
      </c>
      <c r="K31">
        <f>[4]p24!K31</f>
        <v>0</v>
      </c>
    </row>
    <row r="32" spans="1:11">
      <c r="A32" t="s">
        <v>210</v>
      </c>
      <c r="B32">
        <f>[4]p24!B32</f>
        <v>0</v>
      </c>
      <c r="C32">
        <f>[4]p24!C32</f>
        <v>0</v>
      </c>
      <c r="D32">
        <f>[4]p24!D32</f>
        <v>0</v>
      </c>
      <c r="E32">
        <f>[4]p24!E32</f>
        <v>0</v>
      </c>
      <c r="F32">
        <f>[4]p24!F32</f>
        <v>0</v>
      </c>
      <c r="G32">
        <f>[4]p24!G32</f>
        <v>0</v>
      </c>
      <c r="H32">
        <f>[4]p24!H32</f>
        <v>0</v>
      </c>
      <c r="I32">
        <f>[4]p24!I32</f>
        <v>0</v>
      </c>
      <c r="J32">
        <f>[4]p24!J32</f>
        <v>0</v>
      </c>
      <c r="K32">
        <f>[4]p24!K32</f>
        <v>0</v>
      </c>
    </row>
    <row r="33" spans="1:11">
      <c r="A33" t="s">
        <v>211</v>
      </c>
      <c r="B33">
        <f>[4]p24!B33</f>
        <v>86999880</v>
      </c>
      <c r="C33">
        <f>[4]p24!C33</f>
        <v>4639986</v>
      </c>
      <c r="D33">
        <f>[4]p24!D33</f>
        <v>4639999</v>
      </c>
      <c r="E33">
        <f>[4]p24!E33</f>
        <v>780000.54</v>
      </c>
      <c r="F33">
        <f>[4]p24!F33</f>
        <v>1559999.22</v>
      </c>
      <c r="G33">
        <f>[4]p24!G33</f>
        <v>4160000</v>
      </c>
      <c r="H33">
        <f>[4]p24!H33</f>
        <v>9350232</v>
      </c>
      <c r="I33">
        <f>[4]p24!I33</f>
        <v>0</v>
      </c>
      <c r="J33">
        <f>[4]p24!J33</f>
        <v>0</v>
      </c>
      <c r="K33">
        <f>[4]p24!K33</f>
        <v>0</v>
      </c>
    </row>
    <row r="34" spans="1:11">
      <c r="A34" t="s">
        <v>212</v>
      </c>
      <c r="B34">
        <f>[4]p24!B34</f>
        <v>115999928</v>
      </c>
      <c r="C34">
        <f>[4]p24!C34</f>
        <v>5800002</v>
      </c>
      <c r="D34">
        <f>[4]p24!D34</f>
        <v>5800011</v>
      </c>
      <c r="E34">
        <f>[4]p24!E34</f>
        <v>520000.14</v>
      </c>
      <c r="F34">
        <f>[4]p24!F34</f>
        <v>1039998.96</v>
      </c>
      <c r="G34">
        <f>[4]p24!G34</f>
        <v>2860000</v>
      </c>
      <c r="H34">
        <f>[4]p24!H34</f>
        <v>7574119</v>
      </c>
      <c r="I34">
        <f>[4]p24!I34</f>
        <v>0</v>
      </c>
      <c r="J34">
        <f>[4]p24!J34</f>
        <v>0</v>
      </c>
      <c r="K34">
        <f>[4]p24!K34</f>
        <v>0</v>
      </c>
    </row>
    <row r="35" spans="1:11">
      <c r="A35" t="s">
        <v>213</v>
      </c>
      <c r="B35">
        <f>[4]p24!B35</f>
        <v>0</v>
      </c>
      <c r="C35">
        <f>[4]p24!C35</f>
        <v>0.09</v>
      </c>
      <c r="D35">
        <f>[4]p24!D35</f>
        <v>0.09</v>
      </c>
      <c r="E35">
        <f>[4]p24!E35</f>
        <v>0.09</v>
      </c>
      <c r="F35">
        <f>[4]p24!F35</f>
        <v>0.09</v>
      </c>
      <c r="G35">
        <f>[4]p24!G35</f>
        <v>0.09</v>
      </c>
      <c r="H35">
        <f>[4]p24!H35</f>
        <v>0</v>
      </c>
      <c r="I35">
        <f>[4]p24!I35</f>
        <v>0</v>
      </c>
      <c r="J35">
        <f>[4]p24!J35</f>
        <v>0</v>
      </c>
      <c r="K35">
        <f>[4]p24!K35</f>
        <v>0</v>
      </c>
    </row>
    <row r="36" spans="1:11">
      <c r="A36" t="s">
        <v>214</v>
      </c>
      <c r="B36">
        <f>[4]p24!B36</f>
        <v>6.8999999999999992E-2</v>
      </c>
      <c r="C36">
        <f>[4]p24!C36</f>
        <v>0</v>
      </c>
      <c r="D36">
        <f>[4]p24!D36</f>
        <v>6.8999999999999992E-2</v>
      </c>
      <c r="E36">
        <f>[4]p24!E36</f>
        <v>6.8999999999999992E-2</v>
      </c>
      <c r="F36">
        <f>[4]p24!F36</f>
        <v>6.8999999999999992E-2</v>
      </c>
      <c r="G36">
        <f>[4]p24!G36</f>
        <v>0</v>
      </c>
      <c r="H36">
        <f>[4]p24!H36</f>
        <v>0</v>
      </c>
      <c r="I36">
        <f>[4]p24!I36</f>
        <v>0</v>
      </c>
      <c r="J36">
        <f>[4]p24!J36</f>
        <v>0</v>
      </c>
      <c r="K36">
        <f>[4]p24!K36</f>
        <v>0</v>
      </c>
    </row>
    <row r="37" spans="1:11">
      <c r="A37" t="s">
        <v>215</v>
      </c>
      <c r="B37">
        <f>[4]p24!B37</f>
        <v>9.1999999999999998E-2</v>
      </c>
      <c r="C37">
        <f>[4]p24!C37</f>
        <v>9.1999999999999998E-2</v>
      </c>
      <c r="D37">
        <f>[4]p24!D37</f>
        <v>0</v>
      </c>
      <c r="E37">
        <f>[4]p24!E37</f>
        <v>9.1999999999999998E-2</v>
      </c>
      <c r="F37">
        <f>[4]p24!F37</f>
        <v>9.1999999999999998E-2</v>
      </c>
      <c r="G37">
        <f>[4]p24!G37</f>
        <v>9.1999999999999998E-2</v>
      </c>
      <c r="H37">
        <f>[4]p24!H37</f>
        <v>0</v>
      </c>
      <c r="I37">
        <f>[4]p24!I37</f>
        <v>0</v>
      </c>
      <c r="J37">
        <f>[4]p24!J37</f>
        <v>0</v>
      </c>
      <c r="K37">
        <f>[4]p24!K37</f>
        <v>0</v>
      </c>
    </row>
    <row r="38" spans="1:11">
      <c r="A38" t="s">
        <v>216</v>
      </c>
      <c r="B38">
        <f>[4]p24!B38</f>
        <v>0.115</v>
      </c>
      <c r="C38">
        <f>[4]p24!C38</f>
        <v>0.115</v>
      </c>
      <c r="D38">
        <f>[4]p24!D38</f>
        <v>0.115</v>
      </c>
      <c r="E38">
        <f>[4]p24!E38</f>
        <v>0</v>
      </c>
      <c r="F38">
        <f>[4]p24!F38</f>
        <v>0</v>
      </c>
      <c r="G38">
        <f>[4]p24!G38</f>
        <v>0.115</v>
      </c>
      <c r="H38">
        <f>[4]p24!H38</f>
        <v>0</v>
      </c>
      <c r="I38">
        <f>[4]p24!I38</f>
        <v>0</v>
      </c>
      <c r="J38">
        <f>[4]p24!J38</f>
        <v>0</v>
      </c>
      <c r="K38">
        <f>[4]p24!K38</f>
        <v>0</v>
      </c>
    </row>
    <row r="39" spans="1:11">
      <c r="A39" t="s">
        <v>217</v>
      </c>
      <c r="B39">
        <f>[4]p24!B39</f>
        <v>0.115</v>
      </c>
      <c r="C39">
        <f>[4]p24!C39</f>
        <v>0.115</v>
      </c>
      <c r="D39">
        <f>[4]p24!D39</f>
        <v>0.115</v>
      </c>
      <c r="E39">
        <f>[4]p24!E39</f>
        <v>0</v>
      </c>
      <c r="F39">
        <f>[4]p24!F39</f>
        <v>0</v>
      </c>
      <c r="G39">
        <f>[4]p24!G39</f>
        <v>0.115</v>
      </c>
      <c r="H39">
        <f>[4]p24!H39</f>
        <v>0</v>
      </c>
      <c r="I39">
        <f>[4]p24!I39</f>
        <v>0</v>
      </c>
      <c r="J39">
        <f>[4]p24!J39</f>
        <v>0</v>
      </c>
      <c r="K39">
        <f>[4]p24!K39</f>
        <v>0</v>
      </c>
    </row>
    <row r="40" spans="1:11">
      <c r="A40" t="s">
        <v>218</v>
      </c>
      <c r="B40">
        <f>[4]p24!B40</f>
        <v>5.7500000000000002E-2</v>
      </c>
      <c r="C40">
        <f>[4]p24!C40</f>
        <v>0</v>
      </c>
      <c r="D40">
        <f>[4]p24!D40</f>
        <v>5.7500000000000002E-2</v>
      </c>
      <c r="E40">
        <f>[4]p24!E40</f>
        <v>5.7500000000000002E-2</v>
      </c>
      <c r="F40">
        <f>[4]p24!F40</f>
        <v>5.7500000000000002E-2</v>
      </c>
      <c r="G40">
        <f>[4]p24!G40</f>
        <v>0</v>
      </c>
      <c r="H40">
        <f>[4]p24!H40</f>
        <v>0</v>
      </c>
      <c r="I40">
        <f>[4]p24!I40</f>
        <v>0</v>
      </c>
      <c r="J40">
        <f>[4]p24!J40</f>
        <v>0</v>
      </c>
      <c r="K40">
        <f>[4]p24!K40</f>
        <v>0</v>
      </c>
    </row>
    <row r="41" spans="1:11">
      <c r="A41" t="s">
        <v>219</v>
      </c>
      <c r="B41">
        <f>[4]p24!B41</f>
        <v>0.6</v>
      </c>
      <c r="C41">
        <f>[4]p24!C41</f>
        <v>1.2</v>
      </c>
      <c r="D41">
        <f>[4]p24!D41</f>
        <v>0.6</v>
      </c>
      <c r="E41">
        <f>[4]p24!E41</f>
        <v>1.5</v>
      </c>
      <c r="F41">
        <f>[4]p24!F41</f>
        <v>1.5</v>
      </c>
      <c r="G41">
        <f>[4]p24!G41</f>
        <v>1.2</v>
      </c>
      <c r="H41">
        <f>[4]p24!H41</f>
        <v>0</v>
      </c>
      <c r="I41">
        <f>[4]p24!I41</f>
        <v>0</v>
      </c>
      <c r="J41">
        <f>[4]p24!J41</f>
        <v>0</v>
      </c>
      <c r="K41">
        <f>[4]p24!K41</f>
        <v>0</v>
      </c>
    </row>
    <row r="42" spans="1:11">
      <c r="A42" t="s">
        <v>220</v>
      </c>
      <c r="B42">
        <f>[4]p24!B42</f>
        <v>1.2</v>
      </c>
      <c r="C42">
        <f>[4]p24!C42</f>
        <v>0.6</v>
      </c>
      <c r="D42">
        <f>[4]p24!D42</f>
        <v>1.8</v>
      </c>
      <c r="E42">
        <f>[4]p24!E42</f>
        <v>1.2</v>
      </c>
      <c r="F42">
        <f>[4]p24!F42</f>
        <v>1.2</v>
      </c>
      <c r="G42">
        <f>[4]p24!G42</f>
        <v>0.6</v>
      </c>
      <c r="H42">
        <f>[4]p24!H42</f>
        <v>0</v>
      </c>
      <c r="I42">
        <f>[4]p24!I42</f>
        <v>0</v>
      </c>
      <c r="J42">
        <f>[4]p24!J42</f>
        <v>0</v>
      </c>
      <c r="K42">
        <f>[4]p24!K42</f>
        <v>0</v>
      </c>
    </row>
    <row r="43" spans="1:11">
      <c r="A43" t="s">
        <v>221</v>
      </c>
      <c r="B43">
        <f>[4]p24!B43</f>
        <v>0.6</v>
      </c>
      <c r="C43">
        <f>[4]p24!C43</f>
        <v>1.8</v>
      </c>
      <c r="D43">
        <f>[4]p24!D43</f>
        <v>0.6</v>
      </c>
      <c r="E43">
        <f>[4]p24!E43</f>
        <v>1.2</v>
      </c>
      <c r="F43">
        <f>[4]p24!F43</f>
        <v>1.2</v>
      </c>
      <c r="G43">
        <f>[4]p24!G43</f>
        <v>1.2</v>
      </c>
      <c r="H43">
        <f>[4]p24!H43</f>
        <v>0</v>
      </c>
      <c r="I43">
        <f>[4]p24!I43</f>
        <v>0</v>
      </c>
      <c r="J43">
        <f>[4]p24!J43</f>
        <v>0</v>
      </c>
      <c r="K43">
        <f>[4]p24!K43</f>
        <v>0</v>
      </c>
    </row>
    <row r="44" spans="1:11">
      <c r="A44" t="s">
        <v>222</v>
      </c>
      <c r="B44">
        <f>[4]p24!B44</f>
        <v>1.5</v>
      </c>
      <c r="C44">
        <f>[4]p24!C44</f>
        <v>1.2</v>
      </c>
      <c r="D44">
        <f>[4]p24!D44</f>
        <v>1.2</v>
      </c>
      <c r="E44">
        <f>[4]p24!E44</f>
        <v>0.6</v>
      </c>
      <c r="F44">
        <f>[4]p24!F44</f>
        <v>0.6</v>
      </c>
      <c r="G44">
        <f>[4]p24!G44</f>
        <v>0.9</v>
      </c>
      <c r="H44">
        <f>[4]p24!H44</f>
        <v>0</v>
      </c>
      <c r="I44">
        <f>[4]p24!I44</f>
        <v>0</v>
      </c>
      <c r="J44">
        <f>[4]p24!J44</f>
        <v>0</v>
      </c>
      <c r="K44">
        <f>[4]p24!K44</f>
        <v>0</v>
      </c>
    </row>
    <row r="45" spans="1:11">
      <c r="A45" t="s">
        <v>223</v>
      </c>
      <c r="B45">
        <f>[4]p24!B45</f>
        <v>1.5</v>
      </c>
      <c r="C45">
        <f>[4]p24!C45</f>
        <v>1.2</v>
      </c>
      <c r="D45">
        <f>[4]p24!D45</f>
        <v>1.2</v>
      </c>
      <c r="E45">
        <f>[4]p24!E45</f>
        <v>0.6</v>
      </c>
      <c r="F45">
        <f>[4]p24!F45</f>
        <v>0.6</v>
      </c>
      <c r="G45">
        <f>[4]p24!G45</f>
        <v>0.9</v>
      </c>
      <c r="H45">
        <f>[4]p24!H45</f>
        <v>0</v>
      </c>
      <c r="I45">
        <f>[4]p24!I45</f>
        <v>0</v>
      </c>
      <c r="J45">
        <f>[4]p24!J45</f>
        <v>0</v>
      </c>
      <c r="K45">
        <f>[4]p24!K45</f>
        <v>0</v>
      </c>
    </row>
    <row r="46" spans="1:11">
      <c r="A46" t="s">
        <v>224</v>
      </c>
      <c r="B46">
        <f>[4]p24!B46</f>
        <v>1.2</v>
      </c>
      <c r="C46">
        <f>[4]p24!C46</f>
        <v>0.6</v>
      </c>
      <c r="D46">
        <f>[4]p24!D46</f>
        <v>1.2</v>
      </c>
      <c r="E46">
        <f>[4]p24!E46</f>
        <v>0.9</v>
      </c>
      <c r="F46">
        <f>[4]p24!F46</f>
        <v>0.9</v>
      </c>
      <c r="G46">
        <f>[4]p24!G46</f>
        <v>0.6</v>
      </c>
      <c r="H46">
        <f>[4]p24!H46</f>
        <v>0</v>
      </c>
      <c r="I46">
        <f>[4]p24!I46</f>
        <v>0</v>
      </c>
      <c r="J46">
        <f>[4]p24!J46</f>
        <v>0</v>
      </c>
      <c r="K46">
        <f>[4]p24!K46</f>
        <v>0</v>
      </c>
    </row>
    <row r="47" spans="1:11">
      <c r="A47" t="s">
        <v>225</v>
      </c>
      <c r="B47">
        <f>[4]p24!B47</f>
        <v>89</v>
      </c>
      <c r="C47">
        <f>[4]p24!C47</f>
        <v>12.9</v>
      </c>
      <c r="D47">
        <f>[4]p24!D47</f>
        <v>7.2</v>
      </c>
      <c r="E47">
        <f>[4]p24!E47</f>
        <v>0.66</v>
      </c>
      <c r="F47">
        <f>[4]p24!F47</f>
        <v>0.78</v>
      </c>
      <c r="G47">
        <f>[4]p24!G47</f>
        <v>1</v>
      </c>
      <c r="H47">
        <f>[4]p24!H47</f>
        <v>0</v>
      </c>
      <c r="I47">
        <f>[4]p24!I47</f>
        <v>0</v>
      </c>
      <c r="J47">
        <f>[4]p24!J47</f>
        <v>0</v>
      </c>
      <c r="K47">
        <f>[4]p24!K47</f>
        <v>0</v>
      </c>
    </row>
    <row r="48" spans="1:11">
      <c r="A48" t="s">
        <v>226</v>
      </c>
      <c r="B48">
        <f>[4]p24!B48</f>
        <v>88</v>
      </c>
      <c r="C48">
        <f>[4]p24!C48</f>
        <v>13</v>
      </c>
      <c r="D48">
        <f>[4]p24!D48</f>
        <v>7</v>
      </c>
      <c r="E48">
        <f>[4]p24!E48</f>
        <v>0.67</v>
      </c>
      <c r="F48">
        <f>[4]p24!F48</f>
        <v>0.8</v>
      </c>
      <c r="G48">
        <f>[4]p24!G48</f>
        <v>1</v>
      </c>
      <c r="H48">
        <f>[4]p24!H48</f>
        <v>0</v>
      </c>
      <c r="I48">
        <f>[4]p24!I48</f>
        <v>0</v>
      </c>
      <c r="J48">
        <f>[4]p24!J48</f>
        <v>0</v>
      </c>
      <c r="K48">
        <f>[4]p24!K48</f>
        <v>0</v>
      </c>
    </row>
    <row r="49" spans="1:20">
      <c r="A49" t="s">
        <v>227</v>
      </c>
      <c r="B49">
        <f>[4]p24!B49</f>
        <v>88</v>
      </c>
      <c r="C49">
        <f>[4]p24!C49</f>
        <v>13</v>
      </c>
      <c r="D49">
        <f>[4]p24!D49</f>
        <v>7</v>
      </c>
      <c r="E49">
        <f>[4]p24!E49</f>
        <v>0.66</v>
      </c>
      <c r="F49">
        <f>[4]p24!F49</f>
        <v>0.78</v>
      </c>
      <c r="G49">
        <f>[4]p24!G49</f>
        <v>1</v>
      </c>
      <c r="H49">
        <f>[4]p24!H49</f>
        <v>0</v>
      </c>
      <c r="I49">
        <f>[4]p24!I49</f>
        <v>0</v>
      </c>
      <c r="J49">
        <f>[4]p24!J49</f>
        <v>0</v>
      </c>
      <c r="K49">
        <f>[4]p24!K49</f>
        <v>0</v>
      </c>
    </row>
    <row r="50" spans="1:20">
      <c r="A50" t="s">
        <v>228</v>
      </c>
      <c r="B50">
        <f>[4]p24!B50</f>
        <v>88</v>
      </c>
      <c r="C50">
        <f>[4]p24!C50</f>
        <v>13</v>
      </c>
      <c r="D50">
        <f>[4]p24!D50</f>
        <v>7.1</v>
      </c>
      <c r="E50">
        <f>[4]p24!E50</f>
        <v>0.67</v>
      </c>
      <c r="F50">
        <f>[4]p24!F50</f>
        <v>0.8</v>
      </c>
      <c r="G50">
        <f>[4]p24!G50</f>
        <v>1</v>
      </c>
      <c r="H50">
        <f>[4]p24!H50</f>
        <v>0</v>
      </c>
      <c r="I50">
        <f>[4]p24!I50</f>
        <v>0</v>
      </c>
      <c r="J50">
        <f>[4]p24!J50</f>
        <v>0</v>
      </c>
      <c r="K50">
        <f>[4]p24!K50</f>
        <v>0</v>
      </c>
    </row>
    <row r="51" spans="1:20" ht="14" thickBot="1">
      <c r="A51" s="34" t="s">
        <v>229</v>
      </c>
      <c r="B51" s="34">
        <f>[4]p24!B51</f>
        <v>7.6000000000000068</v>
      </c>
      <c r="C51" s="34">
        <f>[4]p24!C51</f>
        <v>7.6000000000000068</v>
      </c>
      <c r="D51" s="34">
        <f>[4]p24!D51</f>
        <v>9.1371428571428659</v>
      </c>
      <c r="E51" s="34">
        <f>[4]p24!E51</f>
        <v>9.230303030303034</v>
      </c>
      <c r="F51" s="34">
        <f>[4]p24!F51</f>
        <v>10.358974358974372</v>
      </c>
      <c r="G51" s="34">
        <f>[4]p24!G51</f>
        <v>7.6</v>
      </c>
      <c r="H51" s="34">
        <f>[4]p24!H51</f>
        <v>0</v>
      </c>
      <c r="I51" s="34">
        <f>[4]p24!I51</f>
        <v>0</v>
      </c>
      <c r="J51" s="34">
        <f>[4]p24!J51</f>
        <v>0</v>
      </c>
      <c r="K51" s="34">
        <f>[4]p24!K51</f>
        <v>0</v>
      </c>
      <c r="L51" s="34"/>
      <c r="M51" s="34"/>
    </row>
    <row r="52" spans="1:20">
      <c r="A52" t="s">
        <v>115</v>
      </c>
      <c r="B52">
        <f>[4]p24!B52</f>
        <v>19208160.231551066</v>
      </c>
      <c r="C52">
        <f>[4]p24!C52</f>
        <v>1207755.8104138523</v>
      </c>
      <c r="D52">
        <f>[4]p24!D52</f>
        <v>8606210.1052421555</v>
      </c>
      <c r="E52">
        <f>[4]p24!E52</f>
        <v>11431337.642854109</v>
      </c>
      <c r="F52">
        <f>[4]p24!F52</f>
        <v>1059786.783691898</v>
      </c>
      <c r="G52">
        <f>[4]p24!G52</f>
        <v>0</v>
      </c>
      <c r="H52">
        <f>[4]p24!H52</f>
        <v>0</v>
      </c>
      <c r="I52">
        <f>[4]p24!I52</f>
        <v>0</v>
      </c>
      <c r="J52">
        <f>[4]p24!J52</f>
        <v>0</v>
      </c>
      <c r="K52">
        <f>[4]p24!K52</f>
        <v>0</v>
      </c>
      <c r="M52" s="28"/>
    </row>
    <row r="53" spans="1:20">
      <c r="A53" t="s">
        <v>116</v>
      </c>
      <c r="B53">
        <f>[4]p24!B53</f>
        <v>27474375</v>
      </c>
      <c r="C53">
        <f>[4]p24!C53</f>
        <v>23779217</v>
      </c>
      <c r="D53">
        <f>[4]p24!D53</f>
        <v>28439533</v>
      </c>
      <c r="E53">
        <f>[4]p24!E53</f>
        <v>24743535</v>
      </c>
      <c r="F53">
        <f>[4]p24!F53</f>
        <v>27900768</v>
      </c>
      <c r="G53">
        <f>[4]p24!G53</f>
        <v>0</v>
      </c>
      <c r="H53">
        <f>[4]p24!H53</f>
        <v>0</v>
      </c>
      <c r="I53">
        <f>[4]p24!I53</f>
        <v>0</v>
      </c>
      <c r="J53">
        <f>[4]p24!J53</f>
        <v>0</v>
      </c>
      <c r="K53">
        <f>[4]p24!K53</f>
        <v>0</v>
      </c>
      <c r="N53" s="10"/>
      <c r="O53" s="10"/>
      <c r="P53" s="10"/>
      <c r="Q53" s="10"/>
      <c r="R53" s="10"/>
    </row>
    <row r="54" spans="1:20">
      <c r="A54" t="s">
        <v>230</v>
      </c>
      <c r="B54">
        <f>[4]p24!B54</f>
        <v>1652303</v>
      </c>
      <c r="C54">
        <f>[4]p24!C54</f>
        <v>1651656</v>
      </c>
      <c r="D54">
        <f>[4]p24!D54</f>
        <v>2325060</v>
      </c>
      <c r="E54">
        <f>[4]p24!E54</f>
        <v>3142244</v>
      </c>
      <c r="F54">
        <f>[4]p24!F54</f>
        <v>1725866</v>
      </c>
      <c r="G54">
        <f>[4]p24!G54</f>
        <v>0</v>
      </c>
      <c r="H54">
        <f>[4]p24!H54</f>
        <v>0</v>
      </c>
      <c r="I54">
        <f>[4]p24!I54</f>
        <v>0</v>
      </c>
      <c r="J54">
        <f>[4]p24!J54</f>
        <v>0</v>
      </c>
      <c r="K54">
        <f>[4]p24!K54</f>
        <v>0</v>
      </c>
      <c r="N54" s="32"/>
      <c r="O54" s="32"/>
      <c r="P54" s="32"/>
      <c r="Q54" s="32"/>
      <c r="R54" s="32"/>
      <c r="S54" s="32"/>
      <c r="T54" s="33"/>
    </row>
    <row r="55" spans="1:20">
      <c r="A55" t="s">
        <v>231</v>
      </c>
      <c r="B55">
        <f>[4]p24!B55</f>
        <v>1439800</v>
      </c>
      <c r="C55">
        <f>[4]p24!C55</f>
        <v>4986482</v>
      </c>
      <c r="D55">
        <f>[4]p24!D55</f>
        <v>3035857</v>
      </c>
      <c r="E55">
        <f>[4]p24!E55</f>
        <v>4343311</v>
      </c>
      <c r="F55">
        <f>[4]p24!F55</f>
        <v>6287366</v>
      </c>
      <c r="G55">
        <f>[4]p24!G55</f>
        <v>0</v>
      </c>
      <c r="H55">
        <f>[4]p24!H55</f>
        <v>0</v>
      </c>
      <c r="I55">
        <f>[4]p24!I55</f>
        <v>0</v>
      </c>
      <c r="J55">
        <f>[4]p24!J55</f>
        <v>0</v>
      </c>
      <c r="K55">
        <f>[4]p24!K55</f>
        <v>0</v>
      </c>
      <c r="N55" s="32"/>
      <c r="O55" s="32"/>
      <c r="P55" s="32"/>
      <c r="Q55" s="32"/>
      <c r="R55" s="32"/>
      <c r="S55" s="32"/>
      <c r="T55" s="33"/>
    </row>
    <row r="56" spans="1:20">
      <c r="A56" t="s">
        <v>232</v>
      </c>
      <c r="B56">
        <f>[4]p24!B56</f>
        <v>3092103</v>
      </c>
      <c r="C56">
        <f>[4]p24!C56</f>
        <v>6638138</v>
      </c>
      <c r="D56">
        <f>[4]p24!D56</f>
        <v>5360917</v>
      </c>
      <c r="E56">
        <f>[4]p24!E56</f>
        <v>7485555</v>
      </c>
      <c r="F56">
        <f>[4]p24!F56</f>
        <v>8013232</v>
      </c>
      <c r="G56">
        <f>[4]p24!G56</f>
        <v>0</v>
      </c>
      <c r="H56">
        <f>[4]p24!H56</f>
        <v>0</v>
      </c>
      <c r="I56">
        <f>[4]p24!I56</f>
        <v>0</v>
      </c>
      <c r="J56">
        <f>[4]p24!J56</f>
        <v>0</v>
      </c>
      <c r="K56">
        <f>[4]p24!K56</f>
        <v>0</v>
      </c>
      <c r="T56" s="33"/>
    </row>
    <row r="57" spans="1:20">
      <c r="A57" t="s">
        <v>233</v>
      </c>
      <c r="B57">
        <f>[4]p24!B57</f>
        <v>1772349</v>
      </c>
      <c r="C57">
        <f>[4]p24!C57</f>
        <v>1918976</v>
      </c>
      <c r="D57">
        <f>[4]p24!D57</f>
        <v>1828665</v>
      </c>
      <c r="E57">
        <f>[4]p24!E57</f>
        <v>1992062</v>
      </c>
      <c r="F57">
        <f>[4]p24!F57</f>
        <v>1890764</v>
      </c>
      <c r="G57">
        <f>[4]p24!G57</f>
        <v>354848</v>
      </c>
      <c r="H57">
        <f>[4]p24!H57</f>
        <v>354848</v>
      </c>
      <c r="I57">
        <f>[4]p24!I57</f>
        <v>354848</v>
      </c>
      <c r="J57">
        <f>[4]p24!J57</f>
        <v>354848</v>
      </c>
      <c r="K57">
        <f>[4]p24!K57</f>
        <v>354848</v>
      </c>
      <c r="M57" s="28"/>
      <c r="N57" s="10"/>
      <c r="O57" s="10"/>
      <c r="P57" s="10"/>
      <c r="Q57" s="10"/>
      <c r="R57" s="10"/>
      <c r="T57" s="33"/>
    </row>
    <row r="58" spans="1:20">
      <c r="A58" t="s">
        <v>234</v>
      </c>
      <c r="B58">
        <f>[4]p24!B58</f>
        <v>4962570</v>
      </c>
      <c r="C58">
        <f>[4]p24!C58</f>
        <v>5117926</v>
      </c>
      <c r="D58">
        <f>[4]p24!D58</f>
        <v>4962569</v>
      </c>
      <c r="E58">
        <f>[4]p24!E58</f>
        <v>4841953</v>
      </c>
      <c r="F58">
        <f>[4]p24!F58</f>
        <v>4785808</v>
      </c>
      <c r="G58">
        <f>[4]p24!G58</f>
        <v>4159232</v>
      </c>
      <c r="H58">
        <f>[4]p24!H58</f>
        <v>2828277</v>
      </c>
      <c r="I58">
        <f>[4]p24!I58</f>
        <v>2661908</v>
      </c>
      <c r="J58">
        <f>[4]p24!J58</f>
        <v>3660123</v>
      </c>
      <c r="K58">
        <f>[4]p24!K58</f>
        <v>3992862</v>
      </c>
      <c r="N58" s="32"/>
      <c r="O58" s="32"/>
      <c r="P58" s="32"/>
      <c r="Q58" s="32"/>
      <c r="R58" s="32"/>
      <c r="S58" s="32"/>
      <c r="T58" s="33"/>
    </row>
    <row r="59" spans="1:20">
      <c r="A59" t="s">
        <v>235</v>
      </c>
      <c r="B59">
        <f>[4]p24!B59</f>
        <v>6074205</v>
      </c>
      <c r="C59">
        <f>[4]p24!C59</f>
        <v>5712146</v>
      </c>
      <c r="D59">
        <f>[4]p24!D59</f>
        <v>6074205</v>
      </c>
      <c r="E59">
        <f>[4]p24!E59</f>
        <v>6112146</v>
      </c>
      <c r="F59">
        <f>[4]p24!F59</f>
        <v>6767564</v>
      </c>
      <c r="G59">
        <f>[4]p24!G59</f>
        <v>3327384</v>
      </c>
      <c r="H59">
        <f>[4]p24!H59</f>
        <v>3992862</v>
      </c>
      <c r="I59">
        <f>[4]p24!I59</f>
        <v>3660123</v>
      </c>
      <c r="J59">
        <f>[4]p24!J59</f>
        <v>2661908</v>
      </c>
      <c r="K59">
        <f>[4]p24!K59</f>
        <v>2828277</v>
      </c>
      <c r="N59" s="32"/>
      <c r="O59" s="32"/>
      <c r="P59" s="32"/>
      <c r="Q59" s="32"/>
      <c r="R59" s="32"/>
      <c r="S59" s="32"/>
      <c r="T59" s="33"/>
    </row>
    <row r="60" spans="1:20">
      <c r="A60" t="s">
        <v>236</v>
      </c>
      <c r="B60">
        <f>[4]p24!B60</f>
        <v>11036775</v>
      </c>
      <c r="C60">
        <f>[4]p24!C60</f>
        <v>10830072</v>
      </c>
      <c r="D60">
        <f>[4]p24!D60</f>
        <v>11036774</v>
      </c>
      <c r="E60">
        <f>[4]p24!E60</f>
        <v>10954099</v>
      </c>
      <c r="F60">
        <f>[4]p24!F60</f>
        <v>11553372</v>
      </c>
      <c r="G60">
        <f>[4]p24!G60</f>
        <v>7486616</v>
      </c>
      <c r="H60">
        <f>[4]p24!H60</f>
        <v>6821139</v>
      </c>
      <c r="I60">
        <f>[4]p24!I60</f>
        <v>6322031</v>
      </c>
      <c r="J60">
        <f>[4]p24!J60</f>
        <v>6322031</v>
      </c>
      <c r="K60">
        <f>[4]p24!K60</f>
        <v>6821139</v>
      </c>
    </row>
    <row r="61" spans="1:20">
      <c r="A61" t="s">
        <v>237</v>
      </c>
      <c r="B61">
        <f>[4]p24!B61</f>
        <v>62583762.231551066</v>
      </c>
      <c r="C61">
        <f>[4]p24!C61</f>
        <v>44374158.810413852</v>
      </c>
      <c r="D61">
        <f>[4]p24!D61</f>
        <v>55272099.105242155</v>
      </c>
      <c r="E61">
        <f>[4]p24!E61</f>
        <v>56606588.642854109</v>
      </c>
      <c r="F61">
        <f>[4]p24!F61</f>
        <v>50417922.783691898</v>
      </c>
      <c r="G61">
        <f>[4]p24!G61</f>
        <v>0</v>
      </c>
      <c r="H61">
        <f>[4]p24!H61</f>
        <v>0</v>
      </c>
      <c r="I61">
        <f>[4]p24!I61</f>
        <v>0</v>
      </c>
      <c r="J61">
        <f>[4]p24!J61</f>
        <v>0</v>
      </c>
      <c r="K61">
        <f>[4]p24!K61</f>
        <v>0</v>
      </c>
    </row>
    <row r="62" spans="1:20">
      <c r="A62" t="s">
        <v>121</v>
      </c>
      <c r="B62">
        <f>[4]p24!B62</f>
        <v>6637630.896428572</v>
      </c>
      <c r="C62">
        <f>[4]p24!C62</f>
        <v>6811405.8035714291</v>
      </c>
      <c r="D62">
        <f>[4]p24!D62</f>
        <v>6592581.0785714295</v>
      </c>
      <c r="E62">
        <f>[4]p24!E62</f>
        <v>6773143.1750000007</v>
      </c>
      <c r="F62">
        <f>[4]p24!F62</f>
        <v>7153903.4107142864</v>
      </c>
      <c r="G62">
        <f>[4]p24!G62</f>
        <v>0</v>
      </c>
      <c r="H62">
        <f>[4]p24!H62</f>
        <v>0</v>
      </c>
      <c r="I62">
        <f>[4]p24!I62</f>
        <v>0</v>
      </c>
      <c r="J62">
        <f>[4]p24!J62</f>
        <v>0</v>
      </c>
      <c r="K62">
        <f>[4]p24!K62</f>
        <v>0</v>
      </c>
    </row>
    <row r="63" spans="1:20">
      <c r="A63" t="s">
        <v>122</v>
      </c>
      <c r="B63">
        <f>[4]p24!B63</f>
        <v>2337388</v>
      </c>
      <c r="C63">
        <f>[4]p24!C63</f>
        <v>258430</v>
      </c>
      <c r="D63">
        <f>[4]p24!D63</f>
        <v>2359240</v>
      </c>
      <c r="E63">
        <f>[4]p24!E63</f>
        <v>1636166</v>
      </c>
      <c r="F63">
        <f>[4]p24!F63</f>
        <v>1455705</v>
      </c>
      <c r="G63">
        <f>[4]p24!G63</f>
        <v>-2720680</v>
      </c>
      <c r="H63">
        <f>[4]p24!H63</f>
        <v>-2338044</v>
      </c>
      <c r="I63">
        <f>[4]p24!I63</f>
        <v>-1669434</v>
      </c>
      <c r="J63">
        <f>[4]p24!J63</f>
        <v>-1515325</v>
      </c>
      <c r="K63">
        <f>[4]p24!K63</f>
        <v>-2059715</v>
      </c>
    </row>
    <row r="64" spans="1:20">
      <c r="A64" t="s">
        <v>238</v>
      </c>
      <c r="B64">
        <f>[4]p24!B64</f>
        <v>22555202</v>
      </c>
      <c r="C64">
        <f>[4]p24!C64</f>
        <v>23623636</v>
      </c>
      <c r="D64">
        <f>[4]p24!D64</f>
        <v>26837168</v>
      </c>
      <c r="E64">
        <f>[4]p24!E64</f>
        <v>23885967</v>
      </c>
      <c r="F64">
        <f>[4]p24!F64</f>
        <v>27910267</v>
      </c>
      <c r="G64">
        <f>[4]p24!G64</f>
        <v>0</v>
      </c>
      <c r="H64">
        <f>[4]p24!H64</f>
        <v>0</v>
      </c>
      <c r="I64">
        <f>[4]p24!I64</f>
        <v>0</v>
      </c>
      <c r="J64">
        <f>[4]p24!J64</f>
        <v>0</v>
      </c>
      <c r="K64">
        <f>[4]p24!K64</f>
        <v>0</v>
      </c>
    </row>
    <row r="65" spans="1:13">
      <c r="A65" t="s">
        <v>239</v>
      </c>
      <c r="B65">
        <f>[4]p24!B65</f>
        <v>1000000</v>
      </c>
      <c r="C65">
        <f>[4]p24!C65</f>
        <v>1000000</v>
      </c>
      <c r="D65">
        <f>[4]p24!D65</f>
        <v>1000000</v>
      </c>
      <c r="E65">
        <f>[4]p24!E65</f>
        <v>1000000</v>
      </c>
      <c r="F65">
        <f>[4]p24!F65</f>
        <v>1000000</v>
      </c>
      <c r="G65">
        <f>[4]p24!G65</f>
        <v>1000000</v>
      </c>
      <c r="H65">
        <f>[4]p24!H65</f>
        <v>1000000</v>
      </c>
      <c r="I65">
        <f>[4]p24!I65</f>
        <v>1000000</v>
      </c>
      <c r="J65">
        <f>[4]p24!J65</f>
        <v>1000000</v>
      </c>
      <c r="K65">
        <f>[4]p24!K65</f>
        <v>1000000</v>
      </c>
    </row>
    <row r="66" spans="1:13">
      <c r="A66" t="s">
        <v>125</v>
      </c>
      <c r="B66">
        <f>[4]p24!B66</f>
        <v>30053541.335122492</v>
      </c>
      <c r="C66">
        <f>[4]p24!C66</f>
        <v>12680687.006842427</v>
      </c>
      <c r="D66">
        <f>[4]p24!D66</f>
        <v>18483110.026670728</v>
      </c>
      <c r="E66">
        <f>[4]p24!E66</f>
        <v>23311312.467854116</v>
      </c>
      <c r="F66">
        <f>[4]p24!F66</f>
        <v>12898047.372977614</v>
      </c>
      <c r="G66">
        <f>[4]p24!G66</f>
        <v>15240306</v>
      </c>
      <c r="H66">
        <f>[4]p24!H66</f>
        <v>15983069</v>
      </c>
      <c r="I66">
        <f>[4]p24!I66</f>
        <v>17280953</v>
      </c>
      <c r="J66">
        <f>[4]p24!J66</f>
        <v>17581120</v>
      </c>
      <c r="K66">
        <f>[4]p24!K66</f>
        <v>16523354</v>
      </c>
    </row>
    <row r="67" spans="1:13">
      <c r="A67" t="s">
        <v>240</v>
      </c>
      <c r="B67">
        <f>[4]p24!B67</f>
        <v>62583762.231551066</v>
      </c>
      <c r="C67">
        <f>[4]p24!C67</f>
        <v>44374158.810413852</v>
      </c>
      <c r="D67">
        <f>[4]p24!D67</f>
        <v>55272099.105242155</v>
      </c>
      <c r="E67">
        <f>[4]p24!E67</f>
        <v>56606588.642854109</v>
      </c>
      <c r="F67">
        <f>[4]p24!F67</f>
        <v>50417922.783691898</v>
      </c>
      <c r="G67">
        <f>[4]p24!G67</f>
        <v>0</v>
      </c>
      <c r="H67">
        <f>[4]p24!H67</f>
        <v>0</v>
      </c>
      <c r="I67">
        <f>[4]p24!I67</f>
        <v>0</v>
      </c>
      <c r="J67">
        <f>[4]p24!J67</f>
        <v>0</v>
      </c>
      <c r="K67">
        <f>[4]p24!K67</f>
        <v>0</v>
      </c>
    </row>
    <row r="68" spans="1:13">
      <c r="A68" t="s">
        <v>241</v>
      </c>
      <c r="B68">
        <f>[4]p24!B68</f>
        <v>3000000</v>
      </c>
      <c r="C68">
        <f>[4]p24!C68</f>
        <v>0</v>
      </c>
      <c r="D68">
        <f>[4]p24!D68</f>
        <v>3000000</v>
      </c>
      <c r="E68">
        <f>[4]p24!E68</f>
        <v>3000000</v>
      </c>
      <c r="F68">
        <f>[4]p24!F68</f>
        <v>3000000</v>
      </c>
      <c r="G68">
        <f>[4]p24!G68</f>
        <v>0</v>
      </c>
      <c r="H68">
        <f>[4]p24!H68</f>
        <v>0</v>
      </c>
      <c r="I68">
        <f>[4]p24!I68</f>
        <v>0</v>
      </c>
      <c r="J68">
        <f>[4]p24!J68</f>
        <v>0</v>
      </c>
      <c r="K68">
        <f>[4]p24!K68</f>
        <v>0</v>
      </c>
    </row>
    <row r="69" spans="1:13">
      <c r="A69" t="s">
        <v>242</v>
      </c>
      <c r="B69">
        <f>[4]p24!B69</f>
        <v>32656831.159248251</v>
      </c>
      <c r="C69">
        <f>[4]p24!C69</f>
        <v>28310540.840124123</v>
      </c>
      <c r="D69">
        <f>[4]p24!D69</f>
        <v>33672978.988846153</v>
      </c>
      <c r="E69">
        <f>[4]p24!E69</f>
        <v>29123720.587211538</v>
      </c>
      <c r="F69">
        <f>[4]p24!F69</f>
        <v>33423642.893076926</v>
      </c>
      <c r="G69">
        <f>[4]p24!G69</f>
        <v>0</v>
      </c>
      <c r="H69">
        <f>[4]p24!H69</f>
        <v>0</v>
      </c>
      <c r="I69">
        <f>[4]p24!I69</f>
        <v>0</v>
      </c>
      <c r="J69">
        <f>[4]p24!J69</f>
        <v>0</v>
      </c>
      <c r="K69">
        <f>[4]p24!K69</f>
        <v>0</v>
      </c>
    </row>
    <row r="70" spans="1:13">
      <c r="A70" t="s">
        <v>243</v>
      </c>
      <c r="B70">
        <f>[4]p24!B70</f>
        <v>4537283.3085851409</v>
      </c>
      <c r="C70">
        <f>[4]p24!C70</f>
        <v>501657.01448886096</v>
      </c>
      <c r="D70">
        <f>[4]p24!D70</f>
        <v>4579700.4849730767</v>
      </c>
      <c r="E70">
        <f>[4]p24!E70</f>
        <v>3176087.5193759613</v>
      </c>
      <c r="F70">
        <f>[4]p24!F70</f>
        <v>2825779.0684076957</v>
      </c>
      <c r="G70">
        <f>[4]p24!G70</f>
        <v>-97882</v>
      </c>
      <c r="H70">
        <f>[4]p24!H70</f>
        <v>-92323</v>
      </c>
      <c r="I70">
        <f>[4]p24!I70</f>
        <v>-88153</v>
      </c>
      <c r="J70">
        <f>[4]p24!J70</f>
        <v>-88153</v>
      </c>
      <c r="K70">
        <f>[4]p24!K70</f>
        <v>-92323</v>
      </c>
    </row>
    <row r="71" spans="1:13">
      <c r="A71" t="s">
        <v>244</v>
      </c>
      <c r="B71">
        <f>[4]p24!B71</f>
        <v>0.90752495159484603</v>
      </c>
      <c r="C71">
        <f>[4]p24!C71</f>
        <v>1.0533143921278905</v>
      </c>
      <c r="D71">
        <f>[4]p24!D71</f>
        <v>1.0332755420334585</v>
      </c>
      <c r="E71">
        <f>[4]p24!E71</f>
        <v>1.0336159444602468</v>
      </c>
      <c r="F71">
        <f>[4]p24!F71</f>
        <v>0.97226916978355826</v>
      </c>
      <c r="G71">
        <f>[4]p24!G71</f>
        <v>0</v>
      </c>
      <c r="H71">
        <f>[4]p24!H71</f>
        <v>0</v>
      </c>
      <c r="I71">
        <f>[4]p24!I71</f>
        <v>0</v>
      </c>
      <c r="J71">
        <f>[4]p24!J71</f>
        <v>0</v>
      </c>
      <c r="K71">
        <f>[4]p24!K71</f>
        <v>0</v>
      </c>
    </row>
    <row r="72" spans="1:13">
      <c r="A72" t="s">
        <v>245</v>
      </c>
      <c r="B72">
        <f>[4]p24!B72</f>
        <v>0.97902486056153715</v>
      </c>
      <c r="C72">
        <f>[4]p24!C72</f>
        <v>1.0491989477417119</v>
      </c>
      <c r="D72">
        <f>[4]p24!D72</f>
        <v>0.96042094516411192</v>
      </c>
      <c r="E72">
        <f>[4]p24!E72</f>
        <v>0.96155080548627214</v>
      </c>
      <c r="F72">
        <f>[4]p24!F72</f>
        <v>1.0498044410463669</v>
      </c>
      <c r="G72">
        <f>[4]p24!G72</f>
        <v>0</v>
      </c>
      <c r="H72">
        <f>[4]p24!H72</f>
        <v>0</v>
      </c>
      <c r="I72">
        <f>[4]p24!I72</f>
        <v>0</v>
      </c>
      <c r="J72">
        <f>[4]p24!J72</f>
        <v>0</v>
      </c>
      <c r="K72">
        <f>[4]p24!K72</f>
        <v>0</v>
      </c>
    </row>
    <row r="73" spans="1:13">
      <c r="A73" t="s">
        <v>246</v>
      </c>
      <c r="B73">
        <f>[4]p24!B73</f>
        <v>0</v>
      </c>
      <c r="C73">
        <f>[4]p24!C73</f>
        <v>0</v>
      </c>
      <c r="D73">
        <f>[4]p24!D73</f>
        <v>0</v>
      </c>
      <c r="E73">
        <f>[4]p24!E73</f>
        <v>0</v>
      </c>
      <c r="F73">
        <f>[4]p24!F73</f>
        <v>0</v>
      </c>
      <c r="G73">
        <f>[4]p24!G73</f>
        <v>0</v>
      </c>
      <c r="H73">
        <f>[4]p24!H73</f>
        <v>0</v>
      </c>
      <c r="I73">
        <f>[4]p24!I73</f>
        <v>0</v>
      </c>
      <c r="J73">
        <f>[4]p24!J73</f>
        <v>0</v>
      </c>
      <c r="K73">
        <f>[4]p24!K73</f>
        <v>0</v>
      </c>
    </row>
    <row r="74" spans="1:13">
      <c r="A74" t="s">
        <v>435</v>
      </c>
      <c r="B74">
        <f>[4]p24!B74</f>
        <v>0</v>
      </c>
      <c r="C74">
        <f>[4]p24!C74</f>
        <v>0</v>
      </c>
      <c r="D74">
        <f>[4]p24!D74</f>
        <v>0</v>
      </c>
      <c r="E74">
        <f>[4]p24!E74</f>
        <v>0</v>
      </c>
      <c r="F74">
        <f>[4]p24!F74</f>
        <v>0</v>
      </c>
      <c r="G74">
        <f>[4]p24!G74</f>
        <v>0</v>
      </c>
      <c r="H74">
        <f>[4]p24!H74</f>
        <v>0</v>
      </c>
      <c r="I74">
        <f>[4]p24!I74</f>
        <v>0</v>
      </c>
      <c r="J74">
        <f>[4]p24!J74</f>
        <v>0</v>
      </c>
      <c r="K74">
        <f>[4]p24!K74</f>
        <v>0</v>
      </c>
    </row>
    <row r="75" spans="1:13">
      <c r="A75" t="s">
        <v>436</v>
      </c>
      <c r="B75">
        <f>[4]p24!B75</f>
        <v>0</v>
      </c>
      <c r="C75">
        <f>[4]p24!C75</f>
        <v>0</v>
      </c>
      <c r="D75">
        <f>[4]p24!D75</f>
        <v>0</v>
      </c>
      <c r="E75">
        <f>[4]p24!E75</f>
        <v>0</v>
      </c>
      <c r="F75">
        <f>[4]p24!F75</f>
        <v>0</v>
      </c>
      <c r="G75">
        <f>[4]p24!G75</f>
        <v>0</v>
      </c>
      <c r="H75">
        <f>[4]p24!H75</f>
        <v>0</v>
      </c>
      <c r="I75">
        <f>[4]p24!I75</f>
        <v>0</v>
      </c>
      <c r="J75">
        <f>[4]p24!J75</f>
        <v>0</v>
      </c>
      <c r="K75">
        <f>[4]p24!K75</f>
        <v>0</v>
      </c>
    </row>
    <row r="76" spans="1:13">
      <c r="A76" t="s">
        <v>437</v>
      </c>
      <c r="B76">
        <f>[4]p24!B76</f>
        <v>0</v>
      </c>
      <c r="C76">
        <f>[4]p24!C76</f>
        <v>0</v>
      </c>
      <c r="D76">
        <f>[4]p24!D76</f>
        <v>0</v>
      </c>
      <c r="E76">
        <f>[4]p24!E76</f>
        <v>0</v>
      </c>
      <c r="F76">
        <f>[4]p24!F76</f>
        <v>0</v>
      </c>
      <c r="G76">
        <f>[4]p24!G76</f>
        <v>0</v>
      </c>
      <c r="H76">
        <f>[4]p24!H76</f>
        <v>0</v>
      </c>
      <c r="I76">
        <f>[4]p24!I76</f>
        <v>0</v>
      </c>
      <c r="J76">
        <f>[4]p24!J76</f>
        <v>0</v>
      </c>
      <c r="K76">
        <f>[4]p24!K76</f>
        <v>0</v>
      </c>
    </row>
    <row r="77" spans="1:13" ht="14" thickBot="1">
      <c r="A77" s="34" t="s">
        <v>438</v>
      </c>
      <c r="B77" s="34">
        <f>[4]p24!B77</f>
        <v>0</v>
      </c>
      <c r="C77" s="34">
        <f>[4]p24!C77</f>
        <v>0</v>
      </c>
      <c r="D77" s="34">
        <f>[4]p24!D77</f>
        <v>0</v>
      </c>
      <c r="E77" s="34">
        <f>[4]p24!E77</f>
        <v>0</v>
      </c>
      <c r="F77" s="34">
        <f>[4]p24!F77</f>
        <v>0</v>
      </c>
      <c r="G77" s="34">
        <f>[4]p24!G77</f>
        <v>0</v>
      </c>
      <c r="H77" s="34">
        <f>[4]p24!H77</f>
        <v>0</v>
      </c>
      <c r="I77" s="34">
        <f>[4]p24!I77</f>
        <v>0</v>
      </c>
      <c r="J77" s="34">
        <f>[4]p24!J77</f>
        <v>0</v>
      </c>
      <c r="K77" s="34">
        <f>[4]p24!K77</f>
        <v>0</v>
      </c>
      <c r="L77" s="34"/>
      <c r="M77" s="34"/>
    </row>
    <row r="78" spans="1:13">
      <c r="A78" t="s">
        <v>247</v>
      </c>
      <c r="B78">
        <f>[4]p24!B78</f>
        <v>1</v>
      </c>
    </row>
    <row r="79" spans="1:13">
      <c r="A79" t="s">
        <v>248</v>
      </c>
      <c r="B79">
        <f>[4]p24!B79</f>
        <v>35000</v>
      </c>
    </row>
    <row r="80" spans="1:13">
      <c r="A80" t="s">
        <v>249</v>
      </c>
      <c r="B80">
        <f>[4]p24!B80</f>
        <v>35000</v>
      </c>
    </row>
    <row r="81" spans="1:2">
      <c r="A81" t="s">
        <v>250</v>
      </c>
      <c r="B81">
        <f>[4]p24!B81</f>
        <v>0</v>
      </c>
    </row>
    <row r="82" spans="1:2">
      <c r="A82" t="s">
        <v>251</v>
      </c>
      <c r="B82">
        <f>[4]p24!B82</f>
        <v>0</v>
      </c>
    </row>
    <row r="83" spans="1:2">
      <c r="A83" t="s">
        <v>252</v>
      </c>
      <c r="B83">
        <f>[4]p24!B83</f>
        <v>0</v>
      </c>
    </row>
    <row r="84" spans="1:2">
      <c r="A84" t="s">
        <v>253</v>
      </c>
      <c r="B84">
        <f>[4]p24!B84</f>
        <v>0</v>
      </c>
    </row>
    <row r="85" spans="1:2">
      <c r="A85" t="s">
        <v>254</v>
      </c>
      <c r="B85">
        <f>[4]p24!B85</f>
        <v>55861</v>
      </c>
    </row>
    <row r="86" spans="1:2">
      <c r="A86" t="s">
        <v>255</v>
      </c>
      <c r="B86">
        <f>[4]p24!B86</f>
        <v>27942</v>
      </c>
    </row>
    <row r="87" spans="1:2">
      <c r="A87" t="s">
        <v>256</v>
      </c>
      <c r="B87">
        <f>[4]p24!B87</f>
        <v>20622</v>
      </c>
    </row>
    <row r="88" spans="1:2">
      <c r="A88" t="s">
        <v>257</v>
      </c>
      <c r="B88">
        <f>[4]p24!B88</f>
        <v>35651</v>
      </c>
    </row>
    <row r="89" spans="1:2">
      <c r="A89" t="s">
        <v>258</v>
      </c>
      <c r="B89">
        <f>[4]p24!B89</f>
        <v>40659</v>
      </c>
    </row>
    <row r="90" spans="1:2">
      <c r="A90" t="s">
        <v>259</v>
      </c>
      <c r="B90">
        <f>[4]p24!B90</f>
        <v>110536</v>
      </c>
    </row>
    <row r="91" spans="1:2">
      <c r="A91" t="s">
        <v>260</v>
      </c>
      <c r="B91">
        <f>[4]p24!B91</f>
        <v>55861</v>
      </c>
    </row>
    <row r="92" spans="1:2">
      <c r="A92" t="s">
        <v>261</v>
      </c>
      <c r="B92">
        <f>[4]p24!B92</f>
        <v>27942</v>
      </c>
    </row>
    <row r="93" spans="1:2">
      <c r="A93" t="s">
        <v>262</v>
      </c>
      <c r="B93">
        <f>[4]p24!B93</f>
        <v>20622</v>
      </c>
    </row>
    <row r="94" spans="1:2">
      <c r="A94" t="s">
        <v>263</v>
      </c>
      <c r="B94">
        <f>[4]p24!B94</f>
        <v>35651</v>
      </c>
    </row>
    <row r="95" spans="1:2">
      <c r="A95" t="s">
        <v>264</v>
      </c>
      <c r="B95">
        <f>[4]p24!B95</f>
        <v>40659</v>
      </c>
    </row>
    <row r="96" spans="1:2">
      <c r="A96" t="s">
        <v>265</v>
      </c>
      <c r="B96">
        <f>[4]p24!B96</f>
        <v>110536</v>
      </c>
    </row>
    <row r="97" spans="1:2">
      <c r="A97" t="s">
        <v>266</v>
      </c>
      <c r="B97">
        <f>[4]p24!B97</f>
        <v>0</v>
      </c>
    </row>
    <row r="98" spans="1:2">
      <c r="A98" t="s">
        <v>267</v>
      </c>
      <c r="B98">
        <f>[4]p24!B98</f>
        <v>0</v>
      </c>
    </row>
    <row r="99" spans="1:2">
      <c r="A99" t="s">
        <v>268</v>
      </c>
      <c r="B99">
        <f>[4]p24!B99</f>
        <v>0</v>
      </c>
    </row>
    <row r="100" spans="1:2">
      <c r="A100" t="s">
        <v>269</v>
      </c>
      <c r="B100">
        <f>[4]p24!B100</f>
        <v>0</v>
      </c>
    </row>
    <row r="101" spans="1:2">
      <c r="A101" t="s">
        <v>270</v>
      </c>
      <c r="B101">
        <f>[4]p24!B101</f>
        <v>0</v>
      </c>
    </row>
    <row r="102" spans="1:2">
      <c r="A102" t="s">
        <v>271</v>
      </c>
      <c r="B102">
        <f>[4]p24!B102</f>
        <v>0</v>
      </c>
    </row>
    <row r="103" spans="1:2">
      <c r="A103" t="s">
        <v>272</v>
      </c>
      <c r="B103">
        <f>[4]p24!B103</f>
        <v>232270038</v>
      </c>
    </row>
    <row r="104" spans="1:2">
      <c r="A104" t="s">
        <v>273</v>
      </c>
      <c r="B104">
        <f>[4]p24!B104</f>
        <v>11222205.75</v>
      </c>
    </row>
    <row r="105" spans="1:2">
      <c r="A105" t="s">
        <v>274</v>
      </c>
      <c r="B105">
        <f>[4]p24!B105</f>
        <v>6820726.5</v>
      </c>
    </row>
    <row r="106" spans="1:2">
      <c r="A106" t="s">
        <v>275</v>
      </c>
      <c r="B106">
        <f>[4]p24!B106</f>
        <v>1111776.4349999998</v>
      </c>
    </row>
    <row r="107" spans="1:2">
      <c r="A107" t="s">
        <v>276</v>
      </c>
      <c r="B107">
        <f>[4]p24!B107</f>
        <v>1959560.5050000004</v>
      </c>
    </row>
    <row r="108" spans="1:2">
      <c r="A108" t="s">
        <v>277</v>
      </c>
      <c r="B108">
        <f>[4]p24!B108</f>
        <v>4804999.92</v>
      </c>
    </row>
    <row r="109" spans="1:2">
      <c r="A109" t="s">
        <v>278</v>
      </c>
      <c r="B109">
        <f>[4]p24!B109</f>
        <v>1706.196979189416</v>
      </c>
    </row>
    <row r="110" spans="1:2">
      <c r="A110" t="s">
        <v>279</v>
      </c>
      <c r="B110">
        <f>[4]p24!B110</f>
        <v>267.6518264711637</v>
      </c>
    </row>
    <row r="111" spans="1:2">
      <c r="A111" t="s">
        <v>280</v>
      </c>
      <c r="B111">
        <f>[4]p24!B111</f>
        <v>135.72021425370355</v>
      </c>
    </row>
    <row r="112" spans="1:2">
      <c r="A112" t="s">
        <v>281</v>
      </c>
      <c r="B112">
        <f>[4]p24!B112</f>
        <v>13.192477343920618</v>
      </c>
    </row>
    <row r="113" spans="1:2">
      <c r="A113" t="s">
        <v>282</v>
      </c>
      <c r="B113">
        <f>[4]p24!B113</f>
        <v>15.591109588269822</v>
      </c>
    </row>
    <row r="114" spans="1:2">
      <c r="A114" t="s">
        <v>283</v>
      </c>
      <c r="B114">
        <f>[4]p24!B114</f>
        <v>19.988602036243361</v>
      </c>
    </row>
    <row r="115" spans="1:2">
      <c r="A115" t="s">
        <v>284</v>
      </c>
      <c r="B115">
        <f>[4]p24!B115</f>
        <v>17999960</v>
      </c>
    </row>
    <row r="116" spans="1:2">
      <c r="A116" t="s">
        <v>285</v>
      </c>
      <c r="B116">
        <f>[4]p24!B116</f>
        <v>959998</v>
      </c>
    </row>
    <row r="117" spans="1:2">
      <c r="A117" t="s">
        <v>286</v>
      </c>
      <c r="B117">
        <f>[4]p24!B117</f>
        <v>960001</v>
      </c>
    </row>
    <row r="118" spans="1:2">
      <c r="A118" t="s">
        <v>287</v>
      </c>
      <c r="B118">
        <f>[4]p24!B118</f>
        <v>150000.18</v>
      </c>
    </row>
    <row r="119" spans="1:2">
      <c r="A119" t="s">
        <v>288</v>
      </c>
      <c r="B119">
        <f>[4]p24!B119</f>
        <v>299999.7</v>
      </c>
    </row>
    <row r="120" spans="1:2">
      <c r="A120" t="s">
        <v>289</v>
      </c>
      <c r="B120">
        <f>[4]p24!B120</f>
        <v>800000</v>
      </c>
    </row>
    <row r="121" spans="1:2">
      <c r="A121" t="s">
        <v>290</v>
      </c>
      <c r="B121">
        <f>[4]p24!B121</f>
        <v>20904303.419999998</v>
      </c>
    </row>
    <row r="122" spans="1:2">
      <c r="A122" t="s">
        <v>291</v>
      </c>
      <c r="B122">
        <f>[4]p24!B122</f>
        <v>774332.19674999989</v>
      </c>
    </row>
    <row r="123" spans="1:2">
      <c r="A123" t="s">
        <v>292</v>
      </c>
      <c r="B123">
        <f>[4]p24!B123</f>
        <v>0</v>
      </c>
    </row>
    <row r="124" spans="1:2">
      <c r="A124" t="s">
        <v>293</v>
      </c>
      <c r="B124">
        <f>[4]p24!B124</f>
        <v>127854.29002499998</v>
      </c>
    </row>
    <row r="125" spans="1:2">
      <c r="A125" t="s">
        <v>294</v>
      </c>
      <c r="B125">
        <f>[4]p24!B125</f>
        <v>225349.45807500003</v>
      </c>
    </row>
    <row r="126" spans="1:2">
      <c r="A126" t="s">
        <v>295</v>
      </c>
      <c r="B126">
        <f>[4]p24!B126</f>
        <v>276287.49540000001</v>
      </c>
    </row>
    <row r="127" spans="1:2">
      <c r="A127" t="s">
        <v>296</v>
      </c>
      <c r="B127">
        <f>[4]p24!B127</f>
        <v>53681</v>
      </c>
    </row>
    <row r="128" spans="1:2">
      <c r="A128" t="s">
        <v>297</v>
      </c>
      <c r="B128">
        <f>[4]p24!B128</f>
        <v>32621</v>
      </c>
    </row>
    <row r="129" spans="1:2">
      <c r="A129" t="s">
        <v>298</v>
      </c>
      <c r="B129">
        <f>[4]p24!B129</f>
        <v>19806</v>
      </c>
    </row>
    <row r="130" spans="1:2">
      <c r="A130" t="s">
        <v>299</v>
      </c>
      <c r="B130">
        <f>[4]p24!B130</f>
        <v>37026</v>
      </c>
    </row>
    <row r="131" spans="1:2">
      <c r="A131" t="s">
        <v>300</v>
      </c>
      <c r="B131">
        <f>[4]p24!B131</f>
        <v>48714</v>
      </c>
    </row>
    <row r="132" spans="1:2">
      <c r="A132" t="s">
        <v>301</v>
      </c>
      <c r="B132">
        <f>[4]p24!B132</f>
        <v>132863</v>
      </c>
    </row>
    <row r="133" spans="1:2">
      <c r="A133" t="s">
        <v>302</v>
      </c>
      <c r="B133">
        <f>[4]p24!B133</f>
        <v>53681</v>
      </c>
    </row>
    <row r="134" spans="1:2">
      <c r="A134" t="s">
        <v>303</v>
      </c>
      <c r="B134">
        <f>[4]p24!B134</f>
        <v>32621</v>
      </c>
    </row>
    <row r="135" spans="1:2">
      <c r="A135" t="s">
        <v>304</v>
      </c>
      <c r="B135">
        <f>[4]p24!B135</f>
        <v>19806</v>
      </c>
    </row>
    <row r="136" spans="1:2">
      <c r="A136" t="s">
        <v>305</v>
      </c>
      <c r="B136">
        <f>[4]p24!B136</f>
        <v>37026</v>
      </c>
    </row>
    <row r="137" spans="1:2">
      <c r="A137" t="s">
        <v>306</v>
      </c>
      <c r="B137">
        <f>[4]p24!B137</f>
        <v>48714</v>
      </c>
    </row>
    <row r="138" spans="1:2">
      <c r="A138" t="s">
        <v>307</v>
      </c>
      <c r="B138">
        <f>[4]p24!B138</f>
        <v>132863</v>
      </c>
    </row>
    <row r="139" spans="1:2">
      <c r="A139" t="s">
        <v>308</v>
      </c>
      <c r="B139">
        <f>[4]p24!B139</f>
        <v>0</v>
      </c>
    </row>
    <row r="140" spans="1:2">
      <c r="A140" t="s">
        <v>309</v>
      </c>
      <c r="B140">
        <f>[4]p24!B140</f>
        <v>0</v>
      </c>
    </row>
    <row r="141" spans="1:2">
      <c r="A141" t="s">
        <v>310</v>
      </c>
      <c r="B141">
        <f>[4]p24!B141</f>
        <v>0</v>
      </c>
    </row>
    <row r="142" spans="1:2">
      <c r="A142" t="s">
        <v>311</v>
      </c>
      <c r="B142">
        <f>[4]p24!B142</f>
        <v>0</v>
      </c>
    </row>
    <row r="143" spans="1:2">
      <c r="A143" t="s">
        <v>312</v>
      </c>
      <c r="B143">
        <f>[4]p24!B143</f>
        <v>0</v>
      </c>
    </row>
    <row r="144" spans="1:2">
      <c r="A144" t="s">
        <v>313</v>
      </c>
      <c r="B144">
        <f>[4]p24!B144</f>
        <v>0</v>
      </c>
    </row>
    <row r="145" spans="1:2">
      <c r="A145" t="s">
        <v>314</v>
      </c>
      <c r="B145">
        <f>[4]p24!B145</f>
        <v>339881251.5</v>
      </c>
    </row>
    <row r="146" spans="1:2">
      <c r="A146" t="s">
        <v>315</v>
      </c>
      <c r="B146">
        <f>[4]p24!B146</f>
        <v>15413422.500000002</v>
      </c>
    </row>
    <row r="147" spans="1:2">
      <c r="A147" t="s">
        <v>316</v>
      </c>
      <c r="B147">
        <f>[4]p24!B147</f>
        <v>9826251.75</v>
      </c>
    </row>
    <row r="148" spans="1:2">
      <c r="A148" t="s">
        <v>317</v>
      </c>
      <c r="B148">
        <f>[4]p24!B148</f>
        <v>1504551.51</v>
      </c>
    </row>
    <row r="149" spans="1:2">
      <c r="A149" t="s">
        <v>318</v>
      </c>
      <c r="B149">
        <f>[4]p24!B149</f>
        <v>2762083.8</v>
      </c>
    </row>
    <row r="150" spans="1:2">
      <c r="A150" t="s">
        <v>319</v>
      </c>
      <c r="B150">
        <f>[4]p24!B150</f>
        <v>6905554.4249999998</v>
      </c>
    </row>
    <row r="151" spans="1:2">
      <c r="A151" t="s">
        <v>320</v>
      </c>
      <c r="B151">
        <f>[4]p24!B151</f>
        <v>2565.2775479542952</v>
      </c>
    </row>
    <row r="152" spans="1:2">
      <c r="A152" t="s">
        <v>321</v>
      </c>
      <c r="B152">
        <f>[4]p24!B152</f>
        <v>371.16145594779363</v>
      </c>
    </row>
    <row r="153" spans="1:2">
      <c r="A153" t="s">
        <v>322</v>
      </c>
      <c r="B153">
        <f>[4]p24!B153</f>
        <v>204.05616858727348</v>
      </c>
    </row>
    <row r="154" spans="1:2">
      <c r="A154" t="s">
        <v>323</v>
      </c>
      <c r="B154">
        <f>[4]p24!B154</f>
        <v>19.041581609657214</v>
      </c>
    </row>
    <row r="155" spans="1:2">
      <c r="A155" t="s">
        <v>324</v>
      </c>
      <c r="B155">
        <f>[4]p24!B155</f>
        <v>22.503687356867616</v>
      </c>
    </row>
    <row r="156" spans="1:2">
      <c r="A156" t="s">
        <v>325</v>
      </c>
      <c r="B156">
        <f>[4]p24!B156</f>
        <v>28.550881226753354</v>
      </c>
    </row>
    <row r="157" spans="1:2">
      <c r="A157" t="s">
        <v>326</v>
      </c>
      <c r="B157">
        <f>[4]p24!B157</f>
        <v>23999976</v>
      </c>
    </row>
    <row r="158" spans="1:2">
      <c r="A158" t="s">
        <v>327</v>
      </c>
      <c r="B158">
        <f>[4]p24!B158</f>
        <v>1200004</v>
      </c>
    </row>
    <row r="159" spans="1:2">
      <c r="A159" t="s">
        <v>328</v>
      </c>
      <c r="B159">
        <f>[4]p24!B159</f>
        <v>1200003</v>
      </c>
    </row>
    <row r="160" spans="1:2">
      <c r="A160" t="s">
        <v>329</v>
      </c>
      <c r="B160">
        <f>[4]p24!B160</f>
        <v>99999.9</v>
      </c>
    </row>
    <row r="161" spans="1:2">
      <c r="A161" t="s">
        <v>330</v>
      </c>
      <c r="B161">
        <f>[4]p24!B161</f>
        <v>199999.8</v>
      </c>
    </row>
    <row r="162" spans="1:2">
      <c r="A162" t="s">
        <v>331</v>
      </c>
      <c r="B162">
        <f>[4]p24!B162</f>
        <v>550000</v>
      </c>
    </row>
    <row r="163" spans="1:2">
      <c r="A163" t="s">
        <v>332</v>
      </c>
      <c r="B163">
        <f>[4]p24!B163</f>
        <v>30589312.635000005</v>
      </c>
    </row>
    <row r="164" spans="1:2">
      <c r="A164" t="s">
        <v>333</v>
      </c>
      <c r="B164">
        <f>[4]p24!B164</f>
        <v>0</v>
      </c>
    </row>
    <row r="165" spans="1:2">
      <c r="A165" t="s">
        <v>334</v>
      </c>
      <c r="B165">
        <f>[4]p24!B165</f>
        <v>904015.16099999996</v>
      </c>
    </row>
    <row r="166" spans="1:2">
      <c r="A166" t="s">
        <v>335</v>
      </c>
      <c r="B166">
        <f>[4]p24!B166</f>
        <v>173023.42365000001</v>
      </c>
    </row>
    <row r="167" spans="1:2">
      <c r="A167" t="s">
        <v>336</v>
      </c>
      <c r="B167">
        <f>[4]p24!B167</f>
        <v>317639.63700000005</v>
      </c>
    </row>
    <row r="168" spans="1:2">
      <c r="A168" t="s">
        <v>337</v>
      </c>
      <c r="B168">
        <f>[4]p24!B168</f>
        <v>0</v>
      </c>
    </row>
    <row r="169" spans="1:2">
      <c r="A169" t="s">
        <v>338</v>
      </c>
      <c r="B169">
        <f>[4]p24!B169</f>
        <v>3</v>
      </c>
    </row>
    <row r="170" spans="1:2">
      <c r="A170" t="s">
        <v>339</v>
      </c>
      <c r="B170">
        <f>[4]p24!B170</f>
        <v>6</v>
      </c>
    </row>
    <row r="171" spans="1:2">
      <c r="A171" t="s">
        <v>340</v>
      </c>
      <c r="B171">
        <f>[4]p24!B171</f>
        <v>288770</v>
      </c>
    </row>
    <row r="172" spans="1:2">
      <c r="A172" t="s">
        <v>341</v>
      </c>
      <c r="B172">
        <f>[4]p24!B172</f>
        <v>8332788.7500000009</v>
      </c>
    </row>
    <row r="173" spans="1:2">
      <c r="A173" t="s">
        <v>342</v>
      </c>
      <c r="B173">
        <f>[4]p24!B173</f>
        <v>29308078.800000004</v>
      </c>
    </row>
    <row r="174" spans="1:2">
      <c r="A174" t="s">
        <v>343</v>
      </c>
      <c r="B174">
        <f>[4]p24!B174</f>
        <v>288770</v>
      </c>
    </row>
    <row r="175" spans="1:2">
      <c r="A175" t="s">
        <v>344</v>
      </c>
      <c r="B175">
        <f>[4]p24!B175</f>
        <v>8332788.7500000009</v>
      </c>
    </row>
    <row r="176" spans="1:2">
      <c r="A176" t="s">
        <v>345</v>
      </c>
      <c r="B176">
        <f>[4]p24!B176</f>
        <v>29308078.800000004</v>
      </c>
    </row>
    <row r="177" spans="1:2">
      <c r="A177" t="s">
        <v>346</v>
      </c>
      <c r="B177">
        <f>[4]p24!B177</f>
        <v>310161</v>
      </c>
    </row>
    <row r="178" spans="1:2">
      <c r="A178" t="s">
        <v>347</v>
      </c>
      <c r="B178">
        <f>[4]p24!B178</f>
        <v>8858866.1628571432</v>
      </c>
    </row>
    <row r="179" spans="1:2">
      <c r="A179" t="s">
        <v>348</v>
      </c>
      <c r="B179">
        <f>[4]p24!B179</f>
        <v>31258232.799999997</v>
      </c>
    </row>
    <row r="180" spans="1:2">
      <c r="A180" t="s">
        <v>349</v>
      </c>
      <c r="B180">
        <f>[4]p24!B180</f>
        <v>287302</v>
      </c>
    </row>
    <row r="181" spans="1:2">
      <c r="A181" t="s">
        <v>350</v>
      </c>
      <c r="B181">
        <f>[4]p24!B181</f>
        <v>1788254</v>
      </c>
    </row>
    <row r="182" spans="1:2">
      <c r="A182" t="s">
        <v>351</v>
      </c>
      <c r="B182">
        <f>[4]p24!B182</f>
        <v>6109741</v>
      </c>
    </row>
    <row r="183" spans="1:2">
      <c r="A183" t="s">
        <v>352</v>
      </c>
      <c r="B183">
        <f>[4]p24!B183</f>
        <v>287302</v>
      </c>
    </row>
    <row r="184" spans="1:2">
      <c r="A184" t="s">
        <v>353</v>
      </c>
      <c r="B184">
        <f>[4]p24!B184</f>
        <v>1788254</v>
      </c>
    </row>
    <row r="185" spans="1:2">
      <c r="A185" t="s">
        <v>354</v>
      </c>
      <c r="B185">
        <f>[4]p24!B185</f>
        <v>6109741</v>
      </c>
    </row>
    <row r="186" spans="1:2">
      <c r="A186" t="s">
        <v>355</v>
      </c>
      <c r="B186">
        <f>[4]p24!B186</f>
        <v>303710</v>
      </c>
    </row>
    <row r="187" spans="1:2">
      <c r="A187" t="s">
        <v>356</v>
      </c>
      <c r="B187">
        <f>[4]p24!B187</f>
        <v>1821070</v>
      </c>
    </row>
    <row r="188" spans="1:2">
      <c r="A188" t="s">
        <v>357</v>
      </c>
      <c r="B188">
        <f>[4]p24!B188</f>
        <v>6419562</v>
      </c>
    </row>
    <row r="189" spans="1:2">
      <c r="A189" t="s">
        <v>358</v>
      </c>
      <c r="B189">
        <f>[4]p24!B189</f>
        <v>0</v>
      </c>
    </row>
    <row r="190" spans="1:2">
      <c r="A190" t="s">
        <v>359</v>
      </c>
      <c r="B190">
        <f>[4]p24!B190</f>
        <v>0</v>
      </c>
    </row>
    <row r="191" spans="1:2">
      <c r="A191" t="s">
        <v>360</v>
      </c>
      <c r="B191">
        <f>[4]p24!B191</f>
        <v>0</v>
      </c>
    </row>
    <row r="192" spans="1:2">
      <c r="A192" t="s">
        <v>361</v>
      </c>
      <c r="B192">
        <f>[4]p24!B192</f>
        <v>88732</v>
      </c>
    </row>
    <row r="193" spans="1:2">
      <c r="A193" t="s">
        <v>362</v>
      </c>
      <c r="B193">
        <f>[4]p24!B193</f>
        <v>11566121</v>
      </c>
    </row>
    <row r="194" spans="1:2">
      <c r="A194" t="s">
        <v>363</v>
      </c>
      <c r="B194">
        <f>[4]p24!B194</f>
        <v>130.34895435813971</v>
      </c>
    </row>
    <row r="195" spans="1:2">
      <c r="A195" t="s">
        <v>364</v>
      </c>
      <c r="B195">
        <f>[4]p24!B195</f>
        <v>0</v>
      </c>
    </row>
    <row r="196" spans="1:2">
      <c r="A196" t="s">
        <v>365</v>
      </c>
      <c r="B196">
        <f>[4]p24!B196</f>
        <v>0</v>
      </c>
    </row>
    <row r="197" spans="1:2">
      <c r="A197" t="s">
        <v>366</v>
      </c>
      <c r="B197">
        <f>[4]p24!B197</f>
        <v>0</v>
      </c>
    </row>
    <row r="198" spans="1:2">
      <c r="A198" t="s">
        <v>367</v>
      </c>
      <c r="B198">
        <f>[4]p24!B198</f>
        <v>0</v>
      </c>
    </row>
    <row r="199" spans="1:2">
      <c r="A199" t="s">
        <v>368</v>
      </c>
      <c r="B199">
        <f>[4]p24!B199</f>
        <v>0</v>
      </c>
    </row>
    <row r="200" spans="1:2">
      <c r="A200" t="s">
        <v>369</v>
      </c>
      <c r="B200">
        <f>[4]p24!B200</f>
        <v>0</v>
      </c>
    </row>
    <row r="201" spans="1:2">
      <c r="A201" t="s">
        <v>370</v>
      </c>
      <c r="B201">
        <f>[4]p24!B201</f>
        <v>52375</v>
      </c>
    </row>
    <row r="202" spans="1:2">
      <c r="A202" t="s">
        <v>371</v>
      </c>
      <c r="B202">
        <f>[4]p24!B202</f>
        <v>1439800</v>
      </c>
    </row>
    <row r="203" spans="1:2">
      <c r="A203" t="s">
        <v>372</v>
      </c>
      <c r="B203">
        <f>[4]p24!B203</f>
        <v>27.490219351066127</v>
      </c>
    </row>
    <row r="204" spans="1:2">
      <c r="A204" t="s">
        <v>373</v>
      </c>
      <c r="B204">
        <f>[4]p24!B204</f>
        <v>0</v>
      </c>
    </row>
    <row r="205" spans="1:2">
      <c r="A205" t="s">
        <v>374</v>
      </c>
      <c r="B205">
        <f>[4]p24!B205</f>
        <v>0</v>
      </c>
    </row>
    <row r="206" spans="1:2">
      <c r="A206" t="s">
        <v>375</v>
      </c>
      <c r="B206">
        <f>[4]p24!B206</f>
        <v>0</v>
      </c>
    </row>
    <row r="207" spans="1:2">
      <c r="A207" t="s">
        <v>376</v>
      </c>
      <c r="B207">
        <f>[4]p24!B207</f>
        <v>93282</v>
      </c>
    </row>
    <row r="208" spans="1:2">
      <c r="A208" t="s">
        <v>377</v>
      </c>
      <c r="B208">
        <f>[4]p24!B208</f>
        <v>174126</v>
      </c>
    </row>
    <row r="209" spans="1:2">
      <c r="A209" t="s">
        <v>378</v>
      </c>
      <c r="B209">
        <f>[4]p24!B209</f>
        <v>0</v>
      </c>
    </row>
    <row r="210" spans="1:2">
      <c r="A210" t="s">
        <v>379</v>
      </c>
      <c r="B210">
        <f>[4]p24!B210</f>
        <v>0</v>
      </c>
    </row>
    <row r="211" spans="1:2">
      <c r="A211" t="s">
        <v>380</v>
      </c>
      <c r="B211">
        <f>[4]p24!B211</f>
        <v>585041.4</v>
      </c>
    </row>
    <row r="212" spans="1:2">
      <c r="A212" t="s">
        <v>381</v>
      </c>
      <c r="B212">
        <f>[4]p24!B212</f>
        <v>590783</v>
      </c>
    </row>
    <row r="213" spans="1:2">
      <c r="A213" t="s">
        <v>382</v>
      </c>
      <c r="B213">
        <f>[4]p24!B213</f>
        <v>32656831.159248251</v>
      </c>
    </row>
    <row r="214" spans="1:2">
      <c r="A214" t="s">
        <v>137</v>
      </c>
      <c r="B214">
        <f>[4]p24!B214</f>
        <v>364840</v>
      </c>
    </row>
    <row r="215" spans="1:2">
      <c r="A215" t="s">
        <v>383</v>
      </c>
      <c r="B215">
        <f>[4]p24!B215</f>
        <v>0</v>
      </c>
    </row>
    <row r="216" spans="1:2">
      <c r="A216" t="s">
        <v>384</v>
      </c>
      <c r="B216">
        <f>[4]p24!B216</f>
        <v>33021671.159248251</v>
      </c>
    </row>
    <row r="217" spans="1:2">
      <c r="A217" t="s">
        <v>385</v>
      </c>
      <c r="B217">
        <f>[4]p24!B217</f>
        <v>14276284</v>
      </c>
    </row>
    <row r="218" spans="1:2">
      <c r="A218" t="s">
        <v>386</v>
      </c>
      <c r="B218">
        <f>[4]p24!B218</f>
        <v>852449.4</v>
      </c>
    </row>
    <row r="219" spans="1:2">
      <c r="A219" t="s">
        <v>387</v>
      </c>
      <c r="B219">
        <f>[4]p24!B219</f>
        <v>3321811</v>
      </c>
    </row>
    <row r="220" spans="1:2">
      <c r="A220" t="s">
        <v>388</v>
      </c>
      <c r="B220">
        <f>[4]p24!B220</f>
        <v>329839</v>
      </c>
    </row>
    <row r="221" spans="1:2">
      <c r="A221" t="s">
        <v>145</v>
      </c>
      <c r="B221">
        <f>[4]p24!B221</f>
        <v>2500000</v>
      </c>
    </row>
    <row r="222" spans="1:2">
      <c r="A222" t="s">
        <v>146</v>
      </c>
      <c r="B222">
        <f>[4]p24!B222</f>
        <v>502795</v>
      </c>
    </row>
    <row r="223" spans="1:2">
      <c r="A223" t="s">
        <v>389</v>
      </c>
      <c r="B223">
        <f>[4]p24!B223</f>
        <v>129579</v>
      </c>
    </row>
    <row r="224" spans="1:2">
      <c r="A224" t="s">
        <v>390</v>
      </c>
      <c r="B224">
        <f>[4]p24!B224</f>
        <v>0</v>
      </c>
    </row>
    <row r="225" spans="1:2">
      <c r="A225" t="s">
        <v>391</v>
      </c>
      <c r="B225">
        <f>[4]p24!B225</f>
        <v>0</v>
      </c>
    </row>
    <row r="226" spans="1:2">
      <c r="A226" t="s">
        <v>392</v>
      </c>
      <c r="B226">
        <f>[4]p24!B226</f>
        <v>1650000</v>
      </c>
    </row>
    <row r="227" spans="1:2">
      <c r="A227" t="s">
        <v>152</v>
      </c>
      <c r="B227">
        <f>[4]p24!B227</f>
        <v>160000</v>
      </c>
    </row>
    <row r="228" spans="1:2">
      <c r="A228" t="s">
        <v>393</v>
      </c>
      <c r="B228">
        <f>[4]p24!B228</f>
        <v>0</v>
      </c>
    </row>
    <row r="229" spans="1:2">
      <c r="A229" t="s">
        <v>394</v>
      </c>
      <c r="B229">
        <f>[4]p24!B229</f>
        <v>222076</v>
      </c>
    </row>
    <row r="230" spans="1:2">
      <c r="A230" t="s">
        <v>395</v>
      </c>
      <c r="B230">
        <f>[4]p24!B230</f>
        <v>2202166.4506631121</v>
      </c>
    </row>
    <row r="231" spans="1:2">
      <c r="A231" t="s">
        <v>396</v>
      </c>
      <c r="B231">
        <f>[4]p24!B231</f>
        <v>26146999.850663111</v>
      </c>
    </row>
    <row r="232" spans="1:2">
      <c r="A232" t="s">
        <v>397</v>
      </c>
      <c r="B232">
        <f>[4]p24!B232</f>
        <v>6874671.3085851409</v>
      </c>
    </row>
    <row r="233" spans="1:2">
      <c r="A233" t="s">
        <v>398</v>
      </c>
      <c r="B233">
        <f>[4]p24!B233</f>
        <v>2337388</v>
      </c>
    </row>
    <row r="234" spans="1:2">
      <c r="A234" t="s">
        <v>243</v>
      </c>
      <c r="B234">
        <f>[4]p24!B234</f>
        <v>4537283.3085851409</v>
      </c>
    </row>
    <row r="235" spans="1:2">
      <c r="A235" t="s">
        <v>399</v>
      </c>
      <c r="B235">
        <f>[4]p24!B235</f>
        <v>6250000</v>
      </c>
    </row>
    <row r="236" spans="1:2">
      <c r="A236" t="s">
        <v>400</v>
      </c>
      <c r="B236">
        <f>[4]p24!B236</f>
        <v>11666666.666666668</v>
      </c>
    </row>
    <row r="237" spans="1:2">
      <c r="A237" t="s">
        <v>401</v>
      </c>
      <c r="B237">
        <f>[4]p24!B237</f>
        <v>10000000</v>
      </c>
    </row>
    <row r="238" spans="1:2">
      <c r="A238" t="s">
        <v>402</v>
      </c>
      <c r="B238">
        <f>[4]p24!B238</f>
        <v>400</v>
      </c>
    </row>
    <row r="239" spans="1:2">
      <c r="A239" t="s">
        <v>403</v>
      </c>
      <c r="B239">
        <f>[4]p24!B239</f>
        <v>300</v>
      </c>
    </row>
    <row r="240" spans="1:2">
      <c r="A240" t="s">
        <v>404</v>
      </c>
      <c r="B240">
        <f>[4]p24!B240</f>
        <v>1000</v>
      </c>
    </row>
    <row r="241" spans="1:2">
      <c r="A241" t="s">
        <v>405</v>
      </c>
      <c r="B241">
        <f>[4]p24!B241</f>
        <v>1.4</v>
      </c>
    </row>
    <row r="242" spans="1:2">
      <c r="A242" t="s">
        <v>406</v>
      </c>
      <c r="B242">
        <f>[4]p24!B242</f>
        <v>2.2799999999999998</v>
      </c>
    </row>
    <row r="243" spans="1:2">
      <c r="A243" t="s">
        <v>407</v>
      </c>
      <c r="B243">
        <f>[4]p24!B243</f>
        <v>62107082</v>
      </c>
    </row>
    <row r="244" spans="1:2">
      <c r="A244" t="s">
        <v>408</v>
      </c>
      <c r="B244">
        <f>[4]p24!B244</f>
        <v>39551880</v>
      </c>
    </row>
    <row r="245" spans="1:2">
      <c r="A245" t="s">
        <v>409</v>
      </c>
      <c r="B245">
        <f>[4]p24!B245</f>
        <v>55000</v>
      </c>
    </row>
    <row r="246" spans="1:2">
      <c r="A246" t="s">
        <v>410</v>
      </c>
      <c r="B246">
        <f>[4]p24!B246</f>
        <v>0</v>
      </c>
    </row>
    <row r="247" spans="1:2">
      <c r="A247" t="s">
        <v>411</v>
      </c>
      <c r="B247">
        <f>[4]p24!B247</f>
        <v>3.4</v>
      </c>
    </row>
    <row r="248" spans="1:2">
      <c r="A248" t="s">
        <v>412</v>
      </c>
      <c r="B248">
        <f>[4]p24!B248</f>
        <v>3.4</v>
      </c>
    </row>
    <row r="249" spans="1:2">
      <c r="A249" t="s">
        <v>413</v>
      </c>
      <c r="B249">
        <f>[4]p24!B249</f>
        <v>0</v>
      </c>
    </row>
    <row r="250" spans="1:2">
      <c r="A250" t="s">
        <v>414</v>
      </c>
      <c r="B250">
        <f>[4]p24!B250</f>
        <v>0</v>
      </c>
    </row>
    <row r="251" spans="1:2">
      <c r="A251" t="s">
        <v>415</v>
      </c>
      <c r="B251">
        <f>[4]p24!B251</f>
        <v>0</v>
      </c>
    </row>
    <row r="252" spans="1:2">
      <c r="A252" t="s">
        <v>416</v>
      </c>
      <c r="B252">
        <f>[4]p24!B252</f>
        <v>0</v>
      </c>
    </row>
    <row r="253" spans="1:2">
      <c r="A253" t="s">
        <v>417</v>
      </c>
      <c r="B253">
        <f>[4]p24!B253</f>
        <v>0</v>
      </c>
    </row>
    <row r="254" spans="1:2">
      <c r="A254" t="s">
        <v>418</v>
      </c>
      <c r="B254">
        <f>[4]p24!B254</f>
        <v>0</v>
      </c>
    </row>
    <row r="255" spans="1:2">
      <c r="A255" t="s">
        <v>419</v>
      </c>
      <c r="B255">
        <f>[4]p24!B255</f>
        <v>0</v>
      </c>
    </row>
    <row r="256" spans="1:2">
      <c r="A256" t="s">
        <v>420</v>
      </c>
      <c r="B256">
        <f>[4]p24!B256</f>
        <v>0</v>
      </c>
    </row>
    <row r="257" spans="1:2">
      <c r="A257" t="s">
        <v>421</v>
      </c>
      <c r="B257">
        <f>[4]p24!B257</f>
        <v>0</v>
      </c>
    </row>
    <row r="258" spans="1:2">
      <c r="A258" t="s">
        <v>422</v>
      </c>
      <c r="B258">
        <f>[4]p24!B258</f>
        <v>0</v>
      </c>
    </row>
    <row r="259" spans="1:2">
      <c r="A259" t="s">
        <v>423</v>
      </c>
      <c r="B259">
        <f>[4]p24!B259</f>
        <v>5</v>
      </c>
    </row>
    <row r="260" spans="1:2">
      <c r="A260" t="s">
        <v>1065</v>
      </c>
      <c r="B260">
        <f>[4]p24!B260</f>
        <v>14.194460296426694</v>
      </c>
    </row>
    <row r="261" spans="1:2">
      <c r="A261" t="s">
        <v>1066</v>
      </c>
      <c r="B261">
        <f>[4]p24!B261</f>
        <v>21.137143986039312</v>
      </c>
    </row>
    <row r="262" spans="1:2">
      <c r="A262" t="s">
        <v>227</v>
      </c>
      <c r="B262">
        <f>[4]p24!B262</f>
        <v>88</v>
      </c>
    </row>
    <row r="263" spans="1:2">
      <c r="A263" t="s">
        <v>228</v>
      </c>
      <c r="B263">
        <f>[4]p24!B263</f>
        <v>88</v>
      </c>
    </row>
    <row r="264" spans="1:2">
      <c r="A264" t="s">
        <v>346</v>
      </c>
      <c r="B264">
        <f>[4]p24!B264</f>
        <v>310161</v>
      </c>
    </row>
    <row r="265" spans="1:2">
      <c r="A265" t="s">
        <v>355</v>
      </c>
      <c r="B265">
        <f>[4]p24!B265</f>
        <v>303710</v>
      </c>
    </row>
    <row r="266" spans="1:2">
      <c r="A266" t="s">
        <v>338</v>
      </c>
      <c r="B266">
        <f>[4]p24!B266</f>
        <v>3</v>
      </c>
    </row>
    <row r="267" spans="1:2">
      <c r="A267" t="s">
        <v>339</v>
      </c>
      <c r="B267">
        <f>[4]p24!B267</f>
        <v>6</v>
      </c>
    </row>
    <row r="268" spans="1:2">
      <c r="A268" t="s">
        <v>1067</v>
      </c>
      <c r="B268">
        <f>[4]p24!B268</f>
        <v>744386.4</v>
      </c>
    </row>
    <row r="269" spans="1:2">
      <c r="A269" t="s">
        <v>1068</v>
      </c>
      <c r="B269">
        <f>[4]p24!B269</f>
        <v>911130</v>
      </c>
    </row>
    <row r="270" spans="1:2">
      <c r="A270" t="s">
        <v>1069</v>
      </c>
      <c r="B270">
        <f>[4]p24!B270</f>
        <v>3697768.0880110785</v>
      </c>
    </row>
    <row r="271" spans="1:2">
      <c r="A271" t="s">
        <v>1070</v>
      </c>
      <c r="B271">
        <f>[4]p24!B271</f>
        <v>0.6215122042624488</v>
      </c>
    </row>
    <row r="272" spans="1:2">
      <c r="A272" t="s">
        <v>1071</v>
      </c>
      <c r="B272">
        <f>[4]p24!B272</f>
        <v>0.86273416367691569</v>
      </c>
    </row>
    <row r="273" spans="1:2">
      <c r="A273" t="s">
        <v>1072</v>
      </c>
      <c r="B273">
        <f>[4]p24!B273</f>
        <v>0.53039177368852786</v>
      </c>
    </row>
    <row r="274" spans="1:2">
      <c r="A274" t="s">
        <v>1073</v>
      </c>
      <c r="B274">
        <f>[4]p24!B274</f>
        <v>0.48619236568028856</v>
      </c>
    </row>
    <row r="275" spans="1:2">
      <c r="A275" t="s">
        <v>1087</v>
      </c>
      <c r="B275">
        <f>[4]p24!B275</f>
        <v>0.49400884922753013</v>
      </c>
    </row>
    <row r="276" spans="1:2">
      <c r="A276" t="s">
        <v>1088</v>
      </c>
      <c r="B276">
        <f>[4]p24!B276</f>
        <v>0.44878623830260861</v>
      </c>
    </row>
    <row r="277" spans="1:2">
      <c r="A277" t="s">
        <v>1091</v>
      </c>
      <c r="B277">
        <f>[4]p24!B277</f>
        <v>4898099.3085851409</v>
      </c>
    </row>
    <row r="278" spans="1:2">
      <c r="A278" t="s">
        <v>1092</v>
      </c>
      <c r="B278">
        <f>[4]p24!B278</f>
        <v>0.72633268317418553</v>
      </c>
    </row>
    <row r="279" spans="1:2">
      <c r="A279" t="s">
        <v>1093</v>
      </c>
      <c r="B279">
        <f>[4]p24!B279</f>
        <v>0.42073737597244987</v>
      </c>
    </row>
    <row r="280" spans="1:2">
      <c r="A280" t="s">
        <v>1094</v>
      </c>
      <c r="B280">
        <f>[4]p24!B280</f>
        <v>0.57926262402755002</v>
      </c>
    </row>
    <row r="281" spans="1:2">
      <c r="A281" t="s">
        <v>1099</v>
      </c>
      <c r="B281">
        <f>[4]p24!B281</f>
        <v>6.0191999999999996E-2</v>
      </c>
    </row>
    <row r="282" spans="1:2">
      <c r="A282" t="s">
        <v>1100</v>
      </c>
      <c r="B282">
        <f>[4]p24!B282</f>
        <v>0.11089499024761279</v>
      </c>
    </row>
    <row r="283" spans="1:2">
      <c r="A283" t="s">
        <v>1095</v>
      </c>
      <c r="B283">
        <f>[4]p24!B283</f>
        <v>22555202</v>
      </c>
    </row>
    <row r="284" spans="1:2">
      <c r="A284" t="s">
        <v>1096</v>
      </c>
      <c r="B284">
        <f>[4]p24!B284</f>
        <v>31053541.335122492</v>
      </c>
    </row>
    <row r="285" spans="1:2">
      <c r="A285" t="s">
        <v>1097</v>
      </c>
      <c r="B285">
        <f>[4]p24!B285</f>
        <v>1200331.2205740623</v>
      </c>
    </row>
    <row r="286" spans="1:2">
      <c r="A286" t="s">
        <v>1101</v>
      </c>
      <c r="B286">
        <f>[4]p24!B286</f>
        <v>3000000</v>
      </c>
    </row>
    <row r="287" spans="1:2">
      <c r="A287" t="s">
        <v>1102</v>
      </c>
      <c r="B287">
        <f>[4]p24!B287</f>
        <v>0</v>
      </c>
    </row>
    <row r="288" spans="1:2">
      <c r="A288" t="s">
        <v>1103</v>
      </c>
      <c r="B288">
        <f>[4]p24!B288</f>
        <v>0</v>
      </c>
    </row>
    <row r="289" spans="1:2">
      <c r="A289" t="s">
        <v>1069</v>
      </c>
      <c r="B289">
        <f>[4]p24!B289</f>
        <v>3697768.0880110785</v>
      </c>
    </row>
    <row r="290" spans="1:2">
      <c r="A290" t="s">
        <v>508</v>
      </c>
      <c r="B290">
        <f>[4]p24!B290</f>
        <v>8.9562347176875459E-2</v>
      </c>
    </row>
    <row r="291" spans="1:2">
      <c r="A291" t="s">
        <v>1104</v>
      </c>
      <c r="B291">
        <f>[4]p24!B291</f>
        <v>0.36547018294876421</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3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dimension ref="A1:T291"/>
  <sheetViews>
    <sheetView topLeftCell="A248" zoomScale="75"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756</v>
      </c>
    </row>
    <row r="2" spans="1:11">
      <c r="A2">
        <v>25</v>
      </c>
      <c r="B2" t="s">
        <v>176</v>
      </c>
      <c r="C2" t="s">
        <v>177</v>
      </c>
      <c r="D2" t="s">
        <v>178</v>
      </c>
      <c r="E2" t="s">
        <v>8</v>
      </c>
      <c r="F2" t="s">
        <v>179</v>
      </c>
      <c r="G2" t="s">
        <v>10</v>
      </c>
      <c r="H2" t="s">
        <v>180</v>
      </c>
    </row>
    <row r="3" spans="1:11">
      <c r="A3" t="s">
        <v>181</v>
      </c>
      <c r="B3">
        <f>[4]p25!B3</f>
        <v>281100</v>
      </c>
      <c r="C3">
        <f>[4]p25!C3</f>
        <v>138800</v>
      </c>
      <c r="D3">
        <f>[4]p25!D3</f>
        <v>104691</v>
      </c>
      <c r="E3">
        <f>[4]p25!E3</f>
        <v>196824</v>
      </c>
      <c r="F3">
        <f>[4]p25!F3</f>
        <v>219887</v>
      </c>
      <c r="G3">
        <f>[4]p25!G3</f>
        <v>559528</v>
      </c>
      <c r="H3">
        <f>[4]p25!H3</f>
        <v>1500830</v>
      </c>
      <c r="I3">
        <f>[4]p25!I3</f>
        <v>0</v>
      </c>
      <c r="J3">
        <f>[4]p25!J3</f>
        <v>0</v>
      </c>
      <c r="K3">
        <f>[4]p25!K3</f>
        <v>0</v>
      </c>
    </row>
    <row r="4" spans="1:11">
      <c r="A4" t="s">
        <v>182</v>
      </c>
      <c r="B4">
        <f>[4]p25!B4</f>
        <v>281100</v>
      </c>
      <c r="C4">
        <f>[4]p25!C4</f>
        <v>138800</v>
      </c>
      <c r="D4">
        <f>[4]p25!D4</f>
        <v>104691</v>
      </c>
      <c r="E4">
        <f>[4]p25!E4</f>
        <v>196824</v>
      </c>
      <c r="F4">
        <f>[4]p25!F4</f>
        <v>219887</v>
      </c>
      <c r="G4">
        <f>[4]p25!G4</f>
        <v>559528</v>
      </c>
      <c r="H4">
        <f>[4]p25!H4</f>
        <v>1500830</v>
      </c>
      <c r="I4">
        <f>[4]p25!I4</f>
        <v>0</v>
      </c>
      <c r="J4">
        <f>[4]p25!J4</f>
        <v>0</v>
      </c>
      <c r="K4">
        <f>[4]p25!K4</f>
        <v>0</v>
      </c>
    </row>
    <row r="5" spans="1:11">
      <c r="A5" t="s">
        <v>183</v>
      </c>
      <c r="B5">
        <f>[4]p25!B5</f>
        <v>0</v>
      </c>
      <c r="C5">
        <f>[4]p25!C5</f>
        <v>0</v>
      </c>
      <c r="D5">
        <f>[4]p25!D5</f>
        <v>104691</v>
      </c>
      <c r="E5">
        <f>[4]p25!E5</f>
        <v>0</v>
      </c>
      <c r="F5">
        <f>[4]p25!F5</f>
        <v>0</v>
      </c>
      <c r="G5">
        <f>[4]p25!G5</f>
        <v>0</v>
      </c>
      <c r="H5">
        <f>[4]p25!H5</f>
        <v>0</v>
      </c>
      <c r="I5">
        <f>[4]p25!I5</f>
        <v>0</v>
      </c>
      <c r="J5">
        <f>[4]p25!J5</f>
        <v>0</v>
      </c>
      <c r="K5">
        <f>[4]p25!K5</f>
        <v>0</v>
      </c>
    </row>
    <row r="6" spans="1:11">
      <c r="A6" t="s">
        <v>184</v>
      </c>
      <c r="B6">
        <f>[4]p25!B6</f>
        <v>281100</v>
      </c>
      <c r="C6">
        <f>[4]p25!C6</f>
        <v>138800</v>
      </c>
      <c r="D6">
        <f>[4]p25!D6</f>
        <v>0</v>
      </c>
      <c r="E6">
        <f>[4]p25!E6</f>
        <v>196824</v>
      </c>
      <c r="F6">
        <f>[4]p25!F6</f>
        <v>219887</v>
      </c>
      <c r="G6">
        <f>[4]p25!G6</f>
        <v>559528</v>
      </c>
      <c r="H6">
        <f>[4]p25!H6</f>
        <v>0</v>
      </c>
      <c r="I6">
        <f>[4]p25!I6</f>
        <v>0</v>
      </c>
      <c r="J6">
        <f>[4]p25!J6</f>
        <v>0</v>
      </c>
      <c r="K6">
        <f>[4]p25!K6</f>
        <v>0</v>
      </c>
    </row>
    <row r="7" spans="1:11">
      <c r="A7" t="s">
        <v>185</v>
      </c>
      <c r="B7">
        <f>[4]p25!B7</f>
        <v>0</v>
      </c>
      <c r="C7">
        <f>[4]p25!C7</f>
        <v>0</v>
      </c>
      <c r="D7">
        <f>[4]p25!D7</f>
        <v>1396139</v>
      </c>
      <c r="E7">
        <f>[4]p25!E7</f>
        <v>0</v>
      </c>
      <c r="F7">
        <f>[4]p25!F7</f>
        <v>0</v>
      </c>
      <c r="G7">
        <f>[4]p25!G7</f>
        <v>0</v>
      </c>
      <c r="H7">
        <f>[4]p25!H7</f>
        <v>0</v>
      </c>
      <c r="I7">
        <f>[4]p25!I7</f>
        <v>0</v>
      </c>
      <c r="J7">
        <f>[4]p25!J7</f>
        <v>0</v>
      </c>
      <c r="K7">
        <f>[4]p25!K7</f>
        <v>0</v>
      </c>
    </row>
    <row r="8" spans="1:11">
      <c r="A8" t="s">
        <v>186</v>
      </c>
      <c r="B8">
        <f>[4]p25!B8</f>
        <v>240202</v>
      </c>
      <c r="C8">
        <f>[4]p25!C8</f>
        <v>140984</v>
      </c>
      <c r="D8">
        <f>[4]p25!D8</f>
        <v>87718</v>
      </c>
      <c r="E8">
        <f>[4]p25!E8</f>
        <v>183700</v>
      </c>
      <c r="F8">
        <f>[4]p25!F8</f>
        <v>235042</v>
      </c>
      <c r="G8">
        <f>[4]p25!G8</f>
        <v>596096</v>
      </c>
      <c r="H8">
        <f>[4]p25!H8</f>
        <v>1483742</v>
      </c>
      <c r="I8">
        <f>[4]p25!I8</f>
        <v>0</v>
      </c>
      <c r="J8">
        <f>[4]p25!J8</f>
        <v>0</v>
      </c>
      <c r="K8">
        <f>[4]p25!K8</f>
        <v>0</v>
      </c>
    </row>
    <row r="9" spans="1:11">
      <c r="A9" t="s">
        <v>187</v>
      </c>
      <c r="B9">
        <f>[4]p25!B9</f>
        <v>240202</v>
      </c>
      <c r="C9">
        <f>[4]p25!C9</f>
        <v>140984</v>
      </c>
      <c r="D9">
        <f>[4]p25!D9</f>
        <v>87718</v>
      </c>
      <c r="E9">
        <f>[4]p25!E9</f>
        <v>183700</v>
      </c>
      <c r="F9">
        <f>[4]p25!F9</f>
        <v>235042</v>
      </c>
      <c r="G9">
        <f>[4]p25!G9</f>
        <v>596096</v>
      </c>
      <c r="H9">
        <f>[4]p25!H9</f>
        <v>1483742</v>
      </c>
      <c r="I9">
        <f>[4]p25!I9</f>
        <v>0</v>
      </c>
      <c r="J9">
        <f>[4]p25!J9</f>
        <v>0</v>
      </c>
      <c r="K9">
        <f>[4]p25!K9</f>
        <v>0</v>
      </c>
    </row>
    <row r="10" spans="1:11">
      <c r="A10" t="s">
        <v>188</v>
      </c>
      <c r="B10">
        <f>[4]p25!B10</f>
        <v>0</v>
      </c>
      <c r="C10">
        <f>[4]p25!C10</f>
        <v>0</v>
      </c>
      <c r="D10">
        <f>[4]p25!D10</f>
        <v>0</v>
      </c>
      <c r="E10">
        <f>[4]p25!E10</f>
        <v>0</v>
      </c>
      <c r="F10">
        <f>[4]p25!F10</f>
        <v>0</v>
      </c>
      <c r="G10">
        <f>[4]p25!G10</f>
        <v>596096</v>
      </c>
      <c r="H10">
        <f>[4]p25!H10</f>
        <v>0</v>
      </c>
      <c r="I10">
        <f>[4]p25!I10</f>
        <v>0</v>
      </c>
      <c r="J10">
        <f>[4]p25!J10</f>
        <v>0</v>
      </c>
      <c r="K10">
        <f>[4]p25!K10</f>
        <v>0</v>
      </c>
    </row>
    <row r="11" spans="1:11">
      <c r="A11" t="s">
        <v>189</v>
      </c>
      <c r="B11">
        <f>[4]p25!B11</f>
        <v>240202</v>
      </c>
      <c r="C11">
        <f>[4]p25!C11</f>
        <v>140984</v>
      </c>
      <c r="D11">
        <f>[4]p25!D11</f>
        <v>87718</v>
      </c>
      <c r="E11">
        <f>[4]p25!E11</f>
        <v>183700</v>
      </c>
      <c r="F11">
        <f>[4]p25!F11</f>
        <v>235042</v>
      </c>
      <c r="G11">
        <f>[4]p25!G11</f>
        <v>0</v>
      </c>
      <c r="H11">
        <f>[4]p25!H11</f>
        <v>0</v>
      </c>
      <c r="I11">
        <f>[4]p25!I11</f>
        <v>0</v>
      </c>
      <c r="J11">
        <f>[4]p25!J11</f>
        <v>0</v>
      </c>
      <c r="K11">
        <f>[4]p25!K11</f>
        <v>0</v>
      </c>
    </row>
    <row r="12" spans="1:11">
      <c r="A12" t="s">
        <v>190</v>
      </c>
      <c r="B12">
        <f>[4]p25!B12</f>
        <v>0</v>
      </c>
      <c r="C12">
        <f>[4]p25!C12</f>
        <v>0</v>
      </c>
      <c r="D12">
        <f>[4]p25!D12</f>
        <v>0</v>
      </c>
      <c r="E12">
        <f>[4]p25!E12</f>
        <v>0</v>
      </c>
      <c r="F12">
        <f>[4]p25!F12</f>
        <v>0</v>
      </c>
      <c r="G12">
        <f>[4]p25!G12</f>
        <v>887646</v>
      </c>
      <c r="H12">
        <f>[4]p25!H12</f>
        <v>0</v>
      </c>
      <c r="I12">
        <f>[4]p25!I12</f>
        <v>0</v>
      </c>
      <c r="J12">
        <f>[4]p25!J12</f>
        <v>0</v>
      </c>
      <c r="K12">
        <f>[4]p25!K12</f>
        <v>0</v>
      </c>
    </row>
    <row r="13" spans="1:11">
      <c r="A13" t="s">
        <v>191</v>
      </c>
      <c r="B13">
        <f>[4]p25!B13</f>
        <v>4573.8</v>
      </c>
      <c r="C13">
        <f>[4]p25!C13</f>
        <v>441.78750000000002</v>
      </c>
      <c r="D13">
        <f>[4]p25!D13</f>
        <v>363.82499999999999</v>
      </c>
      <c r="E13">
        <f>[4]p25!E13</f>
        <v>34.3035</v>
      </c>
      <c r="F13">
        <f>[4]p25!F13</f>
        <v>53.014500000000005</v>
      </c>
      <c r="G13">
        <f>[4]p25!G13</f>
        <v>47.817</v>
      </c>
      <c r="H13">
        <f>[4]p25!H13</f>
        <v>0</v>
      </c>
      <c r="I13">
        <f>[4]p25!I13</f>
        <v>0</v>
      </c>
      <c r="J13">
        <f>[4]p25!J13</f>
        <v>0</v>
      </c>
      <c r="K13">
        <f>[4]p25!K13</f>
        <v>0</v>
      </c>
    </row>
    <row r="14" spans="1:11">
      <c r="A14" t="s">
        <v>192</v>
      </c>
      <c r="B14">
        <f>[4]p25!B14</f>
        <v>3395.2049999999995</v>
      </c>
      <c r="C14">
        <f>[4]p25!C14</f>
        <v>327.94593750000001</v>
      </c>
      <c r="D14">
        <f>[4]p25!D14</f>
        <v>270.073125</v>
      </c>
      <c r="E14">
        <f>[4]p25!E14</f>
        <v>25.464037499999996</v>
      </c>
      <c r="F14">
        <f>[4]p25!F14</f>
        <v>39.353512500000001</v>
      </c>
      <c r="G14">
        <f>[4]p25!G14</f>
        <v>35.495324999999994</v>
      </c>
      <c r="H14">
        <f>[4]p25!H14</f>
        <v>0</v>
      </c>
      <c r="I14">
        <f>[4]p25!I14</f>
        <v>0</v>
      </c>
      <c r="J14">
        <f>[4]p25!J14</f>
        <v>0</v>
      </c>
      <c r="K14">
        <f>[4]p25!K14</f>
        <v>0</v>
      </c>
    </row>
    <row r="15" spans="1:11">
      <c r="A15" t="s">
        <v>193</v>
      </c>
      <c r="B15">
        <f>[4]p25!B15</f>
        <v>4356</v>
      </c>
      <c r="C15">
        <f>[4]p25!C15</f>
        <v>420.75</v>
      </c>
      <c r="D15">
        <f>[4]p25!D15</f>
        <v>346.5</v>
      </c>
      <c r="E15">
        <f>[4]p25!E15</f>
        <v>32.67</v>
      </c>
      <c r="F15">
        <f>[4]p25!F15</f>
        <v>50.49</v>
      </c>
      <c r="G15">
        <f>[4]p25!G15</f>
        <v>45.54</v>
      </c>
      <c r="H15">
        <f>[4]p25!H15</f>
        <v>0</v>
      </c>
      <c r="I15">
        <f>[4]p25!I15</f>
        <v>0</v>
      </c>
      <c r="J15">
        <f>[4]p25!J15</f>
        <v>0</v>
      </c>
      <c r="K15">
        <f>[4]p25!K15</f>
        <v>0</v>
      </c>
    </row>
    <row r="16" spans="1:11">
      <c r="A16" t="s">
        <v>194</v>
      </c>
      <c r="B16">
        <f>[4]p25!B16</f>
        <v>4356</v>
      </c>
      <c r="C16">
        <f>[4]p25!C16</f>
        <v>420.75</v>
      </c>
      <c r="D16">
        <f>[4]p25!D16</f>
        <v>346.5</v>
      </c>
      <c r="E16">
        <f>[4]p25!E16</f>
        <v>32.67</v>
      </c>
      <c r="F16">
        <f>[4]p25!F16</f>
        <v>50.49</v>
      </c>
      <c r="G16">
        <f>[4]p25!G16</f>
        <v>45.54</v>
      </c>
      <c r="H16">
        <f>[4]p25!H16</f>
        <v>0</v>
      </c>
      <c r="I16">
        <f>[4]p25!I16</f>
        <v>0</v>
      </c>
      <c r="J16">
        <f>[4]p25!J16</f>
        <v>0</v>
      </c>
      <c r="K16">
        <f>[4]p25!K16</f>
        <v>0</v>
      </c>
    </row>
    <row r="17" spans="1:11">
      <c r="A17" t="s">
        <v>195</v>
      </c>
      <c r="B17">
        <f>[4]p25!B17</f>
        <v>3762</v>
      </c>
      <c r="C17">
        <f>[4]p25!C17</f>
        <v>363.375</v>
      </c>
      <c r="D17">
        <f>[4]p25!D17</f>
        <v>299.25</v>
      </c>
      <c r="E17">
        <f>[4]p25!E17</f>
        <v>28.215</v>
      </c>
      <c r="F17">
        <f>[4]p25!F17</f>
        <v>43.604999999999997</v>
      </c>
      <c r="G17">
        <f>[4]p25!G17</f>
        <v>39.33</v>
      </c>
      <c r="H17">
        <f>[4]p25!H17</f>
        <v>0</v>
      </c>
      <c r="I17">
        <f>[4]p25!I17</f>
        <v>0</v>
      </c>
      <c r="J17">
        <f>[4]p25!J17</f>
        <v>0</v>
      </c>
      <c r="K17">
        <f>[4]p25!K17</f>
        <v>0</v>
      </c>
    </row>
    <row r="18" spans="1:11">
      <c r="A18" t="s">
        <v>196</v>
      </c>
      <c r="B18">
        <f>[4]p25!B18</f>
        <v>0</v>
      </c>
      <c r="C18">
        <f>[4]p25!C18</f>
        <v>0</v>
      </c>
      <c r="D18">
        <f>[4]p25!D18</f>
        <v>0</v>
      </c>
      <c r="E18">
        <f>[4]p25!E18</f>
        <v>0</v>
      </c>
      <c r="F18">
        <f>[4]p25!F18</f>
        <v>0</v>
      </c>
      <c r="G18">
        <f>[4]p25!G18</f>
        <v>0</v>
      </c>
      <c r="H18">
        <f>[4]p25!H18</f>
        <v>0</v>
      </c>
      <c r="I18">
        <f>[4]p25!I18</f>
        <v>0</v>
      </c>
      <c r="J18">
        <f>[4]p25!J18</f>
        <v>0</v>
      </c>
      <c r="K18">
        <f>[4]p25!K18</f>
        <v>0</v>
      </c>
    </row>
    <row r="19" spans="1:11">
      <c r="A19" t="s">
        <v>197</v>
      </c>
      <c r="B19">
        <f>[4]p25!B19</f>
        <v>0</v>
      </c>
      <c r="C19">
        <f>[4]p25!C19</f>
        <v>0</v>
      </c>
      <c r="D19">
        <f>[4]p25!D19</f>
        <v>0</v>
      </c>
      <c r="E19">
        <f>[4]p25!E19</f>
        <v>0</v>
      </c>
      <c r="F19">
        <f>[4]p25!F19</f>
        <v>0</v>
      </c>
      <c r="G19">
        <f>[4]p25!G19</f>
        <v>0</v>
      </c>
      <c r="H19">
        <f>[4]p25!H19</f>
        <v>0</v>
      </c>
      <c r="I19">
        <f>[4]p25!I19</f>
        <v>0</v>
      </c>
      <c r="J19">
        <f>[4]p25!J19</f>
        <v>0</v>
      </c>
      <c r="K19">
        <f>[4]p25!K19</f>
        <v>0</v>
      </c>
    </row>
    <row r="20" spans="1:11">
      <c r="A20" t="s">
        <v>198</v>
      </c>
      <c r="B20">
        <f>[4]p25!B20</f>
        <v>0</v>
      </c>
      <c r="C20">
        <f>[4]p25!C20</f>
        <v>0</v>
      </c>
      <c r="D20">
        <f>[4]p25!D20</f>
        <v>0</v>
      </c>
      <c r="E20">
        <f>[4]p25!E20</f>
        <v>0</v>
      </c>
      <c r="F20">
        <f>[4]p25!F20</f>
        <v>0</v>
      </c>
      <c r="G20">
        <f>[4]p25!G20</f>
        <v>0</v>
      </c>
      <c r="H20">
        <f>[4]p25!H20</f>
        <v>0</v>
      </c>
      <c r="I20">
        <f>[4]p25!I20</f>
        <v>0</v>
      </c>
      <c r="J20">
        <f>[4]p25!J20</f>
        <v>0</v>
      </c>
      <c r="K20">
        <f>[4]p25!K20</f>
        <v>0</v>
      </c>
    </row>
    <row r="21" spans="1:11">
      <c r="A21" t="s">
        <v>199</v>
      </c>
      <c r="B21">
        <f>[4]p25!B21</f>
        <v>0</v>
      </c>
      <c r="C21">
        <f>[4]p25!C21</f>
        <v>0</v>
      </c>
      <c r="D21">
        <f>[4]p25!D21</f>
        <v>0</v>
      </c>
      <c r="E21">
        <f>[4]p25!E21</f>
        <v>0</v>
      </c>
      <c r="F21">
        <f>[4]p25!F21</f>
        <v>0</v>
      </c>
      <c r="G21">
        <f>[4]p25!G21</f>
        <v>0</v>
      </c>
      <c r="H21">
        <f>[4]p25!H21</f>
        <v>0</v>
      </c>
      <c r="I21">
        <f>[4]p25!I21</f>
        <v>0</v>
      </c>
      <c r="J21">
        <f>[4]p25!J21</f>
        <v>0</v>
      </c>
      <c r="K21">
        <f>[4]p25!K21</f>
        <v>0</v>
      </c>
    </row>
    <row r="22" spans="1:11">
      <c r="A22" t="s">
        <v>200</v>
      </c>
      <c r="B22">
        <f>[4]p25!B22</f>
        <v>0</v>
      </c>
      <c r="C22">
        <f>[4]p25!C22</f>
        <v>0</v>
      </c>
      <c r="D22">
        <f>[4]p25!D22</f>
        <v>0</v>
      </c>
      <c r="E22">
        <f>[4]p25!E22</f>
        <v>0</v>
      </c>
      <c r="F22">
        <f>[4]p25!F22</f>
        <v>0</v>
      </c>
      <c r="G22">
        <f>[4]p25!G22</f>
        <v>0</v>
      </c>
      <c r="H22">
        <f>[4]p25!H22</f>
        <v>0</v>
      </c>
      <c r="I22">
        <f>[4]p25!I22</f>
        <v>0</v>
      </c>
      <c r="J22">
        <f>[4]p25!J22</f>
        <v>0</v>
      </c>
      <c r="K22">
        <f>[4]p25!K22</f>
        <v>0</v>
      </c>
    </row>
    <row r="23" spans="1:11">
      <c r="A23" t="s">
        <v>201</v>
      </c>
      <c r="B23">
        <f>[4]p25!B23</f>
        <v>6964.65</v>
      </c>
      <c r="C23">
        <f>[4]p25!C23</f>
        <v>519.75</v>
      </c>
      <c r="D23">
        <f>[4]p25!D23</f>
        <v>545.73749999999995</v>
      </c>
      <c r="E23">
        <f>[4]p25!E23</f>
        <v>44.698500000000003</v>
      </c>
      <c r="F23">
        <f>[4]p25!F23</f>
        <v>62.37</v>
      </c>
      <c r="G23">
        <f>[4]p25!G23</f>
        <v>57.172499999999999</v>
      </c>
      <c r="H23">
        <f>[4]p25!H23</f>
        <v>0</v>
      </c>
      <c r="I23">
        <f>[4]p25!I23</f>
        <v>0</v>
      </c>
      <c r="J23">
        <f>[4]p25!J23</f>
        <v>0</v>
      </c>
      <c r="K23">
        <f>[4]p25!K23</f>
        <v>0</v>
      </c>
    </row>
    <row r="24" spans="1:11">
      <c r="A24" t="s">
        <v>202</v>
      </c>
      <c r="B24">
        <f>[4]p25!B24</f>
        <v>6030</v>
      </c>
      <c r="C24">
        <f>[4]p25!C24</f>
        <v>450</v>
      </c>
      <c r="D24">
        <f>[4]p25!D24</f>
        <v>472.5</v>
      </c>
      <c r="E24">
        <f>[4]p25!E24</f>
        <v>38.700000000000003</v>
      </c>
      <c r="F24">
        <f>[4]p25!F24</f>
        <v>54</v>
      </c>
      <c r="G24">
        <f>[4]p25!G24</f>
        <v>49.5</v>
      </c>
      <c r="H24">
        <f>[4]p25!H24</f>
        <v>0</v>
      </c>
      <c r="I24">
        <f>[4]p25!I24</f>
        <v>0</v>
      </c>
      <c r="J24">
        <f>[4]p25!J24</f>
        <v>0</v>
      </c>
      <c r="K24">
        <f>[4]p25!K24</f>
        <v>0</v>
      </c>
    </row>
    <row r="25" spans="1:11">
      <c r="A25" t="s">
        <v>203</v>
      </c>
      <c r="B25">
        <f>[4]p25!B25</f>
        <v>6633</v>
      </c>
      <c r="C25">
        <f>[4]p25!C25</f>
        <v>495</v>
      </c>
      <c r="D25">
        <f>[4]p25!D25</f>
        <v>519.75</v>
      </c>
      <c r="E25">
        <f>[4]p25!E25</f>
        <v>42.57</v>
      </c>
      <c r="F25">
        <f>[4]p25!F25</f>
        <v>59.4</v>
      </c>
      <c r="G25">
        <f>[4]p25!G25</f>
        <v>54.45</v>
      </c>
      <c r="H25">
        <f>[4]p25!H25</f>
        <v>0</v>
      </c>
      <c r="I25">
        <f>[4]p25!I25</f>
        <v>0</v>
      </c>
      <c r="J25">
        <f>[4]p25!J25</f>
        <v>0</v>
      </c>
      <c r="K25">
        <f>[4]p25!K25</f>
        <v>0</v>
      </c>
    </row>
    <row r="26" spans="1:11">
      <c r="A26" t="s">
        <v>204</v>
      </c>
      <c r="B26">
        <f>[4]p25!B26</f>
        <v>6964.65</v>
      </c>
      <c r="C26">
        <f>[4]p25!C26</f>
        <v>519.75</v>
      </c>
      <c r="D26">
        <f>[4]p25!D26</f>
        <v>545.73749999999995</v>
      </c>
      <c r="E26">
        <f>[4]p25!E26</f>
        <v>44.698500000000003</v>
      </c>
      <c r="F26">
        <f>[4]p25!F26</f>
        <v>62.37</v>
      </c>
      <c r="G26">
        <f>[4]p25!G26</f>
        <v>57.172499999999999</v>
      </c>
      <c r="H26">
        <f>[4]p25!H26</f>
        <v>0</v>
      </c>
      <c r="I26">
        <f>[4]p25!I26</f>
        <v>0</v>
      </c>
      <c r="J26">
        <f>[4]p25!J26</f>
        <v>0</v>
      </c>
      <c r="K26">
        <f>[4]p25!K26</f>
        <v>0</v>
      </c>
    </row>
    <row r="27" spans="1:11">
      <c r="A27" t="s">
        <v>205</v>
      </c>
      <c r="B27">
        <f>[4]p25!B27</f>
        <v>6633</v>
      </c>
      <c r="C27">
        <f>[4]p25!C27</f>
        <v>495</v>
      </c>
      <c r="D27">
        <f>[4]p25!D27</f>
        <v>519.75</v>
      </c>
      <c r="E27">
        <f>[4]p25!E27</f>
        <v>42.57</v>
      </c>
      <c r="F27">
        <f>[4]p25!F27</f>
        <v>59.4</v>
      </c>
      <c r="G27">
        <f>[4]p25!G27</f>
        <v>54.45</v>
      </c>
      <c r="H27">
        <f>[4]p25!H27</f>
        <v>0</v>
      </c>
      <c r="I27">
        <f>[4]p25!I27</f>
        <v>0</v>
      </c>
      <c r="J27">
        <f>[4]p25!J27</f>
        <v>0</v>
      </c>
      <c r="K27">
        <f>[4]p25!K27</f>
        <v>0</v>
      </c>
    </row>
    <row r="28" spans="1:11">
      <c r="A28" t="s">
        <v>206</v>
      </c>
      <c r="B28">
        <f>[4]p25!B28</f>
        <v>0</v>
      </c>
      <c r="C28">
        <f>[4]p25!C28</f>
        <v>0</v>
      </c>
      <c r="D28">
        <f>[4]p25!D28</f>
        <v>0</v>
      </c>
      <c r="E28">
        <f>[4]p25!E28</f>
        <v>0</v>
      </c>
      <c r="F28">
        <f>[4]p25!F28</f>
        <v>0</v>
      </c>
      <c r="G28">
        <f>[4]p25!G28</f>
        <v>0</v>
      </c>
      <c r="H28">
        <f>[4]p25!H28</f>
        <v>0</v>
      </c>
      <c r="I28">
        <f>[4]p25!I28</f>
        <v>0</v>
      </c>
      <c r="J28">
        <f>[4]p25!J28</f>
        <v>0</v>
      </c>
      <c r="K28">
        <f>[4]p25!K28</f>
        <v>0</v>
      </c>
    </row>
    <row r="29" spans="1:11">
      <c r="A29" t="s">
        <v>207</v>
      </c>
      <c r="B29">
        <f>[4]p25!B29</f>
        <v>0</v>
      </c>
      <c r="C29">
        <f>[4]p25!C29</f>
        <v>0</v>
      </c>
      <c r="D29">
        <f>[4]p25!D29</f>
        <v>0</v>
      </c>
      <c r="E29">
        <f>[4]p25!E29</f>
        <v>0</v>
      </c>
      <c r="F29">
        <f>[4]p25!F29</f>
        <v>0</v>
      </c>
      <c r="G29">
        <f>[4]p25!G29</f>
        <v>0</v>
      </c>
      <c r="H29">
        <f>[4]p25!H29</f>
        <v>0</v>
      </c>
      <c r="I29">
        <f>[4]p25!I29</f>
        <v>0</v>
      </c>
      <c r="J29">
        <f>[4]p25!J29</f>
        <v>0</v>
      </c>
      <c r="K29">
        <f>[4]p25!K29</f>
        <v>0</v>
      </c>
    </row>
    <row r="30" spans="1:11">
      <c r="A30" t="s">
        <v>208</v>
      </c>
      <c r="B30">
        <f>[4]p25!B30</f>
        <v>0</v>
      </c>
      <c r="C30">
        <f>[4]p25!C30</f>
        <v>0</v>
      </c>
      <c r="D30">
        <f>[4]p25!D30</f>
        <v>0</v>
      </c>
      <c r="E30">
        <f>[4]p25!E30</f>
        <v>0</v>
      </c>
      <c r="F30">
        <f>[4]p25!F30</f>
        <v>0</v>
      </c>
      <c r="G30">
        <f>[4]p25!G30</f>
        <v>0</v>
      </c>
      <c r="H30">
        <f>[4]p25!H30</f>
        <v>0</v>
      </c>
      <c r="I30">
        <f>[4]p25!I30</f>
        <v>0</v>
      </c>
      <c r="J30">
        <f>[4]p25!J30</f>
        <v>0</v>
      </c>
      <c r="K30">
        <f>[4]p25!K30</f>
        <v>0</v>
      </c>
    </row>
    <row r="31" spans="1:11">
      <c r="A31" t="s">
        <v>209</v>
      </c>
      <c r="B31">
        <f>[4]p25!B31</f>
        <v>0</v>
      </c>
      <c r="C31">
        <f>[4]p25!C31</f>
        <v>0</v>
      </c>
      <c r="D31">
        <f>[4]p25!D31</f>
        <v>0</v>
      </c>
      <c r="E31">
        <f>[4]p25!E31</f>
        <v>0</v>
      </c>
      <c r="F31">
        <f>[4]p25!F31</f>
        <v>0</v>
      </c>
      <c r="G31">
        <f>[4]p25!G31</f>
        <v>0</v>
      </c>
      <c r="H31">
        <f>[4]p25!H31</f>
        <v>0</v>
      </c>
      <c r="I31">
        <f>[4]p25!I31</f>
        <v>0</v>
      </c>
      <c r="J31">
        <f>[4]p25!J31</f>
        <v>0</v>
      </c>
      <c r="K31">
        <f>[4]p25!K31</f>
        <v>0</v>
      </c>
    </row>
    <row r="32" spans="1:11">
      <c r="A32" t="s">
        <v>210</v>
      </c>
      <c r="B32">
        <f>[4]p25!B32</f>
        <v>0</v>
      </c>
      <c r="C32">
        <f>[4]p25!C32</f>
        <v>0</v>
      </c>
      <c r="D32">
        <f>[4]p25!D32</f>
        <v>0</v>
      </c>
      <c r="E32">
        <f>[4]p25!E32</f>
        <v>0</v>
      </c>
      <c r="F32">
        <f>[4]p25!F32</f>
        <v>0</v>
      </c>
      <c r="G32">
        <f>[4]p25!G32</f>
        <v>0</v>
      </c>
      <c r="H32">
        <f>[4]p25!H32</f>
        <v>0</v>
      </c>
      <c r="I32">
        <f>[4]p25!I32</f>
        <v>0</v>
      </c>
      <c r="J32">
        <f>[4]p25!J32</f>
        <v>0</v>
      </c>
      <c r="K32">
        <f>[4]p25!K32</f>
        <v>0</v>
      </c>
    </row>
    <row r="33" spans="1:11">
      <c r="A33" t="s">
        <v>211</v>
      </c>
      <c r="B33">
        <f>[4]p25!B33</f>
        <v>86999903</v>
      </c>
      <c r="C33">
        <f>[4]p25!C33</f>
        <v>4640013.9000000004</v>
      </c>
      <c r="D33">
        <f>[4]p25!D33</f>
        <v>4639999.0999999996</v>
      </c>
      <c r="E33">
        <f>[4]p25!E33</f>
        <v>780001.27</v>
      </c>
      <c r="F33">
        <f>[4]p25!F33</f>
        <v>1560001.15</v>
      </c>
      <c r="G33">
        <f>[4]p25!G33</f>
        <v>4160000</v>
      </c>
      <c r="H33">
        <f>[4]p25!H33</f>
        <v>9289605</v>
      </c>
      <c r="I33">
        <f>[4]p25!I33</f>
        <v>0</v>
      </c>
      <c r="J33">
        <f>[4]p25!J33</f>
        <v>0</v>
      </c>
      <c r="K33">
        <f>[4]p25!K33</f>
        <v>0</v>
      </c>
    </row>
    <row r="34" spans="1:11">
      <c r="A34" t="s">
        <v>212</v>
      </c>
      <c r="B34">
        <f>[4]p25!B34</f>
        <v>116000019</v>
      </c>
      <c r="C34">
        <f>[4]p25!C34</f>
        <v>5299990.8</v>
      </c>
      <c r="D34">
        <f>[4]p25!D34</f>
        <v>5300000.9000000004</v>
      </c>
      <c r="E34">
        <f>[4]p25!E34</f>
        <v>610000.16</v>
      </c>
      <c r="F34">
        <f>[4]p25!F34</f>
        <v>1200001.31</v>
      </c>
      <c r="G34">
        <f>[4]p25!G34</f>
        <v>3550000</v>
      </c>
      <c r="H34">
        <f>[4]p25!H34</f>
        <v>8440139</v>
      </c>
      <c r="I34">
        <f>[4]p25!I34</f>
        <v>0</v>
      </c>
      <c r="J34">
        <f>[4]p25!J34</f>
        <v>0</v>
      </c>
      <c r="K34">
        <f>[4]p25!K34</f>
        <v>0</v>
      </c>
    </row>
    <row r="35" spans="1:11">
      <c r="A35" t="s">
        <v>213</v>
      </c>
      <c r="B35">
        <f>[4]p25!B35</f>
        <v>0</v>
      </c>
      <c r="C35">
        <f>[4]p25!C35</f>
        <v>0.09</v>
      </c>
      <c r="D35">
        <f>[4]p25!D35</f>
        <v>0.09</v>
      </c>
      <c r="E35">
        <f>[4]p25!E35</f>
        <v>0.09</v>
      </c>
      <c r="F35">
        <f>[4]p25!F35</f>
        <v>0.09</v>
      </c>
      <c r="G35">
        <f>[4]p25!G35</f>
        <v>0.09</v>
      </c>
      <c r="H35">
        <f>[4]p25!H35</f>
        <v>0</v>
      </c>
      <c r="I35">
        <f>[4]p25!I35</f>
        <v>0</v>
      </c>
      <c r="J35">
        <f>[4]p25!J35</f>
        <v>0</v>
      </c>
      <c r="K35">
        <f>[4]p25!K35</f>
        <v>0</v>
      </c>
    </row>
    <row r="36" spans="1:11">
      <c r="A36" t="s">
        <v>214</v>
      </c>
      <c r="B36">
        <f>[4]p25!B36</f>
        <v>6.8999999999999992E-2</v>
      </c>
      <c r="C36">
        <f>[4]p25!C36</f>
        <v>0</v>
      </c>
      <c r="D36">
        <f>[4]p25!D36</f>
        <v>6.8999999999999992E-2</v>
      </c>
      <c r="E36">
        <f>[4]p25!E36</f>
        <v>6.8999999999999992E-2</v>
      </c>
      <c r="F36">
        <f>[4]p25!F36</f>
        <v>6.8999999999999992E-2</v>
      </c>
      <c r="G36">
        <f>[4]p25!G36</f>
        <v>0</v>
      </c>
      <c r="H36">
        <f>[4]p25!H36</f>
        <v>0</v>
      </c>
      <c r="I36">
        <f>[4]p25!I36</f>
        <v>0</v>
      </c>
      <c r="J36">
        <f>[4]p25!J36</f>
        <v>0</v>
      </c>
      <c r="K36">
        <f>[4]p25!K36</f>
        <v>0</v>
      </c>
    </row>
    <row r="37" spans="1:11">
      <c r="A37" t="s">
        <v>215</v>
      </c>
      <c r="B37">
        <f>[4]p25!B37</f>
        <v>9.1999999999999998E-2</v>
      </c>
      <c r="C37">
        <f>[4]p25!C37</f>
        <v>9.1999999999999998E-2</v>
      </c>
      <c r="D37">
        <f>[4]p25!D37</f>
        <v>0</v>
      </c>
      <c r="E37">
        <f>[4]p25!E37</f>
        <v>9.1999999999999998E-2</v>
      </c>
      <c r="F37">
        <f>[4]p25!F37</f>
        <v>9.1999999999999998E-2</v>
      </c>
      <c r="G37">
        <f>[4]p25!G37</f>
        <v>9.1999999999999998E-2</v>
      </c>
      <c r="H37">
        <f>[4]p25!H37</f>
        <v>0</v>
      </c>
      <c r="I37">
        <f>[4]p25!I37</f>
        <v>0</v>
      </c>
      <c r="J37">
        <f>[4]p25!J37</f>
        <v>0</v>
      </c>
      <c r="K37">
        <f>[4]p25!K37</f>
        <v>0</v>
      </c>
    </row>
    <row r="38" spans="1:11">
      <c r="A38" t="s">
        <v>216</v>
      </c>
      <c r="B38">
        <f>[4]p25!B38</f>
        <v>0.115</v>
      </c>
      <c r="C38">
        <f>[4]p25!C38</f>
        <v>0.115</v>
      </c>
      <c r="D38">
        <f>[4]p25!D38</f>
        <v>0.115</v>
      </c>
      <c r="E38">
        <f>[4]p25!E38</f>
        <v>0</v>
      </c>
      <c r="F38">
        <f>[4]p25!F38</f>
        <v>0</v>
      </c>
      <c r="G38">
        <f>[4]p25!G38</f>
        <v>0.115</v>
      </c>
      <c r="H38">
        <f>[4]p25!H38</f>
        <v>0</v>
      </c>
      <c r="I38">
        <f>[4]p25!I38</f>
        <v>0</v>
      </c>
      <c r="J38">
        <f>[4]p25!J38</f>
        <v>0</v>
      </c>
      <c r="K38">
        <f>[4]p25!K38</f>
        <v>0</v>
      </c>
    </row>
    <row r="39" spans="1:11">
      <c r="A39" t="s">
        <v>217</v>
      </c>
      <c r="B39">
        <f>[4]p25!B39</f>
        <v>0.115</v>
      </c>
      <c r="C39">
        <f>[4]p25!C39</f>
        <v>0.115</v>
      </c>
      <c r="D39">
        <f>[4]p25!D39</f>
        <v>0.115</v>
      </c>
      <c r="E39">
        <f>[4]p25!E39</f>
        <v>0</v>
      </c>
      <c r="F39">
        <f>[4]p25!F39</f>
        <v>0</v>
      </c>
      <c r="G39">
        <f>[4]p25!G39</f>
        <v>0.115</v>
      </c>
      <c r="H39">
        <f>[4]p25!H39</f>
        <v>0</v>
      </c>
      <c r="I39">
        <f>[4]p25!I39</f>
        <v>0</v>
      </c>
      <c r="J39">
        <f>[4]p25!J39</f>
        <v>0</v>
      </c>
      <c r="K39">
        <f>[4]p25!K39</f>
        <v>0</v>
      </c>
    </row>
    <row r="40" spans="1:11">
      <c r="A40" t="s">
        <v>218</v>
      </c>
      <c r="B40">
        <f>[4]p25!B40</f>
        <v>5.7500000000000002E-2</v>
      </c>
      <c r="C40">
        <f>[4]p25!C40</f>
        <v>0</v>
      </c>
      <c r="D40">
        <f>[4]p25!D40</f>
        <v>5.7500000000000002E-2</v>
      </c>
      <c r="E40">
        <f>[4]p25!E40</f>
        <v>5.7500000000000002E-2</v>
      </c>
      <c r="F40">
        <f>[4]p25!F40</f>
        <v>5.7500000000000002E-2</v>
      </c>
      <c r="G40">
        <f>[4]p25!G40</f>
        <v>0</v>
      </c>
      <c r="H40">
        <f>[4]p25!H40</f>
        <v>0</v>
      </c>
      <c r="I40">
        <f>[4]p25!I40</f>
        <v>0</v>
      </c>
      <c r="J40">
        <f>[4]p25!J40</f>
        <v>0</v>
      </c>
      <c r="K40">
        <f>[4]p25!K40</f>
        <v>0</v>
      </c>
    </row>
    <row r="41" spans="1:11">
      <c r="A41" t="s">
        <v>219</v>
      </c>
      <c r="B41">
        <f>[4]p25!B41</f>
        <v>0.6</v>
      </c>
      <c r="C41">
        <f>[4]p25!C41</f>
        <v>1.2</v>
      </c>
      <c r="D41">
        <f>[4]p25!D41</f>
        <v>0.6</v>
      </c>
      <c r="E41">
        <f>[4]p25!E41</f>
        <v>1.5</v>
      </c>
      <c r="F41">
        <f>[4]p25!F41</f>
        <v>1.5</v>
      </c>
      <c r="G41">
        <f>[4]p25!G41</f>
        <v>1.2</v>
      </c>
      <c r="H41">
        <f>[4]p25!H41</f>
        <v>0</v>
      </c>
      <c r="I41">
        <f>[4]p25!I41</f>
        <v>0</v>
      </c>
      <c r="J41">
        <f>[4]p25!J41</f>
        <v>0</v>
      </c>
      <c r="K41">
        <f>[4]p25!K41</f>
        <v>0</v>
      </c>
    </row>
    <row r="42" spans="1:11">
      <c r="A42" t="s">
        <v>220</v>
      </c>
      <c r="B42">
        <f>[4]p25!B42</f>
        <v>1.2</v>
      </c>
      <c r="C42">
        <f>[4]p25!C42</f>
        <v>0.6</v>
      </c>
      <c r="D42">
        <f>[4]p25!D42</f>
        <v>1.8</v>
      </c>
      <c r="E42">
        <f>[4]p25!E42</f>
        <v>1.2</v>
      </c>
      <c r="F42">
        <f>[4]p25!F42</f>
        <v>1.2</v>
      </c>
      <c r="G42">
        <f>[4]p25!G42</f>
        <v>0.6</v>
      </c>
      <c r="H42">
        <f>[4]p25!H42</f>
        <v>0</v>
      </c>
      <c r="I42">
        <f>[4]p25!I42</f>
        <v>0</v>
      </c>
      <c r="J42">
        <f>[4]p25!J42</f>
        <v>0</v>
      </c>
      <c r="K42">
        <f>[4]p25!K42</f>
        <v>0</v>
      </c>
    </row>
    <row r="43" spans="1:11">
      <c r="A43" t="s">
        <v>221</v>
      </c>
      <c r="B43">
        <f>[4]p25!B43</f>
        <v>0.6</v>
      </c>
      <c r="C43">
        <f>[4]p25!C43</f>
        <v>1.8</v>
      </c>
      <c r="D43">
        <f>[4]p25!D43</f>
        <v>0.6</v>
      </c>
      <c r="E43">
        <f>[4]p25!E43</f>
        <v>1.2</v>
      </c>
      <c r="F43">
        <f>[4]p25!F43</f>
        <v>1.2</v>
      </c>
      <c r="G43">
        <f>[4]p25!G43</f>
        <v>1.2</v>
      </c>
      <c r="H43">
        <f>[4]p25!H43</f>
        <v>0</v>
      </c>
      <c r="I43">
        <f>[4]p25!I43</f>
        <v>0</v>
      </c>
      <c r="J43">
        <f>[4]p25!J43</f>
        <v>0</v>
      </c>
      <c r="K43">
        <f>[4]p25!K43</f>
        <v>0</v>
      </c>
    </row>
    <row r="44" spans="1:11">
      <c r="A44" t="s">
        <v>222</v>
      </c>
      <c r="B44">
        <f>[4]p25!B44</f>
        <v>1.5</v>
      </c>
      <c r="C44">
        <f>[4]p25!C44</f>
        <v>1.2</v>
      </c>
      <c r="D44">
        <f>[4]p25!D44</f>
        <v>1.2</v>
      </c>
      <c r="E44">
        <f>[4]p25!E44</f>
        <v>0.6</v>
      </c>
      <c r="F44">
        <f>[4]p25!F44</f>
        <v>0.6</v>
      </c>
      <c r="G44">
        <f>[4]p25!G44</f>
        <v>0.9</v>
      </c>
      <c r="H44">
        <f>[4]p25!H44</f>
        <v>0</v>
      </c>
      <c r="I44">
        <f>[4]p25!I44</f>
        <v>0</v>
      </c>
      <c r="J44">
        <f>[4]p25!J44</f>
        <v>0</v>
      </c>
      <c r="K44">
        <f>[4]p25!K44</f>
        <v>0</v>
      </c>
    </row>
    <row r="45" spans="1:11">
      <c r="A45" t="s">
        <v>223</v>
      </c>
      <c r="B45">
        <f>[4]p25!B45</f>
        <v>1.5</v>
      </c>
      <c r="C45">
        <f>[4]p25!C45</f>
        <v>1.2</v>
      </c>
      <c r="D45">
        <f>[4]p25!D45</f>
        <v>1.2</v>
      </c>
      <c r="E45">
        <f>[4]p25!E45</f>
        <v>0.6</v>
      </c>
      <c r="F45">
        <f>[4]p25!F45</f>
        <v>0.6</v>
      </c>
      <c r="G45">
        <f>[4]p25!G45</f>
        <v>0.9</v>
      </c>
      <c r="H45">
        <f>[4]p25!H45</f>
        <v>0</v>
      </c>
      <c r="I45">
        <f>[4]p25!I45</f>
        <v>0</v>
      </c>
      <c r="J45">
        <f>[4]p25!J45</f>
        <v>0</v>
      </c>
      <c r="K45">
        <f>[4]p25!K45</f>
        <v>0</v>
      </c>
    </row>
    <row r="46" spans="1:11">
      <c r="A46" t="s">
        <v>224</v>
      </c>
      <c r="B46">
        <f>[4]p25!B46</f>
        <v>1.2</v>
      </c>
      <c r="C46">
        <f>[4]p25!C46</f>
        <v>0.6</v>
      </c>
      <c r="D46">
        <f>[4]p25!D46</f>
        <v>1.2</v>
      </c>
      <c r="E46">
        <f>[4]p25!E46</f>
        <v>0.9</v>
      </c>
      <c r="F46">
        <f>[4]p25!F46</f>
        <v>0.9</v>
      </c>
      <c r="G46">
        <f>[4]p25!G46</f>
        <v>0.6</v>
      </c>
      <c r="H46">
        <f>[4]p25!H46</f>
        <v>0</v>
      </c>
      <c r="I46">
        <f>[4]p25!I46</f>
        <v>0</v>
      </c>
      <c r="J46">
        <f>[4]p25!J46</f>
        <v>0</v>
      </c>
      <c r="K46">
        <f>[4]p25!K46</f>
        <v>0</v>
      </c>
    </row>
    <row r="47" spans="1:11">
      <c r="A47" t="s">
        <v>225</v>
      </c>
      <c r="B47">
        <f>[4]p25!B47</f>
        <v>88</v>
      </c>
      <c r="C47">
        <f>[4]p25!C47</f>
        <v>13</v>
      </c>
      <c r="D47">
        <f>[4]p25!D47</f>
        <v>7</v>
      </c>
      <c r="E47">
        <f>[4]p25!E47</f>
        <v>0.66</v>
      </c>
      <c r="F47">
        <f>[4]p25!F47</f>
        <v>0.78</v>
      </c>
      <c r="G47">
        <f>[4]p25!G47</f>
        <v>1</v>
      </c>
      <c r="H47">
        <f>[4]p25!H47</f>
        <v>0</v>
      </c>
      <c r="I47">
        <f>[4]p25!I47</f>
        <v>0</v>
      </c>
      <c r="J47">
        <f>[4]p25!J47</f>
        <v>0</v>
      </c>
      <c r="K47">
        <f>[4]p25!K47</f>
        <v>0</v>
      </c>
    </row>
    <row r="48" spans="1:11">
      <c r="A48" t="s">
        <v>226</v>
      </c>
      <c r="B48">
        <f>[4]p25!B48</f>
        <v>88</v>
      </c>
      <c r="C48">
        <f>[4]p25!C48</f>
        <v>13</v>
      </c>
      <c r="D48">
        <f>[4]p25!D48</f>
        <v>7.1</v>
      </c>
      <c r="E48">
        <f>[4]p25!E48</f>
        <v>0.67</v>
      </c>
      <c r="F48">
        <f>[4]p25!F48</f>
        <v>0.8</v>
      </c>
      <c r="G48">
        <f>[4]p25!G48</f>
        <v>1</v>
      </c>
      <c r="H48">
        <f>[4]p25!H48</f>
        <v>0</v>
      </c>
      <c r="I48">
        <f>[4]p25!I48</f>
        <v>0</v>
      </c>
      <c r="J48">
        <f>[4]p25!J48</f>
        <v>0</v>
      </c>
      <c r="K48">
        <f>[4]p25!K48</f>
        <v>0</v>
      </c>
    </row>
    <row r="49" spans="1:20">
      <c r="A49" t="s">
        <v>227</v>
      </c>
      <c r="B49">
        <f>[4]p25!B49</f>
        <v>89</v>
      </c>
      <c r="C49">
        <f>[4]p25!C49</f>
        <v>12.9</v>
      </c>
      <c r="D49">
        <f>[4]p25!D49</f>
        <v>7.1</v>
      </c>
      <c r="E49">
        <f>[4]p25!E49</f>
        <v>0.67</v>
      </c>
      <c r="F49">
        <f>[4]p25!F49</f>
        <v>0.79</v>
      </c>
      <c r="G49">
        <f>[4]p25!G49</f>
        <v>1</v>
      </c>
      <c r="H49">
        <f>[4]p25!H49</f>
        <v>0</v>
      </c>
      <c r="I49">
        <f>[4]p25!I49</f>
        <v>0</v>
      </c>
      <c r="J49">
        <f>[4]p25!J49</f>
        <v>0</v>
      </c>
      <c r="K49">
        <f>[4]p25!K49</f>
        <v>0</v>
      </c>
    </row>
    <row r="50" spans="1:20">
      <c r="A50" t="s">
        <v>228</v>
      </c>
      <c r="B50">
        <f>[4]p25!B50</f>
        <v>89</v>
      </c>
      <c r="C50">
        <f>[4]p25!C50</f>
        <v>13.2</v>
      </c>
      <c r="D50">
        <f>[4]p25!D50</f>
        <v>7.2</v>
      </c>
      <c r="E50">
        <f>[4]p25!E50</f>
        <v>0.66</v>
      </c>
      <c r="F50">
        <f>[4]p25!F50</f>
        <v>0.79</v>
      </c>
      <c r="G50">
        <f>[4]p25!G50</f>
        <v>1</v>
      </c>
      <c r="H50">
        <f>[4]p25!H50</f>
        <v>0</v>
      </c>
      <c r="I50">
        <f>[4]p25!I50</f>
        <v>0</v>
      </c>
      <c r="J50">
        <f>[4]p25!J50</f>
        <v>0</v>
      </c>
      <c r="K50">
        <f>[4]p25!K50</f>
        <v>0</v>
      </c>
    </row>
    <row r="51" spans="1:20" ht="14" thickBot="1">
      <c r="A51" s="34" t="s">
        <v>229</v>
      </c>
      <c r="B51" s="34">
        <f>[4]p25!B51</f>
        <v>7.6000000000000068</v>
      </c>
      <c r="C51" s="34">
        <f>[4]p25!C51</f>
        <v>10.102325581395345</v>
      </c>
      <c r="D51" s="34">
        <f>[4]p25!D51</f>
        <v>9.1154929577464738</v>
      </c>
      <c r="E51" s="34">
        <f>[4]p25!E51</f>
        <v>5.994029850746263</v>
      </c>
      <c r="F51" s="34">
        <f>[4]p25!F51</f>
        <v>7.6000000000000068</v>
      </c>
      <c r="G51" s="34">
        <f>[4]p25!G51</f>
        <v>7.6</v>
      </c>
      <c r="H51" s="34">
        <f>[4]p25!H51</f>
        <v>0</v>
      </c>
      <c r="I51" s="34">
        <f>[4]p25!I51</f>
        <v>0</v>
      </c>
      <c r="J51" s="34">
        <f>[4]p25!J51</f>
        <v>0</v>
      </c>
      <c r="K51" s="34">
        <f>[4]p25!K51</f>
        <v>0</v>
      </c>
      <c r="L51" s="34"/>
      <c r="M51" s="34"/>
    </row>
    <row r="52" spans="1:20">
      <c r="A52" t="s">
        <v>115</v>
      </c>
      <c r="B52">
        <f>[4]p25!B52</f>
        <v>23401991.129530892</v>
      </c>
      <c r="C52">
        <f>[4]p25!C52</f>
        <v>2996276.7031408399</v>
      </c>
      <c r="D52">
        <f>[4]p25!D52</f>
        <v>13440468.238474056</v>
      </c>
      <c r="E52">
        <f>[4]p25!E52</f>
        <v>12543358.979735449</v>
      </c>
      <c r="F52">
        <f>[4]p25!F52</f>
        <v>2192510.1424468309</v>
      </c>
      <c r="G52">
        <f>[4]p25!G52</f>
        <v>0</v>
      </c>
      <c r="H52">
        <f>[4]p25!H52</f>
        <v>0</v>
      </c>
      <c r="I52">
        <f>[4]p25!I52</f>
        <v>0</v>
      </c>
      <c r="J52">
        <f>[4]p25!J52</f>
        <v>0</v>
      </c>
      <c r="K52">
        <f>[4]p25!K52</f>
        <v>0</v>
      </c>
      <c r="M52" s="28"/>
    </row>
    <row r="53" spans="1:20">
      <c r="A53" t="s">
        <v>116</v>
      </c>
      <c r="B53">
        <f>[4]p25!B53</f>
        <v>25464006</v>
      </c>
      <c r="C53">
        <f>[4]p25!C53</f>
        <v>24848885</v>
      </c>
      <c r="D53">
        <f>[4]p25!D53</f>
        <v>28788578</v>
      </c>
      <c r="E53">
        <f>[4]p25!E53</f>
        <v>24580813</v>
      </c>
      <c r="F53">
        <f>[4]p25!F53</f>
        <v>29259920</v>
      </c>
      <c r="G53">
        <f>[4]p25!G53</f>
        <v>0</v>
      </c>
      <c r="H53">
        <f>[4]p25!H53</f>
        <v>0</v>
      </c>
      <c r="I53">
        <f>[4]p25!I53</f>
        <v>0</v>
      </c>
      <c r="J53">
        <f>[4]p25!J53</f>
        <v>0</v>
      </c>
      <c r="K53">
        <f>[4]p25!K53</f>
        <v>0</v>
      </c>
      <c r="N53" s="10"/>
      <c r="O53" s="10"/>
      <c r="P53" s="10"/>
      <c r="Q53" s="10"/>
      <c r="R53" s="10"/>
    </row>
    <row r="54" spans="1:20">
      <c r="A54" t="s">
        <v>230</v>
      </c>
      <c r="B54">
        <f>[4]p25!B54</f>
        <v>3069545</v>
      </c>
      <c r="C54">
        <f>[4]p25!C54</f>
        <v>934164</v>
      </c>
      <c r="D54">
        <f>[4]p25!D54</f>
        <v>2598411</v>
      </c>
      <c r="E54">
        <f>[4]p25!E54</f>
        <v>3234978</v>
      </c>
      <c r="F54">
        <f>[4]p25!F54</f>
        <v>702467</v>
      </c>
      <c r="G54">
        <f>[4]p25!G54</f>
        <v>0</v>
      </c>
      <c r="H54">
        <f>[4]p25!H54</f>
        <v>0</v>
      </c>
      <c r="I54">
        <f>[4]p25!I54</f>
        <v>0</v>
      </c>
      <c r="J54">
        <f>[4]p25!J54</f>
        <v>0</v>
      </c>
      <c r="K54">
        <f>[4]p25!K54</f>
        <v>0</v>
      </c>
      <c r="N54" s="32"/>
      <c r="O54" s="32"/>
      <c r="P54" s="32"/>
      <c r="Q54" s="32"/>
      <c r="R54" s="32"/>
      <c r="S54" s="32"/>
      <c r="T54" s="33"/>
    </row>
    <row r="55" spans="1:20">
      <c r="A55" t="s">
        <v>231</v>
      </c>
      <c r="B55">
        <f>[4]p25!B55</f>
        <v>2017491</v>
      </c>
      <c r="C55">
        <f>[4]p25!C55</f>
        <v>4858116</v>
      </c>
      <c r="D55">
        <f>[4]p25!D55</f>
        <v>2426941</v>
      </c>
      <c r="E55">
        <f>[4]p25!E55</f>
        <v>4224348</v>
      </c>
      <c r="F55">
        <f>[4]p25!F55</f>
        <v>6543421</v>
      </c>
      <c r="G55">
        <f>[4]p25!G55</f>
        <v>0</v>
      </c>
      <c r="H55">
        <f>[4]p25!H55</f>
        <v>0</v>
      </c>
      <c r="I55">
        <f>[4]p25!I55</f>
        <v>0</v>
      </c>
      <c r="J55">
        <f>[4]p25!J55</f>
        <v>0</v>
      </c>
      <c r="K55">
        <f>[4]p25!K55</f>
        <v>0</v>
      </c>
      <c r="N55" s="32"/>
      <c r="O55" s="32"/>
      <c r="P55" s="32"/>
      <c r="Q55" s="32"/>
      <c r="R55" s="32"/>
      <c r="S55" s="32"/>
      <c r="T55" s="33"/>
    </row>
    <row r="56" spans="1:20">
      <c r="A56" t="s">
        <v>232</v>
      </c>
      <c r="B56">
        <f>[4]p25!B56</f>
        <v>5087036</v>
      </c>
      <c r="C56">
        <f>[4]p25!C56</f>
        <v>5792280</v>
      </c>
      <c r="D56">
        <f>[4]p25!D56</f>
        <v>5025352</v>
      </c>
      <c r="E56">
        <f>[4]p25!E56</f>
        <v>7459326</v>
      </c>
      <c r="F56">
        <f>[4]p25!F56</f>
        <v>7245888</v>
      </c>
      <c r="G56">
        <f>[4]p25!G56</f>
        <v>0</v>
      </c>
      <c r="H56">
        <f>[4]p25!H56</f>
        <v>0</v>
      </c>
      <c r="I56">
        <f>[4]p25!I56</f>
        <v>0</v>
      </c>
      <c r="J56">
        <f>[4]p25!J56</f>
        <v>0</v>
      </c>
      <c r="K56">
        <f>[4]p25!K56</f>
        <v>0</v>
      </c>
      <c r="T56" s="33"/>
    </row>
    <row r="57" spans="1:20">
      <c r="A57" t="s">
        <v>233</v>
      </c>
      <c r="B57">
        <f>[4]p25!B57</f>
        <v>1920282</v>
      </c>
      <c r="C57">
        <f>[4]p25!C57</f>
        <v>2059578</v>
      </c>
      <c r="D57">
        <f>[4]p25!D57</f>
        <v>1973782</v>
      </c>
      <c r="E57">
        <f>[4]p25!E57</f>
        <v>2129010</v>
      </c>
      <c r="F57">
        <f>[4]p25!F57</f>
        <v>2032777</v>
      </c>
      <c r="G57">
        <f>[4]p25!G57</f>
        <v>337107</v>
      </c>
      <c r="H57">
        <f>[4]p25!H57</f>
        <v>337107</v>
      </c>
      <c r="I57">
        <f>[4]p25!I57</f>
        <v>337107</v>
      </c>
      <c r="J57">
        <f>[4]p25!J57</f>
        <v>337107</v>
      </c>
      <c r="K57">
        <f>[4]p25!K57</f>
        <v>337107</v>
      </c>
      <c r="M57" s="28"/>
      <c r="N57" s="10"/>
      <c r="O57" s="10"/>
      <c r="P57" s="10"/>
      <c r="Q57" s="10"/>
      <c r="R57" s="10"/>
      <c r="T57" s="33"/>
    </row>
    <row r="58" spans="1:20">
      <c r="A58" t="s">
        <v>234</v>
      </c>
      <c r="B58">
        <f>[4]p25!B58</f>
        <v>4900538</v>
      </c>
      <c r="C58">
        <f>[4]p25!C58</f>
        <v>5053952</v>
      </c>
      <c r="D58">
        <f>[4]p25!D58</f>
        <v>4900537</v>
      </c>
      <c r="E58">
        <f>[4]p25!E58</f>
        <v>4781429</v>
      </c>
      <c r="F58">
        <f>[4]p25!F58</f>
        <v>4725985</v>
      </c>
      <c r="G58">
        <f>[4]p25!G58</f>
        <v>4107242</v>
      </c>
      <c r="H58">
        <f>[4]p25!H58</f>
        <v>2792924</v>
      </c>
      <c r="I58">
        <f>[4]p25!I58</f>
        <v>2628634</v>
      </c>
      <c r="J58">
        <f>[4]p25!J58</f>
        <v>3614371</v>
      </c>
      <c r="K58">
        <f>[4]p25!K58</f>
        <v>3942951</v>
      </c>
      <c r="N58" s="32"/>
      <c r="O58" s="32"/>
      <c r="P58" s="32"/>
      <c r="Q58" s="32"/>
      <c r="R58" s="32"/>
      <c r="S58" s="32"/>
      <c r="T58" s="33"/>
    </row>
    <row r="59" spans="1:20">
      <c r="A59" t="s">
        <v>235</v>
      </c>
      <c r="B59">
        <f>[4]p25!B59</f>
        <v>5998277</v>
      </c>
      <c r="C59">
        <f>[4]p25!C59</f>
        <v>5640744</v>
      </c>
      <c r="D59">
        <f>[4]p25!D59</f>
        <v>5998277</v>
      </c>
      <c r="E59">
        <f>[4]p25!E59</f>
        <v>6035744</v>
      </c>
      <c r="F59">
        <f>[4]p25!F59</f>
        <v>7082969</v>
      </c>
      <c r="G59">
        <f>[4]p25!G59</f>
        <v>3285792</v>
      </c>
      <c r="H59">
        <f>[4]p25!H59</f>
        <v>3942951</v>
      </c>
      <c r="I59">
        <f>[4]p25!I59</f>
        <v>3614371</v>
      </c>
      <c r="J59">
        <f>[4]p25!J59</f>
        <v>2628634</v>
      </c>
      <c r="K59">
        <f>[4]p25!K59</f>
        <v>2792924</v>
      </c>
      <c r="N59" s="32"/>
      <c r="O59" s="32"/>
      <c r="P59" s="32"/>
      <c r="Q59" s="32"/>
      <c r="R59" s="32"/>
      <c r="S59" s="32"/>
      <c r="T59" s="33"/>
    </row>
    <row r="60" spans="1:20">
      <c r="A60" t="s">
        <v>236</v>
      </c>
      <c r="B60">
        <f>[4]p25!B60</f>
        <v>10898815</v>
      </c>
      <c r="C60">
        <f>[4]p25!C60</f>
        <v>10694696</v>
      </c>
      <c r="D60">
        <f>[4]p25!D60</f>
        <v>10898814</v>
      </c>
      <c r="E60">
        <f>[4]p25!E60</f>
        <v>10817173</v>
      </c>
      <c r="F60">
        <f>[4]p25!F60</f>
        <v>11808954</v>
      </c>
      <c r="G60">
        <f>[4]p25!G60</f>
        <v>7393034</v>
      </c>
      <c r="H60">
        <f>[4]p25!H60</f>
        <v>6735875</v>
      </c>
      <c r="I60">
        <f>[4]p25!I60</f>
        <v>6243005</v>
      </c>
      <c r="J60">
        <f>[4]p25!J60</f>
        <v>6243005</v>
      </c>
      <c r="K60">
        <f>[4]p25!K60</f>
        <v>6735875</v>
      </c>
    </row>
    <row r="61" spans="1:20">
      <c r="A61" t="s">
        <v>237</v>
      </c>
      <c r="B61">
        <f>[4]p25!B61</f>
        <v>66772130.129530892</v>
      </c>
      <c r="C61">
        <f>[4]p25!C61</f>
        <v>46391715.70314084</v>
      </c>
      <c r="D61">
        <f>[4]p25!D61</f>
        <v>60126994.238474056</v>
      </c>
      <c r="E61">
        <f>[4]p25!E61</f>
        <v>57529680.979735449</v>
      </c>
      <c r="F61">
        <f>[4]p25!F61</f>
        <v>52540049.142446831</v>
      </c>
      <c r="G61">
        <f>[4]p25!G61</f>
        <v>0</v>
      </c>
      <c r="H61">
        <f>[4]p25!H61</f>
        <v>0</v>
      </c>
      <c r="I61">
        <f>[4]p25!I61</f>
        <v>0</v>
      </c>
      <c r="J61">
        <f>[4]p25!J61</f>
        <v>0</v>
      </c>
      <c r="K61">
        <f>[4]p25!K61</f>
        <v>0</v>
      </c>
    </row>
    <row r="62" spans="1:20">
      <c r="A62" t="s">
        <v>121</v>
      </c>
      <c r="B62">
        <f>[4]p25!B62</f>
        <v>6941515</v>
      </c>
      <c r="C62">
        <f>[4]p25!C62</f>
        <v>6979554</v>
      </c>
      <c r="D62">
        <f>[4]p25!D62</f>
        <v>6965997.5</v>
      </c>
      <c r="E62">
        <f>[4]p25!E62</f>
        <v>6000000</v>
      </c>
      <c r="F62">
        <f>[4]p25!F62</f>
        <v>7335250.5</v>
      </c>
      <c r="G62">
        <f>[4]p25!G62</f>
        <v>0</v>
      </c>
      <c r="H62">
        <f>[4]p25!H62</f>
        <v>0</v>
      </c>
      <c r="I62">
        <f>[4]p25!I62</f>
        <v>0</v>
      </c>
      <c r="J62">
        <f>[4]p25!J62</f>
        <v>0</v>
      </c>
      <c r="K62">
        <f>[4]p25!K62</f>
        <v>0</v>
      </c>
    </row>
    <row r="63" spans="1:20">
      <c r="A63" t="s">
        <v>122</v>
      </c>
      <c r="B63">
        <f>[4]p25!B63</f>
        <v>4503264</v>
      </c>
      <c r="C63">
        <f>[4]p25!C63</f>
        <v>582012</v>
      </c>
      <c r="D63">
        <f>[4]p25!D63</f>
        <v>4660227</v>
      </c>
      <c r="E63">
        <f>[4]p25!E63</f>
        <v>3032292</v>
      </c>
      <c r="F63">
        <f>[4]p25!F63</f>
        <v>3127889</v>
      </c>
      <c r="G63">
        <f>[4]p25!G63</f>
        <v>-2769790</v>
      </c>
      <c r="H63">
        <f>[4]p25!H63</f>
        <v>-2384325</v>
      </c>
      <c r="I63">
        <f>[4]p25!I63</f>
        <v>-1713595</v>
      </c>
      <c r="J63">
        <f>[4]p25!J63</f>
        <v>-1559486</v>
      </c>
      <c r="K63">
        <f>[4]p25!K63</f>
        <v>-2105996</v>
      </c>
    </row>
    <row r="64" spans="1:20">
      <c r="A64" t="s">
        <v>238</v>
      </c>
      <c r="B64">
        <f>[4]p25!B64</f>
        <v>23069461</v>
      </c>
      <c r="C64">
        <f>[4]p25!C64</f>
        <v>24521334</v>
      </c>
      <c r="D64">
        <f>[4]p25!D64</f>
        <v>27551037</v>
      </c>
      <c r="E64">
        <f>[4]p25!E64</f>
        <v>24475950</v>
      </c>
      <c r="F64">
        <f>[4]p25!F64</f>
        <v>27932857</v>
      </c>
      <c r="G64">
        <f>[4]p25!G64</f>
        <v>0</v>
      </c>
      <c r="H64">
        <f>[4]p25!H64</f>
        <v>0</v>
      </c>
      <c r="I64">
        <f>[4]p25!I64</f>
        <v>0</v>
      </c>
      <c r="J64">
        <f>[4]p25!J64</f>
        <v>0</v>
      </c>
      <c r="K64">
        <f>[4]p25!K64</f>
        <v>0</v>
      </c>
    </row>
    <row r="65" spans="1:13">
      <c r="A65" t="s">
        <v>239</v>
      </c>
      <c r="B65">
        <f>[4]p25!B65</f>
        <v>1000000</v>
      </c>
      <c r="C65">
        <f>[4]p25!C65</f>
        <v>1000000</v>
      </c>
      <c r="D65">
        <f>[4]p25!D65</f>
        <v>1000000</v>
      </c>
      <c r="E65">
        <f>[4]p25!E65</f>
        <v>1000000</v>
      </c>
      <c r="F65">
        <f>[4]p25!F65</f>
        <v>1000000</v>
      </c>
      <c r="G65">
        <f>[4]p25!G65</f>
        <v>1000000</v>
      </c>
      <c r="H65">
        <f>[4]p25!H65</f>
        <v>1000000</v>
      </c>
      <c r="I65">
        <f>[4]p25!I65</f>
        <v>1000000</v>
      </c>
      <c r="J65">
        <f>[4]p25!J65</f>
        <v>1000000</v>
      </c>
      <c r="K65">
        <f>[4]p25!K65</f>
        <v>1000000</v>
      </c>
    </row>
    <row r="66" spans="1:13">
      <c r="A66" t="s">
        <v>125</v>
      </c>
      <c r="B66">
        <f>[4]p25!B66</f>
        <v>31257890.129530892</v>
      </c>
      <c r="C66">
        <f>[4]p25!C66</f>
        <v>13308815.703140844</v>
      </c>
      <c r="D66">
        <f>[4]p25!D66</f>
        <v>19949732.738474052</v>
      </c>
      <c r="E66">
        <f>[4]p25!E66</f>
        <v>23021438.979735453</v>
      </c>
      <c r="F66">
        <f>[4]p25!F66</f>
        <v>13144052.642446835</v>
      </c>
      <c r="G66">
        <f>[4]p25!G66</f>
        <v>15144973</v>
      </c>
      <c r="H66">
        <f>[4]p25!H66</f>
        <v>15893225</v>
      </c>
      <c r="I66">
        <f>[4]p25!I66</f>
        <v>17195227</v>
      </c>
      <c r="J66">
        <f>[4]p25!J66</f>
        <v>17495394</v>
      </c>
      <c r="K66">
        <f>[4]p25!K66</f>
        <v>16433510</v>
      </c>
    </row>
    <row r="67" spans="1:13">
      <c r="A67" t="s">
        <v>240</v>
      </c>
      <c r="B67">
        <f>[4]p25!B67</f>
        <v>66772130.129530892</v>
      </c>
      <c r="C67">
        <f>[4]p25!C67</f>
        <v>46391715.70314084</v>
      </c>
      <c r="D67">
        <f>[4]p25!D67</f>
        <v>60126994.238474056</v>
      </c>
      <c r="E67">
        <f>[4]p25!E67</f>
        <v>57529680.979735449</v>
      </c>
      <c r="F67">
        <f>[4]p25!F67</f>
        <v>52540049.142446831</v>
      </c>
      <c r="G67">
        <f>[4]p25!G67</f>
        <v>0</v>
      </c>
      <c r="H67">
        <f>[4]p25!H67</f>
        <v>0</v>
      </c>
      <c r="I67">
        <f>[4]p25!I67</f>
        <v>0</v>
      </c>
      <c r="J67">
        <f>[4]p25!J67</f>
        <v>0</v>
      </c>
      <c r="K67">
        <f>[4]p25!K67</f>
        <v>0</v>
      </c>
    </row>
    <row r="68" spans="1:13">
      <c r="A68" t="s">
        <v>241</v>
      </c>
      <c r="B68">
        <f>[4]p25!B68</f>
        <v>3000000</v>
      </c>
      <c r="C68">
        <f>[4]p25!C68</f>
        <v>0</v>
      </c>
      <c r="D68">
        <f>[4]p25!D68</f>
        <v>3000000</v>
      </c>
      <c r="E68">
        <f>[4]p25!E68</f>
        <v>3000000</v>
      </c>
      <c r="F68">
        <f>[4]p25!F68</f>
        <v>3000000</v>
      </c>
      <c r="G68">
        <f>[4]p25!G68</f>
        <v>0</v>
      </c>
      <c r="H68">
        <f>[4]p25!H68</f>
        <v>0</v>
      </c>
      <c r="I68">
        <f>[4]p25!I68</f>
        <v>0</v>
      </c>
      <c r="J68">
        <f>[4]p25!J68</f>
        <v>0</v>
      </c>
      <c r="K68">
        <f>[4]p25!K68</f>
        <v>0</v>
      </c>
    </row>
    <row r="69" spans="1:13">
      <c r="A69" t="s">
        <v>242</v>
      </c>
      <c r="B69">
        <f>[4]p25!B69</f>
        <v>29845784.625734247</v>
      </c>
      <c r="C69">
        <f>[4]p25!C69</f>
        <v>29836299.434838466</v>
      </c>
      <c r="D69">
        <f>[4]p25!D69</f>
        <v>34391944.82662341</v>
      </c>
      <c r="E69">
        <f>[4]p25!E69</f>
        <v>29290703.13817618</v>
      </c>
      <c r="F69">
        <f>[4]p25!F69</f>
        <v>35115158.386475556</v>
      </c>
      <c r="G69">
        <f>[4]p25!G69</f>
        <v>0</v>
      </c>
      <c r="H69">
        <f>[4]p25!H69</f>
        <v>0</v>
      </c>
      <c r="I69">
        <f>[4]p25!I69</f>
        <v>0</v>
      </c>
      <c r="J69">
        <f>[4]p25!J69</f>
        <v>0</v>
      </c>
      <c r="K69">
        <f>[4]p25!K69</f>
        <v>0</v>
      </c>
    </row>
    <row r="70" spans="1:13">
      <c r="A70" t="s">
        <v>243</v>
      </c>
      <c r="B70">
        <f>[4]p25!B70</f>
        <v>4204348.7944083996</v>
      </c>
      <c r="C70">
        <f>[4]p25!C70</f>
        <v>628128.6962984167</v>
      </c>
      <c r="D70">
        <f>[4]p25!D70</f>
        <v>4466622.7118033245</v>
      </c>
      <c r="E70">
        <f>[4]p25!E70</f>
        <v>2710126.5118813366</v>
      </c>
      <c r="F70">
        <f>[4]p25!F70</f>
        <v>3246005.2694692202</v>
      </c>
      <c r="G70">
        <f>[4]p25!G70</f>
        <v>-95333</v>
      </c>
      <c r="H70">
        <f>[4]p25!H70</f>
        <v>-89844</v>
      </c>
      <c r="I70">
        <f>[4]p25!I70</f>
        <v>-85726</v>
      </c>
      <c r="J70">
        <f>[4]p25!J70</f>
        <v>-85726</v>
      </c>
      <c r="K70">
        <f>[4]p25!K70</f>
        <v>-89844</v>
      </c>
    </row>
    <row r="71" spans="1:13">
      <c r="A71" t="s">
        <v>244</v>
      </c>
      <c r="B71">
        <f>[4]p25!B71</f>
        <v>0.85223005721141409</v>
      </c>
      <c r="C71">
        <f>[4]p25!C71</f>
        <v>1.0480687059895124</v>
      </c>
      <c r="D71">
        <f>[4]p25!D71</f>
        <v>1.0510232334047884</v>
      </c>
      <c r="E71">
        <f>[4]p25!E71</f>
        <v>1.0512925834922453</v>
      </c>
      <c r="F71">
        <f>[4]p25!F71</f>
        <v>0.99738541990203955</v>
      </c>
      <c r="G71">
        <f>[4]p25!G71</f>
        <v>0</v>
      </c>
      <c r="H71">
        <f>[4]p25!H71</f>
        <v>0</v>
      </c>
      <c r="I71">
        <f>[4]p25!I71</f>
        <v>0</v>
      </c>
      <c r="J71">
        <f>[4]p25!J71</f>
        <v>0</v>
      </c>
      <c r="K71">
        <f>[4]p25!K71</f>
        <v>0</v>
      </c>
    </row>
    <row r="72" spans="1:13">
      <c r="A72" t="s">
        <v>245</v>
      </c>
      <c r="B72">
        <f>[4]p25!B72</f>
        <v>0.96684851635223434</v>
      </c>
      <c r="C72">
        <f>[4]p25!C72</f>
        <v>1.0685406122698762</v>
      </c>
      <c r="D72">
        <f>[4]p25!D72</f>
        <v>0.95205835756317025</v>
      </c>
      <c r="E72">
        <f>[4]p25!E72</f>
        <v>0.95295659931589949</v>
      </c>
      <c r="F72">
        <f>[4]p25!F72</f>
        <v>1.0595959144988201</v>
      </c>
      <c r="G72">
        <f>[4]p25!G72</f>
        <v>0</v>
      </c>
      <c r="H72">
        <f>[4]p25!H72</f>
        <v>0</v>
      </c>
      <c r="I72">
        <f>[4]p25!I72</f>
        <v>0</v>
      </c>
      <c r="J72">
        <f>[4]p25!J72</f>
        <v>0</v>
      </c>
      <c r="K72">
        <f>[4]p25!K72</f>
        <v>0</v>
      </c>
    </row>
    <row r="73" spans="1:13">
      <c r="A73" t="s">
        <v>246</v>
      </c>
      <c r="B73">
        <f>[4]p25!B73</f>
        <v>0</v>
      </c>
      <c r="C73">
        <f>[4]p25!C73</f>
        <v>0</v>
      </c>
      <c r="D73">
        <f>[4]p25!D73</f>
        <v>0</v>
      </c>
      <c r="E73">
        <f>[4]p25!E73</f>
        <v>0</v>
      </c>
      <c r="F73">
        <f>[4]p25!F73</f>
        <v>0</v>
      </c>
      <c r="G73">
        <f>[4]p25!G73</f>
        <v>0</v>
      </c>
      <c r="H73">
        <f>[4]p25!H73</f>
        <v>0</v>
      </c>
      <c r="I73">
        <f>[4]p25!I73</f>
        <v>0</v>
      </c>
      <c r="J73">
        <f>[4]p25!J73</f>
        <v>0</v>
      </c>
      <c r="K73">
        <f>[4]p25!K73</f>
        <v>0</v>
      </c>
    </row>
    <row r="74" spans="1:13">
      <c r="A74" t="s">
        <v>435</v>
      </c>
      <c r="B74">
        <f>[4]p25!B74</f>
        <v>0</v>
      </c>
      <c r="C74">
        <f>[4]p25!C74</f>
        <v>0</v>
      </c>
      <c r="D74">
        <f>[4]p25!D74</f>
        <v>0</v>
      </c>
      <c r="E74">
        <f>[4]p25!E74</f>
        <v>0</v>
      </c>
      <c r="F74">
        <f>[4]p25!F74</f>
        <v>0</v>
      </c>
      <c r="G74">
        <f>[4]p25!G74</f>
        <v>0</v>
      </c>
      <c r="H74">
        <f>[4]p25!H74</f>
        <v>0</v>
      </c>
      <c r="I74">
        <f>[4]p25!I74</f>
        <v>0</v>
      </c>
      <c r="J74">
        <f>[4]p25!J74</f>
        <v>0</v>
      </c>
      <c r="K74">
        <f>[4]p25!K74</f>
        <v>0</v>
      </c>
    </row>
    <row r="75" spans="1:13">
      <c r="A75" t="s">
        <v>436</v>
      </c>
      <c r="B75">
        <f>[4]p25!B75</f>
        <v>0</v>
      </c>
      <c r="C75">
        <f>[4]p25!C75</f>
        <v>0</v>
      </c>
      <c r="D75">
        <f>[4]p25!D75</f>
        <v>0</v>
      </c>
      <c r="E75">
        <f>[4]p25!E75</f>
        <v>0</v>
      </c>
      <c r="F75">
        <f>[4]p25!F75</f>
        <v>0</v>
      </c>
      <c r="G75">
        <f>[4]p25!G75</f>
        <v>0</v>
      </c>
      <c r="H75">
        <f>[4]p25!H75</f>
        <v>0</v>
      </c>
      <c r="I75">
        <f>[4]p25!I75</f>
        <v>0</v>
      </c>
      <c r="J75">
        <f>[4]p25!J75</f>
        <v>0</v>
      </c>
      <c r="K75">
        <f>[4]p25!K75</f>
        <v>0</v>
      </c>
    </row>
    <row r="76" spans="1:13">
      <c r="A76" t="s">
        <v>437</v>
      </c>
      <c r="B76">
        <f>[4]p25!B76</f>
        <v>0</v>
      </c>
      <c r="C76">
        <f>[4]p25!C76</f>
        <v>0</v>
      </c>
      <c r="D76">
        <f>[4]p25!D76</f>
        <v>0</v>
      </c>
      <c r="E76">
        <f>[4]p25!E76</f>
        <v>0</v>
      </c>
      <c r="F76">
        <f>[4]p25!F76</f>
        <v>0</v>
      </c>
      <c r="G76">
        <f>[4]p25!G76</f>
        <v>0</v>
      </c>
      <c r="H76">
        <f>[4]p25!H76</f>
        <v>0</v>
      </c>
      <c r="I76">
        <f>[4]p25!I76</f>
        <v>0</v>
      </c>
      <c r="J76">
        <f>[4]p25!J76</f>
        <v>0</v>
      </c>
      <c r="K76">
        <f>[4]p25!K76</f>
        <v>0</v>
      </c>
    </row>
    <row r="77" spans="1:13" ht="14" thickBot="1">
      <c r="A77" s="34" t="s">
        <v>438</v>
      </c>
      <c r="B77" s="34">
        <f>[4]p25!B77</f>
        <v>0</v>
      </c>
      <c r="C77" s="34">
        <f>[4]p25!C77</f>
        <v>0</v>
      </c>
      <c r="D77" s="34">
        <f>[4]p25!D77</f>
        <v>0</v>
      </c>
      <c r="E77" s="34">
        <f>[4]p25!E77</f>
        <v>0</v>
      </c>
      <c r="F77" s="34">
        <f>[4]p25!F77</f>
        <v>0</v>
      </c>
      <c r="G77" s="34">
        <f>[4]p25!G77</f>
        <v>0</v>
      </c>
      <c r="H77" s="34">
        <f>[4]p25!H77</f>
        <v>0</v>
      </c>
      <c r="I77" s="34">
        <f>[4]p25!I77</f>
        <v>0</v>
      </c>
      <c r="J77" s="34">
        <f>[4]p25!J77</f>
        <v>0</v>
      </c>
      <c r="K77" s="34">
        <f>[4]p25!K77</f>
        <v>0</v>
      </c>
      <c r="L77" s="34"/>
      <c r="M77" s="34"/>
    </row>
    <row r="78" spans="1:13">
      <c r="A78" t="s">
        <v>247</v>
      </c>
      <c r="B78">
        <f>[4]p25!B78</f>
        <v>1</v>
      </c>
    </row>
    <row r="79" spans="1:13">
      <c r="A79" t="s">
        <v>248</v>
      </c>
      <c r="B79">
        <f>[4]p25!B79</f>
        <v>55000</v>
      </c>
    </row>
    <row r="80" spans="1:13">
      <c r="A80" t="s">
        <v>249</v>
      </c>
      <c r="B80">
        <f>[4]p25!B80</f>
        <v>55000</v>
      </c>
    </row>
    <row r="81" spans="1:2">
      <c r="A81" t="s">
        <v>250</v>
      </c>
      <c r="B81">
        <f>[4]p25!B81</f>
        <v>0</v>
      </c>
    </row>
    <row r="82" spans="1:2">
      <c r="A82" t="s">
        <v>251</v>
      </c>
      <c r="B82">
        <f>[4]p25!B82</f>
        <v>0</v>
      </c>
    </row>
    <row r="83" spans="1:2">
      <c r="A83" t="s">
        <v>252</v>
      </c>
      <c r="B83">
        <f>[4]p25!B83</f>
        <v>0</v>
      </c>
    </row>
    <row r="84" spans="1:2">
      <c r="A84" t="s">
        <v>253</v>
      </c>
      <c r="B84">
        <f>[4]p25!B84</f>
        <v>0</v>
      </c>
    </row>
    <row r="85" spans="1:2">
      <c r="A85" t="s">
        <v>254</v>
      </c>
      <c r="B85">
        <f>[4]p25!B85</f>
        <v>45526</v>
      </c>
    </row>
    <row r="86" spans="1:2">
      <c r="A86" t="s">
        <v>255</v>
      </c>
      <c r="B86">
        <f>[4]p25!B86</f>
        <v>21726</v>
      </c>
    </row>
    <row r="87" spans="1:2">
      <c r="A87" t="s">
        <v>256</v>
      </c>
      <c r="B87">
        <f>[4]p25!B87</f>
        <v>16387</v>
      </c>
    </row>
    <row r="88" spans="1:2">
      <c r="A88" t="s">
        <v>257</v>
      </c>
      <c r="B88">
        <f>[4]p25!B88</f>
        <v>27820</v>
      </c>
    </row>
    <row r="89" spans="1:2">
      <c r="A89" t="s">
        <v>258</v>
      </c>
      <c r="B89">
        <f>[4]p25!B89</f>
        <v>31877</v>
      </c>
    </row>
    <row r="90" spans="1:2">
      <c r="A90" t="s">
        <v>259</v>
      </c>
      <c r="B90">
        <f>[4]p25!B90</f>
        <v>86825</v>
      </c>
    </row>
    <row r="91" spans="1:2">
      <c r="A91" t="s">
        <v>260</v>
      </c>
      <c r="B91">
        <f>[4]p25!B91</f>
        <v>45526</v>
      </c>
    </row>
    <row r="92" spans="1:2">
      <c r="A92" t="s">
        <v>261</v>
      </c>
      <c r="B92">
        <f>[4]p25!B92</f>
        <v>21726</v>
      </c>
    </row>
    <row r="93" spans="1:2">
      <c r="A93" t="s">
        <v>262</v>
      </c>
      <c r="B93">
        <f>[4]p25!B93</f>
        <v>16387</v>
      </c>
    </row>
    <row r="94" spans="1:2">
      <c r="A94" t="s">
        <v>263</v>
      </c>
      <c r="B94">
        <f>[4]p25!B94</f>
        <v>27820</v>
      </c>
    </row>
    <row r="95" spans="1:2">
      <c r="A95" t="s">
        <v>264</v>
      </c>
      <c r="B95">
        <f>[4]p25!B95</f>
        <v>31877</v>
      </c>
    </row>
    <row r="96" spans="1:2">
      <c r="A96" t="s">
        <v>265</v>
      </c>
      <c r="B96">
        <f>[4]p25!B96</f>
        <v>86825</v>
      </c>
    </row>
    <row r="97" spans="1:2">
      <c r="A97" t="s">
        <v>266</v>
      </c>
      <c r="B97">
        <f>[4]p25!B97</f>
        <v>0</v>
      </c>
    </row>
    <row r="98" spans="1:2">
      <c r="A98" t="s">
        <v>267</v>
      </c>
      <c r="B98">
        <f>[4]p25!B98</f>
        <v>0</v>
      </c>
    </row>
    <row r="99" spans="1:2">
      <c r="A99" t="s">
        <v>268</v>
      </c>
      <c r="B99">
        <f>[4]p25!B99</f>
        <v>0</v>
      </c>
    </row>
    <row r="100" spans="1:2">
      <c r="A100" t="s">
        <v>269</v>
      </c>
      <c r="B100">
        <f>[4]p25!B100</f>
        <v>0</v>
      </c>
    </row>
    <row r="101" spans="1:2">
      <c r="A101" t="s">
        <v>270</v>
      </c>
      <c r="B101">
        <f>[4]p25!B101</f>
        <v>0</v>
      </c>
    </row>
    <row r="102" spans="1:2">
      <c r="A102" t="s">
        <v>271</v>
      </c>
      <c r="B102">
        <f>[4]p25!B102</f>
        <v>0</v>
      </c>
    </row>
    <row r="103" spans="1:2">
      <c r="A103" t="s">
        <v>272</v>
      </c>
      <c r="B103">
        <f>[4]p25!B103</f>
        <v>208226818.79999998</v>
      </c>
    </row>
    <row r="104" spans="1:2">
      <c r="A104" t="s">
        <v>273</v>
      </c>
      <c r="B104">
        <f>[4]p25!B104</f>
        <v>9598275.2249999996</v>
      </c>
    </row>
    <row r="105" spans="1:2">
      <c r="A105" t="s">
        <v>274</v>
      </c>
      <c r="B105">
        <f>[4]p25!B105</f>
        <v>5962000.2749999994</v>
      </c>
    </row>
    <row r="106" spans="1:2">
      <c r="A106" t="s">
        <v>275</v>
      </c>
      <c r="B106">
        <f>[4]p25!B106</f>
        <v>954323.37</v>
      </c>
    </row>
    <row r="107" spans="1:2">
      <c r="A107" t="s">
        <v>276</v>
      </c>
      <c r="B107">
        <f>[4]p25!B107</f>
        <v>1689943.2165000001</v>
      </c>
    </row>
    <row r="108" spans="1:2">
      <c r="A108" t="s">
        <v>277</v>
      </c>
      <c r="B108">
        <f>[4]p25!B108</f>
        <v>4151711.0249999999</v>
      </c>
    </row>
    <row r="109" spans="1:2">
      <c r="A109" t="s">
        <v>278</v>
      </c>
      <c r="B109">
        <f>[4]p25!B109</f>
        <v>1738.5247726333123</v>
      </c>
    </row>
    <row r="110" spans="1:2">
      <c r="A110" t="s">
        <v>279</v>
      </c>
      <c r="B110">
        <f>[4]p25!B110</f>
        <v>267.46842210078347</v>
      </c>
    </row>
    <row r="111" spans="1:2">
      <c r="A111" t="s">
        <v>280</v>
      </c>
      <c r="B111">
        <f>[4]p25!B111</f>
        <v>138.69130208647772</v>
      </c>
    </row>
    <row r="112" spans="1:2">
      <c r="A112" t="s">
        <v>281</v>
      </c>
      <c r="B112">
        <f>[4]p25!B112</f>
        <v>13.489770760273251</v>
      </c>
    </row>
    <row r="113" spans="1:2">
      <c r="A113" t="s">
        <v>282</v>
      </c>
      <c r="B113">
        <f>[4]p25!B113</f>
        <v>15.905849105396817</v>
      </c>
    </row>
    <row r="114" spans="1:2">
      <c r="A114" t="s">
        <v>283</v>
      </c>
      <c r="B114">
        <f>[4]p25!B114</f>
        <v>20.133986209363059</v>
      </c>
    </row>
    <row r="115" spans="1:2">
      <c r="A115" t="s">
        <v>284</v>
      </c>
      <c r="B115">
        <f>[4]p25!B115</f>
        <v>17999983</v>
      </c>
    </row>
    <row r="116" spans="1:2">
      <c r="A116" t="s">
        <v>285</v>
      </c>
      <c r="B116">
        <f>[4]p25!B116</f>
        <v>960005.1</v>
      </c>
    </row>
    <row r="117" spans="1:2">
      <c r="A117" t="s">
        <v>286</v>
      </c>
      <c r="B117">
        <f>[4]p25!B117</f>
        <v>959998.1</v>
      </c>
    </row>
    <row r="118" spans="1:2">
      <c r="A118" t="s">
        <v>287</v>
      </c>
      <c r="B118">
        <f>[4]p25!B118</f>
        <v>150000.26999999999</v>
      </c>
    </row>
    <row r="119" spans="1:2">
      <c r="A119" t="s">
        <v>288</v>
      </c>
      <c r="B119">
        <f>[4]p25!B119</f>
        <v>300000.13</v>
      </c>
    </row>
    <row r="120" spans="1:2">
      <c r="A120" t="s">
        <v>289</v>
      </c>
      <c r="B120">
        <f>[4]p25!B120</f>
        <v>800000</v>
      </c>
    </row>
    <row r="121" spans="1:2">
      <c r="A121" t="s">
        <v>290</v>
      </c>
      <c r="B121">
        <f>[4]p25!B121</f>
        <v>18740413.691999998</v>
      </c>
    </row>
    <row r="122" spans="1:2">
      <c r="A122" t="s">
        <v>291</v>
      </c>
      <c r="B122">
        <f>[4]p25!B122</f>
        <v>662280.99052499991</v>
      </c>
    </row>
    <row r="123" spans="1:2">
      <c r="A123" t="s">
        <v>292</v>
      </c>
      <c r="B123">
        <f>[4]p25!B123</f>
        <v>0</v>
      </c>
    </row>
    <row r="124" spans="1:2">
      <c r="A124" t="s">
        <v>293</v>
      </c>
      <c r="B124">
        <f>[4]p25!B124</f>
        <v>109747.18755000002</v>
      </c>
    </row>
    <row r="125" spans="1:2">
      <c r="A125" t="s">
        <v>294</v>
      </c>
      <c r="B125">
        <f>[4]p25!B125</f>
        <v>194343.46989750001</v>
      </c>
    </row>
    <row r="126" spans="1:2">
      <c r="A126" t="s">
        <v>295</v>
      </c>
      <c r="B126">
        <f>[4]p25!B126</f>
        <v>238723.38393750001</v>
      </c>
    </row>
    <row r="127" spans="1:2">
      <c r="A127" t="s">
        <v>296</v>
      </c>
      <c r="B127">
        <f>[4]p25!B127</f>
        <v>48591</v>
      </c>
    </row>
    <row r="128" spans="1:2">
      <c r="A128" t="s">
        <v>297</v>
      </c>
      <c r="B128">
        <f>[4]p25!B128</f>
        <v>29092</v>
      </c>
    </row>
    <row r="129" spans="1:2">
      <c r="A129" t="s">
        <v>298</v>
      </c>
      <c r="B129">
        <f>[4]p25!B129</f>
        <v>18100</v>
      </c>
    </row>
    <row r="130" spans="1:2">
      <c r="A130" t="s">
        <v>299</v>
      </c>
      <c r="B130">
        <f>[4]p25!B130</f>
        <v>30769</v>
      </c>
    </row>
    <row r="131" spans="1:2">
      <c r="A131" t="s">
        <v>300</v>
      </c>
      <c r="B131">
        <f>[4]p25!B131</f>
        <v>42093</v>
      </c>
    </row>
    <row r="132" spans="1:2">
      <c r="A132" t="s">
        <v>301</v>
      </c>
      <c r="B132">
        <f>[4]p25!B132</f>
        <v>113085</v>
      </c>
    </row>
    <row r="133" spans="1:2">
      <c r="A133" t="s">
        <v>302</v>
      </c>
      <c r="B133">
        <f>[4]p25!B133</f>
        <v>48591</v>
      </c>
    </row>
    <row r="134" spans="1:2">
      <c r="A134" t="s">
        <v>303</v>
      </c>
      <c r="B134">
        <f>[4]p25!B134</f>
        <v>29092</v>
      </c>
    </row>
    <row r="135" spans="1:2">
      <c r="A135" t="s">
        <v>304</v>
      </c>
      <c r="B135">
        <f>[4]p25!B135</f>
        <v>18100</v>
      </c>
    </row>
    <row r="136" spans="1:2">
      <c r="A136" t="s">
        <v>305</v>
      </c>
      <c r="B136">
        <f>[4]p25!B136</f>
        <v>30769</v>
      </c>
    </row>
    <row r="137" spans="1:2">
      <c r="A137" t="s">
        <v>306</v>
      </c>
      <c r="B137">
        <f>[4]p25!B137</f>
        <v>42093</v>
      </c>
    </row>
    <row r="138" spans="1:2">
      <c r="A138" t="s">
        <v>307</v>
      </c>
      <c r="B138">
        <f>[4]p25!B138</f>
        <v>113085</v>
      </c>
    </row>
    <row r="139" spans="1:2">
      <c r="A139" t="s">
        <v>308</v>
      </c>
      <c r="B139">
        <f>[4]p25!B139</f>
        <v>0</v>
      </c>
    </row>
    <row r="140" spans="1:2">
      <c r="A140" t="s">
        <v>309</v>
      </c>
      <c r="B140">
        <f>[4]p25!B140</f>
        <v>0</v>
      </c>
    </row>
    <row r="141" spans="1:2">
      <c r="A141" t="s">
        <v>310</v>
      </c>
      <c r="B141">
        <f>[4]p25!B141</f>
        <v>0</v>
      </c>
    </row>
    <row r="142" spans="1:2">
      <c r="A142" t="s">
        <v>311</v>
      </c>
      <c r="B142">
        <f>[4]p25!B142</f>
        <v>0</v>
      </c>
    </row>
    <row r="143" spans="1:2">
      <c r="A143" t="s">
        <v>312</v>
      </c>
      <c r="B143">
        <f>[4]p25!B143</f>
        <v>0</v>
      </c>
    </row>
    <row r="144" spans="1:2">
      <c r="A144" t="s">
        <v>313</v>
      </c>
      <c r="B144">
        <f>[4]p25!B144</f>
        <v>0</v>
      </c>
    </row>
    <row r="145" spans="1:2">
      <c r="A145" t="s">
        <v>314</v>
      </c>
      <c r="B145">
        <f>[4]p25!B145</f>
        <v>338419308.14999998</v>
      </c>
    </row>
    <row r="146" spans="1:2">
      <c r="A146" t="s">
        <v>315</v>
      </c>
      <c r="B146">
        <f>[4]p25!B146</f>
        <v>15120566.999999998</v>
      </c>
    </row>
    <row r="147" spans="1:2">
      <c r="A147" t="s">
        <v>316</v>
      </c>
      <c r="B147">
        <f>[4]p25!B147</f>
        <v>9877848.75</v>
      </c>
    </row>
    <row r="148" spans="1:2">
      <c r="A148" t="s">
        <v>317</v>
      </c>
      <c r="B148">
        <f>[4]p25!B148</f>
        <v>1375328.1465</v>
      </c>
    </row>
    <row r="149" spans="1:2">
      <c r="A149" t="s">
        <v>318</v>
      </c>
      <c r="B149">
        <f>[4]p25!B149</f>
        <v>2625340.41</v>
      </c>
    </row>
    <row r="150" spans="1:2">
      <c r="A150" t="s">
        <v>319</v>
      </c>
      <c r="B150">
        <f>[4]p25!B150</f>
        <v>6465352.1624999996</v>
      </c>
    </row>
    <row r="151" spans="1:2">
      <c r="A151" t="s">
        <v>320</v>
      </c>
      <c r="B151">
        <f>[4]p25!B151</f>
        <v>2578.8804395614375</v>
      </c>
    </row>
    <row r="152" spans="1:2">
      <c r="A152" t="s">
        <v>321</v>
      </c>
      <c r="B152">
        <f>[4]p25!B152</f>
        <v>366.05278281283762</v>
      </c>
    </row>
    <row r="153" spans="1:2">
      <c r="A153" t="s">
        <v>322</v>
      </c>
      <c r="B153">
        <f>[4]p25!B153</f>
        <v>205.73091147063153</v>
      </c>
    </row>
    <row r="154" spans="1:2">
      <c r="A154" t="s">
        <v>323</v>
      </c>
      <c r="B154">
        <f>[4]p25!B154</f>
        <v>19.213043758496216</v>
      </c>
    </row>
    <row r="155" spans="1:2">
      <c r="A155" t="s">
        <v>324</v>
      </c>
      <c r="B155">
        <f>[4]p25!B155</f>
        <v>22.65418592419703</v>
      </c>
    </row>
    <row r="156" spans="1:2">
      <c r="A156" t="s">
        <v>325</v>
      </c>
      <c r="B156">
        <f>[4]p25!B156</f>
        <v>28.376184714173458</v>
      </c>
    </row>
    <row r="157" spans="1:2">
      <c r="A157" t="s">
        <v>326</v>
      </c>
      <c r="B157">
        <f>[4]p25!B157</f>
        <v>24000007</v>
      </c>
    </row>
    <row r="158" spans="1:2">
      <c r="A158" t="s">
        <v>327</v>
      </c>
      <c r="B158">
        <f>[4]p25!B158</f>
        <v>1199996.7</v>
      </c>
    </row>
    <row r="159" spans="1:2">
      <c r="A159" t="s">
        <v>328</v>
      </c>
      <c r="B159">
        <f>[4]p25!B159</f>
        <v>1199999.3999999999</v>
      </c>
    </row>
    <row r="160" spans="1:2">
      <c r="A160" t="s">
        <v>329</v>
      </c>
      <c r="B160">
        <f>[4]p25!B160</f>
        <v>100000.18</v>
      </c>
    </row>
    <row r="161" spans="1:2">
      <c r="A161" t="s">
        <v>330</v>
      </c>
      <c r="B161">
        <f>[4]p25!B161</f>
        <v>200000.35</v>
      </c>
    </row>
    <row r="162" spans="1:2">
      <c r="A162" t="s">
        <v>331</v>
      </c>
      <c r="B162">
        <f>[4]p25!B162</f>
        <v>550000</v>
      </c>
    </row>
    <row r="163" spans="1:2">
      <c r="A163" t="s">
        <v>332</v>
      </c>
      <c r="B163">
        <f>[4]p25!B163</f>
        <v>30457737.7335</v>
      </c>
    </row>
    <row r="164" spans="1:2">
      <c r="A164" t="s">
        <v>333</v>
      </c>
      <c r="B164">
        <f>[4]p25!B164</f>
        <v>0</v>
      </c>
    </row>
    <row r="165" spans="1:2">
      <c r="A165" t="s">
        <v>334</v>
      </c>
      <c r="B165">
        <f>[4]p25!B165</f>
        <v>908762.08499999996</v>
      </c>
    </row>
    <row r="166" spans="1:2">
      <c r="A166" t="s">
        <v>335</v>
      </c>
      <c r="B166">
        <f>[4]p25!B166</f>
        <v>158162.7368475</v>
      </c>
    </row>
    <row r="167" spans="1:2">
      <c r="A167" t="s">
        <v>336</v>
      </c>
      <c r="B167">
        <f>[4]p25!B167</f>
        <v>301914.14715000003</v>
      </c>
    </row>
    <row r="168" spans="1:2">
      <c r="A168" t="s">
        <v>337</v>
      </c>
      <c r="B168">
        <f>[4]p25!B168</f>
        <v>0</v>
      </c>
    </row>
    <row r="169" spans="1:2">
      <c r="A169" t="s">
        <v>338</v>
      </c>
      <c r="B169">
        <f>[4]p25!B169</f>
        <v>3</v>
      </c>
    </row>
    <row r="170" spans="1:2">
      <c r="A170" t="s">
        <v>339</v>
      </c>
      <c r="B170">
        <f>[4]p25!B170</f>
        <v>6</v>
      </c>
    </row>
    <row r="171" spans="1:2">
      <c r="A171" t="s">
        <v>340</v>
      </c>
      <c r="B171">
        <f>[4]p25!B171</f>
        <v>310161</v>
      </c>
    </row>
    <row r="172" spans="1:2">
      <c r="A172" t="s">
        <v>341</v>
      </c>
      <c r="B172">
        <f>[4]p25!B172</f>
        <v>8734093.4000000004</v>
      </c>
    </row>
    <row r="173" spans="1:2">
      <c r="A173" t="s">
        <v>342</v>
      </c>
      <c r="B173">
        <f>[4]p25!B173</f>
        <v>31326932.399999999</v>
      </c>
    </row>
    <row r="174" spans="1:2">
      <c r="A174" t="s">
        <v>343</v>
      </c>
      <c r="B174">
        <f>[4]p25!B174</f>
        <v>310161</v>
      </c>
    </row>
    <row r="175" spans="1:2">
      <c r="A175" t="s">
        <v>344</v>
      </c>
      <c r="B175">
        <f>[4]p25!B175</f>
        <v>8734093.4000000004</v>
      </c>
    </row>
    <row r="176" spans="1:2">
      <c r="A176" t="s">
        <v>345</v>
      </c>
      <c r="B176">
        <f>[4]p25!B176</f>
        <v>31326932.399999999</v>
      </c>
    </row>
    <row r="177" spans="1:2">
      <c r="A177" t="s">
        <v>346</v>
      </c>
      <c r="B177">
        <f>[4]p25!B177</f>
        <v>306284</v>
      </c>
    </row>
    <row r="178" spans="1:2">
      <c r="A178" t="s">
        <v>347</v>
      </c>
      <c r="B178">
        <f>[4]p25!B178</f>
        <v>8533198.2137323953</v>
      </c>
    </row>
    <row r="179" spans="1:2">
      <c r="A179" t="s">
        <v>348</v>
      </c>
      <c r="B179">
        <f>[4]p25!B179</f>
        <v>29636359.949999999</v>
      </c>
    </row>
    <row r="180" spans="1:2">
      <c r="A180" t="s">
        <v>349</v>
      </c>
      <c r="B180">
        <f>[4]p25!B180</f>
        <v>303710</v>
      </c>
    </row>
    <row r="181" spans="1:2">
      <c r="A181" t="s">
        <v>350</v>
      </c>
      <c r="B181">
        <f>[4]p25!B181</f>
        <v>1821070</v>
      </c>
    </row>
    <row r="182" spans="1:2">
      <c r="A182" t="s">
        <v>351</v>
      </c>
      <c r="B182">
        <f>[4]p25!B182</f>
        <v>6419562</v>
      </c>
    </row>
    <row r="183" spans="1:2">
      <c r="A183" t="s">
        <v>352</v>
      </c>
      <c r="B183">
        <f>[4]p25!B183</f>
        <v>303710</v>
      </c>
    </row>
    <row r="184" spans="1:2">
      <c r="A184" t="s">
        <v>353</v>
      </c>
      <c r="B184">
        <f>[4]p25!B184</f>
        <v>1821070</v>
      </c>
    </row>
    <row r="185" spans="1:2">
      <c r="A185" t="s">
        <v>354</v>
      </c>
      <c r="B185">
        <f>[4]p25!B185</f>
        <v>6419562</v>
      </c>
    </row>
    <row r="186" spans="1:2">
      <c r="A186" t="s">
        <v>355</v>
      </c>
      <c r="B186">
        <f>[4]p25!B186</f>
        <v>299914</v>
      </c>
    </row>
    <row r="187" spans="1:2">
      <c r="A187" t="s">
        <v>356</v>
      </c>
      <c r="B187">
        <f>[4]p25!B187</f>
        <v>1813478</v>
      </c>
    </row>
    <row r="188" spans="1:2">
      <c r="A188" t="s">
        <v>357</v>
      </c>
      <c r="B188">
        <f>[4]p25!B188</f>
        <v>6300784</v>
      </c>
    </row>
    <row r="189" spans="1:2">
      <c r="A189" t="s">
        <v>358</v>
      </c>
      <c r="B189">
        <f>[4]p25!B189</f>
        <v>0</v>
      </c>
    </row>
    <row r="190" spans="1:2">
      <c r="A190" t="s">
        <v>359</v>
      </c>
      <c r="B190">
        <f>[4]p25!B190</f>
        <v>0</v>
      </c>
    </row>
    <row r="191" spans="1:2">
      <c r="A191" t="s">
        <v>360</v>
      </c>
      <c r="B191">
        <f>[4]p25!B191</f>
        <v>0</v>
      </c>
    </row>
    <row r="192" spans="1:2">
      <c r="A192" t="s">
        <v>361</v>
      </c>
      <c r="B192">
        <f>[4]p25!B192</f>
        <v>168732</v>
      </c>
    </row>
    <row r="193" spans="1:2">
      <c r="A193" t="s">
        <v>362</v>
      </c>
      <c r="B193">
        <f>[4]p25!B193</f>
        <v>21793769.5</v>
      </c>
    </row>
    <row r="194" spans="1:2">
      <c r="A194" t="s">
        <v>363</v>
      </c>
      <c r="B194">
        <f>[4]p25!B194</f>
        <v>129.1620345562466</v>
      </c>
    </row>
    <row r="195" spans="1:2">
      <c r="A195" t="s">
        <v>364</v>
      </c>
      <c r="B195">
        <f>[4]p25!B195</f>
        <v>0</v>
      </c>
    </row>
    <row r="196" spans="1:2">
      <c r="A196" t="s">
        <v>365</v>
      </c>
      <c r="B196">
        <f>[4]p25!B196</f>
        <v>0</v>
      </c>
    </row>
    <row r="197" spans="1:2">
      <c r="A197" t="s">
        <v>366</v>
      </c>
      <c r="B197">
        <f>[4]p25!B197</f>
        <v>0</v>
      </c>
    </row>
    <row r="198" spans="1:2">
      <c r="A198" t="s">
        <v>367</v>
      </c>
      <c r="B198">
        <f>[4]p25!B198</f>
        <v>0</v>
      </c>
    </row>
    <row r="199" spans="1:2">
      <c r="A199" t="s">
        <v>368</v>
      </c>
      <c r="B199">
        <f>[4]p25!B199</f>
        <v>0</v>
      </c>
    </row>
    <row r="200" spans="1:2">
      <c r="A200" t="s">
        <v>369</v>
      </c>
      <c r="B200">
        <f>[4]p25!B200</f>
        <v>0</v>
      </c>
    </row>
    <row r="201" spans="1:2">
      <c r="A201" t="s">
        <v>370</v>
      </c>
      <c r="B201">
        <f>[4]p25!B201</f>
        <v>74355</v>
      </c>
    </row>
    <row r="202" spans="1:2">
      <c r="A202" t="s">
        <v>371</v>
      </c>
      <c r="B202">
        <f>[4]p25!B202</f>
        <v>2017491</v>
      </c>
    </row>
    <row r="203" spans="1:2">
      <c r="A203" t="s">
        <v>372</v>
      </c>
      <c r="B203">
        <f>[4]p25!B203</f>
        <v>27.133225774587601</v>
      </c>
    </row>
    <row r="204" spans="1:2">
      <c r="A204" t="s">
        <v>373</v>
      </c>
      <c r="B204">
        <f>[4]p25!B204</f>
        <v>0</v>
      </c>
    </row>
    <row r="205" spans="1:2">
      <c r="A205" t="s">
        <v>374</v>
      </c>
      <c r="B205">
        <f>[4]p25!B205</f>
        <v>0</v>
      </c>
    </row>
    <row r="206" spans="1:2">
      <c r="A206" t="s">
        <v>375</v>
      </c>
      <c r="B206">
        <f>[4]p25!B206</f>
        <v>0</v>
      </c>
    </row>
    <row r="207" spans="1:2">
      <c r="A207" t="s">
        <v>376</v>
      </c>
      <c r="B207">
        <f>[4]p25!B207</f>
        <v>101067</v>
      </c>
    </row>
    <row r="208" spans="1:2">
      <c r="A208" t="s">
        <v>377</v>
      </c>
      <c r="B208">
        <f>[4]p25!B208</f>
        <v>188659</v>
      </c>
    </row>
    <row r="209" spans="1:2">
      <c r="A209" t="s">
        <v>378</v>
      </c>
      <c r="B209">
        <f>[4]p25!B209</f>
        <v>0</v>
      </c>
    </row>
    <row r="210" spans="1:2">
      <c r="A210" t="s">
        <v>379</v>
      </c>
      <c r="B210">
        <f>[4]p25!B210</f>
        <v>0</v>
      </c>
    </row>
    <row r="211" spans="1:2">
      <c r="A211" t="s">
        <v>380</v>
      </c>
      <c r="B211">
        <f>[4]p25!B211</f>
        <v>482992.2</v>
      </c>
    </row>
    <row r="212" spans="1:2">
      <c r="A212" t="s">
        <v>381</v>
      </c>
      <c r="B212">
        <f>[4]p25!B212</f>
        <v>640094</v>
      </c>
    </row>
    <row r="213" spans="1:2">
      <c r="A213" t="s">
        <v>382</v>
      </c>
      <c r="B213">
        <f>[4]p25!B213</f>
        <v>29845784.625734247</v>
      </c>
    </row>
    <row r="214" spans="1:2">
      <c r="A214" t="s">
        <v>137</v>
      </c>
      <c r="B214">
        <f>[4]p25!B214</f>
        <v>431620</v>
      </c>
    </row>
    <row r="215" spans="1:2">
      <c r="A215" t="s">
        <v>383</v>
      </c>
      <c r="B215">
        <f>[4]p25!B215</f>
        <v>0</v>
      </c>
    </row>
    <row r="216" spans="1:2">
      <c r="A216" t="s">
        <v>384</v>
      </c>
      <c r="B216">
        <f>[4]p25!B216</f>
        <v>30277404.625734247</v>
      </c>
    </row>
    <row r="217" spans="1:2">
      <c r="A217" t="s">
        <v>385</v>
      </c>
      <c r="B217">
        <f>[4]p25!B217</f>
        <v>11888097</v>
      </c>
    </row>
    <row r="218" spans="1:2">
      <c r="A218" t="s">
        <v>386</v>
      </c>
      <c r="B218">
        <f>[4]p25!B218</f>
        <v>772718.2</v>
      </c>
    </row>
    <row r="219" spans="1:2">
      <c r="A219" t="s">
        <v>387</v>
      </c>
      <c r="B219">
        <f>[4]p25!B219</f>
        <v>3299624</v>
      </c>
    </row>
    <row r="220" spans="1:2">
      <c r="A220" t="s">
        <v>388</v>
      </c>
      <c r="B220">
        <f>[4]p25!B220</f>
        <v>754906</v>
      </c>
    </row>
    <row r="221" spans="1:2">
      <c r="A221" t="s">
        <v>145</v>
      </c>
      <c r="B221">
        <f>[4]p25!B221</f>
        <v>2500000</v>
      </c>
    </row>
    <row r="222" spans="1:2">
      <c r="A222" t="s">
        <v>146</v>
      </c>
      <c r="B222">
        <f>[4]p25!B222</f>
        <v>514259</v>
      </c>
    </row>
    <row r="223" spans="1:2">
      <c r="A223" t="s">
        <v>389</v>
      </c>
      <c r="B223">
        <f>[4]p25!B223</f>
        <v>137960</v>
      </c>
    </row>
    <row r="224" spans="1:2">
      <c r="A224" t="s">
        <v>390</v>
      </c>
      <c r="B224">
        <f>[4]p25!B224</f>
        <v>0</v>
      </c>
    </row>
    <row r="225" spans="1:2">
      <c r="A225" t="s">
        <v>391</v>
      </c>
      <c r="B225">
        <f>[4]p25!B225</f>
        <v>0</v>
      </c>
    </row>
    <row r="226" spans="1:2">
      <c r="A226" t="s">
        <v>392</v>
      </c>
      <c r="B226">
        <f>[4]p25!B226</f>
        <v>1650000</v>
      </c>
    </row>
    <row r="227" spans="1:2">
      <c r="A227" t="s">
        <v>152</v>
      </c>
      <c r="B227">
        <f>[4]p25!B227</f>
        <v>160000</v>
      </c>
    </row>
    <row r="228" spans="1:2">
      <c r="A228" t="s">
        <v>393</v>
      </c>
      <c r="B228">
        <f>[4]p25!B228</f>
        <v>0</v>
      </c>
    </row>
    <row r="229" spans="1:2">
      <c r="A229" t="s">
        <v>394</v>
      </c>
      <c r="B229">
        <f>[4]p25!B229</f>
        <v>230730</v>
      </c>
    </row>
    <row r="230" spans="1:2">
      <c r="A230" t="s">
        <v>395</v>
      </c>
      <c r="B230">
        <f>[4]p25!B230</f>
        <v>1998885.6313258468</v>
      </c>
    </row>
    <row r="231" spans="1:2">
      <c r="A231" t="s">
        <v>396</v>
      </c>
      <c r="B231">
        <f>[4]p25!B231</f>
        <v>23907179.831325848</v>
      </c>
    </row>
    <row r="232" spans="1:2">
      <c r="A232" t="s">
        <v>397</v>
      </c>
      <c r="B232">
        <f>[4]p25!B232</f>
        <v>6370224.7944083996</v>
      </c>
    </row>
    <row r="233" spans="1:2">
      <c r="A233" t="s">
        <v>398</v>
      </c>
      <c r="B233">
        <f>[4]p25!B233</f>
        <v>2165876</v>
      </c>
    </row>
    <row r="234" spans="1:2">
      <c r="A234" t="s">
        <v>243</v>
      </c>
      <c r="B234">
        <f>[4]p25!B234</f>
        <v>4204348.7944083996</v>
      </c>
    </row>
    <row r="235" spans="1:2">
      <c r="A235" t="s">
        <v>399</v>
      </c>
      <c r="B235">
        <f>[4]p25!B235</f>
        <v>6250000</v>
      </c>
    </row>
    <row r="236" spans="1:2">
      <c r="A236" t="s">
        <v>400</v>
      </c>
      <c r="B236">
        <f>[4]p25!B236</f>
        <v>11666666.666666668</v>
      </c>
    </row>
    <row r="237" spans="1:2">
      <c r="A237" t="s">
        <v>401</v>
      </c>
      <c r="B237">
        <f>[4]p25!B237</f>
        <v>10000000</v>
      </c>
    </row>
    <row r="238" spans="1:2">
      <c r="A238" t="s">
        <v>402</v>
      </c>
      <c r="B238">
        <f>[4]p25!B238</f>
        <v>400</v>
      </c>
    </row>
    <row r="239" spans="1:2">
      <c r="A239" t="s">
        <v>403</v>
      </c>
      <c r="B239">
        <f>[4]p25!B239</f>
        <v>300</v>
      </c>
    </row>
    <row r="240" spans="1:2">
      <c r="A240" t="s">
        <v>404</v>
      </c>
      <c r="B240">
        <f>[4]p25!B240</f>
        <v>1000</v>
      </c>
    </row>
    <row r="241" spans="1:2">
      <c r="A241" t="s">
        <v>405</v>
      </c>
      <c r="B241">
        <f>[4]p25!B241</f>
        <v>1.4</v>
      </c>
    </row>
    <row r="242" spans="1:2">
      <c r="A242" t="s">
        <v>406</v>
      </c>
      <c r="B242">
        <f>[4]p25!B242</f>
        <v>2.2799999999999998</v>
      </c>
    </row>
    <row r="243" spans="1:2">
      <c r="A243" t="s">
        <v>407</v>
      </c>
      <c r="B243">
        <f>[4]p25!B243</f>
        <v>64515780</v>
      </c>
    </row>
    <row r="244" spans="1:2">
      <c r="A244" t="s">
        <v>408</v>
      </c>
      <c r="B244">
        <f>[4]p25!B244</f>
        <v>41446319</v>
      </c>
    </row>
    <row r="245" spans="1:2">
      <c r="A245" t="s">
        <v>409</v>
      </c>
      <c r="B245">
        <f>[4]p25!B245</f>
        <v>50000</v>
      </c>
    </row>
    <row r="246" spans="1:2">
      <c r="A246" t="s">
        <v>410</v>
      </c>
      <c r="B246">
        <f>[4]p25!B246</f>
        <v>0</v>
      </c>
    </row>
    <row r="247" spans="1:2">
      <c r="A247" t="s">
        <v>411</v>
      </c>
      <c r="B247">
        <f>[4]p25!B247</f>
        <v>3.5</v>
      </c>
    </row>
    <row r="248" spans="1:2">
      <c r="A248" t="s">
        <v>412</v>
      </c>
      <c r="B248">
        <f>[4]p25!B248</f>
        <v>3.5</v>
      </c>
    </row>
    <row r="249" spans="1:2">
      <c r="A249" t="s">
        <v>413</v>
      </c>
      <c r="B249">
        <f>[4]p25!B249</f>
        <v>0</v>
      </c>
    </row>
    <row r="250" spans="1:2">
      <c r="A250" t="s">
        <v>414</v>
      </c>
      <c r="B250">
        <f>[4]p25!B250</f>
        <v>0</v>
      </c>
    </row>
    <row r="251" spans="1:2">
      <c r="A251" t="s">
        <v>415</v>
      </c>
      <c r="B251">
        <f>[4]p25!B251</f>
        <v>0</v>
      </c>
    </row>
    <row r="252" spans="1:2">
      <c r="A252" t="s">
        <v>416</v>
      </c>
      <c r="B252">
        <f>[4]p25!B252</f>
        <v>0</v>
      </c>
    </row>
    <row r="253" spans="1:2">
      <c r="A253" t="s">
        <v>417</v>
      </c>
      <c r="B253">
        <f>[4]p25!B253</f>
        <v>0</v>
      </c>
    </row>
    <row r="254" spans="1:2">
      <c r="A254" t="s">
        <v>418</v>
      </c>
      <c r="B254">
        <f>[4]p25!B254</f>
        <v>0</v>
      </c>
    </row>
    <row r="255" spans="1:2">
      <c r="A255" t="s">
        <v>419</v>
      </c>
      <c r="B255">
        <f>[4]p25!B255</f>
        <v>0</v>
      </c>
    </row>
    <row r="256" spans="1:2">
      <c r="A256" t="s">
        <v>420</v>
      </c>
      <c r="B256">
        <f>[4]p25!B256</f>
        <v>0</v>
      </c>
    </row>
    <row r="257" spans="1:2">
      <c r="A257" t="s">
        <v>421</v>
      </c>
      <c r="B257">
        <f>[4]p25!B257</f>
        <v>0</v>
      </c>
    </row>
    <row r="258" spans="1:2">
      <c r="A258" t="s">
        <v>422</v>
      </c>
      <c r="B258">
        <f>[4]p25!B258</f>
        <v>0</v>
      </c>
    </row>
    <row r="259" spans="1:2">
      <c r="A259" t="s">
        <v>423</v>
      </c>
      <c r="B259">
        <f>[4]p25!B259</f>
        <v>5</v>
      </c>
    </row>
    <row r="260" spans="1:2">
      <c r="A260" t="s">
        <v>1065</v>
      </c>
      <c r="B260">
        <f>[4]p25!B260</f>
        <v>13.439034047376508</v>
      </c>
    </row>
    <row r="261" spans="1:2">
      <c r="A261" t="s">
        <v>1066</v>
      </c>
      <c r="B261">
        <f>[4]p25!B261</f>
        <v>21.008635808931892</v>
      </c>
    </row>
    <row r="262" spans="1:2">
      <c r="A262" t="s">
        <v>227</v>
      </c>
      <c r="B262">
        <f>[4]p25!B262</f>
        <v>89</v>
      </c>
    </row>
    <row r="263" spans="1:2">
      <c r="A263" t="s">
        <v>228</v>
      </c>
      <c r="B263">
        <f>[4]p25!B263</f>
        <v>89</v>
      </c>
    </row>
    <row r="264" spans="1:2">
      <c r="A264" t="s">
        <v>346</v>
      </c>
      <c r="B264">
        <f>[4]p25!B264</f>
        <v>306284</v>
      </c>
    </row>
    <row r="265" spans="1:2">
      <c r="A265" t="s">
        <v>355</v>
      </c>
      <c r="B265">
        <f>[4]p25!B265</f>
        <v>299914</v>
      </c>
    </row>
    <row r="266" spans="1:2">
      <c r="A266" t="s">
        <v>338</v>
      </c>
      <c r="B266">
        <f>[4]p25!B266</f>
        <v>3</v>
      </c>
    </row>
    <row r="267" spans="1:2">
      <c r="A267" t="s">
        <v>339</v>
      </c>
      <c r="B267">
        <f>[4]p25!B267</f>
        <v>6</v>
      </c>
    </row>
    <row r="268" spans="1:2">
      <c r="A268" t="s">
        <v>1067</v>
      </c>
      <c r="B268">
        <f>[4]p25!B268</f>
        <v>735081.6</v>
      </c>
    </row>
    <row r="269" spans="1:2">
      <c r="A269" t="s">
        <v>1068</v>
      </c>
      <c r="B269">
        <f>[4]p25!B269</f>
        <v>899742</v>
      </c>
    </row>
    <row r="270" spans="1:2">
      <c r="A270" t="s">
        <v>1069</v>
      </c>
      <c r="B270">
        <f>[4]p25!B270</f>
        <v>3285907.8132921271</v>
      </c>
    </row>
    <row r="271" spans="1:2">
      <c r="A271" t="s">
        <v>1070</v>
      </c>
      <c r="B271">
        <f>[4]p25!B271</f>
        <v>0.56887882796931943</v>
      </c>
    </row>
    <row r="272" spans="1:2">
      <c r="A272" t="s">
        <v>1071</v>
      </c>
      <c r="B272">
        <f>[4]p25!B272</f>
        <v>0.82655078131288551</v>
      </c>
    </row>
    <row r="273" spans="1:2">
      <c r="A273" t="s">
        <v>1072</v>
      </c>
      <c r="B273">
        <f>[4]p25!B273</f>
        <v>0.54197640799781022</v>
      </c>
    </row>
    <row r="274" spans="1:2">
      <c r="A274" t="s">
        <v>1073</v>
      </c>
      <c r="B274">
        <f>[4]p25!B274</f>
        <v>0.49681166107306923</v>
      </c>
    </row>
    <row r="275" spans="1:2">
      <c r="A275" t="s">
        <v>1087</v>
      </c>
      <c r="B275">
        <f>[4]p25!B275</f>
        <v>0.50406434641819031</v>
      </c>
    </row>
    <row r="276" spans="1:2">
      <c r="A276" t="s">
        <v>1088</v>
      </c>
      <c r="B276">
        <f>[4]p25!B276</f>
        <v>0.4577123635191862</v>
      </c>
    </row>
    <row r="277" spans="1:2">
      <c r="A277" t="s">
        <v>1091</v>
      </c>
      <c r="B277">
        <f>[4]p25!B277</f>
        <v>4526014.7944083996</v>
      </c>
    </row>
    <row r="278" spans="1:2">
      <c r="A278" t="s">
        <v>1092</v>
      </c>
      <c r="B278">
        <f>[4]p25!B278</f>
        <v>0.71515715712853678</v>
      </c>
    </row>
    <row r="279" spans="1:2">
      <c r="A279" t="s">
        <v>1093</v>
      </c>
      <c r="B279">
        <f>[4]p25!B279</f>
        <v>0.41696304863738015</v>
      </c>
    </row>
    <row r="280" spans="1:2">
      <c r="A280" t="s">
        <v>1094</v>
      </c>
      <c r="B280">
        <f>[4]p25!B280</f>
        <v>0.58303695136261979</v>
      </c>
    </row>
    <row r="281" spans="1:2">
      <c r="A281" t="s">
        <v>1099</v>
      </c>
      <c r="B281">
        <f>[4]p25!B281</f>
        <v>6.0191999999999996E-2</v>
      </c>
    </row>
    <row r="282" spans="1:2">
      <c r="A282" t="s">
        <v>1100</v>
      </c>
      <c r="B282">
        <f>[4]p25!B282</f>
        <v>0.11072735735692806</v>
      </c>
    </row>
    <row r="283" spans="1:2">
      <c r="A283" t="s">
        <v>1095</v>
      </c>
      <c r="B283">
        <f>[4]p25!B283</f>
        <v>23069461</v>
      </c>
    </row>
    <row r="284" spans="1:2">
      <c r="A284" t="s">
        <v>1096</v>
      </c>
      <c r="B284">
        <f>[4]p25!B284</f>
        <v>32257890.129530892</v>
      </c>
    </row>
    <row r="285" spans="1:2">
      <c r="A285" t="s">
        <v>1097</v>
      </c>
      <c r="B285">
        <f>[4]p25!B285</f>
        <v>1240106.9811162723</v>
      </c>
    </row>
    <row r="286" spans="1:2">
      <c r="A286" t="s">
        <v>1101</v>
      </c>
      <c r="B286">
        <f>[4]p25!B286</f>
        <v>3000000</v>
      </c>
    </row>
    <row r="287" spans="1:2">
      <c r="A287" t="s">
        <v>1102</v>
      </c>
      <c r="B287">
        <f>[4]p25!B287</f>
        <v>0</v>
      </c>
    </row>
    <row r="288" spans="1:2">
      <c r="A288" t="s">
        <v>1103</v>
      </c>
      <c r="B288">
        <f>[4]p25!B288</f>
        <v>0</v>
      </c>
    </row>
    <row r="289" spans="1:2">
      <c r="A289" t="s">
        <v>1069</v>
      </c>
      <c r="B289">
        <f>[4]p25!B289</f>
        <v>3285907.8132921271</v>
      </c>
    </row>
    <row r="290" spans="1:2">
      <c r="A290" t="s">
        <v>508</v>
      </c>
      <c r="B290">
        <f>[4]p25!B290</f>
        <v>8.9655980689403864E-2</v>
      </c>
    </row>
    <row r="291" spans="1:2">
      <c r="A291" t="s">
        <v>1104</v>
      </c>
      <c r="B291">
        <f>[4]p25!B291</f>
        <v>0.32721716850764943</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3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6"/>
  <dimension ref="A1:T291"/>
  <sheetViews>
    <sheetView topLeftCell="A246"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757</v>
      </c>
    </row>
    <row r="2" spans="1:11">
      <c r="A2">
        <v>26</v>
      </c>
      <c r="B2" t="s">
        <v>176</v>
      </c>
      <c r="C2" t="s">
        <v>177</v>
      </c>
      <c r="D2" t="s">
        <v>178</v>
      </c>
      <c r="E2" t="s">
        <v>8</v>
      </c>
      <c r="F2" t="s">
        <v>179</v>
      </c>
      <c r="G2" t="s">
        <v>10</v>
      </c>
      <c r="H2" t="s">
        <v>180</v>
      </c>
    </row>
    <row r="3" spans="1:11">
      <c r="A3" t="s">
        <v>181</v>
      </c>
      <c r="B3">
        <f>[4]p26!B3</f>
        <v>281901</v>
      </c>
      <c r="C3">
        <f>[4]p26!C3</f>
        <v>142863</v>
      </c>
      <c r="D3">
        <f>[4]p26!D3</f>
        <v>105061</v>
      </c>
      <c r="E3">
        <f>[4]p26!E3</f>
        <v>202033</v>
      </c>
      <c r="F3">
        <f>[4]p26!F3</f>
        <v>225174</v>
      </c>
      <c r="G3">
        <f>[4]p26!G3</f>
        <v>565866</v>
      </c>
      <c r="H3">
        <f>[4]p26!H3</f>
        <v>1522898</v>
      </c>
      <c r="I3">
        <f>[4]p26!I3</f>
        <v>0</v>
      </c>
      <c r="J3">
        <f>[4]p26!J3</f>
        <v>0</v>
      </c>
      <c r="K3">
        <f>[4]p26!K3</f>
        <v>0</v>
      </c>
    </row>
    <row r="4" spans="1:11">
      <c r="A4" t="s">
        <v>182</v>
      </c>
      <c r="B4">
        <f>[4]p26!B4</f>
        <v>281901</v>
      </c>
      <c r="C4">
        <f>[4]p26!C4</f>
        <v>142863</v>
      </c>
      <c r="D4">
        <f>[4]p26!D4</f>
        <v>105061</v>
      </c>
      <c r="E4">
        <f>[4]p26!E4</f>
        <v>202033</v>
      </c>
      <c r="F4">
        <f>[4]p26!F4</f>
        <v>225174</v>
      </c>
      <c r="G4">
        <f>[4]p26!G4</f>
        <v>565866</v>
      </c>
      <c r="H4">
        <f>[4]p26!H4</f>
        <v>1522898</v>
      </c>
      <c r="I4">
        <f>[4]p26!I4</f>
        <v>0</v>
      </c>
      <c r="J4">
        <f>[4]p26!J4</f>
        <v>0</v>
      </c>
      <c r="K4">
        <f>[4]p26!K4</f>
        <v>0</v>
      </c>
    </row>
    <row r="5" spans="1:11">
      <c r="A5" t="s">
        <v>183</v>
      </c>
      <c r="B5">
        <f>[4]p26!B5</f>
        <v>0</v>
      </c>
      <c r="C5">
        <f>[4]p26!C5</f>
        <v>0</v>
      </c>
      <c r="D5">
        <f>[4]p26!D5</f>
        <v>105061</v>
      </c>
      <c r="E5">
        <f>[4]p26!E5</f>
        <v>0</v>
      </c>
      <c r="F5">
        <f>[4]p26!F5</f>
        <v>0</v>
      </c>
      <c r="G5">
        <f>[4]p26!G5</f>
        <v>0</v>
      </c>
      <c r="H5">
        <f>[4]p26!H5</f>
        <v>0</v>
      </c>
      <c r="I5">
        <f>[4]p26!I5</f>
        <v>0</v>
      </c>
      <c r="J5">
        <f>[4]p26!J5</f>
        <v>0</v>
      </c>
      <c r="K5">
        <f>[4]p26!K5</f>
        <v>0</v>
      </c>
    </row>
    <row r="6" spans="1:11">
      <c r="A6" t="s">
        <v>184</v>
      </c>
      <c r="B6">
        <f>[4]p26!B6</f>
        <v>281901</v>
      </c>
      <c r="C6">
        <f>[4]p26!C6</f>
        <v>142863</v>
      </c>
      <c r="D6">
        <f>[4]p26!D6</f>
        <v>0</v>
      </c>
      <c r="E6">
        <f>[4]p26!E6</f>
        <v>202033</v>
      </c>
      <c r="F6">
        <f>[4]p26!F6</f>
        <v>225174</v>
      </c>
      <c r="G6">
        <f>[4]p26!G6</f>
        <v>565866</v>
      </c>
      <c r="H6">
        <f>[4]p26!H6</f>
        <v>0</v>
      </c>
      <c r="I6">
        <f>[4]p26!I6</f>
        <v>0</v>
      </c>
      <c r="J6">
        <f>[4]p26!J6</f>
        <v>0</v>
      </c>
      <c r="K6">
        <f>[4]p26!K6</f>
        <v>0</v>
      </c>
    </row>
    <row r="7" spans="1:11">
      <c r="A7" t="s">
        <v>185</v>
      </c>
      <c r="B7">
        <f>[4]p26!B7</f>
        <v>0</v>
      </c>
      <c r="C7">
        <f>[4]p26!C7</f>
        <v>0</v>
      </c>
      <c r="D7">
        <f>[4]p26!D7</f>
        <v>1417837</v>
      </c>
      <c r="E7">
        <f>[4]p26!E7</f>
        <v>0</v>
      </c>
      <c r="F7">
        <f>[4]p26!F7</f>
        <v>0</v>
      </c>
      <c r="G7">
        <f>[4]p26!G7</f>
        <v>0</v>
      </c>
      <c r="H7">
        <f>[4]p26!H7</f>
        <v>0</v>
      </c>
      <c r="I7">
        <f>[4]p26!I7</f>
        <v>0</v>
      </c>
      <c r="J7">
        <f>[4]p26!J7</f>
        <v>0</v>
      </c>
      <c r="K7">
        <f>[4]p26!K7</f>
        <v>0</v>
      </c>
    </row>
    <row r="8" spans="1:11">
      <c r="A8" t="s">
        <v>186</v>
      </c>
      <c r="B8">
        <f>[4]p26!B8</f>
        <v>241568</v>
      </c>
      <c r="C8">
        <f>[4]p26!C8</f>
        <v>145203</v>
      </c>
      <c r="D8">
        <f>[4]p26!D8</f>
        <v>88171</v>
      </c>
      <c r="E8">
        <f>[4]p26!E8</f>
        <v>193112</v>
      </c>
      <c r="F8">
        <f>[4]p26!F8</f>
        <v>243279</v>
      </c>
      <c r="G8">
        <f>[4]p26!G8</f>
        <v>608792</v>
      </c>
      <c r="H8">
        <f>[4]p26!H8</f>
        <v>1520125</v>
      </c>
      <c r="I8">
        <f>[4]p26!I8</f>
        <v>0</v>
      </c>
      <c r="J8">
        <f>[4]p26!J8</f>
        <v>0</v>
      </c>
      <c r="K8">
        <f>[4]p26!K8</f>
        <v>0</v>
      </c>
    </row>
    <row r="9" spans="1:11">
      <c r="A9" t="s">
        <v>187</v>
      </c>
      <c r="B9">
        <f>[4]p26!B9</f>
        <v>241568</v>
      </c>
      <c r="C9">
        <f>[4]p26!C9</f>
        <v>145203</v>
      </c>
      <c r="D9">
        <f>[4]p26!D9</f>
        <v>88171</v>
      </c>
      <c r="E9">
        <f>[4]p26!E9</f>
        <v>193112</v>
      </c>
      <c r="F9">
        <f>[4]p26!F9</f>
        <v>243279</v>
      </c>
      <c r="G9">
        <f>[4]p26!G9</f>
        <v>608792</v>
      </c>
      <c r="H9">
        <f>[4]p26!H9</f>
        <v>1520125</v>
      </c>
      <c r="I9">
        <f>[4]p26!I9</f>
        <v>0</v>
      </c>
      <c r="J9">
        <f>[4]p26!J9</f>
        <v>0</v>
      </c>
      <c r="K9">
        <f>[4]p26!K9</f>
        <v>0</v>
      </c>
    </row>
    <row r="10" spans="1:11">
      <c r="A10" t="s">
        <v>188</v>
      </c>
      <c r="B10">
        <f>[4]p26!B10</f>
        <v>0</v>
      </c>
      <c r="C10">
        <f>[4]p26!C10</f>
        <v>0</v>
      </c>
      <c r="D10">
        <f>[4]p26!D10</f>
        <v>0</v>
      </c>
      <c r="E10">
        <f>[4]p26!E10</f>
        <v>0</v>
      </c>
      <c r="F10">
        <f>[4]p26!F10</f>
        <v>0</v>
      </c>
      <c r="G10">
        <f>[4]p26!G10</f>
        <v>608792</v>
      </c>
      <c r="H10">
        <f>[4]p26!H10</f>
        <v>0</v>
      </c>
      <c r="I10">
        <f>[4]p26!I10</f>
        <v>0</v>
      </c>
      <c r="J10">
        <f>[4]p26!J10</f>
        <v>0</v>
      </c>
      <c r="K10">
        <f>[4]p26!K10</f>
        <v>0</v>
      </c>
    </row>
    <row r="11" spans="1:11">
      <c r="A11" t="s">
        <v>189</v>
      </c>
      <c r="B11">
        <f>[4]p26!B11</f>
        <v>241568</v>
      </c>
      <c r="C11">
        <f>[4]p26!C11</f>
        <v>145203</v>
      </c>
      <c r="D11">
        <f>[4]p26!D11</f>
        <v>88171</v>
      </c>
      <c r="E11">
        <f>[4]p26!E11</f>
        <v>193112</v>
      </c>
      <c r="F11">
        <f>[4]p26!F11</f>
        <v>243279</v>
      </c>
      <c r="G11">
        <f>[4]p26!G11</f>
        <v>0</v>
      </c>
      <c r="H11">
        <f>[4]p26!H11</f>
        <v>0</v>
      </c>
      <c r="I11">
        <f>[4]p26!I11</f>
        <v>0</v>
      </c>
      <c r="J11">
        <f>[4]p26!J11</f>
        <v>0</v>
      </c>
      <c r="K11">
        <f>[4]p26!K11</f>
        <v>0</v>
      </c>
    </row>
    <row r="12" spans="1:11">
      <c r="A12" t="s">
        <v>190</v>
      </c>
      <c r="B12">
        <f>[4]p26!B12</f>
        <v>0</v>
      </c>
      <c r="C12">
        <f>[4]p26!C12</f>
        <v>0</v>
      </c>
      <c r="D12">
        <f>[4]p26!D12</f>
        <v>0</v>
      </c>
      <c r="E12">
        <f>[4]p26!E12</f>
        <v>0</v>
      </c>
      <c r="F12">
        <f>[4]p26!F12</f>
        <v>0</v>
      </c>
      <c r="G12">
        <f>[4]p26!G12</f>
        <v>911333</v>
      </c>
      <c r="H12">
        <f>[4]p26!H12</f>
        <v>0</v>
      </c>
      <c r="I12">
        <f>[4]p26!I12</f>
        <v>0</v>
      </c>
      <c r="J12">
        <f>[4]p26!J12</f>
        <v>0</v>
      </c>
      <c r="K12">
        <f>[4]p26!K12</f>
        <v>0</v>
      </c>
    </row>
    <row r="13" spans="1:11">
      <c r="A13" t="s">
        <v>191</v>
      </c>
      <c r="B13">
        <f>[4]p26!B13</f>
        <v>4345.1099999999997</v>
      </c>
      <c r="C13">
        <f>[4]p26!C13</f>
        <v>419.69812499999995</v>
      </c>
      <c r="D13">
        <f>[4]p26!D13</f>
        <v>345.63375000000002</v>
      </c>
      <c r="E13">
        <f>[4]p26!E13</f>
        <v>32.588324999999998</v>
      </c>
      <c r="F13">
        <f>[4]p26!F13</f>
        <v>50.363775000000004</v>
      </c>
      <c r="G13">
        <f>[4]p26!G13</f>
        <v>45.42615</v>
      </c>
      <c r="H13">
        <f>[4]p26!H13</f>
        <v>0</v>
      </c>
      <c r="I13">
        <f>[4]p26!I13</f>
        <v>0</v>
      </c>
      <c r="J13">
        <f>[4]p26!J13</f>
        <v>0</v>
      </c>
      <c r="K13">
        <f>[4]p26!K13</f>
        <v>0</v>
      </c>
    </row>
    <row r="14" spans="1:11">
      <c r="A14" t="s">
        <v>192</v>
      </c>
      <c r="B14">
        <f>[4]p26!B14</f>
        <v>3573.9</v>
      </c>
      <c r="C14">
        <f>[4]p26!C14</f>
        <v>345.20625000000001</v>
      </c>
      <c r="D14">
        <f>[4]p26!D14</f>
        <v>284.28750000000002</v>
      </c>
      <c r="E14">
        <f>[4]p26!E14</f>
        <v>26.80425</v>
      </c>
      <c r="F14">
        <f>[4]p26!F14</f>
        <v>41.424750000000003</v>
      </c>
      <c r="G14">
        <f>[4]p26!G14</f>
        <v>37.363500000000002</v>
      </c>
      <c r="H14">
        <f>[4]p26!H14</f>
        <v>0</v>
      </c>
      <c r="I14">
        <f>[4]p26!I14</f>
        <v>0</v>
      </c>
      <c r="J14">
        <f>[4]p26!J14</f>
        <v>0</v>
      </c>
      <c r="K14">
        <f>[4]p26!K14</f>
        <v>0</v>
      </c>
    </row>
    <row r="15" spans="1:11">
      <c r="A15" t="s">
        <v>193</v>
      </c>
      <c r="B15">
        <f>[4]p26!B15</f>
        <v>4356</v>
      </c>
      <c r="C15">
        <f>[4]p26!C15</f>
        <v>420.75</v>
      </c>
      <c r="D15">
        <f>[4]p26!D15</f>
        <v>346.5</v>
      </c>
      <c r="E15">
        <f>[4]p26!E15</f>
        <v>32.67</v>
      </c>
      <c r="F15">
        <f>[4]p26!F15</f>
        <v>50.49</v>
      </c>
      <c r="G15">
        <f>[4]p26!G15</f>
        <v>45.54</v>
      </c>
      <c r="H15">
        <f>[4]p26!H15</f>
        <v>0</v>
      </c>
      <c r="I15">
        <f>[4]p26!I15</f>
        <v>0</v>
      </c>
      <c r="J15">
        <f>[4]p26!J15</f>
        <v>0</v>
      </c>
      <c r="K15">
        <f>[4]p26!K15</f>
        <v>0</v>
      </c>
    </row>
    <row r="16" spans="1:11">
      <c r="A16" t="s">
        <v>194</v>
      </c>
      <c r="B16">
        <f>[4]p26!B16</f>
        <v>4356</v>
      </c>
      <c r="C16">
        <f>[4]p26!C16</f>
        <v>420.75</v>
      </c>
      <c r="D16">
        <f>[4]p26!D16</f>
        <v>346.5</v>
      </c>
      <c r="E16">
        <f>[4]p26!E16</f>
        <v>32.67</v>
      </c>
      <c r="F16">
        <f>[4]p26!F16</f>
        <v>50.49</v>
      </c>
      <c r="G16">
        <f>[4]p26!G16</f>
        <v>45.54</v>
      </c>
      <c r="H16">
        <f>[4]p26!H16</f>
        <v>0</v>
      </c>
      <c r="I16">
        <f>[4]p26!I16</f>
        <v>0</v>
      </c>
      <c r="J16">
        <f>[4]p26!J16</f>
        <v>0</v>
      </c>
      <c r="K16">
        <f>[4]p26!K16</f>
        <v>0</v>
      </c>
    </row>
    <row r="17" spans="1:11">
      <c r="A17" t="s">
        <v>195</v>
      </c>
      <c r="B17">
        <f>[4]p26!B17</f>
        <v>4138.2</v>
      </c>
      <c r="C17">
        <f>[4]p26!C17</f>
        <v>399.71249999999998</v>
      </c>
      <c r="D17">
        <f>[4]p26!D17</f>
        <v>329.17500000000001</v>
      </c>
      <c r="E17">
        <f>[4]p26!E17</f>
        <v>31.0365</v>
      </c>
      <c r="F17">
        <f>[4]p26!F17</f>
        <v>47.965500000000006</v>
      </c>
      <c r="G17">
        <f>[4]p26!G17</f>
        <v>43.262999999999998</v>
      </c>
      <c r="H17">
        <f>[4]p26!H17</f>
        <v>0</v>
      </c>
      <c r="I17">
        <f>[4]p26!I17</f>
        <v>0</v>
      </c>
      <c r="J17">
        <f>[4]p26!J17</f>
        <v>0</v>
      </c>
      <c r="K17">
        <f>[4]p26!K17</f>
        <v>0</v>
      </c>
    </row>
    <row r="18" spans="1:11">
      <c r="A18" t="s">
        <v>196</v>
      </c>
      <c r="B18">
        <f>[4]p26!B18</f>
        <v>0</v>
      </c>
      <c r="C18">
        <f>[4]p26!C18</f>
        <v>0</v>
      </c>
      <c r="D18">
        <f>[4]p26!D18</f>
        <v>0</v>
      </c>
      <c r="E18">
        <f>[4]p26!E18</f>
        <v>0</v>
      </c>
      <c r="F18">
        <f>[4]p26!F18</f>
        <v>0</v>
      </c>
      <c r="G18">
        <f>[4]p26!G18</f>
        <v>0</v>
      </c>
      <c r="H18">
        <f>[4]p26!H18</f>
        <v>0</v>
      </c>
      <c r="I18">
        <f>[4]p26!I18</f>
        <v>0</v>
      </c>
      <c r="J18">
        <f>[4]p26!J18</f>
        <v>0</v>
      </c>
      <c r="K18">
        <f>[4]p26!K18</f>
        <v>0</v>
      </c>
    </row>
    <row r="19" spans="1:11">
      <c r="A19" t="s">
        <v>197</v>
      </c>
      <c r="B19">
        <f>[4]p26!B19</f>
        <v>0</v>
      </c>
      <c r="C19">
        <f>[4]p26!C19</f>
        <v>0</v>
      </c>
      <c r="D19">
        <f>[4]p26!D19</f>
        <v>0</v>
      </c>
      <c r="E19">
        <f>[4]p26!E19</f>
        <v>0</v>
      </c>
      <c r="F19">
        <f>[4]p26!F19</f>
        <v>0</v>
      </c>
      <c r="G19">
        <f>[4]p26!G19</f>
        <v>0</v>
      </c>
      <c r="H19">
        <f>[4]p26!H19</f>
        <v>0</v>
      </c>
      <c r="I19">
        <f>[4]p26!I19</f>
        <v>0</v>
      </c>
      <c r="J19">
        <f>[4]p26!J19</f>
        <v>0</v>
      </c>
      <c r="K19">
        <f>[4]p26!K19</f>
        <v>0</v>
      </c>
    </row>
    <row r="20" spans="1:11">
      <c r="A20" t="s">
        <v>198</v>
      </c>
      <c r="B20">
        <f>[4]p26!B20</f>
        <v>0</v>
      </c>
      <c r="C20">
        <f>[4]p26!C20</f>
        <v>0</v>
      </c>
      <c r="D20">
        <f>[4]p26!D20</f>
        <v>0</v>
      </c>
      <c r="E20">
        <f>[4]p26!E20</f>
        <v>0</v>
      </c>
      <c r="F20">
        <f>[4]p26!F20</f>
        <v>0</v>
      </c>
      <c r="G20">
        <f>[4]p26!G20</f>
        <v>0</v>
      </c>
      <c r="H20">
        <f>[4]p26!H20</f>
        <v>0</v>
      </c>
      <c r="I20">
        <f>[4]p26!I20</f>
        <v>0</v>
      </c>
      <c r="J20">
        <f>[4]p26!J20</f>
        <v>0</v>
      </c>
      <c r="K20">
        <f>[4]p26!K20</f>
        <v>0</v>
      </c>
    </row>
    <row r="21" spans="1:11">
      <c r="A21" t="s">
        <v>199</v>
      </c>
      <c r="B21">
        <f>[4]p26!B21</f>
        <v>0</v>
      </c>
      <c r="C21">
        <f>[4]p26!C21</f>
        <v>0</v>
      </c>
      <c r="D21">
        <f>[4]p26!D21</f>
        <v>0</v>
      </c>
      <c r="E21">
        <f>[4]p26!E21</f>
        <v>0</v>
      </c>
      <c r="F21">
        <f>[4]p26!F21</f>
        <v>0</v>
      </c>
      <c r="G21">
        <f>[4]p26!G21</f>
        <v>0</v>
      </c>
      <c r="H21">
        <f>[4]p26!H21</f>
        <v>0</v>
      </c>
      <c r="I21">
        <f>[4]p26!I21</f>
        <v>0</v>
      </c>
      <c r="J21">
        <f>[4]p26!J21</f>
        <v>0</v>
      </c>
      <c r="K21">
        <f>[4]p26!K21</f>
        <v>0</v>
      </c>
    </row>
    <row r="22" spans="1:11">
      <c r="A22" t="s">
        <v>200</v>
      </c>
      <c r="B22">
        <f>[4]p26!B22</f>
        <v>0</v>
      </c>
      <c r="C22">
        <f>[4]p26!C22</f>
        <v>0</v>
      </c>
      <c r="D22">
        <f>[4]p26!D22</f>
        <v>0</v>
      </c>
      <c r="E22">
        <f>[4]p26!E22</f>
        <v>0</v>
      </c>
      <c r="F22">
        <f>[4]p26!F22</f>
        <v>0</v>
      </c>
      <c r="G22">
        <f>[4]p26!G22</f>
        <v>0</v>
      </c>
      <c r="H22">
        <f>[4]p26!H22</f>
        <v>0</v>
      </c>
      <c r="I22">
        <f>[4]p26!I22</f>
        <v>0</v>
      </c>
      <c r="J22">
        <f>[4]p26!J22</f>
        <v>0</v>
      </c>
      <c r="K22">
        <f>[4]p26!K22</f>
        <v>0</v>
      </c>
    </row>
    <row r="23" spans="1:11">
      <c r="A23" t="s">
        <v>201</v>
      </c>
      <c r="B23">
        <f>[4]p26!B23</f>
        <v>6616.4174999999996</v>
      </c>
      <c r="C23">
        <f>[4]p26!C23</f>
        <v>493.76249999999999</v>
      </c>
      <c r="D23">
        <f>[4]p26!D23</f>
        <v>518.45062499999995</v>
      </c>
      <c r="E23">
        <f>[4]p26!E23</f>
        <v>42.463574999999999</v>
      </c>
      <c r="F23">
        <f>[4]p26!F23</f>
        <v>59.251499999999993</v>
      </c>
      <c r="G23">
        <f>[4]p26!G23</f>
        <v>54.313874999999996</v>
      </c>
      <c r="H23">
        <f>[4]p26!H23</f>
        <v>0</v>
      </c>
      <c r="I23">
        <f>[4]p26!I23</f>
        <v>0</v>
      </c>
      <c r="J23">
        <f>[4]p26!J23</f>
        <v>0</v>
      </c>
      <c r="K23">
        <f>[4]p26!K23</f>
        <v>0</v>
      </c>
    </row>
    <row r="24" spans="1:11">
      <c r="A24" t="s">
        <v>202</v>
      </c>
      <c r="B24">
        <f>[4]p26!B24</f>
        <v>6331.5</v>
      </c>
      <c r="C24">
        <f>[4]p26!C24</f>
        <v>472.5</v>
      </c>
      <c r="D24">
        <f>[4]p26!D24</f>
        <v>496.125</v>
      </c>
      <c r="E24">
        <f>[4]p26!E24</f>
        <v>40.634999999999998</v>
      </c>
      <c r="F24">
        <f>[4]p26!F24</f>
        <v>56.7</v>
      </c>
      <c r="G24">
        <f>[4]p26!G24</f>
        <v>51.975000000000001</v>
      </c>
      <c r="H24">
        <f>[4]p26!H24</f>
        <v>0</v>
      </c>
      <c r="I24">
        <f>[4]p26!I24</f>
        <v>0</v>
      </c>
      <c r="J24">
        <f>[4]p26!J24</f>
        <v>0</v>
      </c>
      <c r="K24">
        <f>[4]p26!K24</f>
        <v>0</v>
      </c>
    </row>
    <row r="25" spans="1:11">
      <c r="A25" t="s">
        <v>203</v>
      </c>
      <c r="B25">
        <f>[4]p26!B25</f>
        <v>6633</v>
      </c>
      <c r="C25">
        <f>[4]p26!C25</f>
        <v>495</v>
      </c>
      <c r="D25">
        <f>[4]p26!D25</f>
        <v>519.75</v>
      </c>
      <c r="E25">
        <f>[4]p26!E25</f>
        <v>42.57</v>
      </c>
      <c r="F25">
        <f>[4]p26!F25</f>
        <v>59.4</v>
      </c>
      <c r="G25">
        <f>[4]p26!G25</f>
        <v>54.45</v>
      </c>
      <c r="H25">
        <f>[4]p26!H25</f>
        <v>0</v>
      </c>
      <c r="I25">
        <f>[4]p26!I25</f>
        <v>0</v>
      </c>
      <c r="J25">
        <f>[4]p26!J25</f>
        <v>0</v>
      </c>
      <c r="K25">
        <f>[4]p26!K25</f>
        <v>0</v>
      </c>
    </row>
    <row r="26" spans="1:11">
      <c r="A26" t="s">
        <v>204</v>
      </c>
      <c r="B26">
        <f>[4]p26!B26</f>
        <v>6964.65</v>
      </c>
      <c r="C26">
        <f>[4]p26!C26</f>
        <v>519.75</v>
      </c>
      <c r="D26">
        <f>[4]p26!D26</f>
        <v>545.73749999999995</v>
      </c>
      <c r="E26">
        <f>[4]p26!E26</f>
        <v>44.698500000000003</v>
      </c>
      <c r="F26">
        <f>[4]p26!F26</f>
        <v>62.37</v>
      </c>
      <c r="G26">
        <f>[4]p26!G26</f>
        <v>57.172499999999999</v>
      </c>
      <c r="H26">
        <f>[4]p26!H26</f>
        <v>0</v>
      </c>
      <c r="I26">
        <f>[4]p26!I26</f>
        <v>0</v>
      </c>
      <c r="J26">
        <f>[4]p26!J26</f>
        <v>0</v>
      </c>
      <c r="K26">
        <f>[4]p26!K26</f>
        <v>0</v>
      </c>
    </row>
    <row r="27" spans="1:11">
      <c r="A27" t="s">
        <v>205</v>
      </c>
      <c r="B27">
        <f>[4]p26!B27</f>
        <v>7296.3</v>
      </c>
      <c r="C27">
        <f>[4]p26!C27</f>
        <v>544.5</v>
      </c>
      <c r="D27">
        <f>[4]p26!D27</f>
        <v>571.72500000000002</v>
      </c>
      <c r="E27">
        <f>[4]p26!E27</f>
        <v>46.826999999999998</v>
      </c>
      <c r="F27">
        <f>[4]p26!F27</f>
        <v>65.34</v>
      </c>
      <c r="G27">
        <f>[4]p26!G27</f>
        <v>59.895000000000003</v>
      </c>
      <c r="H27">
        <f>[4]p26!H27</f>
        <v>0</v>
      </c>
      <c r="I27">
        <f>[4]p26!I27</f>
        <v>0</v>
      </c>
      <c r="J27">
        <f>[4]p26!J27</f>
        <v>0</v>
      </c>
      <c r="K27">
        <f>[4]p26!K27</f>
        <v>0</v>
      </c>
    </row>
    <row r="28" spans="1:11">
      <c r="A28" t="s">
        <v>206</v>
      </c>
      <c r="B28">
        <f>[4]p26!B28</f>
        <v>0</v>
      </c>
      <c r="C28">
        <f>[4]p26!C28</f>
        <v>0</v>
      </c>
      <c r="D28">
        <f>[4]p26!D28</f>
        <v>0</v>
      </c>
      <c r="E28">
        <f>[4]p26!E28</f>
        <v>0</v>
      </c>
      <c r="F28">
        <f>[4]p26!F28</f>
        <v>0</v>
      </c>
      <c r="G28">
        <f>[4]p26!G28</f>
        <v>0</v>
      </c>
      <c r="H28">
        <f>[4]p26!H28</f>
        <v>0</v>
      </c>
      <c r="I28">
        <f>[4]p26!I28</f>
        <v>0</v>
      </c>
      <c r="J28">
        <f>[4]p26!J28</f>
        <v>0</v>
      </c>
      <c r="K28">
        <f>[4]p26!K28</f>
        <v>0</v>
      </c>
    </row>
    <row r="29" spans="1:11">
      <c r="A29" t="s">
        <v>207</v>
      </c>
      <c r="B29">
        <f>[4]p26!B29</f>
        <v>0</v>
      </c>
      <c r="C29">
        <f>[4]p26!C29</f>
        <v>0</v>
      </c>
      <c r="D29">
        <f>[4]p26!D29</f>
        <v>0</v>
      </c>
      <c r="E29">
        <f>[4]p26!E29</f>
        <v>0</v>
      </c>
      <c r="F29">
        <f>[4]p26!F29</f>
        <v>0</v>
      </c>
      <c r="G29">
        <f>[4]p26!G29</f>
        <v>0</v>
      </c>
      <c r="H29">
        <f>[4]p26!H29</f>
        <v>0</v>
      </c>
      <c r="I29">
        <f>[4]p26!I29</f>
        <v>0</v>
      </c>
      <c r="J29">
        <f>[4]p26!J29</f>
        <v>0</v>
      </c>
      <c r="K29">
        <f>[4]p26!K29</f>
        <v>0</v>
      </c>
    </row>
    <row r="30" spans="1:11">
      <c r="A30" t="s">
        <v>208</v>
      </c>
      <c r="B30">
        <f>[4]p26!B30</f>
        <v>0</v>
      </c>
      <c r="C30">
        <f>[4]p26!C30</f>
        <v>0</v>
      </c>
      <c r="D30">
        <f>[4]p26!D30</f>
        <v>0</v>
      </c>
      <c r="E30">
        <f>[4]p26!E30</f>
        <v>0</v>
      </c>
      <c r="F30">
        <f>[4]p26!F30</f>
        <v>0</v>
      </c>
      <c r="G30">
        <f>[4]p26!G30</f>
        <v>0</v>
      </c>
      <c r="H30">
        <f>[4]p26!H30</f>
        <v>0</v>
      </c>
      <c r="I30">
        <f>[4]p26!I30</f>
        <v>0</v>
      </c>
      <c r="J30">
        <f>[4]p26!J30</f>
        <v>0</v>
      </c>
      <c r="K30">
        <f>[4]p26!K30</f>
        <v>0</v>
      </c>
    </row>
    <row r="31" spans="1:11">
      <c r="A31" t="s">
        <v>209</v>
      </c>
      <c r="B31">
        <f>[4]p26!B31</f>
        <v>0</v>
      </c>
      <c r="C31">
        <f>[4]p26!C31</f>
        <v>0</v>
      </c>
      <c r="D31">
        <f>[4]p26!D31</f>
        <v>0</v>
      </c>
      <c r="E31">
        <f>[4]p26!E31</f>
        <v>0</v>
      </c>
      <c r="F31">
        <f>[4]p26!F31</f>
        <v>0</v>
      </c>
      <c r="G31">
        <f>[4]p26!G31</f>
        <v>0</v>
      </c>
      <c r="H31">
        <f>[4]p26!H31</f>
        <v>0</v>
      </c>
      <c r="I31">
        <f>[4]p26!I31</f>
        <v>0</v>
      </c>
      <c r="J31">
        <f>[4]p26!J31</f>
        <v>0</v>
      </c>
      <c r="K31">
        <f>[4]p26!K31</f>
        <v>0</v>
      </c>
    </row>
    <row r="32" spans="1:11">
      <c r="A32" t="s">
        <v>210</v>
      </c>
      <c r="B32">
        <f>[4]p26!B32</f>
        <v>0</v>
      </c>
      <c r="C32">
        <f>[4]p26!C32</f>
        <v>0</v>
      </c>
      <c r="D32">
        <f>[4]p26!D32</f>
        <v>0</v>
      </c>
      <c r="E32">
        <f>[4]p26!E32</f>
        <v>0</v>
      </c>
      <c r="F32">
        <f>[4]p26!F32</f>
        <v>0</v>
      </c>
      <c r="G32">
        <f>[4]p26!G32</f>
        <v>0</v>
      </c>
      <c r="H32">
        <f>[4]p26!H32</f>
        <v>0</v>
      </c>
      <c r="I32">
        <f>[4]p26!I32</f>
        <v>0</v>
      </c>
      <c r="J32">
        <f>[4]p26!J32</f>
        <v>0</v>
      </c>
      <c r="K32">
        <f>[4]p26!K32</f>
        <v>0</v>
      </c>
    </row>
    <row r="33" spans="1:11">
      <c r="A33" t="s">
        <v>211</v>
      </c>
      <c r="B33">
        <f>[4]p26!B33</f>
        <v>86999880</v>
      </c>
      <c r="C33">
        <f>[4]p26!C33</f>
        <v>4639986</v>
      </c>
      <c r="D33">
        <f>[4]p26!D33</f>
        <v>4639999</v>
      </c>
      <c r="E33">
        <f>[4]p26!E33</f>
        <v>700000.16</v>
      </c>
      <c r="F33">
        <f>[4]p26!F33</f>
        <v>1400000</v>
      </c>
      <c r="G33">
        <f>[4]p26!G33</f>
        <v>3700000</v>
      </c>
      <c r="H33">
        <f>[4]p26!H33</f>
        <v>8487826</v>
      </c>
      <c r="I33">
        <f>[4]p26!I33</f>
        <v>0</v>
      </c>
      <c r="J33">
        <f>[4]p26!J33</f>
        <v>0</v>
      </c>
      <c r="K33">
        <f>[4]p26!K33</f>
        <v>0</v>
      </c>
    </row>
    <row r="34" spans="1:11">
      <c r="A34" t="s">
        <v>212</v>
      </c>
      <c r="B34">
        <f>[4]p26!B34</f>
        <v>115999928</v>
      </c>
      <c r="C34">
        <f>[4]p26!C34</f>
        <v>5300009</v>
      </c>
      <c r="D34">
        <f>[4]p26!D34</f>
        <v>5300008</v>
      </c>
      <c r="E34">
        <f>[4]p26!E34</f>
        <v>730001.08</v>
      </c>
      <c r="F34">
        <f>[4]p26!F34</f>
        <v>1290000</v>
      </c>
      <c r="G34">
        <f>[4]p26!G34</f>
        <v>4110000</v>
      </c>
      <c r="H34">
        <f>[4]p26!H34</f>
        <v>9279049</v>
      </c>
      <c r="I34">
        <f>[4]p26!I34</f>
        <v>0</v>
      </c>
      <c r="J34">
        <f>[4]p26!J34</f>
        <v>0</v>
      </c>
      <c r="K34">
        <f>[4]p26!K34</f>
        <v>0</v>
      </c>
    </row>
    <row r="35" spans="1:11">
      <c r="A35" t="s">
        <v>213</v>
      </c>
      <c r="B35">
        <f>[4]p26!B35</f>
        <v>0</v>
      </c>
      <c r="C35">
        <f>[4]p26!C35</f>
        <v>0.09</v>
      </c>
      <c r="D35">
        <f>[4]p26!D35</f>
        <v>0.09</v>
      </c>
      <c r="E35">
        <f>[4]p26!E35</f>
        <v>0.09</v>
      </c>
      <c r="F35">
        <f>[4]p26!F35</f>
        <v>0.09</v>
      </c>
      <c r="G35">
        <f>[4]p26!G35</f>
        <v>0.09</v>
      </c>
      <c r="H35">
        <f>[4]p26!H35</f>
        <v>0</v>
      </c>
      <c r="I35">
        <f>[4]p26!I35</f>
        <v>0</v>
      </c>
      <c r="J35">
        <f>[4]p26!J35</f>
        <v>0</v>
      </c>
      <c r="K35">
        <f>[4]p26!K35</f>
        <v>0</v>
      </c>
    </row>
    <row r="36" spans="1:11">
      <c r="A36" t="s">
        <v>214</v>
      </c>
      <c r="B36">
        <f>[4]p26!B36</f>
        <v>6.8999999999999992E-2</v>
      </c>
      <c r="C36">
        <f>[4]p26!C36</f>
        <v>0</v>
      </c>
      <c r="D36">
        <f>[4]p26!D36</f>
        <v>6.8999999999999992E-2</v>
      </c>
      <c r="E36">
        <f>[4]p26!E36</f>
        <v>6.8999999999999992E-2</v>
      </c>
      <c r="F36">
        <f>[4]p26!F36</f>
        <v>6.8999999999999992E-2</v>
      </c>
      <c r="G36">
        <f>[4]p26!G36</f>
        <v>0</v>
      </c>
      <c r="H36">
        <f>[4]p26!H36</f>
        <v>0</v>
      </c>
      <c r="I36">
        <f>[4]p26!I36</f>
        <v>0</v>
      </c>
      <c r="J36">
        <f>[4]p26!J36</f>
        <v>0</v>
      </c>
      <c r="K36">
        <f>[4]p26!K36</f>
        <v>0</v>
      </c>
    </row>
    <row r="37" spans="1:11">
      <c r="A37" t="s">
        <v>215</v>
      </c>
      <c r="B37">
        <f>[4]p26!B37</f>
        <v>9.1999999999999998E-2</v>
      </c>
      <c r="C37">
        <f>[4]p26!C37</f>
        <v>9.1999999999999998E-2</v>
      </c>
      <c r="D37">
        <f>[4]p26!D37</f>
        <v>0</v>
      </c>
      <c r="E37">
        <f>[4]p26!E37</f>
        <v>9.1999999999999998E-2</v>
      </c>
      <c r="F37">
        <f>[4]p26!F37</f>
        <v>9.1999999999999998E-2</v>
      </c>
      <c r="G37">
        <f>[4]p26!G37</f>
        <v>9.1999999999999998E-2</v>
      </c>
      <c r="H37">
        <f>[4]p26!H37</f>
        <v>0</v>
      </c>
      <c r="I37">
        <f>[4]p26!I37</f>
        <v>0</v>
      </c>
      <c r="J37">
        <f>[4]p26!J37</f>
        <v>0</v>
      </c>
      <c r="K37">
        <f>[4]p26!K37</f>
        <v>0</v>
      </c>
    </row>
    <row r="38" spans="1:11">
      <c r="A38" t="s">
        <v>216</v>
      </c>
      <c r="B38">
        <f>[4]p26!B38</f>
        <v>0.115</v>
      </c>
      <c r="C38">
        <f>[4]p26!C38</f>
        <v>0.115</v>
      </c>
      <c r="D38">
        <f>[4]p26!D38</f>
        <v>0.115</v>
      </c>
      <c r="E38">
        <f>[4]p26!E38</f>
        <v>0</v>
      </c>
      <c r="F38">
        <f>[4]p26!F38</f>
        <v>0</v>
      </c>
      <c r="G38">
        <f>[4]p26!G38</f>
        <v>0.115</v>
      </c>
      <c r="H38">
        <f>[4]p26!H38</f>
        <v>0</v>
      </c>
      <c r="I38">
        <f>[4]p26!I38</f>
        <v>0</v>
      </c>
      <c r="J38">
        <f>[4]p26!J38</f>
        <v>0</v>
      </c>
      <c r="K38">
        <f>[4]p26!K38</f>
        <v>0</v>
      </c>
    </row>
    <row r="39" spans="1:11">
      <c r="A39" t="s">
        <v>217</v>
      </c>
      <c r="B39">
        <f>[4]p26!B39</f>
        <v>0.115</v>
      </c>
      <c r="C39">
        <f>[4]p26!C39</f>
        <v>0.115</v>
      </c>
      <c r="D39">
        <f>[4]p26!D39</f>
        <v>0.115</v>
      </c>
      <c r="E39">
        <f>[4]p26!E39</f>
        <v>0</v>
      </c>
      <c r="F39">
        <f>[4]p26!F39</f>
        <v>0</v>
      </c>
      <c r="G39">
        <f>[4]p26!G39</f>
        <v>0.115</v>
      </c>
      <c r="H39">
        <f>[4]p26!H39</f>
        <v>0</v>
      </c>
      <c r="I39">
        <f>[4]p26!I39</f>
        <v>0</v>
      </c>
      <c r="J39">
        <f>[4]p26!J39</f>
        <v>0</v>
      </c>
      <c r="K39">
        <f>[4]p26!K39</f>
        <v>0</v>
      </c>
    </row>
    <row r="40" spans="1:11">
      <c r="A40" t="s">
        <v>218</v>
      </c>
      <c r="B40">
        <f>[4]p26!B40</f>
        <v>5.7500000000000002E-2</v>
      </c>
      <c r="C40">
        <f>[4]p26!C40</f>
        <v>0</v>
      </c>
      <c r="D40">
        <f>[4]p26!D40</f>
        <v>5.7500000000000002E-2</v>
      </c>
      <c r="E40">
        <f>[4]p26!E40</f>
        <v>5.7500000000000002E-2</v>
      </c>
      <c r="F40">
        <f>[4]p26!F40</f>
        <v>5.7500000000000002E-2</v>
      </c>
      <c r="G40">
        <f>[4]p26!G40</f>
        <v>0</v>
      </c>
      <c r="H40">
        <f>[4]p26!H40</f>
        <v>0</v>
      </c>
      <c r="I40">
        <f>[4]p26!I40</f>
        <v>0</v>
      </c>
      <c r="J40">
        <f>[4]p26!J40</f>
        <v>0</v>
      </c>
      <c r="K40">
        <f>[4]p26!K40</f>
        <v>0</v>
      </c>
    </row>
    <row r="41" spans="1:11">
      <c r="A41" t="s">
        <v>219</v>
      </c>
      <c r="B41">
        <f>[4]p26!B41</f>
        <v>0.6</v>
      </c>
      <c r="C41">
        <f>[4]p26!C41</f>
        <v>1.2</v>
      </c>
      <c r="D41">
        <f>[4]p26!D41</f>
        <v>0.6</v>
      </c>
      <c r="E41">
        <f>[4]p26!E41</f>
        <v>1.5</v>
      </c>
      <c r="F41">
        <f>[4]p26!F41</f>
        <v>1.5</v>
      </c>
      <c r="G41">
        <f>[4]p26!G41</f>
        <v>1.2</v>
      </c>
      <c r="H41">
        <f>[4]p26!H41</f>
        <v>0</v>
      </c>
      <c r="I41">
        <f>[4]p26!I41</f>
        <v>0</v>
      </c>
      <c r="J41">
        <f>[4]p26!J41</f>
        <v>0</v>
      </c>
      <c r="K41">
        <f>[4]p26!K41</f>
        <v>0</v>
      </c>
    </row>
    <row r="42" spans="1:11">
      <c r="A42" t="s">
        <v>220</v>
      </c>
      <c r="B42">
        <f>[4]p26!B42</f>
        <v>1.2</v>
      </c>
      <c r="C42">
        <f>[4]p26!C42</f>
        <v>0.6</v>
      </c>
      <c r="D42">
        <f>[4]p26!D42</f>
        <v>1.8</v>
      </c>
      <c r="E42">
        <f>[4]p26!E42</f>
        <v>1.2</v>
      </c>
      <c r="F42">
        <f>[4]p26!F42</f>
        <v>1.2</v>
      </c>
      <c r="G42">
        <f>[4]p26!G42</f>
        <v>0.6</v>
      </c>
      <c r="H42">
        <f>[4]p26!H42</f>
        <v>0</v>
      </c>
      <c r="I42">
        <f>[4]p26!I42</f>
        <v>0</v>
      </c>
      <c r="J42">
        <f>[4]p26!J42</f>
        <v>0</v>
      </c>
      <c r="K42">
        <f>[4]p26!K42</f>
        <v>0</v>
      </c>
    </row>
    <row r="43" spans="1:11">
      <c r="A43" t="s">
        <v>221</v>
      </c>
      <c r="B43">
        <f>[4]p26!B43</f>
        <v>0.6</v>
      </c>
      <c r="C43">
        <f>[4]p26!C43</f>
        <v>1.8</v>
      </c>
      <c r="D43">
        <f>[4]p26!D43</f>
        <v>0.6</v>
      </c>
      <c r="E43">
        <f>[4]p26!E43</f>
        <v>1.2</v>
      </c>
      <c r="F43">
        <f>[4]p26!F43</f>
        <v>1.2</v>
      </c>
      <c r="G43">
        <f>[4]p26!G43</f>
        <v>1.2</v>
      </c>
      <c r="H43">
        <f>[4]p26!H43</f>
        <v>0</v>
      </c>
      <c r="I43">
        <f>[4]p26!I43</f>
        <v>0</v>
      </c>
      <c r="J43">
        <f>[4]p26!J43</f>
        <v>0</v>
      </c>
      <c r="K43">
        <f>[4]p26!K43</f>
        <v>0</v>
      </c>
    </row>
    <row r="44" spans="1:11">
      <c r="A44" t="s">
        <v>222</v>
      </c>
      <c r="B44">
        <f>[4]p26!B44</f>
        <v>1.5</v>
      </c>
      <c r="C44">
        <f>[4]p26!C44</f>
        <v>1.2</v>
      </c>
      <c r="D44">
        <f>[4]p26!D44</f>
        <v>1.2</v>
      </c>
      <c r="E44">
        <f>[4]p26!E44</f>
        <v>0.6</v>
      </c>
      <c r="F44">
        <f>[4]p26!F44</f>
        <v>0.6</v>
      </c>
      <c r="G44">
        <f>[4]p26!G44</f>
        <v>0.9</v>
      </c>
      <c r="H44">
        <f>[4]p26!H44</f>
        <v>0</v>
      </c>
      <c r="I44">
        <f>[4]p26!I44</f>
        <v>0</v>
      </c>
      <c r="J44">
        <f>[4]p26!J44</f>
        <v>0</v>
      </c>
      <c r="K44">
        <f>[4]p26!K44</f>
        <v>0</v>
      </c>
    </row>
    <row r="45" spans="1:11">
      <c r="A45" t="s">
        <v>223</v>
      </c>
      <c r="B45">
        <f>[4]p26!B45</f>
        <v>1.5</v>
      </c>
      <c r="C45">
        <f>[4]p26!C45</f>
        <v>1.2</v>
      </c>
      <c r="D45">
        <f>[4]p26!D45</f>
        <v>1.2</v>
      </c>
      <c r="E45">
        <f>[4]p26!E45</f>
        <v>0.6</v>
      </c>
      <c r="F45">
        <f>[4]p26!F45</f>
        <v>0.6</v>
      </c>
      <c r="G45">
        <f>[4]p26!G45</f>
        <v>0.9</v>
      </c>
      <c r="H45">
        <f>[4]p26!H45</f>
        <v>0</v>
      </c>
      <c r="I45">
        <f>[4]p26!I45</f>
        <v>0</v>
      </c>
      <c r="J45">
        <f>[4]p26!J45</f>
        <v>0</v>
      </c>
      <c r="K45">
        <f>[4]p26!K45</f>
        <v>0</v>
      </c>
    </row>
    <row r="46" spans="1:11">
      <c r="A46" t="s">
        <v>224</v>
      </c>
      <c r="B46">
        <f>[4]p26!B46</f>
        <v>1.2</v>
      </c>
      <c r="C46">
        <f>[4]p26!C46</f>
        <v>0.6</v>
      </c>
      <c r="D46">
        <f>[4]p26!D46</f>
        <v>1.2</v>
      </c>
      <c r="E46">
        <f>[4]p26!E46</f>
        <v>0.9</v>
      </c>
      <c r="F46">
        <f>[4]p26!F46</f>
        <v>0.9</v>
      </c>
      <c r="G46">
        <f>[4]p26!G46</f>
        <v>0.6</v>
      </c>
      <c r="H46">
        <f>[4]p26!H46</f>
        <v>0</v>
      </c>
      <c r="I46">
        <f>[4]p26!I46</f>
        <v>0</v>
      </c>
      <c r="J46">
        <f>[4]p26!J46</f>
        <v>0</v>
      </c>
      <c r="K46">
        <f>[4]p26!K46</f>
        <v>0</v>
      </c>
    </row>
    <row r="47" spans="1:11">
      <c r="A47" t="s">
        <v>225</v>
      </c>
      <c r="B47">
        <f>[4]p26!B47</f>
        <v>89</v>
      </c>
      <c r="C47">
        <f>[4]p26!C47</f>
        <v>12.9</v>
      </c>
      <c r="D47">
        <f>[4]p26!D47</f>
        <v>7.1</v>
      </c>
      <c r="E47">
        <f>[4]p26!E47</f>
        <v>0.67</v>
      </c>
      <c r="F47">
        <f>[4]p26!F47</f>
        <v>0.79</v>
      </c>
      <c r="G47">
        <f>[4]p26!G47</f>
        <v>1</v>
      </c>
      <c r="H47">
        <f>[4]p26!H47</f>
        <v>0</v>
      </c>
      <c r="I47">
        <f>[4]p26!I47</f>
        <v>0</v>
      </c>
      <c r="J47">
        <f>[4]p26!J47</f>
        <v>0</v>
      </c>
      <c r="K47">
        <f>[4]p26!K47</f>
        <v>0</v>
      </c>
    </row>
    <row r="48" spans="1:11">
      <c r="A48" t="s">
        <v>226</v>
      </c>
      <c r="B48">
        <f>[4]p26!B48</f>
        <v>89</v>
      </c>
      <c r="C48">
        <f>[4]p26!C48</f>
        <v>13.2</v>
      </c>
      <c r="D48">
        <f>[4]p26!D48</f>
        <v>7.2</v>
      </c>
      <c r="E48">
        <f>[4]p26!E48</f>
        <v>0.66</v>
      </c>
      <c r="F48">
        <f>[4]p26!F48</f>
        <v>0.79</v>
      </c>
      <c r="G48">
        <f>[4]p26!G48</f>
        <v>1</v>
      </c>
      <c r="H48">
        <f>[4]p26!H48</f>
        <v>0</v>
      </c>
      <c r="I48">
        <f>[4]p26!I48</f>
        <v>0</v>
      </c>
      <c r="J48">
        <f>[4]p26!J48</f>
        <v>0</v>
      </c>
      <c r="K48">
        <f>[4]p26!K48</f>
        <v>0</v>
      </c>
    </row>
    <row r="49" spans="1:20">
      <c r="A49" t="s">
        <v>227</v>
      </c>
      <c r="B49">
        <f>[4]p26!B49</f>
        <v>88</v>
      </c>
      <c r="C49">
        <f>[4]p26!C49</f>
        <v>13</v>
      </c>
      <c r="D49">
        <f>[4]p26!D49</f>
        <v>7</v>
      </c>
      <c r="E49">
        <f>[4]p26!E49</f>
        <v>0.68</v>
      </c>
      <c r="F49">
        <f>[4]p26!F49</f>
        <v>0.8</v>
      </c>
      <c r="G49">
        <f>[4]p26!G49</f>
        <v>1</v>
      </c>
      <c r="H49">
        <f>[4]p26!H49</f>
        <v>0</v>
      </c>
      <c r="I49">
        <f>[4]p26!I49</f>
        <v>0</v>
      </c>
      <c r="J49">
        <f>[4]p26!J49</f>
        <v>0</v>
      </c>
      <c r="K49">
        <f>[4]p26!K49</f>
        <v>0</v>
      </c>
    </row>
    <row r="50" spans="1:20">
      <c r="A50" t="s">
        <v>228</v>
      </c>
      <c r="B50">
        <f>[4]p26!B50</f>
        <v>87</v>
      </c>
      <c r="C50">
        <f>[4]p26!C50</f>
        <v>12.8</v>
      </c>
      <c r="D50">
        <f>[4]p26!D50</f>
        <v>7</v>
      </c>
      <c r="E50">
        <f>[4]p26!E50</f>
        <v>0.69</v>
      </c>
      <c r="F50">
        <f>[4]p26!F50</f>
        <v>0.82</v>
      </c>
      <c r="G50">
        <f>[4]p26!G50</f>
        <v>1</v>
      </c>
      <c r="H50">
        <f>[4]p26!H50</f>
        <v>0</v>
      </c>
      <c r="I50">
        <f>[4]p26!I50</f>
        <v>0</v>
      </c>
      <c r="J50">
        <f>[4]p26!J50</f>
        <v>0</v>
      </c>
      <c r="K50">
        <f>[4]p26!K50</f>
        <v>0</v>
      </c>
    </row>
    <row r="51" spans="1:20" ht="14" thickBot="1">
      <c r="A51" s="34" t="s">
        <v>229</v>
      </c>
      <c r="B51" s="34">
        <f>[4]p26!B51</f>
        <v>6.3772727272727314</v>
      </c>
      <c r="C51" s="34">
        <f>[4]p26!C51</f>
        <v>5.9446153846153926</v>
      </c>
      <c r="D51" s="34">
        <f>[4]p26!D51</f>
        <v>7.6000000000000068</v>
      </c>
      <c r="E51" s="34">
        <f>[4]p26!E51</f>
        <v>9.1823529411764646</v>
      </c>
      <c r="F51" s="34">
        <f>[4]p26!F51</f>
        <v>10.29</v>
      </c>
      <c r="G51" s="34">
        <f>[4]p26!G51</f>
        <v>7.6</v>
      </c>
      <c r="H51" s="34">
        <f>[4]p26!H51</f>
        <v>0</v>
      </c>
      <c r="I51" s="34">
        <f>[4]p26!I51</f>
        <v>0</v>
      </c>
      <c r="J51" s="34">
        <f>[4]p26!J51</f>
        <v>0</v>
      </c>
      <c r="K51" s="34">
        <f>[4]p26!K51</f>
        <v>0</v>
      </c>
      <c r="L51" s="34"/>
      <c r="M51" s="34"/>
    </row>
    <row r="52" spans="1:20">
      <c r="A52" t="s">
        <v>115</v>
      </c>
      <c r="B52">
        <f>[4]p26!B52</f>
        <v>21437641.702949591</v>
      </c>
      <c r="C52">
        <f>[4]p26!C52</f>
        <v>4216866.8412834555</v>
      </c>
      <c r="D52">
        <f>[4]p26!D52</f>
        <v>13002996.399383962</v>
      </c>
      <c r="E52">
        <f>[4]p26!E52</f>
        <v>7638638.4946460128</v>
      </c>
      <c r="F52">
        <f>[4]p26!F52</f>
        <v>2530858.2881405056</v>
      </c>
      <c r="G52">
        <f>[4]p26!G52</f>
        <v>0</v>
      </c>
      <c r="H52">
        <f>[4]p26!H52</f>
        <v>0</v>
      </c>
      <c r="I52">
        <f>[4]p26!I52</f>
        <v>0</v>
      </c>
      <c r="J52">
        <f>[4]p26!J52</f>
        <v>0</v>
      </c>
      <c r="K52">
        <f>[4]p26!K52</f>
        <v>0</v>
      </c>
      <c r="M52" s="28"/>
    </row>
    <row r="53" spans="1:20">
      <c r="A53" t="s">
        <v>116</v>
      </c>
      <c r="B53">
        <f>[4]p26!B53</f>
        <v>25959545</v>
      </c>
      <c r="C53">
        <f>[4]p26!C53</f>
        <v>26193582</v>
      </c>
      <c r="D53">
        <f>[4]p26!D53</f>
        <v>30208724</v>
      </c>
      <c r="E53">
        <f>[4]p26!E53</f>
        <v>25626874</v>
      </c>
      <c r="F53">
        <f>[4]p26!F53</f>
        <v>29730212</v>
      </c>
      <c r="G53">
        <f>[4]p26!G53</f>
        <v>0</v>
      </c>
      <c r="H53">
        <f>[4]p26!H53</f>
        <v>0</v>
      </c>
      <c r="I53">
        <f>[4]p26!I53</f>
        <v>0</v>
      </c>
      <c r="J53">
        <f>[4]p26!J53</f>
        <v>0</v>
      </c>
      <c r="K53">
        <f>[4]p26!K53</f>
        <v>0</v>
      </c>
      <c r="N53" s="10"/>
      <c r="O53" s="10"/>
      <c r="P53" s="10"/>
      <c r="Q53" s="10"/>
      <c r="R53" s="10"/>
    </row>
    <row r="54" spans="1:20">
      <c r="A54" t="s">
        <v>230</v>
      </c>
      <c r="B54">
        <f>[4]p26!B54</f>
        <v>3482681</v>
      </c>
      <c r="C54">
        <f>[4]p26!C54</f>
        <v>649377</v>
      </c>
      <c r="D54">
        <f>[4]p26!D54</f>
        <v>2345897</v>
      </c>
      <c r="E54">
        <f>[4]p26!E54</f>
        <v>3453860</v>
      </c>
      <c r="F54">
        <f>[4]p26!F54</f>
        <v>698100</v>
      </c>
      <c r="G54">
        <f>[4]p26!G54</f>
        <v>0</v>
      </c>
      <c r="H54">
        <f>[4]p26!H54</f>
        <v>0</v>
      </c>
      <c r="I54">
        <f>[4]p26!I54</f>
        <v>0</v>
      </c>
      <c r="J54">
        <f>[4]p26!J54</f>
        <v>0</v>
      </c>
      <c r="K54">
        <f>[4]p26!K54</f>
        <v>0</v>
      </c>
      <c r="N54" s="32"/>
      <c r="O54" s="32"/>
      <c r="P54" s="32"/>
      <c r="Q54" s="32"/>
      <c r="R54" s="32"/>
      <c r="S54" s="32"/>
      <c r="T54" s="33"/>
    </row>
    <row r="55" spans="1:20">
      <c r="A55" t="s">
        <v>231</v>
      </c>
      <c r="B55">
        <f>[4]p26!B55</f>
        <v>1713899</v>
      </c>
      <c r="C55">
        <f>[4]p26!C55</f>
        <v>4156717</v>
      </c>
      <c r="D55">
        <f>[4]p26!D55</f>
        <v>1435344</v>
      </c>
      <c r="E55">
        <f>[4]p26!E55</f>
        <v>4965544</v>
      </c>
      <c r="F55">
        <f>[4]p26!F55</f>
        <v>5248926</v>
      </c>
      <c r="G55">
        <f>[4]p26!G55</f>
        <v>0</v>
      </c>
      <c r="H55">
        <f>[4]p26!H55</f>
        <v>0</v>
      </c>
      <c r="I55">
        <f>[4]p26!I55</f>
        <v>0</v>
      </c>
      <c r="J55">
        <f>[4]p26!J55</f>
        <v>0</v>
      </c>
      <c r="K55">
        <f>[4]p26!K55</f>
        <v>0</v>
      </c>
      <c r="N55" s="32"/>
      <c r="O55" s="32"/>
      <c r="P55" s="32"/>
      <c r="Q55" s="32"/>
      <c r="R55" s="32"/>
      <c r="S55" s="32"/>
      <c r="T55" s="33"/>
    </row>
    <row r="56" spans="1:20">
      <c r="A56" t="s">
        <v>232</v>
      </c>
      <c r="B56">
        <f>[4]p26!B56</f>
        <v>5196580</v>
      </c>
      <c r="C56">
        <f>[4]p26!C56</f>
        <v>4806094</v>
      </c>
      <c r="D56">
        <f>[4]p26!D56</f>
        <v>3781241</v>
      </c>
      <c r="E56">
        <f>[4]p26!E56</f>
        <v>8419404</v>
      </c>
      <c r="F56">
        <f>[4]p26!F56</f>
        <v>5947026</v>
      </c>
      <c r="G56">
        <f>[4]p26!G56</f>
        <v>0</v>
      </c>
      <c r="H56">
        <f>[4]p26!H56</f>
        <v>0</v>
      </c>
      <c r="I56">
        <f>[4]p26!I56</f>
        <v>0</v>
      </c>
      <c r="J56">
        <f>[4]p26!J56</f>
        <v>0</v>
      </c>
      <c r="K56">
        <f>[4]p26!K56</f>
        <v>0</v>
      </c>
      <c r="T56" s="33"/>
    </row>
    <row r="57" spans="1:20">
      <c r="A57" t="s">
        <v>233</v>
      </c>
      <c r="B57">
        <f>[4]p26!B57</f>
        <v>2060818</v>
      </c>
      <c r="C57">
        <f>[4]p26!C57</f>
        <v>2193149</v>
      </c>
      <c r="D57">
        <f>[4]p26!D57</f>
        <v>2111642</v>
      </c>
      <c r="E57">
        <f>[4]p26!E57</f>
        <v>2259110</v>
      </c>
      <c r="F57">
        <f>[4]p26!F57</f>
        <v>2167687</v>
      </c>
      <c r="G57">
        <f>[4]p26!G57</f>
        <v>320252</v>
      </c>
      <c r="H57">
        <f>[4]p26!H57</f>
        <v>320252</v>
      </c>
      <c r="I57">
        <f>[4]p26!I57</f>
        <v>320252</v>
      </c>
      <c r="J57">
        <f>[4]p26!J57</f>
        <v>320252</v>
      </c>
      <c r="K57">
        <f>[4]p26!K57</f>
        <v>320252</v>
      </c>
      <c r="M57" s="28"/>
      <c r="N57" s="10"/>
      <c r="O57" s="10"/>
      <c r="P57" s="10"/>
      <c r="Q57" s="10"/>
      <c r="R57" s="10"/>
      <c r="T57" s="33"/>
    </row>
    <row r="58" spans="1:20">
      <c r="A58" t="s">
        <v>234</v>
      </c>
      <c r="B58">
        <f>[4]p26!B58</f>
        <v>4839281</v>
      </c>
      <c r="C58">
        <f>[4]p26!C58</f>
        <v>5190778</v>
      </c>
      <c r="D58">
        <f>[4]p26!D58</f>
        <v>5339280</v>
      </c>
      <c r="E58">
        <f>[4]p26!E58</f>
        <v>5021661</v>
      </c>
      <c r="F58">
        <f>[4]p26!F58</f>
        <v>5066910</v>
      </c>
      <c r="G58">
        <f>[4]p26!G58</f>
        <v>4055901</v>
      </c>
      <c r="H58">
        <f>[4]p26!H58</f>
        <v>2758012</v>
      </c>
      <c r="I58">
        <f>[4]p26!I58</f>
        <v>2595776</v>
      </c>
      <c r="J58">
        <f>[4]p26!J58</f>
        <v>3569191</v>
      </c>
      <c r="K58">
        <f>[4]p26!K58</f>
        <v>3893664</v>
      </c>
      <c r="N58" s="32"/>
      <c r="O58" s="32"/>
      <c r="P58" s="32"/>
      <c r="Q58" s="32"/>
      <c r="R58" s="32"/>
      <c r="S58" s="32"/>
      <c r="T58" s="33"/>
    </row>
    <row r="59" spans="1:20">
      <c r="A59" t="s">
        <v>235</v>
      </c>
      <c r="B59">
        <f>[4]p26!B59</f>
        <v>6423299</v>
      </c>
      <c r="C59">
        <f>[4]p26!C59</f>
        <v>5770235</v>
      </c>
      <c r="D59">
        <f>[4]p26!D59</f>
        <v>6423299</v>
      </c>
      <c r="E59">
        <f>[4]p26!E59</f>
        <v>6260297</v>
      </c>
      <c r="F59">
        <f>[4]p26!F59</f>
        <v>6994432</v>
      </c>
      <c r="G59">
        <f>[4]p26!G59</f>
        <v>3244720</v>
      </c>
      <c r="H59">
        <f>[4]p26!H59</f>
        <v>3893664</v>
      </c>
      <c r="I59">
        <f>[4]p26!I59</f>
        <v>3569191</v>
      </c>
      <c r="J59">
        <f>[4]p26!J59</f>
        <v>2595776</v>
      </c>
      <c r="K59">
        <f>[4]p26!K59</f>
        <v>2758012</v>
      </c>
      <c r="N59" s="32"/>
      <c r="O59" s="32"/>
      <c r="P59" s="32"/>
      <c r="Q59" s="32"/>
      <c r="R59" s="32"/>
      <c r="S59" s="32"/>
      <c r="T59" s="33"/>
    </row>
    <row r="60" spans="1:20">
      <c r="A60" t="s">
        <v>236</v>
      </c>
      <c r="B60">
        <f>[4]p26!B60</f>
        <v>11262580</v>
      </c>
      <c r="C60">
        <f>[4]p26!C60</f>
        <v>10961013</v>
      </c>
      <c r="D60">
        <f>[4]p26!D60</f>
        <v>11762579</v>
      </c>
      <c r="E60">
        <f>[4]p26!E60</f>
        <v>11281958</v>
      </c>
      <c r="F60">
        <f>[4]p26!F60</f>
        <v>12061342</v>
      </c>
      <c r="G60">
        <f>[4]p26!G60</f>
        <v>7300621</v>
      </c>
      <c r="H60">
        <f>[4]p26!H60</f>
        <v>6651676</v>
      </c>
      <c r="I60">
        <f>[4]p26!I60</f>
        <v>6164967</v>
      </c>
      <c r="J60">
        <f>[4]p26!J60</f>
        <v>6164967</v>
      </c>
      <c r="K60">
        <f>[4]p26!K60</f>
        <v>6651676</v>
      </c>
    </row>
    <row r="61" spans="1:20">
      <c r="A61" t="s">
        <v>237</v>
      </c>
      <c r="B61">
        <f>[4]p26!B61</f>
        <v>65917164.702949591</v>
      </c>
      <c r="C61">
        <f>[4]p26!C61</f>
        <v>48370704.841283455</v>
      </c>
      <c r="D61">
        <f>[4]p26!D61</f>
        <v>60867182.399383962</v>
      </c>
      <c r="E61">
        <f>[4]p26!E61</f>
        <v>55225984.494646013</v>
      </c>
      <c r="F61">
        <f>[4]p26!F61</f>
        <v>52437125.288140506</v>
      </c>
      <c r="G61">
        <f>[4]p26!G61</f>
        <v>0</v>
      </c>
      <c r="H61">
        <f>[4]p26!H61</f>
        <v>0</v>
      </c>
      <c r="I61">
        <f>[4]p26!I61</f>
        <v>0</v>
      </c>
      <c r="J61">
        <f>[4]p26!J61</f>
        <v>0</v>
      </c>
      <c r="K61">
        <f>[4]p26!K61</f>
        <v>0</v>
      </c>
    </row>
    <row r="62" spans="1:20">
      <c r="A62" t="s">
        <v>121</v>
      </c>
      <c r="B62">
        <f>[4]p26!B62</f>
        <v>6557130.9964285716</v>
      </c>
      <c r="C62">
        <f>[4]p26!C62</f>
        <v>6919903.1857142858</v>
      </c>
      <c r="D62">
        <f>[4]p26!D62</f>
        <v>6885583.5678571425</v>
      </c>
      <c r="E62">
        <f>[4]p26!E62</f>
        <v>6843450.8071428575</v>
      </c>
      <c r="F62">
        <f>[4]p26!F62</f>
        <v>6203165.8892857144</v>
      </c>
      <c r="G62">
        <f>[4]p26!G62</f>
        <v>0</v>
      </c>
      <c r="H62">
        <f>[4]p26!H62</f>
        <v>0</v>
      </c>
      <c r="I62">
        <f>[4]p26!I62</f>
        <v>0</v>
      </c>
      <c r="J62">
        <f>[4]p26!J62</f>
        <v>0</v>
      </c>
      <c r="K62">
        <f>[4]p26!K62</f>
        <v>0</v>
      </c>
    </row>
    <row r="63" spans="1:20">
      <c r="A63" t="s">
        <v>122</v>
      </c>
      <c r="B63">
        <f>[4]p26!B63</f>
        <v>2212278</v>
      </c>
      <c r="C63">
        <f>[4]p26!C63</f>
        <v>574206</v>
      </c>
      <c r="D63">
        <f>[4]p26!D63</f>
        <v>2634310</v>
      </c>
      <c r="E63">
        <f>[4]p26!E63</f>
        <v>775400</v>
      </c>
      <c r="F63">
        <f>[4]p26!F63</f>
        <v>2072504</v>
      </c>
      <c r="G63">
        <f>[4]p26!G63</f>
        <v>-2817638</v>
      </c>
      <c r="H63">
        <f>[4]p26!H63</f>
        <v>-2429380</v>
      </c>
      <c r="I63">
        <f>[4]p26!I63</f>
        <v>-1756555</v>
      </c>
      <c r="J63">
        <f>[4]p26!J63</f>
        <v>-1602446</v>
      </c>
      <c r="K63">
        <f>[4]p26!K63</f>
        <v>-2151051</v>
      </c>
    </row>
    <row r="64" spans="1:20">
      <c r="A64" t="s">
        <v>238</v>
      </c>
      <c r="B64">
        <f>[4]p26!B64</f>
        <v>23595445</v>
      </c>
      <c r="C64">
        <f>[4]p26!C64</f>
        <v>25453145</v>
      </c>
      <c r="D64">
        <f>[4]p26!D64</f>
        <v>28283895</v>
      </c>
      <c r="E64">
        <f>[4]p26!E64</f>
        <v>25080506</v>
      </c>
      <c r="F64">
        <f>[4]p26!F64</f>
        <v>28994306</v>
      </c>
      <c r="G64">
        <f>[4]p26!G64</f>
        <v>0</v>
      </c>
      <c r="H64">
        <f>[4]p26!H64</f>
        <v>0</v>
      </c>
      <c r="I64">
        <f>[4]p26!I64</f>
        <v>0</v>
      </c>
      <c r="J64">
        <f>[4]p26!J64</f>
        <v>0</v>
      </c>
      <c r="K64">
        <f>[4]p26!K64</f>
        <v>0</v>
      </c>
    </row>
    <row r="65" spans="1:13">
      <c r="A65" t="s">
        <v>239</v>
      </c>
      <c r="B65">
        <f>[4]p26!B65</f>
        <v>1000000</v>
      </c>
      <c r="C65">
        <f>[4]p26!C65</f>
        <v>1000000</v>
      </c>
      <c r="D65">
        <f>[4]p26!D65</f>
        <v>1000000</v>
      </c>
      <c r="E65">
        <f>[4]p26!E65</f>
        <v>1000000</v>
      </c>
      <c r="F65">
        <f>[4]p26!F65</f>
        <v>1000000</v>
      </c>
      <c r="G65">
        <f>[4]p26!G65</f>
        <v>1000000</v>
      </c>
      <c r="H65">
        <f>[4]p26!H65</f>
        <v>1000000</v>
      </c>
      <c r="I65">
        <f>[4]p26!I65</f>
        <v>1000000</v>
      </c>
      <c r="J65">
        <f>[4]p26!J65</f>
        <v>1000000</v>
      </c>
      <c r="K65">
        <f>[4]p26!K65</f>
        <v>1000000</v>
      </c>
    </row>
    <row r="66" spans="1:13">
      <c r="A66" t="s">
        <v>125</v>
      </c>
      <c r="B66">
        <f>[4]p26!B66</f>
        <v>32552310.706521019</v>
      </c>
      <c r="C66">
        <f>[4]p26!C66</f>
        <v>14423450.655569162</v>
      </c>
      <c r="D66">
        <f>[4]p26!D66</f>
        <v>22063393.831526823</v>
      </c>
      <c r="E66">
        <f>[4]p26!E66</f>
        <v>21526627.687503159</v>
      </c>
      <c r="F66">
        <f>[4]p26!F66</f>
        <v>14167149.398854796</v>
      </c>
      <c r="G66">
        <f>[4]p26!G66</f>
        <v>15052090</v>
      </c>
      <c r="H66">
        <f>[4]p26!H66</f>
        <v>15805763</v>
      </c>
      <c r="I66">
        <f>[4]p26!I66</f>
        <v>17111831</v>
      </c>
      <c r="J66">
        <f>[4]p26!J66</f>
        <v>17411998</v>
      </c>
      <c r="K66">
        <f>[4]p26!K66</f>
        <v>16346048</v>
      </c>
    </row>
    <row r="67" spans="1:13">
      <c r="A67" t="s">
        <v>240</v>
      </c>
      <c r="B67">
        <f>[4]p26!B67</f>
        <v>65917164.702949591</v>
      </c>
      <c r="C67">
        <f>[4]p26!C67</f>
        <v>48370704.841283455</v>
      </c>
      <c r="D67">
        <f>[4]p26!D67</f>
        <v>60867182.399383962</v>
      </c>
      <c r="E67">
        <f>[4]p26!E67</f>
        <v>55225984.494646013</v>
      </c>
      <c r="F67">
        <f>[4]p26!F67</f>
        <v>52437125.288140506</v>
      </c>
      <c r="G67">
        <f>[4]p26!G67</f>
        <v>0</v>
      </c>
      <c r="H67">
        <f>[4]p26!H67</f>
        <v>0</v>
      </c>
      <c r="I67">
        <f>[4]p26!I67</f>
        <v>0</v>
      </c>
      <c r="J67">
        <f>[4]p26!J67</f>
        <v>0</v>
      </c>
      <c r="K67">
        <f>[4]p26!K67</f>
        <v>0</v>
      </c>
    </row>
    <row r="68" spans="1:13">
      <c r="A68" t="s">
        <v>241</v>
      </c>
      <c r="B68">
        <f>[4]p26!B68</f>
        <v>3000000</v>
      </c>
      <c r="C68">
        <f>[4]p26!C68</f>
        <v>0</v>
      </c>
      <c r="D68">
        <f>[4]p26!D68</f>
        <v>3000000</v>
      </c>
      <c r="E68">
        <f>[4]p26!E68</f>
        <v>3000000</v>
      </c>
      <c r="F68">
        <f>[4]p26!F68</f>
        <v>3000000</v>
      </c>
      <c r="G68">
        <f>[4]p26!G68</f>
        <v>0</v>
      </c>
      <c r="H68">
        <f>[4]p26!H68</f>
        <v>0</v>
      </c>
      <c r="I68">
        <f>[4]p26!I68</f>
        <v>0</v>
      </c>
      <c r="J68">
        <f>[4]p26!J68</f>
        <v>0</v>
      </c>
      <c r="K68">
        <f>[4]p26!K68</f>
        <v>0</v>
      </c>
    </row>
    <row r="69" spans="1:13">
      <c r="A69" t="s">
        <v>242</v>
      </c>
      <c r="B69">
        <f>[4]p26!B69</f>
        <v>31115907.391561847</v>
      </c>
      <c r="C69">
        <f>[4]p26!C69</f>
        <v>31452142.8614619</v>
      </c>
      <c r="D69">
        <f>[4]p26!D69</f>
        <v>36276930.1554638</v>
      </c>
      <c r="E69">
        <f>[4]p26!E69</f>
        <v>30751679.158472851</v>
      </c>
      <c r="F69">
        <f>[4]p26!F69</f>
        <v>35448700.246309951</v>
      </c>
      <c r="G69">
        <f>[4]p26!G69</f>
        <v>0</v>
      </c>
      <c r="H69">
        <f>[4]p26!H69</f>
        <v>0</v>
      </c>
      <c r="I69">
        <f>[4]p26!I69</f>
        <v>0</v>
      </c>
      <c r="J69">
        <f>[4]p26!J69</f>
        <v>0</v>
      </c>
      <c r="K69">
        <f>[4]p26!K69</f>
        <v>0</v>
      </c>
    </row>
    <row r="70" spans="1:13">
      <c r="A70" t="s">
        <v>243</v>
      </c>
      <c r="B70">
        <f>[4]p26!B70</f>
        <v>4294420.5769901276</v>
      </c>
      <c r="C70">
        <f>[4]p26!C70</f>
        <v>1114634.9524283186</v>
      </c>
      <c r="D70">
        <f>[4]p26!D70</f>
        <v>5113661.0930527709</v>
      </c>
      <c r="E70">
        <f>[4]p26!E70</f>
        <v>1505188.7077677064</v>
      </c>
      <c r="F70">
        <f>[4]p26!F70</f>
        <v>4023096.7564079612</v>
      </c>
      <c r="G70">
        <f>[4]p26!G70</f>
        <v>-92883</v>
      </c>
      <c r="H70">
        <f>[4]p26!H70</f>
        <v>-87462</v>
      </c>
      <c r="I70">
        <f>[4]p26!I70</f>
        <v>-83396</v>
      </c>
      <c r="J70">
        <f>[4]p26!J70</f>
        <v>-83396</v>
      </c>
      <c r="K70">
        <f>[4]p26!K70</f>
        <v>-87462</v>
      </c>
    </row>
    <row r="71" spans="1:13">
      <c r="A71" t="s">
        <v>244</v>
      </c>
      <c r="B71">
        <f>[4]p26!B71</f>
        <v>0.81807389671984743</v>
      </c>
      <c r="C71">
        <f>[4]p26!C71</f>
        <v>1.0718558790967916</v>
      </c>
      <c r="D71">
        <f>[4]p26!D71</f>
        <v>1.0957437829271384</v>
      </c>
      <c r="E71">
        <f>[4]p26!E71</f>
        <v>1.0798213069072875</v>
      </c>
      <c r="F71">
        <f>[4]p26!F71</f>
        <v>0.93450513434893512</v>
      </c>
      <c r="G71">
        <f>[4]p26!G71</f>
        <v>0</v>
      </c>
      <c r="H71">
        <f>[4]p26!H71</f>
        <v>0</v>
      </c>
      <c r="I71">
        <f>[4]p26!I71</f>
        <v>0</v>
      </c>
      <c r="J71">
        <f>[4]p26!J71</f>
        <v>0</v>
      </c>
      <c r="K71">
        <f>[4]p26!K71</f>
        <v>0</v>
      </c>
    </row>
    <row r="72" spans="1:13">
      <c r="A72" t="s">
        <v>245</v>
      </c>
      <c r="B72">
        <f>[4]p26!B72</f>
        <v>0.94024843601365515</v>
      </c>
      <c r="C72">
        <f>[4]p26!C72</f>
        <v>1.0761460405311569</v>
      </c>
      <c r="D72">
        <f>[4]p26!D72</f>
        <v>0.92868384423253958</v>
      </c>
      <c r="E72">
        <f>[4]p26!E72</f>
        <v>0.98576959864844593</v>
      </c>
      <c r="F72">
        <f>[4]p26!F72</f>
        <v>1.0691520805742021</v>
      </c>
      <c r="G72">
        <f>[4]p26!G72</f>
        <v>0</v>
      </c>
      <c r="H72">
        <f>[4]p26!H72</f>
        <v>0</v>
      </c>
      <c r="I72">
        <f>[4]p26!I72</f>
        <v>0</v>
      </c>
      <c r="J72">
        <f>[4]p26!J72</f>
        <v>0</v>
      </c>
      <c r="K72">
        <f>[4]p26!K72</f>
        <v>0</v>
      </c>
    </row>
    <row r="73" spans="1:13">
      <c r="A73" t="s">
        <v>246</v>
      </c>
      <c r="B73">
        <f>[4]p26!B73</f>
        <v>0</v>
      </c>
      <c r="C73">
        <f>[4]p26!C73</f>
        <v>0</v>
      </c>
      <c r="D73">
        <f>[4]p26!D73</f>
        <v>0</v>
      </c>
      <c r="E73">
        <f>[4]p26!E73</f>
        <v>0</v>
      </c>
      <c r="F73">
        <f>[4]p26!F73</f>
        <v>0</v>
      </c>
      <c r="G73">
        <f>[4]p26!G73</f>
        <v>0</v>
      </c>
      <c r="H73">
        <f>[4]p26!H73</f>
        <v>0</v>
      </c>
      <c r="I73">
        <f>[4]p26!I73</f>
        <v>0</v>
      </c>
      <c r="J73">
        <f>[4]p26!J73</f>
        <v>0</v>
      </c>
      <c r="K73">
        <f>[4]p26!K73</f>
        <v>0</v>
      </c>
    </row>
    <row r="74" spans="1:13">
      <c r="A74" t="s">
        <v>435</v>
      </c>
      <c r="B74">
        <f>[4]p26!B74</f>
        <v>0</v>
      </c>
      <c r="C74">
        <f>[4]p26!C74</f>
        <v>0</v>
      </c>
      <c r="D74">
        <f>[4]p26!D74</f>
        <v>0</v>
      </c>
      <c r="E74">
        <f>[4]p26!E74</f>
        <v>0</v>
      </c>
      <c r="F74">
        <f>[4]p26!F74</f>
        <v>0</v>
      </c>
      <c r="G74">
        <f>[4]p26!G74</f>
        <v>0</v>
      </c>
      <c r="H74">
        <f>[4]p26!H74</f>
        <v>0</v>
      </c>
      <c r="I74">
        <f>[4]p26!I74</f>
        <v>0</v>
      </c>
      <c r="J74">
        <f>[4]p26!J74</f>
        <v>0</v>
      </c>
      <c r="K74">
        <f>[4]p26!K74</f>
        <v>0</v>
      </c>
    </row>
    <row r="75" spans="1:13">
      <c r="A75" t="s">
        <v>436</v>
      </c>
      <c r="B75">
        <f>[4]p26!B75</f>
        <v>0</v>
      </c>
      <c r="C75">
        <f>[4]p26!C75</f>
        <v>0</v>
      </c>
      <c r="D75">
        <f>[4]p26!D75</f>
        <v>0</v>
      </c>
      <c r="E75">
        <f>[4]p26!E75</f>
        <v>0</v>
      </c>
      <c r="F75">
        <f>[4]p26!F75</f>
        <v>0</v>
      </c>
      <c r="G75">
        <f>[4]p26!G75</f>
        <v>0</v>
      </c>
      <c r="H75">
        <f>[4]p26!H75</f>
        <v>0</v>
      </c>
      <c r="I75">
        <f>[4]p26!I75</f>
        <v>0</v>
      </c>
      <c r="J75">
        <f>[4]p26!J75</f>
        <v>0</v>
      </c>
      <c r="K75">
        <f>[4]p26!K75</f>
        <v>0</v>
      </c>
    </row>
    <row r="76" spans="1:13">
      <c r="A76" t="s">
        <v>437</v>
      </c>
      <c r="B76">
        <f>[4]p26!B76</f>
        <v>0</v>
      </c>
      <c r="C76">
        <f>[4]p26!C76</f>
        <v>0</v>
      </c>
      <c r="D76">
        <f>[4]p26!D76</f>
        <v>0</v>
      </c>
      <c r="E76">
        <f>[4]p26!E76</f>
        <v>0</v>
      </c>
      <c r="F76">
        <f>[4]p26!F76</f>
        <v>0</v>
      </c>
      <c r="G76">
        <f>[4]p26!G76</f>
        <v>0</v>
      </c>
      <c r="H76">
        <f>[4]p26!H76</f>
        <v>0</v>
      </c>
      <c r="I76">
        <f>[4]p26!I76</f>
        <v>0</v>
      </c>
      <c r="J76">
        <f>[4]p26!J76</f>
        <v>0</v>
      </c>
      <c r="K76">
        <f>[4]p26!K76</f>
        <v>0</v>
      </c>
    </row>
    <row r="77" spans="1:13" ht="14" thickBot="1">
      <c r="A77" s="34" t="s">
        <v>438</v>
      </c>
      <c r="B77" s="34">
        <f>[4]p26!B77</f>
        <v>0</v>
      </c>
      <c r="C77" s="34">
        <f>[4]p26!C77</f>
        <v>0</v>
      </c>
      <c r="D77" s="34">
        <f>[4]p26!D77</f>
        <v>0</v>
      </c>
      <c r="E77" s="34">
        <f>[4]p26!E77</f>
        <v>0</v>
      </c>
      <c r="F77" s="34">
        <f>[4]p26!F77</f>
        <v>0</v>
      </c>
      <c r="G77" s="34">
        <f>[4]p26!G77</f>
        <v>0</v>
      </c>
      <c r="H77" s="34">
        <f>[4]p26!H77</f>
        <v>0</v>
      </c>
      <c r="I77" s="34">
        <f>[4]p26!I77</f>
        <v>0</v>
      </c>
      <c r="J77" s="34">
        <f>[4]p26!J77</f>
        <v>0</v>
      </c>
      <c r="K77" s="34">
        <f>[4]p26!K77</f>
        <v>0</v>
      </c>
      <c r="L77" s="34"/>
      <c r="M77" s="34"/>
    </row>
    <row r="78" spans="1:13">
      <c r="A78" t="s">
        <v>247</v>
      </c>
      <c r="B78">
        <f>[4]p26!B78</f>
        <v>1</v>
      </c>
    </row>
    <row r="79" spans="1:13">
      <c r="A79" t="s">
        <v>248</v>
      </c>
      <c r="B79">
        <f>[4]p26!B79</f>
        <v>50000</v>
      </c>
    </row>
    <row r="80" spans="1:13">
      <c r="A80" t="s">
        <v>249</v>
      </c>
      <c r="B80">
        <f>[4]p26!B80</f>
        <v>50000</v>
      </c>
    </row>
    <row r="81" spans="1:2">
      <c r="A81" t="s">
        <v>250</v>
      </c>
      <c r="B81">
        <f>[4]p26!B81</f>
        <v>0</v>
      </c>
    </row>
    <row r="82" spans="1:2">
      <c r="A82" t="s">
        <v>251</v>
      </c>
      <c r="B82">
        <f>[4]p26!B82</f>
        <v>0</v>
      </c>
    </row>
    <row r="83" spans="1:2">
      <c r="A83" t="s">
        <v>252</v>
      </c>
      <c r="B83">
        <f>[4]p26!B83</f>
        <v>0</v>
      </c>
    </row>
    <row r="84" spans="1:2">
      <c r="A84" t="s">
        <v>253</v>
      </c>
      <c r="B84">
        <f>[4]p26!B84</f>
        <v>0</v>
      </c>
    </row>
    <row r="85" spans="1:2">
      <c r="A85" t="s">
        <v>254</v>
      </c>
      <c r="B85">
        <f>[4]p26!B85</f>
        <v>49146</v>
      </c>
    </row>
    <row r="86" spans="1:2">
      <c r="A86" t="s">
        <v>255</v>
      </c>
      <c r="B86">
        <f>[4]p26!B86</f>
        <v>25020</v>
      </c>
    </row>
    <row r="87" spans="1:2">
      <c r="A87" t="s">
        <v>256</v>
      </c>
      <c r="B87">
        <f>[4]p26!B87</f>
        <v>18400</v>
      </c>
    </row>
    <row r="88" spans="1:2">
      <c r="A88" t="s">
        <v>257</v>
      </c>
      <c r="B88">
        <f>[4]p26!B88</f>
        <v>30095</v>
      </c>
    </row>
    <row r="89" spans="1:2">
      <c r="A89" t="s">
        <v>258</v>
      </c>
      <c r="B89">
        <f>[4]p26!B89</f>
        <v>34697</v>
      </c>
    </row>
    <row r="90" spans="1:2">
      <c r="A90" t="s">
        <v>259</v>
      </c>
      <c r="B90">
        <f>[4]p26!B90</f>
        <v>94263</v>
      </c>
    </row>
    <row r="91" spans="1:2">
      <c r="A91" t="s">
        <v>260</v>
      </c>
      <c r="B91">
        <f>[4]p26!B91</f>
        <v>49146</v>
      </c>
    </row>
    <row r="92" spans="1:2">
      <c r="A92" t="s">
        <v>261</v>
      </c>
      <c r="B92">
        <f>[4]p26!B92</f>
        <v>25020</v>
      </c>
    </row>
    <row r="93" spans="1:2">
      <c r="A93" t="s">
        <v>262</v>
      </c>
      <c r="B93">
        <f>[4]p26!B93</f>
        <v>18400</v>
      </c>
    </row>
    <row r="94" spans="1:2">
      <c r="A94" t="s">
        <v>263</v>
      </c>
      <c r="B94">
        <f>[4]p26!B94</f>
        <v>30095</v>
      </c>
    </row>
    <row r="95" spans="1:2">
      <c r="A95" t="s">
        <v>264</v>
      </c>
      <c r="B95">
        <f>[4]p26!B95</f>
        <v>34697</v>
      </c>
    </row>
    <row r="96" spans="1:2">
      <c r="A96" t="s">
        <v>265</v>
      </c>
      <c r="B96">
        <f>[4]p26!B96</f>
        <v>94263</v>
      </c>
    </row>
    <row r="97" spans="1:2">
      <c r="A97" t="s">
        <v>266</v>
      </c>
      <c r="B97">
        <f>[4]p26!B97</f>
        <v>0</v>
      </c>
    </row>
    <row r="98" spans="1:2">
      <c r="A98" t="s">
        <v>267</v>
      </c>
      <c r="B98">
        <f>[4]p26!B98</f>
        <v>0</v>
      </c>
    </row>
    <row r="99" spans="1:2">
      <c r="A99" t="s">
        <v>268</v>
      </c>
      <c r="B99">
        <f>[4]p26!B99</f>
        <v>0</v>
      </c>
    </row>
    <row r="100" spans="1:2">
      <c r="A100" t="s">
        <v>269</v>
      </c>
      <c r="B100">
        <f>[4]p26!B100</f>
        <v>0</v>
      </c>
    </row>
    <row r="101" spans="1:2">
      <c r="A101" t="s">
        <v>270</v>
      </c>
      <c r="B101">
        <f>[4]p26!B101</f>
        <v>0</v>
      </c>
    </row>
    <row r="102" spans="1:2">
      <c r="A102" t="s">
        <v>271</v>
      </c>
      <c r="B102">
        <f>[4]p26!B102</f>
        <v>0</v>
      </c>
    </row>
    <row r="103" spans="1:2">
      <c r="A103" t="s">
        <v>272</v>
      </c>
      <c r="B103">
        <f>[4]p26!B103</f>
        <v>213544776.06</v>
      </c>
    </row>
    <row r="104" spans="1:2">
      <c r="A104" t="s">
        <v>273</v>
      </c>
      <c r="B104">
        <f>[4]p26!B104</f>
        <v>10500847.087499999</v>
      </c>
    </row>
    <row r="105" spans="1:2">
      <c r="A105" t="s">
        <v>274</v>
      </c>
      <c r="B105">
        <f>[4]p26!B105</f>
        <v>6359661.0000000009</v>
      </c>
    </row>
    <row r="106" spans="1:2">
      <c r="A106" t="s">
        <v>275</v>
      </c>
      <c r="B106">
        <f>[4]p26!B106</f>
        <v>980745.64087499981</v>
      </c>
    </row>
    <row r="107" spans="1:2">
      <c r="A107" t="s">
        <v>276</v>
      </c>
      <c r="B107">
        <f>[4]p26!B107</f>
        <v>1747471.9011750002</v>
      </c>
    </row>
    <row r="108" spans="1:2">
      <c r="A108" t="s">
        <v>277</v>
      </c>
      <c r="B108">
        <f>[4]p26!B108</f>
        <v>4282005.1774500003</v>
      </c>
    </row>
    <row r="109" spans="1:2">
      <c r="A109" t="s">
        <v>278</v>
      </c>
      <c r="B109">
        <f>[4]p26!B109</f>
        <v>1706.5124465486983</v>
      </c>
    </row>
    <row r="110" spans="1:2">
      <c r="A110" t="s">
        <v>279</v>
      </c>
      <c r="B110">
        <f>[4]p26!B110</f>
        <v>267.69842960378497</v>
      </c>
    </row>
    <row r="111" spans="1:2">
      <c r="A111" t="s">
        <v>280</v>
      </c>
      <c r="B111">
        <f>[4]p26!B111</f>
        <v>135.74530824819192</v>
      </c>
    </row>
    <row r="112" spans="1:2">
      <c r="A112" t="s">
        <v>281</v>
      </c>
      <c r="B112">
        <f>[4]p26!B112</f>
        <v>13.594687086967213</v>
      </c>
    </row>
    <row r="113" spans="1:2">
      <c r="A113" t="s">
        <v>282</v>
      </c>
      <c r="B113">
        <f>[4]p26!B113</f>
        <v>15.993749514079074</v>
      </c>
    </row>
    <row r="114" spans="1:2">
      <c r="A114" t="s">
        <v>283</v>
      </c>
      <c r="B114">
        <f>[4]p26!B114</f>
        <v>19.992186892598841</v>
      </c>
    </row>
    <row r="115" spans="1:2">
      <c r="A115" t="s">
        <v>284</v>
      </c>
      <c r="B115">
        <f>[4]p26!B115</f>
        <v>17999960</v>
      </c>
    </row>
    <row r="116" spans="1:2">
      <c r="A116" t="s">
        <v>285</v>
      </c>
      <c r="B116">
        <f>[4]p26!B116</f>
        <v>959998</v>
      </c>
    </row>
    <row r="117" spans="1:2">
      <c r="A117" t="s">
        <v>286</v>
      </c>
      <c r="B117">
        <f>[4]p26!B117</f>
        <v>960001</v>
      </c>
    </row>
    <row r="118" spans="1:2">
      <c r="A118" t="s">
        <v>287</v>
      </c>
      <c r="B118">
        <f>[4]p26!B118</f>
        <v>120000.28</v>
      </c>
    </row>
    <row r="119" spans="1:2">
      <c r="A119" t="s">
        <v>288</v>
      </c>
      <c r="B119">
        <f>[4]p26!B119</f>
        <v>240000</v>
      </c>
    </row>
    <row r="120" spans="1:2">
      <c r="A120" t="s">
        <v>289</v>
      </c>
      <c r="B120">
        <f>[4]p26!B120</f>
        <v>640000</v>
      </c>
    </row>
    <row r="121" spans="1:2">
      <c r="A121" t="s">
        <v>290</v>
      </c>
      <c r="B121">
        <f>[4]p26!B121</f>
        <v>19219029.845399998</v>
      </c>
    </row>
    <row r="122" spans="1:2">
      <c r="A122" t="s">
        <v>291</v>
      </c>
      <c r="B122">
        <f>[4]p26!B122</f>
        <v>724558.44903749984</v>
      </c>
    </row>
    <row r="123" spans="1:2">
      <c r="A123" t="s">
        <v>292</v>
      </c>
      <c r="B123">
        <f>[4]p26!B123</f>
        <v>0</v>
      </c>
    </row>
    <row r="124" spans="1:2">
      <c r="A124" t="s">
        <v>293</v>
      </c>
      <c r="B124">
        <f>[4]p26!B124</f>
        <v>112785.748700625</v>
      </c>
    </row>
    <row r="125" spans="1:2">
      <c r="A125" t="s">
        <v>294</v>
      </c>
      <c r="B125">
        <f>[4]p26!B125</f>
        <v>200959.26863512502</v>
      </c>
    </row>
    <row r="126" spans="1:2">
      <c r="A126" t="s">
        <v>295</v>
      </c>
      <c r="B126">
        <f>[4]p26!B126</f>
        <v>246215.29770337502</v>
      </c>
    </row>
    <row r="127" spans="1:2">
      <c r="A127" t="s">
        <v>296</v>
      </c>
      <c r="B127">
        <f>[4]p26!B127</f>
        <v>52846</v>
      </c>
    </row>
    <row r="128" spans="1:2">
      <c r="A128" t="s">
        <v>297</v>
      </c>
      <c r="B128">
        <f>[4]p26!B128</f>
        <v>33394</v>
      </c>
    </row>
    <row r="129" spans="1:2">
      <c r="A129" t="s">
        <v>298</v>
      </c>
      <c r="B129">
        <f>[4]p26!B129</f>
        <v>20276</v>
      </c>
    </row>
    <row r="130" spans="1:2">
      <c r="A130" t="s">
        <v>299</v>
      </c>
      <c r="B130">
        <f>[4]p26!B130</f>
        <v>34553</v>
      </c>
    </row>
    <row r="131" spans="1:2">
      <c r="A131" t="s">
        <v>300</v>
      </c>
      <c r="B131">
        <f>[4]p26!B131</f>
        <v>47489</v>
      </c>
    </row>
    <row r="132" spans="1:2">
      <c r="A132" t="s">
        <v>301</v>
      </c>
      <c r="B132">
        <f>[4]p26!B132</f>
        <v>122363</v>
      </c>
    </row>
    <row r="133" spans="1:2">
      <c r="A133" t="s">
        <v>302</v>
      </c>
      <c r="B133">
        <f>[4]p26!B133</f>
        <v>52846</v>
      </c>
    </row>
    <row r="134" spans="1:2">
      <c r="A134" t="s">
        <v>303</v>
      </c>
      <c r="B134">
        <f>[4]p26!B134</f>
        <v>33394</v>
      </c>
    </row>
    <row r="135" spans="1:2">
      <c r="A135" t="s">
        <v>304</v>
      </c>
      <c r="B135">
        <f>[4]p26!B135</f>
        <v>20276</v>
      </c>
    </row>
    <row r="136" spans="1:2">
      <c r="A136" t="s">
        <v>305</v>
      </c>
      <c r="B136">
        <f>[4]p26!B136</f>
        <v>34553</v>
      </c>
    </row>
    <row r="137" spans="1:2">
      <c r="A137" t="s">
        <v>306</v>
      </c>
      <c r="B137">
        <f>[4]p26!B137</f>
        <v>47489</v>
      </c>
    </row>
    <row r="138" spans="1:2">
      <c r="A138" t="s">
        <v>307</v>
      </c>
      <c r="B138">
        <f>[4]p26!B138</f>
        <v>122363</v>
      </c>
    </row>
    <row r="139" spans="1:2">
      <c r="A139" t="s">
        <v>308</v>
      </c>
      <c r="B139">
        <f>[4]p26!B139</f>
        <v>0</v>
      </c>
    </row>
    <row r="140" spans="1:2">
      <c r="A140" t="s">
        <v>309</v>
      </c>
      <c r="B140">
        <f>[4]p26!B140</f>
        <v>0</v>
      </c>
    </row>
    <row r="141" spans="1:2">
      <c r="A141" t="s">
        <v>310</v>
      </c>
      <c r="B141">
        <f>[4]p26!B141</f>
        <v>0</v>
      </c>
    </row>
    <row r="142" spans="1:2">
      <c r="A142" t="s">
        <v>311</v>
      </c>
      <c r="B142">
        <f>[4]p26!B142</f>
        <v>0</v>
      </c>
    </row>
    <row r="143" spans="1:2">
      <c r="A143" t="s">
        <v>312</v>
      </c>
      <c r="B143">
        <f>[4]p26!B143</f>
        <v>0</v>
      </c>
    </row>
    <row r="144" spans="1:2">
      <c r="A144" t="s">
        <v>313</v>
      </c>
      <c r="B144">
        <f>[4]p26!B144</f>
        <v>0</v>
      </c>
    </row>
    <row r="145" spans="1:2">
      <c r="A145" t="s">
        <v>314</v>
      </c>
      <c r="B145">
        <f>[4]p26!B145</f>
        <v>349651199.20499998</v>
      </c>
    </row>
    <row r="146" spans="1:2">
      <c r="A146" t="s">
        <v>315</v>
      </c>
      <c r="B146">
        <f>[4]p26!B146</f>
        <v>16488704.924999997</v>
      </c>
    </row>
    <row r="147" spans="1:2">
      <c r="A147" t="s">
        <v>316</v>
      </c>
      <c r="B147">
        <f>[4]p26!B147</f>
        <v>10512104.872500001</v>
      </c>
    </row>
    <row r="148" spans="1:2">
      <c r="A148" t="s">
        <v>317</v>
      </c>
      <c r="B148">
        <f>[4]p26!B148</f>
        <v>1467243.9069749999</v>
      </c>
    </row>
    <row r="149" spans="1:2">
      <c r="A149" t="s">
        <v>318</v>
      </c>
      <c r="B149">
        <f>[4]p26!B149</f>
        <v>2813794.4834999996</v>
      </c>
    </row>
    <row r="150" spans="1:2">
      <c r="A150" t="s">
        <v>319</v>
      </c>
      <c r="B150">
        <f>[4]p26!B150</f>
        <v>6646008.6866249992</v>
      </c>
    </row>
    <row r="151" spans="1:2">
      <c r="A151" t="s">
        <v>320</v>
      </c>
      <c r="B151">
        <f>[4]p26!B151</f>
        <v>2537.6437998223282</v>
      </c>
    </row>
    <row r="152" spans="1:2">
      <c r="A152" t="s">
        <v>321</v>
      </c>
      <c r="B152">
        <f>[4]p26!B152</f>
        <v>367.07919770102581</v>
      </c>
    </row>
    <row r="153" spans="1:2">
      <c r="A153" t="s">
        <v>322</v>
      </c>
      <c r="B153">
        <f>[4]p26!B153</f>
        <v>201.85802953132156</v>
      </c>
    </row>
    <row r="154" spans="1:2">
      <c r="A154" t="s">
        <v>323</v>
      </c>
      <c r="B154">
        <f>[4]p26!B154</f>
        <v>19.40506572589981</v>
      </c>
    </row>
    <row r="155" spans="1:2">
      <c r="A155" t="s">
        <v>324</v>
      </c>
      <c r="B155">
        <f>[4]p26!B155</f>
        <v>22.829489089293894</v>
      </c>
    </row>
    <row r="156" spans="1:2">
      <c r="A156" t="s">
        <v>325</v>
      </c>
      <c r="B156">
        <f>[4]p26!B156</f>
        <v>28.236861361617368</v>
      </c>
    </row>
    <row r="157" spans="1:2">
      <c r="A157" t="s">
        <v>326</v>
      </c>
      <c r="B157">
        <f>[4]p26!B157</f>
        <v>23999976</v>
      </c>
    </row>
    <row r="158" spans="1:2">
      <c r="A158" t="s">
        <v>327</v>
      </c>
      <c r="B158">
        <f>[4]p26!B158</f>
        <v>1200004</v>
      </c>
    </row>
    <row r="159" spans="1:2">
      <c r="A159" t="s">
        <v>328</v>
      </c>
      <c r="B159">
        <f>[4]p26!B159</f>
        <v>1200003</v>
      </c>
    </row>
    <row r="160" spans="1:2">
      <c r="A160" t="s">
        <v>329</v>
      </c>
      <c r="B160">
        <f>[4]p26!B160</f>
        <v>120000.28</v>
      </c>
    </row>
    <row r="161" spans="1:2">
      <c r="A161" t="s">
        <v>330</v>
      </c>
      <c r="B161">
        <f>[4]p26!B161</f>
        <v>240000</v>
      </c>
    </row>
    <row r="162" spans="1:2">
      <c r="A162" t="s">
        <v>331</v>
      </c>
      <c r="B162">
        <f>[4]p26!B162</f>
        <v>660000</v>
      </c>
    </row>
    <row r="163" spans="1:2">
      <c r="A163" t="s">
        <v>332</v>
      </c>
      <c r="B163">
        <f>[4]p26!B163</f>
        <v>31468607.928449996</v>
      </c>
    </row>
    <row r="164" spans="1:2">
      <c r="A164" t="s">
        <v>333</v>
      </c>
      <c r="B164">
        <f>[4]p26!B164</f>
        <v>0</v>
      </c>
    </row>
    <row r="165" spans="1:2">
      <c r="A165" t="s">
        <v>334</v>
      </c>
      <c r="B165">
        <f>[4]p26!B165</f>
        <v>967113.64827000001</v>
      </c>
    </row>
    <row r="166" spans="1:2">
      <c r="A166" t="s">
        <v>335</v>
      </c>
      <c r="B166">
        <f>[4]p26!B166</f>
        <v>168733.049302125</v>
      </c>
    </row>
    <row r="167" spans="1:2">
      <c r="A167" t="s">
        <v>336</v>
      </c>
      <c r="B167">
        <f>[4]p26!B167</f>
        <v>323586.36560249998</v>
      </c>
    </row>
    <row r="168" spans="1:2">
      <c r="A168" t="s">
        <v>337</v>
      </c>
      <c r="B168">
        <f>[4]p26!B168</f>
        <v>0</v>
      </c>
    </row>
    <row r="169" spans="1:2">
      <c r="A169" t="s">
        <v>338</v>
      </c>
      <c r="B169">
        <f>[4]p26!B169</f>
        <v>3</v>
      </c>
    </row>
    <row r="170" spans="1:2">
      <c r="A170" t="s">
        <v>339</v>
      </c>
      <c r="B170">
        <f>[4]p26!B170</f>
        <v>6</v>
      </c>
    </row>
    <row r="171" spans="1:2">
      <c r="A171" t="s">
        <v>340</v>
      </c>
      <c r="B171">
        <f>[4]p26!B171</f>
        <v>273143</v>
      </c>
    </row>
    <row r="172" spans="1:2">
      <c r="A172" t="s">
        <v>341</v>
      </c>
      <c r="B172">
        <f>[4]p26!B172</f>
        <v>8593717.3499999996</v>
      </c>
    </row>
    <row r="173" spans="1:2">
      <c r="A173" t="s">
        <v>342</v>
      </c>
      <c r="B173">
        <f>[4]p26!B173</f>
        <v>26406282.600000001</v>
      </c>
    </row>
    <row r="174" spans="1:2">
      <c r="A174" t="s">
        <v>343</v>
      </c>
      <c r="B174">
        <f>[4]p26!B174</f>
        <v>306284</v>
      </c>
    </row>
    <row r="175" spans="1:2">
      <c r="A175" t="s">
        <v>344</v>
      </c>
      <c r="B175">
        <f>[4]p26!B175</f>
        <v>8593717.3499999996</v>
      </c>
    </row>
    <row r="176" spans="1:2">
      <c r="A176" t="s">
        <v>345</v>
      </c>
      <c r="B176">
        <f>[4]p26!B176</f>
        <v>29571774.899999999</v>
      </c>
    </row>
    <row r="177" spans="1:2">
      <c r="A177" t="s">
        <v>346</v>
      </c>
      <c r="B177">
        <f>[4]p26!B177</f>
        <v>302455</v>
      </c>
    </row>
    <row r="178" spans="1:2">
      <c r="A178" t="s">
        <v>347</v>
      </c>
      <c r="B178">
        <f>[4]p26!B178</f>
        <v>8576066.9699999988</v>
      </c>
    </row>
    <row r="179" spans="1:2">
      <c r="A179" t="s">
        <v>348</v>
      </c>
      <c r="B179">
        <f>[4]p26!B179</f>
        <v>28806039.149999999</v>
      </c>
    </row>
    <row r="180" spans="1:2">
      <c r="A180" t="s">
        <v>349</v>
      </c>
      <c r="B180">
        <f>[4]p26!B180</f>
        <v>299914</v>
      </c>
    </row>
    <row r="181" spans="1:2">
      <c r="A181" t="s">
        <v>350</v>
      </c>
      <c r="B181">
        <f>[4]p26!B181</f>
        <v>1813478</v>
      </c>
    </row>
    <row r="182" spans="1:2">
      <c r="A182" t="s">
        <v>351</v>
      </c>
      <c r="B182">
        <f>[4]p26!B182</f>
        <v>6300784</v>
      </c>
    </row>
    <row r="183" spans="1:2">
      <c r="A183" t="s">
        <v>352</v>
      </c>
      <c r="B183">
        <f>[4]p26!B183</f>
        <v>299914</v>
      </c>
    </row>
    <row r="184" spans="1:2">
      <c r="A184" t="s">
        <v>353</v>
      </c>
      <c r="B184">
        <f>[4]p26!B184</f>
        <v>1813478</v>
      </c>
    </row>
    <row r="185" spans="1:2">
      <c r="A185" t="s">
        <v>354</v>
      </c>
      <c r="B185">
        <f>[4]p26!B185</f>
        <v>6300784</v>
      </c>
    </row>
    <row r="186" spans="1:2">
      <c r="A186" t="s">
        <v>355</v>
      </c>
      <c r="B186">
        <f>[4]p26!B186</f>
        <v>321165</v>
      </c>
    </row>
    <row r="187" spans="1:2">
      <c r="A187" t="s">
        <v>356</v>
      </c>
      <c r="B187">
        <f>[4]p26!B187</f>
        <v>1855980</v>
      </c>
    </row>
    <row r="188" spans="1:2">
      <c r="A188" t="s">
        <v>357</v>
      </c>
      <c r="B188">
        <f>[4]p26!B188</f>
        <v>6679249</v>
      </c>
    </row>
    <row r="189" spans="1:2">
      <c r="A189" t="s">
        <v>358</v>
      </c>
      <c r="B189">
        <f>[4]p26!B189</f>
        <v>0</v>
      </c>
    </row>
    <row r="190" spans="1:2">
      <c r="A190" t="s">
        <v>359</v>
      </c>
      <c r="B190">
        <f>[4]p26!B190</f>
        <v>0</v>
      </c>
    </row>
    <row r="191" spans="1:2">
      <c r="A191" t="s">
        <v>360</v>
      </c>
      <c r="B191">
        <f>[4]p26!B191</f>
        <v>0</v>
      </c>
    </row>
    <row r="192" spans="1:2">
      <c r="A192" t="s">
        <v>361</v>
      </c>
      <c r="B192">
        <f>[4]p26!B192</f>
        <v>190254</v>
      </c>
    </row>
    <row r="193" spans="1:2">
      <c r="A193" t="s">
        <v>362</v>
      </c>
      <c r="B193">
        <f>[4]p26!B193</f>
        <v>24378767</v>
      </c>
    </row>
    <row r="194" spans="1:2">
      <c r="A194" t="s">
        <v>363</v>
      </c>
      <c r="B194">
        <f>[4]p26!B194</f>
        <v>128.13800811296647</v>
      </c>
    </row>
    <row r="195" spans="1:2">
      <c r="A195" t="s">
        <v>364</v>
      </c>
      <c r="B195">
        <f>[4]p26!B195</f>
        <v>0</v>
      </c>
    </row>
    <row r="196" spans="1:2">
      <c r="A196" t="s">
        <v>365</v>
      </c>
      <c r="B196">
        <f>[4]p26!B196</f>
        <v>0</v>
      </c>
    </row>
    <row r="197" spans="1:2">
      <c r="A197" t="s">
        <v>366</v>
      </c>
      <c r="B197">
        <f>[4]p26!B197</f>
        <v>0</v>
      </c>
    </row>
    <row r="198" spans="1:2">
      <c r="A198" t="s">
        <v>367</v>
      </c>
      <c r="B198">
        <f>[4]p26!B198</f>
        <v>0</v>
      </c>
    </row>
    <row r="199" spans="1:2">
      <c r="A199" t="s">
        <v>368</v>
      </c>
      <c r="B199">
        <f>[4]p26!B199</f>
        <v>0</v>
      </c>
    </row>
    <row r="200" spans="1:2">
      <c r="A200" t="s">
        <v>369</v>
      </c>
      <c r="B200">
        <f>[4]p26!B200</f>
        <v>0</v>
      </c>
    </row>
    <row r="201" spans="1:2">
      <c r="A201" t="s">
        <v>370</v>
      </c>
      <c r="B201">
        <f>[4]p26!B201</f>
        <v>63348</v>
      </c>
    </row>
    <row r="202" spans="1:2">
      <c r="A202" t="s">
        <v>371</v>
      </c>
      <c r="B202">
        <f>[4]p26!B202</f>
        <v>1713899</v>
      </c>
    </row>
    <row r="203" spans="1:2">
      <c r="A203" t="s">
        <v>372</v>
      </c>
      <c r="B203">
        <f>[4]p26!B203</f>
        <v>27.055295851477425</v>
      </c>
    </row>
    <row r="204" spans="1:2">
      <c r="A204" t="s">
        <v>373</v>
      </c>
      <c r="B204">
        <f>[4]p26!B204</f>
        <v>0</v>
      </c>
    </row>
    <row r="205" spans="1:2">
      <c r="A205" t="s">
        <v>374</v>
      </c>
      <c r="B205">
        <f>[4]p26!B205</f>
        <v>0</v>
      </c>
    </row>
    <row r="206" spans="1:2">
      <c r="A206" t="s">
        <v>375</v>
      </c>
      <c r="B206">
        <f>[4]p26!B206</f>
        <v>0</v>
      </c>
    </row>
    <row r="207" spans="1:2">
      <c r="A207" t="s">
        <v>376</v>
      </c>
      <c r="B207">
        <f>[4]p26!B207</f>
        <v>108464</v>
      </c>
    </row>
    <row r="208" spans="1:2">
      <c r="A208" t="s">
        <v>377</v>
      </c>
      <c r="B208">
        <f>[4]p26!B208</f>
        <v>202466</v>
      </c>
    </row>
    <row r="209" spans="1:2">
      <c r="A209" t="s">
        <v>378</v>
      </c>
      <c r="B209">
        <f>[4]p26!B209</f>
        <v>0</v>
      </c>
    </row>
    <row r="210" spans="1:2">
      <c r="A210" t="s">
        <v>379</v>
      </c>
      <c r="B210">
        <f>[4]p26!B210</f>
        <v>0</v>
      </c>
    </row>
    <row r="211" spans="1:2">
      <c r="A211" t="s">
        <v>380</v>
      </c>
      <c r="B211">
        <f>[4]p26!B211</f>
        <v>531468</v>
      </c>
    </row>
    <row r="212" spans="1:2">
      <c r="A212" t="s">
        <v>381</v>
      </c>
      <c r="B212">
        <f>[4]p26!B212</f>
        <v>686939</v>
      </c>
    </row>
    <row r="213" spans="1:2">
      <c r="A213" t="s">
        <v>382</v>
      </c>
      <c r="B213">
        <f>[4]p26!B213</f>
        <v>31115907.391561847</v>
      </c>
    </row>
    <row r="214" spans="1:2">
      <c r="A214" t="s">
        <v>137</v>
      </c>
      <c r="B214">
        <f>[4]p26!B214</f>
        <v>413560</v>
      </c>
    </row>
    <row r="215" spans="1:2">
      <c r="A215" t="s">
        <v>383</v>
      </c>
      <c r="B215">
        <f>[4]p26!B215</f>
        <v>0</v>
      </c>
    </row>
    <row r="216" spans="1:2">
      <c r="A216" t="s">
        <v>384</v>
      </c>
      <c r="B216">
        <f>[4]p26!B216</f>
        <v>31529467.391561847</v>
      </c>
    </row>
    <row r="217" spans="1:2">
      <c r="A217" t="s">
        <v>385</v>
      </c>
      <c r="B217">
        <f>[4]p26!B217</f>
        <v>13004718</v>
      </c>
    </row>
    <row r="218" spans="1:2">
      <c r="A218" t="s">
        <v>386</v>
      </c>
      <c r="B218">
        <f>[4]p26!B218</f>
        <v>842398</v>
      </c>
    </row>
    <row r="219" spans="1:2">
      <c r="A219" t="s">
        <v>387</v>
      </c>
      <c r="B219">
        <f>[4]p26!B219</f>
        <v>3204940</v>
      </c>
    </row>
    <row r="220" spans="1:2">
      <c r="A220" t="s">
        <v>388</v>
      </c>
      <c r="B220">
        <f>[4]p26!B220</f>
        <v>734110</v>
      </c>
    </row>
    <row r="221" spans="1:2">
      <c r="A221" t="s">
        <v>145</v>
      </c>
      <c r="B221">
        <f>[4]p26!B221</f>
        <v>2500000</v>
      </c>
    </row>
    <row r="222" spans="1:2">
      <c r="A222" t="s">
        <v>146</v>
      </c>
      <c r="B222">
        <f>[4]p26!B222</f>
        <v>525984</v>
      </c>
    </row>
    <row r="223" spans="1:2">
      <c r="A223" t="s">
        <v>389</v>
      </c>
      <c r="B223">
        <f>[4]p26!B223</f>
        <v>136235</v>
      </c>
    </row>
    <row r="224" spans="1:2">
      <c r="A224" t="s">
        <v>390</v>
      </c>
      <c r="B224">
        <f>[4]p26!B224</f>
        <v>0</v>
      </c>
    </row>
    <row r="225" spans="1:2">
      <c r="A225" t="s">
        <v>391</v>
      </c>
      <c r="B225">
        <f>[4]p26!B225</f>
        <v>0</v>
      </c>
    </row>
    <row r="226" spans="1:2">
      <c r="A226" t="s">
        <v>392</v>
      </c>
      <c r="B226">
        <f>[4]p26!B226</f>
        <v>1600000</v>
      </c>
    </row>
    <row r="227" spans="1:2">
      <c r="A227" t="s">
        <v>152</v>
      </c>
      <c r="B227">
        <f>[4]p26!B227</f>
        <v>160000</v>
      </c>
    </row>
    <row r="228" spans="1:2">
      <c r="A228" t="s">
        <v>393</v>
      </c>
      <c r="B228">
        <f>[4]p26!B228</f>
        <v>0</v>
      </c>
    </row>
    <row r="229" spans="1:2">
      <c r="A229" t="s">
        <v>394</v>
      </c>
      <c r="B229">
        <f>[4]p26!B229</f>
        <v>228598</v>
      </c>
    </row>
    <row r="230" spans="1:2">
      <c r="A230" t="s">
        <v>395</v>
      </c>
      <c r="B230">
        <f>[4]p26!B230</f>
        <v>2085785.8145717182</v>
      </c>
    </row>
    <row r="231" spans="1:2">
      <c r="A231" t="s">
        <v>396</v>
      </c>
      <c r="B231">
        <f>[4]p26!B231</f>
        <v>25022768.81457172</v>
      </c>
    </row>
    <row r="232" spans="1:2">
      <c r="A232" t="s">
        <v>397</v>
      </c>
      <c r="B232">
        <f>[4]p26!B232</f>
        <v>6506698.5769901276</v>
      </c>
    </row>
    <row r="233" spans="1:2">
      <c r="A233" t="s">
        <v>398</v>
      </c>
      <c r="B233">
        <f>[4]p26!B233</f>
        <v>2212278</v>
      </c>
    </row>
    <row r="234" spans="1:2">
      <c r="A234" t="s">
        <v>243</v>
      </c>
      <c r="B234">
        <f>[4]p26!B234</f>
        <v>4294420.5769901276</v>
      </c>
    </row>
    <row r="235" spans="1:2">
      <c r="A235" t="s">
        <v>399</v>
      </c>
      <c r="B235">
        <f>[4]p26!B235</f>
        <v>6250000</v>
      </c>
    </row>
    <row r="236" spans="1:2">
      <c r="A236" t="s">
        <v>400</v>
      </c>
      <c r="B236">
        <f>[4]p26!B236</f>
        <v>11666666.666666668</v>
      </c>
    </row>
    <row r="237" spans="1:2">
      <c r="A237" t="s">
        <v>401</v>
      </c>
      <c r="B237">
        <f>[4]p26!B237</f>
        <v>10000000</v>
      </c>
    </row>
    <row r="238" spans="1:2">
      <c r="A238" t="s">
        <v>402</v>
      </c>
      <c r="B238">
        <f>[4]p26!B238</f>
        <v>400</v>
      </c>
    </row>
    <row r="239" spans="1:2">
      <c r="A239" t="s">
        <v>403</v>
      </c>
      <c r="B239">
        <f>[4]p26!B239</f>
        <v>300</v>
      </c>
    </row>
    <row r="240" spans="1:2">
      <c r="A240" t="s">
        <v>404</v>
      </c>
      <c r="B240">
        <f>[4]p26!B240</f>
        <v>1000</v>
      </c>
    </row>
    <row r="241" spans="1:2">
      <c r="A241" t="s">
        <v>405</v>
      </c>
      <c r="B241">
        <f>[4]p26!B241</f>
        <v>1.4</v>
      </c>
    </row>
    <row r="242" spans="1:2">
      <c r="A242" t="s">
        <v>406</v>
      </c>
      <c r="B242">
        <f>[4]p26!B242</f>
        <v>2.2799999999999998</v>
      </c>
    </row>
    <row r="243" spans="1:2">
      <c r="A243" t="s">
        <v>407</v>
      </c>
      <c r="B243">
        <f>[4]p26!B243</f>
        <v>67104621</v>
      </c>
    </row>
    <row r="244" spans="1:2">
      <c r="A244" t="s">
        <v>408</v>
      </c>
      <c r="B244">
        <f>[4]p26!B244</f>
        <v>43509176</v>
      </c>
    </row>
    <row r="245" spans="1:2">
      <c r="A245" t="s">
        <v>409</v>
      </c>
      <c r="B245">
        <f>[4]p26!B245</f>
        <v>60000</v>
      </c>
    </row>
    <row r="246" spans="1:2">
      <c r="A246" t="s">
        <v>410</v>
      </c>
      <c r="B246">
        <f>[4]p26!B246</f>
        <v>0</v>
      </c>
    </row>
    <row r="247" spans="1:2">
      <c r="A247" t="s">
        <v>411</v>
      </c>
      <c r="B247">
        <f>[4]p26!B247</f>
        <v>3.6</v>
      </c>
    </row>
    <row r="248" spans="1:2">
      <c r="A248" t="s">
        <v>412</v>
      </c>
      <c r="B248">
        <f>[4]p26!B248</f>
        <v>3.6</v>
      </c>
    </row>
    <row r="249" spans="1:2">
      <c r="A249" t="s">
        <v>413</v>
      </c>
      <c r="B249">
        <f>[4]p26!B249</f>
        <v>0</v>
      </c>
    </row>
    <row r="250" spans="1:2">
      <c r="A250" t="s">
        <v>414</v>
      </c>
      <c r="B250">
        <f>[4]p26!B250</f>
        <v>0</v>
      </c>
    </row>
    <row r="251" spans="1:2">
      <c r="A251" t="s">
        <v>415</v>
      </c>
      <c r="B251">
        <f>[4]p26!B251</f>
        <v>0</v>
      </c>
    </row>
    <row r="252" spans="1:2">
      <c r="A252" t="s">
        <v>416</v>
      </c>
      <c r="B252">
        <f>[4]p26!B252</f>
        <v>0</v>
      </c>
    </row>
    <row r="253" spans="1:2">
      <c r="A253" t="s">
        <v>417</v>
      </c>
      <c r="B253">
        <f>[4]p26!B253</f>
        <v>0</v>
      </c>
    </row>
    <row r="254" spans="1:2">
      <c r="A254" t="s">
        <v>418</v>
      </c>
      <c r="B254">
        <f>[4]p26!B254</f>
        <v>0</v>
      </c>
    </row>
    <row r="255" spans="1:2">
      <c r="A255" t="s">
        <v>419</v>
      </c>
      <c r="B255">
        <f>[4]p26!B255</f>
        <v>0</v>
      </c>
    </row>
    <row r="256" spans="1:2">
      <c r="A256" t="s">
        <v>420</v>
      </c>
      <c r="B256">
        <f>[4]p26!B256</f>
        <v>0</v>
      </c>
    </row>
    <row r="257" spans="1:2">
      <c r="A257" t="s">
        <v>421</v>
      </c>
      <c r="B257">
        <f>[4]p26!B257</f>
        <v>0</v>
      </c>
    </row>
    <row r="258" spans="1:2">
      <c r="A258" t="s">
        <v>422</v>
      </c>
      <c r="B258">
        <f>[4]p26!B258</f>
        <v>0</v>
      </c>
    </row>
    <row r="259" spans="1:2">
      <c r="A259" t="s">
        <v>423</v>
      </c>
      <c r="B259">
        <f>[4]p26!B259</f>
        <v>5</v>
      </c>
    </row>
    <row r="260" spans="1:2">
      <c r="A260" t="s">
        <v>1065</v>
      </c>
      <c r="B260">
        <f>[4]p26!B260</f>
        <v>13.60582053528624</v>
      </c>
    </row>
    <row r="261" spans="1:2">
      <c r="A261" t="s">
        <v>1066</v>
      </c>
      <c r="B261">
        <f>[4]p26!B261</f>
        <v>20.796939267977518</v>
      </c>
    </row>
    <row r="262" spans="1:2">
      <c r="A262" t="s">
        <v>227</v>
      </c>
      <c r="B262">
        <f>[4]p26!B262</f>
        <v>88</v>
      </c>
    </row>
    <row r="263" spans="1:2">
      <c r="A263" t="s">
        <v>228</v>
      </c>
      <c r="B263">
        <f>[4]p26!B263</f>
        <v>87</v>
      </c>
    </row>
    <row r="264" spans="1:2">
      <c r="A264" t="s">
        <v>346</v>
      </c>
      <c r="B264">
        <f>[4]p26!B264</f>
        <v>302455</v>
      </c>
    </row>
    <row r="265" spans="1:2">
      <c r="A265" t="s">
        <v>355</v>
      </c>
      <c r="B265">
        <f>[4]p26!B265</f>
        <v>321165</v>
      </c>
    </row>
    <row r="266" spans="1:2">
      <c r="A266" t="s">
        <v>338</v>
      </c>
      <c r="B266">
        <f>[4]p26!B266</f>
        <v>3</v>
      </c>
    </row>
    <row r="267" spans="1:2">
      <c r="A267" t="s">
        <v>339</v>
      </c>
      <c r="B267">
        <f>[4]p26!B267</f>
        <v>6</v>
      </c>
    </row>
    <row r="268" spans="1:2">
      <c r="A268" t="s">
        <v>1067</v>
      </c>
      <c r="B268">
        <f>[4]p26!B268</f>
        <v>725892</v>
      </c>
    </row>
    <row r="269" spans="1:2">
      <c r="A269" t="s">
        <v>1068</v>
      </c>
      <c r="B269">
        <f>[4]p26!B269</f>
        <v>963495</v>
      </c>
    </row>
    <row r="270" spans="1:2">
      <c r="A270" t="s">
        <v>1069</v>
      </c>
      <c r="B270">
        <f>[4]p26!B270</f>
        <v>3369188.6342171021</v>
      </c>
    </row>
    <row r="271" spans="1:2">
      <c r="A271" t="s">
        <v>1070</v>
      </c>
      <c r="B271">
        <f>[4]p26!B271</f>
        <v>0.53711967648280823</v>
      </c>
    </row>
    <row r="272" spans="1:2">
      <c r="A272" t="s">
        <v>1071</v>
      </c>
      <c r="B272">
        <f>[4]p26!B272</f>
        <v>0.81105122908373772</v>
      </c>
    </row>
    <row r="273" spans="1:2">
      <c r="A273" t="s">
        <v>1072</v>
      </c>
      <c r="B273">
        <f>[4]p26!B273</f>
        <v>0.47550707839290512</v>
      </c>
    </row>
    <row r="274" spans="1:2">
      <c r="A274" t="s">
        <v>1073</v>
      </c>
      <c r="B274">
        <f>[4]p26!B274</f>
        <v>0.45701239555758122</v>
      </c>
    </row>
    <row r="275" spans="1:2">
      <c r="A275" t="s">
        <v>1087</v>
      </c>
      <c r="B275">
        <f>[4]p26!B275</f>
        <v>0.4993423347000287</v>
      </c>
    </row>
    <row r="276" spans="1:2">
      <c r="A276" t="s">
        <v>1088</v>
      </c>
      <c r="B276">
        <f>[4]p26!B276</f>
        <v>0.45538398287141174</v>
      </c>
    </row>
    <row r="277" spans="1:2">
      <c r="A277" t="s">
        <v>1091</v>
      </c>
      <c r="B277">
        <f>[4]p26!B277</f>
        <v>4651543.5769901276</v>
      </c>
    </row>
    <row r="278" spans="1:2">
      <c r="A278" t="s">
        <v>1092</v>
      </c>
      <c r="B278">
        <f>[4]p26!B278</f>
        <v>0.7032435174550925</v>
      </c>
    </row>
    <row r="279" spans="1:2">
      <c r="A279" t="s">
        <v>1093</v>
      </c>
      <c r="B279">
        <f>[4]p26!B279</f>
        <v>0.41288489299865139</v>
      </c>
    </row>
    <row r="280" spans="1:2">
      <c r="A280" t="s">
        <v>1094</v>
      </c>
      <c r="B280">
        <f>[4]p26!B280</f>
        <v>0.58711510700134861</v>
      </c>
    </row>
    <row r="281" spans="1:2">
      <c r="A281" t="s">
        <v>1099</v>
      </c>
      <c r="B281">
        <f>[4]p26!B281</f>
        <v>6.0191999999999996E-2</v>
      </c>
    </row>
    <row r="282" spans="1:2">
      <c r="A282" t="s">
        <v>1100</v>
      </c>
      <c r="B282">
        <f>[4]p26!B282</f>
        <v>0.11054865276182639</v>
      </c>
    </row>
    <row r="283" spans="1:2">
      <c r="A283" t="s">
        <v>1095</v>
      </c>
      <c r="B283">
        <f>[4]p26!B283</f>
        <v>23595445</v>
      </c>
    </row>
    <row r="284" spans="1:2">
      <c r="A284" t="s">
        <v>1096</v>
      </c>
      <c r="B284">
        <f>[4]p26!B284</f>
        <v>33552310.706521019</v>
      </c>
    </row>
    <row r="285" spans="1:2">
      <c r="A285" t="s">
        <v>1097</v>
      </c>
      <c r="B285">
        <f>[4]p26!B285</f>
        <v>1282354.9427730255</v>
      </c>
    </row>
    <row r="286" spans="1:2">
      <c r="A286" t="s">
        <v>1101</v>
      </c>
      <c r="B286">
        <f>[4]p26!B286</f>
        <v>3000000</v>
      </c>
    </row>
    <row r="287" spans="1:2">
      <c r="A287" t="s">
        <v>1102</v>
      </c>
      <c r="B287">
        <f>[4]p26!B287</f>
        <v>0</v>
      </c>
    </row>
    <row r="288" spans="1:2">
      <c r="A288" t="s">
        <v>1103</v>
      </c>
      <c r="B288">
        <f>[4]p26!B288</f>
        <v>0</v>
      </c>
    </row>
    <row r="289" spans="1:2">
      <c r="A289" t="s">
        <v>1069</v>
      </c>
      <c r="B289">
        <f>[4]p26!B289</f>
        <v>3369188.6342171021</v>
      </c>
    </row>
    <row r="290" spans="1:2">
      <c r="A290" t="s">
        <v>508</v>
      </c>
      <c r="B290">
        <f>[4]p26!B290</f>
        <v>8.9757151574489449E-2</v>
      </c>
    </row>
    <row r="291" spans="1:2">
      <c r="A291" t="s">
        <v>1104</v>
      </c>
      <c r="B291">
        <f>[4]p26!B291</f>
        <v>0.32558014007604147</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3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7"/>
  <dimension ref="A1:T291"/>
  <sheetViews>
    <sheetView topLeftCell="A245"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758</v>
      </c>
    </row>
    <row r="2" spans="1:11">
      <c r="A2">
        <v>27</v>
      </c>
      <c r="B2" t="s">
        <v>176</v>
      </c>
      <c r="C2" t="s">
        <v>177</v>
      </c>
      <c r="D2" t="s">
        <v>178</v>
      </c>
      <c r="E2" t="s">
        <v>8</v>
      </c>
      <c r="F2" t="s">
        <v>179</v>
      </c>
      <c r="G2" t="s">
        <v>10</v>
      </c>
      <c r="H2" t="s">
        <v>180</v>
      </c>
    </row>
    <row r="3" spans="1:11">
      <c r="A3" t="s">
        <v>181</v>
      </c>
      <c r="B3">
        <f>[4]p27!B3</f>
        <v>286111</v>
      </c>
      <c r="C3">
        <f>[4]p27!C3</f>
        <v>147156</v>
      </c>
      <c r="D3">
        <f>[4]p27!D3</f>
        <v>105715</v>
      </c>
      <c r="E3">
        <f>[4]p27!E3</f>
        <v>201623</v>
      </c>
      <c r="F3">
        <f>[4]p27!F3</f>
        <v>225010</v>
      </c>
      <c r="G3">
        <f>[4]p27!G3</f>
        <v>572638</v>
      </c>
      <c r="H3">
        <f>[4]p27!H3</f>
        <v>1538253</v>
      </c>
      <c r="I3">
        <f>[4]p27!I3</f>
        <v>0</v>
      </c>
      <c r="J3">
        <f>[4]p27!J3</f>
        <v>0</v>
      </c>
      <c r="K3">
        <f>[4]p27!K3</f>
        <v>0</v>
      </c>
    </row>
    <row r="4" spans="1:11">
      <c r="A4" t="s">
        <v>182</v>
      </c>
      <c r="B4">
        <f>[4]p27!B4</f>
        <v>286111</v>
      </c>
      <c r="C4">
        <f>[4]p27!C4</f>
        <v>147156</v>
      </c>
      <c r="D4">
        <f>[4]p27!D4</f>
        <v>105715</v>
      </c>
      <c r="E4">
        <f>[4]p27!E4</f>
        <v>201623</v>
      </c>
      <c r="F4">
        <f>[4]p27!F4</f>
        <v>225010</v>
      </c>
      <c r="G4">
        <f>[4]p27!G4</f>
        <v>572638</v>
      </c>
      <c r="H4">
        <f>[4]p27!H4</f>
        <v>1538253</v>
      </c>
      <c r="I4">
        <f>[4]p27!I4</f>
        <v>0</v>
      </c>
      <c r="J4">
        <f>[4]p27!J4</f>
        <v>0</v>
      </c>
      <c r="K4">
        <f>[4]p27!K4</f>
        <v>0</v>
      </c>
    </row>
    <row r="5" spans="1:11">
      <c r="A5" t="s">
        <v>183</v>
      </c>
      <c r="B5">
        <f>[4]p27!B5</f>
        <v>0</v>
      </c>
      <c r="C5">
        <f>[4]p27!C5</f>
        <v>0</v>
      </c>
      <c r="D5">
        <f>[4]p27!D5</f>
        <v>105715</v>
      </c>
      <c r="E5">
        <f>[4]p27!E5</f>
        <v>0</v>
      </c>
      <c r="F5">
        <f>[4]p27!F5</f>
        <v>0</v>
      </c>
      <c r="G5">
        <f>[4]p27!G5</f>
        <v>0</v>
      </c>
      <c r="H5">
        <f>[4]p27!H5</f>
        <v>0</v>
      </c>
      <c r="I5">
        <f>[4]p27!I5</f>
        <v>0</v>
      </c>
      <c r="J5">
        <f>[4]p27!J5</f>
        <v>0</v>
      </c>
      <c r="K5">
        <f>[4]p27!K5</f>
        <v>0</v>
      </c>
    </row>
    <row r="6" spans="1:11">
      <c r="A6" t="s">
        <v>184</v>
      </c>
      <c r="B6">
        <f>[4]p27!B6</f>
        <v>286111</v>
      </c>
      <c r="C6">
        <f>[4]p27!C6</f>
        <v>147156</v>
      </c>
      <c r="D6">
        <f>[4]p27!D6</f>
        <v>0</v>
      </c>
      <c r="E6">
        <f>[4]p27!E6</f>
        <v>201623</v>
      </c>
      <c r="F6">
        <f>[4]p27!F6</f>
        <v>225010</v>
      </c>
      <c r="G6">
        <f>[4]p27!G6</f>
        <v>572638</v>
      </c>
      <c r="H6">
        <f>[4]p27!H6</f>
        <v>0</v>
      </c>
      <c r="I6">
        <f>[4]p27!I6</f>
        <v>0</v>
      </c>
      <c r="J6">
        <f>[4]p27!J6</f>
        <v>0</v>
      </c>
      <c r="K6">
        <f>[4]p27!K6</f>
        <v>0</v>
      </c>
    </row>
    <row r="7" spans="1:11">
      <c r="A7" t="s">
        <v>185</v>
      </c>
      <c r="B7">
        <f>[4]p27!B7</f>
        <v>0</v>
      </c>
      <c r="C7">
        <f>[4]p27!C7</f>
        <v>0</v>
      </c>
      <c r="D7">
        <f>[4]p27!D7</f>
        <v>1432538</v>
      </c>
      <c r="E7">
        <f>[4]p27!E7</f>
        <v>0</v>
      </c>
      <c r="F7">
        <f>[4]p27!F7</f>
        <v>0</v>
      </c>
      <c r="G7">
        <f>[4]p27!G7</f>
        <v>0</v>
      </c>
      <c r="H7">
        <f>[4]p27!H7</f>
        <v>0</v>
      </c>
      <c r="I7">
        <f>[4]p27!I7</f>
        <v>0</v>
      </c>
      <c r="J7">
        <f>[4]p27!J7</f>
        <v>0</v>
      </c>
      <c r="K7">
        <f>[4]p27!K7</f>
        <v>0</v>
      </c>
    </row>
    <row r="8" spans="1:11">
      <c r="A8" t="s">
        <v>186</v>
      </c>
      <c r="B8">
        <f>[4]p27!B8</f>
        <v>244704</v>
      </c>
      <c r="C8">
        <f>[4]p27!C8</f>
        <v>144871</v>
      </c>
      <c r="D8">
        <f>[4]p27!D8</f>
        <v>87550</v>
      </c>
      <c r="E8">
        <f>[4]p27!E8</f>
        <v>195474</v>
      </c>
      <c r="F8">
        <f>[4]p27!F8</f>
        <v>244328</v>
      </c>
      <c r="G8">
        <f>[4]p27!G8</f>
        <v>620103</v>
      </c>
      <c r="H8">
        <f>[4]p27!H8</f>
        <v>1537030</v>
      </c>
      <c r="I8">
        <f>[4]p27!I8</f>
        <v>0</v>
      </c>
      <c r="J8">
        <f>[4]p27!J8</f>
        <v>0</v>
      </c>
      <c r="K8">
        <f>[4]p27!K8</f>
        <v>0</v>
      </c>
    </row>
    <row r="9" spans="1:11">
      <c r="A9" t="s">
        <v>187</v>
      </c>
      <c r="B9">
        <f>[4]p27!B9</f>
        <v>244704</v>
      </c>
      <c r="C9">
        <f>[4]p27!C9</f>
        <v>144871</v>
      </c>
      <c r="D9">
        <f>[4]p27!D9</f>
        <v>87550</v>
      </c>
      <c r="E9">
        <f>[4]p27!E9</f>
        <v>195474</v>
      </c>
      <c r="F9">
        <f>[4]p27!F9</f>
        <v>244328</v>
      </c>
      <c r="G9">
        <f>[4]p27!G9</f>
        <v>620103</v>
      </c>
      <c r="H9">
        <f>[4]p27!H9</f>
        <v>1537030</v>
      </c>
      <c r="I9">
        <f>[4]p27!I9</f>
        <v>0</v>
      </c>
      <c r="J9">
        <f>[4]p27!J9</f>
        <v>0</v>
      </c>
      <c r="K9">
        <f>[4]p27!K9</f>
        <v>0</v>
      </c>
    </row>
    <row r="10" spans="1:11">
      <c r="A10" t="s">
        <v>188</v>
      </c>
      <c r="B10">
        <f>[4]p27!B10</f>
        <v>0</v>
      </c>
      <c r="C10">
        <f>[4]p27!C10</f>
        <v>0</v>
      </c>
      <c r="D10">
        <f>[4]p27!D10</f>
        <v>0</v>
      </c>
      <c r="E10">
        <f>[4]p27!E10</f>
        <v>0</v>
      </c>
      <c r="F10">
        <f>[4]p27!F10</f>
        <v>0</v>
      </c>
      <c r="G10">
        <f>[4]p27!G10</f>
        <v>620103</v>
      </c>
      <c r="H10">
        <f>[4]p27!H10</f>
        <v>0</v>
      </c>
      <c r="I10">
        <f>[4]p27!I10</f>
        <v>0</v>
      </c>
      <c r="J10">
        <f>[4]p27!J10</f>
        <v>0</v>
      </c>
      <c r="K10">
        <f>[4]p27!K10</f>
        <v>0</v>
      </c>
    </row>
    <row r="11" spans="1:11">
      <c r="A11" t="s">
        <v>189</v>
      </c>
      <c r="B11">
        <f>[4]p27!B11</f>
        <v>244704</v>
      </c>
      <c r="C11">
        <f>[4]p27!C11</f>
        <v>144871</v>
      </c>
      <c r="D11">
        <f>[4]p27!D11</f>
        <v>87550</v>
      </c>
      <c r="E11">
        <f>[4]p27!E11</f>
        <v>195474</v>
      </c>
      <c r="F11">
        <f>[4]p27!F11</f>
        <v>244328</v>
      </c>
      <c r="G11">
        <f>[4]p27!G11</f>
        <v>0</v>
      </c>
      <c r="H11">
        <f>[4]p27!H11</f>
        <v>0</v>
      </c>
      <c r="I11">
        <f>[4]p27!I11</f>
        <v>0</v>
      </c>
      <c r="J11">
        <f>[4]p27!J11</f>
        <v>0</v>
      </c>
      <c r="K11">
        <f>[4]p27!K11</f>
        <v>0</v>
      </c>
    </row>
    <row r="12" spans="1:11">
      <c r="A12" t="s">
        <v>190</v>
      </c>
      <c r="B12">
        <f>[4]p27!B12</f>
        <v>0</v>
      </c>
      <c r="C12">
        <f>[4]p27!C12</f>
        <v>0</v>
      </c>
      <c r="D12">
        <f>[4]p27!D12</f>
        <v>0</v>
      </c>
      <c r="E12">
        <f>[4]p27!E12</f>
        <v>0</v>
      </c>
      <c r="F12">
        <f>[4]p27!F12</f>
        <v>0</v>
      </c>
      <c r="G12">
        <f>[4]p27!G12</f>
        <v>916927</v>
      </c>
      <c r="H12">
        <f>[4]p27!H12</f>
        <v>0</v>
      </c>
      <c r="I12">
        <f>[4]p27!I12</f>
        <v>0</v>
      </c>
      <c r="J12">
        <f>[4]p27!J12</f>
        <v>0</v>
      </c>
      <c r="K12">
        <f>[4]p27!K12</f>
        <v>0</v>
      </c>
    </row>
    <row r="13" spans="1:11">
      <c r="A13" t="s">
        <v>191</v>
      </c>
      <c r="B13">
        <f>[4]p27!B13</f>
        <v>4127.8544999999995</v>
      </c>
      <c r="C13">
        <f>[4]p27!C13</f>
        <v>398.71321874999995</v>
      </c>
      <c r="D13">
        <f>[4]p27!D13</f>
        <v>328.35206249999993</v>
      </c>
      <c r="E13">
        <f>[4]p27!E13</f>
        <v>30.958908750000003</v>
      </c>
      <c r="F13">
        <f>[4]p27!F13</f>
        <v>47.845586249999997</v>
      </c>
      <c r="G13">
        <f>[4]p27!G13</f>
        <v>43.154842500000001</v>
      </c>
      <c r="H13">
        <f>[4]p27!H13</f>
        <v>0</v>
      </c>
      <c r="I13">
        <f>[4]p27!I13</f>
        <v>0</v>
      </c>
      <c r="J13">
        <f>[4]p27!J13</f>
        <v>0</v>
      </c>
      <c r="K13">
        <f>[4]p27!K13</f>
        <v>0</v>
      </c>
    </row>
    <row r="14" spans="1:11">
      <c r="A14" t="s">
        <v>192</v>
      </c>
      <c r="B14">
        <f>[4]p27!B14</f>
        <v>3931.29</v>
      </c>
      <c r="C14">
        <f>[4]p27!C14</f>
        <v>379.72687500000001</v>
      </c>
      <c r="D14">
        <f>[4]p27!D14</f>
        <v>312.71625</v>
      </c>
      <c r="E14">
        <f>[4]p27!E14</f>
        <v>29.484675000000003</v>
      </c>
      <c r="F14">
        <f>[4]p27!F14</f>
        <v>45.567225000000008</v>
      </c>
      <c r="G14">
        <f>[4]p27!G14</f>
        <v>41.099850000000004</v>
      </c>
      <c r="H14">
        <f>[4]p27!H14</f>
        <v>0</v>
      </c>
      <c r="I14">
        <f>[4]p27!I14</f>
        <v>0</v>
      </c>
      <c r="J14">
        <f>[4]p27!J14</f>
        <v>0</v>
      </c>
      <c r="K14">
        <f>[4]p27!K14</f>
        <v>0</v>
      </c>
    </row>
    <row r="15" spans="1:11">
      <c r="A15" t="s">
        <v>193</v>
      </c>
      <c r="B15">
        <f>[4]p27!B15</f>
        <v>4356</v>
      </c>
      <c r="C15">
        <f>[4]p27!C15</f>
        <v>420.75</v>
      </c>
      <c r="D15">
        <f>[4]p27!D15</f>
        <v>346.5</v>
      </c>
      <c r="E15">
        <f>[4]p27!E15</f>
        <v>32.67</v>
      </c>
      <c r="F15">
        <f>[4]p27!F15</f>
        <v>50.49</v>
      </c>
      <c r="G15">
        <f>[4]p27!G15</f>
        <v>45.54</v>
      </c>
      <c r="H15">
        <f>[4]p27!H15</f>
        <v>0</v>
      </c>
      <c r="I15">
        <f>[4]p27!I15</f>
        <v>0</v>
      </c>
      <c r="J15">
        <f>[4]p27!J15</f>
        <v>0</v>
      </c>
      <c r="K15">
        <f>[4]p27!K15</f>
        <v>0</v>
      </c>
    </row>
    <row r="16" spans="1:11">
      <c r="A16" t="s">
        <v>194</v>
      </c>
      <c r="B16">
        <f>[4]p27!B16</f>
        <v>4138.2</v>
      </c>
      <c r="C16">
        <f>[4]p27!C16</f>
        <v>399.71249999999998</v>
      </c>
      <c r="D16">
        <f>[4]p27!D16</f>
        <v>329.17500000000001</v>
      </c>
      <c r="E16">
        <f>[4]p27!E16</f>
        <v>31.0365</v>
      </c>
      <c r="F16">
        <f>[4]p27!F16</f>
        <v>47.965500000000006</v>
      </c>
      <c r="G16">
        <f>[4]p27!G16</f>
        <v>43.262999999999998</v>
      </c>
      <c r="H16">
        <f>[4]p27!H16</f>
        <v>0</v>
      </c>
      <c r="I16">
        <f>[4]p27!I16</f>
        <v>0</v>
      </c>
      <c r="J16">
        <f>[4]p27!J16</f>
        <v>0</v>
      </c>
      <c r="K16">
        <f>[4]p27!K16</f>
        <v>0</v>
      </c>
    </row>
    <row r="17" spans="1:11">
      <c r="A17" t="s">
        <v>195</v>
      </c>
      <c r="B17">
        <f>[4]p27!B17</f>
        <v>3931.29</v>
      </c>
      <c r="C17">
        <f>[4]p27!C17</f>
        <v>379.72687500000001</v>
      </c>
      <c r="D17">
        <f>[4]p27!D17</f>
        <v>312.71625</v>
      </c>
      <c r="E17">
        <f>[4]p27!E17</f>
        <v>29.484675000000003</v>
      </c>
      <c r="F17">
        <f>[4]p27!F17</f>
        <v>45.567225000000008</v>
      </c>
      <c r="G17">
        <f>[4]p27!G17</f>
        <v>41.099850000000004</v>
      </c>
      <c r="H17">
        <f>[4]p27!H17</f>
        <v>0</v>
      </c>
      <c r="I17">
        <f>[4]p27!I17</f>
        <v>0</v>
      </c>
      <c r="J17">
        <f>[4]p27!J17</f>
        <v>0</v>
      </c>
      <c r="K17">
        <f>[4]p27!K17</f>
        <v>0</v>
      </c>
    </row>
    <row r="18" spans="1:11">
      <c r="A18" t="s">
        <v>196</v>
      </c>
      <c r="B18">
        <f>[4]p27!B18</f>
        <v>0</v>
      </c>
      <c r="C18">
        <f>[4]p27!C18</f>
        <v>0</v>
      </c>
      <c r="D18">
        <f>[4]p27!D18</f>
        <v>0</v>
      </c>
      <c r="E18">
        <f>[4]p27!E18</f>
        <v>0</v>
      </c>
      <c r="F18">
        <f>[4]p27!F18</f>
        <v>0</v>
      </c>
      <c r="G18">
        <f>[4]p27!G18</f>
        <v>0</v>
      </c>
      <c r="H18">
        <f>[4]p27!H18</f>
        <v>0</v>
      </c>
      <c r="I18">
        <f>[4]p27!I18</f>
        <v>0</v>
      </c>
      <c r="J18">
        <f>[4]p27!J18</f>
        <v>0</v>
      </c>
      <c r="K18">
        <f>[4]p27!K18</f>
        <v>0</v>
      </c>
    </row>
    <row r="19" spans="1:11">
      <c r="A19" t="s">
        <v>197</v>
      </c>
      <c r="B19">
        <f>[4]p27!B19</f>
        <v>0</v>
      </c>
      <c r="C19">
        <f>[4]p27!C19</f>
        <v>0</v>
      </c>
      <c r="D19">
        <f>[4]p27!D19</f>
        <v>0</v>
      </c>
      <c r="E19">
        <f>[4]p27!E19</f>
        <v>0</v>
      </c>
      <c r="F19">
        <f>[4]p27!F19</f>
        <v>0</v>
      </c>
      <c r="G19">
        <f>[4]p27!G19</f>
        <v>0</v>
      </c>
      <c r="H19">
        <f>[4]p27!H19</f>
        <v>0</v>
      </c>
      <c r="I19">
        <f>[4]p27!I19</f>
        <v>0</v>
      </c>
      <c r="J19">
        <f>[4]p27!J19</f>
        <v>0</v>
      </c>
      <c r="K19">
        <f>[4]p27!K19</f>
        <v>0</v>
      </c>
    </row>
    <row r="20" spans="1:11">
      <c r="A20" t="s">
        <v>198</v>
      </c>
      <c r="B20">
        <f>[4]p27!B20</f>
        <v>0</v>
      </c>
      <c r="C20">
        <f>[4]p27!C20</f>
        <v>0</v>
      </c>
      <c r="D20">
        <f>[4]p27!D20</f>
        <v>0</v>
      </c>
      <c r="E20">
        <f>[4]p27!E20</f>
        <v>0</v>
      </c>
      <c r="F20">
        <f>[4]p27!F20</f>
        <v>0</v>
      </c>
      <c r="G20">
        <f>[4]p27!G20</f>
        <v>0</v>
      </c>
      <c r="H20">
        <f>[4]p27!H20</f>
        <v>0</v>
      </c>
      <c r="I20">
        <f>[4]p27!I20</f>
        <v>0</v>
      </c>
      <c r="J20">
        <f>[4]p27!J20</f>
        <v>0</v>
      </c>
      <c r="K20">
        <f>[4]p27!K20</f>
        <v>0</v>
      </c>
    </row>
    <row r="21" spans="1:11">
      <c r="A21" t="s">
        <v>199</v>
      </c>
      <c r="B21">
        <f>[4]p27!B21</f>
        <v>0</v>
      </c>
      <c r="C21">
        <f>[4]p27!C21</f>
        <v>0</v>
      </c>
      <c r="D21">
        <f>[4]p27!D21</f>
        <v>0</v>
      </c>
      <c r="E21">
        <f>[4]p27!E21</f>
        <v>0</v>
      </c>
      <c r="F21">
        <f>[4]p27!F21</f>
        <v>0</v>
      </c>
      <c r="G21">
        <f>[4]p27!G21</f>
        <v>0</v>
      </c>
      <c r="H21">
        <f>[4]p27!H21</f>
        <v>0</v>
      </c>
      <c r="I21">
        <f>[4]p27!I21</f>
        <v>0</v>
      </c>
      <c r="J21">
        <f>[4]p27!J21</f>
        <v>0</v>
      </c>
      <c r="K21">
        <f>[4]p27!K21</f>
        <v>0</v>
      </c>
    </row>
    <row r="22" spans="1:11">
      <c r="A22" t="s">
        <v>200</v>
      </c>
      <c r="B22">
        <f>[4]p27!B22</f>
        <v>0</v>
      </c>
      <c r="C22">
        <f>[4]p27!C22</f>
        <v>0</v>
      </c>
      <c r="D22">
        <f>[4]p27!D22</f>
        <v>0</v>
      </c>
      <c r="E22">
        <f>[4]p27!E22</f>
        <v>0</v>
      </c>
      <c r="F22">
        <f>[4]p27!F22</f>
        <v>0</v>
      </c>
      <c r="G22">
        <f>[4]p27!G22</f>
        <v>0</v>
      </c>
      <c r="H22">
        <f>[4]p27!H22</f>
        <v>0</v>
      </c>
      <c r="I22">
        <f>[4]p27!I22</f>
        <v>0</v>
      </c>
      <c r="J22">
        <f>[4]p27!J22</f>
        <v>0</v>
      </c>
      <c r="K22">
        <f>[4]p27!K22</f>
        <v>0</v>
      </c>
    </row>
    <row r="23" spans="1:11">
      <c r="A23" t="s">
        <v>201</v>
      </c>
      <c r="B23">
        <f>[4]p27!B23</f>
        <v>6285.5966250000001</v>
      </c>
      <c r="C23">
        <f>[4]p27!C23</f>
        <v>469.07437500000003</v>
      </c>
      <c r="D23">
        <f>[4]p27!D23</f>
        <v>492.52809374999987</v>
      </c>
      <c r="E23">
        <f>[4]p27!E23</f>
        <v>40.340396249999998</v>
      </c>
      <c r="F23">
        <f>[4]p27!F23</f>
        <v>56.288924999999992</v>
      </c>
      <c r="G23">
        <f>[4]p27!G23</f>
        <v>51.598181249999996</v>
      </c>
      <c r="H23">
        <f>[4]p27!H23</f>
        <v>0</v>
      </c>
      <c r="I23">
        <f>[4]p27!I23</f>
        <v>0</v>
      </c>
      <c r="J23">
        <f>[4]p27!J23</f>
        <v>0</v>
      </c>
      <c r="K23">
        <f>[4]p27!K23</f>
        <v>0</v>
      </c>
    </row>
    <row r="24" spans="1:11">
      <c r="A24" t="s">
        <v>202</v>
      </c>
      <c r="B24">
        <f>[4]p27!B24</f>
        <v>6964.65</v>
      </c>
      <c r="C24">
        <f>[4]p27!C24</f>
        <v>519.75</v>
      </c>
      <c r="D24">
        <f>[4]p27!D24</f>
        <v>545.73749999999995</v>
      </c>
      <c r="E24">
        <f>[4]p27!E24</f>
        <v>44.698500000000003</v>
      </c>
      <c r="F24">
        <f>[4]p27!F24</f>
        <v>62.37</v>
      </c>
      <c r="G24">
        <f>[4]p27!G24</f>
        <v>57.172499999999999</v>
      </c>
      <c r="H24">
        <f>[4]p27!H24</f>
        <v>0</v>
      </c>
      <c r="I24">
        <f>[4]p27!I24</f>
        <v>0</v>
      </c>
      <c r="J24">
        <f>[4]p27!J24</f>
        <v>0</v>
      </c>
      <c r="K24">
        <f>[4]p27!K24</f>
        <v>0</v>
      </c>
    </row>
    <row r="25" spans="1:11">
      <c r="A25" t="s">
        <v>203</v>
      </c>
      <c r="B25">
        <f>[4]p27!B25</f>
        <v>6633</v>
      </c>
      <c r="C25">
        <f>[4]p27!C25</f>
        <v>495</v>
      </c>
      <c r="D25">
        <f>[4]p27!D25</f>
        <v>519.75</v>
      </c>
      <c r="E25">
        <f>[4]p27!E25</f>
        <v>42.57</v>
      </c>
      <c r="F25">
        <f>[4]p27!F25</f>
        <v>59.4</v>
      </c>
      <c r="G25">
        <f>[4]p27!G25</f>
        <v>54.45</v>
      </c>
      <c r="H25">
        <f>[4]p27!H25</f>
        <v>0</v>
      </c>
      <c r="I25">
        <f>[4]p27!I25</f>
        <v>0</v>
      </c>
      <c r="J25">
        <f>[4]p27!J25</f>
        <v>0</v>
      </c>
      <c r="K25">
        <f>[4]p27!K25</f>
        <v>0</v>
      </c>
    </row>
    <row r="26" spans="1:11">
      <c r="A26" t="s">
        <v>204</v>
      </c>
      <c r="B26">
        <f>[4]p27!B26</f>
        <v>6616.4174999999996</v>
      </c>
      <c r="C26">
        <f>[4]p27!C26</f>
        <v>493.76249999999999</v>
      </c>
      <c r="D26">
        <f>[4]p27!D26</f>
        <v>518.45062499999995</v>
      </c>
      <c r="E26">
        <f>[4]p27!E26</f>
        <v>42.463574999999999</v>
      </c>
      <c r="F26">
        <f>[4]p27!F26</f>
        <v>59.251499999999993</v>
      </c>
      <c r="G26">
        <f>[4]p27!G26</f>
        <v>54.313875000000003</v>
      </c>
      <c r="H26">
        <f>[4]p27!H26</f>
        <v>0</v>
      </c>
      <c r="I26">
        <f>[4]p27!I26</f>
        <v>0</v>
      </c>
      <c r="J26">
        <f>[4]p27!J26</f>
        <v>0</v>
      </c>
      <c r="K26">
        <f>[4]p27!K26</f>
        <v>0</v>
      </c>
    </row>
    <row r="27" spans="1:11">
      <c r="A27" t="s">
        <v>205</v>
      </c>
      <c r="B27">
        <f>[4]p27!B27</f>
        <v>6931.4849999999997</v>
      </c>
      <c r="C27">
        <f>[4]p27!C27</f>
        <v>517.27499999999998</v>
      </c>
      <c r="D27">
        <f>[4]p27!D27</f>
        <v>543.13874999999996</v>
      </c>
      <c r="E27">
        <f>[4]p27!E27</f>
        <v>44.485650000000007</v>
      </c>
      <c r="F27">
        <f>[4]p27!F27</f>
        <v>62.072999999999993</v>
      </c>
      <c r="G27">
        <f>[4]p27!G27</f>
        <v>56.90025</v>
      </c>
      <c r="H27">
        <f>[4]p27!H27</f>
        <v>0</v>
      </c>
      <c r="I27">
        <f>[4]p27!I27</f>
        <v>0</v>
      </c>
      <c r="J27">
        <f>[4]p27!J27</f>
        <v>0</v>
      </c>
      <c r="K27">
        <f>[4]p27!K27</f>
        <v>0</v>
      </c>
    </row>
    <row r="28" spans="1:11">
      <c r="A28" t="s">
        <v>206</v>
      </c>
      <c r="B28">
        <f>[4]p27!B28</f>
        <v>0</v>
      </c>
      <c r="C28">
        <f>[4]p27!C28</f>
        <v>0</v>
      </c>
      <c r="D28">
        <f>[4]p27!D28</f>
        <v>0</v>
      </c>
      <c r="E28">
        <f>[4]p27!E28</f>
        <v>0</v>
      </c>
      <c r="F28">
        <f>[4]p27!F28</f>
        <v>0</v>
      </c>
      <c r="G28">
        <f>[4]p27!G28</f>
        <v>0</v>
      </c>
      <c r="H28">
        <f>[4]p27!H28</f>
        <v>0</v>
      </c>
      <c r="I28">
        <f>[4]p27!I28</f>
        <v>0</v>
      </c>
      <c r="J28">
        <f>[4]p27!J28</f>
        <v>0</v>
      </c>
      <c r="K28">
        <f>[4]p27!K28</f>
        <v>0</v>
      </c>
    </row>
    <row r="29" spans="1:11">
      <c r="A29" t="s">
        <v>207</v>
      </c>
      <c r="B29">
        <f>[4]p27!B29</f>
        <v>0</v>
      </c>
      <c r="C29">
        <f>[4]p27!C29</f>
        <v>0</v>
      </c>
      <c r="D29">
        <f>[4]p27!D29</f>
        <v>0</v>
      </c>
      <c r="E29">
        <f>[4]p27!E29</f>
        <v>0</v>
      </c>
      <c r="F29">
        <f>[4]p27!F29</f>
        <v>0</v>
      </c>
      <c r="G29">
        <f>[4]p27!G29</f>
        <v>0</v>
      </c>
      <c r="H29">
        <f>[4]p27!H29</f>
        <v>0</v>
      </c>
      <c r="I29">
        <f>[4]p27!I29</f>
        <v>0</v>
      </c>
      <c r="J29">
        <f>[4]p27!J29</f>
        <v>0</v>
      </c>
      <c r="K29">
        <f>[4]p27!K29</f>
        <v>0</v>
      </c>
    </row>
    <row r="30" spans="1:11">
      <c r="A30" t="s">
        <v>208</v>
      </c>
      <c r="B30">
        <f>[4]p27!B30</f>
        <v>0</v>
      </c>
      <c r="C30">
        <f>[4]p27!C30</f>
        <v>0</v>
      </c>
      <c r="D30">
        <f>[4]p27!D30</f>
        <v>0</v>
      </c>
      <c r="E30">
        <f>[4]p27!E30</f>
        <v>0</v>
      </c>
      <c r="F30">
        <f>[4]p27!F30</f>
        <v>0</v>
      </c>
      <c r="G30">
        <f>[4]p27!G30</f>
        <v>0</v>
      </c>
      <c r="H30">
        <f>[4]p27!H30</f>
        <v>0</v>
      </c>
      <c r="I30">
        <f>[4]p27!I30</f>
        <v>0</v>
      </c>
      <c r="J30">
        <f>[4]p27!J30</f>
        <v>0</v>
      </c>
      <c r="K30">
        <f>[4]p27!K30</f>
        <v>0</v>
      </c>
    </row>
    <row r="31" spans="1:11">
      <c r="A31" t="s">
        <v>209</v>
      </c>
      <c r="B31">
        <f>[4]p27!B31</f>
        <v>0</v>
      </c>
      <c r="C31">
        <f>[4]p27!C31</f>
        <v>0</v>
      </c>
      <c r="D31">
        <f>[4]p27!D31</f>
        <v>0</v>
      </c>
      <c r="E31">
        <f>[4]p27!E31</f>
        <v>0</v>
      </c>
      <c r="F31">
        <f>[4]p27!F31</f>
        <v>0</v>
      </c>
      <c r="G31">
        <f>[4]p27!G31</f>
        <v>0</v>
      </c>
      <c r="H31">
        <f>[4]p27!H31</f>
        <v>0</v>
      </c>
      <c r="I31">
        <f>[4]p27!I31</f>
        <v>0</v>
      </c>
      <c r="J31">
        <f>[4]p27!J31</f>
        <v>0</v>
      </c>
      <c r="K31">
        <f>[4]p27!K31</f>
        <v>0</v>
      </c>
    </row>
    <row r="32" spans="1:11">
      <c r="A32" t="s">
        <v>210</v>
      </c>
      <c r="B32">
        <f>[4]p27!B32</f>
        <v>0</v>
      </c>
      <c r="C32">
        <f>[4]p27!C32</f>
        <v>0</v>
      </c>
      <c r="D32">
        <f>[4]p27!D32</f>
        <v>0</v>
      </c>
      <c r="E32">
        <f>[4]p27!E32</f>
        <v>0</v>
      </c>
      <c r="F32">
        <f>[4]p27!F32</f>
        <v>0</v>
      </c>
      <c r="G32">
        <f>[4]p27!G32</f>
        <v>0</v>
      </c>
      <c r="H32">
        <f>[4]p27!H32</f>
        <v>0</v>
      </c>
      <c r="I32">
        <f>[4]p27!I32</f>
        <v>0</v>
      </c>
      <c r="J32">
        <f>[4]p27!J32</f>
        <v>0</v>
      </c>
      <c r="K32">
        <f>[4]p27!K32</f>
        <v>0</v>
      </c>
    </row>
    <row r="33" spans="1:11">
      <c r="A33" t="s">
        <v>211</v>
      </c>
      <c r="B33">
        <f>[4]p27!B33</f>
        <v>86999880</v>
      </c>
      <c r="C33">
        <f>[4]p27!C33</f>
        <v>4639986</v>
      </c>
      <c r="D33">
        <f>[4]p27!D33</f>
        <v>4639987.8</v>
      </c>
      <c r="E33">
        <f>[4]p27!E33</f>
        <v>700000.59</v>
      </c>
      <c r="F33">
        <f>[4]p27!F33</f>
        <v>1400000.87</v>
      </c>
      <c r="G33">
        <f>[4]p27!G33</f>
        <v>3700000</v>
      </c>
      <c r="H33">
        <f>[4]p27!H33</f>
        <v>8534949</v>
      </c>
      <c r="I33">
        <f>[4]p27!I33</f>
        <v>0</v>
      </c>
      <c r="J33">
        <f>[4]p27!J33</f>
        <v>0</v>
      </c>
      <c r="K33">
        <f>[4]p27!K33</f>
        <v>0</v>
      </c>
    </row>
    <row r="34" spans="1:11">
      <c r="A34" t="s">
        <v>212</v>
      </c>
      <c r="B34">
        <f>[4]p27!B34</f>
        <v>115999928</v>
      </c>
      <c r="C34">
        <f>[4]p27!C34</f>
        <v>5300009</v>
      </c>
      <c r="D34">
        <f>[4]p27!D34</f>
        <v>5300000.4000000004</v>
      </c>
      <c r="E34">
        <f>[4]p27!E34</f>
        <v>829998.68</v>
      </c>
      <c r="F34">
        <f>[4]p27!F34</f>
        <v>1340000.3700000001</v>
      </c>
      <c r="G34">
        <f>[4]p27!G34</f>
        <v>4460000</v>
      </c>
      <c r="H34">
        <f>[4]p27!H34</f>
        <v>9888997</v>
      </c>
      <c r="I34">
        <f>[4]p27!I34</f>
        <v>0</v>
      </c>
      <c r="J34">
        <f>[4]p27!J34</f>
        <v>0</v>
      </c>
      <c r="K34">
        <f>[4]p27!K34</f>
        <v>0</v>
      </c>
    </row>
    <row r="35" spans="1:11">
      <c r="A35" t="s">
        <v>213</v>
      </c>
      <c r="B35">
        <f>[4]p27!B35</f>
        <v>0</v>
      </c>
      <c r="C35">
        <f>[4]p27!C35</f>
        <v>0.09</v>
      </c>
      <c r="D35">
        <f>[4]p27!D35</f>
        <v>0.09</v>
      </c>
      <c r="E35">
        <f>[4]p27!E35</f>
        <v>0.09</v>
      </c>
      <c r="F35">
        <f>[4]p27!F35</f>
        <v>0.09</v>
      </c>
      <c r="G35">
        <f>[4]p27!G35</f>
        <v>0.09</v>
      </c>
      <c r="H35">
        <f>[4]p27!H35</f>
        <v>0</v>
      </c>
      <c r="I35">
        <f>[4]p27!I35</f>
        <v>0</v>
      </c>
      <c r="J35">
        <f>[4]p27!J35</f>
        <v>0</v>
      </c>
      <c r="K35">
        <f>[4]p27!K35</f>
        <v>0</v>
      </c>
    </row>
    <row r="36" spans="1:11">
      <c r="A36" t="s">
        <v>214</v>
      </c>
      <c r="B36">
        <f>[4]p27!B36</f>
        <v>6.8999999999999992E-2</v>
      </c>
      <c r="C36">
        <f>[4]p27!C36</f>
        <v>0</v>
      </c>
      <c r="D36">
        <f>[4]p27!D36</f>
        <v>6.8999999999999992E-2</v>
      </c>
      <c r="E36">
        <f>[4]p27!E36</f>
        <v>6.8999999999999992E-2</v>
      </c>
      <c r="F36">
        <f>[4]p27!F36</f>
        <v>6.8999999999999992E-2</v>
      </c>
      <c r="G36">
        <f>[4]p27!G36</f>
        <v>0</v>
      </c>
      <c r="H36">
        <f>[4]p27!H36</f>
        <v>0</v>
      </c>
      <c r="I36">
        <f>[4]p27!I36</f>
        <v>0</v>
      </c>
      <c r="J36">
        <f>[4]p27!J36</f>
        <v>0</v>
      </c>
      <c r="K36">
        <f>[4]p27!K36</f>
        <v>0</v>
      </c>
    </row>
    <row r="37" spans="1:11">
      <c r="A37" t="s">
        <v>215</v>
      </c>
      <c r="B37">
        <f>[4]p27!B37</f>
        <v>9.1999999999999998E-2</v>
      </c>
      <c r="C37">
        <f>[4]p27!C37</f>
        <v>9.1999999999999998E-2</v>
      </c>
      <c r="D37">
        <f>[4]p27!D37</f>
        <v>0</v>
      </c>
      <c r="E37">
        <f>[4]p27!E37</f>
        <v>9.1999999999999998E-2</v>
      </c>
      <c r="F37">
        <f>[4]p27!F37</f>
        <v>9.1999999999999998E-2</v>
      </c>
      <c r="G37">
        <f>[4]p27!G37</f>
        <v>9.1999999999999998E-2</v>
      </c>
      <c r="H37">
        <f>[4]p27!H37</f>
        <v>0</v>
      </c>
      <c r="I37">
        <f>[4]p27!I37</f>
        <v>0</v>
      </c>
      <c r="J37">
        <f>[4]p27!J37</f>
        <v>0</v>
      </c>
      <c r="K37">
        <f>[4]p27!K37</f>
        <v>0</v>
      </c>
    </row>
    <row r="38" spans="1:11">
      <c r="A38" t="s">
        <v>216</v>
      </c>
      <c r="B38">
        <f>[4]p27!B38</f>
        <v>0.115</v>
      </c>
      <c r="C38">
        <f>[4]p27!C38</f>
        <v>0.115</v>
      </c>
      <c r="D38">
        <f>[4]p27!D38</f>
        <v>0.115</v>
      </c>
      <c r="E38">
        <f>[4]p27!E38</f>
        <v>0</v>
      </c>
      <c r="F38">
        <f>[4]p27!F38</f>
        <v>0</v>
      </c>
      <c r="G38">
        <f>[4]p27!G38</f>
        <v>0.115</v>
      </c>
      <c r="H38">
        <f>[4]p27!H38</f>
        <v>0</v>
      </c>
      <c r="I38">
        <f>[4]p27!I38</f>
        <v>0</v>
      </c>
      <c r="J38">
        <f>[4]p27!J38</f>
        <v>0</v>
      </c>
      <c r="K38">
        <f>[4]p27!K38</f>
        <v>0</v>
      </c>
    </row>
    <row r="39" spans="1:11">
      <c r="A39" t="s">
        <v>217</v>
      </c>
      <c r="B39">
        <f>[4]p27!B39</f>
        <v>0.115</v>
      </c>
      <c r="C39">
        <f>[4]p27!C39</f>
        <v>0.115</v>
      </c>
      <c r="D39">
        <f>[4]p27!D39</f>
        <v>0.115</v>
      </c>
      <c r="E39">
        <f>[4]p27!E39</f>
        <v>0</v>
      </c>
      <c r="F39">
        <f>[4]p27!F39</f>
        <v>0</v>
      </c>
      <c r="G39">
        <f>[4]p27!G39</f>
        <v>0.115</v>
      </c>
      <c r="H39">
        <f>[4]p27!H39</f>
        <v>0</v>
      </c>
      <c r="I39">
        <f>[4]p27!I39</f>
        <v>0</v>
      </c>
      <c r="J39">
        <f>[4]p27!J39</f>
        <v>0</v>
      </c>
      <c r="K39">
        <f>[4]p27!K39</f>
        <v>0</v>
      </c>
    </row>
    <row r="40" spans="1:11">
      <c r="A40" t="s">
        <v>218</v>
      </c>
      <c r="B40">
        <f>[4]p27!B40</f>
        <v>5.7500000000000002E-2</v>
      </c>
      <c r="C40">
        <f>[4]p27!C40</f>
        <v>0</v>
      </c>
      <c r="D40">
        <f>[4]p27!D40</f>
        <v>5.7500000000000002E-2</v>
      </c>
      <c r="E40">
        <f>[4]p27!E40</f>
        <v>5.7500000000000002E-2</v>
      </c>
      <c r="F40">
        <f>[4]p27!F40</f>
        <v>5.7500000000000002E-2</v>
      </c>
      <c r="G40">
        <f>[4]p27!G40</f>
        <v>0</v>
      </c>
      <c r="H40">
        <f>[4]p27!H40</f>
        <v>0</v>
      </c>
      <c r="I40">
        <f>[4]p27!I40</f>
        <v>0</v>
      </c>
      <c r="J40">
        <f>[4]p27!J40</f>
        <v>0</v>
      </c>
      <c r="K40">
        <f>[4]p27!K40</f>
        <v>0</v>
      </c>
    </row>
    <row r="41" spans="1:11">
      <c r="A41" t="s">
        <v>219</v>
      </c>
      <c r="B41">
        <f>[4]p27!B41</f>
        <v>0.6</v>
      </c>
      <c r="C41">
        <f>[4]p27!C41</f>
        <v>1.2</v>
      </c>
      <c r="D41">
        <f>[4]p27!D41</f>
        <v>0.6</v>
      </c>
      <c r="E41">
        <f>[4]p27!E41</f>
        <v>1.5</v>
      </c>
      <c r="F41">
        <f>[4]p27!F41</f>
        <v>1.5</v>
      </c>
      <c r="G41">
        <f>[4]p27!G41</f>
        <v>1.2</v>
      </c>
      <c r="H41">
        <f>[4]p27!H41</f>
        <v>0</v>
      </c>
      <c r="I41">
        <f>[4]p27!I41</f>
        <v>0</v>
      </c>
      <c r="J41">
        <f>[4]p27!J41</f>
        <v>0</v>
      </c>
      <c r="K41">
        <f>[4]p27!K41</f>
        <v>0</v>
      </c>
    </row>
    <row r="42" spans="1:11">
      <c r="A42" t="s">
        <v>220</v>
      </c>
      <c r="B42">
        <f>[4]p27!B42</f>
        <v>1.2</v>
      </c>
      <c r="C42">
        <f>[4]p27!C42</f>
        <v>0.6</v>
      </c>
      <c r="D42">
        <f>[4]p27!D42</f>
        <v>1.8</v>
      </c>
      <c r="E42">
        <f>[4]p27!E42</f>
        <v>1.2</v>
      </c>
      <c r="F42">
        <f>[4]p27!F42</f>
        <v>1.2</v>
      </c>
      <c r="G42">
        <f>[4]p27!G42</f>
        <v>0.6</v>
      </c>
      <c r="H42">
        <f>[4]p27!H42</f>
        <v>0</v>
      </c>
      <c r="I42">
        <f>[4]p27!I42</f>
        <v>0</v>
      </c>
      <c r="J42">
        <f>[4]p27!J42</f>
        <v>0</v>
      </c>
      <c r="K42">
        <f>[4]p27!K42</f>
        <v>0</v>
      </c>
    </row>
    <row r="43" spans="1:11">
      <c r="A43" t="s">
        <v>221</v>
      </c>
      <c r="B43">
        <f>[4]p27!B43</f>
        <v>0.6</v>
      </c>
      <c r="C43">
        <f>[4]p27!C43</f>
        <v>1.8</v>
      </c>
      <c r="D43">
        <f>[4]p27!D43</f>
        <v>0.6</v>
      </c>
      <c r="E43">
        <f>[4]p27!E43</f>
        <v>1.2</v>
      </c>
      <c r="F43">
        <f>[4]p27!F43</f>
        <v>1.2</v>
      </c>
      <c r="G43">
        <f>[4]p27!G43</f>
        <v>1.2</v>
      </c>
      <c r="H43">
        <f>[4]p27!H43</f>
        <v>0</v>
      </c>
      <c r="I43">
        <f>[4]p27!I43</f>
        <v>0</v>
      </c>
      <c r="J43">
        <f>[4]p27!J43</f>
        <v>0</v>
      </c>
      <c r="K43">
        <f>[4]p27!K43</f>
        <v>0</v>
      </c>
    </row>
    <row r="44" spans="1:11">
      <c r="A44" t="s">
        <v>222</v>
      </c>
      <c r="B44">
        <f>[4]p27!B44</f>
        <v>1.5</v>
      </c>
      <c r="C44">
        <f>[4]p27!C44</f>
        <v>1.2</v>
      </c>
      <c r="D44">
        <f>[4]p27!D44</f>
        <v>1.2</v>
      </c>
      <c r="E44">
        <f>[4]p27!E44</f>
        <v>0.6</v>
      </c>
      <c r="F44">
        <f>[4]p27!F44</f>
        <v>0.6</v>
      </c>
      <c r="G44">
        <f>[4]p27!G44</f>
        <v>0.9</v>
      </c>
      <c r="H44">
        <f>[4]p27!H44</f>
        <v>0</v>
      </c>
      <c r="I44">
        <f>[4]p27!I44</f>
        <v>0</v>
      </c>
      <c r="J44">
        <f>[4]p27!J44</f>
        <v>0</v>
      </c>
      <c r="K44">
        <f>[4]p27!K44</f>
        <v>0</v>
      </c>
    </row>
    <row r="45" spans="1:11">
      <c r="A45" t="s">
        <v>223</v>
      </c>
      <c r="B45">
        <f>[4]p27!B45</f>
        <v>1.5</v>
      </c>
      <c r="C45">
        <f>[4]p27!C45</f>
        <v>1.2</v>
      </c>
      <c r="D45">
        <f>[4]p27!D45</f>
        <v>1.2</v>
      </c>
      <c r="E45">
        <f>[4]p27!E45</f>
        <v>0.6</v>
      </c>
      <c r="F45">
        <f>[4]p27!F45</f>
        <v>0.6</v>
      </c>
      <c r="G45">
        <f>[4]p27!G45</f>
        <v>0.9</v>
      </c>
      <c r="H45">
        <f>[4]p27!H45</f>
        <v>0</v>
      </c>
      <c r="I45">
        <f>[4]p27!I45</f>
        <v>0</v>
      </c>
      <c r="J45">
        <f>[4]p27!J45</f>
        <v>0</v>
      </c>
      <c r="K45">
        <f>[4]p27!K45</f>
        <v>0</v>
      </c>
    </row>
    <row r="46" spans="1:11">
      <c r="A46" t="s">
        <v>224</v>
      </c>
      <c r="B46">
        <f>[4]p27!B46</f>
        <v>1.2</v>
      </c>
      <c r="C46">
        <f>[4]p27!C46</f>
        <v>0.6</v>
      </c>
      <c r="D46">
        <f>[4]p27!D46</f>
        <v>1.2</v>
      </c>
      <c r="E46">
        <f>[4]p27!E46</f>
        <v>0.9</v>
      </c>
      <c r="F46">
        <f>[4]p27!F46</f>
        <v>0.9</v>
      </c>
      <c r="G46">
        <f>[4]p27!G46</f>
        <v>0.6</v>
      </c>
      <c r="H46">
        <f>[4]p27!H46</f>
        <v>0</v>
      </c>
      <c r="I46">
        <f>[4]p27!I46</f>
        <v>0</v>
      </c>
      <c r="J46">
        <f>[4]p27!J46</f>
        <v>0</v>
      </c>
      <c r="K46">
        <f>[4]p27!K46</f>
        <v>0</v>
      </c>
    </row>
    <row r="47" spans="1:11">
      <c r="A47" t="s">
        <v>225</v>
      </c>
      <c r="B47">
        <f>[4]p27!B47</f>
        <v>88</v>
      </c>
      <c r="C47">
        <f>[4]p27!C47</f>
        <v>13</v>
      </c>
      <c r="D47">
        <f>[4]p27!D47</f>
        <v>7</v>
      </c>
      <c r="E47">
        <f>[4]p27!E47</f>
        <v>0.68</v>
      </c>
      <c r="F47">
        <f>[4]p27!F47</f>
        <v>0.8</v>
      </c>
      <c r="G47">
        <f>[4]p27!G47</f>
        <v>1</v>
      </c>
      <c r="H47">
        <f>[4]p27!H47</f>
        <v>0</v>
      </c>
      <c r="I47">
        <f>[4]p27!I47</f>
        <v>0</v>
      </c>
      <c r="J47">
        <f>[4]p27!J47</f>
        <v>0</v>
      </c>
      <c r="K47">
        <f>[4]p27!K47</f>
        <v>0</v>
      </c>
    </row>
    <row r="48" spans="1:11">
      <c r="A48" t="s">
        <v>226</v>
      </c>
      <c r="B48">
        <f>[4]p27!B48</f>
        <v>87</v>
      </c>
      <c r="C48">
        <f>[4]p27!C48</f>
        <v>12.8</v>
      </c>
      <c r="D48">
        <f>[4]p27!D48</f>
        <v>7</v>
      </c>
      <c r="E48">
        <f>[4]p27!E48</f>
        <v>0.69</v>
      </c>
      <c r="F48">
        <f>[4]p27!F48</f>
        <v>0.82</v>
      </c>
      <c r="G48">
        <f>[4]p27!G48</f>
        <v>1</v>
      </c>
      <c r="H48">
        <f>[4]p27!H48</f>
        <v>0</v>
      </c>
      <c r="I48">
        <f>[4]p27!I48</f>
        <v>0</v>
      </c>
      <c r="J48">
        <f>[4]p27!J48</f>
        <v>0</v>
      </c>
      <c r="K48">
        <f>[4]p27!K48</f>
        <v>0</v>
      </c>
    </row>
    <row r="49" spans="1:20">
      <c r="A49" t="s">
        <v>227</v>
      </c>
      <c r="B49">
        <f>[4]p27!B49</f>
        <v>88</v>
      </c>
      <c r="C49">
        <f>[4]p27!C49</f>
        <v>13</v>
      </c>
      <c r="D49">
        <f>[4]p27!D49</f>
        <v>6.9</v>
      </c>
      <c r="E49">
        <f>[4]p27!E49</f>
        <v>0.67</v>
      </c>
      <c r="F49">
        <f>[4]p27!F49</f>
        <v>0.79</v>
      </c>
      <c r="G49">
        <f>[4]p27!G49</f>
        <v>1</v>
      </c>
      <c r="H49">
        <f>[4]p27!H49</f>
        <v>0</v>
      </c>
      <c r="I49">
        <f>[4]p27!I49</f>
        <v>0</v>
      </c>
      <c r="J49">
        <f>[4]p27!J49</f>
        <v>0</v>
      </c>
      <c r="K49">
        <f>[4]p27!K49</f>
        <v>0</v>
      </c>
    </row>
    <row r="50" spans="1:20">
      <c r="A50" t="s">
        <v>228</v>
      </c>
      <c r="B50">
        <f>[4]p27!B50</f>
        <v>90</v>
      </c>
      <c r="C50">
        <f>[4]p27!C50</f>
        <v>13</v>
      </c>
      <c r="D50">
        <f>[4]p27!D50</f>
        <v>6.8</v>
      </c>
      <c r="E50">
        <f>[4]p27!E50</f>
        <v>0.68</v>
      </c>
      <c r="F50">
        <f>[4]p27!F50</f>
        <v>0.81</v>
      </c>
      <c r="G50">
        <f>[4]p27!G50</f>
        <v>1</v>
      </c>
      <c r="H50">
        <f>[4]p27!H50</f>
        <v>0</v>
      </c>
      <c r="I50">
        <f>[4]p27!I50</f>
        <v>0</v>
      </c>
      <c r="J50">
        <f>[4]p27!J50</f>
        <v>0</v>
      </c>
      <c r="K50">
        <f>[4]p27!K50</f>
        <v>0</v>
      </c>
    </row>
    <row r="51" spans="1:20" ht="14" thickBot="1">
      <c r="A51" s="34" t="s">
        <v>229</v>
      </c>
      <c r="B51" s="34">
        <f>[4]p27!B51</f>
        <v>10.045454545454557</v>
      </c>
      <c r="C51" s="34">
        <f>[4]p27!C51</f>
        <v>7.6000000000000068</v>
      </c>
      <c r="D51" s="34">
        <f>[4]p27!D51</f>
        <v>6.0405797101449332</v>
      </c>
      <c r="E51" s="34">
        <f>[4]p27!E51</f>
        <v>9.2059701492537513</v>
      </c>
      <c r="F51" s="34">
        <f>[4]p27!F51</f>
        <v>10.324050632911398</v>
      </c>
      <c r="G51" s="34">
        <f>[4]p27!G51</f>
        <v>7.6</v>
      </c>
      <c r="H51" s="34">
        <f>[4]p27!H51</f>
        <v>0</v>
      </c>
      <c r="I51" s="34">
        <f>[4]p27!I51</f>
        <v>0</v>
      </c>
      <c r="J51" s="34">
        <f>[4]p27!J51</f>
        <v>0</v>
      </c>
      <c r="K51" s="34">
        <f>[4]p27!K51</f>
        <v>0</v>
      </c>
      <c r="L51" s="34"/>
      <c r="M51" s="34"/>
    </row>
    <row r="52" spans="1:20">
      <c r="A52" t="s">
        <v>115</v>
      </c>
      <c r="B52">
        <f>[4]p27!B52</f>
        <v>24975909.218747988</v>
      </c>
      <c r="C52">
        <f>[4]p27!C52</f>
        <v>4559999.177830562</v>
      </c>
      <c r="D52">
        <f>[4]p27!D52</f>
        <v>17652623.992828742</v>
      </c>
      <c r="E52">
        <f>[4]p27!E52</f>
        <v>6932433.9841966331</v>
      </c>
      <c r="F52">
        <f>[4]p27!F52</f>
        <v>4824493.5331681222</v>
      </c>
      <c r="G52">
        <f>[4]p27!G52</f>
        <v>0</v>
      </c>
      <c r="H52">
        <f>[4]p27!H52</f>
        <v>0</v>
      </c>
      <c r="I52">
        <f>[4]p27!I52</f>
        <v>0</v>
      </c>
      <c r="J52">
        <f>[4]p27!J52</f>
        <v>0</v>
      </c>
      <c r="K52">
        <f>[4]p27!K52</f>
        <v>0</v>
      </c>
      <c r="M52" s="28"/>
    </row>
    <row r="53" spans="1:20">
      <c r="A53" t="s">
        <v>116</v>
      </c>
      <c r="B53">
        <f>[4]p27!B53</f>
        <v>23983065</v>
      </c>
      <c r="C53">
        <f>[4]p27!C53</f>
        <v>28958150</v>
      </c>
      <c r="D53">
        <f>[4]p27!D53</f>
        <v>28066783</v>
      </c>
      <c r="E53">
        <f>[4]p27!E53</f>
        <v>30034660</v>
      </c>
      <c r="F53">
        <f>[4]p27!F53</f>
        <v>28203860</v>
      </c>
      <c r="G53">
        <f>[4]p27!G53</f>
        <v>0</v>
      </c>
      <c r="H53">
        <f>[4]p27!H53</f>
        <v>0</v>
      </c>
      <c r="I53">
        <f>[4]p27!I53</f>
        <v>0</v>
      </c>
      <c r="J53">
        <f>[4]p27!J53</f>
        <v>0</v>
      </c>
      <c r="K53">
        <f>[4]p27!K53</f>
        <v>0</v>
      </c>
      <c r="N53" s="10"/>
      <c r="O53" s="10"/>
      <c r="P53" s="10"/>
      <c r="Q53" s="10"/>
      <c r="R53" s="10"/>
    </row>
    <row r="54" spans="1:20">
      <c r="A54" t="s">
        <v>230</v>
      </c>
      <c r="B54">
        <f>[4]p27!B54</f>
        <v>3153946</v>
      </c>
      <c r="C54">
        <f>[4]p27!C54</f>
        <v>709283</v>
      </c>
      <c r="D54">
        <f>[4]p27!D54</f>
        <v>3197881</v>
      </c>
      <c r="E54">
        <f>[4]p27!E54</f>
        <v>2550165</v>
      </c>
      <c r="F54">
        <f>[4]p27!F54</f>
        <v>841236</v>
      </c>
      <c r="G54">
        <f>[4]p27!G54</f>
        <v>0</v>
      </c>
      <c r="H54">
        <f>[4]p27!H54</f>
        <v>0</v>
      </c>
      <c r="I54">
        <f>[4]p27!I54</f>
        <v>0</v>
      </c>
      <c r="J54">
        <f>[4]p27!J54</f>
        <v>0</v>
      </c>
      <c r="K54">
        <f>[4]p27!K54</f>
        <v>0</v>
      </c>
      <c r="N54" s="32"/>
      <c r="O54" s="32"/>
      <c r="P54" s="32"/>
      <c r="Q54" s="32"/>
      <c r="R54" s="32"/>
      <c r="S54" s="32"/>
      <c r="T54" s="33"/>
    </row>
    <row r="55" spans="1:20">
      <c r="A55" t="s">
        <v>231</v>
      </c>
      <c r="B55">
        <f>[4]p27!B55</f>
        <v>2366366</v>
      </c>
      <c r="C55">
        <f>[4]p27!C55</f>
        <v>3512819</v>
      </c>
      <c r="D55">
        <f>[4]p27!D55</f>
        <v>1984300</v>
      </c>
      <c r="E55">
        <f>[4]p27!E55</f>
        <v>4672250</v>
      </c>
      <c r="F55">
        <f>[4]p27!F55</f>
        <v>4203887</v>
      </c>
      <c r="G55">
        <f>[4]p27!G55</f>
        <v>0</v>
      </c>
      <c r="H55">
        <f>[4]p27!H55</f>
        <v>0</v>
      </c>
      <c r="I55">
        <f>[4]p27!I55</f>
        <v>0</v>
      </c>
      <c r="J55">
        <f>[4]p27!J55</f>
        <v>0</v>
      </c>
      <c r="K55">
        <f>[4]p27!K55</f>
        <v>0</v>
      </c>
      <c r="N55" s="32"/>
      <c r="O55" s="32"/>
      <c r="P55" s="32"/>
      <c r="Q55" s="32"/>
      <c r="R55" s="32"/>
      <c r="S55" s="32"/>
      <c r="T55" s="33"/>
    </row>
    <row r="56" spans="1:20">
      <c r="A56" t="s">
        <v>232</v>
      </c>
      <c r="B56">
        <f>[4]p27!B56</f>
        <v>5520312</v>
      </c>
      <c r="C56">
        <f>[4]p27!C56</f>
        <v>4222102</v>
      </c>
      <c r="D56">
        <f>[4]p27!D56</f>
        <v>5182181</v>
      </c>
      <c r="E56">
        <f>[4]p27!E56</f>
        <v>7222415</v>
      </c>
      <c r="F56">
        <f>[4]p27!F56</f>
        <v>5045123</v>
      </c>
      <c r="G56">
        <f>[4]p27!G56</f>
        <v>0</v>
      </c>
      <c r="H56">
        <f>[4]p27!H56</f>
        <v>0</v>
      </c>
      <c r="I56">
        <f>[4]p27!I56</f>
        <v>0</v>
      </c>
      <c r="J56">
        <f>[4]p27!J56</f>
        <v>0</v>
      </c>
      <c r="K56">
        <f>[4]p27!K56</f>
        <v>0</v>
      </c>
      <c r="T56" s="33"/>
    </row>
    <row r="57" spans="1:20">
      <c r="A57" t="s">
        <v>233</v>
      </c>
      <c r="B57">
        <f>[4]p27!B57</f>
        <v>2194326</v>
      </c>
      <c r="C57">
        <f>[4]p27!C57</f>
        <v>2320043</v>
      </c>
      <c r="D57">
        <f>[4]p27!D57</f>
        <v>2242611</v>
      </c>
      <c r="E57">
        <f>[4]p27!E57</f>
        <v>2382705</v>
      </c>
      <c r="F57">
        <f>[4]p27!F57</f>
        <v>2295852</v>
      </c>
      <c r="G57">
        <f>[4]p27!G57</f>
        <v>304240</v>
      </c>
      <c r="H57">
        <f>[4]p27!H57</f>
        <v>304240</v>
      </c>
      <c r="I57">
        <f>[4]p27!I57</f>
        <v>304240</v>
      </c>
      <c r="J57">
        <f>[4]p27!J57</f>
        <v>304240</v>
      </c>
      <c r="K57">
        <f>[4]p27!K57</f>
        <v>304240</v>
      </c>
      <c r="M57" s="28"/>
      <c r="N57" s="10"/>
      <c r="O57" s="10"/>
      <c r="P57" s="10"/>
      <c r="Q57" s="10"/>
      <c r="R57" s="10"/>
      <c r="T57" s="33"/>
    </row>
    <row r="58" spans="1:20">
      <c r="A58" t="s">
        <v>234</v>
      </c>
      <c r="B58">
        <f>[4]p27!B58</f>
        <v>4304790</v>
      </c>
      <c r="C58">
        <f>[4]p27!C58</f>
        <v>5325893</v>
      </c>
      <c r="D58">
        <f>[4]p27!D58</f>
        <v>5372539</v>
      </c>
      <c r="E58">
        <f>[4]p27!E58</f>
        <v>5258890</v>
      </c>
      <c r="F58">
        <f>[4]p27!F58</f>
        <v>5403574</v>
      </c>
      <c r="G58">
        <f>[4]p27!G58</f>
        <v>4005202</v>
      </c>
      <c r="H58">
        <f>[4]p27!H58</f>
        <v>2723537</v>
      </c>
      <c r="I58">
        <f>[4]p27!I58</f>
        <v>2563329</v>
      </c>
      <c r="J58">
        <f>[4]p27!J58</f>
        <v>3524576</v>
      </c>
      <c r="K58">
        <f>[4]p27!K58</f>
        <v>3844993</v>
      </c>
      <c r="N58" s="32"/>
      <c r="O58" s="32"/>
      <c r="P58" s="32"/>
      <c r="Q58" s="32"/>
      <c r="R58" s="32"/>
      <c r="S58" s="32"/>
      <c r="T58" s="33"/>
    </row>
    <row r="59" spans="1:20">
      <c r="A59" t="s">
        <v>235</v>
      </c>
      <c r="B59">
        <f>[4]p27!B59</f>
        <v>6543008</v>
      </c>
      <c r="C59">
        <f>[4]p27!C59</f>
        <v>5898107</v>
      </c>
      <c r="D59">
        <f>[4]p27!D59</f>
        <v>6443008</v>
      </c>
      <c r="E59">
        <f>[4]p27!E59</f>
        <v>6482043</v>
      </c>
      <c r="F59">
        <f>[4]p27!F59</f>
        <v>6907002</v>
      </c>
      <c r="G59">
        <f>[4]p27!G59</f>
        <v>3204161</v>
      </c>
      <c r="H59">
        <f>[4]p27!H59</f>
        <v>3844993</v>
      </c>
      <c r="I59">
        <f>[4]p27!I59</f>
        <v>3524576</v>
      </c>
      <c r="J59">
        <f>[4]p27!J59</f>
        <v>2563329</v>
      </c>
      <c r="K59">
        <f>[4]p27!K59</f>
        <v>2723537</v>
      </c>
      <c r="N59" s="32"/>
      <c r="O59" s="32"/>
      <c r="P59" s="32"/>
      <c r="Q59" s="32"/>
      <c r="R59" s="32"/>
      <c r="S59" s="32"/>
      <c r="T59" s="33"/>
    </row>
    <row r="60" spans="1:20">
      <c r="A60" t="s">
        <v>236</v>
      </c>
      <c r="B60">
        <f>[4]p27!B60</f>
        <v>10847798</v>
      </c>
      <c r="C60">
        <f>[4]p27!C60</f>
        <v>11224000</v>
      </c>
      <c r="D60">
        <f>[4]p27!D60</f>
        <v>11815547</v>
      </c>
      <c r="E60">
        <f>[4]p27!E60</f>
        <v>11740933</v>
      </c>
      <c r="F60">
        <f>[4]p27!F60</f>
        <v>12310576</v>
      </c>
      <c r="G60">
        <f>[4]p27!G60</f>
        <v>7209363</v>
      </c>
      <c r="H60">
        <f>[4]p27!H60</f>
        <v>6568530</v>
      </c>
      <c r="I60">
        <f>[4]p27!I60</f>
        <v>6087905</v>
      </c>
      <c r="J60">
        <f>[4]p27!J60</f>
        <v>6087905</v>
      </c>
      <c r="K60">
        <f>[4]p27!K60</f>
        <v>6568530</v>
      </c>
    </row>
    <row r="61" spans="1:20">
      <c r="A61" t="s">
        <v>237</v>
      </c>
      <c r="B61">
        <f>[4]p27!B61</f>
        <v>67521410.218747988</v>
      </c>
      <c r="C61">
        <f>[4]p27!C61</f>
        <v>51284294.177830562</v>
      </c>
      <c r="D61">
        <f>[4]p27!D61</f>
        <v>64959745.992828742</v>
      </c>
      <c r="E61">
        <f>[4]p27!E61</f>
        <v>58313146.984196633</v>
      </c>
      <c r="F61">
        <f>[4]p27!F61</f>
        <v>52679904.533168122</v>
      </c>
      <c r="G61">
        <f>[4]p27!G61</f>
        <v>0</v>
      </c>
      <c r="H61">
        <f>[4]p27!H61</f>
        <v>0</v>
      </c>
      <c r="I61">
        <f>[4]p27!I61</f>
        <v>0</v>
      </c>
      <c r="J61">
        <f>[4]p27!J61</f>
        <v>0</v>
      </c>
      <c r="K61">
        <f>[4]p27!K61</f>
        <v>0</v>
      </c>
    </row>
    <row r="62" spans="1:20">
      <c r="A62" t="s">
        <v>121</v>
      </c>
      <c r="B62">
        <f>[4]p27!B62</f>
        <v>6267614.6956521738</v>
      </c>
      <c r="C62">
        <f>[4]p27!C62</f>
        <v>7163191.0543478262</v>
      </c>
      <c r="D62">
        <f>[4]p27!D62</f>
        <v>7436563.4347826084</v>
      </c>
      <c r="E62">
        <f>[4]p27!E62</f>
        <v>7205931.1630434785</v>
      </c>
      <c r="F62">
        <f>[4]p27!F62</f>
        <v>6926425.3695652168</v>
      </c>
      <c r="G62">
        <f>[4]p27!G62</f>
        <v>0</v>
      </c>
      <c r="H62">
        <f>[4]p27!H62</f>
        <v>0</v>
      </c>
      <c r="I62">
        <f>[4]p27!I62</f>
        <v>0</v>
      </c>
      <c r="J62">
        <f>[4]p27!J62</f>
        <v>0</v>
      </c>
      <c r="K62">
        <f>[4]p27!K62</f>
        <v>0</v>
      </c>
    </row>
    <row r="63" spans="1:20">
      <c r="A63" t="s">
        <v>122</v>
      </c>
      <c r="B63">
        <f>[4]p27!B63</f>
        <v>3693245</v>
      </c>
      <c r="C63">
        <f>[4]p27!C63</f>
        <v>2173254</v>
      </c>
      <c r="D63">
        <f>[4]p27!D63</f>
        <v>4602649</v>
      </c>
      <c r="E63">
        <f>[4]p27!E63</f>
        <v>2511166</v>
      </c>
      <c r="F63">
        <f>[4]p27!F63</f>
        <v>3260374</v>
      </c>
      <c r="G63">
        <f>[4]p27!G63</f>
        <v>-2864272</v>
      </c>
      <c r="H63">
        <f>[4]p27!H63</f>
        <v>-2473256</v>
      </c>
      <c r="I63">
        <f>[4]p27!I63</f>
        <v>-1798362</v>
      </c>
      <c r="J63">
        <f>[4]p27!J63</f>
        <v>-1644253</v>
      </c>
      <c r="K63">
        <f>[4]p27!K63</f>
        <v>-2194927</v>
      </c>
    </row>
    <row r="64" spans="1:20">
      <c r="A64" t="s">
        <v>238</v>
      </c>
      <c r="B64">
        <f>[4]p27!B64</f>
        <v>24133421</v>
      </c>
      <c r="C64">
        <f>[4]p27!C64</f>
        <v>26420365</v>
      </c>
      <c r="D64">
        <f>[4]p27!D64</f>
        <v>29036247</v>
      </c>
      <c r="E64">
        <f>[4]p27!E64</f>
        <v>25699994</v>
      </c>
      <c r="F64">
        <f>[4]p27!F64</f>
        <v>28020090</v>
      </c>
      <c r="G64">
        <f>[4]p27!G64</f>
        <v>0</v>
      </c>
      <c r="H64">
        <f>[4]p27!H64</f>
        <v>0</v>
      </c>
      <c r="I64">
        <f>[4]p27!I64</f>
        <v>0</v>
      </c>
      <c r="J64">
        <f>[4]p27!J64</f>
        <v>0</v>
      </c>
      <c r="K64">
        <f>[4]p27!K64</f>
        <v>0</v>
      </c>
    </row>
    <row r="65" spans="1:13">
      <c r="A65" t="s">
        <v>239</v>
      </c>
      <c r="B65">
        <f>[4]p27!B65</f>
        <v>1000000</v>
      </c>
      <c r="C65">
        <f>[4]p27!C65</f>
        <v>1000000</v>
      </c>
      <c r="D65">
        <f>[4]p27!D65</f>
        <v>1000000</v>
      </c>
      <c r="E65">
        <f>[4]p27!E65</f>
        <v>1000000</v>
      </c>
      <c r="F65">
        <f>[4]p27!F65</f>
        <v>1000000</v>
      </c>
      <c r="G65">
        <f>[4]p27!G65</f>
        <v>1000000</v>
      </c>
      <c r="H65">
        <f>[4]p27!H65</f>
        <v>1000000</v>
      </c>
      <c r="I65">
        <f>[4]p27!I65</f>
        <v>1000000</v>
      </c>
      <c r="J65">
        <f>[4]p27!J65</f>
        <v>1000000</v>
      </c>
      <c r="K65">
        <f>[4]p27!K65</f>
        <v>1000000</v>
      </c>
    </row>
    <row r="66" spans="1:13">
      <c r="A66" t="s">
        <v>125</v>
      </c>
      <c r="B66">
        <f>[4]p27!B66</f>
        <v>32427129.523095816</v>
      </c>
      <c r="C66">
        <f>[4]p27!C66</f>
        <v>14527484.12348273</v>
      </c>
      <c r="D66">
        <f>[4]p27!D66</f>
        <v>22884286.558046129</v>
      </c>
      <c r="E66">
        <f>[4]p27!E66</f>
        <v>21896055.821153156</v>
      </c>
      <c r="F66">
        <f>[4]p27!F66</f>
        <v>13473015.1636029</v>
      </c>
      <c r="G66">
        <f>[4]p27!G66</f>
        <v>14961563</v>
      </c>
      <c r="H66">
        <f>[4]p27!H66</f>
        <v>15720590</v>
      </c>
      <c r="I66">
        <f>[4]p27!I66</f>
        <v>17030673</v>
      </c>
      <c r="J66">
        <f>[4]p27!J66</f>
        <v>17330840</v>
      </c>
      <c r="K66">
        <f>[4]p27!K66</f>
        <v>16260875</v>
      </c>
    </row>
    <row r="67" spans="1:13">
      <c r="A67" t="s">
        <v>240</v>
      </c>
      <c r="B67">
        <f>[4]p27!B67</f>
        <v>67521410.218747988</v>
      </c>
      <c r="C67">
        <f>[4]p27!C67</f>
        <v>51284294.177830562</v>
      </c>
      <c r="D67">
        <f>[4]p27!D67</f>
        <v>64959745.992828742</v>
      </c>
      <c r="E67">
        <f>[4]p27!E67</f>
        <v>58313146.984196633</v>
      </c>
      <c r="F67">
        <f>[4]p27!F67</f>
        <v>52679904.533168122</v>
      </c>
      <c r="G67">
        <f>[4]p27!G67</f>
        <v>0</v>
      </c>
      <c r="H67">
        <f>[4]p27!H67</f>
        <v>0</v>
      </c>
      <c r="I67">
        <f>[4]p27!I67</f>
        <v>0</v>
      </c>
      <c r="J67">
        <f>[4]p27!J67</f>
        <v>0</v>
      </c>
      <c r="K67">
        <f>[4]p27!K67</f>
        <v>0</v>
      </c>
    </row>
    <row r="68" spans="1:13">
      <c r="A68" t="s">
        <v>241</v>
      </c>
      <c r="B68">
        <f>[4]p27!B68</f>
        <v>3000000</v>
      </c>
      <c r="C68">
        <f>[4]p27!C68</f>
        <v>3000000</v>
      </c>
      <c r="D68">
        <f>[4]p27!D68</f>
        <v>3000000</v>
      </c>
      <c r="E68">
        <f>[4]p27!E68</f>
        <v>3000000</v>
      </c>
      <c r="F68">
        <f>[4]p27!F68</f>
        <v>3000000</v>
      </c>
      <c r="G68">
        <f>[4]p27!G68</f>
        <v>0</v>
      </c>
      <c r="H68">
        <f>[4]p27!H68</f>
        <v>0</v>
      </c>
      <c r="I68">
        <f>[4]p27!I68</f>
        <v>0</v>
      </c>
      <c r="J68">
        <f>[4]p27!J68</f>
        <v>0</v>
      </c>
      <c r="K68">
        <f>[4]p27!K68</f>
        <v>0</v>
      </c>
    </row>
    <row r="69" spans="1:13">
      <c r="A69" t="s">
        <v>242</v>
      </c>
      <c r="B69">
        <f>[4]p27!B69</f>
        <v>28038339.932215206</v>
      </c>
      <c r="C69">
        <f>[4]p27!C69</f>
        <v>35078358.238909364</v>
      </c>
      <c r="D69">
        <f>[4]p27!D69</f>
        <v>32840018.364982698</v>
      </c>
      <c r="E69">
        <f>[4]p27!E69</f>
        <v>36756321.731313452</v>
      </c>
      <c r="F69">
        <f>[4]p27!F69</f>
        <v>33201488.104605917</v>
      </c>
      <c r="G69">
        <f>[4]p27!G69</f>
        <v>0</v>
      </c>
      <c r="H69">
        <f>[4]p27!H69</f>
        <v>0</v>
      </c>
      <c r="I69">
        <f>[4]p27!I69</f>
        <v>0</v>
      </c>
      <c r="J69">
        <f>[4]p27!J69</f>
        <v>0</v>
      </c>
      <c r="K69">
        <f>[4]p27!K69</f>
        <v>0</v>
      </c>
    </row>
    <row r="70" spans="1:13">
      <c r="A70" t="s">
        <v>243</v>
      </c>
      <c r="B70">
        <f>[4]p27!B70</f>
        <v>2874818.8165747933</v>
      </c>
      <c r="C70">
        <f>[4]p27!C70</f>
        <v>3104033.467913568</v>
      </c>
      <c r="D70">
        <f>[4]p27!D70</f>
        <v>3820892.7265193053</v>
      </c>
      <c r="E70">
        <f>[4]p27!E70</f>
        <v>3369428.1336499974</v>
      </c>
      <c r="F70">
        <f>[4]p27!F70</f>
        <v>2305865.7647481039</v>
      </c>
      <c r="G70">
        <f>[4]p27!G70</f>
        <v>-90527</v>
      </c>
      <c r="H70">
        <f>[4]p27!H70</f>
        <v>-85173</v>
      </c>
      <c r="I70">
        <f>[4]p27!I70</f>
        <v>-81158</v>
      </c>
      <c r="J70">
        <f>[4]p27!J70</f>
        <v>-81158</v>
      </c>
      <c r="K70">
        <f>[4]p27!K70</f>
        <v>-85173</v>
      </c>
    </row>
    <row r="71" spans="1:13">
      <c r="A71" t="s">
        <v>244</v>
      </c>
      <c r="B71">
        <f>[4]p27!B71</f>
        <v>0.78713070719043698</v>
      </c>
      <c r="C71">
        <f>[4]p27!C71</f>
        <v>1.0935161268720888</v>
      </c>
      <c r="D71">
        <f>[4]p27!D71</f>
        <v>1.1340509592988772</v>
      </c>
      <c r="E71">
        <f>[4]p27!E71</f>
        <v>1.1052409253840108</v>
      </c>
      <c r="F71">
        <f>[4]p27!F71</f>
        <v>0.88006128125458605</v>
      </c>
      <c r="G71">
        <f>[4]p27!G71</f>
        <v>0</v>
      </c>
      <c r="H71">
        <f>[4]p27!H71</f>
        <v>0</v>
      </c>
      <c r="I71">
        <f>[4]p27!I71</f>
        <v>0</v>
      </c>
      <c r="J71">
        <f>[4]p27!J71</f>
        <v>0</v>
      </c>
      <c r="K71">
        <f>[4]p27!K71</f>
        <v>0</v>
      </c>
    </row>
    <row r="72" spans="1:13">
      <c r="A72" t="s">
        <v>245</v>
      </c>
      <c r="B72">
        <f>[4]p27!B72</f>
        <v>0.91618445657041592</v>
      </c>
      <c r="C72">
        <f>[4]p27!C72</f>
        <v>1.0842974835827455</v>
      </c>
      <c r="D72">
        <f>[4]p27!D72</f>
        <v>0.90713306880873235</v>
      </c>
      <c r="E72">
        <f>[4]p27!E72</f>
        <v>1.0135615479367084</v>
      </c>
      <c r="F72">
        <f>[4]p27!F72</f>
        <v>1.0788234431013979</v>
      </c>
      <c r="G72">
        <f>[4]p27!G72</f>
        <v>0</v>
      </c>
      <c r="H72">
        <f>[4]p27!H72</f>
        <v>0</v>
      </c>
      <c r="I72">
        <f>[4]p27!I72</f>
        <v>0</v>
      </c>
      <c r="J72">
        <f>[4]p27!J72</f>
        <v>0</v>
      </c>
      <c r="K72">
        <f>[4]p27!K72</f>
        <v>0</v>
      </c>
    </row>
    <row r="73" spans="1:13">
      <c r="A73" t="s">
        <v>246</v>
      </c>
      <c r="B73">
        <f>[4]p27!B73</f>
        <v>0</v>
      </c>
      <c r="C73">
        <f>[4]p27!C73</f>
        <v>0</v>
      </c>
      <c r="D73">
        <f>[4]p27!D73</f>
        <v>0</v>
      </c>
      <c r="E73">
        <f>[4]p27!E73</f>
        <v>0</v>
      </c>
      <c r="F73">
        <f>[4]p27!F73</f>
        <v>0</v>
      </c>
      <c r="G73">
        <f>[4]p27!G73</f>
        <v>0</v>
      </c>
      <c r="H73">
        <f>[4]p27!H73</f>
        <v>0</v>
      </c>
      <c r="I73">
        <f>[4]p27!I73</f>
        <v>0</v>
      </c>
      <c r="J73">
        <f>[4]p27!J73</f>
        <v>0</v>
      </c>
      <c r="K73">
        <f>[4]p27!K73</f>
        <v>0</v>
      </c>
    </row>
    <row r="74" spans="1:13">
      <c r="A74" t="s">
        <v>435</v>
      </c>
      <c r="B74">
        <f>[4]p27!B74</f>
        <v>0</v>
      </c>
      <c r="C74">
        <f>[4]p27!C74</f>
        <v>0</v>
      </c>
      <c r="D74">
        <f>[4]p27!D74</f>
        <v>0</v>
      </c>
      <c r="E74">
        <f>[4]p27!E74</f>
        <v>0</v>
      </c>
      <c r="F74">
        <f>[4]p27!F74</f>
        <v>0</v>
      </c>
      <c r="G74">
        <f>[4]p27!G74</f>
        <v>0</v>
      </c>
      <c r="H74">
        <f>[4]p27!H74</f>
        <v>0</v>
      </c>
      <c r="I74">
        <f>[4]p27!I74</f>
        <v>0</v>
      </c>
      <c r="J74">
        <f>[4]p27!J74</f>
        <v>0</v>
      </c>
      <c r="K74">
        <f>[4]p27!K74</f>
        <v>0</v>
      </c>
    </row>
    <row r="75" spans="1:13">
      <c r="A75" t="s">
        <v>436</v>
      </c>
      <c r="B75">
        <f>[4]p27!B75</f>
        <v>0</v>
      </c>
      <c r="C75">
        <f>[4]p27!C75</f>
        <v>0</v>
      </c>
      <c r="D75">
        <f>[4]p27!D75</f>
        <v>0</v>
      </c>
      <c r="E75">
        <f>[4]p27!E75</f>
        <v>0</v>
      </c>
      <c r="F75">
        <f>[4]p27!F75</f>
        <v>0</v>
      </c>
      <c r="G75">
        <f>[4]p27!G75</f>
        <v>0</v>
      </c>
      <c r="H75">
        <f>[4]p27!H75</f>
        <v>0</v>
      </c>
      <c r="I75">
        <f>[4]p27!I75</f>
        <v>0</v>
      </c>
      <c r="J75">
        <f>[4]p27!J75</f>
        <v>0</v>
      </c>
      <c r="K75">
        <f>[4]p27!K75</f>
        <v>0</v>
      </c>
    </row>
    <row r="76" spans="1:13">
      <c r="A76" t="s">
        <v>437</v>
      </c>
      <c r="B76">
        <f>[4]p27!B76</f>
        <v>0</v>
      </c>
      <c r="C76">
        <f>[4]p27!C76</f>
        <v>0</v>
      </c>
      <c r="D76">
        <f>[4]p27!D76</f>
        <v>0</v>
      </c>
      <c r="E76">
        <f>[4]p27!E76</f>
        <v>0</v>
      </c>
      <c r="F76">
        <f>[4]p27!F76</f>
        <v>0</v>
      </c>
      <c r="G76">
        <f>[4]p27!G76</f>
        <v>0</v>
      </c>
      <c r="H76">
        <f>[4]p27!H76</f>
        <v>0</v>
      </c>
      <c r="I76">
        <f>[4]p27!I76</f>
        <v>0</v>
      </c>
      <c r="J76">
        <f>[4]p27!J76</f>
        <v>0</v>
      </c>
      <c r="K76">
        <f>[4]p27!K76</f>
        <v>0</v>
      </c>
    </row>
    <row r="77" spans="1:13" ht="14" thickBot="1">
      <c r="A77" s="34" t="s">
        <v>438</v>
      </c>
      <c r="B77" s="34">
        <f>[4]p27!B77</f>
        <v>0</v>
      </c>
      <c r="C77" s="34">
        <f>[4]p27!C77</f>
        <v>0</v>
      </c>
      <c r="D77" s="34">
        <f>[4]p27!D77</f>
        <v>0</v>
      </c>
      <c r="E77" s="34">
        <f>[4]p27!E77</f>
        <v>0</v>
      </c>
      <c r="F77" s="34">
        <f>[4]p27!F77</f>
        <v>0</v>
      </c>
      <c r="G77" s="34">
        <f>[4]p27!G77</f>
        <v>0</v>
      </c>
      <c r="H77" s="34">
        <f>[4]p27!H77</f>
        <v>0</v>
      </c>
      <c r="I77" s="34">
        <f>[4]p27!I77</f>
        <v>0</v>
      </c>
      <c r="J77" s="34">
        <f>[4]p27!J77</f>
        <v>0</v>
      </c>
      <c r="K77" s="34">
        <f>[4]p27!K77</f>
        <v>0</v>
      </c>
      <c r="L77" s="34"/>
      <c r="M77" s="34"/>
    </row>
    <row r="78" spans="1:13">
      <c r="A78" t="s">
        <v>247</v>
      </c>
      <c r="B78">
        <f>[4]p27!B78</f>
        <v>1</v>
      </c>
    </row>
    <row r="79" spans="1:13">
      <c r="A79" t="s">
        <v>248</v>
      </c>
      <c r="B79">
        <f>[4]p27!B79</f>
        <v>60000</v>
      </c>
    </row>
    <row r="80" spans="1:13">
      <c r="A80" t="s">
        <v>249</v>
      </c>
      <c r="B80">
        <f>[4]p27!B80</f>
        <v>60000</v>
      </c>
    </row>
    <row r="81" spans="1:2">
      <c r="A81" t="s">
        <v>250</v>
      </c>
      <c r="B81">
        <f>[4]p27!B81</f>
        <v>0</v>
      </c>
    </row>
    <row r="82" spans="1:2">
      <c r="A82" t="s">
        <v>251</v>
      </c>
      <c r="B82">
        <f>[4]p27!B82</f>
        <v>0</v>
      </c>
    </row>
    <row r="83" spans="1:2">
      <c r="A83" t="s">
        <v>252</v>
      </c>
      <c r="B83">
        <f>[4]p27!B83</f>
        <v>0</v>
      </c>
    </row>
    <row r="84" spans="1:2">
      <c r="A84" t="s">
        <v>253</v>
      </c>
      <c r="B84">
        <f>[4]p27!B84</f>
        <v>0</v>
      </c>
    </row>
    <row r="85" spans="1:2">
      <c r="A85" t="s">
        <v>254</v>
      </c>
      <c r="B85">
        <f>[4]p27!B85</f>
        <v>45406</v>
      </c>
    </row>
    <row r="86" spans="1:2">
      <c r="A86" t="s">
        <v>255</v>
      </c>
      <c r="B86">
        <f>[4]p27!B86</f>
        <v>23943</v>
      </c>
    </row>
    <row r="87" spans="1:2">
      <c r="A87" t="s">
        <v>256</v>
      </c>
      <c r="B87">
        <f>[4]p27!B87</f>
        <v>17200</v>
      </c>
    </row>
    <row r="88" spans="1:2">
      <c r="A88" t="s">
        <v>257</v>
      </c>
      <c r="B88">
        <f>[4]p27!B88</f>
        <v>28640</v>
      </c>
    </row>
    <row r="89" spans="1:2">
      <c r="A89" t="s">
        <v>258</v>
      </c>
      <c r="B89">
        <f>[4]p27!B89</f>
        <v>32616</v>
      </c>
    </row>
    <row r="90" spans="1:2">
      <c r="A90" t="s">
        <v>259</v>
      </c>
      <c r="B90">
        <f>[4]p27!B90</f>
        <v>86168</v>
      </c>
    </row>
    <row r="91" spans="1:2">
      <c r="A91" t="s">
        <v>260</v>
      </c>
      <c r="B91">
        <f>[4]p27!B91</f>
        <v>45406</v>
      </c>
    </row>
    <row r="92" spans="1:2">
      <c r="A92" t="s">
        <v>261</v>
      </c>
      <c r="B92">
        <f>[4]p27!B92</f>
        <v>23943</v>
      </c>
    </row>
    <row r="93" spans="1:2">
      <c r="A93" t="s">
        <v>262</v>
      </c>
      <c r="B93">
        <f>[4]p27!B93</f>
        <v>17200</v>
      </c>
    </row>
    <row r="94" spans="1:2">
      <c r="A94" t="s">
        <v>263</v>
      </c>
      <c r="B94">
        <f>[4]p27!B94</f>
        <v>28640</v>
      </c>
    </row>
    <row r="95" spans="1:2">
      <c r="A95" t="s">
        <v>264</v>
      </c>
      <c r="B95">
        <f>[4]p27!B95</f>
        <v>32616</v>
      </c>
    </row>
    <row r="96" spans="1:2">
      <c r="A96" t="s">
        <v>265</v>
      </c>
      <c r="B96">
        <f>[4]p27!B96</f>
        <v>86168</v>
      </c>
    </row>
    <row r="97" spans="1:2">
      <c r="A97" t="s">
        <v>266</v>
      </c>
      <c r="B97">
        <f>[4]p27!B97</f>
        <v>0</v>
      </c>
    </row>
    <row r="98" spans="1:2">
      <c r="A98" t="s">
        <v>267</v>
      </c>
      <c r="B98">
        <f>[4]p27!B98</f>
        <v>0</v>
      </c>
    </row>
    <row r="99" spans="1:2">
      <c r="A99" t="s">
        <v>268</v>
      </c>
      <c r="B99">
        <f>[4]p27!B99</f>
        <v>0</v>
      </c>
    </row>
    <row r="100" spans="1:2">
      <c r="A100" t="s">
        <v>269</v>
      </c>
      <c r="B100">
        <f>[4]p27!B100</f>
        <v>0</v>
      </c>
    </row>
    <row r="101" spans="1:2">
      <c r="A101" t="s">
        <v>270</v>
      </c>
      <c r="B101">
        <f>[4]p27!B101</f>
        <v>0</v>
      </c>
    </row>
    <row r="102" spans="1:2">
      <c r="A102" t="s">
        <v>271</v>
      </c>
      <c r="B102">
        <f>[4]p27!B102</f>
        <v>0</v>
      </c>
    </row>
    <row r="103" spans="1:2">
      <c r="A103" t="s">
        <v>272</v>
      </c>
      <c r="B103">
        <f>[4]p27!B103</f>
        <v>187429361.42699996</v>
      </c>
    </row>
    <row r="104" spans="1:2">
      <c r="A104" t="s">
        <v>273</v>
      </c>
      <c r="B104">
        <f>[4]p27!B104</f>
        <v>9546390.5965312496</v>
      </c>
    </row>
    <row r="105" spans="1:2">
      <c r="A105" t="s">
        <v>274</v>
      </c>
      <c r="B105">
        <f>[4]p27!B105</f>
        <v>5647655.4749999987</v>
      </c>
    </row>
    <row r="106" spans="1:2">
      <c r="A106" t="s">
        <v>275</v>
      </c>
      <c r="B106">
        <f>[4]p27!B106</f>
        <v>886663.14659999998</v>
      </c>
    </row>
    <row r="107" spans="1:2">
      <c r="A107" t="s">
        <v>276</v>
      </c>
      <c r="B107">
        <f>[4]p27!B107</f>
        <v>1560531.6411299999</v>
      </c>
    </row>
    <row r="108" spans="1:2">
      <c r="A108" t="s">
        <v>277</v>
      </c>
      <c r="B108">
        <f>[4]p27!B108</f>
        <v>3718566.4685400003</v>
      </c>
    </row>
    <row r="109" spans="1:2">
      <c r="A109" t="s">
        <v>278</v>
      </c>
      <c r="B109">
        <f>[4]p27!B109</f>
        <v>1736.9341699510273</v>
      </c>
    </row>
    <row r="110" spans="1:2">
      <c r="A110" t="s">
        <v>279</v>
      </c>
      <c r="B110">
        <f>[4]p27!B110</f>
        <v>272.1925478336745</v>
      </c>
    </row>
    <row r="111" spans="1:2">
      <c r="A111" t="s">
        <v>280</v>
      </c>
      <c r="B111">
        <f>[4]p27!B111</f>
        <v>136.19142923479646</v>
      </c>
    </row>
    <row r="112" spans="1:2">
      <c r="A112" t="s">
        <v>281</v>
      </c>
      <c r="B112">
        <f>[4]p27!B112</f>
        <v>13.626385157581685</v>
      </c>
    </row>
    <row r="113" spans="1:2">
      <c r="A113" t="s">
        <v>282</v>
      </c>
      <c r="B113">
        <f>[4]p27!B113</f>
        <v>16.066931752969449</v>
      </c>
    </row>
    <row r="114" spans="1:2">
      <c r="A114" t="s">
        <v>283</v>
      </c>
      <c r="B114">
        <f>[4]p27!B114</f>
        <v>20.337888294898036</v>
      </c>
    </row>
    <row r="115" spans="1:2">
      <c r="A115" t="s">
        <v>284</v>
      </c>
      <c r="B115">
        <f>[4]p27!B115</f>
        <v>17999960</v>
      </c>
    </row>
    <row r="116" spans="1:2">
      <c r="A116" t="s">
        <v>285</v>
      </c>
      <c r="B116">
        <f>[4]p27!B116</f>
        <v>959998</v>
      </c>
    </row>
    <row r="117" spans="1:2">
      <c r="A117" t="s">
        <v>286</v>
      </c>
      <c r="B117">
        <f>[4]p27!B117</f>
        <v>959997</v>
      </c>
    </row>
    <row r="118" spans="1:2">
      <c r="A118" t="s">
        <v>287</v>
      </c>
      <c r="B118">
        <f>[4]p27!B118</f>
        <v>119999.67999999999</v>
      </c>
    </row>
    <row r="119" spans="1:2">
      <c r="A119" t="s">
        <v>288</v>
      </c>
      <c r="B119">
        <f>[4]p27!B119</f>
        <v>239999.63</v>
      </c>
    </row>
    <row r="120" spans="1:2">
      <c r="A120" t="s">
        <v>289</v>
      </c>
      <c r="B120">
        <f>[4]p27!B120</f>
        <v>640000</v>
      </c>
    </row>
    <row r="121" spans="1:2">
      <c r="A121" t="s">
        <v>290</v>
      </c>
      <c r="B121">
        <f>[4]p27!B121</f>
        <v>16868642.528429996</v>
      </c>
    </row>
    <row r="122" spans="1:2">
      <c r="A122" t="s">
        <v>291</v>
      </c>
      <c r="B122">
        <f>[4]p27!B122</f>
        <v>658700.95116065617</v>
      </c>
    </row>
    <row r="123" spans="1:2">
      <c r="A123" t="s">
        <v>292</v>
      </c>
      <c r="B123">
        <f>[4]p27!B123</f>
        <v>0</v>
      </c>
    </row>
    <row r="124" spans="1:2">
      <c r="A124" t="s">
        <v>293</v>
      </c>
      <c r="B124">
        <f>[4]p27!B124</f>
        <v>101966.26185900001</v>
      </c>
    </row>
    <row r="125" spans="1:2">
      <c r="A125" t="s">
        <v>294</v>
      </c>
      <c r="B125">
        <f>[4]p27!B125</f>
        <v>179461.13872994998</v>
      </c>
    </row>
    <row r="126" spans="1:2">
      <c r="A126" t="s">
        <v>295</v>
      </c>
      <c r="B126">
        <f>[4]p27!B126</f>
        <v>213817.57194105003</v>
      </c>
    </row>
    <row r="127" spans="1:2">
      <c r="A127" t="s">
        <v>296</v>
      </c>
      <c r="B127">
        <f>[4]p27!B127</f>
        <v>50710</v>
      </c>
    </row>
    <row r="128" spans="1:2">
      <c r="A128" t="s">
        <v>297</v>
      </c>
      <c r="B128">
        <f>[4]p27!B128</f>
        <v>32134</v>
      </c>
    </row>
    <row r="129" spans="1:2">
      <c r="A129" t="s">
        <v>298</v>
      </c>
      <c r="B129">
        <f>[4]p27!B129</f>
        <v>19420</v>
      </c>
    </row>
    <row r="130" spans="1:2">
      <c r="A130" t="s">
        <v>299</v>
      </c>
      <c r="B130">
        <f>[4]p27!B130</f>
        <v>33533</v>
      </c>
    </row>
    <row r="131" spans="1:2">
      <c r="A131" t="s">
        <v>300</v>
      </c>
      <c r="B131">
        <f>[4]p27!B131</f>
        <v>46437</v>
      </c>
    </row>
    <row r="132" spans="1:2">
      <c r="A132" t="s">
        <v>301</v>
      </c>
      <c r="B132">
        <f>[4]p27!B132</f>
        <v>113237</v>
      </c>
    </row>
    <row r="133" spans="1:2">
      <c r="A133" t="s">
        <v>302</v>
      </c>
      <c r="B133">
        <f>[4]p27!B133</f>
        <v>50710</v>
      </c>
    </row>
    <row r="134" spans="1:2">
      <c r="A134" t="s">
        <v>303</v>
      </c>
      <c r="B134">
        <f>[4]p27!B134</f>
        <v>32134</v>
      </c>
    </row>
    <row r="135" spans="1:2">
      <c r="A135" t="s">
        <v>304</v>
      </c>
      <c r="B135">
        <f>[4]p27!B135</f>
        <v>19420</v>
      </c>
    </row>
    <row r="136" spans="1:2">
      <c r="A136" t="s">
        <v>305</v>
      </c>
      <c r="B136">
        <f>[4]p27!B136</f>
        <v>33533</v>
      </c>
    </row>
    <row r="137" spans="1:2">
      <c r="A137" t="s">
        <v>306</v>
      </c>
      <c r="B137">
        <f>[4]p27!B137</f>
        <v>46437</v>
      </c>
    </row>
    <row r="138" spans="1:2">
      <c r="A138" t="s">
        <v>307</v>
      </c>
      <c r="B138">
        <f>[4]p27!B138</f>
        <v>113237</v>
      </c>
    </row>
    <row r="139" spans="1:2">
      <c r="A139" t="s">
        <v>308</v>
      </c>
      <c r="B139">
        <f>[4]p27!B139</f>
        <v>0</v>
      </c>
    </row>
    <row r="140" spans="1:2">
      <c r="A140" t="s">
        <v>309</v>
      </c>
      <c r="B140">
        <f>[4]p27!B140</f>
        <v>0</v>
      </c>
    </row>
    <row r="141" spans="1:2">
      <c r="A141" t="s">
        <v>310</v>
      </c>
      <c r="B141">
        <f>[4]p27!B141</f>
        <v>0</v>
      </c>
    </row>
    <row r="142" spans="1:2">
      <c r="A142" t="s">
        <v>311</v>
      </c>
      <c r="B142">
        <f>[4]p27!B142</f>
        <v>0</v>
      </c>
    </row>
    <row r="143" spans="1:2">
      <c r="A143" t="s">
        <v>312</v>
      </c>
      <c r="B143">
        <f>[4]p27!B143</f>
        <v>0</v>
      </c>
    </row>
    <row r="144" spans="1:2">
      <c r="A144" t="s">
        <v>313</v>
      </c>
      <c r="B144">
        <f>[4]p27!B144</f>
        <v>0</v>
      </c>
    </row>
    <row r="145" spans="1:2">
      <c r="A145" t="s">
        <v>314</v>
      </c>
      <c r="B145">
        <f>[4]p27!B145</f>
        <v>318742604.85374999</v>
      </c>
    </row>
    <row r="146" spans="1:2">
      <c r="A146" t="s">
        <v>315</v>
      </c>
      <c r="B146">
        <f>[4]p27!B146</f>
        <v>15073235.966250002</v>
      </c>
    </row>
    <row r="147" spans="1:2">
      <c r="A147" t="s">
        <v>316</v>
      </c>
      <c r="B147">
        <f>[4]p27!B147</f>
        <v>9564895.5806249976</v>
      </c>
    </row>
    <row r="148" spans="1:2">
      <c r="A148" t="s">
        <v>317</v>
      </c>
      <c r="B148">
        <f>[4]p27!B148</f>
        <v>1352734.50745125</v>
      </c>
    </row>
    <row r="149" spans="1:2">
      <c r="A149" t="s">
        <v>318</v>
      </c>
      <c r="B149">
        <f>[4]p27!B149</f>
        <v>2613888.8102249997</v>
      </c>
    </row>
    <row r="150" spans="1:2">
      <c r="A150" t="s">
        <v>319</v>
      </c>
      <c r="B150">
        <f>[4]p27!B150</f>
        <v>5842823.2502062498</v>
      </c>
    </row>
    <row r="151" spans="1:2">
      <c r="A151" t="s">
        <v>320</v>
      </c>
      <c r="B151">
        <f>[4]p27!B151</f>
        <v>2509.3655652027633</v>
      </c>
    </row>
    <row r="152" spans="1:2">
      <c r="A152" t="s">
        <v>321</v>
      </c>
      <c r="B152">
        <f>[4]p27!B152</f>
        <v>362.90173122313553</v>
      </c>
    </row>
    <row r="153" spans="1:2">
      <c r="A153" t="s">
        <v>322</v>
      </c>
      <c r="B153">
        <f>[4]p27!B153</f>
        <v>196.75707272612576</v>
      </c>
    </row>
    <row r="154" spans="1:2">
      <c r="A154" t="s">
        <v>323</v>
      </c>
      <c r="B154">
        <f>[4]p27!B154</f>
        <v>18.904396916884675</v>
      </c>
    </row>
    <row r="155" spans="1:2">
      <c r="A155" t="s">
        <v>324</v>
      </c>
      <c r="B155">
        <f>[4]p27!B155</f>
        <v>22.290259051252079</v>
      </c>
    </row>
    <row r="156" spans="1:2">
      <c r="A156" t="s">
        <v>325</v>
      </c>
      <c r="B156">
        <f>[4]p27!B156</f>
        <v>27.915517786395039</v>
      </c>
    </row>
    <row r="157" spans="1:2">
      <c r="A157" t="s">
        <v>326</v>
      </c>
      <c r="B157">
        <f>[4]p27!B157</f>
        <v>23999976</v>
      </c>
    </row>
    <row r="158" spans="1:2">
      <c r="A158" t="s">
        <v>327</v>
      </c>
      <c r="B158">
        <f>[4]p27!B158</f>
        <v>1200004</v>
      </c>
    </row>
    <row r="159" spans="1:2">
      <c r="A159" t="s">
        <v>328</v>
      </c>
      <c r="B159">
        <f>[4]p27!B159</f>
        <v>1199999.7</v>
      </c>
    </row>
    <row r="160" spans="1:2">
      <c r="A160" t="s">
        <v>329</v>
      </c>
      <c r="B160">
        <f>[4]p27!B160</f>
        <v>119999.67999999999</v>
      </c>
    </row>
    <row r="161" spans="1:2">
      <c r="A161" t="s">
        <v>330</v>
      </c>
      <c r="B161">
        <f>[4]p27!B161</f>
        <v>239999.63</v>
      </c>
    </row>
    <row r="162" spans="1:2">
      <c r="A162" t="s">
        <v>331</v>
      </c>
      <c r="B162">
        <f>[4]p27!B162</f>
        <v>660000</v>
      </c>
    </row>
    <row r="163" spans="1:2">
      <c r="A163" t="s">
        <v>332</v>
      </c>
      <c r="B163">
        <f>[4]p27!B163</f>
        <v>28686834.436837498</v>
      </c>
    </row>
    <row r="164" spans="1:2">
      <c r="A164" t="s">
        <v>333</v>
      </c>
      <c r="B164">
        <f>[4]p27!B164</f>
        <v>0</v>
      </c>
    </row>
    <row r="165" spans="1:2">
      <c r="A165" t="s">
        <v>334</v>
      </c>
      <c r="B165">
        <f>[4]p27!B165</f>
        <v>879970.39341749973</v>
      </c>
    </row>
    <row r="166" spans="1:2">
      <c r="A166" t="s">
        <v>335</v>
      </c>
      <c r="B166">
        <f>[4]p27!B166</f>
        <v>155564.46835689375</v>
      </c>
    </row>
    <row r="167" spans="1:2">
      <c r="A167" t="s">
        <v>336</v>
      </c>
      <c r="B167">
        <f>[4]p27!B167</f>
        <v>300597.21317587496</v>
      </c>
    </row>
    <row r="168" spans="1:2">
      <c r="A168" t="s">
        <v>337</v>
      </c>
      <c r="B168">
        <f>[4]p27!B168</f>
        <v>0</v>
      </c>
    </row>
    <row r="169" spans="1:2">
      <c r="A169" t="s">
        <v>338</v>
      </c>
      <c r="B169">
        <f>[4]p27!B169</f>
        <v>3</v>
      </c>
    </row>
    <row r="170" spans="1:2">
      <c r="A170" t="s">
        <v>339</v>
      </c>
      <c r="B170">
        <f>[4]p27!B170</f>
        <v>6</v>
      </c>
    </row>
    <row r="171" spans="1:2">
      <c r="A171" t="s">
        <v>340</v>
      </c>
      <c r="B171">
        <f>[4]p27!B171</f>
        <v>206696</v>
      </c>
    </row>
    <row r="172" spans="1:2">
      <c r="A172" t="s">
        <v>341</v>
      </c>
      <c r="B172">
        <f>[4]p27!B172</f>
        <v>7880743.7999999998</v>
      </c>
    </row>
    <row r="173" spans="1:2">
      <c r="A173" t="s">
        <v>342</v>
      </c>
      <c r="B173">
        <f>[4]p27!B173</f>
        <v>19719258.899999999</v>
      </c>
    </row>
    <row r="174" spans="1:2">
      <c r="A174" t="s">
        <v>343</v>
      </c>
      <c r="B174">
        <f>[4]p27!B174</f>
        <v>272455</v>
      </c>
    </row>
    <row r="175" spans="1:2">
      <c r="A175" t="s">
        <v>344</v>
      </c>
      <c r="B175">
        <f>[4]p27!B175</f>
        <v>7880743.7999999998</v>
      </c>
    </row>
    <row r="176" spans="1:2">
      <c r="A176" t="s">
        <v>345</v>
      </c>
      <c r="B176">
        <f>[4]p27!B176</f>
        <v>25889101.649999999</v>
      </c>
    </row>
    <row r="177" spans="1:2">
      <c r="A177" t="s">
        <v>346</v>
      </c>
      <c r="B177">
        <f>[4]p27!B177</f>
        <v>269049</v>
      </c>
    </row>
    <row r="178" spans="1:2">
      <c r="A178" t="s">
        <v>347</v>
      </c>
      <c r="B178">
        <f>[4]p27!B178</f>
        <v>7755715.4137681173</v>
      </c>
    </row>
    <row r="179" spans="1:2">
      <c r="A179" t="s">
        <v>348</v>
      </c>
      <c r="B179">
        <f>[4]p27!B179</f>
        <v>24866544.000000004</v>
      </c>
    </row>
    <row r="180" spans="1:2">
      <c r="A180" t="s">
        <v>349</v>
      </c>
      <c r="B180">
        <f>[4]p27!B180</f>
        <v>321165</v>
      </c>
    </row>
    <row r="181" spans="1:2">
      <c r="A181" t="s">
        <v>350</v>
      </c>
      <c r="B181">
        <f>[4]p27!B181</f>
        <v>1855980</v>
      </c>
    </row>
    <row r="182" spans="1:2">
      <c r="A182" t="s">
        <v>351</v>
      </c>
      <c r="B182">
        <f>[4]p27!B182</f>
        <v>6679249</v>
      </c>
    </row>
    <row r="183" spans="1:2">
      <c r="A183" t="s">
        <v>352</v>
      </c>
      <c r="B183">
        <f>[4]p27!B183</f>
        <v>321165</v>
      </c>
    </row>
    <row r="184" spans="1:2">
      <c r="A184" t="s">
        <v>353</v>
      </c>
      <c r="B184">
        <f>[4]p27!B184</f>
        <v>1855980</v>
      </c>
    </row>
    <row r="185" spans="1:2">
      <c r="A185" t="s">
        <v>354</v>
      </c>
      <c r="B185">
        <f>[4]p27!B185</f>
        <v>6679249</v>
      </c>
    </row>
    <row r="186" spans="1:2">
      <c r="A186" t="s">
        <v>355</v>
      </c>
      <c r="B186">
        <f>[4]p27!B186</f>
        <v>327150</v>
      </c>
    </row>
    <row r="187" spans="1:2">
      <c r="A187" t="s">
        <v>356</v>
      </c>
      <c r="B187">
        <f>[4]p27!B187</f>
        <v>1867950</v>
      </c>
    </row>
    <row r="188" spans="1:2">
      <c r="A188" t="s">
        <v>357</v>
      </c>
      <c r="B188">
        <f>[4]p27!B188</f>
        <v>6726056</v>
      </c>
    </row>
    <row r="189" spans="1:2">
      <c r="A189" t="s">
        <v>358</v>
      </c>
      <c r="B189">
        <f>[4]p27!B189</f>
        <v>0</v>
      </c>
    </row>
    <row r="190" spans="1:2">
      <c r="A190" t="s">
        <v>359</v>
      </c>
      <c r="B190">
        <f>[4]p27!B190</f>
        <v>0</v>
      </c>
    </row>
    <row r="191" spans="1:2">
      <c r="A191" t="s">
        <v>360</v>
      </c>
      <c r="B191">
        <f>[4]p27!B191</f>
        <v>0</v>
      </c>
    </row>
    <row r="192" spans="1:2">
      <c r="A192" t="s">
        <v>361</v>
      </c>
      <c r="B192">
        <f>[4]p27!B192</f>
        <v>162977</v>
      </c>
    </row>
    <row r="193" spans="1:2">
      <c r="A193" t="s">
        <v>362</v>
      </c>
      <c r="B193">
        <f>[4]p27!B193</f>
        <v>21762227.400000002</v>
      </c>
    </row>
    <row r="194" spans="1:2">
      <c r="A194" t="s">
        <v>363</v>
      </c>
      <c r="B194">
        <f>[4]p27!B194</f>
        <v>133.52944759453496</v>
      </c>
    </row>
    <row r="195" spans="1:2">
      <c r="A195" t="s">
        <v>364</v>
      </c>
      <c r="B195">
        <f>[4]p27!B195</f>
        <v>0</v>
      </c>
    </row>
    <row r="196" spans="1:2">
      <c r="A196" t="s">
        <v>365</v>
      </c>
      <c r="B196">
        <f>[4]p27!B196</f>
        <v>0</v>
      </c>
    </row>
    <row r="197" spans="1:2">
      <c r="A197" t="s">
        <v>366</v>
      </c>
      <c r="B197">
        <f>[4]p27!B197</f>
        <v>0</v>
      </c>
    </row>
    <row r="198" spans="1:2">
      <c r="A198" t="s">
        <v>367</v>
      </c>
      <c r="B198">
        <f>[4]p27!B198</f>
        <v>0</v>
      </c>
    </row>
    <row r="199" spans="1:2">
      <c r="A199" t="s">
        <v>368</v>
      </c>
      <c r="B199">
        <f>[4]p27!B199</f>
        <v>0</v>
      </c>
    </row>
    <row r="200" spans="1:2">
      <c r="A200" t="s">
        <v>369</v>
      </c>
      <c r="B200">
        <f>[4]p27!B200</f>
        <v>0</v>
      </c>
    </row>
    <row r="201" spans="1:2">
      <c r="A201" t="s">
        <v>370</v>
      </c>
      <c r="B201">
        <f>[4]p27!B201</f>
        <v>89042</v>
      </c>
    </row>
    <row r="202" spans="1:2">
      <c r="A202" t="s">
        <v>371</v>
      </c>
      <c r="B202">
        <f>[4]p27!B202</f>
        <v>2366366</v>
      </c>
    </row>
    <row r="203" spans="1:2">
      <c r="A203" t="s">
        <v>372</v>
      </c>
      <c r="B203">
        <f>[4]p27!B203</f>
        <v>26.575837964909002</v>
      </c>
    </row>
    <row r="204" spans="1:2">
      <c r="A204" t="s">
        <v>373</v>
      </c>
      <c r="B204">
        <f>[4]p27!B204</f>
        <v>0</v>
      </c>
    </row>
    <row r="205" spans="1:2">
      <c r="A205" t="s">
        <v>374</v>
      </c>
      <c r="B205">
        <f>[4]p27!B205</f>
        <v>0</v>
      </c>
    </row>
    <row r="206" spans="1:2">
      <c r="A206" t="s">
        <v>375</v>
      </c>
      <c r="B206">
        <f>[4]p27!B206</f>
        <v>0</v>
      </c>
    </row>
    <row r="207" spans="1:2">
      <c r="A207" t="s">
        <v>376</v>
      </c>
      <c r="B207">
        <f>[4]p27!B207</f>
        <v>115491</v>
      </c>
    </row>
    <row r="208" spans="1:2">
      <c r="A208" t="s">
        <v>377</v>
      </c>
      <c r="B208">
        <f>[4]p27!B208</f>
        <v>215583</v>
      </c>
    </row>
    <row r="209" spans="1:2">
      <c r="A209" t="s">
        <v>378</v>
      </c>
      <c r="B209">
        <f>[4]p27!B209</f>
        <v>0</v>
      </c>
    </row>
    <row r="210" spans="1:2">
      <c r="A210" t="s">
        <v>379</v>
      </c>
      <c r="B210">
        <f>[4]p27!B210</f>
        <v>0</v>
      </c>
    </row>
    <row r="211" spans="1:2">
      <c r="A211" t="s">
        <v>380</v>
      </c>
      <c r="B211">
        <f>[4]p27!B211</f>
        <v>500921.4</v>
      </c>
    </row>
    <row r="212" spans="1:2">
      <c r="A212" t="s">
        <v>381</v>
      </c>
      <c r="B212">
        <f>[4]p27!B212</f>
        <v>731442</v>
      </c>
    </row>
    <row r="213" spans="1:2">
      <c r="A213" t="s">
        <v>382</v>
      </c>
      <c r="B213">
        <f>[4]p27!B213</f>
        <v>28038339.932215206</v>
      </c>
    </row>
    <row r="214" spans="1:2">
      <c r="A214" t="s">
        <v>137</v>
      </c>
      <c r="B214">
        <f>[4]p27!B214</f>
        <v>465640</v>
      </c>
    </row>
    <row r="215" spans="1:2">
      <c r="A215" t="s">
        <v>383</v>
      </c>
      <c r="B215">
        <f>[4]p27!B215</f>
        <v>0</v>
      </c>
    </row>
    <row r="216" spans="1:2">
      <c r="A216" t="s">
        <v>384</v>
      </c>
      <c r="B216">
        <f>[4]p27!B216</f>
        <v>28503979.932215206</v>
      </c>
    </row>
    <row r="217" spans="1:2">
      <c r="A217" t="s">
        <v>385</v>
      </c>
      <c r="B217">
        <f>[4]p27!B217</f>
        <v>12211497</v>
      </c>
    </row>
    <row r="218" spans="1:2">
      <c r="A218" t="s">
        <v>386</v>
      </c>
      <c r="B218">
        <f>[4]p27!B218</f>
        <v>831995.4</v>
      </c>
    </row>
    <row r="219" spans="1:2">
      <c r="A219" t="s">
        <v>387</v>
      </c>
      <c r="B219">
        <f>[4]p27!B219</f>
        <v>3222271</v>
      </c>
    </row>
    <row r="220" spans="1:2">
      <c r="A220" t="s">
        <v>388</v>
      </c>
      <c r="B220">
        <f>[4]p27!B220</f>
        <v>767015</v>
      </c>
    </row>
    <row r="221" spans="1:2">
      <c r="A221" t="s">
        <v>145</v>
      </c>
      <c r="B221">
        <f>[4]p27!B221</f>
        <v>2500000</v>
      </c>
    </row>
    <row r="222" spans="1:2">
      <c r="A222" t="s">
        <v>146</v>
      </c>
      <c r="B222">
        <f>[4]p27!B222</f>
        <v>537976</v>
      </c>
    </row>
    <row r="223" spans="1:2">
      <c r="A223" t="s">
        <v>389</v>
      </c>
      <c r="B223">
        <f>[4]p27!B223</f>
        <v>134782</v>
      </c>
    </row>
    <row r="224" spans="1:2">
      <c r="A224" t="s">
        <v>390</v>
      </c>
      <c r="B224">
        <f>[4]p27!B224</f>
        <v>72000</v>
      </c>
    </row>
    <row r="225" spans="1:2">
      <c r="A225" t="s">
        <v>391</v>
      </c>
      <c r="B225">
        <f>[4]p27!B225</f>
        <v>0</v>
      </c>
    </row>
    <row r="226" spans="1:2">
      <c r="A226" t="s">
        <v>392</v>
      </c>
      <c r="B226">
        <f>[4]p27!B226</f>
        <v>1600000</v>
      </c>
    </row>
    <row r="227" spans="1:2">
      <c r="A227" t="s">
        <v>152</v>
      </c>
      <c r="B227">
        <f>[4]p27!B227</f>
        <v>160000</v>
      </c>
    </row>
    <row r="228" spans="1:2">
      <c r="A228" t="s">
        <v>393</v>
      </c>
      <c r="B228">
        <f>[4]p27!B228</f>
        <v>0</v>
      </c>
    </row>
    <row r="229" spans="1:2">
      <c r="A229" t="s">
        <v>394</v>
      </c>
      <c r="B229">
        <f>[4]p27!B229</f>
        <v>208920</v>
      </c>
    </row>
    <row r="230" spans="1:2">
      <c r="A230" t="s">
        <v>395</v>
      </c>
      <c r="B230">
        <f>[4]p27!B230</f>
        <v>1901737.7156404152</v>
      </c>
    </row>
    <row r="231" spans="1:2">
      <c r="A231" t="s">
        <v>396</v>
      </c>
      <c r="B231">
        <f>[4]p27!B231</f>
        <v>24148194.115640413</v>
      </c>
    </row>
    <row r="232" spans="1:2">
      <c r="A232" t="s">
        <v>397</v>
      </c>
      <c r="B232">
        <f>[4]p27!B232</f>
        <v>4355785.8165747933</v>
      </c>
    </row>
    <row r="233" spans="1:2">
      <c r="A233" t="s">
        <v>398</v>
      </c>
      <c r="B233">
        <f>[4]p27!B233</f>
        <v>1480967</v>
      </c>
    </row>
    <row r="234" spans="1:2">
      <c r="A234" t="s">
        <v>243</v>
      </c>
      <c r="B234">
        <f>[4]p27!B234</f>
        <v>2874818.8165747933</v>
      </c>
    </row>
    <row r="235" spans="1:2">
      <c r="A235" t="s">
        <v>399</v>
      </c>
      <c r="B235">
        <f>[4]p27!B235</f>
        <v>6250000</v>
      </c>
    </row>
    <row r="236" spans="1:2">
      <c r="A236" t="s">
        <v>400</v>
      </c>
      <c r="B236">
        <f>[4]p27!B236</f>
        <v>11666666.666666668</v>
      </c>
    </row>
    <row r="237" spans="1:2">
      <c r="A237" t="s">
        <v>401</v>
      </c>
      <c r="B237">
        <f>[4]p27!B237</f>
        <v>10000000</v>
      </c>
    </row>
    <row r="238" spans="1:2">
      <c r="A238" t="s">
        <v>402</v>
      </c>
      <c r="B238">
        <f>[4]p27!B238</f>
        <v>400</v>
      </c>
    </row>
    <row r="239" spans="1:2">
      <c r="A239" t="s">
        <v>403</v>
      </c>
      <c r="B239">
        <f>[4]p27!B239</f>
        <v>300</v>
      </c>
    </row>
    <row r="240" spans="1:2">
      <c r="A240" t="s">
        <v>404</v>
      </c>
      <c r="B240">
        <f>[4]p27!B240</f>
        <v>1000</v>
      </c>
    </row>
    <row r="241" spans="1:2">
      <c r="A241" t="s">
        <v>405</v>
      </c>
      <c r="B241">
        <f>[4]p27!B241</f>
        <v>1.4</v>
      </c>
    </row>
    <row r="242" spans="1:2">
      <c r="A242" t="s">
        <v>406</v>
      </c>
      <c r="B242">
        <f>[4]p27!B242</f>
        <v>2.2799999999999998</v>
      </c>
    </row>
    <row r="243" spans="1:2">
      <c r="A243" t="s">
        <v>407</v>
      </c>
      <c r="B243">
        <f>[4]p27!B243</f>
        <v>66854259</v>
      </c>
    </row>
    <row r="244" spans="1:2">
      <c r="A244" t="s">
        <v>408</v>
      </c>
      <c r="B244">
        <f>[4]p27!B244</f>
        <v>42720838</v>
      </c>
    </row>
    <row r="245" spans="1:2">
      <c r="A245" t="s">
        <v>409</v>
      </c>
      <c r="B245">
        <f>[4]p27!B245</f>
        <v>40000</v>
      </c>
    </row>
    <row r="246" spans="1:2">
      <c r="A246" t="s">
        <v>410</v>
      </c>
      <c r="B246">
        <f>[4]p27!B246</f>
        <v>0</v>
      </c>
    </row>
    <row r="247" spans="1:2">
      <c r="A247" t="s">
        <v>411</v>
      </c>
      <c r="B247">
        <f>[4]p27!B247</f>
        <v>3.7</v>
      </c>
    </row>
    <row r="248" spans="1:2">
      <c r="A248" t="s">
        <v>412</v>
      </c>
      <c r="B248">
        <f>[4]p27!B248</f>
        <v>3.7</v>
      </c>
    </row>
    <row r="249" spans="1:2">
      <c r="A249" t="s">
        <v>413</v>
      </c>
      <c r="B249">
        <f>[4]p27!B249</f>
        <v>0</v>
      </c>
    </row>
    <row r="250" spans="1:2">
      <c r="A250" t="s">
        <v>414</v>
      </c>
      <c r="B250">
        <f>[4]p27!B250</f>
        <v>0</v>
      </c>
    </row>
    <row r="251" spans="1:2">
      <c r="A251" t="s">
        <v>415</v>
      </c>
      <c r="B251">
        <f>[4]p27!B251</f>
        <v>0</v>
      </c>
    </row>
    <row r="252" spans="1:2">
      <c r="A252" t="s">
        <v>416</v>
      </c>
      <c r="B252">
        <f>[4]p27!B252</f>
        <v>0</v>
      </c>
    </row>
    <row r="253" spans="1:2">
      <c r="A253" t="s">
        <v>417</v>
      </c>
      <c r="B253">
        <f>[4]p27!B253</f>
        <v>0</v>
      </c>
    </row>
    <row r="254" spans="1:2">
      <c r="A254" t="s">
        <v>418</v>
      </c>
      <c r="B254">
        <f>[4]p27!B254</f>
        <v>0</v>
      </c>
    </row>
    <row r="255" spans="1:2">
      <c r="A255" t="s">
        <v>419</v>
      </c>
      <c r="B255">
        <f>[4]p27!B255</f>
        <v>0</v>
      </c>
    </row>
    <row r="256" spans="1:2">
      <c r="A256" t="s">
        <v>420</v>
      </c>
      <c r="B256">
        <f>[4]p27!B256</f>
        <v>0</v>
      </c>
    </row>
    <row r="257" spans="1:2">
      <c r="A257" t="s">
        <v>421</v>
      </c>
      <c r="B257">
        <f>[4]p27!B257</f>
        <v>0</v>
      </c>
    </row>
    <row r="258" spans="1:2">
      <c r="A258" t="s">
        <v>422</v>
      </c>
      <c r="B258">
        <f>[4]p27!B258</f>
        <v>0</v>
      </c>
    </row>
    <row r="259" spans="1:2">
      <c r="A259" t="s">
        <v>423</v>
      </c>
      <c r="B259">
        <f>[4]p27!B259</f>
        <v>5</v>
      </c>
    </row>
    <row r="260" spans="1:2">
      <c r="A260" t="s">
        <v>1065</v>
      </c>
      <c r="B260">
        <f>[4]p27!B260</f>
        <v>13.591742418229963</v>
      </c>
    </row>
    <row r="261" spans="1:2">
      <c r="A261" t="s">
        <v>1066</v>
      </c>
      <c r="B261">
        <f>[4]p27!B261</f>
        <v>20.559547608130828</v>
      </c>
    </row>
    <row r="262" spans="1:2">
      <c r="A262" t="s">
        <v>227</v>
      </c>
      <c r="B262">
        <f>[4]p27!B262</f>
        <v>88</v>
      </c>
    </row>
    <row r="263" spans="1:2">
      <c r="A263" t="s">
        <v>228</v>
      </c>
      <c r="B263">
        <f>[4]p27!B263</f>
        <v>90</v>
      </c>
    </row>
    <row r="264" spans="1:2">
      <c r="A264" t="s">
        <v>346</v>
      </c>
      <c r="B264">
        <f>[4]p27!B264</f>
        <v>269049</v>
      </c>
    </row>
    <row r="265" spans="1:2">
      <c r="A265" t="s">
        <v>355</v>
      </c>
      <c r="B265">
        <f>[4]p27!B265</f>
        <v>327150</v>
      </c>
    </row>
    <row r="266" spans="1:2">
      <c r="A266" t="s">
        <v>338</v>
      </c>
      <c r="B266">
        <f>[4]p27!B266</f>
        <v>3</v>
      </c>
    </row>
    <row r="267" spans="1:2">
      <c r="A267" t="s">
        <v>339</v>
      </c>
      <c r="B267">
        <f>[4]p27!B267</f>
        <v>6</v>
      </c>
    </row>
    <row r="268" spans="1:2">
      <c r="A268" t="s">
        <v>1067</v>
      </c>
      <c r="B268">
        <f>[4]p27!B268</f>
        <v>645717.6</v>
      </c>
    </row>
    <row r="269" spans="1:2">
      <c r="A269" t="s">
        <v>1068</v>
      </c>
      <c r="B269">
        <f>[4]p27!B269</f>
        <v>981450</v>
      </c>
    </row>
    <row r="270" spans="1:2">
      <c r="A270" t="s">
        <v>1069</v>
      </c>
      <c r="B270">
        <f>[4]p27!B270</f>
        <v>1980089.5305393978</v>
      </c>
    </row>
    <row r="271" spans="1:2">
      <c r="A271" t="s">
        <v>1070</v>
      </c>
      <c r="B271">
        <f>[4]p27!B271</f>
        <v>0.49791824431691706</v>
      </c>
    </row>
    <row r="272" spans="1:2">
      <c r="A272" t="s">
        <v>1071</v>
      </c>
      <c r="B272">
        <f>[4]p27!B272</f>
        <v>0.77647144094554588</v>
      </c>
    </row>
    <row r="273" spans="1:2">
      <c r="A273" t="s">
        <v>1072</v>
      </c>
      <c r="B273">
        <f>[4]p27!B273</f>
        <v>0.44037670724301298</v>
      </c>
    </row>
    <row r="274" spans="1:2">
      <c r="A274" t="s">
        <v>1073</v>
      </c>
      <c r="B274">
        <f>[4]p27!B274</f>
        <v>0.43503016504556435</v>
      </c>
    </row>
    <row r="275" spans="1:2">
      <c r="A275" t="s">
        <v>1087</v>
      </c>
      <c r="B275">
        <f>[4]p27!B275</f>
        <v>0.49320666819138931</v>
      </c>
    </row>
    <row r="276" spans="1:2">
      <c r="A276" t="s">
        <v>1088</v>
      </c>
      <c r="B276">
        <f>[4]p27!B276</f>
        <v>0.45094563248720365</v>
      </c>
    </row>
    <row r="277" spans="1:2">
      <c r="A277" t="s">
        <v>1091</v>
      </c>
      <c r="B277">
        <f>[4]p27!B277</f>
        <v>3269427.8165747933</v>
      </c>
    </row>
    <row r="278" spans="1:2">
      <c r="A278" t="s">
        <v>1092</v>
      </c>
      <c r="B278">
        <f>[4]p27!B278</f>
        <v>0.72197108589074299</v>
      </c>
    </row>
    <row r="279" spans="1:2">
      <c r="A279" t="s">
        <v>1093</v>
      </c>
      <c r="B279">
        <f>[4]p27!B279</f>
        <v>0.41927015604752793</v>
      </c>
    </row>
    <row r="280" spans="1:2">
      <c r="A280" t="s">
        <v>1094</v>
      </c>
      <c r="B280">
        <f>[4]p27!B280</f>
        <v>0.58072984395247207</v>
      </c>
    </row>
    <row r="281" spans="1:2">
      <c r="A281" t="s">
        <v>1099</v>
      </c>
      <c r="B281">
        <f>[4]p27!B281</f>
        <v>6.0191999999999996E-2</v>
      </c>
    </row>
    <row r="282" spans="1:2">
      <c r="A282" t="s">
        <v>1100</v>
      </c>
      <c r="B282">
        <f>[4]p27!B282</f>
        <v>0.11082956628836114</v>
      </c>
    </row>
    <row r="283" spans="1:2">
      <c r="A283" t="s">
        <v>1095</v>
      </c>
      <c r="B283">
        <f>[4]p27!B283</f>
        <v>24133421</v>
      </c>
    </row>
    <row r="284" spans="1:2">
      <c r="A284" t="s">
        <v>1096</v>
      </c>
      <c r="B284">
        <f>[4]p27!B284</f>
        <v>33427129.523095816</v>
      </c>
    </row>
    <row r="285" spans="1:2">
      <c r="A285" t="s">
        <v>1097</v>
      </c>
      <c r="B285">
        <f>[4]p27!B285</f>
        <v>1289338.2860353955</v>
      </c>
    </row>
    <row r="286" spans="1:2">
      <c r="A286" t="s">
        <v>1101</v>
      </c>
      <c r="B286">
        <f>[4]p27!B286</f>
        <v>3000000</v>
      </c>
    </row>
    <row r="287" spans="1:2">
      <c r="A287" t="s">
        <v>1102</v>
      </c>
      <c r="B287">
        <f>[4]p27!B287</f>
        <v>0</v>
      </c>
    </row>
    <row r="288" spans="1:2">
      <c r="A288" t="s">
        <v>1103</v>
      </c>
      <c r="B288">
        <f>[4]p27!B288</f>
        <v>0</v>
      </c>
    </row>
    <row r="289" spans="1:2">
      <c r="A289" t="s">
        <v>1069</v>
      </c>
      <c r="B289">
        <f>[4]p27!B289</f>
        <v>1980089.5305393978</v>
      </c>
    </row>
    <row r="290" spans="1:2">
      <c r="A290" t="s">
        <v>508</v>
      </c>
      <c r="B290">
        <f>[4]p27!B290</f>
        <v>8.959874596877293E-2</v>
      </c>
    </row>
    <row r="291" spans="1:2">
      <c r="A291" t="s">
        <v>1104</v>
      </c>
      <c r="B291">
        <f>[4]p27!B291</f>
        <v>0.22719920409815786</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3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8"/>
  <dimension ref="A1:T291"/>
  <sheetViews>
    <sheetView topLeftCell="A245" zoomScale="75"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759</v>
      </c>
    </row>
    <row r="2" spans="1:11">
      <c r="A2">
        <v>28</v>
      </c>
      <c r="B2" t="s">
        <v>176</v>
      </c>
      <c r="C2" t="s">
        <v>177</v>
      </c>
      <c r="D2" t="s">
        <v>178</v>
      </c>
      <c r="E2" t="s">
        <v>8</v>
      </c>
      <c r="F2" t="s">
        <v>179</v>
      </c>
      <c r="G2" t="s">
        <v>10</v>
      </c>
      <c r="H2" t="s">
        <v>180</v>
      </c>
    </row>
    <row r="3" spans="1:11">
      <c r="A3" t="s">
        <v>181</v>
      </c>
      <c r="B3">
        <f>[4]p28!B3</f>
        <v>292037</v>
      </c>
      <c r="C3">
        <f>[4]p28!C3</f>
        <v>145535</v>
      </c>
      <c r="D3">
        <f>[4]p28!D3</f>
        <v>100698</v>
      </c>
      <c r="E3">
        <f>[4]p28!E3</f>
        <v>202602</v>
      </c>
      <c r="F3">
        <f>[4]p28!F3</f>
        <v>226636</v>
      </c>
      <c r="G3">
        <f>[4]p28!G3</f>
        <v>577694</v>
      </c>
      <c r="H3">
        <f>[4]p28!H3</f>
        <v>1545202</v>
      </c>
      <c r="I3">
        <f>[4]p28!I3</f>
        <v>0</v>
      </c>
      <c r="J3">
        <f>[4]p28!J3</f>
        <v>0</v>
      </c>
      <c r="K3">
        <f>[4]p28!K3</f>
        <v>0</v>
      </c>
    </row>
    <row r="4" spans="1:11">
      <c r="A4" t="s">
        <v>182</v>
      </c>
      <c r="B4">
        <f>[4]p28!B4</f>
        <v>292037</v>
      </c>
      <c r="C4">
        <f>[4]p28!C4</f>
        <v>145535</v>
      </c>
      <c r="D4">
        <f>[4]p28!D4</f>
        <v>100698</v>
      </c>
      <c r="E4">
        <f>[4]p28!E4</f>
        <v>202602</v>
      </c>
      <c r="F4">
        <f>[4]p28!F4</f>
        <v>226636</v>
      </c>
      <c r="G4">
        <f>[4]p28!G4</f>
        <v>577694</v>
      </c>
      <c r="H4">
        <f>[4]p28!H4</f>
        <v>1545202</v>
      </c>
      <c r="I4">
        <f>[4]p28!I4</f>
        <v>0</v>
      </c>
      <c r="J4">
        <f>[4]p28!J4</f>
        <v>0</v>
      </c>
      <c r="K4">
        <f>[4]p28!K4</f>
        <v>0</v>
      </c>
    </row>
    <row r="5" spans="1:11">
      <c r="A5" t="s">
        <v>183</v>
      </c>
      <c r="B5">
        <f>[4]p28!B5</f>
        <v>0</v>
      </c>
      <c r="C5">
        <f>[4]p28!C5</f>
        <v>0</v>
      </c>
      <c r="D5">
        <f>[4]p28!D5</f>
        <v>100698</v>
      </c>
      <c r="E5">
        <f>[4]p28!E5</f>
        <v>0</v>
      </c>
      <c r="F5">
        <f>[4]p28!F5</f>
        <v>0</v>
      </c>
      <c r="G5">
        <f>[4]p28!G5</f>
        <v>0</v>
      </c>
      <c r="H5">
        <f>[4]p28!H5</f>
        <v>0</v>
      </c>
      <c r="I5">
        <f>[4]p28!I5</f>
        <v>0</v>
      </c>
      <c r="J5">
        <f>[4]p28!J5</f>
        <v>0</v>
      </c>
      <c r="K5">
        <f>[4]p28!K5</f>
        <v>0</v>
      </c>
    </row>
    <row r="6" spans="1:11">
      <c r="A6" t="s">
        <v>184</v>
      </c>
      <c r="B6">
        <f>[4]p28!B6</f>
        <v>292037</v>
      </c>
      <c r="C6">
        <f>[4]p28!C6</f>
        <v>145535</v>
      </c>
      <c r="D6">
        <f>[4]p28!D6</f>
        <v>0</v>
      </c>
      <c r="E6">
        <f>[4]p28!E6</f>
        <v>202602</v>
      </c>
      <c r="F6">
        <f>[4]p28!F6</f>
        <v>226636</v>
      </c>
      <c r="G6">
        <f>[4]p28!G6</f>
        <v>577694</v>
      </c>
      <c r="H6">
        <f>[4]p28!H6</f>
        <v>0</v>
      </c>
      <c r="I6">
        <f>[4]p28!I6</f>
        <v>0</v>
      </c>
      <c r="J6">
        <f>[4]p28!J6</f>
        <v>0</v>
      </c>
      <c r="K6">
        <f>[4]p28!K6</f>
        <v>0</v>
      </c>
    </row>
    <row r="7" spans="1:11">
      <c r="A7" t="s">
        <v>185</v>
      </c>
      <c r="B7">
        <f>[4]p28!B7</f>
        <v>0</v>
      </c>
      <c r="C7">
        <f>[4]p28!C7</f>
        <v>0</v>
      </c>
      <c r="D7">
        <f>[4]p28!D7</f>
        <v>1444504</v>
      </c>
      <c r="E7">
        <f>[4]p28!E7</f>
        <v>0</v>
      </c>
      <c r="F7">
        <f>[4]p28!F7</f>
        <v>0</v>
      </c>
      <c r="G7">
        <f>[4]p28!G7</f>
        <v>0</v>
      </c>
      <c r="H7">
        <f>[4]p28!H7</f>
        <v>0</v>
      </c>
      <c r="I7">
        <f>[4]p28!I7</f>
        <v>0</v>
      </c>
      <c r="J7">
        <f>[4]p28!J7</f>
        <v>0</v>
      </c>
      <c r="K7">
        <f>[4]p28!K7</f>
        <v>0</v>
      </c>
    </row>
    <row r="8" spans="1:11">
      <c r="A8" t="s">
        <v>186</v>
      </c>
      <c r="B8">
        <f>[4]p28!B8</f>
        <v>250265</v>
      </c>
      <c r="C8">
        <f>[4]p28!C8</f>
        <v>141818</v>
      </c>
      <c r="D8">
        <f>[4]p28!D8</f>
        <v>83396</v>
      </c>
      <c r="E8">
        <f>[4]p28!E8</f>
        <v>198501</v>
      </c>
      <c r="F8">
        <f>[4]p28!F8</f>
        <v>247136</v>
      </c>
      <c r="G8">
        <f>[4]p28!G8</f>
        <v>629672</v>
      </c>
      <c r="H8">
        <f>[4]p28!H8</f>
        <v>1550788</v>
      </c>
      <c r="I8">
        <f>[4]p28!I8</f>
        <v>0</v>
      </c>
      <c r="J8">
        <f>[4]p28!J8</f>
        <v>0</v>
      </c>
      <c r="K8">
        <f>[4]p28!K8</f>
        <v>0</v>
      </c>
    </row>
    <row r="9" spans="1:11">
      <c r="A9" t="s">
        <v>187</v>
      </c>
      <c r="B9">
        <f>[4]p28!B9</f>
        <v>250265</v>
      </c>
      <c r="C9">
        <f>[4]p28!C9</f>
        <v>141818</v>
      </c>
      <c r="D9">
        <f>[4]p28!D9</f>
        <v>83396</v>
      </c>
      <c r="E9">
        <f>[4]p28!E9</f>
        <v>198501</v>
      </c>
      <c r="F9">
        <f>[4]p28!F9</f>
        <v>247136</v>
      </c>
      <c r="G9">
        <f>[4]p28!G9</f>
        <v>629672</v>
      </c>
      <c r="H9">
        <f>[4]p28!H9</f>
        <v>1550788</v>
      </c>
      <c r="I9">
        <f>[4]p28!I9</f>
        <v>0</v>
      </c>
      <c r="J9">
        <f>[4]p28!J9</f>
        <v>0</v>
      </c>
      <c r="K9">
        <f>[4]p28!K9</f>
        <v>0</v>
      </c>
    </row>
    <row r="10" spans="1:11">
      <c r="A10" t="s">
        <v>188</v>
      </c>
      <c r="B10">
        <f>[4]p28!B10</f>
        <v>0</v>
      </c>
      <c r="C10">
        <f>[4]p28!C10</f>
        <v>0</v>
      </c>
      <c r="D10">
        <f>[4]p28!D10</f>
        <v>0</v>
      </c>
      <c r="E10">
        <f>[4]p28!E10</f>
        <v>0</v>
      </c>
      <c r="F10">
        <f>[4]p28!F10</f>
        <v>0</v>
      </c>
      <c r="G10">
        <f>[4]p28!G10</f>
        <v>629672</v>
      </c>
      <c r="H10">
        <f>[4]p28!H10</f>
        <v>0</v>
      </c>
      <c r="I10">
        <f>[4]p28!I10</f>
        <v>0</v>
      </c>
      <c r="J10">
        <f>[4]p28!J10</f>
        <v>0</v>
      </c>
      <c r="K10">
        <f>[4]p28!K10</f>
        <v>0</v>
      </c>
    </row>
    <row r="11" spans="1:11">
      <c r="A11" t="s">
        <v>189</v>
      </c>
      <c r="B11">
        <f>[4]p28!B11</f>
        <v>250265</v>
      </c>
      <c r="C11">
        <f>[4]p28!C11</f>
        <v>141818</v>
      </c>
      <c r="D11">
        <f>[4]p28!D11</f>
        <v>83396</v>
      </c>
      <c r="E11">
        <f>[4]p28!E11</f>
        <v>198501</v>
      </c>
      <c r="F11">
        <f>[4]p28!F11</f>
        <v>247136</v>
      </c>
      <c r="G11">
        <f>[4]p28!G11</f>
        <v>0</v>
      </c>
      <c r="H11">
        <f>[4]p28!H11</f>
        <v>0</v>
      </c>
      <c r="I11">
        <f>[4]p28!I11</f>
        <v>0</v>
      </c>
      <c r="J11">
        <f>[4]p28!J11</f>
        <v>0</v>
      </c>
      <c r="K11">
        <f>[4]p28!K11</f>
        <v>0</v>
      </c>
    </row>
    <row r="12" spans="1:11">
      <c r="A12" t="s">
        <v>190</v>
      </c>
      <c r="B12">
        <f>[4]p28!B12</f>
        <v>0</v>
      </c>
      <c r="C12">
        <f>[4]p28!C12</f>
        <v>0</v>
      </c>
      <c r="D12">
        <f>[4]p28!D12</f>
        <v>0</v>
      </c>
      <c r="E12">
        <f>[4]p28!E12</f>
        <v>0</v>
      </c>
      <c r="F12">
        <f>[4]p28!F12</f>
        <v>0</v>
      </c>
      <c r="G12">
        <f>[4]p28!G12</f>
        <v>921116</v>
      </c>
      <c r="H12">
        <f>[4]p28!H12</f>
        <v>0</v>
      </c>
      <c r="I12">
        <f>[4]p28!I12</f>
        <v>0</v>
      </c>
      <c r="J12">
        <f>[4]p28!J12</f>
        <v>0</v>
      </c>
      <c r="K12">
        <f>[4]p28!K12</f>
        <v>0</v>
      </c>
    </row>
    <row r="13" spans="1:11">
      <c r="A13" t="s">
        <v>191</v>
      </c>
      <c r="B13">
        <f>[4]p28!B13</f>
        <v>3921.4617749999993</v>
      </c>
      <c r="C13">
        <f>[4]p28!C13</f>
        <v>378.77755781249994</v>
      </c>
      <c r="D13">
        <f>[4]p28!D13</f>
        <v>311.9344593749999</v>
      </c>
      <c r="E13">
        <f>[4]p28!E13</f>
        <v>29.410963312499995</v>
      </c>
      <c r="F13">
        <f>[4]p28!F13</f>
        <v>45.453306937499995</v>
      </c>
      <c r="G13">
        <f>[4]p28!G13</f>
        <v>40.997100374999995</v>
      </c>
      <c r="H13">
        <f>[4]p28!H13</f>
        <v>0</v>
      </c>
      <c r="I13">
        <f>[4]p28!I13</f>
        <v>0</v>
      </c>
      <c r="J13">
        <f>[4]p28!J13</f>
        <v>0</v>
      </c>
      <c r="K13">
        <f>[4]p28!K13</f>
        <v>0</v>
      </c>
    </row>
    <row r="14" spans="1:11">
      <c r="A14" t="s">
        <v>192</v>
      </c>
      <c r="B14">
        <f>[4]p28!B14</f>
        <v>3931.29</v>
      </c>
      <c r="C14">
        <f>[4]p28!C14</f>
        <v>379.72687500000001</v>
      </c>
      <c r="D14">
        <f>[4]p28!D14</f>
        <v>312.71625</v>
      </c>
      <c r="E14">
        <f>[4]p28!E14</f>
        <v>29.484675000000003</v>
      </c>
      <c r="F14">
        <f>[4]p28!F14</f>
        <v>45.567225000000008</v>
      </c>
      <c r="G14">
        <f>[4]p28!G14</f>
        <v>41.099850000000004</v>
      </c>
      <c r="H14">
        <f>[4]p28!H14</f>
        <v>0</v>
      </c>
      <c r="I14">
        <f>[4]p28!I14</f>
        <v>0</v>
      </c>
      <c r="J14">
        <f>[4]p28!J14</f>
        <v>0</v>
      </c>
      <c r="K14">
        <f>[4]p28!K14</f>
        <v>0</v>
      </c>
    </row>
    <row r="15" spans="1:11">
      <c r="A15" t="s">
        <v>193</v>
      </c>
      <c r="B15">
        <f>[4]p28!B15</f>
        <v>3920.4</v>
      </c>
      <c r="C15">
        <f>[4]p28!C15</f>
        <v>378.67500000000001</v>
      </c>
      <c r="D15">
        <f>[4]p28!D15</f>
        <v>311.85000000000002</v>
      </c>
      <c r="E15">
        <f>[4]p28!E15</f>
        <v>29.403000000000002</v>
      </c>
      <c r="F15">
        <f>[4]p28!F15</f>
        <v>45.441000000000003</v>
      </c>
      <c r="G15">
        <f>[4]p28!G15</f>
        <v>40.985999999999997</v>
      </c>
      <c r="H15">
        <f>[4]p28!H15</f>
        <v>0</v>
      </c>
      <c r="I15">
        <f>[4]p28!I15</f>
        <v>0</v>
      </c>
      <c r="J15">
        <f>[4]p28!J15</f>
        <v>0</v>
      </c>
      <c r="K15">
        <f>[4]p28!K15</f>
        <v>0</v>
      </c>
    </row>
    <row r="16" spans="1:11">
      <c r="A16" t="s">
        <v>194</v>
      </c>
      <c r="B16">
        <f>[4]p28!B16</f>
        <v>3931.29</v>
      </c>
      <c r="C16">
        <f>[4]p28!C16</f>
        <v>379.72687500000001</v>
      </c>
      <c r="D16">
        <f>[4]p28!D16</f>
        <v>312.71625</v>
      </c>
      <c r="E16">
        <f>[4]p28!E16</f>
        <v>29.484674999999992</v>
      </c>
      <c r="F16">
        <f>[4]p28!F16</f>
        <v>45.567225000000001</v>
      </c>
      <c r="G16">
        <f>[4]p28!G16</f>
        <v>41.099850000000004</v>
      </c>
      <c r="H16">
        <f>[4]p28!H16</f>
        <v>0</v>
      </c>
      <c r="I16">
        <f>[4]p28!I16</f>
        <v>0</v>
      </c>
      <c r="J16">
        <f>[4]p28!J16</f>
        <v>0</v>
      </c>
      <c r="K16">
        <f>[4]p28!K16</f>
        <v>0</v>
      </c>
    </row>
    <row r="17" spans="1:11">
      <c r="A17" t="s">
        <v>195</v>
      </c>
      <c r="B17">
        <f>[4]p28!B17</f>
        <v>3734.7255</v>
      </c>
      <c r="C17">
        <f>[4]p28!C17</f>
        <v>360.74053125</v>
      </c>
      <c r="D17">
        <f>[4]p28!D17</f>
        <v>297.08043750000002</v>
      </c>
      <c r="E17">
        <f>[4]p28!E17</f>
        <v>28.01044125</v>
      </c>
      <c r="F17">
        <f>[4]p28!F17</f>
        <v>43.288863749999997</v>
      </c>
      <c r="G17">
        <f>[4]p28!G17</f>
        <v>39.044857499999999</v>
      </c>
      <c r="H17">
        <f>[4]p28!H17</f>
        <v>0</v>
      </c>
      <c r="I17">
        <f>[4]p28!I17</f>
        <v>0</v>
      </c>
      <c r="J17">
        <f>[4]p28!J17</f>
        <v>0</v>
      </c>
      <c r="K17">
        <f>[4]p28!K17</f>
        <v>0</v>
      </c>
    </row>
    <row r="18" spans="1:11">
      <c r="A18" t="s">
        <v>196</v>
      </c>
      <c r="B18">
        <f>[4]p28!B18</f>
        <v>0</v>
      </c>
      <c r="C18">
        <f>[4]p28!C18</f>
        <v>0</v>
      </c>
      <c r="D18">
        <f>[4]p28!D18</f>
        <v>0</v>
      </c>
      <c r="E18">
        <f>[4]p28!E18</f>
        <v>0</v>
      </c>
      <c r="F18">
        <f>[4]p28!F18</f>
        <v>0</v>
      </c>
      <c r="G18">
        <f>[4]p28!G18</f>
        <v>0</v>
      </c>
      <c r="H18">
        <f>[4]p28!H18</f>
        <v>0</v>
      </c>
      <c r="I18">
        <f>[4]p28!I18</f>
        <v>0</v>
      </c>
      <c r="J18">
        <f>[4]p28!J18</f>
        <v>0</v>
      </c>
      <c r="K18">
        <f>[4]p28!K18</f>
        <v>0</v>
      </c>
    </row>
    <row r="19" spans="1:11">
      <c r="A19" t="s">
        <v>197</v>
      </c>
      <c r="B19">
        <f>[4]p28!B19</f>
        <v>0</v>
      </c>
      <c r="C19">
        <f>[4]p28!C19</f>
        <v>0</v>
      </c>
      <c r="D19">
        <f>[4]p28!D19</f>
        <v>0</v>
      </c>
      <c r="E19">
        <f>[4]p28!E19</f>
        <v>0</v>
      </c>
      <c r="F19">
        <f>[4]p28!F19</f>
        <v>0</v>
      </c>
      <c r="G19">
        <f>[4]p28!G19</f>
        <v>0</v>
      </c>
      <c r="H19">
        <f>[4]p28!H19</f>
        <v>0</v>
      </c>
      <c r="I19">
        <f>[4]p28!I19</f>
        <v>0</v>
      </c>
      <c r="J19">
        <f>[4]p28!J19</f>
        <v>0</v>
      </c>
      <c r="K19">
        <f>[4]p28!K19</f>
        <v>0</v>
      </c>
    </row>
    <row r="20" spans="1:11">
      <c r="A20" t="s">
        <v>198</v>
      </c>
      <c r="B20">
        <f>[4]p28!B20</f>
        <v>0</v>
      </c>
      <c r="C20">
        <f>[4]p28!C20</f>
        <v>0</v>
      </c>
      <c r="D20">
        <f>[4]p28!D20</f>
        <v>0</v>
      </c>
      <c r="E20">
        <f>[4]p28!E20</f>
        <v>0</v>
      </c>
      <c r="F20">
        <f>[4]p28!F20</f>
        <v>0</v>
      </c>
      <c r="G20">
        <f>[4]p28!G20</f>
        <v>0</v>
      </c>
      <c r="H20">
        <f>[4]p28!H20</f>
        <v>0</v>
      </c>
      <c r="I20">
        <f>[4]p28!I20</f>
        <v>0</v>
      </c>
      <c r="J20">
        <f>[4]p28!J20</f>
        <v>0</v>
      </c>
      <c r="K20">
        <f>[4]p28!K20</f>
        <v>0</v>
      </c>
    </row>
    <row r="21" spans="1:11">
      <c r="A21" t="s">
        <v>199</v>
      </c>
      <c r="B21">
        <f>[4]p28!B21</f>
        <v>0</v>
      </c>
      <c r="C21">
        <f>[4]p28!C21</f>
        <v>0</v>
      </c>
      <c r="D21">
        <f>[4]p28!D21</f>
        <v>0</v>
      </c>
      <c r="E21">
        <f>[4]p28!E21</f>
        <v>0</v>
      </c>
      <c r="F21">
        <f>[4]p28!F21</f>
        <v>0</v>
      </c>
      <c r="G21">
        <f>[4]p28!G21</f>
        <v>0</v>
      </c>
      <c r="H21">
        <f>[4]p28!H21</f>
        <v>0</v>
      </c>
      <c r="I21">
        <f>[4]p28!I21</f>
        <v>0</v>
      </c>
      <c r="J21">
        <f>[4]p28!J21</f>
        <v>0</v>
      </c>
      <c r="K21">
        <f>[4]p28!K21</f>
        <v>0</v>
      </c>
    </row>
    <row r="22" spans="1:11">
      <c r="A22" t="s">
        <v>200</v>
      </c>
      <c r="B22">
        <f>[4]p28!B22</f>
        <v>0</v>
      </c>
      <c r="C22">
        <f>[4]p28!C22</f>
        <v>0</v>
      </c>
      <c r="D22">
        <f>[4]p28!D22</f>
        <v>0</v>
      </c>
      <c r="E22">
        <f>[4]p28!E22</f>
        <v>0</v>
      </c>
      <c r="F22">
        <f>[4]p28!F22</f>
        <v>0</v>
      </c>
      <c r="G22">
        <f>[4]p28!G22</f>
        <v>0</v>
      </c>
      <c r="H22">
        <f>[4]p28!H22</f>
        <v>0</v>
      </c>
      <c r="I22">
        <f>[4]p28!I22</f>
        <v>0</v>
      </c>
      <c r="J22">
        <f>[4]p28!J22</f>
        <v>0</v>
      </c>
      <c r="K22">
        <f>[4]p28!K22</f>
        <v>0</v>
      </c>
    </row>
    <row r="23" spans="1:11">
      <c r="A23" t="s">
        <v>201</v>
      </c>
      <c r="B23">
        <f>[4]p28!B23</f>
        <v>5971.3167937499993</v>
      </c>
      <c r="C23">
        <f>[4]p28!C23</f>
        <v>445.62065624999997</v>
      </c>
      <c r="D23">
        <f>[4]p28!D23</f>
        <v>467.90168906249988</v>
      </c>
      <c r="E23">
        <f>[4]p28!E23</f>
        <v>38.323376437499988</v>
      </c>
      <c r="F23">
        <f>[4]p28!F23</f>
        <v>53.474478749999989</v>
      </c>
      <c r="G23">
        <f>[4]p28!G23</f>
        <v>49.018272187499996</v>
      </c>
      <c r="H23">
        <f>[4]p28!H23</f>
        <v>0</v>
      </c>
      <c r="I23">
        <f>[4]p28!I23</f>
        <v>0</v>
      </c>
      <c r="J23">
        <f>[4]p28!J23</f>
        <v>0</v>
      </c>
      <c r="K23">
        <f>[4]p28!K23</f>
        <v>0</v>
      </c>
    </row>
    <row r="24" spans="1:11">
      <c r="A24" t="s">
        <v>202</v>
      </c>
      <c r="B24">
        <f>[4]p28!B24</f>
        <v>6964.65</v>
      </c>
      <c r="C24">
        <f>[4]p28!C24</f>
        <v>519.75</v>
      </c>
      <c r="D24">
        <f>[4]p28!D24</f>
        <v>545.73749999999995</v>
      </c>
      <c r="E24">
        <f>[4]p28!E24</f>
        <v>44.698500000000003</v>
      </c>
      <c r="F24">
        <f>[4]p28!F24</f>
        <v>62.37</v>
      </c>
      <c r="G24">
        <f>[4]p28!G24</f>
        <v>57.172499999999999</v>
      </c>
      <c r="H24">
        <f>[4]p28!H24</f>
        <v>0</v>
      </c>
      <c r="I24">
        <f>[4]p28!I24</f>
        <v>0</v>
      </c>
      <c r="J24">
        <f>[4]p28!J24</f>
        <v>0</v>
      </c>
      <c r="K24">
        <f>[4]p28!K24</f>
        <v>0</v>
      </c>
    </row>
    <row r="25" spans="1:11">
      <c r="A25" t="s">
        <v>203</v>
      </c>
      <c r="B25">
        <f>[4]p28!B25</f>
        <v>5969.7</v>
      </c>
      <c r="C25">
        <f>[4]p28!C25</f>
        <v>445.5</v>
      </c>
      <c r="D25">
        <f>[4]p28!D25</f>
        <v>467.77499999999998</v>
      </c>
      <c r="E25">
        <f>[4]p28!E25</f>
        <v>38.313000000000002</v>
      </c>
      <c r="F25">
        <f>[4]p28!F25</f>
        <v>53.46</v>
      </c>
      <c r="G25">
        <f>[4]p28!G25</f>
        <v>49.005000000000003</v>
      </c>
      <c r="H25">
        <f>[4]p28!H25</f>
        <v>0</v>
      </c>
      <c r="I25">
        <f>[4]p28!I25</f>
        <v>0</v>
      </c>
      <c r="J25">
        <f>[4]p28!J25</f>
        <v>0</v>
      </c>
      <c r="K25">
        <f>[4]p28!K25</f>
        <v>0</v>
      </c>
    </row>
    <row r="26" spans="1:11">
      <c r="A26" t="s">
        <v>204</v>
      </c>
      <c r="B26">
        <f>[4]p28!B26</f>
        <v>6285.5966249999983</v>
      </c>
      <c r="C26">
        <f>[4]p28!C26</f>
        <v>469.07437499999997</v>
      </c>
      <c r="D26">
        <f>[4]p28!D26</f>
        <v>492.52809374999993</v>
      </c>
      <c r="E26">
        <f>[4]p28!E26</f>
        <v>40.340396249999998</v>
      </c>
      <c r="F26">
        <f>[4]p28!F26</f>
        <v>56.288924999999992</v>
      </c>
      <c r="G26">
        <f>[4]p28!G26</f>
        <v>51.598181249999996</v>
      </c>
      <c r="H26">
        <f>[4]p28!H26</f>
        <v>0</v>
      </c>
      <c r="I26">
        <f>[4]p28!I26</f>
        <v>0</v>
      </c>
      <c r="J26">
        <f>[4]p28!J26</f>
        <v>0</v>
      </c>
      <c r="K26">
        <f>[4]p28!K26</f>
        <v>0</v>
      </c>
    </row>
    <row r="27" spans="1:11">
      <c r="A27" t="s">
        <v>205</v>
      </c>
      <c r="B27">
        <f>[4]p28!B27</f>
        <v>6584.9107500000009</v>
      </c>
      <c r="C27">
        <f>[4]p28!C27</f>
        <v>491.41125</v>
      </c>
      <c r="D27">
        <f>[4]p28!D27</f>
        <v>515.98181249999993</v>
      </c>
      <c r="E27">
        <f>[4]p28!E27</f>
        <v>42.261367499999999</v>
      </c>
      <c r="F27">
        <f>[4]p28!F27</f>
        <v>58.969349999999999</v>
      </c>
      <c r="G27">
        <f>[4]p28!G27</f>
        <v>54.055237500000004</v>
      </c>
      <c r="H27">
        <f>[4]p28!H27</f>
        <v>0</v>
      </c>
      <c r="I27">
        <f>[4]p28!I27</f>
        <v>0</v>
      </c>
      <c r="J27">
        <f>[4]p28!J27</f>
        <v>0</v>
      </c>
      <c r="K27">
        <f>[4]p28!K27</f>
        <v>0</v>
      </c>
    </row>
    <row r="28" spans="1:11">
      <c r="A28" t="s">
        <v>206</v>
      </c>
      <c r="B28">
        <f>[4]p28!B28</f>
        <v>0</v>
      </c>
      <c r="C28">
        <f>[4]p28!C28</f>
        <v>0</v>
      </c>
      <c r="D28">
        <f>[4]p28!D28</f>
        <v>0</v>
      </c>
      <c r="E28">
        <f>[4]p28!E28</f>
        <v>0</v>
      </c>
      <c r="F28">
        <f>[4]p28!F28</f>
        <v>0</v>
      </c>
      <c r="G28">
        <f>[4]p28!G28</f>
        <v>0</v>
      </c>
      <c r="H28">
        <f>[4]p28!H28</f>
        <v>0</v>
      </c>
      <c r="I28">
        <f>[4]p28!I28</f>
        <v>0</v>
      </c>
      <c r="J28">
        <f>[4]p28!J28</f>
        <v>0</v>
      </c>
      <c r="K28">
        <f>[4]p28!K28</f>
        <v>0</v>
      </c>
    </row>
    <row r="29" spans="1:11">
      <c r="A29" t="s">
        <v>207</v>
      </c>
      <c r="B29">
        <f>[4]p28!B29</f>
        <v>0</v>
      </c>
      <c r="C29">
        <f>[4]p28!C29</f>
        <v>0</v>
      </c>
      <c r="D29">
        <f>[4]p28!D29</f>
        <v>0</v>
      </c>
      <c r="E29">
        <f>[4]p28!E29</f>
        <v>0</v>
      </c>
      <c r="F29">
        <f>[4]p28!F29</f>
        <v>0</v>
      </c>
      <c r="G29">
        <f>[4]p28!G29</f>
        <v>0</v>
      </c>
      <c r="H29">
        <f>[4]p28!H29</f>
        <v>0</v>
      </c>
      <c r="I29">
        <f>[4]p28!I29</f>
        <v>0</v>
      </c>
      <c r="J29">
        <f>[4]p28!J29</f>
        <v>0</v>
      </c>
      <c r="K29">
        <f>[4]p28!K29</f>
        <v>0</v>
      </c>
    </row>
    <row r="30" spans="1:11">
      <c r="A30" t="s">
        <v>208</v>
      </c>
      <c r="B30">
        <f>[4]p28!B30</f>
        <v>0</v>
      </c>
      <c r="C30">
        <f>[4]p28!C30</f>
        <v>0</v>
      </c>
      <c r="D30">
        <f>[4]p28!D30</f>
        <v>0</v>
      </c>
      <c r="E30">
        <f>[4]p28!E30</f>
        <v>0</v>
      </c>
      <c r="F30">
        <f>[4]p28!F30</f>
        <v>0</v>
      </c>
      <c r="G30">
        <f>[4]p28!G30</f>
        <v>0</v>
      </c>
      <c r="H30">
        <f>[4]p28!H30</f>
        <v>0</v>
      </c>
      <c r="I30">
        <f>[4]p28!I30</f>
        <v>0</v>
      </c>
      <c r="J30">
        <f>[4]p28!J30</f>
        <v>0</v>
      </c>
      <c r="K30">
        <f>[4]p28!K30</f>
        <v>0</v>
      </c>
    </row>
    <row r="31" spans="1:11">
      <c r="A31" t="s">
        <v>209</v>
      </c>
      <c r="B31">
        <f>[4]p28!B31</f>
        <v>0</v>
      </c>
      <c r="C31">
        <f>[4]p28!C31</f>
        <v>0</v>
      </c>
      <c r="D31">
        <f>[4]p28!D31</f>
        <v>0</v>
      </c>
      <c r="E31">
        <f>[4]p28!E31</f>
        <v>0</v>
      </c>
      <c r="F31">
        <f>[4]p28!F31</f>
        <v>0</v>
      </c>
      <c r="G31">
        <f>[4]p28!G31</f>
        <v>0</v>
      </c>
      <c r="H31">
        <f>[4]p28!H31</f>
        <v>0</v>
      </c>
      <c r="I31">
        <f>[4]p28!I31</f>
        <v>0</v>
      </c>
      <c r="J31">
        <f>[4]p28!J31</f>
        <v>0</v>
      </c>
      <c r="K31">
        <f>[4]p28!K31</f>
        <v>0</v>
      </c>
    </row>
    <row r="32" spans="1:11">
      <c r="A32" t="s">
        <v>210</v>
      </c>
      <c r="B32">
        <f>[4]p28!B32</f>
        <v>0</v>
      </c>
      <c r="C32">
        <f>[4]p28!C32</f>
        <v>0</v>
      </c>
      <c r="D32">
        <f>[4]p28!D32</f>
        <v>0</v>
      </c>
      <c r="E32">
        <f>[4]p28!E32</f>
        <v>0</v>
      </c>
      <c r="F32">
        <f>[4]p28!F32</f>
        <v>0</v>
      </c>
      <c r="G32">
        <f>[4]p28!G32</f>
        <v>0</v>
      </c>
      <c r="H32">
        <f>[4]p28!H32</f>
        <v>0</v>
      </c>
      <c r="I32">
        <f>[4]p28!I32</f>
        <v>0</v>
      </c>
      <c r="J32">
        <f>[4]p28!J32</f>
        <v>0</v>
      </c>
      <c r="K32">
        <f>[4]p28!K32</f>
        <v>0</v>
      </c>
    </row>
    <row r="33" spans="1:11">
      <c r="A33" t="s">
        <v>211</v>
      </c>
      <c r="B33">
        <f>[4]p28!B33</f>
        <v>86999903</v>
      </c>
      <c r="C33">
        <f>[4]p28!C33</f>
        <v>4640000</v>
      </c>
      <c r="D33">
        <f>[4]p28!D33</f>
        <v>4639999</v>
      </c>
      <c r="E33">
        <f>[4]p28!E33</f>
        <v>700000.59</v>
      </c>
      <c r="F33">
        <f>[4]p28!F33</f>
        <v>1400000.87</v>
      </c>
      <c r="G33">
        <f>[4]p28!G33</f>
        <v>3700000</v>
      </c>
      <c r="H33">
        <f>[4]p28!H33</f>
        <v>8570803</v>
      </c>
      <c r="I33">
        <f>[4]p28!I33</f>
        <v>0</v>
      </c>
      <c r="J33">
        <f>[4]p28!J33</f>
        <v>0</v>
      </c>
      <c r="K33">
        <f>[4]p28!K33</f>
        <v>0</v>
      </c>
    </row>
    <row r="34" spans="1:11">
      <c r="A34" t="s">
        <v>212</v>
      </c>
      <c r="B34">
        <f>[4]p28!B34</f>
        <v>116000019</v>
      </c>
      <c r="C34">
        <f>[4]p28!C34</f>
        <v>5300006.4000000004</v>
      </c>
      <c r="D34">
        <f>[4]p28!D34</f>
        <v>5299996</v>
      </c>
      <c r="E34">
        <f>[4]p28!E34</f>
        <v>829998.68</v>
      </c>
      <c r="F34">
        <f>[4]p28!F34</f>
        <v>1340000.3700000001</v>
      </c>
      <c r="G34">
        <f>[4]p28!G34</f>
        <v>4460000</v>
      </c>
      <c r="H34">
        <f>[4]p28!H34</f>
        <v>9927825</v>
      </c>
      <c r="I34">
        <f>[4]p28!I34</f>
        <v>0</v>
      </c>
      <c r="J34">
        <f>[4]p28!J34</f>
        <v>0</v>
      </c>
      <c r="K34">
        <f>[4]p28!K34</f>
        <v>0</v>
      </c>
    </row>
    <row r="35" spans="1:11">
      <c r="A35" t="s">
        <v>213</v>
      </c>
      <c r="B35">
        <f>[4]p28!B35</f>
        <v>0</v>
      </c>
      <c r="C35">
        <f>[4]p28!C35</f>
        <v>0.09</v>
      </c>
      <c r="D35">
        <f>[4]p28!D35</f>
        <v>0.09</v>
      </c>
      <c r="E35">
        <f>[4]p28!E35</f>
        <v>0.09</v>
      </c>
      <c r="F35">
        <f>[4]p28!F35</f>
        <v>0.09</v>
      </c>
      <c r="G35">
        <f>[4]p28!G35</f>
        <v>0.09</v>
      </c>
      <c r="H35">
        <f>[4]p28!H35</f>
        <v>0</v>
      </c>
      <c r="I35">
        <f>[4]p28!I35</f>
        <v>0</v>
      </c>
      <c r="J35">
        <f>[4]p28!J35</f>
        <v>0</v>
      </c>
      <c r="K35">
        <f>[4]p28!K35</f>
        <v>0</v>
      </c>
    </row>
    <row r="36" spans="1:11">
      <c r="A36" t="s">
        <v>214</v>
      </c>
      <c r="B36">
        <f>[4]p28!B36</f>
        <v>6.8999999999999992E-2</v>
      </c>
      <c r="C36">
        <f>[4]p28!C36</f>
        <v>0</v>
      </c>
      <c r="D36">
        <f>[4]p28!D36</f>
        <v>6.8999999999999992E-2</v>
      </c>
      <c r="E36">
        <f>[4]p28!E36</f>
        <v>6.8999999999999992E-2</v>
      </c>
      <c r="F36">
        <f>[4]p28!F36</f>
        <v>6.8999999999999992E-2</v>
      </c>
      <c r="G36">
        <f>[4]p28!G36</f>
        <v>0</v>
      </c>
      <c r="H36">
        <f>[4]p28!H36</f>
        <v>0</v>
      </c>
      <c r="I36">
        <f>[4]p28!I36</f>
        <v>0</v>
      </c>
      <c r="J36">
        <f>[4]p28!J36</f>
        <v>0</v>
      </c>
      <c r="K36">
        <f>[4]p28!K36</f>
        <v>0</v>
      </c>
    </row>
    <row r="37" spans="1:11">
      <c r="A37" t="s">
        <v>215</v>
      </c>
      <c r="B37">
        <f>[4]p28!B37</f>
        <v>9.1999999999999998E-2</v>
      </c>
      <c r="C37">
        <f>[4]p28!C37</f>
        <v>9.1999999999999998E-2</v>
      </c>
      <c r="D37">
        <f>[4]p28!D37</f>
        <v>0</v>
      </c>
      <c r="E37">
        <f>[4]p28!E37</f>
        <v>9.1999999999999998E-2</v>
      </c>
      <c r="F37">
        <f>[4]p28!F37</f>
        <v>9.1999999999999998E-2</v>
      </c>
      <c r="G37">
        <f>[4]p28!G37</f>
        <v>9.1999999999999998E-2</v>
      </c>
      <c r="H37">
        <f>[4]p28!H37</f>
        <v>0</v>
      </c>
      <c r="I37">
        <f>[4]p28!I37</f>
        <v>0</v>
      </c>
      <c r="J37">
        <f>[4]p28!J37</f>
        <v>0</v>
      </c>
      <c r="K37">
        <f>[4]p28!K37</f>
        <v>0</v>
      </c>
    </row>
    <row r="38" spans="1:11">
      <c r="A38" t="s">
        <v>216</v>
      </c>
      <c r="B38">
        <f>[4]p28!B38</f>
        <v>0.115</v>
      </c>
      <c r="C38">
        <f>[4]p28!C38</f>
        <v>0.115</v>
      </c>
      <c r="D38">
        <f>[4]p28!D38</f>
        <v>0.115</v>
      </c>
      <c r="E38">
        <f>[4]p28!E38</f>
        <v>0</v>
      </c>
      <c r="F38">
        <f>[4]p28!F38</f>
        <v>0</v>
      </c>
      <c r="G38">
        <f>[4]p28!G38</f>
        <v>0.115</v>
      </c>
      <c r="H38">
        <f>[4]p28!H38</f>
        <v>0</v>
      </c>
      <c r="I38">
        <f>[4]p28!I38</f>
        <v>0</v>
      </c>
      <c r="J38">
        <f>[4]p28!J38</f>
        <v>0</v>
      </c>
      <c r="K38">
        <f>[4]p28!K38</f>
        <v>0</v>
      </c>
    </row>
    <row r="39" spans="1:11">
      <c r="A39" t="s">
        <v>217</v>
      </c>
      <c r="B39">
        <f>[4]p28!B39</f>
        <v>0.115</v>
      </c>
      <c r="C39">
        <f>[4]p28!C39</f>
        <v>0.115</v>
      </c>
      <c r="D39">
        <f>[4]p28!D39</f>
        <v>0.115</v>
      </c>
      <c r="E39">
        <f>[4]p28!E39</f>
        <v>0</v>
      </c>
      <c r="F39">
        <f>[4]p28!F39</f>
        <v>0</v>
      </c>
      <c r="G39">
        <f>[4]p28!G39</f>
        <v>0.115</v>
      </c>
      <c r="H39">
        <f>[4]p28!H39</f>
        <v>0</v>
      </c>
      <c r="I39">
        <f>[4]p28!I39</f>
        <v>0</v>
      </c>
      <c r="J39">
        <f>[4]p28!J39</f>
        <v>0</v>
      </c>
      <c r="K39">
        <f>[4]p28!K39</f>
        <v>0</v>
      </c>
    </row>
    <row r="40" spans="1:11">
      <c r="A40" t="s">
        <v>218</v>
      </c>
      <c r="B40">
        <f>[4]p28!B40</f>
        <v>5.7500000000000002E-2</v>
      </c>
      <c r="C40">
        <f>[4]p28!C40</f>
        <v>0</v>
      </c>
      <c r="D40">
        <f>[4]p28!D40</f>
        <v>5.7500000000000002E-2</v>
      </c>
      <c r="E40">
        <f>[4]p28!E40</f>
        <v>5.7500000000000002E-2</v>
      </c>
      <c r="F40">
        <f>[4]p28!F40</f>
        <v>5.7500000000000002E-2</v>
      </c>
      <c r="G40">
        <f>[4]p28!G40</f>
        <v>0</v>
      </c>
      <c r="H40">
        <f>[4]p28!H40</f>
        <v>0</v>
      </c>
      <c r="I40">
        <f>[4]p28!I40</f>
        <v>0</v>
      </c>
      <c r="J40">
        <f>[4]p28!J40</f>
        <v>0</v>
      </c>
      <c r="K40">
        <f>[4]p28!K40</f>
        <v>0</v>
      </c>
    </row>
    <row r="41" spans="1:11">
      <c r="A41" t="s">
        <v>219</v>
      </c>
      <c r="B41">
        <f>[4]p28!B41</f>
        <v>0.6</v>
      </c>
      <c r="C41">
        <f>[4]p28!C41</f>
        <v>1.2</v>
      </c>
      <c r="D41">
        <f>[4]p28!D41</f>
        <v>0.6</v>
      </c>
      <c r="E41">
        <f>[4]p28!E41</f>
        <v>1.5</v>
      </c>
      <c r="F41">
        <f>[4]p28!F41</f>
        <v>1.5</v>
      </c>
      <c r="G41">
        <f>[4]p28!G41</f>
        <v>1.2</v>
      </c>
      <c r="H41">
        <f>[4]p28!H41</f>
        <v>0</v>
      </c>
      <c r="I41">
        <f>[4]p28!I41</f>
        <v>0</v>
      </c>
      <c r="J41">
        <f>[4]p28!J41</f>
        <v>0</v>
      </c>
      <c r="K41">
        <f>[4]p28!K41</f>
        <v>0</v>
      </c>
    </row>
    <row r="42" spans="1:11">
      <c r="A42" t="s">
        <v>220</v>
      </c>
      <c r="B42">
        <f>[4]p28!B42</f>
        <v>1.2</v>
      </c>
      <c r="C42">
        <f>[4]p28!C42</f>
        <v>0.6</v>
      </c>
      <c r="D42">
        <f>[4]p28!D42</f>
        <v>1.8</v>
      </c>
      <c r="E42">
        <f>[4]p28!E42</f>
        <v>1.2</v>
      </c>
      <c r="F42">
        <f>[4]p28!F42</f>
        <v>1.2</v>
      </c>
      <c r="G42">
        <f>[4]p28!G42</f>
        <v>0.6</v>
      </c>
      <c r="H42">
        <f>[4]p28!H42</f>
        <v>0</v>
      </c>
      <c r="I42">
        <f>[4]p28!I42</f>
        <v>0</v>
      </c>
      <c r="J42">
        <f>[4]p28!J42</f>
        <v>0</v>
      </c>
      <c r="K42">
        <f>[4]p28!K42</f>
        <v>0</v>
      </c>
    </row>
    <row r="43" spans="1:11">
      <c r="A43" t="s">
        <v>221</v>
      </c>
      <c r="B43">
        <f>[4]p28!B43</f>
        <v>0.6</v>
      </c>
      <c r="C43">
        <f>[4]p28!C43</f>
        <v>1.8</v>
      </c>
      <c r="D43">
        <f>[4]p28!D43</f>
        <v>0.6</v>
      </c>
      <c r="E43">
        <f>[4]p28!E43</f>
        <v>1.2</v>
      </c>
      <c r="F43">
        <f>[4]p28!F43</f>
        <v>1.2</v>
      </c>
      <c r="G43">
        <f>[4]p28!G43</f>
        <v>1.2</v>
      </c>
      <c r="H43">
        <f>[4]p28!H43</f>
        <v>0</v>
      </c>
      <c r="I43">
        <f>[4]p28!I43</f>
        <v>0</v>
      </c>
      <c r="J43">
        <f>[4]p28!J43</f>
        <v>0</v>
      </c>
      <c r="K43">
        <f>[4]p28!K43</f>
        <v>0</v>
      </c>
    </row>
    <row r="44" spans="1:11">
      <c r="A44" t="s">
        <v>222</v>
      </c>
      <c r="B44">
        <f>[4]p28!B44</f>
        <v>1.5</v>
      </c>
      <c r="C44">
        <f>[4]p28!C44</f>
        <v>1.2</v>
      </c>
      <c r="D44">
        <f>[4]p28!D44</f>
        <v>1.2</v>
      </c>
      <c r="E44">
        <f>[4]p28!E44</f>
        <v>0.6</v>
      </c>
      <c r="F44">
        <f>[4]p28!F44</f>
        <v>0.6</v>
      </c>
      <c r="G44">
        <f>[4]p28!G44</f>
        <v>0.9</v>
      </c>
      <c r="H44">
        <f>[4]p28!H44</f>
        <v>0</v>
      </c>
      <c r="I44">
        <f>[4]p28!I44</f>
        <v>0</v>
      </c>
      <c r="J44">
        <f>[4]p28!J44</f>
        <v>0</v>
      </c>
      <c r="K44">
        <f>[4]p28!K44</f>
        <v>0</v>
      </c>
    </row>
    <row r="45" spans="1:11">
      <c r="A45" t="s">
        <v>223</v>
      </c>
      <c r="B45">
        <f>[4]p28!B45</f>
        <v>1.5</v>
      </c>
      <c r="C45">
        <f>[4]p28!C45</f>
        <v>1.2</v>
      </c>
      <c r="D45">
        <f>[4]p28!D45</f>
        <v>1.2</v>
      </c>
      <c r="E45">
        <f>[4]p28!E45</f>
        <v>0.6</v>
      </c>
      <c r="F45">
        <f>[4]p28!F45</f>
        <v>0.6</v>
      </c>
      <c r="G45">
        <f>[4]p28!G45</f>
        <v>0.9</v>
      </c>
      <c r="H45">
        <f>[4]p28!H45</f>
        <v>0</v>
      </c>
      <c r="I45">
        <f>[4]p28!I45</f>
        <v>0</v>
      </c>
      <c r="J45">
        <f>[4]p28!J45</f>
        <v>0</v>
      </c>
      <c r="K45">
        <f>[4]p28!K45</f>
        <v>0</v>
      </c>
    </row>
    <row r="46" spans="1:11">
      <c r="A46" t="s">
        <v>224</v>
      </c>
      <c r="B46">
        <f>[4]p28!B46</f>
        <v>1.2</v>
      </c>
      <c r="C46">
        <f>[4]p28!C46</f>
        <v>0.6</v>
      </c>
      <c r="D46">
        <f>[4]p28!D46</f>
        <v>1.2</v>
      </c>
      <c r="E46">
        <f>[4]p28!E46</f>
        <v>0.9</v>
      </c>
      <c r="F46">
        <f>[4]p28!F46</f>
        <v>0.9</v>
      </c>
      <c r="G46">
        <f>[4]p28!G46</f>
        <v>0.6</v>
      </c>
      <c r="H46">
        <f>[4]p28!H46</f>
        <v>0</v>
      </c>
      <c r="I46">
        <f>[4]p28!I46</f>
        <v>0</v>
      </c>
      <c r="J46">
        <f>[4]p28!J46</f>
        <v>0</v>
      </c>
      <c r="K46">
        <f>[4]p28!K46</f>
        <v>0</v>
      </c>
    </row>
    <row r="47" spans="1:11">
      <c r="A47" t="s">
        <v>225</v>
      </c>
      <c r="B47">
        <f>[4]p28!B47</f>
        <v>88</v>
      </c>
      <c r="C47">
        <f>[4]p28!C47</f>
        <v>13</v>
      </c>
      <c r="D47">
        <f>[4]p28!D47</f>
        <v>6.9</v>
      </c>
      <c r="E47">
        <f>[4]p28!E47</f>
        <v>0.67</v>
      </c>
      <c r="F47">
        <f>[4]p28!F47</f>
        <v>0.79</v>
      </c>
      <c r="G47">
        <f>[4]p28!G47</f>
        <v>1</v>
      </c>
      <c r="H47">
        <f>[4]p28!H47</f>
        <v>0</v>
      </c>
      <c r="I47">
        <f>[4]p28!I47</f>
        <v>0</v>
      </c>
      <c r="J47">
        <f>[4]p28!J47</f>
        <v>0</v>
      </c>
      <c r="K47">
        <f>[4]p28!K47</f>
        <v>0</v>
      </c>
    </row>
    <row r="48" spans="1:11">
      <c r="A48" t="s">
        <v>226</v>
      </c>
      <c r="B48">
        <f>[4]p28!B48</f>
        <v>90</v>
      </c>
      <c r="C48">
        <f>[4]p28!C48</f>
        <v>13</v>
      </c>
      <c r="D48">
        <f>[4]p28!D48</f>
        <v>6.8</v>
      </c>
      <c r="E48">
        <f>[4]p28!E48</f>
        <v>0.68</v>
      </c>
      <c r="F48">
        <f>[4]p28!F48</f>
        <v>0.81</v>
      </c>
      <c r="G48">
        <f>[4]p28!G48</f>
        <v>1</v>
      </c>
      <c r="H48">
        <f>[4]p28!H48</f>
        <v>0</v>
      </c>
      <c r="I48">
        <f>[4]p28!I48</f>
        <v>0</v>
      </c>
      <c r="J48">
        <f>[4]p28!J48</f>
        <v>0</v>
      </c>
      <c r="K48">
        <f>[4]p28!K48</f>
        <v>0</v>
      </c>
    </row>
    <row r="49" spans="1:20">
      <c r="A49" t="s">
        <v>227</v>
      </c>
      <c r="B49">
        <f>[4]p28!B49</f>
        <v>89</v>
      </c>
      <c r="C49">
        <f>[4]p28!C49</f>
        <v>12.8</v>
      </c>
      <c r="D49">
        <f>[4]p28!D49</f>
        <v>6.5</v>
      </c>
      <c r="E49">
        <f>[4]p28!E49</f>
        <v>0.67</v>
      </c>
      <c r="F49">
        <f>[4]p28!F49</f>
        <v>0.79</v>
      </c>
      <c r="G49">
        <f>[4]p28!G49</f>
        <v>1</v>
      </c>
      <c r="H49">
        <f>[4]p28!H49</f>
        <v>0</v>
      </c>
      <c r="I49">
        <f>[4]p28!I49</f>
        <v>0</v>
      </c>
      <c r="J49">
        <f>[4]p28!J49</f>
        <v>0</v>
      </c>
      <c r="K49">
        <f>[4]p28!K49</f>
        <v>0</v>
      </c>
    </row>
    <row r="50" spans="1:20">
      <c r="A50" t="s">
        <v>228</v>
      </c>
      <c r="B50">
        <f>[4]p28!B50</f>
        <v>87</v>
      </c>
      <c r="C50">
        <f>[4]p28!C50</f>
        <v>12.8</v>
      </c>
      <c r="D50">
        <f>[4]p28!D50</f>
        <v>7</v>
      </c>
      <c r="E50">
        <f>[4]p28!E50</f>
        <v>0.68</v>
      </c>
      <c r="F50">
        <f>[4]p28!F50</f>
        <v>0.81</v>
      </c>
      <c r="G50">
        <f>[4]p28!G50</f>
        <v>1</v>
      </c>
      <c r="H50">
        <f>[4]p28!H50</f>
        <v>0</v>
      </c>
      <c r="I50">
        <f>[4]p28!I50</f>
        <v>0</v>
      </c>
      <c r="J50">
        <f>[4]p28!J50</f>
        <v>0</v>
      </c>
      <c r="K50">
        <f>[4]p28!K50</f>
        <v>0</v>
      </c>
    </row>
    <row r="51" spans="1:20" ht="14" thickBot="1">
      <c r="A51" s="34" t="s">
        <v>229</v>
      </c>
      <c r="B51" s="34">
        <f>[4]p28!B51</f>
        <v>5.1820224719101082</v>
      </c>
      <c r="C51" s="34">
        <f>[4]p28!C51</f>
        <v>7.6000000000000068</v>
      </c>
      <c r="D51" s="34">
        <f>[4]p28!D51</f>
        <v>15.876923076923077</v>
      </c>
      <c r="E51" s="34">
        <f>[4]p28!E51</f>
        <v>9.2059701492537513</v>
      </c>
      <c r="F51" s="34">
        <f>[4]p28!F51</f>
        <v>10.324050632911398</v>
      </c>
      <c r="G51" s="34">
        <f>[4]p28!G51</f>
        <v>7.6</v>
      </c>
      <c r="H51" s="34">
        <f>[4]p28!H51</f>
        <v>0</v>
      </c>
      <c r="I51" s="34">
        <f>[4]p28!I51</f>
        <v>0</v>
      </c>
      <c r="J51" s="34">
        <f>[4]p28!J51</f>
        <v>0</v>
      </c>
      <c r="K51" s="34">
        <f>[4]p28!K51</f>
        <v>0</v>
      </c>
      <c r="L51" s="34"/>
      <c r="M51" s="34"/>
    </row>
    <row r="52" spans="1:20">
      <c r="A52" t="s">
        <v>115</v>
      </c>
      <c r="B52">
        <f>[4]p28!B52</f>
        <v>24216809.269057035</v>
      </c>
      <c r="C52">
        <f>[4]p28!C52</f>
        <v>6923465.4354387969</v>
      </c>
      <c r="D52">
        <f>[4]p28!D52</f>
        <v>17695237.7175005</v>
      </c>
      <c r="E52">
        <f>[4]p28!E52</f>
        <v>10708801.352065027</v>
      </c>
      <c r="F52">
        <f>[4]p28!F52</f>
        <v>5137396.4235796556</v>
      </c>
      <c r="G52">
        <f>[4]p28!G52</f>
        <v>0</v>
      </c>
      <c r="H52">
        <f>[4]p28!H52</f>
        <v>0</v>
      </c>
      <c r="I52">
        <f>[4]p28!I52</f>
        <v>0</v>
      </c>
      <c r="J52">
        <f>[4]p28!J52</f>
        <v>0</v>
      </c>
      <c r="K52">
        <f>[4]p28!K52</f>
        <v>0</v>
      </c>
      <c r="M52" s="28"/>
    </row>
    <row r="53" spans="1:20">
      <c r="A53" t="s">
        <v>116</v>
      </c>
      <c r="B53">
        <f>[4]p28!B53</f>
        <v>21402545</v>
      </c>
      <c r="C53">
        <f>[4]p28!C53</f>
        <v>29953457</v>
      </c>
      <c r="D53">
        <f>[4]p28!D53</f>
        <v>26248252</v>
      </c>
      <c r="E53">
        <f>[4]p28!E53</f>
        <v>31732432</v>
      </c>
      <c r="F53">
        <f>[4]p28!F53</f>
        <v>25572960</v>
      </c>
      <c r="G53">
        <f>[4]p28!G53</f>
        <v>0</v>
      </c>
      <c r="H53">
        <f>[4]p28!H53</f>
        <v>0</v>
      </c>
      <c r="I53">
        <f>[4]p28!I53</f>
        <v>0</v>
      </c>
      <c r="J53">
        <f>[4]p28!J53</f>
        <v>0</v>
      </c>
      <c r="K53">
        <f>[4]p28!K53</f>
        <v>0</v>
      </c>
      <c r="N53" s="10"/>
      <c r="O53" s="10"/>
      <c r="P53" s="10"/>
      <c r="Q53" s="10"/>
      <c r="R53" s="10"/>
    </row>
    <row r="54" spans="1:20">
      <c r="A54" t="s">
        <v>230</v>
      </c>
      <c r="B54">
        <f>[4]p28!B54</f>
        <v>4046264</v>
      </c>
      <c r="C54">
        <f>[4]p28!C54</f>
        <v>698608</v>
      </c>
      <c r="D54">
        <f>[4]p28!D54</f>
        <v>3694287</v>
      </c>
      <c r="E54">
        <f>[4]p28!E54</f>
        <v>1222767</v>
      </c>
      <c r="F54">
        <f>[4]p28!F54</f>
        <v>2110192</v>
      </c>
      <c r="G54">
        <f>[4]p28!G54</f>
        <v>0</v>
      </c>
      <c r="H54">
        <f>[4]p28!H54</f>
        <v>0</v>
      </c>
      <c r="I54">
        <f>[4]p28!I54</f>
        <v>0</v>
      </c>
      <c r="J54">
        <f>[4]p28!J54</f>
        <v>0</v>
      </c>
      <c r="K54">
        <f>[4]p28!K54</f>
        <v>0</v>
      </c>
      <c r="N54" s="32"/>
      <c r="O54" s="32"/>
      <c r="P54" s="32"/>
      <c r="Q54" s="32"/>
      <c r="R54" s="32"/>
      <c r="S54" s="32"/>
      <c r="T54" s="33"/>
    </row>
    <row r="55" spans="1:20">
      <c r="A55" t="s">
        <v>231</v>
      </c>
      <c r="B55">
        <f>[4]p28!B55</f>
        <v>3592066</v>
      </c>
      <c r="C55">
        <f>[4]p28!C55</f>
        <v>2725872</v>
      </c>
      <c r="D55">
        <f>[4]p28!D55</f>
        <v>2535791</v>
      </c>
      <c r="E55">
        <f>[4]p28!E55</f>
        <v>4073145</v>
      </c>
      <c r="F55">
        <f>[4]p28!F55</f>
        <v>5234013</v>
      </c>
      <c r="G55">
        <f>[4]p28!G55</f>
        <v>0</v>
      </c>
      <c r="H55">
        <f>[4]p28!H55</f>
        <v>0</v>
      </c>
      <c r="I55">
        <f>[4]p28!I55</f>
        <v>0</v>
      </c>
      <c r="J55">
        <f>[4]p28!J55</f>
        <v>0</v>
      </c>
      <c r="K55">
        <f>[4]p28!K55</f>
        <v>0</v>
      </c>
      <c r="N55" s="32"/>
      <c r="O55" s="32"/>
      <c r="P55" s="32"/>
      <c r="Q55" s="32"/>
      <c r="R55" s="32"/>
      <c r="S55" s="32"/>
      <c r="T55" s="33"/>
    </row>
    <row r="56" spans="1:20">
      <c r="A56" t="s">
        <v>232</v>
      </c>
      <c r="B56">
        <f>[4]p28!B56</f>
        <v>7638330</v>
      </c>
      <c r="C56">
        <f>[4]p28!C56</f>
        <v>3424480</v>
      </c>
      <c r="D56">
        <f>[4]p28!D56</f>
        <v>6230078</v>
      </c>
      <c r="E56">
        <f>[4]p28!E56</f>
        <v>5295912</v>
      </c>
      <c r="F56">
        <f>[4]p28!F56</f>
        <v>7344205</v>
      </c>
      <c r="G56">
        <f>[4]p28!G56</f>
        <v>0</v>
      </c>
      <c r="H56">
        <f>[4]p28!H56</f>
        <v>0</v>
      </c>
      <c r="I56">
        <f>[4]p28!I56</f>
        <v>0</v>
      </c>
      <c r="J56">
        <f>[4]p28!J56</f>
        <v>0</v>
      </c>
      <c r="K56">
        <f>[4]p28!K56</f>
        <v>0</v>
      </c>
      <c r="T56" s="33"/>
    </row>
    <row r="57" spans="1:20">
      <c r="A57" t="s">
        <v>233</v>
      </c>
      <c r="B57">
        <f>[4]p28!B57</f>
        <v>2321160</v>
      </c>
      <c r="C57">
        <f>[4]p28!C57</f>
        <v>2440592</v>
      </c>
      <c r="D57">
        <f>[4]p28!D57</f>
        <v>2367030</v>
      </c>
      <c r="E57">
        <f>[4]p28!E57</f>
        <v>2500120</v>
      </c>
      <c r="F57">
        <f>[4]p28!F57</f>
        <v>2417609</v>
      </c>
      <c r="G57">
        <f>[4]p28!G57</f>
        <v>289027</v>
      </c>
      <c r="H57">
        <f>[4]p28!H57</f>
        <v>289027</v>
      </c>
      <c r="I57">
        <f>[4]p28!I57</f>
        <v>289027</v>
      </c>
      <c r="J57">
        <f>[4]p28!J57</f>
        <v>289027</v>
      </c>
      <c r="K57">
        <f>[4]p28!K57</f>
        <v>289027</v>
      </c>
      <c r="M57" s="28"/>
      <c r="N57" s="10"/>
      <c r="O57" s="10"/>
      <c r="P57" s="10"/>
      <c r="Q57" s="10"/>
      <c r="R57" s="10"/>
      <c r="T57" s="33"/>
    </row>
    <row r="58" spans="1:20">
      <c r="A58" t="s">
        <v>234</v>
      </c>
      <c r="B58">
        <f>[4]p28!B58</f>
        <v>4450980</v>
      </c>
      <c r="C58">
        <f>[4]p28!C58</f>
        <v>5759319</v>
      </c>
      <c r="D58">
        <f>[4]p28!D58</f>
        <v>5405382</v>
      </c>
      <c r="E58">
        <f>[4]p28!E58</f>
        <v>5193154</v>
      </c>
      <c r="F58">
        <f>[4]p28!F58</f>
        <v>5336029</v>
      </c>
      <c r="G58">
        <f>[4]p28!G58</f>
        <v>3955137</v>
      </c>
      <c r="H58">
        <f>[4]p28!H58</f>
        <v>2689493</v>
      </c>
      <c r="I58">
        <f>[4]p28!I58</f>
        <v>2531287</v>
      </c>
      <c r="J58">
        <f>[4]p28!J58</f>
        <v>3480519</v>
      </c>
      <c r="K58">
        <f>[4]p28!K58</f>
        <v>3796931</v>
      </c>
      <c r="N58" s="32"/>
      <c r="O58" s="32"/>
      <c r="P58" s="32"/>
      <c r="Q58" s="32"/>
      <c r="R58" s="32"/>
      <c r="S58" s="32"/>
      <c r="T58" s="33"/>
    </row>
    <row r="59" spans="1:20">
      <c r="A59" t="s">
        <v>235</v>
      </c>
      <c r="B59">
        <f>[4]p28!B59</f>
        <v>6661220</v>
      </c>
      <c r="C59">
        <f>[4]p28!C59</f>
        <v>6709097</v>
      </c>
      <c r="D59">
        <f>[4]p28!D59</f>
        <v>6462470</v>
      </c>
      <c r="E59">
        <f>[4]p28!E59</f>
        <v>6401017</v>
      </c>
      <c r="F59">
        <f>[4]p28!F59</f>
        <v>6820664</v>
      </c>
      <c r="G59">
        <f>[4]p28!G59</f>
        <v>3164109</v>
      </c>
      <c r="H59">
        <f>[4]p28!H59</f>
        <v>3796931</v>
      </c>
      <c r="I59">
        <f>[4]p28!I59</f>
        <v>3480519</v>
      </c>
      <c r="J59">
        <f>[4]p28!J59</f>
        <v>2531287</v>
      </c>
      <c r="K59">
        <f>[4]p28!K59</f>
        <v>2689493</v>
      </c>
      <c r="N59" s="32"/>
      <c r="O59" s="32"/>
      <c r="P59" s="32"/>
      <c r="Q59" s="32"/>
      <c r="R59" s="32"/>
      <c r="S59" s="32"/>
      <c r="T59" s="33"/>
    </row>
    <row r="60" spans="1:20">
      <c r="A60" t="s">
        <v>236</v>
      </c>
      <c r="B60">
        <f>[4]p28!B60</f>
        <v>11112200</v>
      </c>
      <c r="C60">
        <f>[4]p28!C60</f>
        <v>12468416</v>
      </c>
      <c r="D60">
        <f>[4]p28!D60</f>
        <v>11867852</v>
      </c>
      <c r="E60">
        <f>[4]p28!E60</f>
        <v>11594171</v>
      </c>
      <c r="F60">
        <f>[4]p28!F60</f>
        <v>12156693</v>
      </c>
      <c r="G60">
        <f>[4]p28!G60</f>
        <v>7119246</v>
      </c>
      <c r="H60">
        <f>[4]p28!H60</f>
        <v>6486424</v>
      </c>
      <c r="I60">
        <f>[4]p28!I60</f>
        <v>6011806</v>
      </c>
      <c r="J60">
        <f>[4]p28!J60</f>
        <v>6011806</v>
      </c>
      <c r="K60">
        <f>[4]p28!K60</f>
        <v>6486424</v>
      </c>
    </row>
    <row r="61" spans="1:20">
      <c r="A61" t="s">
        <v>237</v>
      </c>
      <c r="B61">
        <f>[4]p28!B61</f>
        <v>66691044.269057035</v>
      </c>
      <c r="C61">
        <f>[4]p28!C61</f>
        <v>55210410.435438797</v>
      </c>
      <c r="D61">
        <f>[4]p28!D61</f>
        <v>64408449.7175005</v>
      </c>
      <c r="E61">
        <f>[4]p28!E61</f>
        <v>61831436.352065027</v>
      </c>
      <c r="F61">
        <f>[4]p28!F61</f>
        <v>52628863.423579656</v>
      </c>
      <c r="G61">
        <f>[4]p28!G61</f>
        <v>0</v>
      </c>
      <c r="H61">
        <f>[4]p28!H61</f>
        <v>0</v>
      </c>
      <c r="I61">
        <f>[4]p28!I61</f>
        <v>0</v>
      </c>
      <c r="J61">
        <f>[4]p28!J61</f>
        <v>0</v>
      </c>
      <c r="K61">
        <f>[4]p28!K61</f>
        <v>0</v>
      </c>
    </row>
    <row r="62" spans="1:20">
      <c r="A62" t="s">
        <v>121</v>
      </c>
      <c r="B62">
        <f>[4]p28!B62</f>
        <v>6783273.0115384618</v>
      </c>
      <c r="C62">
        <f>[4]p28!C62</f>
        <v>7491411.9884615382</v>
      </c>
      <c r="D62">
        <f>[4]p28!D62</f>
        <v>7614564.0423076926</v>
      </c>
      <c r="E62">
        <f>[4]p28!E62</f>
        <v>7667973.7846153844</v>
      </c>
      <c r="F62">
        <f>[4]p28!F62</f>
        <v>7947135.3961538458</v>
      </c>
      <c r="G62">
        <f>[4]p28!G62</f>
        <v>0</v>
      </c>
      <c r="H62">
        <f>[4]p28!H62</f>
        <v>0</v>
      </c>
      <c r="I62">
        <f>[4]p28!I62</f>
        <v>0</v>
      </c>
      <c r="J62">
        <f>[4]p28!J62</f>
        <v>0</v>
      </c>
      <c r="K62">
        <f>[4]p28!K62</f>
        <v>0</v>
      </c>
    </row>
    <row r="63" spans="1:20">
      <c r="A63" t="s">
        <v>122</v>
      </c>
      <c r="B63">
        <f>[4]p28!B63</f>
        <v>610973</v>
      </c>
      <c r="C63">
        <f>[4]p28!C63</f>
        <v>1620840</v>
      </c>
      <c r="D63">
        <f>[4]p28!D63</f>
        <v>1054336</v>
      </c>
      <c r="E63">
        <f>[4]p28!E63</f>
        <v>1677092</v>
      </c>
      <c r="F63">
        <f>[4]p28!F63</f>
        <v>382112</v>
      </c>
      <c r="G63">
        <f>[4]p28!G63</f>
        <v>-2909737</v>
      </c>
      <c r="H63">
        <f>[4]p28!H63</f>
        <v>-2515998</v>
      </c>
      <c r="I63">
        <f>[4]p28!I63</f>
        <v>-1839061</v>
      </c>
      <c r="J63">
        <f>[4]p28!J63</f>
        <v>-1684952</v>
      </c>
      <c r="K63">
        <f>[4]p28!K63</f>
        <v>-2237669</v>
      </c>
    </row>
    <row r="64" spans="1:20">
      <c r="A64" t="s">
        <v>238</v>
      </c>
      <c r="B64">
        <f>[4]p28!B64</f>
        <v>24683663</v>
      </c>
      <c r="C64">
        <f>[4]p28!C64</f>
        <v>27424339</v>
      </c>
      <c r="D64">
        <f>[4]p28!D64</f>
        <v>29808611</v>
      </c>
      <c r="E64">
        <f>[4]p28!E64</f>
        <v>26334784</v>
      </c>
      <c r="F64">
        <f>[4]p28!F64</f>
        <v>29084853</v>
      </c>
      <c r="G64">
        <f>[4]p28!G64</f>
        <v>0</v>
      </c>
      <c r="H64">
        <f>[4]p28!H64</f>
        <v>0</v>
      </c>
      <c r="I64">
        <f>[4]p28!I64</f>
        <v>0</v>
      </c>
      <c r="J64">
        <f>[4]p28!J64</f>
        <v>0</v>
      </c>
      <c r="K64">
        <f>[4]p28!K64</f>
        <v>0</v>
      </c>
    </row>
    <row r="65" spans="1:13">
      <c r="A65" t="s">
        <v>239</v>
      </c>
      <c r="B65">
        <f>[4]p28!B65</f>
        <v>1000000</v>
      </c>
      <c r="C65">
        <f>[4]p28!C65</f>
        <v>1000000</v>
      </c>
      <c r="D65">
        <f>[4]p28!D65</f>
        <v>1000000</v>
      </c>
      <c r="E65">
        <f>[4]p28!E65</f>
        <v>1000000</v>
      </c>
      <c r="F65">
        <f>[4]p28!F65</f>
        <v>1000000</v>
      </c>
      <c r="G65">
        <f>[4]p28!G65</f>
        <v>1000000</v>
      </c>
      <c r="H65">
        <f>[4]p28!H65</f>
        <v>1000000</v>
      </c>
      <c r="I65">
        <f>[4]p28!I65</f>
        <v>1000000</v>
      </c>
      <c r="J65">
        <f>[4]p28!J65</f>
        <v>1000000</v>
      </c>
      <c r="K65">
        <f>[4]p28!K65</f>
        <v>1000000</v>
      </c>
    </row>
    <row r="66" spans="1:13">
      <c r="A66" t="s">
        <v>125</v>
      </c>
      <c r="B66">
        <f>[4]p28!B66</f>
        <v>33613135.257518575</v>
      </c>
      <c r="C66">
        <f>[4]p28!C66</f>
        <v>17673819.446977258</v>
      </c>
      <c r="D66">
        <f>[4]p28!D66</f>
        <v>24930938.675192811</v>
      </c>
      <c r="E66">
        <f>[4]p28!E66</f>
        <v>25151586.567449648</v>
      </c>
      <c r="F66">
        <f>[4]p28!F66</f>
        <v>14214763.027425807</v>
      </c>
      <c r="G66">
        <f>[4]p28!G66</f>
        <v>14873303</v>
      </c>
      <c r="H66">
        <f>[4]p28!H66</f>
        <v>15637618</v>
      </c>
      <c r="I66">
        <f>[4]p28!I66</f>
        <v>16951665</v>
      </c>
      <c r="J66">
        <f>[4]p28!J66</f>
        <v>17251832</v>
      </c>
      <c r="K66">
        <f>[4]p28!K66</f>
        <v>16177903</v>
      </c>
    </row>
    <row r="67" spans="1:13">
      <c r="A67" t="s">
        <v>240</v>
      </c>
      <c r="B67">
        <f>[4]p28!B67</f>
        <v>66691044.269057035</v>
      </c>
      <c r="C67">
        <f>[4]p28!C67</f>
        <v>55210410.435438797</v>
      </c>
      <c r="D67">
        <f>[4]p28!D67</f>
        <v>64408449.7175005</v>
      </c>
      <c r="E67">
        <f>[4]p28!E67</f>
        <v>61831436.352065027</v>
      </c>
      <c r="F67">
        <f>[4]p28!F67</f>
        <v>52628863.423579656</v>
      </c>
      <c r="G67">
        <f>[4]p28!G67</f>
        <v>0</v>
      </c>
      <c r="H67">
        <f>[4]p28!H67</f>
        <v>0</v>
      </c>
      <c r="I67">
        <f>[4]p28!I67</f>
        <v>0</v>
      </c>
      <c r="J67">
        <f>[4]p28!J67</f>
        <v>0</v>
      </c>
      <c r="K67">
        <f>[4]p28!K67</f>
        <v>0</v>
      </c>
    </row>
    <row r="68" spans="1:13">
      <c r="A68" t="s">
        <v>241</v>
      </c>
      <c r="B68">
        <f>[4]p28!B68</f>
        <v>0</v>
      </c>
      <c r="C68">
        <f>[4]p28!C68</f>
        <v>0</v>
      </c>
      <c r="D68">
        <f>[4]p28!D68</f>
        <v>0</v>
      </c>
      <c r="E68">
        <f>[4]p28!E68</f>
        <v>0</v>
      </c>
      <c r="F68">
        <f>[4]p28!F68</f>
        <v>0</v>
      </c>
      <c r="G68">
        <f>[4]p28!G68</f>
        <v>0</v>
      </c>
      <c r="H68">
        <f>[4]p28!H68</f>
        <v>0</v>
      </c>
      <c r="I68">
        <f>[4]p28!I68</f>
        <v>0</v>
      </c>
      <c r="J68">
        <f>[4]p28!J68</f>
        <v>0</v>
      </c>
      <c r="K68">
        <f>[4]p28!K68</f>
        <v>0</v>
      </c>
    </row>
    <row r="69" spans="1:13">
      <c r="A69" t="s">
        <v>242</v>
      </c>
      <c r="B69">
        <f>[4]p28!B69</f>
        <v>24967395.112320654</v>
      </c>
      <c r="C69">
        <f>[4]p28!C69</f>
        <v>35774982.206848472</v>
      </c>
      <c r="D69">
        <f>[4]p28!D69</f>
        <v>30929499.572862081</v>
      </c>
      <c r="E69">
        <f>[4]p28!E69</f>
        <v>37980781.701049156</v>
      </c>
      <c r="F69">
        <f>[4]p28!F69</f>
        <v>29892503.295193601</v>
      </c>
      <c r="G69">
        <f>[4]p28!G69</f>
        <v>0</v>
      </c>
      <c r="H69">
        <f>[4]p28!H69</f>
        <v>0</v>
      </c>
      <c r="I69">
        <f>[4]p28!I69</f>
        <v>0</v>
      </c>
      <c r="J69">
        <f>[4]p28!J69</f>
        <v>0</v>
      </c>
      <c r="K69">
        <f>[4]p28!K69</f>
        <v>0</v>
      </c>
    </row>
    <row r="70" spans="1:13">
      <c r="A70" t="s">
        <v>243</v>
      </c>
      <c r="B70">
        <f>[4]p28!B70</f>
        <v>1186005.7344227582</v>
      </c>
      <c r="C70">
        <f>[4]p28!C70</f>
        <v>3146335.3234945275</v>
      </c>
      <c r="D70">
        <f>[4]p28!D70</f>
        <v>2046652.117146682</v>
      </c>
      <c r="E70">
        <f>[4]p28!E70</f>
        <v>3255530.7462964915</v>
      </c>
      <c r="F70">
        <f>[4]p28!F70</f>
        <v>741747.86382290721</v>
      </c>
      <c r="G70">
        <f>[4]p28!G70</f>
        <v>-88260</v>
      </c>
      <c r="H70">
        <f>[4]p28!H70</f>
        <v>-82972</v>
      </c>
      <c r="I70">
        <f>[4]p28!I70</f>
        <v>-79008</v>
      </c>
      <c r="J70">
        <f>[4]p28!J70</f>
        <v>-79008</v>
      </c>
      <c r="K70">
        <f>[4]p28!K70</f>
        <v>-82972</v>
      </c>
    </row>
    <row r="71" spans="1:13">
      <c r="A71" t="s">
        <v>244</v>
      </c>
      <c r="B71">
        <f>[4]p28!B71</f>
        <v>0.76118135395495268</v>
      </c>
      <c r="C71">
        <f>[4]p28!C71</f>
        <v>1.111718384737534</v>
      </c>
      <c r="D71">
        <f>[4]p28!D71</f>
        <v>1.165424155971855</v>
      </c>
      <c r="E71">
        <f>[4]p28!E71</f>
        <v>1.1264131985753452</v>
      </c>
      <c r="F71">
        <f>[4]p28!F71</f>
        <v>0.83526290676031312</v>
      </c>
      <c r="G71">
        <f>[4]p28!G71</f>
        <v>0</v>
      </c>
      <c r="H71">
        <f>[4]p28!H71</f>
        <v>0</v>
      </c>
      <c r="I71">
        <f>[4]p28!I71</f>
        <v>0</v>
      </c>
      <c r="J71">
        <f>[4]p28!J71</f>
        <v>0</v>
      </c>
      <c r="K71">
        <f>[4]p28!K71</f>
        <v>0</v>
      </c>
    </row>
    <row r="72" spans="1:13">
      <c r="A72" t="s">
        <v>245</v>
      </c>
      <c r="B72">
        <f>[4]p28!B72</f>
        <v>0.89348761436630675</v>
      </c>
      <c r="C72">
        <f>[4]p28!C72</f>
        <v>1.0932534106392224</v>
      </c>
      <c r="D72">
        <f>[4]p28!D72</f>
        <v>0.88640294548174403</v>
      </c>
      <c r="E72">
        <f>[4]p28!E72</f>
        <v>1.0378872396733358</v>
      </c>
      <c r="F72">
        <f>[4]p28!F72</f>
        <v>1.0889687898393918</v>
      </c>
      <c r="G72">
        <f>[4]p28!G72</f>
        <v>0</v>
      </c>
      <c r="H72">
        <f>[4]p28!H72</f>
        <v>0</v>
      </c>
      <c r="I72">
        <f>[4]p28!I72</f>
        <v>0</v>
      </c>
      <c r="J72">
        <f>[4]p28!J72</f>
        <v>0</v>
      </c>
      <c r="K72">
        <f>[4]p28!K72</f>
        <v>0</v>
      </c>
    </row>
    <row r="73" spans="1:13">
      <c r="A73" t="s">
        <v>246</v>
      </c>
      <c r="B73">
        <f>[4]p28!B73</f>
        <v>0</v>
      </c>
      <c r="C73">
        <f>[4]p28!C73</f>
        <v>0</v>
      </c>
      <c r="D73">
        <f>[4]p28!D73</f>
        <v>0</v>
      </c>
      <c r="E73">
        <f>[4]p28!E73</f>
        <v>0</v>
      </c>
      <c r="F73">
        <f>[4]p28!F73</f>
        <v>0</v>
      </c>
      <c r="G73">
        <f>[4]p28!G73</f>
        <v>0</v>
      </c>
      <c r="H73">
        <f>[4]p28!H73</f>
        <v>0</v>
      </c>
      <c r="I73">
        <f>[4]p28!I73</f>
        <v>0</v>
      </c>
      <c r="J73">
        <f>[4]p28!J73</f>
        <v>0</v>
      </c>
      <c r="K73">
        <f>[4]p28!K73</f>
        <v>0</v>
      </c>
    </row>
    <row r="74" spans="1:13">
      <c r="A74" t="s">
        <v>435</v>
      </c>
      <c r="B74">
        <f>[4]p28!B74</f>
        <v>0</v>
      </c>
      <c r="C74">
        <f>[4]p28!C74</f>
        <v>0</v>
      </c>
      <c r="D74">
        <f>[4]p28!D74</f>
        <v>0</v>
      </c>
      <c r="E74">
        <f>[4]p28!E74</f>
        <v>0</v>
      </c>
      <c r="F74">
        <f>[4]p28!F74</f>
        <v>0</v>
      </c>
      <c r="G74">
        <f>[4]p28!G74</f>
        <v>0</v>
      </c>
      <c r="H74">
        <f>[4]p28!H74</f>
        <v>0</v>
      </c>
      <c r="I74">
        <f>[4]p28!I74</f>
        <v>0</v>
      </c>
      <c r="J74">
        <f>[4]p28!J74</f>
        <v>0</v>
      </c>
      <c r="K74">
        <f>[4]p28!K74</f>
        <v>0</v>
      </c>
    </row>
    <row r="75" spans="1:13">
      <c r="A75" t="s">
        <v>436</v>
      </c>
      <c r="B75">
        <f>[4]p28!B75</f>
        <v>0</v>
      </c>
      <c r="C75">
        <f>[4]p28!C75</f>
        <v>0</v>
      </c>
      <c r="D75">
        <f>[4]p28!D75</f>
        <v>0</v>
      </c>
      <c r="E75">
        <f>[4]p28!E75</f>
        <v>0</v>
      </c>
      <c r="F75">
        <f>[4]p28!F75</f>
        <v>0</v>
      </c>
      <c r="G75">
        <f>[4]p28!G75</f>
        <v>0</v>
      </c>
      <c r="H75">
        <f>[4]p28!H75</f>
        <v>0</v>
      </c>
      <c r="I75">
        <f>[4]p28!I75</f>
        <v>0</v>
      </c>
      <c r="J75">
        <f>[4]p28!J75</f>
        <v>0</v>
      </c>
      <c r="K75">
        <f>[4]p28!K75</f>
        <v>0</v>
      </c>
    </row>
    <row r="76" spans="1:13">
      <c r="A76" t="s">
        <v>437</v>
      </c>
      <c r="B76">
        <f>[4]p28!B76</f>
        <v>0</v>
      </c>
      <c r="C76">
        <f>[4]p28!C76</f>
        <v>0</v>
      </c>
      <c r="D76">
        <f>[4]p28!D76</f>
        <v>0</v>
      </c>
      <c r="E76">
        <f>[4]p28!E76</f>
        <v>0</v>
      </c>
      <c r="F76">
        <f>[4]p28!F76</f>
        <v>0</v>
      </c>
      <c r="G76">
        <f>[4]p28!G76</f>
        <v>0</v>
      </c>
      <c r="H76">
        <f>[4]p28!H76</f>
        <v>0</v>
      </c>
      <c r="I76">
        <f>[4]p28!I76</f>
        <v>0</v>
      </c>
      <c r="J76">
        <f>[4]p28!J76</f>
        <v>0</v>
      </c>
      <c r="K76">
        <f>[4]p28!K76</f>
        <v>0</v>
      </c>
    </row>
    <row r="77" spans="1:13" ht="14" thickBot="1">
      <c r="A77" s="34" t="s">
        <v>438</v>
      </c>
      <c r="B77" s="34">
        <f>[4]p28!B77</f>
        <v>0</v>
      </c>
      <c r="C77" s="34">
        <f>[4]p28!C77</f>
        <v>0</v>
      </c>
      <c r="D77" s="34">
        <f>[4]p28!D77</f>
        <v>0</v>
      </c>
      <c r="E77" s="34">
        <f>[4]p28!E77</f>
        <v>0</v>
      </c>
      <c r="F77" s="34">
        <f>[4]p28!F77</f>
        <v>0</v>
      </c>
      <c r="G77" s="34">
        <f>[4]p28!G77</f>
        <v>0</v>
      </c>
      <c r="H77" s="34">
        <f>[4]p28!H77</f>
        <v>0</v>
      </c>
      <c r="I77" s="34">
        <f>[4]p28!I77</f>
        <v>0</v>
      </c>
      <c r="J77" s="34">
        <f>[4]p28!J77</f>
        <v>0</v>
      </c>
      <c r="K77" s="34">
        <f>[4]p28!K77</f>
        <v>0</v>
      </c>
      <c r="L77" s="34"/>
      <c r="M77" s="34"/>
    </row>
    <row r="78" spans="1:13">
      <c r="A78" t="s">
        <v>247</v>
      </c>
      <c r="B78">
        <f>[4]p28!B78</f>
        <v>1</v>
      </c>
    </row>
    <row r="79" spans="1:13">
      <c r="A79" t="s">
        <v>248</v>
      </c>
      <c r="B79">
        <f>[4]p28!B79</f>
        <v>40000</v>
      </c>
    </row>
    <row r="80" spans="1:13">
      <c r="A80" t="s">
        <v>249</v>
      </c>
      <c r="B80">
        <f>[4]p28!B80</f>
        <v>40000</v>
      </c>
    </row>
    <row r="81" spans="1:2">
      <c r="A81" t="s">
        <v>250</v>
      </c>
      <c r="B81">
        <f>[4]p28!B81</f>
        <v>0</v>
      </c>
    </row>
    <row r="82" spans="1:2">
      <c r="A82" t="s">
        <v>251</v>
      </c>
      <c r="B82">
        <f>[4]p28!B82</f>
        <v>0</v>
      </c>
    </row>
    <row r="83" spans="1:2">
      <c r="A83" t="s">
        <v>252</v>
      </c>
      <c r="B83">
        <f>[4]p28!B83</f>
        <v>0</v>
      </c>
    </row>
    <row r="84" spans="1:2">
      <c r="A84" t="s">
        <v>253</v>
      </c>
      <c r="B84">
        <f>[4]p28!B84</f>
        <v>0</v>
      </c>
    </row>
    <row r="85" spans="1:2">
      <c r="A85" t="s">
        <v>254</v>
      </c>
      <c r="B85">
        <f>[4]p28!B85</f>
        <v>42122</v>
      </c>
    </row>
    <row r="86" spans="1:2">
      <c r="A86" t="s">
        <v>255</v>
      </c>
      <c r="B86">
        <f>[4]p28!B86</f>
        <v>21676</v>
      </c>
    </row>
    <row r="87" spans="1:2">
      <c r="A87" t="s">
        <v>256</v>
      </c>
      <c r="B87">
        <f>[4]p28!B87</f>
        <v>14998</v>
      </c>
    </row>
    <row r="88" spans="1:2">
      <c r="A88" t="s">
        <v>257</v>
      </c>
      <c r="B88">
        <f>[4]p28!B88</f>
        <v>26561</v>
      </c>
    </row>
    <row r="89" spans="1:2">
      <c r="A89" t="s">
        <v>258</v>
      </c>
      <c r="B89">
        <f>[4]p28!B89</f>
        <v>30129</v>
      </c>
    </row>
    <row r="90" spans="1:2">
      <c r="A90" t="s">
        <v>259</v>
      </c>
      <c r="B90">
        <f>[4]p28!B90</f>
        <v>77609</v>
      </c>
    </row>
    <row r="91" spans="1:2">
      <c r="A91" t="s">
        <v>260</v>
      </c>
      <c r="B91">
        <f>[4]p28!B91</f>
        <v>42122</v>
      </c>
    </row>
    <row r="92" spans="1:2">
      <c r="A92" t="s">
        <v>261</v>
      </c>
      <c r="B92">
        <f>[4]p28!B92</f>
        <v>21676</v>
      </c>
    </row>
    <row r="93" spans="1:2">
      <c r="A93" t="s">
        <v>262</v>
      </c>
      <c r="B93">
        <f>[4]p28!B93</f>
        <v>14998</v>
      </c>
    </row>
    <row r="94" spans="1:2">
      <c r="A94" t="s">
        <v>263</v>
      </c>
      <c r="B94">
        <f>[4]p28!B94</f>
        <v>26561</v>
      </c>
    </row>
    <row r="95" spans="1:2">
      <c r="A95" t="s">
        <v>264</v>
      </c>
      <c r="B95">
        <f>[4]p28!B95</f>
        <v>30129</v>
      </c>
    </row>
    <row r="96" spans="1:2">
      <c r="A96" t="s">
        <v>265</v>
      </c>
      <c r="B96">
        <f>[4]p28!B96</f>
        <v>77609</v>
      </c>
    </row>
    <row r="97" spans="1:2">
      <c r="A97" t="s">
        <v>266</v>
      </c>
      <c r="B97">
        <f>[4]p28!B97</f>
        <v>0</v>
      </c>
    </row>
    <row r="98" spans="1:2">
      <c r="A98" t="s">
        <v>267</v>
      </c>
      <c r="B98">
        <f>[4]p28!B98</f>
        <v>0</v>
      </c>
    </row>
    <row r="99" spans="1:2">
      <c r="A99" t="s">
        <v>268</v>
      </c>
      <c r="B99">
        <f>[4]p28!B99</f>
        <v>0</v>
      </c>
    </row>
    <row r="100" spans="1:2">
      <c r="A100" t="s">
        <v>269</v>
      </c>
      <c r="B100">
        <f>[4]p28!B100</f>
        <v>0</v>
      </c>
    </row>
    <row r="101" spans="1:2">
      <c r="A101" t="s">
        <v>270</v>
      </c>
      <c r="B101">
        <f>[4]p28!B101</f>
        <v>0</v>
      </c>
    </row>
    <row r="102" spans="1:2">
      <c r="A102" t="s">
        <v>271</v>
      </c>
      <c r="B102">
        <f>[4]p28!B102</f>
        <v>0</v>
      </c>
    </row>
    <row r="103" spans="1:2">
      <c r="A103" t="s">
        <v>272</v>
      </c>
      <c r="B103">
        <f>[4]p28!B103</f>
        <v>165179812.88654998</v>
      </c>
    </row>
    <row r="104" spans="1:2">
      <c r="A104" t="s">
        <v>273</v>
      </c>
      <c r="B104">
        <f>[4]p28!B104</f>
        <v>8210382.34314375</v>
      </c>
    </row>
    <row r="105" spans="1:2">
      <c r="A105" t="s">
        <v>274</v>
      </c>
      <c r="B105">
        <f>[4]p28!B105</f>
        <v>4678393.0217062486</v>
      </c>
    </row>
    <row r="106" spans="1:2">
      <c r="A106" t="s">
        <v>275</v>
      </c>
      <c r="B106">
        <f>[4]p28!B106</f>
        <v>781184.59654331231</v>
      </c>
    </row>
    <row r="107" spans="1:2">
      <c r="A107" t="s">
        <v>276</v>
      </c>
      <c r="B107">
        <f>[4]p28!B107</f>
        <v>1369462.6847199374</v>
      </c>
    </row>
    <row r="108" spans="1:2">
      <c r="A108" t="s">
        <v>277</v>
      </c>
      <c r="B108">
        <f>[4]p28!B108</f>
        <v>3181743.9630033746</v>
      </c>
    </row>
    <row r="109" spans="1:2">
      <c r="A109" t="s">
        <v>278</v>
      </c>
      <c r="B109">
        <f>[4]p28!B109</f>
        <v>1821.9908655536415</v>
      </c>
    </row>
    <row r="110" spans="1:2">
      <c r="A110" t="s">
        <v>279</v>
      </c>
      <c r="B110">
        <f>[4]p28!B110</f>
        <v>277.3991357200743</v>
      </c>
    </row>
    <row r="111" spans="1:2">
      <c r="A111" t="s">
        <v>280</v>
      </c>
      <c r="B111">
        <f>[4]p28!B111</f>
        <v>133.06674860785023</v>
      </c>
    </row>
    <row r="112" spans="1:2">
      <c r="A112" t="s">
        <v>281</v>
      </c>
      <c r="B112">
        <f>[4]p28!B112</f>
        <v>14.118111010347636</v>
      </c>
    </row>
    <row r="113" spans="1:2">
      <c r="A113" t="s">
        <v>282</v>
      </c>
      <c r="B113">
        <f>[4]p28!B113</f>
        <v>16.646727907723331</v>
      </c>
    </row>
    <row r="114" spans="1:2">
      <c r="A114" t="s">
        <v>283</v>
      </c>
      <c r="B114">
        <f>[4]p28!B114</f>
        <v>21.0718074781308</v>
      </c>
    </row>
    <row r="115" spans="1:2">
      <c r="A115" t="s">
        <v>284</v>
      </c>
      <c r="B115">
        <f>[4]p28!B115</f>
        <v>17999983</v>
      </c>
    </row>
    <row r="116" spans="1:2">
      <c r="A116" t="s">
        <v>285</v>
      </c>
      <c r="B116">
        <f>[4]p28!B116</f>
        <v>960000</v>
      </c>
    </row>
    <row r="117" spans="1:2">
      <c r="A117" t="s">
        <v>286</v>
      </c>
      <c r="B117">
        <f>[4]p28!B117</f>
        <v>959998</v>
      </c>
    </row>
    <row r="118" spans="1:2">
      <c r="A118" t="s">
        <v>287</v>
      </c>
      <c r="B118">
        <f>[4]p28!B118</f>
        <v>119999.67999999999</v>
      </c>
    </row>
    <row r="119" spans="1:2">
      <c r="A119" t="s">
        <v>288</v>
      </c>
      <c r="B119">
        <f>[4]p28!B119</f>
        <v>239999.63</v>
      </c>
    </row>
    <row r="120" spans="1:2">
      <c r="A120" t="s">
        <v>289</v>
      </c>
      <c r="B120">
        <f>[4]p28!B120</f>
        <v>640000</v>
      </c>
    </row>
    <row r="121" spans="1:2">
      <c r="A121" t="s">
        <v>290</v>
      </c>
      <c r="B121">
        <f>[4]p28!B121</f>
        <v>14866183.159789499</v>
      </c>
    </row>
    <row r="122" spans="1:2">
      <c r="A122" t="s">
        <v>291</v>
      </c>
      <c r="B122">
        <f>[4]p28!B122</f>
        <v>566516.38167691871</v>
      </c>
    </row>
    <row r="123" spans="1:2">
      <c r="A123" t="s">
        <v>292</v>
      </c>
      <c r="B123">
        <f>[4]p28!B123</f>
        <v>0</v>
      </c>
    </row>
    <row r="124" spans="1:2">
      <c r="A124" t="s">
        <v>293</v>
      </c>
      <c r="B124">
        <f>[4]p28!B124</f>
        <v>89836.228602480915</v>
      </c>
    </row>
    <row r="125" spans="1:2">
      <c r="A125" t="s">
        <v>294</v>
      </c>
      <c r="B125">
        <f>[4]p28!B125</f>
        <v>157488.20874279281</v>
      </c>
    </row>
    <row r="126" spans="1:2">
      <c r="A126" t="s">
        <v>295</v>
      </c>
      <c r="B126">
        <f>[4]p28!B126</f>
        <v>182950.27787269405</v>
      </c>
    </row>
    <row r="127" spans="1:2">
      <c r="A127" t="s">
        <v>296</v>
      </c>
      <c r="B127">
        <f>[4]p28!B127</f>
        <v>48670</v>
      </c>
    </row>
    <row r="128" spans="1:2">
      <c r="A128" t="s">
        <v>297</v>
      </c>
      <c r="B128">
        <f>[4]p28!B128</f>
        <v>29608</v>
      </c>
    </row>
    <row r="129" spans="1:2">
      <c r="A129" t="s">
        <v>298</v>
      </c>
      <c r="B129">
        <f>[4]p28!B129</f>
        <v>17411</v>
      </c>
    </row>
    <row r="130" spans="1:2">
      <c r="A130" t="s">
        <v>299</v>
      </c>
      <c r="B130">
        <f>[4]p28!B130</f>
        <v>32342</v>
      </c>
    </row>
    <row r="131" spans="1:2">
      <c r="A131" t="s">
        <v>300</v>
      </c>
      <c r="B131">
        <f>[4]p28!B131</f>
        <v>45375</v>
      </c>
    </row>
    <row r="132" spans="1:2">
      <c r="A132" t="s">
        <v>301</v>
      </c>
      <c r="B132">
        <f>[4]p28!B132</f>
        <v>106046</v>
      </c>
    </row>
    <row r="133" spans="1:2">
      <c r="A133" t="s">
        <v>302</v>
      </c>
      <c r="B133">
        <f>[4]p28!B133</f>
        <v>48670</v>
      </c>
    </row>
    <row r="134" spans="1:2">
      <c r="A134" t="s">
        <v>303</v>
      </c>
      <c r="B134">
        <f>[4]p28!B134</f>
        <v>29608</v>
      </c>
    </row>
    <row r="135" spans="1:2">
      <c r="A135" t="s">
        <v>304</v>
      </c>
      <c r="B135">
        <f>[4]p28!B135</f>
        <v>17411</v>
      </c>
    </row>
    <row r="136" spans="1:2">
      <c r="A136" t="s">
        <v>305</v>
      </c>
      <c r="B136">
        <f>[4]p28!B136</f>
        <v>32342</v>
      </c>
    </row>
    <row r="137" spans="1:2">
      <c r="A137" t="s">
        <v>306</v>
      </c>
      <c r="B137">
        <f>[4]p28!B137</f>
        <v>45375</v>
      </c>
    </row>
    <row r="138" spans="1:2">
      <c r="A138" t="s">
        <v>307</v>
      </c>
      <c r="B138">
        <f>[4]p28!B138</f>
        <v>106046</v>
      </c>
    </row>
    <row r="139" spans="1:2">
      <c r="A139" t="s">
        <v>308</v>
      </c>
      <c r="B139">
        <f>[4]p28!B139</f>
        <v>0</v>
      </c>
    </row>
    <row r="140" spans="1:2">
      <c r="A140" t="s">
        <v>309</v>
      </c>
      <c r="B140">
        <f>[4]p28!B140</f>
        <v>0</v>
      </c>
    </row>
    <row r="141" spans="1:2">
      <c r="A141" t="s">
        <v>310</v>
      </c>
      <c r="B141">
        <f>[4]p28!B141</f>
        <v>0</v>
      </c>
    </row>
    <row r="142" spans="1:2">
      <c r="A142" t="s">
        <v>311</v>
      </c>
      <c r="B142">
        <f>[4]p28!B142</f>
        <v>0</v>
      </c>
    </row>
    <row r="143" spans="1:2">
      <c r="A143" t="s">
        <v>312</v>
      </c>
      <c r="B143">
        <f>[4]p28!B143</f>
        <v>0</v>
      </c>
    </row>
    <row r="144" spans="1:2">
      <c r="A144" t="s">
        <v>313</v>
      </c>
      <c r="B144">
        <f>[4]p28!B144</f>
        <v>0</v>
      </c>
    </row>
    <row r="145" spans="1:2">
      <c r="A145" t="s">
        <v>314</v>
      </c>
      <c r="B145">
        <f>[4]p28!B145</f>
        <v>290623988.35181248</v>
      </c>
    </row>
    <row r="146" spans="1:2">
      <c r="A146" t="s">
        <v>315</v>
      </c>
      <c r="B146">
        <f>[4]p28!B146</f>
        <v>13193936.390249999</v>
      </c>
    </row>
    <row r="147" spans="1:2">
      <c r="A147" t="s">
        <v>316</v>
      </c>
      <c r="B147">
        <f>[4]p28!B147</f>
        <v>8146636.3082671845</v>
      </c>
    </row>
    <row r="148" spans="1:2">
      <c r="A148" t="s">
        <v>317</v>
      </c>
      <c r="B148">
        <f>[4]p28!B148</f>
        <v>1239454.6407416246</v>
      </c>
    </row>
    <row r="149" spans="1:2">
      <c r="A149" t="s">
        <v>318</v>
      </c>
      <c r="B149">
        <f>[4]p28!B149</f>
        <v>2426404.4732812499</v>
      </c>
    </row>
    <row r="150" spans="1:2">
      <c r="A150" t="s">
        <v>319</v>
      </c>
      <c r="B150">
        <f>[4]p28!B150</f>
        <v>5198191.6923956247</v>
      </c>
    </row>
    <row r="151" spans="1:2">
      <c r="A151" t="s">
        <v>320</v>
      </c>
      <c r="B151">
        <f>[4]p28!B151</f>
        <v>2517.9304536460991</v>
      </c>
    </row>
    <row r="152" spans="1:2">
      <c r="A152" t="s">
        <v>321</v>
      </c>
      <c r="B152">
        <f>[4]p28!B152</f>
        <v>354.44932367045027</v>
      </c>
    </row>
    <row r="153" spans="1:2">
      <c r="A153" t="s">
        <v>322</v>
      </c>
      <c r="B153">
        <f>[4]p28!B153</f>
        <v>183.89379717640051</v>
      </c>
    </row>
    <row r="154" spans="1:2">
      <c r="A154" t="s">
        <v>323</v>
      </c>
      <c r="B154">
        <f>[4]p28!B154</f>
        <v>18.75420678587513</v>
      </c>
    </row>
    <row r="155" spans="1:2">
      <c r="A155" t="s">
        <v>324</v>
      </c>
      <c r="B155">
        <f>[4]p28!B155</f>
        <v>22.1131691952856</v>
      </c>
    </row>
    <row r="156" spans="1:2">
      <c r="A156" t="s">
        <v>325</v>
      </c>
      <c r="B156">
        <f>[4]p28!B156</f>
        <v>27.691353411753926</v>
      </c>
    </row>
    <row r="157" spans="1:2">
      <c r="A157" t="s">
        <v>326</v>
      </c>
      <c r="B157">
        <f>[4]p28!B157</f>
        <v>24000007</v>
      </c>
    </row>
    <row r="158" spans="1:2">
      <c r="A158" t="s">
        <v>327</v>
      </c>
      <c r="B158">
        <f>[4]p28!B158</f>
        <v>1200000</v>
      </c>
    </row>
    <row r="159" spans="1:2">
      <c r="A159" t="s">
        <v>328</v>
      </c>
      <c r="B159">
        <f>[4]p28!B159</f>
        <v>1199997.5</v>
      </c>
    </row>
    <row r="160" spans="1:2">
      <c r="A160" t="s">
        <v>329</v>
      </c>
      <c r="B160">
        <f>[4]p28!B160</f>
        <v>119999.67999999999</v>
      </c>
    </row>
    <row r="161" spans="1:2">
      <c r="A161" t="s">
        <v>330</v>
      </c>
      <c r="B161">
        <f>[4]p28!B161</f>
        <v>239999.63</v>
      </c>
    </row>
    <row r="162" spans="1:2">
      <c r="A162" t="s">
        <v>331</v>
      </c>
      <c r="B162">
        <f>[4]p28!B162</f>
        <v>660000</v>
      </c>
    </row>
    <row r="163" spans="1:2">
      <c r="A163" t="s">
        <v>332</v>
      </c>
      <c r="B163">
        <f>[4]p28!B163</f>
        <v>26156158.951663122</v>
      </c>
    </row>
    <row r="164" spans="1:2">
      <c r="A164" t="s">
        <v>333</v>
      </c>
      <c r="B164">
        <f>[4]p28!B164</f>
        <v>0</v>
      </c>
    </row>
    <row r="165" spans="1:2">
      <c r="A165" t="s">
        <v>334</v>
      </c>
      <c r="B165">
        <f>[4]p28!B165</f>
        <v>749490.54036058101</v>
      </c>
    </row>
    <row r="166" spans="1:2">
      <c r="A166" t="s">
        <v>335</v>
      </c>
      <c r="B166">
        <f>[4]p28!B166</f>
        <v>142537.28368528685</v>
      </c>
    </row>
    <row r="167" spans="1:2">
      <c r="A167" t="s">
        <v>336</v>
      </c>
      <c r="B167">
        <f>[4]p28!B167</f>
        <v>279036.51442734373</v>
      </c>
    </row>
    <row r="168" spans="1:2">
      <c r="A168" t="s">
        <v>337</v>
      </c>
      <c r="B168">
        <f>[4]p28!B168</f>
        <v>0</v>
      </c>
    </row>
    <row r="169" spans="1:2">
      <c r="A169" t="s">
        <v>338</v>
      </c>
      <c r="B169">
        <f>[4]p28!B169</f>
        <v>3</v>
      </c>
    </row>
    <row r="170" spans="1:2">
      <c r="A170" t="s">
        <v>339</v>
      </c>
      <c r="B170">
        <f>[4]p28!B170</f>
        <v>6</v>
      </c>
    </row>
    <row r="171" spans="1:2">
      <c r="A171" t="s">
        <v>340</v>
      </c>
      <c r="B171">
        <f>[4]p28!B171</f>
        <v>269049</v>
      </c>
    </row>
    <row r="172" spans="1:2">
      <c r="A172" t="s">
        <v>341</v>
      </c>
      <c r="B172">
        <f>[4]p28!B172</f>
        <v>7699918.8999999994</v>
      </c>
    </row>
    <row r="173" spans="1:2">
      <c r="A173" t="s">
        <v>342</v>
      </c>
      <c r="B173">
        <f>[4]p28!B173</f>
        <v>24621591.25</v>
      </c>
    </row>
    <row r="174" spans="1:2">
      <c r="A174" t="s">
        <v>343</v>
      </c>
      <c r="B174">
        <f>[4]p28!B174</f>
        <v>269049</v>
      </c>
    </row>
    <row r="175" spans="1:2">
      <c r="A175" t="s">
        <v>344</v>
      </c>
      <c r="B175">
        <f>[4]p28!B175</f>
        <v>7699918.8999999994</v>
      </c>
    </row>
    <row r="176" spans="1:2">
      <c r="A176" t="s">
        <v>345</v>
      </c>
      <c r="B176">
        <f>[4]p28!B176</f>
        <v>24621591.25</v>
      </c>
    </row>
    <row r="177" spans="1:2">
      <c r="A177" t="s">
        <v>346</v>
      </c>
      <c r="B177">
        <f>[4]p28!B177</f>
        <v>278186</v>
      </c>
    </row>
    <row r="178" spans="1:2">
      <c r="A178" t="s">
        <v>347</v>
      </c>
      <c r="B178">
        <f>[4]p28!B178</f>
        <v>7842220.844615384</v>
      </c>
    </row>
    <row r="179" spans="1:2">
      <c r="A179" t="s">
        <v>348</v>
      </c>
      <c r="B179">
        <f>[4]p28!B179</f>
        <v>24879806.799999997</v>
      </c>
    </row>
    <row r="180" spans="1:2">
      <c r="A180" t="s">
        <v>349</v>
      </c>
      <c r="B180">
        <f>[4]p28!B180</f>
        <v>327150</v>
      </c>
    </row>
    <row r="181" spans="1:2">
      <c r="A181" t="s">
        <v>350</v>
      </c>
      <c r="B181">
        <f>[4]p28!B181</f>
        <v>1867950</v>
      </c>
    </row>
    <row r="182" spans="1:2">
      <c r="A182" t="s">
        <v>351</v>
      </c>
      <c r="B182">
        <f>[4]p28!B182</f>
        <v>6726056</v>
      </c>
    </row>
    <row r="183" spans="1:2">
      <c r="A183" t="s">
        <v>352</v>
      </c>
      <c r="B183">
        <f>[4]p28!B183</f>
        <v>327150</v>
      </c>
    </row>
    <row r="184" spans="1:2">
      <c r="A184" t="s">
        <v>353</v>
      </c>
      <c r="B184">
        <f>[4]p28!B184</f>
        <v>1867950</v>
      </c>
    </row>
    <row r="185" spans="1:2">
      <c r="A185" t="s">
        <v>354</v>
      </c>
      <c r="B185">
        <f>[4]p28!B185</f>
        <v>6726056</v>
      </c>
    </row>
    <row r="186" spans="1:2">
      <c r="A186" t="s">
        <v>355</v>
      </c>
      <c r="B186">
        <f>[4]p28!B186</f>
        <v>333061</v>
      </c>
    </row>
    <row r="187" spans="1:2">
      <c r="A187" t="s">
        <v>356</v>
      </c>
      <c r="B187">
        <f>[4]p28!B187</f>
        <v>1879772</v>
      </c>
    </row>
    <row r="188" spans="1:2">
      <c r="A188" t="s">
        <v>357</v>
      </c>
      <c r="B188">
        <f>[4]p28!B188</f>
        <v>6766255</v>
      </c>
    </row>
    <row r="189" spans="1:2">
      <c r="A189" t="s">
        <v>358</v>
      </c>
      <c r="B189">
        <f>[4]p28!B189</f>
        <v>0</v>
      </c>
    </row>
    <row r="190" spans="1:2">
      <c r="A190" t="s">
        <v>359</v>
      </c>
      <c r="B190">
        <f>[4]p28!B190</f>
        <v>0</v>
      </c>
    </row>
    <row r="191" spans="1:2">
      <c r="A191" t="s">
        <v>360</v>
      </c>
      <c r="B191">
        <f>[4]p28!B191</f>
        <v>0</v>
      </c>
    </row>
    <row r="192" spans="1:2">
      <c r="A192" t="s">
        <v>361</v>
      </c>
      <c r="B192">
        <f>[4]p28!B192</f>
        <v>218931</v>
      </c>
    </row>
    <row r="193" spans="1:2">
      <c r="A193" t="s">
        <v>362</v>
      </c>
      <c r="B193">
        <f>[4]p28!B193</f>
        <v>26300716</v>
      </c>
    </row>
    <row r="194" spans="1:2">
      <c r="A194" t="s">
        <v>363</v>
      </c>
      <c r="B194">
        <f>[4]p28!B194</f>
        <v>120.13242996628868</v>
      </c>
    </row>
    <row r="195" spans="1:2">
      <c r="A195" t="s">
        <v>364</v>
      </c>
      <c r="B195">
        <f>[4]p28!B195</f>
        <v>0</v>
      </c>
    </row>
    <row r="196" spans="1:2">
      <c r="A196" t="s">
        <v>365</v>
      </c>
      <c r="B196">
        <f>[4]p28!B196</f>
        <v>0</v>
      </c>
    </row>
    <row r="197" spans="1:2">
      <c r="A197" t="s">
        <v>366</v>
      </c>
      <c r="B197">
        <f>[4]p28!B197</f>
        <v>0</v>
      </c>
    </row>
    <row r="198" spans="1:2">
      <c r="A198" t="s">
        <v>367</v>
      </c>
      <c r="B198">
        <f>[4]p28!B198</f>
        <v>0</v>
      </c>
    </row>
    <row r="199" spans="1:2">
      <c r="A199" t="s">
        <v>368</v>
      </c>
      <c r="B199">
        <f>[4]p28!B199</f>
        <v>0</v>
      </c>
    </row>
    <row r="200" spans="1:2">
      <c r="A200" t="s">
        <v>369</v>
      </c>
      <c r="B200">
        <f>[4]p28!B200</f>
        <v>0</v>
      </c>
    </row>
    <row r="201" spans="1:2">
      <c r="A201" t="s">
        <v>370</v>
      </c>
      <c r="B201">
        <f>[4]p28!B201</f>
        <v>136740</v>
      </c>
    </row>
    <row r="202" spans="1:2">
      <c r="A202" t="s">
        <v>371</v>
      </c>
      <c r="B202">
        <f>[4]p28!B202</f>
        <v>3592066</v>
      </c>
    </row>
    <row r="203" spans="1:2">
      <c r="A203" t="s">
        <v>372</v>
      </c>
      <c r="B203">
        <f>[4]p28!B203</f>
        <v>26.269313770441695</v>
      </c>
    </row>
    <row r="204" spans="1:2">
      <c r="A204" t="s">
        <v>373</v>
      </c>
      <c r="B204">
        <f>[4]p28!B204</f>
        <v>0</v>
      </c>
    </row>
    <row r="205" spans="1:2">
      <c r="A205" t="s">
        <v>374</v>
      </c>
      <c r="B205">
        <f>[4]p28!B205</f>
        <v>0</v>
      </c>
    </row>
    <row r="206" spans="1:2">
      <c r="A206" t="s">
        <v>375</v>
      </c>
      <c r="B206">
        <f>[4]p28!B206</f>
        <v>0</v>
      </c>
    </row>
    <row r="207" spans="1:2">
      <c r="A207" t="s">
        <v>376</v>
      </c>
      <c r="B207">
        <f>[4]p28!B207</f>
        <v>122166</v>
      </c>
    </row>
    <row r="208" spans="1:2">
      <c r="A208" t="s">
        <v>377</v>
      </c>
      <c r="B208">
        <f>[4]p28!B208</f>
        <v>228044</v>
      </c>
    </row>
    <row r="209" spans="1:2">
      <c r="A209" t="s">
        <v>378</v>
      </c>
      <c r="B209">
        <f>[4]p28!B209</f>
        <v>0</v>
      </c>
    </row>
    <row r="210" spans="1:2">
      <c r="A210" t="s">
        <v>379</v>
      </c>
      <c r="B210">
        <f>[4]p28!B210</f>
        <v>0</v>
      </c>
    </row>
    <row r="211" spans="1:2">
      <c r="A211" t="s">
        <v>380</v>
      </c>
      <c r="B211">
        <f>[4]p28!B211</f>
        <v>465082.5</v>
      </c>
    </row>
    <row r="212" spans="1:2">
      <c r="A212" t="s">
        <v>381</v>
      </c>
      <c r="B212">
        <f>[4]p28!B212</f>
        <v>773720</v>
      </c>
    </row>
    <row r="213" spans="1:2">
      <c r="A213" t="s">
        <v>382</v>
      </c>
      <c r="B213">
        <f>[4]p28!B213</f>
        <v>24967395.112320654</v>
      </c>
    </row>
    <row r="214" spans="1:2">
      <c r="A214" t="s">
        <v>137</v>
      </c>
      <c r="B214">
        <f>[4]p28!B214</f>
        <v>447860</v>
      </c>
    </row>
    <row r="215" spans="1:2">
      <c r="A215" t="s">
        <v>383</v>
      </c>
      <c r="B215">
        <f>[4]p28!B215</f>
        <v>0</v>
      </c>
    </row>
    <row r="216" spans="1:2">
      <c r="A216" t="s">
        <v>384</v>
      </c>
      <c r="B216">
        <f>[4]p28!B216</f>
        <v>25415255.112320654</v>
      </c>
    </row>
    <row r="217" spans="1:2">
      <c r="A217" t="s">
        <v>385</v>
      </c>
      <c r="B217">
        <f>[4]p28!B217</f>
        <v>11448529</v>
      </c>
    </row>
    <row r="218" spans="1:2">
      <c r="A218" t="s">
        <v>386</v>
      </c>
      <c r="B218">
        <f>[4]p28!B218</f>
        <v>815292.5</v>
      </c>
    </row>
    <row r="219" spans="1:2">
      <c r="A219" t="s">
        <v>387</v>
      </c>
      <c r="B219">
        <f>[4]p28!B219</f>
        <v>3238769</v>
      </c>
    </row>
    <row r="220" spans="1:2">
      <c r="A220" t="s">
        <v>388</v>
      </c>
      <c r="B220">
        <f>[4]p28!B220</f>
        <v>1249204</v>
      </c>
    </row>
    <row r="221" spans="1:2">
      <c r="A221" t="s">
        <v>145</v>
      </c>
      <c r="B221">
        <f>[4]p28!B221</f>
        <v>2500000</v>
      </c>
    </row>
    <row r="222" spans="1:2">
      <c r="A222" t="s">
        <v>146</v>
      </c>
      <c r="B222">
        <f>[4]p28!B222</f>
        <v>550242</v>
      </c>
    </row>
    <row r="223" spans="1:2">
      <c r="A223" t="s">
        <v>389</v>
      </c>
      <c r="B223">
        <f>[4]p28!B223</f>
        <v>135598</v>
      </c>
    </row>
    <row r="224" spans="1:2">
      <c r="A224" t="s">
        <v>390</v>
      </c>
      <c r="B224">
        <f>[4]p28!B224</f>
        <v>0</v>
      </c>
    </row>
    <row r="225" spans="1:2">
      <c r="A225" t="s">
        <v>391</v>
      </c>
      <c r="B225">
        <f>[4]p28!B225</f>
        <v>0</v>
      </c>
    </row>
    <row r="226" spans="1:2">
      <c r="A226" t="s">
        <v>392</v>
      </c>
      <c r="B226">
        <f>[4]p28!B226</f>
        <v>1600000</v>
      </c>
    </row>
    <row r="227" spans="1:2">
      <c r="A227" t="s">
        <v>152</v>
      </c>
      <c r="B227">
        <f>[4]p28!B227</f>
        <v>160000</v>
      </c>
    </row>
    <row r="228" spans="1:2">
      <c r="A228" t="s">
        <v>393</v>
      </c>
      <c r="B228">
        <f>[4]p28!B228</f>
        <v>0</v>
      </c>
    </row>
    <row r="229" spans="1:2">
      <c r="A229" t="s">
        <v>394</v>
      </c>
      <c r="B229">
        <f>[4]p28!B229</f>
        <v>217812</v>
      </c>
    </row>
    <row r="230" spans="1:2">
      <c r="A230" t="s">
        <v>395</v>
      </c>
      <c r="B230">
        <f>[4]p28!B230</f>
        <v>1702829.8778978956</v>
      </c>
    </row>
    <row r="231" spans="1:2">
      <c r="A231" t="s">
        <v>396</v>
      </c>
      <c r="B231">
        <f>[4]p28!B231</f>
        <v>23618276.377897896</v>
      </c>
    </row>
    <row r="232" spans="1:2">
      <c r="A232" t="s">
        <v>397</v>
      </c>
      <c r="B232">
        <f>[4]p28!B232</f>
        <v>1796978.7344227582</v>
      </c>
    </row>
    <row r="233" spans="1:2">
      <c r="A233" t="s">
        <v>398</v>
      </c>
      <c r="B233">
        <f>[4]p28!B233</f>
        <v>610973</v>
      </c>
    </row>
    <row r="234" spans="1:2">
      <c r="A234" t="s">
        <v>243</v>
      </c>
      <c r="B234">
        <f>[4]p28!B234</f>
        <v>1186005.7344227582</v>
      </c>
    </row>
    <row r="235" spans="1:2">
      <c r="A235" t="s">
        <v>399</v>
      </c>
      <c r="B235">
        <f>[4]p28!B235</f>
        <v>6250000</v>
      </c>
    </row>
    <row r="236" spans="1:2">
      <c r="A236" t="s">
        <v>400</v>
      </c>
      <c r="B236">
        <f>[4]p28!B236</f>
        <v>11666666.666666668</v>
      </c>
    </row>
    <row r="237" spans="1:2">
      <c r="A237" t="s">
        <v>401</v>
      </c>
      <c r="B237">
        <f>[4]p28!B237</f>
        <v>10000000</v>
      </c>
    </row>
    <row r="238" spans="1:2">
      <c r="A238" t="s">
        <v>402</v>
      </c>
      <c r="B238">
        <f>[4]p28!B238</f>
        <v>400</v>
      </c>
    </row>
    <row r="239" spans="1:2">
      <c r="A239" t="s">
        <v>403</v>
      </c>
      <c r="B239">
        <f>[4]p28!B239</f>
        <v>300</v>
      </c>
    </row>
    <row r="240" spans="1:2">
      <c r="A240" t="s">
        <v>404</v>
      </c>
      <c r="B240">
        <f>[4]p28!B240</f>
        <v>1000</v>
      </c>
    </row>
    <row r="241" spans="1:2">
      <c r="A241" t="s">
        <v>405</v>
      </c>
      <c r="B241">
        <f>[4]p28!B241</f>
        <v>1.4</v>
      </c>
    </row>
    <row r="242" spans="1:2">
      <c r="A242" t="s">
        <v>406</v>
      </c>
      <c r="B242">
        <f>[4]p28!B242</f>
        <v>2.2799999999999998</v>
      </c>
    </row>
    <row r="243" spans="1:2">
      <c r="A243" t="s">
        <v>407</v>
      </c>
      <c r="B243">
        <f>[4]p28!B243</f>
        <v>69226270</v>
      </c>
    </row>
    <row r="244" spans="1:2">
      <c r="A244" t="s">
        <v>408</v>
      </c>
      <c r="B244">
        <f>[4]p28!B244</f>
        <v>44542607</v>
      </c>
    </row>
    <row r="245" spans="1:2">
      <c r="A245" t="s">
        <v>409</v>
      </c>
      <c r="B245">
        <f>[4]p28!B245</f>
        <v>30000</v>
      </c>
    </row>
    <row r="246" spans="1:2">
      <c r="A246" t="s">
        <v>410</v>
      </c>
      <c r="B246">
        <f>[4]p28!B246</f>
        <v>0</v>
      </c>
    </row>
    <row r="247" spans="1:2">
      <c r="A247" t="s">
        <v>411</v>
      </c>
      <c r="B247">
        <f>[4]p28!B247</f>
        <v>3.8</v>
      </c>
    </row>
    <row r="248" spans="1:2">
      <c r="A248" t="s">
        <v>412</v>
      </c>
      <c r="B248">
        <f>[4]p28!B248</f>
        <v>3.8</v>
      </c>
    </row>
    <row r="249" spans="1:2">
      <c r="A249" t="s">
        <v>413</v>
      </c>
      <c r="B249">
        <f>[4]p28!B249</f>
        <v>0</v>
      </c>
    </row>
    <row r="250" spans="1:2">
      <c r="A250" t="s">
        <v>414</v>
      </c>
      <c r="B250">
        <f>[4]p28!B250</f>
        <v>0</v>
      </c>
    </row>
    <row r="251" spans="1:2">
      <c r="A251" t="s">
        <v>415</v>
      </c>
      <c r="B251">
        <f>[4]p28!B251</f>
        <v>0</v>
      </c>
    </row>
    <row r="252" spans="1:2">
      <c r="A252" t="s">
        <v>416</v>
      </c>
      <c r="B252">
        <f>[4]p28!B252</f>
        <v>0</v>
      </c>
    </row>
    <row r="253" spans="1:2">
      <c r="A253" t="s">
        <v>417</v>
      </c>
      <c r="B253">
        <f>[4]p28!B253</f>
        <v>0</v>
      </c>
    </row>
    <row r="254" spans="1:2">
      <c r="A254" t="s">
        <v>418</v>
      </c>
      <c r="B254">
        <f>[4]p28!B254</f>
        <v>0</v>
      </c>
    </row>
    <row r="255" spans="1:2">
      <c r="A255" t="s">
        <v>419</v>
      </c>
      <c r="B255">
        <f>[4]p28!B255</f>
        <v>0</v>
      </c>
    </row>
    <row r="256" spans="1:2">
      <c r="A256" t="s">
        <v>420</v>
      </c>
      <c r="B256">
        <f>[4]p28!B256</f>
        <v>0</v>
      </c>
    </row>
    <row r="257" spans="1:2">
      <c r="A257" t="s">
        <v>421</v>
      </c>
      <c r="B257">
        <f>[4]p28!B257</f>
        <v>0</v>
      </c>
    </row>
    <row r="258" spans="1:2">
      <c r="A258" t="s">
        <v>422</v>
      </c>
      <c r="B258">
        <f>[4]p28!B258</f>
        <v>0</v>
      </c>
    </row>
    <row r="259" spans="1:2">
      <c r="A259" t="s">
        <v>423</v>
      </c>
      <c r="B259">
        <f>[4]p28!B259</f>
        <v>5</v>
      </c>
    </row>
    <row r="260" spans="1:2">
      <c r="A260" t="s">
        <v>1065</v>
      </c>
      <c r="B260">
        <f>[4]p28!B260</f>
        <v>12.776552789449196</v>
      </c>
    </row>
    <row r="261" spans="1:2">
      <c r="A261" t="s">
        <v>1066</v>
      </c>
      <c r="B261">
        <f>[4]p28!B261</f>
        <v>20.315362651286101</v>
      </c>
    </row>
    <row r="262" spans="1:2">
      <c r="A262" t="s">
        <v>227</v>
      </c>
      <c r="B262">
        <f>[4]p28!B262</f>
        <v>89</v>
      </c>
    </row>
    <row r="263" spans="1:2">
      <c r="A263" t="s">
        <v>228</v>
      </c>
      <c r="B263">
        <f>[4]p28!B263</f>
        <v>87</v>
      </c>
    </row>
    <row r="264" spans="1:2">
      <c r="A264" t="s">
        <v>346</v>
      </c>
      <c r="B264">
        <f>[4]p28!B264</f>
        <v>278186</v>
      </c>
    </row>
    <row r="265" spans="1:2">
      <c r="A265" t="s">
        <v>355</v>
      </c>
      <c r="B265">
        <f>[4]p28!B265</f>
        <v>333061</v>
      </c>
    </row>
    <row r="266" spans="1:2">
      <c r="A266" t="s">
        <v>338</v>
      </c>
      <c r="B266">
        <f>[4]p28!B266</f>
        <v>3</v>
      </c>
    </row>
    <row r="267" spans="1:2">
      <c r="A267" t="s">
        <v>339</v>
      </c>
      <c r="B267">
        <f>[4]p28!B267</f>
        <v>6</v>
      </c>
    </row>
    <row r="268" spans="1:2">
      <c r="A268" t="s">
        <v>1067</v>
      </c>
      <c r="B268">
        <f>[4]p28!B268</f>
        <v>667646.4</v>
      </c>
    </row>
    <row r="269" spans="1:2">
      <c r="A269" t="s">
        <v>1068</v>
      </c>
      <c r="B269">
        <f>[4]p28!B269</f>
        <v>999183</v>
      </c>
    </row>
    <row r="270" spans="1:2">
      <c r="A270" t="s">
        <v>1069</v>
      </c>
      <c r="B270">
        <f>[4]p28!B270</f>
        <v>216819.85591079388</v>
      </c>
    </row>
    <row r="271" spans="1:2">
      <c r="A271" t="s">
        <v>1070</v>
      </c>
      <c r="B271">
        <f>[4]p28!B271</f>
        <v>0.4760710945554556</v>
      </c>
    </row>
    <row r="272" spans="1:2">
      <c r="A272" t="s">
        <v>1071</v>
      </c>
      <c r="B272">
        <f>[4]p28!B272</f>
        <v>0.73941234996783378</v>
      </c>
    </row>
    <row r="273" spans="1:2">
      <c r="A273" t="s">
        <v>1072</v>
      </c>
      <c r="B273">
        <f>[4]p28!B273</f>
        <v>0.42076988667445114</v>
      </c>
    </row>
    <row r="274" spans="1:2">
      <c r="A274" t="s">
        <v>1073</v>
      </c>
      <c r="B274">
        <f>[4]p28!B274</f>
        <v>0.42188453961204964</v>
      </c>
    </row>
    <row r="275" spans="1:2">
      <c r="A275" t="s">
        <v>1087</v>
      </c>
      <c r="B275">
        <f>[4]p28!B275</f>
        <v>0.48639278200747033</v>
      </c>
    </row>
    <row r="276" spans="1:2">
      <c r="A276" t="s">
        <v>1088</v>
      </c>
      <c r="B276">
        <f>[4]p28!B276</f>
        <v>0.44629457787398791</v>
      </c>
    </row>
    <row r="277" spans="1:2">
      <c r="A277" t="s">
        <v>1091</v>
      </c>
      <c r="B277">
        <f>[4]p28!B277</f>
        <v>1546151.7344227582</v>
      </c>
    </row>
    <row r="278" spans="1:2">
      <c r="A278" t="s">
        <v>1092</v>
      </c>
      <c r="B278">
        <f>[4]p28!B278</f>
        <v>0.7131299379948044</v>
      </c>
    </row>
    <row r="279" spans="1:2">
      <c r="A279" t="s">
        <v>1093</v>
      </c>
      <c r="B279">
        <f>[4]p28!B279</f>
        <v>0.41627311634604519</v>
      </c>
    </row>
    <row r="280" spans="1:2">
      <c r="A280" t="s">
        <v>1094</v>
      </c>
      <c r="B280">
        <f>[4]p28!B280</f>
        <v>0.58372688365395475</v>
      </c>
    </row>
    <row r="281" spans="1:2">
      <c r="A281" t="s">
        <v>1099</v>
      </c>
      <c r="B281">
        <f>[4]p28!B281</f>
        <v>6.0191999999999996E-2</v>
      </c>
    </row>
    <row r="282" spans="1:2">
      <c r="A282" t="s">
        <v>1100</v>
      </c>
      <c r="B282">
        <f>[4]p28!B282</f>
        <v>0.11069694906992207</v>
      </c>
    </row>
    <row r="283" spans="1:2">
      <c r="A283" t="s">
        <v>1095</v>
      </c>
      <c r="B283">
        <f>[4]p28!B283</f>
        <v>24683663</v>
      </c>
    </row>
    <row r="284" spans="1:2">
      <c r="A284" t="s">
        <v>1096</v>
      </c>
      <c r="B284">
        <f>[4]p28!B284</f>
        <v>34613135.257518575</v>
      </c>
    </row>
    <row r="285" spans="1:2">
      <c r="A285" t="s">
        <v>1097</v>
      </c>
      <c r="B285">
        <f>[4]p28!B285</f>
        <v>1329331.8785119643</v>
      </c>
    </row>
    <row r="286" spans="1:2">
      <c r="A286" t="s">
        <v>1101</v>
      </c>
      <c r="B286">
        <f>[4]p28!B286</f>
        <v>0</v>
      </c>
    </row>
    <row r="287" spans="1:2">
      <c r="A287" t="s">
        <v>1102</v>
      </c>
      <c r="B287">
        <f>[4]p28!B287</f>
        <v>0</v>
      </c>
    </row>
    <row r="288" spans="1:2">
      <c r="A288" t="s">
        <v>1103</v>
      </c>
      <c r="B288">
        <f>[4]p28!B288</f>
        <v>0</v>
      </c>
    </row>
    <row r="289" spans="1:2">
      <c r="A289" t="s">
        <v>1069</v>
      </c>
      <c r="B289">
        <f>[4]p28!B289</f>
        <v>216819.85591079388</v>
      </c>
    </row>
    <row r="290" spans="1:2">
      <c r="A290" t="s">
        <v>508</v>
      </c>
      <c r="B290">
        <f>[4]p28!B290</f>
        <v>8.9673096529687316E-2</v>
      </c>
    </row>
    <row r="291" spans="1:2">
      <c r="A291" t="s">
        <v>1104</v>
      </c>
      <c r="B291">
        <f>[4]p28!B291</f>
        <v>0.10429917161516983</v>
      </c>
    </row>
  </sheetData>
  <phoneticPr fontId="0" type="noConversion"/>
  <printOptions gridLines="1" gridLinesSet="0"/>
  <pageMargins left="0.75" right="0.75" top="1" bottom="1" header="0.5" footer="0.5"/>
  <headerFooter alignWithMargins="0">
    <oddHeader>&amp;A</oddHeader>
    <oddFooter>Page &amp;P</oddFooter>
  </headerFooter>
  <drawing r:id="rId1"/>
</worksheet>
</file>

<file path=xl/worksheets/sheet4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8"/>
  <dimension ref="A1:T291"/>
  <sheetViews>
    <sheetView topLeftCell="A245" zoomScale="75"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760</v>
      </c>
    </row>
    <row r="2" spans="1:11">
      <c r="A2">
        <v>29</v>
      </c>
      <c r="B2" t="s">
        <v>176</v>
      </c>
      <c r="C2" t="s">
        <v>177</v>
      </c>
      <c r="D2" t="s">
        <v>178</v>
      </c>
      <c r="E2" t="s">
        <v>8</v>
      </c>
      <c r="F2" t="s">
        <v>179</v>
      </c>
      <c r="G2" t="s">
        <v>10</v>
      </c>
      <c r="H2" t="s">
        <v>180</v>
      </c>
    </row>
    <row r="3" spans="1:11">
      <c r="A3" t="s">
        <v>181</v>
      </c>
      <c r="B3">
        <f>[4]p29!B3</f>
        <v>293347</v>
      </c>
      <c r="C3">
        <f>[4]p29!C3</f>
        <v>146449</v>
      </c>
      <c r="D3">
        <f>[4]p29!D3</f>
        <v>110397</v>
      </c>
      <c r="E3">
        <f>[4]p29!E3</f>
        <v>207673</v>
      </c>
      <c r="F3">
        <f>[4]p29!F3</f>
        <v>233029</v>
      </c>
      <c r="G3">
        <f>[4]p29!G3</f>
        <v>594643</v>
      </c>
      <c r="H3">
        <f>[4]p29!H3</f>
        <v>1585538</v>
      </c>
      <c r="I3">
        <f>[4]p29!I3</f>
        <v>0</v>
      </c>
      <c r="J3">
        <f>[4]p29!J3</f>
        <v>0</v>
      </c>
      <c r="K3">
        <f>[4]p29!K3</f>
        <v>0</v>
      </c>
    </row>
    <row r="4" spans="1:11">
      <c r="A4" t="s">
        <v>182</v>
      </c>
      <c r="B4">
        <f>[4]p29!B4</f>
        <v>293347</v>
      </c>
      <c r="C4">
        <f>[4]p29!C4</f>
        <v>146449</v>
      </c>
      <c r="D4">
        <f>[4]p29!D4</f>
        <v>110397</v>
      </c>
      <c r="E4">
        <f>[4]p29!E4</f>
        <v>207673</v>
      </c>
      <c r="F4">
        <f>[4]p29!F4</f>
        <v>233029</v>
      </c>
      <c r="G4">
        <f>[4]p29!G4</f>
        <v>594643</v>
      </c>
      <c r="H4">
        <f>[4]p29!H4</f>
        <v>1585538</v>
      </c>
      <c r="I4">
        <f>[4]p29!I4</f>
        <v>0</v>
      </c>
      <c r="J4">
        <f>[4]p29!J4</f>
        <v>0</v>
      </c>
      <c r="K4">
        <f>[4]p29!K4</f>
        <v>0</v>
      </c>
    </row>
    <row r="5" spans="1:11">
      <c r="A5" t="s">
        <v>183</v>
      </c>
      <c r="B5">
        <f>[4]p29!B5</f>
        <v>0</v>
      </c>
      <c r="C5">
        <f>[4]p29!C5</f>
        <v>0</v>
      </c>
      <c r="D5">
        <f>[4]p29!D5</f>
        <v>110397</v>
      </c>
      <c r="E5">
        <f>[4]p29!E5</f>
        <v>0</v>
      </c>
      <c r="F5">
        <f>[4]p29!F5</f>
        <v>0</v>
      </c>
      <c r="G5">
        <f>[4]p29!G5</f>
        <v>0</v>
      </c>
      <c r="H5">
        <f>[4]p29!H5</f>
        <v>0</v>
      </c>
      <c r="I5">
        <f>[4]p29!I5</f>
        <v>0</v>
      </c>
      <c r="J5">
        <f>[4]p29!J5</f>
        <v>0</v>
      </c>
      <c r="K5">
        <f>[4]p29!K5</f>
        <v>0</v>
      </c>
    </row>
    <row r="6" spans="1:11">
      <c r="A6" t="s">
        <v>184</v>
      </c>
      <c r="B6">
        <f>[4]p29!B6</f>
        <v>293347</v>
      </c>
      <c r="C6">
        <f>[4]p29!C6</f>
        <v>146449</v>
      </c>
      <c r="D6">
        <f>[4]p29!D6</f>
        <v>0</v>
      </c>
      <c r="E6">
        <f>[4]p29!E6</f>
        <v>207673</v>
      </c>
      <c r="F6">
        <f>[4]p29!F6</f>
        <v>233029</v>
      </c>
      <c r="G6">
        <f>[4]p29!G6</f>
        <v>594643</v>
      </c>
      <c r="H6">
        <f>[4]p29!H6</f>
        <v>0</v>
      </c>
      <c r="I6">
        <f>[4]p29!I6</f>
        <v>0</v>
      </c>
      <c r="J6">
        <f>[4]p29!J6</f>
        <v>0</v>
      </c>
      <c r="K6">
        <f>[4]p29!K6</f>
        <v>0</v>
      </c>
    </row>
    <row r="7" spans="1:11">
      <c r="A7" t="s">
        <v>185</v>
      </c>
      <c r="B7">
        <f>[4]p29!B7</f>
        <v>0</v>
      </c>
      <c r="C7">
        <f>[4]p29!C7</f>
        <v>0</v>
      </c>
      <c r="D7">
        <f>[4]p29!D7</f>
        <v>1475141</v>
      </c>
      <c r="E7">
        <f>[4]p29!E7</f>
        <v>0</v>
      </c>
      <c r="F7">
        <f>[4]p29!F7</f>
        <v>0</v>
      </c>
      <c r="G7">
        <f>[4]p29!G7</f>
        <v>0</v>
      </c>
      <c r="H7">
        <f>[4]p29!H7</f>
        <v>0</v>
      </c>
      <c r="I7">
        <f>[4]p29!I7</f>
        <v>0</v>
      </c>
      <c r="J7">
        <f>[4]p29!J7</f>
        <v>0</v>
      </c>
      <c r="K7">
        <f>[4]p29!K7</f>
        <v>0</v>
      </c>
    </row>
    <row r="8" spans="1:11">
      <c r="A8" t="s">
        <v>186</v>
      </c>
      <c r="B8">
        <f>[4]p29!B8</f>
        <v>255932</v>
      </c>
      <c r="C8">
        <f>[4]p29!C8</f>
        <v>112849</v>
      </c>
      <c r="D8">
        <f>[4]p29!D8</f>
        <v>91447</v>
      </c>
      <c r="E8">
        <f>[4]p29!E8</f>
        <v>207078</v>
      </c>
      <c r="F8">
        <f>[4]p29!F8</f>
        <v>258436</v>
      </c>
      <c r="G8">
        <f>[4]p29!G8</f>
        <v>662470</v>
      </c>
      <c r="H8">
        <f>[4]p29!H8</f>
        <v>1588212</v>
      </c>
      <c r="I8">
        <f>[4]p29!I8</f>
        <v>0</v>
      </c>
      <c r="J8">
        <f>[4]p29!J8</f>
        <v>0</v>
      </c>
      <c r="K8">
        <f>[4]p29!K8</f>
        <v>0</v>
      </c>
    </row>
    <row r="9" spans="1:11">
      <c r="A9" t="s">
        <v>187</v>
      </c>
      <c r="B9">
        <f>[4]p29!B9</f>
        <v>255932</v>
      </c>
      <c r="C9">
        <f>[4]p29!C9</f>
        <v>112849</v>
      </c>
      <c r="D9">
        <f>[4]p29!D9</f>
        <v>91447</v>
      </c>
      <c r="E9">
        <f>[4]p29!E9</f>
        <v>207078</v>
      </c>
      <c r="F9">
        <f>[4]p29!F9</f>
        <v>258436</v>
      </c>
      <c r="G9">
        <f>[4]p29!G9</f>
        <v>662470</v>
      </c>
      <c r="H9">
        <f>[4]p29!H9</f>
        <v>1588212</v>
      </c>
      <c r="I9">
        <f>[4]p29!I9</f>
        <v>0</v>
      </c>
      <c r="J9">
        <f>[4]p29!J9</f>
        <v>0</v>
      </c>
      <c r="K9">
        <f>[4]p29!K9</f>
        <v>0</v>
      </c>
    </row>
    <row r="10" spans="1:11">
      <c r="A10" t="s">
        <v>188</v>
      </c>
      <c r="B10">
        <f>[4]p29!B10</f>
        <v>0</v>
      </c>
      <c r="C10">
        <f>[4]p29!C10</f>
        <v>0</v>
      </c>
      <c r="D10">
        <f>[4]p29!D10</f>
        <v>0</v>
      </c>
      <c r="E10">
        <f>[4]p29!E10</f>
        <v>0</v>
      </c>
      <c r="F10">
        <f>[4]p29!F10</f>
        <v>0</v>
      </c>
      <c r="G10">
        <f>[4]p29!G10</f>
        <v>662470</v>
      </c>
      <c r="H10">
        <f>[4]p29!H10</f>
        <v>0</v>
      </c>
      <c r="I10">
        <f>[4]p29!I10</f>
        <v>0</v>
      </c>
      <c r="J10">
        <f>[4]p29!J10</f>
        <v>0</v>
      </c>
      <c r="K10">
        <f>[4]p29!K10</f>
        <v>0</v>
      </c>
    </row>
    <row r="11" spans="1:11">
      <c r="A11" t="s">
        <v>189</v>
      </c>
      <c r="B11">
        <f>[4]p29!B11</f>
        <v>255932</v>
      </c>
      <c r="C11">
        <f>[4]p29!C11</f>
        <v>112849</v>
      </c>
      <c r="D11">
        <f>[4]p29!D11</f>
        <v>91447</v>
      </c>
      <c r="E11">
        <f>[4]p29!E11</f>
        <v>207078</v>
      </c>
      <c r="F11">
        <f>[4]p29!F11</f>
        <v>258436</v>
      </c>
      <c r="G11">
        <f>[4]p29!G11</f>
        <v>0</v>
      </c>
      <c r="H11">
        <f>[4]p29!H11</f>
        <v>0</v>
      </c>
      <c r="I11">
        <f>[4]p29!I11</f>
        <v>0</v>
      </c>
      <c r="J11">
        <f>[4]p29!J11</f>
        <v>0</v>
      </c>
      <c r="K11">
        <f>[4]p29!K11</f>
        <v>0</v>
      </c>
    </row>
    <row r="12" spans="1:11">
      <c r="A12" t="s">
        <v>190</v>
      </c>
      <c r="B12">
        <f>[4]p29!B12</f>
        <v>0</v>
      </c>
      <c r="C12">
        <f>[4]p29!C12</f>
        <v>0</v>
      </c>
      <c r="D12">
        <f>[4]p29!D12</f>
        <v>0</v>
      </c>
      <c r="E12">
        <f>[4]p29!E12</f>
        <v>0</v>
      </c>
      <c r="F12">
        <f>[4]p29!F12</f>
        <v>0</v>
      </c>
      <c r="G12">
        <f>[4]p29!G12</f>
        <v>925742</v>
      </c>
      <c r="H12">
        <f>[4]p29!H12</f>
        <v>0</v>
      </c>
      <c r="I12">
        <f>[4]p29!I12</f>
        <v>0</v>
      </c>
      <c r="J12">
        <f>[4]p29!J12</f>
        <v>0</v>
      </c>
      <c r="K12">
        <f>[4]p29!K12</f>
        <v>0</v>
      </c>
    </row>
    <row r="13" spans="1:11">
      <c r="A13" t="s">
        <v>191</v>
      </c>
      <c r="B13">
        <f>[4]p29!B13</f>
        <v>3137.1694200000002</v>
      </c>
      <c r="C13">
        <f>[4]p29!C13</f>
        <v>303.02204624999996</v>
      </c>
      <c r="D13">
        <f>[4]p29!D13</f>
        <v>249.54756749999996</v>
      </c>
      <c r="E13">
        <f>[4]p29!E13</f>
        <v>23.528770649999998</v>
      </c>
      <c r="F13">
        <f>[4]p29!F13</f>
        <v>36.362645550000003</v>
      </c>
      <c r="G13">
        <f>[4]p29!G13</f>
        <v>32.797680299999996</v>
      </c>
      <c r="H13">
        <f>[4]p29!H13</f>
        <v>0</v>
      </c>
      <c r="I13">
        <f>[4]p29!I13</f>
        <v>0</v>
      </c>
      <c r="J13">
        <f>[4]p29!J13</f>
        <v>0</v>
      </c>
      <c r="K13">
        <f>[4]p29!K13</f>
        <v>0</v>
      </c>
    </row>
    <row r="14" spans="1:11">
      <c r="A14" t="s">
        <v>192</v>
      </c>
      <c r="B14">
        <f>[4]p29!B14</f>
        <v>3931.29</v>
      </c>
      <c r="C14">
        <f>[4]p29!C14</f>
        <v>379.72687500000001</v>
      </c>
      <c r="D14">
        <f>[4]p29!D14</f>
        <v>312.71625</v>
      </c>
      <c r="E14">
        <f>[4]p29!E14</f>
        <v>29.484675000000003</v>
      </c>
      <c r="F14">
        <f>[4]p29!F14</f>
        <v>45.567225000000008</v>
      </c>
      <c r="G14">
        <f>[4]p29!G14</f>
        <v>41.099850000000004</v>
      </c>
      <c r="H14">
        <f>[4]p29!H14</f>
        <v>0</v>
      </c>
      <c r="I14">
        <f>[4]p29!I14</f>
        <v>0</v>
      </c>
      <c r="J14">
        <f>[4]p29!J14</f>
        <v>0</v>
      </c>
      <c r="K14">
        <f>[4]p29!K14</f>
        <v>0</v>
      </c>
    </row>
    <row r="15" spans="1:11">
      <c r="A15" t="s">
        <v>193</v>
      </c>
      <c r="B15">
        <f>[4]p29!B15</f>
        <v>3724.38</v>
      </c>
      <c r="C15">
        <f>[4]p29!C15</f>
        <v>359.74124999999998</v>
      </c>
      <c r="D15">
        <f>[4]p29!D15</f>
        <v>296.25749999999999</v>
      </c>
      <c r="E15">
        <f>[4]p29!E15</f>
        <v>27.932849999999998</v>
      </c>
      <c r="F15">
        <f>[4]p29!F15</f>
        <v>43.168950000000002</v>
      </c>
      <c r="G15">
        <f>[4]p29!G15</f>
        <v>38.936700000000002</v>
      </c>
      <c r="H15">
        <f>[4]p29!H15</f>
        <v>0</v>
      </c>
      <c r="I15">
        <f>[4]p29!I15</f>
        <v>0</v>
      </c>
      <c r="J15">
        <f>[4]p29!J15</f>
        <v>0</v>
      </c>
      <c r="K15">
        <f>[4]p29!K15</f>
        <v>0</v>
      </c>
    </row>
    <row r="16" spans="1:11">
      <c r="A16" t="s">
        <v>194</v>
      </c>
      <c r="B16">
        <f>[4]p29!B16</f>
        <v>3931.29</v>
      </c>
      <c r="C16">
        <f>[4]p29!C16</f>
        <v>379.72687500000001</v>
      </c>
      <c r="D16">
        <f>[4]p29!D16</f>
        <v>312.71625</v>
      </c>
      <c r="E16">
        <f>[4]p29!E16</f>
        <v>29.484674999999992</v>
      </c>
      <c r="F16">
        <f>[4]p29!F16</f>
        <v>45.567225000000001</v>
      </c>
      <c r="G16">
        <f>[4]p29!G16</f>
        <v>41.099850000000004</v>
      </c>
      <c r="H16">
        <f>[4]p29!H16</f>
        <v>0</v>
      </c>
      <c r="I16">
        <f>[4]p29!I16</f>
        <v>0</v>
      </c>
      <c r="J16">
        <f>[4]p29!J16</f>
        <v>0</v>
      </c>
      <c r="K16">
        <f>[4]p29!K16</f>
        <v>0</v>
      </c>
    </row>
    <row r="17" spans="1:11">
      <c r="A17" t="s">
        <v>195</v>
      </c>
      <c r="B17">
        <f>[4]p29!B17</f>
        <v>3361.2529500000001</v>
      </c>
      <c r="C17">
        <f>[4]p29!C17</f>
        <v>324.66647812500003</v>
      </c>
      <c r="D17">
        <f>[4]p29!D17</f>
        <v>267.37239375000001</v>
      </c>
      <c r="E17">
        <f>[4]p29!E17</f>
        <v>25.209397124999999</v>
      </c>
      <c r="F17">
        <f>[4]p29!F17</f>
        <v>38.959977375000001</v>
      </c>
      <c r="G17">
        <f>[4]p29!G17</f>
        <v>35.14037175</v>
      </c>
      <c r="H17">
        <f>[4]p29!H17</f>
        <v>0</v>
      </c>
      <c r="I17">
        <f>[4]p29!I17</f>
        <v>0</v>
      </c>
      <c r="J17">
        <f>[4]p29!J17</f>
        <v>0</v>
      </c>
      <c r="K17">
        <f>[4]p29!K17</f>
        <v>0</v>
      </c>
    </row>
    <row r="18" spans="1:11">
      <c r="A18" t="s">
        <v>196</v>
      </c>
      <c r="B18">
        <f>[4]p29!B18</f>
        <v>0</v>
      </c>
      <c r="C18">
        <f>[4]p29!C18</f>
        <v>0</v>
      </c>
      <c r="D18">
        <f>[4]p29!D18</f>
        <v>0</v>
      </c>
      <c r="E18">
        <f>[4]p29!E18</f>
        <v>0</v>
      </c>
      <c r="F18">
        <f>[4]p29!F18</f>
        <v>0</v>
      </c>
      <c r="G18">
        <f>[4]p29!G18</f>
        <v>0</v>
      </c>
      <c r="H18">
        <f>[4]p29!H18</f>
        <v>0</v>
      </c>
      <c r="I18">
        <f>[4]p29!I18</f>
        <v>0</v>
      </c>
      <c r="J18">
        <f>[4]p29!J18</f>
        <v>0</v>
      </c>
      <c r="K18">
        <f>[4]p29!K18</f>
        <v>0</v>
      </c>
    </row>
    <row r="19" spans="1:11">
      <c r="A19" t="s">
        <v>197</v>
      </c>
      <c r="B19">
        <f>[4]p29!B19</f>
        <v>0</v>
      </c>
      <c r="C19">
        <f>[4]p29!C19</f>
        <v>0</v>
      </c>
      <c r="D19">
        <f>[4]p29!D19</f>
        <v>0</v>
      </c>
      <c r="E19">
        <f>[4]p29!E19</f>
        <v>0</v>
      </c>
      <c r="F19">
        <f>[4]p29!F19</f>
        <v>0</v>
      </c>
      <c r="G19">
        <f>[4]p29!G19</f>
        <v>0</v>
      </c>
      <c r="H19">
        <f>[4]p29!H19</f>
        <v>0</v>
      </c>
      <c r="I19">
        <f>[4]p29!I19</f>
        <v>0</v>
      </c>
      <c r="J19">
        <f>[4]p29!J19</f>
        <v>0</v>
      </c>
      <c r="K19">
        <f>[4]p29!K19</f>
        <v>0</v>
      </c>
    </row>
    <row r="20" spans="1:11">
      <c r="A20" t="s">
        <v>198</v>
      </c>
      <c r="B20">
        <f>[4]p29!B20</f>
        <v>0</v>
      </c>
      <c r="C20">
        <f>[4]p29!C20</f>
        <v>0</v>
      </c>
      <c r="D20">
        <f>[4]p29!D20</f>
        <v>0</v>
      </c>
      <c r="E20">
        <f>[4]p29!E20</f>
        <v>0</v>
      </c>
      <c r="F20">
        <f>[4]p29!F20</f>
        <v>0</v>
      </c>
      <c r="G20">
        <f>[4]p29!G20</f>
        <v>0</v>
      </c>
      <c r="H20">
        <f>[4]p29!H20</f>
        <v>0</v>
      </c>
      <c r="I20">
        <f>[4]p29!I20</f>
        <v>0</v>
      </c>
      <c r="J20">
        <f>[4]p29!J20</f>
        <v>0</v>
      </c>
      <c r="K20">
        <f>[4]p29!K20</f>
        <v>0</v>
      </c>
    </row>
    <row r="21" spans="1:11">
      <c r="A21" t="s">
        <v>199</v>
      </c>
      <c r="B21">
        <f>[4]p29!B21</f>
        <v>0</v>
      </c>
      <c r="C21">
        <f>[4]p29!C21</f>
        <v>0</v>
      </c>
      <c r="D21">
        <f>[4]p29!D21</f>
        <v>0</v>
      </c>
      <c r="E21">
        <f>[4]p29!E21</f>
        <v>0</v>
      </c>
      <c r="F21">
        <f>[4]p29!F21</f>
        <v>0</v>
      </c>
      <c r="G21">
        <f>[4]p29!G21</f>
        <v>0</v>
      </c>
      <c r="H21">
        <f>[4]p29!H21</f>
        <v>0</v>
      </c>
      <c r="I21">
        <f>[4]p29!I21</f>
        <v>0</v>
      </c>
      <c r="J21">
        <f>[4]p29!J21</f>
        <v>0</v>
      </c>
      <c r="K21">
        <f>[4]p29!K21</f>
        <v>0</v>
      </c>
    </row>
    <row r="22" spans="1:11">
      <c r="A22" t="s">
        <v>200</v>
      </c>
      <c r="B22">
        <f>[4]p29!B22</f>
        <v>0</v>
      </c>
      <c r="C22">
        <f>[4]p29!C22</f>
        <v>0</v>
      </c>
      <c r="D22">
        <f>[4]p29!D22</f>
        <v>0</v>
      </c>
      <c r="E22">
        <f>[4]p29!E22</f>
        <v>0</v>
      </c>
      <c r="F22">
        <f>[4]p29!F22</f>
        <v>0</v>
      </c>
      <c r="G22">
        <f>[4]p29!G22</f>
        <v>0</v>
      </c>
      <c r="H22">
        <f>[4]p29!H22</f>
        <v>0</v>
      </c>
      <c r="I22">
        <f>[4]p29!I22</f>
        <v>0</v>
      </c>
      <c r="J22">
        <f>[4]p29!J22</f>
        <v>0</v>
      </c>
      <c r="K22">
        <f>[4]p29!K22</f>
        <v>0</v>
      </c>
    </row>
    <row r="23" spans="1:11">
      <c r="A23" t="s">
        <v>201</v>
      </c>
      <c r="B23">
        <f>[4]p29!B23</f>
        <v>4777.0534349999998</v>
      </c>
      <c r="C23">
        <f>[4]p29!C23</f>
        <v>356.49652500000002</v>
      </c>
      <c r="D23">
        <f>[4]p29!D23</f>
        <v>374.32135124999991</v>
      </c>
      <c r="E23">
        <f>[4]p29!E23</f>
        <v>30.658701149999995</v>
      </c>
      <c r="F23">
        <f>[4]p29!F23</f>
        <v>42.779582999999995</v>
      </c>
      <c r="G23">
        <f>[4]p29!G23</f>
        <v>39.214617750000002</v>
      </c>
      <c r="H23">
        <f>[4]p29!H23</f>
        <v>0</v>
      </c>
      <c r="I23">
        <f>[4]p29!I23</f>
        <v>0</v>
      </c>
      <c r="J23">
        <f>[4]p29!J23</f>
        <v>0</v>
      </c>
      <c r="K23">
        <f>[4]p29!K23</f>
        <v>0</v>
      </c>
    </row>
    <row r="24" spans="1:11">
      <c r="A24" t="s">
        <v>202</v>
      </c>
      <c r="B24">
        <f>[4]p29!B24</f>
        <v>6964.65</v>
      </c>
      <c r="C24">
        <f>[4]p29!C24</f>
        <v>519.75</v>
      </c>
      <c r="D24">
        <f>[4]p29!D24</f>
        <v>545.73749999999995</v>
      </c>
      <c r="E24">
        <f>[4]p29!E24</f>
        <v>44.698500000000003</v>
      </c>
      <c r="F24">
        <f>[4]p29!F24</f>
        <v>62.37</v>
      </c>
      <c r="G24">
        <f>[4]p29!G24</f>
        <v>57.172499999999999</v>
      </c>
      <c r="H24">
        <f>[4]p29!H24</f>
        <v>0</v>
      </c>
      <c r="I24">
        <f>[4]p29!I24</f>
        <v>0</v>
      </c>
      <c r="J24">
        <f>[4]p29!J24</f>
        <v>0</v>
      </c>
      <c r="K24">
        <f>[4]p29!K24</f>
        <v>0</v>
      </c>
    </row>
    <row r="25" spans="1:11">
      <c r="A25" t="s">
        <v>203</v>
      </c>
      <c r="B25">
        <f>[4]p29!B25</f>
        <v>5671.2150000000001</v>
      </c>
      <c r="C25">
        <f>[4]p29!C25</f>
        <v>423.22500000000002</v>
      </c>
      <c r="D25">
        <f>[4]p29!D25</f>
        <v>444.38625000000002</v>
      </c>
      <c r="E25">
        <f>[4]p29!E25</f>
        <v>36.397349999999996</v>
      </c>
      <c r="F25">
        <f>[4]p29!F25</f>
        <v>50.786999999999999</v>
      </c>
      <c r="G25">
        <f>[4]p29!G25</f>
        <v>46.554749999999999</v>
      </c>
      <c r="H25">
        <f>[4]p29!H25</f>
        <v>0</v>
      </c>
      <c r="I25">
        <f>[4]p29!I25</f>
        <v>0</v>
      </c>
      <c r="J25">
        <f>[4]p29!J25</f>
        <v>0</v>
      </c>
      <c r="K25">
        <f>[4]p29!K25</f>
        <v>0</v>
      </c>
    </row>
    <row r="26" spans="1:11">
      <c r="A26" t="s">
        <v>204</v>
      </c>
      <c r="B26">
        <f>[4]p29!B26</f>
        <v>6285.5966249999992</v>
      </c>
      <c r="C26">
        <f>[4]p29!C26</f>
        <v>469.07437499999997</v>
      </c>
      <c r="D26">
        <f>[4]p29!D26</f>
        <v>492.52809374999993</v>
      </c>
      <c r="E26">
        <f>[4]p29!E26</f>
        <v>40.340396249999998</v>
      </c>
      <c r="F26">
        <f>[4]p29!F26</f>
        <v>56.288924999999992</v>
      </c>
      <c r="G26">
        <f>[4]p29!G26</f>
        <v>51.598181249999996</v>
      </c>
      <c r="H26">
        <f>[4]p29!H26</f>
        <v>0</v>
      </c>
      <c r="I26">
        <f>[4]p29!I26</f>
        <v>0</v>
      </c>
      <c r="J26">
        <f>[4]p29!J26</f>
        <v>0</v>
      </c>
      <c r="K26">
        <f>[4]p29!K26</f>
        <v>0</v>
      </c>
    </row>
    <row r="27" spans="1:11">
      <c r="A27" t="s">
        <v>205</v>
      </c>
      <c r="B27">
        <f>[4]p29!B27</f>
        <v>5926.4196750000001</v>
      </c>
      <c r="C27">
        <f>[4]p29!C27</f>
        <v>442.27012500000001</v>
      </c>
      <c r="D27">
        <f>[4]p29!D27</f>
        <v>464.38363124999989</v>
      </c>
      <c r="E27">
        <f>[4]p29!E27</f>
        <v>38.035230749999997</v>
      </c>
      <c r="F27">
        <f>[4]p29!F27</f>
        <v>53.072414999999992</v>
      </c>
      <c r="G27">
        <f>[4]p29!G27</f>
        <v>48.649713750000004</v>
      </c>
      <c r="H27">
        <f>[4]p29!H27</f>
        <v>0</v>
      </c>
      <c r="I27">
        <f>[4]p29!I27</f>
        <v>0</v>
      </c>
      <c r="J27">
        <f>[4]p29!J27</f>
        <v>0</v>
      </c>
      <c r="K27">
        <f>[4]p29!K27</f>
        <v>0</v>
      </c>
    </row>
    <row r="28" spans="1:11">
      <c r="A28" t="s">
        <v>206</v>
      </c>
      <c r="B28">
        <f>[4]p29!B28</f>
        <v>0</v>
      </c>
      <c r="C28">
        <f>[4]p29!C28</f>
        <v>0</v>
      </c>
      <c r="D28">
        <f>[4]p29!D28</f>
        <v>0</v>
      </c>
      <c r="E28">
        <f>[4]p29!E28</f>
        <v>0</v>
      </c>
      <c r="F28">
        <f>[4]p29!F28</f>
        <v>0</v>
      </c>
      <c r="G28">
        <f>[4]p29!G28</f>
        <v>0</v>
      </c>
      <c r="H28">
        <f>[4]p29!H28</f>
        <v>0</v>
      </c>
      <c r="I28">
        <f>[4]p29!I28</f>
        <v>0</v>
      </c>
      <c r="J28">
        <f>[4]p29!J28</f>
        <v>0</v>
      </c>
      <c r="K28">
        <f>[4]p29!K28</f>
        <v>0</v>
      </c>
    </row>
    <row r="29" spans="1:11">
      <c r="A29" t="s">
        <v>207</v>
      </c>
      <c r="B29">
        <f>[4]p29!B29</f>
        <v>0</v>
      </c>
      <c r="C29">
        <f>[4]p29!C29</f>
        <v>0</v>
      </c>
      <c r="D29">
        <f>[4]p29!D29</f>
        <v>0</v>
      </c>
      <c r="E29">
        <f>[4]p29!E29</f>
        <v>0</v>
      </c>
      <c r="F29">
        <f>[4]p29!F29</f>
        <v>0</v>
      </c>
      <c r="G29">
        <f>[4]p29!G29</f>
        <v>0</v>
      </c>
      <c r="H29">
        <f>[4]p29!H29</f>
        <v>0</v>
      </c>
      <c r="I29">
        <f>[4]p29!I29</f>
        <v>0</v>
      </c>
      <c r="J29">
        <f>[4]p29!J29</f>
        <v>0</v>
      </c>
      <c r="K29">
        <f>[4]p29!K29</f>
        <v>0</v>
      </c>
    </row>
    <row r="30" spans="1:11">
      <c r="A30" t="s">
        <v>208</v>
      </c>
      <c r="B30">
        <f>[4]p29!B30</f>
        <v>0</v>
      </c>
      <c r="C30">
        <f>[4]p29!C30</f>
        <v>0</v>
      </c>
      <c r="D30">
        <f>[4]p29!D30</f>
        <v>0</v>
      </c>
      <c r="E30">
        <f>[4]p29!E30</f>
        <v>0</v>
      </c>
      <c r="F30">
        <f>[4]p29!F30</f>
        <v>0</v>
      </c>
      <c r="G30">
        <f>[4]p29!G30</f>
        <v>0</v>
      </c>
      <c r="H30">
        <f>[4]p29!H30</f>
        <v>0</v>
      </c>
      <c r="I30">
        <f>[4]p29!I30</f>
        <v>0</v>
      </c>
      <c r="J30">
        <f>[4]p29!J30</f>
        <v>0</v>
      </c>
      <c r="K30">
        <f>[4]p29!K30</f>
        <v>0</v>
      </c>
    </row>
    <row r="31" spans="1:11">
      <c r="A31" t="s">
        <v>209</v>
      </c>
      <c r="B31">
        <f>[4]p29!B31</f>
        <v>0</v>
      </c>
      <c r="C31">
        <f>[4]p29!C31</f>
        <v>0</v>
      </c>
      <c r="D31">
        <f>[4]p29!D31</f>
        <v>0</v>
      </c>
      <c r="E31">
        <f>[4]p29!E31</f>
        <v>0</v>
      </c>
      <c r="F31">
        <f>[4]p29!F31</f>
        <v>0</v>
      </c>
      <c r="G31">
        <f>[4]p29!G31</f>
        <v>0</v>
      </c>
      <c r="H31">
        <f>[4]p29!H31</f>
        <v>0</v>
      </c>
      <c r="I31">
        <f>[4]p29!I31</f>
        <v>0</v>
      </c>
      <c r="J31">
        <f>[4]p29!J31</f>
        <v>0</v>
      </c>
      <c r="K31">
        <f>[4]p29!K31</f>
        <v>0</v>
      </c>
    </row>
    <row r="32" spans="1:11">
      <c r="A32" t="s">
        <v>210</v>
      </c>
      <c r="B32">
        <f>[4]p29!B32</f>
        <v>0</v>
      </c>
      <c r="C32">
        <f>[4]p29!C32</f>
        <v>0</v>
      </c>
      <c r="D32">
        <f>[4]p29!D32</f>
        <v>0</v>
      </c>
      <c r="E32">
        <f>[4]p29!E32</f>
        <v>0</v>
      </c>
      <c r="F32">
        <f>[4]p29!F32</f>
        <v>0</v>
      </c>
      <c r="G32">
        <f>[4]p29!G32</f>
        <v>0</v>
      </c>
      <c r="H32">
        <f>[4]p29!H32</f>
        <v>0</v>
      </c>
      <c r="I32">
        <f>[4]p29!I32</f>
        <v>0</v>
      </c>
      <c r="J32">
        <f>[4]p29!J32</f>
        <v>0</v>
      </c>
      <c r="K32">
        <f>[4]p29!K32</f>
        <v>0</v>
      </c>
    </row>
    <row r="33" spans="1:11">
      <c r="A33" t="s">
        <v>211</v>
      </c>
      <c r="B33">
        <f>[4]p29!B33</f>
        <v>87000087</v>
      </c>
      <c r="C33">
        <f>[4]p29!C33</f>
        <v>4640000</v>
      </c>
      <c r="D33">
        <f>[4]p29!D33</f>
        <v>4639999</v>
      </c>
      <c r="E33">
        <f>[4]p29!E33</f>
        <v>700000.59</v>
      </c>
      <c r="F33">
        <f>[4]p29!F33</f>
        <v>1400000.87</v>
      </c>
      <c r="G33">
        <f>[4]p29!G33</f>
        <v>3700000</v>
      </c>
      <c r="H33">
        <f>[4]p29!H33</f>
        <v>8542288</v>
      </c>
      <c r="I33">
        <f>[4]p29!I33</f>
        <v>0</v>
      </c>
      <c r="J33">
        <f>[4]p29!J33</f>
        <v>0</v>
      </c>
      <c r="K33">
        <f>[4]p29!K33</f>
        <v>0</v>
      </c>
    </row>
    <row r="34" spans="1:11">
      <c r="A34" t="s">
        <v>212</v>
      </c>
      <c r="B34">
        <f>[4]p29!B34</f>
        <v>116000058</v>
      </c>
      <c r="C34">
        <f>[4]p29!C34</f>
        <v>5300006.4000000004</v>
      </c>
      <c r="D34">
        <f>[4]p29!D34</f>
        <v>5300008</v>
      </c>
      <c r="E34">
        <f>[4]p29!E34</f>
        <v>829998.68</v>
      </c>
      <c r="F34">
        <f>[4]p29!F34</f>
        <v>1340000.3700000001</v>
      </c>
      <c r="G34">
        <f>[4]p29!G34</f>
        <v>4460000</v>
      </c>
      <c r="H34">
        <f>[4]p29!H34</f>
        <v>9899548</v>
      </c>
      <c r="I34">
        <f>[4]p29!I34</f>
        <v>0</v>
      </c>
      <c r="J34">
        <f>[4]p29!J34</f>
        <v>0</v>
      </c>
      <c r="K34">
        <f>[4]p29!K34</f>
        <v>0</v>
      </c>
    </row>
    <row r="35" spans="1:11">
      <c r="A35" t="s">
        <v>213</v>
      </c>
      <c r="B35">
        <f>[4]p29!B35</f>
        <v>0</v>
      </c>
      <c r="C35">
        <f>[4]p29!C35</f>
        <v>0.09</v>
      </c>
      <c r="D35">
        <f>[4]p29!D35</f>
        <v>0.09</v>
      </c>
      <c r="E35">
        <f>[4]p29!E35</f>
        <v>0.09</v>
      </c>
      <c r="F35">
        <f>[4]p29!F35</f>
        <v>0.09</v>
      </c>
      <c r="G35">
        <f>[4]p29!G35</f>
        <v>0.09</v>
      </c>
      <c r="H35">
        <f>[4]p29!H35</f>
        <v>0</v>
      </c>
      <c r="I35">
        <f>[4]p29!I35</f>
        <v>0</v>
      </c>
      <c r="J35">
        <f>[4]p29!J35</f>
        <v>0</v>
      </c>
      <c r="K35">
        <f>[4]p29!K35</f>
        <v>0</v>
      </c>
    </row>
    <row r="36" spans="1:11">
      <c r="A36" t="s">
        <v>214</v>
      </c>
      <c r="B36">
        <f>[4]p29!B36</f>
        <v>6.8999999999999992E-2</v>
      </c>
      <c r="C36">
        <f>[4]p29!C36</f>
        <v>0</v>
      </c>
      <c r="D36">
        <f>[4]p29!D36</f>
        <v>6.8999999999999992E-2</v>
      </c>
      <c r="E36">
        <f>[4]p29!E36</f>
        <v>6.8999999999999992E-2</v>
      </c>
      <c r="F36">
        <f>[4]p29!F36</f>
        <v>6.8999999999999992E-2</v>
      </c>
      <c r="G36">
        <f>[4]p29!G36</f>
        <v>0</v>
      </c>
      <c r="H36">
        <f>[4]p29!H36</f>
        <v>0</v>
      </c>
      <c r="I36">
        <f>[4]p29!I36</f>
        <v>0</v>
      </c>
      <c r="J36">
        <f>[4]p29!J36</f>
        <v>0</v>
      </c>
      <c r="K36">
        <f>[4]p29!K36</f>
        <v>0</v>
      </c>
    </row>
    <row r="37" spans="1:11">
      <c r="A37" t="s">
        <v>215</v>
      </c>
      <c r="B37">
        <f>[4]p29!B37</f>
        <v>9.1999999999999998E-2</v>
      </c>
      <c r="C37">
        <f>[4]p29!C37</f>
        <v>9.1999999999999998E-2</v>
      </c>
      <c r="D37">
        <f>[4]p29!D37</f>
        <v>0</v>
      </c>
      <c r="E37">
        <f>[4]p29!E37</f>
        <v>9.1999999999999998E-2</v>
      </c>
      <c r="F37">
        <f>[4]p29!F37</f>
        <v>9.1999999999999998E-2</v>
      </c>
      <c r="G37">
        <f>[4]p29!G37</f>
        <v>9.1999999999999998E-2</v>
      </c>
      <c r="H37">
        <f>[4]p29!H37</f>
        <v>0</v>
      </c>
      <c r="I37">
        <f>[4]p29!I37</f>
        <v>0</v>
      </c>
      <c r="J37">
        <f>[4]p29!J37</f>
        <v>0</v>
      </c>
      <c r="K37">
        <f>[4]p29!K37</f>
        <v>0</v>
      </c>
    </row>
    <row r="38" spans="1:11">
      <c r="A38" t="s">
        <v>216</v>
      </c>
      <c r="B38">
        <f>[4]p29!B38</f>
        <v>0.115</v>
      </c>
      <c r="C38">
        <f>[4]p29!C38</f>
        <v>0.115</v>
      </c>
      <c r="D38">
        <f>[4]p29!D38</f>
        <v>0.115</v>
      </c>
      <c r="E38">
        <f>[4]p29!E38</f>
        <v>0</v>
      </c>
      <c r="F38">
        <f>[4]p29!F38</f>
        <v>0</v>
      </c>
      <c r="G38">
        <f>[4]p29!G38</f>
        <v>0.115</v>
      </c>
      <c r="H38">
        <f>[4]p29!H38</f>
        <v>0</v>
      </c>
      <c r="I38">
        <f>[4]p29!I38</f>
        <v>0</v>
      </c>
      <c r="J38">
        <f>[4]p29!J38</f>
        <v>0</v>
      </c>
      <c r="K38">
        <f>[4]p29!K38</f>
        <v>0</v>
      </c>
    </row>
    <row r="39" spans="1:11">
      <c r="A39" t="s">
        <v>217</v>
      </c>
      <c r="B39">
        <f>[4]p29!B39</f>
        <v>0.115</v>
      </c>
      <c r="C39">
        <f>[4]p29!C39</f>
        <v>0.115</v>
      </c>
      <c r="D39">
        <f>[4]p29!D39</f>
        <v>0.115</v>
      </c>
      <c r="E39">
        <f>[4]p29!E39</f>
        <v>0</v>
      </c>
      <c r="F39">
        <f>[4]p29!F39</f>
        <v>0</v>
      </c>
      <c r="G39">
        <f>[4]p29!G39</f>
        <v>0.115</v>
      </c>
      <c r="H39">
        <f>[4]p29!H39</f>
        <v>0</v>
      </c>
      <c r="I39">
        <f>[4]p29!I39</f>
        <v>0</v>
      </c>
      <c r="J39">
        <f>[4]p29!J39</f>
        <v>0</v>
      </c>
      <c r="K39">
        <f>[4]p29!K39</f>
        <v>0</v>
      </c>
    </row>
    <row r="40" spans="1:11">
      <c r="A40" t="s">
        <v>218</v>
      </c>
      <c r="B40">
        <f>[4]p29!B40</f>
        <v>5.7500000000000002E-2</v>
      </c>
      <c r="C40">
        <f>[4]p29!C40</f>
        <v>0</v>
      </c>
      <c r="D40">
        <f>[4]p29!D40</f>
        <v>5.7500000000000002E-2</v>
      </c>
      <c r="E40">
        <f>[4]p29!E40</f>
        <v>5.7500000000000002E-2</v>
      </c>
      <c r="F40">
        <f>[4]p29!F40</f>
        <v>5.7500000000000002E-2</v>
      </c>
      <c r="G40">
        <f>[4]p29!G40</f>
        <v>0</v>
      </c>
      <c r="H40">
        <f>[4]p29!H40</f>
        <v>0</v>
      </c>
      <c r="I40">
        <f>[4]p29!I40</f>
        <v>0</v>
      </c>
      <c r="J40">
        <f>[4]p29!J40</f>
        <v>0</v>
      </c>
      <c r="K40">
        <f>[4]p29!K40</f>
        <v>0</v>
      </c>
    </row>
    <row r="41" spans="1:11">
      <c r="A41" t="s">
        <v>219</v>
      </c>
      <c r="B41">
        <f>[4]p29!B41</f>
        <v>0.6</v>
      </c>
      <c r="C41">
        <f>[4]p29!C41</f>
        <v>1.2</v>
      </c>
      <c r="D41">
        <f>[4]p29!D41</f>
        <v>0.6</v>
      </c>
      <c r="E41">
        <f>[4]p29!E41</f>
        <v>1.5</v>
      </c>
      <c r="F41">
        <f>[4]p29!F41</f>
        <v>1.5</v>
      </c>
      <c r="G41">
        <f>[4]p29!G41</f>
        <v>1.2</v>
      </c>
      <c r="H41">
        <f>[4]p29!H41</f>
        <v>0</v>
      </c>
      <c r="I41">
        <f>[4]p29!I41</f>
        <v>0</v>
      </c>
      <c r="J41">
        <f>[4]p29!J41</f>
        <v>0</v>
      </c>
      <c r="K41">
        <f>[4]p29!K41</f>
        <v>0</v>
      </c>
    </row>
    <row r="42" spans="1:11">
      <c r="A42" t="s">
        <v>220</v>
      </c>
      <c r="B42">
        <f>[4]p29!B42</f>
        <v>1.2</v>
      </c>
      <c r="C42">
        <f>[4]p29!C42</f>
        <v>0.6</v>
      </c>
      <c r="D42">
        <f>[4]p29!D42</f>
        <v>1.8</v>
      </c>
      <c r="E42">
        <f>[4]p29!E42</f>
        <v>1.2</v>
      </c>
      <c r="F42">
        <f>[4]p29!F42</f>
        <v>1.2</v>
      </c>
      <c r="G42">
        <f>[4]p29!G42</f>
        <v>0.6</v>
      </c>
      <c r="H42">
        <f>[4]p29!H42</f>
        <v>0</v>
      </c>
      <c r="I42">
        <f>[4]p29!I42</f>
        <v>0</v>
      </c>
      <c r="J42">
        <f>[4]p29!J42</f>
        <v>0</v>
      </c>
      <c r="K42">
        <f>[4]p29!K42</f>
        <v>0</v>
      </c>
    </row>
    <row r="43" spans="1:11">
      <c r="A43" t="s">
        <v>221</v>
      </c>
      <c r="B43">
        <f>[4]p29!B43</f>
        <v>0.6</v>
      </c>
      <c r="C43">
        <f>[4]p29!C43</f>
        <v>1.8</v>
      </c>
      <c r="D43">
        <f>[4]p29!D43</f>
        <v>0.6</v>
      </c>
      <c r="E43">
        <f>[4]p29!E43</f>
        <v>1.2</v>
      </c>
      <c r="F43">
        <f>[4]p29!F43</f>
        <v>1.2</v>
      </c>
      <c r="G43">
        <f>[4]p29!G43</f>
        <v>1.2</v>
      </c>
      <c r="H43">
        <f>[4]p29!H43</f>
        <v>0</v>
      </c>
      <c r="I43">
        <f>[4]p29!I43</f>
        <v>0</v>
      </c>
      <c r="J43">
        <f>[4]p29!J43</f>
        <v>0</v>
      </c>
      <c r="K43">
        <f>[4]p29!K43</f>
        <v>0</v>
      </c>
    </row>
    <row r="44" spans="1:11">
      <c r="A44" t="s">
        <v>222</v>
      </c>
      <c r="B44">
        <f>[4]p29!B44</f>
        <v>1.5</v>
      </c>
      <c r="C44">
        <f>[4]p29!C44</f>
        <v>1.2</v>
      </c>
      <c r="D44">
        <f>[4]p29!D44</f>
        <v>1.2</v>
      </c>
      <c r="E44">
        <f>[4]p29!E44</f>
        <v>0.6</v>
      </c>
      <c r="F44">
        <f>[4]p29!F44</f>
        <v>0.6</v>
      </c>
      <c r="G44">
        <f>[4]p29!G44</f>
        <v>0.9</v>
      </c>
      <c r="H44">
        <f>[4]p29!H44</f>
        <v>0</v>
      </c>
      <c r="I44">
        <f>[4]p29!I44</f>
        <v>0</v>
      </c>
      <c r="J44">
        <f>[4]p29!J44</f>
        <v>0</v>
      </c>
      <c r="K44">
        <f>[4]p29!K44</f>
        <v>0</v>
      </c>
    </row>
    <row r="45" spans="1:11">
      <c r="A45" t="s">
        <v>223</v>
      </c>
      <c r="B45">
        <f>[4]p29!B45</f>
        <v>1.5</v>
      </c>
      <c r="C45">
        <f>[4]p29!C45</f>
        <v>1.2</v>
      </c>
      <c r="D45">
        <f>[4]p29!D45</f>
        <v>1.2</v>
      </c>
      <c r="E45">
        <f>[4]p29!E45</f>
        <v>0.6</v>
      </c>
      <c r="F45">
        <f>[4]p29!F45</f>
        <v>0.6</v>
      </c>
      <c r="G45">
        <f>[4]p29!G45</f>
        <v>0.9</v>
      </c>
      <c r="H45">
        <f>[4]p29!H45</f>
        <v>0</v>
      </c>
      <c r="I45">
        <f>[4]p29!I45</f>
        <v>0</v>
      </c>
      <c r="J45">
        <f>[4]p29!J45</f>
        <v>0</v>
      </c>
      <c r="K45">
        <f>[4]p29!K45</f>
        <v>0</v>
      </c>
    </row>
    <row r="46" spans="1:11">
      <c r="A46" t="s">
        <v>224</v>
      </c>
      <c r="B46">
        <f>[4]p29!B46</f>
        <v>1.2</v>
      </c>
      <c r="C46">
        <f>[4]p29!C46</f>
        <v>0.6</v>
      </c>
      <c r="D46">
        <f>[4]p29!D46</f>
        <v>1.2</v>
      </c>
      <c r="E46">
        <f>[4]p29!E46</f>
        <v>0.9</v>
      </c>
      <c r="F46">
        <f>[4]p29!F46</f>
        <v>0.9</v>
      </c>
      <c r="G46">
        <f>[4]p29!G46</f>
        <v>0.6</v>
      </c>
      <c r="H46">
        <f>[4]p29!H46</f>
        <v>0</v>
      </c>
      <c r="I46">
        <f>[4]p29!I46</f>
        <v>0</v>
      </c>
      <c r="J46">
        <f>[4]p29!J46</f>
        <v>0</v>
      </c>
      <c r="K46">
        <f>[4]p29!K46</f>
        <v>0</v>
      </c>
    </row>
    <row r="47" spans="1:11">
      <c r="A47" t="s">
        <v>225</v>
      </c>
      <c r="B47">
        <f>[4]p29!B47</f>
        <v>89</v>
      </c>
      <c r="C47">
        <f>[4]p29!C47</f>
        <v>12.8</v>
      </c>
      <c r="D47">
        <f>[4]p29!D47</f>
        <v>6.5</v>
      </c>
      <c r="E47">
        <f>[4]p29!E47</f>
        <v>0.67</v>
      </c>
      <c r="F47">
        <f>[4]p29!F47</f>
        <v>0.79</v>
      </c>
      <c r="G47">
        <f>[4]p29!G47</f>
        <v>1</v>
      </c>
      <c r="H47">
        <f>[4]p29!H47</f>
        <v>0</v>
      </c>
      <c r="I47">
        <f>[4]p29!I47</f>
        <v>0</v>
      </c>
      <c r="J47">
        <f>[4]p29!J47</f>
        <v>0</v>
      </c>
      <c r="K47">
        <f>[4]p29!K47</f>
        <v>0</v>
      </c>
    </row>
    <row r="48" spans="1:11">
      <c r="A48" t="s">
        <v>226</v>
      </c>
      <c r="B48">
        <f>[4]p29!B48</f>
        <v>87</v>
      </c>
      <c r="C48">
        <f>[4]p29!C48</f>
        <v>12.8</v>
      </c>
      <c r="D48">
        <f>[4]p29!D48</f>
        <v>7</v>
      </c>
      <c r="E48">
        <f>[4]p29!E48</f>
        <v>0.68</v>
      </c>
      <c r="F48">
        <f>[4]p29!F48</f>
        <v>0.81</v>
      </c>
      <c r="G48">
        <f>[4]p29!G48</f>
        <v>1</v>
      </c>
      <c r="H48">
        <f>[4]p29!H48</f>
        <v>0</v>
      </c>
      <c r="I48">
        <f>[4]p29!I48</f>
        <v>0</v>
      </c>
      <c r="J48">
        <f>[4]p29!J48</f>
        <v>0</v>
      </c>
      <c r="K48">
        <f>[4]p29!K48</f>
        <v>0</v>
      </c>
    </row>
    <row r="49" spans="1:20">
      <c r="A49" t="s">
        <v>227</v>
      </c>
      <c r="B49">
        <f>[4]p29!B49</f>
        <v>87</v>
      </c>
      <c r="C49">
        <f>[4]p29!C49</f>
        <v>12.8</v>
      </c>
      <c r="D49">
        <f>[4]p29!D49</f>
        <v>7</v>
      </c>
      <c r="E49">
        <f>[4]p29!E49</f>
        <v>0.67</v>
      </c>
      <c r="F49">
        <f>[4]p29!F49</f>
        <v>0.79</v>
      </c>
      <c r="G49">
        <f>[4]p29!G49</f>
        <v>1</v>
      </c>
      <c r="H49">
        <f>[4]p29!H49</f>
        <v>0</v>
      </c>
      <c r="I49">
        <f>[4]p29!I49</f>
        <v>0</v>
      </c>
      <c r="J49">
        <f>[4]p29!J49</f>
        <v>0</v>
      </c>
      <c r="K49">
        <f>[4]p29!K49</f>
        <v>0</v>
      </c>
    </row>
    <row r="50" spans="1:20">
      <c r="A50" t="s">
        <v>228</v>
      </c>
      <c r="B50">
        <f>[4]p29!B50</f>
        <v>88</v>
      </c>
      <c r="C50">
        <f>[4]p29!C50</f>
        <v>12.6</v>
      </c>
      <c r="D50">
        <f>[4]p29!D50</f>
        <v>7.1</v>
      </c>
      <c r="E50">
        <f>[4]p29!E50</f>
        <v>0.68</v>
      </c>
      <c r="F50">
        <f>[4]p29!F50</f>
        <v>0.81</v>
      </c>
      <c r="G50">
        <f>[4]p29!G50</f>
        <v>1</v>
      </c>
      <c r="H50">
        <f>[4]p29!H50</f>
        <v>0</v>
      </c>
      <c r="I50">
        <f>[4]p29!I50</f>
        <v>0</v>
      </c>
      <c r="J50">
        <f>[4]p29!J50</f>
        <v>0</v>
      </c>
      <c r="K50">
        <f>[4]p29!K50</f>
        <v>0</v>
      </c>
    </row>
    <row r="51" spans="1:20" ht="14" thickBot="1">
      <c r="A51" s="34" t="s">
        <v>229</v>
      </c>
      <c r="B51" s="34">
        <f>[4]p29!B51</f>
        <v>8.836781609195409</v>
      </c>
      <c r="C51" s="34">
        <f>[4]p29!C51</f>
        <v>5.9187499999999948</v>
      </c>
      <c r="D51" s="34">
        <f>[4]p29!D51</f>
        <v>9.1371428571428659</v>
      </c>
      <c r="E51" s="34">
        <f>[4]p29!E51</f>
        <v>9.2059701492537513</v>
      </c>
      <c r="F51" s="34">
        <f>[4]p29!F51</f>
        <v>10.324050632911398</v>
      </c>
      <c r="G51" s="34">
        <f>[4]p29!G51</f>
        <v>7.6</v>
      </c>
      <c r="H51" s="34">
        <f>[4]p29!H51</f>
        <v>0</v>
      </c>
      <c r="I51" s="34">
        <f>[4]p29!I51</f>
        <v>0</v>
      </c>
      <c r="J51" s="34">
        <f>[4]p29!J51</f>
        <v>0</v>
      </c>
      <c r="K51" s="34">
        <f>[4]p29!K51</f>
        <v>0</v>
      </c>
      <c r="L51" s="34"/>
      <c r="M51" s="34"/>
    </row>
    <row r="52" spans="1:20">
      <c r="A52" t="s">
        <v>115</v>
      </c>
      <c r="B52">
        <f>[4]p29!B52</f>
        <v>25166864.712419651</v>
      </c>
      <c r="C52">
        <f>[4]p29!C52</f>
        <v>12815105.569748119</v>
      </c>
      <c r="D52">
        <f>[4]p29!D52</f>
        <v>19913658.032078564</v>
      </c>
      <c r="E52">
        <f>[4]p29!E52</f>
        <v>16593661.217165232</v>
      </c>
      <c r="F52">
        <f>[4]p29!F52</f>
        <v>3323535.0381804332</v>
      </c>
      <c r="G52">
        <f>[4]p29!G52</f>
        <v>0</v>
      </c>
      <c r="H52">
        <f>[4]p29!H52</f>
        <v>0</v>
      </c>
      <c r="I52">
        <f>[4]p29!I52</f>
        <v>0</v>
      </c>
      <c r="J52">
        <f>[4]p29!J52</f>
        <v>0</v>
      </c>
      <c r="K52">
        <f>[4]p29!K52</f>
        <v>0</v>
      </c>
      <c r="M52" s="28"/>
    </row>
    <row r="53" spans="1:20">
      <c r="A53" t="s">
        <v>116</v>
      </c>
      <c r="B53">
        <f>[4]p29!B53</f>
        <v>20726699</v>
      </c>
      <c r="C53">
        <f>[4]p29!C53</f>
        <v>28867652</v>
      </c>
      <c r="D53">
        <f>[4]p29!D53</f>
        <v>24618671</v>
      </c>
      <c r="E53">
        <f>[4]p29!E53</f>
        <v>30878018</v>
      </c>
      <c r="F53">
        <f>[4]p29!F53</f>
        <v>24448150</v>
      </c>
      <c r="G53">
        <f>[4]p29!G53</f>
        <v>0</v>
      </c>
      <c r="H53">
        <f>[4]p29!H53</f>
        <v>0</v>
      </c>
      <c r="I53">
        <f>[4]p29!I53</f>
        <v>0</v>
      </c>
      <c r="J53">
        <f>[4]p29!J53</f>
        <v>0</v>
      </c>
      <c r="K53">
        <f>[4]p29!K53</f>
        <v>0</v>
      </c>
      <c r="N53" s="10"/>
      <c r="O53" s="10"/>
      <c r="P53" s="10"/>
      <c r="Q53" s="10"/>
      <c r="R53" s="10"/>
    </row>
    <row r="54" spans="1:20">
      <c r="A54" t="s">
        <v>230</v>
      </c>
      <c r="B54">
        <f>[4]p29!B54</f>
        <v>1814678</v>
      </c>
      <c r="C54">
        <f>[4]p29!C54</f>
        <v>1429896</v>
      </c>
      <c r="D54">
        <f>[4]p29!D54</f>
        <v>3669946</v>
      </c>
      <c r="E54">
        <f>[4]p29!E54</f>
        <v>812370</v>
      </c>
      <c r="F54">
        <f>[4]p29!F54</f>
        <v>2777107</v>
      </c>
      <c r="G54">
        <f>[4]p29!G54</f>
        <v>0</v>
      </c>
      <c r="H54">
        <f>[4]p29!H54</f>
        <v>0</v>
      </c>
      <c r="I54">
        <f>[4]p29!I54</f>
        <v>0</v>
      </c>
      <c r="J54">
        <f>[4]p29!J54</f>
        <v>0</v>
      </c>
      <c r="K54">
        <f>[4]p29!K54</f>
        <v>0</v>
      </c>
      <c r="N54" s="32"/>
      <c r="O54" s="32"/>
      <c r="P54" s="32"/>
      <c r="Q54" s="32"/>
      <c r="R54" s="32"/>
      <c r="S54" s="32"/>
      <c r="T54" s="33"/>
    </row>
    <row r="55" spans="1:20">
      <c r="A55" t="s">
        <v>231</v>
      </c>
      <c r="B55">
        <f>[4]p29!B55</f>
        <v>1049058</v>
      </c>
      <c r="C55">
        <f>[4]p29!C55</f>
        <v>3062874</v>
      </c>
      <c r="D55">
        <f>[4]p29!D55</f>
        <v>3480939</v>
      </c>
      <c r="E55">
        <f>[4]p29!E55</f>
        <v>3714978</v>
      </c>
      <c r="F55">
        <f>[4]p29!F55</f>
        <v>5613072</v>
      </c>
      <c r="G55">
        <f>[4]p29!G55</f>
        <v>0</v>
      </c>
      <c r="H55">
        <f>[4]p29!H55</f>
        <v>0</v>
      </c>
      <c r="I55">
        <f>[4]p29!I55</f>
        <v>0</v>
      </c>
      <c r="J55">
        <f>[4]p29!J55</f>
        <v>0</v>
      </c>
      <c r="K55">
        <f>[4]p29!K55</f>
        <v>0</v>
      </c>
      <c r="N55" s="32"/>
      <c r="O55" s="32"/>
      <c r="P55" s="32"/>
      <c r="Q55" s="32"/>
      <c r="R55" s="32"/>
      <c r="S55" s="32"/>
      <c r="T55" s="33"/>
    </row>
    <row r="56" spans="1:20">
      <c r="A56" t="s">
        <v>232</v>
      </c>
      <c r="B56">
        <f>[4]p29!B56</f>
        <v>2863736</v>
      </c>
      <c r="C56">
        <f>[4]p29!C56</f>
        <v>4492770</v>
      </c>
      <c r="D56">
        <f>[4]p29!D56</f>
        <v>7150885</v>
      </c>
      <c r="E56">
        <f>[4]p29!E56</f>
        <v>4527348</v>
      </c>
      <c r="F56">
        <f>[4]p29!F56</f>
        <v>8390179</v>
      </c>
      <c r="G56">
        <f>[4]p29!G56</f>
        <v>0</v>
      </c>
      <c r="H56">
        <f>[4]p29!H56</f>
        <v>0</v>
      </c>
      <c r="I56">
        <f>[4]p29!I56</f>
        <v>0</v>
      </c>
      <c r="J56">
        <f>[4]p29!J56</f>
        <v>0</v>
      </c>
      <c r="K56">
        <f>[4]p29!K56</f>
        <v>0</v>
      </c>
      <c r="T56" s="33"/>
    </row>
    <row r="57" spans="1:20">
      <c r="A57" t="s">
        <v>233</v>
      </c>
      <c r="B57">
        <f>[4]p29!B57</f>
        <v>2441652</v>
      </c>
      <c r="C57">
        <f>[4]p29!C57</f>
        <v>2555113</v>
      </c>
      <c r="D57">
        <f>[4]p29!D57</f>
        <v>2485229</v>
      </c>
      <c r="E57">
        <f>[4]p29!E57</f>
        <v>2611663</v>
      </c>
      <c r="F57">
        <f>[4]p29!F57</f>
        <v>2533280</v>
      </c>
      <c r="G57">
        <f>[4]p29!G57</f>
        <v>274575</v>
      </c>
      <c r="H57">
        <f>[4]p29!H57</f>
        <v>274575</v>
      </c>
      <c r="I57">
        <f>[4]p29!I57</f>
        <v>274575</v>
      </c>
      <c r="J57">
        <f>[4]p29!J57</f>
        <v>274575</v>
      </c>
      <c r="K57">
        <f>[4]p29!K57</f>
        <v>274575</v>
      </c>
      <c r="M57" s="28"/>
      <c r="N57" s="10"/>
      <c r="O57" s="10"/>
      <c r="P57" s="10"/>
      <c r="Q57" s="10"/>
      <c r="R57" s="10"/>
      <c r="T57" s="33"/>
    </row>
    <row r="58" spans="1:20">
      <c r="A58" t="s">
        <v>234</v>
      </c>
      <c r="B58">
        <f>[4]p29!B58</f>
        <v>4395343</v>
      </c>
      <c r="C58">
        <f>[4]p29!C58</f>
        <v>5687328</v>
      </c>
      <c r="D58">
        <f>[4]p29!D58</f>
        <v>5337815</v>
      </c>
      <c r="E58">
        <f>[4]p29!E58</f>
        <v>5828240</v>
      </c>
      <c r="F58">
        <f>[4]p29!F58</f>
        <v>5269329</v>
      </c>
      <c r="G58">
        <f>[4]p29!G58</f>
        <v>3905698</v>
      </c>
      <c r="H58">
        <f>[4]p29!H58</f>
        <v>2655874</v>
      </c>
      <c r="I58">
        <f>[4]p29!I58</f>
        <v>2499646</v>
      </c>
      <c r="J58">
        <f>[4]p29!J58</f>
        <v>3437013</v>
      </c>
      <c r="K58">
        <f>[4]p29!K58</f>
        <v>3749469</v>
      </c>
      <c r="N58" s="32"/>
      <c r="O58" s="32"/>
      <c r="P58" s="32"/>
      <c r="Q58" s="32"/>
      <c r="R58" s="32"/>
      <c r="S58" s="32"/>
      <c r="T58" s="33"/>
    </row>
    <row r="59" spans="1:20">
      <c r="A59" t="s">
        <v>235</v>
      </c>
      <c r="B59">
        <f>[4]p29!B59</f>
        <v>6577955</v>
      </c>
      <c r="C59">
        <f>[4]p29!C59</f>
        <v>7625233</v>
      </c>
      <c r="D59">
        <f>[4]p29!D59</f>
        <v>6381689</v>
      </c>
      <c r="E59">
        <f>[4]p29!E59</f>
        <v>7021004</v>
      </c>
      <c r="F59">
        <f>[4]p29!F59</f>
        <v>6735406</v>
      </c>
      <c r="G59">
        <f>[4]p29!G59</f>
        <v>3124558</v>
      </c>
      <c r="H59">
        <f>[4]p29!H59</f>
        <v>3749469</v>
      </c>
      <c r="I59">
        <f>[4]p29!I59</f>
        <v>3437013</v>
      </c>
      <c r="J59">
        <f>[4]p29!J59</f>
        <v>2499646</v>
      </c>
      <c r="K59">
        <f>[4]p29!K59</f>
        <v>2655874</v>
      </c>
      <c r="N59" s="32"/>
      <c r="O59" s="32"/>
      <c r="P59" s="32"/>
      <c r="Q59" s="32"/>
      <c r="R59" s="32"/>
      <c r="S59" s="32"/>
      <c r="T59" s="33"/>
    </row>
    <row r="60" spans="1:20">
      <c r="A60" t="s">
        <v>236</v>
      </c>
      <c r="B60">
        <f>[4]p29!B60</f>
        <v>10973298</v>
      </c>
      <c r="C60">
        <f>[4]p29!C60</f>
        <v>13312561</v>
      </c>
      <c r="D60">
        <f>[4]p29!D60</f>
        <v>11719504</v>
      </c>
      <c r="E60">
        <f>[4]p29!E60</f>
        <v>12849244</v>
      </c>
      <c r="F60">
        <f>[4]p29!F60</f>
        <v>12004735</v>
      </c>
      <c r="G60">
        <f>[4]p29!G60</f>
        <v>7030256</v>
      </c>
      <c r="H60">
        <f>[4]p29!H60</f>
        <v>6405343</v>
      </c>
      <c r="I60">
        <f>[4]p29!I60</f>
        <v>5936659</v>
      </c>
      <c r="J60">
        <f>[4]p29!J60</f>
        <v>5936659</v>
      </c>
      <c r="K60">
        <f>[4]p29!K60</f>
        <v>6405343</v>
      </c>
    </row>
    <row r="61" spans="1:20">
      <c r="A61" t="s">
        <v>237</v>
      </c>
      <c r="B61">
        <f>[4]p29!B61</f>
        <v>62172249.712419651</v>
      </c>
      <c r="C61">
        <f>[4]p29!C61</f>
        <v>62043201.569748119</v>
      </c>
      <c r="D61">
        <f>[4]p29!D61</f>
        <v>65887947.032078564</v>
      </c>
      <c r="E61">
        <f>[4]p29!E61</f>
        <v>67459934.217165232</v>
      </c>
      <c r="F61">
        <f>[4]p29!F61</f>
        <v>50699879.038180433</v>
      </c>
      <c r="G61">
        <f>[4]p29!G61</f>
        <v>0</v>
      </c>
      <c r="H61">
        <f>[4]p29!H61</f>
        <v>0</v>
      </c>
      <c r="I61">
        <f>[4]p29!I61</f>
        <v>0</v>
      </c>
      <c r="J61">
        <f>[4]p29!J61</f>
        <v>0</v>
      </c>
      <c r="K61">
        <f>[4]p29!K61</f>
        <v>0</v>
      </c>
    </row>
    <row r="62" spans="1:20">
      <c r="A62" t="s">
        <v>121</v>
      </c>
      <c r="B62">
        <f>[4]p29!B62</f>
        <v>4499999.8285714285</v>
      </c>
      <c r="C62">
        <f>[4]p29!C62</f>
        <v>7856074.9857142847</v>
      </c>
      <c r="D62">
        <f>[4]p29!D62</f>
        <v>7392434.2357142856</v>
      </c>
      <c r="E62">
        <f>[4]p29!E62</f>
        <v>7400380.5428571422</v>
      </c>
      <c r="F62">
        <f>[4]p29!F62</f>
        <v>7589223.6071428563</v>
      </c>
      <c r="G62">
        <f>[4]p29!G62</f>
        <v>0</v>
      </c>
      <c r="H62">
        <f>[4]p29!H62</f>
        <v>0</v>
      </c>
      <c r="I62">
        <f>[4]p29!I62</f>
        <v>0</v>
      </c>
      <c r="J62">
        <f>[4]p29!J62</f>
        <v>0</v>
      </c>
      <c r="K62">
        <f>[4]p29!K62</f>
        <v>0</v>
      </c>
    </row>
    <row r="63" spans="1:20">
      <c r="A63" t="s">
        <v>122</v>
      </c>
      <c r="B63">
        <f>[4]p29!B63</f>
        <v>-340451</v>
      </c>
      <c r="C63">
        <f>[4]p29!C63</f>
        <v>3571978</v>
      </c>
      <c r="D63">
        <f>[4]p29!D63</f>
        <v>1382556</v>
      </c>
      <c r="E63">
        <f>[4]p29!E63</f>
        <v>3460604</v>
      </c>
      <c r="F63">
        <f>[4]p29!F63</f>
        <v>178012</v>
      </c>
      <c r="G63">
        <f>[4]p29!G63</f>
        <v>-2954078</v>
      </c>
      <c r="H63">
        <f>[4]p29!H63</f>
        <v>-2557650</v>
      </c>
      <c r="I63">
        <f>[4]p29!I63</f>
        <v>-1878695</v>
      </c>
      <c r="J63">
        <f>[4]p29!J63</f>
        <v>-1724586</v>
      </c>
      <c r="K63">
        <f>[4]p29!K63</f>
        <v>-2279321</v>
      </c>
    </row>
    <row r="64" spans="1:20">
      <c r="A64" t="s">
        <v>238</v>
      </c>
      <c r="B64">
        <f>[4]p29!B64</f>
        <v>25246451</v>
      </c>
      <c r="C64">
        <f>[4]p29!C64</f>
        <v>28153826</v>
      </c>
      <c r="D64">
        <f>[4]p29!D64</f>
        <v>30544884</v>
      </c>
      <c r="E64">
        <f>[4]p29!E64</f>
        <v>26985253</v>
      </c>
      <c r="F64">
        <f>[4]p29!F64</f>
        <v>28114077</v>
      </c>
      <c r="G64">
        <f>[4]p29!G64</f>
        <v>0</v>
      </c>
      <c r="H64">
        <f>[4]p29!H64</f>
        <v>0</v>
      </c>
      <c r="I64">
        <f>[4]p29!I64</f>
        <v>0</v>
      </c>
      <c r="J64">
        <f>[4]p29!J64</f>
        <v>0</v>
      </c>
      <c r="K64">
        <f>[4]p29!K64</f>
        <v>0</v>
      </c>
    </row>
    <row r="65" spans="1:13">
      <c r="A65" t="s">
        <v>239</v>
      </c>
      <c r="B65">
        <f>[4]p29!B65</f>
        <v>1000000</v>
      </c>
      <c r="C65">
        <f>[4]p29!C65</f>
        <v>1000000</v>
      </c>
      <c r="D65">
        <f>[4]p29!D65</f>
        <v>1000000</v>
      </c>
      <c r="E65">
        <f>[4]p29!E65</f>
        <v>1000000</v>
      </c>
      <c r="F65">
        <f>[4]p29!F65</f>
        <v>1000000</v>
      </c>
      <c r="G65">
        <f>[4]p29!G65</f>
        <v>1000000</v>
      </c>
      <c r="H65">
        <f>[4]p29!H65</f>
        <v>1000000</v>
      </c>
      <c r="I65">
        <f>[4]p29!I65</f>
        <v>1000000</v>
      </c>
      <c r="J65">
        <f>[4]p29!J65</f>
        <v>1000000</v>
      </c>
      <c r="K65">
        <f>[4]p29!K65</f>
        <v>1000000</v>
      </c>
    </row>
    <row r="66" spans="1:13">
      <c r="A66" t="s">
        <v>125</v>
      </c>
      <c r="B66">
        <f>[4]p29!B66</f>
        <v>31766249.88384822</v>
      </c>
      <c r="C66">
        <f>[4]p29!C66</f>
        <v>21461322.584033828</v>
      </c>
      <c r="D66">
        <f>[4]p29!D66</f>
        <v>25568072.796364278</v>
      </c>
      <c r="E66">
        <f>[4]p29!E66</f>
        <v>28613696.674308095</v>
      </c>
      <c r="F66">
        <f>[4]p29!F66</f>
        <v>13818566.431037575</v>
      </c>
      <c r="G66">
        <f>[4]p29!G66</f>
        <v>14787227</v>
      </c>
      <c r="H66">
        <f>[4]p29!H66</f>
        <v>15556762</v>
      </c>
      <c r="I66">
        <f>[4]p29!I66</f>
        <v>16874725</v>
      </c>
      <c r="J66">
        <f>[4]p29!J66</f>
        <v>17174892</v>
      </c>
      <c r="K66">
        <f>[4]p29!K66</f>
        <v>16097047</v>
      </c>
    </row>
    <row r="67" spans="1:13">
      <c r="A67" t="s">
        <v>240</v>
      </c>
      <c r="B67">
        <f>[4]p29!B67</f>
        <v>62172249.712419651</v>
      </c>
      <c r="C67">
        <f>[4]p29!C67</f>
        <v>62043201.569748119</v>
      </c>
      <c r="D67">
        <f>[4]p29!D67</f>
        <v>65887947.032078564</v>
      </c>
      <c r="E67">
        <f>[4]p29!E67</f>
        <v>67459934.217165232</v>
      </c>
      <c r="F67">
        <f>[4]p29!F67</f>
        <v>50699879.038180433</v>
      </c>
      <c r="G67">
        <f>[4]p29!G67</f>
        <v>0</v>
      </c>
      <c r="H67">
        <f>[4]p29!H67</f>
        <v>0</v>
      </c>
      <c r="I67">
        <f>[4]p29!I67</f>
        <v>0</v>
      </c>
      <c r="J67">
        <f>[4]p29!J67</f>
        <v>0</v>
      </c>
      <c r="K67">
        <f>[4]p29!K67</f>
        <v>0</v>
      </c>
    </row>
    <row r="68" spans="1:13">
      <c r="A68" t="s">
        <v>241</v>
      </c>
      <c r="B68">
        <f>[4]p29!B68</f>
        <v>0</v>
      </c>
      <c r="C68">
        <f>[4]p29!C68</f>
        <v>0</v>
      </c>
      <c r="D68">
        <f>[4]p29!D68</f>
        <v>0</v>
      </c>
      <c r="E68">
        <f>[4]p29!E68</f>
        <v>0</v>
      </c>
      <c r="F68">
        <f>[4]p29!F68</f>
        <v>0</v>
      </c>
      <c r="G68">
        <f>[4]p29!G68</f>
        <v>0</v>
      </c>
      <c r="H68">
        <f>[4]p29!H68</f>
        <v>0</v>
      </c>
      <c r="I68">
        <f>[4]p29!I68</f>
        <v>0</v>
      </c>
      <c r="J68">
        <f>[4]p29!J68</f>
        <v>0</v>
      </c>
      <c r="K68">
        <f>[4]p29!K68</f>
        <v>0</v>
      </c>
    </row>
    <row r="69" spans="1:13">
      <c r="A69" t="s">
        <v>242</v>
      </c>
      <c r="B69">
        <f>[4]p29!B69</f>
        <v>24616091.145651001</v>
      </c>
      <c r="C69">
        <f>[4]p29!C69</f>
        <v>34084505.955621079</v>
      </c>
      <c r="D69">
        <f>[4]p29!D69</f>
        <v>28983630.465943441</v>
      </c>
      <c r="E69">
        <f>[4]p29!E69</f>
        <v>36515298.549944669</v>
      </c>
      <c r="F69">
        <f>[4]p29!F69</f>
        <v>28947426.885270074</v>
      </c>
      <c r="G69">
        <f>[4]p29!G69</f>
        <v>0</v>
      </c>
      <c r="H69">
        <f>[4]p29!H69</f>
        <v>0</v>
      </c>
      <c r="I69">
        <f>[4]p29!I69</f>
        <v>0</v>
      </c>
      <c r="J69">
        <f>[4]p29!J69</f>
        <v>0</v>
      </c>
      <c r="K69">
        <f>[4]p29!K69</f>
        <v>0</v>
      </c>
    </row>
    <row r="70" spans="1:13">
      <c r="A70" t="s">
        <v>243</v>
      </c>
      <c r="B70">
        <f>[4]p29!B70</f>
        <v>-1846885.3736703545</v>
      </c>
      <c r="C70">
        <f>[4]p29!C70</f>
        <v>3787503.1370565705</v>
      </c>
      <c r="D70">
        <f>[4]p29!D70</f>
        <v>637134.12117146701</v>
      </c>
      <c r="E70">
        <f>[4]p29!E70</f>
        <v>3462110.1068584472</v>
      </c>
      <c r="F70">
        <f>[4]p29!F70</f>
        <v>-396196.59638823196</v>
      </c>
      <c r="G70">
        <f>[4]p29!G70</f>
        <v>-86076</v>
      </c>
      <c r="H70">
        <f>[4]p29!H70</f>
        <v>-80856</v>
      </c>
      <c r="I70">
        <f>[4]p29!I70</f>
        <v>-76940</v>
      </c>
      <c r="J70">
        <f>[4]p29!J70</f>
        <v>-76940</v>
      </c>
      <c r="K70">
        <f>[4]p29!K70</f>
        <v>-80856</v>
      </c>
    </row>
    <row r="71" spans="1:13">
      <c r="A71" t="s">
        <v>244</v>
      </c>
      <c r="B71">
        <f>[4]p29!B71</f>
        <v>0.86139937673810718</v>
      </c>
      <c r="C71">
        <f>[4]p29!C71</f>
        <v>1.1012610617071044</v>
      </c>
      <c r="D71">
        <f>[4]p29!D71</f>
        <v>1.1431314447772167</v>
      </c>
      <c r="E71">
        <f>[4]p29!E71</f>
        <v>1.1127175117383059</v>
      </c>
      <c r="F71">
        <f>[4]p29!F71</f>
        <v>0.78149060503926537</v>
      </c>
      <c r="G71">
        <f>[4]p29!G71</f>
        <v>0</v>
      </c>
      <c r="H71">
        <f>[4]p29!H71</f>
        <v>0</v>
      </c>
      <c r="I71">
        <f>[4]p29!I71</f>
        <v>0</v>
      </c>
      <c r="J71">
        <f>[4]p29!J71</f>
        <v>0</v>
      </c>
      <c r="K71">
        <f>[4]p29!K71</f>
        <v>0</v>
      </c>
    </row>
    <row r="72" spans="1:13">
      <c r="A72" t="s">
        <v>245</v>
      </c>
      <c r="B72">
        <f>[4]p29!B72</f>
        <v>0.91299403513874378</v>
      </c>
      <c r="C72">
        <f>[4]p29!C72</f>
        <v>1.0666346347489628</v>
      </c>
      <c r="D72">
        <f>[4]p29!D72</f>
        <v>0.90754519056288363</v>
      </c>
      <c r="E72">
        <f>[4]p29!E72</f>
        <v>1.032530481759719</v>
      </c>
      <c r="F72">
        <f>[4]p29!F72</f>
        <v>1.0802956577896912</v>
      </c>
      <c r="G72">
        <f>[4]p29!G72</f>
        <v>0</v>
      </c>
      <c r="H72">
        <f>[4]p29!H72</f>
        <v>0</v>
      </c>
      <c r="I72">
        <f>[4]p29!I72</f>
        <v>0</v>
      </c>
      <c r="J72">
        <f>[4]p29!J72</f>
        <v>0</v>
      </c>
      <c r="K72">
        <f>[4]p29!K72</f>
        <v>0</v>
      </c>
    </row>
    <row r="73" spans="1:13">
      <c r="A73" t="s">
        <v>246</v>
      </c>
      <c r="B73">
        <f>[4]p29!B73</f>
        <v>0</v>
      </c>
      <c r="C73">
        <f>[4]p29!C73</f>
        <v>0</v>
      </c>
      <c r="D73">
        <f>[4]p29!D73</f>
        <v>0</v>
      </c>
      <c r="E73">
        <f>[4]p29!E73</f>
        <v>0</v>
      </c>
      <c r="F73">
        <f>[4]p29!F73</f>
        <v>0</v>
      </c>
      <c r="G73">
        <f>[4]p29!G73</f>
        <v>0</v>
      </c>
      <c r="H73">
        <f>[4]p29!H73</f>
        <v>0</v>
      </c>
      <c r="I73">
        <f>[4]p29!I73</f>
        <v>0</v>
      </c>
      <c r="J73">
        <f>[4]p29!J73</f>
        <v>0</v>
      </c>
      <c r="K73">
        <f>[4]p29!K73</f>
        <v>0</v>
      </c>
    </row>
    <row r="74" spans="1:13">
      <c r="A74" t="s">
        <v>435</v>
      </c>
      <c r="B74">
        <f>[4]p29!B74</f>
        <v>0</v>
      </c>
      <c r="C74">
        <f>[4]p29!C74</f>
        <v>0</v>
      </c>
      <c r="D74">
        <f>[4]p29!D74</f>
        <v>0</v>
      </c>
      <c r="E74">
        <f>[4]p29!E74</f>
        <v>0</v>
      </c>
      <c r="F74">
        <f>[4]p29!F74</f>
        <v>0</v>
      </c>
      <c r="G74">
        <f>[4]p29!G74</f>
        <v>0</v>
      </c>
      <c r="H74">
        <f>[4]p29!H74</f>
        <v>0</v>
      </c>
      <c r="I74">
        <f>[4]p29!I74</f>
        <v>0</v>
      </c>
      <c r="J74">
        <f>[4]p29!J74</f>
        <v>0</v>
      </c>
      <c r="K74">
        <f>[4]p29!K74</f>
        <v>0</v>
      </c>
    </row>
    <row r="75" spans="1:13">
      <c r="A75" t="s">
        <v>436</v>
      </c>
      <c r="B75">
        <f>[4]p29!B75</f>
        <v>0</v>
      </c>
      <c r="C75">
        <f>[4]p29!C75</f>
        <v>0</v>
      </c>
      <c r="D75">
        <f>[4]p29!D75</f>
        <v>0</v>
      </c>
      <c r="E75">
        <f>[4]p29!E75</f>
        <v>0</v>
      </c>
      <c r="F75">
        <f>[4]p29!F75</f>
        <v>0</v>
      </c>
      <c r="G75">
        <f>[4]p29!G75</f>
        <v>0</v>
      </c>
      <c r="H75">
        <f>[4]p29!H75</f>
        <v>0</v>
      </c>
      <c r="I75">
        <f>[4]p29!I75</f>
        <v>0</v>
      </c>
      <c r="J75">
        <f>[4]p29!J75</f>
        <v>0</v>
      </c>
      <c r="K75">
        <f>[4]p29!K75</f>
        <v>0</v>
      </c>
    </row>
    <row r="76" spans="1:13">
      <c r="A76" t="s">
        <v>437</v>
      </c>
      <c r="B76">
        <f>[4]p29!B76</f>
        <v>0</v>
      </c>
      <c r="C76">
        <f>[4]p29!C76</f>
        <v>0</v>
      </c>
      <c r="D76">
        <f>[4]p29!D76</f>
        <v>0</v>
      </c>
      <c r="E76">
        <f>[4]p29!E76</f>
        <v>0</v>
      </c>
      <c r="F76">
        <f>[4]p29!F76</f>
        <v>0</v>
      </c>
      <c r="G76">
        <f>[4]p29!G76</f>
        <v>0</v>
      </c>
      <c r="H76">
        <f>[4]p29!H76</f>
        <v>0</v>
      </c>
      <c r="I76">
        <f>[4]p29!I76</f>
        <v>0</v>
      </c>
      <c r="J76">
        <f>[4]p29!J76</f>
        <v>0</v>
      </c>
      <c r="K76">
        <f>[4]p29!K76</f>
        <v>0</v>
      </c>
    </row>
    <row r="77" spans="1:13" ht="14" thickBot="1">
      <c r="A77" s="34" t="s">
        <v>438</v>
      </c>
      <c r="B77" s="34">
        <f>[4]p29!B77</f>
        <v>0</v>
      </c>
      <c r="C77" s="34">
        <f>[4]p29!C77</f>
        <v>0</v>
      </c>
      <c r="D77" s="34">
        <f>[4]p29!D77</f>
        <v>0</v>
      </c>
      <c r="E77" s="34">
        <f>[4]p29!E77</f>
        <v>0</v>
      </c>
      <c r="F77" s="34">
        <f>[4]p29!F77</f>
        <v>0</v>
      </c>
      <c r="G77" s="34">
        <f>[4]p29!G77</f>
        <v>0</v>
      </c>
      <c r="H77" s="34">
        <f>[4]p29!H77</f>
        <v>0</v>
      </c>
      <c r="I77" s="34">
        <f>[4]p29!I77</f>
        <v>0</v>
      </c>
      <c r="J77" s="34">
        <f>[4]p29!J77</f>
        <v>0</v>
      </c>
      <c r="K77" s="34">
        <f>[4]p29!K77</f>
        <v>0</v>
      </c>
      <c r="L77" s="34"/>
      <c r="M77" s="34"/>
    </row>
    <row r="78" spans="1:13">
      <c r="A78" t="s">
        <v>247</v>
      </c>
      <c r="B78">
        <f>[4]p29!B78</f>
        <v>1</v>
      </c>
    </row>
    <row r="79" spans="1:13">
      <c r="A79" t="s">
        <v>248</v>
      </c>
      <c r="B79">
        <f>[4]p29!B79</f>
        <v>30000</v>
      </c>
    </row>
    <row r="80" spans="1:13">
      <c r="A80" t="s">
        <v>249</v>
      </c>
      <c r="B80">
        <f>[4]p29!B80</f>
        <v>30000</v>
      </c>
    </row>
    <row r="81" spans="1:2">
      <c r="A81" t="s">
        <v>250</v>
      </c>
      <c r="B81">
        <f>[4]p29!B81</f>
        <v>0</v>
      </c>
    </row>
    <row r="82" spans="1:2">
      <c r="A82" t="s">
        <v>251</v>
      </c>
      <c r="B82">
        <f>[4]p29!B82</f>
        <v>0</v>
      </c>
    </row>
    <row r="83" spans="1:2">
      <c r="A83" t="s">
        <v>252</v>
      </c>
      <c r="B83">
        <f>[4]p29!B83</f>
        <v>0</v>
      </c>
    </row>
    <row r="84" spans="1:2">
      <c r="A84" t="s">
        <v>253</v>
      </c>
      <c r="B84">
        <f>[4]p29!B84</f>
        <v>0</v>
      </c>
    </row>
    <row r="85" spans="1:2">
      <c r="A85" t="s">
        <v>254</v>
      </c>
      <c r="B85">
        <f>[4]p29!B85</f>
        <v>52455</v>
      </c>
    </row>
    <row r="86" spans="1:2">
      <c r="A86" t="s">
        <v>255</v>
      </c>
      <c r="B86">
        <f>[4]p29!B86</f>
        <v>28395</v>
      </c>
    </row>
    <row r="87" spans="1:2">
      <c r="A87" t="s">
        <v>256</v>
      </c>
      <c r="B87">
        <f>[4]p29!B87</f>
        <v>21405</v>
      </c>
    </row>
    <row r="88" spans="1:2">
      <c r="A88" t="s">
        <v>257</v>
      </c>
      <c r="B88">
        <f>[4]p29!B88</f>
        <v>34951</v>
      </c>
    </row>
    <row r="89" spans="1:2">
      <c r="A89" t="s">
        <v>258</v>
      </c>
      <c r="B89">
        <f>[4]p29!B89</f>
        <v>39595</v>
      </c>
    </row>
    <row r="90" spans="1:2">
      <c r="A90" t="s">
        <v>259</v>
      </c>
      <c r="B90">
        <f>[4]p29!B90</f>
        <v>100933</v>
      </c>
    </row>
    <row r="91" spans="1:2">
      <c r="A91" t="s">
        <v>260</v>
      </c>
      <c r="B91">
        <f>[4]p29!B91</f>
        <v>52455</v>
      </c>
    </row>
    <row r="92" spans="1:2">
      <c r="A92" t="s">
        <v>261</v>
      </c>
      <c r="B92">
        <f>[4]p29!B92</f>
        <v>28395</v>
      </c>
    </row>
    <row r="93" spans="1:2">
      <c r="A93" t="s">
        <v>262</v>
      </c>
      <c r="B93">
        <f>[4]p29!B93</f>
        <v>21405</v>
      </c>
    </row>
    <row r="94" spans="1:2">
      <c r="A94" t="s">
        <v>263</v>
      </c>
      <c r="B94">
        <f>[4]p29!B94</f>
        <v>34951</v>
      </c>
    </row>
    <row r="95" spans="1:2">
      <c r="A95" t="s">
        <v>264</v>
      </c>
      <c r="B95">
        <f>[4]p29!B95</f>
        <v>39595</v>
      </c>
    </row>
    <row r="96" spans="1:2">
      <c r="A96" t="s">
        <v>265</v>
      </c>
      <c r="B96">
        <f>[4]p29!B96</f>
        <v>100933</v>
      </c>
    </row>
    <row r="97" spans="1:2">
      <c r="A97" t="s">
        <v>266</v>
      </c>
      <c r="B97">
        <f>[4]p29!B97</f>
        <v>0</v>
      </c>
    </row>
    <row r="98" spans="1:2">
      <c r="A98" t="s">
        <v>267</v>
      </c>
      <c r="B98">
        <f>[4]p29!B98</f>
        <v>0</v>
      </c>
    </row>
    <row r="99" spans="1:2">
      <c r="A99" t="s">
        <v>268</v>
      </c>
      <c r="B99">
        <f>[4]p29!B99</f>
        <v>0</v>
      </c>
    </row>
    <row r="100" spans="1:2">
      <c r="A100" t="s">
        <v>269</v>
      </c>
      <c r="B100">
        <f>[4]p29!B100</f>
        <v>0</v>
      </c>
    </row>
    <row r="101" spans="1:2">
      <c r="A101" t="s">
        <v>270</v>
      </c>
      <c r="B101">
        <f>[4]p29!B101</f>
        <v>0</v>
      </c>
    </row>
    <row r="102" spans="1:2">
      <c r="A102" t="s">
        <v>271</v>
      </c>
      <c r="B102">
        <f>[4]p29!B102</f>
        <v>0</v>
      </c>
    </row>
    <row r="103" spans="1:2">
      <c r="A103" t="s">
        <v>272</v>
      </c>
      <c r="B103">
        <f>[4]p29!B103</f>
        <v>164560221.92609999</v>
      </c>
    </row>
    <row r="104" spans="1:2">
      <c r="A104" t="s">
        <v>273</v>
      </c>
      <c r="B104">
        <f>[4]p29!B104</f>
        <v>8604311.0032687485</v>
      </c>
    </row>
    <row r="105" spans="1:2">
      <c r="A105" t="s">
        <v>274</v>
      </c>
      <c r="B105">
        <f>[4]p29!B105</f>
        <v>5341565.6823374992</v>
      </c>
    </row>
    <row r="106" spans="1:2">
      <c r="A106" t="s">
        <v>275</v>
      </c>
      <c r="B106">
        <f>[4]p29!B106</f>
        <v>822354.06298814993</v>
      </c>
    </row>
    <row r="107" spans="1:2">
      <c r="A107" t="s">
        <v>276</v>
      </c>
      <c r="B107">
        <f>[4]p29!B107</f>
        <v>1439778.95055225</v>
      </c>
    </row>
    <row r="108" spans="1:2">
      <c r="A108" t="s">
        <v>277</v>
      </c>
      <c r="B108">
        <f>[4]p29!B108</f>
        <v>3310368.2657198994</v>
      </c>
    </row>
    <row r="109" spans="1:2">
      <c r="A109" t="s">
        <v>278</v>
      </c>
      <c r="B109">
        <f>[4]p29!B109</f>
        <v>1744.6923654805394</v>
      </c>
    </row>
    <row r="110" spans="1:2">
      <c r="A110" t="s">
        <v>279</v>
      </c>
      <c r="B110">
        <f>[4]p29!B110</f>
        <v>272.05037101322881</v>
      </c>
    </row>
    <row r="111" spans="1:2">
      <c r="A111" t="s">
        <v>280</v>
      </c>
      <c r="B111">
        <f>[4]p29!B111</f>
        <v>140.3775466478595</v>
      </c>
    </row>
    <row r="112" spans="1:2">
      <c r="A112" t="s">
        <v>281</v>
      </c>
      <c r="B112">
        <f>[4]p29!B112</f>
        <v>13.838136607723694</v>
      </c>
    </row>
    <row r="113" spans="1:2">
      <c r="A113" t="s">
        <v>282</v>
      </c>
      <c r="B113">
        <f>[4]p29!B113</f>
        <v>16.316608835972712</v>
      </c>
    </row>
    <row r="114" spans="1:2">
      <c r="A114" t="s">
        <v>283</v>
      </c>
      <c r="B114">
        <f>[4]p29!B114</f>
        <v>20.653935235408497</v>
      </c>
    </row>
    <row r="115" spans="1:2">
      <c r="A115" t="s">
        <v>284</v>
      </c>
      <c r="B115">
        <f>[4]p29!B115</f>
        <v>18000039</v>
      </c>
    </row>
    <row r="116" spans="1:2">
      <c r="A116" t="s">
        <v>285</v>
      </c>
      <c r="B116">
        <f>[4]p29!B116</f>
        <v>960000</v>
      </c>
    </row>
    <row r="117" spans="1:2">
      <c r="A117" t="s">
        <v>286</v>
      </c>
      <c r="B117">
        <f>[4]p29!B117</f>
        <v>960001</v>
      </c>
    </row>
    <row r="118" spans="1:2">
      <c r="A118" t="s">
        <v>287</v>
      </c>
      <c r="B118">
        <f>[4]p29!B118</f>
        <v>119999.67999999999</v>
      </c>
    </row>
    <row r="119" spans="1:2">
      <c r="A119" t="s">
        <v>288</v>
      </c>
      <c r="B119">
        <f>[4]p29!B119</f>
        <v>239999.63</v>
      </c>
    </row>
    <row r="120" spans="1:2">
      <c r="A120" t="s">
        <v>289</v>
      </c>
      <c r="B120">
        <f>[4]p29!B120</f>
        <v>640000</v>
      </c>
    </row>
    <row r="121" spans="1:2">
      <c r="A121" t="s">
        <v>290</v>
      </c>
      <c r="B121">
        <f>[4]p29!B121</f>
        <v>14810419.973348999</v>
      </c>
    </row>
    <row r="122" spans="1:2">
      <c r="A122" t="s">
        <v>291</v>
      </c>
      <c r="B122">
        <f>[4]p29!B122</f>
        <v>593697.45922554366</v>
      </c>
    </row>
    <row r="123" spans="1:2">
      <c r="A123" t="s">
        <v>292</v>
      </c>
      <c r="B123">
        <f>[4]p29!B123</f>
        <v>0</v>
      </c>
    </row>
    <row r="124" spans="1:2">
      <c r="A124" t="s">
        <v>293</v>
      </c>
      <c r="B124">
        <f>[4]p29!B124</f>
        <v>94570.717243637249</v>
      </c>
    </row>
    <row r="125" spans="1:2">
      <c r="A125" t="s">
        <v>294</v>
      </c>
      <c r="B125">
        <f>[4]p29!B125</f>
        <v>165574.57931350879</v>
      </c>
    </row>
    <row r="126" spans="1:2">
      <c r="A126" t="s">
        <v>295</v>
      </c>
      <c r="B126">
        <f>[4]p29!B126</f>
        <v>190346.17527889422</v>
      </c>
    </row>
    <row r="127" spans="1:2">
      <c r="A127" t="s">
        <v>296</v>
      </c>
      <c r="B127">
        <f>[4]p29!B127</f>
        <v>56991</v>
      </c>
    </row>
    <row r="128" spans="1:2">
      <c r="A128" t="s">
        <v>297</v>
      </c>
      <c r="B128">
        <f>[4]p29!B128</f>
        <v>27460</v>
      </c>
    </row>
    <row r="129" spans="1:2">
      <c r="A129" t="s">
        <v>298</v>
      </c>
      <c r="B129">
        <f>[4]p29!B129</f>
        <v>22252</v>
      </c>
    </row>
    <row r="130" spans="1:2">
      <c r="A130" t="s">
        <v>299</v>
      </c>
      <c r="B130">
        <f>[4]p29!B130</f>
        <v>39875</v>
      </c>
    </row>
    <row r="131" spans="1:2">
      <c r="A131" t="s">
        <v>300</v>
      </c>
      <c r="B131">
        <f>[4]p29!B131</f>
        <v>55338</v>
      </c>
    </row>
    <row r="132" spans="1:2">
      <c r="A132" t="s">
        <v>301</v>
      </c>
      <c r="B132">
        <f>[4]p29!B132</f>
        <v>128109</v>
      </c>
    </row>
    <row r="133" spans="1:2">
      <c r="A133" t="s">
        <v>302</v>
      </c>
      <c r="B133">
        <f>[4]p29!B133</f>
        <v>56991</v>
      </c>
    </row>
    <row r="134" spans="1:2">
      <c r="A134" t="s">
        <v>303</v>
      </c>
      <c r="B134">
        <f>[4]p29!B134</f>
        <v>27460</v>
      </c>
    </row>
    <row r="135" spans="1:2">
      <c r="A135" t="s">
        <v>304</v>
      </c>
      <c r="B135">
        <f>[4]p29!B135</f>
        <v>22252</v>
      </c>
    </row>
    <row r="136" spans="1:2">
      <c r="A136" t="s">
        <v>305</v>
      </c>
      <c r="B136">
        <f>[4]p29!B136</f>
        <v>39875</v>
      </c>
    </row>
    <row r="137" spans="1:2">
      <c r="A137" t="s">
        <v>306</v>
      </c>
      <c r="B137">
        <f>[4]p29!B137</f>
        <v>55338</v>
      </c>
    </row>
    <row r="138" spans="1:2">
      <c r="A138" t="s">
        <v>307</v>
      </c>
      <c r="B138">
        <f>[4]p29!B138</f>
        <v>128109</v>
      </c>
    </row>
    <row r="139" spans="1:2">
      <c r="A139" t="s">
        <v>308</v>
      </c>
      <c r="B139">
        <f>[4]p29!B139</f>
        <v>0</v>
      </c>
    </row>
    <row r="140" spans="1:2">
      <c r="A140" t="s">
        <v>309</v>
      </c>
      <c r="B140">
        <f>[4]p29!B140</f>
        <v>0</v>
      </c>
    </row>
    <row r="141" spans="1:2">
      <c r="A141" t="s">
        <v>310</v>
      </c>
      <c r="B141">
        <f>[4]p29!B141</f>
        <v>0</v>
      </c>
    </row>
    <row r="142" spans="1:2">
      <c r="A142" t="s">
        <v>311</v>
      </c>
      <c r="B142">
        <f>[4]p29!B142</f>
        <v>0</v>
      </c>
    </row>
    <row r="143" spans="1:2">
      <c r="A143" t="s">
        <v>312</v>
      </c>
      <c r="B143">
        <f>[4]p29!B143</f>
        <v>0</v>
      </c>
    </row>
    <row r="144" spans="1:2">
      <c r="A144" t="s">
        <v>313</v>
      </c>
      <c r="B144">
        <f>[4]p29!B144</f>
        <v>0</v>
      </c>
    </row>
    <row r="145" spans="1:2">
      <c r="A145" t="s">
        <v>314</v>
      </c>
      <c r="B145">
        <f>[4]p29!B145</f>
        <v>272249052.31408495</v>
      </c>
    </row>
    <row r="146" spans="1:2">
      <c r="A146" t="s">
        <v>315</v>
      </c>
      <c r="B146">
        <f>[4]p29!B146</f>
        <v>9789394.5765000004</v>
      </c>
    </row>
    <row r="147" spans="1:2">
      <c r="A147" t="s">
        <v>316</v>
      </c>
      <c r="B147">
        <f>[4]p29!B147</f>
        <v>8329398.7080149986</v>
      </c>
    </row>
    <row r="148" spans="1:2">
      <c r="A148" t="s">
        <v>317</v>
      </c>
      <c r="B148">
        <f>[4]p29!B148</f>
        <v>1222515.7083562498</v>
      </c>
    </row>
    <row r="149" spans="1:2">
      <c r="A149" t="s">
        <v>318</v>
      </c>
      <c r="B149">
        <f>[4]p29!B149</f>
        <v>2367336.5640539997</v>
      </c>
    </row>
    <row r="150" spans="1:2">
      <c r="A150" t="s">
        <v>319</v>
      </c>
      <c r="B150">
        <f>[4]p29!B150</f>
        <v>5023745.4653347507</v>
      </c>
    </row>
    <row r="151" spans="1:2">
      <c r="A151" t="s">
        <v>320</v>
      </c>
      <c r="B151">
        <f>[4]p29!B151</f>
        <v>2614.5865090942884</v>
      </c>
    </row>
    <row r="152" spans="1:2">
      <c r="A152" t="s">
        <v>321</v>
      </c>
      <c r="B152">
        <f>[4]p29!B152</f>
        <v>376.99479674030914</v>
      </c>
    </row>
    <row r="153" spans="1:2">
      <c r="A153" t="s">
        <v>322</v>
      </c>
      <c r="B153">
        <f>[4]p29!B153</f>
        <v>210.36902946735654</v>
      </c>
    </row>
    <row r="154" spans="1:2">
      <c r="A154" t="s">
        <v>323</v>
      </c>
      <c r="B154">
        <f>[4]p29!B154</f>
        <v>19.934321391875557</v>
      </c>
    </row>
    <row r="155" spans="1:2">
      <c r="A155" t="s">
        <v>324</v>
      </c>
      <c r="B155">
        <f>[4]p29!B155</f>
        <v>23.504647611315953</v>
      </c>
    </row>
    <row r="156" spans="1:2">
      <c r="A156" t="s">
        <v>325</v>
      </c>
      <c r="B156">
        <f>[4]p29!B156</f>
        <v>29.452718495336651</v>
      </c>
    </row>
    <row r="157" spans="1:2">
      <c r="A157" t="s">
        <v>326</v>
      </c>
      <c r="B157">
        <f>[4]p29!B157</f>
        <v>23999994</v>
      </c>
    </row>
    <row r="158" spans="1:2">
      <c r="A158" t="s">
        <v>327</v>
      </c>
      <c r="B158">
        <f>[4]p29!B158</f>
        <v>1200000</v>
      </c>
    </row>
    <row r="159" spans="1:2">
      <c r="A159" t="s">
        <v>328</v>
      </c>
      <c r="B159">
        <f>[4]p29!B159</f>
        <v>1200003</v>
      </c>
    </row>
    <row r="160" spans="1:2">
      <c r="A160" t="s">
        <v>329</v>
      </c>
      <c r="B160">
        <f>[4]p29!B160</f>
        <v>119999.67999999999</v>
      </c>
    </row>
    <row r="161" spans="1:2">
      <c r="A161" t="s">
        <v>330</v>
      </c>
      <c r="B161">
        <f>[4]p29!B161</f>
        <v>239999.63</v>
      </c>
    </row>
    <row r="162" spans="1:2">
      <c r="A162" t="s">
        <v>331</v>
      </c>
      <c r="B162">
        <f>[4]p29!B162</f>
        <v>660000</v>
      </c>
    </row>
    <row r="163" spans="1:2">
      <c r="A163" t="s">
        <v>332</v>
      </c>
      <c r="B163">
        <f>[4]p29!B163</f>
        <v>24502414.708267648</v>
      </c>
    </row>
    <row r="164" spans="1:2">
      <c r="A164" t="s">
        <v>333</v>
      </c>
      <c r="B164">
        <f>[4]p29!B164</f>
        <v>0</v>
      </c>
    </row>
    <row r="165" spans="1:2">
      <c r="A165" t="s">
        <v>334</v>
      </c>
      <c r="B165">
        <f>[4]p29!B165</f>
        <v>766304.68113737984</v>
      </c>
    </row>
    <row r="166" spans="1:2">
      <c r="A166" t="s">
        <v>335</v>
      </c>
      <c r="B166">
        <f>[4]p29!B166</f>
        <v>140589.30646096874</v>
      </c>
    </row>
    <row r="167" spans="1:2">
      <c r="A167" t="s">
        <v>336</v>
      </c>
      <c r="B167">
        <f>[4]p29!B167</f>
        <v>272243.70486620994</v>
      </c>
    </row>
    <row r="168" spans="1:2">
      <c r="A168" t="s">
        <v>337</v>
      </c>
      <c r="B168">
        <f>[4]p29!B168</f>
        <v>0</v>
      </c>
    </row>
    <row r="169" spans="1:2">
      <c r="A169" t="s">
        <v>338</v>
      </c>
      <c r="B169">
        <f>[4]p29!B169</f>
        <v>3</v>
      </c>
    </row>
    <row r="170" spans="1:2">
      <c r="A170" t="s">
        <v>339</v>
      </c>
      <c r="B170">
        <f>[4]p29!B170</f>
        <v>6</v>
      </c>
    </row>
    <row r="171" spans="1:2">
      <c r="A171" t="s">
        <v>340</v>
      </c>
      <c r="B171">
        <f>[4]p29!B171</f>
        <v>148828</v>
      </c>
    </row>
    <row r="172" spans="1:2">
      <c r="A172" t="s">
        <v>341</v>
      </c>
      <c r="B172">
        <f>[4]p29!B172</f>
        <v>7608124.7000000002</v>
      </c>
    </row>
    <row r="173" spans="1:2">
      <c r="A173" t="s">
        <v>342</v>
      </c>
      <c r="B173">
        <f>[4]p29!B173</f>
        <v>13391872.9</v>
      </c>
    </row>
    <row r="174" spans="1:2">
      <c r="A174" t="s">
        <v>343</v>
      </c>
      <c r="B174">
        <f>[4]p29!B174</f>
        <v>278186</v>
      </c>
    </row>
    <row r="175" spans="1:2">
      <c r="A175" t="s">
        <v>344</v>
      </c>
      <c r="B175">
        <f>[4]p29!B175</f>
        <v>7608124.7000000002</v>
      </c>
    </row>
    <row r="176" spans="1:2">
      <c r="A176" t="s">
        <v>345</v>
      </c>
      <c r="B176">
        <f>[4]p29!B176</f>
        <v>25169213.300000001</v>
      </c>
    </row>
    <row r="177" spans="1:2">
      <c r="A177" t="s">
        <v>346</v>
      </c>
      <c r="B177">
        <f>[4]p29!B177</f>
        <v>274709</v>
      </c>
    </row>
    <row r="178" spans="1:2">
      <c r="A178" t="s">
        <v>347</v>
      </c>
      <c r="B178">
        <f>[4]p29!B178</f>
        <v>7315410.8571428563</v>
      </c>
    </row>
    <row r="179" spans="1:2">
      <c r="A179" t="s">
        <v>348</v>
      </c>
      <c r="B179">
        <f>[4]p29!B179</f>
        <v>24103521</v>
      </c>
    </row>
    <row r="180" spans="1:2">
      <c r="A180" t="s">
        <v>349</v>
      </c>
      <c r="B180">
        <f>[4]p29!B180</f>
        <v>202522</v>
      </c>
    </row>
    <row r="181" spans="1:2">
      <c r="A181" t="s">
        <v>350</v>
      </c>
      <c r="B181">
        <f>[4]p29!B181</f>
        <v>1879772</v>
      </c>
    </row>
    <row r="182" spans="1:2">
      <c r="A182" t="s">
        <v>351</v>
      </c>
      <c r="B182">
        <f>[4]p29!B182</f>
        <v>4120228</v>
      </c>
    </row>
    <row r="183" spans="1:2">
      <c r="A183" t="s">
        <v>352</v>
      </c>
      <c r="B183">
        <f>[4]p29!B183</f>
        <v>333061</v>
      </c>
    </row>
    <row r="184" spans="1:2">
      <c r="A184" t="s">
        <v>353</v>
      </c>
      <c r="B184">
        <f>[4]p29!B184</f>
        <v>1879772</v>
      </c>
    </row>
    <row r="185" spans="1:2">
      <c r="A185" t="s">
        <v>354</v>
      </c>
      <c r="B185">
        <f>[4]p29!B185</f>
        <v>6766255</v>
      </c>
    </row>
    <row r="186" spans="1:2">
      <c r="A186" t="s">
        <v>355</v>
      </c>
      <c r="B186">
        <f>[4]p29!B186</f>
        <v>328898</v>
      </c>
    </row>
    <row r="187" spans="1:2">
      <c r="A187" t="s">
        <v>356</v>
      </c>
      <c r="B187">
        <f>[4]p29!B187</f>
        <v>1871446</v>
      </c>
    </row>
    <row r="188" spans="1:2">
      <c r="A188" t="s">
        <v>357</v>
      </c>
      <c r="B188">
        <f>[4]p29!B188</f>
        <v>6678811</v>
      </c>
    </row>
    <row r="189" spans="1:2">
      <c r="A189" t="s">
        <v>358</v>
      </c>
      <c r="B189">
        <f>[4]p29!B189</f>
        <v>0</v>
      </c>
    </row>
    <row r="190" spans="1:2">
      <c r="A190" t="s">
        <v>359</v>
      </c>
      <c r="B190">
        <f>[4]p29!B190</f>
        <v>0</v>
      </c>
    </row>
    <row r="191" spans="1:2">
      <c r="A191" t="s">
        <v>360</v>
      </c>
      <c r="B191">
        <f>[4]p29!B191</f>
        <v>0</v>
      </c>
    </row>
    <row r="192" spans="1:2">
      <c r="A192" t="s">
        <v>361</v>
      </c>
      <c r="B192">
        <f>[4]p29!B192</f>
        <v>90025</v>
      </c>
    </row>
    <row r="193" spans="1:2">
      <c r="A193" t="s">
        <v>362</v>
      </c>
      <c r="B193">
        <f>[4]p29!B193</f>
        <v>12702746</v>
      </c>
    </row>
    <row r="194" spans="1:2">
      <c r="A194" t="s">
        <v>363</v>
      </c>
      <c r="B194">
        <f>[4]p29!B194</f>
        <v>141.10246458999652</v>
      </c>
    </row>
    <row r="195" spans="1:2">
      <c r="A195" t="s">
        <v>364</v>
      </c>
      <c r="B195">
        <f>[4]p29!B195</f>
        <v>0</v>
      </c>
    </row>
    <row r="196" spans="1:2">
      <c r="A196" t="s">
        <v>365</v>
      </c>
      <c r="B196">
        <f>[4]p29!B196</f>
        <v>0</v>
      </c>
    </row>
    <row r="197" spans="1:2">
      <c r="A197" t="s">
        <v>366</v>
      </c>
      <c r="B197">
        <f>[4]p29!B197</f>
        <v>0</v>
      </c>
    </row>
    <row r="198" spans="1:2">
      <c r="A198" t="s">
        <v>367</v>
      </c>
      <c r="B198">
        <f>[4]p29!B198</f>
        <v>0</v>
      </c>
    </row>
    <row r="199" spans="1:2">
      <c r="A199" t="s">
        <v>368</v>
      </c>
      <c r="B199">
        <f>[4]p29!B199</f>
        <v>0</v>
      </c>
    </row>
    <row r="200" spans="1:2">
      <c r="A200" t="s">
        <v>369</v>
      </c>
      <c r="B200">
        <f>[4]p29!B200</f>
        <v>0</v>
      </c>
    </row>
    <row r="201" spans="1:2">
      <c r="A201" t="s">
        <v>370</v>
      </c>
      <c r="B201">
        <f>[4]p29!B201</f>
        <v>9237</v>
      </c>
    </row>
    <row r="202" spans="1:2">
      <c r="A202" t="s">
        <v>371</v>
      </c>
      <c r="B202">
        <f>[4]p29!B202</f>
        <v>273659</v>
      </c>
    </row>
    <row r="203" spans="1:2">
      <c r="A203" t="s">
        <v>372</v>
      </c>
      <c r="B203">
        <f>[4]p29!B203</f>
        <v>29.626410957821868</v>
      </c>
    </row>
    <row r="204" spans="1:2">
      <c r="A204" t="s">
        <v>373</v>
      </c>
      <c r="B204">
        <f>[4]p29!B204</f>
        <v>23766</v>
      </c>
    </row>
    <row r="205" spans="1:2">
      <c r="A205" t="s">
        <v>374</v>
      </c>
      <c r="B205">
        <f>[4]p29!B205</f>
        <v>775399</v>
      </c>
    </row>
    <row r="206" spans="1:2">
      <c r="A206" t="s">
        <v>375</v>
      </c>
      <c r="B206">
        <f>[4]p29!B206</f>
        <v>32.626410957821868</v>
      </c>
    </row>
    <row r="207" spans="1:2">
      <c r="A207" t="s">
        <v>376</v>
      </c>
      <c r="B207">
        <f>[4]p29!B207</f>
        <v>128508</v>
      </c>
    </row>
    <row r="208" spans="1:2">
      <c r="A208" t="s">
        <v>377</v>
      </c>
      <c r="B208">
        <f>[4]p29!B208</f>
        <v>239882</v>
      </c>
    </row>
    <row r="209" spans="1:2">
      <c r="A209" t="s">
        <v>378</v>
      </c>
      <c r="B209">
        <f>[4]p29!B209</f>
        <v>0</v>
      </c>
    </row>
    <row r="210" spans="1:2">
      <c r="A210" t="s">
        <v>379</v>
      </c>
      <c r="B210">
        <f>[4]p29!B210</f>
        <v>0</v>
      </c>
    </row>
    <row r="211" spans="1:2">
      <c r="A211" t="s">
        <v>380</v>
      </c>
      <c r="B211">
        <f>[4]p29!B211</f>
        <v>580126.5</v>
      </c>
    </row>
    <row r="212" spans="1:2">
      <c r="A212" t="s">
        <v>381</v>
      </c>
      <c r="B212">
        <f>[4]p29!B212</f>
        <v>813884</v>
      </c>
    </row>
    <row r="213" spans="1:2">
      <c r="A213" t="s">
        <v>382</v>
      </c>
      <c r="B213">
        <f>[4]p29!B213</f>
        <v>24616091.145651001</v>
      </c>
    </row>
    <row r="214" spans="1:2">
      <c r="A214" t="s">
        <v>137</v>
      </c>
      <c r="B214">
        <f>[4]p29!B214</f>
        <v>484260</v>
      </c>
    </row>
    <row r="215" spans="1:2">
      <c r="A215" t="s">
        <v>383</v>
      </c>
      <c r="B215">
        <f>[4]p29!B215</f>
        <v>0</v>
      </c>
    </row>
    <row r="216" spans="1:2">
      <c r="A216" t="s">
        <v>384</v>
      </c>
      <c r="B216">
        <f>[4]p29!B216</f>
        <v>25100351.145651001</v>
      </c>
    </row>
    <row r="217" spans="1:2">
      <c r="A217" t="s">
        <v>385</v>
      </c>
      <c r="B217">
        <f>[4]p29!B217</f>
        <v>14549992</v>
      </c>
    </row>
    <row r="218" spans="1:2">
      <c r="A218" t="s">
        <v>386</v>
      </c>
      <c r="B218">
        <f>[4]p29!B218</f>
        <v>948516.5</v>
      </c>
    </row>
    <row r="219" spans="1:2">
      <c r="A219" t="s">
        <v>387</v>
      </c>
      <c r="B219">
        <f>[4]p29!B219</f>
        <v>3225883</v>
      </c>
    </row>
    <row r="220" spans="1:2">
      <c r="A220" t="s">
        <v>388</v>
      </c>
      <c r="B220">
        <f>[4]p29!B220</f>
        <v>313053</v>
      </c>
    </row>
    <row r="221" spans="1:2">
      <c r="A221" t="s">
        <v>145</v>
      </c>
      <c r="B221">
        <f>[4]p29!B221</f>
        <v>4500000</v>
      </c>
    </row>
    <row r="222" spans="1:2">
      <c r="A222" t="s">
        <v>146</v>
      </c>
      <c r="B222">
        <f>[4]p29!B222</f>
        <v>562788</v>
      </c>
    </row>
    <row r="223" spans="1:2">
      <c r="A223" t="s">
        <v>389</v>
      </c>
      <c r="B223">
        <f>[4]p29!B223</f>
        <v>138902</v>
      </c>
    </row>
    <row r="224" spans="1:2">
      <c r="A224" t="s">
        <v>390</v>
      </c>
      <c r="B224">
        <f>[4]p29!B224</f>
        <v>0</v>
      </c>
    </row>
    <row r="225" spans="1:2">
      <c r="A225" t="s">
        <v>391</v>
      </c>
      <c r="B225">
        <f>[4]p29!B225</f>
        <v>0</v>
      </c>
    </row>
    <row r="226" spans="1:2">
      <c r="A226" t="s">
        <v>392</v>
      </c>
      <c r="B226">
        <f>[4]p29!B226</f>
        <v>1600000</v>
      </c>
    </row>
    <row r="227" spans="1:2">
      <c r="A227" t="s">
        <v>152</v>
      </c>
      <c r="B227">
        <f>[4]p29!B227</f>
        <v>160000</v>
      </c>
    </row>
    <row r="228" spans="1:2">
      <c r="A228" t="s">
        <v>393</v>
      </c>
      <c r="B228">
        <f>[4]p29!B228</f>
        <v>0</v>
      </c>
    </row>
    <row r="229" spans="1:2">
      <c r="A229" t="s">
        <v>394</v>
      </c>
      <c r="B229">
        <f>[4]p29!B229</f>
        <v>196268</v>
      </c>
    </row>
    <row r="230" spans="1:2">
      <c r="A230" t="s">
        <v>395</v>
      </c>
      <c r="B230">
        <f>[4]p29!B230</f>
        <v>1703258.0193213553</v>
      </c>
    </row>
    <row r="231" spans="1:2">
      <c r="A231" t="s">
        <v>396</v>
      </c>
      <c r="B231">
        <f>[4]p29!B231</f>
        <v>27898660.519321356</v>
      </c>
    </row>
    <row r="232" spans="1:2">
      <c r="A232" t="s">
        <v>397</v>
      </c>
      <c r="B232">
        <f>[4]p29!B232</f>
        <v>-2798309.3736703545</v>
      </c>
    </row>
    <row r="233" spans="1:2">
      <c r="A233" t="s">
        <v>398</v>
      </c>
      <c r="B233">
        <f>[4]p29!B233</f>
        <v>-951424</v>
      </c>
    </row>
    <row r="234" spans="1:2">
      <c r="A234" t="s">
        <v>243</v>
      </c>
      <c r="B234">
        <f>[4]p29!B234</f>
        <v>-1846885.3736703545</v>
      </c>
    </row>
    <row r="235" spans="1:2">
      <c r="A235" t="s">
        <v>399</v>
      </c>
      <c r="B235">
        <f>[4]p29!B235</f>
        <v>6250000</v>
      </c>
    </row>
    <row r="236" spans="1:2">
      <c r="A236" t="s">
        <v>400</v>
      </c>
      <c r="B236">
        <f>[4]p29!B236</f>
        <v>11666666.666666668</v>
      </c>
    </row>
    <row r="237" spans="1:2">
      <c r="A237" t="s">
        <v>401</v>
      </c>
      <c r="B237">
        <f>[4]p29!B237</f>
        <v>10000000</v>
      </c>
    </row>
    <row r="238" spans="1:2">
      <c r="A238" t="s">
        <v>402</v>
      </c>
      <c r="B238">
        <f>[4]p29!B238</f>
        <v>400</v>
      </c>
    </row>
    <row r="239" spans="1:2">
      <c r="A239" t="s">
        <v>403</v>
      </c>
      <c r="B239">
        <f>[4]p29!B239</f>
        <v>300</v>
      </c>
    </row>
    <row r="240" spans="1:2">
      <c r="A240" t="s">
        <v>404</v>
      </c>
      <c r="B240">
        <f>[4]p29!B240</f>
        <v>1000</v>
      </c>
    </row>
    <row r="241" spans="1:2">
      <c r="A241" t="s">
        <v>405</v>
      </c>
      <c r="B241">
        <f>[4]p29!B241</f>
        <v>1.4</v>
      </c>
    </row>
    <row r="242" spans="1:2">
      <c r="A242" t="s">
        <v>406</v>
      </c>
      <c r="B242">
        <f>[4]p29!B242</f>
        <v>2.2799999999999998</v>
      </c>
    </row>
    <row r="243" spans="1:2">
      <c r="A243" t="s">
        <v>407</v>
      </c>
      <c r="B243">
        <f>[4]p29!B243</f>
        <v>65532499</v>
      </c>
    </row>
    <row r="244" spans="1:2">
      <c r="A244" t="s">
        <v>408</v>
      </c>
      <c r="B244">
        <f>[4]p29!B244</f>
        <v>40286048</v>
      </c>
    </row>
    <row r="245" spans="1:2">
      <c r="A245" t="s">
        <v>409</v>
      </c>
      <c r="B245">
        <f>[4]p29!B245</f>
        <v>45000</v>
      </c>
    </row>
    <row r="246" spans="1:2">
      <c r="A246" t="s">
        <v>410</v>
      </c>
      <c r="B246">
        <f>[4]p29!B246</f>
        <v>0</v>
      </c>
    </row>
    <row r="247" spans="1:2">
      <c r="A247" t="s">
        <v>411</v>
      </c>
      <c r="B247">
        <f>[4]p29!B247</f>
        <v>3.9</v>
      </c>
    </row>
    <row r="248" spans="1:2">
      <c r="A248" t="s">
        <v>412</v>
      </c>
      <c r="B248">
        <f>[4]p29!B248</f>
        <v>3.9</v>
      </c>
    </row>
    <row r="249" spans="1:2">
      <c r="A249" t="s">
        <v>413</v>
      </c>
      <c r="B249">
        <f>[4]p29!B249</f>
        <v>0</v>
      </c>
    </row>
    <row r="250" spans="1:2">
      <c r="A250" t="s">
        <v>414</v>
      </c>
      <c r="B250">
        <f>[4]p29!B250</f>
        <v>0</v>
      </c>
    </row>
    <row r="251" spans="1:2">
      <c r="A251" t="s">
        <v>415</v>
      </c>
      <c r="B251">
        <f>[4]p29!B251</f>
        <v>0</v>
      </c>
    </row>
    <row r="252" spans="1:2">
      <c r="A252" t="s">
        <v>416</v>
      </c>
      <c r="B252">
        <f>[4]p29!B252</f>
        <v>0</v>
      </c>
    </row>
    <row r="253" spans="1:2">
      <c r="A253" t="s">
        <v>417</v>
      </c>
      <c r="B253">
        <f>[4]p29!B253</f>
        <v>0</v>
      </c>
    </row>
    <row r="254" spans="1:2">
      <c r="A254" t="s">
        <v>418</v>
      </c>
      <c r="B254">
        <f>[4]p29!B254</f>
        <v>0</v>
      </c>
    </row>
    <row r="255" spans="1:2">
      <c r="A255" t="s">
        <v>419</v>
      </c>
      <c r="B255">
        <f>[4]p29!B255</f>
        <v>0</v>
      </c>
    </row>
    <row r="256" spans="1:2">
      <c r="A256" t="s">
        <v>420</v>
      </c>
      <c r="B256">
        <f>[4]p29!B256</f>
        <v>0</v>
      </c>
    </row>
    <row r="257" spans="1:2">
      <c r="A257" t="s">
        <v>421</v>
      </c>
      <c r="B257">
        <f>[4]p29!B257</f>
        <v>0</v>
      </c>
    </row>
    <row r="258" spans="1:2">
      <c r="A258" t="s">
        <v>422</v>
      </c>
      <c r="B258">
        <f>[4]p29!B258</f>
        <v>0</v>
      </c>
    </row>
    <row r="259" spans="1:2">
      <c r="A259" t="s">
        <v>423</v>
      </c>
      <c r="B259">
        <f>[4]p29!B259</f>
        <v>5</v>
      </c>
    </row>
    <row r="260" spans="1:2">
      <c r="A260" t="s">
        <v>1065</v>
      </c>
      <c r="B260">
        <f>[4]p29!B260</f>
        <v>12.358030179848699</v>
      </c>
    </row>
    <row r="261" spans="1:2">
      <c r="A261" t="s">
        <v>1066</v>
      </c>
      <c r="B261">
        <f>[4]p29!B261</f>
        <v>20.306633059489567</v>
      </c>
    </row>
    <row r="262" spans="1:2">
      <c r="A262" t="s">
        <v>227</v>
      </c>
      <c r="B262">
        <f>[4]p29!B262</f>
        <v>87</v>
      </c>
    </row>
    <row r="263" spans="1:2">
      <c r="A263" t="s">
        <v>228</v>
      </c>
      <c r="B263">
        <f>[4]p29!B263</f>
        <v>88</v>
      </c>
    </row>
    <row r="264" spans="1:2">
      <c r="A264" t="s">
        <v>346</v>
      </c>
      <c r="B264">
        <f>[4]p29!B264</f>
        <v>274709</v>
      </c>
    </row>
    <row r="265" spans="1:2">
      <c r="A265" t="s">
        <v>355</v>
      </c>
      <c r="B265">
        <f>[4]p29!B265</f>
        <v>328898</v>
      </c>
    </row>
    <row r="266" spans="1:2">
      <c r="A266" t="s">
        <v>338</v>
      </c>
      <c r="B266">
        <f>[4]p29!B266</f>
        <v>3</v>
      </c>
    </row>
    <row r="267" spans="1:2">
      <c r="A267" t="s">
        <v>339</v>
      </c>
      <c r="B267">
        <f>[4]p29!B267</f>
        <v>6</v>
      </c>
    </row>
    <row r="268" spans="1:2">
      <c r="A268" t="s">
        <v>1067</v>
      </c>
      <c r="B268">
        <f>[4]p29!B268</f>
        <v>659301.6</v>
      </c>
    </row>
    <row r="269" spans="1:2">
      <c r="A269" t="s">
        <v>1068</v>
      </c>
      <c r="B269">
        <f>[4]p29!B269</f>
        <v>986694</v>
      </c>
    </row>
    <row r="270" spans="1:2">
      <c r="A270" t="s">
        <v>1069</v>
      </c>
      <c r="B270">
        <f>[4]p29!B270</f>
        <v>-3746110.4066645601</v>
      </c>
    </row>
    <row r="271" spans="1:2">
      <c r="A271" t="s">
        <v>1070</v>
      </c>
      <c r="B271">
        <f>[4]p29!B271</f>
        <v>0.54466089261198503</v>
      </c>
    </row>
    <row r="272" spans="1:2">
      <c r="A272" t="s">
        <v>1071</v>
      </c>
      <c r="B272">
        <f>[4]p29!B272</f>
        <v>0.75151942142644623</v>
      </c>
    </row>
    <row r="273" spans="1:2">
      <c r="A273" t="s">
        <v>1072</v>
      </c>
      <c r="B273">
        <f>[4]p29!B273</f>
        <v>0.40886468384887759</v>
      </c>
    </row>
    <row r="274" spans="1:2">
      <c r="A274" t="s">
        <v>1073</v>
      </c>
      <c r="B274">
        <f>[4]p29!B274</f>
        <v>0.41313388708273396</v>
      </c>
    </row>
    <row r="275" spans="1:2">
      <c r="A275" t="s">
        <v>1087</v>
      </c>
      <c r="B275">
        <f>[4]p29!B275</f>
        <v>0.47643692212594441</v>
      </c>
    </row>
    <row r="276" spans="1:2">
      <c r="A276" t="s">
        <v>1088</v>
      </c>
      <c r="B276">
        <f>[4]p29!B276</f>
        <v>0.44156505061758922</v>
      </c>
    </row>
    <row r="277" spans="1:2">
      <c r="A277" t="s">
        <v>1091</v>
      </c>
      <c r="B277">
        <f>[4]p29!B277</f>
        <v>-2452371.3736703545</v>
      </c>
    </row>
    <row r="278" spans="1:2">
      <c r="A278" t="s">
        <v>1092</v>
      </c>
      <c r="B278">
        <f>[4]p29!B278</f>
        <v>0.77050169273246538</v>
      </c>
    </row>
    <row r="279" spans="1:2">
      <c r="A279" t="s">
        <v>1093</v>
      </c>
      <c r="B279">
        <f>[4]p29!B279</f>
        <v>0.43518834005932427</v>
      </c>
    </row>
    <row r="280" spans="1:2">
      <c r="A280" t="s">
        <v>1094</v>
      </c>
      <c r="B280">
        <f>[4]p29!B280</f>
        <v>0.56481165994067573</v>
      </c>
    </row>
    <row r="281" spans="1:2">
      <c r="A281" t="s">
        <v>1099</v>
      </c>
      <c r="B281">
        <f>[4]p29!B281</f>
        <v>6.0191999999999996E-2</v>
      </c>
    </row>
    <row r="282" spans="1:2">
      <c r="A282" t="s">
        <v>1100</v>
      </c>
      <c r="B282">
        <f>[4]p29!B282</f>
        <v>0.11155752539098698</v>
      </c>
    </row>
    <row r="283" spans="1:2">
      <c r="A283" t="s">
        <v>1095</v>
      </c>
      <c r="B283">
        <f>[4]p29!B283</f>
        <v>25246451</v>
      </c>
    </row>
    <row r="284" spans="1:2">
      <c r="A284" t="s">
        <v>1096</v>
      </c>
      <c r="B284">
        <f>[4]p29!B284</f>
        <v>32766249.88384822</v>
      </c>
    </row>
    <row r="285" spans="1:2">
      <c r="A285" t="s">
        <v>1097</v>
      </c>
      <c r="B285">
        <f>[4]p29!B285</f>
        <v>1293739.0329942056</v>
      </c>
    </row>
    <row r="286" spans="1:2">
      <c r="A286" t="s">
        <v>1101</v>
      </c>
      <c r="B286">
        <f>[4]p29!B286</f>
        <v>0</v>
      </c>
    </row>
    <row r="287" spans="1:2">
      <c r="A287" t="s">
        <v>1102</v>
      </c>
      <c r="B287">
        <f>[4]p29!B287</f>
        <v>0</v>
      </c>
    </row>
    <row r="288" spans="1:2">
      <c r="A288" t="s">
        <v>1103</v>
      </c>
      <c r="B288">
        <f>[4]p29!B288</f>
        <v>0</v>
      </c>
    </row>
    <row r="289" spans="1:2">
      <c r="A289" t="s">
        <v>1069</v>
      </c>
      <c r="B289">
        <f>[4]p29!B289</f>
        <v>-3746110.4066645601</v>
      </c>
    </row>
    <row r="290" spans="1:2">
      <c r="A290" t="s">
        <v>508</v>
      </c>
      <c r="B290">
        <f>[4]p29!B290</f>
        <v>8.920384765980828E-2</v>
      </c>
    </row>
    <row r="291" spans="1:2">
      <c r="A291" t="s">
        <v>1104</v>
      </c>
      <c r="B291">
        <f>[4]p29!B291</f>
        <v>-0.16909203235204923</v>
      </c>
    </row>
  </sheetData>
  <phoneticPr fontId="0" type="noConversion"/>
  <pageMargins left="0.75" right="0.75" top="1" bottom="1" header="0.5" footer="0.5"/>
  <headerFooter alignWithMargins="0"/>
  <drawing r:id="rId1"/>
</worksheet>
</file>

<file path=xl/worksheets/sheet4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5"/>
  <dimension ref="A1:T291"/>
  <sheetViews>
    <sheetView topLeftCell="A245"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761</v>
      </c>
    </row>
    <row r="2" spans="1:11">
      <c r="A2">
        <v>30</v>
      </c>
      <c r="B2" t="s">
        <v>176</v>
      </c>
      <c r="C2" t="s">
        <v>177</v>
      </c>
      <c r="D2" t="s">
        <v>178</v>
      </c>
      <c r="E2" t="s">
        <v>8</v>
      </c>
      <c r="F2" t="s">
        <v>179</v>
      </c>
      <c r="G2" t="s">
        <v>10</v>
      </c>
      <c r="H2" t="s">
        <v>180</v>
      </c>
    </row>
    <row r="3" spans="1:11">
      <c r="A3" t="s">
        <v>181</v>
      </c>
      <c r="B3">
        <f>[4]p30!B3</f>
        <v>297065</v>
      </c>
      <c r="C3">
        <f>[4]p30!C3</f>
        <v>148594</v>
      </c>
      <c r="D3">
        <f>[4]p30!D3</f>
        <v>109187</v>
      </c>
      <c r="E3">
        <f>[4]p30!E3</f>
        <v>204912</v>
      </c>
      <c r="F3">
        <f>[4]p30!F3</f>
        <v>230271</v>
      </c>
      <c r="G3">
        <f>[4]p30!G3</f>
        <v>594859</v>
      </c>
      <c r="H3">
        <f>[4]p30!H3</f>
        <v>1584888</v>
      </c>
      <c r="I3">
        <f>[4]p30!I3</f>
        <v>0</v>
      </c>
      <c r="J3">
        <f>[4]p30!J3</f>
        <v>0</v>
      </c>
      <c r="K3">
        <f>[4]p30!K3</f>
        <v>0</v>
      </c>
    </row>
    <row r="4" spans="1:11">
      <c r="A4" t="s">
        <v>182</v>
      </c>
      <c r="B4">
        <f>[4]p30!B4</f>
        <v>297065</v>
      </c>
      <c r="C4">
        <f>[4]p30!C4</f>
        <v>148594</v>
      </c>
      <c r="D4">
        <f>[4]p30!D4</f>
        <v>109187</v>
      </c>
      <c r="E4">
        <f>[4]p30!E4</f>
        <v>204912</v>
      </c>
      <c r="F4">
        <f>[4]p30!F4</f>
        <v>230271</v>
      </c>
      <c r="G4">
        <f>[4]p30!G4</f>
        <v>594859</v>
      </c>
      <c r="H4">
        <f>[4]p30!H4</f>
        <v>1584888</v>
      </c>
      <c r="I4">
        <f>[4]p30!I4</f>
        <v>0</v>
      </c>
      <c r="J4">
        <f>[4]p30!J4</f>
        <v>0</v>
      </c>
      <c r="K4">
        <f>[4]p30!K4</f>
        <v>0</v>
      </c>
    </row>
    <row r="5" spans="1:11">
      <c r="A5" t="s">
        <v>183</v>
      </c>
      <c r="B5">
        <f>[4]p30!B5</f>
        <v>0</v>
      </c>
      <c r="C5">
        <f>[4]p30!C5</f>
        <v>0</v>
      </c>
      <c r="D5">
        <f>[4]p30!D5</f>
        <v>109187</v>
      </c>
      <c r="E5">
        <f>[4]p30!E5</f>
        <v>0</v>
      </c>
      <c r="F5">
        <f>[4]p30!F5</f>
        <v>0</v>
      </c>
      <c r="G5">
        <f>[4]p30!G5</f>
        <v>0</v>
      </c>
      <c r="H5">
        <f>[4]p30!H5</f>
        <v>0</v>
      </c>
      <c r="I5">
        <f>[4]p30!I5</f>
        <v>0</v>
      </c>
      <c r="J5">
        <f>[4]p30!J5</f>
        <v>0</v>
      </c>
      <c r="K5">
        <f>[4]p30!K5</f>
        <v>0</v>
      </c>
    </row>
    <row r="6" spans="1:11">
      <c r="A6" t="s">
        <v>184</v>
      </c>
      <c r="B6">
        <f>[4]p30!B6</f>
        <v>297065</v>
      </c>
      <c r="C6">
        <f>[4]p30!C6</f>
        <v>148594</v>
      </c>
      <c r="D6">
        <f>[4]p30!D6</f>
        <v>0</v>
      </c>
      <c r="E6">
        <f>[4]p30!E6</f>
        <v>204912</v>
      </c>
      <c r="F6">
        <f>[4]p30!F6</f>
        <v>230271</v>
      </c>
      <c r="G6">
        <f>[4]p30!G6</f>
        <v>594859</v>
      </c>
      <c r="H6">
        <f>[4]p30!H6</f>
        <v>0</v>
      </c>
      <c r="I6">
        <f>[4]p30!I6</f>
        <v>0</v>
      </c>
      <c r="J6">
        <f>[4]p30!J6</f>
        <v>0</v>
      </c>
      <c r="K6">
        <f>[4]p30!K6</f>
        <v>0</v>
      </c>
    </row>
    <row r="7" spans="1:11">
      <c r="A7" t="s">
        <v>185</v>
      </c>
      <c r="B7">
        <f>[4]p30!B7</f>
        <v>0</v>
      </c>
      <c r="C7">
        <f>[4]p30!C7</f>
        <v>0</v>
      </c>
      <c r="D7">
        <f>[4]p30!D7</f>
        <v>1475701</v>
      </c>
      <c r="E7">
        <f>[4]p30!E7</f>
        <v>0</v>
      </c>
      <c r="F7">
        <f>[4]p30!F7</f>
        <v>0</v>
      </c>
      <c r="G7">
        <f>[4]p30!G7</f>
        <v>0</v>
      </c>
      <c r="H7">
        <f>[4]p30!H7</f>
        <v>0</v>
      </c>
      <c r="I7">
        <f>[4]p30!I7</f>
        <v>0</v>
      </c>
      <c r="J7">
        <f>[4]p30!J7</f>
        <v>0</v>
      </c>
      <c r="K7">
        <f>[4]p30!K7</f>
        <v>0</v>
      </c>
    </row>
    <row r="8" spans="1:11">
      <c r="A8" t="s">
        <v>186</v>
      </c>
      <c r="B8">
        <f>[4]p30!B8</f>
        <v>259876</v>
      </c>
      <c r="C8">
        <f>[4]p30!C8</f>
        <v>119049</v>
      </c>
      <c r="D8">
        <f>[4]p30!D8</f>
        <v>90766</v>
      </c>
      <c r="E8">
        <f>[4]p30!E8</f>
        <v>205118</v>
      </c>
      <c r="F8">
        <f>[4]p30!F8</f>
        <v>256276</v>
      </c>
      <c r="G8">
        <f>[4]p30!G8</f>
        <v>665315</v>
      </c>
      <c r="H8">
        <f>[4]p30!H8</f>
        <v>1596400</v>
      </c>
      <c r="I8">
        <f>[4]p30!I8</f>
        <v>0</v>
      </c>
      <c r="J8">
        <f>[4]p30!J8</f>
        <v>0</v>
      </c>
      <c r="K8">
        <f>[4]p30!K8</f>
        <v>0</v>
      </c>
    </row>
    <row r="9" spans="1:11">
      <c r="A9" t="s">
        <v>187</v>
      </c>
      <c r="B9">
        <f>[4]p30!B9</f>
        <v>259876</v>
      </c>
      <c r="C9">
        <f>[4]p30!C9</f>
        <v>119049</v>
      </c>
      <c r="D9">
        <f>[4]p30!D9</f>
        <v>90766</v>
      </c>
      <c r="E9">
        <f>[4]p30!E9</f>
        <v>205118</v>
      </c>
      <c r="F9">
        <f>[4]p30!F9</f>
        <v>256276</v>
      </c>
      <c r="G9">
        <f>[4]p30!G9</f>
        <v>665315</v>
      </c>
      <c r="H9">
        <f>[4]p30!H9</f>
        <v>1596400</v>
      </c>
      <c r="I9">
        <f>[4]p30!I9</f>
        <v>0</v>
      </c>
      <c r="J9">
        <f>[4]p30!J9</f>
        <v>0</v>
      </c>
      <c r="K9">
        <f>[4]p30!K9</f>
        <v>0</v>
      </c>
    </row>
    <row r="10" spans="1:11">
      <c r="A10" t="s">
        <v>188</v>
      </c>
      <c r="B10">
        <f>[4]p30!B10</f>
        <v>0</v>
      </c>
      <c r="C10">
        <f>[4]p30!C10</f>
        <v>0</v>
      </c>
      <c r="D10">
        <f>[4]p30!D10</f>
        <v>0</v>
      </c>
      <c r="E10">
        <f>[4]p30!E10</f>
        <v>0</v>
      </c>
      <c r="F10">
        <f>[4]p30!F10</f>
        <v>0</v>
      </c>
      <c r="G10">
        <f>[4]p30!G10</f>
        <v>665315</v>
      </c>
      <c r="H10">
        <f>[4]p30!H10</f>
        <v>0</v>
      </c>
      <c r="I10">
        <f>[4]p30!I10</f>
        <v>0</v>
      </c>
      <c r="J10">
        <f>[4]p30!J10</f>
        <v>0</v>
      </c>
      <c r="K10">
        <f>[4]p30!K10</f>
        <v>0</v>
      </c>
    </row>
    <row r="11" spans="1:11">
      <c r="A11" t="s">
        <v>189</v>
      </c>
      <c r="B11">
        <f>[4]p30!B11</f>
        <v>259876</v>
      </c>
      <c r="C11">
        <f>[4]p30!C11</f>
        <v>119049</v>
      </c>
      <c r="D11">
        <f>[4]p30!D11</f>
        <v>90766</v>
      </c>
      <c r="E11">
        <f>[4]p30!E11</f>
        <v>205118</v>
      </c>
      <c r="F11">
        <f>[4]p30!F11</f>
        <v>256276</v>
      </c>
      <c r="G11">
        <f>[4]p30!G11</f>
        <v>0</v>
      </c>
      <c r="H11">
        <f>[4]p30!H11</f>
        <v>0</v>
      </c>
      <c r="I11">
        <f>[4]p30!I11</f>
        <v>0</v>
      </c>
      <c r="J11">
        <f>[4]p30!J11</f>
        <v>0</v>
      </c>
      <c r="K11">
        <f>[4]p30!K11</f>
        <v>0</v>
      </c>
    </row>
    <row r="12" spans="1:11">
      <c r="A12" t="s">
        <v>190</v>
      </c>
      <c r="B12">
        <f>[4]p30!B12</f>
        <v>0</v>
      </c>
      <c r="C12">
        <f>[4]p30!C12</f>
        <v>0</v>
      </c>
      <c r="D12">
        <f>[4]p30!D12</f>
        <v>0</v>
      </c>
      <c r="E12">
        <f>[4]p30!E12</f>
        <v>0</v>
      </c>
      <c r="F12">
        <f>[4]p30!F12</f>
        <v>0</v>
      </c>
      <c r="G12">
        <f>[4]p30!G12</f>
        <v>931085</v>
      </c>
      <c r="H12">
        <f>[4]p30!H12</f>
        <v>0</v>
      </c>
      <c r="I12">
        <f>[4]p30!I12</f>
        <v>0</v>
      </c>
      <c r="J12">
        <f>[4]p30!J12</f>
        <v>0</v>
      </c>
      <c r="K12">
        <f>[4]p30!K12</f>
        <v>0</v>
      </c>
    </row>
    <row r="13" spans="1:11">
      <c r="A13" t="s">
        <v>191</v>
      </c>
      <c r="B13">
        <f>[4]p30!B13</f>
        <v>3294.0278909999997</v>
      </c>
      <c r="C13">
        <f>[4]p30!C13</f>
        <v>318.17314856249999</v>
      </c>
      <c r="D13">
        <f>[4]p30!D13</f>
        <v>262.02494587499996</v>
      </c>
      <c r="E13">
        <f>[4]p30!E13</f>
        <v>24.705209182499999</v>
      </c>
      <c r="F13">
        <f>[4]p30!F13</f>
        <v>38.180777827500009</v>
      </c>
      <c r="G13">
        <f>[4]p30!G13</f>
        <v>34.437564314999996</v>
      </c>
      <c r="H13">
        <f>[4]p30!H13</f>
        <v>0</v>
      </c>
      <c r="I13">
        <f>[4]p30!I13</f>
        <v>0</v>
      </c>
      <c r="J13">
        <f>[4]p30!J13</f>
        <v>0</v>
      </c>
      <c r="K13">
        <f>[4]p30!K13</f>
        <v>0</v>
      </c>
    </row>
    <row r="14" spans="1:11">
      <c r="A14" t="s">
        <v>192</v>
      </c>
      <c r="B14">
        <f>[4]p30!B14</f>
        <v>3931.29</v>
      </c>
      <c r="C14">
        <f>[4]p30!C14</f>
        <v>379.72687500000001</v>
      </c>
      <c r="D14">
        <f>[4]p30!D14</f>
        <v>312.71625</v>
      </c>
      <c r="E14">
        <f>[4]p30!E14</f>
        <v>29.484675000000006</v>
      </c>
      <c r="F14">
        <f>[4]p30!F14</f>
        <v>45.567225000000008</v>
      </c>
      <c r="G14">
        <f>[4]p30!G14</f>
        <v>41.099850000000004</v>
      </c>
      <c r="H14">
        <f>[4]p30!H14</f>
        <v>0</v>
      </c>
      <c r="I14">
        <f>[4]p30!I14</f>
        <v>0</v>
      </c>
      <c r="J14">
        <f>[4]p30!J14</f>
        <v>0</v>
      </c>
      <c r="K14">
        <f>[4]p30!K14</f>
        <v>0</v>
      </c>
    </row>
    <row r="15" spans="1:11">
      <c r="A15" t="s">
        <v>193</v>
      </c>
      <c r="B15">
        <f>[4]p30!B15</f>
        <v>3724.38</v>
      </c>
      <c r="C15">
        <f>[4]p30!C15</f>
        <v>359.74124999999998</v>
      </c>
      <c r="D15">
        <f>[4]p30!D15</f>
        <v>296.25749999999999</v>
      </c>
      <c r="E15">
        <f>[4]p30!E15</f>
        <v>27.932849999999998</v>
      </c>
      <c r="F15">
        <f>[4]p30!F15</f>
        <v>43.168950000000002</v>
      </c>
      <c r="G15">
        <f>[4]p30!G15</f>
        <v>38.936700000000002</v>
      </c>
      <c r="H15">
        <f>[4]p30!H15</f>
        <v>0</v>
      </c>
      <c r="I15">
        <f>[4]p30!I15</f>
        <v>0</v>
      </c>
      <c r="J15">
        <f>[4]p30!J15</f>
        <v>0</v>
      </c>
      <c r="K15">
        <f>[4]p30!K15</f>
        <v>0</v>
      </c>
    </row>
    <row r="16" spans="1:11">
      <c r="A16" t="s">
        <v>194</v>
      </c>
      <c r="B16">
        <f>[4]p30!B16</f>
        <v>3931.29</v>
      </c>
      <c r="C16">
        <f>[4]p30!C16</f>
        <v>379.72687500000001</v>
      </c>
      <c r="D16">
        <f>[4]p30!D16</f>
        <v>312.71625</v>
      </c>
      <c r="E16">
        <f>[4]p30!E16</f>
        <v>29.484674999999996</v>
      </c>
      <c r="F16">
        <f>[4]p30!F16</f>
        <v>45.567225000000001</v>
      </c>
      <c r="G16">
        <f>[4]p30!G16</f>
        <v>41.099850000000004</v>
      </c>
      <c r="H16">
        <f>[4]p30!H16</f>
        <v>0</v>
      </c>
      <c r="I16">
        <f>[4]p30!I16</f>
        <v>0</v>
      </c>
      <c r="J16">
        <f>[4]p30!J16</f>
        <v>0</v>
      </c>
      <c r="K16">
        <f>[4]p30!K16</f>
        <v>0</v>
      </c>
    </row>
    <row r="17" spans="1:11">
      <c r="A17" t="s">
        <v>195</v>
      </c>
      <c r="B17">
        <f>[4]p30!B17</f>
        <v>3529.3155975</v>
      </c>
      <c r="C17">
        <f>[4]p30!C17</f>
        <v>340.89980203124998</v>
      </c>
      <c r="D17">
        <f>[4]p30!D17</f>
        <v>280.74101343750004</v>
      </c>
      <c r="E17">
        <f>[4]p30!E17</f>
        <v>26.469866981250004</v>
      </c>
      <c r="F17">
        <f>[4]p30!F17</f>
        <v>40.907976243750007</v>
      </c>
      <c r="G17">
        <f>[4]p30!G17</f>
        <v>36.897390337500006</v>
      </c>
      <c r="H17">
        <f>[4]p30!H17</f>
        <v>0</v>
      </c>
      <c r="I17">
        <f>[4]p30!I17</f>
        <v>0</v>
      </c>
      <c r="J17">
        <f>[4]p30!J17</f>
        <v>0</v>
      </c>
      <c r="K17">
        <f>[4]p30!K17</f>
        <v>0</v>
      </c>
    </row>
    <row r="18" spans="1:11">
      <c r="A18" t="s">
        <v>196</v>
      </c>
      <c r="B18">
        <f>[4]p30!B18</f>
        <v>0</v>
      </c>
      <c r="C18">
        <f>[4]p30!C18</f>
        <v>0</v>
      </c>
      <c r="D18">
        <f>[4]p30!D18</f>
        <v>0</v>
      </c>
      <c r="E18">
        <f>[4]p30!E18</f>
        <v>0</v>
      </c>
      <c r="F18">
        <f>[4]p30!F18</f>
        <v>0</v>
      </c>
      <c r="G18">
        <f>[4]p30!G18</f>
        <v>0</v>
      </c>
      <c r="H18">
        <f>[4]p30!H18</f>
        <v>0</v>
      </c>
      <c r="I18">
        <f>[4]p30!I18</f>
        <v>0</v>
      </c>
      <c r="J18">
        <f>[4]p30!J18</f>
        <v>0</v>
      </c>
      <c r="K18">
        <f>[4]p30!K18</f>
        <v>0</v>
      </c>
    </row>
    <row r="19" spans="1:11">
      <c r="A19" t="s">
        <v>197</v>
      </c>
      <c r="B19">
        <f>[4]p30!B19</f>
        <v>0</v>
      </c>
      <c r="C19">
        <f>[4]p30!C19</f>
        <v>0</v>
      </c>
      <c r="D19">
        <f>[4]p30!D19</f>
        <v>0</v>
      </c>
      <c r="E19">
        <f>[4]p30!E19</f>
        <v>0</v>
      </c>
      <c r="F19">
        <f>[4]p30!F19</f>
        <v>0</v>
      </c>
      <c r="G19">
        <f>[4]p30!G19</f>
        <v>0</v>
      </c>
      <c r="H19">
        <f>[4]p30!H19</f>
        <v>0</v>
      </c>
      <c r="I19">
        <f>[4]p30!I19</f>
        <v>0</v>
      </c>
      <c r="J19">
        <f>[4]p30!J19</f>
        <v>0</v>
      </c>
      <c r="K19">
        <f>[4]p30!K19</f>
        <v>0</v>
      </c>
    </row>
    <row r="20" spans="1:11">
      <c r="A20" t="s">
        <v>198</v>
      </c>
      <c r="B20">
        <f>[4]p30!B20</f>
        <v>0</v>
      </c>
      <c r="C20">
        <f>[4]p30!C20</f>
        <v>0</v>
      </c>
      <c r="D20">
        <f>[4]p30!D20</f>
        <v>0</v>
      </c>
      <c r="E20">
        <f>[4]p30!E20</f>
        <v>0</v>
      </c>
      <c r="F20">
        <f>[4]p30!F20</f>
        <v>0</v>
      </c>
      <c r="G20">
        <f>[4]p30!G20</f>
        <v>0</v>
      </c>
      <c r="H20">
        <f>[4]p30!H20</f>
        <v>0</v>
      </c>
      <c r="I20">
        <f>[4]p30!I20</f>
        <v>0</v>
      </c>
      <c r="J20">
        <f>[4]p30!J20</f>
        <v>0</v>
      </c>
      <c r="K20">
        <f>[4]p30!K20</f>
        <v>0</v>
      </c>
    </row>
    <row r="21" spans="1:11">
      <c r="A21" t="s">
        <v>199</v>
      </c>
      <c r="B21">
        <f>[4]p30!B21</f>
        <v>0</v>
      </c>
      <c r="C21">
        <f>[4]p30!C21</f>
        <v>0</v>
      </c>
      <c r="D21">
        <f>[4]p30!D21</f>
        <v>0</v>
      </c>
      <c r="E21">
        <f>[4]p30!E21</f>
        <v>0</v>
      </c>
      <c r="F21">
        <f>[4]p30!F21</f>
        <v>0</v>
      </c>
      <c r="G21">
        <f>[4]p30!G21</f>
        <v>0</v>
      </c>
      <c r="H21">
        <f>[4]p30!H21</f>
        <v>0</v>
      </c>
      <c r="I21">
        <f>[4]p30!I21</f>
        <v>0</v>
      </c>
      <c r="J21">
        <f>[4]p30!J21</f>
        <v>0</v>
      </c>
      <c r="K21">
        <f>[4]p30!K21</f>
        <v>0</v>
      </c>
    </row>
    <row r="22" spans="1:11">
      <c r="A22" t="s">
        <v>200</v>
      </c>
      <c r="B22">
        <f>[4]p30!B22</f>
        <v>0</v>
      </c>
      <c r="C22">
        <f>[4]p30!C22</f>
        <v>0</v>
      </c>
      <c r="D22">
        <f>[4]p30!D22</f>
        <v>0</v>
      </c>
      <c r="E22">
        <f>[4]p30!E22</f>
        <v>0</v>
      </c>
      <c r="F22">
        <f>[4]p30!F22</f>
        <v>0</v>
      </c>
      <c r="G22">
        <f>[4]p30!G22</f>
        <v>0</v>
      </c>
      <c r="H22">
        <f>[4]p30!H22</f>
        <v>0</v>
      </c>
      <c r="I22">
        <f>[4]p30!I22</f>
        <v>0</v>
      </c>
      <c r="J22">
        <f>[4]p30!J22</f>
        <v>0</v>
      </c>
      <c r="K22">
        <f>[4]p30!K22</f>
        <v>0</v>
      </c>
    </row>
    <row r="23" spans="1:11">
      <c r="A23" t="s">
        <v>201</v>
      </c>
      <c r="B23">
        <f>[4]p30!B23</f>
        <v>5015.9061067499997</v>
      </c>
      <c r="C23">
        <f>[4]p30!C23</f>
        <v>374.32135125000002</v>
      </c>
      <c r="D23">
        <f>[4]p30!D23</f>
        <v>393.03741881249994</v>
      </c>
      <c r="E23">
        <f>[4]p30!E23</f>
        <v>32.191636207499997</v>
      </c>
      <c r="F23">
        <f>[4]p30!F23</f>
        <v>44.91856215</v>
      </c>
      <c r="G23">
        <f>[4]p30!G23</f>
        <v>41.175348637500001</v>
      </c>
      <c r="H23">
        <f>[4]p30!H23</f>
        <v>0</v>
      </c>
      <c r="I23">
        <f>[4]p30!I23</f>
        <v>0</v>
      </c>
      <c r="J23">
        <f>[4]p30!J23</f>
        <v>0</v>
      </c>
      <c r="K23">
        <f>[4]p30!K23</f>
        <v>0</v>
      </c>
    </row>
    <row r="24" spans="1:11">
      <c r="A24" t="s">
        <v>202</v>
      </c>
      <c r="B24">
        <f>[4]p30!B24</f>
        <v>6964.65</v>
      </c>
      <c r="C24">
        <f>[4]p30!C24</f>
        <v>519.75</v>
      </c>
      <c r="D24">
        <f>[4]p30!D24</f>
        <v>545.73749999999995</v>
      </c>
      <c r="E24">
        <f>[4]p30!E24</f>
        <v>44.698499999999996</v>
      </c>
      <c r="F24">
        <f>[4]p30!F24</f>
        <v>62.37</v>
      </c>
      <c r="G24">
        <f>[4]p30!G24</f>
        <v>57.172499999999999</v>
      </c>
      <c r="H24">
        <f>[4]p30!H24</f>
        <v>0</v>
      </c>
      <c r="I24">
        <f>[4]p30!I24</f>
        <v>0</v>
      </c>
      <c r="J24">
        <f>[4]p30!J24</f>
        <v>0</v>
      </c>
      <c r="K24">
        <f>[4]p30!K24</f>
        <v>0</v>
      </c>
    </row>
    <row r="25" spans="1:11">
      <c r="A25" t="s">
        <v>203</v>
      </c>
      <c r="B25">
        <f>[4]p30!B25</f>
        <v>5671.2150000000001</v>
      </c>
      <c r="C25">
        <f>[4]p30!C25</f>
        <v>423.22500000000002</v>
      </c>
      <c r="D25">
        <f>[4]p30!D25</f>
        <v>444.38625000000002</v>
      </c>
      <c r="E25">
        <f>[4]p30!E25</f>
        <v>36.397349999999996</v>
      </c>
      <c r="F25">
        <f>[4]p30!F25</f>
        <v>50.786999999999999</v>
      </c>
      <c r="G25">
        <f>[4]p30!G25</f>
        <v>46.554749999999999</v>
      </c>
      <c r="H25">
        <f>[4]p30!H25</f>
        <v>0</v>
      </c>
      <c r="I25">
        <f>[4]p30!I25</f>
        <v>0</v>
      </c>
      <c r="J25">
        <f>[4]p30!J25</f>
        <v>0</v>
      </c>
      <c r="K25">
        <f>[4]p30!K25</f>
        <v>0</v>
      </c>
    </row>
    <row r="26" spans="1:11">
      <c r="A26" t="s">
        <v>204</v>
      </c>
      <c r="B26">
        <f>[4]p30!B26</f>
        <v>6285.5966250000001</v>
      </c>
      <c r="C26">
        <f>[4]p30!C26</f>
        <v>469.07437499999997</v>
      </c>
      <c r="D26">
        <f>[4]p30!D26</f>
        <v>492.52809374999987</v>
      </c>
      <c r="E26">
        <f>[4]p30!E26</f>
        <v>40.340396249999998</v>
      </c>
      <c r="F26">
        <f>[4]p30!F26</f>
        <v>56.288924999999992</v>
      </c>
      <c r="G26">
        <f>[4]p30!G26</f>
        <v>51.598181249999996</v>
      </c>
      <c r="H26">
        <f>[4]p30!H26</f>
        <v>0</v>
      </c>
      <c r="I26">
        <f>[4]p30!I26</f>
        <v>0</v>
      </c>
      <c r="J26">
        <f>[4]p30!J26</f>
        <v>0</v>
      </c>
      <c r="K26">
        <f>[4]p30!K26</f>
        <v>0</v>
      </c>
    </row>
    <row r="27" spans="1:11">
      <c r="A27" t="s">
        <v>205</v>
      </c>
      <c r="B27">
        <f>[4]p30!B27</f>
        <v>6222.74065875</v>
      </c>
      <c r="C27">
        <f>[4]p30!C27</f>
        <v>464.38363125000001</v>
      </c>
      <c r="D27">
        <f>[4]p30!D27</f>
        <v>487.60281281250002</v>
      </c>
      <c r="E27">
        <f>[4]p30!E27</f>
        <v>39.936992287500004</v>
      </c>
      <c r="F27">
        <f>[4]p30!F27</f>
        <v>55.726035750000001</v>
      </c>
      <c r="G27">
        <f>[4]p30!G27</f>
        <v>51.082199437500002</v>
      </c>
      <c r="H27">
        <f>[4]p30!H27</f>
        <v>0</v>
      </c>
      <c r="I27">
        <f>[4]p30!I27</f>
        <v>0</v>
      </c>
      <c r="J27">
        <f>[4]p30!J27</f>
        <v>0</v>
      </c>
      <c r="K27">
        <f>[4]p30!K27</f>
        <v>0</v>
      </c>
    </row>
    <row r="28" spans="1:11">
      <c r="A28" t="s">
        <v>206</v>
      </c>
      <c r="B28">
        <f>[4]p30!B28</f>
        <v>0</v>
      </c>
      <c r="C28">
        <f>[4]p30!C28</f>
        <v>0</v>
      </c>
      <c r="D28">
        <f>[4]p30!D28</f>
        <v>0</v>
      </c>
      <c r="E28">
        <f>[4]p30!E28</f>
        <v>0</v>
      </c>
      <c r="F28">
        <f>[4]p30!F28</f>
        <v>0</v>
      </c>
      <c r="G28">
        <f>[4]p30!G28</f>
        <v>0</v>
      </c>
      <c r="H28">
        <f>[4]p30!H28</f>
        <v>0</v>
      </c>
      <c r="I28">
        <f>[4]p30!I28</f>
        <v>0</v>
      </c>
      <c r="J28">
        <f>[4]p30!J28</f>
        <v>0</v>
      </c>
      <c r="K28">
        <f>[4]p30!K28</f>
        <v>0</v>
      </c>
    </row>
    <row r="29" spans="1:11">
      <c r="A29" t="s">
        <v>207</v>
      </c>
      <c r="B29">
        <f>[4]p30!B29</f>
        <v>0</v>
      </c>
      <c r="C29">
        <f>[4]p30!C29</f>
        <v>0</v>
      </c>
      <c r="D29">
        <f>[4]p30!D29</f>
        <v>0</v>
      </c>
      <c r="E29">
        <f>[4]p30!E29</f>
        <v>0</v>
      </c>
      <c r="F29">
        <f>[4]p30!F29</f>
        <v>0</v>
      </c>
      <c r="G29">
        <f>[4]p30!G29</f>
        <v>0</v>
      </c>
      <c r="H29">
        <f>[4]p30!H29</f>
        <v>0</v>
      </c>
      <c r="I29">
        <f>[4]p30!I29</f>
        <v>0</v>
      </c>
      <c r="J29">
        <f>[4]p30!J29</f>
        <v>0</v>
      </c>
      <c r="K29">
        <f>[4]p30!K29</f>
        <v>0</v>
      </c>
    </row>
    <row r="30" spans="1:11">
      <c r="A30" t="s">
        <v>208</v>
      </c>
      <c r="B30">
        <f>[4]p30!B30</f>
        <v>0</v>
      </c>
      <c r="C30">
        <f>[4]p30!C30</f>
        <v>0</v>
      </c>
      <c r="D30">
        <f>[4]p30!D30</f>
        <v>0</v>
      </c>
      <c r="E30">
        <f>[4]p30!E30</f>
        <v>0</v>
      </c>
      <c r="F30">
        <f>[4]p30!F30</f>
        <v>0</v>
      </c>
      <c r="G30">
        <f>[4]p30!G30</f>
        <v>0</v>
      </c>
      <c r="H30">
        <f>[4]p30!H30</f>
        <v>0</v>
      </c>
      <c r="I30">
        <f>[4]p30!I30</f>
        <v>0</v>
      </c>
      <c r="J30">
        <f>[4]p30!J30</f>
        <v>0</v>
      </c>
      <c r="K30">
        <f>[4]p30!K30</f>
        <v>0</v>
      </c>
    </row>
    <row r="31" spans="1:11">
      <c r="A31" t="s">
        <v>209</v>
      </c>
      <c r="B31">
        <f>[4]p30!B31</f>
        <v>0</v>
      </c>
      <c r="C31">
        <f>[4]p30!C31</f>
        <v>0</v>
      </c>
      <c r="D31">
        <f>[4]p30!D31</f>
        <v>0</v>
      </c>
      <c r="E31">
        <f>[4]p30!E31</f>
        <v>0</v>
      </c>
      <c r="F31">
        <f>[4]p30!F31</f>
        <v>0</v>
      </c>
      <c r="G31">
        <f>[4]p30!G31</f>
        <v>0</v>
      </c>
      <c r="H31">
        <f>[4]p30!H31</f>
        <v>0</v>
      </c>
      <c r="I31">
        <f>[4]p30!I31</f>
        <v>0</v>
      </c>
      <c r="J31">
        <f>[4]p30!J31</f>
        <v>0</v>
      </c>
      <c r="K31">
        <f>[4]p30!K31</f>
        <v>0</v>
      </c>
    </row>
    <row r="32" spans="1:11">
      <c r="A32" t="s">
        <v>210</v>
      </c>
      <c r="B32">
        <f>[4]p30!B32</f>
        <v>0</v>
      </c>
      <c r="C32">
        <f>[4]p30!C32</f>
        <v>0</v>
      </c>
      <c r="D32">
        <f>[4]p30!D32</f>
        <v>0</v>
      </c>
      <c r="E32">
        <f>[4]p30!E32</f>
        <v>0</v>
      </c>
      <c r="F32">
        <f>[4]p30!F32</f>
        <v>0</v>
      </c>
      <c r="G32">
        <f>[4]p30!G32</f>
        <v>0</v>
      </c>
      <c r="H32">
        <f>[4]p30!H32</f>
        <v>0</v>
      </c>
      <c r="I32">
        <f>[4]p30!I32</f>
        <v>0</v>
      </c>
      <c r="J32">
        <f>[4]p30!J32</f>
        <v>0</v>
      </c>
      <c r="K32">
        <f>[4]p30!K32</f>
        <v>0</v>
      </c>
    </row>
    <row r="33" spans="1:11">
      <c r="A33" t="s">
        <v>211</v>
      </c>
      <c r="B33">
        <f>[4]p30!B33</f>
        <v>86999880</v>
      </c>
      <c r="C33">
        <f>[4]p30!C33</f>
        <v>4640013.9000000004</v>
      </c>
      <c r="D33">
        <f>[4]p30!D33</f>
        <v>4639987.8</v>
      </c>
      <c r="E33">
        <f>[4]p30!E33</f>
        <v>699999.96</v>
      </c>
      <c r="F33">
        <f>[4]p30!F33</f>
        <v>1399999.38</v>
      </c>
      <c r="G33">
        <f>[4]p30!G33</f>
        <v>3700000</v>
      </c>
      <c r="H33">
        <f>[4]p30!H33</f>
        <v>8576265</v>
      </c>
      <c r="I33">
        <f>[4]p30!I33</f>
        <v>0</v>
      </c>
      <c r="J33">
        <f>[4]p30!J33</f>
        <v>0</v>
      </c>
      <c r="K33">
        <f>[4]p30!K33</f>
        <v>0</v>
      </c>
    </row>
    <row r="34" spans="1:11">
      <c r="A34" t="s">
        <v>212</v>
      </c>
      <c r="B34">
        <f>[4]p30!B34</f>
        <v>115999928</v>
      </c>
      <c r="C34">
        <f>[4]p30!C34</f>
        <v>5299990.8</v>
      </c>
      <c r="D34">
        <f>[4]p30!D34</f>
        <v>5300000.4000000004</v>
      </c>
      <c r="E34">
        <f>[4]p30!E34</f>
        <v>829999.5</v>
      </c>
      <c r="F34">
        <f>[4]p30!F34</f>
        <v>1339999.44</v>
      </c>
      <c r="G34">
        <f>[4]p30!G34</f>
        <v>4460000</v>
      </c>
      <c r="H34">
        <f>[4]p30!H34</f>
        <v>9932672</v>
      </c>
      <c r="I34">
        <f>[4]p30!I34</f>
        <v>0</v>
      </c>
      <c r="J34">
        <f>[4]p30!J34</f>
        <v>0</v>
      </c>
      <c r="K34">
        <f>[4]p30!K34</f>
        <v>0</v>
      </c>
    </row>
    <row r="35" spans="1:11">
      <c r="A35" t="s">
        <v>213</v>
      </c>
      <c r="B35">
        <f>[4]p30!B35</f>
        <v>0</v>
      </c>
      <c r="C35">
        <f>[4]p30!C35</f>
        <v>0.09</v>
      </c>
      <c r="D35">
        <f>[4]p30!D35</f>
        <v>0.09</v>
      </c>
      <c r="E35">
        <f>[4]p30!E35</f>
        <v>0.09</v>
      </c>
      <c r="F35">
        <f>[4]p30!F35</f>
        <v>0.09</v>
      </c>
      <c r="G35">
        <f>[4]p30!G35</f>
        <v>0.09</v>
      </c>
      <c r="H35">
        <f>[4]p30!H35</f>
        <v>0</v>
      </c>
      <c r="I35">
        <f>[4]p30!I35</f>
        <v>0</v>
      </c>
      <c r="J35">
        <f>[4]p30!J35</f>
        <v>0</v>
      </c>
      <c r="K35">
        <f>[4]p30!K35</f>
        <v>0</v>
      </c>
    </row>
    <row r="36" spans="1:11">
      <c r="A36" t="s">
        <v>214</v>
      </c>
      <c r="B36">
        <f>[4]p30!B36</f>
        <v>6.8999999999999992E-2</v>
      </c>
      <c r="C36">
        <f>[4]p30!C36</f>
        <v>0</v>
      </c>
      <c r="D36">
        <f>[4]p30!D36</f>
        <v>6.8999999999999992E-2</v>
      </c>
      <c r="E36">
        <f>[4]p30!E36</f>
        <v>6.8999999999999992E-2</v>
      </c>
      <c r="F36">
        <f>[4]p30!F36</f>
        <v>6.8999999999999992E-2</v>
      </c>
      <c r="G36">
        <f>[4]p30!G36</f>
        <v>0</v>
      </c>
      <c r="H36">
        <f>[4]p30!H36</f>
        <v>0</v>
      </c>
      <c r="I36">
        <f>[4]p30!I36</f>
        <v>0</v>
      </c>
      <c r="J36">
        <f>[4]p30!J36</f>
        <v>0</v>
      </c>
      <c r="K36">
        <f>[4]p30!K36</f>
        <v>0</v>
      </c>
    </row>
    <row r="37" spans="1:11">
      <c r="A37" t="s">
        <v>215</v>
      </c>
      <c r="B37">
        <f>[4]p30!B37</f>
        <v>9.1999999999999998E-2</v>
      </c>
      <c r="C37">
        <f>[4]p30!C37</f>
        <v>9.1999999999999998E-2</v>
      </c>
      <c r="D37">
        <f>[4]p30!D37</f>
        <v>0</v>
      </c>
      <c r="E37">
        <f>[4]p30!E37</f>
        <v>9.1999999999999998E-2</v>
      </c>
      <c r="F37">
        <f>[4]p30!F37</f>
        <v>9.1999999999999998E-2</v>
      </c>
      <c r="G37">
        <f>[4]p30!G37</f>
        <v>9.1999999999999998E-2</v>
      </c>
      <c r="H37">
        <f>[4]p30!H37</f>
        <v>0</v>
      </c>
      <c r="I37">
        <f>[4]p30!I37</f>
        <v>0</v>
      </c>
      <c r="J37">
        <f>[4]p30!J37</f>
        <v>0</v>
      </c>
      <c r="K37">
        <f>[4]p30!K37</f>
        <v>0</v>
      </c>
    </row>
    <row r="38" spans="1:11">
      <c r="A38" t="s">
        <v>216</v>
      </c>
      <c r="B38">
        <f>[4]p30!B38</f>
        <v>0.115</v>
      </c>
      <c r="C38">
        <f>[4]p30!C38</f>
        <v>0.115</v>
      </c>
      <c r="D38">
        <f>[4]p30!D38</f>
        <v>0.115</v>
      </c>
      <c r="E38">
        <f>[4]p30!E38</f>
        <v>0</v>
      </c>
      <c r="F38">
        <f>[4]p30!F38</f>
        <v>0</v>
      </c>
      <c r="G38">
        <f>[4]p30!G38</f>
        <v>0.115</v>
      </c>
      <c r="H38">
        <f>[4]p30!H38</f>
        <v>0</v>
      </c>
      <c r="I38">
        <f>[4]p30!I38</f>
        <v>0</v>
      </c>
      <c r="J38">
        <f>[4]p30!J38</f>
        <v>0</v>
      </c>
      <c r="K38">
        <f>[4]p30!K38</f>
        <v>0</v>
      </c>
    </row>
    <row r="39" spans="1:11">
      <c r="A39" t="s">
        <v>217</v>
      </c>
      <c r="B39">
        <f>[4]p30!B39</f>
        <v>0.115</v>
      </c>
      <c r="C39">
        <f>[4]p30!C39</f>
        <v>0.115</v>
      </c>
      <c r="D39">
        <f>[4]p30!D39</f>
        <v>0.115</v>
      </c>
      <c r="E39">
        <f>[4]p30!E39</f>
        <v>0</v>
      </c>
      <c r="F39">
        <f>[4]p30!F39</f>
        <v>0</v>
      </c>
      <c r="G39">
        <f>[4]p30!G39</f>
        <v>0.115</v>
      </c>
      <c r="H39">
        <f>[4]p30!H39</f>
        <v>0</v>
      </c>
      <c r="I39">
        <f>[4]p30!I39</f>
        <v>0</v>
      </c>
      <c r="J39">
        <f>[4]p30!J39</f>
        <v>0</v>
      </c>
      <c r="K39">
        <f>[4]p30!K39</f>
        <v>0</v>
      </c>
    </row>
    <row r="40" spans="1:11">
      <c r="A40" t="s">
        <v>218</v>
      </c>
      <c r="B40">
        <f>[4]p30!B40</f>
        <v>5.7500000000000002E-2</v>
      </c>
      <c r="C40">
        <f>[4]p30!C40</f>
        <v>0</v>
      </c>
      <c r="D40">
        <f>[4]p30!D40</f>
        <v>5.7500000000000002E-2</v>
      </c>
      <c r="E40">
        <f>[4]p30!E40</f>
        <v>5.7500000000000002E-2</v>
      </c>
      <c r="F40">
        <f>[4]p30!F40</f>
        <v>5.7500000000000002E-2</v>
      </c>
      <c r="G40">
        <f>[4]p30!G40</f>
        <v>0</v>
      </c>
      <c r="H40">
        <f>[4]p30!H40</f>
        <v>0</v>
      </c>
      <c r="I40">
        <f>[4]p30!I40</f>
        <v>0</v>
      </c>
      <c r="J40">
        <f>[4]p30!J40</f>
        <v>0</v>
      </c>
      <c r="K40">
        <f>[4]p30!K40</f>
        <v>0</v>
      </c>
    </row>
    <row r="41" spans="1:11">
      <c r="A41" t="s">
        <v>219</v>
      </c>
      <c r="B41">
        <f>[4]p30!B41</f>
        <v>0.6</v>
      </c>
      <c r="C41">
        <f>[4]p30!C41</f>
        <v>1.2</v>
      </c>
      <c r="D41">
        <f>[4]p30!D41</f>
        <v>0.6</v>
      </c>
      <c r="E41">
        <f>[4]p30!E41</f>
        <v>1.5</v>
      </c>
      <c r="F41">
        <f>[4]p30!F41</f>
        <v>1.5</v>
      </c>
      <c r="G41">
        <f>[4]p30!G41</f>
        <v>1.2</v>
      </c>
      <c r="H41">
        <f>[4]p30!H41</f>
        <v>0</v>
      </c>
      <c r="I41">
        <f>[4]p30!I41</f>
        <v>0</v>
      </c>
      <c r="J41">
        <f>[4]p30!J41</f>
        <v>0</v>
      </c>
      <c r="K41">
        <f>[4]p30!K41</f>
        <v>0</v>
      </c>
    </row>
    <row r="42" spans="1:11">
      <c r="A42" t="s">
        <v>220</v>
      </c>
      <c r="B42">
        <f>[4]p30!B42</f>
        <v>1.2</v>
      </c>
      <c r="C42">
        <f>[4]p30!C42</f>
        <v>0.6</v>
      </c>
      <c r="D42">
        <f>[4]p30!D42</f>
        <v>1.8</v>
      </c>
      <c r="E42">
        <f>[4]p30!E42</f>
        <v>1.2</v>
      </c>
      <c r="F42">
        <f>[4]p30!F42</f>
        <v>1.2</v>
      </c>
      <c r="G42">
        <f>[4]p30!G42</f>
        <v>0.6</v>
      </c>
      <c r="H42">
        <f>[4]p30!H42</f>
        <v>0</v>
      </c>
      <c r="I42">
        <f>[4]p30!I42</f>
        <v>0</v>
      </c>
      <c r="J42">
        <f>[4]p30!J42</f>
        <v>0</v>
      </c>
      <c r="K42">
        <f>[4]p30!K42</f>
        <v>0</v>
      </c>
    </row>
    <row r="43" spans="1:11">
      <c r="A43" t="s">
        <v>221</v>
      </c>
      <c r="B43">
        <f>[4]p30!B43</f>
        <v>0.6</v>
      </c>
      <c r="C43">
        <f>[4]p30!C43</f>
        <v>1.8</v>
      </c>
      <c r="D43">
        <f>[4]p30!D43</f>
        <v>0.6</v>
      </c>
      <c r="E43">
        <f>[4]p30!E43</f>
        <v>1.2</v>
      </c>
      <c r="F43">
        <f>[4]p30!F43</f>
        <v>1.2</v>
      </c>
      <c r="G43">
        <f>[4]p30!G43</f>
        <v>1.2</v>
      </c>
      <c r="H43">
        <f>[4]p30!H43</f>
        <v>0</v>
      </c>
      <c r="I43">
        <f>[4]p30!I43</f>
        <v>0</v>
      </c>
      <c r="J43">
        <f>[4]p30!J43</f>
        <v>0</v>
      </c>
      <c r="K43">
        <f>[4]p30!K43</f>
        <v>0</v>
      </c>
    </row>
    <row r="44" spans="1:11">
      <c r="A44" t="s">
        <v>222</v>
      </c>
      <c r="B44">
        <f>[4]p30!B44</f>
        <v>1.5</v>
      </c>
      <c r="C44">
        <f>[4]p30!C44</f>
        <v>1.2</v>
      </c>
      <c r="D44">
        <f>[4]p30!D44</f>
        <v>1.2</v>
      </c>
      <c r="E44">
        <f>[4]p30!E44</f>
        <v>0.6</v>
      </c>
      <c r="F44">
        <f>[4]p30!F44</f>
        <v>0.6</v>
      </c>
      <c r="G44">
        <f>[4]p30!G44</f>
        <v>0.9</v>
      </c>
      <c r="H44">
        <f>[4]p30!H44</f>
        <v>0</v>
      </c>
      <c r="I44">
        <f>[4]p30!I44</f>
        <v>0</v>
      </c>
      <c r="J44">
        <f>[4]p30!J44</f>
        <v>0</v>
      </c>
      <c r="K44">
        <f>[4]p30!K44</f>
        <v>0</v>
      </c>
    </row>
    <row r="45" spans="1:11">
      <c r="A45" t="s">
        <v>223</v>
      </c>
      <c r="B45">
        <f>[4]p30!B45</f>
        <v>1.5</v>
      </c>
      <c r="C45">
        <f>[4]p30!C45</f>
        <v>1.2</v>
      </c>
      <c r="D45">
        <f>[4]p30!D45</f>
        <v>1.2</v>
      </c>
      <c r="E45">
        <f>[4]p30!E45</f>
        <v>0.6</v>
      </c>
      <c r="F45">
        <f>[4]p30!F45</f>
        <v>0.6</v>
      </c>
      <c r="G45">
        <f>[4]p30!G45</f>
        <v>0.9</v>
      </c>
      <c r="H45">
        <f>[4]p30!H45</f>
        <v>0</v>
      </c>
      <c r="I45">
        <f>[4]p30!I45</f>
        <v>0</v>
      </c>
      <c r="J45">
        <f>[4]p30!J45</f>
        <v>0</v>
      </c>
      <c r="K45">
        <f>[4]p30!K45</f>
        <v>0</v>
      </c>
    </row>
    <row r="46" spans="1:11">
      <c r="A46" t="s">
        <v>224</v>
      </c>
      <c r="B46">
        <f>[4]p30!B46</f>
        <v>1.2</v>
      </c>
      <c r="C46">
        <f>[4]p30!C46</f>
        <v>0.6</v>
      </c>
      <c r="D46">
        <f>[4]p30!D46</f>
        <v>1.2</v>
      </c>
      <c r="E46">
        <f>[4]p30!E46</f>
        <v>0.9</v>
      </c>
      <c r="F46">
        <f>[4]p30!F46</f>
        <v>0.9</v>
      </c>
      <c r="G46">
        <f>[4]p30!G46</f>
        <v>0.6</v>
      </c>
      <c r="H46">
        <f>[4]p30!H46</f>
        <v>0</v>
      </c>
      <c r="I46">
        <f>[4]p30!I46</f>
        <v>0</v>
      </c>
      <c r="J46">
        <f>[4]p30!J46</f>
        <v>0</v>
      </c>
      <c r="K46">
        <f>[4]p30!K46</f>
        <v>0</v>
      </c>
    </row>
    <row r="47" spans="1:11">
      <c r="A47" t="s">
        <v>225</v>
      </c>
      <c r="B47">
        <f>[4]p30!B47</f>
        <v>87</v>
      </c>
      <c r="C47">
        <f>[4]p30!C47</f>
        <v>12.8</v>
      </c>
      <c r="D47">
        <f>[4]p30!D47</f>
        <v>7</v>
      </c>
      <c r="E47">
        <f>[4]p30!E47</f>
        <v>0.67</v>
      </c>
      <c r="F47">
        <f>[4]p30!F47</f>
        <v>0.79</v>
      </c>
      <c r="G47">
        <f>[4]p30!G47</f>
        <v>1</v>
      </c>
      <c r="H47">
        <f>[4]p30!H47</f>
        <v>0</v>
      </c>
      <c r="I47">
        <f>[4]p30!I47</f>
        <v>0</v>
      </c>
      <c r="J47">
        <f>[4]p30!J47</f>
        <v>0</v>
      </c>
      <c r="K47">
        <f>[4]p30!K47</f>
        <v>0</v>
      </c>
    </row>
    <row r="48" spans="1:11">
      <c r="A48" t="s">
        <v>226</v>
      </c>
      <c r="B48">
        <f>[4]p30!B48</f>
        <v>88</v>
      </c>
      <c r="C48">
        <f>[4]p30!C48</f>
        <v>12.6</v>
      </c>
      <c r="D48">
        <f>[4]p30!D48</f>
        <v>7.1</v>
      </c>
      <c r="E48">
        <f>[4]p30!E48</f>
        <v>0.68</v>
      </c>
      <c r="F48">
        <f>[4]p30!F48</f>
        <v>0.81</v>
      </c>
      <c r="G48">
        <f>[4]p30!G48</f>
        <v>1</v>
      </c>
      <c r="H48">
        <f>[4]p30!H48</f>
        <v>0</v>
      </c>
      <c r="I48">
        <f>[4]p30!I48</f>
        <v>0</v>
      </c>
      <c r="J48">
        <f>[4]p30!J48</f>
        <v>0</v>
      </c>
      <c r="K48">
        <f>[4]p30!K48</f>
        <v>0</v>
      </c>
    </row>
    <row r="49" spans="1:20">
      <c r="A49" t="s">
        <v>227</v>
      </c>
      <c r="B49">
        <f>[4]p30!B49</f>
        <v>88</v>
      </c>
      <c r="C49">
        <f>[4]p30!C49</f>
        <v>12.9</v>
      </c>
      <c r="D49">
        <f>[4]p30!D49</f>
        <v>6.9</v>
      </c>
      <c r="E49">
        <f>[4]p30!E49</f>
        <v>0.66</v>
      </c>
      <c r="F49">
        <f>[4]p30!F49</f>
        <v>0.78</v>
      </c>
      <c r="G49">
        <f>[4]p30!G49</f>
        <v>1</v>
      </c>
      <c r="H49">
        <f>[4]p30!H49</f>
        <v>0</v>
      </c>
      <c r="I49">
        <f>[4]p30!I49</f>
        <v>0</v>
      </c>
      <c r="J49">
        <f>[4]p30!J49</f>
        <v>0</v>
      </c>
      <c r="K49">
        <f>[4]p30!K49</f>
        <v>0</v>
      </c>
    </row>
    <row r="50" spans="1:20">
      <c r="A50" t="s">
        <v>228</v>
      </c>
      <c r="B50">
        <f>[4]p30!B50</f>
        <v>88</v>
      </c>
      <c r="C50">
        <f>[4]p30!C50</f>
        <v>13</v>
      </c>
      <c r="D50">
        <f>[4]p30!D50</f>
        <v>7</v>
      </c>
      <c r="E50">
        <f>[4]p30!E50</f>
        <v>0.67</v>
      </c>
      <c r="F50">
        <f>[4]p30!F50</f>
        <v>0.8</v>
      </c>
      <c r="G50">
        <f>[4]p30!G50</f>
        <v>1</v>
      </c>
      <c r="H50">
        <f>[4]p30!H50</f>
        <v>0</v>
      </c>
      <c r="I50">
        <f>[4]p30!I50</f>
        <v>0</v>
      </c>
      <c r="J50">
        <f>[4]p30!J50</f>
        <v>0</v>
      </c>
      <c r="K50">
        <f>[4]p30!K50</f>
        <v>0</v>
      </c>
    </row>
    <row r="51" spans="1:20" ht="14" thickBot="1">
      <c r="A51" s="34" t="s">
        <v>229</v>
      </c>
      <c r="B51" s="34">
        <f>[4]p30!B51</f>
        <v>7.6000000000000068</v>
      </c>
      <c r="C51" s="34">
        <f>[4]p30!C51</f>
        <v>8.4341085271318015</v>
      </c>
      <c r="D51" s="34">
        <f>[4]p30!D51</f>
        <v>9.1594202898550581</v>
      </c>
      <c r="E51" s="34">
        <f>[4]p30!E51</f>
        <v>9.230303030303034</v>
      </c>
      <c r="F51" s="34">
        <f>[4]p30!F51</f>
        <v>10.358974358974372</v>
      </c>
      <c r="G51" s="34">
        <f>[4]p30!G51</f>
        <v>7.6</v>
      </c>
      <c r="H51" s="34">
        <f>[4]p30!H51</f>
        <v>0</v>
      </c>
      <c r="I51" s="34">
        <f>[4]p30!I51</f>
        <v>0</v>
      </c>
      <c r="J51" s="34">
        <f>[4]p30!J51</f>
        <v>0</v>
      </c>
      <c r="K51" s="34">
        <f>[4]p30!K51</f>
        <v>0</v>
      </c>
      <c r="L51" s="34"/>
      <c r="M51" s="34"/>
    </row>
    <row r="52" spans="1:20">
      <c r="A52" t="s">
        <v>115</v>
      </c>
      <c r="B52">
        <f>[4]p30!B52</f>
        <v>26794966.765457079</v>
      </c>
      <c r="C52">
        <f>[4]p30!C52</f>
        <v>14327568.171081543</v>
      </c>
      <c r="D52">
        <f>[4]p30!D52</f>
        <v>19706284.021142542</v>
      </c>
      <c r="E52">
        <f>[4]p30!E52</f>
        <v>18587921.253649831</v>
      </c>
      <c r="F52">
        <f>[4]p30!F52</f>
        <v>5987726.642613396</v>
      </c>
      <c r="G52">
        <f>[4]p30!G52</f>
        <v>0</v>
      </c>
      <c r="H52">
        <f>[4]p30!H52</f>
        <v>0</v>
      </c>
      <c r="I52">
        <f>[4]p30!I52</f>
        <v>0</v>
      </c>
      <c r="J52">
        <f>[4]p30!J52</f>
        <v>0</v>
      </c>
      <c r="K52">
        <f>[4]p30!K52</f>
        <v>0</v>
      </c>
      <c r="M52" s="28"/>
    </row>
    <row r="53" spans="1:20">
      <c r="A53" t="s">
        <v>116</v>
      </c>
      <c r="B53">
        <f>[4]p30!B53</f>
        <v>21630485</v>
      </c>
      <c r="C53">
        <f>[4]p30!C53</f>
        <v>29235499</v>
      </c>
      <c r="D53">
        <f>[4]p30!D53</f>
        <v>24899560</v>
      </c>
      <c r="E53">
        <f>[4]p30!E53</f>
        <v>31508162</v>
      </c>
      <c r="F53">
        <f>[4]p30!F53</f>
        <v>23819418</v>
      </c>
      <c r="G53">
        <f>[4]p30!G53</f>
        <v>0</v>
      </c>
      <c r="H53">
        <f>[4]p30!H53</f>
        <v>0</v>
      </c>
      <c r="I53">
        <f>[4]p30!I53</f>
        <v>0</v>
      </c>
      <c r="J53">
        <f>[4]p30!J53</f>
        <v>0</v>
      </c>
      <c r="K53">
        <f>[4]p30!K53</f>
        <v>0</v>
      </c>
      <c r="N53" s="10"/>
      <c r="O53" s="10"/>
      <c r="P53" s="10"/>
      <c r="Q53" s="10"/>
      <c r="R53" s="10"/>
    </row>
    <row r="54" spans="1:20">
      <c r="A54" t="s">
        <v>230</v>
      </c>
      <c r="B54">
        <f>[4]p30!B54</f>
        <v>1252778</v>
      </c>
      <c r="C54">
        <f>[4]p30!C54</f>
        <v>1967590</v>
      </c>
      <c r="D54">
        <f>[4]p30!D54</f>
        <v>3673389</v>
      </c>
      <c r="E54">
        <f>[4]p30!E54</f>
        <v>790160</v>
      </c>
      <c r="F54">
        <f>[4]p30!F54</f>
        <v>2307886</v>
      </c>
      <c r="G54">
        <f>[4]p30!G54</f>
        <v>0</v>
      </c>
      <c r="H54">
        <f>[4]p30!H54</f>
        <v>0</v>
      </c>
      <c r="I54">
        <f>[4]p30!I54</f>
        <v>0</v>
      </c>
      <c r="J54">
        <f>[4]p30!J54</f>
        <v>0</v>
      </c>
      <c r="K54">
        <f>[4]p30!K54</f>
        <v>0</v>
      </c>
      <c r="N54" s="32"/>
      <c r="O54" s="32"/>
      <c r="P54" s="32"/>
      <c r="Q54" s="32"/>
      <c r="R54" s="32"/>
      <c r="S54" s="32"/>
      <c r="T54" s="33"/>
    </row>
    <row r="55" spans="1:20">
      <c r="A55" t="s">
        <v>231</v>
      </c>
      <c r="B55">
        <f>[4]p30!B55</f>
        <v>1022995</v>
      </c>
      <c r="C55">
        <f>[4]p30!C55</f>
        <v>3139398</v>
      </c>
      <c r="D55">
        <f>[4]p30!D55</f>
        <v>4056988</v>
      </c>
      <c r="E55">
        <f>[4]p30!E55</f>
        <v>3788190</v>
      </c>
      <c r="F55">
        <f>[4]p30!F55</f>
        <v>2480788</v>
      </c>
      <c r="G55">
        <f>[4]p30!G55</f>
        <v>0</v>
      </c>
      <c r="H55">
        <f>[4]p30!H55</f>
        <v>0</v>
      </c>
      <c r="I55">
        <f>[4]p30!I55</f>
        <v>0</v>
      </c>
      <c r="J55">
        <f>[4]p30!J55</f>
        <v>0</v>
      </c>
      <c r="K55">
        <f>[4]p30!K55</f>
        <v>0</v>
      </c>
      <c r="N55" s="32"/>
      <c r="O55" s="32"/>
      <c r="P55" s="32"/>
      <c r="Q55" s="32"/>
      <c r="R55" s="32"/>
      <c r="S55" s="32"/>
      <c r="T55" s="33"/>
    </row>
    <row r="56" spans="1:20">
      <c r="A56" t="s">
        <v>232</v>
      </c>
      <c r="B56">
        <f>[4]p30!B56</f>
        <v>2275773</v>
      </c>
      <c r="C56">
        <f>[4]p30!C56</f>
        <v>5106988</v>
      </c>
      <c r="D56">
        <f>[4]p30!D56</f>
        <v>7730377</v>
      </c>
      <c r="E56">
        <f>[4]p30!E56</f>
        <v>4578350</v>
      </c>
      <c r="F56">
        <f>[4]p30!F56</f>
        <v>4788674</v>
      </c>
      <c r="G56">
        <f>[4]p30!G56</f>
        <v>0</v>
      </c>
      <c r="H56">
        <f>[4]p30!H56</f>
        <v>0</v>
      </c>
      <c r="I56">
        <f>[4]p30!I56</f>
        <v>0</v>
      </c>
      <c r="J56">
        <f>[4]p30!J56</f>
        <v>0</v>
      </c>
      <c r="K56">
        <f>[4]p30!K56</f>
        <v>0</v>
      </c>
      <c r="T56" s="33"/>
    </row>
    <row r="57" spans="1:20">
      <c r="A57" t="s">
        <v>233</v>
      </c>
      <c r="B57">
        <f>[4]p30!B57</f>
        <v>2556119</v>
      </c>
      <c r="C57">
        <f>[4]p30!C57</f>
        <v>2663906</v>
      </c>
      <c r="D57">
        <f>[4]p30!D57</f>
        <v>2597519</v>
      </c>
      <c r="E57">
        <f>[4]p30!E57</f>
        <v>2717629</v>
      </c>
      <c r="F57">
        <f>[4]p30!F57</f>
        <v>2643167</v>
      </c>
      <c r="G57">
        <f>[4]p30!G57</f>
        <v>260846</v>
      </c>
      <c r="H57">
        <f>[4]p30!H57</f>
        <v>260846</v>
      </c>
      <c r="I57">
        <f>[4]p30!I57</f>
        <v>260846</v>
      </c>
      <c r="J57">
        <f>[4]p30!J57</f>
        <v>260846</v>
      </c>
      <c r="K57">
        <f>[4]p30!K57</f>
        <v>260846</v>
      </c>
      <c r="M57" s="28"/>
      <c r="N57" s="10"/>
      <c r="O57" s="10"/>
      <c r="P57" s="10"/>
      <c r="Q57" s="10"/>
      <c r="R57" s="10"/>
      <c r="T57" s="33"/>
    </row>
    <row r="58" spans="1:20">
      <c r="A58" t="s">
        <v>234</v>
      </c>
      <c r="B58">
        <f>[4]p30!B58</f>
        <v>4340401</v>
      </c>
      <c r="C58">
        <f>[4]p30!C58</f>
        <v>5616236</v>
      </c>
      <c r="D58">
        <f>[4]p30!D58</f>
        <v>5271092</v>
      </c>
      <c r="E58">
        <f>[4]p30!E58</f>
        <v>6455387</v>
      </c>
      <c r="F58">
        <f>[4]p30!F58</f>
        <v>5203462</v>
      </c>
      <c r="G58">
        <f>[4]p30!G58</f>
        <v>3856877</v>
      </c>
      <c r="H58">
        <f>[4]p30!H58</f>
        <v>2622676</v>
      </c>
      <c r="I58">
        <f>[4]p30!I58</f>
        <v>2468400</v>
      </c>
      <c r="J58">
        <f>[4]p30!J58</f>
        <v>3394050</v>
      </c>
      <c r="K58">
        <f>[4]p30!K58</f>
        <v>3702601</v>
      </c>
      <c r="N58" s="32"/>
      <c r="O58" s="32"/>
      <c r="P58" s="32"/>
      <c r="Q58" s="32"/>
      <c r="R58" s="32"/>
      <c r="S58" s="32"/>
      <c r="T58" s="33"/>
    </row>
    <row r="59" spans="1:20">
      <c r="A59" t="s">
        <v>235</v>
      </c>
      <c r="B59">
        <f>[4]p30!B59</f>
        <v>6495731</v>
      </c>
      <c r="C59">
        <f>[4]p30!C59</f>
        <v>8529918</v>
      </c>
      <c r="D59">
        <f>[4]p30!D59</f>
        <v>6301918</v>
      </c>
      <c r="E59">
        <f>[4]p30!E59</f>
        <v>7633241</v>
      </c>
      <c r="F59">
        <f>[4]p30!F59</f>
        <v>6651213</v>
      </c>
      <c r="G59">
        <f>[4]p30!G59</f>
        <v>3085501</v>
      </c>
      <c r="H59">
        <f>[4]p30!H59</f>
        <v>3702601</v>
      </c>
      <c r="I59">
        <f>[4]p30!I59</f>
        <v>3394050</v>
      </c>
      <c r="J59">
        <f>[4]p30!J59</f>
        <v>2468400</v>
      </c>
      <c r="K59">
        <f>[4]p30!K59</f>
        <v>2622676</v>
      </c>
      <c r="N59" s="32"/>
      <c r="O59" s="32"/>
      <c r="P59" s="32"/>
      <c r="Q59" s="32"/>
      <c r="R59" s="32"/>
      <c r="S59" s="32"/>
      <c r="T59" s="33"/>
    </row>
    <row r="60" spans="1:20">
      <c r="A60" t="s">
        <v>236</v>
      </c>
      <c r="B60">
        <f>[4]p30!B60</f>
        <v>10836132</v>
      </c>
      <c r="C60">
        <f>[4]p30!C60</f>
        <v>14146154</v>
      </c>
      <c r="D60">
        <f>[4]p30!D60</f>
        <v>11573010</v>
      </c>
      <c r="E60">
        <f>[4]p30!E60</f>
        <v>14088628</v>
      </c>
      <c r="F60">
        <f>[4]p30!F60</f>
        <v>11854675</v>
      </c>
      <c r="G60">
        <f>[4]p30!G60</f>
        <v>6942378</v>
      </c>
      <c r="H60">
        <f>[4]p30!H60</f>
        <v>6325277</v>
      </c>
      <c r="I60">
        <f>[4]p30!I60</f>
        <v>5862450</v>
      </c>
      <c r="J60">
        <f>[4]p30!J60</f>
        <v>5862450</v>
      </c>
      <c r="K60">
        <f>[4]p30!K60</f>
        <v>6325277</v>
      </c>
    </row>
    <row r="61" spans="1:20">
      <c r="A61" t="s">
        <v>237</v>
      </c>
      <c r="B61">
        <f>[4]p30!B61</f>
        <v>64093475.765457079</v>
      </c>
      <c r="C61">
        <f>[4]p30!C61</f>
        <v>65480115.171081543</v>
      </c>
      <c r="D61">
        <f>[4]p30!D61</f>
        <v>66506750.021142542</v>
      </c>
      <c r="E61">
        <f>[4]p30!E61</f>
        <v>71480690.253649831</v>
      </c>
      <c r="F61">
        <f>[4]p30!F61</f>
        <v>49093660.642613396</v>
      </c>
      <c r="G61">
        <f>[4]p30!G61</f>
        <v>0</v>
      </c>
      <c r="H61">
        <f>[4]p30!H61</f>
        <v>0</v>
      </c>
      <c r="I61">
        <f>[4]p30!I61</f>
        <v>0</v>
      </c>
      <c r="J61">
        <f>[4]p30!J61</f>
        <v>0</v>
      </c>
      <c r="K61">
        <f>[4]p30!K61</f>
        <v>0</v>
      </c>
    </row>
    <row r="62" spans="1:20">
      <c r="A62" t="s">
        <v>121</v>
      </c>
      <c r="B62">
        <f>[4]p30!B62</f>
        <v>6567653.9891304346</v>
      </c>
      <c r="C62">
        <f>[4]p30!C62</f>
        <v>7741994.673913043</v>
      </c>
      <c r="D62">
        <f>[4]p30!D62</f>
        <v>7245042.6086956523</v>
      </c>
      <c r="E62">
        <f>[4]p30!E62</f>
        <v>8058833.1413043477</v>
      </c>
      <c r="F62">
        <f>[4]p30!F62</f>
        <v>5000000.0543478262</v>
      </c>
      <c r="G62">
        <f>[4]p30!G62</f>
        <v>0</v>
      </c>
      <c r="H62">
        <f>[4]p30!H62</f>
        <v>0</v>
      </c>
      <c r="I62">
        <f>[4]p30!I62</f>
        <v>0</v>
      </c>
      <c r="J62">
        <f>[4]p30!J62</f>
        <v>0</v>
      </c>
      <c r="K62">
        <f>[4]p30!K62</f>
        <v>0</v>
      </c>
    </row>
    <row r="63" spans="1:20">
      <c r="A63" t="s">
        <v>122</v>
      </c>
      <c r="B63">
        <f>[4]p30!B63</f>
        <v>-585946</v>
      </c>
      <c r="C63">
        <f>[4]p30!C63</f>
        <v>2167187</v>
      </c>
      <c r="D63">
        <f>[4]p30!D63</f>
        <v>474059</v>
      </c>
      <c r="E63">
        <f>[4]p30!E63</f>
        <v>2093166</v>
      </c>
      <c r="F63">
        <f>[4]p30!F63</f>
        <v>31512</v>
      </c>
      <c r="G63">
        <f>[4]p30!G63</f>
        <v>-2997337</v>
      </c>
      <c r="H63">
        <f>[4]p30!H63</f>
        <v>-2598252</v>
      </c>
      <c r="I63">
        <f>[4]p30!I63</f>
        <v>-1917306</v>
      </c>
      <c r="J63">
        <f>[4]p30!J63</f>
        <v>-1763197</v>
      </c>
      <c r="K63">
        <f>[4]p30!K63</f>
        <v>-2319923</v>
      </c>
    </row>
    <row r="64" spans="1:20">
      <c r="A64" t="s">
        <v>238</v>
      </c>
      <c r="B64">
        <f>[4]p30!B64</f>
        <v>25822070</v>
      </c>
      <c r="C64">
        <f>[4]p30!C64</f>
        <v>28902718</v>
      </c>
      <c r="D64">
        <f>[4]p30!D64</f>
        <v>31299343</v>
      </c>
      <c r="E64">
        <f>[4]p30!E64</f>
        <v>27651789</v>
      </c>
      <c r="F64">
        <f>[4]p30!F64</f>
        <v>29182412</v>
      </c>
      <c r="G64">
        <f>[4]p30!G64</f>
        <v>0</v>
      </c>
      <c r="H64">
        <f>[4]p30!H64</f>
        <v>0</v>
      </c>
      <c r="I64">
        <f>[4]p30!I64</f>
        <v>0</v>
      </c>
      <c r="J64">
        <f>[4]p30!J64</f>
        <v>0</v>
      </c>
      <c r="K64">
        <f>[4]p30!K64</f>
        <v>0</v>
      </c>
    </row>
    <row r="65" spans="1:13">
      <c r="A65" t="s">
        <v>239</v>
      </c>
      <c r="B65">
        <f>[4]p30!B65</f>
        <v>1000000</v>
      </c>
      <c r="C65">
        <f>[4]p30!C65</f>
        <v>1000000</v>
      </c>
      <c r="D65">
        <f>[4]p30!D65</f>
        <v>1000000</v>
      </c>
      <c r="E65">
        <f>[4]p30!E65</f>
        <v>1000000</v>
      </c>
      <c r="F65">
        <f>[4]p30!F65</f>
        <v>1000000</v>
      </c>
      <c r="G65">
        <f>[4]p30!G65</f>
        <v>1000000</v>
      </c>
      <c r="H65">
        <f>[4]p30!H65</f>
        <v>1000000</v>
      </c>
      <c r="I65">
        <f>[4]p30!I65</f>
        <v>1000000</v>
      </c>
      <c r="J65">
        <f>[4]p30!J65</f>
        <v>1000000</v>
      </c>
      <c r="K65">
        <f>[4]p30!K65</f>
        <v>1000000</v>
      </c>
    </row>
    <row r="66" spans="1:13">
      <c r="A66" t="s">
        <v>125</v>
      </c>
      <c r="B66">
        <f>[4]p30!B66</f>
        <v>31289697.776326645</v>
      </c>
      <c r="C66">
        <f>[4]p30!C66</f>
        <v>25668215.497168496</v>
      </c>
      <c r="D66">
        <f>[4]p30!D66</f>
        <v>26488305.412446886</v>
      </c>
      <c r="E66">
        <f>[4]p30!E66</f>
        <v>32676902.112345491</v>
      </c>
      <c r="F66">
        <f>[4]p30!F66</f>
        <v>13879736.588265568</v>
      </c>
      <c r="G66">
        <f>[4]p30!G66</f>
        <v>14703252</v>
      </c>
      <c r="H66">
        <f>[4]p30!H66</f>
        <v>15477942</v>
      </c>
      <c r="I66">
        <f>[4]p30!I66</f>
        <v>16799771</v>
      </c>
      <c r="J66">
        <f>[4]p30!J66</f>
        <v>17099938</v>
      </c>
      <c r="K66">
        <f>[4]p30!K66</f>
        <v>16018227</v>
      </c>
    </row>
    <row r="67" spans="1:13">
      <c r="A67" t="s">
        <v>240</v>
      </c>
      <c r="B67">
        <f>[4]p30!B67</f>
        <v>64093475.765457079</v>
      </c>
      <c r="C67">
        <f>[4]p30!C67</f>
        <v>65480115.171081543</v>
      </c>
      <c r="D67">
        <f>[4]p30!D67</f>
        <v>66506750.021142542</v>
      </c>
      <c r="E67">
        <f>[4]p30!E67</f>
        <v>71480690.253649831</v>
      </c>
      <c r="F67">
        <f>[4]p30!F67</f>
        <v>49093660.642613396</v>
      </c>
      <c r="G67">
        <f>[4]p30!G67</f>
        <v>0</v>
      </c>
      <c r="H67">
        <f>[4]p30!H67</f>
        <v>0</v>
      </c>
      <c r="I67">
        <f>[4]p30!I67</f>
        <v>0</v>
      </c>
      <c r="J67">
        <f>[4]p30!J67</f>
        <v>0</v>
      </c>
      <c r="K67">
        <f>[4]p30!K67</f>
        <v>0</v>
      </c>
    </row>
    <row r="68" spans="1:13">
      <c r="A68" t="s">
        <v>241</v>
      </c>
      <c r="B68">
        <f>[4]p30!B68</f>
        <v>0</v>
      </c>
      <c r="C68">
        <f>[4]p30!C68</f>
        <v>0</v>
      </c>
      <c r="D68">
        <f>[4]p30!D68</f>
        <v>0</v>
      </c>
      <c r="E68">
        <f>[4]p30!E68</f>
        <v>0</v>
      </c>
      <c r="F68">
        <f>[4]p30!F68</f>
        <v>0</v>
      </c>
      <c r="G68">
        <f>[4]p30!G68</f>
        <v>0</v>
      </c>
      <c r="H68">
        <f>[4]p30!H68</f>
        <v>0</v>
      </c>
      <c r="I68">
        <f>[4]p30!I68</f>
        <v>0</v>
      </c>
      <c r="J68">
        <f>[4]p30!J68</f>
        <v>0</v>
      </c>
      <c r="K68">
        <f>[4]p30!K68</f>
        <v>0</v>
      </c>
    </row>
    <row r="69" spans="1:13">
      <c r="A69" t="s">
        <v>242</v>
      </c>
      <c r="B69">
        <f>[4]p30!B69</f>
        <v>25977474.371302184</v>
      </c>
      <c r="C69">
        <f>[4]p30!C69</f>
        <v>34948096.787210554</v>
      </c>
      <c r="D69">
        <f>[4]p30!D69</f>
        <v>29774073.165379994</v>
      </c>
      <c r="E69">
        <f>[4]p30!E69</f>
        <v>37708600.311931282</v>
      </c>
      <c r="F69">
        <f>[4]p30!F69</f>
        <v>28238253.891976602</v>
      </c>
      <c r="G69">
        <f>[4]p30!G69</f>
        <v>0</v>
      </c>
      <c r="H69">
        <f>[4]p30!H69</f>
        <v>0</v>
      </c>
      <c r="I69">
        <f>[4]p30!I69</f>
        <v>0</v>
      </c>
      <c r="J69">
        <f>[4]p30!J69</f>
        <v>0</v>
      </c>
      <c r="K69">
        <f>[4]p30!K69</f>
        <v>0</v>
      </c>
    </row>
    <row r="70" spans="1:13">
      <c r="A70" t="s">
        <v>243</v>
      </c>
      <c r="B70">
        <f>[4]p30!B70</f>
        <v>-476552.10752157494</v>
      </c>
      <c r="C70">
        <f>[4]p30!C70</f>
        <v>4206892.913134668</v>
      </c>
      <c r="D70">
        <f>[4]p30!D70</f>
        <v>920232.6160826087</v>
      </c>
      <c r="E70">
        <f>[4]p30!E70</f>
        <v>4063205.4380373955</v>
      </c>
      <c r="F70">
        <f>[4]p30!F70</f>
        <v>61170.157227993011</v>
      </c>
      <c r="G70">
        <f>[4]p30!G70</f>
        <v>-83975</v>
      </c>
      <c r="H70">
        <f>[4]p30!H70</f>
        <v>-78820</v>
      </c>
      <c r="I70">
        <f>[4]p30!I70</f>
        <v>-74954</v>
      </c>
      <c r="J70">
        <f>[4]p30!J70</f>
        <v>-74954</v>
      </c>
      <c r="K70">
        <f>[4]p30!K70</f>
        <v>-78820</v>
      </c>
    </row>
    <row r="71" spans="1:13">
      <c r="A71" t="s">
        <v>244</v>
      </c>
      <c r="B71">
        <f>[4]p30!B71</f>
        <v>0.94023704015805909</v>
      </c>
      <c r="C71">
        <f>[4]p30!C71</f>
        <v>1.0926613734232378</v>
      </c>
      <c r="D71">
        <f>[4]p30!D71</f>
        <v>1.1254705263646927</v>
      </c>
      <c r="E71">
        <f>[4]p30!E71</f>
        <v>1.1016385165415707</v>
      </c>
      <c r="F71">
        <f>[4]p30!F71</f>
        <v>0.73999254351243959</v>
      </c>
      <c r="G71">
        <f>[4]p30!G71</f>
        <v>0</v>
      </c>
      <c r="H71">
        <f>[4]p30!H71</f>
        <v>0</v>
      </c>
      <c r="I71">
        <f>[4]p30!I71</f>
        <v>0</v>
      </c>
      <c r="J71">
        <f>[4]p30!J71</f>
        <v>0</v>
      </c>
      <c r="K71">
        <f>[4]p30!K71</f>
        <v>0</v>
      </c>
    </row>
    <row r="72" spans="1:13">
      <c r="A72" t="s">
        <v>245</v>
      </c>
      <c r="B72">
        <f>[4]p30!B72</f>
        <v>0.92809417069080213</v>
      </c>
      <c r="C72">
        <f>[4]p30!C72</f>
        <v>1.0464222694978254</v>
      </c>
      <c r="D72">
        <f>[4]p30!D72</f>
        <v>0.92389767952250279</v>
      </c>
      <c r="E72">
        <f>[4]p30!E72</f>
        <v>1.02831851055882</v>
      </c>
      <c r="F72">
        <f>[4]p30!F72</f>
        <v>1.0732673697300485</v>
      </c>
      <c r="G72">
        <f>[4]p30!G72</f>
        <v>0</v>
      </c>
      <c r="H72">
        <f>[4]p30!H72</f>
        <v>0</v>
      </c>
      <c r="I72">
        <f>[4]p30!I72</f>
        <v>0</v>
      </c>
      <c r="J72">
        <f>[4]p30!J72</f>
        <v>0</v>
      </c>
      <c r="K72">
        <f>[4]p30!K72</f>
        <v>0</v>
      </c>
    </row>
    <row r="73" spans="1:13">
      <c r="A73" t="s">
        <v>246</v>
      </c>
      <c r="B73">
        <f>[4]p30!B73</f>
        <v>0</v>
      </c>
      <c r="C73">
        <f>[4]p30!C73</f>
        <v>0</v>
      </c>
      <c r="D73">
        <f>[4]p30!D73</f>
        <v>0</v>
      </c>
      <c r="E73">
        <f>[4]p30!E73</f>
        <v>0</v>
      </c>
      <c r="F73">
        <f>[4]p30!F73</f>
        <v>0</v>
      </c>
      <c r="G73">
        <f>[4]p30!G73</f>
        <v>0</v>
      </c>
      <c r="H73">
        <f>[4]p30!H73</f>
        <v>0</v>
      </c>
      <c r="I73">
        <f>[4]p30!I73</f>
        <v>0</v>
      </c>
      <c r="J73">
        <f>[4]p30!J73</f>
        <v>0</v>
      </c>
      <c r="K73">
        <f>[4]p30!K73</f>
        <v>0</v>
      </c>
    </row>
    <row r="74" spans="1:13">
      <c r="A74" t="s">
        <v>435</v>
      </c>
      <c r="B74">
        <f>[4]p30!B74</f>
        <v>0</v>
      </c>
      <c r="C74">
        <f>[4]p30!C74</f>
        <v>0</v>
      </c>
      <c r="D74">
        <f>[4]p30!D74</f>
        <v>0</v>
      </c>
      <c r="E74">
        <f>[4]p30!E74</f>
        <v>0</v>
      </c>
      <c r="F74">
        <f>[4]p30!F74</f>
        <v>0</v>
      </c>
      <c r="G74">
        <f>[4]p30!G74</f>
        <v>0</v>
      </c>
      <c r="H74">
        <f>[4]p30!H74</f>
        <v>0</v>
      </c>
      <c r="I74">
        <f>[4]p30!I74</f>
        <v>0</v>
      </c>
      <c r="J74">
        <f>[4]p30!J74</f>
        <v>0</v>
      </c>
      <c r="K74">
        <f>[4]p30!K74</f>
        <v>0</v>
      </c>
    </row>
    <row r="75" spans="1:13">
      <c r="A75" t="s">
        <v>436</v>
      </c>
      <c r="B75">
        <f>[4]p30!B75</f>
        <v>0</v>
      </c>
      <c r="C75">
        <f>[4]p30!C75</f>
        <v>0</v>
      </c>
      <c r="D75">
        <f>[4]p30!D75</f>
        <v>0</v>
      </c>
      <c r="E75">
        <f>[4]p30!E75</f>
        <v>0</v>
      </c>
      <c r="F75">
        <f>[4]p30!F75</f>
        <v>0</v>
      </c>
      <c r="G75">
        <f>[4]p30!G75</f>
        <v>0</v>
      </c>
      <c r="H75">
        <f>[4]p30!H75</f>
        <v>0</v>
      </c>
      <c r="I75">
        <f>[4]p30!I75</f>
        <v>0</v>
      </c>
      <c r="J75">
        <f>[4]p30!J75</f>
        <v>0</v>
      </c>
      <c r="K75">
        <f>[4]p30!K75</f>
        <v>0</v>
      </c>
    </row>
    <row r="76" spans="1:13">
      <c r="A76" t="s">
        <v>437</v>
      </c>
      <c r="B76">
        <f>[4]p30!B76</f>
        <v>0</v>
      </c>
      <c r="C76">
        <f>[4]p30!C76</f>
        <v>0</v>
      </c>
      <c r="D76">
        <f>[4]p30!D76</f>
        <v>0</v>
      </c>
      <c r="E76">
        <f>[4]p30!E76</f>
        <v>0</v>
      </c>
      <c r="F76">
        <f>[4]p30!F76</f>
        <v>0</v>
      </c>
      <c r="G76">
        <f>[4]p30!G76</f>
        <v>0</v>
      </c>
      <c r="H76">
        <f>[4]p30!H76</f>
        <v>0</v>
      </c>
      <c r="I76">
        <f>[4]p30!I76</f>
        <v>0</v>
      </c>
      <c r="J76">
        <f>[4]p30!J76</f>
        <v>0</v>
      </c>
      <c r="K76">
        <f>[4]p30!K76</f>
        <v>0</v>
      </c>
    </row>
    <row r="77" spans="1:13" ht="14" thickBot="1">
      <c r="A77" s="34" t="s">
        <v>438</v>
      </c>
      <c r="B77" s="34">
        <f>[4]p30!B77</f>
        <v>0</v>
      </c>
      <c r="C77" s="34">
        <f>[4]p30!C77</f>
        <v>0</v>
      </c>
      <c r="D77" s="34">
        <f>[4]p30!D77</f>
        <v>0</v>
      </c>
      <c r="E77" s="34">
        <f>[4]p30!E77</f>
        <v>0</v>
      </c>
      <c r="F77" s="34">
        <f>[4]p30!F77</f>
        <v>0</v>
      </c>
      <c r="G77" s="34">
        <f>[4]p30!G77</f>
        <v>0</v>
      </c>
      <c r="H77" s="34">
        <f>[4]p30!H77</f>
        <v>0</v>
      </c>
      <c r="I77" s="34">
        <f>[4]p30!I77</f>
        <v>0</v>
      </c>
      <c r="J77" s="34">
        <f>[4]p30!J77</f>
        <v>0</v>
      </c>
      <c r="K77" s="34">
        <f>[4]p30!K77</f>
        <v>0</v>
      </c>
      <c r="L77" s="34"/>
      <c r="M77" s="34"/>
    </row>
    <row r="78" spans="1:13">
      <c r="A78" t="s">
        <v>247</v>
      </c>
      <c r="B78">
        <f>[4]p30!B78</f>
        <v>1</v>
      </c>
    </row>
    <row r="79" spans="1:13">
      <c r="A79" t="s">
        <v>248</v>
      </c>
      <c r="B79">
        <f>[4]p30!B79</f>
        <v>45000</v>
      </c>
    </row>
    <row r="80" spans="1:13">
      <c r="A80" t="s">
        <v>249</v>
      </c>
      <c r="B80">
        <f>[4]p30!B80</f>
        <v>45000</v>
      </c>
    </row>
    <row r="81" spans="1:2">
      <c r="A81" t="s">
        <v>250</v>
      </c>
      <c r="B81">
        <f>[4]p30!B81</f>
        <v>0</v>
      </c>
    </row>
    <row r="82" spans="1:2">
      <c r="A82" t="s">
        <v>251</v>
      </c>
      <c r="B82">
        <f>[4]p30!B82</f>
        <v>0</v>
      </c>
    </row>
    <row r="83" spans="1:2">
      <c r="A83" t="s">
        <v>252</v>
      </c>
      <c r="B83">
        <f>[4]p30!B83</f>
        <v>0</v>
      </c>
    </row>
    <row r="84" spans="1:2">
      <c r="A84" t="s">
        <v>253</v>
      </c>
      <c r="B84">
        <f>[4]p30!B84</f>
        <v>0</v>
      </c>
    </row>
    <row r="85" spans="1:2">
      <c r="A85" t="s">
        <v>254</v>
      </c>
      <c r="B85">
        <f>[4]p30!B85</f>
        <v>55940</v>
      </c>
    </row>
    <row r="86" spans="1:2">
      <c r="A86" t="s">
        <v>255</v>
      </c>
      <c r="B86">
        <f>[4]p30!B86</f>
        <v>29624</v>
      </c>
    </row>
    <row r="87" spans="1:2">
      <c r="A87" t="s">
        <v>256</v>
      </c>
      <c r="B87">
        <f>[4]p30!B87</f>
        <v>21768</v>
      </c>
    </row>
    <row r="88" spans="1:2">
      <c r="A88" t="s">
        <v>257</v>
      </c>
      <c r="B88">
        <f>[4]p30!B88</f>
        <v>36104</v>
      </c>
    </row>
    <row r="89" spans="1:2">
      <c r="A89" t="s">
        <v>258</v>
      </c>
      <c r="B89">
        <f>[4]p30!B89</f>
        <v>41152</v>
      </c>
    </row>
    <row r="90" spans="1:2">
      <c r="A90" t="s">
        <v>259</v>
      </c>
      <c r="B90">
        <f>[4]p30!B90</f>
        <v>105087</v>
      </c>
    </row>
    <row r="91" spans="1:2">
      <c r="A91" t="s">
        <v>260</v>
      </c>
      <c r="B91">
        <f>[4]p30!B91</f>
        <v>55940</v>
      </c>
    </row>
    <row r="92" spans="1:2">
      <c r="A92" t="s">
        <v>261</v>
      </c>
      <c r="B92">
        <f>[4]p30!B92</f>
        <v>29624</v>
      </c>
    </row>
    <row r="93" spans="1:2">
      <c r="A93" t="s">
        <v>262</v>
      </c>
      <c r="B93">
        <f>[4]p30!B93</f>
        <v>21768</v>
      </c>
    </row>
    <row r="94" spans="1:2">
      <c r="A94" t="s">
        <v>263</v>
      </c>
      <c r="B94">
        <f>[4]p30!B94</f>
        <v>36104</v>
      </c>
    </row>
    <row r="95" spans="1:2">
      <c r="A95" t="s">
        <v>264</v>
      </c>
      <c r="B95">
        <f>[4]p30!B95</f>
        <v>41152</v>
      </c>
    </row>
    <row r="96" spans="1:2">
      <c r="A96" t="s">
        <v>265</v>
      </c>
      <c r="B96">
        <f>[4]p30!B96</f>
        <v>105087</v>
      </c>
    </row>
    <row r="97" spans="1:2">
      <c r="A97" t="s">
        <v>266</v>
      </c>
      <c r="B97">
        <f>[4]p30!B97</f>
        <v>0</v>
      </c>
    </row>
    <row r="98" spans="1:2">
      <c r="A98" t="s">
        <v>267</v>
      </c>
      <c r="B98">
        <f>[4]p30!B98</f>
        <v>0</v>
      </c>
    </row>
    <row r="99" spans="1:2">
      <c r="A99" t="s">
        <v>268</v>
      </c>
      <c r="B99">
        <f>[4]p30!B99</f>
        <v>0</v>
      </c>
    </row>
    <row r="100" spans="1:2">
      <c r="A100" t="s">
        <v>269</v>
      </c>
      <c r="B100">
        <f>[4]p30!B100</f>
        <v>0</v>
      </c>
    </row>
    <row r="101" spans="1:2">
      <c r="A101" t="s">
        <v>270</v>
      </c>
      <c r="B101">
        <f>[4]p30!B101</f>
        <v>0</v>
      </c>
    </row>
    <row r="102" spans="1:2">
      <c r="A102" t="s">
        <v>271</v>
      </c>
      <c r="B102">
        <f>[4]p30!B102</f>
        <v>0</v>
      </c>
    </row>
    <row r="103" spans="1:2">
      <c r="A103" t="s">
        <v>272</v>
      </c>
      <c r="B103">
        <f>[4]p30!B103</f>
        <v>184267920.22253996</v>
      </c>
    </row>
    <row r="104" spans="1:2">
      <c r="A104" t="s">
        <v>273</v>
      </c>
      <c r="B104">
        <f>[4]p30!B104</f>
        <v>9425561.3530155011</v>
      </c>
    </row>
    <row r="105" spans="1:2">
      <c r="A105" t="s">
        <v>274</v>
      </c>
      <c r="B105">
        <f>[4]p30!B105</f>
        <v>5703759.021807</v>
      </c>
    </row>
    <row r="106" spans="1:2">
      <c r="A106" t="s">
        <v>275</v>
      </c>
      <c r="B106">
        <f>[4]p30!B106</f>
        <v>891956.87232497998</v>
      </c>
    </row>
    <row r="107" spans="1:2">
      <c r="A107" t="s">
        <v>276</v>
      </c>
      <c r="B107">
        <f>[4]p30!B107</f>
        <v>1571215.3691572803</v>
      </c>
    </row>
    <row r="108" spans="1:2">
      <c r="A108" t="s">
        <v>277</v>
      </c>
      <c r="B108">
        <f>[4]p30!B108</f>
        <v>3618940.3211704046</v>
      </c>
    </row>
    <row r="109" spans="1:2">
      <c r="A109" t="s">
        <v>278</v>
      </c>
      <c r="B109">
        <f>[4]p30!B109</f>
        <v>1672.8572126195509</v>
      </c>
    </row>
    <row r="110" spans="1:2">
      <c r="A110" t="s">
        <v>279</v>
      </c>
      <c r="B110">
        <f>[4]p30!B110</f>
        <v>260.70565957718418</v>
      </c>
    </row>
    <row r="111" spans="1:2">
      <c r="A111" t="s">
        <v>280</v>
      </c>
      <c r="B111">
        <f>[4]p30!B111</f>
        <v>131.16721326221477</v>
      </c>
    </row>
    <row r="112" spans="1:2">
      <c r="A112" t="s">
        <v>281</v>
      </c>
      <c r="B112">
        <f>[4]p30!B112</f>
        <v>12.942429094646631</v>
      </c>
    </row>
    <row r="113" spans="1:2">
      <c r="A113" t="s">
        <v>282</v>
      </c>
      <c r="B113">
        <f>[4]p30!B113</f>
        <v>15.295598020946017</v>
      </c>
    </row>
    <row r="114" spans="1:2">
      <c r="A114" t="s">
        <v>283</v>
      </c>
      <c r="B114">
        <f>[4]p30!B114</f>
        <v>19.609741052494893</v>
      </c>
    </row>
    <row r="115" spans="1:2">
      <c r="A115" t="s">
        <v>284</v>
      </c>
      <c r="B115">
        <f>[4]p30!B115</f>
        <v>17999960</v>
      </c>
    </row>
    <row r="116" spans="1:2">
      <c r="A116" t="s">
        <v>285</v>
      </c>
      <c r="B116">
        <f>[4]p30!B116</f>
        <v>960005.1</v>
      </c>
    </row>
    <row r="117" spans="1:2">
      <c r="A117" t="s">
        <v>286</v>
      </c>
      <c r="B117">
        <f>[4]p30!B117</f>
        <v>959997</v>
      </c>
    </row>
    <row r="118" spans="1:2">
      <c r="A118" t="s">
        <v>287</v>
      </c>
      <c r="B118">
        <f>[4]p30!B118</f>
        <v>119999.88</v>
      </c>
    </row>
    <row r="119" spans="1:2">
      <c r="A119" t="s">
        <v>288</v>
      </c>
      <c r="B119">
        <f>[4]p30!B119</f>
        <v>239999.76</v>
      </c>
    </row>
    <row r="120" spans="1:2">
      <c r="A120" t="s">
        <v>289</v>
      </c>
      <c r="B120">
        <f>[4]p30!B120</f>
        <v>640000</v>
      </c>
    </row>
    <row r="121" spans="1:2">
      <c r="A121" t="s">
        <v>290</v>
      </c>
      <c r="B121">
        <f>[4]p30!B121</f>
        <v>16584112.820028596</v>
      </c>
    </row>
    <row r="122" spans="1:2">
      <c r="A122" t="s">
        <v>291</v>
      </c>
      <c r="B122">
        <f>[4]p30!B122</f>
        <v>650363.73335806944</v>
      </c>
    </row>
    <row r="123" spans="1:2">
      <c r="A123" t="s">
        <v>292</v>
      </c>
      <c r="B123">
        <f>[4]p30!B123</f>
        <v>0</v>
      </c>
    </row>
    <row r="124" spans="1:2">
      <c r="A124" t="s">
        <v>293</v>
      </c>
      <c r="B124">
        <f>[4]p30!B124</f>
        <v>102575.0403173727</v>
      </c>
    </row>
    <row r="125" spans="1:2">
      <c r="A125" t="s">
        <v>294</v>
      </c>
      <c r="B125">
        <f>[4]p30!B125</f>
        <v>180689.76745308726</v>
      </c>
    </row>
    <row r="126" spans="1:2">
      <c r="A126" t="s">
        <v>295</v>
      </c>
      <c r="B126">
        <f>[4]p30!B126</f>
        <v>208089.06846729826</v>
      </c>
    </row>
    <row r="127" spans="1:2">
      <c r="A127" t="s">
        <v>296</v>
      </c>
      <c r="B127">
        <f>[4]p30!B127</f>
        <v>56492</v>
      </c>
    </row>
    <row r="128" spans="1:2">
      <c r="A128" t="s">
        <v>297</v>
      </c>
      <c r="B128">
        <f>[4]p30!B128</f>
        <v>28228</v>
      </c>
    </row>
    <row r="129" spans="1:2">
      <c r="A129" t="s">
        <v>298</v>
      </c>
      <c r="B129">
        <f>[4]p30!B129</f>
        <v>21522</v>
      </c>
    </row>
    <row r="130" spans="1:2">
      <c r="A130" t="s">
        <v>299</v>
      </c>
      <c r="B130">
        <f>[4]p30!B130</f>
        <v>38382</v>
      </c>
    </row>
    <row r="131" spans="1:2">
      <c r="A131" t="s">
        <v>300</v>
      </c>
      <c r="B131">
        <f>[4]p30!B131</f>
        <v>53507</v>
      </c>
    </row>
    <row r="132" spans="1:2">
      <c r="A132" t="s">
        <v>301</v>
      </c>
      <c r="B132">
        <f>[4]p30!B132</f>
        <v>124419</v>
      </c>
    </row>
    <row r="133" spans="1:2">
      <c r="A133" t="s">
        <v>302</v>
      </c>
      <c r="B133">
        <f>[4]p30!B133</f>
        <v>56492</v>
      </c>
    </row>
    <row r="134" spans="1:2">
      <c r="A134" t="s">
        <v>303</v>
      </c>
      <c r="B134">
        <f>[4]p30!B134</f>
        <v>28228</v>
      </c>
    </row>
    <row r="135" spans="1:2">
      <c r="A135" t="s">
        <v>304</v>
      </c>
      <c r="B135">
        <f>[4]p30!B135</f>
        <v>21522</v>
      </c>
    </row>
    <row r="136" spans="1:2">
      <c r="A136" t="s">
        <v>305</v>
      </c>
      <c r="B136">
        <f>[4]p30!B136</f>
        <v>38382</v>
      </c>
    </row>
    <row r="137" spans="1:2">
      <c r="A137" t="s">
        <v>306</v>
      </c>
      <c r="B137">
        <f>[4]p30!B137</f>
        <v>53507</v>
      </c>
    </row>
    <row r="138" spans="1:2">
      <c r="A138" t="s">
        <v>307</v>
      </c>
      <c r="B138">
        <f>[4]p30!B138</f>
        <v>124419</v>
      </c>
    </row>
    <row r="139" spans="1:2">
      <c r="A139" t="s">
        <v>308</v>
      </c>
      <c r="B139">
        <f>[4]p30!B139</f>
        <v>0</v>
      </c>
    </row>
    <row r="140" spans="1:2">
      <c r="A140" t="s">
        <v>309</v>
      </c>
      <c r="B140">
        <f>[4]p30!B140</f>
        <v>0</v>
      </c>
    </row>
    <row r="141" spans="1:2">
      <c r="A141" t="s">
        <v>310</v>
      </c>
      <c r="B141">
        <f>[4]p30!B141</f>
        <v>0</v>
      </c>
    </row>
    <row r="142" spans="1:2">
      <c r="A142" t="s">
        <v>311</v>
      </c>
      <c r="B142">
        <f>[4]p30!B142</f>
        <v>0</v>
      </c>
    </row>
    <row r="143" spans="1:2">
      <c r="A143" t="s">
        <v>312</v>
      </c>
      <c r="B143">
        <f>[4]p30!B143</f>
        <v>0</v>
      </c>
    </row>
    <row r="144" spans="1:2">
      <c r="A144" t="s">
        <v>313</v>
      </c>
      <c r="B144">
        <f>[4]p30!B144</f>
        <v>0</v>
      </c>
    </row>
    <row r="145" spans="1:2">
      <c r="A145" t="s">
        <v>314</v>
      </c>
      <c r="B145">
        <f>[4]p30!B145</f>
        <v>283358567.78252101</v>
      </c>
    </row>
    <row r="146" spans="1:2">
      <c r="A146" t="s">
        <v>315</v>
      </c>
      <c r="B146">
        <f>[4]p30!B146</f>
        <v>10566343.103085</v>
      </c>
    </row>
    <row r="147" spans="1:2">
      <c r="A147" t="s">
        <v>316</v>
      </c>
      <c r="B147">
        <f>[4]p30!B147</f>
        <v>8458951.3276826236</v>
      </c>
    </row>
    <row r="148" spans="1:2">
      <c r="A148" t="s">
        <v>317</v>
      </c>
      <c r="B148">
        <f>[4]p30!B148</f>
        <v>1235579.3809162648</v>
      </c>
    </row>
    <row r="149" spans="1:2">
      <c r="A149" t="s">
        <v>318</v>
      </c>
      <c r="B149">
        <f>[4]p30!B149</f>
        <v>2403457.5049600503</v>
      </c>
    </row>
    <row r="150" spans="1:2">
      <c r="A150" t="s">
        <v>319</v>
      </c>
      <c r="B150">
        <f>[4]p30!B150</f>
        <v>5122995.7021291126</v>
      </c>
    </row>
    <row r="151" spans="1:2">
      <c r="A151" t="s">
        <v>320</v>
      </c>
      <c r="B151">
        <f>[4]p30!B151</f>
        <v>2501.9135886401382</v>
      </c>
    </row>
    <row r="152" spans="1:2">
      <c r="A152" t="s">
        <v>321</v>
      </c>
      <c r="B152">
        <f>[4]p30!B152</f>
        <v>359.01778742565671</v>
      </c>
    </row>
    <row r="153" spans="1:2">
      <c r="A153" t="s">
        <v>322</v>
      </c>
      <c r="B153">
        <f>[4]p30!B153</f>
        <v>196.17277001837448</v>
      </c>
    </row>
    <row r="154" spans="1:2">
      <c r="A154" t="s">
        <v>323</v>
      </c>
      <c r="B154">
        <f>[4]p30!B154</f>
        <v>18.566351914801039</v>
      </c>
    </row>
    <row r="155" spans="1:2">
      <c r="A155" t="s">
        <v>324</v>
      </c>
      <c r="B155">
        <f>[4]p30!B155</f>
        <v>21.942052262946682</v>
      </c>
    </row>
    <row r="156" spans="1:2">
      <c r="A156" t="s">
        <v>325</v>
      </c>
      <c r="B156">
        <f>[4]p30!B156</f>
        <v>27.830836234547029</v>
      </c>
    </row>
    <row r="157" spans="1:2">
      <c r="A157" t="s">
        <v>326</v>
      </c>
      <c r="B157">
        <f>[4]p30!B157</f>
        <v>23999976</v>
      </c>
    </row>
    <row r="158" spans="1:2">
      <c r="A158" t="s">
        <v>327</v>
      </c>
      <c r="B158">
        <f>[4]p30!B158</f>
        <v>1199996.7</v>
      </c>
    </row>
    <row r="159" spans="1:2">
      <c r="A159" t="s">
        <v>328</v>
      </c>
      <c r="B159">
        <f>[4]p30!B159</f>
        <v>1199999.7</v>
      </c>
    </row>
    <row r="160" spans="1:2">
      <c r="A160" t="s">
        <v>329</v>
      </c>
      <c r="B160">
        <f>[4]p30!B160</f>
        <v>119999.88</v>
      </c>
    </row>
    <row r="161" spans="1:2">
      <c r="A161" t="s">
        <v>330</v>
      </c>
      <c r="B161">
        <f>[4]p30!B161</f>
        <v>239999.76</v>
      </c>
    </row>
    <row r="162" spans="1:2">
      <c r="A162" t="s">
        <v>331</v>
      </c>
      <c r="B162">
        <f>[4]p30!B162</f>
        <v>660000</v>
      </c>
    </row>
    <row r="163" spans="1:2">
      <c r="A163" t="s">
        <v>332</v>
      </c>
      <c r="B163">
        <f>[4]p30!B163</f>
        <v>25502271.10042689</v>
      </c>
    </row>
    <row r="164" spans="1:2">
      <c r="A164" t="s">
        <v>333</v>
      </c>
      <c r="B164">
        <f>[4]p30!B164</f>
        <v>0</v>
      </c>
    </row>
    <row r="165" spans="1:2">
      <c r="A165" t="s">
        <v>334</v>
      </c>
      <c r="B165">
        <f>[4]p30!B165</f>
        <v>778223.52214680135</v>
      </c>
    </row>
    <row r="166" spans="1:2">
      <c r="A166" t="s">
        <v>335</v>
      </c>
      <c r="B166">
        <f>[4]p30!B166</f>
        <v>142091.62880537048</v>
      </c>
    </row>
    <row r="167" spans="1:2">
      <c r="A167" t="s">
        <v>336</v>
      </c>
      <c r="B167">
        <f>[4]p30!B167</f>
        <v>276397.61307040579</v>
      </c>
    </row>
    <row r="168" spans="1:2">
      <c r="A168" t="s">
        <v>337</v>
      </c>
      <c r="B168">
        <f>[4]p30!B168</f>
        <v>0</v>
      </c>
    </row>
    <row r="169" spans="1:2">
      <c r="A169" t="s">
        <v>338</v>
      </c>
      <c r="B169">
        <f>[4]p30!B169</f>
        <v>3</v>
      </c>
    </row>
    <row r="170" spans="1:2">
      <c r="A170" t="s">
        <v>339</v>
      </c>
      <c r="B170">
        <f>[4]p30!B170</f>
        <v>6</v>
      </c>
    </row>
    <row r="171" spans="1:2">
      <c r="A171" t="s">
        <v>340</v>
      </c>
      <c r="B171">
        <f>[4]p30!B171</f>
        <v>274709</v>
      </c>
    </row>
    <row r="172" spans="1:2">
      <c r="A172" t="s">
        <v>341</v>
      </c>
      <c r="B172">
        <f>[4]p30!B172</f>
        <v>7586351.9999999991</v>
      </c>
    </row>
    <row r="173" spans="1:2">
      <c r="A173" t="s">
        <v>342</v>
      </c>
      <c r="B173">
        <f>[4]p30!B173</f>
        <v>24050499.749999996</v>
      </c>
    </row>
    <row r="174" spans="1:2">
      <c r="A174" t="s">
        <v>343</v>
      </c>
      <c r="B174">
        <f>[4]p30!B174</f>
        <v>274709</v>
      </c>
    </row>
    <row r="175" spans="1:2">
      <c r="A175" t="s">
        <v>344</v>
      </c>
      <c r="B175">
        <f>[4]p30!B175</f>
        <v>7586351.9999999991</v>
      </c>
    </row>
    <row r="176" spans="1:2">
      <c r="A176" t="s">
        <v>345</v>
      </c>
      <c r="B176">
        <f>[4]p30!B176</f>
        <v>24050499.749999996</v>
      </c>
    </row>
    <row r="177" spans="1:2">
      <c r="A177" t="s">
        <v>346</v>
      </c>
      <c r="B177">
        <f>[4]p30!B177</f>
        <v>271275</v>
      </c>
    </row>
    <row r="178" spans="1:2">
      <c r="A178" t="s">
        <v>347</v>
      </c>
      <c r="B178">
        <f>[4]p30!B178</f>
        <v>7788666.1192028997</v>
      </c>
    </row>
    <row r="179" spans="1:2">
      <c r="A179" t="s">
        <v>348</v>
      </c>
      <c r="B179">
        <f>[4]p30!B179</f>
        <v>25494719.750000004</v>
      </c>
    </row>
    <row r="180" spans="1:2">
      <c r="A180" t="s">
        <v>349</v>
      </c>
      <c r="B180">
        <f>[4]p30!B180</f>
        <v>328898</v>
      </c>
    </row>
    <row r="181" spans="1:2">
      <c r="A181" t="s">
        <v>350</v>
      </c>
      <c r="B181">
        <f>[4]p30!B181</f>
        <v>1871446</v>
      </c>
    </row>
    <row r="182" spans="1:2">
      <c r="A182" t="s">
        <v>351</v>
      </c>
      <c r="B182">
        <f>[4]p30!B182</f>
        <v>6678811</v>
      </c>
    </row>
    <row r="183" spans="1:2">
      <c r="A183" t="s">
        <v>352</v>
      </c>
      <c r="B183">
        <f>[4]p30!B183</f>
        <v>328898</v>
      </c>
    </row>
    <row r="184" spans="1:2">
      <c r="A184" t="s">
        <v>353</v>
      </c>
      <c r="B184">
        <f>[4]p30!B184</f>
        <v>1871446</v>
      </c>
    </row>
    <row r="185" spans="1:2">
      <c r="A185" t="s">
        <v>354</v>
      </c>
      <c r="B185">
        <f>[4]p30!B185</f>
        <v>6678811</v>
      </c>
    </row>
    <row r="186" spans="1:2">
      <c r="A186" t="s">
        <v>355</v>
      </c>
      <c r="B186">
        <f>[4]p30!B186</f>
        <v>324787</v>
      </c>
    </row>
    <row r="187" spans="1:2">
      <c r="A187" t="s">
        <v>356</v>
      </c>
      <c r="B187">
        <f>[4]p30!B187</f>
        <v>1863224</v>
      </c>
    </row>
    <row r="188" spans="1:2">
      <c r="A188" t="s">
        <v>357</v>
      </c>
      <c r="B188">
        <f>[4]p30!B188</f>
        <v>6621105</v>
      </c>
    </row>
    <row r="189" spans="1:2">
      <c r="A189" t="s">
        <v>358</v>
      </c>
      <c r="B189">
        <f>[4]p30!B189</f>
        <v>0</v>
      </c>
    </row>
    <row r="190" spans="1:2">
      <c r="A190" t="s">
        <v>359</v>
      </c>
      <c r="B190">
        <f>[4]p30!B190</f>
        <v>0</v>
      </c>
    </row>
    <row r="191" spans="1:2">
      <c r="A191" t="s">
        <v>360</v>
      </c>
      <c r="B191">
        <f>[4]p30!B191</f>
        <v>0</v>
      </c>
    </row>
    <row r="192" spans="1:2">
      <c r="A192" t="s">
        <v>361</v>
      </c>
      <c r="B192">
        <f>[4]p30!B192</f>
        <v>75059</v>
      </c>
    </row>
    <row r="193" spans="1:2">
      <c r="A193" t="s">
        <v>362</v>
      </c>
      <c r="B193">
        <f>[4]p30!B193</f>
        <v>8644168.2000000011</v>
      </c>
    </row>
    <row r="194" spans="1:2">
      <c r="A194" t="s">
        <v>363</v>
      </c>
      <c r="B194">
        <f>[4]p30!B194</f>
        <v>115.16496274239285</v>
      </c>
    </row>
    <row r="195" spans="1:2">
      <c r="A195" t="s">
        <v>364</v>
      </c>
      <c r="B195">
        <f>[4]p30!B195</f>
        <v>0</v>
      </c>
    </row>
    <row r="196" spans="1:2">
      <c r="A196" t="s">
        <v>365</v>
      </c>
      <c r="B196">
        <f>[4]p30!B196</f>
        <v>0</v>
      </c>
    </row>
    <row r="197" spans="1:2">
      <c r="A197" t="s">
        <v>366</v>
      </c>
      <c r="B197">
        <f>[4]p30!B197</f>
        <v>0</v>
      </c>
    </row>
    <row r="198" spans="1:2">
      <c r="A198" t="s">
        <v>367</v>
      </c>
      <c r="B198">
        <f>[4]p30!B198</f>
        <v>0</v>
      </c>
    </row>
    <row r="199" spans="1:2">
      <c r="A199" t="s">
        <v>368</v>
      </c>
      <c r="B199">
        <f>[4]p30!B199</f>
        <v>0</v>
      </c>
    </row>
    <row r="200" spans="1:2">
      <c r="A200" t="s">
        <v>369</v>
      </c>
      <c r="B200">
        <f>[4]p30!B200</f>
        <v>0</v>
      </c>
    </row>
    <row r="201" spans="1:2">
      <c r="A201" t="s">
        <v>370</v>
      </c>
      <c r="B201">
        <f>[4]p30!B201</f>
        <v>39351</v>
      </c>
    </row>
    <row r="202" spans="1:2">
      <c r="A202" t="s">
        <v>371</v>
      </c>
      <c r="B202">
        <f>[4]p30!B202</f>
        <v>1022995</v>
      </c>
    </row>
    <row r="203" spans="1:2">
      <c r="A203" t="s">
        <v>372</v>
      </c>
      <c r="B203">
        <f>[4]p30!B203</f>
        <v>25.996682862163954</v>
      </c>
    </row>
    <row r="204" spans="1:2">
      <c r="A204" t="s">
        <v>373</v>
      </c>
      <c r="B204">
        <f>[4]p30!B204</f>
        <v>0</v>
      </c>
    </row>
    <row r="205" spans="1:2">
      <c r="A205" t="s">
        <v>374</v>
      </c>
      <c r="B205">
        <f>[4]p30!B205</f>
        <v>0</v>
      </c>
    </row>
    <row r="206" spans="1:2">
      <c r="A206" t="s">
        <v>375</v>
      </c>
      <c r="B206">
        <f>[4]p30!B206</f>
        <v>0</v>
      </c>
    </row>
    <row r="207" spans="1:2">
      <c r="A207" t="s">
        <v>376</v>
      </c>
      <c r="B207">
        <f>[4]p30!B207</f>
        <v>134533</v>
      </c>
    </row>
    <row r="208" spans="1:2">
      <c r="A208" t="s">
        <v>377</v>
      </c>
      <c r="B208">
        <f>[4]p30!B208</f>
        <v>251128</v>
      </c>
    </row>
    <row r="209" spans="1:2">
      <c r="A209" t="s">
        <v>378</v>
      </c>
      <c r="B209">
        <f>[4]p30!B209</f>
        <v>0</v>
      </c>
    </row>
    <row r="210" spans="1:2">
      <c r="A210" t="s">
        <v>379</v>
      </c>
      <c r="B210">
        <f>[4]p30!B210</f>
        <v>0</v>
      </c>
    </row>
    <row r="211" spans="1:2">
      <c r="A211" t="s">
        <v>380</v>
      </c>
      <c r="B211">
        <f>[4]p30!B211</f>
        <v>586664.69999999995</v>
      </c>
    </row>
    <row r="212" spans="1:2">
      <c r="A212" t="s">
        <v>381</v>
      </c>
      <c r="B212">
        <f>[4]p30!B212</f>
        <v>852040</v>
      </c>
    </row>
    <row r="213" spans="1:2">
      <c r="A213" t="s">
        <v>382</v>
      </c>
      <c r="B213">
        <f>[4]p30!B213</f>
        <v>25977474.371302184</v>
      </c>
    </row>
    <row r="214" spans="1:2">
      <c r="A214" t="s">
        <v>137</v>
      </c>
      <c r="B214">
        <f>[4]p30!B214</f>
        <v>476140</v>
      </c>
    </row>
    <row r="215" spans="1:2">
      <c r="A215" t="s">
        <v>383</v>
      </c>
      <c r="B215">
        <f>[4]p30!B215</f>
        <v>0</v>
      </c>
    </row>
    <row r="216" spans="1:2">
      <c r="A216" t="s">
        <v>384</v>
      </c>
      <c r="B216">
        <f>[4]p30!B216</f>
        <v>26453614.371302184</v>
      </c>
    </row>
    <row r="217" spans="1:2">
      <c r="A217" t="s">
        <v>385</v>
      </c>
      <c r="B217">
        <f>[4]p30!B217</f>
        <v>13723272</v>
      </c>
    </row>
    <row r="218" spans="1:2">
      <c r="A218" t="s">
        <v>386</v>
      </c>
      <c r="B218">
        <f>[4]p30!B218</f>
        <v>972325.7</v>
      </c>
    </row>
    <row r="219" spans="1:2">
      <c r="A219" t="s">
        <v>387</v>
      </c>
      <c r="B219">
        <f>[4]p30!B219</f>
        <v>3236777</v>
      </c>
    </row>
    <row r="220" spans="1:2">
      <c r="A220" t="s">
        <v>388</v>
      </c>
      <c r="B220">
        <f>[4]p30!B220</f>
        <v>289469</v>
      </c>
    </row>
    <row r="221" spans="1:2">
      <c r="A221" t="s">
        <v>145</v>
      </c>
      <c r="B221">
        <f>[4]p30!B221</f>
        <v>4500000</v>
      </c>
    </row>
    <row r="222" spans="1:2">
      <c r="A222" t="s">
        <v>146</v>
      </c>
      <c r="B222">
        <f>[4]p30!B222</f>
        <v>575619</v>
      </c>
    </row>
    <row r="223" spans="1:2">
      <c r="A223" t="s">
        <v>389</v>
      </c>
      <c r="B223">
        <f>[4]p30!B223</f>
        <v>137166</v>
      </c>
    </row>
    <row r="224" spans="1:2">
      <c r="A224" t="s">
        <v>390</v>
      </c>
      <c r="B224">
        <f>[4]p30!B224</f>
        <v>0</v>
      </c>
    </row>
    <row r="225" spans="1:2">
      <c r="A225" t="s">
        <v>391</v>
      </c>
      <c r="B225">
        <f>[4]p30!B225</f>
        <v>0</v>
      </c>
    </row>
    <row r="226" spans="1:2">
      <c r="A226" t="s">
        <v>392</v>
      </c>
      <c r="B226">
        <f>[4]p30!B226</f>
        <v>1600000</v>
      </c>
    </row>
    <row r="227" spans="1:2">
      <c r="A227" t="s">
        <v>152</v>
      </c>
      <c r="B227">
        <f>[4]p30!B227</f>
        <v>160000</v>
      </c>
    </row>
    <row r="228" spans="1:2">
      <c r="A228" t="s">
        <v>393</v>
      </c>
      <c r="B228">
        <f>[4]p30!B228</f>
        <v>0</v>
      </c>
    </row>
    <row r="229" spans="1:2">
      <c r="A229" t="s">
        <v>394</v>
      </c>
      <c r="B229">
        <f>[4]p30!B229</f>
        <v>174771</v>
      </c>
    </row>
    <row r="230" spans="1:2">
      <c r="A230" t="s">
        <v>395</v>
      </c>
      <c r="B230">
        <f>[4]p30!B230</f>
        <v>1806261.7788237582</v>
      </c>
    </row>
    <row r="231" spans="1:2">
      <c r="A231" t="s">
        <v>396</v>
      </c>
      <c r="B231">
        <f>[4]p30!B231</f>
        <v>27175661.478823759</v>
      </c>
    </row>
    <row r="232" spans="1:2">
      <c r="A232" t="s">
        <v>397</v>
      </c>
      <c r="B232">
        <f>[4]p30!B232</f>
        <v>-722047.10752157494</v>
      </c>
    </row>
    <row r="233" spans="1:2">
      <c r="A233" t="s">
        <v>398</v>
      </c>
      <c r="B233">
        <f>[4]p30!B233</f>
        <v>-245495</v>
      </c>
    </row>
    <row r="234" spans="1:2">
      <c r="A234" t="s">
        <v>243</v>
      </c>
      <c r="B234">
        <f>[4]p30!B234</f>
        <v>-476552.10752157494</v>
      </c>
    </row>
    <row r="235" spans="1:2">
      <c r="A235" t="s">
        <v>399</v>
      </c>
      <c r="B235">
        <f>[4]p30!B235</f>
        <v>6250000</v>
      </c>
    </row>
    <row r="236" spans="1:2">
      <c r="A236" t="s">
        <v>400</v>
      </c>
      <c r="B236">
        <f>[4]p30!B236</f>
        <v>11666666.666666668</v>
      </c>
    </row>
    <row r="237" spans="1:2">
      <c r="A237" t="s">
        <v>401</v>
      </c>
      <c r="B237">
        <f>[4]p30!B237</f>
        <v>10000000</v>
      </c>
    </row>
    <row r="238" spans="1:2">
      <c r="A238" t="s">
        <v>402</v>
      </c>
      <c r="B238">
        <f>[4]p30!B238</f>
        <v>400</v>
      </c>
    </row>
    <row r="239" spans="1:2">
      <c r="A239" t="s">
        <v>403</v>
      </c>
      <c r="B239">
        <f>[4]p30!B239</f>
        <v>300</v>
      </c>
    </row>
    <row r="240" spans="1:2">
      <c r="A240" t="s">
        <v>404</v>
      </c>
      <c r="B240">
        <f>[4]p30!B240</f>
        <v>1000</v>
      </c>
    </row>
    <row r="241" spans="1:2">
      <c r="A241" t="s">
        <v>405</v>
      </c>
      <c r="B241">
        <f>[4]p30!B241</f>
        <v>1.4</v>
      </c>
    </row>
    <row r="242" spans="1:2">
      <c r="A242" t="s">
        <v>406</v>
      </c>
      <c r="B242">
        <f>[4]p30!B242</f>
        <v>2.2799999999999998</v>
      </c>
    </row>
    <row r="243" spans="1:2">
      <c r="A243" t="s">
        <v>407</v>
      </c>
      <c r="B243">
        <f>[4]p30!B243</f>
        <v>64579395</v>
      </c>
    </row>
    <row r="244" spans="1:2">
      <c r="A244" t="s">
        <v>408</v>
      </c>
      <c r="B244">
        <f>[4]p30!B244</f>
        <v>38757325</v>
      </c>
    </row>
    <row r="245" spans="1:2">
      <c r="A245" t="s">
        <v>409</v>
      </c>
      <c r="B245">
        <f>[4]p30!B245</f>
        <v>55000</v>
      </c>
    </row>
    <row r="246" spans="1:2">
      <c r="A246" t="s">
        <v>410</v>
      </c>
      <c r="B246">
        <f>[4]p30!B246</f>
        <v>0</v>
      </c>
    </row>
    <row r="247" spans="1:2">
      <c r="A247" t="s">
        <v>411</v>
      </c>
      <c r="B247">
        <f>[4]p30!B247</f>
        <v>4</v>
      </c>
    </row>
    <row r="248" spans="1:2">
      <c r="A248" t="s">
        <v>412</v>
      </c>
      <c r="B248">
        <f>[4]p30!B248</f>
        <v>4</v>
      </c>
    </row>
    <row r="249" spans="1:2">
      <c r="A249" t="s">
        <v>413</v>
      </c>
      <c r="B249">
        <f>[4]p30!B249</f>
        <v>0</v>
      </c>
    </row>
    <row r="250" spans="1:2">
      <c r="A250" t="s">
        <v>414</v>
      </c>
      <c r="B250">
        <f>[4]p30!B250</f>
        <v>0</v>
      </c>
    </row>
    <row r="251" spans="1:2">
      <c r="A251" t="s">
        <v>415</v>
      </c>
      <c r="B251">
        <f>[4]p30!B251</f>
        <v>0</v>
      </c>
    </row>
    <row r="252" spans="1:2">
      <c r="A252" t="s">
        <v>416</v>
      </c>
      <c r="B252">
        <f>[4]p30!B252</f>
        <v>0</v>
      </c>
    </row>
    <row r="253" spans="1:2">
      <c r="A253" t="s">
        <v>417</v>
      </c>
      <c r="B253">
        <f>[4]p30!B253</f>
        <v>0</v>
      </c>
    </row>
    <row r="254" spans="1:2">
      <c r="A254" t="s">
        <v>418</v>
      </c>
      <c r="B254">
        <f>[4]p30!B254</f>
        <v>0</v>
      </c>
    </row>
    <row r="255" spans="1:2">
      <c r="A255" t="s">
        <v>419</v>
      </c>
      <c r="B255">
        <f>[4]p30!B255</f>
        <v>0</v>
      </c>
    </row>
    <row r="256" spans="1:2">
      <c r="A256" t="s">
        <v>420</v>
      </c>
      <c r="B256">
        <f>[4]p30!B256</f>
        <v>0</v>
      </c>
    </row>
    <row r="257" spans="1:2">
      <c r="A257" t="s">
        <v>421</v>
      </c>
      <c r="B257">
        <f>[4]p30!B257</f>
        <v>0</v>
      </c>
    </row>
    <row r="258" spans="1:2">
      <c r="A258" t="s">
        <v>422</v>
      </c>
      <c r="B258">
        <f>[4]p30!B258</f>
        <v>0</v>
      </c>
    </row>
    <row r="259" spans="1:2">
      <c r="A259" t="s">
        <v>423</v>
      </c>
      <c r="B259">
        <f>[4]p30!B259</f>
        <v>5</v>
      </c>
    </row>
    <row r="260" spans="1:2">
      <c r="A260" t="s">
        <v>1065</v>
      </c>
      <c r="B260">
        <f>[4]p30!B260</f>
        <v>13.425869768421608</v>
      </c>
    </row>
    <row r="261" spans="1:2">
      <c r="A261" t="s">
        <v>1066</v>
      </c>
      <c r="B261">
        <f>[4]p30!B261</f>
        <v>20.385991434386227</v>
      </c>
    </row>
    <row r="262" spans="1:2">
      <c r="A262" t="s">
        <v>227</v>
      </c>
      <c r="B262">
        <f>[4]p30!B262</f>
        <v>88</v>
      </c>
    </row>
    <row r="263" spans="1:2">
      <c r="A263" t="s">
        <v>228</v>
      </c>
      <c r="B263">
        <f>[4]p30!B263</f>
        <v>88</v>
      </c>
    </row>
    <row r="264" spans="1:2">
      <c r="A264" t="s">
        <v>346</v>
      </c>
      <c r="B264">
        <f>[4]p30!B264</f>
        <v>271275</v>
      </c>
    </row>
    <row r="265" spans="1:2">
      <c r="A265" t="s">
        <v>355</v>
      </c>
      <c r="B265">
        <f>[4]p30!B265</f>
        <v>324787</v>
      </c>
    </row>
    <row r="266" spans="1:2">
      <c r="A266" t="s">
        <v>338</v>
      </c>
      <c r="B266">
        <f>[4]p30!B266</f>
        <v>3</v>
      </c>
    </row>
    <row r="267" spans="1:2">
      <c r="A267" t="s">
        <v>339</v>
      </c>
      <c r="B267">
        <f>[4]p30!B267</f>
        <v>6</v>
      </c>
    </row>
    <row r="268" spans="1:2">
      <c r="A268" t="s">
        <v>1067</v>
      </c>
      <c r="B268">
        <f>[4]p30!B268</f>
        <v>651060</v>
      </c>
    </row>
    <row r="269" spans="1:2">
      <c r="A269" t="s">
        <v>1068</v>
      </c>
      <c r="B269">
        <f>[4]p30!B269</f>
        <v>974361</v>
      </c>
    </row>
    <row r="270" spans="1:2">
      <c r="A270" t="s">
        <v>1069</v>
      </c>
      <c r="B270">
        <f>[4]p30!B270</f>
        <v>-1643514.8237897411</v>
      </c>
    </row>
    <row r="271" spans="1:2">
      <c r="A271" t="s">
        <v>1070</v>
      </c>
      <c r="B271">
        <f>[4]p30!B271</f>
        <v>0.59799128846391036</v>
      </c>
    </row>
    <row r="272" spans="1:2">
      <c r="A272" t="s">
        <v>1071</v>
      </c>
      <c r="B272">
        <f>[4]p30!B272</f>
        <v>0.7594815662602743</v>
      </c>
    </row>
    <row r="273" spans="1:2">
      <c r="A273" t="s">
        <v>1072</v>
      </c>
      <c r="B273">
        <f>[4]p30!B273</f>
        <v>0.40079242058386166</v>
      </c>
    </row>
    <row r="274" spans="1:2">
      <c r="A274" t="s">
        <v>1073</v>
      </c>
      <c r="B274">
        <f>[4]p30!B274</f>
        <v>0.40658128534189325</v>
      </c>
    </row>
    <row r="275" spans="1:2">
      <c r="A275" t="s">
        <v>1087</v>
      </c>
      <c r="B275">
        <f>[4]p30!B275</f>
        <v>0.43491871953582545</v>
      </c>
    </row>
    <row r="276" spans="1:2">
      <c r="A276" t="s">
        <v>1088</v>
      </c>
      <c r="B276">
        <f>[4]p30!B276</f>
        <v>0.42064219708019945</v>
      </c>
    </row>
    <row r="277" spans="1:2">
      <c r="A277" t="s">
        <v>1091</v>
      </c>
      <c r="B277">
        <f>[4]p30!B277</f>
        <v>-350869.10752157494</v>
      </c>
    </row>
    <row r="278" spans="1:2">
      <c r="A278" t="s">
        <v>1092</v>
      </c>
      <c r="B278">
        <f>[4]p30!B278</f>
        <v>0.79969995937625593</v>
      </c>
    </row>
    <row r="279" spans="1:2">
      <c r="A279" t="s">
        <v>1093</v>
      </c>
      <c r="B279">
        <f>[4]p30!B279</f>
        <v>0.44435182387480732</v>
      </c>
    </row>
    <row r="280" spans="1:2">
      <c r="A280" t="s">
        <v>1094</v>
      </c>
      <c r="B280">
        <f>[4]p30!B280</f>
        <v>0.55564817612519268</v>
      </c>
    </row>
    <row r="281" spans="1:2">
      <c r="A281" t="s">
        <v>1099</v>
      </c>
      <c r="B281">
        <f>[4]p30!B281</f>
        <v>6.0191999999999996E-2</v>
      </c>
    </row>
    <row r="282" spans="1:2">
      <c r="A282" t="s">
        <v>1100</v>
      </c>
      <c r="B282">
        <f>[4]p30!B282</f>
        <v>0.11199549939064385</v>
      </c>
    </row>
    <row r="283" spans="1:2">
      <c r="A283" t="s">
        <v>1095</v>
      </c>
      <c r="B283">
        <f>[4]p30!B283</f>
        <v>25822070</v>
      </c>
    </row>
    <row r="284" spans="1:2">
      <c r="A284" t="s">
        <v>1096</v>
      </c>
      <c r="B284">
        <f>[4]p30!B284</f>
        <v>32289697.776326645</v>
      </c>
    </row>
    <row r="285" spans="1:2">
      <c r="A285" t="s">
        <v>1097</v>
      </c>
      <c r="B285">
        <f>[4]p30!B285</f>
        <v>1292645.7162681662</v>
      </c>
    </row>
    <row r="286" spans="1:2">
      <c r="A286" t="s">
        <v>1101</v>
      </c>
      <c r="B286">
        <f>[4]p30!B286</f>
        <v>0</v>
      </c>
    </row>
    <row r="287" spans="1:2">
      <c r="A287" t="s">
        <v>1102</v>
      </c>
      <c r="B287">
        <f>[4]p30!B287</f>
        <v>0</v>
      </c>
    </row>
    <row r="288" spans="1:2">
      <c r="A288" t="s">
        <v>1103</v>
      </c>
      <c r="B288">
        <f>[4]p30!B288</f>
        <v>0</v>
      </c>
    </row>
    <row r="289" spans="1:2">
      <c r="A289" t="s">
        <v>1069</v>
      </c>
      <c r="B289">
        <f>[4]p30!B289</f>
        <v>-1643514.8237897411</v>
      </c>
    </row>
    <row r="290" spans="1:2">
      <c r="A290" t="s">
        <v>508</v>
      </c>
      <c r="B290">
        <f>[4]p30!B290</f>
        <v>8.8976519953313793E-2</v>
      </c>
    </row>
    <row r="291" spans="1:2">
      <c r="A291" t="s">
        <v>1104</v>
      </c>
      <c r="B291">
        <f>[4]p30!B291</f>
        <v>-2.4151329133340234E-2</v>
      </c>
    </row>
  </sheetData>
  <phoneticPr fontId="0" type="noConversion"/>
  <pageMargins left="0.75" right="0.75" top="1" bottom="1" header="0.5" footer="0.5"/>
  <headerFooter alignWithMargins="0"/>
  <drawing r:id="rId1"/>
</worksheet>
</file>

<file path=xl/worksheets/sheet4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6"/>
  <dimension ref="A1:T291"/>
  <sheetViews>
    <sheetView topLeftCell="A245"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762</v>
      </c>
    </row>
    <row r="2" spans="1:11">
      <c r="A2">
        <v>31</v>
      </c>
      <c r="B2" t="s">
        <v>176</v>
      </c>
      <c r="C2" t="s">
        <v>177</v>
      </c>
      <c r="D2" t="s">
        <v>178</v>
      </c>
      <c r="E2" t="s">
        <v>8</v>
      </c>
      <c r="F2" t="s">
        <v>179</v>
      </c>
      <c r="G2" t="s">
        <v>10</v>
      </c>
      <c r="H2" t="s">
        <v>180</v>
      </c>
    </row>
    <row r="3" spans="1:11">
      <c r="A3" t="s">
        <v>181</v>
      </c>
      <c r="B3">
        <f>[4]p31!B3</f>
        <v>296411</v>
      </c>
      <c r="C3">
        <f>[4]p31!C3</f>
        <v>148793</v>
      </c>
      <c r="D3">
        <f>[4]p31!D3</f>
        <v>111686</v>
      </c>
      <c r="E3">
        <f>[4]p31!E3</f>
        <v>209922</v>
      </c>
      <c r="F3">
        <f>[4]p31!F3</f>
        <v>235167</v>
      </c>
      <c r="G3">
        <f>[4]p31!G3</f>
        <v>599644</v>
      </c>
      <c r="H3">
        <f>[4]p31!H3</f>
        <v>1601623</v>
      </c>
      <c r="I3">
        <f>[4]p31!I3</f>
        <v>0</v>
      </c>
      <c r="J3">
        <f>[4]p31!J3</f>
        <v>0</v>
      </c>
      <c r="K3">
        <f>[4]p31!K3</f>
        <v>0</v>
      </c>
    </row>
    <row r="4" spans="1:11">
      <c r="A4" t="s">
        <v>182</v>
      </c>
      <c r="B4">
        <f>[4]p31!B4</f>
        <v>296411</v>
      </c>
      <c r="C4">
        <f>[4]p31!C4</f>
        <v>148793</v>
      </c>
      <c r="D4">
        <f>[4]p31!D4</f>
        <v>111686</v>
      </c>
      <c r="E4">
        <f>[4]p31!E4</f>
        <v>209922</v>
      </c>
      <c r="F4">
        <f>[4]p31!F4</f>
        <v>235167</v>
      </c>
      <c r="G4">
        <f>[4]p31!G4</f>
        <v>599644</v>
      </c>
      <c r="H4">
        <f>[4]p31!H4</f>
        <v>1601623</v>
      </c>
      <c r="I4">
        <f>[4]p31!I4</f>
        <v>0</v>
      </c>
      <c r="J4">
        <f>[4]p31!J4</f>
        <v>0</v>
      </c>
      <c r="K4">
        <f>[4]p31!K4</f>
        <v>0</v>
      </c>
    </row>
    <row r="5" spans="1:11">
      <c r="A5" t="s">
        <v>183</v>
      </c>
      <c r="B5">
        <f>[4]p31!B5</f>
        <v>0</v>
      </c>
      <c r="C5">
        <f>[4]p31!C5</f>
        <v>0</v>
      </c>
      <c r="D5">
        <f>[4]p31!D5</f>
        <v>111686</v>
      </c>
      <c r="E5">
        <f>[4]p31!E5</f>
        <v>0</v>
      </c>
      <c r="F5">
        <f>[4]p31!F5</f>
        <v>0</v>
      </c>
      <c r="G5">
        <f>[4]p31!G5</f>
        <v>0</v>
      </c>
      <c r="H5">
        <f>[4]p31!H5</f>
        <v>0</v>
      </c>
      <c r="I5">
        <f>[4]p31!I5</f>
        <v>0</v>
      </c>
      <c r="J5">
        <f>[4]p31!J5</f>
        <v>0</v>
      </c>
      <c r="K5">
        <f>[4]p31!K5</f>
        <v>0</v>
      </c>
    </row>
    <row r="6" spans="1:11">
      <c r="A6" t="s">
        <v>184</v>
      </c>
      <c r="B6">
        <f>[4]p31!B6</f>
        <v>296411</v>
      </c>
      <c r="C6">
        <f>[4]p31!C6</f>
        <v>148793</v>
      </c>
      <c r="D6">
        <f>[4]p31!D6</f>
        <v>0</v>
      </c>
      <c r="E6">
        <f>[4]p31!E6</f>
        <v>209922</v>
      </c>
      <c r="F6">
        <f>[4]p31!F6</f>
        <v>235167</v>
      </c>
      <c r="G6">
        <f>[4]p31!G6</f>
        <v>599644</v>
      </c>
      <c r="H6">
        <f>[4]p31!H6</f>
        <v>0</v>
      </c>
      <c r="I6">
        <f>[4]p31!I6</f>
        <v>0</v>
      </c>
      <c r="J6">
        <f>[4]p31!J6</f>
        <v>0</v>
      </c>
      <c r="K6">
        <f>[4]p31!K6</f>
        <v>0</v>
      </c>
    </row>
    <row r="7" spans="1:11">
      <c r="A7" t="s">
        <v>185</v>
      </c>
      <c r="B7">
        <f>[4]p31!B7</f>
        <v>0</v>
      </c>
      <c r="C7">
        <f>[4]p31!C7</f>
        <v>0</v>
      </c>
      <c r="D7">
        <f>[4]p31!D7</f>
        <v>1489937</v>
      </c>
      <c r="E7">
        <f>[4]p31!E7</f>
        <v>0</v>
      </c>
      <c r="F7">
        <f>[4]p31!F7</f>
        <v>0</v>
      </c>
      <c r="G7">
        <f>[4]p31!G7</f>
        <v>0</v>
      </c>
      <c r="H7">
        <f>[4]p31!H7</f>
        <v>0</v>
      </c>
      <c r="I7">
        <f>[4]p31!I7</f>
        <v>0</v>
      </c>
      <c r="J7">
        <f>[4]p31!J7</f>
        <v>0</v>
      </c>
      <c r="K7">
        <f>[4]p31!K7</f>
        <v>0</v>
      </c>
    </row>
    <row r="8" spans="1:11">
      <c r="A8" t="s">
        <v>186</v>
      </c>
      <c r="B8">
        <f>[4]p31!B8</f>
        <v>257675</v>
      </c>
      <c r="C8">
        <f>[4]p31!C8</f>
        <v>122685</v>
      </c>
      <c r="D8">
        <f>[4]p31!D8</f>
        <v>92014</v>
      </c>
      <c r="E8">
        <f>[4]p31!E8</f>
        <v>208818</v>
      </c>
      <c r="F8">
        <f>[4]p31!F8</f>
        <v>260163</v>
      </c>
      <c r="G8">
        <f>[4]p31!G8</f>
        <v>666951</v>
      </c>
      <c r="H8">
        <f>[4]p31!H8</f>
        <v>1608306</v>
      </c>
      <c r="I8">
        <f>[4]p31!I8</f>
        <v>0</v>
      </c>
      <c r="J8">
        <f>[4]p31!J8</f>
        <v>0</v>
      </c>
      <c r="K8">
        <f>[4]p31!K8</f>
        <v>0</v>
      </c>
    </row>
    <row r="9" spans="1:11">
      <c r="A9" t="s">
        <v>187</v>
      </c>
      <c r="B9">
        <f>[4]p31!B9</f>
        <v>257675</v>
      </c>
      <c r="C9">
        <f>[4]p31!C9</f>
        <v>122685</v>
      </c>
      <c r="D9">
        <f>[4]p31!D9</f>
        <v>92014</v>
      </c>
      <c r="E9">
        <f>[4]p31!E9</f>
        <v>208818</v>
      </c>
      <c r="F9">
        <f>[4]p31!F9</f>
        <v>260163</v>
      </c>
      <c r="G9">
        <f>[4]p31!G9</f>
        <v>666951</v>
      </c>
      <c r="H9">
        <f>[4]p31!H9</f>
        <v>1608306</v>
      </c>
      <c r="I9">
        <f>[4]p31!I9</f>
        <v>0</v>
      </c>
      <c r="J9">
        <f>[4]p31!J9</f>
        <v>0</v>
      </c>
      <c r="K9">
        <f>[4]p31!K9</f>
        <v>0</v>
      </c>
    </row>
    <row r="10" spans="1:11">
      <c r="A10" t="s">
        <v>188</v>
      </c>
      <c r="B10">
        <f>[4]p31!B10</f>
        <v>0</v>
      </c>
      <c r="C10">
        <f>[4]p31!C10</f>
        <v>0</v>
      </c>
      <c r="D10">
        <f>[4]p31!D10</f>
        <v>0</v>
      </c>
      <c r="E10">
        <f>[4]p31!E10</f>
        <v>0</v>
      </c>
      <c r="F10">
        <f>[4]p31!F10</f>
        <v>0</v>
      </c>
      <c r="G10">
        <f>[4]p31!G10</f>
        <v>666951</v>
      </c>
      <c r="H10">
        <f>[4]p31!H10</f>
        <v>0</v>
      </c>
      <c r="I10">
        <f>[4]p31!I10</f>
        <v>0</v>
      </c>
      <c r="J10">
        <f>[4]p31!J10</f>
        <v>0</v>
      </c>
      <c r="K10">
        <f>[4]p31!K10</f>
        <v>0</v>
      </c>
    </row>
    <row r="11" spans="1:11">
      <c r="A11" t="s">
        <v>189</v>
      </c>
      <c r="B11">
        <f>[4]p31!B11</f>
        <v>257675</v>
      </c>
      <c r="C11">
        <f>[4]p31!C11</f>
        <v>122685</v>
      </c>
      <c r="D11">
        <f>[4]p31!D11</f>
        <v>92014</v>
      </c>
      <c r="E11">
        <f>[4]p31!E11</f>
        <v>208818</v>
      </c>
      <c r="F11">
        <f>[4]p31!F11</f>
        <v>260163</v>
      </c>
      <c r="G11">
        <f>[4]p31!G11</f>
        <v>0</v>
      </c>
      <c r="H11">
        <f>[4]p31!H11</f>
        <v>0</v>
      </c>
      <c r="I11">
        <f>[4]p31!I11</f>
        <v>0</v>
      </c>
      <c r="J11">
        <f>[4]p31!J11</f>
        <v>0</v>
      </c>
      <c r="K11">
        <f>[4]p31!K11</f>
        <v>0</v>
      </c>
    </row>
    <row r="12" spans="1:11">
      <c r="A12" t="s">
        <v>190</v>
      </c>
      <c r="B12">
        <f>[4]p31!B12</f>
        <v>0</v>
      </c>
      <c r="C12">
        <f>[4]p31!C12</f>
        <v>0</v>
      </c>
      <c r="D12">
        <f>[4]p31!D12</f>
        <v>0</v>
      </c>
      <c r="E12">
        <f>[4]p31!E12</f>
        <v>0</v>
      </c>
      <c r="F12">
        <f>[4]p31!F12</f>
        <v>0</v>
      </c>
      <c r="G12">
        <f>[4]p31!G12</f>
        <v>941355</v>
      </c>
      <c r="H12">
        <f>[4]p31!H12</f>
        <v>0</v>
      </c>
      <c r="I12">
        <f>[4]p31!I12</f>
        <v>0</v>
      </c>
      <c r="J12">
        <f>[4]p31!J12</f>
        <v>0</v>
      </c>
      <c r="K12">
        <f>[4]p31!K12</f>
        <v>0</v>
      </c>
    </row>
    <row r="13" spans="1:11">
      <c r="A13" t="s">
        <v>191</v>
      </c>
      <c r="B13">
        <f>[4]p31!B13</f>
        <v>3458.72928555</v>
      </c>
      <c r="C13">
        <f>[4]p31!C13</f>
        <v>334.08180599062501</v>
      </c>
      <c r="D13">
        <f>[4]p31!D13</f>
        <v>275.12619316874998</v>
      </c>
      <c r="E13">
        <f>[4]p31!E13</f>
        <v>25.940469641624997</v>
      </c>
      <c r="F13">
        <f>[4]p31!F13</f>
        <v>40.089816718875014</v>
      </c>
      <c r="G13">
        <f>[4]p31!G13</f>
        <v>36.159442530749999</v>
      </c>
      <c r="H13">
        <f>[4]p31!H13</f>
        <v>0</v>
      </c>
      <c r="I13">
        <f>[4]p31!I13</f>
        <v>0</v>
      </c>
      <c r="J13">
        <f>[4]p31!J13</f>
        <v>0</v>
      </c>
      <c r="K13">
        <f>[4]p31!K13</f>
        <v>0</v>
      </c>
    </row>
    <row r="14" spans="1:11">
      <c r="A14" t="s">
        <v>192</v>
      </c>
      <c r="B14">
        <f>[4]p31!B14</f>
        <v>3734.7255</v>
      </c>
      <c r="C14">
        <f>[4]p31!C14</f>
        <v>360.74053125</v>
      </c>
      <c r="D14">
        <f>[4]p31!D14</f>
        <v>297.08043749999996</v>
      </c>
      <c r="E14">
        <f>[4]p31!E14</f>
        <v>28.01044125</v>
      </c>
      <c r="F14">
        <f>[4]p31!F14</f>
        <v>43.288863750000004</v>
      </c>
      <c r="G14">
        <f>[4]p31!G14</f>
        <v>39.044857499999999</v>
      </c>
      <c r="H14">
        <f>[4]p31!H14</f>
        <v>0</v>
      </c>
      <c r="I14">
        <f>[4]p31!I14</f>
        <v>0</v>
      </c>
      <c r="J14">
        <f>[4]p31!J14</f>
        <v>0</v>
      </c>
      <c r="K14">
        <f>[4]p31!K14</f>
        <v>0</v>
      </c>
    </row>
    <row r="15" spans="1:11">
      <c r="A15" t="s">
        <v>193</v>
      </c>
      <c r="B15">
        <f>[4]p31!B15</f>
        <v>3724.38</v>
      </c>
      <c r="C15">
        <f>[4]p31!C15</f>
        <v>359.74124999999998</v>
      </c>
      <c r="D15">
        <f>[4]p31!D15</f>
        <v>296.25749999999999</v>
      </c>
      <c r="E15">
        <f>[4]p31!E15</f>
        <v>27.932849999999998</v>
      </c>
      <c r="F15">
        <f>[4]p31!F15</f>
        <v>43.168950000000002</v>
      </c>
      <c r="G15">
        <f>[4]p31!G15</f>
        <v>38.936700000000002</v>
      </c>
      <c r="H15">
        <f>[4]p31!H15</f>
        <v>0</v>
      </c>
      <c r="I15">
        <f>[4]p31!I15</f>
        <v>0</v>
      </c>
      <c r="J15">
        <f>[4]p31!J15</f>
        <v>0</v>
      </c>
      <c r="K15">
        <f>[4]p31!K15</f>
        <v>0</v>
      </c>
    </row>
    <row r="16" spans="1:11">
      <c r="A16" t="s">
        <v>194</v>
      </c>
      <c r="B16">
        <f>[4]p31!B16</f>
        <v>3931.29</v>
      </c>
      <c r="C16">
        <f>[4]p31!C16</f>
        <v>379.72687500000001</v>
      </c>
      <c r="D16">
        <f>[4]p31!D16</f>
        <v>312.71625</v>
      </c>
      <c r="E16">
        <f>[4]p31!E16</f>
        <v>29.484674999999992</v>
      </c>
      <c r="F16">
        <f>[4]p31!F16</f>
        <v>45.567225000000001</v>
      </c>
      <c r="G16">
        <f>[4]p31!G16</f>
        <v>41.099850000000004</v>
      </c>
      <c r="H16">
        <f>[4]p31!H16</f>
        <v>0</v>
      </c>
      <c r="I16">
        <f>[4]p31!I16</f>
        <v>0</v>
      </c>
      <c r="J16">
        <f>[4]p31!J16</f>
        <v>0</v>
      </c>
      <c r="K16">
        <f>[4]p31!K16</f>
        <v>0</v>
      </c>
    </row>
    <row r="17" spans="1:11">
      <c r="A17" t="s">
        <v>195</v>
      </c>
      <c r="B17">
        <f>[4]p31!B17</f>
        <v>3529.3155975000004</v>
      </c>
      <c r="C17">
        <f>[4]p31!C17</f>
        <v>340.89980203124998</v>
      </c>
      <c r="D17">
        <f>[4]p31!D17</f>
        <v>280.74101343750004</v>
      </c>
      <c r="E17">
        <f>[4]p31!E17</f>
        <v>26.469866981250004</v>
      </c>
      <c r="F17">
        <f>[4]p31!F17</f>
        <v>40.907976243750007</v>
      </c>
      <c r="G17">
        <f>[4]p31!G17</f>
        <v>36.897390337500006</v>
      </c>
      <c r="H17">
        <f>[4]p31!H17</f>
        <v>0</v>
      </c>
      <c r="I17">
        <f>[4]p31!I17</f>
        <v>0</v>
      </c>
      <c r="J17">
        <f>[4]p31!J17</f>
        <v>0</v>
      </c>
      <c r="K17">
        <f>[4]p31!K17</f>
        <v>0</v>
      </c>
    </row>
    <row r="18" spans="1:11">
      <c r="A18" t="s">
        <v>196</v>
      </c>
      <c r="B18">
        <f>[4]p31!B18</f>
        <v>0</v>
      </c>
      <c r="C18">
        <f>[4]p31!C18</f>
        <v>0</v>
      </c>
      <c r="D18">
        <f>[4]p31!D18</f>
        <v>0</v>
      </c>
      <c r="E18">
        <f>[4]p31!E18</f>
        <v>0</v>
      </c>
      <c r="F18">
        <f>[4]p31!F18</f>
        <v>0</v>
      </c>
      <c r="G18">
        <f>[4]p31!G18</f>
        <v>0</v>
      </c>
      <c r="H18">
        <f>[4]p31!H18</f>
        <v>0</v>
      </c>
      <c r="I18">
        <f>[4]p31!I18</f>
        <v>0</v>
      </c>
      <c r="J18">
        <f>[4]p31!J18</f>
        <v>0</v>
      </c>
      <c r="K18">
        <f>[4]p31!K18</f>
        <v>0</v>
      </c>
    </row>
    <row r="19" spans="1:11">
      <c r="A19" t="s">
        <v>197</v>
      </c>
      <c r="B19">
        <f>[4]p31!B19</f>
        <v>0</v>
      </c>
      <c r="C19">
        <f>[4]p31!C19</f>
        <v>0</v>
      </c>
      <c r="D19">
        <f>[4]p31!D19</f>
        <v>0</v>
      </c>
      <c r="E19">
        <f>[4]p31!E19</f>
        <v>0</v>
      </c>
      <c r="F19">
        <f>[4]p31!F19</f>
        <v>0</v>
      </c>
      <c r="G19">
        <f>[4]p31!G19</f>
        <v>0</v>
      </c>
      <c r="H19">
        <f>[4]p31!H19</f>
        <v>0</v>
      </c>
      <c r="I19">
        <f>[4]p31!I19</f>
        <v>0</v>
      </c>
      <c r="J19">
        <f>[4]p31!J19</f>
        <v>0</v>
      </c>
      <c r="K19">
        <f>[4]p31!K19</f>
        <v>0</v>
      </c>
    </row>
    <row r="20" spans="1:11">
      <c r="A20" t="s">
        <v>198</v>
      </c>
      <c r="B20">
        <f>[4]p31!B20</f>
        <v>0</v>
      </c>
      <c r="C20">
        <f>[4]p31!C20</f>
        <v>0</v>
      </c>
      <c r="D20">
        <f>[4]p31!D20</f>
        <v>0</v>
      </c>
      <c r="E20">
        <f>[4]p31!E20</f>
        <v>0</v>
      </c>
      <c r="F20">
        <f>[4]p31!F20</f>
        <v>0</v>
      </c>
      <c r="G20">
        <f>[4]p31!G20</f>
        <v>0</v>
      </c>
      <c r="H20">
        <f>[4]p31!H20</f>
        <v>0</v>
      </c>
      <c r="I20">
        <f>[4]p31!I20</f>
        <v>0</v>
      </c>
      <c r="J20">
        <f>[4]p31!J20</f>
        <v>0</v>
      </c>
      <c r="K20">
        <f>[4]p31!K20</f>
        <v>0</v>
      </c>
    </row>
    <row r="21" spans="1:11">
      <c r="A21" t="s">
        <v>199</v>
      </c>
      <c r="B21">
        <f>[4]p31!B21</f>
        <v>0</v>
      </c>
      <c r="C21">
        <f>[4]p31!C21</f>
        <v>0</v>
      </c>
      <c r="D21">
        <f>[4]p31!D21</f>
        <v>0</v>
      </c>
      <c r="E21">
        <f>[4]p31!E21</f>
        <v>0</v>
      </c>
      <c r="F21">
        <f>[4]p31!F21</f>
        <v>0</v>
      </c>
      <c r="G21">
        <f>[4]p31!G21</f>
        <v>0</v>
      </c>
      <c r="H21">
        <f>[4]p31!H21</f>
        <v>0</v>
      </c>
      <c r="I21">
        <f>[4]p31!I21</f>
        <v>0</v>
      </c>
      <c r="J21">
        <f>[4]p31!J21</f>
        <v>0</v>
      </c>
      <c r="K21">
        <f>[4]p31!K21</f>
        <v>0</v>
      </c>
    </row>
    <row r="22" spans="1:11">
      <c r="A22" t="s">
        <v>200</v>
      </c>
      <c r="B22">
        <f>[4]p31!B22</f>
        <v>0</v>
      </c>
      <c r="C22">
        <f>[4]p31!C22</f>
        <v>0</v>
      </c>
      <c r="D22">
        <f>[4]p31!D22</f>
        <v>0</v>
      </c>
      <c r="E22">
        <f>[4]p31!E22</f>
        <v>0</v>
      </c>
      <c r="F22">
        <f>[4]p31!F22</f>
        <v>0</v>
      </c>
      <c r="G22">
        <f>[4]p31!G22</f>
        <v>0</v>
      </c>
      <c r="H22">
        <f>[4]p31!H22</f>
        <v>0</v>
      </c>
      <c r="I22">
        <f>[4]p31!I22</f>
        <v>0</v>
      </c>
      <c r="J22">
        <f>[4]p31!J22</f>
        <v>0</v>
      </c>
      <c r="K22">
        <f>[4]p31!K22</f>
        <v>0</v>
      </c>
    </row>
    <row r="23" spans="1:11">
      <c r="A23" t="s">
        <v>201</v>
      </c>
      <c r="B23">
        <f>[4]p31!B23</f>
        <v>5266.7014120875001</v>
      </c>
      <c r="C23">
        <f>[4]p31!C23</f>
        <v>393.03741881250005</v>
      </c>
      <c r="D23">
        <f>[4]p31!D23</f>
        <v>412.68928975312497</v>
      </c>
      <c r="E23">
        <f>[4]p31!E23</f>
        <v>33.801218017874994</v>
      </c>
      <c r="F23">
        <f>[4]p31!F23</f>
        <v>47.164490257499999</v>
      </c>
      <c r="G23">
        <f>[4]p31!G23</f>
        <v>43.234116069375006</v>
      </c>
      <c r="H23">
        <f>[4]p31!H23</f>
        <v>0</v>
      </c>
      <c r="I23">
        <f>[4]p31!I23</f>
        <v>0</v>
      </c>
      <c r="J23">
        <f>[4]p31!J23</f>
        <v>0</v>
      </c>
      <c r="K23">
        <f>[4]p31!K23</f>
        <v>0</v>
      </c>
    </row>
    <row r="24" spans="1:11">
      <c r="A24" t="s">
        <v>202</v>
      </c>
      <c r="B24">
        <f>[4]p31!B24</f>
        <v>6616.4174999999996</v>
      </c>
      <c r="C24">
        <f>[4]p31!C24</f>
        <v>493.76249999999999</v>
      </c>
      <c r="D24">
        <f>[4]p31!D24</f>
        <v>518.45062499999995</v>
      </c>
      <c r="E24">
        <f>[4]p31!E24</f>
        <v>42.463574999999999</v>
      </c>
      <c r="F24">
        <f>[4]p31!F24</f>
        <v>59.251499999999993</v>
      </c>
      <c r="G24">
        <f>[4]p31!G24</f>
        <v>54.313875000000003</v>
      </c>
      <c r="H24">
        <f>[4]p31!H24</f>
        <v>0</v>
      </c>
      <c r="I24">
        <f>[4]p31!I24</f>
        <v>0</v>
      </c>
      <c r="J24">
        <f>[4]p31!J24</f>
        <v>0</v>
      </c>
      <c r="K24">
        <f>[4]p31!K24</f>
        <v>0</v>
      </c>
    </row>
    <row r="25" spans="1:11">
      <c r="A25" t="s">
        <v>203</v>
      </c>
      <c r="B25">
        <f>[4]p31!B25</f>
        <v>5671.2150000000001</v>
      </c>
      <c r="C25">
        <f>[4]p31!C25</f>
        <v>423.22500000000002</v>
      </c>
      <c r="D25">
        <f>[4]p31!D25</f>
        <v>444.38625000000002</v>
      </c>
      <c r="E25">
        <f>[4]p31!E25</f>
        <v>36.397349999999996</v>
      </c>
      <c r="F25">
        <f>[4]p31!F25</f>
        <v>50.786999999999999</v>
      </c>
      <c r="G25">
        <f>[4]p31!G25</f>
        <v>46.554749999999999</v>
      </c>
      <c r="H25">
        <f>[4]p31!H25</f>
        <v>0</v>
      </c>
      <c r="I25">
        <f>[4]p31!I25</f>
        <v>0</v>
      </c>
      <c r="J25">
        <f>[4]p31!J25</f>
        <v>0</v>
      </c>
      <c r="K25">
        <f>[4]p31!K25</f>
        <v>0</v>
      </c>
    </row>
    <row r="26" spans="1:11">
      <c r="A26" t="s">
        <v>204</v>
      </c>
      <c r="B26">
        <f>[4]p31!B26</f>
        <v>6285.5966249999992</v>
      </c>
      <c r="C26">
        <f>[4]p31!C26</f>
        <v>469.07437500000003</v>
      </c>
      <c r="D26">
        <f>[4]p31!D26</f>
        <v>492.52809374999993</v>
      </c>
      <c r="E26">
        <f>[4]p31!E26</f>
        <v>40.340396249999998</v>
      </c>
      <c r="F26">
        <f>[4]p31!F26</f>
        <v>56.288924999999992</v>
      </c>
      <c r="G26">
        <f>[4]p31!G26</f>
        <v>51.598181249999996</v>
      </c>
      <c r="H26">
        <f>[4]p31!H26</f>
        <v>0</v>
      </c>
      <c r="I26">
        <f>[4]p31!I26</f>
        <v>0</v>
      </c>
      <c r="J26">
        <f>[4]p31!J26</f>
        <v>0</v>
      </c>
      <c r="K26">
        <f>[4]p31!K26</f>
        <v>0</v>
      </c>
    </row>
    <row r="27" spans="1:11">
      <c r="A27" t="s">
        <v>205</v>
      </c>
      <c r="B27">
        <f>[4]p31!B27</f>
        <v>6222.74065875</v>
      </c>
      <c r="C27">
        <f>[4]p31!C27</f>
        <v>464.38363125000006</v>
      </c>
      <c r="D27">
        <f>[4]p31!D27</f>
        <v>487.60281281250002</v>
      </c>
      <c r="E27">
        <f>[4]p31!E27</f>
        <v>39.936992287500004</v>
      </c>
      <c r="F27">
        <f>[4]p31!F27</f>
        <v>55.726035750000001</v>
      </c>
      <c r="G27">
        <f>[4]p31!G27</f>
        <v>51.082199437500002</v>
      </c>
      <c r="H27">
        <f>[4]p31!H27</f>
        <v>0</v>
      </c>
      <c r="I27">
        <f>[4]p31!I27</f>
        <v>0</v>
      </c>
      <c r="J27">
        <f>[4]p31!J27</f>
        <v>0</v>
      </c>
      <c r="K27">
        <f>[4]p31!K27</f>
        <v>0</v>
      </c>
    </row>
    <row r="28" spans="1:11">
      <c r="A28" t="s">
        <v>206</v>
      </c>
      <c r="B28">
        <f>[4]p31!B28</f>
        <v>0</v>
      </c>
      <c r="C28">
        <f>[4]p31!C28</f>
        <v>0</v>
      </c>
      <c r="D28">
        <f>[4]p31!D28</f>
        <v>0</v>
      </c>
      <c r="E28">
        <f>[4]p31!E28</f>
        <v>0</v>
      </c>
      <c r="F28">
        <f>[4]p31!F28</f>
        <v>0</v>
      </c>
      <c r="G28">
        <f>[4]p31!G28</f>
        <v>0</v>
      </c>
      <c r="H28">
        <f>[4]p31!H28</f>
        <v>0</v>
      </c>
      <c r="I28">
        <f>[4]p31!I28</f>
        <v>0</v>
      </c>
      <c r="J28">
        <f>[4]p31!J28</f>
        <v>0</v>
      </c>
      <c r="K28">
        <f>[4]p31!K28</f>
        <v>0</v>
      </c>
    </row>
    <row r="29" spans="1:11">
      <c r="A29" t="s">
        <v>207</v>
      </c>
      <c r="B29">
        <f>[4]p31!B29</f>
        <v>0</v>
      </c>
      <c r="C29">
        <f>[4]p31!C29</f>
        <v>0</v>
      </c>
      <c r="D29">
        <f>[4]p31!D29</f>
        <v>0</v>
      </c>
      <c r="E29">
        <f>[4]p31!E29</f>
        <v>0</v>
      </c>
      <c r="F29">
        <f>[4]p31!F29</f>
        <v>0</v>
      </c>
      <c r="G29">
        <f>[4]p31!G29</f>
        <v>0</v>
      </c>
      <c r="H29">
        <f>[4]p31!H29</f>
        <v>0</v>
      </c>
      <c r="I29">
        <f>[4]p31!I29</f>
        <v>0</v>
      </c>
      <c r="J29">
        <f>[4]p31!J29</f>
        <v>0</v>
      </c>
      <c r="K29">
        <f>[4]p31!K29</f>
        <v>0</v>
      </c>
    </row>
    <row r="30" spans="1:11">
      <c r="A30" t="s">
        <v>208</v>
      </c>
      <c r="B30">
        <f>[4]p31!B30</f>
        <v>0</v>
      </c>
      <c r="C30">
        <f>[4]p31!C30</f>
        <v>0</v>
      </c>
      <c r="D30">
        <f>[4]p31!D30</f>
        <v>0</v>
      </c>
      <c r="E30">
        <f>[4]p31!E30</f>
        <v>0</v>
      </c>
      <c r="F30">
        <f>[4]p31!F30</f>
        <v>0</v>
      </c>
      <c r="G30">
        <f>[4]p31!G30</f>
        <v>0</v>
      </c>
      <c r="H30">
        <f>[4]p31!H30</f>
        <v>0</v>
      </c>
      <c r="I30">
        <f>[4]p31!I30</f>
        <v>0</v>
      </c>
      <c r="J30">
        <f>[4]p31!J30</f>
        <v>0</v>
      </c>
      <c r="K30">
        <f>[4]p31!K30</f>
        <v>0</v>
      </c>
    </row>
    <row r="31" spans="1:11">
      <c r="A31" t="s">
        <v>209</v>
      </c>
      <c r="B31">
        <f>[4]p31!B31</f>
        <v>0</v>
      </c>
      <c r="C31">
        <f>[4]p31!C31</f>
        <v>0</v>
      </c>
      <c r="D31">
        <f>[4]p31!D31</f>
        <v>0</v>
      </c>
      <c r="E31">
        <f>[4]p31!E31</f>
        <v>0</v>
      </c>
      <c r="F31">
        <f>[4]p31!F31</f>
        <v>0</v>
      </c>
      <c r="G31">
        <f>[4]p31!G31</f>
        <v>0</v>
      </c>
      <c r="H31">
        <f>[4]p31!H31</f>
        <v>0</v>
      </c>
      <c r="I31">
        <f>[4]p31!I31</f>
        <v>0</v>
      </c>
      <c r="J31">
        <f>[4]p31!J31</f>
        <v>0</v>
      </c>
      <c r="K31">
        <f>[4]p31!K31</f>
        <v>0</v>
      </c>
    </row>
    <row r="32" spans="1:11">
      <c r="A32" t="s">
        <v>210</v>
      </c>
      <c r="B32">
        <f>[4]p31!B32</f>
        <v>0</v>
      </c>
      <c r="C32">
        <f>[4]p31!C32</f>
        <v>0</v>
      </c>
      <c r="D32">
        <f>[4]p31!D32</f>
        <v>0</v>
      </c>
      <c r="E32">
        <f>[4]p31!E32</f>
        <v>0</v>
      </c>
      <c r="F32">
        <f>[4]p31!F32</f>
        <v>0</v>
      </c>
      <c r="G32">
        <f>[4]p31!G32</f>
        <v>0</v>
      </c>
      <c r="H32">
        <f>[4]p31!H32</f>
        <v>0</v>
      </c>
      <c r="I32">
        <f>[4]p31!I32</f>
        <v>0</v>
      </c>
      <c r="J32">
        <f>[4]p31!J32</f>
        <v>0</v>
      </c>
      <c r="K32">
        <f>[4]p31!K32</f>
        <v>0</v>
      </c>
    </row>
    <row r="33" spans="1:11">
      <c r="A33" t="s">
        <v>211</v>
      </c>
      <c r="B33">
        <f>[4]p31!B33</f>
        <v>87000087</v>
      </c>
      <c r="C33">
        <f>[4]p31!C33</f>
        <v>4640008.5</v>
      </c>
      <c r="D33">
        <f>[4]p31!D33</f>
        <v>4639999</v>
      </c>
      <c r="E33">
        <f>[4]p31!E33</f>
        <v>700000.59</v>
      </c>
      <c r="F33">
        <f>[4]p31!F33</f>
        <v>1400000.87</v>
      </c>
      <c r="G33">
        <f>[4]p31!G33</f>
        <v>3700000</v>
      </c>
      <c r="H33">
        <f>[4]p31!H33</f>
        <v>8545143</v>
      </c>
      <c r="I33">
        <f>[4]p31!I33</f>
        <v>0</v>
      </c>
      <c r="J33">
        <f>[4]p31!J33</f>
        <v>0</v>
      </c>
      <c r="K33">
        <f>[4]p31!K33</f>
        <v>0</v>
      </c>
    </row>
    <row r="34" spans="1:11">
      <c r="A34" t="s">
        <v>212</v>
      </c>
      <c r="B34">
        <f>[4]p31!B34</f>
        <v>116000058</v>
      </c>
      <c r="C34">
        <f>[4]p31!C34</f>
        <v>5299989.4000000004</v>
      </c>
      <c r="D34">
        <f>[4]p31!D34</f>
        <v>5300008</v>
      </c>
      <c r="E34">
        <f>[4]p31!E34</f>
        <v>829998.68</v>
      </c>
      <c r="F34">
        <f>[4]p31!F34</f>
        <v>1340000.3700000001</v>
      </c>
      <c r="G34">
        <f>[4]p31!G34</f>
        <v>4460000</v>
      </c>
      <c r="H34">
        <f>[4]p31!H34</f>
        <v>9902807</v>
      </c>
      <c r="I34">
        <f>[4]p31!I34</f>
        <v>0</v>
      </c>
      <c r="J34">
        <f>[4]p31!J34</f>
        <v>0</v>
      </c>
      <c r="K34">
        <f>[4]p31!K34</f>
        <v>0</v>
      </c>
    </row>
    <row r="35" spans="1:11">
      <c r="A35" t="s">
        <v>213</v>
      </c>
      <c r="B35">
        <f>[4]p31!B35</f>
        <v>0</v>
      </c>
      <c r="C35">
        <f>[4]p31!C35</f>
        <v>0.09</v>
      </c>
      <c r="D35">
        <f>[4]p31!D35</f>
        <v>0.09</v>
      </c>
      <c r="E35">
        <f>[4]p31!E35</f>
        <v>0.09</v>
      </c>
      <c r="F35">
        <f>[4]p31!F35</f>
        <v>0.09</v>
      </c>
      <c r="G35">
        <f>[4]p31!G35</f>
        <v>0.09</v>
      </c>
      <c r="H35">
        <f>[4]p31!H35</f>
        <v>0</v>
      </c>
      <c r="I35">
        <f>[4]p31!I35</f>
        <v>0</v>
      </c>
      <c r="J35">
        <f>[4]p31!J35</f>
        <v>0</v>
      </c>
      <c r="K35">
        <f>[4]p31!K35</f>
        <v>0</v>
      </c>
    </row>
    <row r="36" spans="1:11">
      <c r="A36" t="s">
        <v>214</v>
      </c>
      <c r="B36">
        <f>[4]p31!B36</f>
        <v>6.8999999999999992E-2</v>
      </c>
      <c r="C36">
        <f>[4]p31!C36</f>
        <v>0</v>
      </c>
      <c r="D36">
        <f>[4]p31!D36</f>
        <v>6.8999999999999992E-2</v>
      </c>
      <c r="E36">
        <f>[4]p31!E36</f>
        <v>6.8999999999999992E-2</v>
      </c>
      <c r="F36">
        <f>[4]p31!F36</f>
        <v>6.8999999999999992E-2</v>
      </c>
      <c r="G36">
        <f>[4]p31!G36</f>
        <v>0</v>
      </c>
      <c r="H36">
        <f>[4]p31!H36</f>
        <v>0</v>
      </c>
      <c r="I36">
        <f>[4]p31!I36</f>
        <v>0</v>
      </c>
      <c r="J36">
        <f>[4]p31!J36</f>
        <v>0</v>
      </c>
      <c r="K36">
        <f>[4]p31!K36</f>
        <v>0</v>
      </c>
    </row>
    <row r="37" spans="1:11">
      <c r="A37" t="s">
        <v>215</v>
      </c>
      <c r="B37">
        <f>[4]p31!B37</f>
        <v>9.1999999999999998E-2</v>
      </c>
      <c r="C37">
        <f>[4]p31!C37</f>
        <v>9.1999999999999998E-2</v>
      </c>
      <c r="D37">
        <f>[4]p31!D37</f>
        <v>0</v>
      </c>
      <c r="E37">
        <f>[4]p31!E37</f>
        <v>9.1999999999999998E-2</v>
      </c>
      <c r="F37">
        <f>[4]p31!F37</f>
        <v>9.1999999999999998E-2</v>
      </c>
      <c r="G37">
        <f>[4]p31!G37</f>
        <v>9.1999999999999998E-2</v>
      </c>
      <c r="H37">
        <f>[4]p31!H37</f>
        <v>0</v>
      </c>
      <c r="I37">
        <f>[4]p31!I37</f>
        <v>0</v>
      </c>
      <c r="J37">
        <f>[4]p31!J37</f>
        <v>0</v>
      </c>
      <c r="K37">
        <f>[4]p31!K37</f>
        <v>0</v>
      </c>
    </row>
    <row r="38" spans="1:11">
      <c r="A38" t="s">
        <v>216</v>
      </c>
      <c r="B38">
        <f>[4]p31!B38</f>
        <v>0.115</v>
      </c>
      <c r="C38">
        <f>[4]p31!C38</f>
        <v>0.115</v>
      </c>
      <c r="D38">
        <f>[4]p31!D38</f>
        <v>0.115</v>
      </c>
      <c r="E38">
        <f>[4]p31!E38</f>
        <v>0</v>
      </c>
      <c r="F38">
        <f>[4]p31!F38</f>
        <v>0</v>
      </c>
      <c r="G38">
        <f>[4]p31!G38</f>
        <v>0.115</v>
      </c>
      <c r="H38">
        <f>[4]p31!H38</f>
        <v>0</v>
      </c>
      <c r="I38">
        <f>[4]p31!I38</f>
        <v>0</v>
      </c>
      <c r="J38">
        <f>[4]p31!J38</f>
        <v>0</v>
      </c>
      <c r="K38">
        <f>[4]p31!K38</f>
        <v>0</v>
      </c>
    </row>
    <row r="39" spans="1:11">
      <c r="A39" t="s">
        <v>217</v>
      </c>
      <c r="B39">
        <f>[4]p31!B39</f>
        <v>0.115</v>
      </c>
      <c r="C39">
        <f>[4]p31!C39</f>
        <v>0.115</v>
      </c>
      <c r="D39">
        <f>[4]p31!D39</f>
        <v>0.115</v>
      </c>
      <c r="E39">
        <f>[4]p31!E39</f>
        <v>0</v>
      </c>
      <c r="F39">
        <f>[4]p31!F39</f>
        <v>0</v>
      </c>
      <c r="G39">
        <f>[4]p31!G39</f>
        <v>0.115</v>
      </c>
      <c r="H39">
        <f>[4]p31!H39</f>
        <v>0</v>
      </c>
      <c r="I39">
        <f>[4]p31!I39</f>
        <v>0</v>
      </c>
      <c r="J39">
        <f>[4]p31!J39</f>
        <v>0</v>
      </c>
      <c r="K39">
        <f>[4]p31!K39</f>
        <v>0</v>
      </c>
    </row>
    <row r="40" spans="1:11">
      <c r="A40" t="s">
        <v>218</v>
      </c>
      <c r="B40">
        <f>[4]p31!B40</f>
        <v>5.7500000000000002E-2</v>
      </c>
      <c r="C40">
        <f>[4]p31!C40</f>
        <v>0</v>
      </c>
      <c r="D40">
        <f>[4]p31!D40</f>
        <v>5.7500000000000002E-2</v>
      </c>
      <c r="E40">
        <f>[4]p31!E40</f>
        <v>5.7500000000000002E-2</v>
      </c>
      <c r="F40">
        <f>[4]p31!F40</f>
        <v>5.7500000000000002E-2</v>
      </c>
      <c r="G40">
        <f>[4]p31!G40</f>
        <v>0</v>
      </c>
      <c r="H40">
        <f>[4]p31!H40</f>
        <v>0</v>
      </c>
      <c r="I40">
        <f>[4]p31!I40</f>
        <v>0</v>
      </c>
      <c r="J40">
        <f>[4]p31!J40</f>
        <v>0</v>
      </c>
      <c r="K40">
        <f>[4]p31!K40</f>
        <v>0</v>
      </c>
    </row>
    <row r="41" spans="1:11">
      <c r="A41" t="s">
        <v>219</v>
      </c>
      <c r="B41">
        <f>[4]p31!B41</f>
        <v>0.6</v>
      </c>
      <c r="C41">
        <f>[4]p31!C41</f>
        <v>1.2</v>
      </c>
      <c r="D41">
        <f>[4]p31!D41</f>
        <v>0.6</v>
      </c>
      <c r="E41">
        <f>[4]p31!E41</f>
        <v>1.5</v>
      </c>
      <c r="F41">
        <f>[4]p31!F41</f>
        <v>1.5</v>
      </c>
      <c r="G41">
        <f>[4]p31!G41</f>
        <v>1.2</v>
      </c>
      <c r="H41">
        <f>[4]p31!H41</f>
        <v>0</v>
      </c>
      <c r="I41">
        <f>[4]p31!I41</f>
        <v>0</v>
      </c>
      <c r="J41">
        <f>[4]p31!J41</f>
        <v>0</v>
      </c>
      <c r="K41">
        <f>[4]p31!K41</f>
        <v>0</v>
      </c>
    </row>
    <row r="42" spans="1:11">
      <c r="A42" t="s">
        <v>220</v>
      </c>
      <c r="B42">
        <f>[4]p31!B42</f>
        <v>1.2</v>
      </c>
      <c r="C42">
        <f>[4]p31!C42</f>
        <v>0.6</v>
      </c>
      <c r="D42">
        <f>[4]p31!D42</f>
        <v>1.8</v>
      </c>
      <c r="E42">
        <f>[4]p31!E42</f>
        <v>1.2</v>
      </c>
      <c r="F42">
        <f>[4]p31!F42</f>
        <v>1.2</v>
      </c>
      <c r="G42">
        <f>[4]p31!G42</f>
        <v>0.6</v>
      </c>
      <c r="H42">
        <f>[4]p31!H42</f>
        <v>0</v>
      </c>
      <c r="I42">
        <f>[4]p31!I42</f>
        <v>0</v>
      </c>
      <c r="J42">
        <f>[4]p31!J42</f>
        <v>0</v>
      </c>
      <c r="K42">
        <f>[4]p31!K42</f>
        <v>0</v>
      </c>
    </row>
    <row r="43" spans="1:11">
      <c r="A43" t="s">
        <v>221</v>
      </c>
      <c r="B43">
        <f>[4]p31!B43</f>
        <v>0.6</v>
      </c>
      <c r="C43">
        <f>[4]p31!C43</f>
        <v>1.8</v>
      </c>
      <c r="D43">
        <f>[4]p31!D43</f>
        <v>0.6</v>
      </c>
      <c r="E43">
        <f>[4]p31!E43</f>
        <v>1.2</v>
      </c>
      <c r="F43">
        <f>[4]p31!F43</f>
        <v>1.2</v>
      </c>
      <c r="G43">
        <f>[4]p31!G43</f>
        <v>1.2</v>
      </c>
      <c r="H43">
        <f>[4]p31!H43</f>
        <v>0</v>
      </c>
      <c r="I43">
        <f>[4]p31!I43</f>
        <v>0</v>
      </c>
      <c r="J43">
        <f>[4]p31!J43</f>
        <v>0</v>
      </c>
      <c r="K43">
        <f>[4]p31!K43</f>
        <v>0</v>
      </c>
    </row>
    <row r="44" spans="1:11">
      <c r="A44" t="s">
        <v>222</v>
      </c>
      <c r="B44">
        <f>[4]p31!B44</f>
        <v>1.5</v>
      </c>
      <c r="C44">
        <f>[4]p31!C44</f>
        <v>1.2</v>
      </c>
      <c r="D44">
        <f>[4]p31!D44</f>
        <v>1.2</v>
      </c>
      <c r="E44">
        <f>[4]p31!E44</f>
        <v>0.6</v>
      </c>
      <c r="F44">
        <f>[4]p31!F44</f>
        <v>0.6</v>
      </c>
      <c r="G44">
        <f>[4]p31!G44</f>
        <v>0.9</v>
      </c>
      <c r="H44">
        <f>[4]p31!H44</f>
        <v>0</v>
      </c>
      <c r="I44">
        <f>[4]p31!I44</f>
        <v>0</v>
      </c>
      <c r="J44">
        <f>[4]p31!J44</f>
        <v>0</v>
      </c>
      <c r="K44">
        <f>[4]p31!K44</f>
        <v>0</v>
      </c>
    </row>
    <row r="45" spans="1:11">
      <c r="A45" t="s">
        <v>223</v>
      </c>
      <c r="B45">
        <f>[4]p31!B45</f>
        <v>1.5</v>
      </c>
      <c r="C45">
        <f>[4]p31!C45</f>
        <v>1.2</v>
      </c>
      <c r="D45">
        <f>[4]p31!D45</f>
        <v>1.2</v>
      </c>
      <c r="E45">
        <f>[4]p31!E45</f>
        <v>0.6</v>
      </c>
      <c r="F45">
        <f>[4]p31!F45</f>
        <v>0.6</v>
      </c>
      <c r="G45">
        <f>[4]p31!G45</f>
        <v>0.9</v>
      </c>
      <c r="H45">
        <f>[4]p31!H45</f>
        <v>0</v>
      </c>
      <c r="I45">
        <f>[4]p31!I45</f>
        <v>0</v>
      </c>
      <c r="J45">
        <f>[4]p31!J45</f>
        <v>0</v>
      </c>
      <c r="K45">
        <f>[4]p31!K45</f>
        <v>0</v>
      </c>
    </row>
    <row r="46" spans="1:11">
      <c r="A46" t="s">
        <v>224</v>
      </c>
      <c r="B46">
        <f>[4]p31!B46</f>
        <v>1.2</v>
      </c>
      <c r="C46">
        <f>[4]p31!C46</f>
        <v>0.6</v>
      </c>
      <c r="D46">
        <f>[4]p31!D46</f>
        <v>1.2</v>
      </c>
      <c r="E46">
        <f>[4]p31!E46</f>
        <v>0.9</v>
      </c>
      <c r="F46">
        <f>[4]p31!F46</f>
        <v>0.9</v>
      </c>
      <c r="G46">
        <f>[4]p31!G46</f>
        <v>0.6</v>
      </c>
      <c r="H46">
        <f>[4]p31!H46</f>
        <v>0</v>
      </c>
      <c r="I46">
        <f>[4]p31!I46</f>
        <v>0</v>
      </c>
      <c r="J46">
        <f>[4]p31!J46</f>
        <v>0</v>
      </c>
      <c r="K46">
        <f>[4]p31!K46</f>
        <v>0</v>
      </c>
    </row>
    <row r="47" spans="1:11">
      <c r="A47" t="s">
        <v>225</v>
      </c>
      <c r="B47">
        <f>[4]p31!B47</f>
        <v>88</v>
      </c>
      <c r="C47">
        <f>[4]p31!C47</f>
        <v>12.9</v>
      </c>
      <c r="D47">
        <f>[4]p31!D47</f>
        <v>6.9</v>
      </c>
      <c r="E47">
        <f>[4]p31!E47</f>
        <v>0.66</v>
      </c>
      <c r="F47">
        <f>[4]p31!F47</f>
        <v>0.78</v>
      </c>
      <c r="G47">
        <f>[4]p31!G47</f>
        <v>1</v>
      </c>
      <c r="H47">
        <f>[4]p31!H47</f>
        <v>0</v>
      </c>
      <c r="I47">
        <f>[4]p31!I47</f>
        <v>0</v>
      </c>
      <c r="J47">
        <f>[4]p31!J47</f>
        <v>0</v>
      </c>
      <c r="K47">
        <f>[4]p31!K47</f>
        <v>0</v>
      </c>
    </row>
    <row r="48" spans="1:11">
      <c r="A48" t="s">
        <v>226</v>
      </c>
      <c r="B48">
        <f>[4]p31!B48</f>
        <v>88</v>
      </c>
      <c r="C48">
        <f>[4]p31!C48</f>
        <v>13</v>
      </c>
      <c r="D48">
        <f>[4]p31!D48</f>
        <v>7</v>
      </c>
      <c r="E48">
        <f>[4]p31!E48</f>
        <v>0.67</v>
      </c>
      <c r="F48">
        <f>[4]p31!F48</f>
        <v>0.8</v>
      </c>
      <c r="G48">
        <f>[4]p31!G48</f>
        <v>1</v>
      </c>
      <c r="H48">
        <f>[4]p31!H48</f>
        <v>0</v>
      </c>
      <c r="I48">
        <f>[4]p31!I48</f>
        <v>0</v>
      </c>
      <c r="J48">
        <f>[4]p31!J48</f>
        <v>0</v>
      </c>
      <c r="K48">
        <f>[4]p31!K48</f>
        <v>0</v>
      </c>
    </row>
    <row r="49" spans="1:20">
      <c r="A49" t="s">
        <v>227</v>
      </c>
      <c r="B49">
        <f>[4]p31!B49</f>
        <v>87</v>
      </c>
      <c r="C49">
        <f>[4]p31!C49</f>
        <v>12.7</v>
      </c>
      <c r="D49">
        <f>[4]p31!D49</f>
        <v>7</v>
      </c>
      <c r="E49">
        <f>[4]p31!E49</f>
        <v>0.67</v>
      </c>
      <c r="F49">
        <f>[4]p31!F49</f>
        <v>0.79</v>
      </c>
      <c r="G49">
        <f>[4]p31!G49</f>
        <v>1</v>
      </c>
      <c r="H49">
        <f>[4]p31!H49</f>
        <v>0</v>
      </c>
      <c r="I49">
        <f>[4]p31!I49</f>
        <v>0</v>
      </c>
      <c r="J49">
        <f>[4]p31!J49</f>
        <v>0</v>
      </c>
      <c r="K49">
        <f>[4]p31!K49</f>
        <v>0</v>
      </c>
    </row>
    <row r="50" spans="1:20">
      <c r="A50" t="s">
        <v>228</v>
      </c>
      <c r="B50">
        <f>[4]p31!B50</f>
        <v>88</v>
      </c>
      <c r="C50">
        <f>[4]p31!C50</f>
        <v>12.7</v>
      </c>
      <c r="D50">
        <f>[4]p31!D50</f>
        <v>6.9</v>
      </c>
      <c r="E50">
        <f>[4]p31!E50</f>
        <v>0.68</v>
      </c>
      <c r="F50">
        <f>[4]p31!F50</f>
        <v>0.81</v>
      </c>
      <c r="G50">
        <f>[4]p31!G50</f>
        <v>1</v>
      </c>
      <c r="H50">
        <f>[4]p31!H50</f>
        <v>0</v>
      </c>
      <c r="I50">
        <f>[4]p31!I50</f>
        <v>0</v>
      </c>
      <c r="J50">
        <f>[4]p31!J50</f>
        <v>0</v>
      </c>
      <c r="K50">
        <f>[4]p31!K50</f>
        <v>0</v>
      </c>
    </row>
    <row r="51" spans="1:20" ht="14" thickBot="1">
      <c r="A51" s="34" t="s">
        <v>229</v>
      </c>
      <c r="B51" s="34">
        <f>[4]p31!B51</f>
        <v>8.836781609195409</v>
      </c>
      <c r="C51" s="34">
        <f>[4]p31!C51</f>
        <v>7.6000000000000068</v>
      </c>
      <c r="D51" s="34">
        <f>[4]p31!D51</f>
        <v>6.0628571428571476</v>
      </c>
      <c r="E51" s="34">
        <f>[4]p31!E51</f>
        <v>9.2059701492537513</v>
      </c>
      <c r="F51" s="34">
        <f>[4]p31!F51</f>
        <v>10.324050632911398</v>
      </c>
      <c r="G51" s="34">
        <f>[4]p31!G51</f>
        <v>7.6</v>
      </c>
      <c r="H51" s="34">
        <f>[4]p31!H51</f>
        <v>0</v>
      </c>
      <c r="I51" s="34">
        <f>[4]p31!I51</f>
        <v>0</v>
      </c>
      <c r="J51" s="34">
        <f>[4]p31!J51</f>
        <v>0</v>
      </c>
      <c r="K51" s="34">
        <f>[4]p31!K51</f>
        <v>0</v>
      </c>
      <c r="L51" s="34"/>
      <c r="M51" s="34"/>
    </row>
    <row r="52" spans="1:20">
      <c r="A52" t="s">
        <v>115</v>
      </c>
      <c r="B52">
        <f>[4]p31!B52</f>
        <v>27465272.70191282</v>
      </c>
      <c r="C52">
        <f>[4]p31!C52</f>
        <v>20449990.998298988</v>
      </c>
      <c r="D52">
        <f>[4]p31!D52</f>
        <v>21540818.596395284</v>
      </c>
      <c r="E52">
        <f>[4]p31!E52</f>
        <v>23880414.119600534</v>
      </c>
      <c r="F52">
        <f>[4]p31!F52</f>
        <v>8810300.54914058</v>
      </c>
      <c r="G52">
        <f>[4]p31!G52</f>
        <v>0</v>
      </c>
      <c r="H52">
        <f>[4]p31!H52</f>
        <v>0</v>
      </c>
      <c r="I52">
        <f>[4]p31!I52</f>
        <v>0</v>
      </c>
      <c r="J52">
        <f>[4]p31!J52</f>
        <v>0</v>
      </c>
      <c r="K52">
        <f>[4]p31!K52</f>
        <v>0</v>
      </c>
      <c r="M52" s="28"/>
    </row>
    <row r="53" spans="1:20">
      <c r="A53" t="s">
        <v>116</v>
      </c>
      <c r="B53">
        <f>[4]p31!B53</f>
        <v>22897302</v>
      </c>
      <c r="C53">
        <f>[4]p31!C53</f>
        <v>28332706</v>
      </c>
      <c r="D53">
        <f>[4]p31!D53</f>
        <v>25921339</v>
      </c>
      <c r="E53">
        <f>[4]p31!E53</f>
        <v>30638947</v>
      </c>
      <c r="F53">
        <f>[4]p31!F53</f>
        <v>24118571</v>
      </c>
      <c r="G53">
        <f>[4]p31!G53</f>
        <v>0</v>
      </c>
      <c r="H53">
        <f>[4]p31!H53</f>
        <v>0</v>
      </c>
      <c r="I53">
        <f>[4]p31!I53</f>
        <v>0</v>
      </c>
      <c r="J53">
        <f>[4]p31!J53</f>
        <v>0</v>
      </c>
      <c r="K53">
        <f>[4]p31!K53</f>
        <v>0</v>
      </c>
      <c r="N53" s="10"/>
      <c r="O53" s="10"/>
      <c r="P53" s="10"/>
      <c r="Q53" s="10"/>
      <c r="R53" s="10"/>
    </row>
    <row r="54" spans="1:20">
      <c r="A54" t="s">
        <v>230</v>
      </c>
      <c r="B54">
        <f>[4]p31!B54</f>
        <v>778927</v>
      </c>
      <c r="C54">
        <f>[4]p31!C54</f>
        <v>2498364</v>
      </c>
      <c r="D54">
        <f>[4]p31!D54</f>
        <v>3521046</v>
      </c>
      <c r="E54">
        <f>[4]p31!E54</f>
        <v>1191422</v>
      </c>
      <c r="F54">
        <f>[4]p31!F54</f>
        <v>3269003</v>
      </c>
      <c r="G54">
        <f>[4]p31!G54</f>
        <v>0</v>
      </c>
      <c r="H54">
        <f>[4]p31!H54</f>
        <v>0</v>
      </c>
      <c r="I54">
        <f>[4]p31!I54</f>
        <v>0</v>
      </c>
      <c r="J54">
        <f>[4]p31!J54</f>
        <v>0</v>
      </c>
      <c r="K54">
        <f>[4]p31!K54</f>
        <v>0</v>
      </c>
      <c r="N54" s="32"/>
      <c r="O54" s="32"/>
      <c r="P54" s="32"/>
      <c r="Q54" s="32"/>
      <c r="R54" s="32"/>
      <c r="S54" s="32"/>
      <c r="T54" s="33"/>
    </row>
    <row r="55" spans="1:20">
      <c r="A55" t="s">
        <v>231</v>
      </c>
      <c r="B55">
        <f>[4]p31!B55</f>
        <v>1182995</v>
      </c>
      <c r="C55">
        <f>[4]p31!C55</f>
        <v>3002178</v>
      </c>
      <c r="D55">
        <f>[4]p31!D55</f>
        <v>4134477</v>
      </c>
      <c r="E55">
        <f>[4]p31!E55</f>
        <v>4881511</v>
      </c>
      <c r="F55">
        <f>[4]p31!F55</f>
        <v>2408474</v>
      </c>
      <c r="G55">
        <f>[4]p31!G55</f>
        <v>0</v>
      </c>
      <c r="H55">
        <f>[4]p31!H55</f>
        <v>0</v>
      </c>
      <c r="I55">
        <f>[4]p31!I55</f>
        <v>0</v>
      </c>
      <c r="J55">
        <f>[4]p31!J55</f>
        <v>0</v>
      </c>
      <c r="K55">
        <f>[4]p31!K55</f>
        <v>0</v>
      </c>
      <c r="N55" s="32"/>
      <c r="O55" s="32"/>
      <c r="P55" s="32"/>
      <c r="Q55" s="32"/>
      <c r="R55" s="32"/>
      <c r="S55" s="32"/>
      <c r="T55" s="33"/>
    </row>
    <row r="56" spans="1:20">
      <c r="A56" t="s">
        <v>232</v>
      </c>
      <c r="B56">
        <f>[4]p31!B56</f>
        <v>1961922</v>
      </c>
      <c r="C56">
        <f>[4]p31!C56</f>
        <v>5500542</v>
      </c>
      <c r="D56">
        <f>[4]p31!D56</f>
        <v>7655523</v>
      </c>
      <c r="E56">
        <f>[4]p31!E56</f>
        <v>6072933</v>
      </c>
      <c r="F56">
        <f>[4]p31!F56</f>
        <v>5677477</v>
      </c>
      <c r="G56">
        <f>[4]p31!G56</f>
        <v>0</v>
      </c>
      <c r="H56">
        <f>[4]p31!H56</f>
        <v>0</v>
      </c>
      <c r="I56">
        <f>[4]p31!I56</f>
        <v>0</v>
      </c>
      <c r="J56">
        <f>[4]p31!J56</f>
        <v>0</v>
      </c>
      <c r="K56">
        <f>[4]p31!K56</f>
        <v>0</v>
      </c>
      <c r="T56" s="33"/>
    </row>
    <row r="57" spans="1:20">
      <c r="A57" t="s">
        <v>233</v>
      </c>
      <c r="B57">
        <f>[4]p31!B57</f>
        <v>2664864</v>
      </c>
      <c r="C57">
        <f>[4]p31!C57</f>
        <v>2767262</v>
      </c>
      <c r="D57">
        <f>[4]p31!D57</f>
        <v>2704194</v>
      </c>
      <c r="E57">
        <f>[4]p31!E57</f>
        <v>2818297</v>
      </c>
      <c r="F57">
        <f>[4]p31!F57</f>
        <v>2747560</v>
      </c>
      <c r="G57">
        <f>[4]p31!G57</f>
        <v>247805</v>
      </c>
      <c r="H57">
        <f>[4]p31!H57</f>
        <v>247805</v>
      </c>
      <c r="I57">
        <f>[4]p31!I57</f>
        <v>247805</v>
      </c>
      <c r="J57">
        <f>[4]p31!J57</f>
        <v>247805</v>
      </c>
      <c r="K57">
        <f>[4]p31!K57</f>
        <v>247805</v>
      </c>
      <c r="M57" s="28"/>
      <c r="N57" s="10"/>
      <c r="O57" s="10"/>
      <c r="P57" s="10"/>
      <c r="Q57" s="10"/>
      <c r="R57" s="10"/>
      <c r="T57" s="33"/>
    </row>
    <row r="58" spans="1:20">
      <c r="A58" t="s">
        <v>234</v>
      </c>
      <c r="B58">
        <f>[4]p31!B58</f>
        <v>4286146</v>
      </c>
      <c r="C58">
        <f>[4]p31!C58</f>
        <v>5546033</v>
      </c>
      <c r="D58">
        <f>[4]p31!D58</f>
        <v>5205203</v>
      </c>
      <c r="E58">
        <f>[4]p31!E58</f>
        <v>7074695</v>
      </c>
      <c r="F58">
        <f>[4]p31!F58</f>
        <v>5138419</v>
      </c>
      <c r="G58">
        <f>[4]p31!G58</f>
        <v>3808666</v>
      </c>
      <c r="H58">
        <f>[4]p31!H58</f>
        <v>2589893</v>
      </c>
      <c r="I58">
        <f>[4]p31!I58</f>
        <v>2437545</v>
      </c>
      <c r="J58">
        <f>[4]p31!J58</f>
        <v>3351624</v>
      </c>
      <c r="K58">
        <f>[4]p31!K58</f>
        <v>3656318</v>
      </c>
      <c r="N58" s="32"/>
      <c r="O58" s="32"/>
      <c r="P58" s="32"/>
      <c r="Q58" s="32"/>
      <c r="R58" s="32"/>
      <c r="S58" s="32"/>
      <c r="T58" s="33"/>
    </row>
    <row r="59" spans="1:20">
      <c r="A59" t="s">
        <v>235</v>
      </c>
      <c r="B59">
        <f>[4]p31!B59</f>
        <v>6414534</v>
      </c>
      <c r="C59">
        <f>[4]p31!C59</f>
        <v>8423294</v>
      </c>
      <c r="D59">
        <f>[4]p31!D59</f>
        <v>6223144</v>
      </c>
      <c r="E59">
        <f>[4]p31!E59</f>
        <v>7537825</v>
      </c>
      <c r="F59">
        <f>[4]p31!F59</f>
        <v>6568073</v>
      </c>
      <c r="G59">
        <f>[4]p31!G59</f>
        <v>3046932</v>
      </c>
      <c r="H59">
        <f>[4]p31!H59</f>
        <v>3656318</v>
      </c>
      <c r="I59">
        <f>[4]p31!I59</f>
        <v>3351624</v>
      </c>
      <c r="J59">
        <f>[4]p31!J59</f>
        <v>2437545</v>
      </c>
      <c r="K59">
        <f>[4]p31!K59</f>
        <v>2589893</v>
      </c>
      <c r="N59" s="32"/>
      <c r="O59" s="32"/>
      <c r="P59" s="32"/>
      <c r="Q59" s="32"/>
      <c r="R59" s="32"/>
      <c r="S59" s="32"/>
      <c r="T59" s="33"/>
    </row>
    <row r="60" spans="1:20">
      <c r="A60" t="s">
        <v>236</v>
      </c>
      <c r="B60">
        <f>[4]p31!B60</f>
        <v>10700680</v>
      </c>
      <c r="C60">
        <f>[4]p31!C60</f>
        <v>13969327</v>
      </c>
      <c r="D60">
        <f>[4]p31!D60</f>
        <v>11428347</v>
      </c>
      <c r="E60">
        <f>[4]p31!E60</f>
        <v>14612520</v>
      </c>
      <c r="F60">
        <f>[4]p31!F60</f>
        <v>11706492</v>
      </c>
      <c r="G60">
        <f>[4]p31!G60</f>
        <v>6855598</v>
      </c>
      <c r="H60">
        <f>[4]p31!H60</f>
        <v>6246211</v>
      </c>
      <c r="I60">
        <f>[4]p31!I60</f>
        <v>5789169</v>
      </c>
      <c r="J60">
        <f>[4]p31!J60</f>
        <v>5789169</v>
      </c>
      <c r="K60">
        <f>[4]p31!K60</f>
        <v>6246211</v>
      </c>
    </row>
    <row r="61" spans="1:20">
      <c r="A61" t="s">
        <v>237</v>
      </c>
      <c r="B61">
        <f>[4]p31!B61</f>
        <v>65690040.70191282</v>
      </c>
      <c r="C61">
        <f>[4]p31!C61</f>
        <v>71019827.998298988</v>
      </c>
      <c r="D61">
        <f>[4]p31!D61</f>
        <v>69250221.596395284</v>
      </c>
      <c r="E61">
        <f>[4]p31!E61</f>
        <v>78023111.119600534</v>
      </c>
      <c r="F61">
        <f>[4]p31!F61</f>
        <v>53060400.54914058</v>
      </c>
      <c r="G61">
        <f>[4]p31!G61</f>
        <v>0</v>
      </c>
      <c r="H61">
        <f>[4]p31!H61</f>
        <v>0</v>
      </c>
      <c r="I61">
        <f>[4]p31!I61</f>
        <v>0</v>
      </c>
      <c r="J61">
        <f>[4]p31!J61</f>
        <v>0</v>
      </c>
      <c r="K61">
        <f>[4]p31!K61</f>
        <v>0</v>
      </c>
    </row>
    <row r="62" spans="1:20">
      <c r="A62" t="s">
        <v>121</v>
      </c>
      <c r="B62">
        <f>[4]p31!B62</f>
        <v>6619724.75</v>
      </c>
      <c r="C62">
        <f>[4]p31!C62</f>
        <v>7783079.7214285713</v>
      </c>
      <c r="D62">
        <f>[4]p31!D62</f>
        <v>7252308.0464285724</v>
      </c>
      <c r="E62">
        <f>[4]p31!E62</f>
        <v>8763708.4607142862</v>
      </c>
      <c r="F62">
        <f>[4]p31!F62</f>
        <v>7313513.7071428578</v>
      </c>
      <c r="G62">
        <f>[4]p31!G62</f>
        <v>0</v>
      </c>
      <c r="H62">
        <f>[4]p31!H62</f>
        <v>0</v>
      </c>
      <c r="I62">
        <f>[4]p31!I62</f>
        <v>0</v>
      </c>
      <c r="J62">
        <f>[4]p31!J62</f>
        <v>0</v>
      </c>
      <c r="K62">
        <f>[4]p31!K62</f>
        <v>0</v>
      </c>
    </row>
    <row r="63" spans="1:20">
      <c r="A63" t="s">
        <v>122</v>
      </c>
      <c r="B63">
        <f>[4]p31!B63</f>
        <v>-260991</v>
      </c>
      <c r="C63">
        <f>[4]p31!C63</f>
        <v>3793995</v>
      </c>
      <c r="D63">
        <f>[4]p31!D63</f>
        <v>1141517</v>
      </c>
      <c r="E63">
        <f>[4]p31!E63</f>
        <v>3845712</v>
      </c>
      <c r="F63">
        <f>[4]p31!F63</f>
        <v>216572</v>
      </c>
      <c r="G63">
        <f>[4]p31!G63</f>
        <v>-3039553</v>
      </c>
      <c r="H63">
        <f>[4]p31!H63</f>
        <v>-2637845</v>
      </c>
      <c r="I63">
        <f>[4]p31!I63</f>
        <v>-1954932</v>
      </c>
      <c r="J63">
        <f>[4]p31!J63</f>
        <v>-1800823</v>
      </c>
      <c r="K63">
        <f>[4]p31!K63</f>
        <v>-2359516</v>
      </c>
    </row>
    <row r="64" spans="1:20">
      <c r="A64" t="s">
        <v>238</v>
      </c>
      <c r="B64">
        <f>[4]p31!B64</f>
        <v>26410813</v>
      </c>
      <c r="C64">
        <f>[4]p31!C64</f>
        <v>29616615</v>
      </c>
      <c r="D64">
        <f>[4]p31!D64</f>
        <v>32072437</v>
      </c>
      <c r="E64">
        <f>[4]p31!E64</f>
        <v>28334788</v>
      </c>
      <c r="F64">
        <f>[4]p31!F64</f>
        <v>30291344</v>
      </c>
      <c r="G64">
        <f>[4]p31!G64</f>
        <v>0</v>
      </c>
      <c r="H64">
        <f>[4]p31!H64</f>
        <v>0</v>
      </c>
      <c r="I64">
        <f>[4]p31!I64</f>
        <v>0</v>
      </c>
      <c r="J64">
        <f>[4]p31!J64</f>
        <v>0</v>
      </c>
      <c r="K64">
        <f>[4]p31!K64</f>
        <v>0</v>
      </c>
    </row>
    <row r="65" spans="1:13">
      <c r="A65" t="s">
        <v>239</v>
      </c>
      <c r="B65">
        <f>[4]p31!B65</f>
        <v>1000000</v>
      </c>
      <c r="C65">
        <f>[4]p31!C65</f>
        <v>1000000</v>
      </c>
      <c r="D65">
        <f>[4]p31!D65</f>
        <v>1000000</v>
      </c>
      <c r="E65">
        <f>[4]p31!E65</f>
        <v>1000000</v>
      </c>
      <c r="F65">
        <f>[4]p31!F65</f>
        <v>1000000</v>
      </c>
      <c r="G65">
        <f>[4]p31!G65</f>
        <v>1000000</v>
      </c>
      <c r="H65">
        <f>[4]p31!H65</f>
        <v>1000000</v>
      </c>
      <c r="I65">
        <f>[4]p31!I65</f>
        <v>1000000</v>
      </c>
      <c r="J65">
        <f>[4]p31!J65</f>
        <v>1000000</v>
      </c>
      <c r="K65">
        <f>[4]p31!K65</f>
        <v>1000000</v>
      </c>
    </row>
    <row r="66" spans="1:13">
      <c r="A66" t="s">
        <v>125</v>
      </c>
      <c r="B66">
        <f>[4]p31!B66</f>
        <v>31920493.951912824</v>
      </c>
      <c r="C66">
        <f>[4]p31!C66</f>
        <v>28826138.276870422</v>
      </c>
      <c r="D66">
        <f>[4]p31!D66</f>
        <v>27783959.549966708</v>
      </c>
      <c r="E66">
        <f>[4]p31!E66</f>
        <v>36078902.658886254</v>
      </c>
      <c r="F66">
        <f>[4]p31!F66</f>
        <v>14238970.84199772</v>
      </c>
      <c r="G66">
        <f>[4]p31!G66</f>
        <v>14621300</v>
      </c>
      <c r="H66">
        <f>[4]p31!H66</f>
        <v>15401081</v>
      </c>
      <c r="I66">
        <f>[4]p31!I66</f>
        <v>16726728</v>
      </c>
      <c r="J66">
        <f>[4]p31!J66</f>
        <v>17026895</v>
      </c>
      <c r="K66">
        <f>[4]p31!K66</f>
        <v>15941366</v>
      </c>
    </row>
    <row r="67" spans="1:13">
      <c r="A67" t="s">
        <v>240</v>
      </c>
      <c r="B67">
        <f>[4]p31!B67</f>
        <v>65690040.70191282</v>
      </c>
      <c r="C67">
        <f>[4]p31!C67</f>
        <v>71019827.998298988</v>
      </c>
      <c r="D67">
        <f>[4]p31!D67</f>
        <v>69250221.596395284</v>
      </c>
      <c r="E67">
        <f>[4]p31!E67</f>
        <v>78023111.119600534</v>
      </c>
      <c r="F67">
        <f>[4]p31!F67</f>
        <v>53060400.54914058</v>
      </c>
      <c r="G67">
        <f>[4]p31!G67</f>
        <v>0</v>
      </c>
      <c r="H67">
        <f>[4]p31!H67</f>
        <v>0</v>
      </c>
      <c r="I67">
        <f>[4]p31!I67</f>
        <v>0</v>
      </c>
      <c r="J67">
        <f>[4]p31!J67</f>
        <v>0</v>
      </c>
      <c r="K67">
        <f>[4]p31!K67</f>
        <v>0</v>
      </c>
    </row>
    <row r="68" spans="1:13">
      <c r="A68" t="s">
        <v>241</v>
      </c>
      <c r="B68">
        <f>[4]p31!B68</f>
        <v>0</v>
      </c>
      <c r="C68">
        <f>[4]p31!C68</f>
        <v>0</v>
      </c>
      <c r="D68">
        <f>[4]p31!D68</f>
        <v>0</v>
      </c>
      <c r="E68">
        <f>[4]p31!E68</f>
        <v>0</v>
      </c>
      <c r="F68">
        <f>[4]p31!F68</f>
        <v>0</v>
      </c>
      <c r="G68">
        <f>[4]p31!G68</f>
        <v>0</v>
      </c>
      <c r="H68">
        <f>[4]p31!H68</f>
        <v>0</v>
      </c>
      <c r="I68">
        <f>[4]p31!I68</f>
        <v>0</v>
      </c>
      <c r="J68">
        <f>[4]p31!J68</f>
        <v>0</v>
      </c>
      <c r="K68">
        <f>[4]p31!K68</f>
        <v>0</v>
      </c>
    </row>
    <row r="69" spans="1:13">
      <c r="A69" t="s">
        <v>242</v>
      </c>
      <c r="B69">
        <f>[4]p31!B69</f>
        <v>27514936.770573784</v>
      </c>
      <c r="C69">
        <f>[4]p31!C69</f>
        <v>33485675.640483256</v>
      </c>
      <c r="D69">
        <f>[4]p31!D69</f>
        <v>31075669.694182426</v>
      </c>
      <c r="E69">
        <f>[4]p31!E69</f>
        <v>36228204.801129565</v>
      </c>
      <c r="F69">
        <f>[4]p31!F69</f>
        <v>28807450.827185325</v>
      </c>
      <c r="G69">
        <f>[4]p31!G69</f>
        <v>0</v>
      </c>
      <c r="H69">
        <f>[4]p31!H69</f>
        <v>0</v>
      </c>
      <c r="I69">
        <f>[4]p31!I69</f>
        <v>0</v>
      </c>
      <c r="J69">
        <f>[4]p31!J69</f>
        <v>0</v>
      </c>
      <c r="K69">
        <f>[4]p31!K69</f>
        <v>0</v>
      </c>
    </row>
    <row r="70" spans="1:13">
      <c r="A70" t="s">
        <v>243</v>
      </c>
      <c r="B70">
        <f>[4]p31!B70</f>
        <v>630796.1755861789</v>
      </c>
      <c r="C70">
        <f>[4]p31!C70</f>
        <v>3157922.7797019258</v>
      </c>
      <c r="D70">
        <f>[4]p31!D70</f>
        <v>1295654.1375198215</v>
      </c>
      <c r="E70">
        <f>[4]p31!E70</f>
        <v>3402000.546540767</v>
      </c>
      <c r="F70">
        <f>[4]p31!F70</f>
        <v>359234.25373215228</v>
      </c>
      <c r="G70">
        <f>[4]p31!G70</f>
        <v>-81952</v>
      </c>
      <c r="H70">
        <f>[4]p31!H70</f>
        <v>-76861</v>
      </c>
      <c r="I70">
        <f>[4]p31!I70</f>
        <v>-73043</v>
      </c>
      <c r="J70">
        <f>[4]p31!J70</f>
        <v>-73043</v>
      </c>
      <c r="K70">
        <f>[4]p31!K70</f>
        <v>-76861</v>
      </c>
    </row>
    <row r="71" spans="1:13">
      <c r="A71" t="s">
        <v>244</v>
      </c>
      <c r="B71">
        <f>[4]p31!B71</f>
        <v>0.98106654633000279</v>
      </c>
      <c r="C71">
        <f>[4]p31!C71</f>
        <v>1.0614354053476358</v>
      </c>
      <c r="D71">
        <f>[4]p31!D71</f>
        <v>1.086674082114536</v>
      </c>
      <c r="E71">
        <f>[4]p31!E71</f>
        <v>1.0683411372285567</v>
      </c>
      <c r="F71">
        <f>[4]p31!F71</f>
        <v>0.80248282897926859</v>
      </c>
      <c r="G71">
        <f>[4]p31!G71</f>
        <v>0</v>
      </c>
      <c r="H71">
        <f>[4]p31!H71</f>
        <v>0</v>
      </c>
      <c r="I71">
        <f>[4]p31!I71</f>
        <v>0</v>
      </c>
      <c r="J71">
        <f>[4]p31!J71</f>
        <v>0</v>
      </c>
      <c r="K71">
        <f>[4]p31!K71</f>
        <v>0</v>
      </c>
    </row>
    <row r="72" spans="1:13">
      <c r="A72" t="s">
        <v>245</v>
      </c>
      <c r="B72">
        <f>[4]p31!B72</f>
        <v>0.94252205531305211</v>
      </c>
      <c r="C72">
        <f>[4]p31!C72</f>
        <v>1.0344976419901806</v>
      </c>
      <c r="D72">
        <f>[4]p31!D72</f>
        <v>0.93926015267892649</v>
      </c>
      <c r="E72">
        <f>[4]p31!E72</f>
        <v>1.0283560032147017</v>
      </c>
      <c r="F72">
        <f>[4]p31!F72</f>
        <v>1.0553641468031396</v>
      </c>
      <c r="G72">
        <f>[4]p31!G72</f>
        <v>0</v>
      </c>
      <c r="H72">
        <f>[4]p31!H72</f>
        <v>0</v>
      </c>
      <c r="I72">
        <f>[4]p31!I72</f>
        <v>0</v>
      </c>
      <c r="J72">
        <f>[4]p31!J72</f>
        <v>0</v>
      </c>
      <c r="K72">
        <f>[4]p31!K72</f>
        <v>0</v>
      </c>
    </row>
    <row r="73" spans="1:13">
      <c r="A73" t="s">
        <v>246</v>
      </c>
      <c r="B73">
        <f>[4]p31!B73</f>
        <v>0</v>
      </c>
      <c r="C73">
        <f>[4]p31!C73</f>
        <v>0</v>
      </c>
      <c r="D73">
        <f>[4]p31!D73</f>
        <v>0</v>
      </c>
      <c r="E73">
        <f>[4]p31!E73</f>
        <v>0</v>
      </c>
      <c r="F73">
        <f>[4]p31!F73</f>
        <v>0</v>
      </c>
      <c r="G73">
        <f>[4]p31!G73</f>
        <v>0</v>
      </c>
      <c r="H73">
        <f>[4]p31!H73</f>
        <v>0</v>
      </c>
      <c r="I73">
        <f>[4]p31!I73</f>
        <v>0</v>
      </c>
      <c r="J73">
        <f>[4]p31!J73</f>
        <v>0</v>
      </c>
      <c r="K73">
        <f>[4]p31!K73</f>
        <v>0</v>
      </c>
    </row>
    <row r="74" spans="1:13">
      <c r="A74" t="s">
        <v>435</v>
      </c>
      <c r="B74">
        <f>[4]p31!B74</f>
        <v>0</v>
      </c>
      <c r="C74">
        <f>[4]p31!C74</f>
        <v>0</v>
      </c>
      <c r="D74">
        <f>[4]p31!D74</f>
        <v>0</v>
      </c>
      <c r="E74">
        <f>[4]p31!E74</f>
        <v>0</v>
      </c>
      <c r="F74">
        <f>[4]p31!F74</f>
        <v>0</v>
      </c>
      <c r="G74">
        <f>[4]p31!G74</f>
        <v>0</v>
      </c>
      <c r="H74">
        <f>[4]p31!H74</f>
        <v>0</v>
      </c>
      <c r="I74">
        <f>[4]p31!I74</f>
        <v>0</v>
      </c>
      <c r="J74">
        <f>[4]p31!J74</f>
        <v>0</v>
      </c>
      <c r="K74">
        <f>[4]p31!K74</f>
        <v>0</v>
      </c>
    </row>
    <row r="75" spans="1:13">
      <c r="A75" t="s">
        <v>436</v>
      </c>
      <c r="B75">
        <f>[4]p31!B75</f>
        <v>0</v>
      </c>
      <c r="C75">
        <f>[4]p31!C75</f>
        <v>0</v>
      </c>
      <c r="D75">
        <f>[4]p31!D75</f>
        <v>0</v>
      </c>
      <c r="E75">
        <f>[4]p31!E75</f>
        <v>0</v>
      </c>
      <c r="F75">
        <f>[4]p31!F75</f>
        <v>0</v>
      </c>
      <c r="G75">
        <f>[4]p31!G75</f>
        <v>0</v>
      </c>
      <c r="H75">
        <f>[4]p31!H75</f>
        <v>0</v>
      </c>
      <c r="I75">
        <f>[4]p31!I75</f>
        <v>0</v>
      </c>
      <c r="J75">
        <f>[4]p31!J75</f>
        <v>0</v>
      </c>
      <c r="K75">
        <f>[4]p31!K75</f>
        <v>0</v>
      </c>
    </row>
    <row r="76" spans="1:13">
      <c r="A76" t="s">
        <v>437</v>
      </c>
      <c r="B76">
        <f>[4]p31!B76</f>
        <v>0</v>
      </c>
      <c r="C76">
        <f>[4]p31!C76</f>
        <v>0</v>
      </c>
      <c r="D76">
        <f>[4]p31!D76</f>
        <v>0</v>
      </c>
      <c r="E76">
        <f>[4]p31!E76</f>
        <v>0</v>
      </c>
      <c r="F76">
        <f>[4]p31!F76</f>
        <v>0</v>
      </c>
      <c r="G76">
        <f>[4]p31!G76</f>
        <v>0</v>
      </c>
      <c r="H76">
        <f>[4]p31!H76</f>
        <v>0</v>
      </c>
      <c r="I76">
        <f>[4]p31!I76</f>
        <v>0</v>
      </c>
      <c r="J76">
        <f>[4]p31!J76</f>
        <v>0</v>
      </c>
      <c r="K76">
        <f>[4]p31!K76</f>
        <v>0</v>
      </c>
    </row>
    <row r="77" spans="1:13" ht="14" thickBot="1">
      <c r="A77" s="34" t="s">
        <v>438</v>
      </c>
      <c r="B77" s="34">
        <f>[4]p31!B77</f>
        <v>0</v>
      </c>
      <c r="C77" s="34">
        <f>[4]p31!C77</f>
        <v>0</v>
      </c>
      <c r="D77" s="34">
        <f>[4]p31!D77</f>
        <v>0</v>
      </c>
      <c r="E77" s="34">
        <f>[4]p31!E77</f>
        <v>0</v>
      </c>
      <c r="F77" s="34">
        <f>[4]p31!F77</f>
        <v>0</v>
      </c>
      <c r="G77" s="34">
        <f>[4]p31!G77</f>
        <v>0</v>
      </c>
      <c r="H77" s="34">
        <f>[4]p31!H77</f>
        <v>0</v>
      </c>
      <c r="I77" s="34">
        <f>[4]p31!I77</f>
        <v>0</v>
      </c>
      <c r="J77" s="34">
        <f>[4]p31!J77</f>
        <v>0</v>
      </c>
      <c r="K77" s="34">
        <f>[4]p31!K77</f>
        <v>0</v>
      </c>
      <c r="L77" s="34"/>
      <c r="M77" s="34"/>
    </row>
    <row r="78" spans="1:13">
      <c r="A78" t="s">
        <v>247</v>
      </c>
      <c r="B78">
        <f>[4]p31!B78</f>
        <v>1</v>
      </c>
    </row>
    <row r="79" spans="1:13">
      <c r="A79" t="s">
        <v>248</v>
      </c>
      <c r="B79">
        <f>[4]p31!B79</f>
        <v>55000</v>
      </c>
    </row>
    <row r="80" spans="1:13">
      <c r="A80" t="s">
        <v>249</v>
      </c>
      <c r="B80">
        <f>[4]p31!B80</f>
        <v>55000</v>
      </c>
    </row>
    <row r="81" spans="1:2">
      <c r="A81" t="s">
        <v>250</v>
      </c>
      <c r="B81">
        <f>[4]p31!B81</f>
        <v>0</v>
      </c>
    </row>
    <row r="82" spans="1:2">
      <c r="A82" t="s">
        <v>251</v>
      </c>
      <c r="B82">
        <f>[4]p31!B82</f>
        <v>0</v>
      </c>
    </row>
    <row r="83" spans="1:2">
      <c r="A83" t="s">
        <v>252</v>
      </c>
      <c r="B83">
        <f>[4]p31!B83</f>
        <v>0</v>
      </c>
    </row>
    <row r="84" spans="1:2">
      <c r="A84" t="s">
        <v>253</v>
      </c>
      <c r="B84">
        <f>[4]p31!B84</f>
        <v>0</v>
      </c>
    </row>
    <row r="85" spans="1:2">
      <c r="A85" t="s">
        <v>254</v>
      </c>
      <c r="B85">
        <f>[4]p31!B85</f>
        <v>58201</v>
      </c>
    </row>
    <row r="86" spans="1:2">
      <c r="A86" t="s">
        <v>255</v>
      </c>
      <c r="B86">
        <f>[4]p31!B86</f>
        <v>30141</v>
      </c>
    </row>
    <row r="87" spans="1:2">
      <c r="A87" t="s">
        <v>256</v>
      </c>
      <c r="B87">
        <f>[4]p31!B87</f>
        <v>22624</v>
      </c>
    </row>
    <row r="88" spans="1:2">
      <c r="A88" t="s">
        <v>257</v>
      </c>
      <c r="B88">
        <f>[4]p31!B88</f>
        <v>38223</v>
      </c>
    </row>
    <row r="89" spans="1:2">
      <c r="A89" t="s">
        <v>258</v>
      </c>
      <c r="B89">
        <f>[4]p31!B89</f>
        <v>43581</v>
      </c>
    </row>
    <row r="90" spans="1:2">
      <c r="A90" t="s">
        <v>259</v>
      </c>
      <c r="B90">
        <f>[4]p31!B90</f>
        <v>109127</v>
      </c>
    </row>
    <row r="91" spans="1:2">
      <c r="A91" t="s">
        <v>260</v>
      </c>
      <c r="B91">
        <f>[4]p31!B91</f>
        <v>58201</v>
      </c>
    </row>
    <row r="92" spans="1:2">
      <c r="A92" t="s">
        <v>261</v>
      </c>
      <c r="B92">
        <f>[4]p31!B92</f>
        <v>30141</v>
      </c>
    </row>
    <row r="93" spans="1:2">
      <c r="A93" t="s">
        <v>262</v>
      </c>
      <c r="B93">
        <f>[4]p31!B93</f>
        <v>22624</v>
      </c>
    </row>
    <row r="94" spans="1:2">
      <c r="A94" t="s">
        <v>263</v>
      </c>
      <c r="B94">
        <f>[4]p31!B94</f>
        <v>38223</v>
      </c>
    </row>
    <row r="95" spans="1:2">
      <c r="A95" t="s">
        <v>264</v>
      </c>
      <c r="B95">
        <f>[4]p31!B95</f>
        <v>43581</v>
      </c>
    </row>
    <row r="96" spans="1:2">
      <c r="A96" t="s">
        <v>265</v>
      </c>
      <c r="B96">
        <f>[4]p31!B96</f>
        <v>109127</v>
      </c>
    </row>
    <row r="97" spans="1:2">
      <c r="A97" t="s">
        <v>266</v>
      </c>
      <c r="B97">
        <f>[4]p31!B97</f>
        <v>0</v>
      </c>
    </row>
    <row r="98" spans="1:2">
      <c r="A98" t="s">
        <v>267</v>
      </c>
      <c r="B98">
        <f>[4]p31!B98</f>
        <v>0</v>
      </c>
    </row>
    <row r="99" spans="1:2">
      <c r="A99" t="s">
        <v>268</v>
      </c>
      <c r="B99">
        <f>[4]p31!B99</f>
        <v>0</v>
      </c>
    </row>
    <row r="100" spans="1:2">
      <c r="A100" t="s">
        <v>269</v>
      </c>
      <c r="B100">
        <f>[4]p31!B100</f>
        <v>0</v>
      </c>
    </row>
    <row r="101" spans="1:2">
      <c r="A101" t="s">
        <v>270</v>
      </c>
      <c r="B101">
        <f>[4]p31!B101</f>
        <v>0</v>
      </c>
    </row>
    <row r="102" spans="1:2">
      <c r="A102" t="s">
        <v>271</v>
      </c>
      <c r="B102">
        <f>[4]p31!B102</f>
        <v>0</v>
      </c>
    </row>
    <row r="103" spans="1:2">
      <c r="A103" t="s">
        <v>272</v>
      </c>
      <c r="B103">
        <f>[4]p31!B103</f>
        <v>201301503.14829555</v>
      </c>
    </row>
    <row r="104" spans="1:2">
      <c r="A104" t="s">
        <v>273</v>
      </c>
      <c r="B104">
        <f>[4]p31!B104</f>
        <v>10069559.71436343</v>
      </c>
    </row>
    <row r="105" spans="1:2">
      <c r="A105" t="s">
        <v>274</v>
      </c>
      <c r="B105">
        <f>[4]p31!B105</f>
        <v>6224454.9942497993</v>
      </c>
    </row>
    <row r="106" spans="1:2">
      <c r="A106" t="s">
        <v>275</v>
      </c>
      <c r="B106">
        <f>[4]p31!B106</f>
        <v>991522.5711118324</v>
      </c>
    </row>
    <row r="107" spans="1:2">
      <c r="A107" t="s">
        <v>276</v>
      </c>
      <c r="B107">
        <f>[4]p31!B107</f>
        <v>1747154.3024252921</v>
      </c>
    </row>
    <row r="108" spans="1:2">
      <c r="A108" t="s">
        <v>277</v>
      </c>
      <c r="B108">
        <f>[4]p31!B108</f>
        <v>3945971.4850531551</v>
      </c>
    </row>
    <row r="109" spans="1:2">
      <c r="A109" t="s">
        <v>278</v>
      </c>
      <c r="B109">
        <f>[4]p31!B109</f>
        <v>1616.4735476793405</v>
      </c>
    </row>
    <row r="110" spans="1:2">
      <c r="A110" t="s">
        <v>279</v>
      </c>
      <c r="B110">
        <f>[4]p31!B110</f>
        <v>251.20797764974279</v>
      </c>
    </row>
    <row r="111" spans="1:2">
      <c r="A111" t="s">
        <v>280</v>
      </c>
      <c r="B111">
        <f>[4]p31!B111</f>
        <v>130.06109004316534</v>
      </c>
    </row>
    <row r="112" spans="1:2">
      <c r="A112" t="s">
        <v>281</v>
      </c>
      <c r="B112">
        <f>[4]p31!B112</f>
        <v>12.850704332702966</v>
      </c>
    </row>
    <row r="113" spans="1:2">
      <c r="A113" t="s">
        <v>282</v>
      </c>
      <c r="B113">
        <f>[4]p31!B113</f>
        <v>15.15232301915723</v>
      </c>
    </row>
    <row r="114" spans="1:2">
      <c r="A114" t="s">
        <v>283</v>
      </c>
      <c r="B114">
        <f>[4]p31!B114</f>
        <v>19.180155720452188</v>
      </c>
    </row>
    <row r="115" spans="1:2">
      <c r="A115" t="s">
        <v>284</v>
      </c>
      <c r="B115">
        <f>[4]p31!B115</f>
        <v>18000039</v>
      </c>
    </row>
    <row r="116" spans="1:2">
      <c r="A116" t="s">
        <v>285</v>
      </c>
      <c r="B116">
        <f>[4]p31!B116</f>
        <v>960005.7</v>
      </c>
    </row>
    <row r="117" spans="1:2">
      <c r="A117" t="s">
        <v>286</v>
      </c>
      <c r="B117">
        <f>[4]p31!B117</f>
        <v>960001</v>
      </c>
    </row>
    <row r="118" spans="1:2">
      <c r="A118" t="s">
        <v>287</v>
      </c>
      <c r="B118">
        <f>[4]p31!B118</f>
        <v>119999.67999999999</v>
      </c>
    </row>
    <row r="119" spans="1:2">
      <c r="A119" t="s">
        <v>288</v>
      </c>
      <c r="B119">
        <f>[4]p31!B119</f>
        <v>239999.63</v>
      </c>
    </row>
    <row r="120" spans="1:2">
      <c r="A120" t="s">
        <v>289</v>
      </c>
      <c r="B120">
        <f>[4]p31!B120</f>
        <v>640000</v>
      </c>
    </row>
    <row r="121" spans="1:2">
      <c r="A121" t="s">
        <v>290</v>
      </c>
      <c r="B121">
        <f>[4]p31!B121</f>
        <v>18117135.283346597</v>
      </c>
    </row>
    <row r="122" spans="1:2">
      <c r="A122" t="s">
        <v>291</v>
      </c>
      <c r="B122">
        <f>[4]p31!B122</f>
        <v>694799.6202910766</v>
      </c>
    </row>
    <row r="123" spans="1:2">
      <c r="A123" t="s">
        <v>292</v>
      </c>
      <c r="B123">
        <f>[4]p31!B123</f>
        <v>0</v>
      </c>
    </row>
    <row r="124" spans="1:2">
      <c r="A124" t="s">
        <v>293</v>
      </c>
      <c r="B124">
        <f>[4]p31!B124</f>
        <v>114025.09567786072</v>
      </c>
    </row>
    <row r="125" spans="1:2">
      <c r="A125" t="s">
        <v>294</v>
      </c>
      <c r="B125">
        <f>[4]p31!B125</f>
        <v>200922.74477890859</v>
      </c>
    </row>
    <row r="126" spans="1:2">
      <c r="A126" t="s">
        <v>295</v>
      </c>
      <c r="B126">
        <f>[4]p31!B126</f>
        <v>226893.36039055642</v>
      </c>
    </row>
    <row r="127" spans="1:2">
      <c r="A127" t="s">
        <v>296</v>
      </c>
      <c r="B127">
        <f>[4]p31!B127</f>
        <v>55256</v>
      </c>
    </row>
    <row r="128" spans="1:2">
      <c r="A128" t="s">
        <v>297</v>
      </c>
      <c r="B128">
        <f>[4]p31!B128</f>
        <v>28545</v>
      </c>
    </row>
    <row r="129" spans="1:2">
      <c r="A129" t="s">
        <v>298</v>
      </c>
      <c r="B129">
        <f>[4]p31!B129</f>
        <v>21409</v>
      </c>
    </row>
    <row r="130" spans="1:2">
      <c r="A130" t="s">
        <v>299</v>
      </c>
      <c r="B130">
        <f>[4]p31!B130</f>
        <v>37919</v>
      </c>
    </row>
    <row r="131" spans="1:2">
      <c r="A131" t="s">
        <v>300</v>
      </c>
      <c r="B131">
        <f>[4]p31!B131</f>
        <v>53484</v>
      </c>
    </row>
    <row r="132" spans="1:2">
      <c r="A132" t="s">
        <v>301</v>
      </c>
      <c r="B132">
        <f>[4]p31!B132</f>
        <v>122239</v>
      </c>
    </row>
    <row r="133" spans="1:2">
      <c r="A133" t="s">
        <v>302</v>
      </c>
      <c r="B133">
        <f>[4]p31!B133</f>
        <v>55256</v>
      </c>
    </row>
    <row r="134" spans="1:2">
      <c r="A134" t="s">
        <v>303</v>
      </c>
      <c r="B134">
        <f>[4]p31!B134</f>
        <v>28545</v>
      </c>
    </row>
    <row r="135" spans="1:2">
      <c r="A135" t="s">
        <v>304</v>
      </c>
      <c r="B135">
        <f>[4]p31!B135</f>
        <v>21409</v>
      </c>
    </row>
    <row r="136" spans="1:2">
      <c r="A136" t="s">
        <v>305</v>
      </c>
      <c r="B136">
        <f>[4]p31!B136</f>
        <v>37919</v>
      </c>
    </row>
    <row r="137" spans="1:2">
      <c r="A137" t="s">
        <v>306</v>
      </c>
      <c r="B137">
        <f>[4]p31!B137</f>
        <v>53484</v>
      </c>
    </row>
    <row r="138" spans="1:2">
      <c r="A138" t="s">
        <v>307</v>
      </c>
      <c r="B138">
        <f>[4]p31!B138</f>
        <v>122239</v>
      </c>
    </row>
    <row r="139" spans="1:2">
      <c r="A139" t="s">
        <v>308</v>
      </c>
      <c r="B139">
        <f>[4]p31!B139</f>
        <v>0</v>
      </c>
    </row>
    <row r="140" spans="1:2">
      <c r="A140" t="s">
        <v>309</v>
      </c>
      <c r="B140">
        <f>[4]p31!B140</f>
        <v>0</v>
      </c>
    </row>
    <row r="141" spans="1:2">
      <c r="A141" t="s">
        <v>310</v>
      </c>
      <c r="B141">
        <f>[4]p31!B141</f>
        <v>0</v>
      </c>
    </row>
    <row r="142" spans="1:2">
      <c r="A142" t="s">
        <v>311</v>
      </c>
      <c r="B142">
        <f>[4]p31!B142</f>
        <v>0</v>
      </c>
    </row>
    <row r="143" spans="1:2">
      <c r="A143" t="s">
        <v>312</v>
      </c>
      <c r="B143">
        <f>[4]p31!B143</f>
        <v>0</v>
      </c>
    </row>
    <row r="144" spans="1:2">
      <c r="A144" t="s">
        <v>313</v>
      </c>
      <c r="B144">
        <f>[4]p31!B144</f>
        <v>0</v>
      </c>
    </row>
    <row r="145" spans="1:2">
      <c r="A145" t="s">
        <v>314</v>
      </c>
      <c r="B145">
        <f>[4]p31!B145</f>
        <v>291016853.22630692</v>
      </c>
    </row>
    <row r="146" spans="1:2">
      <c r="A146" t="s">
        <v>315</v>
      </c>
      <c r="B146">
        <f>[4]p31!B146</f>
        <v>11219253.120002814</v>
      </c>
    </row>
    <row r="147" spans="1:2">
      <c r="A147" t="s">
        <v>316</v>
      </c>
      <c r="B147">
        <f>[4]p31!B147</f>
        <v>8835265.0043246523</v>
      </c>
    </row>
    <row r="148" spans="1:2">
      <c r="A148" t="s">
        <v>317</v>
      </c>
      <c r="B148">
        <f>[4]p31!B148</f>
        <v>1281708.3860198017</v>
      </c>
    </row>
    <row r="149" spans="1:2">
      <c r="A149" t="s">
        <v>318</v>
      </c>
      <c r="B149">
        <f>[4]p31!B149</f>
        <v>2522545.5969321299</v>
      </c>
    </row>
    <row r="150" spans="1:2">
      <c r="A150" t="s">
        <v>319</v>
      </c>
      <c r="B150">
        <f>[4]p31!B150</f>
        <v>5284895.1142043313</v>
      </c>
    </row>
    <row r="151" spans="1:2">
      <c r="A151" t="s">
        <v>320</v>
      </c>
      <c r="B151">
        <f>[4]p31!B151</f>
        <v>2433.1257299243794</v>
      </c>
    </row>
    <row r="152" spans="1:2">
      <c r="A152" t="s">
        <v>321</v>
      </c>
      <c r="B152">
        <f>[4]p31!B152</f>
        <v>347.56042264413355</v>
      </c>
    </row>
    <row r="153" spans="1:2">
      <c r="A153" t="s">
        <v>322</v>
      </c>
      <c r="B153">
        <f>[4]p31!B153</f>
        <v>195.76873689046732</v>
      </c>
    </row>
    <row r="154" spans="1:2">
      <c r="A154" t="s">
        <v>323</v>
      </c>
      <c r="B154">
        <f>[4]p31!B154</f>
        <v>18.536864816659016</v>
      </c>
    </row>
    <row r="155" spans="1:2">
      <c r="A155" t="s">
        <v>324</v>
      </c>
      <c r="B155">
        <f>[4]p31!B155</f>
        <v>21.856900306209884</v>
      </c>
    </row>
    <row r="156" spans="1:2">
      <c r="A156" t="s">
        <v>325</v>
      </c>
      <c r="B156">
        <f>[4]p31!B156</f>
        <v>27.366962412923904</v>
      </c>
    </row>
    <row r="157" spans="1:2">
      <c r="A157" t="s">
        <v>326</v>
      </c>
      <c r="B157">
        <f>[4]p31!B157</f>
        <v>23999994</v>
      </c>
    </row>
    <row r="158" spans="1:2">
      <c r="A158" t="s">
        <v>327</v>
      </c>
      <c r="B158">
        <f>[4]p31!B158</f>
        <v>1199997.6000000001</v>
      </c>
    </row>
    <row r="159" spans="1:2">
      <c r="A159" t="s">
        <v>328</v>
      </c>
      <c r="B159">
        <f>[4]p31!B159</f>
        <v>1200003</v>
      </c>
    </row>
    <row r="160" spans="1:2">
      <c r="A160" t="s">
        <v>329</v>
      </c>
      <c r="B160">
        <f>[4]p31!B160</f>
        <v>119999.67999999999</v>
      </c>
    </row>
    <row r="161" spans="1:2">
      <c r="A161" t="s">
        <v>330</v>
      </c>
      <c r="B161">
        <f>[4]p31!B161</f>
        <v>239999.63</v>
      </c>
    </row>
    <row r="162" spans="1:2">
      <c r="A162" t="s">
        <v>331</v>
      </c>
      <c r="B162">
        <f>[4]p31!B162</f>
        <v>660000</v>
      </c>
    </row>
    <row r="163" spans="1:2">
      <c r="A163" t="s">
        <v>332</v>
      </c>
      <c r="B163">
        <f>[4]p31!B163</f>
        <v>26191516.790367622</v>
      </c>
    </row>
    <row r="164" spans="1:2">
      <c r="A164" t="s">
        <v>333</v>
      </c>
      <c r="B164">
        <f>[4]p31!B164</f>
        <v>0</v>
      </c>
    </row>
    <row r="165" spans="1:2">
      <c r="A165" t="s">
        <v>334</v>
      </c>
      <c r="B165">
        <f>[4]p31!B165</f>
        <v>812844.38039786799</v>
      </c>
    </row>
    <row r="166" spans="1:2">
      <c r="A166" t="s">
        <v>335</v>
      </c>
      <c r="B166">
        <f>[4]p31!B166</f>
        <v>147396.46439227721</v>
      </c>
    </row>
    <row r="167" spans="1:2">
      <c r="A167" t="s">
        <v>336</v>
      </c>
      <c r="B167">
        <f>[4]p31!B167</f>
        <v>290092.74364719499</v>
      </c>
    </row>
    <row r="168" spans="1:2">
      <c r="A168" t="s">
        <v>337</v>
      </c>
      <c r="B168">
        <f>[4]p31!B168</f>
        <v>0</v>
      </c>
    </row>
    <row r="169" spans="1:2">
      <c r="A169" t="s">
        <v>338</v>
      </c>
      <c r="B169">
        <f>[4]p31!B169</f>
        <v>3</v>
      </c>
    </row>
    <row r="170" spans="1:2">
      <c r="A170" t="s">
        <v>339</v>
      </c>
      <c r="B170">
        <f>[4]p31!B170</f>
        <v>6</v>
      </c>
    </row>
    <row r="171" spans="1:2">
      <c r="A171" t="s">
        <v>340</v>
      </c>
      <c r="B171">
        <f>[4]p31!B171</f>
        <v>271275</v>
      </c>
    </row>
    <row r="172" spans="1:2">
      <c r="A172" t="s">
        <v>341</v>
      </c>
      <c r="B172">
        <f>[4]p31!B172</f>
        <v>7732632.5500000017</v>
      </c>
    </row>
    <row r="173" spans="1:2">
      <c r="A173" t="s">
        <v>342</v>
      </c>
      <c r="B173">
        <f>[4]p31!B173</f>
        <v>25553210.950000003</v>
      </c>
    </row>
    <row r="174" spans="1:2">
      <c r="A174" t="s">
        <v>343</v>
      </c>
      <c r="B174">
        <f>[4]p31!B174</f>
        <v>271275</v>
      </c>
    </row>
    <row r="175" spans="1:2">
      <c r="A175" t="s">
        <v>344</v>
      </c>
      <c r="B175">
        <f>[4]p31!B175</f>
        <v>7732632.5500000017</v>
      </c>
    </row>
    <row r="176" spans="1:2">
      <c r="A176" t="s">
        <v>345</v>
      </c>
      <c r="B176">
        <f>[4]p31!B176</f>
        <v>25553210.950000003</v>
      </c>
    </row>
    <row r="177" spans="1:2">
      <c r="A177" t="s">
        <v>346</v>
      </c>
      <c r="B177">
        <f>[4]p31!B177</f>
        <v>267884</v>
      </c>
    </row>
    <row r="178" spans="1:2">
      <c r="A178" t="s">
        <v>347</v>
      </c>
      <c r="B178">
        <f>[4]p31!B178</f>
        <v>7601523.1332142847</v>
      </c>
    </row>
    <row r="179" spans="1:2">
      <c r="A179" t="s">
        <v>348</v>
      </c>
      <c r="B179">
        <f>[4]p31!B179</f>
        <v>25667962.399999995</v>
      </c>
    </row>
    <row r="180" spans="1:2">
      <c r="A180" t="s">
        <v>349</v>
      </c>
      <c r="B180">
        <f>[4]p31!B180</f>
        <v>324787</v>
      </c>
    </row>
    <row r="181" spans="1:2">
      <c r="A181" t="s">
        <v>350</v>
      </c>
      <c r="B181">
        <f>[4]p31!B181</f>
        <v>1863224</v>
      </c>
    </row>
    <row r="182" spans="1:2">
      <c r="A182" t="s">
        <v>351</v>
      </c>
      <c r="B182">
        <f>[4]p31!B182</f>
        <v>6621105</v>
      </c>
    </row>
    <row r="183" spans="1:2">
      <c r="A183" t="s">
        <v>352</v>
      </c>
      <c r="B183">
        <f>[4]p31!B183</f>
        <v>324787</v>
      </c>
    </row>
    <row r="184" spans="1:2">
      <c r="A184" t="s">
        <v>353</v>
      </c>
      <c r="B184">
        <f>[4]p31!B184</f>
        <v>1863224</v>
      </c>
    </row>
    <row r="185" spans="1:2">
      <c r="A185" t="s">
        <v>354</v>
      </c>
      <c r="B185">
        <f>[4]p31!B185</f>
        <v>6621105</v>
      </c>
    </row>
    <row r="186" spans="1:2">
      <c r="A186" t="s">
        <v>355</v>
      </c>
      <c r="B186">
        <f>[4]p31!B186</f>
        <v>320727</v>
      </c>
    </row>
    <row r="187" spans="1:2">
      <c r="A187" t="s">
        <v>356</v>
      </c>
      <c r="B187">
        <f>[4]p31!B187</f>
        <v>1855104</v>
      </c>
    </row>
    <row r="188" spans="1:2">
      <c r="A188" t="s">
        <v>357</v>
      </c>
      <c r="B188">
        <f>[4]p31!B188</f>
        <v>6576205</v>
      </c>
    </row>
    <row r="189" spans="1:2">
      <c r="A189" t="s">
        <v>358</v>
      </c>
      <c r="B189">
        <f>[4]p31!B189</f>
        <v>0</v>
      </c>
    </row>
    <row r="190" spans="1:2">
      <c r="A190" t="s">
        <v>359</v>
      </c>
      <c r="B190">
        <f>[4]p31!B190</f>
        <v>0</v>
      </c>
    </row>
    <row r="191" spans="1:2">
      <c r="A191" t="s">
        <v>360</v>
      </c>
      <c r="B191">
        <f>[4]p31!B191</f>
        <v>0</v>
      </c>
    </row>
    <row r="192" spans="1:2">
      <c r="A192" t="s">
        <v>361</v>
      </c>
      <c r="B192">
        <f>[4]p31!B192</f>
        <v>44437</v>
      </c>
    </row>
    <row r="193" spans="1:2">
      <c r="A193" t="s">
        <v>362</v>
      </c>
      <c r="B193">
        <f>[4]p31!B193</f>
        <v>5452489</v>
      </c>
    </row>
    <row r="194" spans="1:2">
      <c r="A194" t="s">
        <v>363</v>
      </c>
      <c r="B194">
        <f>[4]p31!B194</f>
        <v>122.70147820477378</v>
      </c>
    </row>
    <row r="195" spans="1:2">
      <c r="A195" t="s">
        <v>364</v>
      </c>
      <c r="B195">
        <f>[4]p31!B195</f>
        <v>0</v>
      </c>
    </row>
    <row r="196" spans="1:2">
      <c r="A196" t="s">
        <v>365</v>
      </c>
      <c r="B196">
        <f>[4]p31!B196</f>
        <v>0</v>
      </c>
    </row>
    <row r="197" spans="1:2">
      <c r="A197" t="s">
        <v>366</v>
      </c>
      <c r="B197">
        <f>[4]p31!B197</f>
        <v>0</v>
      </c>
    </row>
    <row r="198" spans="1:2">
      <c r="A198" t="s">
        <v>367</v>
      </c>
      <c r="B198">
        <f>[4]p31!B198</f>
        <v>0</v>
      </c>
    </row>
    <row r="199" spans="1:2">
      <c r="A199" t="s">
        <v>368</v>
      </c>
      <c r="B199">
        <f>[4]p31!B199</f>
        <v>0</v>
      </c>
    </row>
    <row r="200" spans="1:2">
      <c r="A200" t="s">
        <v>369</v>
      </c>
      <c r="B200">
        <f>[4]p31!B200</f>
        <v>0</v>
      </c>
    </row>
    <row r="201" spans="1:2">
      <c r="A201" t="s">
        <v>370</v>
      </c>
      <c r="B201">
        <f>[4]p31!B201</f>
        <v>45286</v>
      </c>
    </row>
    <row r="202" spans="1:2">
      <c r="A202" t="s">
        <v>371</v>
      </c>
      <c r="B202">
        <f>[4]p31!B202</f>
        <v>1182995</v>
      </c>
    </row>
    <row r="203" spans="1:2">
      <c r="A203" t="s">
        <v>372</v>
      </c>
      <c r="B203">
        <f>[4]p31!B203</f>
        <v>26.12274813954992</v>
      </c>
    </row>
    <row r="204" spans="1:2">
      <c r="A204" t="s">
        <v>373</v>
      </c>
      <c r="B204">
        <f>[4]p31!B204</f>
        <v>0</v>
      </c>
    </row>
    <row r="205" spans="1:2">
      <c r="A205" t="s">
        <v>374</v>
      </c>
      <c r="B205">
        <f>[4]p31!B205</f>
        <v>0</v>
      </c>
    </row>
    <row r="206" spans="1:2">
      <c r="A206" t="s">
        <v>375</v>
      </c>
      <c r="B206">
        <f>[4]p31!B206</f>
        <v>0</v>
      </c>
    </row>
    <row r="207" spans="1:2">
      <c r="A207" t="s">
        <v>376</v>
      </c>
      <c r="B207">
        <f>[4]p31!B207</f>
        <v>140256</v>
      </c>
    </row>
    <row r="208" spans="1:2">
      <c r="A208" t="s">
        <v>377</v>
      </c>
      <c r="B208">
        <f>[4]p31!B208</f>
        <v>261811</v>
      </c>
    </row>
    <row r="209" spans="1:2">
      <c r="A209" t="s">
        <v>378</v>
      </c>
      <c r="B209">
        <f>[4]p31!B209</f>
        <v>0</v>
      </c>
    </row>
    <row r="210" spans="1:2">
      <c r="A210" t="s">
        <v>379</v>
      </c>
      <c r="B210">
        <f>[4]p31!B210</f>
        <v>0</v>
      </c>
    </row>
    <row r="211" spans="1:2">
      <c r="A211" t="s">
        <v>380</v>
      </c>
      <c r="B211">
        <f>[4]p31!B211</f>
        <v>596597.1</v>
      </c>
    </row>
    <row r="212" spans="1:2">
      <c r="A212" t="s">
        <v>381</v>
      </c>
      <c r="B212">
        <f>[4]p31!B212</f>
        <v>888288</v>
      </c>
    </row>
    <row r="213" spans="1:2">
      <c r="A213" t="s">
        <v>382</v>
      </c>
      <c r="B213">
        <f>[4]p31!B213</f>
        <v>27514936.770573784</v>
      </c>
    </row>
    <row r="214" spans="1:2">
      <c r="A214" t="s">
        <v>137</v>
      </c>
      <c r="B214">
        <f>[4]p31!B214</f>
        <v>484960</v>
      </c>
    </row>
    <row r="215" spans="1:2">
      <c r="A215" t="s">
        <v>383</v>
      </c>
      <c r="B215">
        <f>[4]p31!B215</f>
        <v>0</v>
      </c>
    </row>
    <row r="216" spans="1:2">
      <c r="A216" t="s">
        <v>384</v>
      </c>
      <c r="B216">
        <f>[4]p31!B216</f>
        <v>27999896.770573784</v>
      </c>
    </row>
    <row r="217" spans="1:2">
      <c r="A217" t="s">
        <v>385</v>
      </c>
      <c r="B217">
        <f>[4]p31!B217</f>
        <v>13553302</v>
      </c>
    </row>
    <row r="218" spans="1:2">
      <c r="A218" t="s">
        <v>386</v>
      </c>
      <c r="B218">
        <f>[4]p31!B218</f>
        <v>998664.1</v>
      </c>
    </row>
    <row r="219" spans="1:2">
      <c r="A219" t="s">
        <v>387</v>
      </c>
      <c r="B219">
        <f>[4]p31!B219</f>
        <v>3227212</v>
      </c>
    </row>
    <row r="220" spans="1:2">
      <c r="A220" t="s">
        <v>388</v>
      </c>
      <c r="B220">
        <f>[4]p31!B220</f>
        <v>189723</v>
      </c>
    </row>
    <row r="221" spans="1:2">
      <c r="A221" t="s">
        <v>145</v>
      </c>
      <c r="B221">
        <f>[4]p31!B221</f>
        <v>4500000</v>
      </c>
    </row>
    <row r="222" spans="1:2">
      <c r="A222" t="s">
        <v>146</v>
      </c>
      <c r="B222">
        <f>[4]p31!B222</f>
        <v>588743</v>
      </c>
    </row>
    <row r="223" spans="1:2">
      <c r="A223" t="s">
        <v>389</v>
      </c>
      <c r="B223">
        <f>[4]p31!B223</f>
        <v>135452</v>
      </c>
    </row>
    <row r="224" spans="1:2">
      <c r="A224" t="s">
        <v>390</v>
      </c>
      <c r="B224">
        <f>[4]p31!B224</f>
        <v>0</v>
      </c>
    </row>
    <row r="225" spans="1:2">
      <c r="A225" t="s">
        <v>391</v>
      </c>
      <c r="B225">
        <f>[4]p31!B225</f>
        <v>0</v>
      </c>
    </row>
    <row r="226" spans="1:2">
      <c r="A226" t="s">
        <v>392</v>
      </c>
      <c r="B226">
        <f>[4]p31!B226</f>
        <v>1600000</v>
      </c>
    </row>
    <row r="227" spans="1:2">
      <c r="A227" t="s">
        <v>152</v>
      </c>
      <c r="B227">
        <f>[4]p31!B227</f>
        <v>160000</v>
      </c>
    </row>
    <row r="228" spans="1:2">
      <c r="A228" t="s">
        <v>393</v>
      </c>
      <c r="B228">
        <f>[4]p31!B228</f>
        <v>0</v>
      </c>
    </row>
    <row r="229" spans="1:2">
      <c r="A229" t="s">
        <v>394</v>
      </c>
      <c r="B229">
        <f>[4]p31!B229</f>
        <v>172312</v>
      </c>
    </row>
    <row r="230" spans="1:2">
      <c r="A230" t="s">
        <v>395</v>
      </c>
      <c r="B230">
        <f>[4]p31!B230</f>
        <v>1918737.4949876044</v>
      </c>
    </row>
    <row r="231" spans="1:2">
      <c r="A231" t="s">
        <v>396</v>
      </c>
      <c r="B231">
        <f>[4]p31!B231</f>
        <v>27044145.594987605</v>
      </c>
    </row>
    <row r="232" spans="1:2">
      <c r="A232" t="s">
        <v>397</v>
      </c>
      <c r="B232">
        <f>[4]p31!B232</f>
        <v>955751.1755861789</v>
      </c>
    </row>
    <row r="233" spans="1:2">
      <c r="A233" t="s">
        <v>398</v>
      </c>
      <c r="B233">
        <f>[4]p31!B233</f>
        <v>324955</v>
      </c>
    </row>
    <row r="234" spans="1:2">
      <c r="A234" t="s">
        <v>243</v>
      </c>
      <c r="B234">
        <f>[4]p31!B234</f>
        <v>630796.1755861789</v>
      </c>
    </row>
    <row r="235" spans="1:2">
      <c r="A235" t="s">
        <v>399</v>
      </c>
      <c r="B235">
        <f>[4]p31!B235</f>
        <v>6250000</v>
      </c>
    </row>
    <row r="236" spans="1:2">
      <c r="A236" t="s">
        <v>400</v>
      </c>
      <c r="B236">
        <f>[4]p31!B236</f>
        <v>11666666.666666668</v>
      </c>
    </row>
    <row r="237" spans="1:2">
      <c r="A237" t="s">
        <v>401</v>
      </c>
      <c r="B237">
        <f>[4]p31!B237</f>
        <v>10000000</v>
      </c>
    </row>
    <row r="238" spans="1:2">
      <c r="A238" t="s">
        <v>402</v>
      </c>
      <c r="B238">
        <f>[4]p31!B238</f>
        <v>400</v>
      </c>
    </row>
    <row r="239" spans="1:2">
      <c r="A239" t="s">
        <v>403</v>
      </c>
      <c r="B239">
        <f>[4]p31!B239</f>
        <v>300</v>
      </c>
    </row>
    <row r="240" spans="1:2">
      <c r="A240" t="s">
        <v>404</v>
      </c>
      <c r="B240">
        <f>[4]p31!B240</f>
        <v>1000</v>
      </c>
    </row>
    <row r="241" spans="1:2">
      <c r="A241" t="s">
        <v>405</v>
      </c>
      <c r="B241">
        <f>[4]p31!B241</f>
        <v>1.4</v>
      </c>
    </row>
    <row r="242" spans="1:2">
      <c r="A242" t="s">
        <v>406</v>
      </c>
      <c r="B242">
        <f>[4]p31!B242</f>
        <v>2.4700000000000002</v>
      </c>
    </row>
    <row r="243" spans="1:2">
      <c r="A243" t="s">
        <v>407</v>
      </c>
      <c r="B243">
        <f>[4]p31!B243</f>
        <v>65840987</v>
      </c>
    </row>
    <row r="244" spans="1:2">
      <c r="A244" t="s">
        <v>408</v>
      </c>
      <c r="B244">
        <f>[4]p31!B244</f>
        <v>39430174</v>
      </c>
    </row>
    <row r="245" spans="1:2">
      <c r="A245" t="s">
        <v>409</v>
      </c>
      <c r="B245">
        <f>[4]p31!B245</f>
        <v>60000</v>
      </c>
    </row>
    <row r="246" spans="1:2">
      <c r="A246" t="s">
        <v>410</v>
      </c>
      <c r="B246">
        <f>[4]p31!B246</f>
        <v>0</v>
      </c>
    </row>
    <row r="247" spans="1:2">
      <c r="A247" t="s">
        <v>411</v>
      </c>
      <c r="B247">
        <f>[4]p31!B247</f>
        <v>4.0999999999999996</v>
      </c>
    </row>
    <row r="248" spans="1:2">
      <c r="A248" t="s">
        <v>412</v>
      </c>
      <c r="B248">
        <f>[4]p31!B248</f>
        <v>4.0999999999999996</v>
      </c>
    </row>
    <row r="249" spans="1:2">
      <c r="A249" t="s">
        <v>413</v>
      </c>
      <c r="B249">
        <f>[4]p31!B249</f>
        <v>0</v>
      </c>
    </row>
    <row r="250" spans="1:2">
      <c r="A250" t="s">
        <v>414</v>
      </c>
      <c r="B250">
        <f>[4]p31!B250</f>
        <v>0</v>
      </c>
    </row>
    <row r="251" spans="1:2">
      <c r="A251" t="s">
        <v>415</v>
      </c>
      <c r="B251">
        <f>[4]p31!B251</f>
        <v>0</v>
      </c>
    </row>
    <row r="252" spans="1:2">
      <c r="A252" t="s">
        <v>416</v>
      </c>
      <c r="B252">
        <f>[4]p31!B252</f>
        <v>0</v>
      </c>
    </row>
    <row r="253" spans="1:2">
      <c r="A253" t="s">
        <v>417</v>
      </c>
      <c r="B253">
        <f>[4]p31!B253</f>
        <v>0</v>
      </c>
    </row>
    <row r="254" spans="1:2">
      <c r="A254" t="s">
        <v>418</v>
      </c>
      <c r="B254">
        <f>[4]p31!B254</f>
        <v>0</v>
      </c>
    </row>
    <row r="255" spans="1:2">
      <c r="A255" t="s">
        <v>419</v>
      </c>
      <c r="B255">
        <f>[4]p31!B255</f>
        <v>0</v>
      </c>
    </row>
    <row r="256" spans="1:2">
      <c r="A256" t="s">
        <v>420</v>
      </c>
      <c r="B256">
        <f>[4]p31!B256</f>
        <v>0</v>
      </c>
    </row>
    <row r="257" spans="1:2">
      <c r="A257" t="s">
        <v>421</v>
      </c>
      <c r="B257">
        <f>[4]p31!B257</f>
        <v>0</v>
      </c>
    </row>
    <row r="258" spans="1:2">
      <c r="A258" t="s">
        <v>422</v>
      </c>
      <c r="B258">
        <f>[4]p31!B258</f>
        <v>0</v>
      </c>
    </row>
    <row r="259" spans="1:2">
      <c r="A259" t="s">
        <v>423</v>
      </c>
      <c r="B259">
        <f>[4]p31!B259</f>
        <v>5</v>
      </c>
    </row>
    <row r="260" spans="1:2">
      <c r="A260" t="s">
        <v>1065</v>
      </c>
      <c r="B260">
        <f>[4]p31!B260</f>
        <v>13.886587294219277</v>
      </c>
    </row>
    <row r="261" spans="1:2">
      <c r="A261" t="s">
        <v>1066</v>
      </c>
      <c r="B261">
        <f>[4]p31!B261</f>
        <v>20.504057968303261</v>
      </c>
    </row>
    <row r="262" spans="1:2">
      <c r="A262" t="s">
        <v>227</v>
      </c>
      <c r="B262">
        <f>[4]p31!B262</f>
        <v>87</v>
      </c>
    </row>
    <row r="263" spans="1:2">
      <c r="A263" t="s">
        <v>228</v>
      </c>
      <c r="B263">
        <f>[4]p31!B263</f>
        <v>88</v>
      </c>
    </row>
    <row r="264" spans="1:2">
      <c r="A264" t="s">
        <v>346</v>
      </c>
      <c r="B264">
        <f>[4]p31!B264</f>
        <v>267884</v>
      </c>
    </row>
    <row r="265" spans="1:2">
      <c r="A265" t="s">
        <v>355</v>
      </c>
      <c r="B265">
        <f>[4]p31!B265</f>
        <v>320727</v>
      </c>
    </row>
    <row r="266" spans="1:2">
      <c r="A266" t="s">
        <v>338</v>
      </c>
      <c r="B266">
        <f>[4]p31!B266</f>
        <v>3</v>
      </c>
    </row>
    <row r="267" spans="1:2">
      <c r="A267" t="s">
        <v>339</v>
      </c>
      <c r="B267">
        <f>[4]p31!B267</f>
        <v>6</v>
      </c>
    </row>
    <row r="268" spans="1:2">
      <c r="A268" t="s">
        <v>1067</v>
      </c>
      <c r="B268">
        <f>[4]p31!B268</f>
        <v>642921.6</v>
      </c>
    </row>
    <row r="269" spans="1:2">
      <c r="A269" t="s">
        <v>1068</v>
      </c>
      <c r="B269">
        <f>[4]p31!B269</f>
        <v>962181</v>
      </c>
    </row>
    <row r="270" spans="1:2">
      <c r="A270" t="s">
        <v>1069</v>
      </c>
      <c r="B270">
        <f>[4]p31!B270</f>
        <v>-342314.79548764182</v>
      </c>
    </row>
    <row r="271" spans="1:2">
      <c r="A271" t="s">
        <v>1070</v>
      </c>
      <c r="B271">
        <f>[4]p31!B271</f>
        <v>0.63930536526872905</v>
      </c>
    </row>
    <row r="272" spans="1:2">
      <c r="A272" t="s">
        <v>1071</v>
      </c>
      <c r="B272">
        <f>[4]p31!B272</f>
        <v>0.78208864198774586</v>
      </c>
    </row>
    <row r="273" spans="1:2">
      <c r="A273" t="s">
        <v>1072</v>
      </c>
      <c r="B273">
        <f>[4]p31!B273</f>
        <v>0.39463954256980094</v>
      </c>
    </row>
    <row r="274" spans="1:2">
      <c r="A274" t="s">
        <v>1073</v>
      </c>
      <c r="B274">
        <f>[4]p31!B274</f>
        <v>0.40113995865422403</v>
      </c>
    </row>
    <row r="275" spans="1:2">
      <c r="A275" t="s">
        <v>1087</v>
      </c>
      <c r="B275">
        <f>[4]p31!B275</f>
        <v>0.41781763311321163</v>
      </c>
    </row>
    <row r="276" spans="1:2">
      <c r="A276" t="s">
        <v>1088</v>
      </c>
      <c r="B276">
        <f>[4]p31!B276</f>
        <v>0.40809392093825281</v>
      </c>
    </row>
    <row r="277" spans="1:2">
      <c r="A277" t="s">
        <v>1091</v>
      </c>
      <c r="B277">
        <f>[4]p31!B277</f>
        <v>1010287.1755861789</v>
      </c>
    </row>
    <row r="278" spans="1:2">
      <c r="A278" t="s">
        <v>1092</v>
      </c>
      <c r="B278">
        <f>[4]p31!B278</f>
        <v>0.80226053225624272</v>
      </c>
    </row>
    <row r="279" spans="1:2">
      <c r="A279" t="s">
        <v>1093</v>
      </c>
      <c r="B279">
        <f>[4]p31!B279</f>
        <v>0.44514126448294133</v>
      </c>
    </row>
    <row r="280" spans="1:2">
      <c r="A280" t="s">
        <v>1094</v>
      </c>
      <c r="B280">
        <f>[4]p31!B280</f>
        <v>0.55485873551705878</v>
      </c>
    </row>
    <row r="281" spans="1:2">
      <c r="A281" t="s">
        <v>1099</v>
      </c>
      <c r="B281">
        <f>[4]p31!B281</f>
        <v>6.5207999999999988E-2</v>
      </c>
    </row>
    <row r="282" spans="1:2">
      <c r="A282" t="s">
        <v>1100</v>
      </c>
      <c r="B282">
        <f>[4]p31!B282</f>
        <v>0.11203390798384365</v>
      </c>
    </row>
    <row r="283" spans="1:2">
      <c r="A283" t="s">
        <v>1095</v>
      </c>
      <c r="B283">
        <f>[4]p31!B283</f>
        <v>26410813</v>
      </c>
    </row>
    <row r="284" spans="1:2">
      <c r="A284" t="s">
        <v>1096</v>
      </c>
      <c r="B284">
        <f>[4]p31!B284</f>
        <v>32920493.951912824</v>
      </c>
    </row>
    <row r="285" spans="1:2">
      <c r="A285" t="s">
        <v>1097</v>
      </c>
      <c r="B285">
        <f>[4]p31!B285</f>
        <v>1352601.9710738207</v>
      </c>
    </row>
    <row r="286" spans="1:2">
      <c r="A286" t="s">
        <v>1101</v>
      </c>
      <c r="B286">
        <f>[4]p31!B286</f>
        <v>0</v>
      </c>
    </row>
    <row r="287" spans="1:2">
      <c r="A287" t="s">
        <v>1102</v>
      </c>
      <c r="B287">
        <f>[4]p31!B287</f>
        <v>0</v>
      </c>
    </row>
    <row r="288" spans="1:2">
      <c r="A288" t="s">
        <v>1103</v>
      </c>
      <c r="B288">
        <f>[4]p31!B288</f>
        <v>0</v>
      </c>
    </row>
    <row r="289" spans="1:2">
      <c r="A289" t="s">
        <v>1069</v>
      </c>
      <c r="B289">
        <f>[4]p31!B289</f>
        <v>-342314.79548764182</v>
      </c>
    </row>
    <row r="290" spans="1:2">
      <c r="A290" t="s">
        <v>508</v>
      </c>
      <c r="B290">
        <f>[4]p31!B290</f>
        <v>9.1189764093353637E-2</v>
      </c>
    </row>
    <row r="291" spans="1:2">
      <c r="A291" t="s">
        <v>1104</v>
      </c>
      <c r="B291">
        <f>[4]p31!B291</f>
        <v>6.8111573972574196E-2</v>
      </c>
    </row>
  </sheetData>
  <phoneticPr fontId="0" type="noConversion"/>
  <pageMargins left="0.75" right="0.75" top="1" bottom="1" header="0.5" footer="0.5"/>
  <headerFooter alignWithMargins="0"/>
  <drawing r:id="rId1"/>
</worksheet>
</file>

<file path=xl/worksheets/sheet4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8"/>
  <dimension ref="A1:T291"/>
  <sheetViews>
    <sheetView zoomScale="75"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763</v>
      </c>
    </row>
    <row r="2" spans="1:11">
      <c r="A2">
        <v>32</v>
      </c>
      <c r="B2" t="s">
        <v>176</v>
      </c>
      <c r="C2" t="s">
        <v>177</v>
      </c>
      <c r="D2" t="s">
        <v>178</v>
      </c>
      <c r="E2" t="s">
        <v>8</v>
      </c>
      <c r="F2" t="s">
        <v>179</v>
      </c>
      <c r="G2" t="s">
        <v>10</v>
      </c>
      <c r="H2" t="s">
        <v>180</v>
      </c>
    </row>
    <row r="3" spans="1:11">
      <c r="A3" t="s">
        <v>181</v>
      </c>
      <c r="B3">
        <f>[4]p32!B3</f>
        <v>302965</v>
      </c>
      <c r="C3">
        <f>[4]p32!C3</f>
        <v>150207</v>
      </c>
      <c r="D3">
        <f>[4]p32!D3</f>
        <v>108234</v>
      </c>
      <c r="E3">
        <f>[4]p32!E3</f>
        <v>209039</v>
      </c>
      <c r="F3">
        <f>[4]p32!F3</f>
        <v>234720</v>
      </c>
      <c r="G3">
        <f>[4]p32!G3</f>
        <v>606067</v>
      </c>
      <c r="H3">
        <f>[4]p32!H3</f>
        <v>1611232</v>
      </c>
      <c r="I3">
        <f>[4]p32!I3</f>
        <v>0</v>
      </c>
      <c r="J3">
        <f>[4]p32!J3</f>
        <v>0</v>
      </c>
      <c r="K3">
        <f>[4]p32!K3</f>
        <v>0</v>
      </c>
    </row>
    <row r="4" spans="1:11">
      <c r="A4" t="s">
        <v>182</v>
      </c>
      <c r="B4">
        <f>[4]p32!B4</f>
        <v>302965</v>
      </c>
      <c r="C4">
        <f>[4]p32!C4</f>
        <v>150207</v>
      </c>
      <c r="D4">
        <f>[4]p32!D4</f>
        <v>108234</v>
      </c>
      <c r="E4">
        <f>[4]p32!E4</f>
        <v>209039</v>
      </c>
      <c r="F4">
        <f>[4]p32!F4</f>
        <v>234720</v>
      </c>
      <c r="G4">
        <f>[4]p32!G4</f>
        <v>606067</v>
      </c>
      <c r="H4">
        <f>[4]p32!H4</f>
        <v>1611232</v>
      </c>
      <c r="I4">
        <f>[4]p32!I4</f>
        <v>0</v>
      </c>
      <c r="J4">
        <f>[4]p32!J4</f>
        <v>0</v>
      </c>
      <c r="K4">
        <f>[4]p32!K4</f>
        <v>0</v>
      </c>
    </row>
    <row r="5" spans="1:11">
      <c r="A5" t="s">
        <v>183</v>
      </c>
      <c r="B5">
        <f>[4]p32!B5</f>
        <v>0</v>
      </c>
      <c r="C5">
        <f>[4]p32!C5</f>
        <v>0</v>
      </c>
      <c r="D5">
        <f>[4]p32!D5</f>
        <v>108234</v>
      </c>
      <c r="E5">
        <f>[4]p32!E5</f>
        <v>0</v>
      </c>
      <c r="F5">
        <f>[4]p32!F5</f>
        <v>0</v>
      </c>
      <c r="G5">
        <f>[4]p32!G5</f>
        <v>0</v>
      </c>
      <c r="H5">
        <f>[4]p32!H5</f>
        <v>0</v>
      </c>
      <c r="I5">
        <f>[4]p32!I5</f>
        <v>0</v>
      </c>
      <c r="J5">
        <f>[4]p32!J5</f>
        <v>0</v>
      </c>
      <c r="K5">
        <f>[4]p32!K5</f>
        <v>0</v>
      </c>
    </row>
    <row r="6" spans="1:11">
      <c r="A6" t="s">
        <v>184</v>
      </c>
      <c r="B6">
        <f>[4]p32!B6</f>
        <v>302965</v>
      </c>
      <c r="C6">
        <f>[4]p32!C6</f>
        <v>150207</v>
      </c>
      <c r="D6">
        <f>[4]p32!D6</f>
        <v>0</v>
      </c>
      <c r="E6">
        <f>[4]p32!E6</f>
        <v>209039</v>
      </c>
      <c r="F6">
        <f>[4]p32!F6</f>
        <v>234720</v>
      </c>
      <c r="G6">
        <f>[4]p32!G6</f>
        <v>606067</v>
      </c>
      <c r="H6">
        <f>[4]p32!H6</f>
        <v>0</v>
      </c>
      <c r="I6">
        <f>[4]p32!I6</f>
        <v>0</v>
      </c>
      <c r="J6">
        <f>[4]p32!J6</f>
        <v>0</v>
      </c>
      <c r="K6">
        <f>[4]p32!K6</f>
        <v>0</v>
      </c>
    </row>
    <row r="7" spans="1:11">
      <c r="A7" t="s">
        <v>185</v>
      </c>
      <c r="B7">
        <f>[4]p32!B7</f>
        <v>0</v>
      </c>
      <c r="C7">
        <f>[4]p32!C7</f>
        <v>0</v>
      </c>
      <c r="D7">
        <f>[4]p32!D7</f>
        <v>1502998</v>
      </c>
      <c r="E7">
        <f>[4]p32!E7</f>
        <v>0</v>
      </c>
      <c r="F7">
        <f>[4]p32!F7</f>
        <v>0</v>
      </c>
      <c r="G7">
        <f>[4]p32!G7</f>
        <v>0</v>
      </c>
      <c r="H7">
        <f>[4]p32!H7</f>
        <v>0</v>
      </c>
      <c r="I7">
        <f>[4]p32!I7</f>
        <v>0</v>
      </c>
      <c r="J7">
        <f>[4]p32!J7</f>
        <v>0</v>
      </c>
      <c r="K7">
        <f>[4]p32!K7</f>
        <v>0</v>
      </c>
    </row>
    <row r="8" spans="1:11">
      <c r="A8" t="s">
        <v>186</v>
      </c>
      <c r="B8">
        <f>[4]p32!B8</f>
        <v>262795</v>
      </c>
      <c r="C8">
        <f>[4]p32!C8</f>
        <v>119310</v>
      </c>
      <c r="D8">
        <f>[4]p32!D8</f>
        <v>89007</v>
      </c>
      <c r="E8">
        <f>[4]p32!E8</f>
        <v>207475</v>
      </c>
      <c r="F8">
        <f>[4]p32!F8</f>
        <v>259132</v>
      </c>
      <c r="G8">
        <f>[4]p32!G8</f>
        <v>673051</v>
      </c>
      <c r="H8">
        <f>[4]p32!H8</f>
        <v>1610770</v>
      </c>
      <c r="I8">
        <f>[4]p32!I8</f>
        <v>0</v>
      </c>
      <c r="J8">
        <f>[4]p32!J8</f>
        <v>0</v>
      </c>
      <c r="K8">
        <f>[4]p32!K8</f>
        <v>0</v>
      </c>
    </row>
    <row r="9" spans="1:11">
      <c r="A9" t="s">
        <v>187</v>
      </c>
      <c r="B9">
        <f>[4]p32!B9</f>
        <v>262795</v>
      </c>
      <c r="C9">
        <f>[4]p32!C9</f>
        <v>119310</v>
      </c>
      <c r="D9">
        <f>[4]p32!D9</f>
        <v>89007</v>
      </c>
      <c r="E9">
        <f>[4]p32!E9</f>
        <v>207475</v>
      </c>
      <c r="F9">
        <f>[4]p32!F9</f>
        <v>259132</v>
      </c>
      <c r="G9">
        <f>[4]p32!G9</f>
        <v>673051</v>
      </c>
      <c r="H9">
        <f>[4]p32!H9</f>
        <v>1610770</v>
      </c>
      <c r="I9">
        <f>[4]p32!I9</f>
        <v>0</v>
      </c>
      <c r="J9">
        <f>[4]p32!J9</f>
        <v>0</v>
      </c>
      <c r="K9">
        <f>[4]p32!K9</f>
        <v>0</v>
      </c>
    </row>
    <row r="10" spans="1:11">
      <c r="A10" t="s">
        <v>188</v>
      </c>
      <c r="B10">
        <f>[4]p32!B10</f>
        <v>0</v>
      </c>
      <c r="C10">
        <f>[4]p32!C10</f>
        <v>0</v>
      </c>
      <c r="D10">
        <f>[4]p32!D10</f>
        <v>0</v>
      </c>
      <c r="E10">
        <f>[4]p32!E10</f>
        <v>0</v>
      </c>
      <c r="F10">
        <f>[4]p32!F10</f>
        <v>0</v>
      </c>
      <c r="G10">
        <f>[4]p32!G10</f>
        <v>673051</v>
      </c>
      <c r="H10">
        <f>[4]p32!H10</f>
        <v>0</v>
      </c>
      <c r="I10">
        <f>[4]p32!I10</f>
        <v>0</v>
      </c>
      <c r="J10">
        <f>[4]p32!J10</f>
        <v>0</v>
      </c>
      <c r="K10">
        <f>[4]p32!K10</f>
        <v>0</v>
      </c>
    </row>
    <row r="11" spans="1:11">
      <c r="A11" t="s">
        <v>189</v>
      </c>
      <c r="B11">
        <f>[4]p32!B11</f>
        <v>262795</v>
      </c>
      <c r="C11">
        <f>[4]p32!C11</f>
        <v>119310</v>
      </c>
      <c r="D11">
        <f>[4]p32!D11</f>
        <v>89007</v>
      </c>
      <c r="E11">
        <f>[4]p32!E11</f>
        <v>207475</v>
      </c>
      <c r="F11">
        <f>[4]p32!F11</f>
        <v>259132</v>
      </c>
      <c r="G11">
        <f>[4]p32!G11</f>
        <v>0</v>
      </c>
      <c r="H11">
        <f>[4]p32!H11</f>
        <v>0</v>
      </c>
      <c r="I11">
        <f>[4]p32!I11</f>
        <v>0</v>
      </c>
      <c r="J11">
        <f>[4]p32!J11</f>
        <v>0</v>
      </c>
      <c r="K11">
        <f>[4]p32!K11</f>
        <v>0</v>
      </c>
    </row>
    <row r="12" spans="1:11">
      <c r="A12" t="s">
        <v>190</v>
      </c>
      <c r="B12">
        <f>[4]p32!B12</f>
        <v>0</v>
      </c>
      <c r="C12">
        <f>[4]p32!C12</f>
        <v>0</v>
      </c>
      <c r="D12">
        <f>[4]p32!D12</f>
        <v>0</v>
      </c>
      <c r="E12">
        <f>[4]p32!E12</f>
        <v>0</v>
      </c>
      <c r="F12">
        <f>[4]p32!F12</f>
        <v>0</v>
      </c>
      <c r="G12">
        <f>[4]p32!G12</f>
        <v>937719</v>
      </c>
      <c r="H12">
        <f>[4]p32!H12</f>
        <v>0</v>
      </c>
      <c r="I12">
        <f>[4]p32!I12</f>
        <v>0</v>
      </c>
      <c r="J12">
        <f>[4]p32!J12</f>
        <v>0</v>
      </c>
      <c r="K12">
        <f>[4]p32!K12</f>
        <v>0</v>
      </c>
    </row>
    <row r="13" spans="1:11">
      <c r="A13" t="s">
        <v>191</v>
      </c>
      <c r="B13">
        <f>[4]p32!B13</f>
        <v>3458.72928555</v>
      </c>
      <c r="C13">
        <f>[4]p32!C13</f>
        <v>334.08180599062501</v>
      </c>
      <c r="D13">
        <f>[4]p32!D13</f>
        <v>275.12619316874998</v>
      </c>
      <c r="E13">
        <f>[4]p32!E13</f>
        <v>25.940469641625</v>
      </c>
      <c r="F13">
        <f>[4]p32!F13</f>
        <v>40.089816718875014</v>
      </c>
      <c r="G13">
        <f>[4]p32!G13</f>
        <v>36.159442530749999</v>
      </c>
      <c r="H13">
        <f>[4]p32!H13</f>
        <v>0</v>
      </c>
      <c r="I13">
        <f>[4]p32!I13</f>
        <v>0</v>
      </c>
      <c r="J13">
        <f>[4]p32!J13</f>
        <v>0</v>
      </c>
      <c r="K13">
        <f>[4]p32!K13</f>
        <v>0</v>
      </c>
    </row>
    <row r="14" spans="1:11">
      <c r="A14" t="s">
        <v>192</v>
      </c>
      <c r="B14">
        <f>[4]p32!B14</f>
        <v>3734.7255000000005</v>
      </c>
      <c r="C14">
        <f>[4]p32!C14</f>
        <v>360.74053125</v>
      </c>
      <c r="D14">
        <f>[4]p32!D14</f>
        <v>297.08043749999996</v>
      </c>
      <c r="E14">
        <f>[4]p32!E14</f>
        <v>28.01044125</v>
      </c>
      <c r="F14">
        <f>[4]p32!F14</f>
        <v>43.288863750000004</v>
      </c>
      <c r="G14">
        <f>[4]p32!G14</f>
        <v>39.044857499999999</v>
      </c>
      <c r="H14">
        <f>[4]p32!H14</f>
        <v>0</v>
      </c>
      <c r="I14">
        <f>[4]p32!I14</f>
        <v>0</v>
      </c>
      <c r="J14">
        <f>[4]p32!J14</f>
        <v>0</v>
      </c>
      <c r="K14">
        <f>[4]p32!K14</f>
        <v>0</v>
      </c>
    </row>
    <row r="15" spans="1:11">
      <c r="A15" t="s">
        <v>193</v>
      </c>
      <c r="B15">
        <f>[4]p32!B15</f>
        <v>3724.38</v>
      </c>
      <c r="C15">
        <f>[4]p32!C15</f>
        <v>359.74124999999998</v>
      </c>
      <c r="D15">
        <f>[4]p32!D15</f>
        <v>296.25749999999999</v>
      </c>
      <c r="E15">
        <f>[4]p32!E15</f>
        <v>27.932849999999998</v>
      </c>
      <c r="F15">
        <f>[4]p32!F15</f>
        <v>43.168950000000002</v>
      </c>
      <c r="G15">
        <f>[4]p32!G15</f>
        <v>38.936700000000002</v>
      </c>
      <c r="H15">
        <f>[4]p32!H15</f>
        <v>0</v>
      </c>
      <c r="I15">
        <f>[4]p32!I15</f>
        <v>0</v>
      </c>
      <c r="J15">
        <f>[4]p32!J15</f>
        <v>0</v>
      </c>
      <c r="K15">
        <f>[4]p32!K15</f>
        <v>0</v>
      </c>
    </row>
    <row r="16" spans="1:11">
      <c r="A16" t="s">
        <v>194</v>
      </c>
      <c r="B16">
        <f>[4]p32!B16</f>
        <v>3931.29</v>
      </c>
      <c r="C16">
        <f>[4]p32!C16</f>
        <v>379.72687500000001</v>
      </c>
      <c r="D16">
        <f>[4]p32!D16</f>
        <v>312.71625</v>
      </c>
      <c r="E16">
        <f>[4]p32!E16</f>
        <v>29.484674999999996</v>
      </c>
      <c r="F16">
        <f>[4]p32!F16</f>
        <v>45.567225000000001</v>
      </c>
      <c r="G16">
        <f>[4]p32!G16</f>
        <v>41.099850000000004</v>
      </c>
      <c r="H16">
        <f>[4]p32!H16</f>
        <v>0</v>
      </c>
      <c r="I16">
        <f>[4]p32!I16</f>
        <v>0</v>
      </c>
      <c r="J16">
        <f>[4]p32!J16</f>
        <v>0</v>
      </c>
      <c r="K16">
        <f>[4]p32!K16</f>
        <v>0</v>
      </c>
    </row>
    <row r="17" spans="1:11">
      <c r="A17" t="s">
        <v>195</v>
      </c>
      <c r="B17">
        <f>[4]p32!B17</f>
        <v>3529.3155975</v>
      </c>
      <c r="C17">
        <f>[4]p32!C17</f>
        <v>340.89980203124998</v>
      </c>
      <c r="D17">
        <f>[4]p32!D17</f>
        <v>280.74101343750004</v>
      </c>
      <c r="E17">
        <f>[4]p32!E17</f>
        <v>26.469866981250004</v>
      </c>
      <c r="F17">
        <f>[4]p32!F17</f>
        <v>40.907976243750007</v>
      </c>
      <c r="G17">
        <f>[4]p32!G17</f>
        <v>36.897390337500006</v>
      </c>
      <c r="H17">
        <f>[4]p32!H17</f>
        <v>0</v>
      </c>
      <c r="I17">
        <f>[4]p32!I17</f>
        <v>0</v>
      </c>
      <c r="J17">
        <f>[4]p32!J17</f>
        <v>0</v>
      </c>
      <c r="K17">
        <f>[4]p32!K17</f>
        <v>0</v>
      </c>
    </row>
    <row r="18" spans="1:11">
      <c r="A18" t="s">
        <v>196</v>
      </c>
      <c r="B18">
        <f>[4]p32!B18</f>
        <v>0</v>
      </c>
      <c r="C18">
        <f>[4]p32!C18</f>
        <v>0</v>
      </c>
      <c r="D18">
        <f>[4]p32!D18</f>
        <v>0</v>
      </c>
      <c r="E18">
        <f>[4]p32!E18</f>
        <v>0</v>
      </c>
      <c r="F18">
        <f>[4]p32!F18</f>
        <v>0</v>
      </c>
      <c r="G18">
        <f>[4]p32!G18</f>
        <v>0</v>
      </c>
      <c r="H18">
        <f>[4]p32!H18</f>
        <v>0</v>
      </c>
      <c r="I18">
        <f>[4]p32!I18</f>
        <v>0</v>
      </c>
      <c r="J18">
        <f>[4]p32!J18</f>
        <v>0</v>
      </c>
      <c r="K18">
        <f>[4]p32!K18</f>
        <v>0</v>
      </c>
    </row>
    <row r="19" spans="1:11">
      <c r="A19" t="s">
        <v>197</v>
      </c>
      <c r="B19">
        <f>[4]p32!B19</f>
        <v>0</v>
      </c>
      <c r="C19">
        <f>[4]p32!C19</f>
        <v>0</v>
      </c>
      <c r="D19">
        <f>[4]p32!D19</f>
        <v>0</v>
      </c>
      <c r="E19">
        <f>[4]p32!E19</f>
        <v>0</v>
      </c>
      <c r="F19">
        <f>[4]p32!F19</f>
        <v>0</v>
      </c>
      <c r="G19">
        <f>[4]p32!G19</f>
        <v>0</v>
      </c>
      <c r="H19">
        <f>[4]p32!H19</f>
        <v>0</v>
      </c>
      <c r="I19">
        <f>[4]p32!I19</f>
        <v>0</v>
      </c>
      <c r="J19">
        <f>[4]p32!J19</f>
        <v>0</v>
      </c>
      <c r="K19">
        <f>[4]p32!K19</f>
        <v>0</v>
      </c>
    </row>
    <row r="20" spans="1:11">
      <c r="A20" t="s">
        <v>198</v>
      </c>
      <c r="B20">
        <f>[4]p32!B20</f>
        <v>0</v>
      </c>
      <c r="C20">
        <f>[4]p32!C20</f>
        <v>0</v>
      </c>
      <c r="D20">
        <f>[4]p32!D20</f>
        <v>0</v>
      </c>
      <c r="E20">
        <f>[4]p32!E20</f>
        <v>0</v>
      </c>
      <c r="F20">
        <f>[4]p32!F20</f>
        <v>0</v>
      </c>
      <c r="G20">
        <f>[4]p32!G20</f>
        <v>0</v>
      </c>
      <c r="H20">
        <f>[4]p32!H20</f>
        <v>0</v>
      </c>
      <c r="I20">
        <f>[4]p32!I20</f>
        <v>0</v>
      </c>
      <c r="J20">
        <f>[4]p32!J20</f>
        <v>0</v>
      </c>
      <c r="K20">
        <f>[4]p32!K20</f>
        <v>0</v>
      </c>
    </row>
    <row r="21" spans="1:11">
      <c r="A21" t="s">
        <v>199</v>
      </c>
      <c r="B21">
        <f>[4]p32!B21</f>
        <v>0</v>
      </c>
      <c r="C21">
        <f>[4]p32!C21</f>
        <v>0</v>
      </c>
      <c r="D21">
        <f>[4]p32!D21</f>
        <v>0</v>
      </c>
      <c r="E21">
        <f>[4]p32!E21</f>
        <v>0</v>
      </c>
      <c r="F21">
        <f>[4]p32!F21</f>
        <v>0</v>
      </c>
      <c r="G21">
        <f>[4]p32!G21</f>
        <v>0</v>
      </c>
      <c r="H21">
        <f>[4]p32!H21</f>
        <v>0</v>
      </c>
      <c r="I21">
        <f>[4]p32!I21</f>
        <v>0</v>
      </c>
      <c r="J21">
        <f>[4]p32!J21</f>
        <v>0</v>
      </c>
      <c r="K21">
        <f>[4]p32!K21</f>
        <v>0</v>
      </c>
    </row>
    <row r="22" spans="1:11">
      <c r="A22" t="s">
        <v>200</v>
      </c>
      <c r="B22">
        <f>[4]p32!B22</f>
        <v>0</v>
      </c>
      <c r="C22">
        <f>[4]p32!C22</f>
        <v>0</v>
      </c>
      <c r="D22">
        <f>[4]p32!D22</f>
        <v>0</v>
      </c>
      <c r="E22">
        <f>[4]p32!E22</f>
        <v>0</v>
      </c>
      <c r="F22">
        <f>[4]p32!F22</f>
        <v>0</v>
      </c>
      <c r="G22">
        <f>[4]p32!G22</f>
        <v>0</v>
      </c>
      <c r="H22">
        <f>[4]p32!H22</f>
        <v>0</v>
      </c>
      <c r="I22">
        <f>[4]p32!I22</f>
        <v>0</v>
      </c>
      <c r="J22">
        <f>[4]p32!J22</f>
        <v>0</v>
      </c>
      <c r="K22">
        <f>[4]p32!K22</f>
        <v>0</v>
      </c>
    </row>
    <row r="23" spans="1:11">
      <c r="A23" t="s">
        <v>201</v>
      </c>
      <c r="B23">
        <f>[4]p32!B23</f>
        <v>5266.7014120875001</v>
      </c>
      <c r="C23">
        <f>[4]p32!C23</f>
        <v>393.03741881250005</v>
      </c>
      <c r="D23">
        <f>[4]p32!D23</f>
        <v>412.68928975312497</v>
      </c>
      <c r="E23">
        <f>[4]p32!E23</f>
        <v>33.801218017874994</v>
      </c>
      <c r="F23">
        <f>[4]p32!F23</f>
        <v>47.164490257499999</v>
      </c>
      <c r="G23">
        <f>[4]p32!G23</f>
        <v>43.234116069375006</v>
      </c>
      <c r="H23">
        <f>[4]p32!H23</f>
        <v>0</v>
      </c>
      <c r="I23">
        <f>[4]p32!I23</f>
        <v>0</v>
      </c>
      <c r="J23">
        <f>[4]p32!J23</f>
        <v>0</v>
      </c>
      <c r="K23">
        <f>[4]p32!K23</f>
        <v>0</v>
      </c>
    </row>
    <row r="24" spans="1:11">
      <c r="A24" t="s">
        <v>202</v>
      </c>
      <c r="B24">
        <f>[4]p32!B24</f>
        <v>6616.4174999999996</v>
      </c>
      <c r="C24">
        <f>[4]p32!C24</f>
        <v>493.76249999999999</v>
      </c>
      <c r="D24">
        <f>[4]p32!D24</f>
        <v>518.45062499999995</v>
      </c>
      <c r="E24">
        <f>[4]p32!E24</f>
        <v>42.463574999999999</v>
      </c>
      <c r="F24">
        <f>[4]p32!F24</f>
        <v>59.251499999999993</v>
      </c>
      <c r="G24">
        <f>[4]p32!G24</f>
        <v>54.313875000000003</v>
      </c>
      <c r="H24">
        <f>[4]p32!H24</f>
        <v>0</v>
      </c>
      <c r="I24">
        <f>[4]p32!I24</f>
        <v>0</v>
      </c>
      <c r="J24">
        <f>[4]p32!J24</f>
        <v>0</v>
      </c>
      <c r="K24">
        <f>[4]p32!K24</f>
        <v>0</v>
      </c>
    </row>
    <row r="25" spans="1:11">
      <c r="A25" t="s">
        <v>203</v>
      </c>
      <c r="B25">
        <f>[4]p32!B25</f>
        <v>5671.2150000000001</v>
      </c>
      <c r="C25">
        <f>[4]p32!C25</f>
        <v>423.22500000000002</v>
      </c>
      <c r="D25">
        <f>[4]p32!D25</f>
        <v>444.38625000000002</v>
      </c>
      <c r="E25">
        <f>[4]p32!E25</f>
        <v>36.397349999999996</v>
      </c>
      <c r="F25">
        <f>[4]p32!F25</f>
        <v>50.786999999999999</v>
      </c>
      <c r="G25">
        <f>[4]p32!G25</f>
        <v>46.554749999999999</v>
      </c>
      <c r="H25">
        <f>[4]p32!H25</f>
        <v>0</v>
      </c>
      <c r="I25">
        <f>[4]p32!I25</f>
        <v>0</v>
      </c>
      <c r="J25">
        <f>[4]p32!J25</f>
        <v>0</v>
      </c>
      <c r="K25">
        <f>[4]p32!K25</f>
        <v>0</v>
      </c>
    </row>
    <row r="26" spans="1:11">
      <c r="A26" t="s">
        <v>204</v>
      </c>
      <c r="B26">
        <f>[4]p32!B26</f>
        <v>6285.5966250000001</v>
      </c>
      <c r="C26">
        <f>[4]p32!C26</f>
        <v>469.07437500000003</v>
      </c>
      <c r="D26">
        <f>[4]p32!D26</f>
        <v>492.52809374999987</v>
      </c>
      <c r="E26">
        <f>[4]p32!E26</f>
        <v>40.340396249999998</v>
      </c>
      <c r="F26">
        <f>[4]p32!F26</f>
        <v>56.288924999999992</v>
      </c>
      <c r="G26">
        <f>[4]p32!G26</f>
        <v>51.598181249999996</v>
      </c>
      <c r="H26">
        <f>[4]p32!H26</f>
        <v>0</v>
      </c>
      <c r="I26">
        <f>[4]p32!I26</f>
        <v>0</v>
      </c>
      <c r="J26">
        <f>[4]p32!J26</f>
        <v>0</v>
      </c>
      <c r="K26">
        <f>[4]p32!K26</f>
        <v>0</v>
      </c>
    </row>
    <row r="27" spans="1:11">
      <c r="A27" t="s">
        <v>205</v>
      </c>
      <c r="B27">
        <f>[4]p32!B27</f>
        <v>6222.74065875</v>
      </c>
      <c r="C27">
        <f>[4]p32!C27</f>
        <v>464.38363125000006</v>
      </c>
      <c r="D27">
        <f>[4]p32!D27</f>
        <v>487.60281281250008</v>
      </c>
      <c r="E27">
        <f>[4]p32!E27</f>
        <v>39.936992287500004</v>
      </c>
      <c r="F27">
        <f>[4]p32!F27</f>
        <v>55.726035750000001</v>
      </c>
      <c r="G27">
        <f>[4]p32!G27</f>
        <v>51.082199437500002</v>
      </c>
      <c r="H27">
        <f>[4]p32!H27</f>
        <v>0</v>
      </c>
      <c r="I27">
        <f>[4]p32!I27</f>
        <v>0</v>
      </c>
      <c r="J27">
        <f>[4]p32!J27</f>
        <v>0</v>
      </c>
      <c r="K27">
        <f>[4]p32!K27</f>
        <v>0</v>
      </c>
    </row>
    <row r="28" spans="1:11">
      <c r="A28" t="s">
        <v>206</v>
      </c>
      <c r="B28">
        <f>[4]p32!B28</f>
        <v>0</v>
      </c>
      <c r="C28">
        <f>[4]p32!C28</f>
        <v>0</v>
      </c>
      <c r="D28">
        <f>[4]p32!D28</f>
        <v>0</v>
      </c>
      <c r="E28">
        <f>[4]p32!E28</f>
        <v>0</v>
      </c>
      <c r="F28">
        <f>[4]p32!F28</f>
        <v>0</v>
      </c>
      <c r="G28">
        <f>[4]p32!G28</f>
        <v>0</v>
      </c>
      <c r="H28">
        <f>[4]p32!H28</f>
        <v>0</v>
      </c>
      <c r="I28">
        <f>[4]p32!I28</f>
        <v>0</v>
      </c>
      <c r="J28">
        <f>[4]p32!J28</f>
        <v>0</v>
      </c>
      <c r="K28">
        <f>[4]p32!K28</f>
        <v>0</v>
      </c>
    </row>
    <row r="29" spans="1:11">
      <c r="A29" t="s">
        <v>207</v>
      </c>
      <c r="B29">
        <f>[4]p32!B29</f>
        <v>0</v>
      </c>
      <c r="C29">
        <f>[4]p32!C29</f>
        <v>0</v>
      </c>
      <c r="D29">
        <f>[4]p32!D29</f>
        <v>0</v>
      </c>
      <c r="E29">
        <f>[4]p32!E29</f>
        <v>0</v>
      </c>
      <c r="F29">
        <f>[4]p32!F29</f>
        <v>0</v>
      </c>
      <c r="G29">
        <f>[4]p32!G29</f>
        <v>0</v>
      </c>
      <c r="H29">
        <f>[4]p32!H29</f>
        <v>0</v>
      </c>
      <c r="I29">
        <f>[4]p32!I29</f>
        <v>0</v>
      </c>
      <c r="J29">
        <f>[4]p32!J29</f>
        <v>0</v>
      </c>
      <c r="K29">
        <f>[4]p32!K29</f>
        <v>0</v>
      </c>
    </row>
    <row r="30" spans="1:11">
      <c r="A30" t="s">
        <v>208</v>
      </c>
      <c r="B30">
        <f>[4]p32!B30</f>
        <v>0</v>
      </c>
      <c r="C30">
        <f>[4]p32!C30</f>
        <v>0</v>
      </c>
      <c r="D30">
        <f>[4]p32!D30</f>
        <v>0</v>
      </c>
      <c r="E30">
        <f>[4]p32!E30</f>
        <v>0</v>
      </c>
      <c r="F30">
        <f>[4]p32!F30</f>
        <v>0</v>
      </c>
      <c r="G30">
        <f>[4]p32!G30</f>
        <v>0</v>
      </c>
      <c r="H30">
        <f>[4]p32!H30</f>
        <v>0</v>
      </c>
      <c r="I30">
        <f>[4]p32!I30</f>
        <v>0</v>
      </c>
      <c r="J30">
        <f>[4]p32!J30</f>
        <v>0</v>
      </c>
      <c r="K30">
        <f>[4]p32!K30</f>
        <v>0</v>
      </c>
    </row>
    <row r="31" spans="1:11">
      <c r="A31" t="s">
        <v>209</v>
      </c>
      <c r="B31">
        <f>[4]p32!B31</f>
        <v>0</v>
      </c>
      <c r="C31">
        <f>[4]p32!C31</f>
        <v>0</v>
      </c>
      <c r="D31">
        <f>[4]p32!D31</f>
        <v>0</v>
      </c>
      <c r="E31">
        <f>[4]p32!E31</f>
        <v>0</v>
      </c>
      <c r="F31">
        <f>[4]p32!F31</f>
        <v>0</v>
      </c>
      <c r="G31">
        <f>[4]p32!G31</f>
        <v>0</v>
      </c>
      <c r="H31">
        <f>[4]p32!H31</f>
        <v>0</v>
      </c>
      <c r="I31">
        <f>[4]p32!I31</f>
        <v>0</v>
      </c>
      <c r="J31">
        <f>[4]p32!J31</f>
        <v>0</v>
      </c>
      <c r="K31">
        <f>[4]p32!K31</f>
        <v>0</v>
      </c>
    </row>
    <row r="32" spans="1:11">
      <c r="A32" t="s">
        <v>210</v>
      </c>
      <c r="B32">
        <f>[4]p32!B32</f>
        <v>0</v>
      </c>
      <c r="C32">
        <f>[4]p32!C32</f>
        <v>0</v>
      </c>
      <c r="D32">
        <f>[4]p32!D32</f>
        <v>0</v>
      </c>
      <c r="E32">
        <f>[4]p32!E32</f>
        <v>0</v>
      </c>
      <c r="F32">
        <f>[4]p32!F32</f>
        <v>0</v>
      </c>
      <c r="G32">
        <f>[4]p32!G32</f>
        <v>0</v>
      </c>
      <c r="H32">
        <f>[4]p32!H32</f>
        <v>0</v>
      </c>
      <c r="I32">
        <f>[4]p32!I32</f>
        <v>0</v>
      </c>
      <c r="J32">
        <f>[4]p32!J32</f>
        <v>0</v>
      </c>
      <c r="K32">
        <f>[4]p32!K32</f>
        <v>0</v>
      </c>
    </row>
    <row r="33" spans="1:11">
      <c r="A33" t="s">
        <v>211</v>
      </c>
      <c r="B33">
        <f>[4]p32!B33</f>
        <v>86999880</v>
      </c>
      <c r="C33">
        <f>[4]p32!C33</f>
        <v>4640008.5</v>
      </c>
      <c r="D33">
        <f>[4]p32!D33</f>
        <v>4640004.5999999996</v>
      </c>
      <c r="E33">
        <f>[4]p32!E33</f>
        <v>699999.96</v>
      </c>
      <c r="F33">
        <f>[4]p32!F33</f>
        <v>1399999.38</v>
      </c>
      <c r="G33">
        <f>[4]p32!G33</f>
        <v>3700000</v>
      </c>
      <c r="H33">
        <f>[4]p32!H33</f>
        <v>8602005</v>
      </c>
      <c r="I33">
        <f>[4]p32!I33</f>
        <v>0</v>
      </c>
      <c r="J33">
        <f>[4]p32!J33</f>
        <v>0</v>
      </c>
      <c r="K33">
        <f>[4]p32!K33</f>
        <v>0</v>
      </c>
    </row>
    <row r="34" spans="1:11">
      <c r="A34" t="s">
        <v>212</v>
      </c>
      <c r="B34">
        <f>[4]p32!B34</f>
        <v>115999928</v>
      </c>
      <c r="C34">
        <f>[4]p32!C34</f>
        <v>5299989.4000000004</v>
      </c>
      <c r="D34">
        <f>[4]p32!D34</f>
        <v>5299988.0999999996</v>
      </c>
      <c r="E34">
        <f>[4]p32!E34</f>
        <v>829999.5</v>
      </c>
      <c r="F34">
        <f>[4]p32!F34</f>
        <v>1339999.44</v>
      </c>
      <c r="G34">
        <f>[4]p32!G34</f>
        <v>4460000</v>
      </c>
      <c r="H34">
        <f>[4]p32!H34</f>
        <v>9962069</v>
      </c>
      <c r="I34">
        <f>[4]p32!I34</f>
        <v>0</v>
      </c>
      <c r="J34">
        <f>[4]p32!J34</f>
        <v>0</v>
      </c>
      <c r="K34">
        <f>[4]p32!K34</f>
        <v>0</v>
      </c>
    </row>
    <row r="35" spans="1:11">
      <c r="A35" t="s">
        <v>213</v>
      </c>
      <c r="B35">
        <f>[4]p32!B35</f>
        <v>0</v>
      </c>
      <c r="C35">
        <f>[4]p32!C35</f>
        <v>0.09</v>
      </c>
      <c r="D35">
        <f>[4]p32!D35</f>
        <v>0.09</v>
      </c>
      <c r="E35">
        <f>[4]p32!E35</f>
        <v>0.09</v>
      </c>
      <c r="F35">
        <f>[4]p32!F35</f>
        <v>0.09</v>
      </c>
      <c r="G35">
        <f>[4]p32!G35</f>
        <v>0.09</v>
      </c>
      <c r="H35">
        <f>[4]p32!H35</f>
        <v>0</v>
      </c>
      <c r="I35">
        <f>[4]p32!I35</f>
        <v>0</v>
      </c>
      <c r="J35">
        <f>[4]p32!J35</f>
        <v>0</v>
      </c>
      <c r="K35">
        <f>[4]p32!K35</f>
        <v>0</v>
      </c>
    </row>
    <row r="36" spans="1:11">
      <c r="A36" t="s">
        <v>214</v>
      </c>
      <c r="B36">
        <f>[4]p32!B36</f>
        <v>6.8999999999999992E-2</v>
      </c>
      <c r="C36">
        <f>[4]p32!C36</f>
        <v>0</v>
      </c>
      <c r="D36">
        <f>[4]p32!D36</f>
        <v>6.8999999999999992E-2</v>
      </c>
      <c r="E36">
        <f>[4]p32!E36</f>
        <v>6.8999999999999992E-2</v>
      </c>
      <c r="F36">
        <f>[4]p32!F36</f>
        <v>6.8999999999999992E-2</v>
      </c>
      <c r="G36">
        <f>[4]p32!G36</f>
        <v>0</v>
      </c>
      <c r="H36">
        <f>[4]p32!H36</f>
        <v>0</v>
      </c>
      <c r="I36">
        <f>[4]p32!I36</f>
        <v>0</v>
      </c>
      <c r="J36">
        <f>[4]p32!J36</f>
        <v>0</v>
      </c>
      <c r="K36">
        <f>[4]p32!K36</f>
        <v>0</v>
      </c>
    </row>
    <row r="37" spans="1:11">
      <c r="A37" t="s">
        <v>215</v>
      </c>
      <c r="B37">
        <f>[4]p32!B37</f>
        <v>9.1999999999999998E-2</v>
      </c>
      <c r="C37">
        <f>[4]p32!C37</f>
        <v>9.1999999999999998E-2</v>
      </c>
      <c r="D37">
        <f>[4]p32!D37</f>
        <v>0</v>
      </c>
      <c r="E37">
        <f>[4]p32!E37</f>
        <v>9.1999999999999998E-2</v>
      </c>
      <c r="F37">
        <f>[4]p32!F37</f>
        <v>9.1999999999999998E-2</v>
      </c>
      <c r="G37">
        <f>[4]p32!G37</f>
        <v>9.1999999999999998E-2</v>
      </c>
      <c r="H37">
        <f>[4]p32!H37</f>
        <v>0</v>
      </c>
      <c r="I37">
        <f>[4]p32!I37</f>
        <v>0</v>
      </c>
      <c r="J37">
        <f>[4]p32!J37</f>
        <v>0</v>
      </c>
      <c r="K37">
        <f>[4]p32!K37</f>
        <v>0</v>
      </c>
    </row>
    <row r="38" spans="1:11">
      <c r="A38" t="s">
        <v>216</v>
      </c>
      <c r="B38">
        <f>[4]p32!B38</f>
        <v>0.115</v>
      </c>
      <c r="C38">
        <f>[4]p32!C38</f>
        <v>0.115</v>
      </c>
      <c r="D38">
        <f>[4]p32!D38</f>
        <v>0.115</v>
      </c>
      <c r="E38">
        <f>[4]p32!E38</f>
        <v>0</v>
      </c>
      <c r="F38">
        <f>[4]p32!F38</f>
        <v>0</v>
      </c>
      <c r="G38">
        <f>[4]p32!G38</f>
        <v>0.115</v>
      </c>
      <c r="H38">
        <f>[4]p32!H38</f>
        <v>0</v>
      </c>
      <c r="I38">
        <f>[4]p32!I38</f>
        <v>0</v>
      </c>
      <c r="J38">
        <f>[4]p32!J38</f>
        <v>0</v>
      </c>
      <c r="K38">
        <f>[4]p32!K38</f>
        <v>0</v>
      </c>
    </row>
    <row r="39" spans="1:11">
      <c r="A39" t="s">
        <v>217</v>
      </c>
      <c r="B39">
        <f>[4]p32!B39</f>
        <v>0.115</v>
      </c>
      <c r="C39">
        <f>[4]p32!C39</f>
        <v>0.115</v>
      </c>
      <c r="D39">
        <f>[4]p32!D39</f>
        <v>0.115</v>
      </c>
      <c r="E39">
        <f>[4]p32!E39</f>
        <v>0</v>
      </c>
      <c r="F39">
        <f>[4]p32!F39</f>
        <v>0</v>
      </c>
      <c r="G39">
        <f>[4]p32!G39</f>
        <v>0.115</v>
      </c>
      <c r="H39">
        <f>[4]p32!H39</f>
        <v>0</v>
      </c>
      <c r="I39">
        <f>[4]p32!I39</f>
        <v>0</v>
      </c>
      <c r="J39">
        <f>[4]p32!J39</f>
        <v>0</v>
      </c>
      <c r="K39">
        <f>[4]p32!K39</f>
        <v>0</v>
      </c>
    </row>
    <row r="40" spans="1:11">
      <c r="A40" t="s">
        <v>218</v>
      </c>
      <c r="B40">
        <f>[4]p32!B40</f>
        <v>5.7500000000000002E-2</v>
      </c>
      <c r="C40">
        <f>[4]p32!C40</f>
        <v>0</v>
      </c>
      <c r="D40">
        <f>[4]p32!D40</f>
        <v>5.7500000000000002E-2</v>
      </c>
      <c r="E40">
        <f>[4]p32!E40</f>
        <v>5.7500000000000002E-2</v>
      </c>
      <c r="F40">
        <f>[4]p32!F40</f>
        <v>5.7500000000000002E-2</v>
      </c>
      <c r="G40">
        <f>[4]p32!G40</f>
        <v>0</v>
      </c>
      <c r="H40">
        <f>[4]p32!H40</f>
        <v>0</v>
      </c>
      <c r="I40">
        <f>[4]p32!I40</f>
        <v>0</v>
      </c>
      <c r="J40">
        <f>[4]p32!J40</f>
        <v>0</v>
      </c>
      <c r="K40">
        <f>[4]p32!K40</f>
        <v>0</v>
      </c>
    </row>
    <row r="41" spans="1:11">
      <c r="A41" t="s">
        <v>219</v>
      </c>
      <c r="B41">
        <f>[4]p32!B41</f>
        <v>0.6</v>
      </c>
      <c r="C41">
        <f>[4]p32!C41</f>
        <v>1.2</v>
      </c>
      <c r="D41">
        <f>[4]p32!D41</f>
        <v>0.6</v>
      </c>
      <c r="E41">
        <f>[4]p32!E41</f>
        <v>1.5</v>
      </c>
      <c r="F41">
        <f>[4]p32!F41</f>
        <v>1.5</v>
      </c>
      <c r="G41">
        <f>[4]p32!G41</f>
        <v>1.2</v>
      </c>
      <c r="H41">
        <f>[4]p32!H41</f>
        <v>0</v>
      </c>
      <c r="I41">
        <f>[4]p32!I41</f>
        <v>0</v>
      </c>
      <c r="J41">
        <f>[4]p32!J41</f>
        <v>0</v>
      </c>
      <c r="K41">
        <f>[4]p32!K41</f>
        <v>0</v>
      </c>
    </row>
    <row r="42" spans="1:11">
      <c r="A42" t="s">
        <v>220</v>
      </c>
      <c r="B42">
        <f>[4]p32!B42</f>
        <v>1.2</v>
      </c>
      <c r="C42">
        <f>[4]p32!C42</f>
        <v>0.6</v>
      </c>
      <c r="D42">
        <f>[4]p32!D42</f>
        <v>1.8</v>
      </c>
      <c r="E42">
        <f>[4]p32!E42</f>
        <v>1.2</v>
      </c>
      <c r="F42">
        <f>[4]p32!F42</f>
        <v>1.2</v>
      </c>
      <c r="G42">
        <f>[4]p32!G42</f>
        <v>0.6</v>
      </c>
      <c r="H42">
        <f>[4]p32!H42</f>
        <v>0</v>
      </c>
      <c r="I42">
        <f>[4]p32!I42</f>
        <v>0</v>
      </c>
      <c r="J42">
        <f>[4]p32!J42</f>
        <v>0</v>
      </c>
      <c r="K42">
        <f>[4]p32!K42</f>
        <v>0</v>
      </c>
    </row>
    <row r="43" spans="1:11">
      <c r="A43" t="s">
        <v>221</v>
      </c>
      <c r="B43">
        <f>[4]p32!B43</f>
        <v>0.6</v>
      </c>
      <c r="C43">
        <f>[4]p32!C43</f>
        <v>1.8</v>
      </c>
      <c r="D43">
        <f>[4]p32!D43</f>
        <v>0.6</v>
      </c>
      <c r="E43">
        <f>[4]p32!E43</f>
        <v>1.2</v>
      </c>
      <c r="F43">
        <f>[4]p32!F43</f>
        <v>1.2</v>
      </c>
      <c r="G43">
        <f>[4]p32!G43</f>
        <v>1.2</v>
      </c>
      <c r="H43">
        <f>[4]p32!H43</f>
        <v>0</v>
      </c>
      <c r="I43">
        <f>[4]p32!I43</f>
        <v>0</v>
      </c>
      <c r="J43">
        <f>[4]p32!J43</f>
        <v>0</v>
      </c>
      <c r="K43">
        <f>[4]p32!K43</f>
        <v>0</v>
      </c>
    </row>
    <row r="44" spans="1:11">
      <c r="A44" t="s">
        <v>222</v>
      </c>
      <c r="B44">
        <f>[4]p32!B44</f>
        <v>1.5</v>
      </c>
      <c r="C44">
        <f>[4]p32!C44</f>
        <v>1.2</v>
      </c>
      <c r="D44">
        <f>[4]p32!D44</f>
        <v>1.2</v>
      </c>
      <c r="E44">
        <f>[4]p32!E44</f>
        <v>0.6</v>
      </c>
      <c r="F44">
        <f>[4]p32!F44</f>
        <v>0.6</v>
      </c>
      <c r="G44">
        <f>[4]p32!G44</f>
        <v>0.9</v>
      </c>
      <c r="H44">
        <f>[4]p32!H44</f>
        <v>0</v>
      </c>
      <c r="I44">
        <f>[4]p32!I44</f>
        <v>0</v>
      </c>
      <c r="J44">
        <f>[4]p32!J44</f>
        <v>0</v>
      </c>
      <c r="K44">
        <f>[4]p32!K44</f>
        <v>0</v>
      </c>
    </row>
    <row r="45" spans="1:11">
      <c r="A45" t="s">
        <v>223</v>
      </c>
      <c r="B45">
        <f>[4]p32!B45</f>
        <v>1.5</v>
      </c>
      <c r="C45">
        <f>[4]p32!C45</f>
        <v>1.2</v>
      </c>
      <c r="D45">
        <f>[4]p32!D45</f>
        <v>1.2</v>
      </c>
      <c r="E45">
        <f>[4]p32!E45</f>
        <v>0.6</v>
      </c>
      <c r="F45">
        <f>[4]p32!F45</f>
        <v>0.6</v>
      </c>
      <c r="G45">
        <f>[4]p32!G45</f>
        <v>0.9</v>
      </c>
      <c r="H45">
        <f>[4]p32!H45</f>
        <v>0</v>
      </c>
      <c r="I45">
        <f>[4]p32!I45</f>
        <v>0</v>
      </c>
      <c r="J45">
        <f>[4]p32!J45</f>
        <v>0</v>
      </c>
      <c r="K45">
        <f>[4]p32!K45</f>
        <v>0</v>
      </c>
    </row>
    <row r="46" spans="1:11">
      <c r="A46" t="s">
        <v>224</v>
      </c>
      <c r="B46">
        <f>[4]p32!B46</f>
        <v>1.2</v>
      </c>
      <c r="C46">
        <f>[4]p32!C46</f>
        <v>0.6</v>
      </c>
      <c r="D46">
        <f>[4]p32!D46</f>
        <v>1.2</v>
      </c>
      <c r="E46">
        <f>[4]p32!E46</f>
        <v>0.9</v>
      </c>
      <c r="F46">
        <f>[4]p32!F46</f>
        <v>0.9</v>
      </c>
      <c r="G46">
        <f>[4]p32!G46</f>
        <v>0.6</v>
      </c>
      <c r="H46">
        <f>[4]p32!H46</f>
        <v>0</v>
      </c>
      <c r="I46">
        <f>[4]p32!I46</f>
        <v>0</v>
      </c>
      <c r="J46">
        <f>[4]p32!J46</f>
        <v>0</v>
      </c>
      <c r="K46">
        <f>[4]p32!K46</f>
        <v>0</v>
      </c>
    </row>
    <row r="47" spans="1:11">
      <c r="A47" t="s">
        <v>225</v>
      </c>
      <c r="B47">
        <f>[4]p32!B47</f>
        <v>87</v>
      </c>
      <c r="C47">
        <f>[4]p32!C47</f>
        <v>12.7</v>
      </c>
      <c r="D47">
        <f>[4]p32!D47</f>
        <v>7</v>
      </c>
      <c r="E47">
        <f>[4]p32!E47</f>
        <v>0.67</v>
      </c>
      <c r="F47">
        <f>[4]p32!F47</f>
        <v>0.79</v>
      </c>
      <c r="G47">
        <f>[4]p32!G47</f>
        <v>1</v>
      </c>
      <c r="H47">
        <f>[4]p32!H47</f>
        <v>0</v>
      </c>
      <c r="I47">
        <f>[4]p32!I47</f>
        <v>0</v>
      </c>
      <c r="J47">
        <f>[4]p32!J47</f>
        <v>0</v>
      </c>
      <c r="K47">
        <f>[4]p32!K47</f>
        <v>0</v>
      </c>
    </row>
    <row r="48" spans="1:11">
      <c r="A48" t="s">
        <v>226</v>
      </c>
      <c r="B48">
        <f>[4]p32!B48</f>
        <v>88</v>
      </c>
      <c r="C48">
        <f>[4]p32!C48</f>
        <v>12.7</v>
      </c>
      <c r="D48">
        <f>[4]p32!D48</f>
        <v>6.9</v>
      </c>
      <c r="E48">
        <f>[4]p32!E48</f>
        <v>0.68</v>
      </c>
      <c r="F48">
        <f>[4]p32!F48</f>
        <v>0.81</v>
      </c>
      <c r="G48">
        <f>[4]p32!G48</f>
        <v>1</v>
      </c>
      <c r="H48">
        <f>[4]p32!H48</f>
        <v>0</v>
      </c>
      <c r="I48">
        <f>[4]p32!I48</f>
        <v>0</v>
      </c>
      <c r="J48">
        <f>[4]p32!J48</f>
        <v>0</v>
      </c>
      <c r="K48">
        <f>[4]p32!K48</f>
        <v>0</v>
      </c>
    </row>
    <row r="49" spans="1:20">
      <c r="A49" t="s">
        <v>227</v>
      </c>
      <c r="B49">
        <f>[4]p32!B49</f>
        <v>88</v>
      </c>
      <c r="C49">
        <f>[4]p32!C49</f>
        <v>12.7</v>
      </c>
      <c r="D49">
        <f>[4]p32!D49</f>
        <v>6.7</v>
      </c>
      <c r="E49">
        <f>[4]p32!E49</f>
        <v>0.66</v>
      </c>
      <c r="F49">
        <f>[4]p32!F49</f>
        <v>0.78</v>
      </c>
      <c r="G49">
        <f>[4]p32!G49</f>
        <v>1</v>
      </c>
      <c r="H49">
        <f>[4]p32!H49</f>
        <v>0</v>
      </c>
      <c r="I49">
        <f>[4]p32!I49</f>
        <v>0</v>
      </c>
      <c r="J49">
        <f>[4]p32!J49</f>
        <v>0</v>
      </c>
      <c r="K49">
        <f>[4]p32!K49</f>
        <v>0</v>
      </c>
    </row>
    <row r="50" spans="1:20">
      <c r="A50" t="s">
        <v>228</v>
      </c>
      <c r="B50">
        <f>[4]p32!B50</f>
        <v>86</v>
      </c>
      <c r="C50">
        <f>[4]p32!C50</f>
        <v>12.9</v>
      </c>
      <c r="D50">
        <f>[4]p32!D50</f>
        <v>7.1</v>
      </c>
      <c r="E50">
        <f>[4]p32!E50</f>
        <v>0.67</v>
      </c>
      <c r="F50">
        <f>[4]p32!F50</f>
        <v>0.8</v>
      </c>
      <c r="G50">
        <f>[4]p32!G50</f>
        <v>1</v>
      </c>
      <c r="H50">
        <f>[4]p32!H50</f>
        <v>0</v>
      </c>
      <c r="I50">
        <f>[4]p32!I50</f>
        <v>0</v>
      </c>
      <c r="J50">
        <f>[4]p32!J50</f>
        <v>0</v>
      </c>
      <c r="K50">
        <f>[4]p32!K50</f>
        <v>0</v>
      </c>
    </row>
    <row r="51" spans="1:20" ht="14" thickBot="1">
      <c r="A51" s="34" t="s">
        <v>229</v>
      </c>
      <c r="B51" s="34">
        <f>[4]p32!B51</f>
        <v>5.1545454545454561</v>
      </c>
      <c r="C51" s="34">
        <f>[4]p32!C51</f>
        <v>9.2944881889764019</v>
      </c>
      <c r="D51" s="34">
        <f>[4]p32!D51</f>
        <v>14.023880597014937</v>
      </c>
      <c r="E51" s="34">
        <f>[4]p32!E51</f>
        <v>9.230303030303034</v>
      </c>
      <c r="F51" s="34">
        <f>[4]p32!F51</f>
        <v>10.358974358974372</v>
      </c>
      <c r="G51" s="34">
        <f>[4]p32!G51</f>
        <v>7.6</v>
      </c>
      <c r="H51" s="34">
        <f>[4]p32!H51</f>
        <v>0</v>
      </c>
      <c r="I51" s="34">
        <f>[4]p32!I51</f>
        <v>0</v>
      </c>
      <c r="J51" s="34">
        <f>[4]p32!J51</f>
        <v>0</v>
      </c>
      <c r="K51" s="34">
        <f>[4]p32!K51</f>
        <v>0</v>
      </c>
      <c r="L51" s="34"/>
      <c r="M51" s="34"/>
    </row>
    <row r="52" spans="1:20">
      <c r="A52" t="s">
        <v>115</v>
      </c>
      <c r="B52">
        <f>[4]p32!B52</f>
        <v>28599884.3663681</v>
      </c>
      <c r="C52">
        <f>[4]p32!C52</f>
        <v>21387195.367927134</v>
      </c>
      <c r="D52">
        <f>[4]p32!D52</f>
        <v>23585757.80884254</v>
      </c>
      <c r="E52">
        <f>[4]p32!E52</f>
        <v>23923560.734409899</v>
      </c>
      <c r="F52">
        <f>[4]p32!F52</f>
        <v>9518278.5052291006</v>
      </c>
      <c r="G52">
        <f>[4]p32!G52</f>
        <v>0</v>
      </c>
      <c r="H52">
        <f>[4]p32!H52</f>
        <v>0</v>
      </c>
      <c r="I52">
        <f>[4]p32!I52</f>
        <v>0</v>
      </c>
      <c r="J52">
        <f>[4]p32!J52</f>
        <v>0</v>
      </c>
      <c r="K52">
        <f>[4]p32!K52</f>
        <v>0</v>
      </c>
      <c r="M52" s="28"/>
    </row>
    <row r="53" spans="1:20">
      <c r="A53" t="s">
        <v>116</v>
      </c>
      <c r="B53">
        <f>[4]p32!B53</f>
        <v>23867646</v>
      </c>
      <c r="C53">
        <f>[4]p32!C53</f>
        <v>27107940</v>
      </c>
      <c r="D53">
        <f>[4]p32!D53</f>
        <v>26584031</v>
      </c>
      <c r="E53">
        <f>[4]p32!E53</f>
        <v>29869669</v>
      </c>
      <c r="F53">
        <f>[4]p32!F53</f>
        <v>25278178</v>
      </c>
      <c r="G53">
        <f>[4]p32!G53</f>
        <v>0</v>
      </c>
      <c r="H53">
        <f>[4]p32!H53</f>
        <v>0</v>
      </c>
      <c r="I53">
        <f>[4]p32!I53</f>
        <v>0</v>
      </c>
      <c r="J53">
        <f>[4]p32!J53</f>
        <v>0</v>
      </c>
      <c r="K53">
        <f>[4]p32!K53</f>
        <v>0</v>
      </c>
      <c r="N53" s="10"/>
      <c r="O53" s="10"/>
      <c r="P53" s="10"/>
      <c r="Q53" s="10"/>
      <c r="R53" s="10"/>
    </row>
    <row r="54" spans="1:20">
      <c r="A54" t="s">
        <v>230</v>
      </c>
      <c r="B54">
        <f>[4]p32!B54</f>
        <v>690811</v>
      </c>
      <c r="C54">
        <f>[4]p32!C54</f>
        <v>3423554</v>
      </c>
      <c r="D54">
        <f>[4]p32!D54</f>
        <v>3299738</v>
      </c>
      <c r="E54">
        <f>[4]p32!E54</f>
        <v>2100055</v>
      </c>
      <c r="F54">
        <f>[4]p32!F54</f>
        <v>3959273</v>
      </c>
      <c r="G54">
        <f>[4]p32!G54</f>
        <v>0</v>
      </c>
      <c r="H54">
        <f>[4]p32!H54</f>
        <v>0</v>
      </c>
      <c r="I54">
        <f>[4]p32!I54</f>
        <v>0</v>
      </c>
      <c r="J54">
        <f>[4]p32!J54</f>
        <v>0</v>
      </c>
      <c r="K54">
        <f>[4]p32!K54</f>
        <v>0</v>
      </c>
      <c r="N54" s="32"/>
      <c r="O54" s="32"/>
      <c r="P54" s="32"/>
      <c r="Q54" s="32"/>
      <c r="R54" s="32"/>
      <c r="S54" s="32"/>
      <c r="T54" s="33"/>
    </row>
    <row r="55" spans="1:20">
      <c r="A55" t="s">
        <v>231</v>
      </c>
      <c r="B55">
        <f>[4]p32!B55</f>
        <v>979522</v>
      </c>
      <c r="C55">
        <f>[4]p32!C55</f>
        <v>3191789</v>
      </c>
      <c r="D55">
        <f>[4]p32!D55</f>
        <v>3839775</v>
      </c>
      <c r="E55">
        <f>[4]p32!E55</f>
        <v>6208199</v>
      </c>
      <c r="F55">
        <f>[4]p32!F55</f>
        <v>2548931</v>
      </c>
      <c r="G55">
        <f>[4]p32!G55</f>
        <v>0</v>
      </c>
      <c r="H55">
        <f>[4]p32!H55</f>
        <v>0</v>
      </c>
      <c r="I55">
        <f>[4]p32!I55</f>
        <v>0</v>
      </c>
      <c r="J55">
        <f>[4]p32!J55</f>
        <v>0</v>
      </c>
      <c r="K55">
        <f>[4]p32!K55</f>
        <v>0</v>
      </c>
      <c r="N55" s="32"/>
      <c r="O55" s="32"/>
      <c r="P55" s="32"/>
      <c r="Q55" s="32"/>
      <c r="R55" s="32"/>
      <c r="S55" s="32"/>
      <c r="T55" s="33"/>
    </row>
    <row r="56" spans="1:20">
      <c r="A56" t="s">
        <v>232</v>
      </c>
      <c r="B56">
        <f>[4]p32!B56</f>
        <v>1670333</v>
      </c>
      <c r="C56">
        <f>[4]p32!C56</f>
        <v>6615343</v>
      </c>
      <c r="D56">
        <f>[4]p32!D56</f>
        <v>7139513</v>
      </c>
      <c r="E56">
        <f>[4]p32!E56</f>
        <v>8308254</v>
      </c>
      <c r="F56">
        <f>[4]p32!F56</f>
        <v>6508204</v>
      </c>
      <c r="G56">
        <f>[4]p32!G56</f>
        <v>0</v>
      </c>
      <c r="H56">
        <f>[4]p32!H56</f>
        <v>0</v>
      </c>
      <c r="I56">
        <f>[4]p32!I56</f>
        <v>0</v>
      </c>
      <c r="J56">
        <f>[4]p32!J56</f>
        <v>0</v>
      </c>
      <c r="K56">
        <f>[4]p32!K56</f>
        <v>0</v>
      </c>
      <c r="T56" s="33"/>
    </row>
    <row r="57" spans="1:20">
      <c r="A57" t="s">
        <v>233</v>
      </c>
      <c r="B57">
        <f>[4]p32!B57</f>
        <v>2768171</v>
      </c>
      <c r="C57">
        <f>[4]p32!C57</f>
        <v>2865450</v>
      </c>
      <c r="D57">
        <f>[4]p32!D57</f>
        <v>2805534</v>
      </c>
      <c r="E57">
        <f>[4]p32!E57</f>
        <v>2913931</v>
      </c>
      <c r="F57">
        <f>[4]p32!F57</f>
        <v>2846731</v>
      </c>
      <c r="G57">
        <f>[4]p32!G57</f>
        <v>235416</v>
      </c>
      <c r="H57">
        <f>[4]p32!H57</f>
        <v>235416</v>
      </c>
      <c r="I57">
        <f>[4]p32!I57</f>
        <v>235416</v>
      </c>
      <c r="J57">
        <f>[4]p32!J57</f>
        <v>235416</v>
      </c>
      <c r="K57">
        <f>[4]p32!K57</f>
        <v>235416</v>
      </c>
      <c r="M57" s="28"/>
      <c r="N57" s="10"/>
      <c r="O57" s="10"/>
      <c r="P57" s="10"/>
      <c r="Q57" s="10"/>
      <c r="R57" s="10"/>
      <c r="T57" s="33"/>
    </row>
    <row r="58" spans="1:20">
      <c r="A58" t="s">
        <v>234</v>
      </c>
      <c r="B58">
        <f>[4]p32!B58</f>
        <v>4232569</v>
      </c>
      <c r="C58">
        <f>[4]p32!C58</f>
        <v>5476708</v>
      </c>
      <c r="D58">
        <f>[4]p32!D58</f>
        <v>5140138</v>
      </c>
      <c r="E58">
        <f>[4]p32!E58</f>
        <v>6986261</v>
      </c>
      <c r="F58">
        <f>[4]p32!F58</f>
        <v>5074189</v>
      </c>
      <c r="G58">
        <f>[4]p32!G58</f>
        <v>3761058</v>
      </c>
      <c r="H58">
        <f>[4]p32!H58</f>
        <v>2557519</v>
      </c>
      <c r="I58">
        <f>[4]p32!I58</f>
        <v>2407076</v>
      </c>
      <c r="J58">
        <f>[4]p32!J58</f>
        <v>3309729</v>
      </c>
      <c r="K58">
        <f>[4]p32!K58</f>
        <v>3610614</v>
      </c>
      <c r="N58" s="32"/>
      <c r="O58" s="32"/>
      <c r="P58" s="32"/>
      <c r="Q58" s="32"/>
      <c r="R58" s="32"/>
      <c r="S58" s="32"/>
      <c r="T58" s="33"/>
    </row>
    <row r="59" spans="1:20">
      <c r="A59" t="s">
        <v>235</v>
      </c>
      <c r="B59">
        <f>[4]p32!B59</f>
        <v>6334352</v>
      </c>
      <c r="C59">
        <f>[4]p32!C59</f>
        <v>8318003</v>
      </c>
      <c r="D59">
        <f>[4]p32!D59</f>
        <v>6145355</v>
      </c>
      <c r="E59">
        <f>[4]p32!E59</f>
        <v>7443602</v>
      </c>
      <c r="F59">
        <f>[4]p32!F59</f>
        <v>6485972</v>
      </c>
      <c r="G59">
        <f>[4]p32!G59</f>
        <v>3008845</v>
      </c>
      <c r="H59">
        <f>[4]p32!H59</f>
        <v>3610614</v>
      </c>
      <c r="I59">
        <f>[4]p32!I59</f>
        <v>3309729</v>
      </c>
      <c r="J59">
        <f>[4]p32!J59</f>
        <v>2407076</v>
      </c>
      <c r="K59">
        <f>[4]p32!K59</f>
        <v>2557519</v>
      </c>
      <c r="N59" s="32"/>
      <c r="O59" s="32"/>
      <c r="P59" s="32"/>
      <c r="Q59" s="32"/>
      <c r="R59" s="32"/>
      <c r="S59" s="32"/>
      <c r="T59" s="33"/>
    </row>
    <row r="60" spans="1:20">
      <c r="A60" t="s">
        <v>236</v>
      </c>
      <c r="B60">
        <f>[4]p32!B60</f>
        <v>10566921</v>
      </c>
      <c r="C60">
        <f>[4]p32!C60</f>
        <v>13794711</v>
      </c>
      <c r="D60">
        <f>[4]p32!D60</f>
        <v>11285493</v>
      </c>
      <c r="E60">
        <f>[4]p32!E60</f>
        <v>14429863</v>
      </c>
      <c r="F60">
        <f>[4]p32!F60</f>
        <v>11560161</v>
      </c>
      <c r="G60">
        <f>[4]p32!G60</f>
        <v>6769903</v>
      </c>
      <c r="H60">
        <f>[4]p32!H60</f>
        <v>6168133</v>
      </c>
      <c r="I60">
        <f>[4]p32!I60</f>
        <v>5716805</v>
      </c>
      <c r="J60">
        <f>[4]p32!J60</f>
        <v>5716805</v>
      </c>
      <c r="K60">
        <f>[4]p32!K60</f>
        <v>6168133</v>
      </c>
    </row>
    <row r="61" spans="1:20">
      <c r="A61" t="s">
        <v>237</v>
      </c>
      <c r="B61">
        <f>[4]p32!B61</f>
        <v>67472955.3663681</v>
      </c>
      <c r="C61">
        <f>[4]p32!C61</f>
        <v>71770639.367927134</v>
      </c>
      <c r="D61">
        <f>[4]p32!D61</f>
        <v>71400328.80884254</v>
      </c>
      <c r="E61">
        <f>[4]p32!E61</f>
        <v>79445277.734409899</v>
      </c>
      <c r="F61">
        <f>[4]p32!F61</f>
        <v>55711552.505229101</v>
      </c>
      <c r="G61">
        <f>[4]p32!G61</f>
        <v>0</v>
      </c>
      <c r="H61">
        <f>[4]p32!H61</f>
        <v>0</v>
      </c>
      <c r="I61">
        <f>[4]p32!I61</f>
        <v>0</v>
      </c>
      <c r="J61">
        <f>[4]p32!J61</f>
        <v>0</v>
      </c>
      <c r="K61">
        <f>[4]p32!K61</f>
        <v>0</v>
      </c>
    </row>
    <row r="62" spans="1:20">
      <c r="A62" t="s">
        <v>121</v>
      </c>
      <c r="B62">
        <f>[4]p32!B62</f>
        <v>6688907.4328358211</v>
      </c>
      <c r="C62">
        <f>[4]p32!C62</f>
        <v>7832760.9888059702</v>
      </c>
      <c r="D62">
        <f>[4]p32!D62</f>
        <v>7271101.6343283579</v>
      </c>
      <c r="E62">
        <f>[4]p32!E62</f>
        <v>8999999.8880597018</v>
      </c>
      <c r="F62">
        <f>[4]p32!F62</f>
        <v>7313835.8619402982</v>
      </c>
      <c r="G62">
        <f>[4]p32!G62</f>
        <v>0</v>
      </c>
      <c r="H62">
        <f>[4]p32!H62</f>
        <v>0</v>
      </c>
      <c r="I62">
        <f>[4]p32!I62</f>
        <v>0</v>
      </c>
      <c r="J62">
        <f>[4]p32!J62</f>
        <v>0</v>
      </c>
      <c r="K62">
        <f>[4]p32!K62</f>
        <v>0</v>
      </c>
    </row>
    <row r="63" spans="1:20">
      <c r="A63" t="s">
        <v>122</v>
      </c>
      <c r="B63">
        <f>[4]p32!B63</f>
        <v>99880</v>
      </c>
      <c r="C63">
        <f>[4]p32!C63</f>
        <v>1279622</v>
      </c>
      <c r="D63">
        <f>[4]p32!D63</f>
        <v>843418</v>
      </c>
      <c r="E63">
        <f>[4]p32!E63</f>
        <v>1491088</v>
      </c>
      <c r="F63">
        <f>[4]p32!F63</f>
        <v>583552</v>
      </c>
      <c r="G63">
        <f>[4]p32!G63</f>
        <v>-3080765</v>
      </c>
      <c r="H63">
        <f>[4]p32!H63</f>
        <v>-2676467</v>
      </c>
      <c r="I63">
        <f>[4]p32!I63</f>
        <v>-1991611</v>
      </c>
      <c r="J63">
        <f>[4]p32!J63</f>
        <v>-1837502</v>
      </c>
      <c r="K63">
        <f>[4]p32!K63</f>
        <v>-2398138</v>
      </c>
    </row>
    <row r="64" spans="1:20">
      <c r="A64" t="s">
        <v>238</v>
      </c>
      <c r="B64">
        <f>[4]p32!B64</f>
        <v>27063160</v>
      </c>
      <c r="C64">
        <f>[4]p32!C64</f>
        <v>30348145</v>
      </c>
      <c r="D64">
        <f>[4]p32!D64</f>
        <v>32864626</v>
      </c>
      <c r="E64">
        <f>[4]p32!E64</f>
        <v>28980821</v>
      </c>
      <c r="F64">
        <f>[4]p32!F64</f>
        <v>31442415</v>
      </c>
      <c r="G64">
        <f>[4]p32!G64</f>
        <v>0</v>
      </c>
      <c r="H64">
        <f>[4]p32!H64</f>
        <v>0</v>
      </c>
      <c r="I64">
        <f>[4]p32!I64</f>
        <v>0</v>
      </c>
      <c r="J64">
        <f>[4]p32!J64</f>
        <v>0</v>
      </c>
      <c r="K64">
        <f>[4]p32!K64</f>
        <v>0</v>
      </c>
    </row>
    <row r="65" spans="1:13">
      <c r="A65" t="s">
        <v>239</v>
      </c>
      <c r="B65">
        <f>[4]p32!B65</f>
        <v>1000000</v>
      </c>
      <c r="C65">
        <f>[4]p32!C65</f>
        <v>1000000</v>
      </c>
      <c r="D65">
        <f>[4]p32!D65</f>
        <v>1000000</v>
      </c>
      <c r="E65">
        <f>[4]p32!E65</f>
        <v>1000000</v>
      </c>
      <c r="F65">
        <f>[4]p32!F65</f>
        <v>1000000</v>
      </c>
      <c r="G65">
        <f>[4]p32!G65</f>
        <v>1000000</v>
      </c>
      <c r="H65">
        <f>[4]p32!H65</f>
        <v>1000000</v>
      </c>
      <c r="I65">
        <f>[4]p32!I65</f>
        <v>1000000</v>
      </c>
      <c r="J65">
        <f>[4]p32!J65</f>
        <v>1000000</v>
      </c>
      <c r="K65">
        <f>[4]p32!K65</f>
        <v>1000000</v>
      </c>
    </row>
    <row r="66" spans="1:13">
      <c r="A66" t="s">
        <v>125</v>
      </c>
      <c r="B66">
        <f>[4]p32!B66</f>
        <v>32621007.933532279</v>
      </c>
      <c r="C66">
        <f>[4]p32!C66</f>
        <v>31310111.379121166</v>
      </c>
      <c r="D66">
        <f>[4]p32!D66</f>
        <v>29421183.174514189</v>
      </c>
      <c r="E66">
        <f>[4]p32!E66</f>
        <v>38973368.846350193</v>
      </c>
      <c r="F66">
        <f>[4]p32!F66</f>
        <v>15371749.643288802</v>
      </c>
      <c r="G66">
        <f>[4]p32!G66</f>
        <v>14541298</v>
      </c>
      <c r="H66">
        <f>[4]p32!H66</f>
        <v>15326106</v>
      </c>
      <c r="I66">
        <f>[4]p32!I66</f>
        <v>16655524</v>
      </c>
      <c r="J66">
        <f>[4]p32!J66</f>
        <v>16955691</v>
      </c>
      <c r="K66">
        <f>[4]p32!K66</f>
        <v>15866391</v>
      </c>
    </row>
    <row r="67" spans="1:13">
      <c r="A67" t="s">
        <v>240</v>
      </c>
      <c r="B67">
        <f>[4]p32!B67</f>
        <v>67472955.3663681</v>
      </c>
      <c r="C67">
        <f>[4]p32!C67</f>
        <v>71770639.367927134</v>
      </c>
      <c r="D67">
        <f>[4]p32!D67</f>
        <v>71400328.80884254</v>
      </c>
      <c r="E67">
        <f>[4]p32!E67</f>
        <v>79445277.734409899</v>
      </c>
      <c r="F67">
        <f>[4]p32!F67</f>
        <v>55711552.505229101</v>
      </c>
      <c r="G67">
        <f>[4]p32!G67</f>
        <v>0</v>
      </c>
      <c r="H67">
        <f>[4]p32!H67</f>
        <v>0</v>
      </c>
      <c r="I67">
        <f>[4]p32!I67</f>
        <v>0</v>
      </c>
      <c r="J67">
        <f>[4]p32!J67</f>
        <v>0</v>
      </c>
      <c r="K67">
        <f>[4]p32!K67</f>
        <v>0</v>
      </c>
    </row>
    <row r="68" spans="1:13">
      <c r="A68" t="s">
        <v>241</v>
      </c>
      <c r="B68">
        <f>[4]p32!B68</f>
        <v>0</v>
      </c>
      <c r="C68">
        <f>[4]p32!C68</f>
        <v>0</v>
      </c>
      <c r="D68">
        <f>[4]p32!D68</f>
        <v>0</v>
      </c>
      <c r="E68">
        <f>[4]p32!E68</f>
        <v>0</v>
      </c>
      <c r="F68">
        <f>[4]p32!F68</f>
        <v>0</v>
      </c>
      <c r="G68">
        <f>[4]p32!G68</f>
        <v>0</v>
      </c>
      <c r="H68">
        <f>[4]p32!H68</f>
        <v>0</v>
      </c>
      <c r="I68">
        <f>[4]p32!I68</f>
        <v>0</v>
      </c>
      <c r="J68">
        <f>[4]p32!J68</f>
        <v>0</v>
      </c>
      <c r="K68">
        <f>[4]p32!K68</f>
        <v>0</v>
      </c>
    </row>
    <row r="69" spans="1:13">
      <c r="A69" t="s">
        <v>242</v>
      </c>
      <c r="B69">
        <f>[4]p32!B69</f>
        <v>28593651.25187657</v>
      </c>
      <c r="C69">
        <f>[4]p32!C69</f>
        <v>32028492.445301406</v>
      </c>
      <c r="D69">
        <f>[4]p32!D69</f>
        <v>31762053.604005668</v>
      </c>
      <c r="E69">
        <f>[4]p32!E69</f>
        <v>35425314.557978109</v>
      </c>
      <c r="F69">
        <f>[4]p32!F69</f>
        <v>30350193.358723372</v>
      </c>
      <c r="G69">
        <f>[4]p32!G69</f>
        <v>0</v>
      </c>
      <c r="H69">
        <f>[4]p32!H69</f>
        <v>0</v>
      </c>
      <c r="I69">
        <f>[4]p32!I69</f>
        <v>0</v>
      </c>
      <c r="J69">
        <f>[4]p32!J69</f>
        <v>0</v>
      </c>
      <c r="K69">
        <f>[4]p32!K69</f>
        <v>0</v>
      </c>
    </row>
    <row r="70" spans="1:13">
      <c r="A70" t="s">
        <v>243</v>
      </c>
      <c r="B70">
        <f>[4]p32!B70</f>
        <v>700513.98161945492</v>
      </c>
      <c r="C70">
        <f>[4]p32!C70</f>
        <v>2483973.1022507437</v>
      </c>
      <c r="D70">
        <f>[4]p32!D70</f>
        <v>1637223.6245474815</v>
      </c>
      <c r="E70">
        <f>[4]p32!E70</f>
        <v>2894466.1874639429</v>
      </c>
      <c r="F70">
        <f>[4]p32!F70</f>
        <v>1132778.8012910821</v>
      </c>
      <c r="G70">
        <f>[4]p32!G70</f>
        <v>-80002</v>
      </c>
      <c r="H70">
        <f>[4]p32!H70</f>
        <v>-74975</v>
      </c>
      <c r="I70">
        <f>[4]p32!I70</f>
        <v>-71204</v>
      </c>
      <c r="J70">
        <f>[4]p32!J70</f>
        <v>-71204</v>
      </c>
      <c r="K70">
        <f>[4]p32!K70</f>
        <v>-74975</v>
      </c>
    </row>
    <row r="71" spans="1:13">
      <c r="A71" t="s">
        <v>244</v>
      </c>
      <c r="B71">
        <f>[4]p32!B71</f>
        <v>1.0131319945644062</v>
      </c>
      <c r="C71">
        <f>[4]p32!C71</f>
        <v>1.0370194191601363</v>
      </c>
      <c r="D71">
        <f>[4]p32!D71</f>
        <v>1.056587172441146</v>
      </c>
      <c r="E71">
        <f>[4]p32!E71</f>
        <v>1.042373489776385</v>
      </c>
      <c r="F71">
        <f>[4]p32!F71</f>
        <v>0.85088792405792646</v>
      </c>
      <c r="G71">
        <f>[4]p32!G71</f>
        <v>0</v>
      </c>
      <c r="H71">
        <f>[4]p32!H71</f>
        <v>0</v>
      </c>
      <c r="I71">
        <f>[4]p32!I71</f>
        <v>0</v>
      </c>
      <c r="J71">
        <f>[4]p32!J71</f>
        <v>0</v>
      </c>
      <c r="K71">
        <f>[4]p32!K71</f>
        <v>0</v>
      </c>
    </row>
    <row r="72" spans="1:13">
      <c r="A72" t="s">
        <v>245</v>
      </c>
      <c r="B72">
        <f>[4]p32!B72</f>
        <v>0.95360583438362312</v>
      </c>
      <c r="C72">
        <f>[4]p32!C72</f>
        <v>1.0253699379162058</v>
      </c>
      <c r="D72">
        <f>[4]p32!D72</f>
        <v>0.95106072946170139</v>
      </c>
      <c r="E72">
        <f>[4]p32!E72</f>
        <v>1.0283124354514099</v>
      </c>
      <c r="F72">
        <f>[4]p32!F72</f>
        <v>1.041651062787059</v>
      </c>
      <c r="G72">
        <f>[4]p32!G72</f>
        <v>0</v>
      </c>
      <c r="H72">
        <f>[4]p32!H72</f>
        <v>0</v>
      </c>
      <c r="I72">
        <f>[4]p32!I72</f>
        <v>0</v>
      </c>
      <c r="J72">
        <f>[4]p32!J72</f>
        <v>0</v>
      </c>
      <c r="K72">
        <f>[4]p32!K72</f>
        <v>0</v>
      </c>
    </row>
    <row r="73" spans="1:13">
      <c r="A73" t="s">
        <v>246</v>
      </c>
      <c r="B73">
        <f>[4]p32!B73</f>
        <v>0</v>
      </c>
      <c r="C73">
        <f>[4]p32!C73</f>
        <v>0</v>
      </c>
      <c r="D73">
        <f>[4]p32!D73</f>
        <v>0</v>
      </c>
      <c r="E73">
        <f>[4]p32!E73</f>
        <v>0</v>
      </c>
      <c r="F73">
        <f>[4]p32!F73</f>
        <v>0</v>
      </c>
      <c r="G73">
        <f>[4]p32!G73</f>
        <v>0</v>
      </c>
      <c r="H73">
        <f>[4]p32!H73</f>
        <v>0</v>
      </c>
      <c r="I73">
        <f>[4]p32!I73</f>
        <v>0</v>
      </c>
      <c r="J73">
        <f>[4]p32!J73</f>
        <v>0</v>
      </c>
      <c r="K73">
        <f>[4]p32!K73</f>
        <v>0</v>
      </c>
    </row>
    <row r="74" spans="1:13">
      <c r="A74" t="s">
        <v>435</v>
      </c>
      <c r="B74">
        <f>[4]p32!B74</f>
        <v>0</v>
      </c>
      <c r="C74">
        <f>[4]p32!C74</f>
        <v>0</v>
      </c>
      <c r="D74">
        <f>[4]p32!D74</f>
        <v>0</v>
      </c>
      <c r="E74">
        <f>[4]p32!E74</f>
        <v>0</v>
      </c>
      <c r="F74">
        <f>[4]p32!F74</f>
        <v>0</v>
      </c>
      <c r="G74">
        <f>[4]p32!G74</f>
        <v>0</v>
      </c>
      <c r="H74">
        <f>[4]p32!H74</f>
        <v>0</v>
      </c>
      <c r="I74">
        <f>[4]p32!I74</f>
        <v>0</v>
      </c>
      <c r="J74">
        <f>[4]p32!J74</f>
        <v>0</v>
      </c>
      <c r="K74">
        <f>[4]p32!K74</f>
        <v>0</v>
      </c>
    </row>
    <row r="75" spans="1:13">
      <c r="A75" t="s">
        <v>436</v>
      </c>
      <c r="B75">
        <f>[4]p32!B75</f>
        <v>0</v>
      </c>
      <c r="C75">
        <f>[4]p32!C75</f>
        <v>0</v>
      </c>
      <c r="D75">
        <f>[4]p32!D75</f>
        <v>0</v>
      </c>
      <c r="E75">
        <f>[4]p32!E75</f>
        <v>0</v>
      </c>
      <c r="F75">
        <f>[4]p32!F75</f>
        <v>0</v>
      </c>
      <c r="G75">
        <f>[4]p32!G75</f>
        <v>0</v>
      </c>
      <c r="H75">
        <f>[4]p32!H75</f>
        <v>0</v>
      </c>
      <c r="I75">
        <f>[4]p32!I75</f>
        <v>0</v>
      </c>
      <c r="J75">
        <f>[4]p32!J75</f>
        <v>0</v>
      </c>
      <c r="K75">
        <f>[4]p32!K75</f>
        <v>0</v>
      </c>
    </row>
    <row r="76" spans="1:13">
      <c r="A76" t="s">
        <v>437</v>
      </c>
      <c r="B76">
        <f>[4]p32!B76</f>
        <v>0</v>
      </c>
      <c r="C76">
        <f>[4]p32!C76</f>
        <v>0</v>
      </c>
      <c r="D76">
        <f>[4]p32!D76</f>
        <v>0</v>
      </c>
      <c r="E76">
        <f>[4]p32!E76</f>
        <v>0</v>
      </c>
      <c r="F76">
        <f>[4]p32!F76</f>
        <v>0</v>
      </c>
      <c r="G76">
        <f>[4]p32!G76</f>
        <v>0</v>
      </c>
      <c r="H76">
        <f>[4]p32!H76</f>
        <v>0</v>
      </c>
      <c r="I76">
        <f>[4]p32!I76</f>
        <v>0</v>
      </c>
      <c r="J76">
        <f>[4]p32!J76</f>
        <v>0</v>
      </c>
      <c r="K76">
        <f>[4]p32!K76</f>
        <v>0</v>
      </c>
    </row>
    <row r="77" spans="1:13" ht="14" thickBot="1">
      <c r="A77" s="34" t="s">
        <v>438</v>
      </c>
      <c r="B77" s="34">
        <f>[4]p32!B77</f>
        <v>0</v>
      </c>
      <c r="C77" s="34">
        <f>[4]p32!C77</f>
        <v>0</v>
      </c>
      <c r="D77" s="34">
        <f>[4]p32!D77</f>
        <v>0</v>
      </c>
      <c r="E77" s="34">
        <f>[4]p32!E77</f>
        <v>0</v>
      </c>
      <c r="F77" s="34">
        <f>[4]p32!F77</f>
        <v>0</v>
      </c>
      <c r="G77" s="34">
        <f>[4]p32!G77</f>
        <v>0</v>
      </c>
      <c r="H77" s="34">
        <f>[4]p32!H77</f>
        <v>0</v>
      </c>
      <c r="I77" s="34">
        <f>[4]p32!I77</f>
        <v>0</v>
      </c>
      <c r="J77" s="34">
        <f>[4]p32!J77</f>
        <v>0</v>
      </c>
      <c r="K77" s="34">
        <f>[4]p32!K77</f>
        <v>0</v>
      </c>
      <c r="L77" s="34"/>
      <c r="M77" s="34"/>
    </row>
    <row r="78" spans="1:13">
      <c r="A78" t="s">
        <v>247</v>
      </c>
      <c r="B78">
        <f>[4]p32!B78</f>
        <v>1</v>
      </c>
    </row>
    <row r="79" spans="1:13">
      <c r="A79" t="s">
        <v>248</v>
      </c>
      <c r="B79">
        <f>[4]p32!B79</f>
        <v>60000</v>
      </c>
    </row>
    <row r="80" spans="1:13">
      <c r="A80" t="s">
        <v>249</v>
      </c>
      <c r="B80">
        <f>[4]p32!B80</f>
        <v>60000</v>
      </c>
    </row>
    <row r="81" spans="1:2">
      <c r="A81" t="s">
        <v>250</v>
      </c>
      <c r="B81">
        <f>[4]p32!B81</f>
        <v>0</v>
      </c>
    </row>
    <row r="82" spans="1:2">
      <c r="A82" t="s">
        <v>251</v>
      </c>
      <c r="B82">
        <f>[4]p32!B82</f>
        <v>0</v>
      </c>
    </row>
    <row r="83" spans="1:2">
      <c r="A83" t="s">
        <v>252</v>
      </c>
      <c r="B83">
        <f>[4]p32!B83</f>
        <v>0</v>
      </c>
    </row>
    <row r="84" spans="1:2">
      <c r="A84" t="s">
        <v>253</v>
      </c>
      <c r="B84">
        <f>[4]p32!B84</f>
        <v>0</v>
      </c>
    </row>
    <row r="85" spans="1:2">
      <c r="A85" t="s">
        <v>254</v>
      </c>
      <c r="B85">
        <f>[4]p32!B85</f>
        <v>63246</v>
      </c>
    </row>
    <row r="86" spans="1:2">
      <c r="A86" t="s">
        <v>255</v>
      </c>
      <c r="B86">
        <f>[4]p32!B86</f>
        <v>32161</v>
      </c>
    </row>
    <row r="87" spans="1:2">
      <c r="A87" t="s">
        <v>256</v>
      </c>
      <c r="B87">
        <f>[4]p32!B87</f>
        <v>23174</v>
      </c>
    </row>
    <row r="88" spans="1:2">
      <c r="A88" t="s">
        <v>257</v>
      </c>
      <c r="B88">
        <f>[4]p32!B88</f>
        <v>40345</v>
      </c>
    </row>
    <row r="89" spans="1:2">
      <c r="A89" t="s">
        <v>258</v>
      </c>
      <c r="B89">
        <f>[4]p32!B89</f>
        <v>46210</v>
      </c>
    </row>
    <row r="90" spans="1:2">
      <c r="A90" t="s">
        <v>259</v>
      </c>
      <c r="B90">
        <f>[4]p32!B90</f>
        <v>116693</v>
      </c>
    </row>
    <row r="91" spans="1:2">
      <c r="A91" t="s">
        <v>260</v>
      </c>
      <c r="B91">
        <f>[4]p32!B91</f>
        <v>63246</v>
      </c>
    </row>
    <row r="92" spans="1:2">
      <c r="A92" t="s">
        <v>261</v>
      </c>
      <c r="B92">
        <f>[4]p32!B92</f>
        <v>32161</v>
      </c>
    </row>
    <row r="93" spans="1:2">
      <c r="A93" t="s">
        <v>262</v>
      </c>
      <c r="B93">
        <f>[4]p32!B93</f>
        <v>23174</v>
      </c>
    </row>
    <row r="94" spans="1:2">
      <c r="A94" t="s">
        <v>263</v>
      </c>
      <c r="B94">
        <f>[4]p32!B94</f>
        <v>40345</v>
      </c>
    </row>
    <row r="95" spans="1:2">
      <c r="A95" t="s">
        <v>264</v>
      </c>
      <c r="B95">
        <f>[4]p32!B95</f>
        <v>46210</v>
      </c>
    </row>
    <row r="96" spans="1:2">
      <c r="A96" t="s">
        <v>265</v>
      </c>
      <c r="B96">
        <f>[4]p32!B96</f>
        <v>107185</v>
      </c>
    </row>
    <row r="97" spans="1:2">
      <c r="A97" t="s">
        <v>266</v>
      </c>
      <c r="B97">
        <f>[4]p32!B97</f>
        <v>0</v>
      </c>
    </row>
    <row r="98" spans="1:2">
      <c r="A98" t="s">
        <v>267</v>
      </c>
      <c r="B98">
        <f>[4]p32!B98</f>
        <v>0</v>
      </c>
    </row>
    <row r="99" spans="1:2">
      <c r="A99" t="s">
        <v>268</v>
      </c>
      <c r="B99">
        <f>[4]p32!B99</f>
        <v>0</v>
      </c>
    </row>
    <row r="100" spans="1:2">
      <c r="A100" t="s">
        <v>269</v>
      </c>
      <c r="B100">
        <f>[4]p32!B100</f>
        <v>0</v>
      </c>
    </row>
    <row r="101" spans="1:2">
      <c r="A101" t="s">
        <v>270</v>
      </c>
      <c r="B101">
        <f>[4]p32!B101</f>
        <v>0</v>
      </c>
    </row>
    <row r="102" spans="1:2">
      <c r="A102" t="s">
        <v>271</v>
      </c>
      <c r="B102">
        <f>[4]p32!B102</f>
        <v>0</v>
      </c>
    </row>
    <row r="103" spans="1:2">
      <c r="A103" t="s">
        <v>272</v>
      </c>
      <c r="B103">
        <f>[4]p32!B103</f>
        <v>218750792.3938953</v>
      </c>
    </row>
    <row r="104" spans="1:2">
      <c r="A104" t="s">
        <v>273</v>
      </c>
      <c r="B104">
        <f>[4]p32!B104</f>
        <v>10744404.962464491</v>
      </c>
    </row>
    <row r="105" spans="1:2">
      <c r="A105" t="s">
        <v>274</v>
      </c>
      <c r="B105">
        <f>[4]p32!B105</f>
        <v>6375774.4004926123</v>
      </c>
    </row>
    <row r="106" spans="1:2">
      <c r="A106" t="s">
        <v>275</v>
      </c>
      <c r="B106">
        <f>[4]p32!B106</f>
        <v>1046568.2476913605</v>
      </c>
    </row>
    <row r="107" spans="1:2">
      <c r="A107" t="s">
        <v>276</v>
      </c>
      <c r="B107">
        <f>[4]p32!B107</f>
        <v>1852550.4305792144</v>
      </c>
    </row>
    <row r="108" spans="1:2">
      <c r="A108" t="s">
        <v>277</v>
      </c>
      <c r="B108">
        <f>[4]p32!B108</f>
        <v>3875749.8476584386</v>
      </c>
    </row>
    <row r="109" spans="1:2">
      <c r="A109" t="s">
        <v>278</v>
      </c>
      <c r="B109">
        <f>[4]p32!B109</f>
        <v>1724.4427855078816</v>
      </c>
    </row>
    <row r="110" spans="1:2">
      <c r="A110" t="s">
        <v>279</v>
      </c>
      <c r="B110">
        <f>[4]p32!B110</f>
        <v>264.10844745397833</v>
      </c>
    </row>
    <row r="111" spans="1:2">
      <c r="A111" t="s">
        <v>280</v>
      </c>
      <c r="B111">
        <f>[4]p32!B111</f>
        <v>131.2928029875319</v>
      </c>
    </row>
    <row r="112" spans="1:2">
      <c r="A112" t="s">
        <v>281</v>
      </c>
      <c r="B112">
        <f>[4]p32!B112</f>
        <v>13.329320891309111</v>
      </c>
    </row>
    <row r="113" spans="1:2">
      <c r="A113" t="s">
        <v>282</v>
      </c>
      <c r="B113">
        <f>[4]p32!B113</f>
        <v>15.75283378063804</v>
      </c>
    </row>
    <row r="114" spans="1:2">
      <c r="A114" t="s">
        <v>283</v>
      </c>
      <c r="B114">
        <f>[4]p32!B114</f>
        <v>20.195940744407743</v>
      </c>
    </row>
    <row r="115" spans="1:2">
      <c r="A115" t="s">
        <v>284</v>
      </c>
      <c r="B115">
        <f>[4]p32!B115</f>
        <v>17999960</v>
      </c>
    </row>
    <row r="116" spans="1:2">
      <c r="A116" t="s">
        <v>285</v>
      </c>
      <c r="B116">
        <f>[4]p32!B116</f>
        <v>960005.7</v>
      </c>
    </row>
    <row r="117" spans="1:2">
      <c r="A117" t="s">
        <v>286</v>
      </c>
      <c r="B117">
        <f>[4]p32!B117</f>
        <v>960002.8</v>
      </c>
    </row>
    <row r="118" spans="1:2">
      <c r="A118" t="s">
        <v>287</v>
      </c>
      <c r="B118">
        <f>[4]p32!B118</f>
        <v>119999.88</v>
      </c>
    </row>
    <row r="119" spans="1:2">
      <c r="A119" t="s">
        <v>288</v>
      </c>
      <c r="B119">
        <f>[4]p32!B119</f>
        <v>239999.76</v>
      </c>
    </row>
    <row r="120" spans="1:2">
      <c r="A120" t="s">
        <v>289</v>
      </c>
      <c r="B120">
        <f>[4]p32!B120</f>
        <v>640000</v>
      </c>
    </row>
    <row r="121" spans="1:2">
      <c r="A121" t="s">
        <v>290</v>
      </c>
      <c r="B121">
        <f>[4]p32!B121</f>
        <v>19687571.315450575</v>
      </c>
    </row>
    <row r="122" spans="1:2">
      <c r="A122" t="s">
        <v>291</v>
      </c>
      <c r="B122">
        <f>[4]p32!B122</f>
        <v>741363.94241004984</v>
      </c>
    </row>
    <row r="123" spans="1:2">
      <c r="A123" t="s">
        <v>292</v>
      </c>
      <c r="B123">
        <f>[4]p32!B123</f>
        <v>0</v>
      </c>
    </row>
    <row r="124" spans="1:2">
      <c r="A124" t="s">
        <v>293</v>
      </c>
      <c r="B124">
        <f>[4]p32!B124</f>
        <v>120355.34848450648</v>
      </c>
    </row>
    <row r="125" spans="1:2">
      <c r="A125" t="s">
        <v>294</v>
      </c>
      <c r="B125">
        <f>[4]p32!B125</f>
        <v>213043.29951660967</v>
      </c>
    </row>
    <row r="126" spans="1:2">
      <c r="A126" t="s">
        <v>295</v>
      </c>
      <c r="B126">
        <f>[4]p32!B126</f>
        <v>222855.61624036022</v>
      </c>
    </row>
    <row r="127" spans="1:2">
      <c r="A127" t="s">
        <v>296</v>
      </c>
      <c r="B127">
        <f>[4]p32!B127</f>
        <v>58062</v>
      </c>
    </row>
    <row r="128" spans="1:2">
      <c r="A128" t="s">
        <v>297</v>
      </c>
      <c r="B128">
        <f>[4]p32!B128</f>
        <v>28630</v>
      </c>
    </row>
    <row r="129" spans="1:2">
      <c r="A129" t="s">
        <v>298</v>
      </c>
      <c r="B129">
        <f>[4]p32!B129</f>
        <v>21358</v>
      </c>
    </row>
    <row r="130" spans="1:2">
      <c r="A130" t="s">
        <v>299</v>
      </c>
      <c r="B130">
        <f>[4]p32!B130</f>
        <v>38787</v>
      </c>
    </row>
    <row r="131" spans="1:2">
      <c r="A131" t="s">
        <v>300</v>
      </c>
      <c r="B131">
        <f>[4]p32!B131</f>
        <v>54882</v>
      </c>
    </row>
    <row r="132" spans="1:2">
      <c r="A132" t="s">
        <v>301</v>
      </c>
      <c r="B132">
        <f>[4]p32!B132</f>
        <v>127033</v>
      </c>
    </row>
    <row r="133" spans="1:2">
      <c r="A133" t="s">
        <v>302</v>
      </c>
      <c r="B133">
        <f>[4]p32!B133</f>
        <v>58062</v>
      </c>
    </row>
    <row r="134" spans="1:2">
      <c r="A134" t="s">
        <v>303</v>
      </c>
      <c r="B134">
        <f>[4]p32!B134</f>
        <v>28630</v>
      </c>
    </row>
    <row r="135" spans="1:2">
      <c r="A135" t="s">
        <v>304</v>
      </c>
      <c r="B135">
        <f>[4]p32!B135</f>
        <v>21358</v>
      </c>
    </row>
    <row r="136" spans="1:2">
      <c r="A136" t="s">
        <v>305</v>
      </c>
      <c r="B136">
        <f>[4]p32!B136</f>
        <v>38787</v>
      </c>
    </row>
    <row r="137" spans="1:2">
      <c r="A137" t="s">
        <v>306</v>
      </c>
      <c r="B137">
        <f>[4]p32!B137</f>
        <v>54882</v>
      </c>
    </row>
    <row r="138" spans="1:2">
      <c r="A138" t="s">
        <v>307</v>
      </c>
      <c r="B138">
        <f>[4]p32!B138</f>
        <v>127033</v>
      </c>
    </row>
    <row r="139" spans="1:2">
      <c r="A139" t="s">
        <v>308</v>
      </c>
      <c r="B139">
        <f>[4]p32!B139</f>
        <v>0</v>
      </c>
    </row>
    <row r="140" spans="1:2">
      <c r="A140" t="s">
        <v>309</v>
      </c>
      <c r="B140">
        <f>[4]p32!B140</f>
        <v>0</v>
      </c>
    </row>
    <row r="141" spans="1:2">
      <c r="A141" t="s">
        <v>310</v>
      </c>
      <c r="B141">
        <f>[4]p32!B141</f>
        <v>0</v>
      </c>
    </row>
    <row r="142" spans="1:2">
      <c r="A142" t="s">
        <v>311</v>
      </c>
      <c r="B142">
        <f>[4]p32!B142</f>
        <v>0</v>
      </c>
    </row>
    <row r="143" spans="1:2">
      <c r="A143" t="s">
        <v>312</v>
      </c>
      <c r="B143">
        <f>[4]p32!B143</f>
        <v>0</v>
      </c>
    </row>
    <row r="144" spans="1:2">
      <c r="A144" t="s">
        <v>313</v>
      </c>
      <c r="B144">
        <f>[4]p32!B144</f>
        <v>0</v>
      </c>
    </row>
    <row r="145" spans="1:2">
      <c r="A145" t="s">
        <v>314</v>
      </c>
      <c r="B145">
        <f>[4]p32!B145</f>
        <v>305795217.38862443</v>
      </c>
    </row>
    <row r="146" spans="1:2">
      <c r="A146" t="s">
        <v>315</v>
      </c>
      <c r="B146">
        <f>[4]p32!B146</f>
        <v>11252661.300601875</v>
      </c>
    </row>
    <row r="147" spans="1:2">
      <c r="A147" t="s">
        <v>316</v>
      </c>
      <c r="B147">
        <f>[4]p32!B147</f>
        <v>8814217.8505472429</v>
      </c>
    </row>
    <row r="148" spans="1:2">
      <c r="A148" t="s">
        <v>317</v>
      </c>
      <c r="B148">
        <f>[4]p32!B148</f>
        <v>1311047.8432593173</v>
      </c>
    </row>
    <row r="149" spans="1:2">
      <c r="A149" t="s">
        <v>318</v>
      </c>
      <c r="B149">
        <f>[4]p32!B149</f>
        <v>2588481.5543121151</v>
      </c>
    </row>
    <row r="150" spans="1:2">
      <c r="A150" t="s">
        <v>319</v>
      </c>
      <c r="B150">
        <f>[4]p32!B150</f>
        <v>5492159.4666409148</v>
      </c>
    </row>
    <row r="151" spans="1:2">
      <c r="A151" t="s">
        <v>320</v>
      </c>
      <c r="B151">
        <f>[4]p32!B151</f>
        <v>2475.386727502198</v>
      </c>
    </row>
    <row r="152" spans="1:2">
      <c r="A152" t="s">
        <v>321</v>
      </c>
      <c r="B152">
        <f>[4]p32!B152</f>
        <v>349.62331180997631</v>
      </c>
    </row>
    <row r="153" spans="1:2">
      <c r="A153" t="s">
        <v>322</v>
      </c>
      <c r="B153">
        <f>[4]p32!B153</f>
        <v>188.46694402573553</v>
      </c>
    </row>
    <row r="154" spans="1:2">
      <c r="A154" t="s">
        <v>323</v>
      </c>
      <c r="B154">
        <f>[4]p32!B154</f>
        <v>18.367400456266484</v>
      </c>
    </row>
    <row r="155" spans="1:2">
      <c r="A155" t="s">
        <v>324</v>
      </c>
      <c r="B155">
        <f>[4]p32!B155</f>
        <v>21.706927811951299</v>
      </c>
    </row>
    <row r="156" spans="1:2">
      <c r="A156" t="s">
        <v>325</v>
      </c>
      <c r="B156">
        <f>[4]p32!B156</f>
        <v>27.529394630706797</v>
      </c>
    </row>
    <row r="157" spans="1:2">
      <c r="A157" t="s">
        <v>326</v>
      </c>
      <c r="B157">
        <f>[4]p32!B157</f>
        <v>23999976</v>
      </c>
    </row>
    <row r="158" spans="1:2">
      <c r="A158" t="s">
        <v>327</v>
      </c>
      <c r="B158">
        <f>[4]p32!B158</f>
        <v>1199997.6000000001</v>
      </c>
    </row>
    <row r="159" spans="1:2">
      <c r="A159" t="s">
        <v>328</v>
      </c>
      <c r="B159">
        <f>[4]p32!B159</f>
        <v>1199996.8</v>
      </c>
    </row>
    <row r="160" spans="1:2">
      <c r="A160" t="s">
        <v>329</v>
      </c>
      <c r="B160">
        <f>[4]p32!B160</f>
        <v>119999.88</v>
      </c>
    </row>
    <row r="161" spans="1:2">
      <c r="A161" t="s">
        <v>330</v>
      </c>
      <c r="B161">
        <f>[4]p32!B161</f>
        <v>239999.76</v>
      </c>
    </row>
    <row r="162" spans="1:2">
      <c r="A162" t="s">
        <v>331</v>
      </c>
      <c r="B162">
        <f>[4]p32!B162</f>
        <v>660000</v>
      </c>
    </row>
    <row r="163" spans="1:2">
      <c r="A163" t="s">
        <v>332</v>
      </c>
      <c r="B163">
        <f>[4]p32!B163</f>
        <v>27521569.564976197</v>
      </c>
    </row>
    <row r="164" spans="1:2">
      <c r="A164" t="s">
        <v>333</v>
      </c>
      <c r="B164">
        <f>[4]p32!B164</f>
        <v>0</v>
      </c>
    </row>
    <row r="165" spans="1:2">
      <c r="A165" t="s">
        <v>334</v>
      </c>
      <c r="B165">
        <f>[4]p32!B165</f>
        <v>810908.04225034639</v>
      </c>
    </row>
    <row r="166" spans="1:2">
      <c r="A166" t="s">
        <v>335</v>
      </c>
      <c r="B166">
        <f>[4]p32!B166</f>
        <v>150770.5019748215</v>
      </c>
    </row>
    <row r="167" spans="1:2">
      <c r="A167" t="s">
        <v>336</v>
      </c>
      <c r="B167">
        <f>[4]p32!B167</f>
        <v>297675.37874589325</v>
      </c>
    </row>
    <row r="168" spans="1:2">
      <c r="A168" t="s">
        <v>337</v>
      </c>
      <c r="B168">
        <f>[4]p32!B168</f>
        <v>0</v>
      </c>
    </row>
    <row r="169" spans="1:2">
      <c r="A169" t="s">
        <v>338</v>
      </c>
      <c r="B169">
        <f>[4]p32!B169</f>
        <v>3</v>
      </c>
    </row>
    <row r="170" spans="1:2">
      <c r="A170" t="s">
        <v>339</v>
      </c>
      <c r="B170">
        <f>[4]p32!B170</f>
        <v>6</v>
      </c>
    </row>
    <row r="171" spans="1:2">
      <c r="A171" t="s">
        <v>340</v>
      </c>
      <c r="B171">
        <f>[4]p32!B171</f>
        <v>267884</v>
      </c>
    </row>
    <row r="172" spans="1:2">
      <c r="A172" t="s">
        <v>341</v>
      </c>
      <c r="B172">
        <f>[4]p32!B172</f>
        <v>7656210.3499999996</v>
      </c>
    </row>
    <row r="173" spans="1:2">
      <c r="A173" t="s">
        <v>342</v>
      </c>
      <c r="B173">
        <f>[4]p32!B173</f>
        <v>25485378.949999999</v>
      </c>
    </row>
    <row r="174" spans="1:2">
      <c r="A174" t="s">
        <v>343</v>
      </c>
      <c r="B174">
        <f>[4]p32!B174</f>
        <v>267884</v>
      </c>
    </row>
    <row r="175" spans="1:2">
      <c r="A175" t="s">
        <v>344</v>
      </c>
      <c r="B175">
        <f>[4]p32!B175</f>
        <v>7656210.3499999996</v>
      </c>
    </row>
    <row r="176" spans="1:2">
      <c r="A176" t="s">
        <v>345</v>
      </c>
      <c r="B176">
        <f>[4]p32!B176</f>
        <v>25485378.949999999</v>
      </c>
    </row>
    <row r="177" spans="1:2">
      <c r="A177" t="s">
        <v>346</v>
      </c>
      <c r="B177">
        <f>[4]p32!B177</f>
        <v>264536</v>
      </c>
    </row>
    <row r="178" spans="1:2">
      <c r="A178" t="s">
        <v>347</v>
      </c>
      <c r="B178">
        <f>[4]p32!B178</f>
        <v>7639823.4029850736</v>
      </c>
    </row>
    <row r="179" spans="1:2">
      <c r="A179" t="s">
        <v>348</v>
      </c>
      <c r="B179">
        <f>[4]p32!B179</f>
        <v>25997174.799999997</v>
      </c>
    </row>
    <row r="180" spans="1:2">
      <c r="A180" t="s">
        <v>349</v>
      </c>
      <c r="B180">
        <f>[4]p32!B180</f>
        <v>320727</v>
      </c>
    </row>
    <row r="181" spans="1:2">
      <c r="A181" t="s">
        <v>350</v>
      </c>
      <c r="B181">
        <f>[4]p32!B181</f>
        <v>1855104</v>
      </c>
    </row>
    <row r="182" spans="1:2">
      <c r="A182" t="s">
        <v>351</v>
      </c>
      <c r="B182">
        <f>[4]p32!B182</f>
        <v>6576205</v>
      </c>
    </row>
    <row r="183" spans="1:2">
      <c r="A183" t="s">
        <v>352</v>
      </c>
      <c r="B183">
        <f>[4]p32!B183</f>
        <v>320727</v>
      </c>
    </row>
    <row r="184" spans="1:2">
      <c r="A184" t="s">
        <v>353</v>
      </c>
      <c r="B184">
        <f>[4]p32!B184</f>
        <v>1855104</v>
      </c>
    </row>
    <row r="185" spans="1:2">
      <c r="A185" t="s">
        <v>354</v>
      </c>
      <c r="B185">
        <f>[4]p32!B185</f>
        <v>6576205</v>
      </c>
    </row>
    <row r="186" spans="1:2">
      <c r="A186" t="s">
        <v>355</v>
      </c>
      <c r="B186">
        <f>[4]p32!B186</f>
        <v>316718</v>
      </c>
    </row>
    <row r="187" spans="1:2">
      <c r="A187" t="s">
        <v>356</v>
      </c>
      <c r="B187">
        <f>[4]p32!B187</f>
        <v>1847086</v>
      </c>
    </row>
    <row r="188" spans="1:2">
      <c r="A188" t="s">
        <v>357</v>
      </c>
      <c r="B188">
        <f>[4]p32!B188</f>
        <v>6531553</v>
      </c>
    </row>
    <row r="189" spans="1:2">
      <c r="A189" t="s">
        <v>358</v>
      </c>
      <c r="B189">
        <f>[4]p32!B189</f>
        <v>0</v>
      </c>
    </row>
    <row r="190" spans="1:2">
      <c r="A190" t="s">
        <v>359</v>
      </c>
      <c r="B190">
        <f>[4]p32!B190</f>
        <v>0</v>
      </c>
    </row>
    <row r="191" spans="1:2">
      <c r="A191" t="s">
        <v>360</v>
      </c>
      <c r="B191">
        <f>[4]p32!B191</f>
        <v>0</v>
      </c>
    </row>
    <row r="192" spans="1:2">
      <c r="A192" t="s">
        <v>361</v>
      </c>
      <c r="B192">
        <f>[4]p32!B192</f>
        <v>0</v>
      </c>
    </row>
    <row r="193" spans="1:2">
      <c r="A193" t="s">
        <v>362</v>
      </c>
      <c r="B193">
        <f>[4]p32!B193</f>
        <v>0</v>
      </c>
    </row>
    <row r="194" spans="1:2">
      <c r="A194" t="s">
        <v>363</v>
      </c>
      <c r="B194">
        <f>[4]p32!B194</f>
        <v>0</v>
      </c>
    </row>
    <row r="195" spans="1:2">
      <c r="A195" t="s">
        <v>364</v>
      </c>
      <c r="B195">
        <f>[4]p32!B195</f>
        <v>32183</v>
      </c>
    </row>
    <row r="196" spans="1:2">
      <c r="A196" t="s">
        <v>365</v>
      </c>
      <c r="B196">
        <f>[4]p32!B196</f>
        <v>4628433.7</v>
      </c>
    </row>
    <row r="197" spans="1:2">
      <c r="A197" t="s">
        <v>366</v>
      </c>
      <c r="B197">
        <f>[4]p32!B197</f>
        <v>143.81619544280363</v>
      </c>
    </row>
    <row r="198" spans="1:2">
      <c r="A198" t="s">
        <v>367</v>
      </c>
      <c r="B198">
        <f>[4]p32!B198</f>
        <v>0</v>
      </c>
    </row>
    <row r="199" spans="1:2">
      <c r="A199" t="s">
        <v>368</v>
      </c>
      <c r="B199">
        <f>[4]p32!B199</f>
        <v>0</v>
      </c>
    </row>
    <row r="200" spans="1:2">
      <c r="A200" t="s">
        <v>369</v>
      </c>
      <c r="B200">
        <f>[4]p32!B200</f>
        <v>0</v>
      </c>
    </row>
    <row r="201" spans="1:2">
      <c r="A201" t="s">
        <v>370</v>
      </c>
      <c r="B201">
        <f>[4]p32!B201</f>
        <v>37261</v>
      </c>
    </row>
    <row r="202" spans="1:2">
      <c r="A202" t="s">
        <v>371</v>
      </c>
      <c r="B202">
        <f>[4]p32!B202</f>
        <v>979522</v>
      </c>
    </row>
    <row r="203" spans="1:2">
      <c r="A203" t="s">
        <v>372</v>
      </c>
      <c r="B203">
        <f>[4]p32!B203</f>
        <v>26.288117308489774</v>
      </c>
    </row>
    <row r="204" spans="1:2">
      <c r="A204" t="s">
        <v>373</v>
      </c>
      <c r="B204">
        <f>[4]p32!B204</f>
        <v>0</v>
      </c>
    </row>
    <row r="205" spans="1:2">
      <c r="A205" t="s">
        <v>374</v>
      </c>
      <c r="B205">
        <f>[4]p32!B205</f>
        <v>0</v>
      </c>
    </row>
    <row r="206" spans="1:2">
      <c r="A206" t="s">
        <v>375</v>
      </c>
      <c r="B206">
        <f>[4]p32!B206</f>
        <v>0</v>
      </c>
    </row>
    <row r="207" spans="1:2">
      <c r="A207" t="s">
        <v>376</v>
      </c>
      <c r="B207">
        <f>[4]p32!B207</f>
        <v>145693</v>
      </c>
    </row>
    <row r="208" spans="1:2">
      <c r="A208" t="s">
        <v>377</v>
      </c>
      <c r="B208">
        <f>[4]p32!B208</f>
        <v>271961</v>
      </c>
    </row>
    <row r="209" spans="1:2">
      <c r="A209" t="s">
        <v>378</v>
      </c>
      <c r="B209">
        <f>[4]p32!B209</f>
        <v>0</v>
      </c>
    </row>
    <row r="210" spans="1:2">
      <c r="A210" t="s">
        <v>379</v>
      </c>
      <c r="B210">
        <f>[4]p32!B210</f>
        <v>0</v>
      </c>
    </row>
    <row r="211" spans="1:2">
      <c r="A211" t="s">
        <v>380</v>
      </c>
      <c r="B211">
        <f>[4]p32!B211</f>
        <v>615233.69999999995</v>
      </c>
    </row>
    <row r="212" spans="1:2">
      <c r="A212" t="s">
        <v>381</v>
      </c>
      <c r="B212">
        <f>[4]p32!B212</f>
        <v>922724</v>
      </c>
    </row>
    <row r="213" spans="1:2">
      <c r="A213" t="s">
        <v>382</v>
      </c>
      <c r="B213">
        <f>[4]p32!B213</f>
        <v>28593651.25187657</v>
      </c>
    </row>
    <row r="214" spans="1:2">
      <c r="A214" t="s">
        <v>137</v>
      </c>
      <c r="B214">
        <f>[4]p32!B214</f>
        <v>511280</v>
      </c>
    </row>
    <row r="215" spans="1:2">
      <c r="A215" t="s">
        <v>383</v>
      </c>
      <c r="B215">
        <f>[4]p32!B215</f>
        <v>0</v>
      </c>
    </row>
    <row r="216" spans="1:2">
      <c r="A216" t="s">
        <v>384</v>
      </c>
      <c r="B216">
        <f>[4]p32!B216</f>
        <v>29104931.25187657</v>
      </c>
    </row>
    <row r="217" spans="1:2">
      <c r="A217" t="s">
        <v>385</v>
      </c>
      <c r="B217">
        <f>[4]p32!B217</f>
        <v>14360214</v>
      </c>
    </row>
    <row r="218" spans="1:2">
      <c r="A218" t="s">
        <v>386</v>
      </c>
      <c r="B218">
        <f>[4]p32!B218</f>
        <v>1032887.7</v>
      </c>
    </row>
    <row r="219" spans="1:2">
      <c r="A219" t="s">
        <v>387</v>
      </c>
      <c r="B219">
        <f>[4]p32!B219</f>
        <v>3248759</v>
      </c>
    </row>
    <row r="220" spans="1:2">
      <c r="A220" t="s">
        <v>388</v>
      </c>
      <c r="B220">
        <f>[4]p32!B220</f>
        <v>169444</v>
      </c>
    </row>
    <row r="221" spans="1:2">
      <c r="A221" t="s">
        <v>145</v>
      </c>
      <c r="B221">
        <f>[4]p32!B221</f>
        <v>4500000</v>
      </c>
    </row>
    <row r="222" spans="1:2">
      <c r="A222" t="s">
        <v>146</v>
      </c>
      <c r="B222">
        <f>[4]p32!B222</f>
        <v>652347</v>
      </c>
    </row>
    <row r="223" spans="1:2">
      <c r="A223" t="s">
        <v>389</v>
      </c>
      <c r="B223">
        <f>[4]p32!B223</f>
        <v>133759</v>
      </c>
    </row>
    <row r="224" spans="1:2">
      <c r="A224" t="s">
        <v>390</v>
      </c>
      <c r="B224">
        <f>[4]p32!B224</f>
        <v>0</v>
      </c>
    </row>
    <row r="225" spans="1:2">
      <c r="A225" t="s">
        <v>391</v>
      </c>
      <c r="B225">
        <f>[4]p32!B225</f>
        <v>0</v>
      </c>
    </row>
    <row r="226" spans="1:2">
      <c r="A226" t="s">
        <v>392</v>
      </c>
      <c r="B226">
        <f>[4]p32!B226</f>
        <v>1600000</v>
      </c>
    </row>
    <row r="227" spans="1:2">
      <c r="A227" t="s">
        <v>152</v>
      </c>
      <c r="B227">
        <f>[4]p32!B227</f>
        <v>160000</v>
      </c>
    </row>
    <row r="228" spans="1:2">
      <c r="A228" t="s">
        <v>393</v>
      </c>
      <c r="B228">
        <f>[4]p32!B228</f>
        <v>0</v>
      </c>
    </row>
    <row r="229" spans="1:2">
      <c r="A229" t="s">
        <v>394</v>
      </c>
      <c r="B229">
        <f>[4]p32!B229</f>
        <v>181842</v>
      </c>
    </row>
    <row r="230" spans="1:2">
      <c r="A230" t="s">
        <v>395</v>
      </c>
      <c r="B230">
        <f>[4]p32!B230</f>
        <v>2004293.5702571175</v>
      </c>
    </row>
    <row r="231" spans="1:2">
      <c r="A231" t="s">
        <v>396</v>
      </c>
      <c r="B231">
        <f>[4]p32!B231</f>
        <v>28043546.270257115</v>
      </c>
    </row>
    <row r="232" spans="1:2">
      <c r="A232" t="s">
        <v>397</v>
      </c>
      <c r="B232">
        <f>[4]p32!B232</f>
        <v>1061384.9816194549</v>
      </c>
    </row>
    <row r="233" spans="1:2">
      <c r="A233" t="s">
        <v>398</v>
      </c>
      <c r="B233">
        <f>[4]p32!B233</f>
        <v>360871</v>
      </c>
    </row>
    <row r="234" spans="1:2">
      <c r="A234" t="s">
        <v>243</v>
      </c>
      <c r="B234">
        <f>[4]p32!B234</f>
        <v>700513.98161945492</v>
      </c>
    </row>
    <row r="235" spans="1:2">
      <c r="A235" t="s">
        <v>399</v>
      </c>
      <c r="B235">
        <f>[4]p32!B235</f>
        <v>6250000</v>
      </c>
    </row>
    <row r="236" spans="1:2">
      <c r="A236" t="s">
        <v>400</v>
      </c>
      <c r="B236">
        <f>[4]p32!B236</f>
        <v>11666666.666666668</v>
      </c>
    </row>
    <row r="237" spans="1:2">
      <c r="A237" t="s">
        <v>401</v>
      </c>
      <c r="B237">
        <f>[4]p32!B237</f>
        <v>10000000</v>
      </c>
    </row>
    <row r="238" spans="1:2">
      <c r="A238" t="s">
        <v>402</v>
      </c>
      <c r="B238">
        <f>[4]p32!B238</f>
        <v>400</v>
      </c>
    </row>
    <row r="239" spans="1:2">
      <c r="A239" t="s">
        <v>403</v>
      </c>
      <c r="B239">
        <f>[4]p32!B239</f>
        <v>300</v>
      </c>
    </row>
    <row r="240" spans="1:2">
      <c r="A240" t="s">
        <v>404</v>
      </c>
      <c r="B240">
        <f>[4]p32!B240</f>
        <v>1000</v>
      </c>
    </row>
    <row r="241" spans="1:2">
      <c r="A241" t="s">
        <v>405</v>
      </c>
      <c r="B241">
        <f>[4]p32!B241</f>
        <v>1.4</v>
      </c>
    </row>
    <row r="242" spans="1:2">
      <c r="A242" t="s">
        <v>406</v>
      </c>
      <c r="B242">
        <f>[4]p32!B242</f>
        <v>2.4700000000000002</v>
      </c>
    </row>
    <row r="243" spans="1:2">
      <c r="A243" t="s">
        <v>407</v>
      </c>
      <c r="B243">
        <f>[4]p32!B243</f>
        <v>67242015</v>
      </c>
    </row>
    <row r="244" spans="1:2">
      <c r="A244" t="s">
        <v>408</v>
      </c>
      <c r="B244">
        <f>[4]p32!B244</f>
        <v>40178855</v>
      </c>
    </row>
    <row r="245" spans="1:2">
      <c r="A245" t="s">
        <v>409</v>
      </c>
      <c r="B245">
        <f>[4]p32!B245</f>
        <v>60000</v>
      </c>
    </row>
    <row r="246" spans="1:2">
      <c r="A246" t="s">
        <v>410</v>
      </c>
      <c r="B246">
        <f>[4]p32!B246</f>
        <v>0</v>
      </c>
    </row>
    <row r="247" spans="1:2">
      <c r="A247" t="s">
        <v>411</v>
      </c>
      <c r="B247">
        <f>[4]p32!B247</f>
        <v>4.0596236924992253</v>
      </c>
    </row>
    <row r="248" spans="1:2">
      <c r="A248" t="s">
        <v>412</v>
      </c>
      <c r="B248">
        <f>[4]p32!B248</f>
        <v>4.2</v>
      </c>
    </row>
    <row r="249" spans="1:2">
      <c r="A249" t="s">
        <v>413</v>
      </c>
      <c r="B249">
        <f>[4]p32!B249</f>
        <v>0</v>
      </c>
    </row>
    <row r="250" spans="1:2">
      <c r="A250" t="s">
        <v>414</v>
      </c>
      <c r="B250">
        <f>[4]p32!B250</f>
        <v>0</v>
      </c>
    </row>
    <row r="251" spans="1:2">
      <c r="A251" t="s">
        <v>415</v>
      </c>
      <c r="B251">
        <f>[4]p32!B251</f>
        <v>0</v>
      </c>
    </row>
    <row r="252" spans="1:2">
      <c r="A252" t="s">
        <v>416</v>
      </c>
      <c r="B252">
        <f>[4]p32!B252</f>
        <v>0</v>
      </c>
    </row>
    <row r="253" spans="1:2">
      <c r="A253" t="s">
        <v>417</v>
      </c>
      <c r="B253">
        <f>[4]p32!B253</f>
        <v>0</v>
      </c>
    </row>
    <row r="254" spans="1:2">
      <c r="A254" t="s">
        <v>418</v>
      </c>
      <c r="B254">
        <f>[4]p32!B254</f>
        <v>0</v>
      </c>
    </row>
    <row r="255" spans="1:2">
      <c r="A255" t="s">
        <v>419</v>
      </c>
      <c r="B255">
        <f>[4]p32!B255</f>
        <v>0</v>
      </c>
    </row>
    <row r="256" spans="1:2">
      <c r="A256" t="s">
        <v>420</v>
      </c>
      <c r="B256">
        <f>[4]p32!B256</f>
        <v>0</v>
      </c>
    </row>
    <row r="257" spans="1:2">
      <c r="A257" t="s">
        <v>421</v>
      </c>
      <c r="B257">
        <f>[4]p32!B257</f>
        <v>0</v>
      </c>
    </row>
    <row r="258" spans="1:2">
      <c r="A258" t="s">
        <v>422</v>
      </c>
      <c r="B258">
        <f>[4]p32!B258</f>
        <v>0</v>
      </c>
    </row>
    <row r="259" spans="1:2">
      <c r="A259" t="s">
        <v>423</v>
      </c>
      <c r="B259">
        <f>[4]p32!B259</f>
        <v>5</v>
      </c>
    </row>
    <row r="260" spans="1:2">
      <c r="A260" t="s">
        <v>1065</v>
      </c>
      <c r="B260">
        <f>[4]p32!B260</f>
        <v>13.841495734013359</v>
      </c>
    </row>
    <row r="261" spans="1:2">
      <c r="A261" t="s">
        <v>1066</v>
      </c>
      <c r="B261">
        <f>[4]p32!B261</f>
        <v>20.622613807866934</v>
      </c>
    </row>
    <row r="262" spans="1:2">
      <c r="A262" t="s">
        <v>227</v>
      </c>
      <c r="B262">
        <f>[4]p32!B262</f>
        <v>88</v>
      </c>
    </row>
    <row r="263" spans="1:2">
      <c r="A263" t="s">
        <v>228</v>
      </c>
      <c r="B263">
        <f>[4]p32!B263</f>
        <v>86</v>
      </c>
    </row>
    <row r="264" spans="1:2">
      <c r="A264" t="s">
        <v>346</v>
      </c>
      <c r="B264">
        <f>[4]p32!B264</f>
        <v>264536</v>
      </c>
    </row>
    <row r="265" spans="1:2">
      <c r="A265" t="s">
        <v>355</v>
      </c>
      <c r="B265">
        <f>[4]p32!B265</f>
        <v>316718</v>
      </c>
    </row>
    <row r="266" spans="1:2">
      <c r="A266" t="s">
        <v>338</v>
      </c>
      <c r="B266">
        <f>[4]p32!B266</f>
        <v>3</v>
      </c>
    </row>
    <row r="267" spans="1:2">
      <c r="A267" t="s">
        <v>339</v>
      </c>
      <c r="B267">
        <f>[4]p32!B267</f>
        <v>6</v>
      </c>
    </row>
    <row r="268" spans="1:2">
      <c r="A268" t="s">
        <v>1067</v>
      </c>
      <c r="B268">
        <f>[4]p32!B268</f>
        <v>634886.40000000002</v>
      </c>
    </row>
    <row r="269" spans="1:2">
      <c r="A269" t="s">
        <v>1068</v>
      </c>
      <c r="B269">
        <f>[4]p32!B269</f>
        <v>950154</v>
      </c>
    </row>
    <row r="270" spans="1:2">
      <c r="A270" t="s">
        <v>1069</v>
      </c>
      <c r="B270">
        <f>[4]p32!B270</f>
        <v>-262162.7010388521</v>
      </c>
    </row>
    <row r="271" spans="1:2">
      <c r="A271" t="s">
        <v>1070</v>
      </c>
      <c r="B271">
        <f>[4]p32!B271</f>
        <v>0.67115908813593117</v>
      </c>
    </row>
    <row r="272" spans="1:2">
      <c r="A272" t="s">
        <v>1071</v>
      </c>
      <c r="B272">
        <f>[4]p32!B272</f>
        <v>0.79932354185094756</v>
      </c>
    </row>
    <row r="273" spans="1:2">
      <c r="A273" t="s">
        <v>1072</v>
      </c>
      <c r="B273">
        <f>[4]p32!B273</f>
        <v>0.3894594240947718</v>
      </c>
    </row>
    <row r="274" spans="1:2">
      <c r="A274" t="s">
        <v>1073</v>
      </c>
      <c r="B274">
        <f>[4]p32!B274</f>
        <v>0.39627216799985926</v>
      </c>
    </row>
    <row r="275" spans="1:2">
      <c r="A275" t="s">
        <v>1087</v>
      </c>
      <c r="B275">
        <f>[4]p32!B275</f>
        <v>0.40739859536500173</v>
      </c>
    </row>
    <row r="276" spans="1:2">
      <c r="A276" t="s">
        <v>1088</v>
      </c>
      <c r="B276">
        <f>[4]p32!B276</f>
        <v>0.39971131848652036</v>
      </c>
    </row>
    <row r="277" spans="1:2">
      <c r="A277" t="s">
        <v>1091</v>
      </c>
      <c r="B277">
        <f>[4]p32!B277</f>
        <v>1121032.9816194549</v>
      </c>
    </row>
    <row r="278" spans="1:2">
      <c r="A278" t="s">
        <v>1092</v>
      </c>
      <c r="B278">
        <f>[4]p32!B278</f>
        <v>0.80494790797179694</v>
      </c>
    </row>
    <row r="279" spans="1:2">
      <c r="A279" t="s">
        <v>1093</v>
      </c>
      <c r="B279">
        <f>[4]p32!B279</f>
        <v>0.44596739020369258</v>
      </c>
    </row>
    <row r="280" spans="1:2">
      <c r="A280" t="s">
        <v>1094</v>
      </c>
      <c r="B280">
        <f>[4]p32!B280</f>
        <v>0.55403260979630742</v>
      </c>
    </row>
    <row r="281" spans="1:2">
      <c r="A281" t="s">
        <v>1099</v>
      </c>
      <c r="B281">
        <f>[4]p32!B281</f>
        <v>6.5207999999999988E-2</v>
      </c>
    </row>
    <row r="282" spans="1:2">
      <c r="A282" t="s">
        <v>1100</v>
      </c>
      <c r="B282">
        <f>[4]p32!B282</f>
        <v>0.11207421861957696</v>
      </c>
    </row>
    <row r="283" spans="1:2">
      <c r="A283" t="s">
        <v>1095</v>
      </c>
      <c r="B283">
        <f>[4]p32!B283</f>
        <v>27063160</v>
      </c>
    </row>
    <row r="284" spans="1:2">
      <c r="A284" t="s">
        <v>1096</v>
      </c>
      <c r="B284">
        <f>[4]p32!B284</f>
        <v>33621007.933532283</v>
      </c>
    </row>
    <row r="285" spans="1:2">
      <c r="A285" t="s">
        <v>1097</v>
      </c>
      <c r="B285">
        <f>[4]p32!B285</f>
        <v>1383195.682658307</v>
      </c>
    </row>
    <row r="286" spans="1:2">
      <c r="A286" t="s">
        <v>1101</v>
      </c>
      <c r="B286">
        <f>[4]p32!B286</f>
        <v>0</v>
      </c>
    </row>
    <row r="287" spans="1:2">
      <c r="A287" t="s">
        <v>1102</v>
      </c>
      <c r="B287">
        <f>[4]p32!B287</f>
        <v>0</v>
      </c>
    </row>
    <row r="288" spans="1:2">
      <c r="A288" t="s">
        <v>1103</v>
      </c>
      <c r="B288">
        <f>[4]p32!B288</f>
        <v>0</v>
      </c>
    </row>
    <row r="289" spans="1:2">
      <c r="A289" t="s">
        <v>1069</v>
      </c>
      <c r="B289">
        <f>[4]p32!B289</f>
        <v>-262162.7010388521</v>
      </c>
    </row>
    <row r="290" spans="1:2">
      <c r="A290" t="s">
        <v>508</v>
      </c>
      <c r="B290">
        <f>[4]p32!B290</f>
        <v>9.1173413413088517E-2</v>
      </c>
    </row>
    <row r="291" spans="1:2">
      <c r="A291" t="s">
        <v>1104</v>
      </c>
      <c r="B291">
        <f>[4]p32!B291</f>
        <v>7.3892945708497068E-2</v>
      </c>
    </row>
  </sheetData>
  <phoneticPr fontId="0" type="noConversion"/>
  <pageMargins left="0.75" right="0.75" top="1" bottom="1" header="0.5" footer="0.5"/>
  <headerFooter alignWithMargins="0"/>
  <drawing r:id="rId1"/>
</worksheet>
</file>

<file path=xl/worksheets/sheet4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1"/>
  <dimension ref="A1:T291"/>
  <sheetViews>
    <sheetView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1187</v>
      </c>
    </row>
    <row r="2" spans="1:11">
      <c r="A2">
        <v>33</v>
      </c>
      <c r="B2" t="s">
        <v>176</v>
      </c>
      <c r="C2" t="s">
        <v>177</v>
      </c>
      <c r="D2" t="s">
        <v>178</v>
      </c>
      <c r="E2" t="s">
        <v>8</v>
      </c>
      <c r="F2" t="s">
        <v>179</v>
      </c>
      <c r="G2" t="s">
        <v>10</v>
      </c>
      <c r="H2" t="s">
        <v>180</v>
      </c>
    </row>
    <row r="3" spans="1:11">
      <c r="A3" t="s">
        <v>181</v>
      </c>
      <c r="B3">
        <f>[4]p33!B3</f>
        <v>303783</v>
      </c>
      <c r="C3">
        <f>[4]p33!C3</f>
        <v>148685</v>
      </c>
      <c r="D3">
        <f>[4]p33!D3</f>
        <v>106880</v>
      </c>
      <c r="E3">
        <f>[4]p33!E3</f>
        <v>210410</v>
      </c>
      <c r="F3">
        <f>[4]p33!F3</f>
        <v>235658</v>
      </c>
      <c r="G3">
        <f>[4]p33!G3</f>
        <v>617355</v>
      </c>
      <c r="H3">
        <f>[4]p33!H3</f>
        <v>1622771</v>
      </c>
      <c r="I3">
        <f>[4]p33!I3</f>
        <v>0</v>
      </c>
      <c r="J3">
        <f>[4]p33!J3</f>
        <v>0</v>
      </c>
      <c r="K3">
        <f>[4]p33!K3</f>
        <v>0</v>
      </c>
    </row>
    <row r="4" spans="1:11">
      <c r="A4" t="s">
        <v>182</v>
      </c>
      <c r="B4">
        <f>[4]p33!B4</f>
        <v>303783</v>
      </c>
      <c r="C4">
        <f>[4]p33!C4</f>
        <v>148685</v>
      </c>
      <c r="D4">
        <f>[4]p33!D4</f>
        <v>106880</v>
      </c>
      <c r="E4">
        <f>[4]p33!E4</f>
        <v>210410</v>
      </c>
      <c r="F4">
        <f>[4]p33!F4</f>
        <v>235658</v>
      </c>
      <c r="G4">
        <f>[4]p33!G4</f>
        <v>617355</v>
      </c>
      <c r="H4">
        <f>[4]p33!H4</f>
        <v>1622771</v>
      </c>
      <c r="I4">
        <f>[4]p33!I4</f>
        <v>0</v>
      </c>
      <c r="J4">
        <f>[4]p33!J4</f>
        <v>0</v>
      </c>
      <c r="K4">
        <f>[4]p33!K4</f>
        <v>0</v>
      </c>
    </row>
    <row r="5" spans="1:11">
      <c r="A5" t="s">
        <v>183</v>
      </c>
      <c r="B5">
        <f>[4]p33!B5</f>
        <v>0</v>
      </c>
      <c r="C5">
        <f>[4]p33!C5</f>
        <v>0</v>
      </c>
      <c r="D5">
        <f>[4]p33!D5</f>
        <v>106880</v>
      </c>
      <c r="E5">
        <f>[4]p33!E5</f>
        <v>0</v>
      </c>
      <c r="F5">
        <f>[4]p33!F5</f>
        <v>0</v>
      </c>
      <c r="G5">
        <f>[4]p33!G5</f>
        <v>0</v>
      </c>
      <c r="H5">
        <f>[4]p33!H5</f>
        <v>0</v>
      </c>
      <c r="I5">
        <f>[4]p33!I5</f>
        <v>0</v>
      </c>
      <c r="J5">
        <f>[4]p33!J5</f>
        <v>0</v>
      </c>
      <c r="K5">
        <f>[4]p33!K5</f>
        <v>0</v>
      </c>
    </row>
    <row r="6" spans="1:11">
      <c r="A6" t="s">
        <v>184</v>
      </c>
      <c r="B6">
        <f>[4]p33!B6</f>
        <v>303783</v>
      </c>
      <c r="C6">
        <f>[4]p33!C6</f>
        <v>148685</v>
      </c>
      <c r="D6">
        <f>[4]p33!D6</f>
        <v>0</v>
      </c>
      <c r="E6">
        <f>[4]p33!E6</f>
        <v>210410</v>
      </c>
      <c r="F6">
        <f>[4]p33!F6</f>
        <v>235658</v>
      </c>
      <c r="G6">
        <f>[4]p33!G6</f>
        <v>617355</v>
      </c>
      <c r="H6">
        <f>[4]p33!H6</f>
        <v>0</v>
      </c>
      <c r="I6">
        <f>[4]p33!I6</f>
        <v>0</v>
      </c>
      <c r="J6">
        <f>[4]p33!J6</f>
        <v>0</v>
      </c>
      <c r="K6">
        <f>[4]p33!K6</f>
        <v>0</v>
      </c>
    </row>
    <row r="7" spans="1:11">
      <c r="A7" t="s">
        <v>185</v>
      </c>
      <c r="B7">
        <f>[4]p33!B7</f>
        <v>0</v>
      </c>
      <c r="C7">
        <f>[4]p33!C7</f>
        <v>0</v>
      </c>
      <c r="D7">
        <f>[4]p33!D7</f>
        <v>1515891</v>
      </c>
      <c r="E7">
        <f>[4]p33!E7</f>
        <v>0</v>
      </c>
      <c r="F7">
        <f>[4]p33!F7</f>
        <v>0</v>
      </c>
      <c r="G7">
        <f>[4]p33!G7</f>
        <v>0</v>
      </c>
      <c r="H7">
        <f>[4]p33!H7</f>
        <v>0</v>
      </c>
      <c r="I7">
        <f>[4]p33!I7</f>
        <v>0</v>
      </c>
      <c r="J7">
        <f>[4]p33!J7</f>
        <v>0</v>
      </c>
      <c r="K7">
        <f>[4]p33!K7</f>
        <v>0</v>
      </c>
    </row>
    <row r="8" spans="1:11">
      <c r="A8" t="s">
        <v>186</v>
      </c>
      <c r="B8">
        <f>[4]p33!B8</f>
        <v>264528</v>
      </c>
      <c r="C8">
        <f>[4]p33!C8</f>
        <v>108671</v>
      </c>
      <c r="D8">
        <f>[4]p33!D8</f>
        <v>87119</v>
      </c>
      <c r="E8">
        <f>[4]p33!E8</f>
        <v>212334</v>
      </c>
      <c r="F8">
        <f>[4]p33!F8</f>
        <v>262948</v>
      </c>
      <c r="G8">
        <f>[4]p33!G8</f>
        <v>689533</v>
      </c>
      <c r="H8">
        <f>[4]p33!H8</f>
        <v>1625133</v>
      </c>
      <c r="I8">
        <f>[4]p33!I8</f>
        <v>0</v>
      </c>
      <c r="J8">
        <f>[4]p33!J8</f>
        <v>0</v>
      </c>
      <c r="K8">
        <f>[4]p33!K8</f>
        <v>0</v>
      </c>
    </row>
    <row r="9" spans="1:11">
      <c r="A9" t="s">
        <v>187</v>
      </c>
      <c r="B9">
        <f>[4]p33!B9</f>
        <v>264528</v>
      </c>
      <c r="C9">
        <f>[4]p33!C9</f>
        <v>108671</v>
      </c>
      <c r="D9">
        <f>[4]p33!D9</f>
        <v>87119</v>
      </c>
      <c r="E9">
        <f>[4]p33!E9</f>
        <v>212334</v>
      </c>
      <c r="F9">
        <f>[4]p33!F9</f>
        <v>262948</v>
      </c>
      <c r="G9">
        <f>[4]p33!G9</f>
        <v>689533</v>
      </c>
      <c r="H9">
        <f>[4]p33!H9</f>
        <v>1625133</v>
      </c>
      <c r="I9">
        <f>[4]p33!I9</f>
        <v>0</v>
      </c>
      <c r="J9">
        <f>[4]p33!J9</f>
        <v>0</v>
      </c>
      <c r="K9">
        <f>[4]p33!K9</f>
        <v>0</v>
      </c>
    </row>
    <row r="10" spans="1:11">
      <c r="A10" t="s">
        <v>188</v>
      </c>
      <c r="B10">
        <f>[4]p33!B10</f>
        <v>0</v>
      </c>
      <c r="C10">
        <f>[4]p33!C10</f>
        <v>0</v>
      </c>
      <c r="D10">
        <f>[4]p33!D10</f>
        <v>0</v>
      </c>
      <c r="E10">
        <f>[4]p33!E10</f>
        <v>0</v>
      </c>
      <c r="F10">
        <f>[4]p33!F10</f>
        <v>0</v>
      </c>
      <c r="G10">
        <f>[4]p33!G10</f>
        <v>689533</v>
      </c>
      <c r="H10">
        <f>[4]p33!H10</f>
        <v>0</v>
      </c>
      <c r="I10">
        <f>[4]p33!I10</f>
        <v>0</v>
      </c>
      <c r="J10">
        <f>[4]p33!J10</f>
        <v>0</v>
      </c>
      <c r="K10">
        <f>[4]p33!K10</f>
        <v>0</v>
      </c>
    </row>
    <row r="11" spans="1:11">
      <c r="A11" t="s">
        <v>189</v>
      </c>
      <c r="B11">
        <f>[4]p33!B11</f>
        <v>264528</v>
      </c>
      <c r="C11">
        <f>[4]p33!C11</f>
        <v>108671</v>
      </c>
      <c r="D11">
        <f>[4]p33!D11</f>
        <v>87119</v>
      </c>
      <c r="E11">
        <f>[4]p33!E11</f>
        <v>212334</v>
      </c>
      <c r="F11">
        <f>[4]p33!F11</f>
        <v>262948</v>
      </c>
      <c r="G11">
        <f>[4]p33!G11</f>
        <v>0</v>
      </c>
      <c r="H11">
        <f>[4]p33!H11</f>
        <v>0</v>
      </c>
      <c r="I11">
        <f>[4]p33!I11</f>
        <v>0</v>
      </c>
      <c r="J11">
        <f>[4]p33!J11</f>
        <v>0</v>
      </c>
      <c r="K11">
        <f>[4]p33!K11</f>
        <v>0</v>
      </c>
    </row>
    <row r="12" spans="1:11">
      <c r="A12" t="s">
        <v>190</v>
      </c>
      <c r="B12">
        <f>[4]p33!B12</f>
        <v>0</v>
      </c>
      <c r="C12">
        <f>[4]p33!C12</f>
        <v>0</v>
      </c>
      <c r="D12">
        <f>[4]p33!D12</f>
        <v>0</v>
      </c>
      <c r="E12">
        <f>[4]p33!E12</f>
        <v>0</v>
      </c>
      <c r="F12">
        <f>[4]p33!F12</f>
        <v>0</v>
      </c>
      <c r="G12">
        <f>[4]p33!G12</f>
        <v>935600</v>
      </c>
      <c r="H12">
        <f>[4]p33!H12</f>
        <v>0</v>
      </c>
      <c r="I12">
        <f>[4]p33!I12</f>
        <v>0</v>
      </c>
      <c r="J12">
        <f>[4]p33!J12</f>
        <v>0</v>
      </c>
      <c r="K12">
        <f>[4]p33!K12</f>
        <v>0</v>
      </c>
    </row>
    <row r="13" spans="1:11">
      <c r="A13" t="s">
        <v>191</v>
      </c>
      <c r="B13">
        <f>[4]p33!B13</f>
        <v>3458.72928555</v>
      </c>
      <c r="C13">
        <f>[4]p33!C13</f>
        <v>334.08180599062501</v>
      </c>
      <c r="D13">
        <f>[4]p33!D13</f>
        <v>275.12619316874998</v>
      </c>
      <c r="E13">
        <f>[4]p33!E13</f>
        <v>25.940469641625004</v>
      </c>
      <c r="F13">
        <f>[4]p33!F13</f>
        <v>40.089816718875014</v>
      </c>
      <c r="G13">
        <f>[4]p33!G13</f>
        <v>36.159442530749999</v>
      </c>
      <c r="H13">
        <f>[4]p33!H13</f>
        <v>0</v>
      </c>
      <c r="I13">
        <f>[4]p33!I13</f>
        <v>0</v>
      </c>
      <c r="J13">
        <f>[4]p33!J13</f>
        <v>0</v>
      </c>
      <c r="K13">
        <f>[4]p33!K13</f>
        <v>0</v>
      </c>
    </row>
    <row r="14" spans="1:11">
      <c r="A14" t="s">
        <v>192</v>
      </c>
      <c r="B14">
        <f>[4]p33!B14</f>
        <v>3547.9892250000003</v>
      </c>
      <c r="C14">
        <f>[4]p33!C14</f>
        <v>342.70350468750001</v>
      </c>
      <c r="D14">
        <f>[4]p33!D14</f>
        <v>282.22641562499996</v>
      </c>
      <c r="E14">
        <f>[4]p33!E14</f>
        <v>26.609919187499994</v>
      </c>
      <c r="F14">
        <f>[4]p33!F14</f>
        <v>41.124420562499999</v>
      </c>
      <c r="G14">
        <f>[4]p33!G14</f>
        <v>37.092614624999996</v>
      </c>
      <c r="H14">
        <f>[4]p33!H14</f>
        <v>0</v>
      </c>
      <c r="I14">
        <f>[4]p33!I14</f>
        <v>0</v>
      </c>
      <c r="J14">
        <f>[4]p33!J14</f>
        <v>0</v>
      </c>
      <c r="K14">
        <f>[4]p33!K14</f>
        <v>0</v>
      </c>
    </row>
    <row r="15" spans="1:11">
      <c r="A15" t="s">
        <v>193</v>
      </c>
      <c r="B15">
        <f>[4]p33!B15</f>
        <v>3458.72928555</v>
      </c>
      <c r="C15">
        <f>[4]p33!C15</f>
        <v>334.08180599062501</v>
      </c>
      <c r="D15">
        <f>[4]p33!D15</f>
        <v>275.12619316874998</v>
      </c>
      <c r="E15">
        <f>[4]p33!E15</f>
        <v>25.940469641625004</v>
      </c>
      <c r="F15">
        <f>[4]p33!F15</f>
        <v>40.089816718875014</v>
      </c>
      <c r="G15">
        <f>[4]p33!G15</f>
        <v>36.159442530749999</v>
      </c>
      <c r="H15">
        <f>[4]p33!H15</f>
        <v>0</v>
      </c>
      <c r="I15">
        <f>[4]p33!I15</f>
        <v>0</v>
      </c>
      <c r="J15">
        <f>[4]p33!J15</f>
        <v>0</v>
      </c>
      <c r="K15">
        <f>[4]p33!K15</f>
        <v>0</v>
      </c>
    </row>
    <row r="16" spans="1:11">
      <c r="A16" t="s">
        <v>194</v>
      </c>
      <c r="B16">
        <f>[4]p33!B16</f>
        <v>3547.9892250000003</v>
      </c>
      <c r="C16">
        <f>[4]p33!C16</f>
        <v>342.70350468750001</v>
      </c>
      <c r="D16">
        <f>[4]p33!D16</f>
        <v>282.22641562499996</v>
      </c>
      <c r="E16">
        <f>[4]p33!E16</f>
        <v>26.609919187499994</v>
      </c>
      <c r="F16">
        <f>[4]p33!F16</f>
        <v>41.124420562499999</v>
      </c>
      <c r="G16">
        <f>[4]p33!G16</f>
        <v>37.092614624999996</v>
      </c>
      <c r="H16">
        <f>[4]p33!H16</f>
        <v>0</v>
      </c>
      <c r="I16">
        <f>[4]p33!I16</f>
        <v>0</v>
      </c>
      <c r="J16">
        <f>[4]p33!J16</f>
        <v>0</v>
      </c>
      <c r="K16">
        <f>[4]p33!K16</f>
        <v>0</v>
      </c>
    </row>
    <row r="17" spans="1:11">
      <c r="A17" t="s">
        <v>195</v>
      </c>
      <c r="B17">
        <f>[4]p33!B17</f>
        <v>3458.72928555</v>
      </c>
      <c r="C17">
        <f>[4]p33!C17</f>
        <v>334.08180599062501</v>
      </c>
      <c r="D17">
        <f>[4]p33!D17</f>
        <v>275.12619316874998</v>
      </c>
      <c r="E17">
        <f>[4]p33!E17</f>
        <v>25.940469641625004</v>
      </c>
      <c r="F17">
        <f>[4]p33!F17</f>
        <v>40.089816718875014</v>
      </c>
      <c r="G17">
        <f>[4]p33!G17</f>
        <v>36.159442530749999</v>
      </c>
      <c r="H17">
        <f>[4]p33!H17</f>
        <v>0</v>
      </c>
      <c r="I17">
        <f>[4]p33!I17</f>
        <v>0</v>
      </c>
      <c r="J17">
        <f>[4]p33!J17</f>
        <v>0</v>
      </c>
      <c r="K17">
        <f>[4]p33!K17</f>
        <v>0</v>
      </c>
    </row>
    <row r="18" spans="1:11">
      <c r="A18" t="s">
        <v>196</v>
      </c>
      <c r="B18">
        <f>[4]p33!B18</f>
        <v>0</v>
      </c>
      <c r="C18">
        <f>[4]p33!C18</f>
        <v>0</v>
      </c>
      <c r="D18">
        <f>[4]p33!D18</f>
        <v>0</v>
      </c>
      <c r="E18">
        <f>[4]p33!E18</f>
        <v>0</v>
      </c>
      <c r="F18">
        <f>[4]p33!F18</f>
        <v>0</v>
      </c>
      <c r="G18">
        <f>[4]p33!G18</f>
        <v>0</v>
      </c>
      <c r="H18">
        <f>[4]p33!H18</f>
        <v>0</v>
      </c>
      <c r="I18">
        <f>[4]p33!I18</f>
        <v>0</v>
      </c>
      <c r="J18">
        <f>[4]p33!J18</f>
        <v>0</v>
      </c>
      <c r="K18">
        <f>[4]p33!K18</f>
        <v>0</v>
      </c>
    </row>
    <row r="19" spans="1:11">
      <c r="A19" t="s">
        <v>197</v>
      </c>
      <c r="B19">
        <f>[4]p33!B19</f>
        <v>0</v>
      </c>
      <c r="C19">
        <f>[4]p33!C19</f>
        <v>0</v>
      </c>
      <c r="D19">
        <f>[4]p33!D19</f>
        <v>0</v>
      </c>
      <c r="E19">
        <f>[4]p33!E19</f>
        <v>0</v>
      </c>
      <c r="F19">
        <f>[4]p33!F19</f>
        <v>0</v>
      </c>
      <c r="G19">
        <f>[4]p33!G19</f>
        <v>0</v>
      </c>
      <c r="H19">
        <f>[4]p33!H19</f>
        <v>0</v>
      </c>
      <c r="I19">
        <f>[4]p33!I19</f>
        <v>0</v>
      </c>
      <c r="J19">
        <f>[4]p33!J19</f>
        <v>0</v>
      </c>
      <c r="K19">
        <f>[4]p33!K19</f>
        <v>0</v>
      </c>
    </row>
    <row r="20" spans="1:11">
      <c r="A20" t="s">
        <v>198</v>
      </c>
      <c r="B20">
        <f>[4]p33!B20</f>
        <v>0</v>
      </c>
      <c r="C20">
        <f>[4]p33!C20</f>
        <v>0</v>
      </c>
      <c r="D20">
        <f>[4]p33!D20</f>
        <v>0</v>
      </c>
      <c r="E20">
        <f>[4]p33!E20</f>
        <v>0</v>
      </c>
      <c r="F20">
        <f>[4]p33!F20</f>
        <v>0</v>
      </c>
      <c r="G20">
        <f>[4]p33!G20</f>
        <v>0</v>
      </c>
      <c r="H20">
        <f>[4]p33!H20</f>
        <v>0</v>
      </c>
      <c r="I20">
        <f>[4]p33!I20</f>
        <v>0</v>
      </c>
      <c r="J20">
        <f>[4]p33!J20</f>
        <v>0</v>
      </c>
      <c r="K20">
        <f>[4]p33!K20</f>
        <v>0</v>
      </c>
    </row>
    <row r="21" spans="1:11">
      <c r="A21" t="s">
        <v>199</v>
      </c>
      <c r="B21">
        <f>[4]p33!B21</f>
        <v>0</v>
      </c>
      <c r="C21">
        <f>[4]p33!C21</f>
        <v>0</v>
      </c>
      <c r="D21">
        <f>[4]p33!D21</f>
        <v>0</v>
      </c>
      <c r="E21">
        <f>[4]p33!E21</f>
        <v>0</v>
      </c>
      <c r="F21">
        <f>[4]p33!F21</f>
        <v>0</v>
      </c>
      <c r="G21">
        <f>[4]p33!G21</f>
        <v>0</v>
      </c>
      <c r="H21">
        <f>[4]p33!H21</f>
        <v>0</v>
      </c>
      <c r="I21">
        <f>[4]p33!I21</f>
        <v>0</v>
      </c>
      <c r="J21">
        <f>[4]p33!J21</f>
        <v>0</v>
      </c>
      <c r="K21">
        <f>[4]p33!K21</f>
        <v>0</v>
      </c>
    </row>
    <row r="22" spans="1:11">
      <c r="A22" t="s">
        <v>200</v>
      </c>
      <c r="B22">
        <f>[4]p33!B22</f>
        <v>0</v>
      </c>
      <c r="C22">
        <f>[4]p33!C22</f>
        <v>0</v>
      </c>
      <c r="D22">
        <f>[4]p33!D22</f>
        <v>0</v>
      </c>
      <c r="E22">
        <f>[4]p33!E22</f>
        <v>0</v>
      </c>
      <c r="F22">
        <f>[4]p33!F22</f>
        <v>0</v>
      </c>
      <c r="G22">
        <f>[4]p33!G22</f>
        <v>0</v>
      </c>
      <c r="H22">
        <f>[4]p33!H22</f>
        <v>0</v>
      </c>
      <c r="I22">
        <f>[4]p33!I22</f>
        <v>0</v>
      </c>
      <c r="J22">
        <f>[4]p33!J22</f>
        <v>0</v>
      </c>
      <c r="K22">
        <f>[4]p33!K22</f>
        <v>0</v>
      </c>
    </row>
    <row r="23" spans="1:11">
      <c r="A23" t="s">
        <v>201</v>
      </c>
      <c r="B23">
        <f>[4]p33!B23</f>
        <v>5266.7014120875001</v>
      </c>
      <c r="C23">
        <f>[4]p33!C23</f>
        <v>393.03741881250005</v>
      </c>
      <c r="D23">
        <f>[4]p33!D23</f>
        <v>412.68928975312497</v>
      </c>
      <c r="E23">
        <f>[4]p33!E23</f>
        <v>33.801218017874994</v>
      </c>
      <c r="F23">
        <f>[4]p33!F23</f>
        <v>47.164490257499999</v>
      </c>
      <c r="G23">
        <f>[4]p33!G23</f>
        <v>43.234116069375006</v>
      </c>
      <c r="H23">
        <f>[4]p33!H23</f>
        <v>0</v>
      </c>
      <c r="I23">
        <f>[4]p33!I23</f>
        <v>0</v>
      </c>
      <c r="J23">
        <f>[4]p33!J23</f>
        <v>0</v>
      </c>
      <c r="K23">
        <f>[4]p33!K23</f>
        <v>0</v>
      </c>
    </row>
    <row r="24" spans="1:11">
      <c r="A24" t="s">
        <v>202</v>
      </c>
      <c r="B24">
        <f>[4]p33!B24</f>
        <v>6285.5966249999992</v>
      </c>
      <c r="C24">
        <f>[4]p33!C24</f>
        <v>469.07437499999997</v>
      </c>
      <c r="D24">
        <f>[4]p33!D24</f>
        <v>492.52809374999993</v>
      </c>
      <c r="E24">
        <f>[4]p33!E24</f>
        <v>40.340396249999998</v>
      </c>
      <c r="F24">
        <f>[4]p33!F24</f>
        <v>56.288924999999992</v>
      </c>
      <c r="G24">
        <f>[4]p33!G24</f>
        <v>51.598181250000003</v>
      </c>
      <c r="H24">
        <f>[4]p33!H24</f>
        <v>0</v>
      </c>
      <c r="I24">
        <f>[4]p33!I24</f>
        <v>0</v>
      </c>
      <c r="J24">
        <f>[4]p33!J24</f>
        <v>0</v>
      </c>
      <c r="K24">
        <f>[4]p33!K24</f>
        <v>0</v>
      </c>
    </row>
    <row r="25" spans="1:11">
      <c r="A25" t="s">
        <v>203</v>
      </c>
      <c r="B25">
        <f>[4]p33!B25</f>
        <v>5266.7014120875001</v>
      </c>
      <c r="C25">
        <f>[4]p33!C25</f>
        <v>393.03741881250005</v>
      </c>
      <c r="D25">
        <f>[4]p33!D25</f>
        <v>412.68928975312497</v>
      </c>
      <c r="E25">
        <f>[4]p33!E25</f>
        <v>33.801218017874994</v>
      </c>
      <c r="F25">
        <f>[4]p33!F25</f>
        <v>47.164490257499999</v>
      </c>
      <c r="G25">
        <f>[4]p33!G25</f>
        <v>43.234116069375006</v>
      </c>
      <c r="H25">
        <f>[4]p33!H25</f>
        <v>0</v>
      </c>
      <c r="I25">
        <f>[4]p33!I25</f>
        <v>0</v>
      </c>
      <c r="J25">
        <f>[4]p33!J25</f>
        <v>0</v>
      </c>
      <c r="K25">
        <f>[4]p33!K25</f>
        <v>0</v>
      </c>
    </row>
    <row r="26" spans="1:11">
      <c r="A26" t="s">
        <v>204</v>
      </c>
      <c r="B26">
        <f>[4]p33!B26</f>
        <v>6285.5966249999992</v>
      </c>
      <c r="C26">
        <f>[4]p33!C26</f>
        <v>469.07437499999997</v>
      </c>
      <c r="D26">
        <f>[4]p33!D26</f>
        <v>492.52809374999993</v>
      </c>
      <c r="E26">
        <f>[4]p33!E26</f>
        <v>40.340396249999998</v>
      </c>
      <c r="F26">
        <f>[4]p33!F26</f>
        <v>56.288924999999992</v>
      </c>
      <c r="G26">
        <f>[4]p33!G26</f>
        <v>51.598181250000003</v>
      </c>
      <c r="H26">
        <f>[4]p33!H26</f>
        <v>0</v>
      </c>
      <c r="I26">
        <f>[4]p33!I26</f>
        <v>0</v>
      </c>
      <c r="J26">
        <f>[4]p33!J26</f>
        <v>0</v>
      </c>
      <c r="K26">
        <f>[4]p33!K26</f>
        <v>0</v>
      </c>
    </row>
    <row r="27" spans="1:11">
      <c r="A27" t="s">
        <v>205</v>
      </c>
      <c r="B27">
        <f>[4]p33!B27</f>
        <v>5266.7014120875001</v>
      </c>
      <c r="C27">
        <f>[4]p33!C27</f>
        <v>393.03741881250005</v>
      </c>
      <c r="D27">
        <f>[4]p33!D27</f>
        <v>412.68928975312497</v>
      </c>
      <c r="E27">
        <f>[4]p33!E27</f>
        <v>33.801218017874994</v>
      </c>
      <c r="F27">
        <f>[4]p33!F27</f>
        <v>47.164490257499999</v>
      </c>
      <c r="G27">
        <f>[4]p33!G27</f>
        <v>43.234116069375006</v>
      </c>
      <c r="H27">
        <f>[4]p33!H27</f>
        <v>0</v>
      </c>
      <c r="I27">
        <f>[4]p33!I27</f>
        <v>0</v>
      </c>
      <c r="J27">
        <f>[4]p33!J27</f>
        <v>0</v>
      </c>
      <c r="K27">
        <f>[4]p33!K27</f>
        <v>0</v>
      </c>
    </row>
    <row r="28" spans="1:11">
      <c r="A28" t="s">
        <v>206</v>
      </c>
      <c r="B28">
        <f>[4]p33!B28</f>
        <v>0</v>
      </c>
      <c r="C28">
        <f>[4]p33!C28</f>
        <v>0</v>
      </c>
      <c r="D28">
        <f>[4]p33!D28</f>
        <v>0</v>
      </c>
      <c r="E28">
        <f>[4]p33!E28</f>
        <v>0</v>
      </c>
      <c r="F28">
        <f>[4]p33!F28</f>
        <v>0</v>
      </c>
      <c r="G28">
        <f>[4]p33!G28</f>
        <v>0</v>
      </c>
      <c r="H28">
        <f>[4]p33!H28</f>
        <v>0</v>
      </c>
      <c r="I28">
        <f>[4]p33!I28</f>
        <v>0</v>
      </c>
      <c r="J28">
        <f>[4]p33!J28</f>
        <v>0</v>
      </c>
      <c r="K28">
        <f>[4]p33!K28</f>
        <v>0</v>
      </c>
    </row>
    <row r="29" spans="1:11">
      <c r="A29" t="s">
        <v>207</v>
      </c>
      <c r="B29">
        <f>[4]p33!B29</f>
        <v>0</v>
      </c>
      <c r="C29">
        <f>[4]p33!C29</f>
        <v>0</v>
      </c>
      <c r="D29">
        <f>[4]p33!D29</f>
        <v>0</v>
      </c>
      <c r="E29">
        <f>[4]p33!E29</f>
        <v>0</v>
      </c>
      <c r="F29">
        <f>[4]p33!F29</f>
        <v>0</v>
      </c>
      <c r="G29">
        <f>[4]p33!G29</f>
        <v>0</v>
      </c>
      <c r="H29">
        <f>[4]p33!H29</f>
        <v>0</v>
      </c>
      <c r="I29">
        <f>[4]p33!I29</f>
        <v>0</v>
      </c>
      <c r="J29">
        <f>[4]p33!J29</f>
        <v>0</v>
      </c>
      <c r="K29">
        <f>[4]p33!K29</f>
        <v>0</v>
      </c>
    </row>
    <row r="30" spans="1:11">
      <c r="A30" t="s">
        <v>208</v>
      </c>
      <c r="B30">
        <f>[4]p33!B30</f>
        <v>0</v>
      </c>
      <c r="C30">
        <f>[4]p33!C30</f>
        <v>0</v>
      </c>
      <c r="D30">
        <f>[4]p33!D30</f>
        <v>0</v>
      </c>
      <c r="E30">
        <f>[4]p33!E30</f>
        <v>0</v>
      </c>
      <c r="F30">
        <f>[4]p33!F30</f>
        <v>0</v>
      </c>
      <c r="G30">
        <f>[4]p33!G30</f>
        <v>0</v>
      </c>
      <c r="H30">
        <f>[4]p33!H30</f>
        <v>0</v>
      </c>
      <c r="I30">
        <f>[4]p33!I30</f>
        <v>0</v>
      </c>
      <c r="J30">
        <f>[4]p33!J30</f>
        <v>0</v>
      </c>
      <c r="K30">
        <f>[4]p33!K30</f>
        <v>0</v>
      </c>
    </row>
    <row r="31" spans="1:11">
      <c r="A31" t="s">
        <v>209</v>
      </c>
      <c r="B31">
        <f>[4]p33!B31</f>
        <v>0</v>
      </c>
      <c r="C31">
        <f>[4]p33!C31</f>
        <v>0</v>
      </c>
      <c r="D31">
        <f>[4]p33!D31</f>
        <v>0</v>
      </c>
      <c r="E31">
        <f>[4]p33!E31</f>
        <v>0</v>
      </c>
      <c r="F31">
        <f>[4]p33!F31</f>
        <v>0</v>
      </c>
      <c r="G31">
        <f>[4]p33!G31</f>
        <v>0</v>
      </c>
      <c r="H31">
        <f>[4]p33!H31</f>
        <v>0</v>
      </c>
      <c r="I31">
        <f>[4]p33!I31</f>
        <v>0</v>
      </c>
      <c r="J31">
        <f>[4]p33!J31</f>
        <v>0</v>
      </c>
      <c r="K31">
        <f>[4]p33!K31</f>
        <v>0</v>
      </c>
    </row>
    <row r="32" spans="1:11">
      <c r="A32" t="s">
        <v>210</v>
      </c>
      <c r="B32">
        <f>[4]p33!B32</f>
        <v>0</v>
      </c>
      <c r="C32">
        <f>[4]p33!C32</f>
        <v>0</v>
      </c>
      <c r="D32">
        <f>[4]p33!D32</f>
        <v>0</v>
      </c>
      <c r="E32">
        <f>[4]p33!E32</f>
        <v>0</v>
      </c>
      <c r="F32">
        <f>[4]p33!F32</f>
        <v>0</v>
      </c>
      <c r="G32">
        <f>[4]p33!G32</f>
        <v>0</v>
      </c>
      <c r="H32">
        <f>[4]p33!H32</f>
        <v>0</v>
      </c>
      <c r="I32">
        <f>[4]p33!I32</f>
        <v>0</v>
      </c>
      <c r="J32">
        <f>[4]p33!J32</f>
        <v>0</v>
      </c>
      <c r="K32">
        <f>[4]p33!K32</f>
        <v>0</v>
      </c>
    </row>
    <row r="33" spans="1:11">
      <c r="A33" t="s">
        <v>211</v>
      </c>
      <c r="B33">
        <f>[4]p33!B33</f>
        <v>66000201</v>
      </c>
      <c r="C33">
        <f>[4]p33!C33</f>
        <v>3420019.2</v>
      </c>
      <c r="D33">
        <f>[4]p33!D33</f>
        <v>3420014.4</v>
      </c>
      <c r="E33">
        <f>[4]p33!E33</f>
        <v>799999.2</v>
      </c>
      <c r="F33">
        <f>[4]p33!F33</f>
        <v>1299998.7</v>
      </c>
      <c r="G33">
        <f>[4]p33!G33</f>
        <v>4000000</v>
      </c>
      <c r="H33">
        <f>[4]p33!H33</f>
        <v>8463074</v>
      </c>
      <c r="I33">
        <f>[4]p33!I33</f>
        <v>0</v>
      </c>
      <c r="J33">
        <f>[4]p33!J33</f>
        <v>0</v>
      </c>
      <c r="K33">
        <f>[4]p33!K33</f>
        <v>0</v>
      </c>
    </row>
    <row r="34" spans="1:11">
      <c r="A34" t="s">
        <v>212</v>
      </c>
      <c r="B34">
        <f>[4]p33!B34</f>
        <v>93000042</v>
      </c>
      <c r="C34">
        <f>[4]p33!C34</f>
        <v>3900019.2</v>
      </c>
      <c r="D34">
        <f>[4]p33!D34</f>
        <v>3900006</v>
      </c>
      <c r="E34">
        <f>[4]p33!E34</f>
        <v>1149998.8500000001</v>
      </c>
      <c r="F34">
        <f>[4]p33!F34</f>
        <v>1549998.45</v>
      </c>
      <c r="G34">
        <f>[4]p33!G34</f>
        <v>5000000</v>
      </c>
      <c r="H34">
        <f>[4]p33!H34</f>
        <v>10746779</v>
      </c>
      <c r="I34">
        <f>[4]p33!I34</f>
        <v>0</v>
      </c>
      <c r="J34">
        <f>[4]p33!J34</f>
        <v>0</v>
      </c>
      <c r="K34">
        <f>[4]p33!K34</f>
        <v>0</v>
      </c>
    </row>
    <row r="35" spans="1:11">
      <c r="A35" t="s">
        <v>213</v>
      </c>
      <c r="B35">
        <f>[4]p33!B35</f>
        <v>0</v>
      </c>
      <c r="C35">
        <f>[4]p33!C35</f>
        <v>0.09</v>
      </c>
      <c r="D35">
        <f>[4]p33!D35</f>
        <v>0.09</v>
      </c>
      <c r="E35">
        <f>[4]p33!E35</f>
        <v>0.09</v>
      </c>
      <c r="F35">
        <f>[4]p33!F35</f>
        <v>0.09</v>
      </c>
      <c r="G35">
        <f>[4]p33!G35</f>
        <v>0.09</v>
      </c>
      <c r="H35">
        <f>[4]p33!H35</f>
        <v>0</v>
      </c>
      <c r="I35">
        <f>[4]p33!I35</f>
        <v>0</v>
      </c>
      <c r="J35">
        <f>[4]p33!J35</f>
        <v>0</v>
      </c>
      <c r="K35">
        <f>[4]p33!K35</f>
        <v>0</v>
      </c>
    </row>
    <row r="36" spans="1:11">
      <c r="A36" t="s">
        <v>214</v>
      </c>
      <c r="B36">
        <f>[4]p33!B36</f>
        <v>6.8999999999999992E-2</v>
      </c>
      <c r="C36">
        <f>[4]p33!C36</f>
        <v>0</v>
      </c>
      <c r="D36">
        <f>[4]p33!D36</f>
        <v>6.8999999999999992E-2</v>
      </c>
      <c r="E36">
        <f>[4]p33!E36</f>
        <v>6.8999999999999992E-2</v>
      </c>
      <c r="F36">
        <f>[4]p33!F36</f>
        <v>6.8999999999999992E-2</v>
      </c>
      <c r="G36">
        <f>[4]p33!G36</f>
        <v>0</v>
      </c>
      <c r="H36">
        <f>[4]p33!H36</f>
        <v>0</v>
      </c>
      <c r="I36">
        <f>[4]p33!I36</f>
        <v>0</v>
      </c>
      <c r="J36">
        <f>[4]p33!J36</f>
        <v>0</v>
      </c>
      <c r="K36">
        <f>[4]p33!K36</f>
        <v>0</v>
      </c>
    </row>
    <row r="37" spans="1:11">
      <c r="A37" t="s">
        <v>215</v>
      </c>
      <c r="B37">
        <f>[4]p33!B37</f>
        <v>9.1999999999999998E-2</v>
      </c>
      <c r="C37">
        <f>[4]p33!C37</f>
        <v>9.1999999999999998E-2</v>
      </c>
      <c r="D37">
        <f>[4]p33!D37</f>
        <v>0</v>
      </c>
      <c r="E37">
        <f>[4]p33!E37</f>
        <v>9.1999999999999998E-2</v>
      </c>
      <c r="F37">
        <f>[4]p33!F37</f>
        <v>9.1999999999999998E-2</v>
      </c>
      <c r="G37">
        <f>[4]p33!G37</f>
        <v>9.1999999999999998E-2</v>
      </c>
      <c r="H37">
        <f>[4]p33!H37</f>
        <v>0</v>
      </c>
      <c r="I37">
        <f>[4]p33!I37</f>
        <v>0</v>
      </c>
      <c r="J37">
        <f>[4]p33!J37</f>
        <v>0</v>
      </c>
      <c r="K37">
        <f>[4]p33!K37</f>
        <v>0</v>
      </c>
    </row>
    <row r="38" spans="1:11">
      <c r="A38" t="s">
        <v>216</v>
      </c>
      <c r="B38">
        <f>[4]p33!B38</f>
        <v>0.115</v>
      </c>
      <c r="C38">
        <f>[4]p33!C38</f>
        <v>0.115</v>
      </c>
      <c r="D38">
        <f>[4]p33!D38</f>
        <v>0.115</v>
      </c>
      <c r="E38">
        <f>[4]p33!E38</f>
        <v>0</v>
      </c>
      <c r="F38">
        <f>[4]p33!F38</f>
        <v>0</v>
      </c>
      <c r="G38">
        <f>[4]p33!G38</f>
        <v>0.115</v>
      </c>
      <c r="H38">
        <f>[4]p33!H38</f>
        <v>0</v>
      </c>
      <c r="I38">
        <f>[4]p33!I38</f>
        <v>0</v>
      </c>
      <c r="J38">
        <f>[4]p33!J38</f>
        <v>0</v>
      </c>
      <c r="K38">
        <f>[4]p33!K38</f>
        <v>0</v>
      </c>
    </row>
    <row r="39" spans="1:11">
      <c r="A39" t="s">
        <v>217</v>
      </c>
      <c r="B39">
        <f>[4]p33!B39</f>
        <v>0.115</v>
      </c>
      <c r="C39">
        <f>[4]p33!C39</f>
        <v>0.115</v>
      </c>
      <c r="D39">
        <f>[4]p33!D39</f>
        <v>0.115</v>
      </c>
      <c r="E39">
        <f>[4]p33!E39</f>
        <v>0</v>
      </c>
      <c r="F39">
        <f>[4]p33!F39</f>
        <v>0</v>
      </c>
      <c r="G39">
        <f>[4]p33!G39</f>
        <v>0.115</v>
      </c>
      <c r="H39">
        <f>[4]p33!H39</f>
        <v>0</v>
      </c>
      <c r="I39">
        <f>[4]p33!I39</f>
        <v>0</v>
      </c>
      <c r="J39">
        <f>[4]p33!J39</f>
        <v>0</v>
      </c>
      <c r="K39">
        <f>[4]p33!K39</f>
        <v>0</v>
      </c>
    </row>
    <row r="40" spans="1:11">
      <c r="A40" t="s">
        <v>218</v>
      </c>
      <c r="B40">
        <f>[4]p33!B40</f>
        <v>5.7500000000000002E-2</v>
      </c>
      <c r="C40">
        <f>[4]p33!C40</f>
        <v>0</v>
      </c>
      <c r="D40">
        <f>[4]p33!D40</f>
        <v>5.7500000000000002E-2</v>
      </c>
      <c r="E40">
        <f>[4]p33!E40</f>
        <v>5.7500000000000002E-2</v>
      </c>
      <c r="F40">
        <f>[4]p33!F40</f>
        <v>5.7500000000000002E-2</v>
      </c>
      <c r="G40">
        <f>[4]p33!G40</f>
        <v>0</v>
      </c>
      <c r="H40">
        <f>[4]p33!H40</f>
        <v>0</v>
      </c>
      <c r="I40">
        <f>[4]p33!I40</f>
        <v>0</v>
      </c>
      <c r="J40">
        <f>[4]p33!J40</f>
        <v>0</v>
      </c>
      <c r="K40">
        <f>[4]p33!K40</f>
        <v>0</v>
      </c>
    </row>
    <row r="41" spans="1:11">
      <c r="A41" t="s">
        <v>219</v>
      </c>
      <c r="B41">
        <f>[4]p33!B41</f>
        <v>0.6</v>
      </c>
      <c r="C41">
        <f>[4]p33!C41</f>
        <v>1.2</v>
      </c>
      <c r="D41">
        <f>[4]p33!D41</f>
        <v>0.6</v>
      </c>
      <c r="E41">
        <f>[4]p33!E41</f>
        <v>1.5</v>
      </c>
      <c r="F41">
        <f>[4]p33!F41</f>
        <v>1.5</v>
      </c>
      <c r="G41">
        <f>[4]p33!G41</f>
        <v>1.2</v>
      </c>
      <c r="H41">
        <f>[4]p33!H41</f>
        <v>0</v>
      </c>
      <c r="I41">
        <f>[4]p33!I41</f>
        <v>0</v>
      </c>
      <c r="J41">
        <f>[4]p33!J41</f>
        <v>0</v>
      </c>
      <c r="K41">
        <f>[4]p33!K41</f>
        <v>0</v>
      </c>
    </row>
    <row r="42" spans="1:11">
      <c r="A42" t="s">
        <v>220</v>
      </c>
      <c r="B42">
        <f>[4]p33!B42</f>
        <v>1.2</v>
      </c>
      <c r="C42">
        <f>[4]p33!C42</f>
        <v>0.6</v>
      </c>
      <c r="D42">
        <f>[4]p33!D42</f>
        <v>1.8</v>
      </c>
      <c r="E42">
        <f>[4]p33!E42</f>
        <v>1.2</v>
      </c>
      <c r="F42">
        <f>[4]p33!F42</f>
        <v>1.2</v>
      </c>
      <c r="G42">
        <f>[4]p33!G42</f>
        <v>0.6</v>
      </c>
      <c r="H42">
        <f>[4]p33!H42</f>
        <v>0</v>
      </c>
      <c r="I42">
        <f>[4]p33!I42</f>
        <v>0</v>
      </c>
      <c r="J42">
        <f>[4]p33!J42</f>
        <v>0</v>
      </c>
      <c r="K42">
        <f>[4]p33!K42</f>
        <v>0</v>
      </c>
    </row>
    <row r="43" spans="1:11">
      <c r="A43" t="s">
        <v>221</v>
      </c>
      <c r="B43">
        <f>[4]p33!B43</f>
        <v>0.6</v>
      </c>
      <c r="C43">
        <f>[4]p33!C43</f>
        <v>1.8</v>
      </c>
      <c r="D43">
        <f>[4]p33!D43</f>
        <v>0.6</v>
      </c>
      <c r="E43">
        <f>[4]p33!E43</f>
        <v>1.2</v>
      </c>
      <c r="F43">
        <f>[4]p33!F43</f>
        <v>1.2</v>
      </c>
      <c r="G43">
        <f>[4]p33!G43</f>
        <v>1.2</v>
      </c>
      <c r="H43">
        <f>[4]p33!H43</f>
        <v>0</v>
      </c>
      <c r="I43">
        <f>[4]p33!I43</f>
        <v>0</v>
      </c>
      <c r="J43">
        <f>[4]p33!J43</f>
        <v>0</v>
      </c>
      <c r="K43">
        <f>[4]p33!K43</f>
        <v>0</v>
      </c>
    </row>
    <row r="44" spans="1:11">
      <c r="A44" t="s">
        <v>222</v>
      </c>
      <c r="B44">
        <f>[4]p33!B44</f>
        <v>1.5</v>
      </c>
      <c r="C44">
        <f>[4]p33!C44</f>
        <v>1.2</v>
      </c>
      <c r="D44">
        <f>[4]p33!D44</f>
        <v>1.2</v>
      </c>
      <c r="E44">
        <f>[4]p33!E44</f>
        <v>0.6</v>
      </c>
      <c r="F44">
        <f>[4]p33!F44</f>
        <v>0.6</v>
      </c>
      <c r="G44">
        <f>[4]p33!G44</f>
        <v>0.9</v>
      </c>
      <c r="H44">
        <f>[4]p33!H44</f>
        <v>0</v>
      </c>
      <c r="I44">
        <f>[4]p33!I44</f>
        <v>0</v>
      </c>
      <c r="J44">
        <f>[4]p33!J44</f>
        <v>0</v>
      </c>
      <c r="K44">
        <f>[4]p33!K44</f>
        <v>0</v>
      </c>
    </row>
    <row r="45" spans="1:11">
      <c r="A45" t="s">
        <v>223</v>
      </c>
      <c r="B45">
        <f>[4]p33!B45</f>
        <v>1.5</v>
      </c>
      <c r="C45">
        <f>[4]p33!C45</f>
        <v>1.2</v>
      </c>
      <c r="D45">
        <f>[4]p33!D45</f>
        <v>1.2</v>
      </c>
      <c r="E45">
        <f>[4]p33!E45</f>
        <v>0.6</v>
      </c>
      <c r="F45">
        <f>[4]p33!F45</f>
        <v>0.6</v>
      </c>
      <c r="G45">
        <f>[4]p33!G45</f>
        <v>0.9</v>
      </c>
      <c r="H45">
        <f>[4]p33!H45</f>
        <v>0</v>
      </c>
      <c r="I45">
        <f>[4]p33!I45</f>
        <v>0</v>
      </c>
      <c r="J45">
        <f>[4]p33!J45</f>
        <v>0</v>
      </c>
      <c r="K45">
        <f>[4]p33!K45</f>
        <v>0</v>
      </c>
    </row>
    <row r="46" spans="1:11">
      <c r="A46" t="s">
        <v>224</v>
      </c>
      <c r="B46">
        <f>[4]p33!B46</f>
        <v>1.2</v>
      </c>
      <c r="C46">
        <f>[4]p33!C46</f>
        <v>0.6</v>
      </c>
      <c r="D46">
        <f>[4]p33!D46</f>
        <v>1.2</v>
      </c>
      <c r="E46">
        <f>[4]p33!E46</f>
        <v>0.9</v>
      </c>
      <c r="F46">
        <f>[4]p33!F46</f>
        <v>0.9</v>
      </c>
      <c r="G46">
        <f>[4]p33!G46</f>
        <v>0.6</v>
      </c>
      <c r="H46">
        <f>[4]p33!H46</f>
        <v>0</v>
      </c>
      <c r="I46">
        <f>[4]p33!I46</f>
        <v>0</v>
      </c>
      <c r="J46">
        <f>[4]p33!J46</f>
        <v>0</v>
      </c>
      <c r="K46">
        <f>[4]p33!K46</f>
        <v>0</v>
      </c>
    </row>
    <row r="47" spans="1:11">
      <c r="A47" t="s">
        <v>225</v>
      </c>
      <c r="B47">
        <f>[4]p33!B47</f>
        <v>88</v>
      </c>
      <c r="C47">
        <f>[4]p33!C47</f>
        <v>12.7</v>
      </c>
      <c r="D47">
        <f>[4]p33!D47</f>
        <v>6.7</v>
      </c>
      <c r="E47">
        <f>[4]p33!E47</f>
        <v>0.66</v>
      </c>
      <c r="F47">
        <f>[4]p33!F47</f>
        <v>0.78</v>
      </c>
      <c r="G47">
        <f>[4]p33!G47</f>
        <v>1</v>
      </c>
      <c r="H47">
        <f>[4]p33!H47</f>
        <v>0</v>
      </c>
      <c r="I47">
        <f>[4]p33!I47</f>
        <v>0</v>
      </c>
      <c r="J47">
        <f>[4]p33!J47</f>
        <v>0</v>
      </c>
      <c r="K47">
        <f>[4]p33!K47</f>
        <v>0</v>
      </c>
    </row>
    <row r="48" spans="1:11">
      <c r="A48" t="s">
        <v>226</v>
      </c>
      <c r="B48">
        <f>[4]p33!B48</f>
        <v>86</v>
      </c>
      <c r="C48">
        <f>[4]p33!C48</f>
        <v>12.9</v>
      </c>
      <c r="D48">
        <f>[4]p33!D48</f>
        <v>7.1</v>
      </c>
      <c r="E48">
        <f>[4]p33!E48</f>
        <v>0.67</v>
      </c>
      <c r="F48">
        <f>[4]p33!F48</f>
        <v>0.8</v>
      </c>
      <c r="G48">
        <f>[4]p33!G48</f>
        <v>1</v>
      </c>
      <c r="H48">
        <f>[4]p33!H48</f>
        <v>0</v>
      </c>
      <c r="I48">
        <f>[4]p33!I48</f>
        <v>0</v>
      </c>
      <c r="J48">
        <f>[4]p33!J48</f>
        <v>0</v>
      </c>
      <c r="K48">
        <f>[4]p33!K48</f>
        <v>0</v>
      </c>
    </row>
    <row r="49" spans="1:20">
      <c r="A49" t="s">
        <v>227</v>
      </c>
      <c r="B49">
        <f>[4]p33!B49</f>
        <v>87</v>
      </c>
      <c r="C49">
        <f>[4]p33!C49</f>
        <v>12.8</v>
      </c>
      <c r="D49">
        <f>[4]p33!D49</f>
        <v>6.6</v>
      </c>
      <c r="E49">
        <f>[4]p33!E49</f>
        <v>0.65</v>
      </c>
      <c r="F49">
        <f>[4]p33!F49</f>
        <v>0.77</v>
      </c>
      <c r="G49">
        <f>[4]p33!G49</f>
        <v>1</v>
      </c>
      <c r="H49">
        <f>[4]p33!H49</f>
        <v>0</v>
      </c>
      <c r="I49">
        <f>[4]p33!I49</f>
        <v>0</v>
      </c>
      <c r="J49">
        <f>[4]p33!J49</f>
        <v>0</v>
      </c>
      <c r="K49">
        <f>[4]p33!K49</f>
        <v>0</v>
      </c>
    </row>
    <row r="50" spans="1:20">
      <c r="A50" t="s">
        <v>228</v>
      </c>
      <c r="B50">
        <f>[4]p33!B50</f>
        <v>91</v>
      </c>
      <c r="C50">
        <f>[4]p33!C50</f>
        <v>12.9</v>
      </c>
      <c r="D50">
        <f>[4]p33!D50</f>
        <v>6.5</v>
      </c>
      <c r="E50">
        <f>[4]p33!E50</f>
        <v>0.63</v>
      </c>
      <c r="F50">
        <f>[4]p33!F50</f>
        <v>0.76</v>
      </c>
      <c r="G50">
        <f>[4]p33!G50</f>
        <v>1</v>
      </c>
      <c r="H50">
        <f>[4]p33!H50</f>
        <v>0</v>
      </c>
      <c r="I50">
        <f>[4]p33!I50</f>
        <v>0</v>
      </c>
      <c r="J50">
        <f>[4]p33!J50</f>
        <v>0</v>
      </c>
      <c r="K50">
        <f>[4]p33!K50</f>
        <v>0</v>
      </c>
    </row>
    <row r="51" spans="1:20" ht="14" thickBot="1">
      <c r="A51" s="34" t="s">
        <v>229</v>
      </c>
      <c r="B51" s="34">
        <f>[4]p33!B51</f>
        <v>12.547126436781619</v>
      </c>
      <c r="C51" s="34">
        <f>[4]p33!C51</f>
        <v>8.4406250000000007</v>
      </c>
      <c r="D51" s="34">
        <f>[4]p33!D51</f>
        <v>5.9696969696969804</v>
      </c>
      <c r="E51" s="34">
        <f>[4]p33!E51</f>
        <v>4.2892307692307785</v>
      </c>
      <c r="F51" s="34">
        <f>[4]p33!F51</f>
        <v>6.2025974025974095</v>
      </c>
      <c r="G51" s="34">
        <f>[4]p33!G51</f>
        <v>7.6</v>
      </c>
      <c r="H51" s="34">
        <f>[4]p33!H51</f>
        <v>0</v>
      </c>
      <c r="I51" s="34">
        <f>[4]p33!I51</f>
        <v>0</v>
      </c>
      <c r="J51" s="34">
        <f>[4]p33!J51</f>
        <v>0</v>
      </c>
      <c r="K51" s="34">
        <f>[4]p33!K51</f>
        <v>0</v>
      </c>
      <c r="L51" s="34"/>
      <c r="M51" s="34"/>
    </row>
    <row r="52" spans="1:20">
      <c r="A52" t="s">
        <v>115</v>
      </c>
      <c r="B52">
        <f>[4]p33!B52</f>
        <v>12520866.331200577</v>
      </c>
      <c r="C52">
        <f>[4]p33!C52</f>
        <v>10756823.148911975</v>
      </c>
      <c r="D52">
        <f>[4]p33!D52</f>
        <v>5101870.7020441741</v>
      </c>
      <c r="E52">
        <f>[4]p33!E52</f>
        <v>13423250.177649543</v>
      </c>
      <c r="F52">
        <f>[4]p33!F52</f>
        <v>5217167.0597037598</v>
      </c>
      <c r="G52">
        <f>[4]p33!G52</f>
        <v>0</v>
      </c>
      <c r="H52">
        <f>[4]p33!H52</f>
        <v>0</v>
      </c>
      <c r="I52">
        <f>[4]p33!I52</f>
        <v>0</v>
      </c>
      <c r="J52">
        <f>[4]p33!J52</f>
        <v>0</v>
      </c>
      <c r="K52">
        <f>[4]p33!K52</f>
        <v>0</v>
      </c>
      <c r="M52" s="28"/>
    </row>
    <row r="53" spans="1:20">
      <c r="A53" t="s">
        <v>116</v>
      </c>
      <c r="B53">
        <f>[4]p33!B53</f>
        <v>23504517</v>
      </c>
      <c r="C53">
        <f>[4]p33!C53</f>
        <v>25255124</v>
      </c>
      <c r="D53">
        <f>[4]p33!D53</f>
        <v>26223842</v>
      </c>
      <c r="E53">
        <f>[4]p33!E53</f>
        <v>28136788</v>
      </c>
      <c r="F53">
        <f>[4]p33!F53</f>
        <v>25167740</v>
      </c>
      <c r="G53">
        <f>[4]p33!G53</f>
        <v>0</v>
      </c>
      <c r="H53">
        <f>[4]p33!H53</f>
        <v>0</v>
      </c>
      <c r="I53">
        <f>[4]p33!I53</f>
        <v>0</v>
      </c>
      <c r="J53">
        <f>[4]p33!J53</f>
        <v>0</v>
      </c>
      <c r="K53">
        <f>[4]p33!K53</f>
        <v>0</v>
      </c>
      <c r="N53" s="10"/>
      <c r="O53" s="10"/>
      <c r="P53" s="10"/>
      <c r="Q53" s="10"/>
      <c r="R53" s="10"/>
    </row>
    <row r="54" spans="1:20">
      <c r="A54" t="s">
        <v>230</v>
      </c>
      <c r="B54">
        <f>[4]p33!B54</f>
        <v>682464</v>
      </c>
      <c r="C54">
        <f>[4]p33!C54</f>
        <v>1888944</v>
      </c>
      <c r="D54">
        <f>[4]p33!D54</f>
        <v>2581502</v>
      </c>
      <c r="E54">
        <f>[4]p33!E54</f>
        <v>1392603</v>
      </c>
      <c r="F54">
        <f>[4]p33!F54</f>
        <v>3293389</v>
      </c>
      <c r="G54">
        <f>[4]p33!G54</f>
        <v>0</v>
      </c>
      <c r="H54">
        <f>[4]p33!H54</f>
        <v>0</v>
      </c>
      <c r="I54">
        <f>[4]p33!I54</f>
        <v>0</v>
      </c>
      <c r="J54">
        <f>[4]p33!J54</f>
        <v>0</v>
      </c>
      <c r="K54">
        <f>[4]p33!K54</f>
        <v>0</v>
      </c>
      <c r="N54" s="32"/>
      <c r="O54" s="32"/>
      <c r="P54" s="32"/>
      <c r="Q54" s="32"/>
      <c r="R54" s="32"/>
      <c r="S54" s="32"/>
      <c r="T54" s="33"/>
    </row>
    <row r="55" spans="1:20">
      <c r="A55" t="s">
        <v>231</v>
      </c>
      <c r="B55">
        <f>[4]p33!B55</f>
        <v>887736</v>
      </c>
      <c r="C55">
        <f>[4]p33!C55</f>
        <v>3761152</v>
      </c>
      <c r="D55">
        <f>[4]p33!D55</f>
        <v>3078053</v>
      </c>
      <c r="E55">
        <f>[4]p33!E55</f>
        <v>7169701</v>
      </c>
      <c r="F55">
        <f>[4]p33!F55</f>
        <v>1309955</v>
      </c>
      <c r="G55">
        <f>[4]p33!G55</f>
        <v>0</v>
      </c>
      <c r="H55">
        <f>[4]p33!H55</f>
        <v>0</v>
      </c>
      <c r="I55">
        <f>[4]p33!I55</f>
        <v>0</v>
      </c>
      <c r="J55">
        <f>[4]p33!J55</f>
        <v>0</v>
      </c>
      <c r="K55">
        <f>[4]p33!K55</f>
        <v>0</v>
      </c>
      <c r="N55" s="32"/>
      <c r="O55" s="32"/>
      <c r="P55" s="32"/>
      <c r="Q55" s="32"/>
      <c r="R55" s="32"/>
      <c r="S55" s="32"/>
      <c r="T55" s="33"/>
    </row>
    <row r="56" spans="1:20">
      <c r="A56" t="s">
        <v>232</v>
      </c>
      <c r="B56">
        <f>[4]p33!B56</f>
        <v>1570200</v>
      </c>
      <c r="C56">
        <f>[4]p33!C56</f>
        <v>5650096</v>
      </c>
      <c r="D56">
        <f>[4]p33!D56</f>
        <v>5659555</v>
      </c>
      <c r="E56">
        <f>[4]p33!E56</f>
        <v>8562304</v>
      </c>
      <c r="F56">
        <f>[4]p33!F56</f>
        <v>4603344</v>
      </c>
      <c r="G56">
        <f>[4]p33!G56</f>
        <v>0</v>
      </c>
      <c r="H56">
        <f>[4]p33!H56</f>
        <v>0</v>
      </c>
      <c r="I56">
        <f>[4]p33!I56</f>
        <v>0</v>
      </c>
      <c r="J56">
        <f>[4]p33!J56</f>
        <v>0</v>
      </c>
      <c r="K56">
        <f>[4]p33!K56</f>
        <v>0</v>
      </c>
      <c r="T56" s="33"/>
    </row>
    <row r="57" spans="1:20">
      <c r="A57" t="s">
        <v>233</v>
      </c>
      <c r="B57">
        <f>[4]p33!B57</f>
        <v>2866313</v>
      </c>
      <c r="C57">
        <f>[4]p33!C57</f>
        <v>2958728</v>
      </c>
      <c r="D57">
        <f>[4]p33!D57</f>
        <v>2901807</v>
      </c>
      <c r="E57">
        <f>[4]p33!E57</f>
        <v>3004784</v>
      </c>
      <c r="F57">
        <f>[4]p33!F57</f>
        <v>2940944</v>
      </c>
      <c r="G57">
        <f>[4]p33!G57</f>
        <v>223645</v>
      </c>
      <c r="H57">
        <f>[4]p33!H57</f>
        <v>223645</v>
      </c>
      <c r="I57">
        <f>[4]p33!I57</f>
        <v>223645</v>
      </c>
      <c r="J57">
        <f>[4]p33!J57</f>
        <v>223645</v>
      </c>
      <c r="K57">
        <f>[4]p33!K57</f>
        <v>223645</v>
      </c>
      <c r="M57" s="28"/>
      <c r="N57" s="10"/>
      <c r="O57" s="10"/>
      <c r="P57" s="10"/>
      <c r="Q57" s="10"/>
      <c r="R57" s="10"/>
      <c r="T57" s="33"/>
    </row>
    <row r="58" spans="1:20">
      <c r="A58" t="s">
        <v>234</v>
      </c>
      <c r="B58">
        <f>[4]p33!B58</f>
        <v>4814547</v>
      </c>
      <c r="C58">
        <f>[4]p33!C58</f>
        <v>5408249</v>
      </c>
      <c r="D58">
        <f>[4]p33!D58</f>
        <v>5075886</v>
      </c>
      <c r="E58">
        <f>[4]p33!E58</f>
        <v>6898933</v>
      </c>
      <c r="F58">
        <f>[4]p33!F58</f>
        <v>5010762</v>
      </c>
      <c r="G58">
        <f>[4]p33!G58</f>
        <v>3714045</v>
      </c>
      <c r="H58">
        <f>[4]p33!H58</f>
        <v>2525550</v>
      </c>
      <c r="I58">
        <f>[4]p33!I58</f>
        <v>2376988</v>
      </c>
      <c r="J58">
        <f>[4]p33!J58</f>
        <v>3268357</v>
      </c>
      <c r="K58">
        <f>[4]p33!K58</f>
        <v>3565481</v>
      </c>
      <c r="N58" s="32"/>
      <c r="O58" s="32"/>
      <c r="P58" s="32"/>
      <c r="Q58" s="32"/>
      <c r="R58" s="32"/>
      <c r="S58" s="32"/>
      <c r="T58" s="33"/>
    </row>
    <row r="59" spans="1:20">
      <c r="A59" t="s">
        <v>235</v>
      </c>
      <c r="B59">
        <f>[4]p33!B59</f>
        <v>6255173</v>
      </c>
      <c r="C59">
        <f>[4]p33!C59</f>
        <v>8214028</v>
      </c>
      <c r="D59">
        <f>[4]p33!D59</f>
        <v>6068538</v>
      </c>
      <c r="E59">
        <f>[4]p33!E59</f>
        <v>7350557</v>
      </c>
      <c r="F59">
        <f>[4]p33!F59</f>
        <v>6404897</v>
      </c>
      <c r="G59">
        <f>[4]p33!G59</f>
        <v>2971234</v>
      </c>
      <c r="H59">
        <f>[4]p33!H59</f>
        <v>3565481</v>
      </c>
      <c r="I59">
        <f>[4]p33!I59</f>
        <v>3268357</v>
      </c>
      <c r="J59">
        <f>[4]p33!J59</f>
        <v>2376988</v>
      </c>
      <c r="K59">
        <f>[4]p33!K59</f>
        <v>2525550</v>
      </c>
      <c r="N59" s="32"/>
      <c r="O59" s="32"/>
      <c r="P59" s="32"/>
      <c r="Q59" s="32"/>
      <c r="R59" s="32"/>
      <c r="S59" s="32"/>
      <c r="T59" s="33"/>
    </row>
    <row r="60" spans="1:20">
      <c r="A60" t="s">
        <v>236</v>
      </c>
      <c r="B60">
        <f>[4]p33!B60</f>
        <v>11069720</v>
      </c>
      <c r="C60">
        <f>[4]p33!C60</f>
        <v>13622277</v>
      </c>
      <c r="D60">
        <f>[4]p33!D60</f>
        <v>11144424</v>
      </c>
      <c r="E60">
        <f>[4]p33!E60</f>
        <v>14249490</v>
      </c>
      <c r="F60">
        <f>[4]p33!F60</f>
        <v>11415659</v>
      </c>
      <c r="G60">
        <f>[4]p33!G60</f>
        <v>6685279</v>
      </c>
      <c r="H60">
        <f>[4]p33!H60</f>
        <v>6091031</v>
      </c>
      <c r="I60">
        <f>[4]p33!I60</f>
        <v>5645345</v>
      </c>
      <c r="J60">
        <f>[4]p33!J60</f>
        <v>5645345</v>
      </c>
      <c r="K60">
        <f>[4]p33!K60</f>
        <v>6091031</v>
      </c>
    </row>
    <row r="61" spans="1:20">
      <c r="A61" t="s">
        <v>237</v>
      </c>
      <c r="B61">
        <f>[4]p33!B61</f>
        <v>51531616.331200577</v>
      </c>
      <c r="C61">
        <f>[4]p33!C61</f>
        <v>58243048.148911975</v>
      </c>
      <c r="D61">
        <f>[4]p33!D61</f>
        <v>51031498.702044174</v>
      </c>
      <c r="E61">
        <f>[4]p33!E61</f>
        <v>67376616.177649543</v>
      </c>
      <c r="F61">
        <f>[4]p33!F61</f>
        <v>49344854.05970376</v>
      </c>
      <c r="G61">
        <f>[4]p33!G61</f>
        <v>0</v>
      </c>
      <c r="H61">
        <f>[4]p33!H61</f>
        <v>0</v>
      </c>
      <c r="I61">
        <f>[4]p33!I61</f>
        <v>0</v>
      </c>
      <c r="J61">
        <f>[4]p33!J61</f>
        <v>0</v>
      </c>
      <c r="K61">
        <f>[4]p33!K61</f>
        <v>0</v>
      </c>
    </row>
    <row r="62" spans="1:20">
      <c r="A62" t="s">
        <v>121</v>
      </c>
      <c r="B62">
        <f>[4]p33!B62</f>
        <v>6719972.083333334</v>
      </c>
      <c r="C62">
        <f>[4]p33!C62</f>
        <v>6750000.2992424238</v>
      </c>
      <c r="D62">
        <f>[4]p33!D62</f>
        <v>7245594.8598484844</v>
      </c>
      <c r="E62">
        <f>[4]p33!E62</f>
        <v>7999999.7159090908</v>
      </c>
      <c r="F62">
        <f>[4]p33!F62</f>
        <v>6716304.7992424238</v>
      </c>
      <c r="G62">
        <f>[4]p33!G62</f>
        <v>0</v>
      </c>
      <c r="H62">
        <f>[4]p33!H62</f>
        <v>0</v>
      </c>
      <c r="I62">
        <f>[4]p33!I62</f>
        <v>0</v>
      </c>
      <c r="J62">
        <f>[4]p33!J62</f>
        <v>0</v>
      </c>
      <c r="K62">
        <f>[4]p33!K62</f>
        <v>0</v>
      </c>
    </row>
    <row r="63" spans="1:20">
      <c r="A63" t="s">
        <v>122</v>
      </c>
      <c r="B63">
        <f>[4]p33!B63</f>
        <v>-458013</v>
      </c>
      <c r="C63">
        <f>[4]p33!C63</f>
        <v>1893516</v>
      </c>
      <c r="D63">
        <f>[4]p33!D63</f>
        <v>492682</v>
      </c>
      <c r="E63">
        <f>[4]p33!E63</f>
        <v>2603084</v>
      </c>
      <c r="F63">
        <f>[4]p33!F63</f>
        <v>-19600</v>
      </c>
      <c r="G63">
        <f>[4]p33!G63</f>
        <v>-3121009</v>
      </c>
      <c r="H63">
        <f>[4]p33!H63</f>
        <v>-2714153</v>
      </c>
      <c r="I63">
        <f>[4]p33!I63</f>
        <v>-2027379</v>
      </c>
      <c r="J63">
        <f>[4]p33!J63</f>
        <v>-1873270</v>
      </c>
      <c r="K63">
        <f>[4]p33!K63</f>
        <v>-2435824</v>
      </c>
    </row>
    <row r="64" spans="1:20">
      <c r="A64" t="s">
        <v>238</v>
      </c>
      <c r="B64">
        <f>[4]p33!B64</f>
        <v>27731620</v>
      </c>
      <c r="C64">
        <f>[4]p33!C64</f>
        <v>31097744</v>
      </c>
      <c r="D64">
        <f>[4]p33!D64</f>
        <v>28552882</v>
      </c>
      <c r="E64">
        <f>[4]p33!E64</f>
        <v>29641584</v>
      </c>
      <c r="F64">
        <f>[4]p33!F64</f>
        <v>27447227</v>
      </c>
      <c r="G64">
        <f>[4]p33!G64</f>
        <v>0</v>
      </c>
      <c r="H64">
        <f>[4]p33!H64</f>
        <v>0</v>
      </c>
      <c r="I64">
        <f>[4]p33!I64</f>
        <v>0</v>
      </c>
      <c r="J64">
        <f>[4]p33!J64</f>
        <v>0</v>
      </c>
      <c r="K64">
        <f>[4]p33!K64</f>
        <v>0</v>
      </c>
    </row>
    <row r="65" spans="1:13">
      <c r="A65" t="s">
        <v>239</v>
      </c>
      <c r="B65">
        <f>[4]p33!B65</f>
        <v>1000000</v>
      </c>
      <c r="C65">
        <f>[4]p33!C65</f>
        <v>1000000</v>
      </c>
      <c r="D65">
        <f>[4]p33!D65</f>
        <v>1000000</v>
      </c>
      <c r="E65">
        <f>[4]p33!E65</f>
        <v>1000000</v>
      </c>
      <c r="F65">
        <f>[4]p33!F65</f>
        <v>1000000</v>
      </c>
      <c r="G65">
        <f>[4]p33!G65</f>
        <v>1000000</v>
      </c>
      <c r="H65">
        <f>[4]p33!H65</f>
        <v>1000000</v>
      </c>
      <c r="I65">
        <f>[4]p33!I65</f>
        <v>1000000</v>
      </c>
      <c r="J65">
        <f>[4]p33!J65</f>
        <v>1000000</v>
      </c>
      <c r="K65">
        <f>[4]p33!K65</f>
        <v>1000000</v>
      </c>
    </row>
    <row r="66" spans="1:13">
      <c r="A66" t="s">
        <v>125</v>
      </c>
      <c r="B66">
        <f>[4]p33!B66</f>
        <v>16538037.247867245</v>
      </c>
      <c r="C66">
        <f>[4]p33!C66</f>
        <v>17501787.849669553</v>
      </c>
      <c r="D66">
        <f>[4]p33!D66</f>
        <v>13740339.842195693</v>
      </c>
      <c r="E66">
        <f>[4]p33!E66</f>
        <v>26131948.461740449</v>
      </c>
      <c r="F66">
        <f>[4]p33!F66</f>
        <v>14200922.260461338</v>
      </c>
      <c r="G66">
        <f>[4]p33!G66</f>
        <v>14463175</v>
      </c>
      <c r="H66">
        <f>[4]p33!H66</f>
        <v>15252947</v>
      </c>
      <c r="I66">
        <f>[4]p33!I66</f>
        <v>16586089</v>
      </c>
      <c r="J66">
        <f>[4]p33!J66</f>
        <v>16886256</v>
      </c>
      <c r="K66">
        <f>[4]p33!K66</f>
        <v>15793232</v>
      </c>
    </row>
    <row r="67" spans="1:13">
      <c r="A67" t="s">
        <v>240</v>
      </c>
      <c r="B67">
        <f>[4]p33!B67</f>
        <v>51531616.331200577</v>
      </c>
      <c r="C67">
        <f>[4]p33!C67</f>
        <v>58243048.148911975</v>
      </c>
      <c r="D67">
        <f>[4]p33!D67</f>
        <v>51031498.702044174</v>
      </c>
      <c r="E67">
        <f>[4]p33!E67</f>
        <v>67376616.177649543</v>
      </c>
      <c r="F67">
        <f>[4]p33!F67</f>
        <v>49344854.05970376</v>
      </c>
      <c r="G67">
        <f>[4]p33!G67</f>
        <v>0</v>
      </c>
      <c r="H67">
        <f>[4]p33!H67</f>
        <v>0</v>
      </c>
      <c r="I67">
        <f>[4]p33!I67</f>
        <v>0</v>
      </c>
      <c r="J67">
        <f>[4]p33!J67</f>
        <v>0</v>
      </c>
      <c r="K67">
        <f>[4]p33!K67</f>
        <v>0</v>
      </c>
    </row>
    <row r="68" spans="1:13">
      <c r="A68" t="s">
        <v>241</v>
      </c>
      <c r="B68">
        <f>[4]p33!B68</f>
        <v>15000000</v>
      </c>
      <c r="C68">
        <f>[4]p33!C68</f>
        <v>15000000</v>
      </c>
      <c r="D68">
        <f>[4]p33!D68</f>
        <v>15000000</v>
      </c>
      <c r="E68">
        <f>[4]p33!E68</f>
        <v>15000000</v>
      </c>
      <c r="F68">
        <f>[4]p33!F68</f>
        <v>0</v>
      </c>
      <c r="G68">
        <f>[4]p33!G68</f>
        <v>0</v>
      </c>
      <c r="H68">
        <f>[4]p33!H68</f>
        <v>0</v>
      </c>
      <c r="I68">
        <f>[4]p33!I68</f>
        <v>0</v>
      </c>
      <c r="J68">
        <f>[4]p33!J68</f>
        <v>0</v>
      </c>
      <c r="K68">
        <f>[4]p33!K68</f>
        <v>0</v>
      </c>
    </row>
    <row r="69" spans="1:13">
      <c r="A69" t="s">
        <v>242</v>
      </c>
      <c r="B69">
        <f>[4]p33!B69</f>
        <v>27859151.254969954</v>
      </c>
      <c r="C69">
        <f>[4]p33!C69</f>
        <v>29673049.101561286</v>
      </c>
      <c r="D69">
        <f>[4]p33!D69</f>
        <v>31110220.444296844</v>
      </c>
      <c r="E69">
        <f>[4]p33!E69</f>
        <v>33110349.738670658</v>
      </c>
      <c r="F69">
        <f>[4]p33!F69</f>
        <v>29883875.146287106</v>
      </c>
      <c r="G69">
        <f>[4]p33!G69</f>
        <v>0</v>
      </c>
      <c r="H69">
        <f>[4]p33!H69</f>
        <v>0</v>
      </c>
      <c r="I69">
        <f>[4]p33!I69</f>
        <v>0</v>
      </c>
      <c r="J69">
        <f>[4]p33!J69</f>
        <v>0</v>
      </c>
      <c r="K69">
        <f>[4]p33!K69</f>
        <v>0</v>
      </c>
    </row>
    <row r="70" spans="1:13">
      <c r="A70" t="s">
        <v>243</v>
      </c>
      <c r="B70">
        <f>[4]p33!B70</f>
        <v>-1082970.6856650338</v>
      </c>
      <c r="C70">
        <f>[4]p33!C70</f>
        <v>1191676.4705483876</v>
      </c>
      <c r="D70">
        <f>[4]p33!D70</f>
        <v>-680843.33231849596</v>
      </c>
      <c r="E70">
        <f>[4]p33!E70</f>
        <v>2158579.6153902523</v>
      </c>
      <c r="F70">
        <f>[4]p33!F70</f>
        <v>-1170827.3828274645</v>
      </c>
      <c r="G70">
        <f>[4]p33!G70</f>
        <v>-78123</v>
      </c>
      <c r="H70">
        <f>[4]p33!H70</f>
        <v>-73159</v>
      </c>
      <c r="I70">
        <f>[4]p33!I70</f>
        <v>-69435</v>
      </c>
      <c r="J70">
        <f>[4]p33!J70</f>
        <v>-69435</v>
      </c>
      <c r="K70">
        <f>[4]p33!K70</f>
        <v>-73159</v>
      </c>
    </row>
    <row r="71" spans="1:13">
      <c r="A71" t="s">
        <v>244</v>
      </c>
      <c r="B71">
        <f>[4]p33!B71</f>
        <v>1.0294575418954237</v>
      </c>
      <c r="C71">
        <f>[4]p33!C71</f>
        <v>0.99925562914139443</v>
      </c>
      <c r="D71">
        <f>[4]p33!D71</f>
        <v>1.0627414538854165</v>
      </c>
      <c r="E71">
        <f>[4]p33!E71</f>
        <v>1.0033565078832765</v>
      </c>
      <c r="F71">
        <f>[4]p33!F71</f>
        <v>0.90518886719448843</v>
      </c>
      <c r="G71">
        <f>[4]p33!G71</f>
        <v>0</v>
      </c>
      <c r="H71">
        <f>[4]p33!H71</f>
        <v>0</v>
      </c>
      <c r="I71">
        <f>[4]p33!I71</f>
        <v>0</v>
      </c>
      <c r="J71">
        <f>[4]p33!J71</f>
        <v>0</v>
      </c>
      <c r="K71">
        <f>[4]p33!K71</f>
        <v>0</v>
      </c>
    </row>
    <row r="72" spans="1:13">
      <c r="A72" t="s">
        <v>245</v>
      </c>
      <c r="B72">
        <f>[4]p33!B72</f>
        <v>0.96682183417444911</v>
      </c>
      <c r="C72">
        <f>[4]p33!C72</f>
        <v>1.0152671605014041</v>
      </c>
      <c r="D72">
        <f>[4]p33!D72</f>
        <v>0.964836222636276</v>
      </c>
      <c r="E72">
        <f>[4]p33!E72</f>
        <v>1.017562805371139</v>
      </c>
      <c r="F72">
        <f>[4]p33!F72</f>
        <v>1.0355119773167323</v>
      </c>
      <c r="G72">
        <f>[4]p33!G72</f>
        <v>0</v>
      </c>
      <c r="H72">
        <f>[4]p33!H72</f>
        <v>0</v>
      </c>
      <c r="I72">
        <f>[4]p33!I72</f>
        <v>0</v>
      </c>
      <c r="J72">
        <f>[4]p33!J72</f>
        <v>0</v>
      </c>
      <c r="K72">
        <f>[4]p33!K72</f>
        <v>0</v>
      </c>
    </row>
    <row r="73" spans="1:13">
      <c r="A73" t="s">
        <v>246</v>
      </c>
      <c r="B73">
        <f>[4]p33!B73</f>
        <v>0</v>
      </c>
      <c r="C73">
        <f>[4]p33!C73</f>
        <v>0</v>
      </c>
      <c r="D73">
        <f>[4]p33!D73</f>
        <v>0</v>
      </c>
      <c r="E73">
        <f>[4]p33!E73</f>
        <v>0</v>
      </c>
      <c r="F73">
        <f>[4]p33!F73</f>
        <v>0</v>
      </c>
      <c r="G73">
        <f>[4]p33!G73</f>
        <v>0</v>
      </c>
      <c r="H73">
        <f>[4]p33!H73</f>
        <v>0</v>
      </c>
      <c r="I73">
        <f>[4]p33!I73</f>
        <v>0</v>
      </c>
      <c r="J73">
        <f>[4]p33!J73</f>
        <v>0</v>
      </c>
      <c r="K73">
        <f>[4]p33!K73</f>
        <v>0</v>
      </c>
    </row>
    <row r="74" spans="1:13">
      <c r="A74" t="s">
        <v>435</v>
      </c>
      <c r="B74">
        <f>[4]p33!B74</f>
        <v>0</v>
      </c>
      <c r="C74">
        <f>[4]p33!C74</f>
        <v>0</v>
      </c>
      <c r="D74">
        <f>[4]p33!D74</f>
        <v>0</v>
      </c>
      <c r="E74">
        <f>[4]p33!E74</f>
        <v>0</v>
      </c>
      <c r="F74">
        <f>[4]p33!F74</f>
        <v>0</v>
      </c>
      <c r="G74">
        <f>[4]p33!G74</f>
        <v>0</v>
      </c>
      <c r="H74">
        <f>[4]p33!H74</f>
        <v>0</v>
      </c>
      <c r="I74">
        <f>[4]p33!I74</f>
        <v>0</v>
      </c>
      <c r="J74">
        <f>[4]p33!J74</f>
        <v>0</v>
      </c>
      <c r="K74">
        <f>[4]p33!K74</f>
        <v>0</v>
      </c>
    </row>
    <row r="75" spans="1:13">
      <c r="A75" t="s">
        <v>436</v>
      </c>
      <c r="B75">
        <f>[4]p33!B75</f>
        <v>0</v>
      </c>
      <c r="C75">
        <f>[4]p33!C75</f>
        <v>0</v>
      </c>
      <c r="D75">
        <f>[4]p33!D75</f>
        <v>0</v>
      </c>
      <c r="E75">
        <f>[4]p33!E75</f>
        <v>0</v>
      </c>
      <c r="F75">
        <f>[4]p33!F75</f>
        <v>0</v>
      </c>
      <c r="G75">
        <f>[4]p33!G75</f>
        <v>0</v>
      </c>
      <c r="H75">
        <f>[4]p33!H75</f>
        <v>0</v>
      </c>
      <c r="I75">
        <f>[4]p33!I75</f>
        <v>0</v>
      </c>
      <c r="J75">
        <f>[4]p33!J75</f>
        <v>0</v>
      </c>
      <c r="K75">
        <f>[4]p33!K75</f>
        <v>0</v>
      </c>
    </row>
    <row r="76" spans="1:13">
      <c r="A76" t="s">
        <v>437</v>
      </c>
      <c r="B76">
        <f>[4]p33!B76</f>
        <v>0</v>
      </c>
      <c r="C76">
        <f>[4]p33!C76</f>
        <v>0</v>
      </c>
      <c r="D76">
        <f>[4]p33!D76</f>
        <v>0</v>
      </c>
      <c r="E76">
        <f>[4]p33!E76</f>
        <v>0</v>
      </c>
      <c r="F76">
        <f>[4]p33!F76</f>
        <v>0</v>
      </c>
      <c r="G76">
        <f>[4]p33!G76</f>
        <v>0</v>
      </c>
      <c r="H76">
        <f>[4]p33!H76</f>
        <v>0</v>
      </c>
      <c r="I76">
        <f>[4]p33!I76</f>
        <v>0</v>
      </c>
      <c r="J76">
        <f>[4]p33!J76</f>
        <v>0</v>
      </c>
      <c r="K76">
        <f>[4]p33!K76</f>
        <v>0</v>
      </c>
    </row>
    <row r="77" spans="1:13" ht="14" thickBot="1">
      <c r="A77" s="34" t="s">
        <v>438</v>
      </c>
      <c r="B77" s="34">
        <f>[4]p33!B77</f>
        <v>0</v>
      </c>
      <c r="C77" s="34">
        <f>[4]p33!C77</f>
        <v>0</v>
      </c>
      <c r="D77" s="34">
        <f>[4]p33!D77</f>
        <v>0</v>
      </c>
      <c r="E77" s="34">
        <f>[4]p33!E77</f>
        <v>0</v>
      </c>
      <c r="F77" s="34">
        <f>[4]p33!F77</f>
        <v>0</v>
      </c>
      <c r="G77" s="34">
        <f>[4]p33!G77</f>
        <v>0</v>
      </c>
      <c r="H77" s="34">
        <f>[4]p33!H77</f>
        <v>0</v>
      </c>
      <c r="I77" s="34">
        <f>[4]p33!I77</f>
        <v>0</v>
      </c>
      <c r="J77" s="34">
        <f>[4]p33!J77</f>
        <v>0</v>
      </c>
      <c r="K77" s="34">
        <f>[4]p33!K77</f>
        <v>0</v>
      </c>
      <c r="L77" s="34"/>
      <c r="M77" s="34"/>
    </row>
    <row r="78" spans="1:13">
      <c r="A78" t="s">
        <v>247</v>
      </c>
      <c r="B78">
        <f>[4]p33!B78</f>
        <v>1</v>
      </c>
    </row>
    <row r="79" spans="1:13">
      <c r="A79" t="s">
        <v>248</v>
      </c>
      <c r="B79">
        <f>[4]p33!B79</f>
        <v>60000</v>
      </c>
    </row>
    <row r="80" spans="1:13">
      <c r="A80" t="s">
        <v>249</v>
      </c>
      <c r="B80">
        <f>[4]p33!B80</f>
        <v>60000</v>
      </c>
    </row>
    <row r="81" spans="1:2">
      <c r="A81" t="s">
        <v>250</v>
      </c>
      <c r="B81">
        <f>[4]p33!B81</f>
        <v>0</v>
      </c>
    </row>
    <row r="82" spans="1:2">
      <c r="A82" t="s">
        <v>251</v>
      </c>
      <c r="B82">
        <f>[4]p33!B82</f>
        <v>0</v>
      </c>
    </row>
    <row r="83" spans="1:2">
      <c r="A83" t="s">
        <v>252</v>
      </c>
      <c r="B83">
        <f>[4]p33!B83</f>
        <v>0</v>
      </c>
    </row>
    <row r="84" spans="1:2">
      <c r="A84" t="s">
        <v>253</v>
      </c>
      <c r="B84">
        <f>[4]p33!B84</f>
        <v>0</v>
      </c>
    </row>
    <row r="85" spans="1:2">
      <c r="A85" t="s">
        <v>254</v>
      </c>
      <c r="B85">
        <f>[4]p33!B85</f>
        <v>57368</v>
      </c>
    </row>
    <row r="86" spans="1:2">
      <c r="A86" t="s">
        <v>255</v>
      </c>
      <c r="B86">
        <f>[4]p33!B86</f>
        <v>27290</v>
      </c>
    </row>
    <row r="87" spans="1:2">
      <c r="A87" t="s">
        <v>256</v>
      </c>
      <c r="B87">
        <f>[4]p33!B87</f>
        <v>19580</v>
      </c>
    </row>
    <row r="88" spans="1:2">
      <c r="A88" t="s">
        <v>257</v>
      </c>
      <c r="B88">
        <f>[4]p33!B88</f>
        <v>41677</v>
      </c>
    </row>
    <row r="89" spans="1:2">
      <c r="A89" t="s">
        <v>258</v>
      </c>
      <c r="B89">
        <f>[4]p33!B89</f>
        <v>45097</v>
      </c>
    </row>
    <row r="90" spans="1:2">
      <c r="A90" t="s">
        <v>259</v>
      </c>
      <c r="B90">
        <f>[4]p33!B90</f>
        <v>117341</v>
      </c>
    </row>
    <row r="91" spans="1:2">
      <c r="A91" t="s">
        <v>260</v>
      </c>
      <c r="B91">
        <f>[4]p33!B91</f>
        <v>57368</v>
      </c>
    </row>
    <row r="92" spans="1:2">
      <c r="A92" t="s">
        <v>261</v>
      </c>
      <c r="B92">
        <f>[4]p33!B92</f>
        <v>27290</v>
      </c>
    </row>
    <row r="93" spans="1:2">
      <c r="A93" t="s">
        <v>262</v>
      </c>
      <c r="B93">
        <f>[4]p33!B93</f>
        <v>19580</v>
      </c>
    </row>
    <row r="94" spans="1:2">
      <c r="A94" t="s">
        <v>263</v>
      </c>
      <c r="B94">
        <f>[4]p33!B94</f>
        <v>41677</v>
      </c>
    </row>
    <row r="95" spans="1:2">
      <c r="A95" t="s">
        <v>264</v>
      </c>
      <c r="B95">
        <f>[4]p33!B95</f>
        <v>45097</v>
      </c>
    </row>
    <row r="96" spans="1:2">
      <c r="A96" t="s">
        <v>265</v>
      </c>
      <c r="B96">
        <f>[4]p33!B96</f>
        <v>105707</v>
      </c>
    </row>
    <row r="97" spans="1:2">
      <c r="A97" t="s">
        <v>266</v>
      </c>
      <c r="B97">
        <f>[4]p33!B97</f>
        <v>0</v>
      </c>
    </row>
    <row r="98" spans="1:2">
      <c r="A98" t="s">
        <v>267</v>
      </c>
      <c r="B98">
        <f>[4]p33!B98</f>
        <v>0</v>
      </c>
    </row>
    <row r="99" spans="1:2">
      <c r="A99" t="s">
        <v>268</v>
      </c>
      <c r="B99">
        <f>[4]p33!B99</f>
        <v>0</v>
      </c>
    </row>
    <row r="100" spans="1:2">
      <c r="A100" t="s">
        <v>269</v>
      </c>
      <c r="B100">
        <f>[4]p33!B100</f>
        <v>0</v>
      </c>
    </row>
    <row r="101" spans="1:2">
      <c r="A101" t="s">
        <v>270</v>
      </c>
      <c r="B101">
        <f>[4]p33!B101</f>
        <v>0</v>
      </c>
    </row>
    <row r="102" spans="1:2">
      <c r="A102" t="s">
        <v>271</v>
      </c>
      <c r="B102">
        <f>[4]p33!B102</f>
        <v>0</v>
      </c>
    </row>
    <row r="103" spans="1:2">
      <c r="A103" t="s">
        <v>272</v>
      </c>
      <c r="B103">
        <f>[4]p33!B103</f>
        <v>198420381.6534324</v>
      </c>
    </row>
    <row r="104" spans="1:2">
      <c r="A104" t="s">
        <v>273</v>
      </c>
      <c r="B104">
        <f>[4]p33!B104</f>
        <v>9117092.4854841568</v>
      </c>
    </row>
    <row r="105" spans="1:2">
      <c r="A105" t="s">
        <v>274</v>
      </c>
      <c r="B105">
        <f>[4]p33!B105</f>
        <v>5386970.8622441255</v>
      </c>
    </row>
    <row r="106" spans="1:2">
      <c r="A106" t="s">
        <v>275</v>
      </c>
      <c r="B106">
        <f>[4]p33!B106</f>
        <v>1081120.9532540052</v>
      </c>
    </row>
    <row r="107" spans="1:2">
      <c r="A107" t="s">
        <v>276</v>
      </c>
      <c r="B107">
        <f>[4]p33!B107</f>
        <v>1807930.4645711065</v>
      </c>
    </row>
    <row r="108" spans="1:2">
      <c r="A108" t="s">
        <v>277</v>
      </c>
      <c r="B108">
        <f>[4]p33!B108</f>
        <v>3822306.1915979902</v>
      </c>
    </row>
    <row r="109" spans="1:2">
      <c r="A109" t="s">
        <v>278</v>
      </c>
      <c r="B109">
        <f>[4]p33!B109</f>
        <v>1800.846901310475</v>
      </c>
    </row>
    <row r="110" spans="1:2">
      <c r="A110" t="s">
        <v>279</v>
      </c>
      <c r="B110">
        <f>[4]p33!B110</f>
        <v>280.31218777901239</v>
      </c>
    </row>
    <row r="111" spans="1:2">
      <c r="A111" t="s">
        <v>280</v>
      </c>
      <c r="B111">
        <f>[4]p33!B111</f>
        <v>136.61597182355328</v>
      </c>
    </row>
    <row r="112" spans="1:2">
      <c r="A112" t="s">
        <v>281</v>
      </c>
      <c r="B112">
        <f>[4]p33!B112</f>
        <v>13.844603285652973</v>
      </c>
    </row>
    <row r="113" spans="1:2">
      <c r="A113" t="s">
        <v>282</v>
      </c>
      <c r="B113">
        <f>[4]p33!B113</f>
        <v>16.400530046081215</v>
      </c>
    </row>
    <row r="114" spans="1:2">
      <c r="A114" t="s">
        <v>283</v>
      </c>
      <c r="B114">
        <f>[4]p33!B114</f>
        <v>21.299389670235342</v>
      </c>
    </row>
    <row r="115" spans="1:2">
      <c r="A115" t="s">
        <v>284</v>
      </c>
      <c r="B115">
        <f>[4]p33!B115</f>
        <v>10000041</v>
      </c>
    </row>
    <row r="116" spans="1:2">
      <c r="A116" t="s">
        <v>285</v>
      </c>
      <c r="B116">
        <f>[4]p33!B116</f>
        <v>500006.40000000002</v>
      </c>
    </row>
    <row r="117" spans="1:2">
      <c r="A117" t="s">
        <v>286</v>
      </c>
      <c r="B117">
        <f>[4]p33!B117</f>
        <v>500002.8</v>
      </c>
    </row>
    <row r="118" spans="1:2">
      <c r="A118" t="s">
        <v>287</v>
      </c>
      <c r="B118">
        <f>[4]p33!B118</f>
        <v>199999.8</v>
      </c>
    </row>
    <row r="119" spans="1:2">
      <c r="A119" t="s">
        <v>288</v>
      </c>
      <c r="B119">
        <f>[4]p33!B119</f>
        <v>299999.7</v>
      </c>
    </row>
    <row r="120" spans="1:2">
      <c r="A120" t="s">
        <v>289</v>
      </c>
      <c r="B120">
        <f>[4]p33!B120</f>
        <v>1000000</v>
      </c>
    </row>
    <row r="121" spans="1:2">
      <c r="A121" t="s">
        <v>290</v>
      </c>
      <c r="B121">
        <f>[4]p33!B121</f>
        <v>17857834.348808914</v>
      </c>
    </row>
    <row r="122" spans="1:2">
      <c r="A122" t="s">
        <v>291</v>
      </c>
      <c r="B122">
        <f>[4]p33!B122</f>
        <v>629079.38149840676</v>
      </c>
    </row>
    <row r="123" spans="1:2">
      <c r="A123" t="s">
        <v>292</v>
      </c>
      <c r="B123">
        <f>[4]p33!B123</f>
        <v>0</v>
      </c>
    </row>
    <row r="124" spans="1:2">
      <c r="A124" t="s">
        <v>293</v>
      </c>
      <c r="B124">
        <f>[4]p33!B124</f>
        <v>124328.90962421059</v>
      </c>
    </row>
    <row r="125" spans="1:2">
      <c r="A125" t="s">
        <v>294</v>
      </c>
      <c r="B125">
        <f>[4]p33!B125</f>
        <v>207912.00342567725</v>
      </c>
    </row>
    <row r="126" spans="1:2">
      <c r="A126" t="s">
        <v>295</v>
      </c>
      <c r="B126">
        <f>[4]p33!B126</f>
        <v>219782.60601688444</v>
      </c>
    </row>
    <row r="127" spans="1:2">
      <c r="A127" t="s">
        <v>296</v>
      </c>
      <c r="B127">
        <f>[4]p33!B127</f>
        <v>54189</v>
      </c>
    </row>
    <row r="128" spans="1:2">
      <c r="A128" t="s">
        <v>297</v>
      </c>
      <c r="B128">
        <f>[4]p33!B128</f>
        <v>22270</v>
      </c>
    </row>
    <row r="129" spans="1:2">
      <c r="A129" t="s">
        <v>298</v>
      </c>
      <c r="B129">
        <f>[4]p33!B129</f>
        <v>17802</v>
      </c>
    </row>
    <row r="130" spans="1:2">
      <c r="A130" t="s">
        <v>299</v>
      </c>
      <c r="B130">
        <f>[4]p33!B130</f>
        <v>41973</v>
      </c>
    </row>
    <row r="131" spans="1:2">
      <c r="A131" t="s">
        <v>300</v>
      </c>
      <c r="B131">
        <f>[4]p33!B131</f>
        <v>55120</v>
      </c>
    </row>
    <row r="132" spans="1:2">
      <c r="A132" t="s">
        <v>301</v>
      </c>
      <c r="B132">
        <f>[4]p33!B132</f>
        <v>129068</v>
      </c>
    </row>
    <row r="133" spans="1:2">
      <c r="A133" t="s">
        <v>302</v>
      </c>
      <c r="B133">
        <f>[4]p33!B133</f>
        <v>54189</v>
      </c>
    </row>
    <row r="134" spans="1:2">
      <c r="A134" t="s">
        <v>303</v>
      </c>
      <c r="B134">
        <f>[4]p33!B134</f>
        <v>22270</v>
      </c>
    </row>
    <row r="135" spans="1:2">
      <c r="A135" t="s">
        <v>304</v>
      </c>
      <c r="B135">
        <f>[4]p33!B135</f>
        <v>17802</v>
      </c>
    </row>
    <row r="136" spans="1:2">
      <c r="A136" t="s">
        <v>305</v>
      </c>
      <c r="B136">
        <f>[4]p33!B136</f>
        <v>41973</v>
      </c>
    </row>
    <row r="137" spans="1:2">
      <c r="A137" t="s">
        <v>306</v>
      </c>
      <c r="B137">
        <f>[4]p33!B137</f>
        <v>55120</v>
      </c>
    </row>
    <row r="138" spans="1:2">
      <c r="A138" t="s">
        <v>307</v>
      </c>
      <c r="B138">
        <f>[4]p33!B138</f>
        <v>129068</v>
      </c>
    </row>
    <row r="139" spans="1:2">
      <c r="A139" t="s">
        <v>308</v>
      </c>
      <c r="B139">
        <f>[4]p33!B139</f>
        <v>0</v>
      </c>
    </row>
    <row r="140" spans="1:2">
      <c r="A140" t="s">
        <v>309</v>
      </c>
      <c r="B140">
        <f>[4]p33!B140</f>
        <v>0</v>
      </c>
    </row>
    <row r="141" spans="1:2">
      <c r="A141" t="s">
        <v>310</v>
      </c>
      <c r="B141">
        <f>[4]p33!B141</f>
        <v>0</v>
      </c>
    </row>
    <row r="142" spans="1:2">
      <c r="A142" t="s">
        <v>311</v>
      </c>
      <c r="B142">
        <f>[4]p33!B142</f>
        <v>0</v>
      </c>
    </row>
    <row r="143" spans="1:2">
      <c r="A143" t="s">
        <v>312</v>
      </c>
      <c r="B143">
        <f>[4]p33!B143</f>
        <v>0</v>
      </c>
    </row>
    <row r="144" spans="1:2">
      <c r="A144" t="s">
        <v>313</v>
      </c>
      <c r="B144">
        <f>[4]p33!B144</f>
        <v>0</v>
      </c>
    </row>
    <row r="145" spans="1:2">
      <c r="A145" t="s">
        <v>314</v>
      </c>
      <c r="B145">
        <f>[4]p33!B145</f>
        <v>285397282.81960952</v>
      </c>
    </row>
    <row r="146" spans="1:2">
      <c r="A146" t="s">
        <v>315</v>
      </c>
      <c r="B146">
        <f>[4]p33!B146</f>
        <v>8752943.3169543762</v>
      </c>
    </row>
    <row r="147" spans="1:2">
      <c r="A147" t="s">
        <v>316</v>
      </c>
      <c r="B147">
        <f>[4]p33!B147</f>
        <v>7346694.7361851307</v>
      </c>
    </row>
    <row r="148" spans="1:2">
      <c r="A148" t="s">
        <v>317</v>
      </c>
      <c r="B148">
        <f>[4]p33!B148</f>
        <v>1418738.5238642669</v>
      </c>
    </row>
    <row r="149" spans="1:2">
      <c r="A149" t="s">
        <v>318</v>
      </c>
      <c r="B149">
        <f>[4]p33!B149</f>
        <v>2599706.7029933999</v>
      </c>
    </row>
    <row r="150" spans="1:2">
      <c r="A150" t="s">
        <v>319</v>
      </c>
      <c r="B150">
        <f>[4]p33!B150</f>
        <v>5580140.8928420935</v>
      </c>
    </row>
    <row r="151" spans="1:2">
      <c r="A151" t="s">
        <v>320</v>
      </c>
      <c r="B151">
        <f>[4]p33!B151</f>
        <v>2466.3512147030633</v>
      </c>
    </row>
    <row r="152" spans="1:2">
      <c r="A152" t="s">
        <v>321</v>
      </c>
      <c r="B152">
        <f>[4]p33!B152</f>
        <v>355.18546607125535</v>
      </c>
    </row>
    <row r="153" spans="1:2">
      <c r="A153" t="s">
        <v>322</v>
      </c>
      <c r="B153">
        <f>[4]p33!B153</f>
        <v>187.102505942991</v>
      </c>
    </row>
    <row r="154" spans="1:2">
      <c r="A154" t="s">
        <v>323</v>
      </c>
      <c r="B154">
        <f>[4]p33!B154</f>
        <v>18.231761948930934</v>
      </c>
    </row>
    <row r="155" spans="1:2">
      <c r="A155" t="s">
        <v>324</v>
      </c>
      <c r="B155">
        <f>[4]p33!B155</f>
        <v>21.597625693348952</v>
      </c>
    </row>
    <row r="156" spans="1:2">
      <c r="A156" t="s">
        <v>325</v>
      </c>
      <c r="B156">
        <f>[4]p33!B156</f>
        <v>27.748864536816821</v>
      </c>
    </row>
    <row r="157" spans="1:2">
      <c r="A157" t="s">
        <v>326</v>
      </c>
      <c r="B157">
        <f>[4]p33!B157</f>
        <v>15000018</v>
      </c>
    </row>
    <row r="158" spans="1:2">
      <c r="A158" t="s">
        <v>327</v>
      </c>
      <c r="B158">
        <f>[4]p33!B158</f>
        <v>500006.40000000002</v>
      </c>
    </row>
    <row r="159" spans="1:2">
      <c r="A159" t="s">
        <v>328</v>
      </c>
      <c r="B159">
        <f>[4]p33!B159</f>
        <v>500002.8</v>
      </c>
    </row>
    <row r="160" spans="1:2">
      <c r="A160" t="s">
        <v>329</v>
      </c>
      <c r="B160">
        <f>[4]p33!B160</f>
        <v>249999.75</v>
      </c>
    </row>
    <row r="161" spans="1:2">
      <c r="A161" t="s">
        <v>330</v>
      </c>
      <c r="B161">
        <f>[4]p33!B161</f>
        <v>349999.65</v>
      </c>
    </row>
    <row r="162" spans="1:2">
      <c r="A162" t="s">
        <v>331</v>
      </c>
      <c r="B162">
        <f>[4]p33!B162</f>
        <v>1000000</v>
      </c>
    </row>
    <row r="163" spans="1:2">
      <c r="A163" t="s">
        <v>332</v>
      </c>
      <c r="B163">
        <f>[4]p33!B163</f>
        <v>25685755.45376486</v>
      </c>
    </row>
    <row r="164" spans="1:2">
      <c r="A164" t="s">
        <v>333</v>
      </c>
      <c r="B164">
        <f>[4]p33!B164</f>
        <v>0</v>
      </c>
    </row>
    <row r="165" spans="1:2">
      <c r="A165" t="s">
        <v>334</v>
      </c>
      <c r="B165">
        <f>[4]p33!B165</f>
        <v>675895.91572903201</v>
      </c>
    </row>
    <row r="166" spans="1:2">
      <c r="A166" t="s">
        <v>335</v>
      </c>
      <c r="B166">
        <f>[4]p33!B166</f>
        <v>163154.93024439071</v>
      </c>
    </row>
    <row r="167" spans="1:2">
      <c r="A167" t="s">
        <v>336</v>
      </c>
      <c r="B167">
        <f>[4]p33!B167</f>
        <v>298966.27084424102</v>
      </c>
    </row>
    <row r="168" spans="1:2">
      <c r="A168" t="s">
        <v>337</v>
      </c>
      <c r="B168">
        <f>[4]p33!B168</f>
        <v>0</v>
      </c>
    </row>
    <row r="169" spans="1:2">
      <c r="A169" t="s">
        <v>338</v>
      </c>
      <c r="B169">
        <f>[4]p33!B169</f>
        <v>3</v>
      </c>
    </row>
    <row r="170" spans="1:2">
      <c r="A170" t="s">
        <v>339</v>
      </c>
      <c r="B170">
        <f>[4]p33!B170</f>
        <v>6</v>
      </c>
    </row>
    <row r="171" spans="1:2">
      <c r="A171" t="s">
        <v>340</v>
      </c>
      <c r="B171">
        <f>[4]p33!B171</f>
        <v>264536</v>
      </c>
    </row>
    <row r="172" spans="1:2">
      <c r="A172" t="s">
        <v>341</v>
      </c>
      <c r="B172">
        <f>[4]p33!B172</f>
        <v>7472528</v>
      </c>
    </row>
    <row r="173" spans="1:2">
      <c r="A173" t="s">
        <v>342</v>
      </c>
      <c r="B173">
        <f>[4]p33!B173</f>
        <v>25932086.099999998</v>
      </c>
    </row>
    <row r="174" spans="1:2">
      <c r="A174" t="s">
        <v>343</v>
      </c>
      <c r="B174">
        <f>[4]p33!B174</f>
        <v>264536</v>
      </c>
    </row>
    <row r="175" spans="1:2">
      <c r="A175" t="s">
        <v>344</v>
      </c>
      <c r="B175">
        <f>[4]p33!B175</f>
        <v>7472528</v>
      </c>
    </row>
    <row r="176" spans="1:2">
      <c r="A176" t="s">
        <v>345</v>
      </c>
      <c r="B176">
        <f>[4]p33!B176</f>
        <v>25932086.099999998</v>
      </c>
    </row>
    <row r="177" spans="1:2">
      <c r="A177" t="s">
        <v>346</v>
      </c>
      <c r="B177">
        <f>[4]p33!B177</f>
        <v>300909</v>
      </c>
    </row>
    <row r="178" spans="1:2">
      <c r="A178" t="s">
        <v>347</v>
      </c>
      <c r="B178">
        <f>[4]p33!B178</f>
        <v>8035858.08560606</v>
      </c>
    </row>
    <row r="179" spans="1:2">
      <c r="A179" t="s">
        <v>348</v>
      </c>
      <c r="B179">
        <f>[4]p33!B179</f>
        <v>29070654.549999997</v>
      </c>
    </row>
    <row r="180" spans="1:2">
      <c r="A180" t="s">
        <v>349</v>
      </c>
      <c r="B180">
        <f>[4]p33!B180</f>
        <v>316718</v>
      </c>
    </row>
    <row r="181" spans="1:2">
      <c r="A181" t="s">
        <v>350</v>
      </c>
      <c r="B181">
        <f>[4]p33!B181</f>
        <v>1847086</v>
      </c>
    </row>
    <row r="182" spans="1:2">
      <c r="A182" t="s">
        <v>351</v>
      </c>
      <c r="B182">
        <f>[4]p33!B182</f>
        <v>6531553</v>
      </c>
    </row>
    <row r="183" spans="1:2">
      <c r="A183" t="s">
        <v>352</v>
      </c>
      <c r="B183">
        <f>[4]p33!B183</f>
        <v>316718</v>
      </c>
    </row>
    <row r="184" spans="1:2">
      <c r="A184" t="s">
        <v>353</v>
      </c>
      <c r="B184">
        <f>[4]p33!B184</f>
        <v>1847086</v>
      </c>
    </row>
    <row r="185" spans="1:2">
      <c r="A185" t="s">
        <v>354</v>
      </c>
      <c r="B185">
        <f>[4]p33!B185</f>
        <v>6531553</v>
      </c>
    </row>
    <row r="186" spans="1:2">
      <c r="A186" t="s">
        <v>355</v>
      </c>
      <c r="B186">
        <f>[4]p33!B186</f>
        <v>312759</v>
      </c>
    </row>
    <row r="187" spans="1:2">
      <c r="A187" t="s">
        <v>356</v>
      </c>
      <c r="B187">
        <f>[4]p33!B187</f>
        <v>1839168</v>
      </c>
    </row>
    <row r="188" spans="1:2">
      <c r="A188" t="s">
        <v>357</v>
      </c>
      <c r="B188">
        <f>[4]p33!B188</f>
        <v>6490588</v>
      </c>
    </row>
    <row r="189" spans="1:2">
      <c r="A189" t="s">
        <v>358</v>
      </c>
      <c r="B189">
        <f>[4]p33!B189</f>
        <v>0</v>
      </c>
    </row>
    <row r="190" spans="1:2">
      <c r="A190" t="s">
        <v>359</v>
      </c>
      <c r="B190">
        <f>[4]p33!B190</f>
        <v>0</v>
      </c>
    </row>
    <row r="191" spans="1:2">
      <c r="A191" t="s">
        <v>360</v>
      </c>
      <c r="B191">
        <f>[4]p33!B191</f>
        <v>0</v>
      </c>
    </row>
    <row r="192" spans="1:2">
      <c r="A192" t="s">
        <v>361</v>
      </c>
      <c r="B192">
        <f>[4]p33!B192</f>
        <v>0</v>
      </c>
    </row>
    <row r="193" spans="1:2">
      <c r="A193" t="s">
        <v>362</v>
      </c>
      <c r="B193">
        <f>[4]p33!B193</f>
        <v>0</v>
      </c>
    </row>
    <row r="194" spans="1:2">
      <c r="A194" t="s">
        <v>363</v>
      </c>
      <c r="B194">
        <f>[4]p33!B194</f>
        <v>0</v>
      </c>
    </row>
    <row r="195" spans="1:2">
      <c r="A195" t="s">
        <v>364</v>
      </c>
      <c r="B195">
        <f>[4]p33!B195</f>
        <v>30835</v>
      </c>
    </row>
    <row r="196" spans="1:2">
      <c r="A196" t="s">
        <v>365</v>
      </c>
      <c r="B196">
        <f>[4]p33!B196</f>
        <v>4504262.4000000004</v>
      </c>
    </row>
    <row r="197" spans="1:2">
      <c r="A197" t="s">
        <v>366</v>
      </c>
      <c r="B197">
        <f>[4]p33!B197</f>
        <v>146.0762501134061</v>
      </c>
    </row>
    <row r="198" spans="1:2">
      <c r="A198" t="s">
        <v>367</v>
      </c>
      <c r="B198">
        <f>[4]p33!B198</f>
        <v>0</v>
      </c>
    </row>
    <row r="199" spans="1:2">
      <c r="A199" t="s">
        <v>368</v>
      </c>
      <c r="B199">
        <f>[4]p33!B199</f>
        <v>0</v>
      </c>
    </row>
    <row r="200" spans="1:2">
      <c r="A200" t="s">
        <v>369</v>
      </c>
      <c r="B200">
        <f>[4]p33!B200</f>
        <v>0</v>
      </c>
    </row>
    <row r="201" spans="1:2">
      <c r="A201" t="s">
        <v>370</v>
      </c>
      <c r="B201">
        <f>[4]p33!B201</f>
        <v>33557</v>
      </c>
    </row>
    <row r="202" spans="1:2">
      <c r="A202" t="s">
        <v>371</v>
      </c>
      <c r="B202">
        <f>[4]p33!B202</f>
        <v>887736</v>
      </c>
    </row>
    <row r="203" spans="1:2">
      <c r="A203" t="s">
        <v>372</v>
      </c>
      <c r="B203">
        <f>[4]p33!B203</f>
        <v>26.454571574713153</v>
      </c>
    </row>
    <row r="204" spans="1:2">
      <c r="A204" t="s">
        <v>373</v>
      </c>
      <c r="B204">
        <f>[4]p33!B204</f>
        <v>0</v>
      </c>
    </row>
    <row r="205" spans="1:2">
      <c r="A205" t="s">
        <v>374</v>
      </c>
      <c r="B205">
        <f>[4]p33!B205</f>
        <v>0</v>
      </c>
    </row>
    <row r="206" spans="1:2">
      <c r="A206" t="s">
        <v>375</v>
      </c>
      <c r="B206">
        <f>[4]p33!B206</f>
        <v>0</v>
      </c>
    </row>
    <row r="207" spans="1:2">
      <c r="A207" t="s">
        <v>376</v>
      </c>
      <c r="B207">
        <f>[4]p33!B207</f>
        <v>150859</v>
      </c>
    </row>
    <row r="208" spans="1:2">
      <c r="A208" t="s">
        <v>377</v>
      </c>
      <c r="B208">
        <f>[4]p33!B208</f>
        <v>281603</v>
      </c>
    </row>
    <row r="209" spans="1:2">
      <c r="A209" t="s">
        <v>378</v>
      </c>
      <c r="B209">
        <f>[4]p33!B209</f>
        <v>0</v>
      </c>
    </row>
    <row r="210" spans="1:2">
      <c r="A210" t="s">
        <v>379</v>
      </c>
      <c r="B210">
        <f>[4]p33!B210</f>
        <v>0</v>
      </c>
    </row>
    <row r="211" spans="1:2">
      <c r="A211" t="s">
        <v>380</v>
      </c>
      <c r="B211">
        <f>[4]p33!B211</f>
        <v>590843.69999999995</v>
      </c>
    </row>
    <row r="212" spans="1:2">
      <c r="A212" t="s">
        <v>381</v>
      </c>
      <c r="B212">
        <f>[4]p33!B212</f>
        <v>955438</v>
      </c>
    </row>
    <row r="213" spans="1:2">
      <c r="A213" t="s">
        <v>382</v>
      </c>
      <c r="B213">
        <f>[4]p33!B213</f>
        <v>27859151.254969954</v>
      </c>
    </row>
    <row r="214" spans="1:2">
      <c r="A214" t="s">
        <v>137</v>
      </c>
      <c r="B214">
        <f>[4]p33!B214</f>
        <v>289240</v>
      </c>
    </row>
    <row r="215" spans="1:2">
      <c r="A215" t="s">
        <v>383</v>
      </c>
      <c r="B215">
        <f>[4]p33!B215</f>
        <v>0</v>
      </c>
    </row>
    <row r="216" spans="1:2">
      <c r="A216" t="s">
        <v>384</v>
      </c>
      <c r="B216">
        <f>[4]p33!B216</f>
        <v>28148391.254969954</v>
      </c>
    </row>
    <row r="217" spans="1:2">
      <c r="A217" t="s">
        <v>385</v>
      </c>
      <c r="B217">
        <f>[4]p33!B217</f>
        <v>14222541</v>
      </c>
    </row>
    <row r="218" spans="1:2">
      <c r="A218" t="s">
        <v>386</v>
      </c>
      <c r="B218">
        <f>[4]p33!B218</f>
        <v>1023305.7</v>
      </c>
    </row>
    <row r="219" spans="1:2">
      <c r="A219" t="s">
        <v>387</v>
      </c>
      <c r="B219">
        <f>[4]p33!B219</f>
        <v>4053461</v>
      </c>
    </row>
    <row r="220" spans="1:2">
      <c r="A220" t="s">
        <v>388</v>
      </c>
      <c r="B220">
        <f>[4]p33!B220</f>
        <v>164392</v>
      </c>
    </row>
    <row r="221" spans="1:2">
      <c r="A221" t="s">
        <v>145</v>
      </c>
      <c r="B221">
        <f>[4]p33!B221</f>
        <v>5200000</v>
      </c>
    </row>
    <row r="222" spans="1:2">
      <c r="A222" t="s">
        <v>146</v>
      </c>
      <c r="B222">
        <f>[4]p33!B222</f>
        <v>668460</v>
      </c>
    </row>
    <row r="223" spans="1:2">
      <c r="A223" t="s">
        <v>389</v>
      </c>
      <c r="B223">
        <f>[4]p33!B223</f>
        <v>132086</v>
      </c>
    </row>
    <row r="224" spans="1:2">
      <c r="A224" t="s">
        <v>390</v>
      </c>
      <c r="B224">
        <f>[4]p33!B224</f>
        <v>0</v>
      </c>
    </row>
    <row r="225" spans="1:2">
      <c r="A225" t="s">
        <v>391</v>
      </c>
      <c r="B225">
        <f>[4]p33!B225</f>
        <v>0</v>
      </c>
    </row>
    <row r="226" spans="1:2">
      <c r="A226" t="s">
        <v>392</v>
      </c>
      <c r="B226">
        <f>[4]p33!B226</f>
        <v>2000000</v>
      </c>
    </row>
    <row r="227" spans="1:2">
      <c r="A227" t="s">
        <v>152</v>
      </c>
      <c r="B227">
        <f>[4]p33!B227</f>
        <v>160000</v>
      </c>
    </row>
    <row r="228" spans="1:2">
      <c r="A228" t="s">
        <v>393</v>
      </c>
      <c r="B228">
        <f>[4]p33!B228</f>
        <v>0</v>
      </c>
    </row>
    <row r="229" spans="1:2">
      <c r="A229" t="s">
        <v>394</v>
      </c>
      <c r="B229">
        <f>[4]p33!B229</f>
        <v>192604</v>
      </c>
    </row>
    <row r="230" spans="1:2">
      <c r="A230" t="s">
        <v>395</v>
      </c>
      <c r="B230">
        <f>[4]p33!B230</f>
        <v>1972405.2406349904</v>
      </c>
    </row>
    <row r="231" spans="1:2">
      <c r="A231" t="s">
        <v>396</v>
      </c>
      <c r="B231">
        <f>[4]p33!B231</f>
        <v>29789254.940634988</v>
      </c>
    </row>
    <row r="232" spans="1:2">
      <c r="A232" t="s">
        <v>397</v>
      </c>
      <c r="B232">
        <f>[4]p33!B232</f>
        <v>-1640863.6856650338</v>
      </c>
    </row>
    <row r="233" spans="1:2">
      <c r="A233" t="s">
        <v>398</v>
      </c>
      <c r="B233">
        <f>[4]p33!B233</f>
        <v>-557893</v>
      </c>
    </row>
    <row r="234" spans="1:2">
      <c r="A234" t="s">
        <v>243</v>
      </c>
      <c r="B234">
        <f>[4]p33!B234</f>
        <v>-1082970.6856650338</v>
      </c>
    </row>
    <row r="235" spans="1:2">
      <c r="A235" t="s">
        <v>399</v>
      </c>
      <c r="B235">
        <f>[4]p33!B235</f>
        <v>6250000</v>
      </c>
    </row>
    <row r="236" spans="1:2">
      <c r="A236" t="s">
        <v>400</v>
      </c>
      <c r="B236">
        <f>[4]p33!B236</f>
        <v>11666666.666666668</v>
      </c>
    </row>
    <row r="237" spans="1:2">
      <c r="A237" t="s">
        <v>401</v>
      </c>
      <c r="B237">
        <f>[4]p33!B237</f>
        <v>10000000</v>
      </c>
    </row>
    <row r="238" spans="1:2">
      <c r="A238" t="s">
        <v>402</v>
      </c>
      <c r="B238">
        <f>[4]p33!B238</f>
        <v>400</v>
      </c>
    </row>
    <row r="239" spans="1:2">
      <c r="A239" t="s">
        <v>403</v>
      </c>
      <c r="B239">
        <f>[4]p33!B239</f>
        <v>300</v>
      </c>
    </row>
    <row r="240" spans="1:2">
      <c r="A240" t="s">
        <v>404</v>
      </c>
      <c r="B240">
        <f>[4]p33!B240</f>
        <v>1000</v>
      </c>
    </row>
    <row r="241" spans="1:2">
      <c r="A241" t="s">
        <v>405</v>
      </c>
      <c r="B241">
        <f>[4]p33!B241</f>
        <v>1.4</v>
      </c>
    </row>
    <row r="242" spans="1:2">
      <c r="A242" t="s">
        <v>406</v>
      </c>
      <c r="B242">
        <f>[4]p33!B242</f>
        <v>2.66</v>
      </c>
    </row>
    <row r="243" spans="1:2">
      <c r="A243" t="s">
        <v>407</v>
      </c>
      <c r="B243">
        <f>[4]p33!B243</f>
        <v>35076074</v>
      </c>
    </row>
    <row r="244" spans="1:2">
      <c r="A244" t="s">
        <v>408</v>
      </c>
      <c r="B244">
        <f>[4]p33!B244</f>
        <v>7344454</v>
      </c>
    </row>
    <row r="245" spans="1:2">
      <c r="A245" t="s">
        <v>409</v>
      </c>
      <c r="B245">
        <f>[4]p33!B245</f>
        <v>60000</v>
      </c>
    </row>
    <row r="246" spans="1:2">
      <c r="A246" t="s">
        <v>410</v>
      </c>
      <c r="B246">
        <f>[4]p33!B246</f>
        <v>0</v>
      </c>
    </row>
    <row r="247" spans="1:2">
      <c r="A247" t="s">
        <v>411</v>
      </c>
      <c r="B247">
        <f>[4]p33!B247</f>
        <v>4.0085678549380148</v>
      </c>
    </row>
    <row r="248" spans="1:2">
      <c r="A248" t="s">
        <v>412</v>
      </c>
      <c r="B248">
        <f>[4]p33!B248</f>
        <v>4.3</v>
      </c>
    </row>
    <row r="249" spans="1:2">
      <c r="A249" t="s">
        <v>413</v>
      </c>
      <c r="B249">
        <f>[4]p33!B249</f>
        <v>0</v>
      </c>
    </row>
    <row r="250" spans="1:2">
      <c r="A250" t="s">
        <v>414</v>
      </c>
      <c r="B250">
        <f>[4]p33!B250</f>
        <v>0</v>
      </c>
    </row>
    <row r="251" spans="1:2">
      <c r="A251" t="s">
        <v>415</v>
      </c>
      <c r="B251">
        <f>[4]p33!B251</f>
        <v>0</v>
      </c>
    </row>
    <row r="252" spans="1:2">
      <c r="A252" t="s">
        <v>416</v>
      </c>
      <c r="B252">
        <f>[4]p33!B252</f>
        <v>0</v>
      </c>
    </row>
    <row r="253" spans="1:2">
      <c r="A253" t="s">
        <v>417</v>
      </c>
      <c r="B253">
        <f>[4]p33!B253</f>
        <v>0</v>
      </c>
    </row>
    <row r="254" spans="1:2">
      <c r="A254" t="s">
        <v>418</v>
      </c>
      <c r="B254">
        <f>[4]p33!B254</f>
        <v>0</v>
      </c>
    </row>
    <row r="255" spans="1:2">
      <c r="A255" t="s">
        <v>419</v>
      </c>
      <c r="B255">
        <f>[4]p33!B255</f>
        <v>0</v>
      </c>
    </row>
    <row r="256" spans="1:2">
      <c r="A256" t="s">
        <v>420</v>
      </c>
      <c r="B256">
        <f>[4]p33!B256</f>
        <v>0</v>
      </c>
    </row>
    <row r="257" spans="1:2">
      <c r="A257" t="s">
        <v>421</v>
      </c>
      <c r="B257">
        <f>[4]p33!B257</f>
        <v>0</v>
      </c>
    </row>
    <row r="258" spans="1:2">
      <c r="A258" t="s">
        <v>422</v>
      </c>
      <c r="B258">
        <f>[4]p33!B258</f>
        <v>0</v>
      </c>
    </row>
    <row r="259" spans="1:2">
      <c r="A259" t="s">
        <v>423</v>
      </c>
      <c r="B259">
        <f>[4]p33!B259</f>
        <v>5</v>
      </c>
    </row>
    <row r="260" spans="1:2">
      <c r="A260" t="s">
        <v>1065</v>
      </c>
      <c r="B260">
        <f>[4]p33!B260</f>
        <v>14.862993105250066</v>
      </c>
    </row>
    <row r="261" spans="1:2">
      <c r="A261" t="s">
        <v>1066</v>
      </c>
      <c r="B261">
        <f>[4]p33!B261</f>
        <v>20.752681777342939</v>
      </c>
    </row>
    <row r="262" spans="1:2">
      <c r="A262" t="s">
        <v>227</v>
      </c>
      <c r="B262">
        <f>[4]p33!B262</f>
        <v>87</v>
      </c>
    </row>
    <row r="263" spans="1:2">
      <c r="A263" t="s">
        <v>228</v>
      </c>
      <c r="B263">
        <f>[4]p33!B263</f>
        <v>91</v>
      </c>
    </row>
    <row r="264" spans="1:2">
      <c r="A264" t="s">
        <v>346</v>
      </c>
      <c r="B264">
        <f>[4]p33!B264</f>
        <v>300909</v>
      </c>
    </row>
    <row r="265" spans="1:2">
      <c r="A265" t="s">
        <v>355</v>
      </c>
      <c r="B265">
        <f>[4]p33!B265</f>
        <v>312759</v>
      </c>
    </row>
    <row r="266" spans="1:2">
      <c r="A266" t="s">
        <v>338</v>
      </c>
      <c r="B266">
        <f>[4]p33!B266</f>
        <v>3</v>
      </c>
    </row>
    <row r="267" spans="1:2">
      <c r="A267" t="s">
        <v>339</v>
      </c>
      <c r="B267">
        <f>[4]p33!B267</f>
        <v>6</v>
      </c>
    </row>
    <row r="268" spans="1:2">
      <c r="A268" t="s">
        <v>1067</v>
      </c>
      <c r="B268">
        <f>[4]p33!B268</f>
        <v>722181.6</v>
      </c>
    </row>
    <row r="269" spans="1:2">
      <c r="A269" t="s">
        <v>1068</v>
      </c>
      <c r="B269">
        <f>[4]p33!B269</f>
        <v>938277</v>
      </c>
    </row>
    <row r="270" spans="1:2">
      <c r="A270" t="s">
        <v>1069</v>
      </c>
      <c r="B270">
        <f>[4]p33!B270</f>
        <v>-2007999.5125817149</v>
      </c>
    </row>
    <row r="271" spans="1:2">
      <c r="A271" t="s">
        <v>1070</v>
      </c>
      <c r="B271">
        <f>[4]p33!B271</f>
        <v>0.70177678284688094</v>
      </c>
    </row>
    <row r="272" spans="1:2">
      <c r="A272" t="s">
        <v>1071</v>
      </c>
      <c r="B272">
        <f>[4]p33!B272</f>
        <v>0.81872019309979549</v>
      </c>
    </row>
    <row r="273" spans="1:2">
      <c r="A273" t="s">
        <v>1072</v>
      </c>
      <c r="B273">
        <f>[4]p33!B273</f>
        <v>0.51289874976129401</v>
      </c>
    </row>
    <row r="274" spans="1:2">
      <c r="A274" t="s">
        <v>1073</v>
      </c>
      <c r="B274">
        <f>[4]p33!B274</f>
        <v>0.47000427195309835</v>
      </c>
    </row>
    <row r="275" spans="1:2">
      <c r="A275" t="s">
        <v>1087</v>
      </c>
      <c r="B275">
        <f>[4]p33!B275</f>
        <v>0.47052470208702085</v>
      </c>
    </row>
    <row r="276" spans="1:2">
      <c r="A276" t="s">
        <v>1088</v>
      </c>
      <c r="B276">
        <f>[4]p33!B276</f>
        <v>0.44038811238655767</v>
      </c>
    </row>
    <row r="277" spans="1:2">
      <c r="A277" t="s">
        <v>1091</v>
      </c>
      <c r="B277">
        <f>[4]p33!B277</f>
        <v>-978698.68566503376</v>
      </c>
    </row>
    <row r="278" spans="1:2">
      <c r="A278" t="s">
        <v>1092</v>
      </c>
      <c r="B278">
        <f>[4]p33!B278</f>
        <v>1.5812271127074022</v>
      </c>
    </row>
    <row r="279" spans="1:2">
      <c r="A279" t="s">
        <v>1093</v>
      </c>
      <c r="B279">
        <f>[4]p33!B279</f>
        <v>0.61258736394136271</v>
      </c>
    </row>
    <row r="280" spans="1:2">
      <c r="A280" t="s">
        <v>1094</v>
      </c>
      <c r="B280">
        <f>[4]p33!B280</f>
        <v>0.38741263605863735</v>
      </c>
    </row>
    <row r="281" spans="1:2">
      <c r="A281" t="s">
        <v>1099</v>
      </c>
      <c r="B281">
        <f>[4]p33!B281</f>
        <v>7.0223999999999995E-2</v>
      </c>
    </row>
    <row r="282" spans="1:2">
      <c r="A282" t="s">
        <v>1100</v>
      </c>
      <c r="B282">
        <f>[4]p33!B282</f>
        <v>0.12371840669061104</v>
      </c>
    </row>
    <row r="283" spans="1:2">
      <c r="A283" t="s">
        <v>1095</v>
      </c>
      <c r="B283">
        <f>[4]p33!B283</f>
        <v>27731620</v>
      </c>
    </row>
    <row r="284" spans="1:2">
      <c r="A284" t="s">
        <v>1096</v>
      </c>
      <c r="B284">
        <f>[4]p33!B284</f>
        <v>17538037.247867245</v>
      </c>
    </row>
    <row r="285" spans="1:2">
      <c r="A285" t="s">
        <v>1097</v>
      </c>
      <c r="B285">
        <f>[4]p33!B285</f>
        <v>1029300.8269166811</v>
      </c>
    </row>
    <row r="286" spans="1:2">
      <c r="A286" t="s">
        <v>1101</v>
      </c>
      <c r="B286">
        <f>[4]p33!B286</f>
        <v>15000000</v>
      </c>
    </row>
    <row r="287" spans="1:2">
      <c r="A287" t="s">
        <v>1102</v>
      </c>
      <c r="B287">
        <f>[4]p33!B287</f>
        <v>0</v>
      </c>
    </row>
    <row r="288" spans="1:2">
      <c r="A288" t="s">
        <v>1103</v>
      </c>
      <c r="B288">
        <f>[4]p33!B288</f>
        <v>0</v>
      </c>
    </row>
    <row r="289" spans="1:2">
      <c r="A289" t="s">
        <v>1069</v>
      </c>
      <c r="B289">
        <f>[4]p33!B289</f>
        <v>-2007999.5125817149</v>
      </c>
    </row>
    <row r="290" spans="1:2">
      <c r="A290" t="s">
        <v>508</v>
      </c>
      <c r="B290">
        <f>[4]p33!B290</f>
        <v>9.0948409110402431E-2</v>
      </c>
    </row>
    <row r="291" spans="1:2">
      <c r="A291" t="s">
        <v>1104</v>
      </c>
      <c r="B291">
        <f>[4]p33!B291</f>
        <v>-8.647723399417985E-2</v>
      </c>
    </row>
  </sheetData>
  <phoneticPr fontId="33" type="noConversion"/>
  <pageMargins left="0.75" right="0.75" top="1" bottom="1" header="0.5" footer="0.5"/>
  <headerFooter alignWithMargins="0"/>
  <drawing r:id="rId1"/>
</worksheet>
</file>

<file path=xl/worksheets/sheet4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T291"/>
  <sheetViews>
    <sheetView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1188</v>
      </c>
    </row>
    <row r="2" spans="1:11">
      <c r="A2">
        <v>34</v>
      </c>
      <c r="B2" t="s">
        <v>176</v>
      </c>
      <c r="C2" t="s">
        <v>177</v>
      </c>
      <c r="D2" t="s">
        <v>178</v>
      </c>
      <c r="E2" t="s">
        <v>8</v>
      </c>
      <c r="F2" t="s">
        <v>179</v>
      </c>
      <c r="G2" t="s">
        <v>10</v>
      </c>
      <c r="H2" t="s">
        <v>180</v>
      </c>
    </row>
    <row r="3" spans="1:11">
      <c r="A3" t="s">
        <v>181</v>
      </c>
      <c r="B3">
        <f>[4]p34!B3</f>
        <v>312587</v>
      </c>
      <c r="C3">
        <f>[4]p34!C3</f>
        <v>146854</v>
      </c>
      <c r="D3">
        <f>[4]p34!D3</f>
        <v>108368</v>
      </c>
      <c r="E3">
        <f>[4]p34!E3</f>
        <v>212183</v>
      </c>
      <c r="F3">
        <f>[4]p34!F3</f>
        <v>237266</v>
      </c>
      <c r="G3">
        <f>[4]p34!G3</f>
        <v>630084</v>
      </c>
      <c r="H3">
        <f>[4]p34!H3</f>
        <v>1647342</v>
      </c>
      <c r="I3">
        <f>[4]p34!I3</f>
        <v>0</v>
      </c>
      <c r="J3">
        <f>[4]p34!J3</f>
        <v>0</v>
      </c>
      <c r="K3">
        <f>[4]p34!K3</f>
        <v>0</v>
      </c>
    </row>
    <row r="4" spans="1:11">
      <c r="A4" t="s">
        <v>182</v>
      </c>
      <c r="B4">
        <f>[4]p34!B4</f>
        <v>312587</v>
      </c>
      <c r="C4">
        <f>[4]p34!C4</f>
        <v>146854</v>
      </c>
      <c r="D4">
        <f>[4]p34!D4</f>
        <v>108368</v>
      </c>
      <c r="E4">
        <f>[4]p34!E4</f>
        <v>212183</v>
      </c>
      <c r="F4">
        <f>[4]p34!F4</f>
        <v>237266</v>
      </c>
      <c r="G4">
        <f>[4]p34!G4</f>
        <v>630084</v>
      </c>
      <c r="H4">
        <f>[4]p34!H4</f>
        <v>1647342</v>
      </c>
      <c r="I4">
        <f>[4]p34!I4</f>
        <v>0</v>
      </c>
      <c r="J4">
        <f>[4]p34!J4</f>
        <v>0</v>
      </c>
      <c r="K4">
        <f>[4]p34!K4</f>
        <v>0</v>
      </c>
    </row>
    <row r="5" spans="1:11">
      <c r="A5" t="s">
        <v>183</v>
      </c>
      <c r="B5">
        <f>[4]p34!B5</f>
        <v>0</v>
      </c>
      <c r="C5">
        <f>[4]p34!C5</f>
        <v>0</v>
      </c>
      <c r="D5">
        <f>[4]p34!D5</f>
        <v>108368</v>
      </c>
      <c r="E5">
        <f>[4]p34!E5</f>
        <v>0</v>
      </c>
      <c r="F5">
        <f>[4]p34!F5</f>
        <v>0</v>
      </c>
      <c r="G5">
        <f>[4]p34!G5</f>
        <v>0</v>
      </c>
      <c r="H5">
        <f>[4]p34!H5</f>
        <v>0</v>
      </c>
      <c r="I5">
        <f>[4]p34!I5</f>
        <v>0</v>
      </c>
      <c r="J5">
        <f>[4]p34!J5</f>
        <v>0</v>
      </c>
      <c r="K5">
        <f>[4]p34!K5</f>
        <v>0</v>
      </c>
    </row>
    <row r="6" spans="1:11">
      <c r="A6" t="s">
        <v>184</v>
      </c>
      <c r="B6">
        <f>[4]p34!B6</f>
        <v>312587</v>
      </c>
      <c r="C6">
        <f>[4]p34!C6</f>
        <v>146854</v>
      </c>
      <c r="D6">
        <f>[4]p34!D6</f>
        <v>0</v>
      </c>
      <c r="E6">
        <f>[4]p34!E6</f>
        <v>212183</v>
      </c>
      <c r="F6">
        <f>[4]p34!F6</f>
        <v>237266</v>
      </c>
      <c r="G6">
        <f>[4]p34!G6</f>
        <v>630084</v>
      </c>
      <c r="H6">
        <f>[4]p34!H6</f>
        <v>0</v>
      </c>
      <c r="I6">
        <f>[4]p34!I6</f>
        <v>0</v>
      </c>
      <c r="J6">
        <f>[4]p34!J6</f>
        <v>0</v>
      </c>
      <c r="K6">
        <f>[4]p34!K6</f>
        <v>0</v>
      </c>
    </row>
    <row r="7" spans="1:11">
      <c r="A7" t="s">
        <v>185</v>
      </c>
      <c r="B7">
        <f>[4]p34!B7</f>
        <v>0</v>
      </c>
      <c r="C7">
        <f>[4]p34!C7</f>
        <v>0</v>
      </c>
      <c r="D7">
        <f>[4]p34!D7</f>
        <v>1538974</v>
      </c>
      <c r="E7">
        <f>[4]p34!E7</f>
        <v>0</v>
      </c>
      <c r="F7">
        <f>[4]p34!F7</f>
        <v>0</v>
      </c>
      <c r="G7">
        <f>[4]p34!G7</f>
        <v>0</v>
      </c>
      <c r="H7">
        <f>[4]p34!H7</f>
        <v>0</v>
      </c>
      <c r="I7">
        <f>[4]p34!I7</f>
        <v>0</v>
      </c>
      <c r="J7">
        <f>[4]p34!J7</f>
        <v>0</v>
      </c>
      <c r="K7">
        <f>[4]p34!K7</f>
        <v>0</v>
      </c>
    </row>
    <row r="8" spans="1:11">
      <c r="A8" t="s">
        <v>186</v>
      </c>
      <c r="B8">
        <f>[4]p34!B8</f>
        <v>268586</v>
      </c>
      <c r="C8">
        <f>[4]p34!C8</f>
        <v>107325</v>
      </c>
      <c r="D8">
        <f>[4]p34!D8</f>
        <v>86718</v>
      </c>
      <c r="E8">
        <f>[4]p34!E8</f>
        <v>212862</v>
      </c>
      <c r="F8">
        <f>[4]p34!F8</f>
        <v>262500</v>
      </c>
      <c r="G8">
        <f>[4]p34!G8</f>
        <v>695296</v>
      </c>
      <c r="H8">
        <f>[4]p34!H8</f>
        <v>1633287</v>
      </c>
      <c r="I8">
        <f>[4]p34!I8</f>
        <v>0</v>
      </c>
      <c r="J8">
        <f>[4]p34!J8</f>
        <v>0</v>
      </c>
      <c r="K8">
        <f>[4]p34!K8</f>
        <v>0</v>
      </c>
    </row>
    <row r="9" spans="1:11">
      <c r="A9" t="s">
        <v>187</v>
      </c>
      <c r="B9">
        <f>[4]p34!B9</f>
        <v>268586</v>
      </c>
      <c r="C9">
        <f>[4]p34!C9</f>
        <v>107325</v>
      </c>
      <c r="D9">
        <f>[4]p34!D9</f>
        <v>86718</v>
      </c>
      <c r="E9">
        <f>[4]p34!E9</f>
        <v>212862</v>
      </c>
      <c r="F9">
        <f>[4]p34!F9</f>
        <v>262500</v>
      </c>
      <c r="G9">
        <f>[4]p34!G9</f>
        <v>683643</v>
      </c>
      <c r="H9">
        <f>[4]p34!H9</f>
        <v>1621634</v>
      </c>
      <c r="I9">
        <f>[4]p34!I9</f>
        <v>0</v>
      </c>
      <c r="J9">
        <f>[4]p34!J9</f>
        <v>0</v>
      </c>
      <c r="K9">
        <f>[4]p34!K9</f>
        <v>0</v>
      </c>
    </row>
    <row r="10" spans="1:11">
      <c r="A10" t="s">
        <v>188</v>
      </c>
      <c r="B10">
        <f>[4]p34!B10</f>
        <v>0</v>
      </c>
      <c r="C10">
        <f>[4]p34!C10</f>
        <v>0</v>
      </c>
      <c r="D10">
        <f>[4]p34!D10</f>
        <v>0</v>
      </c>
      <c r="E10">
        <f>[4]p34!E10</f>
        <v>0</v>
      </c>
      <c r="F10">
        <f>[4]p34!F10</f>
        <v>0</v>
      </c>
      <c r="G10">
        <f>[4]p34!G10</f>
        <v>683643</v>
      </c>
      <c r="H10">
        <f>[4]p34!H10</f>
        <v>0</v>
      </c>
      <c r="I10">
        <f>[4]p34!I10</f>
        <v>0</v>
      </c>
      <c r="J10">
        <f>[4]p34!J10</f>
        <v>0</v>
      </c>
      <c r="K10">
        <f>[4]p34!K10</f>
        <v>0</v>
      </c>
    </row>
    <row r="11" spans="1:11">
      <c r="A11" t="s">
        <v>189</v>
      </c>
      <c r="B11">
        <f>[4]p34!B11</f>
        <v>268586</v>
      </c>
      <c r="C11">
        <f>[4]p34!C11</f>
        <v>107325</v>
      </c>
      <c r="D11">
        <f>[4]p34!D11</f>
        <v>86718</v>
      </c>
      <c r="E11">
        <f>[4]p34!E11</f>
        <v>212862</v>
      </c>
      <c r="F11">
        <f>[4]p34!F11</f>
        <v>262500</v>
      </c>
      <c r="G11">
        <f>[4]p34!G11</f>
        <v>0</v>
      </c>
      <c r="H11">
        <f>[4]p34!H11</f>
        <v>0</v>
      </c>
      <c r="I11">
        <f>[4]p34!I11</f>
        <v>0</v>
      </c>
      <c r="J11">
        <f>[4]p34!J11</f>
        <v>0</v>
      </c>
      <c r="K11">
        <f>[4]p34!K11</f>
        <v>0</v>
      </c>
    </row>
    <row r="12" spans="1:11">
      <c r="A12" t="s">
        <v>190</v>
      </c>
      <c r="B12">
        <f>[4]p34!B12</f>
        <v>0</v>
      </c>
      <c r="C12">
        <f>[4]p34!C12</f>
        <v>0</v>
      </c>
      <c r="D12">
        <f>[4]p34!D12</f>
        <v>0</v>
      </c>
      <c r="E12">
        <f>[4]p34!E12</f>
        <v>0</v>
      </c>
      <c r="F12">
        <f>[4]p34!F12</f>
        <v>0</v>
      </c>
      <c r="G12">
        <f>[4]p34!G12</f>
        <v>937991</v>
      </c>
      <c r="H12">
        <f>[4]p34!H12</f>
        <v>0</v>
      </c>
      <c r="I12">
        <f>[4]p34!I12</f>
        <v>0</v>
      </c>
      <c r="J12">
        <f>[4]p34!J12</f>
        <v>0</v>
      </c>
      <c r="K12">
        <f>[4]p34!K12</f>
        <v>0</v>
      </c>
    </row>
    <row r="13" spans="1:11">
      <c r="A13" t="s">
        <v>191</v>
      </c>
      <c r="B13">
        <f>[4]p34!B13</f>
        <v>3631.6657498275003</v>
      </c>
      <c r="C13">
        <f>[4]p34!C13</f>
        <v>350.7858962901563</v>
      </c>
      <c r="D13">
        <f>[4]p34!D13</f>
        <v>288.88250282718747</v>
      </c>
      <c r="E13">
        <f>[4]p34!E13</f>
        <v>27.237493123706251</v>
      </c>
      <c r="F13">
        <f>[4]p34!F13</f>
        <v>42.094307554818769</v>
      </c>
      <c r="G13">
        <f>[4]p34!G13</f>
        <v>37.967414657287499</v>
      </c>
      <c r="H13">
        <f>[4]p34!H13</f>
        <v>0</v>
      </c>
      <c r="I13">
        <f>[4]p34!I13</f>
        <v>0</v>
      </c>
      <c r="J13">
        <f>[4]p34!J13</f>
        <v>0</v>
      </c>
      <c r="K13">
        <f>[4]p34!K13</f>
        <v>0</v>
      </c>
    </row>
    <row r="14" spans="1:11">
      <c r="A14" t="s">
        <v>192</v>
      </c>
      <c r="B14">
        <f>[4]p34!B14</f>
        <v>3725.3886862499994</v>
      </c>
      <c r="C14">
        <f>[4]p34!C14</f>
        <v>359.83867992187504</v>
      </c>
      <c r="D14">
        <f>[4]p34!D14</f>
        <v>296.33773640624997</v>
      </c>
      <c r="E14">
        <f>[4]p34!E14</f>
        <v>27.940415146874997</v>
      </c>
      <c r="F14">
        <f>[4]p34!F14</f>
        <v>43.180641590625001</v>
      </c>
      <c r="G14">
        <f>[4]p34!G14</f>
        <v>38.947245356250001</v>
      </c>
      <c r="H14">
        <f>[4]p34!H14</f>
        <v>0</v>
      </c>
      <c r="I14">
        <f>[4]p34!I14</f>
        <v>0</v>
      </c>
      <c r="J14">
        <f>[4]p34!J14</f>
        <v>0</v>
      </c>
      <c r="K14">
        <f>[4]p34!K14</f>
        <v>0</v>
      </c>
    </row>
    <row r="15" spans="1:11">
      <c r="A15" t="s">
        <v>193</v>
      </c>
      <c r="B15">
        <f>[4]p34!B15</f>
        <v>3631.6657498275003</v>
      </c>
      <c r="C15">
        <f>[4]p34!C15</f>
        <v>350.7858962901563</v>
      </c>
      <c r="D15">
        <f>[4]p34!D15</f>
        <v>288.88250282718747</v>
      </c>
      <c r="E15">
        <f>[4]p34!E15</f>
        <v>27.237493123706251</v>
      </c>
      <c r="F15">
        <f>[4]p34!F15</f>
        <v>42.094307554818769</v>
      </c>
      <c r="G15">
        <f>[4]p34!G15</f>
        <v>37.967414657287499</v>
      </c>
      <c r="H15">
        <f>[4]p34!H15</f>
        <v>0</v>
      </c>
      <c r="I15">
        <f>[4]p34!I15</f>
        <v>0</v>
      </c>
      <c r="J15">
        <f>[4]p34!J15</f>
        <v>0</v>
      </c>
      <c r="K15">
        <f>[4]p34!K15</f>
        <v>0</v>
      </c>
    </row>
    <row r="16" spans="1:11">
      <c r="A16" t="s">
        <v>194</v>
      </c>
      <c r="B16">
        <f>[4]p34!B16</f>
        <v>3725.3886862499994</v>
      </c>
      <c r="C16">
        <f>[4]p34!C16</f>
        <v>359.83867992187504</v>
      </c>
      <c r="D16">
        <f>[4]p34!D16</f>
        <v>296.33773640624997</v>
      </c>
      <c r="E16">
        <f>[4]p34!E16</f>
        <v>27.940415146874997</v>
      </c>
      <c r="F16">
        <f>[4]p34!F16</f>
        <v>43.180641590625001</v>
      </c>
      <c r="G16">
        <f>[4]p34!G16</f>
        <v>38.947245356250001</v>
      </c>
      <c r="H16">
        <f>[4]p34!H16</f>
        <v>0</v>
      </c>
      <c r="I16">
        <f>[4]p34!I16</f>
        <v>0</v>
      </c>
      <c r="J16">
        <f>[4]p34!J16</f>
        <v>0</v>
      </c>
      <c r="K16">
        <f>[4]p34!K16</f>
        <v>0</v>
      </c>
    </row>
    <row r="17" spans="1:11">
      <c r="A17" t="s">
        <v>195</v>
      </c>
      <c r="B17">
        <f>[4]p34!B17</f>
        <v>3631.6657498275003</v>
      </c>
      <c r="C17">
        <f>[4]p34!C17</f>
        <v>350.7858962901563</v>
      </c>
      <c r="D17">
        <f>[4]p34!D17</f>
        <v>288.88250282718747</v>
      </c>
      <c r="E17">
        <f>[4]p34!E17</f>
        <v>27.237493123706251</v>
      </c>
      <c r="F17">
        <f>[4]p34!F17</f>
        <v>42.094307554818769</v>
      </c>
      <c r="G17">
        <f>[4]p34!G17</f>
        <v>37.967414657287499</v>
      </c>
      <c r="H17">
        <f>[4]p34!H17</f>
        <v>0</v>
      </c>
      <c r="I17">
        <f>[4]p34!I17</f>
        <v>0</v>
      </c>
      <c r="J17">
        <f>[4]p34!J17</f>
        <v>0</v>
      </c>
      <c r="K17">
        <f>[4]p34!K17</f>
        <v>0</v>
      </c>
    </row>
    <row r="18" spans="1:11">
      <c r="A18" t="s">
        <v>196</v>
      </c>
      <c r="B18">
        <f>[4]p34!B18</f>
        <v>0</v>
      </c>
      <c r="C18">
        <f>[4]p34!C18</f>
        <v>0</v>
      </c>
      <c r="D18">
        <f>[4]p34!D18</f>
        <v>0</v>
      </c>
      <c r="E18">
        <f>[4]p34!E18</f>
        <v>0</v>
      </c>
      <c r="F18">
        <f>[4]p34!F18</f>
        <v>0</v>
      </c>
      <c r="G18">
        <f>[4]p34!G18</f>
        <v>0</v>
      </c>
      <c r="H18">
        <f>[4]p34!H18</f>
        <v>0</v>
      </c>
      <c r="I18">
        <f>[4]p34!I18</f>
        <v>0</v>
      </c>
      <c r="J18">
        <f>[4]p34!J18</f>
        <v>0</v>
      </c>
      <c r="K18">
        <f>[4]p34!K18</f>
        <v>0</v>
      </c>
    </row>
    <row r="19" spans="1:11">
      <c r="A19" t="s">
        <v>197</v>
      </c>
      <c r="B19">
        <f>[4]p34!B19</f>
        <v>0</v>
      </c>
      <c r="C19">
        <f>[4]p34!C19</f>
        <v>0</v>
      </c>
      <c r="D19">
        <f>[4]p34!D19</f>
        <v>0</v>
      </c>
      <c r="E19">
        <f>[4]p34!E19</f>
        <v>0</v>
      </c>
      <c r="F19">
        <f>[4]p34!F19</f>
        <v>0</v>
      </c>
      <c r="G19">
        <f>[4]p34!G19</f>
        <v>0</v>
      </c>
      <c r="H19">
        <f>[4]p34!H19</f>
        <v>0</v>
      </c>
      <c r="I19">
        <f>[4]p34!I19</f>
        <v>0</v>
      </c>
      <c r="J19">
        <f>[4]p34!J19</f>
        <v>0</v>
      </c>
      <c r="K19">
        <f>[4]p34!K19</f>
        <v>0</v>
      </c>
    </row>
    <row r="20" spans="1:11">
      <c r="A20" t="s">
        <v>198</v>
      </c>
      <c r="B20">
        <f>[4]p34!B20</f>
        <v>0</v>
      </c>
      <c r="C20">
        <f>[4]p34!C20</f>
        <v>0</v>
      </c>
      <c r="D20">
        <f>[4]p34!D20</f>
        <v>0</v>
      </c>
      <c r="E20">
        <f>[4]p34!E20</f>
        <v>0</v>
      </c>
      <c r="F20">
        <f>[4]p34!F20</f>
        <v>0</v>
      </c>
      <c r="G20">
        <f>[4]p34!G20</f>
        <v>0</v>
      </c>
      <c r="H20">
        <f>[4]p34!H20</f>
        <v>0</v>
      </c>
      <c r="I20">
        <f>[4]p34!I20</f>
        <v>0</v>
      </c>
      <c r="J20">
        <f>[4]p34!J20</f>
        <v>0</v>
      </c>
      <c r="K20">
        <f>[4]p34!K20</f>
        <v>0</v>
      </c>
    </row>
    <row r="21" spans="1:11">
      <c r="A21" t="s">
        <v>199</v>
      </c>
      <c r="B21">
        <f>[4]p34!B21</f>
        <v>0</v>
      </c>
      <c r="C21">
        <f>[4]p34!C21</f>
        <v>0</v>
      </c>
      <c r="D21">
        <f>[4]p34!D21</f>
        <v>0</v>
      </c>
      <c r="E21">
        <f>[4]p34!E21</f>
        <v>0</v>
      </c>
      <c r="F21">
        <f>[4]p34!F21</f>
        <v>0</v>
      </c>
      <c r="G21">
        <f>[4]p34!G21</f>
        <v>0</v>
      </c>
      <c r="H21">
        <f>[4]p34!H21</f>
        <v>0</v>
      </c>
      <c r="I21">
        <f>[4]p34!I21</f>
        <v>0</v>
      </c>
      <c r="J21">
        <f>[4]p34!J21</f>
        <v>0</v>
      </c>
      <c r="K21">
        <f>[4]p34!K21</f>
        <v>0</v>
      </c>
    </row>
    <row r="22" spans="1:11">
      <c r="A22" t="s">
        <v>200</v>
      </c>
      <c r="B22">
        <f>[4]p34!B22</f>
        <v>0</v>
      </c>
      <c r="C22">
        <f>[4]p34!C22</f>
        <v>0</v>
      </c>
      <c r="D22">
        <f>[4]p34!D22</f>
        <v>0</v>
      </c>
      <c r="E22">
        <f>[4]p34!E22</f>
        <v>0</v>
      </c>
      <c r="F22">
        <f>[4]p34!F22</f>
        <v>0</v>
      </c>
      <c r="G22">
        <f>[4]p34!G22</f>
        <v>0</v>
      </c>
      <c r="H22">
        <f>[4]p34!H22</f>
        <v>0</v>
      </c>
      <c r="I22">
        <f>[4]p34!I22</f>
        <v>0</v>
      </c>
      <c r="J22">
        <f>[4]p34!J22</f>
        <v>0</v>
      </c>
      <c r="K22">
        <f>[4]p34!K22</f>
        <v>0</v>
      </c>
    </row>
    <row r="23" spans="1:11">
      <c r="A23" t="s">
        <v>201</v>
      </c>
      <c r="B23">
        <f>[4]p34!B23</f>
        <v>5530.0364826918758</v>
      </c>
      <c r="C23">
        <f>[4]p34!C23</f>
        <v>412.68928975312508</v>
      </c>
      <c r="D23">
        <f>[4]p34!D23</f>
        <v>433.32375424078123</v>
      </c>
      <c r="E23">
        <f>[4]p34!E23</f>
        <v>35.491278918768742</v>
      </c>
      <c r="F23">
        <f>[4]p34!F23</f>
        <v>49.522714770375011</v>
      </c>
      <c r="G23">
        <f>[4]p34!G23</f>
        <v>45.395821872843754</v>
      </c>
      <c r="H23">
        <f>[4]p34!H23</f>
        <v>0</v>
      </c>
      <c r="I23">
        <f>[4]p34!I23</f>
        <v>0</v>
      </c>
      <c r="J23">
        <f>[4]p34!J23</f>
        <v>0</v>
      </c>
      <c r="K23">
        <f>[4]p34!K23</f>
        <v>0</v>
      </c>
    </row>
    <row r="24" spans="1:11">
      <c r="A24" t="s">
        <v>202</v>
      </c>
      <c r="B24">
        <f>[4]p34!B24</f>
        <v>6285.5966250000001</v>
      </c>
      <c r="C24">
        <f>[4]p34!C24</f>
        <v>469.07437499999997</v>
      </c>
      <c r="D24">
        <f>[4]p34!D24</f>
        <v>492.52809374999993</v>
      </c>
      <c r="E24">
        <f>[4]p34!E24</f>
        <v>40.340396249999998</v>
      </c>
      <c r="F24">
        <f>[4]p34!F24</f>
        <v>56.288924999999992</v>
      </c>
      <c r="G24">
        <f>[4]p34!G24</f>
        <v>51.598181250000003</v>
      </c>
      <c r="H24">
        <f>[4]p34!H24</f>
        <v>0</v>
      </c>
      <c r="I24">
        <f>[4]p34!I24</f>
        <v>0</v>
      </c>
      <c r="J24">
        <f>[4]p34!J24</f>
        <v>0</v>
      </c>
      <c r="K24">
        <f>[4]p34!K24</f>
        <v>0</v>
      </c>
    </row>
    <row r="25" spans="1:11">
      <c r="A25" t="s">
        <v>203</v>
      </c>
      <c r="B25">
        <f>[4]p34!B25</f>
        <v>5530.0364826918758</v>
      </c>
      <c r="C25">
        <f>[4]p34!C25</f>
        <v>412.68928975312508</v>
      </c>
      <c r="D25">
        <f>[4]p34!D25</f>
        <v>433.32375424078123</v>
      </c>
      <c r="E25">
        <f>[4]p34!E25</f>
        <v>35.491278918768742</v>
      </c>
      <c r="F25">
        <f>[4]p34!F25</f>
        <v>49.522714770375011</v>
      </c>
      <c r="G25">
        <f>[4]p34!G25</f>
        <v>45.395821872843754</v>
      </c>
      <c r="H25">
        <f>[4]p34!H25</f>
        <v>0</v>
      </c>
      <c r="I25">
        <f>[4]p34!I25</f>
        <v>0</v>
      </c>
      <c r="J25">
        <f>[4]p34!J25</f>
        <v>0</v>
      </c>
      <c r="K25">
        <f>[4]p34!K25</f>
        <v>0</v>
      </c>
    </row>
    <row r="26" spans="1:11">
      <c r="A26" t="s">
        <v>204</v>
      </c>
      <c r="B26">
        <f>[4]p34!B26</f>
        <v>5971.3167937499984</v>
      </c>
      <c r="C26">
        <f>[4]p34!C26</f>
        <v>445.62065624999997</v>
      </c>
      <c r="D26">
        <f>[4]p34!D26</f>
        <v>467.90168906249988</v>
      </c>
      <c r="E26">
        <f>[4]p34!E26</f>
        <v>38.323376437499995</v>
      </c>
      <c r="F26">
        <f>[4]p34!F26</f>
        <v>53.474478749999982</v>
      </c>
      <c r="G26">
        <f>[4]p34!G26</f>
        <v>49.018272187500003</v>
      </c>
      <c r="H26">
        <f>[4]p34!H26</f>
        <v>0</v>
      </c>
      <c r="I26">
        <f>[4]p34!I26</f>
        <v>0</v>
      </c>
      <c r="J26">
        <f>[4]p34!J26</f>
        <v>0</v>
      </c>
      <c r="K26">
        <f>[4]p34!K26</f>
        <v>0</v>
      </c>
    </row>
    <row r="27" spans="1:11">
      <c r="A27" t="s">
        <v>205</v>
      </c>
      <c r="B27">
        <f>[4]p34!B27</f>
        <v>5530.0364826918758</v>
      </c>
      <c r="C27">
        <f>[4]p34!C27</f>
        <v>412.68928975312508</v>
      </c>
      <c r="D27">
        <f>[4]p34!D27</f>
        <v>433.32375424078123</v>
      </c>
      <c r="E27">
        <f>[4]p34!E27</f>
        <v>35.491278918768742</v>
      </c>
      <c r="F27">
        <f>[4]p34!F27</f>
        <v>49.522714770375011</v>
      </c>
      <c r="G27">
        <f>[4]p34!G27</f>
        <v>45.395821872843754</v>
      </c>
      <c r="H27">
        <f>[4]p34!H27</f>
        <v>0</v>
      </c>
      <c r="I27">
        <f>[4]p34!I27</f>
        <v>0</v>
      </c>
      <c r="J27">
        <f>[4]p34!J27</f>
        <v>0</v>
      </c>
      <c r="K27">
        <f>[4]p34!K27</f>
        <v>0</v>
      </c>
    </row>
    <row r="28" spans="1:11">
      <c r="A28" t="s">
        <v>206</v>
      </c>
      <c r="B28">
        <f>[4]p34!B28</f>
        <v>0</v>
      </c>
      <c r="C28">
        <f>[4]p34!C28</f>
        <v>0</v>
      </c>
      <c r="D28">
        <f>[4]p34!D28</f>
        <v>0</v>
      </c>
      <c r="E28">
        <f>[4]p34!E28</f>
        <v>0</v>
      </c>
      <c r="F28">
        <f>[4]p34!F28</f>
        <v>0</v>
      </c>
      <c r="G28">
        <f>[4]p34!G28</f>
        <v>0</v>
      </c>
      <c r="H28">
        <f>[4]p34!H28</f>
        <v>0</v>
      </c>
      <c r="I28">
        <f>[4]p34!I28</f>
        <v>0</v>
      </c>
      <c r="J28">
        <f>[4]p34!J28</f>
        <v>0</v>
      </c>
      <c r="K28">
        <f>[4]p34!K28</f>
        <v>0</v>
      </c>
    </row>
    <row r="29" spans="1:11">
      <c r="A29" t="s">
        <v>207</v>
      </c>
      <c r="B29">
        <f>[4]p34!B29</f>
        <v>0</v>
      </c>
      <c r="C29">
        <f>[4]p34!C29</f>
        <v>0</v>
      </c>
      <c r="D29">
        <f>[4]p34!D29</f>
        <v>0</v>
      </c>
      <c r="E29">
        <f>[4]p34!E29</f>
        <v>0</v>
      </c>
      <c r="F29">
        <f>[4]p34!F29</f>
        <v>0</v>
      </c>
      <c r="G29">
        <f>[4]p34!G29</f>
        <v>0</v>
      </c>
      <c r="H29">
        <f>[4]p34!H29</f>
        <v>0</v>
      </c>
      <c r="I29">
        <f>[4]p34!I29</f>
        <v>0</v>
      </c>
      <c r="J29">
        <f>[4]p34!J29</f>
        <v>0</v>
      </c>
      <c r="K29">
        <f>[4]p34!K29</f>
        <v>0</v>
      </c>
    </row>
    <row r="30" spans="1:11">
      <c r="A30" t="s">
        <v>208</v>
      </c>
      <c r="B30">
        <f>[4]p34!B30</f>
        <v>0</v>
      </c>
      <c r="C30">
        <f>[4]p34!C30</f>
        <v>0</v>
      </c>
      <c r="D30">
        <f>[4]p34!D30</f>
        <v>0</v>
      </c>
      <c r="E30">
        <f>[4]p34!E30</f>
        <v>0</v>
      </c>
      <c r="F30">
        <f>[4]p34!F30</f>
        <v>0</v>
      </c>
      <c r="G30">
        <f>[4]p34!G30</f>
        <v>0</v>
      </c>
      <c r="H30">
        <f>[4]p34!H30</f>
        <v>0</v>
      </c>
      <c r="I30">
        <f>[4]p34!I30</f>
        <v>0</v>
      </c>
      <c r="J30">
        <f>[4]p34!J30</f>
        <v>0</v>
      </c>
      <c r="K30">
        <f>[4]p34!K30</f>
        <v>0</v>
      </c>
    </row>
    <row r="31" spans="1:11">
      <c r="A31" t="s">
        <v>209</v>
      </c>
      <c r="B31">
        <f>[4]p34!B31</f>
        <v>0</v>
      </c>
      <c r="C31">
        <f>[4]p34!C31</f>
        <v>0</v>
      </c>
      <c r="D31">
        <f>[4]p34!D31</f>
        <v>0</v>
      </c>
      <c r="E31">
        <f>[4]p34!E31</f>
        <v>0</v>
      </c>
      <c r="F31">
        <f>[4]p34!F31</f>
        <v>0</v>
      </c>
      <c r="G31">
        <f>[4]p34!G31</f>
        <v>0</v>
      </c>
      <c r="H31">
        <f>[4]p34!H31</f>
        <v>0</v>
      </c>
      <c r="I31">
        <f>[4]p34!I31</f>
        <v>0</v>
      </c>
      <c r="J31">
        <f>[4]p34!J31</f>
        <v>0</v>
      </c>
      <c r="K31">
        <f>[4]p34!K31</f>
        <v>0</v>
      </c>
    </row>
    <row r="32" spans="1:11">
      <c r="A32" t="s">
        <v>210</v>
      </c>
      <c r="B32">
        <f>[4]p34!B32</f>
        <v>0</v>
      </c>
      <c r="C32">
        <f>[4]p34!C32</f>
        <v>0</v>
      </c>
      <c r="D32">
        <f>[4]p34!D32</f>
        <v>0</v>
      </c>
      <c r="E32">
        <f>[4]p34!E32</f>
        <v>0</v>
      </c>
      <c r="F32">
        <f>[4]p34!F32</f>
        <v>0</v>
      </c>
      <c r="G32">
        <f>[4]p34!G32</f>
        <v>0</v>
      </c>
      <c r="H32">
        <f>[4]p34!H32</f>
        <v>0</v>
      </c>
      <c r="I32">
        <f>[4]p34!I32</f>
        <v>0</v>
      </c>
      <c r="J32">
        <f>[4]p34!J32</f>
        <v>0</v>
      </c>
      <c r="K32">
        <f>[4]p34!K32</f>
        <v>0</v>
      </c>
    </row>
    <row r="33" spans="1:11">
      <c r="A33" t="s">
        <v>211</v>
      </c>
      <c r="B33">
        <f>[4]p34!B33</f>
        <v>65999824</v>
      </c>
      <c r="C33">
        <f>[4]p34!C33</f>
        <v>3420005.4</v>
      </c>
      <c r="D33">
        <f>[4]p34!D33</f>
        <v>3420014.4</v>
      </c>
      <c r="E33">
        <f>[4]p34!E33</f>
        <v>800000</v>
      </c>
      <c r="F33">
        <f>[4]p34!F33</f>
        <v>1300000.52</v>
      </c>
      <c r="G33">
        <f>[4]p34!G33</f>
        <v>4000000</v>
      </c>
      <c r="H33">
        <f>[4]p34!H33</f>
        <v>8500138</v>
      </c>
      <c r="I33">
        <f>[4]p34!I33</f>
        <v>0</v>
      </c>
      <c r="J33">
        <f>[4]p34!J33</f>
        <v>0</v>
      </c>
      <c r="K33">
        <f>[4]p34!K33</f>
        <v>0</v>
      </c>
    </row>
    <row r="34" spans="1:11">
      <c r="A34" t="s">
        <v>212</v>
      </c>
      <c r="B34">
        <f>[4]p34!B34</f>
        <v>93000072</v>
      </c>
      <c r="C34">
        <f>[4]p34!C34</f>
        <v>3900015</v>
      </c>
      <c r="D34">
        <f>[4]p34!D34</f>
        <v>3900006</v>
      </c>
      <c r="E34">
        <f>[4]p34!E34</f>
        <v>1150000</v>
      </c>
      <c r="F34">
        <f>[4]p34!F34</f>
        <v>1549998.72</v>
      </c>
      <c r="G34">
        <f>[4]p34!G34</f>
        <v>5000000</v>
      </c>
      <c r="H34">
        <f>[4]p34!H34</f>
        <v>10793601</v>
      </c>
      <c r="I34">
        <f>[4]p34!I34</f>
        <v>0</v>
      </c>
      <c r="J34">
        <f>[4]p34!J34</f>
        <v>0</v>
      </c>
      <c r="K34">
        <f>[4]p34!K34</f>
        <v>0</v>
      </c>
    </row>
    <row r="35" spans="1:11">
      <c r="A35" t="s">
        <v>213</v>
      </c>
      <c r="B35">
        <f>[4]p34!B35</f>
        <v>0</v>
      </c>
      <c r="C35">
        <f>[4]p34!C35</f>
        <v>0.09</v>
      </c>
      <c r="D35">
        <f>[4]p34!D35</f>
        <v>0.09</v>
      </c>
      <c r="E35">
        <f>[4]p34!E35</f>
        <v>0.09</v>
      </c>
      <c r="F35">
        <f>[4]p34!F35</f>
        <v>0.09</v>
      </c>
      <c r="G35">
        <f>[4]p34!G35</f>
        <v>0.09</v>
      </c>
      <c r="H35">
        <f>[4]p34!H35</f>
        <v>0</v>
      </c>
      <c r="I35">
        <f>[4]p34!I35</f>
        <v>0</v>
      </c>
      <c r="J35">
        <f>[4]p34!J35</f>
        <v>0</v>
      </c>
      <c r="K35">
        <f>[4]p34!K35</f>
        <v>0</v>
      </c>
    </row>
    <row r="36" spans="1:11">
      <c r="A36" t="s">
        <v>214</v>
      </c>
      <c r="B36">
        <f>[4]p34!B36</f>
        <v>6.8999999999999992E-2</v>
      </c>
      <c r="C36">
        <f>[4]p34!C36</f>
        <v>0</v>
      </c>
      <c r="D36">
        <f>[4]p34!D36</f>
        <v>6.8999999999999992E-2</v>
      </c>
      <c r="E36">
        <f>[4]p34!E36</f>
        <v>6.8999999999999992E-2</v>
      </c>
      <c r="F36">
        <f>[4]p34!F36</f>
        <v>6.8999999999999992E-2</v>
      </c>
      <c r="G36">
        <f>[4]p34!G36</f>
        <v>0</v>
      </c>
      <c r="H36">
        <f>[4]p34!H36</f>
        <v>0</v>
      </c>
      <c r="I36">
        <f>[4]p34!I36</f>
        <v>0</v>
      </c>
      <c r="J36">
        <f>[4]p34!J36</f>
        <v>0</v>
      </c>
      <c r="K36">
        <f>[4]p34!K36</f>
        <v>0</v>
      </c>
    </row>
    <row r="37" spans="1:11">
      <c r="A37" t="s">
        <v>215</v>
      </c>
      <c r="B37">
        <f>[4]p34!B37</f>
        <v>9.1999999999999998E-2</v>
      </c>
      <c r="C37">
        <f>[4]p34!C37</f>
        <v>9.1999999999999998E-2</v>
      </c>
      <c r="D37">
        <f>[4]p34!D37</f>
        <v>0</v>
      </c>
      <c r="E37">
        <f>[4]p34!E37</f>
        <v>9.1999999999999998E-2</v>
      </c>
      <c r="F37">
        <f>[4]p34!F37</f>
        <v>9.1999999999999998E-2</v>
      </c>
      <c r="G37">
        <f>[4]p34!G37</f>
        <v>9.1999999999999998E-2</v>
      </c>
      <c r="H37">
        <f>[4]p34!H37</f>
        <v>0</v>
      </c>
      <c r="I37">
        <f>[4]p34!I37</f>
        <v>0</v>
      </c>
      <c r="J37">
        <f>[4]p34!J37</f>
        <v>0</v>
      </c>
      <c r="K37">
        <f>[4]p34!K37</f>
        <v>0</v>
      </c>
    </row>
    <row r="38" spans="1:11">
      <c r="A38" t="s">
        <v>216</v>
      </c>
      <c r="B38">
        <f>[4]p34!B38</f>
        <v>0.115</v>
      </c>
      <c r="C38">
        <f>[4]p34!C38</f>
        <v>0.115</v>
      </c>
      <c r="D38">
        <f>[4]p34!D38</f>
        <v>0.115</v>
      </c>
      <c r="E38">
        <f>[4]p34!E38</f>
        <v>0</v>
      </c>
      <c r="F38">
        <f>[4]p34!F38</f>
        <v>0</v>
      </c>
      <c r="G38">
        <f>[4]p34!G38</f>
        <v>0.115</v>
      </c>
      <c r="H38">
        <f>[4]p34!H38</f>
        <v>0</v>
      </c>
      <c r="I38">
        <f>[4]p34!I38</f>
        <v>0</v>
      </c>
      <c r="J38">
        <f>[4]p34!J38</f>
        <v>0</v>
      </c>
      <c r="K38">
        <f>[4]p34!K38</f>
        <v>0</v>
      </c>
    </row>
    <row r="39" spans="1:11">
      <c r="A39" t="s">
        <v>217</v>
      </c>
      <c r="B39">
        <f>[4]p34!B39</f>
        <v>0.115</v>
      </c>
      <c r="C39">
        <f>[4]p34!C39</f>
        <v>0.115</v>
      </c>
      <c r="D39">
        <f>[4]p34!D39</f>
        <v>0.115</v>
      </c>
      <c r="E39">
        <f>[4]p34!E39</f>
        <v>0</v>
      </c>
      <c r="F39">
        <f>[4]p34!F39</f>
        <v>0</v>
      </c>
      <c r="G39">
        <f>[4]p34!G39</f>
        <v>0.115</v>
      </c>
      <c r="H39">
        <f>[4]p34!H39</f>
        <v>0</v>
      </c>
      <c r="I39">
        <f>[4]p34!I39</f>
        <v>0</v>
      </c>
      <c r="J39">
        <f>[4]p34!J39</f>
        <v>0</v>
      </c>
      <c r="K39">
        <f>[4]p34!K39</f>
        <v>0</v>
      </c>
    </row>
    <row r="40" spans="1:11">
      <c r="A40" t="s">
        <v>218</v>
      </c>
      <c r="B40">
        <f>[4]p34!B40</f>
        <v>5.7500000000000002E-2</v>
      </c>
      <c r="C40">
        <f>[4]p34!C40</f>
        <v>0</v>
      </c>
      <c r="D40">
        <f>[4]p34!D40</f>
        <v>5.7500000000000002E-2</v>
      </c>
      <c r="E40">
        <f>[4]p34!E40</f>
        <v>5.7500000000000002E-2</v>
      </c>
      <c r="F40">
        <f>[4]p34!F40</f>
        <v>5.7500000000000002E-2</v>
      </c>
      <c r="G40">
        <f>[4]p34!G40</f>
        <v>0</v>
      </c>
      <c r="H40">
        <f>[4]p34!H40</f>
        <v>0</v>
      </c>
      <c r="I40">
        <f>[4]p34!I40</f>
        <v>0</v>
      </c>
      <c r="J40">
        <f>[4]p34!J40</f>
        <v>0</v>
      </c>
      <c r="K40">
        <f>[4]p34!K40</f>
        <v>0</v>
      </c>
    </row>
    <row r="41" spans="1:11">
      <c r="A41" t="s">
        <v>219</v>
      </c>
      <c r="B41">
        <f>[4]p34!B41</f>
        <v>0.6</v>
      </c>
      <c r="C41">
        <f>[4]p34!C41</f>
        <v>1.2</v>
      </c>
      <c r="D41">
        <f>[4]p34!D41</f>
        <v>0.6</v>
      </c>
      <c r="E41">
        <f>[4]p34!E41</f>
        <v>1.5</v>
      </c>
      <c r="F41">
        <f>[4]p34!F41</f>
        <v>1.5</v>
      </c>
      <c r="G41">
        <f>[4]p34!G41</f>
        <v>1.2</v>
      </c>
      <c r="H41">
        <f>[4]p34!H41</f>
        <v>0</v>
      </c>
      <c r="I41">
        <f>[4]p34!I41</f>
        <v>0</v>
      </c>
      <c r="J41">
        <f>[4]p34!J41</f>
        <v>0</v>
      </c>
      <c r="K41">
        <f>[4]p34!K41</f>
        <v>0</v>
      </c>
    </row>
    <row r="42" spans="1:11">
      <c r="A42" t="s">
        <v>220</v>
      </c>
      <c r="B42">
        <f>[4]p34!B42</f>
        <v>1.2</v>
      </c>
      <c r="C42">
        <f>[4]p34!C42</f>
        <v>0.6</v>
      </c>
      <c r="D42">
        <f>[4]p34!D42</f>
        <v>1.8</v>
      </c>
      <c r="E42">
        <f>[4]p34!E42</f>
        <v>1.2</v>
      </c>
      <c r="F42">
        <f>[4]p34!F42</f>
        <v>1.2</v>
      </c>
      <c r="G42">
        <f>[4]p34!G42</f>
        <v>0.6</v>
      </c>
      <c r="H42">
        <f>[4]p34!H42</f>
        <v>0</v>
      </c>
      <c r="I42">
        <f>[4]p34!I42</f>
        <v>0</v>
      </c>
      <c r="J42">
        <f>[4]p34!J42</f>
        <v>0</v>
      </c>
      <c r="K42">
        <f>[4]p34!K42</f>
        <v>0</v>
      </c>
    </row>
    <row r="43" spans="1:11">
      <c r="A43" t="s">
        <v>221</v>
      </c>
      <c r="B43">
        <f>[4]p34!B43</f>
        <v>0.6</v>
      </c>
      <c r="C43">
        <f>[4]p34!C43</f>
        <v>1.8</v>
      </c>
      <c r="D43">
        <f>[4]p34!D43</f>
        <v>0.6</v>
      </c>
      <c r="E43">
        <f>[4]p34!E43</f>
        <v>1.2</v>
      </c>
      <c r="F43">
        <f>[4]p34!F43</f>
        <v>1.2</v>
      </c>
      <c r="G43">
        <f>[4]p34!G43</f>
        <v>1.2</v>
      </c>
      <c r="H43">
        <f>[4]p34!H43</f>
        <v>0</v>
      </c>
      <c r="I43">
        <f>[4]p34!I43</f>
        <v>0</v>
      </c>
      <c r="J43">
        <f>[4]p34!J43</f>
        <v>0</v>
      </c>
      <c r="K43">
        <f>[4]p34!K43</f>
        <v>0</v>
      </c>
    </row>
    <row r="44" spans="1:11">
      <c r="A44" t="s">
        <v>222</v>
      </c>
      <c r="B44">
        <f>[4]p34!B44</f>
        <v>1.5</v>
      </c>
      <c r="C44">
        <f>[4]p34!C44</f>
        <v>1.2</v>
      </c>
      <c r="D44">
        <f>[4]p34!D44</f>
        <v>1.2</v>
      </c>
      <c r="E44">
        <f>[4]p34!E44</f>
        <v>0.6</v>
      </c>
      <c r="F44">
        <f>[4]p34!F44</f>
        <v>0.6</v>
      </c>
      <c r="G44">
        <f>[4]p34!G44</f>
        <v>0.9</v>
      </c>
      <c r="H44">
        <f>[4]p34!H44</f>
        <v>0</v>
      </c>
      <c r="I44">
        <f>[4]p34!I44</f>
        <v>0</v>
      </c>
      <c r="J44">
        <f>[4]p34!J44</f>
        <v>0</v>
      </c>
      <c r="K44">
        <f>[4]p34!K44</f>
        <v>0</v>
      </c>
    </row>
    <row r="45" spans="1:11">
      <c r="A45" t="s">
        <v>223</v>
      </c>
      <c r="B45">
        <f>[4]p34!B45</f>
        <v>1.5</v>
      </c>
      <c r="C45">
        <f>[4]p34!C45</f>
        <v>1.2</v>
      </c>
      <c r="D45">
        <f>[4]p34!D45</f>
        <v>1.2</v>
      </c>
      <c r="E45">
        <f>[4]p34!E45</f>
        <v>0.6</v>
      </c>
      <c r="F45">
        <f>[4]p34!F45</f>
        <v>0.6</v>
      </c>
      <c r="G45">
        <f>[4]p34!G45</f>
        <v>0.9</v>
      </c>
      <c r="H45">
        <f>[4]p34!H45</f>
        <v>0</v>
      </c>
      <c r="I45">
        <f>[4]p34!I45</f>
        <v>0</v>
      </c>
      <c r="J45">
        <f>[4]p34!J45</f>
        <v>0</v>
      </c>
      <c r="K45">
        <f>[4]p34!K45</f>
        <v>0</v>
      </c>
    </row>
    <row r="46" spans="1:11">
      <c r="A46" t="s">
        <v>224</v>
      </c>
      <c r="B46">
        <f>[4]p34!B46</f>
        <v>1.2</v>
      </c>
      <c r="C46">
        <f>[4]p34!C46</f>
        <v>0.6</v>
      </c>
      <c r="D46">
        <f>[4]p34!D46</f>
        <v>1.2</v>
      </c>
      <c r="E46">
        <f>[4]p34!E46</f>
        <v>0.9</v>
      </c>
      <c r="F46">
        <f>[4]p34!F46</f>
        <v>0.9</v>
      </c>
      <c r="G46">
        <f>[4]p34!G46</f>
        <v>0.6</v>
      </c>
      <c r="H46">
        <f>[4]p34!H46</f>
        <v>0</v>
      </c>
      <c r="I46">
        <f>[4]p34!I46</f>
        <v>0</v>
      </c>
      <c r="J46">
        <f>[4]p34!J46</f>
        <v>0</v>
      </c>
      <c r="K46">
        <f>[4]p34!K46</f>
        <v>0</v>
      </c>
    </row>
    <row r="47" spans="1:11">
      <c r="A47" t="s">
        <v>225</v>
      </c>
      <c r="B47">
        <f>[4]p34!B47</f>
        <v>87</v>
      </c>
      <c r="C47">
        <f>[4]p34!C47</f>
        <v>12.8</v>
      </c>
      <c r="D47">
        <f>[4]p34!D47</f>
        <v>6.6</v>
      </c>
      <c r="E47">
        <f>[4]p34!E47</f>
        <v>0.65</v>
      </c>
      <c r="F47">
        <f>[4]p34!F47</f>
        <v>0.77</v>
      </c>
      <c r="G47">
        <f>[4]p34!G47</f>
        <v>1</v>
      </c>
      <c r="H47">
        <f>[4]p34!H47</f>
        <v>0</v>
      </c>
      <c r="I47">
        <f>[4]p34!I47</f>
        <v>0</v>
      </c>
      <c r="J47">
        <f>[4]p34!J47</f>
        <v>0</v>
      </c>
      <c r="K47">
        <f>[4]p34!K47</f>
        <v>0</v>
      </c>
    </row>
    <row r="48" spans="1:11">
      <c r="A48" t="s">
        <v>226</v>
      </c>
      <c r="B48">
        <f>[4]p34!B48</f>
        <v>91</v>
      </c>
      <c r="C48">
        <f>[4]p34!C48</f>
        <v>12.9</v>
      </c>
      <c r="D48">
        <f>[4]p34!D48</f>
        <v>6.5</v>
      </c>
      <c r="E48">
        <f>[4]p34!E48</f>
        <v>0.63</v>
      </c>
      <c r="F48">
        <f>[4]p34!F48</f>
        <v>0.76</v>
      </c>
      <c r="G48">
        <f>[4]p34!G48</f>
        <v>1</v>
      </c>
      <c r="H48">
        <f>[4]p34!H48</f>
        <v>0</v>
      </c>
      <c r="I48">
        <f>[4]p34!I48</f>
        <v>0</v>
      </c>
      <c r="J48">
        <f>[4]p34!J48</f>
        <v>0</v>
      </c>
      <c r="K48">
        <f>[4]p34!K48</f>
        <v>0</v>
      </c>
    </row>
    <row r="49" spans="1:20">
      <c r="A49" t="s">
        <v>227</v>
      </c>
      <c r="B49">
        <f>[4]p34!B49</f>
        <v>88</v>
      </c>
      <c r="C49">
        <f>[4]p34!C49</f>
        <v>12.6</v>
      </c>
      <c r="D49">
        <f>[4]p34!D49</f>
        <v>6.6</v>
      </c>
      <c r="E49">
        <f>[4]p34!E49</f>
        <v>0.64</v>
      </c>
      <c r="F49">
        <f>[4]p34!F49</f>
        <v>0.76</v>
      </c>
      <c r="G49">
        <f>[4]p34!G49</f>
        <v>1</v>
      </c>
      <c r="H49">
        <f>[4]p34!H49</f>
        <v>0</v>
      </c>
      <c r="I49">
        <f>[4]p34!I49</f>
        <v>0</v>
      </c>
      <c r="J49">
        <f>[4]p34!J49</f>
        <v>0</v>
      </c>
      <c r="K49">
        <f>[4]p34!K49</f>
        <v>0</v>
      </c>
    </row>
    <row r="50" spans="1:20">
      <c r="A50" t="s">
        <v>228</v>
      </c>
      <c r="B50">
        <f>[4]p34!B50</f>
        <v>87</v>
      </c>
      <c r="C50">
        <f>[4]p34!C50</f>
        <v>12.8</v>
      </c>
      <c r="D50">
        <f>[4]p34!D50</f>
        <v>6.5</v>
      </c>
      <c r="E50">
        <f>[4]p34!E50</f>
        <v>0.65</v>
      </c>
      <c r="F50">
        <f>[4]p34!F50</f>
        <v>0.78</v>
      </c>
      <c r="G50">
        <f>[4]p34!G50</f>
        <v>1</v>
      </c>
      <c r="H50">
        <f>[4]p34!H50</f>
        <v>0</v>
      </c>
      <c r="I50">
        <f>[4]p34!I50</f>
        <v>0</v>
      </c>
      <c r="J50">
        <f>[4]p34!J50</f>
        <v>0</v>
      </c>
      <c r="K50">
        <f>[4]p34!K50</f>
        <v>0</v>
      </c>
    </row>
    <row r="51" spans="1:20" ht="14" thickBot="1">
      <c r="A51" s="34" t="s">
        <v>229</v>
      </c>
      <c r="B51" s="34">
        <f>[4]p34!B51</f>
        <v>6.3772727272727314</v>
      </c>
      <c r="C51" s="34">
        <f>[4]p34!C51</f>
        <v>9.3079365079365317</v>
      </c>
      <c r="D51" s="34">
        <f>[4]p34!D51</f>
        <v>5.9696969696969804</v>
      </c>
      <c r="E51" s="34">
        <f>[4]p34!E51</f>
        <v>9.28125</v>
      </c>
      <c r="F51" s="34">
        <f>[4]p34!F51</f>
        <v>10.431578947368436</v>
      </c>
      <c r="G51" s="34">
        <f>[4]p34!G51</f>
        <v>7.6</v>
      </c>
      <c r="H51" s="34">
        <f>[4]p34!H51</f>
        <v>0</v>
      </c>
      <c r="I51" s="34">
        <f>[4]p34!I51</f>
        <v>0</v>
      </c>
      <c r="J51" s="34">
        <f>[4]p34!J51</f>
        <v>0</v>
      </c>
      <c r="K51" s="34">
        <f>[4]p34!K51</f>
        <v>0</v>
      </c>
      <c r="L51" s="34"/>
      <c r="M51" s="34"/>
    </row>
    <row r="52" spans="1:20">
      <c r="A52" t="s">
        <v>115</v>
      </c>
      <c r="B52">
        <f>[4]p34!B52</f>
        <v>10666847.772473678</v>
      </c>
      <c r="C52">
        <f>[4]p34!C52</f>
        <v>9783782.6911022961</v>
      </c>
      <c r="D52">
        <f>[4]p34!D52</f>
        <v>7181646.6007239223</v>
      </c>
      <c r="E52">
        <f>[4]p34!E52</f>
        <v>16222367.852675885</v>
      </c>
      <c r="F52">
        <f>[4]p34!F52</f>
        <v>5054605.2619906813</v>
      </c>
      <c r="G52">
        <f>[4]p34!G52</f>
        <v>0</v>
      </c>
      <c r="H52">
        <f>[4]p34!H52</f>
        <v>0</v>
      </c>
      <c r="I52">
        <f>[4]p34!I52</f>
        <v>0</v>
      </c>
      <c r="J52">
        <f>[4]p34!J52</f>
        <v>0</v>
      </c>
      <c r="K52">
        <f>[4]p34!K52</f>
        <v>0</v>
      </c>
      <c r="M52" s="28"/>
    </row>
    <row r="53" spans="1:20">
      <c r="A53" t="s">
        <v>116</v>
      </c>
      <c r="B53">
        <f>[4]p34!B53</f>
        <v>26299997</v>
      </c>
      <c r="C53">
        <f>[4]p34!C53</f>
        <v>22809531</v>
      </c>
      <c r="D53">
        <f>[4]p34!D53</f>
        <v>29631504</v>
      </c>
      <c r="E53">
        <f>[4]p34!E53</f>
        <v>24450506</v>
      </c>
      <c r="F53">
        <f>[4]p34!F53</f>
        <v>28342308</v>
      </c>
      <c r="G53">
        <f>[4]p34!G53</f>
        <v>0</v>
      </c>
      <c r="H53">
        <f>[4]p34!H53</f>
        <v>0</v>
      </c>
      <c r="I53">
        <f>[4]p34!I53</f>
        <v>0</v>
      </c>
      <c r="J53">
        <f>[4]p34!J53</f>
        <v>0</v>
      </c>
      <c r="K53">
        <f>[4]p34!K53</f>
        <v>0</v>
      </c>
      <c r="N53" s="10"/>
      <c r="O53" s="10"/>
      <c r="P53" s="10"/>
      <c r="Q53" s="10"/>
      <c r="R53" s="10"/>
    </row>
    <row r="54" spans="1:20">
      <c r="A54" t="s">
        <v>230</v>
      </c>
      <c r="B54">
        <f>[4]p34!B54</f>
        <v>770284</v>
      </c>
      <c r="C54">
        <f>[4]p34!C54</f>
        <v>3245907</v>
      </c>
      <c r="D54">
        <f>[4]p34!D54</f>
        <v>822738</v>
      </c>
      <c r="E54">
        <f>[4]p34!E54</f>
        <v>1617965</v>
      </c>
      <c r="F54">
        <f>[4]p34!F54</f>
        <v>2116657</v>
      </c>
      <c r="G54">
        <f>[4]p34!G54</f>
        <v>0</v>
      </c>
      <c r="H54">
        <f>[4]p34!H54</f>
        <v>0</v>
      </c>
      <c r="I54">
        <f>[4]p34!I54</f>
        <v>0</v>
      </c>
      <c r="J54">
        <f>[4]p34!J54</f>
        <v>0</v>
      </c>
      <c r="K54">
        <f>[4]p34!K54</f>
        <v>0</v>
      </c>
      <c r="N54" s="32"/>
      <c r="O54" s="32"/>
      <c r="P54" s="32"/>
      <c r="Q54" s="32"/>
      <c r="R54" s="32"/>
      <c r="S54" s="32"/>
      <c r="T54" s="33"/>
    </row>
    <row r="55" spans="1:20">
      <c r="A55" t="s">
        <v>231</v>
      </c>
      <c r="B55">
        <f>[4]p34!B55</f>
        <v>1000264</v>
      </c>
      <c r="C55">
        <f>[4]p34!C55</f>
        <v>5211542</v>
      </c>
      <c r="D55">
        <f>[4]p34!D55</f>
        <v>1790087</v>
      </c>
      <c r="E55">
        <f>[4]p34!E55</f>
        <v>5124341</v>
      </c>
      <c r="F55">
        <f>[4]p34!F55</f>
        <v>1157204</v>
      </c>
      <c r="G55">
        <f>[4]p34!G55</f>
        <v>0</v>
      </c>
      <c r="H55">
        <f>[4]p34!H55</f>
        <v>0</v>
      </c>
      <c r="I55">
        <f>[4]p34!I55</f>
        <v>0</v>
      </c>
      <c r="J55">
        <f>[4]p34!J55</f>
        <v>0</v>
      </c>
      <c r="K55">
        <f>[4]p34!K55</f>
        <v>0</v>
      </c>
      <c r="N55" s="32"/>
      <c r="O55" s="32"/>
      <c r="P55" s="32"/>
      <c r="Q55" s="32"/>
      <c r="R55" s="32"/>
      <c r="S55" s="32"/>
      <c r="T55" s="33"/>
    </row>
    <row r="56" spans="1:20">
      <c r="A56" t="s">
        <v>232</v>
      </c>
      <c r="B56">
        <f>[4]p34!B56</f>
        <v>1770548</v>
      </c>
      <c r="C56">
        <f>[4]p34!C56</f>
        <v>8457449</v>
      </c>
      <c r="D56">
        <f>[4]p34!D56</f>
        <v>2612825</v>
      </c>
      <c r="E56">
        <f>[4]p34!E56</f>
        <v>6742306</v>
      </c>
      <c r="F56">
        <f>[4]p34!F56</f>
        <v>3273861</v>
      </c>
      <c r="G56">
        <f>[4]p34!G56</f>
        <v>0</v>
      </c>
      <c r="H56">
        <f>[4]p34!H56</f>
        <v>0</v>
      </c>
      <c r="I56">
        <f>[4]p34!I56</f>
        <v>0</v>
      </c>
      <c r="J56">
        <f>[4]p34!J56</f>
        <v>0</v>
      </c>
      <c r="K56">
        <f>[4]p34!K56</f>
        <v>0</v>
      </c>
      <c r="T56" s="33"/>
    </row>
    <row r="57" spans="1:20">
      <c r="A57" t="s">
        <v>233</v>
      </c>
      <c r="B57">
        <f>[4]p34!B57</f>
        <v>2959548</v>
      </c>
      <c r="C57">
        <f>[4]p34!C57</f>
        <v>3047343</v>
      </c>
      <c r="D57">
        <f>[4]p34!D57</f>
        <v>2993267</v>
      </c>
      <c r="E57">
        <f>[4]p34!E57</f>
        <v>3091096</v>
      </c>
      <c r="F57">
        <f>[4]p34!F57</f>
        <v>3030448</v>
      </c>
      <c r="G57">
        <f>[4]p34!G57</f>
        <v>212462</v>
      </c>
      <c r="H57">
        <f>[4]p34!H57</f>
        <v>212462</v>
      </c>
      <c r="I57">
        <f>[4]p34!I57</f>
        <v>212462</v>
      </c>
      <c r="J57">
        <f>[4]p34!J57</f>
        <v>212462</v>
      </c>
      <c r="K57">
        <f>[4]p34!K57</f>
        <v>212462</v>
      </c>
      <c r="M57" s="28"/>
      <c r="N57" s="10"/>
      <c r="O57" s="10"/>
      <c r="P57" s="10"/>
      <c r="Q57" s="10"/>
      <c r="R57" s="10"/>
      <c r="T57" s="33"/>
    </row>
    <row r="58" spans="1:20">
      <c r="A58" t="s">
        <v>234</v>
      </c>
      <c r="B58">
        <f>[4]p34!B58</f>
        <v>5476547</v>
      </c>
      <c r="C58">
        <f>[4]p34!C58</f>
        <v>5340646</v>
      </c>
      <c r="D58">
        <f>[4]p34!D58</f>
        <v>5012437</v>
      </c>
      <c r="E58">
        <f>[4]p34!E58</f>
        <v>6812696</v>
      </c>
      <c r="F58">
        <f>[4]p34!F58</f>
        <v>4948127</v>
      </c>
      <c r="G58">
        <f>[4]p34!G58</f>
        <v>3667619</v>
      </c>
      <c r="H58">
        <f>[4]p34!H58</f>
        <v>2493981</v>
      </c>
      <c r="I58">
        <f>[4]p34!I58</f>
        <v>2347276</v>
      </c>
      <c r="J58">
        <f>[4]p34!J58</f>
        <v>3227503</v>
      </c>
      <c r="K58">
        <f>[4]p34!K58</f>
        <v>3520912</v>
      </c>
      <c r="N58" s="32"/>
      <c r="O58" s="32"/>
      <c r="P58" s="32"/>
      <c r="Q58" s="32"/>
      <c r="R58" s="32"/>
      <c r="S58" s="32"/>
      <c r="T58" s="33"/>
    </row>
    <row r="59" spans="1:20">
      <c r="A59" t="s">
        <v>235</v>
      </c>
      <c r="B59">
        <f>[4]p34!B59</f>
        <v>6176983</v>
      </c>
      <c r="C59">
        <f>[4]p34!C59</f>
        <v>8111353</v>
      </c>
      <c r="D59">
        <f>[4]p34!D59</f>
        <v>5992681</v>
      </c>
      <c r="E59">
        <f>[4]p34!E59</f>
        <v>6271175</v>
      </c>
      <c r="F59">
        <f>[4]p34!F59</f>
        <v>7285571</v>
      </c>
      <c r="G59">
        <f>[4]p34!G59</f>
        <v>2934094</v>
      </c>
      <c r="H59">
        <f>[4]p34!H59</f>
        <v>3520912</v>
      </c>
      <c r="I59">
        <f>[4]p34!I59</f>
        <v>3227503</v>
      </c>
      <c r="J59">
        <f>[4]p34!J59</f>
        <v>2347276</v>
      </c>
      <c r="K59">
        <f>[4]p34!K59</f>
        <v>2493981</v>
      </c>
      <c r="N59" s="32"/>
      <c r="O59" s="32"/>
      <c r="P59" s="32"/>
      <c r="Q59" s="32"/>
      <c r="R59" s="32"/>
      <c r="S59" s="32"/>
      <c r="T59" s="33"/>
    </row>
    <row r="60" spans="1:20">
      <c r="A60" t="s">
        <v>236</v>
      </c>
      <c r="B60">
        <f>[4]p34!B60</f>
        <v>11653530</v>
      </c>
      <c r="C60">
        <f>[4]p34!C60</f>
        <v>13451999</v>
      </c>
      <c r="D60">
        <f>[4]p34!D60</f>
        <v>11005118</v>
      </c>
      <c r="E60">
        <f>[4]p34!E60</f>
        <v>13083871</v>
      </c>
      <c r="F60">
        <f>[4]p34!F60</f>
        <v>12233698</v>
      </c>
      <c r="G60">
        <f>[4]p34!G60</f>
        <v>6601713</v>
      </c>
      <c r="H60">
        <f>[4]p34!H60</f>
        <v>6014893</v>
      </c>
      <c r="I60">
        <f>[4]p34!I60</f>
        <v>5574779</v>
      </c>
      <c r="J60">
        <f>[4]p34!J60</f>
        <v>5574779</v>
      </c>
      <c r="K60">
        <f>[4]p34!K60</f>
        <v>6014893</v>
      </c>
    </row>
    <row r="61" spans="1:20">
      <c r="A61" t="s">
        <v>237</v>
      </c>
      <c r="B61">
        <f>[4]p34!B61</f>
        <v>53350470.772473678</v>
      </c>
      <c r="C61">
        <f>[4]p34!C61</f>
        <v>57550104.691102296</v>
      </c>
      <c r="D61">
        <f>[4]p34!D61</f>
        <v>53424360.600723922</v>
      </c>
      <c r="E61">
        <f>[4]p34!E61</f>
        <v>63590146.852675885</v>
      </c>
      <c r="F61">
        <f>[4]p34!F61</f>
        <v>51934920.261990681</v>
      </c>
      <c r="G61">
        <f>[4]p34!G61</f>
        <v>0</v>
      </c>
      <c r="H61">
        <f>[4]p34!H61</f>
        <v>0</v>
      </c>
      <c r="I61">
        <f>[4]p34!I61</f>
        <v>0</v>
      </c>
      <c r="J61">
        <f>[4]p34!J61</f>
        <v>0</v>
      </c>
      <c r="K61">
        <f>[4]p34!K61</f>
        <v>0</v>
      </c>
    </row>
    <row r="62" spans="1:20">
      <c r="A62" t="s">
        <v>121</v>
      </c>
      <c r="B62">
        <f>[4]p34!B62</f>
        <v>6971400.1704545449</v>
      </c>
      <c r="C62">
        <f>[4]p34!C62</f>
        <v>7672290.8106060605</v>
      </c>
      <c r="D62">
        <f>[4]p34!D62</f>
        <v>7085326.8787878789</v>
      </c>
      <c r="E62">
        <f>[4]p34!E62</f>
        <v>5999999.8901515147</v>
      </c>
      <c r="F62">
        <f>[4]p34!F62</f>
        <v>7170275.5265151514</v>
      </c>
      <c r="G62">
        <f>[4]p34!G62</f>
        <v>0</v>
      </c>
      <c r="H62">
        <f>[4]p34!H62</f>
        <v>0</v>
      </c>
      <c r="I62">
        <f>[4]p34!I62</f>
        <v>0</v>
      </c>
      <c r="J62">
        <f>[4]p34!J62</f>
        <v>0</v>
      </c>
      <c r="K62">
        <f>[4]p34!K62</f>
        <v>0</v>
      </c>
    </row>
    <row r="63" spans="1:20">
      <c r="A63" t="s">
        <v>122</v>
      </c>
      <c r="B63">
        <f>[4]p34!B63</f>
        <v>-175893</v>
      </c>
      <c r="C63">
        <f>[4]p34!C63</f>
        <v>-307166</v>
      </c>
      <c r="D63">
        <f>[4]p34!D63</f>
        <v>666673</v>
      </c>
      <c r="E63">
        <f>[4]p34!E63</f>
        <v>28719</v>
      </c>
      <c r="F63">
        <f>[4]p34!F63</f>
        <v>352054</v>
      </c>
      <c r="G63">
        <f>[4]p34!G63</f>
        <v>-3160319</v>
      </c>
      <c r="H63">
        <f>[4]p34!H63</f>
        <v>-2750938</v>
      </c>
      <c r="I63">
        <f>[4]p34!I63</f>
        <v>-2062269</v>
      </c>
      <c r="J63">
        <f>[4]p34!J63</f>
        <v>-1908160</v>
      </c>
      <c r="K63">
        <f>[4]p34!K63</f>
        <v>-2472609</v>
      </c>
    </row>
    <row r="64" spans="1:20">
      <c r="A64" t="s">
        <v>238</v>
      </c>
      <c r="B64">
        <f>[4]p34!B64</f>
        <v>28469281</v>
      </c>
      <c r="C64">
        <f>[4]p34!C64</f>
        <v>32279458</v>
      </c>
      <c r="D64">
        <f>[4]p34!D64</f>
        <v>29637892</v>
      </c>
      <c r="E64">
        <f>[4]p34!E64</f>
        <v>30373731</v>
      </c>
      <c r="F64">
        <f>[4]p34!F64</f>
        <v>28490222</v>
      </c>
      <c r="G64">
        <f>[4]p34!G64</f>
        <v>0</v>
      </c>
      <c r="H64">
        <f>[4]p34!H64</f>
        <v>0</v>
      </c>
      <c r="I64">
        <f>[4]p34!I64</f>
        <v>0</v>
      </c>
      <c r="J64">
        <f>[4]p34!J64</f>
        <v>0</v>
      </c>
      <c r="K64">
        <f>[4]p34!K64</f>
        <v>0</v>
      </c>
    </row>
    <row r="65" spans="1:13">
      <c r="A65" t="s">
        <v>239</v>
      </c>
      <c r="B65">
        <f>[4]p34!B65</f>
        <v>1000000</v>
      </c>
      <c r="C65">
        <f>[4]p34!C65</f>
        <v>1000000</v>
      </c>
      <c r="D65">
        <f>[4]p34!D65</f>
        <v>1000000</v>
      </c>
      <c r="E65">
        <f>[4]p34!E65</f>
        <v>1000000</v>
      </c>
      <c r="F65">
        <f>[4]p34!F65</f>
        <v>1000000</v>
      </c>
      <c r="G65">
        <f>[4]p34!G65</f>
        <v>1000000</v>
      </c>
      <c r="H65">
        <f>[4]p34!H65</f>
        <v>1000000</v>
      </c>
      <c r="I65">
        <f>[4]p34!I65</f>
        <v>1000000</v>
      </c>
      <c r="J65">
        <f>[4]p34!J65</f>
        <v>1000000</v>
      </c>
      <c r="K65">
        <f>[4]p34!K65</f>
        <v>1000000</v>
      </c>
    </row>
    <row r="66" spans="1:13">
      <c r="A66" t="s">
        <v>125</v>
      </c>
      <c r="B66">
        <f>[4]p34!B66</f>
        <v>17085682.602019131</v>
      </c>
      <c r="C66">
        <f>[4]p34!C66</f>
        <v>16905521.880496237</v>
      </c>
      <c r="D66">
        <f>[4]p34!D66</f>
        <v>15034468.721936043</v>
      </c>
      <c r="E66">
        <f>[4]p34!E66</f>
        <v>26187696.962524373</v>
      </c>
      <c r="F66">
        <f>[4]p34!F66</f>
        <v>14922368.735475533</v>
      </c>
      <c r="G66">
        <f>[4]p34!G66</f>
        <v>14386864</v>
      </c>
      <c r="H66">
        <f>[4]p34!H66</f>
        <v>15181539</v>
      </c>
      <c r="I66">
        <f>[4]p34!I66</f>
        <v>16518358</v>
      </c>
      <c r="J66">
        <f>[4]p34!J66</f>
        <v>16818525</v>
      </c>
      <c r="K66">
        <f>[4]p34!K66</f>
        <v>15721824</v>
      </c>
    </row>
    <row r="67" spans="1:13">
      <c r="A67" t="s">
        <v>240</v>
      </c>
      <c r="B67">
        <f>[4]p34!B67</f>
        <v>53350470.772473678</v>
      </c>
      <c r="C67">
        <f>[4]p34!C67</f>
        <v>57550104.691102296</v>
      </c>
      <c r="D67">
        <f>[4]p34!D67</f>
        <v>53424360.600723922</v>
      </c>
      <c r="E67">
        <f>[4]p34!E67</f>
        <v>63590146.852675885</v>
      </c>
      <c r="F67">
        <f>[4]p34!F67</f>
        <v>51934920.261990681</v>
      </c>
      <c r="G67">
        <f>[4]p34!G67</f>
        <v>0</v>
      </c>
      <c r="H67">
        <f>[4]p34!H67</f>
        <v>0</v>
      </c>
      <c r="I67">
        <f>[4]p34!I67</f>
        <v>0</v>
      </c>
      <c r="J67">
        <f>[4]p34!J67</f>
        <v>0</v>
      </c>
      <c r="K67">
        <f>[4]p34!K67</f>
        <v>0</v>
      </c>
    </row>
    <row r="68" spans="1:13">
      <c r="A68" t="s">
        <v>241</v>
      </c>
      <c r="B68">
        <f>[4]p34!B68</f>
        <v>0</v>
      </c>
      <c r="C68">
        <f>[4]p34!C68</f>
        <v>0</v>
      </c>
      <c r="D68">
        <f>[4]p34!D68</f>
        <v>0</v>
      </c>
      <c r="E68">
        <f>[4]p34!E68</f>
        <v>0</v>
      </c>
      <c r="F68">
        <f>[4]p34!F68</f>
        <v>0</v>
      </c>
      <c r="G68">
        <f>[4]p34!G68</f>
        <v>0</v>
      </c>
      <c r="H68">
        <f>[4]p34!H68</f>
        <v>0</v>
      </c>
      <c r="I68">
        <f>[4]p34!I68</f>
        <v>0</v>
      </c>
      <c r="J68">
        <f>[4]p34!J68</f>
        <v>0</v>
      </c>
      <c r="K68">
        <f>[4]p34!K68</f>
        <v>0</v>
      </c>
    </row>
    <row r="69" spans="1:13">
      <c r="A69" t="s">
        <v>242</v>
      </c>
      <c r="B69">
        <f>[4]p34!B69</f>
        <v>31999594.486569714</v>
      </c>
      <c r="C69">
        <f>[4]p34!C69</f>
        <v>26650435.077604592</v>
      </c>
      <c r="D69">
        <f>[4]p34!D69</f>
        <v>36108675.748303272</v>
      </c>
      <c r="E69">
        <f>[4]p34!E69</f>
        <v>28307223.427314218</v>
      </c>
      <c r="F69">
        <f>[4]p34!F69</f>
        <v>34512236.249072939</v>
      </c>
      <c r="G69">
        <f>[4]p34!G69</f>
        <v>0</v>
      </c>
      <c r="H69">
        <f>[4]p34!H69</f>
        <v>0</v>
      </c>
      <c r="I69">
        <f>[4]p34!I69</f>
        <v>0</v>
      </c>
      <c r="J69">
        <f>[4]p34!J69</f>
        <v>0</v>
      </c>
      <c r="K69">
        <f>[4]p34!K69</f>
        <v>0</v>
      </c>
    </row>
    <row r="70" spans="1:13">
      <c r="A70" t="s">
        <v>243</v>
      </c>
      <c r="B70">
        <f>[4]p34!B70</f>
        <v>547645.35415188596</v>
      </c>
      <c r="C70">
        <f>[4]p34!C70</f>
        <v>-596265.96917331591</v>
      </c>
      <c r="D70">
        <f>[4]p34!D70</f>
        <v>1294128.8797403499</v>
      </c>
      <c r="E70">
        <f>[4]p34!E70</f>
        <v>55748.500783924013</v>
      </c>
      <c r="F70">
        <f>[4]p34!F70</f>
        <v>721446.47501419485</v>
      </c>
      <c r="G70">
        <f>[4]p34!G70</f>
        <v>-76311</v>
      </c>
      <c r="H70">
        <f>[4]p34!H70</f>
        <v>-71408</v>
      </c>
      <c r="I70">
        <f>[4]p34!I70</f>
        <v>-67731</v>
      </c>
      <c r="J70">
        <f>[4]p34!J70</f>
        <v>-67731</v>
      </c>
      <c r="K70">
        <f>[4]p34!K70</f>
        <v>-71408</v>
      </c>
    </row>
    <row r="71" spans="1:13">
      <c r="A71" t="s">
        <v>244</v>
      </c>
      <c r="B71">
        <f>[4]p34!B71</f>
        <v>1.0425062413261119</v>
      </c>
      <c r="C71">
        <f>[4]p34!C71</f>
        <v>0.96979795167869431</v>
      </c>
      <c r="D71">
        <f>[4]p34!D71</f>
        <v>1.0682168477980656</v>
      </c>
      <c r="E71">
        <f>[4]p34!E71</f>
        <v>0.97296573074124659</v>
      </c>
      <c r="F71">
        <f>[4]p34!F71</f>
        <v>0.94651322845588148</v>
      </c>
      <c r="G71">
        <f>[4]p34!G71</f>
        <v>0</v>
      </c>
      <c r="H71">
        <f>[4]p34!H71</f>
        <v>0</v>
      </c>
      <c r="I71">
        <f>[4]p34!I71</f>
        <v>0</v>
      </c>
      <c r="J71">
        <f>[4]p34!J71</f>
        <v>0</v>
      </c>
      <c r="K71">
        <f>[4]p34!K71</f>
        <v>0</v>
      </c>
    </row>
    <row r="72" spans="1:13">
      <c r="A72" t="s">
        <v>245</v>
      </c>
      <c r="B72">
        <f>[4]p34!B72</f>
        <v>0.97698960000441448</v>
      </c>
      <c r="C72">
        <f>[4]p34!C72</f>
        <v>1.0075197478054507</v>
      </c>
      <c r="D72">
        <f>[4]p34!D72</f>
        <v>0.97543588584522001</v>
      </c>
      <c r="E72">
        <f>[4]p34!E72</f>
        <v>1.0093160588512009</v>
      </c>
      <c r="F72">
        <f>[4]p34!F72</f>
        <v>1.030738707493714</v>
      </c>
      <c r="G72">
        <f>[4]p34!G72</f>
        <v>0</v>
      </c>
      <c r="H72">
        <f>[4]p34!H72</f>
        <v>0</v>
      </c>
      <c r="I72">
        <f>[4]p34!I72</f>
        <v>0</v>
      </c>
      <c r="J72">
        <f>[4]p34!J72</f>
        <v>0</v>
      </c>
      <c r="K72">
        <f>[4]p34!K72</f>
        <v>0</v>
      </c>
    </row>
    <row r="73" spans="1:13">
      <c r="A73" t="s">
        <v>246</v>
      </c>
      <c r="B73">
        <f>[4]p34!B73</f>
        <v>0</v>
      </c>
      <c r="C73">
        <f>[4]p34!C73</f>
        <v>0</v>
      </c>
      <c r="D73">
        <f>[4]p34!D73</f>
        <v>0</v>
      </c>
      <c r="E73">
        <f>[4]p34!E73</f>
        <v>0</v>
      </c>
      <c r="F73">
        <f>[4]p34!F73</f>
        <v>0</v>
      </c>
      <c r="G73">
        <f>[4]p34!G73</f>
        <v>0</v>
      </c>
      <c r="H73">
        <f>[4]p34!H73</f>
        <v>0</v>
      </c>
      <c r="I73">
        <f>[4]p34!I73</f>
        <v>0</v>
      </c>
      <c r="J73">
        <f>[4]p34!J73</f>
        <v>0</v>
      </c>
      <c r="K73">
        <f>[4]p34!K73</f>
        <v>0</v>
      </c>
    </row>
    <row r="74" spans="1:13">
      <c r="A74" t="s">
        <v>435</v>
      </c>
      <c r="B74">
        <f>[4]p34!B74</f>
        <v>0</v>
      </c>
      <c r="C74">
        <f>[4]p34!C74</f>
        <v>0</v>
      </c>
      <c r="D74">
        <f>[4]p34!D74</f>
        <v>0</v>
      </c>
      <c r="E74">
        <f>[4]p34!E74</f>
        <v>0</v>
      </c>
      <c r="F74">
        <f>[4]p34!F74</f>
        <v>0</v>
      </c>
      <c r="G74">
        <f>[4]p34!G74</f>
        <v>0</v>
      </c>
      <c r="H74">
        <f>[4]p34!H74</f>
        <v>0</v>
      </c>
      <c r="I74">
        <f>[4]p34!I74</f>
        <v>0</v>
      </c>
      <c r="J74">
        <f>[4]p34!J74</f>
        <v>0</v>
      </c>
      <c r="K74">
        <f>[4]p34!K74</f>
        <v>0</v>
      </c>
    </row>
    <row r="75" spans="1:13">
      <c r="A75" t="s">
        <v>436</v>
      </c>
      <c r="B75">
        <f>[4]p34!B75</f>
        <v>0</v>
      </c>
      <c r="C75">
        <f>[4]p34!C75</f>
        <v>0</v>
      </c>
      <c r="D75">
        <f>[4]p34!D75</f>
        <v>0</v>
      </c>
      <c r="E75">
        <f>[4]p34!E75</f>
        <v>0</v>
      </c>
      <c r="F75">
        <f>[4]p34!F75</f>
        <v>0</v>
      </c>
      <c r="G75">
        <f>[4]p34!G75</f>
        <v>0</v>
      </c>
      <c r="H75">
        <f>[4]p34!H75</f>
        <v>0</v>
      </c>
      <c r="I75">
        <f>[4]p34!I75</f>
        <v>0</v>
      </c>
      <c r="J75">
        <f>[4]p34!J75</f>
        <v>0</v>
      </c>
      <c r="K75">
        <f>[4]p34!K75</f>
        <v>0</v>
      </c>
    </row>
    <row r="76" spans="1:13">
      <c r="A76" t="s">
        <v>437</v>
      </c>
      <c r="B76">
        <f>[4]p34!B76</f>
        <v>0</v>
      </c>
      <c r="C76">
        <f>[4]p34!C76</f>
        <v>0</v>
      </c>
      <c r="D76">
        <f>[4]p34!D76</f>
        <v>0</v>
      </c>
      <c r="E76">
        <f>[4]p34!E76</f>
        <v>0</v>
      </c>
      <c r="F76">
        <f>[4]p34!F76</f>
        <v>0</v>
      </c>
      <c r="G76">
        <f>[4]p34!G76</f>
        <v>0</v>
      </c>
      <c r="H76">
        <f>[4]p34!H76</f>
        <v>0</v>
      </c>
      <c r="I76">
        <f>[4]p34!I76</f>
        <v>0</v>
      </c>
      <c r="J76">
        <f>[4]p34!J76</f>
        <v>0</v>
      </c>
      <c r="K76">
        <f>[4]p34!K76</f>
        <v>0</v>
      </c>
    </row>
    <row r="77" spans="1:13" ht="14" thickBot="1">
      <c r="A77" s="34" t="s">
        <v>438</v>
      </c>
      <c r="B77" s="34">
        <f>[4]p34!B77</f>
        <v>0</v>
      </c>
      <c r="C77" s="34">
        <f>[4]p34!C77</f>
        <v>0</v>
      </c>
      <c r="D77" s="34">
        <f>[4]p34!D77</f>
        <v>0</v>
      </c>
      <c r="E77" s="34">
        <f>[4]p34!E77</f>
        <v>0</v>
      </c>
      <c r="F77" s="34">
        <f>[4]p34!F77</f>
        <v>0</v>
      </c>
      <c r="G77" s="34">
        <f>[4]p34!G77</f>
        <v>0</v>
      </c>
      <c r="H77" s="34">
        <f>[4]p34!H77</f>
        <v>0</v>
      </c>
      <c r="I77" s="34">
        <f>[4]p34!I77</f>
        <v>0</v>
      </c>
      <c r="J77" s="34">
        <f>[4]p34!J77</f>
        <v>0</v>
      </c>
      <c r="K77" s="34">
        <f>[4]p34!K77</f>
        <v>0</v>
      </c>
      <c r="L77" s="34"/>
      <c r="M77" s="34"/>
    </row>
    <row r="78" spans="1:13">
      <c r="A78" t="s">
        <v>247</v>
      </c>
      <c r="B78">
        <f>[4]p34!B78</f>
        <v>1</v>
      </c>
    </row>
    <row r="79" spans="1:13">
      <c r="A79" t="s">
        <v>248</v>
      </c>
      <c r="B79">
        <f>[4]p34!B79</f>
        <v>60000</v>
      </c>
    </row>
    <row r="80" spans="1:13">
      <c r="A80" t="s">
        <v>249</v>
      </c>
      <c r="B80">
        <f>[4]p34!B80</f>
        <v>60000</v>
      </c>
    </row>
    <row r="81" spans="1:2">
      <c r="A81" t="s">
        <v>250</v>
      </c>
      <c r="B81">
        <f>[4]p34!B81</f>
        <v>0</v>
      </c>
    </row>
    <row r="82" spans="1:2">
      <c r="A82" t="s">
        <v>251</v>
      </c>
      <c r="B82">
        <f>[4]p34!B82</f>
        <v>0</v>
      </c>
    </row>
    <row r="83" spans="1:2">
      <c r="A83" t="s">
        <v>252</v>
      </c>
      <c r="B83">
        <f>[4]p34!B83</f>
        <v>0</v>
      </c>
    </row>
    <row r="84" spans="1:2">
      <c r="A84" t="s">
        <v>253</v>
      </c>
      <c r="B84">
        <f>[4]p34!B84</f>
        <v>0</v>
      </c>
    </row>
    <row r="85" spans="1:2">
      <c r="A85" t="s">
        <v>254</v>
      </c>
      <c r="B85">
        <f>[4]p34!B85</f>
        <v>64972</v>
      </c>
    </row>
    <row r="86" spans="1:2">
      <c r="A86" t="s">
        <v>255</v>
      </c>
      <c r="B86">
        <f>[4]p34!B86</f>
        <v>29204</v>
      </c>
    </row>
    <row r="87" spans="1:2">
      <c r="A87" t="s">
        <v>256</v>
      </c>
      <c r="B87">
        <f>[4]p34!B87</f>
        <v>21539</v>
      </c>
    </row>
    <row r="88" spans="1:2">
      <c r="A88" t="s">
        <v>257</v>
      </c>
      <c r="B88">
        <f>[4]p34!B88</f>
        <v>49005</v>
      </c>
    </row>
    <row r="89" spans="1:2">
      <c r="A89" t="s">
        <v>258</v>
      </c>
      <c r="B89">
        <f>[4]p34!B89</f>
        <v>52283</v>
      </c>
    </row>
    <row r="90" spans="1:2">
      <c r="A90" t="s">
        <v>259</v>
      </c>
      <c r="B90">
        <f>[4]p34!B90</f>
        <v>138729</v>
      </c>
    </row>
    <row r="91" spans="1:2">
      <c r="A91" t="s">
        <v>260</v>
      </c>
      <c r="B91">
        <f>[4]p34!B91</f>
        <v>64972</v>
      </c>
    </row>
    <row r="92" spans="1:2">
      <c r="A92" t="s">
        <v>261</v>
      </c>
      <c r="B92">
        <f>[4]p34!B92</f>
        <v>29204</v>
      </c>
    </row>
    <row r="93" spans="1:2">
      <c r="A93" t="s">
        <v>262</v>
      </c>
      <c r="B93">
        <f>[4]p34!B93</f>
        <v>21539</v>
      </c>
    </row>
    <row r="94" spans="1:2">
      <c r="A94" t="s">
        <v>263</v>
      </c>
      <c r="B94">
        <f>[4]p34!B94</f>
        <v>49005</v>
      </c>
    </row>
    <row r="95" spans="1:2">
      <c r="A95" t="s">
        <v>264</v>
      </c>
      <c r="B95">
        <f>[4]p34!B95</f>
        <v>52283</v>
      </c>
    </row>
    <row r="96" spans="1:2">
      <c r="A96" t="s">
        <v>265</v>
      </c>
      <c r="B96">
        <f>[4]p34!B96</f>
        <v>114741</v>
      </c>
    </row>
    <row r="97" spans="1:2">
      <c r="A97" t="s">
        <v>266</v>
      </c>
      <c r="B97">
        <f>[4]p34!B97</f>
        <v>0</v>
      </c>
    </row>
    <row r="98" spans="1:2">
      <c r="A98" t="s">
        <v>267</v>
      </c>
      <c r="B98">
        <f>[4]p34!B98</f>
        <v>0</v>
      </c>
    </row>
    <row r="99" spans="1:2">
      <c r="A99" t="s">
        <v>268</v>
      </c>
      <c r="B99">
        <f>[4]p34!B99</f>
        <v>0</v>
      </c>
    </row>
    <row r="100" spans="1:2">
      <c r="A100" t="s">
        <v>269</v>
      </c>
      <c r="B100">
        <f>[4]p34!B100</f>
        <v>0</v>
      </c>
    </row>
    <row r="101" spans="1:2">
      <c r="A101" t="s">
        <v>270</v>
      </c>
      <c r="B101">
        <f>[4]p34!B101</f>
        <v>0</v>
      </c>
    </row>
    <row r="102" spans="1:2">
      <c r="A102" t="s">
        <v>271</v>
      </c>
      <c r="B102">
        <f>[4]p34!B102</f>
        <v>0</v>
      </c>
    </row>
    <row r="103" spans="1:2">
      <c r="A103" t="s">
        <v>272</v>
      </c>
      <c r="B103">
        <f>[4]p34!B103</f>
        <v>235956587.09779236</v>
      </c>
    </row>
    <row r="104" spans="1:2">
      <c r="A104" t="s">
        <v>273</v>
      </c>
      <c r="B104">
        <f>[4]p34!B104</f>
        <v>10244351.315257724</v>
      </c>
    </row>
    <row r="105" spans="1:2">
      <c r="A105" t="s">
        <v>274</v>
      </c>
      <c r="B105">
        <f>[4]p34!B105</f>
        <v>6222240.2283947906</v>
      </c>
    </row>
    <row r="106" spans="1:2">
      <c r="A106" t="s">
        <v>275</v>
      </c>
      <c r="B106">
        <f>[4]p34!B106</f>
        <v>1334773.3505272248</v>
      </c>
    </row>
    <row r="107" spans="1:2">
      <c r="A107" t="s">
        <v>276</v>
      </c>
      <c r="B107">
        <f>[4]p34!B107</f>
        <v>2200816.6818885896</v>
      </c>
    </row>
    <row r="108" spans="1:2">
      <c r="A108" t="s">
        <v>277</v>
      </c>
      <c r="B108">
        <f>[4]p34!B108</f>
        <v>4356419.1251918245</v>
      </c>
    </row>
    <row r="109" spans="1:2">
      <c r="A109" t="s">
        <v>278</v>
      </c>
      <c r="B109">
        <f>[4]p34!B109</f>
        <v>1782.1756124435638</v>
      </c>
    </row>
    <row r="110" spans="1:2">
      <c r="A110" t="s">
        <v>279</v>
      </c>
      <c r="B110">
        <f>[4]p34!B110</f>
        <v>270.29514450896477</v>
      </c>
    </row>
    <row r="111" spans="1:2">
      <c r="A111" t="s">
        <v>280</v>
      </c>
      <c r="B111">
        <f>[4]p34!B111</f>
        <v>133.66317093326728</v>
      </c>
    </row>
    <row r="112" spans="1:2">
      <c r="A112" t="s">
        <v>281</v>
      </c>
      <c r="B112">
        <f>[4]p34!B112</f>
        <v>13.345277181407734</v>
      </c>
    </row>
    <row r="113" spans="1:2">
      <c r="A113" t="s">
        <v>282</v>
      </c>
      <c r="B113">
        <f>[4]p34!B113</f>
        <v>15.847516652921685</v>
      </c>
    </row>
    <row r="114" spans="1:2">
      <c r="A114" t="s">
        <v>283</v>
      </c>
      <c r="B114">
        <f>[4]p34!B114</f>
        <v>20.851995595949585</v>
      </c>
    </row>
    <row r="115" spans="1:2">
      <c r="A115" t="s">
        <v>284</v>
      </c>
      <c r="B115">
        <f>[4]p34!B115</f>
        <v>9999968</v>
      </c>
    </row>
    <row r="116" spans="1:2">
      <c r="A116" t="s">
        <v>285</v>
      </c>
      <c r="B116">
        <f>[4]p34!B116</f>
        <v>500005.8</v>
      </c>
    </row>
    <row r="117" spans="1:2">
      <c r="A117" t="s">
        <v>286</v>
      </c>
      <c r="B117">
        <f>[4]p34!B117</f>
        <v>500002.8</v>
      </c>
    </row>
    <row r="118" spans="1:2">
      <c r="A118" t="s">
        <v>287</v>
      </c>
      <c r="B118">
        <f>[4]p34!B118</f>
        <v>200000</v>
      </c>
    </row>
    <row r="119" spans="1:2">
      <c r="A119" t="s">
        <v>288</v>
      </c>
      <c r="B119">
        <f>[4]p34!B119</f>
        <v>300000.12</v>
      </c>
    </row>
    <row r="120" spans="1:2">
      <c r="A120" t="s">
        <v>289</v>
      </c>
      <c r="B120">
        <f>[4]p34!B120</f>
        <v>1000000</v>
      </c>
    </row>
    <row r="121" spans="1:2">
      <c r="A121" t="s">
        <v>290</v>
      </c>
      <c r="B121">
        <f>[4]p34!B121</f>
        <v>21236092.838801309</v>
      </c>
    </row>
    <row r="122" spans="1:2">
      <c r="A122" t="s">
        <v>291</v>
      </c>
      <c r="B122">
        <f>[4]p34!B122</f>
        <v>706860.24075278291</v>
      </c>
    </row>
    <row r="123" spans="1:2">
      <c r="A123" t="s">
        <v>292</v>
      </c>
      <c r="B123">
        <f>[4]p34!B123</f>
        <v>0</v>
      </c>
    </row>
    <row r="124" spans="1:2">
      <c r="A124" t="s">
        <v>293</v>
      </c>
      <c r="B124">
        <f>[4]p34!B124</f>
        <v>153498.93531063086</v>
      </c>
    </row>
    <row r="125" spans="1:2">
      <c r="A125" t="s">
        <v>294</v>
      </c>
      <c r="B125">
        <f>[4]p34!B125</f>
        <v>253093.91841718782</v>
      </c>
    </row>
    <row r="126" spans="1:2">
      <c r="A126" t="s">
        <v>295</v>
      </c>
      <c r="B126">
        <f>[4]p34!B126</f>
        <v>250494.09969852993</v>
      </c>
    </row>
    <row r="127" spans="1:2">
      <c r="A127" t="s">
        <v>296</v>
      </c>
      <c r="B127">
        <f>[4]p34!B127</f>
        <v>56708</v>
      </c>
    </row>
    <row r="128" spans="1:2">
      <c r="A128" t="s">
        <v>297</v>
      </c>
      <c r="B128">
        <f>[4]p34!B128</f>
        <v>21357</v>
      </c>
    </row>
    <row r="129" spans="1:2">
      <c r="A129" t="s">
        <v>298</v>
      </c>
      <c r="B129">
        <f>[4]p34!B129</f>
        <v>17239</v>
      </c>
    </row>
    <row r="130" spans="1:2">
      <c r="A130" t="s">
        <v>299</v>
      </c>
      <c r="B130">
        <f>[4]p34!B130</f>
        <v>46460</v>
      </c>
    </row>
    <row r="131" spans="1:2">
      <c r="A131" t="s">
        <v>300</v>
      </c>
      <c r="B131">
        <f>[4]p34!B131</f>
        <v>58953</v>
      </c>
    </row>
    <row r="132" spans="1:2">
      <c r="A132" t="s">
        <v>301</v>
      </c>
      <c r="B132">
        <f>[4]p34!B132</f>
        <v>141242</v>
      </c>
    </row>
    <row r="133" spans="1:2">
      <c r="A133" t="s">
        <v>302</v>
      </c>
      <c r="B133">
        <f>[4]p34!B133</f>
        <v>56708</v>
      </c>
    </row>
    <row r="134" spans="1:2">
      <c r="A134" t="s">
        <v>303</v>
      </c>
      <c r="B134">
        <f>[4]p34!B134</f>
        <v>21357</v>
      </c>
    </row>
    <row r="135" spans="1:2">
      <c r="A135" t="s">
        <v>304</v>
      </c>
      <c r="B135">
        <f>[4]p34!B135</f>
        <v>17239</v>
      </c>
    </row>
    <row r="136" spans="1:2">
      <c r="A136" t="s">
        <v>305</v>
      </c>
      <c r="B136">
        <f>[4]p34!B136</f>
        <v>46460</v>
      </c>
    </row>
    <row r="137" spans="1:2">
      <c r="A137" t="s">
        <v>306</v>
      </c>
      <c r="B137">
        <f>[4]p34!B137</f>
        <v>58953</v>
      </c>
    </row>
    <row r="138" spans="1:2">
      <c r="A138" t="s">
        <v>307</v>
      </c>
      <c r="B138">
        <f>[4]p34!B138</f>
        <v>141242</v>
      </c>
    </row>
    <row r="139" spans="1:2">
      <c r="A139" t="s">
        <v>308</v>
      </c>
      <c r="B139">
        <f>[4]p34!B139</f>
        <v>0</v>
      </c>
    </row>
    <row r="140" spans="1:2">
      <c r="A140" t="s">
        <v>309</v>
      </c>
      <c r="B140">
        <f>[4]p34!B140</f>
        <v>0</v>
      </c>
    </row>
    <row r="141" spans="1:2">
      <c r="A141" t="s">
        <v>310</v>
      </c>
      <c r="B141">
        <f>[4]p34!B141</f>
        <v>0</v>
      </c>
    </row>
    <row r="142" spans="1:2">
      <c r="A142" t="s">
        <v>311</v>
      </c>
      <c r="B142">
        <f>[4]p34!B142</f>
        <v>0</v>
      </c>
    </row>
    <row r="143" spans="1:2">
      <c r="A143" t="s">
        <v>312</v>
      </c>
      <c r="B143">
        <f>[4]p34!B143</f>
        <v>0</v>
      </c>
    </row>
    <row r="144" spans="1:2">
      <c r="A144" t="s">
        <v>313</v>
      </c>
      <c r="B144">
        <f>[4]p34!B144</f>
        <v>0</v>
      </c>
    </row>
    <row r="145" spans="1:2">
      <c r="A145" t="s">
        <v>314</v>
      </c>
      <c r="B145">
        <f>[4]p34!B145</f>
        <v>313597308.86049092</v>
      </c>
    </row>
    <row r="146" spans="1:2">
      <c r="A146" t="s">
        <v>315</v>
      </c>
      <c r="B146">
        <f>[4]p34!B146</f>
        <v>8813805.1612574942</v>
      </c>
    </row>
    <row r="147" spans="1:2">
      <c r="A147" t="s">
        <v>316</v>
      </c>
      <c r="B147">
        <f>[4]p34!B147</f>
        <v>7470068.199356827</v>
      </c>
    </row>
    <row r="148" spans="1:2">
      <c r="A148" t="s">
        <v>317</v>
      </c>
      <c r="B148">
        <f>[4]p34!B148</f>
        <v>1648924.8185659957</v>
      </c>
    </row>
    <row r="149" spans="1:2">
      <c r="A149" t="s">
        <v>318</v>
      </c>
      <c r="B149">
        <f>[4]p34!B149</f>
        <v>2919512.6038579177</v>
      </c>
    </row>
    <row r="150" spans="1:2">
      <c r="A150" t="s">
        <v>319</v>
      </c>
      <c r="B150">
        <f>[4]p34!B150</f>
        <v>6411796.6729641976</v>
      </c>
    </row>
    <row r="151" spans="1:2">
      <c r="A151" t="s">
        <v>320</v>
      </c>
      <c r="B151">
        <f>[4]p34!B151</f>
        <v>2507.1736637805848</v>
      </c>
    </row>
    <row r="152" spans="1:2">
      <c r="A152" t="s">
        <v>321</v>
      </c>
      <c r="B152">
        <f>[4]p34!B152</f>
        <v>351.42168367767465</v>
      </c>
    </row>
    <row r="153" spans="1:2">
      <c r="A153" t="s">
        <v>322</v>
      </c>
      <c r="B153">
        <f>[4]p34!B153</f>
        <v>188.03802478354385</v>
      </c>
    </row>
    <row r="154" spans="1:2">
      <c r="A154" t="s">
        <v>323</v>
      </c>
      <c r="B154">
        <f>[4]p34!B154</f>
        <v>18.041990282040615</v>
      </c>
    </row>
    <row r="155" spans="1:2">
      <c r="A155" t="s">
        <v>324</v>
      </c>
      <c r="B155">
        <f>[4]p34!B155</f>
        <v>21.42486345992323</v>
      </c>
    </row>
    <row r="156" spans="1:2">
      <c r="A156" t="s">
        <v>325</v>
      </c>
      <c r="B156">
        <f>[4]p34!B156</f>
        <v>27.890609815688464</v>
      </c>
    </row>
    <row r="157" spans="1:2">
      <c r="A157" t="s">
        <v>326</v>
      </c>
      <c r="B157">
        <f>[4]p34!B157</f>
        <v>15000040</v>
      </c>
    </row>
    <row r="158" spans="1:2">
      <c r="A158" t="s">
        <v>327</v>
      </c>
      <c r="B158">
        <f>[4]p34!B158</f>
        <v>500005.8</v>
      </c>
    </row>
    <row r="159" spans="1:2">
      <c r="A159" t="s">
        <v>328</v>
      </c>
      <c r="B159">
        <f>[4]p34!B159</f>
        <v>500002.8</v>
      </c>
    </row>
    <row r="160" spans="1:2">
      <c r="A160" t="s">
        <v>329</v>
      </c>
      <c r="B160">
        <f>[4]p34!B160</f>
        <v>250000</v>
      </c>
    </row>
    <row r="161" spans="1:2">
      <c r="A161" t="s">
        <v>330</v>
      </c>
      <c r="B161">
        <f>[4]p34!B161</f>
        <v>349999.76</v>
      </c>
    </row>
    <row r="162" spans="1:2">
      <c r="A162" t="s">
        <v>331</v>
      </c>
      <c r="B162">
        <f>[4]p34!B162</f>
        <v>1000000</v>
      </c>
    </row>
    <row r="163" spans="1:2">
      <c r="A163" t="s">
        <v>332</v>
      </c>
      <c r="B163">
        <f>[4]p34!B163</f>
        <v>28223757.79744418</v>
      </c>
    </row>
    <row r="164" spans="1:2">
      <c r="A164" t="s">
        <v>333</v>
      </c>
      <c r="B164">
        <f>[4]p34!B164</f>
        <v>0</v>
      </c>
    </row>
    <row r="165" spans="1:2">
      <c r="A165" t="s">
        <v>334</v>
      </c>
      <c r="B165">
        <f>[4]p34!B165</f>
        <v>687246.27434082807</v>
      </c>
    </row>
    <row r="166" spans="1:2">
      <c r="A166" t="s">
        <v>335</v>
      </c>
      <c r="B166">
        <f>[4]p34!B166</f>
        <v>189626.35413508952</v>
      </c>
    </row>
    <row r="167" spans="1:2">
      <c r="A167" t="s">
        <v>336</v>
      </c>
      <c r="B167">
        <f>[4]p34!B167</f>
        <v>335743.94944366056</v>
      </c>
    </row>
    <row r="168" spans="1:2">
      <c r="A168" t="s">
        <v>337</v>
      </c>
      <c r="B168">
        <f>[4]p34!B168</f>
        <v>0</v>
      </c>
    </row>
    <row r="169" spans="1:2">
      <c r="A169" t="s">
        <v>338</v>
      </c>
      <c r="B169">
        <f>[4]p34!B169</f>
        <v>3</v>
      </c>
    </row>
    <row r="170" spans="1:2">
      <c r="A170" t="s">
        <v>339</v>
      </c>
      <c r="B170">
        <f>[4]p34!B170</f>
        <v>6</v>
      </c>
    </row>
    <row r="171" spans="1:2">
      <c r="A171" t="s">
        <v>340</v>
      </c>
      <c r="B171">
        <f>[4]p34!B171</f>
        <v>300909</v>
      </c>
    </row>
    <row r="172" spans="1:2">
      <c r="A172" t="s">
        <v>341</v>
      </c>
      <c r="B172">
        <f>[4]p34!B172</f>
        <v>7975438.0999999996</v>
      </c>
    </row>
    <row r="173" spans="1:2">
      <c r="A173" t="s">
        <v>342</v>
      </c>
      <c r="B173">
        <f>[4]p34!B173</f>
        <v>29070654.550000001</v>
      </c>
    </row>
    <row r="174" spans="1:2">
      <c r="A174" t="s">
        <v>343</v>
      </c>
      <c r="B174">
        <f>[4]p34!B174</f>
        <v>300909</v>
      </c>
    </row>
    <row r="175" spans="1:2">
      <c r="A175" t="s">
        <v>344</v>
      </c>
      <c r="B175">
        <f>[4]p34!B175</f>
        <v>7975438.0999999996</v>
      </c>
    </row>
    <row r="176" spans="1:2">
      <c r="A176" t="s">
        <v>345</v>
      </c>
      <c r="B176">
        <f>[4]p34!B176</f>
        <v>29070654.550000001</v>
      </c>
    </row>
    <row r="177" spans="1:2">
      <c r="A177" t="s">
        <v>346</v>
      </c>
      <c r="B177">
        <f>[4]p34!B177</f>
        <v>342284</v>
      </c>
    </row>
    <row r="178" spans="1:2">
      <c r="A178" t="s">
        <v>347</v>
      </c>
      <c r="B178">
        <f>[4]p34!B178</f>
        <v>8730876</v>
      </c>
    </row>
    <row r="179" spans="1:2">
      <c r="A179" t="s">
        <v>348</v>
      </c>
      <c r="B179">
        <f>[4]p34!B179</f>
        <v>32850787.199999999</v>
      </c>
    </row>
    <row r="180" spans="1:2">
      <c r="A180" t="s">
        <v>349</v>
      </c>
      <c r="B180">
        <f>[4]p34!B180</f>
        <v>312759</v>
      </c>
    </row>
    <row r="181" spans="1:2">
      <c r="A181" t="s">
        <v>350</v>
      </c>
      <c r="B181">
        <f>[4]p34!B181</f>
        <v>1839168</v>
      </c>
    </row>
    <row r="182" spans="1:2">
      <c r="A182" t="s">
        <v>351</v>
      </c>
      <c r="B182">
        <f>[4]p34!B182</f>
        <v>6490588</v>
      </c>
    </row>
    <row r="183" spans="1:2">
      <c r="A183" t="s">
        <v>352</v>
      </c>
      <c r="B183">
        <f>[4]p34!B183</f>
        <v>312759</v>
      </c>
    </row>
    <row r="184" spans="1:2">
      <c r="A184" t="s">
        <v>353</v>
      </c>
      <c r="B184">
        <f>[4]p34!B184</f>
        <v>1839168</v>
      </c>
    </row>
    <row r="185" spans="1:2">
      <c r="A185" t="s">
        <v>354</v>
      </c>
      <c r="B185">
        <f>[4]p34!B185</f>
        <v>6490588</v>
      </c>
    </row>
    <row r="186" spans="1:2">
      <c r="A186" t="s">
        <v>355</v>
      </c>
      <c r="B186">
        <f>[4]p34!B186</f>
        <v>308849</v>
      </c>
    </row>
    <row r="187" spans="1:2">
      <c r="A187" t="s">
        <v>356</v>
      </c>
      <c r="B187">
        <f>[4]p34!B187</f>
        <v>1831348</v>
      </c>
    </row>
    <row r="188" spans="1:2">
      <c r="A188" t="s">
        <v>357</v>
      </c>
      <c r="B188">
        <f>[4]p34!B188</f>
        <v>6446264</v>
      </c>
    </row>
    <row r="189" spans="1:2">
      <c r="A189" t="s">
        <v>358</v>
      </c>
      <c r="B189">
        <f>[4]p34!B189</f>
        <v>0</v>
      </c>
    </row>
    <row r="190" spans="1:2">
      <c r="A190" t="s">
        <v>359</v>
      </c>
      <c r="B190">
        <f>[4]p34!B190</f>
        <v>0</v>
      </c>
    </row>
    <row r="191" spans="1:2">
      <c r="A191" t="s">
        <v>360</v>
      </c>
      <c r="B191">
        <f>[4]p34!B191</f>
        <v>0</v>
      </c>
    </row>
    <row r="192" spans="1:2">
      <c r="A192" t="s">
        <v>361</v>
      </c>
      <c r="B192">
        <f>[4]p34!B192</f>
        <v>0</v>
      </c>
    </row>
    <row r="193" spans="1:2">
      <c r="A193" t="s">
        <v>362</v>
      </c>
      <c r="B193">
        <f>[4]p34!B193</f>
        <v>0</v>
      </c>
    </row>
    <row r="194" spans="1:2">
      <c r="A194" t="s">
        <v>363</v>
      </c>
      <c r="B194">
        <f>[4]p34!B194</f>
        <v>0</v>
      </c>
    </row>
    <row r="195" spans="1:2">
      <c r="A195" t="s">
        <v>364</v>
      </c>
      <c r="B195">
        <f>[4]p34!B195</f>
        <v>35573</v>
      </c>
    </row>
    <row r="196" spans="1:2">
      <c r="A196" t="s">
        <v>365</v>
      </c>
      <c r="B196">
        <f>[4]p34!B196</f>
        <v>5083874.4000000004</v>
      </c>
    </row>
    <row r="197" spans="1:2">
      <c r="A197" t="s">
        <v>366</v>
      </c>
      <c r="B197">
        <f>[4]p34!B197</f>
        <v>142.91394026100912</v>
      </c>
    </row>
    <row r="198" spans="1:2">
      <c r="A198" t="s">
        <v>367</v>
      </c>
      <c r="B198">
        <f>[4]p34!B198</f>
        <v>0</v>
      </c>
    </row>
    <row r="199" spans="1:2">
      <c r="A199" t="s">
        <v>368</v>
      </c>
      <c r="B199">
        <f>[4]p34!B199</f>
        <v>0</v>
      </c>
    </row>
    <row r="200" spans="1:2">
      <c r="A200" t="s">
        <v>369</v>
      </c>
      <c r="B200">
        <f>[4]p34!B200</f>
        <v>0</v>
      </c>
    </row>
    <row r="201" spans="1:2">
      <c r="A201" t="s">
        <v>370</v>
      </c>
      <c r="B201">
        <f>[4]p34!B201</f>
        <v>4357</v>
      </c>
    </row>
    <row r="202" spans="1:2">
      <c r="A202" t="s">
        <v>371</v>
      </c>
      <c r="B202">
        <f>[4]p34!B202</f>
        <v>116041</v>
      </c>
    </row>
    <row r="203" spans="1:2">
      <c r="A203" t="s">
        <v>372</v>
      </c>
      <c r="B203">
        <f>[4]p34!B203</f>
        <v>26.633145648886202</v>
      </c>
    </row>
    <row r="204" spans="1:2">
      <c r="A204" t="s">
        <v>373</v>
      </c>
      <c r="B204">
        <f>[4]p34!B204</f>
        <v>29839</v>
      </c>
    </row>
    <row r="205" spans="1:2">
      <c r="A205" t="s">
        <v>374</v>
      </c>
      <c r="B205">
        <f>[4]p34!B205</f>
        <v>884223</v>
      </c>
    </row>
    <row r="206" spans="1:2">
      <c r="A206" t="s">
        <v>375</v>
      </c>
      <c r="B206">
        <f>[4]p34!B206</f>
        <v>29.633145648886202</v>
      </c>
    </row>
    <row r="207" spans="1:2">
      <c r="A207" t="s">
        <v>376</v>
      </c>
      <c r="B207">
        <f>[4]p34!B207</f>
        <v>155766</v>
      </c>
    </row>
    <row r="208" spans="1:2">
      <c r="A208" t="s">
        <v>377</v>
      </c>
      <c r="B208">
        <f>[4]p34!B208</f>
        <v>290763</v>
      </c>
    </row>
    <row r="209" spans="1:2">
      <c r="A209" t="s">
        <v>378</v>
      </c>
      <c r="B209">
        <f>[4]p34!B209</f>
        <v>0</v>
      </c>
    </row>
    <row r="210" spans="1:2">
      <c r="A210" t="s">
        <v>379</v>
      </c>
      <c r="B210">
        <f>[4]p34!B210</f>
        <v>0</v>
      </c>
    </row>
    <row r="211" spans="1:2">
      <c r="A211" t="s">
        <v>380</v>
      </c>
      <c r="B211">
        <f>[4]p34!B211</f>
        <v>644876.1</v>
      </c>
    </row>
    <row r="212" spans="1:2">
      <c r="A212" t="s">
        <v>381</v>
      </c>
      <c r="B212">
        <f>[4]p34!B212</f>
        <v>986516</v>
      </c>
    </row>
    <row r="213" spans="1:2">
      <c r="A213" t="s">
        <v>382</v>
      </c>
      <c r="B213">
        <f>[4]p34!B213</f>
        <v>31999594.486569714</v>
      </c>
    </row>
    <row r="214" spans="1:2">
      <c r="A214" t="s">
        <v>137</v>
      </c>
      <c r="B214">
        <f>[4]p34!B214</f>
        <v>281540</v>
      </c>
    </row>
    <row r="215" spans="1:2">
      <c r="A215" t="s">
        <v>383</v>
      </c>
      <c r="B215">
        <f>[4]p34!B215</f>
        <v>0</v>
      </c>
    </row>
    <row r="216" spans="1:2">
      <c r="A216" t="s">
        <v>384</v>
      </c>
      <c r="B216">
        <f>[4]p34!B216</f>
        <v>32281134.486569714</v>
      </c>
    </row>
    <row r="217" spans="1:2">
      <c r="A217" t="s">
        <v>385</v>
      </c>
      <c r="B217">
        <f>[4]p34!B217</f>
        <v>15396959</v>
      </c>
    </row>
    <row r="218" spans="1:2">
      <c r="A218" t="s">
        <v>386</v>
      </c>
      <c r="B218">
        <f>[4]p34!B218</f>
        <v>1091405.1000000001</v>
      </c>
    </row>
    <row r="219" spans="1:2">
      <c r="A219" t="s">
        <v>387</v>
      </c>
      <c r="B219">
        <f>[4]p34!B219</f>
        <v>4073361</v>
      </c>
    </row>
    <row r="220" spans="1:2">
      <c r="A220" t="s">
        <v>388</v>
      </c>
      <c r="B220">
        <f>[4]p34!B220</f>
        <v>169769</v>
      </c>
    </row>
    <row r="221" spans="1:2">
      <c r="A221" t="s">
        <v>145</v>
      </c>
      <c r="B221">
        <f>[4]p34!B221</f>
        <v>5200000</v>
      </c>
    </row>
    <row r="222" spans="1:2">
      <c r="A222" t="s">
        <v>146</v>
      </c>
      <c r="B222">
        <f>[4]p34!B222</f>
        <v>737661</v>
      </c>
    </row>
    <row r="223" spans="1:2">
      <c r="A223" t="s">
        <v>389</v>
      </c>
      <c r="B223">
        <f>[4]p34!B223</f>
        <v>138372</v>
      </c>
    </row>
    <row r="224" spans="1:2">
      <c r="A224" t="s">
        <v>390</v>
      </c>
      <c r="B224">
        <f>[4]p34!B224</f>
        <v>0</v>
      </c>
    </row>
    <row r="225" spans="1:2">
      <c r="A225" t="s">
        <v>391</v>
      </c>
      <c r="B225">
        <f>[4]p34!B225</f>
        <v>0</v>
      </c>
    </row>
    <row r="226" spans="1:2">
      <c r="A226" t="s">
        <v>392</v>
      </c>
      <c r="B226">
        <f>[4]p34!B226</f>
        <v>2000000</v>
      </c>
    </row>
    <row r="227" spans="1:2">
      <c r="A227" t="s">
        <v>152</v>
      </c>
      <c r="B227">
        <f>[4]p34!B227</f>
        <v>160000</v>
      </c>
    </row>
    <row r="228" spans="1:2">
      <c r="A228" t="s">
        <v>393</v>
      </c>
      <c r="B228">
        <f>[4]p34!B228</f>
        <v>0</v>
      </c>
    </row>
    <row r="229" spans="1:2">
      <c r="A229" t="s">
        <v>394</v>
      </c>
      <c r="B229">
        <f>[4]p34!B229</f>
        <v>200156</v>
      </c>
    </row>
    <row r="230" spans="1:2">
      <c r="A230" t="s">
        <v>395</v>
      </c>
      <c r="B230">
        <f>[4]p34!B230</f>
        <v>2283686.0324178264</v>
      </c>
    </row>
    <row r="231" spans="1:2">
      <c r="A231" t="s">
        <v>396</v>
      </c>
      <c r="B231">
        <f>[4]p34!B231</f>
        <v>31451369.132417828</v>
      </c>
    </row>
    <row r="232" spans="1:2">
      <c r="A232" t="s">
        <v>397</v>
      </c>
      <c r="B232">
        <f>[4]p34!B232</f>
        <v>829765.35415188596</v>
      </c>
    </row>
    <row r="233" spans="1:2">
      <c r="A233" t="s">
        <v>398</v>
      </c>
      <c r="B233">
        <f>[4]p34!B233</f>
        <v>282120</v>
      </c>
    </row>
    <row r="234" spans="1:2">
      <c r="A234" t="s">
        <v>243</v>
      </c>
      <c r="B234">
        <f>[4]p34!B234</f>
        <v>547645.35415188596</v>
      </c>
    </row>
    <row r="235" spans="1:2">
      <c r="A235" t="s">
        <v>399</v>
      </c>
      <c r="B235">
        <f>[4]p34!B235</f>
        <v>6250000</v>
      </c>
    </row>
    <row r="236" spans="1:2">
      <c r="A236" t="s">
        <v>400</v>
      </c>
      <c r="B236">
        <f>[4]p34!B236</f>
        <v>11666666.666666668</v>
      </c>
    </row>
    <row r="237" spans="1:2">
      <c r="A237" t="s">
        <v>401</v>
      </c>
      <c r="B237">
        <f>[4]p34!B237</f>
        <v>10000000</v>
      </c>
    </row>
    <row r="238" spans="1:2">
      <c r="A238" t="s">
        <v>402</v>
      </c>
      <c r="B238">
        <f>[4]p34!B238</f>
        <v>400</v>
      </c>
    </row>
    <row r="239" spans="1:2">
      <c r="A239" t="s">
        <v>403</v>
      </c>
      <c r="B239">
        <f>[4]p34!B239</f>
        <v>300</v>
      </c>
    </row>
    <row r="240" spans="1:2">
      <c r="A240" t="s">
        <v>404</v>
      </c>
      <c r="B240">
        <f>[4]p34!B240</f>
        <v>1000</v>
      </c>
    </row>
    <row r="241" spans="1:2">
      <c r="A241" t="s">
        <v>405</v>
      </c>
      <c r="B241">
        <f>[4]p34!B241</f>
        <v>1.4</v>
      </c>
    </row>
    <row r="242" spans="1:2">
      <c r="A242" t="s">
        <v>406</v>
      </c>
      <c r="B242">
        <f>[4]p34!B242</f>
        <v>2.66</v>
      </c>
    </row>
    <row r="243" spans="1:2">
      <c r="A243" t="s">
        <v>407</v>
      </c>
      <c r="B243">
        <f>[4]p34!B243</f>
        <v>36171365</v>
      </c>
    </row>
    <row r="244" spans="1:2">
      <c r="A244" t="s">
        <v>408</v>
      </c>
      <c r="B244">
        <f>[4]p34!B244</f>
        <v>7702084</v>
      </c>
    </row>
    <row r="245" spans="1:2">
      <c r="A245" t="s">
        <v>409</v>
      </c>
      <c r="B245">
        <f>[4]p34!B245</f>
        <v>30000</v>
      </c>
    </row>
    <row r="246" spans="1:2">
      <c r="A246" t="s">
        <v>410</v>
      </c>
      <c r="B246">
        <f>[4]p34!B246</f>
        <v>0</v>
      </c>
    </row>
    <row r="247" spans="1:2">
      <c r="A247" t="s">
        <v>411</v>
      </c>
      <c r="B247">
        <f>[4]p34!B247</f>
        <v>3.9184648881875277</v>
      </c>
    </row>
    <row r="248" spans="1:2">
      <c r="A248" t="s">
        <v>412</v>
      </c>
      <c r="B248">
        <f>[4]p34!B248</f>
        <v>4.4000000000000004</v>
      </c>
    </row>
    <row r="249" spans="1:2">
      <c r="A249" t="s">
        <v>413</v>
      </c>
      <c r="B249">
        <f>[4]p34!B249</f>
        <v>0</v>
      </c>
    </row>
    <row r="250" spans="1:2">
      <c r="A250" t="s">
        <v>414</v>
      </c>
      <c r="B250">
        <f>[4]p34!B250</f>
        <v>0</v>
      </c>
    </row>
    <row r="251" spans="1:2">
      <c r="A251" t="s">
        <v>415</v>
      </c>
      <c r="B251">
        <f>[4]p34!B251</f>
        <v>0</v>
      </c>
    </row>
    <row r="252" spans="1:2">
      <c r="A252" t="s">
        <v>416</v>
      </c>
      <c r="B252">
        <f>[4]p34!B252</f>
        <v>0</v>
      </c>
    </row>
    <row r="253" spans="1:2">
      <c r="A253" t="s">
        <v>417</v>
      </c>
      <c r="B253">
        <f>[4]p34!B253</f>
        <v>0</v>
      </c>
    </row>
    <row r="254" spans="1:2">
      <c r="A254" t="s">
        <v>418</v>
      </c>
      <c r="B254">
        <f>[4]p34!B254</f>
        <v>0</v>
      </c>
    </row>
    <row r="255" spans="1:2">
      <c r="A255" t="s">
        <v>419</v>
      </c>
      <c r="B255">
        <f>[4]p34!B255</f>
        <v>0</v>
      </c>
    </row>
    <row r="256" spans="1:2">
      <c r="A256" t="s">
        <v>420</v>
      </c>
      <c r="B256">
        <f>[4]p34!B256</f>
        <v>0</v>
      </c>
    </row>
    <row r="257" spans="1:2">
      <c r="A257" t="s">
        <v>421</v>
      </c>
      <c r="B257">
        <f>[4]p34!B257</f>
        <v>0</v>
      </c>
    </row>
    <row r="258" spans="1:2">
      <c r="A258" t="s">
        <v>422</v>
      </c>
      <c r="B258">
        <f>[4]p34!B258</f>
        <v>0</v>
      </c>
    </row>
    <row r="259" spans="1:2">
      <c r="A259" t="s">
        <v>423</v>
      </c>
      <c r="B259">
        <f>[4]p34!B259</f>
        <v>5</v>
      </c>
    </row>
    <row r="260" spans="1:2">
      <c r="A260" t="s">
        <v>1065</v>
      </c>
      <c r="B260">
        <f>[4]p34!B260</f>
        <v>14.765420707770335</v>
      </c>
    </row>
    <row r="261" spans="1:2">
      <c r="A261" t="s">
        <v>1066</v>
      </c>
      <c r="B261">
        <f>[4]p34!B261</f>
        <v>20.871895327490133</v>
      </c>
    </row>
    <row r="262" spans="1:2">
      <c r="A262" t="s">
        <v>227</v>
      </c>
      <c r="B262">
        <f>[4]p34!B262</f>
        <v>88</v>
      </c>
    </row>
    <row r="263" spans="1:2">
      <c r="A263" t="s">
        <v>228</v>
      </c>
      <c r="B263">
        <f>[4]p34!B263</f>
        <v>87</v>
      </c>
    </row>
    <row r="264" spans="1:2">
      <c r="A264" t="s">
        <v>346</v>
      </c>
      <c r="B264">
        <f>[4]p34!B264</f>
        <v>342284</v>
      </c>
    </row>
    <row r="265" spans="1:2">
      <c r="A265" t="s">
        <v>355</v>
      </c>
      <c r="B265">
        <f>[4]p34!B265</f>
        <v>308849</v>
      </c>
    </row>
    <row r="266" spans="1:2">
      <c r="A266" t="s">
        <v>338</v>
      </c>
      <c r="B266">
        <f>[4]p34!B266</f>
        <v>3</v>
      </c>
    </row>
    <row r="267" spans="1:2">
      <c r="A267" t="s">
        <v>339</v>
      </c>
      <c r="B267">
        <f>[4]p34!B267</f>
        <v>6</v>
      </c>
    </row>
    <row r="268" spans="1:2">
      <c r="A268" t="s">
        <v>1067</v>
      </c>
      <c r="B268">
        <f>[4]p34!B268</f>
        <v>821481.6</v>
      </c>
    </row>
    <row r="269" spans="1:2">
      <c r="A269" t="s">
        <v>1068</v>
      </c>
      <c r="B269">
        <f>[4]p34!B269</f>
        <v>926547</v>
      </c>
    </row>
    <row r="270" spans="1:2">
      <c r="A270" t="s">
        <v>1069</v>
      </c>
      <c r="B270">
        <f>[4]p34!B270</f>
        <v>239195.78811540781</v>
      </c>
    </row>
    <row r="271" spans="1:2">
      <c r="A271" t="s">
        <v>1070</v>
      </c>
      <c r="B271">
        <f>[4]p34!B271</f>
        <v>0.72512889102138511</v>
      </c>
    </row>
    <row r="272" spans="1:2">
      <c r="A272" t="s">
        <v>1071</v>
      </c>
      <c r="B272">
        <f>[4]p34!B272</f>
        <v>0.83334743314573856</v>
      </c>
    </row>
    <row r="273" spans="1:2">
      <c r="A273" t="s">
        <v>1072</v>
      </c>
      <c r="B273">
        <f>[4]p34!B273</f>
        <v>0.57046205093684255</v>
      </c>
    </row>
    <row r="274" spans="1:2">
      <c r="A274" t="s">
        <v>1073</v>
      </c>
      <c r="B274">
        <f>[4]p34!B274</f>
        <v>0.50348774207451374</v>
      </c>
    </row>
    <row r="275" spans="1:2">
      <c r="A275" t="s">
        <v>1087</v>
      </c>
      <c r="B275">
        <f>[4]p34!B275</f>
        <v>0.57552679119854955</v>
      </c>
    </row>
    <row r="276" spans="1:2">
      <c r="A276" t="s">
        <v>1088</v>
      </c>
      <c r="B276">
        <f>[4]p34!B276</f>
        <v>0.53530520809543336</v>
      </c>
    </row>
    <row r="277" spans="1:2">
      <c r="A277" t="s">
        <v>1091</v>
      </c>
      <c r="B277">
        <f>[4]p34!B277</f>
        <v>1297904.354151886</v>
      </c>
    </row>
    <row r="278" spans="1:2">
      <c r="A278" t="s">
        <v>1092</v>
      </c>
      <c r="B278">
        <f>[4]p34!B278</f>
        <v>1.5741336186460342</v>
      </c>
    </row>
    <row r="279" spans="1:2">
      <c r="A279" t="s">
        <v>1093</v>
      </c>
      <c r="B279">
        <f>[4]p34!B279</f>
        <v>0.61151977785598055</v>
      </c>
    </row>
    <row r="280" spans="1:2">
      <c r="A280" t="s">
        <v>1094</v>
      </c>
      <c r="B280">
        <f>[4]p34!B280</f>
        <v>0.38848022214401945</v>
      </c>
    </row>
    <row r="281" spans="1:2">
      <c r="A281" t="s">
        <v>1099</v>
      </c>
      <c r="B281">
        <f>[4]p34!B281</f>
        <v>7.0223999999999995E-2</v>
      </c>
    </row>
    <row r="282" spans="1:2">
      <c r="A282" t="s">
        <v>1100</v>
      </c>
      <c r="B282">
        <f>[4]p34!B282</f>
        <v>0.12361200427969052</v>
      </c>
    </row>
    <row r="283" spans="1:2">
      <c r="A283" t="s">
        <v>1095</v>
      </c>
      <c r="B283">
        <f>[4]p34!B283</f>
        <v>28469281</v>
      </c>
    </row>
    <row r="284" spans="1:2">
      <c r="A284" t="s">
        <v>1096</v>
      </c>
      <c r="B284">
        <f>[4]p34!B284</f>
        <v>18085682.602019131</v>
      </c>
    </row>
    <row r="285" spans="1:2">
      <c r="A285" t="s">
        <v>1097</v>
      </c>
      <c r="B285">
        <f>[4]p34!B285</f>
        <v>1058708.5660364782</v>
      </c>
    </row>
    <row r="286" spans="1:2">
      <c r="A286" t="s">
        <v>1101</v>
      </c>
      <c r="B286">
        <f>[4]p34!B286</f>
        <v>0</v>
      </c>
    </row>
    <row r="287" spans="1:2">
      <c r="A287" t="s">
        <v>1102</v>
      </c>
      <c r="B287">
        <f>[4]p34!B287</f>
        <v>0</v>
      </c>
    </row>
    <row r="288" spans="1:2">
      <c r="A288" t="s">
        <v>1103</v>
      </c>
      <c r="B288">
        <f>[4]p34!B288</f>
        <v>0</v>
      </c>
    </row>
    <row r="289" spans="1:2">
      <c r="A289" t="s">
        <v>1069</v>
      </c>
      <c r="B289">
        <f>[4]p34!B289</f>
        <v>239195.78811540781</v>
      </c>
    </row>
    <row r="290" spans="1:2">
      <c r="A290" t="s">
        <v>508</v>
      </c>
      <c r="B290">
        <f>[4]p34!B290</f>
        <v>9.0964183762400036E-2</v>
      </c>
    </row>
    <row r="291" spans="1:2">
      <c r="A291" t="s">
        <v>1104</v>
      </c>
      <c r="B291">
        <f>[4]p34!B291</f>
        <v>0.11151587317280984</v>
      </c>
    </row>
  </sheetData>
  <phoneticPr fontId="33" type="noConversion"/>
  <pageMargins left="0.75" right="0.75" top="1" bottom="1" header="0.5" footer="0.5"/>
  <headerFooter alignWithMargins="0"/>
  <drawing r:id="rId1"/>
</worksheet>
</file>

<file path=xl/worksheets/sheet4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9"/>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1189</v>
      </c>
    </row>
    <row r="2" spans="1:11">
      <c r="A2">
        <v>35</v>
      </c>
      <c r="B2" t="s">
        <v>176</v>
      </c>
      <c r="C2" t="s">
        <v>177</v>
      </c>
      <c r="D2" t="s">
        <v>178</v>
      </c>
      <c r="E2" t="s">
        <v>8</v>
      </c>
      <c r="F2" t="s">
        <v>179</v>
      </c>
      <c r="G2" t="s">
        <v>10</v>
      </c>
      <c r="H2" t="s">
        <v>180</v>
      </c>
    </row>
    <row r="3" spans="1:11">
      <c r="A3" t="s">
        <v>181</v>
      </c>
      <c r="B3">
        <f>[4]p35!B3</f>
        <v>316800</v>
      </c>
      <c r="C3">
        <f>[4]p35!C3</f>
        <v>145016</v>
      </c>
      <c r="D3">
        <f>[4]p35!D3</f>
        <v>106266</v>
      </c>
      <c r="E3">
        <f>[4]p35!E3</f>
        <v>214791</v>
      </c>
      <c r="F3">
        <f>[4]p35!F3</f>
        <v>239417</v>
      </c>
      <c r="G3">
        <f>[4]p35!G3</f>
        <v>637686</v>
      </c>
      <c r="H3">
        <f>[4]p35!H3</f>
        <v>1659976</v>
      </c>
      <c r="I3">
        <f>[4]p35!I3</f>
        <v>0</v>
      </c>
      <c r="J3">
        <f>[4]p35!J3</f>
        <v>0</v>
      </c>
      <c r="K3">
        <f>[4]p35!K3</f>
        <v>0</v>
      </c>
    </row>
    <row r="4" spans="1:11">
      <c r="A4" t="s">
        <v>182</v>
      </c>
      <c r="B4">
        <f>[4]p35!B4</f>
        <v>316800</v>
      </c>
      <c r="C4">
        <f>[4]p35!C4</f>
        <v>145016</v>
      </c>
      <c r="D4">
        <f>[4]p35!D4</f>
        <v>106266</v>
      </c>
      <c r="E4">
        <f>[4]p35!E4</f>
        <v>214791</v>
      </c>
      <c r="F4">
        <f>[4]p35!F4</f>
        <v>239417</v>
      </c>
      <c r="G4">
        <f>[4]p35!G4</f>
        <v>637685</v>
      </c>
      <c r="H4">
        <f>[4]p35!H4</f>
        <v>1659975</v>
      </c>
      <c r="I4">
        <f>[4]p35!I4</f>
        <v>0</v>
      </c>
      <c r="J4">
        <f>[4]p35!J4</f>
        <v>0</v>
      </c>
      <c r="K4">
        <f>[4]p35!K4</f>
        <v>0</v>
      </c>
    </row>
    <row r="5" spans="1:11">
      <c r="A5" t="s">
        <v>183</v>
      </c>
      <c r="B5">
        <f>[4]p35!B5</f>
        <v>0</v>
      </c>
      <c r="C5">
        <f>[4]p35!C5</f>
        <v>0</v>
      </c>
      <c r="D5">
        <f>[4]p35!D5</f>
        <v>106266</v>
      </c>
      <c r="E5">
        <f>[4]p35!E5</f>
        <v>0</v>
      </c>
      <c r="F5">
        <f>[4]p35!F5</f>
        <v>0</v>
      </c>
      <c r="G5">
        <f>[4]p35!G5</f>
        <v>0</v>
      </c>
      <c r="H5">
        <f>[4]p35!H5</f>
        <v>0</v>
      </c>
      <c r="I5">
        <f>[4]p35!I5</f>
        <v>0</v>
      </c>
      <c r="J5">
        <f>[4]p35!J5</f>
        <v>0</v>
      </c>
      <c r="K5">
        <f>[4]p35!K5</f>
        <v>0</v>
      </c>
    </row>
    <row r="6" spans="1:11">
      <c r="A6" t="s">
        <v>184</v>
      </c>
      <c r="B6">
        <f>[4]p35!B6</f>
        <v>316800</v>
      </c>
      <c r="C6">
        <f>[4]p35!C6</f>
        <v>145016</v>
      </c>
      <c r="D6">
        <f>[4]p35!D6</f>
        <v>0</v>
      </c>
      <c r="E6">
        <f>[4]p35!E6</f>
        <v>214791</v>
      </c>
      <c r="F6">
        <f>[4]p35!F6</f>
        <v>239417</v>
      </c>
      <c r="G6">
        <f>[4]p35!G6</f>
        <v>637685</v>
      </c>
      <c r="H6">
        <f>[4]p35!H6</f>
        <v>0</v>
      </c>
      <c r="I6">
        <f>[4]p35!I6</f>
        <v>0</v>
      </c>
      <c r="J6">
        <f>[4]p35!J6</f>
        <v>0</v>
      </c>
      <c r="K6">
        <f>[4]p35!K6</f>
        <v>0</v>
      </c>
    </row>
    <row r="7" spans="1:11">
      <c r="A7" t="s">
        <v>185</v>
      </c>
      <c r="B7">
        <f>[4]p35!B7</f>
        <v>0</v>
      </c>
      <c r="C7">
        <f>[4]p35!C7</f>
        <v>0</v>
      </c>
      <c r="D7">
        <f>[4]p35!D7</f>
        <v>1553709</v>
      </c>
      <c r="E7">
        <f>[4]p35!E7</f>
        <v>0</v>
      </c>
      <c r="F7">
        <f>[4]p35!F7</f>
        <v>0</v>
      </c>
      <c r="G7">
        <f>[4]p35!G7</f>
        <v>0</v>
      </c>
      <c r="H7">
        <f>[4]p35!H7</f>
        <v>0</v>
      </c>
      <c r="I7">
        <f>[4]p35!I7</f>
        <v>0</v>
      </c>
      <c r="J7">
        <f>[4]p35!J7</f>
        <v>0</v>
      </c>
      <c r="K7">
        <f>[4]p35!K7</f>
        <v>0</v>
      </c>
    </row>
    <row r="8" spans="1:11">
      <c r="A8" t="s">
        <v>186</v>
      </c>
      <c r="B8">
        <f>[4]p35!B8</f>
        <v>274416</v>
      </c>
      <c r="C8">
        <f>[4]p35!C8</f>
        <v>100765</v>
      </c>
      <c r="D8">
        <f>[4]p35!D8</f>
        <v>84998</v>
      </c>
      <c r="E8">
        <f>[4]p35!E8</f>
        <v>218839</v>
      </c>
      <c r="F8">
        <f>[4]p35!F8</f>
        <v>268684</v>
      </c>
      <c r="G8">
        <f>[4]p35!G8</f>
        <v>710246</v>
      </c>
      <c r="H8">
        <f>[4]p35!H8</f>
        <v>1657948</v>
      </c>
      <c r="I8">
        <f>[4]p35!I8</f>
        <v>0</v>
      </c>
      <c r="J8">
        <f>[4]p35!J8</f>
        <v>0</v>
      </c>
      <c r="K8">
        <f>[4]p35!K8</f>
        <v>0</v>
      </c>
    </row>
    <row r="9" spans="1:11">
      <c r="A9" t="s">
        <v>187</v>
      </c>
      <c r="B9">
        <f>[4]p35!B9</f>
        <v>274416</v>
      </c>
      <c r="C9">
        <f>[4]p35!C9</f>
        <v>100765</v>
      </c>
      <c r="D9">
        <f>[4]p35!D9</f>
        <v>84998</v>
      </c>
      <c r="E9">
        <f>[4]p35!E9</f>
        <v>218839</v>
      </c>
      <c r="F9">
        <f>[4]p35!F9</f>
        <v>268684</v>
      </c>
      <c r="G9">
        <f>[4]p35!G9</f>
        <v>710246</v>
      </c>
      <c r="H9">
        <f>[4]p35!H9</f>
        <v>1657948</v>
      </c>
      <c r="I9">
        <f>[4]p35!I9</f>
        <v>0</v>
      </c>
      <c r="J9">
        <f>[4]p35!J9</f>
        <v>0</v>
      </c>
      <c r="K9">
        <f>[4]p35!K9</f>
        <v>0</v>
      </c>
    </row>
    <row r="10" spans="1:11">
      <c r="A10" t="s">
        <v>188</v>
      </c>
      <c r="B10">
        <f>[4]p35!B10</f>
        <v>0</v>
      </c>
      <c r="C10">
        <f>[4]p35!C10</f>
        <v>0</v>
      </c>
      <c r="D10">
        <f>[4]p35!D10</f>
        <v>0</v>
      </c>
      <c r="E10">
        <f>[4]p35!E10</f>
        <v>0</v>
      </c>
      <c r="F10">
        <f>[4]p35!F10</f>
        <v>0</v>
      </c>
      <c r="G10">
        <f>[4]p35!G10</f>
        <v>710246</v>
      </c>
      <c r="H10">
        <f>[4]p35!H10</f>
        <v>0</v>
      </c>
      <c r="I10">
        <f>[4]p35!I10</f>
        <v>0</v>
      </c>
      <c r="J10">
        <f>[4]p35!J10</f>
        <v>0</v>
      </c>
      <c r="K10">
        <f>[4]p35!K10</f>
        <v>0</v>
      </c>
    </row>
    <row r="11" spans="1:11">
      <c r="A11" t="s">
        <v>189</v>
      </c>
      <c r="B11">
        <f>[4]p35!B11</f>
        <v>274416</v>
      </c>
      <c r="C11">
        <f>[4]p35!C11</f>
        <v>100765</v>
      </c>
      <c r="D11">
        <f>[4]p35!D11</f>
        <v>84998</v>
      </c>
      <c r="E11">
        <f>[4]p35!E11</f>
        <v>218839</v>
      </c>
      <c r="F11">
        <f>[4]p35!F11</f>
        <v>268684</v>
      </c>
      <c r="G11">
        <f>[4]p35!G11</f>
        <v>0</v>
      </c>
      <c r="H11">
        <f>[4]p35!H11</f>
        <v>0</v>
      </c>
      <c r="I11">
        <f>[4]p35!I11</f>
        <v>0</v>
      </c>
      <c r="J11">
        <f>[4]p35!J11</f>
        <v>0</v>
      </c>
      <c r="K11">
        <f>[4]p35!K11</f>
        <v>0</v>
      </c>
    </row>
    <row r="12" spans="1:11">
      <c r="A12" t="s">
        <v>190</v>
      </c>
      <c r="B12">
        <f>[4]p35!B12</f>
        <v>0</v>
      </c>
      <c r="C12">
        <f>[4]p35!C12</f>
        <v>0</v>
      </c>
      <c r="D12">
        <f>[4]p35!D12</f>
        <v>0</v>
      </c>
      <c r="E12">
        <f>[4]p35!E12</f>
        <v>0</v>
      </c>
      <c r="F12">
        <f>[4]p35!F12</f>
        <v>0</v>
      </c>
      <c r="G12">
        <f>[4]p35!G12</f>
        <v>947702</v>
      </c>
      <c r="H12">
        <f>[4]p35!H12</f>
        <v>0</v>
      </c>
      <c r="I12">
        <f>[4]p35!I12</f>
        <v>0</v>
      </c>
      <c r="J12">
        <f>[4]p35!J12</f>
        <v>0</v>
      </c>
      <c r="K12">
        <f>[4]p35!K12</f>
        <v>0</v>
      </c>
    </row>
    <row r="13" spans="1:11">
      <c r="A13" t="s">
        <v>191</v>
      </c>
      <c r="B13">
        <f>[4]p35!B13</f>
        <v>3631.6657498275003</v>
      </c>
      <c r="C13">
        <f>[4]p35!C13</f>
        <v>350.7858962901563</v>
      </c>
      <c r="D13">
        <f>[4]p35!D13</f>
        <v>288.88250282718747</v>
      </c>
      <c r="E13">
        <f>[4]p35!E13</f>
        <v>27.237493123706251</v>
      </c>
      <c r="F13">
        <f>[4]p35!F13</f>
        <v>42.094307554818769</v>
      </c>
      <c r="G13">
        <f>[4]p35!G13</f>
        <v>37.967414657287499</v>
      </c>
      <c r="H13">
        <f>[4]p35!H13</f>
        <v>0</v>
      </c>
      <c r="I13">
        <f>[4]p35!I13</f>
        <v>0</v>
      </c>
      <c r="J13">
        <f>[4]p35!J13</f>
        <v>0</v>
      </c>
      <c r="K13">
        <f>[4]p35!K13</f>
        <v>0</v>
      </c>
    </row>
    <row r="14" spans="1:11">
      <c r="A14" t="s">
        <v>192</v>
      </c>
      <c r="B14">
        <f>[4]p35!B14</f>
        <v>3725.3886862500003</v>
      </c>
      <c r="C14">
        <f>[4]p35!C14</f>
        <v>359.83867992187504</v>
      </c>
      <c r="D14">
        <f>[4]p35!D14</f>
        <v>296.33773640624997</v>
      </c>
      <c r="E14">
        <f>[4]p35!E14</f>
        <v>27.940415146874997</v>
      </c>
      <c r="F14">
        <f>[4]p35!F14</f>
        <v>43.180641590625001</v>
      </c>
      <c r="G14">
        <f>[4]p35!G14</f>
        <v>38.947245356250001</v>
      </c>
      <c r="H14">
        <f>[4]p35!H14</f>
        <v>0</v>
      </c>
      <c r="I14">
        <f>[4]p35!I14</f>
        <v>0</v>
      </c>
      <c r="J14">
        <f>[4]p35!J14</f>
        <v>0</v>
      </c>
      <c r="K14">
        <f>[4]p35!K14</f>
        <v>0</v>
      </c>
    </row>
    <row r="15" spans="1:11">
      <c r="A15" t="s">
        <v>193</v>
      </c>
      <c r="B15">
        <f>[4]p35!B15</f>
        <v>3631.6657498275003</v>
      </c>
      <c r="C15">
        <f>[4]p35!C15</f>
        <v>350.7858962901563</v>
      </c>
      <c r="D15">
        <f>[4]p35!D15</f>
        <v>288.88250282718747</v>
      </c>
      <c r="E15">
        <f>[4]p35!E15</f>
        <v>27.237493123706251</v>
      </c>
      <c r="F15">
        <f>[4]p35!F15</f>
        <v>42.094307554818769</v>
      </c>
      <c r="G15">
        <f>[4]p35!G15</f>
        <v>37.967414657287499</v>
      </c>
      <c r="H15">
        <f>[4]p35!H15</f>
        <v>0</v>
      </c>
      <c r="I15">
        <f>[4]p35!I15</f>
        <v>0</v>
      </c>
      <c r="J15">
        <f>[4]p35!J15</f>
        <v>0</v>
      </c>
      <c r="K15">
        <f>[4]p35!K15</f>
        <v>0</v>
      </c>
    </row>
    <row r="16" spans="1:11">
      <c r="A16" t="s">
        <v>194</v>
      </c>
      <c r="B16">
        <f>[4]p35!B16</f>
        <v>3725.3886862500003</v>
      </c>
      <c r="C16">
        <f>[4]p35!C16</f>
        <v>359.83867992187504</v>
      </c>
      <c r="D16">
        <f>[4]p35!D16</f>
        <v>296.33773640624997</v>
      </c>
      <c r="E16">
        <f>[4]p35!E16</f>
        <v>27.940415146874997</v>
      </c>
      <c r="F16">
        <f>[4]p35!F16</f>
        <v>43.180641590625001</v>
      </c>
      <c r="G16">
        <f>[4]p35!G16</f>
        <v>38.947245356250001</v>
      </c>
      <c r="H16">
        <f>[4]p35!H16</f>
        <v>0</v>
      </c>
      <c r="I16">
        <f>[4]p35!I16</f>
        <v>0</v>
      </c>
      <c r="J16">
        <f>[4]p35!J16</f>
        <v>0</v>
      </c>
      <c r="K16">
        <f>[4]p35!K16</f>
        <v>0</v>
      </c>
    </row>
    <row r="17" spans="1:11">
      <c r="A17" t="s">
        <v>195</v>
      </c>
      <c r="B17">
        <f>[4]p35!B17</f>
        <v>3631.6657498275003</v>
      </c>
      <c r="C17">
        <f>[4]p35!C17</f>
        <v>350.7858962901563</v>
      </c>
      <c r="D17">
        <f>[4]p35!D17</f>
        <v>288.88250282718747</v>
      </c>
      <c r="E17">
        <f>[4]p35!E17</f>
        <v>27.237493123706251</v>
      </c>
      <c r="F17">
        <f>[4]p35!F17</f>
        <v>42.094307554818769</v>
      </c>
      <c r="G17">
        <f>[4]p35!G17</f>
        <v>37.967414657287499</v>
      </c>
      <c r="H17">
        <f>[4]p35!H17</f>
        <v>0</v>
      </c>
      <c r="I17">
        <f>[4]p35!I17</f>
        <v>0</v>
      </c>
      <c r="J17">
        <f>[4]p35!J17</f>
        <v>0</v>
      </c>
      <c r="K17">
        <f>[4]p35!K17</f>
        <v>0</v>
      </c>
    </row>
    <row r="18" spans="1:11">
      <c r="A18" t="s">
        <v>196</v>
      </c>
      <c r="B18">
        <f>[4]p35!B18</f>
        <v>0</v>
      </c>
      <c r="C18">
        <f>[4]p35!C18</f>
        <v>0</v>
      </c>
      <c r="D18">
        <f>[4]p35!D18</f>
        <v>0</v>
      </c>
      <c r="E18">
        <f>[4]p35!E18</f>
        <v>0</v>
      </c>
      <c r="F18">
        <f>[4]p35!F18</f>
        <v>0</v>
      </c>
      <c r="G18">
        <f>[4]p35!G18</f>
        <v>0</v>
      </c>
      <c r="H18">
        <f>[4]p35!H18</f>
        <v>0</v>
      </c>
      <c r="I18">
        <f>[4]p35!I18</f>
        <v>0</v>
      </c>
      <c r="J18">
        <f>[4]p35!J18</f>
        <v>0</v>
      </c>
      <c r="K18">
        <f>[4]p35!K18</f>
        <v>0</v>
      </c>
    </row>
    <row r="19" spans="1:11">
      <c r="A19" t="s">
        <v>197</v>
      </c>
      <c r="B19">
        <f>[4]p35!B19</f>
        <v>0</v>
      </c>
      <c r="C19">
        <f>[4]p35!C19</f>
        <v>0</v>
      </c>
      <c r="D19">
        <f>[4]p35!D19</f>
        <v>0</v>
      </c>
      <c r="E19">
        <f>[4]p35!E19</f>
        <v>0</v>
      </c>
      <c r="F19">
        <f>[4]p35!F19</f>
        <v>0</v>
      </c>
      <c r="G19">
        <f>[4]p35!G19</f>
        <v>0</v>
      </c>
      <c r="H19">
        <f>[4]p35!H19</f>
        <v>0</v>
      </c>
      <c r="I19">
        <f>[4]p35!I19</f>
        <v>0</v>
      </c>
      <c r="J19">
        <f>[4]p35!J19</f>
        <v>0</v>
      </c>
      <c r="K19">
        <f>[4]p35!K19</f>
        <v>0</v>
      </c>
    </row>
    <row r="20" spans="1:11">
      <c r="A20" t="s">
        <v>198</v>
      </c>
      <c r="B20">
        <f>[4]p35!B20</f>
        <v>0</v>
      </c>
      <c r="C20">
        <f>[4]p35!C20</f>
        <v>0</v>
      </c>
      <c r="D20">
        <f>[4]p35!D20</f>
        <v>0</v>
      </c>
      <c r="E20">
        <f>[4]p35!E20</f>
        <v>0</v>
      </c>
      <c r="F20">
        <f>[4]p35!F20</f>
        <v>0</v>
      </c>
      <c r="G20">
        <f>[4]p35!G20</f>
        <v>0</v>
      </c>
      <c r="H20">
        <f>[4]p35!H20</f>
        <v>0</v>
      </c>
      <c r="I20">
        <f>[4]p35!I20</f>
        <v>0</v>
      </c>
      <c r="J20">
        <f>[4]p35!J20</f>
        <v>0</v>
      </c>
      <c r="K20">
        <f>[4]p35!K20</f>
        <v>0</v>
      </c>
    </row>
    <row r="21" spans="1:11">
      <c r="A21" t="s">
        <v>199</v>
      </c>
      <c r="B21">
        <f>[4]p35!B21</f>
        <v>0</v>
      </c>
      <c r="C21">
        <f>[4]p35!C21</f>
        <v>0</v>
      </c>
      <c r="D21">
        <f>[4]p35!D21</f>
        <v>0</v>
      </c>
      <c r="E21">
        <f>[4]p35!E21</f>
        <v>0</v>
      </c>
      <c r="F21">
        <f>[4]p35!F21</f>
        <v>0</v>
      </c>
      <c r="G21">
        <f>[4]p35!G21</f>
        <v>0</v>
      </c>
      <c r="H21">
        <f>[4]p35!H21</f>
        <v>0</v>
      </c>
      <c r="I21">
        <f>[4]p35!I21</f>
        <v>0</v>
      </c>
      <c r="J21">
        <f>[4]p35!J21</f>
        <v>0</v>
      </c>
      <c r="K21">
        <f>[4]p35!K21</f>
        <v>0</v>
      </c>
    </row>
    <row r="22" spans="1:11">
      <c r="A22" t="s">
        <v>200</v>
      </c>
      <c r="B22">
        <f>[4]p35!B22</f>
        <v>0</v>
      </c>
      <c r="C22">
        <f>[4]p35!C22</f>
        <v>0</v>
      </c>
      <c r="D22">
        <f>[4]p35!D22</f>
        <v>0</v>
      </c>
      <c r="E22">
        <f>[4]p35!E22</f>
        <v>0</v>
      </c>
      <c r="F22">
        <f>[4]p35!F22</f>
        <v>0</v>
      </c>
      <c r="G22">
        <f>[4]p35!G22</f>
        <v>0</v>
      </c>
      <c r="H22">
        <f>[4]p35!H22</f>
        <v>0</v>
      </c>
      <c r="I22">
        <f>[4]p35!I22</f>
        <v>0</v>
      </c>
      <c r="J22">
        <f>[4]p35!J22</f>
        <v>0</v>
      </c>
      <c r="K22">
        <f>[4]p35!K22</f>
        <v>0</v>
      </c>
    </row>
    <row r="23" spans="1:11">
      <c r="A23" t="s">
        <v>201</v>
      </c>
      <c r="B23">
        <f>[4]p35!B23</f>
        <v>5530.0364826918758</v>
      </c>
      <c r="C23">
        <f>[4]p35!C23</f>
        <v>412.68928975312502</v>
      </c>
      <c r="D23">
        <f>[4]p35!D23</f>
        <v>433.32375424078128</v>
      </c>
      <c r="E23">
        <f>[4]p35!E23</f>
        <v>35.491278918768742</v>
      </c>
      <c r="F23">
        <f>[4]p35!F23</f>
        <v>49.522714770375011</v>
      </c>
      <c r="G23">
        <f>[4]p35!G23</f>
        <v>45.395821872843754</v>
      </c>
      <c r="H23">
        <f>[4]p35!H23</f>
        <v>0</v>
      </c>
      <c r="I23">
        <f>[4]p35!I23</f>
        <v>0</v>
      </c>
      <c r="J23">
        <f>[4]p35!J23</f>
        <v>0</v>
      </c>
      <c r="K23">
        <f>[4]p35!K23</f>
        <v>0</v>
      </c>
    </row>
    <row r="24" spans="1:11">
      <c r="A24" t="s">
        <v>202</v>
      </c>
      <c r="B24">
        <f>[4]p35!B24</f>
        <v>6285.5966249999983</v>
      </c>
      <c r="C24">
        <f>[4]p35!C24</f>
        <v>469.07437499999997</v>
      </c>
      <c r="D24">
        <f>[4]p35!D24</f>
        <v>492.52809374999993</v>
      </c>
      <c r="E24">
        <f>[4]p35!E24</f>
        <v>40.340396249999998</v>
      </c>
      <c r="F24">
        <f>[4]p35!F24</f>
        <v>56.288924999999992</v>
      </c>
      <c r="G24">
        <f>[4]p35!G24</f>
        <v>51.598181250000003</v>
      </c>
      <c r="H24">
        <f>[4]p35!H24</f>
        <v>0</v>
      </c>
      <c r="I24">
        <f>[4]p35!I24</f>
        <v>0</v>
      </c>
      <c r="J24">
        <f>[4]p35!J24</f>
        <v>0</v>
      </c>
      <c r="K24">
        <f>[4]p35!K24</f>
        <v>0</v>
      </c>
    </row>
    <row r="25" spans="1:11">
      <c r="A25" t="s">
        <v>203</v>
      </c>
      <c r="B25">
        <f>[4]p35!B25</f>
        <v>5530.0364826918758</v>
      </c>
      <c r="C25">
        <f>[4]p35!C25</f>
        <v>412.68928975312502</v>
      </c>
      <c r="D25">
        <f>[4]p35!D25</f>
        <v>433.32375424078128</v>
      </c>
      <c r="E25">
        <f>[4]p35!E25</f>
        <v>35.491278918768742</v>
      </c>
      <c r="F25">
        <f>[4]p35!F25</f>
        <v>49.522714770375011</v>
      </c>
      <c r="G25">
        <f>[4]p35!G25</f>
        <v>45.395821872843754</v>
      </c>
      <c r="H25">
        <f>[4]p35!H25</f>
        <v>0</v>
      </c>
      <c r="I25">
        <f>[4]p35!I25</f>
        <v>0</v>
      </c>
      <c r="J25">
        <f>[4]p35!J25</f>
        <v>0</v>
      </c>
      <c r="K25">
        <f>[4]p35!K25</f>
        <v>0</v>
      </c>
    </row>
    <row r="26" spans="1:11">
      <c r="A26" t="s">
        <v>204</v>
      </c>
      <c r="B26">
        <f>[4]p35!B26</f>
        <v>6285.5966249999983</v>
      </c>
      <c r="C26">
        <f>[4]p35!C26</f>
        <v>469.07437499999997</v>
      </c>
      <c r="D26">
        <f>[4]p35!D26</f>
        <v>492.52809374999993</v>
      </c>
      <c r="E26">
        <f>[4]p35!E26</f>
        <v>40.340396249999998</v>
      </c>
      <c r="F26">
        <f>[4]p35!F26</f>
        <v>56.288924999999992</v>
      </c>
      <c r="G26">
        <f>[4]p35!G26</f>
        <v>51.598181250000003</v>
      </c>
      <c r="H26">
        <f>[4]p35!H26</f>
        <v>0</v>
      </c>
      <c r="I26">
        <f>[4]p35!I26</f>
        <v>0</v>
      </c>
      <c r="J26">
        <f>[4]p35!J26</f>
        <v>0</v>
      </c>
      <c r="K26">
        <f>[4]p35!K26</f>
        <v>0</v>
      </c>
    </row>
    <row r="27" spans="1:11">
      <c r="A27" t="s">
        <v>205</v>
      </c>
      <c r="B27">
        <f>[4]p35!B27</f>
        <v>5530.0364826918758</v>
      </c>
      <c r="C27">
        <f>[4]p35!C27</f>
        <v>412.68928975312502</v>
      </c>
      <c r="D27">
        <f>[4]p35!D27</f>
        <v>433.32375424078128</v>
      </c>
      <c r="E27">
        <f>[4]p35!E27</f>
        <v>35.491278918768742</v>
      </c>
      <c r="F27">
        <f>[4]p35!F27</f>
        <v>49.522714770375011</v>
      </c>
      <c r="G27">
        <f>[4]p35!G27</f>
        <v>45.395821872843754</v>
      </c>
      <c r="H27">
        <f>[4]p35!H27</f>
        <v>0</v>
      </c>
      <c r="I27">
        <f>[4]p35!I27</f>
        <v>0</v>
      </c>
      <c r="J27">
        <f>[4]p35!J27</f>
        <v>0</v>
      </c>
      <c r="K27">
        <f>[4]p35!K27</f>
        <v>0</v>
      </c>
    </row>
    <row r="28" spans="1:11">
      <c r="A28" t="s">
        <v>206</v>
      </c>
      <c r="B28">
        <f>[4]p35!B28</f>
        <v>0</v>
      </c>
      <c r="C28">
        <f>[4]p35!C28</f>
        <v>0</v>
      </c>
      <c r="D28">
        <f>[4]p35!D28</f>
        <v>0</v>
      </c>
      <c r="E28">
        <f>[4]p35!E28</f>
        <v>0</v>
      </c>
      <c r="F28">
        <f>[4]p35!F28</f>
        <v>0</v>
      </c>
      <c r="G28">
        <f>[4]p35!G28</f>
        <v>0</v>
      </c>
      <c r="H28">
        <f>[4]p35!H28</f>
        <v>0</v>
      </c>
      <c r="I28">
        <f>[4]p35!I28</f>
        <v>0</v>
      </c>
      <c r="J28">
        <f>[4]p35!J28</f>
        <v>0</v>
      </c>
      <c r="K28">
        <f>[4]p35!K28</f>
        <v>0</v>
      </c>
    </row>
    <row r="29" spans="1:11">
      <c r="A29" t="s">
        <v>207</v>
      </c>
      <c r="B29">
        <f>[4]p35!B29</f>
        <v>0</v>
      </c>
      <c r="C29">
        <f>[4]p35!C29</f>
        <v>0</v>
      </c>
      <c r="D29">
        <f>[4]p35!D29</f>
        <v>0</v>
      </c>
      <c r="E29">
        <f>[4]p35!E29</f>
        <v>0</v>
      </c>
      <c r="F29">
        <f>[4]p35!F29</f>
        <v>0</v>
      </c>
      <c r="G29">
        <f>[4]p35!G29</f>
        <v>0</v>
      </c>
      <c r="H29">
        <f>[4]p35!H29</f>
        <v>0</v>
      </c>
      <c r="I29">
        <f>[4]p35!I29</f>
        <v>0</v>
      </c>
      <c r="J29">
        <f>[4]p35!J29</f>
        <v>0</v>
      </c>
      <c r="K29">
        <f>[4]p35!K29</f>
        <v>0</v>
      </c>
    </row>
    <row r="30" spans="1:11">
      <c r="A30" t="s">
        <v>208</v>
      </c>
      <c r="B30">
        <f>[4]p35!B30</f>
        <v>0</v>
      </c>
      <c r="C30">
        <f>[4]p35!C30</f>
        <v>0</v>
      </c>
      <c r="D30">
        <f>[4]p35!D30</f>
        <v>0</v>
      </c>
      <c r="E30">
        <f>[4]p35!E30</f>
        <v>0</v>
      </c>
      <c r="F30">
        <f>[4]p35!F30</f>
        <v>0</v>
      </c>
      <c r="G30">
        <f>[4]p35!G30</f>
        <v>0</v>
      </c>
      <c r="H30">
        <f>[4]p35!H30</f>
        <v>0</v>
      </c>
      <c r="I30">
        <f>[4]p35!I30</f>
        <v>0</v>
      </c>
      <c r="J30">
        <f>[4]p35!J30</f>
        <v>0</v>
      </c>
      <c r="K30">
        <f>[4]p35!K30</f>
        <v>0</v>
      </c>
    </row>
    <row r="31" spans="1:11">
      <c r="A31" t="s">
        <v>209</v>
      </c>
      <c r="B31">
        <f>[4]p35!B31</f>
        <v>0</v>
      </c>
      <c r="C31">
        <f>[4]p35!C31</f>
        <v>0</v>
      </c>
      <c r="D31">
        <f>[4]p35!D31</f>
        <v>0</v>
      </c>
      <c r="E31">
        <f>[4]p35!E31</f>
        <v>0</v>
      </c>
      <c r="F31">
        <f>[4]p35!F31</f>
        <v>0</v>
      </c>
      <c r="G31">
        <f>[4]p35!G31</f>
        <v>0</v>
      </c>
      <c r="H31">
        <f>[4]p35!H31</f>
        <v>0</v>
      </c>
      <c r="I31">
        <f>[4]p35!I31</f>
        <v>0</v>
      </c>
      <c r="J31">
        <f>[4]p35!J31</f>
        <v>0</v>
      </c>
      <c r="K31">
        <f>[4]p35!K31</f>
        <v>0</v>
      </c>
    </row>
    <row r="32" spans="1:11">
      <c r="A32" t="s">
        <v>210</v>
      </c>
      <c r="B32">
        <f>[4]p35!B32</f>
        <v>0</v>
      </c>
      <c r="C32">
        <f>[4]p35!C32</f>
        <v>0</v>
      </c>
      <c r="D32">
        <f>[4]p35!D32</f>
        <v>0</v>
      </c>
      <c r="E32">
        <f>[4]p35!E32</f>
        <v>0</v>
      </c>
      <c r="F32">
        <f>[4]p35!F32</f>
        <v>0</v>
      </c>
      <c r="G32">
        <f>[4]p35!G32</f>
        <v>0</v>
      </c>
      <c r="H32">
        <f>[4]p35!H32</f>
        <v>0</v>
      </c>
      <c r="I32">
        <f>[4]p35!I32</f>
        <v>0</v>
      </c>
      <c r="J32">
        <f>[4]p35!J32</f>
        <v>0</v>
      </c>
      <c r="K32">
        <f>[4]p35!K32</f>
        <v>0</v>
      </c>
    </row>
    <row r="33" spans="1:11">
      <c r="A33" t="s">
        <v>211</v>
      </c>
      <c r="B33">
        <f>[4]p35!B33</f>
        <v>58000054</v>
      </c>
      <c r="C33">
        <f>[4]p35!C33</f>
        <v>3420019.2</v>
      </c>
      <c r="D33">
        <f>[4]p35!D33</f>
        <v>3419994.5</v>
      </c>
      <c r="E33">
        <f>[4]p35!E33</f>
        <v>800000</v>
      </c>
      <c r="F33">
        <f>[4]p35!F33</f>
        <v>1300000.52</v>
      </c>
      <c r="G33">
        <f>[4]p35!G33</f>
        <v>5000000</v>
      </c>
      <c r="H33">
        <f>[4]p35!H33</f>
        <v>9405555</v>
      </c>
      <c r="I33">
        <f>[4]p35!I33</f>
        <v>0</v>
      </c>
      <c r="J33">
        <f>[4]p35!J33</f>
        <v>0</v>
      </c>
      <c r="K33">
        <f>[4]p35!K33</f>
        <v>0</v>
      </c>
    </row>
    <row r="34" spans="1:11">
      <c r="A34" t="s">
        <v>212</v>
      </c>
      <c r="B34">
        <f>[4]p35!B34</f>
        <v>78999871</v>
      </c>
      <c r="C34">
        <f>[4]p35!C34</f>
        <v>3900019.2</v>
      </c>
      <c r="D34">
        <f>[4]p35!D34</f>
        <v>3899993.5</v>
      </c>
      <c r="E34">
        <f>[4]p35!E34</f>
        <v>1150000</v>
      </c>
      <c r="F34">
        <f>[4]p35!F34</f>
        <v>1549998.72</v>
      </c>
      <c r="G34">
        <f>[4]p35!G34</f>
        <v>5000000</v>
      </c>
      <c r="H34">
        <f>[4]p35!H34</f>
        <v>10628674</v>
      </c>
      <c r="I34">
        <f>[4]p35!I34</f>
        <v>0</v>
      </c>
      <c r="J34">
        <f>[4]p35!J34</f>
        <v>0</v>
      </c>
      <c r="K34">
        <f>[4]p35!K34</f>
        <v>0</v>
      </c>
    </row>
    <row r="35" spans="1:11">
      <c r="A35" t="s">
        <v>213</v>
      </c>
      <c r="B35">
        <f>[4]p35!B35</f>
        <v>0</v>
      </c>
      <c r="C35">
        <f>[4]p35!C35</f>
        <v>0.09</v>
      </c>
      <c r="D35">
        <f>[4]p35!D35</f>
        <v>0.09</v>
      </c>
      <c r="E35">
        <f>[4]p35!E35</f>
        <v>0.09</v>
      </c>
      <c r="F35">
        <f>[4]p35!F35</f>
        <v>0.09</v>
      </c>
      <c r="G35">
        <f>[4]p35!G35</f>
        <v>0.09</v>
      </c>
      <c r="H35">
        <f>[4]p35!H35</f>
        <v>0</v>
      </c>
      <c r="I35">
        <f>[4]p35!I35</f>
        <v>0</v>
      </c>
      <c r="J35">
        <f>[4]p35!J35</f>
        <v>0</v>
      </c>
      <c r="K35">
        <f>[4]p35!K35</f>
        <v>0</v>
      </c>
    </row>
    <row r="36" spans="1:11">
      <c r="A36" t="s">
        <v>214</v>
      </c>
      <c r="B36">
        <f>[4]p35!B36</f>
        <v>6.8999999999999992E-2</v>
      </c>
      <c r="C36">
        <f>[4]p35!C36</f>
        <v>0</v>
      </c>
      <c r="D36">
        <f>[4]p35!D36</f>
        <v>6.8999999999999992E-2</v>
      </c>
      <c r="E36">
        <f>[4]p35!E36</f>
        <v>6.8999999999999992E-2</v>
      </c>
      <c r="F36">
        <f>[4]p35!F36</f>
        <v>6.8999999999999992E-2</v>
      </c>
      <c r="G36">
        <f>[4]p35!G36</f>
        <v>0</v>
      </c>
      <c r="H36">
        <f>[4]p35!H36</f>
        <v>0</v>
      </c>
      <c r="I36">
        <f>[4]p35!I36</f>
        <v>0</v>
      </c>
      <c r="J36">
        <f>[4]p35!J36</f>
        <v>0</v>
      </c>
      <c r="K36">
        <f>[4]p35!K36</f>
        <v>0</v>
      </c>
    </row>
    <row r="37" spans="1:11">
      <c r="A37" t="s">
        <v>215</v>
      </c>
      <c r="B37">
        <f>[4]p35!B37</f>
        <v>9.1999999999999998E-2</v>
      </c>
      <c r="C37">
        <f>[4]p35!C37</f>
        <v>9.1999999999999998E-2</v>
      </c>
      <c r="D37">
        <f>[4]p35!D37</f>
        <v>0</v>
      </c>
      <c r="E37">
        <f>[4]p35!E37</f>
        <v>9.1999999999999998E-2</v>
      </c>
      <c r="F37">
        <f>[4]p35!F37</f>
        <v>9.1999999999999998E-2</v>
      </c>
      <c r="G37">
        <f>[4]p35!G37</f>
        <v>9.1999999999999998E-2</v>
      </c>
      <c r="H37">
        <f>[4]p35!H37</f>
        <v>0</v>
      </c>
      <c r="I37">
        <f>[4]p35!I37</f>
        <v>0</v>
      </c>
      <c r="J37">
        <f>[4]p35!J37</f>
        <v>0</v>
      </c>
      <c r="K37">
        <f>[4]p35!K37</f>
        <v>0</v>
      </c>
    </row>
    <row r="38" spans="1:11">
      <c r="A38" t="s">
        <v>216</v>
      </c>
      <c r="B38">
        <f>[4]p35!B38</f>
        <v>0.115</v>
      </c>
      <c r="C38">
        <f>[4]p35!C38</f>
        <v>0.115</v>
      </c>
      <c r="D38">
        <f>[4]p35!D38</f>
        <v>0.115</v>
      </c>
      <c r="E38">
        <f>[4]p35!E38</f>
        <v>0</v>
      </c>
      <c r="F38">
        <f>[4]p35!F38</f>
        <v>0</v>
      </c>
      <c r="G38">
        <f>[4]p35!G38</f>
        <v>0.115</v>
      </c>
      <c r="H38">
        <f>[4]p35!H38</f>
        <v>0</v>
      </c>
      <c r="I38">
        <f>[4]p35!I38</f>
        <v>0</v>
      </c>
      <c r="J38">
        <f>[4]p35!J38</f>
        <v>0</v>
      </c>
      <c r="K38">
        <f>[4]p35!K38</f>
        <v>0</v>
      </c>
    </row>
    <row r="39" spans="1:11">
      <c r="A39" t="s">
        <v>217</v>
      </c>
      <c r="B39">
        <f>[4]p35!B39</f>
        <v>0.115</v>
      </c>
      <c r="C39">
        <f>[4]p35!C39</f>
        <v>0.115</v>
      </c>
      <c r="D39">
        <f>[4]p35!D39</f>
        <v>0.115</v>
      </c>
      <c r="E39">
        <f>[4]p35!E39</f>
        <v>0</v>
      </c>
      <c r="F39">
        <f>[4]p35!F39</f>
        <v>0</v>
      </c>
      <c r="G39">
        <f>[4]p35!G39</f>
        <v>0.115</v>
      </c>
      <c r="H39">
        <f>[4]p35!H39</f>
        <v>0</v>
      </c>
      <c r="I39">
        <f>[4]p35!I39</f>
        <v>0</v>
      </c>
      <c r="J39">
        <f>[4]p35!J39</f>
        <v>0</v>
      </c>
      <c r="K39">
        <f>[4]p35!K39</f>
        <v>0</v>
      </c>
    </row>
    <row r="40" spans="1:11">
      <c r="A40" t="s">
        <v>218</v>
      </c>
      <c r="B40">
        <f>[4]p35!B40</f>
        <v>5.7500000000000002E-2</v>
      </c>
      <c r="C40">
        <f>[4]p35!C40</f>
        <v>0</v>
      </c>
      <c r="D40">
        <f>[4]p35!D40</f>
        <v>5.7500000000000002E-2</v>
      </c>
      <c r="E40">
        <f>[4]p35!E40</f>
        <v>5.7500000000000002E-2</v>
      </c>
      <c r="F40">
        <f>[4]p35!F40</f>
        <v>5.7500000000000002E-2</v>
      </c>
      <c r="G40">
        <f>[4]p35!G40</f>
        <v>0</v>
      </c>
      <c r="H40">
        <f>[4]p35!H40</f>
        <v>0</v>
      </c>
      <c r="I40">
        <f>[4]p35!I40</f>
        <v>0</v>
      </c>
      <c r="J40">
        <f>[4]p35!J40</f>
        <v>0</v>
      </c>
      <c r="K40">
        <f>[4]p35!K40</f>
        <v>0</v>
      </c>
    </row>
    <row r="41" spans="1:11">
      <c r="A41" t="s">
        <v>219</v>
      </c>
      <c r="B41">
        <f>[4]p35!B41</f>
        <v>0.6</v>
      </c>
      <c r="C41">
        <f>[4]p35!C41</f>
        <v>1.2</v>
      </c>
      <c r="D41">
        <f>[4]p35!D41</f>
        <v>0.6</v>
      </c>
      <c r="E41">
        <f>[4]p35!E41</f>
        <v>1.5</v>
      </c>
      <c r="F41">
        <f>[4]p35!F41</f>
        <v>1.5</v>
      </c>
      <c r="G41">
        <f>[4]p35!G41</f>
        <v>1.2</v>
      </c>
      <c r="H41">
        <f>[4]p35!H41</f>
        <v>0</v>
      </c>
      <c r="I41">
        <f>[4]p35!I41</f>
        <v>0</v>
      </c>
      <c r="J41">
        <f>[4]p35!J41</f>
        <v>0</v>
      </c>
      <c r="K41">
        <f>[4]p35!K41</f>
        <v>0</v>
      </c>
    </row>
    <row r="42" spans="1:11">
      <c r="A42" t="s">
        <v>220</v>
      </c>
      <c r="B42">
        <f>[4]p35!B42</f>
        <v>1.2</v>
      </c>
      <c r="C42">
        <f>[4]p35!C42</f>
        <v>0.6</v>
      </c>
      <c r="D42">
        <f>[4]p35!D42</f>
        <v>1.8</v>
      </c>
      <c r="E42">
        <f>[4]p35!E42</f>
        <v>1.2</v>
      </c>
      <c r="F42">
        <f>[4]p35!F42</f>
        <v>1.2</v>
      </c>
      <c r="G42">
        <f>[4]p35!G42</f>
        <v>0.6</v>
      </c>
      <c r="H42">
        <f>[4]p35!H42</f>
        <v>0</v>
      </c>
      <c r="I42">
        <f>[4]p35!I42</f>
        <v>0</v>
      </c>
      <c r="J42">
        <f>[4]p35!J42</f>
        <v>0</v>
      </c>
      <c r="K42">
        <f>[4]p35!K42</f>
        <v>0</v>
      </c>
    </row>
    <row r="43" spans="1:11">
      <c r="A43" t="s">
        <v>221</v>
      </c>
      <c r="B43">
        <f>[4]p35!B43</f>
        <v>0.6</v>
      </c>
      <c r="C43">
        <f>[4]p35!C43</f>
        <v>1.8</v>
      </c>
      <c r="D43">
        <f>[4]p35!D43</f>
        <v>0.6</v>
      </c>
      <c r="E43">
        <f>[4]p35!E43</f>
        <v>1.2</v>
      </c>
      <c r="F43">
        <f>[4]p35!F43</f>
        <v>1.2</v>
      </c>
      <c r="G43">
        <f>[4]p35!G43</f>
        <v>1.2</v>
      </c>
      <c r="H43">
        <f>[4]p35!H43</f>
        <v>0</v>
      </c>
      <c r="I43">
        <f>[4]p35!I43</f>
        <v>0</v>
      </c>
      <c r="J43">
        <f>[4]p35!J43</f>
        <v>0</v>
      </c>
      <c r="K43">
        <f>[4]p35!K43</f>
        <v>0</v>
      </c>
    </row>
    <row r="44" spans="1:11">
      <c r="A44" t="s">
        <v>222</v>
      </c>
      <c r="B44">
        <f>[4]p35!B44</f>
        <v>1.5</v>
      </c>
      <c r="C44">
        <f>[4]p35!C44</f>
        <v>1.2</v>
      </c>
      <c r="D44">
        <f>[4]p35!D44</f>
        <v>1.2</v>
      </c>
      <c r="E44">
        <f>[4]p35!E44</f>
        <v>0.6</v>
      </c>
      <c r="F44">
        <f>[4]p35!F44</f>
        <v>0.6</v>
      </c>
      <c r="G44">
        <f>[4]p35!G44</f>
        <v>0.9</v>
      </c>
      <c r="H44">
        <f>[4]p35!H44</f>
        <v>0</v>
      </c>
      <c r="I44">
        <f>[4]p35!I44</f>
        <v>0</v>
      </c>
      <c r="J44">
        <f>[4]p35!J44</f>
        <v>0</v>
      </c>
      <c r="K44">
        <f>[4]p35!K44</f>
        <v>0</v>
      </c>
    </row>
    <row r="45" spans="1:11">
      <c r="A45" t="s">
        <v>223</v>
      </c>
      <c r="B45">
        <f>[4]p35!B45</f>
        <v>1.5</v>
      </c>
      <c r="C45">
        <f>[4]p35!C45</f>
        <v>1.2</v>
      </c>
      <c r="D45">
        <f>[4]p35!D45</f>
        <v>1.2</v>
      </c>
      <c r="E45">
        <f>[4]p35!E45</f>
        <v>0.6</v>
      </c>
      <c r="F45">
        <f>[4]p35!F45</f>
        <v>0.6</v>
      </c>
      <c r="G45">
        <f>[4]p35!G45</f>
        <v>0.9</v>
      </c>
      <c r="H45">
        <f>[4]p35!H45</f>
        <v>0</v>
      </c>
      <c r="I45">
        <f>[4]p35!I45</f>
        <v>0</v>
      </c>
      <c r="J45">
        <f>[4]p35!J45</f>
        <v>0</v>
      </c>
      <c r="K45">
        <f>[4]p35!K45</f>
        <v>0</v>
      </c>
    </row>
    <row r="46" spans="1:11">
      <c r="A46" t="s">
        <v>224</v>
      </c>
      <c r="B46">
        <f>[4]p35!B46</f>
        <v>1.2</v>
      </c>
      <c r="C46">
        <f>[4]p35!C46</f>
        <v>0.6</v>
      </c>
      <c r="D46">
        <f>[4]p35!D46</f>
        <v>1.2</v>
      </c>
      <c r="E46">
        <f>[4]p35!E46</f>
        <v>0.9</v>
      </c>
      <c r="F46">
        <f>[4]p35!F46</f>
        <v>0.9</v>
      </c>
      <c r="G46">
        <f>[4]p35!G46</f>
        <v>0.6</v>
      </c>
      <c r="H46">
        <f>[4]p35!H46</f>
        <v>0</v>
      </c>
      <c r="I46">
        <f>[4]p35!I46</f>
        <v>0</v>
      </c>
      <c r="J46">
        <f>[4]p35!J46</f>
        <v>0</v>
      </c>
      <c r="K46">
        <f>[4]p35!K46</f>
        <v>0</v>
      </c>
    </row>
    <row r="47" spans="1:11">
      <c r="A47" t="s">
        <v>225</v>
      </c>
      <c r="B47">
        <f>[4]p35!B47</f>
        <v>88</v>
      </c>
      <c r="C47">
        <f>[4]p35!C47</f>
        <v>12.6</v>
      </c>
      <c r="D47">
        <f>[4]p35!D47</f>
        <v>6.6</v>
      </c>
      <c r="E47">
        <f>[4]p35!E47</f>
        <v>0.64</v>
      </c>
      <c r="F47">
        <f>[4]p35!F47</f>
        <v>0.76</v>
      </c>
      <c r="G47">
        <f>[4]p35!G47</f>
        <v>1</v>
      </c>
      <c r="H47">
        <f>[4]p35!H47</f>
        <v>0</v>
      </c>
      <c r="I47">
        <f>[4]p35!I47</f>
        <v>0</v>
      </c>
      <c r="J47">
        <f>[4]p35!J47</f>
        <v>0</v>
      </c>
      <c r="K47">
        <f>[4]p35!K47</f>
        <v>0</v>
      </c>
    </row>
    <row r="48" spans="1:11">
      <c r="A48" t="s">
        <v>226</v>
      </c>
      <c r="B48">
        <f>[4]p35!B48</f>
        <v>87</v>
      </c>
      <c r="C48">
        <f>[4]p35!C48</f>
        <v>12.8</v>
      </c>
      <c r="D48">
        <f>[4]p35!D48</f>
        <v>6.5</v>
      </c>
      <c r="E48">
        <f>[4]p35!E48</f>
        <v>0.65</v>
      </c>
      <c r="F48">
        <f>[4]p35!F48</f>
        <v>0.78</v>
      </c>
      <c r="G48">
        <f>[4]p35!G48</f>
        <v>1</v>
      </c>
      <c r="H48">
        <f>[4]p35!H48</f>
        <v>0</v>
      </c>
      <c r="I48">
        <f>[4]p35!I48</f>
        <v>0</v>
      </c>
      <c r="J48">
        <f>[4]p35!J48</f>
        <v>0</v>
      </c>
      <c r="K48">
        <f>[4]p35!K48</f>
        <v>0</v>
      </c>
    </row>
    <row r="49" spans="1:20">
      <c r="A49" t="s">
        <v>227</v>
      </c>
      <c r="B49">
        <f>[4]p35!B49</f>
        <v>89</v>
      </c>
      <c r="C49">
        <f>[4]p35!C49</f>
        <v>12.8</v>
      </c>
      <c r="D49">
        <f>[4]p35!D49</f>
        <v>6.5</v>
      </c>
      <c r="E49">
        <f>[4]p35!E49</f>
        <v>0.64</v>
      </c>
      <c r="F49">
        <f>[4]p35!F49</f>
        <v>0.76</v>
      </c>
      <c r="G49">
        <f>[4]p35!G49</f>
        <v>1</v>
      </c>
      <c r="H49">
        <f>[4]p35!H49</f>
        <v>0</v>
      </c>
      <c r="I49">
        <f>[4]p35!I49</f>
        <v>0</v>
      </c>
      <c r="J49">
        <f>[4]p35!J49</f>
        <v>0</v>
      </c>
      <c r="K49">
        <f>[4]p35!K49</f>
        <v>0</v>
      </c>
    </row>
    <row r="50" spans="1:20">
      <c r="A50" t="s">
        <v>228</v>
      </c>
      <c r="B50">
        <f>[4]p35!B50</f>
        <v>87</v>
      </c>
      <c r="C50">
        <f>[4]p35!C50</f>
        <v>13</v>
      </c>
      <c r="D50">
        <f>[4]p35!D50</f>
        <v>6.6</v>
      </c>
      <c r="E50">
        <f>[4]p35!E50</f>
        <v>0.65</v>
      </c>
      <c r="F50">
        <f>[4]p35!F50</f>
        <v>0.78</v>
      </c>
      <c r="G50">
        <f>[4]p35!G50</f>
        <v>1</v>
      </c>
      <c r="H50">
        <f>[4]p35!H50</f>
        <v>0</v>
      </c>
      <c r="I50">
        <f>[4]p35!I50</f>
        <v>0</v>
      </c>
      <c r="J50">
        <f>[4]p35!J50</f>
        <v>0</v>
      </c>
      <c r="K50">
        <f>[4]p35!K50</f>
        <v>0</v>
      </c>
    </row>
    <row r="51" spans="1:20" ht="14" thickBot="1">
      <c r="A51" s="34" t="s">
        <v>229</v>
      </c>
      <c r="B51" s="34">
        <f>[4]p35!B51</f>
        <v>5.1820224719101082</v>
      </c>
      <c r="C51" s="34">
        <f>[4]p35!C51</f>
        <v>9.28125</v>
      </c>
      <c r="D51" s="34">
        <f>[4]p35!D51</f>
        <v>9.2553846153846209</v>
      </c>
      <c r="E51" s="34">
        <f>[4]p35!E51</f>
        <v>9.28125</v>
      </c>
      <c r="F51" s="34">
        <f>[4]p35!F51</f>
        <v>10.431578947368436</v>
      </c>
      <c r="G51" s="34">
        <f>[4]p35!G51</f>
        <v>7.6</v>
      </c>
      <c r="H51" s="34">
        <f>[4]p35!H51</f>
        <v>0</v>
      </c>
      <c r="I51" s="34">
        <f>[4]p35!I51</f>
        <v>0</v>
      </c>
      <c r="J51" s="34">
        <f>[4]p35!J51</f>
        <v>0</v>
      </c>
      <c r="K51" s="34">
        <f>[4]p35!K51</f>
        <v>0</v>
      </c>
      <c r="L51" s="34"/>
      <c r="M51" s="34"/>
    </row>
    <row r="52" spans="1:20">
      <c r="A52" t="s">
        <v>115</v>
      </c>
      <c r="B52">
        <f>[4]p35!B52</f>
        <v>10973147.074951731</v>
      </c>
      <c r="C52">
        <f>[4]p35!C52</f>
        <v>8751719.6017271876</v>
      </c>
      <c r="D52">
        <f>[4]p35!D52</f>
        <v>9423071.1749743298</v>
      </c>
      <c r="E52">
        <f>[4]p35!E52</f>
        <v>18908599.396660358</v>
      </c>
      <c r="F52">
        <f>[4]p35!F52</f>
        <v>8256614.199726969</v>
      </c>
      <c r="G52">
        <f>[4]p35!G52</f>
        <v>0</v>
      </c>
      <c r="H52">
        <f>[4]p35!H52</f>
        <v>0</v>
      </c>
      <c r="I52">
        <f>[4]p35!I52</f>
        <v>0</v>
      </c>
      <c r="J52">
        <f>[4]p35!J52</f>
        <v>0</v>
      </c>
      <c r="K52">
        <f>[4]p35!K52</f>
        <v>0</v>
      </c>
      <c r="M52" s="28"/>
    </row>
    <row r="53" spans="1:20">
      <c r="A53" t="s">
        <v>116</v>
      </c>
      <c r="B53">
        <f>[4]p35!B53</f>
        <v>26194222</v>
      </c>
      <c r="C53">
        <f>[4]p35!C53</f>
        <v>26765311</v>
      </c>
      <c r="D53">
        <f>[4]p35!D53</f>
        <v>27556934</v>
      </c>
      <c r="E53">
        <f>[4]p35!E53</f>
        <v>27392779</v>
      </c>
      <c r="F53">
        <f>[4]p35!F53</f>
        <v>27262921</v>
      </c>
      <c r="G53">
        <f>[4]p35!G53</f>
        <v>0</v>
      </c>
      <c r="H53">
        <f>[4]p35!H53</f>
        <v>0</v>
      </c>
      <c r="I53">
        <f>[4]p35!I53</f>
        <v>0</v>
      </c>
      <c r="J53">
        <f>[4]p35!J53</f>
        <v>0</v>
      </c>
      <c r="K53">
        <f>[4]p35!K53</f>
        <v>0</v>
      </c>
      <c r="N53" s="10"/>
      <c r="O53" s="10"/>
      <c r="P53" s="10"/>
      <c r="Q53" s="10"/>
      <c r="R53" s="10"/>
    </row>
    <row r="54" spans="1:20">
      <c r="A54" t="s">
        <v>230</v>
      </c>
      <c r="B54">
        <f>[4]p35!B54</f>
        <v>818946</v>
      </c>
      <c r="C54">
        <f>[4]p35!C54</f>
        <v>3730927</v>
      </c>
      <c r="D54">
        <f>[4]p35!D54</f>
        <v>829633</v>
      </c>
      <c r="E54">
        <f>[4]p35!E54</f>
        <v>2438470</v>
      </c>
      <c r="F54">
        <f>[4]p35!F54</f>
        <v>1474289</v>
      </c>
      <c r="G54">
        <f>[4]p35!G54</f>
        <v>0</v>
      </c>
      <c r="H54">
        <f>[4]p35!H54</f>
        <v>0</v>
      </c>
      <c r="I54">
        <f>[4]p35!I54</f>
        <v>0</v>
      </c>
      <c r="J54">
        <f>[4]p35!J54</f>
        <v>0</v>
      </c>
      <c r="K54">
        <f>[4]p35!K54</f>
        <v>0</v>
      </c>
      <c r="N54" s="32"/>
      <c r="O54" s="32"/>
      <c r="P54" s="32"/>
      <c r="Q54" s="32"/>
      <c r="R54" s="32"/>
      <c r="S54" s="32"/>
      <c r="T54" s="33"/>
    </row>
    <row r="55" spans="1:20">
      <c r="A55" t="s">
        <v>231</v>
      </c>
      <c r="B55">
        <f>[4]p35!B55</f>
        <v>905563</v>
      </c>
      <c r="C55">
        <f>[4]p35!C55</f>
        <v>4880928</v>
      </c>
      <c r="D55">
        <f>[4]p35!D55</f>
        <v>1052130</v>
      </c>
      <c r="E55">
        <f>[4]p35!E55</f>
        <v>3861816</v>
      </c>
      <c r="F55">
        <f>[4]p35!F55</f>
        <v>928301</v>
      </c>
      <c r="G55">
        <f>[4]p35!G55</f>
        <v>0</v>
      </c>
      <c r="H55">
        <f>[4]p35!H55</f>
        <v>0</v>
      </c>
      <c r="I55">
        <f>[4]p35!I55</f>
        <v>0</v>
      </c>
      <c r="J55">
        <f>[4]p35!J55</f>
        <v>0</v>
      </c>
      <c r="K55">
        <f>[4]p35!K55</f>
        <v>0</v>
      </c>
      <c r="N55" s="32"/>
      <c r="O55" s="32"/>
      <c r="P55" s="32"/>
      <c r="Q55" s="32"/>
      <c r="R55" s="32"/>
      <c r="S55" s="32"/>
      <c r="T55" s="33"/>
    </row>
    <row r="56" spans="1:20">
      <c r="A56" t="s">
        <v>232</v>
      </c>
      <c r="B56">
        <f>[4]p35!B56</f>
        <v>1724509</v>
      </c>
      <c r="C56">
        <f>[4]p35!C56</f>
        <v>8611855</v>
      </c>
      <c r="D56">
        <f>[4]p35!D56</f>
        <v>1881763</v>
      </c>
      <c r="E56">
        <f>[4]p35!E56</f>
        <v>6300286</v>
      </c>
      <c r="F56">
        <f>[4]p35!F56</f>
        <v>2402590</v>
      </c>
      <c r="G56">
        <f>[4]p35!G56</f>
        <v>0</v>
      </c>
      <c r="H56">
        <f>[4]p35!H56</f>
        <v>0</v>
      </c>
      <c r="I56">
        <f>[4]p35!I56</f>
        <v>0</v>
      </c>
      <c r="J56">
        <f>[4]p35!J56</f>
        <v>0</v>
      </c>
      <c r="K56">
        <f>[4]p35!K56</f>
        <v>0</v>
      </c>
      <c r="T56" s="33"/>
    </row>
    <row r="57" spans="1:20">
      <c r="A57" t="s">
        <v>233</v>
      </c>
      <c r="B57">
        <f>[4]p35!B57</f>
        <v>3048121</v>
      </c>
      <c r="C57">
        <f>[4]p35!C57</f>
        <v>3131526</v>
      </c>
      <c r="D57">
        <f>[4]p35!D57</f>
        <v>3080155</v>
      </c>
      <c r="E57">
        <f>[4]p35!E57</f>
        <v>3173090</v>
      </c>
      <c r="F57">
        <f>[4]p35!F57</f>
        <v>3115475</v>
      </c>
      <c r="G57">
        <f>[4]p35!G57</f>
        <v>201840</v>
      </c>
      <c r="H57">
        <f>[4]p35!H57</f>
        <v>201840</v>
      </c>
      <c r="I57">
        <f>[4]p35!I57</f>
        <v>201840</v>
      </c>
      <c r="J57">
        <f>[4]p35!J57</f>
        <v>201840</v>
      </c>
      <c r="K57">
        <f>[4]p35!K57</f>
        <v>201840</v>
      </c>
      <c r="M57" s="28"/>
      <c r="N57" s="10"/>
      <c r="O57" s="10"/>
      <c r="P57" s="10"/>
      <c r="Q57" s="10"/>
      <c r="R57" s="10"/>
      <c r="T57" s="33"/>
    </row>
    <row r="58" spans="1:20">
      <c r="A58" t="s">
        <v>234</v>
      </c>
      <c r="B58">
        <f>[4]p35!B58</f>
        <v>5408090</v>
      </c>
      <c r="C58">
        <f>[4]p35!C58</f>
        <v>5273888</v>
      </c>
      <c r="D58">
        <f>[4]p35!D58</f>
        <v>5701648</v>
      </c>
      <c r="E58">
        <f>[4]p35!E58</f>
        <v>6727537</v>
      </c>
      <c r="F58">
        <f>[4]p35!F58</f>
        <v>4886275</v>
      </c>
      <c r="G58">
        <f>[4]p35!G58</f>
        <v>3621774</v>
      </c>
      <c r="H58">
        <f>[4]p35!H58</f>
        <v>2462806</v>
      </c>
      <c r="I58">
        <f>[4]p35!I58</f>
        <v>2317935</v>
      </c>
      <c r="J58">
        <f>[4]p35!J58</f>
        <v>3187159</v>
      </c>
      <c r="K58">
        <f>[4]p35!K58</f>
        <v>3476901</v>
      </c>
      <c r="N58" s="32"/>
      <c r="O58" s="32"/>
      <c r="P58" s="32"/>
      <c r="Q58" s="32"/>
      <c r="R58" s="32"/>
      <c r="S58" s="32"/>
      <c r="T58" s="33"/>
    </row>
    <row r="59" spans="1:20">
      <c r="A59" t="s">
        <v>235</v>
      </c>
      <c r="B59">
        <f>[4]p35!B59</f>
        <v>7026318</v>
      </c>
      <c r="C59">
        <f>[4]p35!C59</f>
        <v>8009961</v>
      </c>
      <c r="D59">
        <f>[4]p35!D59</f>
        <v>6816674</v>
      </c>
      <c r="E59">
        <f>[4]p35!E59</f>
        <v>6192785</v>
      </c>
      <c r="F59">
        <f>[4]p35!F59</f>
        <v>7194501</v>
      </c>
      <c r="G59">
        <f>[4]p35!G59</f>
        <v>2897418</v>
      </c>
      <c r="H59">
        <f>[4]p35!H59</f>
        <v>3476901</v>
      </c>
      <c r="I59">
        <f>[4]p35!I59</f>
        <v>3187159</v>
      </c>
      <c r="J59">
        <f>[4]p35!J59</f>
        <v>2317935</v>
      </c>
      <c r="K59">
        <f>[4]p35!K59</f>
        <v>2462806</v>
      </c>
      <c r="N59" s="32"/>
      <c r="O59" s="32"/>
      <c r="P59" s="32"/>
      <c r="Q59" s="32"/>
      <c r="R59" s="32"/>
      <c r="S59" s="32"/>
      <c r="T59" s="33"/>
    </row>
    <row r="60" spans="1:20">
      <c r="A60" t="s">
        <v>236</v>
      </c>
      <c r="B60">
        <f>[4]p35!B60</f>
        <v>12434408</v>
      </c>
      <c r="C60">
        <f>[4]p35!C60</f>
        <v>13283849</v>
      </c>
      <c r="D60">
        <f>[4]p35!D60</f>
        <v>12518322</v>
      </c>
      <c r="E60">
        <f>[4]p35!E60</f>
        <v>12920322</v>
      </c>
      <c r="F60">
        <f>[4]p35!F60</f>
        <v>12080776</v>
      </c>
      <c r="G60">
        <f>[4]p35!G60</f>
        <v>6519192</v>
      </c>
      <c r="H60">
        <f>[4]p35!H60</f>
        <v>5939707</v>
      </c>
      <c r="I60">
        <f>[4]p35!I60</f>
        <v>5505094</v>
      </c>
      <c r="J60">
        <f>[4]p35!J60</f>
        <v>5505094</v>
      </c>
      <c r="K60">
        <f>[4]p35!K60</f>
        <v>5939707</v>
      </c>
    </row>
    <row r="61" spans="1:20">
      <c r="A61" t="s">
        <v>237</v>
      </c>
      <c r="B61">
        <f>[4]p35!B61</f>
        <v>54374407.074951731</v>
      </c>
      <c r="C61">
        <f>[4]p35!C61</f>
        <v>60544260.601727188</v>
      </c>
      <c r="D61">
        <f>[4]p35!D61</f>
        <v>54460245.17497433</v>
      </c>
      <c r="E61">
        <f>[4]p35!E61</f>
        <v>68695076.396660358</v>
      </c>
      <c r="F61">
        <f>[4]p35!F61</f>
        <v>53118376.199726969</v>
      </c>
      <c r="G61">
        <f>[4]p35!G61</f>
        <v>0</v>
      </c>
      <c r="H61">
        <f>[4]p35!H61</f>
        <v>0</v>
      </c>
      <c r="I61">
        <f>[4]p35!I61</f>
        <v>0</v>
      </c>
      <c r="J61">
        <f>[4]p35!J61</f>
        <v>0</v>
      </c>
      <c r="K61">
        <f>[4]p35!K61</f>
        <v>0</v>
      </c>
    </row>
    <row r="62" spans="1:20">
      <c r="A62" t="s">
        <v>121</v>
      </c>
      <c r="B62">
        <f>[4]p35!B62</f>
        <v>7331499.1384615377</v>
      </c>
      <c r="C62">
        <f>[4]p35!C62</f>
        <v>7598631.461538462</v>
      </c>
      <c r="D62">
        <f>[4]p35!D62</f>
        <v>7018434.1461538468</v>
      </c>
      <c r="E62">
        <f>[4]p35!E62</f>
        <v>7776012.7999999998</v>
      </c>
      <c r="F62">
        <f>[4]p35!F62</f>
        <v>7276608.3230769224</v>
      </c>
      <c r="G62">
        <f>[4]p35!G62</f>
        <v>0</v>
      </c>
      <c r="H62">
        <f>[4]p35!H62</f>
        <v>0</v>
      </c>
      <c r="I62">
        <f>[4]p35!I62</f>
        <v>0</v>
      </c>
      <c r="J62">
        <f>[4]p35!J62</f>
        <v>0</v>
      </c>
      <c r="K62">
        <f>[4]p35!K62</f>
        <v>0</v>
      </c>
    </row>
    <row r="63" spans="1:20">
      <c r="A63" t="s">
        <v>122</v>
      </c>
      <c r="B63">
        <f>[4]p35!B63</f>
        <v>-207664</v>
      </c>
      <c r="C63">
        <f>[4]p35!C63</f>
        <v>318841</v>
      </c>
      <c r="D63">
        <f>[4]p35!D63</f>
        <v>658697</v>
      </c>
      <c r="E63">
        <f>[4]p35!E63</f>
        <v>905472</v>
      </c>
      <c r="F63">
        <f>[4]p35!F63</f>
        <v>350183</v>
      </c>
      <c r="G63">
        <f>[4]p35!G63</f>
        <v>-3198729</v>
      </c>
      <c r="H63">
        <f>[4]p35!H63</f>
        <v>-2786854</v>
      </c>
      <c r="I63">
        <f>[4]p35!I63</f>
        <v>-2096315</v>
      </c>
      <c r="J63">
        <f>[4]p35!J63</f>
        <v>-1942206</v>
      </c>
      <c r="K63">
        <f>[4]p35!K63</f>
        <v>-2508525</v>
      </c>
    </row>
    <row r="64" spans="1:20">
      <c r="A64" t="s">
        <v>238</v>
      </c>
      <c r="B64">
        <f>[4]p35!B64</f>
        <v>29226564</v>
      </c>
      <c r="C64">
        <f>[4]p35!C64</f>
        <v>33506077</v>
      </c>
      <c r="D64">
        <f>[4]p35!D64</f>
        <v>30764132</v>
      </c>
      <c r="E64">
        <f>[4]p35!E64</f>
        <v>31123962</v>
      </c>
      <c r="F64">
        <f>[4]p35!F64</f>
        <v>29572850</v>
      </c>
      <c r="G64">
        <f>[4]p35!G64</f>
        <v>0</v>
      </c>
      <c r="H64">
        <f>[4]p35!H64</f>
        <v>0</v>
      </c>
      <c r="I64">
        <f>[4]p35!I64</f>
        <v>0</v>
      </c>
      <c r="J64">
        <f>[4]p35!J64</f>
        <v>0</v>
      </c>
      <c r="K64">
        <f>[4]p35!K64</f>
        <v>0</v>
      </c>
    </row>
    <row r="65" spans="1:13">
      <c r="A65" t="s">
        <v>239</v>
      </c>
      <c r="B65">
        <f>[4]p35!B65</f>
        <v>1000000</v>
      </c>
      <c r="C65">
        <f>[4]p35!C65</f>
        <v>1000000</v>
      </c>
      <c r="D65">
        <f>[4]p35!D65</f>
        <v>1000000</v>
      </c>
      <c r="E65">
        <f>[4]p35!E65</f>
        <v>1000000</v>
      </c>
      <c r="F65">
        <f>[4]p35!F65</f>
        <v>1000000</v>
      </c>
      <c r="G65">
        <f>[4]p35!G65</f>
        <v>1000000</v>
      </c>
      <c r="H65">
        <f>[4]p35!H65</f>
        <v>1000000</v>
      </c>
      <c r="I65">
        <f>[4]p35!I65</f>
        <v>1000000</v>
      </c>
      <c r="J65">
        <f>[4]p35!J65</f>
        <v>1000000</v>
      </c>
      <c r="K65">
        <f>[4]p35!K65</f>
        <v>1000000</v>
      </c>
    </row>
    <row r="66" spans="1:13">
      <c r="A66" t="s">
        <v>125</v>
      </c>
      <c r="B66">
        <f>[4]p35!B66</f>
        <v>17024007.936490197</v>
      </c>
      <c r="C66">
        <f>[4]p35!C66</f>
        <v>18120711.14018872</v>
      </c>
      <c r="D66">
        <f>[4]p35!D66</f>
        <v>15018982.028820489</v>
      </c>
      <c r="E66">
        <f>[4]p35!E66</f>
        <v>27889629.596660364</v>
      </c>
      <c r="F66">
        <f>[4]p35!F66</f>
        <v>14918734.876650043</v>
      </c>
      <c r="G66">
        <f>[4]p35!G66</f>
        <v>14312300</v>
      </c>
      <c r="H66">
        <f>[4]p35!H66</f>
        <v>15111816</v>
      </c>
      <c r="I66">
        <f>[4]p35!I66</f>
        <v>16452266</v>
      </c>
      <c r="J66">
        <f>[4]p35!J66</f>
        <v>16752433</v>
      </c>
      <c r="K66">
        <f>[4]p35!K66</f>
        <v>15652101</v>
      </c>
    </row>
    <row r="67" spans="1:13">
      <c r="A67" t="s">
        <v>240</v>
      </c>
      <c r="B67">
        <f>[4]p35!B67</f>
        <v>54374407.074951731</v>
      </c>
      <c r="C67">
        <f>[4]p35!C67</f>
        <v>60544260.601727188</v>
      </c>
      <c r="D67">
        <f>[4]p35!D67</f>
        <v>54460245.17497433</v>
      </c>
      <c r="E67">
        <f>[4]p35!E67</f>
        <v>68695076.396660358</v>
      </c>
      <c r="F67">
        <f>[4]p35!F67</f>
        <v>53118376.199726969</v>
      </c>
      <c r="G67">
        <f>[4]p35!G67</f>
        <v>0</v>
      </c>
      <c r="H67">
        <f>[4]p35!H67</f>
        <v>0</v>
      </c>
      <c r="I67">
        <f>[4]p35!I67</f>
        <v>0</v>
      </c>
      <c r="J67">
        <f>[4]p35!J67</f>
        <v>0</v>
      </c>
      <c r="K67">
        <f>[4]p35!K67</f>
        <v>0</v>
      </c>
    </row>
    <row r="68" spans="1:13">
      <c r="A68" t="s">
        <v>241</v>
      </c>
      <c r="B68">
        <f>[4]p35!B68</f>
        <v>0</v>
      </c>
      <c r="C68">
        <f>[4]p35!C68</f>
        <v>0</v>
      </c>
      <c r="D68">
        <f>[4]p35!D68</f>
        <v>0</v>
      </c>
      <c r="E68">
        <f>[4]p35!E68</f>
        <v>0</v>
      </c>
      <c r="F68">
        <f>[4]p35!F68</f>
        <v>0</v>
      </c>
      <c r="G68">
        <f>[4]p35!G68</f>
        <v>0</v>
      </c>
      <c r="H68">
        <f>[4]p35!H68</f>
        <v>0</v>
      </c>
      <c r="I68">
        <f>[4]p35!I68</f>
        <v>0</v>
      </c>
      <c r="J68">
        <f>[4]p35!J68</f>
        <v>0</v>
      </c>
      <c r="K68">
        <f>[4]p35!K68</f>
        <v>0</v>
      </c>
    </row>
    <row r="69" spans="1:13">
      <c r="A69" t="s">
        <v>242</v>
      </c>
      <c r="B69">
        <f>[4]p35!B69</f>
        <v>31020397.994527813</v>
      </c>
      <c r="C69">
        <f>[4]p35!C69</f>
        <v>32906071.284780778</v>
      </c>
      <c r="D69">
        <f>[4]p35!D69</f>
        <v>32145312.580695301</v>
      </c>
      <c r="E69">
        <f>[4]p35!E69</f>
        <v>33471096.459217649</v>
      </c>
      <c r="F69">
        <f>[4]p35!F69</f>
        <v>32044582.782334425</v>
      </c>
      <c r="G69">
        <f>[4]p35!G69</f>
        <v>0</v>
      </c>
      <c r="H69">
        <f>[4]p35!H69</f>
        <v>0</v>
      </c>
      <c r="I69">
        <f>[4]p35!I69</f>
        <v>0</v>
      </c>
      <c r="J69">
        <f>[4]p35!J69</f>
        <v>0</v>
      </c>
      <c r="K69">
        <f>[4]p35!K69</f>
        <v>0</v>
      </c>
    </row>
    <row r="70" spans="1:13">
      <c r="A70" t="s">
        <v>243</v>
      </c>
      <c r="B70">
        <f>[4]p35!B70</f>
        <v>-61674.665528934449</v>
      </c>
      <c r="C70">
        <f>[4]p35!C70</f>
        <v>1215189.2596924827</v>
      </c>
      <c r="D70">
        <f>[4]p35!D70</f>
        <v>-15486.69311555475</v>
      </c>
      <c r="E70">
        <f>[4]p35!E70</f>
        <v>1701932.6341359913</v>
      </c>
      <c r="F70">
        <f>[4]p35!F70</f>
        <v>-3633.8588254898787</v>
      </c>
      <c r="G70">
        <f>[4]p35!G70</f>
        <v>-74564</v>
      </c>
      <c r="H70">
        <f>[4]p35!H70</f>
        <v>-69723</v>
      </c>
      <c r="I70">
        <f>[4]p35!I70</f>
        <v>-66092</v>
      </c>
      <c r="J70">
        <f>[4]p35!J70</f>
        <v>-66092</v>
      </c>
      <c r="K70">
        <f>[4]p35!K70</f>
        <v>-69723</v>
      </c>
    </row>
    <row r="71" spans="1:13">
      <c r="A71" t="s">
        <v>244</v>
      </c>
      <c r="B71">
        <f>[4]p35!B71</f>
        <v>1.0532427029363793</v>
      </c>
      <c r="C71">
        <f>[4]p35!C71</f>
        <v>0.94622294605683432</v>
      </c>
      <c r="D71">
        <f>[4]p35!D71</f>
        <v>1.0732297796593637</v>
      </c>
      <c r="E71">
        <f>[4]p35!E71</f>
        <v>0.9486855345311187</v>
      </c>
      <c r="F71">
        <f>[4]p35!F71</f>
        <v>0.97861903681630424</v>
      </c>
      <c r="G71">
        <f>[4]p35!G71</f>
        <v>0</v>
      </c>
      <c r="H71">
        <f>[4]p35!H71</f>
        <v>0</v>
      </c>
      <c r="I71">
        <f>[4]p35!I71</f>
        <v>0</v>
      </c>
      <c r="J71">
        <f>[4]p35!J71</f>
        <v>0</v>
      </c>
      <c r="K71">
        <f>[4]p35!K71</f>
        <v>0</v>
      </c>
    </row>
    <row r="72" spans="1:13">
      <c r="A72" t="s">
        <v>245</v>
      </c>
      <c r="B72">
        <f>[4]p35!B72</f>
        <v>0.98484651032175208</v>
      </c>
      <c r="C72">
        <f>[4]p35!C72</f>
        <v>1.0015579687516065</v>
      </c>
      <c r="D72">
        <f>[4]p35!D72</f>
        <v>0.9836279657515159</v>
      </c>
      <c r="E72">
        <f>[4]p35!E72</f>
        <v>1.0029667768378949</v>
      </c>
      <c r="F72">
        <f>[4]p35!F72</f>
        <v>1.0270007783372315</v>
      </c>
      <c r="G72">
        <f>[4]p35!G72</f>
        <v>0</v>
      </c>
      <c r="H72">
        <f>[4]p35!H72</f>
        <v>0</v>
      </c>
      <c r="I72">
        <f>[4]p35!I72</f>
        <v>0</v>
      </c>
      <c r="J72">
        <f>[4]p35!J72</f>
        <v>0</v>
      </c>
      <c r="K72">
        <f>[4]p35!K72</f>
        <v>0</v>
      </c>
    </row>
    <row r="73" spans="1:13">
      <c r="A73" t="s">
        <v>246</v>
      </c>
      <c r="B73">
        <f>[4]p35!B73</f>
        <v>0</v>
      </c>
      <c r="C73">
        <f>[4]p35!C73</f>
        <v>0</v>
      </c>
      <c r="D73">
        <f>[4]p35!D73</f>
        <v>0</v>
      </c>
      <c r="E73">
        <f>[4]p35!E73</f>
        <v>0</v>
      </c>
      <c r="F73">
        <f>[4]p35!F73</f>
        <v>0</v>
      </c>
      <c r="G73">
        <f>[4]p35!G73</f>
        <v>0</v>
      </c>
      <c r="H73">
        <f>[4]p35!H73</f>
        <v>0</v>
      </c>
      <c r="I73">
        <f>[4]p35!I73</f>
        <v>0</v>
      </c>
      <c r="J73">
        <f>[4]p35!J73</f>
        <v>0</v>
      </c>
      <c r="K73">
        <f>[4]p35!K73</f>
        <v>0</v>
      </c>
    </row>
    <row r="74" spans="1:13">
      <c r="A74" t="s">
        <v>435</v>
      </c>
      <c r="B74">
        <f>[4]p35!B74</f>
        <v>0</v>
      </c>
      <c r="C74">
        <f>[4]p35!C74</f>
        <v>0</v>
      </c>
      <c r="D74">
        <f>[4]p35!D74</f>
        <v>0</v>
      </c>
      <c r="E74">
        <f>[4]p35!E74</f>
        <v>0</v>
      </c>
      <c r="F74">
        <f>[4]p35!F74</f>
        <v>0</v>
      </c>
      <c r="G74">
        <f>[4]p35!G74</f>
        <v>0</v>
      </c>
      <c r="H74">
        <f>[4]p35!H74</f>
        <v>0</v>
      </c>
      <c r="I74">
        <f>[4]p35!I74</f>
        <v>0</v>
      </c>
      <c r="J74">
        <f>[4]p35!J74</f>
        <v>0</v>
      </c>
      <c r="K74">
        <f>[4]p35!K74</f>
        <v>0</v>
      </c>
    </row>
    <row r="75" spans="1:13">
      <c r="A75" t="s">
        <v>436</v>
      </c>
      <c r="B75">
        <f>[4]p35!B75</f>
        <v>0</v>
      </c>
      <c r="C75">
        <f>[4]p35!C75</f>
        <v>0</v>
      </c>
      <c r="D75">
        <f>[4]p35!D75</f>
        <v>0</v>
      </c>
      <c r="E75">
        <f>[4]p35!E75</f>
        <v>0</v>
      </c>
      <c r="F75">
        <f>[4]p35!F75</f>
        <v>0</v>
      </c>
      <c r="G75">
        <f>[4]p35!G75</f>
        <v>0</v>
      </c>
      <c r="H75">
        <f>[4]p35!H75</f>
        <v>0</v>
      </c>
      <c r="I75">
        <f>[4]p35!I75</f>
        <v>0</v>
      </c>
      <c r="J75">
        <f>[4]p35!J75</f>
        <v>0</v>
      </c>
      <c r="K75">
        <f>[4]p35!K75</f>
        <v>0</v>
      </c>
    </row>
    <row r="76" spans="1:13">
      <c r="A76" t="s">
        <v>437</v>
      </c>
      <c r="B76">
        <f>[4]p35!B76</f>
        <v>0</v>
      </c>
      <c r="C76">
        <f>[4]p35!C76</f>
        <v>0</v>
      </c>
      <c r="D76">
        <f>[4]p35!D76</f>
        <v>0</v>
      </c>
      <c r="E76">
        <f>[4]p35!E76</f>
        <v>0</v>
      </c>
      <c r="F76">
        <f>[4]p35!F76</f>
        <v>0</v>
      </c>
      <c r="G76">
        <f>[4]p35!G76</f>
        <v>0</v>
      </c>
      <c r="H76">
        <f>[4]p35!H76</f>
        <v>0</v>
      </c>
      <c r="I76">
        <f>[4]p35!I76</f>
        <v>0</v>
      </c>
      <c r="J76">
        <f>[4]p35!J76</f>
        <v>0</v>
      </c>
      <c r="K76">
        <f>[4]p35!K76</f>
        <v>0</v>
      </c>
    </row>
    <row r="77" spans="1:13" ht="14" thickBot="1">
      <c r="A77" s="34" t="s">
        <v>438</v>
      </c>
      <c r="B77" s="34">
        <f>[4]p35!B77</f>
        <v>0</v>
      </c>
      <c r="C77" s="34">
        <f>[4]p35!C77</f>
        <v>0</v>
      </c>
      <c r="D77" s="34">
        <f>[4]p35!D77</f>
        <v>0</v>
      </c>
      <c r="E77" s="34">
        <f>[4]p35!E77</f>
        <v>0</v>
      </c>
      <c r="F77" s="34">
        <f>[4]p35!F77</f>
        <v>0</v>
      </c>
      <c r="G77" s="34">
        <f>[4]p35!G77</f>
        <v>0</v>
      </c>
      <c r="H77" s="34">
        <f>[4]p35!H77</f>
        <v>0</v>
      </c>
      <c r="I77" s="34">
        <f>[4]p35!I77</f>
        <v>0</v>
      </c>
      <c r="J77" s="34">
        <f>[4]p35!J77</f>
        <v>0</v>
      </c>
      <c r="K77" s="34">
        <f>[4]p35!K77</f>
        <v>0</v>
      </c>
      <c r="L77" s="34"/>
      <c r="M77" s="34"/>
    </row>
    <row r="78" spans="1:13">
      <c r="A78" t="s">
        <v>247</v>
      </c>
      <c r="B78">
        <f>[4]p35!B78</f>
        <v>1</v>
      </c>
    </row>
    <row r="79" spans="1:13">
      <c r="A79" t="s">
        <v>248</v>
      </c>
      <c r="B79">
        <f>[4]p35!B79</f>
        <v>30000</v>
      </c>
    </row>
    <row r="80" spans="1:13">
      <c r="A80" t="s">
        <v>249</v>
      </c>
      <c r="B80">
        <f>[4]p35!B80</f>
        <v>30000</v>
      </c>
    </row>
    <row r="81" spans="1:2">
      <c r="A81" t="s">
        <v>250</v>
      </c>
      <c r="B81">
        <f>[4]p35!B81</f>
        <v>0</v>
      </c>
    </row>
    <row r="82" spans="1:2">
      <c r="A82" t="s">
        <v>251</v>
      </c>
      <c r="B82">
        <f>[4]p35!B82</f>
        <v>0</v>
      </c>
    </row>
    <row r="83" spans="1:2">
      <c r="A83" t="s">
        <v>252</v>
      </c>
      <c r="B83">
        <f>[4]p35!B83</f>
        <v>0</v>
      </c>
    </row>
    <row r="84" spans="1:2">
      <c r="A84" t="s">
        <v>253</v>
      </c>
      <c r="B84">
        <f>[4]p35!B84</f>
        <v>0</v>
      </c>
    </row>
    <row r="85" spans="1:2">
      <c r="A85" t="s">
        <v>254</v>
      </c>
      <c r="B85">
        <f>[4]p35!B85</f>
        <v>56896</v>
      </c>
    </row>
    <row r="86" spans="1:2">
      <c r="A86" t="s">
        <v>255</v>
      </c>
      <c r="B86">
        <f>[4]p35!B86</f>
        <v>23873</v>
      </c>
    </row>
    <row r="87" spans="1:2">
      <c r="A87" t="s">
        <v>256</v>
      </c>
      <c r="B87">
        <f>[4]p35!B87</f>
        <v>17492</v>
      </c>
    </row>
    <row r="88" spans="1:2">
      <c r="A88" t="s">
        <v>257</v>
      </c>
      <c r="B88">
        <f>[4]p35!B88</f>
        <v>47496</v>
      </c>
    </row>
    <row r="89" spans="1:2">
      <c r="A89" t="s">
        <v>258</v>
      </c>
      <c r="B89">
        <f>[4]p35!B89</f>
        <v>49210</v>
      </c>
    </row>
    <row r="90" spans="1:2">
      <c r="A90" t="s">
        <v>259</v>
      </c>
      <c r="B90">
        <f>[4]p35!B90</f>
        <v>128188</v>
      </c>
    </row>
    <row r="91" spans="1:2">
      <c r="A91" t="s">
        <v>260</v>
      </c>
      <c r="B91">
        <f>[4]p35!B91</f>
        <v>56896</v>
      </c>
    </row>
    <row r="92" spans="1:2">
      <c r="A92" t="s">
        <v>261</v>
      </c>
      <c r="B92">
        <f>[4]p35!B92</f>
        <v>23873</v>
      </c>
    </row>
    <row r="93" spans="1:2">
      <c r="A93" t="s">
        <v>262</v>
      </c>
      <c r="B93">
        <f>[4]p35!B93</f>
        <v>17492</v>
      </c>
    </row>
    <row r="94" spans="1:2">
      <c r="A94" t="s">
        <v>263</v>
      </c>
      <c r="B94">
        <f>[4]p35!B94</f>
        <v>47496</v>
      </c>
    </row>
    <row r="95" spans="1:2">
      <c r="A95" t="s">
        <v>264</v>
      </c>
      <c r="B95">
        <f>[4]p35!B95</f>
        <v>49210</v>
      </c>
    </row>
    <row r="96" spans="1:2">
      <c r="A96" t="s">
        <v>265</v>
      </c>
      <c r="B96">
        <f>[4]p35!B96</f>
        <v>128188</v>
      </c>
    </row>
    <row r="97" spans="1:2">
      <c r="A97" t="s">
        <v>266</v>
      </c>
      <c r="B97">
        <f>[4]p35!B97</f>
        <v>0</v>
      </c>
    </row>
    <row r="98" spans="1:2">
      <c r="A98" t="s">
        <v>267</v>
      </c>
      <c r="B98">
        <f>[4]p35!B98</f>
        <v>0</v>
      </c>
    </row>
    <row r="99" spans="1:2">
      <c r="A99" t="s">
        <v>268</v>
      </c>
      <c r="B99">
        <f>[4]p35!B99</f>
        <v>0</v>
      </c>
    </row>
    <row r="100" spans="1:2">
      <c r="A100" t="s">
        <v>269</v>
      </c>
      <c r="B100">
        <f>[4]p35!B100</f>
        <v>0</v>
      </c>
    </row>
    <row r="101" spans="1:2">
      <c r="A101" t="s">
        <v>270</v>
      </c>
      <c r="B101">
        <f>[4]p35!B101</f>
        <v>0</v>
      </c>
    </row>
    <row r="102" spans="1:2">
      <c r="A102" t="s">
        <v>271</v>
      </c>
      <c r="B102">
        <f>[4]p35!B102</f>
        <v>10803</v>
      </c>
    </row>
    <row r="103" spans="1:2">
      <c r="A103" t="s">
        <v>272</v>
      </c>
      <c r="B103">
        <f>[4]p35!B103</f>
        <v>206627254.50218546</v>
      </c>
    </row>
    <row r="104" spans="1:2">
      <c r="A104" t="s">
        <v>273</v>
      </c>
      <c r="B104">
        <f>[4]p35!B104</f>
        <v>8374311.7021349017</v>
      </c>
    </row>
    <row r="105" spans="1:2">
      <c r="A105" t="s">
        <v>274</v>
      </c>
      <c r="B105">
        <f>[4]p35!B105</f>
        <v>5053132.739453163</v>
      </c>
    </row>
    <row r="106" spans="1:2">
      <c r="A106" t="s">
        <v>275</v>
      </c>
      <c r="B106">
        <f>[4]p35!B106</f>
        <v>1293671.9734035521</v>
      </c>
    </row>
    <row r="107" spans="1:2">
      <c r="A107" t="s">
        <v>276</v>
      </c>
      <c r="B107">
        <f>[4]p35!B107</f>
        <v>2071460.8747726316</v>
      </c>
    </row>
    <row r="108" spans="1:2">
      <c r="A108" t="s">
        <v>277</v>
      </c>
      <c r="B108">
        <f>[4]p35!B108</f>
        <v>5277128.9306310471</v>
      </c>
    </row>
    <row r="109" spans="1:2">
      <c r="A109" t="s">
        <v>278</v>
      </c>
      <c r="B109">
        <f>[4]p35!B109</f>
        <v>1805.4426540886413</v>
      </c>
    </row>
    <row r="110" spans="1:2">
      <c r="A110" t="s">
        <v>279</v>
      </c>
      <c r="B110">
        <f>[4]p35!B110</f>
        <v>275.01916822847875</v>
      </c>
    </row>
    <row r="111" spans="1:2">
      <c r="A111" t="s">
        <v>280</v>
      </c>
      <c r="B111">
        <f>[4]p35!B111</f>
        <v>131.85817136602438</v>
      </c>
    </row>
    <row r="112" spans="1:2">
      <c r="A112" t="s">
        <v>281</v>
      </c>
      <c r="B112">
        <f>[4]p35!B112</f>
        <v>13.366958411423937</v>
      </c>
    </row>
    <row r="113" spans="1:2">
      <c r="A113" t="s">
        <v>282</v>
      </c>
      <c r="B113">
        <f>[4]p35!B113</f>
        <v>15.873263113565924</v>
      </c>
    </row>
    <row r="114" spans="1:2">
      <c r="A114" t="s">
        <v>283</v>
      </c>
      <c r="B114">
        <f>[4]p35!B114</f>
        <v>20.885872517849901</v>
      </c>
    </row>
    <row r="115" spans="1:2">
      <c r="A115" t="s">
        <v>284</v>
      </c>
      <c r="B115">
        <f>[4]p35!B115</f>
        <v>10000040</v>
      </c>
    </row>
    <row r="116" spans="1:2">
      <c r="A116" t="s">
        <v>285</v>
      </c>
      <c r="B116">
        <f>[4]p35!B116</f>
        <v>500006.40000000002</v>
      </c>
    </row>
    <row r="117" spans="1:2">
      <c r="A117" t="s">
        <v>286</v>
      </c>
      <c r="B117">
        <f>[4]p35!B117</f>
        <v>499999.5</v>
      </c>
    </row>
    <row r="118" spans="1:2">
      <c r="A118" t="s">
        <v>287</v>
      </c>
      <c r="B118">
        <f>[4]p35!B118</f>
        <v>200000</v>
      </c>
    </row>
    <row r="119" spans="1:2">
      <c r="A119" t="s">
        <v>288</v>
      </c>
      <c r="B119">
        <f>[4]p35!B119</f>
        <v>300000.12</v>
      </c>
    </row>
    <row r="120" spans="1:2">
      <c r="A120" t="s">
        <v>289</v>
      </c>
      <c r="B120">
        <f>[4]p35!B120</f>
        <v>1000000</v>
      </c>
    </row>
    <row r="121" spans="1:2">
      <c r="A121" t="s">
        <v>290</v>
      </c>
      <c r="B121">
        <f>[4]p35!B121</f>
        <v>18596452.905196693</v>
      </c>
    </row>
    <row r="122" spans="1:2">
      <c r="A122" t="s">
        <v>291</v>
      </c>
      <c r="B122">
        <f>[4]p35!B122</f>
        <v>577827.50744730816</v>
      </c>
    </row>
    <row r="123" spans="1:2">
      <c r="A123" t="s">
        <v>292</v>
      </c>
      <c r="B123">
        <f>[4]p35!B123</f>
        <v>0</v>
      </c>
    </row>
    <row r="124" spans="1:2">
      <c r="A124" t="s">
        <v>293</v>
      </c>
      <c r="B124">
        <f>[4]p35!B124</f>
        <v>148772.27694140849</v>
      </c>
    </row>
    <row r="125" spans="1:2">
      <c r="A125" t="s">
        <v>294</v>
      </c>
      <c r="B125">
        <f>[4]p35!B125</f>
        <v>238218.00059885264</v>
      </c>
    </row>
    <row r="126" spans="1:2">
      <c r="A126" t="s">
        <v>295</v>
      </c>
      <c r="B126">
        <f>[4]p35!B126</f>
        <v>303434.91351128521</v>
      </c>
    </row>
    <row r="127" spans="1:2">
      <c r="A127" t="s">
        <v>296</v>
      </c>
      <c r="B127">
        <f>[4]p35!B127</f>
        <v>52011</v>
      </c>
    </row>
    <row r="128" spans="1:2">
      <c r="A128" t="s">
        <v>297</v>
      </c>
      <c r="B128">
        <f>[4]p35!B128</f>
        <v>16020</v>
      </c>
    </row>
    <row r="129" spans="1:2">
      <c r="A129" t="s">
        <v>298</v>
      </c>
      <c r="B129">
        <f>[4]p35!B129</f>
        <v>13510</v>
      </c>
    </row>
    <row r="130" spans="1:2">
      <c r="A130" t="s">
        <v>299</v>
      </c>
      <c r="B130">
        <f>[4]p35!B130</f>
        <v>47116</v>
      </c>
    </row>
    <row r="131" spans="1:2">
      <c r="A131" t="s">
        <v>300</v>
      </c>
      <c r="B131">
        <f>[4]p35!B131</f>
        <v>57440</v>
      </c>
    </row>
    <row r="132" spans="1:2">
      <c r="A132" t="s">
        <v>301</v>
      </c>
      <c r="B132">
        <f>[4]p35!B132</f>
        <v>137423</v>
      </c>
    </row>
    <row r="133" spans="1:2">
      <c r="A133" t="s">
        <v>302</v>
      </c>
      <c r="B133">
        <f>[4]p35!B133</f>
        <v>52011</v>
      </c>
    </row>
    <row r="134" spans="1:2">
      <c r="A134" t="s">
        <v>303</v>
      </c>
      <c r="B134">
        <f>[4]p35!B134</f>
        <v>16020</v>
      </c>
    </row>
    <row r="135" spans="1:2">
      <c r="A135" t="s">
        <v>304</v>
      </c>
      <c r="B135">
        <f>[4]p35!B135</f>
        <v>13510</v>
      </c>
    </row>
    <row r="136" spans="1:2">
      <c r="A136" t="s">
        <v>305</v>
      </c>
      <c r="B136">
        <f>[4]p35!B136</f>
        <v>47116</v>
      </c>
    </row>
    <row r="137" spans="1:2">
      <c r="A137" t="s">
        <v>306</v>
      </c>
      <c r="B137">
        <f>[4]p35!B137</f>
        <v>57440</v>
      </c>
    </row>
    <row r="138" spans="1:2">
      <c r="A138" t="s">
        <v>307</v>
      </c>
      <c r="B138">
        <f>[4]p35!B138</f>
        <v>137423</v>
      </c>
    </row>
    <row r="139" spans="1:2">
      <c r="A139" t="s">
        <v>308</v>
      </c>
      <c r="B139">
        <f>[4]p35!B139</f>
        <v>0</v>
      </c>
    </row>
    <row r="140" spans="1:2">
      <c r="A140" t="s">
        <v>309</v>
      </c>
      <c r="B140">
        <f>[4]p35!B140</f>
        <v>0</v>
      </c>
    </row>
    <row r="141" spans="1:2">
      <c r="A141" t="s">
        <v>310</v>
      </c>
      <c r="B141">
        <f>[4]p35!B141</f>
        <v>0</v>
      </c>
    </row>
    <row r="142" spans="1:2">
      <c r="A142" t="s">
        <v>311</v>
      </c>
      <c r="B142">
        <f>[4]p35!B142</f>
        <v>0</v>
      </c>
    </row>
    <row r="143" spans="1:2">
      <c r="A143" t="s">
        <v>312</v>
      </c>
      <c r="B143">
        <f>[4]p35!B143</f>
        <v>0</v>
      </c>
    </row>
    <row r="144" spans="1:2">
      <c r="A144" t="s">
        <v>313</v>
      </c>
      <c r="B144">
        <f>[4]p35!B144</f>
        <v>0</v>
      </c>
    </row>
    <row r="145" spans="1:2">
      <c r="A145" t="s">
        <v>314</v>
      </c>
      <c r="B145">
        <f>[4]p35!B145</f>
        <v>287622727.50128716</v>
      </c>
    </row>
    <row r="146" spans="1:2">
      <c r="A146" t="s">
        <v>315</v>
      </c>
      <c r="B146">
        <f>[4]p35!B146</f>
        <v>6611282.4218450636</v>
      </c>
    </row>
    <row r="147" spans="1:2">
      <c r="A147" t="s">
        <v>316</v>
      </c>
      <c r="B147">
        <f>[4]p35!B147</f>
        <v>5854203.9197929548</v>
      </c>
    </row>
    <row r="148" spans="1:2">
      <c r="A148" t="s">
        <v>317</v>
      </c>
      <c r="B148">
        <f>[4]p35!B148</f>
        <v>1672207.0975367078</v>
      </c>
    </row>
    <row r="149" spans="1:2">
      <c r="A149" t="s">
        <v>318</v>
      </c>
      <c r="B149">
        <f>[4]p35!B149</f>
        <v>2844584.7364103408</v>
      </c>
    </row>
    <row r="150" spans="1:2">
      <c r="A150" t="s">
        <v>319</v>
      </c>
      <c r="B150">
        <f>[4]p35!B150</f>
        <v>6238430.0292318072</v>
      </c>
    </row>
    <row r="151" spans="1:2">
      <c r="A151" t="s">
        <v>320</v>
      </c>
      <c r="B151">
        <f>[4]p35!B151</f>
        <v>2578.4766534313471</v>
      </c>
    </row>
    <row r="152" spans="1:2">
      <c r="A152" t="s">
        <v>321</v>
      </c>
      <c r="B152">
        <f>[4]p35!B152</f>
        <v>363.15709172945219</v>
      </c>
    </row>
    <row r="153" spans="1:2">
      <c r="A153" t="s">
        <v>322</v>
      </c>
      <c r="B153">
        <f>[4]p35!B153</f>
        <v>188.31571064386242</v>
      </c>
    </row>
    <row r="154" spans="1:2">
      <c r="A154" t="s">
        <v>323</v>
      </c>
      <c r="B154">
        <f>[4]p35!B154</f>
        <v>18.349854586472606</v>
      </c>
    </row>
    <row r="155" spans="1:2">
      <c r="A155" t="s">
        <v>324</v>
      </c>
      <c r="B155">
        <f>[4]p35!B155</f>
        <v>21.79045232143622</v>
      </c>
    </row>
    <row r="156" spans="1:2">
      <c r="A156" t="s">
        <v>325</v>
      </c>
      <c r="B156">
        <f>[4]p35!B156</f>
        <v>28.371647791363451</v>
      </c>
    </row>
    <row r="157" spans="1:2">
      <c r="A157" t="s">
        <v>326</v>
      </c>
      <c r="B157">
        <f>[4]p35!B157</f>
        <v>14999971</v>
      </c>
    </row>
    <row r="158" spans="1:2">
      <c r="A158" t="s">
        <v>327</v>
      </c>
      <c r="B158">
        <f>[4]p35!B158</f>
        <v>500006.40000000002</v>
      </c>
    </row>
    <row r="159" spans="1:2">
      <c r="A159" t="s">
        <v>328</v>
      </c>
      <c r="B159">
        <f>[4]p35!B159</f>
        <v>499999.5</v>
      </c>
    </row>
    <row r="160" spans="1:2">
      <c r="A160" t="s">
        <v>329</v>
      </c>
      <c r="B160">
        <f>[4]p35!B160</f>
        <v>250000</v>
      </c>
    </row>
    <row r="161" spans="1:2">
      <c r="A161" t="s">
        <v>330</v>
      </c>
      <c r="B161">
        <f>[4]p35!B161</f>
        <v>349999.76</v>
      </c>
    </row>
    <row r="162" spans="1:2">
      <c r="A162" t="s">
        <v>331</v>
      </c>
      <c r="B162">
        <f>[4]p35!B162</f>
        <v>1000000</v>
      </c>
    </row>
    <row r="163" spans="1:2">
      <c r="A163" t="s">
        <v>332</v>
      </c>
      <c r="B163">
        <f>[4]p35!B163</f>
        <v>25886045.475115839</v>
      </c>
    </row>
    <row r="164" spans="1:2">
      <c r="A164" t="s">
        <v>333</v>
      </c>
      <c r="B164">
        <f>[4]p35!B164</f>
        <v>0</v>
      </c>
    </row>
    <row r="165" spans="1:2">
      <c r="A165" t="s">
        <v>334</v>
      </c>
      <c r="B165">
        <f>[4]p35!B165</f>
        <v>538586.76062095189</v>
      </c>
    </row>
    <row r="166" spans="1:2">
      <c r="A166" t="s">
        <v>335</v>
      </c>
      <c r="B166">
        <f>[4]p35!B166</f>
        <v>192303.81621672143</v>
      </c>
    </row>
    <row r="167" spans="1:2">
      <c r="A167" t="s">
        <v>336</v>
      </c>
      <c r="B167">
        <f>[4]p35!B167</f>
        <v>327127.24468718917</v>
      </c>
    </row>
    <row r="168" spans="1:2">
      <c r="A168" t="s">
        <v>337</v>
      </c>
      <c r="B168">
        <f>[4]p35!B168</f>
        <v>0</v>
      </c>
    </row>
    <row r="169" spans="1:2">
      <c r="A169" t="s">
        <v>338</v>
      </c>
      <c r="B169">
        <f>[4]p35!B169</f>
        <v>3</v>
      </c>
    </row>
    <row r="170" spans="1:2">
      <c r="A170" t="s">
        <v>339</v>
      </c>
      <c r="B170">
        <f>[4]p35!B170</f>
        <v>6</v>
      </c>
    </row>
    <row r="171" spans="1:2">
      <c r="A171" t="s">
        <v>340</v>
      </c>
      <c r="B171">
        <f>[4]p35!B171</f>
        <v>342284</v>
      </c>
    </row>
    <row r="172" spans="1:2">
      <c r="A172" t="s">
        <v>341</v>
      </c>
      <c r="B172">
        <f>[4]p35!B172</f>
        <v>8730876</v>
      </c>
    </row>
    <row r="173" spans="1:2">
      <c r="A173" t="s">
        <v>342</v>
      </c>
      <c r="B173">
        <f>[4]p35!B173</f>
        <v>32774134.799999997</v>
      </c>
    </row>
    <row r="174" spans="1:2">
      <c r="A174" t="s">
        <v>343</v>
      </c>
      <c r="B174">
        <f>[4]p35!B174</f>
        <v>342284</v>
      </c>
    </row>
    <row r="175" spans="1:2">
      <c r="A175" t="s">
        <v>344</v>
      </c>
      <c r="B175">
        <f>[4]p35!B175</f>
        <v>8730876</v>
      </c>
    </row>
    <row r="176" spans="1:2">
      <c r="A176" t="s">
        <v>345</v>
      </c>
      <c r="B176">
        <f>[4]p35!B176</f>
        <v>32774134.799999997</v>
      </c>
    </row>
    <row r="177" spans="1:2">
      <c r="A177" t="s">
        <v>346</v>
      </c>
      <c r="B177">
        <f>[4]p35!B177</f>
        <v>338006</v>
      </c>
    </row>
    <row r="178" spans="1:2">
      <c r="A178" t="s">
        <v>347</v>
      </c>
      <c r="B178">
        <f>[4]p35!B178</f>
        <v>8643408.2657692302</v>
      </c>
    </row>
    <row r="179" spans="1:2">
      <c r="A179" t="s">
        <v>348</v>
      </c>
      <c r="B179">
        <f>[4]p35!B179</f>
        <v>32459592.649999999</v>
      </c>
    </row>
    <row r="180" spans="1:2">
      <c r="A180" t="s">
        <v>349</v>
      </c>
      <c r="B180">
        <f>[4]p35!B180</f>
        <v>308849</v>
      </c>
    </row>
    <row r="181" spans="1:2">
      <c r="A181" t="s">
        <v>350</v>
      </c>
      <c r="B181">
        <f>[4]p35!B181</f>
        <v>1831348</v>
      </c>
    </row>
    <row r="182" spans="1:2">
      <c r="A182" t="s">
        <v>351</v>
      </c>
      <c r="B182">
        <f>[4]p35!B182</f>
        <v>6446264</v>
      </c>
    </row>
    <row r="183" spans="1:2">
      <c r="A183" t="s">
        <v>352</v>
      </c>
      <c r="B183">
        <f>[4]p35!B183</f>
        <v>308849</v>
      </c>
    </row>
    <row r="184" spans="1:2">
      <c r="A184" t="s">
        <v>353</v>
      </c>
      <c r="B184">
        <f>[4]p35!B184</f>
        <v>1831348</v>
      </c>
    </row>
    <row r="185" spans="1:2">
      <c r="A185" t="s">
        <v>354</v>
      </c>
      <c r="B185">
        <f>[4]p35!B185</f>
        <v>6446264</v>
      </c>
    </row>
    <row r="186" spans="1:2">
      <c r="A186" t="s">
        <v>355</v>
      </c>
      <c r="B186">
        <f>[4]p35!B186</f>
        <v>351316</v>
      </c>
    </row>
    <row r="187" spans="1:2">
      <c r="A187" t="s">
        <v>356</v>
      </c>
      <c r="B187">
        <f>[4]p35!B187</f>
        <v>1916282</v>
      </c>
    </row>
    <row r="188" spans="1:2">
      <c r="A188" t="s">
        <v>357</v>
      </c>
      <c r="B188">
        <f>[4]p35!B188</f>
        <v>7366735</v>
      </c>
    </row>
    <row r="189" spans="1:2">
      <c r="A189" t="s">
        <v>358</v>
      </c>
      <c r="B189">
        <f>[4]p35!B189</f>
        <v>0</v>
      </c>
    </row>
    <row r="190" spans="1:2">
      <c r="A190" t="s">
        <v>359</v>
      </c>
      <c r="B190">
        <f>[4]p35!B190</f>
        <v>0</v>
      </c>
    </row>
    <row r="191" spans="1:2">
      <c r="A191" t="s">
        <v>360</v>
      </c>
      <c r="B191">
        <f>[4]p35!B191</f>
        <v>0</v>
      </c>
    </row>
    <row r="192" spans="1:2">
      <c r="A192" t="s">
        <v>361</v>
      </c>
      <c r="B192">
        <f>[4]p35!B192</f>
        <v>43899</v>
      </c>
    </row>
    <row r="193" spans="1:2">
      <c r="A193" t="s">
        <v>362</v>
      </c>
      <c r="B193">
        <f>[4]p35!B193</f>
        <v>5323149</v>
      </c>
    </row>
    <row r="194" spans="1:2">
      <c r="A194" t="s">
        <v>363</v>
      </c>
      <c r="B194">
        <f>[4]p35!B194</f>
        <v>121.25898610510569</v>
      </c>
    </row>
    <row r="195" spans="1:2">
      <c r="A195" t="s">
        <v>364</v>
      </c>
      <c r="B195">
        <f>[4]p35!B195</f>
        <v>0</v>
      </c>
    </row>
    <row r="196" spans="1:2">
      <c r="A196" t="s">
        <v>365</v>
      </c>
      <c r="B196">
        <f>[4]p35!B196</f>
        <v>0</v>
      </c>
    </row>
    <row r="197" spans="1:2">
      <c r="A197" t="s">
        <v>366</v>
      </c>
      <c r="B197">
        <f>[4]p35!B197</f>
        <v>0</v>
      </c>
    </row>
    <row r="198" spans="1:2">
      <c r="A198" t="s">
        <v>367</v>
      </c>
      <c r="B198">
        <f>[4]p35!B198</f>
        <v>0</v>
      </c>
    </row>
    <row r="199" spans="1:2">
      <c r="A199" t="s">
        <v>368</v>
      </c>
      <c r="B199">
        <f>[4]p35!B199</f>
        <v>0</v>
      </c>
    </row>
    <row r="200" spans="1:2">
      <c r="A200" t="s">
        <v>369</v>
      </c>
      <c r="B200">
        <f>[4]p35!B200</f>
        <v>0</v>
      </c>
    </row>
    <row r="201" spans="1:2">
      <c r="A201" t="s">
        <v>370</v>
      </c>
      <c r="B201">
        <f>[4]p35!B201</f>
        <v>19525</v>
      </c>
    </row>
    <row r="202" spans="1:2">
      <c r="A202" t="s">
        <v>371</v>
      </c>
      <c r="B202">
        <f>[4]p35!B202</f>
        <v>523299</v>
      </c>
    </row>
    <row r="203" spans="1:2">
      <c r="A203" t="s">
        <v>372</v>
      </c>
      <c r="B203">
        <f>[4]p35!B203</f>
        <v>26.801485515575571</v>
      </c>
    </row>
    <row r="204" spans="1:2">
      <c r="A204" t="s">
        <v>373</v>
      </c>
      <c r="B204">
        <f>[4]p35!B204</f>
        <v>12827</v>
      </c>
    </row>
    <row r="205" spans="1:2">
      <c r="A205" t="s">
        <v>374</v>
      </c>
      <c r="B205">
        <f>[4]p35!B205</f>
        <v>382264</v>
      </c>
    </row>
    <row r="206" spans="1:2">
      <c r="A206" t="s">
        <v>375</v>
      </c>
      <c r="B206">
        <f>[4]p35!B206</f>
        <v>29.801485515575571</v>
      </c>
    </row>
    <row r="207" spans="1:2">
      <c r="A207" t="s">
        <v>376</v>
      </c>
      <c r="B207">
        <f>[4]p35!B207</f>
        <v>160427</v>
      </c>
    </row>
    <row r="208" spans="1:2">
      <c r="A208" t="s">
        <v>377</v>
      </c>
      <c r="B208">
        <f>[4]p35!B208</f>
        <v>299464</v>
      </c>
    </row>
    <row r="209" spans="1:2">
      <c r="A209" t="s">
        <v>378</v>
      </c>
      <c r="B209">
        <f>[4]p35!B209</f>
        <v>0</v>
      </c>
    </row>
    <row r="210" spans="1:2">
      <c r="A210" t="s">
        <v>379</v>
      </c>
      <c r="B210">
        <f>[4]p35!B210</f>
        <v>0</v>
      </c>
    </row>
    <row r="211" spans="1:2">
      <c r="A211" t="s">
        <v>380</v>
      </c>
      <c r="B211">
        <f>[4]p35!B211</f>
        <v>622268.4</v>
      </c>
    </row>
    <row r="212" spans="1:2">
      <c r="A212" t="s">
        <v>381</v>
      </c>
      <c r="B212">
        <f>[4]p35!B212</f>
        <v>1016040</v>
      </c>
    </row>
    <row r="213" spans="1:2">
      <c r="A213" t="s">
        <v>382</v>
      </c>
      <c r="B213">
        <f>[4]p35!B213</f>
        <v>31020397.994527813</v>
      </c>
    </row>
    <row r="214" spans="1:2">
      <c r="A214" t="s">
        <v>137</v>
      </c>
      <c r="B214">
        <f>[4]p35!B214</f>
        <v>273140</v>
      </c>
    </row>
    <row r="215" spans="1:2">
      <c r="A215" t="s">
        <v>383</v>
      </c>
      <c r="B215">
        <f>[4]p35!B215</f>
        <v>0</v>
      </c>
    </row>
    <row r="216" spans="1:2">
      <c r="A216" t="s">
        <v>384</v>
      </c>
      <c r="B216">
        <f>[4]p35!B216</f>
        <v>31293537.994527813</v>
      </c>
    </row>
    <row r="217" spans="1:2">
      <c r="A217" t="s">
        <v>385</v>
      </c>
      <c r="B217">
        <f>[4]p35!B217</f>
        <v>15091301</v>
      </c>
    </row>
    <row r="218" spans="1:2">
      <c r="A218" t="s">
        <v>386</v>
      </c>
      <c r="B218">
        <f>[4]p35!B218</f>
        <v>1082159.3999999999</v>
      </c>
    </row>
    <row r="219" spans="1:2">
      <c r="A219" t="s">
        <v>387</v>
      </c>
      <c r="B219">
        <f>[4]p35!B219</f>
        <v>4071259</v>
      </c>
    </row>
    <row r="220" spans="1:2">
      <c r="A220" t="s">
        <v>388</v>
      </c>
      <c r="B220">
        <f>[4]p35!B220</f>
        <v>176251</v>
      </c>
    </row>
    <row r="221" spans="1:2">
      <c r="A221" t="s">
        <v>145</v>
      </c>
      <c r="B221">
        <f>[4]p35!B221</f>
        <v>5200000</v>
      </c>
    </row>
    <row r="222" spans="1:2">
      <c r="A222" t="s">
        <v>146</v>
      </c>
      <c r="B222">
        <f>[4]p35!B222</f>
        <v>757283</v>
      </c>
    </row>
    <row r="223" spans="1:2">
      <c r="A223" t="s">
        <v>389</v>
      </c>
      <c r="B223">
        <f>[4]p35!B223</f>
        <v>145669</v>
      </c>
    </row>
    <row r="224" spans="1:2">
      <c r="A224" t="s">
        <v>390</v>
      </c>
      <c r="B224">
        <f>[4]p35!B224</f>
        <v>0</v>
      </c>
    </row>
    <row r="225" spans="1:2">
      <c r="A225" t="s">
        <v>391</v>
      </c>
      <c r="B225">
        <f>[4]p35!B225</f>
        <v>0</v>
      </c>
    </row>
    <row r="226" spans="1:2">
      <c r="A226" t="s">
        <v>392</v>
      </c>
      <c r="B226">
        <f>[4]p35!B226</f>
        <v>2300000</v>
      </c>
    </row>
    <row r="227" spans="1:2">
      <c r="A227" t="s">
        <v>152</v>
      </c>
      <c r="B227">
        <f>[4]p35!B227</f>
        <v>160000</v>
      </c>
    </row>
    <row r="228" spans="1:2">
      <c r="A228" t="s">
        <v>393</v>
      </c>
      <c r="B228">
        <f>[4]p35!B228</f>
        <v>0</v>
      </c>
    </row>
    <row r="229" spans="1:2">
      <c r="A229" t="s">
        <v>394</v>
      </c>
      <c r="B229">
        <f>[4]p35!B229</f>
        <v>195014</v>
      </c>
    </row>
    <row r="230" spans="1:2">
      <c r="A230" t="s">
        <v>395</v>
      </c>
      <c r="B230">
        <f>[4]p35!B230</f>
        <v>2208047.2600567499</v>
      </c>
    </row>
    <row r="231" spans="1:2">
      <c r="A231" t="s">
        <v>396</v>
      </c>
      <c r="B231">
        <f>[4]p35!B231</f>
        <v>31386983.660056747</v>
      </c>
    </row>
    <row r="232" spans="1:2">
      <c r="A232" t="s">
        <v>397</v>
      </c>
      <c r="B232">
        <f>[4]p35!B232</f>
        <v>-93445.665528934449</v>
      </c>
    </row>
    <row r="233" spans="1:2">
      <c r="A233" t="s">
        <v>398</v>
      </c>
      <c r="B233">
        <f>[4]p35!B233</f>
        <v>-31771</v>
      </c>
    </row>
    <row r="234" spans="1:2">
      <c r="A234" t="s">
        <v>243</v>
      </c>
      <c r="B234">
        <f>[4]p35!B234</f>
        <v>-61674.665528934449</v>
      </c>
    </row>
    <row r="235" spans="1:2">
      <c r="A235" t="s">
        <v>399</v>
      </c>
      <c r="B235">
        <f>[4]p35!B235</f>
        <v>6250000</v>
      </c>
    </row>
    <row r="236" spans="1:2">
      <c r="A236" t="s">
        <v>400</v>
      </c>
      <c r="B236">
        <f>[4]p35!B236</f>
        <v>11666666.666666668</v>
      </c>
    </row>
    <row r="237" spans="1:2">
      <c r="A237" t="s">
        <v>401</v>
      </c>
      <c r="B237">
        <f>[4]p35!B237</f>
        <v>10000000</v>
      </c>
    </row>
    <row r="238" spans="1:2">
      <c r="A238" t="s">
        <v>402</v>
      </c>
      <c r="B238">
        <f>[4]p35!B238</f>
        <v>400</v>
      </c>
    </row>
    <row r="239" spans="1:2">
      <c r="A239" t="s">
        <v>403</v>
      </c>
      <c r="B239">
        <f>[4]p35!B239</f>
        <v>300</v>
      </c>
    </row>
    <row r="240" spans="1:2">
      <c r="A240" t="s">
        <v>404</v>
      </c>
      <c r="B240">
        <f>[4]p35!B240</f>
        <v>1000</v>
      </c>
    </row>
    <row r="241" spans="1:2">
      <c r="A241" t="s">
        <v>405</v>
      </c>
      <c r="B241">
        <f>[4]p35!B241</f>
        <v>1.4</v>
      </c>
    </row>
    <row r="242" spans="1:2">
      <c r="A242" t="s">
        <v>406</v>
      </c>
      <c r="B242">
        <f>[4]p35!B242</f>
        <v>3.8</v>
      </c>
    </row>
    <row r="243" spans="1:2">
      <c r="A243" t="s">
        <v>407</v>
      </c>
      <c r="B243">
        <f>[4]p35!B243</f>
        <v>36048015</v>
      </c>
    </row>
    <row r="244" spans="1:2">
      <c r="A244" t="s">
        <v>408</v>
      </c>
      <c r="B244">
        <f>[4]p35!B244</f>
        <v>6821451</v>
      </c>
    </row>
    <row r="245" spans="1:2">
      <c r="A245" t="s">
        <v>409</v>
      </c>
      <c r="B245">
        <f>[4]p35!B245</f>
        <v>45000</v>
      </c>
    </row>
    <row r="246" spans="1:2">
      <c r="A246" t="s">
        <v>410</v>
      </c>
      <c r="B246">
        <f>[4]p35!B246</f>
        <v>0</v>
      </c>
    </row>
    <row r="247" spans="1:2">
      <c r="A247" t="s">
        <v>411</v>
      </c>
      <c r="B247">
        <f>[4]p35!B247</f>
        <v>4.0184648881875278</v>
      </c>
    </row>
    <row r="248" spans="1:2">
      <c r="A248" t="s">
        <v>412</v>
      </c>
      <c r="B248">
        <f>[4]p35!B248</f>
        <v>4.5</v>
      </c>
    </row>
    <row r="249" spans="1:2">
      <c r="A249" t="s">
        <v>413</v>
      </c>
      <c r="B249">
        <f>[4]p35!B249</f>
        <v>0</v>
      </c>
    </row>
    <row r="250" spans="1:2">
      <c r="A250" t="s">
        <v>414</v>
      </c>
      <c r="B250">
        <f>[4]p35!B250</f>
        <v>0</v>
      </c>
    </row>
    <row r="251" spans="1:2">
      <c r="A251" t="s">
        <v>415</v>
      </c>
      <c r="B251">
        <f>[4]p35!B251</f>
        <v>0</v>
      </c>
    </row>
    <row r="252" spans="1:2">
      <c r="A252" t="s">
        <v>416</v>
      </c>
      <c r="B252">
        <f>[4]p35!B252</f>
        <v>0</v>
      </c>
    </row>
    <row r="253" spans="1:2">
      <c r="A253" t="s">
        <v>417</v>
      </c>
      <c r="B253">
        <f>[4]p35!B253</f>
        <v>0</v>
      </c>
    </row>
    <row r="254" spans="1:2">
      <c r="A254" t="s">
        <v>418</v>
      </c>
      <c r="B254">
        <f>[4]p35!B254</f>
        <v>0</v>
      </c>
    </row>
    <row r="255" spans="1:2">
      <c r="A255" t="s">
        <v>419</v>
      </c>
      <c r="B255">
        <f>[4]p35!B255</f>
        <v>0</v>
      </c>
    </row>
    <row r="256" spans="1:2">
      <c r="A256" t="s">
        <v>420</v>
      </c>
      <c r="B256">
        <f>[4]p35!B256</f>
        <v>0</v>
      </c>
    </row>
    <row r="257" spans="1:2">
      <c r="A257" t="s">
        <v>421</v>
      </c>
      <c r="B257">
        <f>[4]p35!B257</f>
        <v>0</v>
      </c>
    </row>
    <row r="258" spans="1:2">
      <c r="A258" t="s">
        <v>422</v>
      </c>
      <c r="B258">
        <f>[4]p35!B258</f>
        <v>0</v>
      </c>
    </row>
    <row r="259" spans="1:2">
      <c r="A259" t="s">
        <v>423</v>
      </c>
      <c r="B259">
        <f>[4]p35!B259</f>
        <v>5</v>
      </c>
    </row>
    <row r="260" spans="1:2">
      <c r="A260" t="s">
        <v>1065</v>
      </c>
      <c r="B260">
        <f>[4]p35!B260</f>
        <v>14.550392887951244</v>
      </c>
    </row>
    <row r="261" spans="1:2">
      <c r="A261" t="s">
        <v>1066</v>
      </c>
      <c r="B261">
        <f>[4]p35!B261</f>
        <v>20.968970954923773</v>
      </c>
    </row>
    <row r="262" spans="1:2">
      <c r="A262" t="s">
        <v>227</v>
      </c>
      <c r="B262">
        <f>[4]p35!B262</f>
        <v>89</v>
      </c>
    </row>
    <row r="263" spans="1:2">
      <c r="A263" t="s">
        <v>228</v>
      </c>
      <c r="B263">
        <f>[4]p35!B263</f>
        <v>87</v>
      </c>
    </row>
    <row r="264" spans="1:2">
      <c r="A264" t="s">
        <v>346</v>
      </c>
      <c r="B264">
        <f>[4]p35!B264</f>
        <v>338006</v>
      </c>
    </row>
    <row r="265" spans="1:2">
      <c r="A265" t="s">
        <v>355</v>
      </c>
      <c r="B265">
        <f>[4]p35!B265</f>
        <v>351316</v>
      </c>
    </row>
    <row r="266" spans="1:2">
      <c r="A266" t="s">
        <v>338</v>
      </c>
      <c r="B266">
        <f>[4]p35!B266</f>
        <v>3</v>
      </c>
    </row>
    <row r="267" spans="1:2">
      <c r="A267" t="s">
        <v>339</v>
      </c>
      <c r="B267">
        <f>[4]p35!B267</f>
        <v>6</v>
      </c>
    </row>
    <row r="268" spans="1:2">
      <c r="A268" t="s">
        <v>1067</v>
      </c>
      <c r="B268">
        <f>[4]p35!B268</f>
        <v>811214.4</v>
      </c>
    </row>
    <row r="269" spans="1:2">
      <c r="A269" t="s">
        <v>1068</v>
      </c>
      <c r="B269">
        <f>[4]p35!B269</f>
        <v>1053948</v>
      </c>
    </row>
    <row r="270" spans="1:2">
      <c r="A270" t="s">
        <v>1069</v>
      </c>
      <c r="B270">
        <f>[4]p35!B270</f>
        <v>-596408.70406118943</v>
      </c>
    </row>
    <row r="271" spans="1:2">
      <c r="A271" t="s">
        <v>1070</v>
      </c>
      <c r="B271">
        <f>[4]p35!B271</f>
        <v>0.74276595658090794</v>
      </c>
    </row>
    <row r="272" spans="1:2">
      <c r="A272" t="s">
        <v>1071</v>
      </c>
      <c r="B272">
        <f>[4]p35!B272</f>
        <v>0.84422529629685539</v>
      </c>
    </row>
    <row r="273" spans="1:2">
      <c r="A273" t="s">
        <v>1072</v>
      </c>
      <c r="B273">
        <f>[4]p35!B273</f>
        <v>0.72082603606781903</v>
      </c>
    </row>
    <row r="274" spans="1:2">
      <c r="A274" t="s">
        <v>1073</v>
      </c>
      <c r="B274">
        <f>[4]p35!B274</f>
        <v>0.55539736145537988</v>
      </c>
    </row>
    <row r="275" spans="1:2">
      <c r="A275" t="s">
        <v>1087</v>
      </c>
      <c r="B275">
        <f>[4]p35!B275</f>
        <v>0.73586509362260244</v>
      </c>
    </row>
    <row r="276" spans="1:2">
      <c r="A276" t="s">
        <v>1088</v>
      </c>
      <c r="B276">
        <f>[4]p35!B276</f>
        <v>0.57879281600069465</v>
      </c>
    </row>
    <row r="277" spans="1:2">
      <c r="A277" t="s">
        <v>1091</v>
      </c>
      <c r="B277">
        <f>[4]p35!B277</f>
        <v>696793.33447106555</v>
      </c>
    </row>
    <row r="278" spans="1:2">
      <c r="A278" t="s">
        <v>1092</v>
      </c>
      <c r="B278">
        <f>[4]p35!B278</f>
        <v>1.621535238054898</v>
      </c>
    </row>
    <row r="279" spans="1:2">
      <c r="A279" t="s">
        <v>1093</v>
      </c>
      <c r="B279">
        <f>[4]p35!B279</f>
        <v>0.6185441318950301</v>
      </c>
    </row>
    <row r="280" spans="1:2">
      <c r="A280" t="s">
        <v>1094</v>
      </c>
      <c r="B280">
        <f>[4]p35!B280</f>
        <v>0.38145586810496995</v>
      </c>
    </row>
    <row r="281" spans="1:2">
      <c r="A281" t="s">
        <v>1099</v>
      </c>
      <c r="B281">
        <f>[4]p35!B281</f>
        <v>0.10032000000000001</v>
      </c>
    </row>
    <row r="282" spans="1:2">
      <c r="A282" t="s">
        <v>1100</v>
      </c>
      <c r="B282">
        <f>[4]p35!B282</f>
        <v>0.12432302857082347</v>
      </c>
    </row>
    <row r="283" spans="1:2">
      <c r="A283" t="s">
        <v>1095</v>
      </c>
      <c r="B283">
        <f>[4]p35!B283</f>
        <v>29226564</v>
      </c>
    </row>
    <row r="284" spans="1:2">
      <c r="A284" t="s">
        <v>1096</v>
      </c>
      <c r="B284">
        <f>[4]p35!B284</f>
        <v>18024007.936490197</v>
      </c>
    </row>
    <row r="285" spans="1:2">
      <c r="A285" t="s">
        <v>1097</v>
      </c>
      <c r="B285">
        <f>[4]p35!B285</f>
        <v>1293202.038532255</v>
      </c>
    </row>
    <row r="286" spans="1:2">
      <c r="A286" t="s">
        <v>1101</v>
      </c>
      <c r="B286">
        <f>[4]p35!B286</f>
        <v>0</v>
      </c>
    </row>
    <row r="287" spans="1:2">
      <c r="A287" t="s">
        <v>1102</v>
      </c>
      <c r="B287">
        <f>[4]p35!B287</f>
        <v>0</v>
      </c>
    </row>
    <row r="288" spans="1:2">
      <c r="A288" t="s">
        <v>1103</v>
      </c>
      <c r="B288">
        <f>[4]p35!B288</f>
        <v>0</v>
      </c>
    </row>
    <row r="289" spans="1:2">
      <c r="A289" t="s">
        <v>1069</v>
      </c>
      <c r="B289">
        <f>[4]p35!B289</f>
        <v>-596408.70406118943</v>
      </c>
    </row>
    <row r="290" spans="1:2">
      <c r="A290" t="s">
        <v>508</v>
      </c>
      <c r="B290">
        <f>[4]p35!B290</f>
        <v>0.10947609610063187</v>
      </c>
    </row>
    <row r="291" spans="1:2">
      <c r="A291" t="s">
        <v>1104</v>
      </c>
      <c r="B291">
        <f>[4]p35!B291</f>
        <v>5.8987081503066682E-2</v>
      </c>
    </row>
  </sheetData>
  <phoneticPr fontId="33" type="noConversion"/>
  <pageMargins left="0.75" right="0.75" top="1" bottom="1" header="0.5" footer="0.5"/>
  <headerFooter alignWithMargins="0"/>
  <drawing r:id="rId1"/>
</worksheet>
</file>

<file path=xl/worksheets/sheet4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0"/>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1190</v>
      </c>
    </row>
    <row r="2" spans="1:11">
      <c r="A2">
        <v>36</v>
      </c>
      <c r="B2" t="s">
        <v>176</v>
      </c>
      <c r="C2" t="s">
        <v>177</v>
      </c>
      <c r="D2" t="s">
        <v>178</v>
      </c>
      <c r="E2" t="s">
        <v>8</v>
      </c>
      <c r="F2" t="s">
        <v>179</v>
      </c>
      <c r="G2" t="s">
        <v>10</v>
      </c>
      <c r="H2" t="s">
        <v>180</v>
      </c>
    </row>
    <row r="3" spans="1:11">
      <c r="A3" t="s">
        <v>181</v>
      </c>
      <c r="B3">
        <f>[4]p36!B3</f>
        <v>313868</v>
      </c>
      <c r="C3">
        <f>[4]p36!C3</f>
        <v>146240</v>
      </c>
      <c r="D3">
        <f>[4]p36!D3</f>
        <v>111369</v>
      </c>
      <c r="E3">
        <f>[4]p36!E3</f>
        <v>219527</v>
      </c>
      <c r="F3">
        <f>[4]p36!F3</f>
        <v>244029</v>
      </c>
      <c r="G3">
        <f>[4]p36!G3</f>
        <v>642554</v>
      </c>
      <c r="H3">
        <f>[4]p36!H3</f>
        <v>1677587</v>
      </c>
      <c r="I3">
        <f>[4]p36!I3</f>
        <v>0</v>
      </c>
      <c r="J3">
        <f>[4]p36!J3</f>
        <v>0</v>
      </c>
      <c r="K3">
        <f>[4]p36!K3</f>
        <v>0</v>
      </c>
    </row>
    <row r="4" spans="1:11">
      <c r="A4" t="s">
        <v>182</v>
      </c>
      <c r="B4">
        <f>[4]p36!B4</f>
        <v>313868</v>
      </c>
      <c r="C4">
        <f>[4]p36!C4</f>
        <v>146240</v>
      </c>
      <c r="D4">
        <f>[4]p36!D4</f>
        <v>111369</v>
      </c>
      <c r="E4">
        <f>[4]p36!E4</f>
        <v>219527</v>
      </c>
      <c r="F4">
        <f>[4]p36!F4</f>
        <v>244029</v>
      </c>
      <c r="G4">
        <f>[4]p36!G4</f>
        <v>642554</v>
      </c>
      <c r="H4">
        <f>[4]p36!H4</f>
        <v>1677587</v>
      </c>
      <c r="I4">
        <f>[4]p36!I4</f>
        <v>0</v>
      </c>
      <c r="J4">
        <f>[4]p36!J4</f>
        <v>0</v>
      </c>
      <c r="K4">
        <f>[4]p36!K4</f>
        <v>0</v>
      </c>
    </row>
    <row r="5" spans="1:11">
      <c r="A5" t="s">
        <v>183</v>
      </c>
      <c r="B5">
        <f>[4]p36!B5</f>
        <v>0</v>
      </c>
      <c r="C5">
        <f>[4]p36!C5</f>
        <v>0</v>
      </c>
      <c r="D5">
        <f>[4]p36!D5</f>
        <v>111369</v>
      </c>
      <c r="E5">
        <f>[4]p36!E5</f>
        <v>0</v>
      </c>
      <c r="F5">
        <f>[4]p36!F5</f>
        <v>0</v>
      </c>
      <c r="G5">
        <f>[4]p36!G5</f>
        <v>0</v>
      </c>
      <c r="H5">
        <f>[4]p36!H5</f>
        <v>0</v>
      </c>
      <c r="I5">
        <f>[4]p36!I5</f>
        <v>0</v>
      </c>
      <c r="J5">
        <f>[4]p36!J5</f>
        <v>0</v>
      </c>
      <c r="K5">
        <f>[4]p36!K5</f>
        <v>0</v>
      </c>
    </row>
    <row r="6" spans="1:11">
      <c r="A6" t="s">
        <v>184</v>
      </c>
      <c r="B6">
        <f>[4]p36!B6</f>
        <v>313868</v>
      </c>
      <c r="C6">
        <f>[4]p36!C6</f>
        <v>146240</v>
      </c>
      <c r="D6">
        <f>[4]p36!D6</f>
        <v>0</v>
      </c>
      <c r="E6">
        <f>[4]p36!E6</f>
        <v>219527</v>
      </c>
      <c r="F6">
        <f>[4]p36!F6</f>
        <v>244029</v>
      </c>
      <c r="G6">
        <f>[4]p36!G6</f>
        <v>642554</v>
      </c>
      <c r="H6">
        <f>[4]p36!H6</f>
        <v>0</v>
      </c>
      <c r="I6">
        <f>[4]p36!I6</f>
        <v>0</v>
      </c>
      <c r="J6">
        <f>[4]p36!J6</f>
        <v>0</v>
      </c>
      <c r="K6">
        <f>[4]p36!K6</f>
        <v>0</v>
      </c>
    </row>
    <row r="7" spans="1:11">
      <c r="A7" t="s">
        <v>185</v>
      </c>
      <c r="B7">
        <f>[4]p36!B7</f>
        <v>0</v>
      </c>
      <c r="C7">
        <f>[4]p36!C7</f>
        <v>0</v>
      </c>
      <c r="D7">
        <f>[4]p36!D7</f>
        <v>1566218</v>
      </c>
      <c r="E7">
        <f>[4]p36!E7</f>
        <v>0</v>
      </c>
      <c r="F7">
        <f>[4]p36!F7</f>
        <v>0</v>
      </c>
      <c r="G7">
        <f>[4]p36!G7</f>
        <v>0</v>
      </c>
      <c r="H7">
        <f>[4]p36!H7</f>
        <v>0</v>
      </c>
      <c r="I7">
        <f>[4]p36!I7</f>
        <v>0</v>
      </c>
      <c r="J7">
        <f>[4]p36!J7</f>
        <v>0</v>
      </c>
      <c r="K7">
        <f>[4]p36!K7</f>
        <v>0</v>
      </c>
    </row>
    <row r="8" spans="1:11">
      <c r="A8" t="s">
        <v>186</v>
      </c>
      <c r="B8">
        <f>[4]p36!B8</f>
        <v>269939</v>
      </c>
      <c r="C8">
        <f>[4]p36!C8</f>
        <v>97368</v>
      </c>
      <c r="D8">
        <f>[4]p36!D8</f>
        <v>88130</v>
      </c>
      <c r="E8">
        <f>[4]p36!E8</f>
        <v>222640</v>
      </c>
      <c r="F8">
        <f>[4]p36!F8</f>
        <v>272617</v>
      </c>
      <c r="G8">
        <f>[4]p36!G8</f>
        <v>711543</v>
      </c>
      <c r="H8">
        <f>[4]p36!H8</f>
        <v>1662237</v>
      </c>
      <c r="I8">
        <f>[4]p36!I8</f>
        <v>0</v>
      </c>
      <c r="J8">
        <f>[4]p36!J8</f>
        <v>0</v>
      </c>
      <c r="K8">
        <f>[4]p36!K8</f>
        <v>0</v>
      </c>
    </row>
    <row r="9" spans="1:11">
      <c r="A9" t="s">
        <v>187</v>
      </c>
      <c r="B9">
        <f>[4]p36!B9</f>
        <v>269939</v>
      </c>
      <c r="C9">
        <f>[4]p36!C9</f>
        <v>97368</v>
      </c>
      <c r="D9">
        <f>[4]p36!D9</f>
        <v>88130</v>
      </c>
      <c r="E9">
        <f>[4]p36!E9</f>
        <v>222640</v>
      </c>
      <c r="F9">
        <f>[4]p36!F9</f>
        <v>272617</v>
      </c>
      <c r="G9">
        <f>[4]p36!G9</f>
        <v>711543</v>
      </c>
      <c r="H9">
        <f>[4]p36!H9</f>
        <v>1662237</v>
      </c>
      <c r="I9">
        <f>[4]p36!I9</f>
        <v>0</v>
      </c>
      <c r="J9">
        <f>[4]p36!J9</f>
        <v>0</v>
      </c>
      <c r="K9">
        <f>[4]p36!K9</f>
        <v>0</v>
      </c>
    </row>
    <row r="10" spans="1:11">
      <c r="A10" t="s">
        <v>188</v>
      </c>
      <c r="B10">
        <f>[4]p36!B10</f>
        <v>0</v>
      </c>
      <c r="C10">
        <f>[4]p36!C10</f>
        <v>0</v>
      </c>
      <c r="D10">
        <f>[4]p36!D10</f>
        <v>0</v>
      </c>
      <c r="E10">
        <f>[4]p36!E10</f>
        <v>0</v>
      </c>
      <c r="F10">
        <f>[4]p36!F10</f>
        <v>0</v>
      </c>
      <c r="G10">
        <f>[4]p36!G10</f>
        <v>711543</v>
      </c>
      <c r="H10">
        <f>[4]p36!H10</f>
        <v>0</v>
      </c>
      <c r="I10">
        <f>[4]p36!I10</f>
        <v>0</v>
      </c>
      <c r="J10">
        <f>[4]p36!J10</f>
        <v>0</v>
      </c>
      <c r="K10">
        <f>[4]p36!K10</f>
        <v>0</v>
      </c>
    </row>
    <row r="11" spans="1:11">
      <c r="A11" t="s">
        <v>189</v>
      </c>
      <c r="B11">
        <f>[4]p36!B11</f>
        <v>269939</v>
      </c>
      <c r="C11">
        <f>[4]p36!C11</f>
        <v>97368</v>
      </c>
      <c r="D11">
        <f>[4]p36!D11</f>
        <v>88130</v>
      </c>
      <c r="E11">
        <f>[4]p36!E11</f>
        <v>222640</v>
      </c>
      <c r="F11">
        <f>[4]p36!F11</f>
        <v>272617</v>
      </c>
      <c r="G11">
        <f>[4]p36!G11</f>
        <v>0</v>
      </c>
      <c r="H11">
        <f>[4]p36!H11</f>
        <v>0</v>
      </c>
      <c r="I11">
        <f>[4]p36!I11</f>
        <v>0</v>
      </c>
      <c r="J11">
        <f>[4]p36!J11</f>
        <v>0</v>
      </c>
      <c r="K11">
        <f>[4]p36!K11</f>
        <v>0</v>
      </c>
    </row>
    <row r="12" spans="1:11">
      <c r="A12" t="s">
        <v>190</v>
      </c>
      <c r="B12">
        <f>[4]p36!B12</f>
        <v>0</v>
      </c>
      <c r="C12">
        <f>[4]p36!C12</f>
        <v>0</v>
      </c>
      <c r="D12">
        <f>[4]p36!D12</f>
        <v>0</v>
      </c>
      <c r="E12">
        <f>[4]p36!E12</f>
        <v>0</v>
      </c>
      <c r="F12">
        <f>[4]p36!F12</f>
        <v>0</v>
      </c>
      <c r="G12">
        <f>[4]p36!G12</f>
        <v>950694</v>
      </c>
      <c r="H12">
        <f>[4]p36!H12</f>
        <v>0</v>
      </c>
      <c r="I12">
        <f>[4]p36!I12</f>
        <v>0</v>
      </c>
      <c r="J12">
        <f>[4]p36!J12</f>
        <v>0</v>
      </c>
      <c r="K12">
        <f>[4]p36!K12</f>
        <v>0</v>
      </c>
    </row>
    <row r="13" spans="1:11">
      <c r="A13" t="s">
        <v>191</v>
      </c>
      <c r="B13">
        <f>[4]p36!B13</f>
        <v>3631.6657498275003</v>
      </c>
      <c r="C13">
        <f>[4]p36!C13</f>
        <v>350.7858962901563</v>
      </c>
      <c r="D13">
        <f>[4]p36!D13</f>
        <v>288.88250282718747</v>
      </c>
      <c r="E13">
        <f>[4]p36!E13</f>
        <v>27.237493123706251</v>
      </c>
      <c r="F13">
        <f>[4]p36!F13</f>
        <v>42.094307554818769</v>
      </c>
      <c r="G13">
        <f>[4]p36!G13</f>
        <v>37.967414657287499</v>
      </c>
      <c r="H13">
        <f>[4]p36!H13</f>
        <v>0</v>
      </c>
      <c r="I13">
        <f>[4]p36!I13</f>
        <v>0</v>
      </c>
      <c r="J13">
        <f>[4]p36!J13</f>
        <v>0</v>
      </c>
      <c r="K13">
        <f>[4]p36!K13</f>
        <v>0</v>
      </c>
    </row>
    <row r="14" spans="1:11">
      <c r="A14" t="s">
        <v>192</v>
      </c>
      <c r="B14">
        <f>[4]p36!B14</f>
        <v>3725.3886862499994</v>
      </c>
      <c r="C14">
        <f>[4]p36!C14</f>
        <v>359.83867992187504</v>
      </c>
      <c r="D14">
        <f>[4]p36!D14</f>
        <v>296.33773640624997</v>
      </c>
      <c r="E14">
        <f>[4]p36!E14</f>
        <v>27.940415146874997</v>
      </c>
      <c r="F14">
        <f>[4]p36!F14</f>
        <v>43.180641590625001</v>
      </c>
      <c r="G14">
        <f>[4]p36!G14</f>
        <v>38.947245356250001</v>
      </c>
      <c r="H14">
        <f>[4]p36!H14</f>
        <v>0</v>
      </c>
      <c r="I14">
        <f>[4]p36!I14</f>
        <v>0</v>
      </c>
      <c r="J14">
        <f>[4]p36!J14</f>
        <v>0</v>
      </c>
      <c r="K14">
        <f>[4]p36!K14</f>
        <v>0</v>
      </c>
    </row>
    <row r="15" spans="1:11">
      <c r="A15" t="s">
        <v>193</v>
      </c>
      <c r="B15">
        <f>[4]p36!B15</f>
        <v>3631.6657498275003</v>
      </c>
      <c r="C15">
        <f>[4]p36!C15</f>
        <v>350.7858962901563</v>
      </c>
      <c r="D15">
        <f>[4]p36!D15</f>
        <v>288.88250282718747</v>
      </c>
      <c r="E15">
        <f>[4]p36!E15</f>
        <v>27.237493123706251</v>
      </c>
      <c r="F15">
        <f>[4]p36!F15</f>
        <v>42.094307554818769</v>
      </c>
      <c r="G15">
        <f>[4]p36!G15</f>
        <v>37.967414657287499</v>
      </c>
      <c r="H15">
        <f>[4]p36!H15</f>
        <v>0</v>
      </c>
      <c r="I15">
        <f>[4]p36!I15</f>
        <v>0</v>
      </c>
      <c r="J15">
        <f>[4]p36!J15</f>
        <v>0</v>
      </c>
      <c r="K15">
        <f>[4]p36!K15</f>
        <v>0</v>
      </c>
    </row>
    <row r="16" spans="1:11">
      <c r="A16" t="s">
        <v>194</v>
      </c>
      <c r="B16">
        <f>[4]p36!B16</f>
        <v>3725.3886862499994</v>
      </c>
      <c r="C16">
        <f>[4]p36!C16</f>
        <v>359.83867992187504</v>
      </c>
      <c r="D16">
        <f>[4]p36!D16</f>
        <v>296.33773640624997</v>
      </c>
      <c r="E16">
        <f>[4]p36!E16</f>
        <v>27.940415146874997</v>
      </c>
      <c r="F16">
        <f>[4]p36!F16</f>
        <v>43.180641590625001</v>
      </c>
      <c r="G16">
        <f>[4]p36!G16</f>
        <v>38.947245356250001</v>
      </c>
      <c r="H16">
        <f>[4]p36!H16</f>
        <v>0</v>
      </c>
      <c r="I16">
        <f>[4]p36!I16</f>
        <v>0</v>
      </c>
      <c r="J16">
        <f>[4]p36!J16</f>
        <v>0</v>
      </c>
      <c r="K16">
        <f>[4]p36!K16</f>
        <v>0</v>
      </c>
    </row>
    <row r="17" spans="1:11">
      <c r="A17" t="s">
        <v>195</v>
      </c>
      <c r="B17">
        <f>[4]p36!B17</f>
        <v>3631.6657498275003</v>
      </c>
      <c r="C17">
        <f>[4]p36!C17</f>
        <v>350.7858962901563</v>
      </c>
      <c r="D17">
        <f>[4]p36!D17</f>
        <v>288.88250282718747</v>
      </c>
      <c r="E17">
        <f>[4]p36!E17</f>
        <v>27.237493123706251</v>
      </c>
      <c r="F17">
        <f>[4]p36!F17</f>
        <v>42.094307554818769</v>
      </c>
      <c r="G17">
        <f>[4]p36!G17</f>
        <v>37.967414657287499</v>
      </c>
      <c r="H17">
        <f>[4]p36!H17</f>
        <v>0</v>
      </c>
      <c r="I17">
        <f>[4]p36!I17</f>
        <v>0</v>
      </c>
      <c r="J17">
        <f>[4]p36!J17</f>
        <v>0</v>
      </c>
      <c r="K17">
        <f>[4]p36!K17</f>
        <v>0</v>
      </c>
    </row>
    <row r="18" spans="1:11">
      <c r="A18" t="s">
        <v>196</v>
      </c>
      <c r="B18">
        <f>[4]p36!B18</f>
        <v>0</v>
      </c>
      <c r="C18">
        <f>[4]p36!C18</f>
        <v>0</v>
      </c>
      <c r="D18">
        <f>[4]p36!D18</f>
        <v>0</v>
      </c>
      <c r="E18">
        <f>[4]p36!E18</f>
        <v>0</v>
      </c>
      <c r="F18">
        <f>[4]p36!F18</f>
        <v>0</v>
      </c>
      <c r="G18">
        <f>[4]p36!G18</f>
        <v>0</v>
      </c>
      <c r="H18">
        <f>[4]p36!H18</f>
        <v>0</v>
      </c>
      <c r="I18">
        <f>[4]p36!I18</f>
        <v>0</v>
      </c>
      <c r="J18">
        <f>[4]p36!J18</f>
        <v>0</v>
      </c>
      <c r="K18">
        <f>[4]p36!K18</f>
        <v>0</v>
      </c>
    </row>
    <row r="19" spans="1:11">
      <c r="A19" t="s">
        <v>197</v>
      </c>
      <c r="B19">
        <f>[4]p36!B19</f>
        <v>0</v>
      </c>
      <c r="C19">
        <f>[4]p36!C19</f>
        <v>0</v>
      </c>
      <c r="D19">
        <f>[4]p36!D19</f>
        <v>0</v>
      </c>
      <c r="E19">
        <f>[4]p36!E19</f>
        <v>0</v>
      </c>
      <c r="F19">
        <f>[4]p36!F19</f>
        <v>0</v>
      </c>
      <c r="G19">
        <f>[4]p36!G19</f>
        <v>0</v>
      </c>
      <c r="H19">
        <f>[4]p36!H19</f>
        <v>0</v>
      </c>
      <c r="I19">
        <f>[4]p36!I19</f>
        <v>0</v>
      </c>
      <c r="J19">
        <f>[4]p36!J19</f>
        <v>0</v>
      </c>
      <c r="K19">
        <f>[4]p36!K19</f>
        <v>0</v>
      </c>
    </row>
    <row r="20" spans="1:11">
      <c r="A20" t="s">
        <v>198</v>
      </c>
      <c r="B20">
        <f>[4]p36!B20</f>
        <v>0</v>
      </c>
      <c r="C20">
        <f>[4]p36!C20</f>
        <v>0</v>
      </c>
      <c r="D20">
        <f>[4]p36!D20</f>
        <v>0</v>
      </c>
      <c r="E20">
        <f>[4]p36!E20</f>
        <v>0</v>
      </c>
      <c r="F20">
        <f>[4]p36!F20</f>
        <v>0</v>
      </c>
      <c r="G20">
        <f>[4]p36!G20</f>
        <v>0</v>
      </c>
      <c r="H20">
        <f>[4]p36!H20</f>
        <v>0</v>
      </c>
      <c r="I20">
        <f>[4]p36!I20</f>
        <v>0</v>
      </c>
      <c r="J20">
        <f>[4]p36!J20</f>
        <v>0</v>
      </c>
      <c r="K20">
        <f>[4]p36!K20</f>
        <v>0</v>
      </c>
    </row>
    <row r="21" spans="1:11">
      <c r="A21" t="s">
        <v>199</v>
      </c>
      <c r="B21">
        <f>[4]p36!B21</f>
        <v>0</v>
      </c>
      <c r="C21">
        <f>[4]p36!C21</f>
        <v>0</v>
      </c>
      <c r="D21">
        <f>[4]p36!D21</f>
        <v>0</v>
      </c>
      <c r="E21">
        <f>[4]p36!E21</f>
        <v>0</v>
      </c>
      <c r="F21">
        <f>[4]p36!F21</f>
        <v>0</v>
      </c>
      <c r="G21">
        <f>[4]p36!G21</f>
        <v>0</v>
      </c>
      <c r="H21">
        <f>[4]p36!H21</f>
        <v>0</v>
      </c>
      <c r="I21">
        <f>[4]p36!I21</f>
        <v>0</v>
      </c>
      <c r="J21">
        <f>[4]p36!J21</f>
        <v>0</v>
      </c>
      <c r="K21">
        <f>[4]p36!K21</f>
        <v>0</v>
      </c>
    </row>
    <row r="22" spans="1:11">
      <c r="A22" t="s">
        <v>200</v>
      </c>
      <c r="B22">
        <f>[4]p36!B22</f>
        <v>0</v>
      </c>
      <c r="C22">
        <f>[4]p36!C22</f>
        <v>0</v>
      </c>
      <c r="D22">
        <f>[4]p36!D22</f>
        <v>0</v>
      </c>
      <c r="E22">
        <f>[4]p36!E22</f>
        <v>0</v>
      </c>
      <c r="F22">
        <f>[4]p36!F22</f>
        <v>0</v>
      </c>
      <c r="G22">
        <f>[4]p36!G22</f>
        <v>0</v>
      </c>
      <c r="H22">
        <f>[4]p36!H22</f>
        <v>0</v>
      </c>
      <c r="I22">
        <f>[4]p36!I22</f>
        <v>0</v>
      </c>
      <c r="J22">
        <f>[4]p36!J22</f>
        <v>0</v>
      </c>
      <c r="K22">
        <f>[4]p36!K22</f>
        <v>0</v>
      </c>
    </row>
    <row r="23" spans="1:11">
      <c r="A23" t="s">
        <v>201</v>
      </c>
      <c r="B23">
        <f>[4]p36!B23</f>
        <v>5530.0364826918758</v>
      </c>
      <c r="C23">
        <f>[4]p36!C23</f>
        <v>412.68928975312508</v>
      </c>
      <c r="D23">
        <f>[4]p36!D23</f>
        <v>433.32375424078123</v>
      </c>
      <c r="E23">
        <f>[4]p36!E23</f>
        <v>35.491278918768742</v>
      </c>
      <c r="F23">
        <f>[4]p36!F23</f>
        <v>49.522714770375003</v>
      </c>
      <c r="G23">
        <f>[4]p36!G23</f>
        <v>45.395821872843754</v>
      </c>
      <c r="H23">
        <f>[4]p36!H23</f>
        <v>0</v>
      </c>
      <c r="I23">
        <f>[4]p36!I23</f>
        <v>0</v>
      </c>
      <c r="J23">
        <f>[4]p36!J23</f>
        <v>0</v>
      </c>
      <c r="K23">
        <f>[4]p36!K23</f>
        <v>0</v>
      </c>
    </row>
    <row r="24" spans="1:11">
      <c r="A24" t="s">
        <v>202</v>
      </c>
      <c r="B24">
        <f>[4]p36!B24</f>
        <v>6285.5966250000001</v>
      </c>
      <c r="C24">
        <f>[4]p36!C24</f>
        <v>469.07437499999997</v>
      </c>
      <c r="D24">
        <f>[4]p36!D24</f>
        <v>492.52809374999998</v>
      </c>
      <c r="E24">
        <f>[4]p36!E24</f>
        <v>40.340396249999998</v>
      </c>
      <c r="F24">
        <f>[4]p36!F24</f>
        <v>56.288924999999992</v>
      </c>
      <c r="G24">
        <f>[4]p36!G24</f>
        <v>51.598181250000003</v>
      </c>
      <c r="H24">
        <f>[4]p36!H24</f>
        <v>0</v>
      </c>
      <c r="I24">
        <f>[4]p36!I24</f>
        <v>0</v>
      </c>
      <c r="J24">
        <f>[4]p36!J24</f>
        <v>0</v>
      </c>
      <c r="K24">
        <f>[4]p36!K24</f>
        <v>0</v>
      </c>
    </row>
    <row r="25" spans="1:11">
      <c r="A25" t="s">
        <v>203</v>
      </c>
      <c r="B25">
        <f>[4]p36!B25</f>
        <v>5530.0364826918758</v>
      </c>
      <c r="C25">
        <f>[4]p36!C25</f>
        <v>412.68928975312508</v>
      </c>
      <c r="D25">
        <f>[4]p36!D25</f>
        <v>433.32375424078123</v>
      </c>
      <c r="E25">
        <f>[4]p36!E25</f>
        <v>35.491278918768742</v>
      </c>
      <c r="F25">
        <f>[4]p36!F25</f>
        <v>49.522714770375003</v>
      </c>
      <c r="G25">
        <f>[4]p36!G25</f>
        <v>45.395821872843754</v>
      </c>
      <c r="H25">
        <f>[4]p36!H25</f>
        <v>0</v>
      </c>
      <c r="I25">
        <f>[4]p36!I25</f>
        <v>0</v>
      </c>
      <c r="J25">
        <f>[4]p36!J25</f>
        <v>0</v>
      </c>
      <c r="K25">
        <f>[4]p36!K25</f>
        <v>0</v>
      </c>
    </row>
    <row r="26" spans="1:11">
      <c r="A26" t="s">
        <v>204</v>
      </c>
      <c r="B26">
        <f>[4]p36!B26</f>
        <v>6285.5966250000001</v>
      </c>
      <c r="C26">
        <f>[4]p36!C26</f>
        <v>469.07437499999997</v>
      </c>
      <c r="D26">
        <f>[4]p36!D26</f>
        <v>492.52809374999998</v>
      </c>
      <c r="E26">
        <f>[4]p36!E26</f>
        <v>40.340396249999998</v>
      </c>
      <c r="F26">
        <f>[4]p36!F26</f>
        <v>56.288924999999992</v>
      </c>
      <c r="G26">
        <f>[4]p36!G26</f>
        <v>51.598181250000003</v>
      </c>
      <c r="H26">
        <f>[4]p36!H26</f>
        <v>0</v>
      </c>
      <c r="I26">
        <f>[4]p36!I26</f>
        <v>0</v>
      </c>
      <c r="J26">
        <f>[4]p36!J26</f>
        <v>0</v>
      </c>
      <c r="K26">
        <f>[4]p36!K26</f>
        <v>0</v>
      </c>
    </row>
    <row r="27" spans="1:11">
      <c r="A27" t="s">
        <v>205</v>
      </c>
      <c r="B27">
        <f>[4]p36!B27</f>
        <v>5530.0364826918758</v>
      </c>
      <c r="C27">
        <f>[4]p36!C27</f>
        <v>412.68928975312508</v>
      </c>
      <c r="D27">
        <f>[4]p36!D27</f>
        <v>433.32375424078123</v>
      </c>
      <c r="E27">
        <f>[4]p36!E27</f>
        <v>35.491278918768742</v>
      </c>
      <c r="F27">
        <f>[4]p36!F27</f>
        <v>49.522714770375003</v>
      </c>
      <c r="G27">
        <f>[4]p36!G27</f>
        <v>45.395821872843754</v>
      </c>
      <c r="H27">
        <f>[4]p36!H27</f>
        <v>0</v>
      </c>
      <c r="I27">
        <f>[4]p36!I27</f>
        <v>0</v>
      </c>
      <c r="J27">
        <f>[4]p36!J27</f>
        <v>0</v>
      </c>
      <c r="K27">
        <f>[4]p36!K27</f>
        <v>0</v>
      </c>
    </row>
    <row r="28" spans="1:11">
      <c r="A28" t="s">
        <v>206</v>
      </c>
      <c r="B28">
        <f>[4]p36!B28</f>
        <v>0</v>
      </c>
      <c r="C28">
        <f>[4]p36!C28</f>
        <v>0</v>
      </c>
      <c r="D28">
        <f>[4]p36!D28</f>
        <v>0</v>
      </c>
      <c r="E28">
        <f>[4]p36!E28</f>
        <v>0</v>
      </c>
      <c r="F28">
        <f>[4]p36!F28</f>
        <v>0</v>
      </c>
      <c r="G28">
        <f>[4]p36!G28</f>
        <v>0</v>
      </c>
      <c r="H28">
        <f>[4]p36!H28</f>
        <v>0</v>
      </c>
      <c r="I28">
        <f>[4]p36!I28</f>
        <v>0</v>
      </c>
      <c r="J28">
        <f>[4]p36!J28</f>
        <v>0</v>
      </c>
      <c r="K28">
        <f>[4]p36!K28</f>
        <v>0</v>
      </c>
    </row>
    <row r="29" spans="1:11">
      <c r="A29" t="s">
        <v>207</v>
      </c>
      <c r="B29">
        <f>[4]p36!B29</f>
        <v>0</v>
      </c>
      <c r="C29">
        <f>[4]p36!C29</f>
        <v>0</v>
      </c>
      <c r="D29">
        <f>[4]p36!D29</f>
        <v>0</v>
      </c>
      <c r="E29">
        <f>[4]p36!E29</f>
        <v>0</v>
      </c>
      <c r="F29">
        <f>[4]p36!F29</f>
        <v>0</v>
      </c>
      <c r="G29">
        <f>[4]p36!G29</f>
        <v>0</v>
      </c>
      <c r="H29">
        <f>[4]p36!H29</f>
        <v>0</v>
      </c>
      <c r="I29">
        <f>[4]p36!I29</f>
        <v>0</v>
      </c>
      <c r="J29">
        <f>[4]p36!J29</f>
        <v>0</v>
      </c>
      <c r="K29">
        <f>[4]p36!K29</f>
        <v>0</v>
      </c>
    </row>
    <row r="30" spans="1:11">
      <c r="A30" t="s">
        <v>208</v>
      </c>
      <c r="B30">
        <f>[4]p36!B30</f>
        <v>0</v>
      </c>
      <c r="C30">
        <f>[4]p36!C30</f>
        <v>0</v>
      </c>
      <c r="D30">
        <f>[4]p36!D30</f>
        <v>0</v>
      </c>
      <c r="E30">
        <f>[4]p36!E30</f>
        <v>0</v>
      </c>
      <c r="F30">
        <f>[4]p36!F30</f>
        <v>0</v>
      </c>
      <c r="G30">
        <f>[4]p36!G30</f>
        <v>0</v>
      </c>
      <c r="H30">
        <f>[4]p36!H30</f>
        <v>0</v>
      </c>
      <c r="I30">
        <f>[4]p36!I30</f>
        <v>0</v>
      </c>
      <c r="J30">
        <f>[4]p36!J30</f>
        <v>0</v>
      </c>
      <c r="K30">
        <f>[4]p36!K30</f>
        <v>0</v>
      </c>
    </row>
    <row r="31" spans="1:11">
      <c r="A31" t="s">
        <v>209</v>
      </c>
      <c r="B31">
        <f>[4]p36!B31</f>
        <v>0</v>
      </c>
      <c r="C31">
        <f>[4]p36!C31</f>
        <v>0</v>
      </c>
      <c r="D31">
        <f>[4]p36!D31</f>
        <v>0</v>
      </c>
      <c r="E31">
        <f>[4]p36!E31</f>
        <v>0</v>
      </c>
      <c r="F31">
        <f>[4]p36!F31</f>
        <v>0</v>
      </c>
      <c r="G31">
        <f>[4]p36!G31</f>
        <v>0</v>
      </c>
      <c r="H31">
        <f>[4]p36!H31</f>
        <v>0</v>
      </c>
      <c r="I31">
        <f>[4]p36!I31</f>
        <v>0</v>
      </c>
      <c r="J31">
        <f>[4]p36!J31</f>
        <v>0</v>
      </c>
      <c r="K31">
        <f>[4]p36!K31</f>
        <v>0</v>
      </c>
    </row>
    <row r="32" spans="1:11">
      <c r="A32" t="s">
        <v>210</v>
      </c>
      <c r="B32">
        <f>[4]p36!B32</f>
        <v>0</v>
      </c>
      <c r="C32">
        <f>[4]p36!C32</f>
        <v>0</v>
      </c>
      <c r="D32">
        <f>[4]p36!D32</f>
        <v>0</v>
      </c>
      <c r="E32">
        <f>[4]p36!E32</f>
        <v>0</v>
      </c>
      <c r="F32">
        <f>[4]p36!F32</f>
        <v>0</v>
      </c>
      <c r="G32">
        <f>[4]p36!G32</f>
        <v>0</v>
      </c>
      <c r="H32">
        <f>[4]p36!H32</f>
        <v>0</v>
      </c>
      <c r="I32">
        <f>[4]p36!I32</f>
        <v>0</v>
      </c>
      <c r="J32">
        <f>[4]p36!J32</f>
        <v>0</v>
      </c>
      <c r="K32">
        <f>[4]p36!K32</f>
        <v>0</v>
      </c>
    </row>
    <row r="33" spans="1:11">
      <c r="A33" t="s">
        <v>211</v>
      </c>
      <c r="B33">
        <f>[4]p36!B33</f>
        <v>57999920</v>
      </c>
      <c r="C33">
        <f>[4]p36!C33</f>
        <v>3420022.2</v>
      </c>
      <c r="D33">
        <f>[4]p36!D33</f>
        <v>3419985.2</v>
      </c>
      <c r="E33">
        <f>[4]p36!E33</f>
        <v>799999.2</v>
      </c>
      <c r="F33">
        <f>[4]p36!F33</f>
        <v>1299998.7</v>
      </c>
      <c r="G33">
        <f>[4]p36!G33</f>
        <v>5000000</v>
      </c>
      <c r="H33">
        <f>[4]p36!H33</f>
        <v>9346225</v>
      </c>
      <c r="I33">
        <f>[4]p36!I33</f>
        <v>0</v>
      </c>
      <c r="J33">
        <f>[4]p36!J33</f>
        <v>0</v>
      </c>
      <c r="K33">
        <f>[4]p36!K33</f>
        <v>0</v>
      </c>
    </row>
    <row r="34" spans="1:11">
      <c r="A34" t="s">
        <v>212</v>
      </c>
      <c r="B34">
        <f>[4]p36!B34</f>
        <v>79000152</v>
      </c>
      <c r="C34">
        <f>[4]p36!C34</f>
        <v>3900005.4</v>
      </c>
      <c r="D34">
        <f>[4]p36!D34</f>
        <v>3899997.2</v>
      </c>
      <c r="E34">
        <f>[4]p36!E34</f>
        <v>1149998.8500000001</v>
      </c>
      <c r="F34">
        <f>[4]p36!F34</f>
        <v>1549998.45</v>
      </c>
      <c r="G34">
        <f>[4]p36!G34</f>
        <v>5000000</v>
      </c>
      <c r="H34">
        <f>[4]p36!H34</f>
        <v>10555798</v>
      </c>
      <c r="I34">
        <f>[4]p36!I34</f>
        <v>0</v>
      </c>
      <c r="J34">
        <f>[4]p36!J34</f>
        <v>0</v>
      </c>
      <c r="K34">
        <f>[4]p36!K34</f>
        <v>0</v>
      </c>
    </row>
    <row r="35" spans="1:11">
      <c r="A35" t="s">
        <v>213</v>
      </c>
      <c r="B35">
        <f>[4]p36!B35</f>
        <v>0</v>
      </c>
      <c r="C35">
        <f>[4]p36!C35</f>
        <v>0.09</v>
      </c>
      <c r="D35">
        <f>[4]p36!D35</f>
        <v>0.09</v>
      </c>
      <c r="E35">
        <f>[4]p36!E35</f>
        <v>0.09</v>
      </c>
      <c r="F35">
        <f>[4]p36!F35</f>
        <v>0.09</v>
      </c>
      <c r="G35">
        <f>[4]p36!G35</f>
        <v>0.09</v>
      </c>
      <c r="H35">
        <f>[4]p36!H35</f>
        <v>0</v>
      </c>
      <c r="I35">
        <f>[4]p36!I35</f>
        <v>0</v>
      </c>
      <c r="J35">
        <f>[4]p36!J35</f>
        <v>0</v>
      </c>
      <c r="K35">
        <f>[4]p36!K35</f>
        <v>0</v>
      </c>
    </row>
    <row r="36" spans="1:11">
      <c r="A36" t="s">
        <v>214</v>
      </c>
      <c r="B36">
        <f>[4]p36!B36</f>
        <v>6.8999999999999992E-2</v>
      </c>
      <c r="C36">
        <f>[4]p36!C36</f>
        <v>0</v>
      </c>
      <c r="D36">
        <f>[4]p36!D36</f>
        <v>6.8999999999999992E-2</v>
      </c>
      <c r="E36">
        <f>[4]p36!E36</f>
        <v>6.8999999999999992E-2</v>
      </c>
      <c r="F36">
        <f>[4]p36!F36</f>
        <v>6.8999999999999992E-2</v>
      </c>
      <c r="G36">
        <f>[4]p36!G36</f>
        <v>0</v>
      </c>
      <c r="H36">
        <f>[4]p36!H36</f>
        <v>0</v>
      </c>
      <c r="I36">
        <f>[4]p36!I36</f>
        <v>0</v>
      </c>
      <c r="J36">
        <f>[4]p36!J36</f>
        <v>0</v>
      </c>
      <c r="K36">
        <f>[4]p36!K36</f>
        <v>0</v>
      </c>
    </row>
    <row r="37" spans="1:11">
      <c r="A37" t="s">
        <v>215</v>
      </c>
      <c r="B37">
        <f>[4]p36!B37</f>
        <v>9.1999999999999998E-2</v>
      </c>
      <c r="C37">
        <f>[4]p36!C37</f>
        <v>9.1999999999999998E-2</v>
      </c>
      <c r="D37">
        <f>[4]p36!D37</f>
        <v>0</v>
      </c>
      <c r="E37">
        <f>[4]p36!E37</f>
        <v>9.1999999999999998E-2</v>
      </c>
      <c r="F37">
        <f>[4]p36!F37</f>
        <v>9.1999999999999998E-2</v>
      </c>
      <c r="G37">
        <f>[4]p36!G37</f>
        <v>9.1999999999999998E-2</v>
      </c>
      <c r="H37">
        <f>[4]p36!H37</f>
        <v>0</v>
      </c>
      <c r="I37">
        <f>[4]p36!I37</f>
        <v>0</v>
      </c>
      <c r="J37">
        <f>[4]p36!J37</f>
        <v>0</v>
      </c>
      <c r="K37">
        <f>[4]p36!K37</f>
        <v>0</v>
      </c>
    </row>
    <row r="38" spans="1:11">
      <c r="A38" t="s">
        <v>216</v>
      </c>
      <c r="B38">
        <f>[4]p36!B38</f>
        <v>0.115</v>
      </c>
      <c r="C38">
        <f>[4]p36!C38</f>
        <v>0.115</v>
      </c>
      <c r="D38">
        <f>[4]p36!D38</f>
        <v>0.115</v>
      </c>
      <c r="E38">
        <f>[4]p36!E38</f>
        <v>0</v>
      </c>
      <c r="F38">
        <f>[4]p36!F38</f>
        <v>0</v>
      </c>
      <c r="G38">
        <f>[4]p36!G38</f>
        <v>0.115</v>
      </c>
      <c r="H38">
        <f>[4]p36!H38</f>
        <v>0</v>
      </c>
      <c r="I38">
        <f>[4]p36!I38</f>
        <v>0</v>
      </c>
      <c r="J38">
        <f>[4]p36!J38</f>
        <v>0</v>
      </c>
      <c r="K38">
        <f>[4]p36!K38</f>
        <v>0</v>
      </c>
    </row>
    <row r="39" spans="1:11">
      <c r="A39" t="s">
        <v>217</v>
      </c>
      <c r="B39">
        <f>[4]p36!B39</f>
        <v>0.115</v>
      </c>
      <c r="C39">
        <f>[4]p36!C39</f>
        <v>0.115</v>
      </c>
      <c r="D39">
        <f>[4]p36!D39</f>
        <v>0.115</v>
      </c>
      <c r="E39">
        <f>[4]p36!E39</f>
        <v>0</v>
      </c>
      <c r="F39">
        <f>[4]p36!F39</f>
        <v>0</v>
      </c>
      <c r="G39">
        <f>[4]p36!G39</f>
        <v>0.115</v>
      </c>
      <c r="H39">
        <f>[4]p36!H39</f>
        <v>0</v>
      </c>
      <c r="I39">
        <f>[4]p36!I39</f>
        <v>0</v>
      </c>
      <c r="J39">
        <f>[4]p36!J39</f>
        <v>0</v>
      </c>
      <c r="K39">
        <f>[4]p36!K39</f>
        <v>0</v>
      </c>
    </row>
    <row r="40" spans="1:11">
      <c r="A40" t="s">
        <v>218</v>
      </c>
      <c r="B40">
        <f>[4]p36!B40</f>
        <v>5.7500000000000002E-2</v>
      </c>
      <c r="C40">
        <f>[4]p36!C40</f>
        <v>0</v>
      </c>
      <c r="D40">
        <f>[4]p36!D40</f>
        <v>5.7500000000000002E-2</v>
      </c>
      <c r="E40">
        <f>[4]p36!E40</f>
        <v>5.7500000000000002E-2</v>
      </c>
      <c r="F40">
        <f>[4]p36!F40</f>
        <v>5.7500000000000002E-2</v>
      </c>
      <c r="G40">
        <f>[4]p36!G40</f>
        <v>0</v>
      </c>
      <c r="H40">
        <f>[4]p36!H40</f>
        <v>0</v>
      </c>
      <c r="I40">
        <f>[4]p36!I40</f>
        <v>0</v>
      </c>
      <c r="J40">
        <f>[4]p36!J40</f>
        <v>0</v>
      </c>
      <c r="K40">
        <f>[4]p36!K40</f>
        <v>0</v>
      </c>
    </row>
    <row r="41" spans="1:11">
      <c r="A41" t="s">
        <v>219</v>
      </c>
      <c r="B41">
        <f>[4]p36!B41</f>
        <v>0.6</v>
      </c>
      <c r="C41">
        <f>[4]p36!C41</f>
        <v>1.2</v>
      </c>
      <c r="D41">
        <f>[4]p36!D41</f>
        <v>0.6</v>
      </c>
      <c r="E41">
        <f>[4]p36!E41</f>
        <v>1.5</v>
      </c>
      <c r="F41">
        <f>[4]p36!F41</f>
        <v>1.5</v>
      </c>
      <c r="G41">
        <f>[4]p36!G41</f>
        <v>1.2</v>
      </c>
      <c r="H41">
        <f>[4]p36!H41</f>
        <v>0</v>
      </c>
      <c r="I41">
        <f>[4]p36!I41</f>
        <v>0</v>
      </c>
      <c r="J41">
        <f>[4]p36!J41</f>
        <v>0</v>
      </c>
      <c r="K41">
        <f>[4]p36!K41</f>
        <v>0</v>
      </c>
    </row>
    <row r="42" spans="1:11">
      <c r="A42" t="s">
        <v>220</v>
      </c>
      <c r="B42">
        <f>[4]p36!B42</f>
        <v>1.2</v>
      </c>
      <c r="C42">
        <f>[4]p36!C42</f>
        <v>0.6</v>
      </c>
      <c r="D42">
        <f>[4]p36!D42</f>
        <v>1.8</v>
      </c>
      <c r="E42">
        <f>[4]p36!E42</f>
        <v>1.2</v>
      </c>
      <c r="F42">
        <f>[4]p36!F42</f>
        <v>1.2</v>
      </c>
      <c r="G42">
        <f>[4]p36!G42</f>
        <v>0.6</v>
      </c>
      <c r="H42">
        <f>[4]p36!H42</f>
        <v>0</v>
      </c>
      <c r="I42">
        <f>[4]p36!I42</f>
        <v>0</v>
      </c>
      <c r="J42">
        <f>[4]p36!J42</f>
        <v>0</v>
      </c>
      <c r="K42">
        <f>[4]p36!K42</f>
        <v>0</v>
      </c>
    </row>
    <row r="43" spans="1:11">
      <c r="A43" t="s">
        <v>221</v>
      </c>
      <c r="B43">
        <f>[4]p36!B43</f>
        <v>0.6</v>
      </c>
      <c r="C43">
        <f>[4]p36!C43</f>
        <v>1.8</v>
      </c>
      <c r="D43">
        <f>[4]p36!D43</f>
        <v>0.6</v>
      </c>
      <c r="E43">
        <f>[4]p36!E43</f>
        <v>1.2</v>
      </c>
      <c r="F43">
        <f>[4]p36!F43</f>
        <v>1.2</v>
      </c>
      <c r="G43">
        <f>[4]p36!G43</f>
        <v>1.2</v>
      </c>
      <c r="H43">
        <f>[4]p36!H43</f>
        <v>0</v>
      </c>
      <c r="I43">
        <f>[4]p36!I43</f>
        <v>0</v>
      </c>
      <c r="J43">
        <f>[4]p36!J43</f>
        <v>0</v>
      </c>
      <c r="K43">
        <f>[4]p36!K43</f>
        <v>0</v>
      </c>
    </row>
    <row r="44" spans="1:11">
      <c r="A44" t="s">
        <v>222</v>
      </c>
      <c r="B44">
        <f>[4]p36!B44</f>
        <v>1.5</v>
      </c>
      <c r="C44">
        <f>[4]p36!C44</f>
        <v>1.2</v>
      </c>
      <c r="D44">
        <f>[4]p36!D44</f>
        <v>1.2</v>
      </c>
      <c r="E44">
        <f>[4]p36!E44</f>
        <v>0.6</v>
      </c>
      <c r="F44">
        <f>[4]p36!F44</f>
        <v>0.6</v>
      </c>
      <c r="G44">
        <f>[4]p36!G44</f>
        <v>0.9</v>
      </c>
      <c r="H44">
        <f>[4]p36!H44</f>
        <v>0</v>
      </c>
      <c r="I44">
        <f>[4]p36!I44</f>
        <v>0</v>
      </c>
      <c r="J44">
        <f>[4]p36!J44</f>
        <v>0</v>
      </c>
      <c r="K44">
        <f>[4]p36!K44</f>
        <v>0</v>
      </c>
    </row>
    <row r="45" spans="1:11">
      <c r="A45" t="s">
        <v>223</v>
      </c>
      <c r="B45">
        <f>[4]p36!B45</f>
        <v>1.5</v>
      </c>
      <c r="C45">
        <f>[4]p36!C45</f>
        <v>1.2</v>
      </c>
      <c r="D45">
        <f>[4]p36!D45</f>
        <v>1.2</v>
      </c>
      <c r="E45">
        <f>[4]p36!E45</f>
        <v>0.6</v>
      </c>
      <c r="F45">
        <f>[4]p36!F45</f>
        <v>0.6</v>
      </c>
      <c r="G45">
        <f>[4]p36!G45</f>
        <v>0.9</v>
      </c>
      <c r="H45">
        <f>[4]p36!H45</f>
        <v>0</v>
      </c>
      <c r="I45">
        <f>[4]p36!I45</f>
        <v>0</v>
      </c>
      <c r="J45">
        <f>[4]p36!J45</f>
        <v>0</v>
      </c>
      <c r="K45">
        <f>[4]p36!K45</f>
        <v>0</v>
      </c>
    </row>
    <row r="46" spans="1:11">
      <c r="A46" t="s">
        <v>224</v>
      </c>
      <c r="B46">
        <f>[4]p36!B46</f>
        <v>1.2</v>
      </c>
      <c r="C46">
        <f>[4]p36!C46</f>
        <v>0.6</v>
      </c>
      <c r="D46">
        <f>[4]p36!D46</f>
        <v>1.2</v>
      </c>
      <c r="E46">
        <f>[4]p36!E46</f>
        <v>0.9</v>
      </c>
      <c r="F46">
        <f>[4]p36!F46</f>
        <v>0.9</v>
      </c>
      <c r="G46">
        <f>[4]p36!G46</f>
        <v>0.6</v>
      </c>
      <c r="H46">
        <f>[4]p36!H46</f>
        <v>0</v>
      </c>
      <c r="I46">
        <f>[4]p36!I46</f>
        <v>0</v>
      </c>
      <c r="J46">
        <f>[4]p36!J46</f>
        <v>0</v>
      </c>
      <c r="K46">
        <f>[4]p36!K46</f>
        <v>0</v>
      </c>
    </row>
    <row r="47" spans="1:11">
      <c r="A47" t="s">
        <v>225</v>
      </c>
      <c r="B47">
        <f>[4]p36!B47</f>
        <v>89</v>
      </c>
      <c r="C47">
        <f>[4]p36!C47</f>
        <v>12.8</v>
      </c>
      <c r="D47">
        <f>[4]p36!D47</f>
        <v>6.5</v>
      </c>
      <c r="E47">
        <f>[4]p36!E47</f>
        <v>0.64</v>
      </c>
      <c r="F47">
        <f>[4]p36!F47</f>
        <v>0.76</v>
      </c>
      <c r="G47">
        <f>[4]p36!G47</f>
        <v>1</v>
      </c>
      <c r="H47">
        <f>[4]p36!H47</f>
        <v>0</v>
      </c>
      <c r="I47">
        <f>[4]p36!I47</f>
        <v>0</v>
      </c>
      <c r="J47">
        <f>[4]p36!J47</f>
        <v>0</v>
      </c>
      <c r="K47">
        <f>[4]p36!K47</f>
        <v>0</v>
      </c>
    </row>
    <row r="48" spans="1:11">
      <c r="A48" t="s">
        <v>226</v>
      </c>
      <c r="B48">
        <f>[4]p36!B48</f>
        <v>87</v>
      </c>
      <c r="C48">
        <f>[4]p36!C48</f>
        <v>13</v>
      </c>
      <c r="D48">
        <f>[4]p36!D48</f>
        <v>6.6</v>
      </c>
      <c r="E48">
        <f>[4]p36!E48</f>
        <v>0.65</v>
      </c>
      <c r="F48">
        <f>[4]p36!F48</f>
        <v>0.78</v>
      </c>
      <c r="G48">
        <f>[4]p36!G48</f>
        <v>1</v>
      </c>
      <c r="H48">
        <f>[4]p36!H48</f>
        <v>0</v>
      </c>
      <c r="I48">
        <f>[4]p36!I48</f>
        <v>0</v>
      </c>
      <c r="J48">
        <f>[4]p36!J48</f>
        <v>0</v>
      </c>
      <c r="K48">
        <f>[4]p36!K48</f>
        <v>0</v>
      </c>
    </row>
    <row r="49" spans="1:20">
      <c r="A49" t="s">
        <v>227</v>
      </c>
      <c r="B49">
        <f>[4]p36!B49</f>
        <v>88</v>
      </c>
      <c r="C49">
        <f>[4]p36!C49</f>
        <v>12.9</v>
      </c>
      <c r="D49">
        <f>[4]p36!D49</f>
        <v>6.8</v>
      </c>
      <c r="E49">
        <f>[4]p36!E49</f>
        <v>0.65</v>
      </c>
      <c r="F49">
        <f>[4]p36!F49</f>
        <v>0.77</v>
      </c>
      <c r="G49">
        <f>[4]p36!G49</f>
        <v>1</v>
      </c>
      <c r="H49">
        <f>[4]p36!H49</f>
        <v>0</v>
      </c>
      <c r="I49">
        <f>[4]p36!I49</f>
        <v>0</v>
      </c>
      <c r="J49">
        <f>[4]p36!J49</f>
        <v>0</v>
      </c>
      <c r="K49">
        <f>[4]p36!K49</f>
        <v>0</v>
      </c>
    </row>
    <row r="50" spans="1:20">
      <c r="A50" t="s">
        <v>228</v>
      </c>
      <c r="B50">
        <f>[4]p36!B50</f>
        <v>90</v>
      </c>
      <c r="C50">
        <f>[4]p36!C50</f>
        <v>13</v>
      </c>
      <c r="D50">
        <f>[4]p36!D50</f>
        <v>7.3</v>
      </c>
      <c r="E50">
        <f>[4]p36!E50</f>
        <v>0.63</v>
      </c>
      <c r="F50">
        <f>[4]p36!F50</f>
        <v>0.76</v>
      </c>
      <c r="G50">
        <f>[4]p36!G50</f>
        <v>1</v>
      </c>
      <c r="H50">
        <f>[4]p36!H50</f>
        <v>0</v>
      </c>
      <c r="I50">
        <f>[4]p36!I50</f>
        <v>0</v>
      </c>
      <c r="J50">
        <f>[4]p36!J50</f>
        <v>0</v>
      </c>
      <c r="K50">
        <f>[4]p36!K50</f>
        <v>0</v>
      </c>
    </row>
    <row r="51" spans="1:20" ht="14" thickBot="1">
      <c r="A51" s="34" t="s">
        <v>229</v>
      </c>
      <c r="B51" s="34">
        <f>[4]p36!B51</f>
        <v>10.045454545454557</v>
      </c>
      <c r="C51" s="34">
        <f>[4]p36!C51</f>
        <v>8.4341085271318015</v>
      </c>
      <c r="D51" s="34">
        <f>[4]p36!D51</f>
        <v>15.511764705882358</v>
      </c>
      <c r="E51" s="34">
        <f>[4]p36!E51</f>
        <v>4.2892307692307785</v>
      </c>
      <c r="F51" s="34">
        <f>[4]p36!F51</f>
        <v>6.2025974025974095</v>
      </c>
      <c r="G51" s="34">
        <f>[4]p36!G51</f>
        <v>7.6</v>
      </c>
      <c r="H51" s="34">
        <f>[4]p36!H51</f>
        <v>0</v>
      </c>
      <c r="I51" s="34">
        <f>[4]p36!I51</f>
        <v>0</v>
      </c>
      <c r="J51" s="34">
        <f>[4]p36!J51</f>
        <v>0</v>
      </c>
      <c r="K51" s="34">
        <f>[4]p36!K51</f>
        <v>0</v>
      </c>
      <c r="L51" s="34"/>
      <c r="M51" s="34"/>
    </row>
    <row r="52" spans="1:20">
      <c r="A52" t="s">
        <v>115</v>
      </c>
      <c r="B52">
        <f>[4]p36!B52</f>
        <v>12089981.914668888</v>
      </c>
      <c r="C52">
        <f>[4]p36!C52</f>
        <v>12795858.852325656</v>
      </c>
      <c r="D52">
        <f>[4]p36!D52</f>
        <v>11402211.408737704</v>
      </c>
      <c r="E52">
        <f>[4]p36!E52</f>
        <v>23693782.981413379</v>
      </c>
      <c r="F52">
        <f>[4]p36!F52</f>
        <v>10131607.700601399</v>
      </c>
      <c r="G52">
        <f>[4]p36!G52</f>
        <v>0</v>
      </c>
      <c r="H52">
        <f>[4]p36!H52</f>
        <v>0</v>
      </c>
      <c r="I52">
        <f>[4]p36!I52</f>
        <v>0</v>
      </c>
      <c r="J52">
        <f>[4]p36!J52</f>
        <v>0</v>
      </c>
      <c r="K52">
        <f>[4]p36!K52</f>
        <v>0</v>
      </c>
      <c r="M52" s="28"/>
    </row>
    <row r="53" spans="1:20">
      <c r="A53" t="s">
        <v>116</v>
      </c>
      <c r="B53">
        <f>[4]p36!B53</f>
        <v>26244630</v>
      </c>
      <c r="C53">
        <f>[4]p36!C53</f>
        <v>27370244</v>
      </c>
      <c r="D53">
        <f>[4]p36!D53</f>
        <v>27410133</v>
      </c>
      <c r="E53">
        <f>[4]p36!E53</f>
        <v>27643317</v>
      </c>
      <c r="F53">
        <f>[4]p36!F53</f>
        <v>27072746</v>
      </c>
      <c r="G53">
        <f>[4]p36!G53</f>
        <v>0</v>
      </c>
      <c r="H53">
        <f>[4]p36!H53</f>
        <v>0</v>
      </c>
      <c r="I53">
        <f>[4]p36!I53</f>
        <v>0</v>
      </c>
      <c r="J53">
        <f>[4]p36!J53</f>
        <v>0</v>
      </c>
      <c r="K53">
        <f>[4]p36!K53</f>
        <v>0</v>
      </c>
      <c r="N53" s="10"/>
      <c r="O53" s="10"/>
      <c r="P53" s="10"/>
      <c r="Q53" s="10"/>
      <c r="R53" s="10"/>
    </row>
    <row r="54" spans="1:20">
      <c r="A54" t="s">
        <v>230</v>
      </c>
      <c r="B54">
        <f>[4]p36!B54</f>
        <v>966968</v>
      </c>
      <c r="C54">
        <f>[4]p36!C54</f>
        <v>2856382</v>
      </c>
      <c r="D54">
        <f>[4]p36!D54</f>
        <v>662932</v>
      </c>
      <c r="E54">
        <f>[4]p36!E54</f>
        <v>1220570</v>
      </c>
      <c r="F54">
        <f>[4]p36!F54</f>
        <v>724269</v>
      </c>
      <c r="G54">
        <f>[4]p36!G54</f>
        <v>0</v>
      </c>
      <c r="H54">
        <f>[4]p36!H54</f>
        <v>0</v>
      </c>
      <c r="I54">
        <f>[4]p36!I54</f>
        <v>0</v>
      </c>
      <c r="J54">
        <f>[4]p36!J54</f>
        <v>0</v>
      </c>
      <c r="K54">
        <f>[4]p36!K54</f>
        <v>0</v>
      </c>
      <c r="N54" s="32"/>
      <c r="O54" s="32"/>
      <c r="P54" s="32"/>
      <c r="Q54" s="32"/>
      <c r="R54" s="32"/>
      <c r="S54" s="32"/>
      <c r="T54" s="33"/>
    </row>
    <row r="55" spans="1:20">
      <c r="A55" t="s">
        <v>231</v>
      </c>
      <c r="B55">
        <f>[4]p36!B55</f>
        <v>928935</v>
      </c>
      <c r="C55">
        <f>[4]p36!C55</f>
        <v>2567956</v>
      </c>
      <c r="D55">
        <f>[4]p36!D55</f>
        <v>1081332</v>
      </c>
      <c r="E55">
        <f>[4]p36!E55</f>
        <v>1704224</v>
      </c>
      <c r="F55">
        <f>[4]p36!F55</f>
        <v>975731</v>
      </c>
      <c r="G55">
        <f>[4]p36!G55</f>
        <v>0</v>
      </c>
      <c r="H55">
        <f>[4]p36!H55</f>
        <v>0</v>
      </c>
      <c r="I55">
        <f>[4]p36!I55</f>
        <v>0</v>
      </c>
      <c r="J55">
        <f>[4]p36!J55</f>
        <v>0</v>
      </c>
      <c r="K55">
        <f>[4]p36!K55</f>
        <v>0</v>
      </c>
      <c r="N55" s="32"/>
      <c r="O55" s="32"/>
      <c r="P55" s="32"/>
      <c r="Q55" s="32"/>
      <c r="R55" s="32"/>
      <c r="S55" s="32"/>
      <c r="T55" s="33"/>
    </row>
    <row r="56" spans="1:20">
      <c r="A56" t="s">
        <v>232</v>
      </c>
      <c r="B56">
        <f>[4]p36!B56</f>
        <v>1895903</v>
      </c>
      <c r="C56">
        <f>[4]p36!C56</f>
        <v>5424338</v>
      </c>
      <c r="D56">
        <f>[4]p36!D56</f>
        <v>1744264</v>
      </c>
      <c r="E56">
        <f>[4]p36!E56</f>
        <v>2924794</v>
      </c>
      <c r="F56">
        <f>[4]p36!F56</f>
        <v>1700000</v>
      </c>
      <c r="G56">
        <f>[4]p36!G56</f>
        <v>0</v>
      </c>
      <c r="H56">
        <f>[4]p36!H56</f>
        <v>0</v>
      </c>
      <c r="I56">
        <f>[4]p36!I56</f>
        <v>0</v>
      </c>
      <c r="J56">
        <f>[4]p36!J56</f>
        <v>0</v>
      </c>
      <c r="K56">
        <f>[4]p36!K56</f>
        <v>0</v>
      </c>
      <c r="T56" s="33"/>
    </row>
    <row r="57" spans="1:20">
      <c r="A57" t="s">
        <v>233</v>
      </c>
      <c r="B57">
        <f>[4]p36!B57</f>
        <v>3132264</v>
      </c>
      <c r="C57">
        <f>[4]p36!C57</f>
        <v>3211500</v>
      </c>
      <c r="D57">
        <f>[4]p36!D57</f>
        <v>3162696</v>
      </c>
      <c r="E57">
        <f>[4]p36!E57</f>
        <v>3250986</v>
      </c>
      <c r="F57">
        <f>[4]p36!F57</f>
        <v>3196252</v>
      </c>
      <c r="G57">
        <f>[4]p36!G57</f>
        <v>191748</v>
      </c>
      <c r="H57">
        <f>[4]p36!H57</f>
        <v>191748</v>
      </c>
      <c r="I57">
        <f>[4]p36!I57</f>
        <v>191748</v>
      </c>
      <c r="J57">
        <f>[4]p36!J57</f>
        <v>191748</v>
      </c>
      <c r="K57">
        <f>[4]p36!K57</f>
        <v>191748</v>
      </c>
      <c r="M57" s="28"/>
      <c r="N57" s="10"/>
      <c r="O57" s="10"/>
      <c r="P57" s="10"/>
      <c r="Q57" s="10"/>
      <c r="R57" s="10"/>
      <c r="T57" s="33"/>
    </row>
    <row r="58" spans="1:20">
      <c r="A58" t="s">
        <v>234</v>
      </c>
      <c r="B58">
        <f>[4]p36!B58</f>
        <v>5340489</v>
      </c>
      <c r="C58">
        <f>[4]p36!C58</f>
        <v>5207964</v>
      </c>
      <c r="D58">
        <f>[4]p36!D58</f>
        <v>5630377</v>
      </c>
      <c r="E58">
        <f>[4]p36!E58</f>
        <v>6169443</v>
      </c>
      <c r="F58">
        <f>[4]p36!F58</f>
        <v>4825197</v>
      </c>
      <c r="G58">
        <f>[4]p36!G58</f>
        <v>3576502</v>
      </c>
      <c r="H58">
        <f>[4]p36!H58</f>
        <v>2432021</v>
      </c>
      <c r="I58">
        <f>[4]p36!I58</f>
        <v>2288961</v>
      </c>
      <c r="J58">
        <f>[4]p36!J58</f>
        <v>3147320</v>
      </c>
      <c r="K58">
        <f>[4]p36!K58</f>
        <v>3433440</v>
      </c>
      <c r="N58" s="32"/>
      <c r="O58" s="32"/>
      <c r="P58" s="32"/>
      <c r="Q58" s="32"/>
      <c r="R58" s="32"/>
      <c r="S58" s="32"/>
      <c r="T58" s="33"/>
    </row>
    <row r="59" spans="1:20">
      <c r="A59" t="s">
        <v>235</v>
      </c>
      <c r="B59">
        <f>[4]p36!B59</f>
        <v>6938489</v>
      </c>
      <c r="C59">
        <f>[4]p36!C59</f>
        <v>7909836</v>
      </c>
      <c r="D59">
        <f>[4]p36!D59</f>
        <v>6731466</v>
      </c>
      <c r="E59">
        <f>[4]p36!E59</f>
        <v>6115375</v>
      </c>
      <c r="F59">
        <f>[4]p36!F59</f>
        <v>7104570</v>
      </c>
      <c r="G59">
        <f>[4]p36!G59</f>
        <v>2861200</v>
      </c>
      <c r="H59">
        <f>[4]p36!H59</f>
        <v>3433440</v>
      </c>
      <c r="I59">
        <f>[4]p36!I59</f>
        <v>3147320</v>
      </c>
      <c r="J59">
        <f>[4]p36!J59</f>
        <v>2288961</v>
      </c>
      <c r="K59">
        <f>[4]p36!K59</f>
        <v>2432021</v>
      </c>
      <c r="N59" s="32"/>
      <c r="O59" s="32"/>
      <c r="P59" s="32"/>
      <c r="Q59" s="32"/>
      <c r="R59" s="32"/>
      <c r="S59" s="32"/>
      <c r="T59" s="33"/>
    </row>
    <row r="60" spans="1:20">
      <c r="A60" t="s">
        <v>236</v>
      </c>
      <c r="B60">
        <f>[4]p36!B60</f>
        <v>12278978</v>
      </c>
      <c r="C60">
        <f>[4]p36!C60</f>
        <v>13117800</v>
      </c>
      <c r="D60">
        <f>[4]p36!D60</f>
        <v>12361843</v>
      </c>
      <c r="E60">
        <f>[4]p36!E60</f>
        <v>12284818</v>
      </c>
      <c r="F60">
        <f>[4]p36!F60</f>
        <v>11929767</v>
      </c>
      <c r="G60">
        <f>[4]p36!G60</f>
        <v>6437702</v>
      </c>
      <c r="H60">
        <f>[4]p36!H60</f>
        <v>5865461</v>
      </c>
      <c r="I60">
        <f>[4]p36!I60</f>
        <v>5436281</v>
      </c>
      <c r="J60">
        <f>[4]p36!J60</f>
        <v>5436281</v>
      </c>
      <c r="K60">
        <f>[4]p36!K60</f>
        <v>5865461</v>
      </c>
    </row>
    <row r="61" spans="1:20">
      <c r="A61" t="s">
        <v>237</v>
      </c>
      <c r="B61">
        <f>[4]p36!B61</f>
        <v>55641756.914668888</v>
      </c>
      <c r="C61">
        <f>[4]p36!C61</f>
        <v>61919740.852325656</v>
      </c>
      <c r="D61">
        <f>[4]p36!D61</f>
        <v>56081147.408737704</v>
      </c>
      <c r="E61">
        <f>[4]p36!E61</f>
        <v>69797697.981413379</v>
      </c>
      <c r="F61">
        <f>[4]p36!F61</f>
        <v>54030372.700601399</v>
      </c>
      <c r="G61">
        <f>[4]p36!G61</f>
        <v>0</v>
      </c>
      <c r="H61">
        <f>[4]p36!H61</f>
        <v>0</v>
      </c>
      <c r="I61">
        <f>[4]p36!I61</f>
        <v>0</v>
      </c>
      <c r="J61">
        <f>[4]p36!J61</f>
        <v>0</v>
      </c>
      <c r="K61">
        <f>[4]p36!K61</f>
        <v>0</v>
      </c>
    </row>
    <row r="62" spans="1:20">
      <c r="A62" t="s">
        <v>121</v>
      </c>
      <c r="B62">
        <f>[4]p36!B62</f>
        <v>7533609.863970588</v>
      </c>
      <c r="C62">
        <f>[4]p36!C62</f>
        <v>5999999.6654411759</v>
      </c>
      <c r="D62">
        <f>[4]p36!D62</f>
        <v>7731153.0477941176</v>
      </c>
      <c r="E62">
        <f>[4]p36!E62</f>
        <v>6000000.1470588241</v>
      </c>
      <c r="F62">
        <f>[4]p36!F62</f>
        <v>7160531.0147058824</v>
      </c>
      <c r="G62">
        <f>[4]p36!G62</f>
        <v>0</v>
      </c>
      <c r="H62">
        <f>[4]p36!H62</f>
        <v>0</v>
      </c>
      <c r="I62">
        <f>[4]p36!I62</f>
        <v>0</v>
      </c>
      <c r="J62">
        <f>[4]p36!J62</f>
        <v>0</v>
      </c>
      <c r="K62">
        <f>[4]p36!K62</f>
        <v>0</v>
      </c>
    </row>
    <row r="63" spans="1:20">
      <c r="A63" t="s">
        <v>122</v>
      </c>
      <c r="B63">
        <f>[4]p36!B63</f>
        <v>-223089</v>
      </c>
      <c r="C63">
        <f>[4]p36!C63</f>
        <v>686705</v>
      </c>
      <c r="D63">
        <f>[4]p36!D63</f>
        <v>135267</v>
      </c>
      <c r="E63">
        <f>[4]p36!E63</f>
        <v>1025217</v>
      </c>
      <c r="F63">
        <f>[4]p36!F63</f>
        <v>86526</v>
      </c>
      <c r="G63">
        <f>[4]p36!G63</f>
        <v>-3236271</v>
      </c>
      <c r="H63">
        <f>[4]p36!H63</f>
        <v>-2821933</v>
      </c>
      <c r="I63">
        <f>[4]p36!I63</f>
        <v>-2129547</v>
      </c>
      <c r="J63">
        <f>[4]p36!J63</f>
        <v>-1975438</v>
      </c>
      <c r="K63">
        <f>[4]p36!K63</f>
        <v>-2543604</v>
      </c>
    </row>
    <row r="64" spans="1:20">
      <c r="A64" t="s">
        <v>238</v>
      </c>
      <c r="B64">
        <f>[4]p36!B64</f>
        <v>30337173</v>
      </c>
      <c r="C64">
        <f>[4]p36!C64</f>
        <v>34779308</v>
      </c>
      <c r="D64">
        <f>[4]p36!D64</f>
        <v>31933169</v>
      </c>
      <c r="E64">
        <f>[4]p36!E64</f>
        <v>31892724</v>
      </c>
      <c r="F64">
        <f>[4]p36!F64</f>
        <v>30696618</v>
      </c>
      <c r="G64">
        <f>[4]p36!G64</f>
        <v>0</v>
      </c>
      <c r="H64">
        <f>[4]p36!H64</f>
        <v>0</v>
      </c>
      <c r="I64">
        <f>[4]p36!I64</f>
        <v>0</v>
      </c>
      <c r="J64">
        <f>[4]p36!J64</f>
        <v>0</v>
      </c>
      <c r="K64">
        <f>[4]p36!K64</f>
        <v>0</v>
      </c>
    </row>
    <row r="65" spans="1:13">
      <c r="A65" t="s">
        <v>239</v>
      </c>
      <c r="B65">
        <f>[4]p36!B65</f>
        <v>1000000</v>
      </c>
      <c r="C65">
        <f>[4]p36!C65</f>
        <v>1000000</v>
      </c>
      <c r="D65">
        <f>[4]p36!D65</f>
        <v>1000000</v>
      </c>
      <c r="E65">
        <f>[4]p36!E65</f>
        <v>1000000</v>
      </c>
      <c r="F65">
        <f>[4]p36!F65</f>
        <v>1000000</v>
      </c>
      <c r="G65">
        <f>[4]p36!G65</f>
        <v>1000000</v>
      </c>
      <c r="H65">
        <f>[4]p36!H65</f>
        <v>1000000</v>
      </c>
      <c r="I65">
        <f>[4]p36!I65</f>
        <v>1000000</v>
      </c>
      <c r="J65">
        <f>[4]p36!J65</f>
        <v>1000000</v>
      </c>
      <c r="K65">
        <f>[4]p36!K65</f>
        <v>1000000</v>
      </c>
    </row>
    <row r="66" spans="1:13">
      <c r="A66" t="s">
        <v>125</v>
      </c>
      <c r="B66">
        <f>[4]p36!B66</f>
        <v>16994063.050698303</v>
      </c>
      <c r="C66">
        <f>[4]p36!C66</f>
        <v>19453728.186884481</v>
      </c>
      <c r="D66">
        <f>[4]p36!D66</f>
        <v>15281558.360943589</v>
      </c>
      <c r="E66">
        <f>[4]p36!E66</f>
        <v>29879756.83435455</v>
      </c>
      <c r="F66">
        <f>[4]p36!F66</f>
        <v>15086697.685895521</v>
      </c>
      <c r="G66">
        <f>[4]p36!G66</f>
        <v>14239422</v>
      </c>
      <c r="H66">
        <f>[4]p36!H66</f>
        <v>15043719</v>
      </c>
      <c r="I66">
        <f>[4]p36!I66</f>
        <v>16387755</v>
      </c>
      <c r="J66">
        <f>[4]p36!J66</f>
        <v>16687922</v>
      </c>
      <c r="K66">
        <f>[4]p36!K66</f>
        <v>15584004</v>
      </c>
    </row>
    <row r="67" spans="1:13">
      <c r="A67" t="s">
        <v>240</v>
      </c>
      <c r="B67">
        <f>[4]p36!B67</f>
        <v>55641756.914668888</v>
      </c>
      <c r="C67">
        <f>[4]p36!C67</f>
        <v>61919740.852325656</v>
      </c>
      <c r="D67">
        <f>[4]p36!D67</f>
        <v>56081147.408737704</v>
      </c>
      <c r="E67">
        <f>[4]p36!E67</f>
        <v>69797697.981413379</v>
      </c>
      <c r="F67">
        <f>[4]p36!F67</f>
        <v>54030372.700601399</v>
      </c>
      <c r="G67">
        <f>[4]p36!G67</f>
        <v>0</v>
      </c>
      <c r="H67">
        <f>[4]p36!H67</f>
        <v>0</v>
      </c>
      <c r="I67">
        <f>[4]p36!I67</f>
        <v>0</v>
      </c>
      <c r="J67">
        <f>[4]p36!J67</f>
        <v>0</v>
      </c>
      <c r="K67">
        <f>[4]p36!K67</f>
        <v>0</v>
      </c>
    </row>
    <row r="68" spans="1:13">
      <c r="A68" t="s">
        <v>241</v>
      </c>
      <c r="B68">
        <f>[4]p36!B68</f>
        <v>0</v>
      </c>
      <c r="C68">
        <f>[4]p36!C68</f>
        <v>0</v>
      </c>
      <c r="D68">
        <f>[4]p36!D68</f>
        <v>0</v>
      </c>
      <c r="E68">
        <f>[4]p36!E68</f>
        <v>0</v>
      </c>
      <c r="F68">
        <f>[4]p36!F68</f>
        <v>0</v>
      </c>
      <c r="G68">
        <f>[4]p36!G68</f>
        <v>0</v>
      </c>
      <c r="H68">
        <f>[4]p36!H68</f>
        <v>0</v>
      </c>
      <c r="I68">
        <f>[4]p36!I68</f>
        <v>0</v>
      </c>
      <c r="J68">
        <f>[4]p36!J68</f>
        <v>0</v>
      </c>
      <c r="K68">
        <f>[4]p36!K68</f>
        <v>0</v>
      </c>
    </row>
    <row r="69" spans="1:13">
      <c r="A69" t="s">
        <v>242</v>
      </c>
      <c r="B69">
        <f>[4]p36!B69</f>
        <v>31288248.897269908</v>
      </c>
      <c r="C69">
        <f>[4]p36!C69</f>
        <v>32519133.465497609</v>
      </c>
      <c r="D69">
        <f>[4]p36!D69</f>
        <v>32728270.852039184</v>
      </c>
      <c r="E69">
        <f>[4]p36!E69</f>
        <v>32796233.556144238</v>
      </c>
      <c r="F69">
        <f>[4]p36!F69</f>
        <v>32266434.487410996</v>
      </c>
      <c r="G69">
        <f>[4]p36!G69</f>
        <v>0</v>
      </c>
      <c r="H69">
        <f>[4]p36!H69</f>
        <v>0</v>
      </c>
      <c r="I69">
        <f>[4]p36!I69</f>
        <v>0</v>
      </c>
      <c r="J69">
        <f>[4]p36!J69</f>
        <v>0</v>
      </c>
      <c r="K69">
        <f>[4]p36!K69</f>
        <v>0</v>
      </c>
    </row>
    <row r="70" spans="1:13">
      <c r="A70" t="s">
        <v>243</v>
      </c>
      <c r="B70">
        <f>[4]p36!B70</f>
        <v>-29944.885791894048</v>
      </c>
      <c r="C70">
        <f>[4]p36!C70</f>
        <v>1333017.0466957614</v>
      </c>
      <c r="D70">
        <f>[4]p36!D70</f>
        <v>262576.33212310076</v>
      </c>
      <c r="E70">
        <f>[4]p36!E70</f>
        <v>1990127.2376941852</v>
      </c>
      <c r="F70">
        <f>[4]p36!F70</f>
        <v>167962.80924547836</v>
      </c>
      <c r="G70">
        <f>[4]p36!G70</f>
        <v>-72878</v>
      </c>
      <c r="H70">
        <f>[4]p36!H70</f>
        <v>-68097</v>
      </c>
      <c r="I70">
        <f>[4]p36!I70</f>
        <v>-64511</v>
      </c>
      <c r="J70">
        <f>[4]p36!J70</f>
        <v>-64511</v>
      </c>
      <c r="K70">
        <f>[4]p36!K70</f>
        <v>-68097</v>
      </c>
    </row>
    <row r="71" spans="1:13">
      <c r="A71" t="s">
        <v>244</v>
      </c>
      <c r="B71">
        <f>[4]p36!B71</f>
        <v>1.062309585149716</v>
      </c>
      <c r="C71">
        <f>[4]p36!C71</f>
        <v>0.92691320578448488</v>
      </c>
      <c r="D71">
        <f>[4]p36!D71</f>
        <v>1.0779222779783602</v>
      </c>
      <c r="E71">
        <f>[4]p36!E71</f>
        <v>0.92883683063194178</v>
      </c>
      <c r="F71">
        <f>[4]p36!F71</f>
        <v>1.0040181004554971</v>
      </c>
      <c r="G71">
        <f>[4]p36!G71</f>
        <v>0</v>
      </c>
      <c r="H71">
        <f>[4]p36!H71</f>
        <v>0</v>
      </c>
      <c r="I71">
        <f>[4]p36!I71</f>
        <v>0</v>
      </c>
      <c r="J71">
        <f>[4]p36!J71</f>
        <v>0</v>
      </c>
      <c r="K71">
        <f>[4]p36!K71</f>
        <v>0</v>
      </c>
    </row>
    <row r="72" spans="1:13">
      <c r="A72" t="s">
        <v>245</v>
      </c>
      <c r="B72">
        <f>[4]p36!B72</f>
        <v>0.99093562606552832</v>
      </c>
      <c r="C72">
        <f>[4]p36!C72</f>
        <v>0.99696218122134528</v>
      </c>
      <c r="D72">
        <f>[4]p36!D72</f>
        <v>0.98997825413079987</v>
      </c>
      <c r="E72">
        <f>[4]p36!E72</f>
        <v>0.99806903718392159</v>
      </c>
      <c r="F72">
        <f>[4]p36!F72</f>
        <v>1.0240549013984059</v>
      </c>
      <c r="G72">
        <f>[4]p36!G72</f>
        <v>0</v>
      </c>
      <c r="H72">
        <f>[4]p36!H72</f>
        <v>0</v>
      </c>
      <c r="I72">
        <f>[4]p36!I72</f>
        <v>0</v>
      </c>
      <c r="J72">
        <f>[4]p36!J72</f>
        <v>0</v>
      </c>
      <c r="K72">
        <f>[4]p36!K72</f>
        <v>0</v>
      </c>
    </row>
    <row r="73" spans="1:13">
      <c r="A73" t="s">
        <v>246</v>
      </c>
      <c r="B73">
        <f>[4]p36!B73</f>
        <v>0</v>
      </c>
      <c r="C73">
        <f>[4]p36!C73</f>
        <v>0</v>
      </c>
      <c r="D73">
        <f>[4]p36!D73</f>
        <v>0</v>
      </c>
      <c r="E73">
        <f>[4]p36!E73</f>
        <v>0</v>
      </c>
      <c r="F73">
        <f>[4]p36!F73</f>
        <v>0</v>
      </c>
      <c r="G73">
        <f>[4]p36!G73</f>
        <v>0</v>
      </c>
      <c r="H73">
        <f>[4]p36!H73</f>
        <v>0</v>
      </c>
      <c r="I73">
        <f>[4]p36!I73</f>
        <v>0</v>
      </c>
      <c r="J73">
        <f>[4]p36!J73</f>
        <v>0</v>
      </c>
      <c r="K73">
        <f>[4]p36!K73</f>
        <v>0</v>
      </c>
    </row>
    <row r="74" spans="1:13">
      <c r="A74" t="s">
        <v>435</v>
      </c>
      <c r="B74">
        <f>[4]p36!B74</f>
        <v>0</v>
      </c>
      <c r="C74">
        <f>[4]p36!C74</f>
        <v>0</v>
      </c>
      <c r="D74">
        <f>[4]p36!D74</f>
        <v>0</v>
      </c>
      <c r="E74">
        <f>[4]p36!E74</f>
        <v>0</v>
      </c>
      <c r="F74">
        <f>[4]p36!F74</f>
        <v>0</v>
      </c>
      <c r="G74">
        <f>[4]p36!G74</f>
        <v>0</v>
      </c>
      <c r="H74">
        <f>[4]p36!H74</f>
        <v>0</v>
      </c>
      <c r="I74">
        <f>[4]p36!I74</f>
        <v>0</v>
      </c>
      <c r="J74">
        <f>[4]p36!J74</f>
        <v>0</v>
      </c>
      <c r="K74">
        <f>[4]p36!K74</f>
        <v>0</v>
      </c>
    </row>
    <row r="75" spans="1:13">
      <c r="A75" t="s">
        <v>436</v>
      </c>
      <c r="B75">
        <f>[4]p36!B75</f>
        <v>0</v>
      </c>
      <c r="C75">
        <f>[4]p36!C75</f>
        <v>0</v>
      </c>
      <c r="D75">
        <f>[4]p36!D75</f>
        <v>0</v>
      </c>
      <c r="E75">
        <f>[4]p36!E75</f>
        <v>0</v>
      </c>
      <c r="F75">
        <f>[4]p36!F75</f>
        <v>0</v>
      </c>
      <c r="G75">
        <f>[4]p36!G75</f>
        <v>0</v>
      </c>
      <c r="H75">
        <f>[4]p36!H75</f>
        <v>0</v>
      </c>
      <c r="I75">
        <f>[4]p36!I75</f>
        <v>0</v>
      </c>
      <c r="J75">
        <f>[4]p36!J75</f>
        <v>0</v>
      </c>
      <c r="K75">
        <f>[4]p36!K75</f>
        <v>0</v>
      </c>
    </row>
    <row r="76" spans="1:13">
      <c r="A76" t="s">
        <v>437</v>
      </c>
      <c r="B76">
        <f>[4]p36!B76</f>
        <v>0</v>
      </c>
      <c r="C76">
        <f>[4]p36!C76</f>
        <v>0</v>
      </c>
      <c r="D76">
        <f>[4]p36!D76</f>
        <v>0</v>
      </c>
      <c r="E76">
        <f>[4]p36!E76</f>
        <v>0</v>
      </c>
      <c r="F76">
        <f>[4]p36!F76</f>
        <v>0</v>
      </c>
      <c r="G76">
        <f>[4]p36!G76</f>
        <v>0</v>
      </c>
      <c r="H76">
        <f>[4]p36!H76</f>
        <v>0</v>
      </c>
      <c r="I76">
        <f>[4]p36!I76</f>
        <v>0</v>
      </c>
      <c r="J76">
        <f>[4]p36!J76</f>
        <v>0</v>
      </c>
      <c r="K76">
        <f>[4]p36!K76</f>
        <v>0</v>
      </c>
    </row>
    <row r="77" spans="1:13" ht="14" thickBot="1">
      <c r="A77" s="34" t="s">
        <v>438</v>
      </c>
      <c r="B77" s="34">
        <f>[4]p36!B77</f>
        <v>0</v>
      </c>
      <c r="C77" s="34">
        <f>[4]p36!C77</f>
        <v>0</v>
      </c>
      <c r="D77" s="34">
        <f>[4]p36!D77</f>
        <v>0</v>
      </c>
      <c r="E77" s="34">
        <f>[4]p36!E77</f>
        <v>0</v>
      </c>
      <c r="F77" s="34">
        <f>[4]p36!F77</f>
        <v>0</v>
      </c>
      <c r="G77" s="34">
        <f>[4]p36!G77</f>
        <v>0</v>
      </c>
      <c r="H77" s="34">
        <f>[4]p36!H77</f>
        <v>0</v>
      </c>
      <c r="I77" s="34">
        <f>[4]p36!I77</f>
        <v>0</v>
      </c>
      <c r="J77" s="34">
        <f>[4]p36!J77</f>
        <v>0</v>
      </c>
      <c r="K77" s="34">
        <f>[4]p36!K77</f>
        <v>0</v>
      </c>
      <c r="L77" s="34"/>
      <c r="M77" s="34"/>
    </row>
    <row r="78" spans="1:13">
      <c r="A78" t="s">
        <v>247</v>
      </c>
      <c r="B78">
        <f>[4]p36!B78</f>
        <v>1</v>
      </c>
    </row>
    <row r="79" spans="1:13">
      <c r="A79" t="s">
        <v>248</v>
      </c>
      <c r="B79">
        <f>[4]p36!B79</f>
        <v>45000</v>
      </c>
    </row>
    <row r="80" spans="1:13">
      <c r="A80" t="s">
        <v>249</v>
      </c>
      <c r="B80">
        <f>[4]p36!B80</f>
        <v>45000</v>
      </c>
    </row>
    <row r="81" spans="1:2">
      <c r="A81" t="s">
        <v>250</v>
      </c>
      <c r="B81">
        <f>[4]p36!B81</f>
        <v>0</v>
      </c>
    </row>
    <row r="82" spans="1:2">
      <c r="A82" t="s">
        <v>251</v>
      </c>
      <c r="B82">
        <f>[4]p36!B82</f>
        <v>0</v>
      </c>
    </row>
    <row r="83" spans="1:2">
      <c r="A83" t="s">
        <v>252</v>
      </c>
      <c r="B83">
        <f>[4]p36!B83</f>
        <v>0</v>
      </c>
    </row>
    <row r="84" spans="1:2">
      <c r="A84" t="s">
        <v>253</v>
      </c>
      <c r="B84">
        <f>[4]p36!B84</f>
        <v>0</v>
      </c>
    </row>
    <row r="85" spans="1:2">
      <c r="A85" t="s">
        <v>254</v>
      </c>
      <c r="B85">
        <f>[4]p36!B85</f>
        <v>56791</v>
      </c>
    </row>
    <row r="86" spans="1:2">
      <c r="A86" t="s">
        <v>255</v>
      </c>
      <c r="B86">
        <f>[4]p36!B86</f>
        <v>24190</v>
      </c>
    </row>
    <row r="87" spans="1:2">
      <c r="A87" t="s">
        <v>256</v>
      </c>
      <c r="B87">
        <f>[4]p36!B87</f>
        <v>18422</v>
      </c>
    </row>
    <row r="88" spans="1:2">
      <c r="A88" t="s">
        <v>257</v>
      </c>
      <c r="B88">
        <f>[4]p36!B88</f>
        <v>49342</v>
      </c>
    </row>
    <row r="89" spans="1:2">
      <c r="A89" t="s">
        <v>258</v>
      </c>
      <c r="B89">
        <f>[4]p36!B89</f>
        <v>50885</v>
      </c>
    </row>
    <row r="90" spans="1:2">
      <c r="A90" t="s">
        <v>259</v>
      </c>
      <c r="B90">
        <f>[4]p36!B90</f>
        <v>128405</v>
      </c>
    </row>
    <row r="91" spans="1:2">
      <c r="A91" t="s">
        <v>260</v>
      </c>
      <c r="B91">
        <f>[4]p36!B91</f>
        <v>56791</v>
      </c>
    </row>
    <row r="92" spans="1:2">
      <c r="A92" t="s">
        <v>261</v>
      </c>
      <c r="B92">
        <f>[4]p36!B92</f>
        <v>24190</v>
      </c>
    </row>
    <row r="93" spans="1:2">
      <c r="A93" t="s">
        <v>262</v>
      </c>
      <c r="B93">
        <f>[4]p36!B93</f>
        <v>18422</v>
      </c>
    </row>
    <row r="94" spans="1:2">
      <c r="A94" t="s">
        <v>263</v>
      </c>
      <c r="B94">
        <f>[4]p36!B94</f>
        <v>49342</v>
      </c>
    </row>
    <row r="95" spans="1:2">
      <c r="A95" t="s">
        <v>264</v>
      </c>
      <c r="B95">
        <f>[4]p36!B95</f>
        <v>50885</v>
      </c>
    </row>
    <row r="96" spans="1:2">
      <c r="A96" t="s">
        <v>265</v>
      </c>
      <c r="B96">
        <f>[4]p36!B96</f>
        <v>128405</v>
      </c>
    </row>
    <row r="97" spans="1:2">
      <c r="A97" t="s">
        <v>266</v>
      </c>
      <c r="B97">
        <f>[4]p36!B97</f>
        <v>0</v>
      </c>
    </row>
    <row r="98" spans="1:2">
      <c r="A98" t="s">
        <v>267</v>
      </c>
      <c r="B98">
        <f>[4]p36!B98</f>
        <v>0</v>
      </c>
    </row>
    <row r="99" spans="1:2">
      <c r="A99" t="s">
        <v>268</v>
      </c>
      <c r="B99">
        <f>[4]p36!B99</f>
        <v>0</v>
      </c>
    </row>
    <row r="100" spans="1:2">
      <c r="A100" t="s">
        <v>269</v>
      </c>
      <c r="B100">
        <f>[4]p36!B100</f>
        <v>0</v>
      </c>
    </row>
    <row r="101" spans="1:2">
      <c r="A101" t="s">
        <v>270</v>
      </c>
      <c r="B101">
        <f>[4]p36!B101</f>
        <v>0</v>
      </c>
    </row>
    <row r="102" spans="1:2">
      <c r="A102" t="s">
        <v>271</v>
      </c>
      <c r="B102">
        <f>[4]p36!B102</f>
        <v>0</v>
      </c>
    </row>
    <row r="103" spans="1:2">
      <c r="A103" t="s">
        <v>272</v>
      </c>
      <c r="B103">
        <f>[4]p36!B103</f>
        <v>206245929.59845358</v>
      </c>
    </row>
    <row r="104" spans="1:2">
      <c r="A104" t="s">
        <v>273</v>
      </c>
      <c r="B104">
        <f>[4]p36!B104</f>
        <v>8485510.8312588818</v>
      </c>
    </row>
    <row r="105" spans="1:2">
      <c r="A105" t="s">
        <v>274</v>
      </c>
      <c r="B105">
        <f>[4]p36!B105</f>
        <v>5321793.4670824483</v>
      </c>
    </row>
    <row r="106" spans="1:2">
      <c r="A106" t="s">
        <v>275</v>
      </c>
      <c r="B106">
        <f>[4]p36!B106</f>
        <v>1343952.3857099139</v>
      </c>
    </row>
    <row r="107" spans="1:2">
      <c r="A107" t="s">
        <v>276</v>
      </c>
      <c r="B107">
        <f>[4]p36!B107</f>
        <v>2141968.839926953</v>
      </c>
    </row>
    <row r="108" spans="1:2">
      <c r="A108" t="s">
        <v>277</v>
      </c>
      <c r="B108">
        <f>[4]p36!B108</f>
        <v>4875205.8790690014</v>
      </c>
    </row>
    <row r="109" spans="1:2">
      <c r="A109" t="s">
        <v>278</v>
      </c>
      <c r="B109">
        <f>[4]p36!B109</f>
        <v>1704.458162947818</v>
      </c>
    </row>
    <row r="110" spans="1:2">
      <c r="A110" t="s">
        <v>279</v>
      </c>
      <c r="B110">
        <f>[4]p36!B110</f>
        <v>265.33807161394151</v>
      </c>
    </row>
    <row r="111" spans="1:2">
      <c r="A111" t="s">
        <v>280</v>
      </c>
      <c r="B111">
        <f>[4]p36!B111</f>
        <v>131.70813077324047</v>
      </c>
    </row>
    <row r="112" spans="1:2">
      <c r="A112" t="s">
        <v>281</v>
      </c>
      <c r="B112">
        <f>[4]p36!B112</f>
        <v>12.979747794500927</v>
      </c>
    </row>
    <row r="113" spans="1:2">
      <c r="A113" t="s">
        <v>282</v>
      </c>
      <c r="B113">
        <f>[4]p36!B113</f>
        <v>15.376008925793405</v>
      </c>
    </row>
    <row r="114" spans="1:2">
      <c r="A114" t="s">
        <v>283</v>
      </c>
      <c r="B114">
        <f>[4]p36!B114</f>
        <v>19.968842760770656</v>
      </c>
    </row>
    <row r="115" spans="1:2">
      <c r="A115" t="s">
        <v>284</v>
      </c>
      <c r="B115">
        <f>[4]p36!B115</f>
        <v>9999968</v>
      </c>
    </row>
    <row r="116" spans="1:2">
      <c r="A116" t="s">
        <v>285</v>
      </c>
      <c r="B116">
        <f>[4]p36!B116</f>
        <v>500004</v>
      </c>
    </row>
    <row r="117" spans="1:2">
      <c r="A117" t="s">
        <v>286</v>
      </c>
      <c r="B117">
        <f>[4]p36!B117</f>
        <v>499997.2</v>
      </c>
    </row>
    <row r="118" spans="1:2">
      <c r="A118" t="s">
        <v>287</v>
      </c>
      <c r="B118">
        <f>[4]p36!B118</f>
        <v>199999.8</v>
      </c>
    </row>
    <row r="119" spans="1:2">
      <c r="A119" t="s">
        <v>288</v>
      </c>
      <c r="B119">
        <f>[4]p36!B119</f>
        <v>299999.7</v>
      </c>
    </row>
    <row r="120" spans="1:2">
      <c r="A120" t="s">
        <v>289</v>
      </c>
      <c r="B120">
        <f>[4]p36!B120</f>
        <v>1000000</v>
      </c>
    </row>
    <row r="121" spans="1:2">
      <c r="A121" t="s">
        <v>290</v>
      </c>
      <c r="B121">
        <f>[4]p36!B121</f>
        <v>18562133.66386082</v>
      </c>
    </row>
    <row r="122" spans="1:2">
      <c r="A122" t="s">
        <v>291</v>
      </c>
      <c r="B122">
        <f>[4]p36!B122</f>
        <v>585500.24735686276</v>
      </c>
    </row>
    <row r="123" spans="1:2">
      <c r="A123" t="s">
        <v>292</v>
      </c>
      <c r="B123">
        <f>[4]p36!B123</f>
        <v>0</v>
      </c>
    </row>
    <row r="124" spans="1:2">
      <c r="A124" t="s">
        <v>293</v>
      </c>
      <c r="B124">
        <f>[4]p36!B124</f>
        <v>154554.52435664009</v>
      </c>
    </row>
    <row r="125" spans="1:2">
      <c r="A125" t="s">
        <v>294</v>
      </c>
      <c r="B125">
        <f>[4]p36!B125</f>
        <v>246326.41659159961</v>
      </c>
    </row>
    <row r="126" spans="1:2">
      <c r="A126" t="s">
        <v>295</v>
      </c>
      <c r="B126">
        <f>[4]p36!B126</f>
        <v>280324.33804646757</v>
      </c>
    </row>
    <row r="127" spans="1:2">
      <c r="A127" t="s">
        <v>296</v>
      </c>
      <c r="B127">
        <f>[4]p36!B127</f>
        <v>52812</v>
      </c>
    </row>
    <row r="128" spans="1:2">
      <c r="A128" t="s">
        <v>297</v>
      </c>
      <c r="B128">
        <f>[4]p36!B128</f>
        <v>15909</v>
      </c>
    </row>
    <row r="129" spans="1:2">
      <c r="A129" t="s">
        <v>298</v>
      </c>
      <c r="B129">
        <f>[4]p36!B129</f>
        <v>14399</v>
      </c>
    </row>
    <row r="130" spans="1:2">
      <c r="A130" t="s">
        <v>299</v>
      </c>
      <c r="B130">
        <f>[4]p36!B130</f>
        <v>49418</v>
      </c>
    </row>
    <row r="131" spans="1:2">
      <c r="A131" t="s">
        <v>300</v>
      </c>
      <c r="B131">
        <f>[4]p36!B131</f>
        <v>59855</v>
      </c>
    </row>
    <row r="132" spans="1:2">
      <c r="A132" t="s">
        <v>301</v>
      </c>
      <c r="B132">
        <f>[4]p36!B132</f>
        <v>142884</v>
      </c>
    </row>
    <row r="133" spans="1:2">
      <c r="A133" t="s">
        <v>302</v>
      </c>
      <c r="B133">
        <f>[4]p36!B133</f>
        <v>52812</v>
      </c>
    </row>
    <row r="134" spans="1:2">
      <c r="A134" t="s">
        <v>303</v>
      </c>
      <c r="B134">
        <f>[4]p36!B134</f>
        <v>15909</v>
      </c>
    </row>
    <row r="135" spans="1:2">
      <c r="A135" t="s">
        <v>304</v>
      </c>
      <c r="B135">
        <f>[4]p36!B135</f>
        <v>14399</v>
      </c>
    </row>
    <row r="136" spans="1:2">
      <c r="A136" t="s">
        <v>305</v>
      </c>
      <c r="B136">
        <f>[4]p36!B136</f>
        <v>49418</v>
      </c>
    </row>
    <row r="137" spans="1:2">
      <c r="A137" t="s">
        <v>306</v>
      </c>
      <c r="B137">
        <f>[4]p36!B137</f>
        <v>59855</v>
      </c>
    </row>
    <row r="138" spans="1:2">
      <c r="A138" t="s">
        <v>307</v>
      </c>
      <c r="B138">
        <f>[4]p36!B138</f>
        <v>142884</v>
      </c>
    </row>
    <row r="139" spans="1:2">
      <c r="A139" t="s">
        <v>308</v>
      </c>
      <c r="B139">
        <f>[4]p36!B139</f>
        <v>0</v>
      </c>
    </row>
    <row r="140" spans="1:2">
      <c r="A140" t="s">
        <v>309</v>
      </c>
      <c r="B140">
        <f>[4]p36!B140</f>
        <v>0</v>
      </c>
    </row>
    <row r="141" spans="1:2">
      <c r="A141" t="s">
        <v>310</v>
      </c>
      <c r="B141">
        <f>[4]p36!B141</f>
        <v>0</v>
      </c>
    </row>
    <row r="142" spans="1:2">
      <c r="A142" t="s">
        <v>311</v>
      </c>
      <c r="B142">
        <f>[4]p36!B142</f>
        <v>0</v>
      </c>
    </row>
    <row r="143" spans="1:2">
      <c r="A143" t="s">
        <v>312</v>
      </c>
      <c r="B143">
        <f>[4]p36!B143</f>
        <v>0</v>
      </c>
    </row>
    <row r="144" spans="1:2">
      <c r="A144" t="s">
        <v>313</v>
      </c>
      <c r="B144">
        <f>[4]p36!B144</f>
        <v>0</v>
      </c>
    </row>
    <row r="145" spans="1:2">
      <c r="A145" t="s">
        <v>314</v>
      </c>
      <c r="B145">
        <f>[4]p36!B145</f>
        <v>292052286.72392339</v>
      </c>
    </row>
    <row r="146" spans="1:2">
      <c r="A146" t="s">
        <v>315</v>
      </c>
      <c r="B146">
        <f>[4]p36!B146</f>
        <v>6565473.9106824677</v>
      </c>
    </row>
    <row r="147" spans="1:2">
      <c r="A147" t="s">
        <v>316</v>
      </c>
      <c r="B147">
        <f>[4]p36!B147</f>
        <v>6239428.7373130089</v>
      </c>
    </row>
    <row r="148" spans="1:2">
      <c r="A148" t="s">
        <v>317</v>
      </c>
      <c r="B148">
        <f>[4]p36!B148</f>
        <v>1753908.0216077138</v>
      </c>
    </row>
    <row r="149" spans="1:2">
      <c r="A149" t="s">
        <v>318</v>
      </c>
      <c r="B149">
        <f>[4]p36!B149</f>
        <v>2964182.0925807958</v>
      </c>
    </row>
    <row r="150" spans="1:2">
      <c r="A150" t="s">
        <v>319</v>
      </c>
      <c r="B150">
        <f>[4]p36!B150</f>
        <v>6486336.6124794073</v>
      </c>
    </row>
    <row r="151" spans="1:2">
      <c r="A151" t="s">
        <v>320</v>
      </c>
      <c r="B151">
        <f>[4]p36!B151</f>
        <v>2525.4417833397392</v>
      </c>
    </row>
    <row r="152" spans="1:2">
      <c r="A152" t="s">
        <v>321</v>
      </c>
      <c r="B152">
        <f>[4]p36!B152</f>
        <v>362.46680687593914</v>
      </c>
    </row>
    <row r="153" spans="1:2">
      <c r="A153" t="s">
        <v>322</v>
      </c>
      <c r="B153">
        <f>[4]p36!B153</f>
        <v>195.14777416716169</v>
      </c>
    </row>
    <row r="154" spans="1:2">
      <c r="A154" t="s">
        <v>323</v>
      </c>
      <c r="B154">
        <f>[4]p36!B154</f>
        <v>18.458831354213984</v>
      </c>
    </row>
    <row r="155" spans="1:2">
      <c r="A155" t="s">
        <v>324</v>
      </c>
      <c r="B155">
        <f>[4]p36!B155</f>
        <v>21.866615604222719</v>
      </c>
    </row>
    <row r="156" spans="1:2">
      <c r="A156" t="s">
        <v>325</v>
      </c>
      <c r="B156">
        <f>[4]p36!B156</f>
        <v>28.098202083406132</v>
      </c>
    </row>
    <row r="157" spans="1:2">
      <c r="A157" t="s">
        <v>326</v>
      </c>
      <c r="B157">
        <f>[4]p36!B157</f>
        <v>15000040</v>
      </c>
    </row>
    <row r="158" spans="1:2">
      <c r="A158" t="s">
        <v>327</v>
      </c>
      <c r="B158">
        <f>[4]p36!B158</f>
        <v>500004</v>
      </c>
    </row>
    <row r="159" spans="1:2">
      <c r="A159" t="s">
        <v>328</v>
      </c>
      <c r="B159">
        <f>[4]p36!B159</f>
        <v>499997.2</v>
      </c>
    </row>
    <row r="160" spans="1:2">
      <c r="A160" t="s">
        <v>329</v>
      </c>
      <c r="B160">
        <f>[4]p36!B160</f>
        <v>249999.75</v>
      </c>
    </row>
    <row r="161" spans="1:2">
      <c r="A161" t="s">
        <v>330</v>
      </c>
      <c r="B161">
        <f>[4]p36!B161</f>
        <v>349999.65</v>
      </c>
    </row>
    <row r="162" spans="1:2">
      <c r="A162" t="s">
        <v>331</v>
      </c>
      <c r="B162">
        <f>[4]p36!B162</f>
        <v>1000000</v>
      </c>
    </row>
    <row r="163" spans="1:2">
      <c r="A163" t="s">
        <v>332</v>
      </c>
      <c r="B163">
        <f>[4]p36!B163</f>
        <v>26284705.805153105</v>
      </c>
    </row>
    <row r="164" spans="1:2">
      <c r="A164" t="s">
        <v>333</v>
      </c>
      <c r="B164">
        <f>[4]p36!B164</f>
        <v>0</v>
      </c>
    </row>
    <row r="165" spans="1:2">
      <c r="A165" t="s">
        <v>334</v>
      </c>
      <c r="B165">
        <f>[4]p36!B165</f>
        <v>574027.44383279688</v>
      </c>
    </row>
    <row r="166" spans="1:2">
      <c r="A166" t="s">
        <v>335</v>
      </c>
      <c r="B166">
        <f>[4]p36!B166</f>
        <v>201699.42248488709</v>
      </c>
    </row>
    <row r="167" spans="1:2">
      <c r="A167" t="s">
        <v>336</v>
      </c>
      <c r="B167">
        <f>[4]p36!B167</f>
        <v>340880.94064679154</v>
      </c>
    </row>
    <row r="168" spans="1:2">
      <c r="A168" t="s">
        <v>337</v>
      </c>
      <c r="B168">
        <f>[4]p36!B168</f>
        <v>0</v>
      </c>
    </row>
    <row r="169" spans="1:2">
      <c r="A169" t="s">
        <v>338</v>
      </c>
      <c r="B169">
        <f>[4]p36!B169</f>
        <v>3</v>
      </c>
    </row>
    <row r="170" spans="1:2">
      <c r="A170" t="s">
        <v>339</v>
      </c>
      <c r="B170">
        <f>[4]p36!B170</f>
        <v>6</v>
      </c>
    </row>
    <row r="171" spans="1:2">
      <c r="A171" t="s">
        <v>340</v>
      </c>
      <c r="B171">
        <f>[4]p36!B171</f>
        <v>338006</v>
      </c>
    </row>
    <row r="172" spans="1:2">
      <c r="A172" t="s">
        <v>341</v>
      </c>
      <c r="B172">
        <f>[4]p36!B172</f>
        <v>8577428.0499999989</v>
      </c>
    </row>
    <row r="173" spans="1:2">
      <c r="A173" t="s">
        <v>342</v>
      </c>
      <c r="B173">
        <f>[4]p36!B173</f>
        <v>32679666.099999998</v>
      </c>
    </row>
    <row r="174" spans="1:2">
      <c r="A174" t="s">
        <v>343</v>
      </c>
      <c r="B174">
        <f>[4]p36!B174</f>
        <v>338006</v>
      </c>
    </row>
    <row r="175" spans="1:2">
      <c r="A175" t="s">
        <v>344</v>
      </c>
      <c r="B175">
        <f>[4]p36!B175</f>
        <v>8577428.0499999989</v>
      </c>
    </row>
    <row r="176" spans="1:2">
      <c r="A176" t="s">
        <v>345</v>
      </c>
      <c r="B176">
        <f>[4]p36!B176</f>
        <v>32679666.099999998</v>
      </c>
    </row>
    <row r="177" spans="1:2">
      <c r="A177" t="s">
        <v>346</v>
      </c>
      <c r="B177">
        <f>[4]p36!B177</f>
        <v>333781</v>
      </c>
    </row>
    <row r="178" spans="1:2">
      <c r="A178" t="s">
        <v>347</v>
      </c>
      <c r="B178">
        <f>[4]p36!B178</f>
        <v>8431084.6580882352</v>
      </c>
    </row>
    <row r="179" spans="1:2">
      <c r="A179" t="s">
        <v>348</v>
      </c>
      <c r="B179">
        <f>[4]p36!B179</f>
        <v>31924083.099999994</v>
      </c>
    </row>
    <row r="180" spans="1:2">
      <c r="A180" t="s">
        <v>349</v>
      </c>
      <c r="B180">
        <f>[4]p36!B180</f>
        <v>337790</v>
      </c>
    </row>
    <row r="181" spans="1:2">
      <c r="A181" t="s">
        <v>350</v>
      </c>
      <c r="B181">
        <f>[4]p36!B181</f>
        <v>1916282</v>
      </c>
    </row>
    <row r="182" spans="1:2">
      <c r="A182" t="s">
        <v>351</v>
      </c>
      <c r="B182">
        <f>[4]p36!B182</f>
        <v>7083718</v>
      </c>
    </row>
    <row r="183" spans="1:2">
      <c r="A183" t="s">
        <v>352</v>
      </c>
      <c r="B183">
        <f>[4]p36!B183</f>
        <v>351316</v>
      </c>
    </row>
    <row r="184" spans="1:2">
      <c r="A184" t="s">
        <v>353</v>
      </c>
      <c r="B184">
        <f>[4]p36!B184</f>
        <v>1916282</v>
      </c>
    </row>
    <row r="185" spans="1:2">
      <c r="A185" t="s">
        <v>354</v>
      </c>
      <c r="B185">
        <f>[4]p36!B185</f>
        <v>7366735</v>
      </c>
    </row>
    <row r="186" spans="1:2">
      <c r="A186" t="s">
        <v>355</v>
      </c>
      <c r="B186">
        <f>[4]p36!B186</f>
        <v>346924</v>
      </c>
    </row>
    <row r="187" spans="1:2">
      <c r="A187" t="s">
        <v>356</v>
      </c>
      <c r="B187">
        <f>[4]p36!B187</f>
        <v>1907498</v>
      </c>
    </row>
    <row r="188" spans="1:2">
      <c r="A188" t="s">
        <v>357</v>
      </c>
      <c r="B188">
        <f>[4]p36!B188</f>
        <v>7303463</v>
      </c>
    </row>
    <row r="189" spans="1:2">
      <c r="A189" t="s">
        <v>358</v>
      </c>
      <c r="B189">
        <f>[4]p36!B189</f>
        <v>0</v>
      </c>
    </row>
    <row r="190" spans="1:2">
      <c r="A190" t="s">
        <v>359</v>
      </c>
      <c r="B190">
        <f>[4]p36!B190</f>
        <v>0</v>
      </c>
    </row>
    <row r="191" spans="1:2">
      <c r="A191" t="s">
        <v>360</v>
      </c>
      <c r="B191">
        <f>[4]p36!B191</f>
        <v>0</v>
      </c>
    </row>
    <row r="192" spans="1:2">
      <c r="A192" t="s">
        <v>361</v>
      </c>
      <c r="B192">
        <f>[4]p36!B192</f>
        <v>53870</v>
      </c>
    </row>
    <row r="193" spans="1:2">
      <c r="A193" t="s">
        <v>362</v>
      </c>
      <c r="B193">
        <f>[4]p36!B193</f>
        <v>6575382.3999999994</v>
      </c>
    </row>
    <row r="194" spans="1:2">
      <c r="A194" t="s">
        <v>363</v>
      </c>
      <c r="B194">
        <f>[4]p36!B194</f>
        <v>122.06024197795304</v>
      </c>
    </row>
    <row r="195" spans="1:2">
      <c r="A195" t="s">
        <v>364</v>
      </c>
      <c r="B195">
        <f>[4]p36!B195</f>
        <v>0</v>
      </c>
    </row>
    <row r="196" spans="1:2">
      <c r="A196" t="s">
        <v>365</v>
      </c>
      <c r="B196">
        <f>[4]p36!B196</f>
        <v>0</v>
      </c>
    </row>
    <row r="197" spans="1:2">
      <c r="A197" t="s">
        <v>366</v>
      </c>
      <c r="B197">
        <f>[4]p36!B197</f>
        <v>0</v>
      </c>
    </row>
    <row r="198" spans="1:2">
      <c r="A198" t="s">
        <v>367</v>
      </c>
      <c r="B198">
        <f>[4]p36!B198</f>
        <v>0</v>
      </c>
    </row>
    <row r="199" spans="1:2">
      <c r="A199" t="s">
        <v>368</v>
      </c>
      <c r="B199">
        <f>[4]p36!B199</f>
        <v>0</v>
      </c>
    </row>
    <row r="200" spans="1:2">
      <c r="A200" t="s">
        <v>369</v>
      </c>
      <c r="B200">
        <f>[4]p36!B200</f>
        <v>0</v>
      </c>
    </row>
    <row r="201" spans="1:2">
      <c r="A201" t="s">
        <v>370</v>
      </c>
      <c r="B201">
        <f>[4]p36!B201</f>
        <v>34865</v>
      </c>
    </row>
    <row r="202" spans="1:2">
      <c r="A202" t="s">
        <v>371</v>
      </c>
      <c r="B202">
        <f>[4]p36!B202</f>
        <v>928935</v>
      </c>
    </row>
    <row r="203" spans="1:2">
      <c r="A203" t="s">
        <v>372</v>
      </c>
      <c r="B203">
        <f>[4]p36!B203</f>
        <v>26.643772758222564</v>
      </c>
    </row>
    <row r="204" spans="1:2">
      <c r="A204" t="s">
        <v>373</v>
      </c>
      <c r="B204">
        <f>[4]p36!B204</f>
        <v>0</v>
      </c>
    </row>
    <row r="205" spans="1:2">
      <c r="A205" t="s">
        <v>374</v>
      </c>
      <c r="B205">
        <f>[4]p36!B205</f>
        <v>0</v>
      </c>
    </row>
    <row r="206" spans="1:2">
      <c r="A206" t="s">
        <v>375</v>
      </c>
      <c r="B206">
        <f>[4]p36!B206</f>
        <v>0</v>
      </c>
    </row>
    <row r="207" spans="1:2">
      <c r="A207" t="s">
        <v>376</v>
      </c>
      <c r="B207">
        <f>[4]p36!B207</f>
        <v>164856</v>
      </c>
    </row>
    <row r="208" spans="1:2">
      <c r="A208" t="s">
        <v>377</v>
      </c>
      <c r="B208">
        <f>[4]p36!B208</f>
        <v>307731</v>
      </c>
    </row>
    <row r="209" spans="1:2">
      <c r="A209" t="s">
        <v>378</v>
      </c>
      <c r="B209">
        <f>[4]p36!B209</f>
        <v>0</v>
      </c>
    </row>
    <row r="210" spans="1:2">
      <c r="A210" t="s">
        <v>379</v>
      </c>
      <c r="B210">
        <f>[4]p36!B210</f>
        <v>0</v>
      </c>
    </row>
    <row r="211" spans="1:2">
      <c r="A211" t="s">
        <v>380</v>
      </c>
      <c r="B211">
        <f>[4]p36!B211</f>
        <v>637302.9</v>
      </c>
    </row>
    <row r="212" spans="1:2">
      <c r="A212" t="s">
        <v>381</v>
      </c>
      <c r="B212">
        <f>[4]p36!B212</f>
        <v>1044088</v>
      </c>
    </row>
    <row r="213" spans="1:2">
      <c r="A213" t="s">
        <v>382</v>
      </c>
      <c r="B213">
        <f>[4]p36!B213</f>
        <v>31288248.897269908</v>
      </c>
    </row>
    <row r="214" spans="1:2">
      <c r="A214" t="s">
        <v>137</v>
      </c>
      <c r="B214">
        <f>[4]p36!B214</f>
        <v>286440</v>
      </c>
    </row>
    <row r="215" spans="1:2">
      <c r="A215" t="s">
        <v>383</v>
      </c>
      <c r="B215">
        <f>[4]p36!B215</f>
        <v>0</v>
      </c>
    </row>
    <row r="216" spans="1:2">
      <c r="A216" t="s">
        <v>384</v>
      </c>
      <c r="B216">
        <f>[4]p36!B216</f>
        <v>31574688.897269908</v>
      </c>
    </row>
    <row r="217" spans="1:2">
      <c r="A217" t="s">
        <v>385</v>
      </c>
      <c r="B217">
        <f>[4]p36!B217</f>
        <v>14895825</v>
      </c>
    </row>
    <row r="218" spans="1:2">
      <c r="A218" t="s">
        <v>386</v>
      </c>
      <c r="B218">
        <f>[4]p36!B218</f>
        <v>1109889.8999999999</v>
      </c>
    </row>
    <row r="219" spans="1:2">
      <c r="A219" t="s">
        <v>387</v>
      </c>
      <c r="B219">
        <f>[4]p36!B219</f>
        <v>4045131</v>
      </c>
    </row>
    <row r="220" spans="1:2">
      <c r="A220" t="s">
        <v>388</v>
      </c>
      <c r="B220">
        <f>[4]p36!B220</f>
        <v>188735</v>
      </c>
    </row>
    <row r="221" spans="1:2">
      <c r="A221" t="s">
        <v>145</v>
      </c>
      <c r="B221">
        <f>[4]p36!B221</f>
        <v>5200000</v>
      </c>
    </row>
    <row r="222" spans="1:2">
      <c r="A222" t="s">
        <v>146</v>
      </c>
      <c r="B222">
        <f>[4]p36!B222</f>
        <v>1110609</v>
      </c>
    </row>
    <row r="223" spans="1:2">
      <c r="A223" t="s">
        <v>389</v>
      </c>
      <c r="B223">
        <f>[4]p36!B223</f>
        <v>155430</v>
      </c>
    </row>
    <row r="224" spans="1:2">
      <c r="A224" t="s">
        <v>390</v>
      </c>
      <c r="B224">
        <f>[4]p36!B224</f>
        <v>0</v>
      </c>
    </row>
    <row r="225" spans="1:2">
      <c r="A225" t="s">
        <v>391</v>
      </c>
      <c r="B225">
        <f>[4]p36!B225</f>
        <v>0</v>
      </c>
    </row>
    <row r="226" spans="1:2">
      <c r="A226" t="s">
        <v>392</v>
      </c>
      <c r="B226">
        <f>[4]p36!B226</f>
        <v>2300000</v>
      </c>
    </row>
    <row r="227" spans="1:2">
      <c r="A227" t="s">
        <v>152</v>
      </c>
      <c r="B227">
        <f>[4]p36!B227</f>
        <v>160000</v>
      </c>
    </row>
    <row r="228" spans="1:2">
      <c r="A228" t="s">
        <v>393</v>
      </c>
      <c r="B228">
        <f>[4]p36!B228</f>
        <v>0</v>
      </c>
    </row>
    <row r="229" spans="1:2">
      <c r="A229" t="s">
        <v>394</v>
      </c>
      <c r="B229">
        <f>[4]p36!B229</f>
        <v>223998</v>
      </c>
    </row>
    <row r="230" spans="1:2">
      <c r="A230" t="s">
        <v>395</v>
      </c>
      <c r="B230">
        <f>[4]p36!B230</f>
        <v>2230440.8830618057</v>
      </c>
    </row>
    <row r="231" spans="1:2">
      <c r="A231" t="s">
        <v>396</v>
      </c>
      <c r="B231">
        <f>[4]p36!B231</f>
        <v>31620058.783061802</v>
      </c>
    </row>
    <row r="232" spans="1:2">
      <c r="A232" t="s">
        <v>397</v>
      </c>
      <c r="B232">
        <f>[4]p36!B232</f>
        <v>-45369.885791894048</v>
      </c>
    </row>
    <row r="233" spans="1:2">
      <c r="A233" t="s">
        <v>398</v>
      </c>
      <c r="B233">
        <f>[4]p36!B233</f>
        <v>-15425</v>
      </c>
    </row>
    <row r="234" spans="1:2">
      <c r="A234" t="s">
        <v>243</v>
      </c>
      <c r="B234">
        <f>[4]p36!B234</f>
        <v>-29944.885791894048</v>
      </c>
    </row>
    <row r="235" spans="1:2">
      <c r="A235" t="s">
        <v>399</v>
      </c>
      <c r="B235">
        <f>[4]p36!B235</f>
        <v>6250000</v>
      </c>
    </row>
    <row r="236" spans="1:2">
      <c r="A236" t="s">
        <v>400</v>
      </c>
      <c r="B236">
        <f>[4]p36!B236</f>
        <v>11666666.666666668</v>
      </c>
    </row>
    <row r="237" spans="1:2">
      <c r="A237" t="s">
        <v>401</v>
      </c>
      <c r="B237">
        <f>[4]p36!B237</f>
        <v>10000000</v>
      </c>
    </row>
    <row r="238" spans="1:2">
      <c r="A238" t="s">
        <v>402</v>
      </c>
      <c r="B238">
        <f>[4]p36!B238</f>
        <v>400</v>
      </c>
    </row>
    <row r="239" spans="1:2">
      <c r="A239" t="s">
        <v>403</v>
      </c>
      <c r="B239">
        <f>[4]p36!B239</f>
        <v>300</v>
      </c>
    </row>
    <row r="240" spans="1:2">
      <c r="A240" t="s">
        <v>404</v>
      </c>
      <c r="B240">
        <f>[4]p36!B240</f>
        <v>1000</v>
      </c>
    </row>
    <row r="241" spans="1:2">
      <c r="A241" t="s">
        <v>405</v>
      </c>
      <c r="B241">
        <f>[4]p36!B241</f>
        <v>1.4</v>
      </c>
    </row>
    <row r="242" spans="1:2">
      <c r="A242" t="s">
        <v>406</v>
      </c>
      <c r="B242">
        <f>[4]p36!B242</f>
        <v>3.8</v>
      </c>
    </row>
    <row r="243" spans="1:2">
      <c r="A243" t="s">
        <v>407</v>
      </c>
      <c r="B243">
        <f>[4]p36!B243</f>
        <v>35988126</v>
      </c>
    </row>
    <row r="244" spans="1:2">
      <c r="A244" t="s">
        <v>408</v>
      </c>
      <c r="B244">
        <f>[4]p36!B244</f>
        <v>5650953</v>
      </c>
    </row>
    <row r="245" spans="1:2">
      <c r="A245" t="s">
        <v>409</v>
      </c>
      <c r="B245">
        <f>[4]p36!B245</f>
        <v>55000</v>
      </c>
    </row>
    <row r="246" spans="1:2">
      <c r="A246" t="s">
        <v>410</v>
      </c>
      <c r="B246">
        <f>[4]p36!B246</f>
        <v>0</v>
      </c>
    </row>
    <row r="247" spans="1:2">
      <c r="A247" t="s">
        <v>411</v>
      </c>
      <c r="B247">
        <f>[4]p36!B247</f>
        <v>4.5999999999999996</v>
      </c>
    </row>
    <row r="248" spans="1:2">
      <c r="A248" t="s">
        <v>412</v>
      </c>
      <c r="B248">
        <f>[4]p36!B248</f>
        <v>4.5999999999999996</v>
      </c>
    </row>
    <row r="249" spans="1:2">
      <c r="A249" t="s">
        <v>413</v>
      </c>
      <c r="B249">
        <f>[4]p36!B249</f>
        <v>0</v>
      </c>
    </row>
    <row r="250" spans="1:2">
      <c r="A250" t="s">
        <v>414</v>
      </c>
      <c r="B250">
        <f>[4]p36!B250</f>
        <v>0</v>
      </c>
    </row>
    <row r="251" spans="1:2">
      <c r="A251" t="s">
        <v>415</v>
      </c>
      <c r="B251">
        <f>[4]p36!B251</f>
        <v>0</v>
      </c>
    </row>
    <row r="252" spans="1:2">
      <c r="A252" t="s">
        <v>416</v>
      </c>
      <c r="B252">
        <f>[4]p36!B252</f>
        <v>0</v>
      </c>
    </row>
    <row r="253" spans="1:2">
      <c r="A253" t="s">
        <v>417</v>
      </c>
      <c r="B253">
        <f>[4]p36!B253</f>
        <v>0</v>
      </c>
    </row>
    <row r="254" spans="1:2">
      <c r="A254" t="s">
        <v>418</v>
      </c>
      <c r="B254">
        <f>[4]p36!B254</f>
        <v>0</v>
      </c>
    </row>
    <row r="255" spans="1:2">
      <c r="A255" t="s">
        <v>419</v>
      </c>
      <c r="B255">
        <f>[4]p36!B255</f>
        <v>0</v>
      </c>
    </row>
    <row r="256" spans="1:2">
      <c r="A256" t="s">
        <v>420</v>
      </c>
      <c r="B256">
        <f>[4]p36!B256</f>
        <v>0</v>
      </c>
    </row>
    <row r="257" spans="1:2">
      <c r="A257" t="s">
        <v>421</v>
      </c>
      <c r="B257">
        <f>[4]p36!B257</f>
        <v>0</v>
      </c>
    </row>
    <row r="258" spans="1:2">
      <c r="A258" t="s">
        <v>422</v>
      </c>
      <c r="B258">
        <f>[4]p36!B258</f>
        <v>0</v>
      </c>
    </row>
    <row r="259" spans="1:2">
      <c r="A259" t="s">
        <v>423</v>
      </c>
      <c r="B259">
        <f>[4]p36!B259</f>
        <v>5</v>
      </c>
    </row>
    <row r="260" spans="1:2">
      <c r="A260" t="s">
        <v>1065</v>
      </c>
      <c r="B260">
        <f>[4]p36!B260</f>
        <v>13.101890366716949</v>
      </c>
    </row>
    <row r="261" spans="1:2">
      <c r="A261" t="s">
        <v>1066</v>
      </c>
      <c r="B261">
        <f>[4]p36!B261</f>
        <v>21.052054628679482</v>
      </c>
    </row>
    <row r="262" spans="1:2">
      <c r="A262" t="s">
        <v>227</v>
      </c>
      <c r="B262">
        <f>[4]p36!B262</f>
        <v>88</v>
      </c>
    </row>
    <row r="263" spans="1:2">
      <c r="A263" t="s">
        <v>228</v>
      </c>
      <c r="B263">
        <f>[4]p36!B263</f>
        <v>90</v>
      </c>
    </row>
    <row r="264" spans="1:2">
      <c r="A264" t="s">
        <v>346</v>
      </c>
      <c r="B264">
        <f>[4]p36!B264</f>
        <v>333781</v>
      </c>
    </row>
    <row r="265" spans="1:2">
      <c r="A265" t="s">
        <v>355</v>
      </c>
      <c r="B265">
        <f>[4]p36!B265</f>
        <v>346924</v>
      </c>
    </row>
    <row r="266" spans="1:2">
      <c r="A266" t="s">
        <v>338</v>
      </c>
      <c r="B266">
        <f>[4]p36!B266</f>
        <v>3</v>
      </c>
    </row>
    <row r="267" spans="1:2">
      <c r="A267" t="s">
        <v>339</v>
      </c>
      <c r="B267">
        <f>[4]p36!B267</f>
        <v>6</v>
      </c>
    </row>
    <row r="268" spans="1:2">
      <c r="A268" t="s">
        <v>1067</v>
      </c>
      <c r="B268">
        <f>[4]p36!B268</f>
        <v>801074.4</v>
      </c>
    </row>
    <row r="269" spans="1:2">
      <c r="A269" t="s">
        <v>1068</v>
      </c>
      <c r="B269">
        <f>[4]p36!B269</f>
        <v>1040772</v>
      </c>
    </row>
    <row r="270" spans="1:2">
      <c r="A270" t="s">
        <v>1069</v>
      </c>
      <c r="B270">
        <f>[4]p36!B270</f>
        <v>-225387.15964935161</v>
      </c>
    </row>
    <row r="271" spans="1:2">
      <c r="A271" t="s">
        <v>1070</v>
      </c>
      <c r="B271">
        <f>[4]p36!B271</f>
        <v>0.75590991274353725</v>
      </c>
    </row>
    <row r="272" spans="1:2">
      <c r="A272" t="s">
        <v>1071</v>
      </c>
      <c r="B272">
        <f>[4]p36!B272</f>
        <v>0.85215760617123826</v>
      </c>
    </row>
    <row r="273" spans="1:2">
      <c r="A273" t="s">
        <v>1072</v>
      </c>
      <c r="B273">
        <f>[4]p36!B273</f>
        <v>0.79041684715256433</v>
      </c>
    </row>
    <row r="274" spans="1:2">
      <c r="A274" t="s">
        <v>1073</v>
      </c>
      <c r="B274">
        <f>[4]p36!B274</f>
        <v>0.57773612674999031</v>
      </c>
    </row>
    <row r="275" spans="1:2">
      <c r="A275" t="s">
        <v>1087</v>
      </c>
      <c r="B275">
        <f>[4]p36!B275</f>
        <v>0.81025242498628036</v>
      </c>
    </row>
    <row r="276" spans="1:2">
      <c r="A276" t="s">
        <v>1088</v>
      </c>
      <c r="B276">
        <f>[4]p36!B276</f>
        <v>0.59688305143650955</v>
      </c>
    </row>
    <row r="277" spans="1:2">
      <c r="A277" t="s">
        <v>1091</v>
      </c>
      <c r="B277">
        <f>[4]p36!B277</f>
        <v>1099085.114208106</v>
      </c>
    </row>
    <row r="278" spans="1:2">
      <c r="A278" t="s">
        <v>1092</v>
      </c>
      <c r="B278">
        <f>[4]p36!B278</f>
        <v>1.6859545792701163</v>
      </c>
    </row>
    <row r="279" spans="1:2">
      <c r="A279" t="s">
        <v>1093</v>
      </c>
      <c r="B279">
        <f>[4]p36!B279</f>
        <v>0.62769288515975541</v>
      </c>
    </row>
    <row r="280" spans="1:2">
      <c r="A280" t="s">
        <v>1094</v>
      </c>
      <c r="B280">
        <f>[4]p36!B280</f>
        <v>0.37230711484024459</v>
      </c>
    </row>
    <row r="281" spans="1:2">
      <c r="A281" t="s">
        <v>1099</v>
      </c>
      <c r="B281">
        <f>[4]p36!B281</f>
        <v>0.10032000000000001</v>
      </c>
    </row>
    <row r="282" spans="1:2">
      <c r="A282" t="s">
        <v>1100</v>
      </c>
      <c r="B282">
        <f>[4]p36!B282</f>
        <v>0.12528931868905174</v>
      </c>
    </row>
    <row r="283" spans="1:2">
      <c r="A283" t="s">
        <v>1095</v>
      </c>
      <c r="B283">
        <f>[4]p36!B283</f>
        <v>30337173</v>
      </c>
    </row>
    <row r="284" spans="1:2">
      <c r="A284" t="s">
        <v>1096</v>
      </c>
      <c r="B284">
        <f>[4]p36!B284</f>
        <v>17994063.050698303</v>
      </c>
    </row>
    <row r="285" spans="1:2">
      <c r="A285" t="s">
        <v>1097</v>
      </c>
      <c r="B285">
        <f>[4]p36!B285</f>
        <v>1324472.2738574576</v>
      </c>
    </row>
    <row r="286" spans="1:2">
      <c r="A286" t="s">
        <v>1101</v>
      </c>
      <c r="B286">
        <f>[4]p36!B286</f>
        <v>0</v>
      </c>
    </row>
    <row r="287" spans="1:2">
      <c r="A287" t="s">
        <v>1102</v>
      </c>
      <c r="B287">
        <f>[4]p36!B287</f>
        <v>0</v>
      </c>
    </row>
    <row r="288" spans="1:2">
      <c r="A288" t="s">
        <v>1103</v>
      </c>
      <c r="B288">
        <f>[4]p36!B288</f>
        <v>0</v>
      </c>
    </row>
    <row r="289" spans="1:2">
      <c r="A289" t="s">
        <v>1069</v>
      </c>
      <c r="B289">
        <f>[4]p36!B289</f>
        <v>-225387.15964935161</v>
      </c>
    </row>
    <row r="290" spans="1:2">
      <c r="A290" t="s">
        <v>508</v>
      </c>
      <c r="B290">
        <f>[4]p36!B290</f>
        <v>0.10961625500064745</v>
      </c>
    </row>
    <row r="291" spans="1:2">
      <c r="A291" t="s">
        <v>1104</v>
      </c>
      <c r="B291">
        <f>[4]p36!B291</f>
        <v>9.0962715131489055E-2</v>
      </c>
    </row>
  </sheetData>
  <phoneticPr fontId="33" type="noConversion"/>
  <pageMargins left="0.75" right="0.75" top="1" bottom="1" header="0.5" footer="0.5"/>
  <headerFooter alignWithMargins="0"/>
  <drawing r:id="rId1"/>
</worksheet>
</file>

<file path=xl/worksheets/sheet4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1"/>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1191</v>
      </c>
    </row>
    <row r="2" spans="1:11">
      <c r="A2">
        <v>37</v>
      </c>
      <c r="B2" t="s">
        <v>176</v>
      </c>
      <c r="C2" t="s">
        <v>177</v>
      </c>
      <c r="D2" t="s">
        <v>178</v>
      </c>
      <c r="E2" t="s">
        <v>8</v>
      </c>
      <c r="F2" t="s">
        <v>179</v>
      </c>
      <c r="G2" t="s">
        <v>10</v>
      </c>
      <c r="H2" t="s">
        <v>180</v>
      </c>
    </row>
    <row r="3" spans="1:11">
      <c r="A3" t="s">
        <v>181</v>
      </c>
      <c r="B3">
        <f>[4]p37!B3</f>
        <v>312586</v>
      </c>
      <c r="C3">
        <f>[4]p37!C3</f>
        <v>144285</v>
      </c>
      <c r="D3">
        <f>[4]p37!D3</f>
        <v>114287</v>
      </c>
      <c r="E3">
        <f>[4]p37!E3</f>
        <v>212847</v>
      </c>
      <c r="F3">
        <f>[4]p37!F3</f>
        <v>237660</v>
      </c>
      <c r="G3">
        <f>[4]p37!G3</f>
        <v>643139</v>
      </c>
      <c r="H3">
        <f>[4]p37!H3</f>
        <v>1664804</v>
      </c>
      <c r="I3">
        <f>[4]p37!I3</f>
        <v>0</v>
      </c>
      <c r="J3">
        <f>[4]p37!J3</f>
        <v>0</v>
      </c>
      <c r="K3">
        <f>[4]p37!K3</f>
        <v>0</v>
      </c>
    </row>
    <row r="4" spans="1:11">
      <c r="A4" t="s">
        <v>182</v>
      </c>
      <c r="B4">
        <f>[4]p37!B4</f>
        <v>312586</v>
      </c>
      <c r="C4">
        <f>[4]p37!C4</f>
        <v>144285</v>
      </c>
      <c r="D4">
        <f>[4]p37!D4</f>
        <v>114287</v>
      </c>
      <c r="E4">
        <f>[4]p37!E4</f>
        <v>212847</v>
      </c>
      <c r="F4">
        <f>[4]p37!F4</f>
        <v>237660</v>
      </c>
      <c r="G4">
        <f>[4]p37!G4</f>
        <v>643139</v>
      </c>
      <c r="H4">
        <f>[4]p37!H4</f>
        <v>1664804</v>
      </c>
      <c r="I4">
        <f>[4]p37!I4</f>
        <v>0</v>
      </c>
      <c r="J4">
        <f>[4]p37!J4</f>
        <v>0</v>
      </c>
      <c r="K4">
        <f>[4]p37!K4</f>
        <v>0</v>
      </c>
    </row>
    <row r="5" spans="1:11">
      <c r="A5" t="s">
        <v>183</v>
      </c>
      <c r="B5">
        <f>[4]p37!B5</f>
        <v>0</v>
      </c>
      <c r="C5">
        <f>[4]p37!C5</f>
        <v>0</v>
      </c>
      <c r="D5">
        <f>[4]p37!D5</f>
        <v>114287</v>
      </c>
      <c r="E5">
        <f>[4]p37!E5</f>
        <v>0</v>
      </c>
      <c r="F5">
        <f>[4]p37!F5</f>
        <v>0</v>
      </c>
      <c r="G5">
        <f>[4]p37!G5</f>
        <v>0</v>
      </c>
      <c r="H5">
        <f>[4]p37!H5</f>
        <v>0</v>
      </c>
      <c r="I5">
        <f>[4]p37!I5</f>
        <v>0</v>
      </c>
      <c r="J5">
        <f>[4]p37!J5</f>
        <v>0</v>
      </c>
      <c r="K5">
        <f>[4]p37!K5</f>
        <v>0</v>
      </c>
    </row>
    <row r="6" spans="1:11">
      <c r="A6" t="s">
        <v>184</v>
      </c>
      <c r="B6">
        <f>[4]p37!B6</f>
        <v>312586</v>
      </c>
      <c r="C6">
        <f>[4]p37!C6</f>
        <v>144285</v>
      </c>
      <c r="D6">
        <f>[4]p37!D6</f>
        <v>0</v>
      </c>
      <c r="E6">
        <f>[4]p37!E6</f>
        <v>212847</v>
      </c>
      <c r="F6">
        <f>[4]p37!F6</f>
        <v>237660</v>
      </c>
      <c r="G6">
        <f>[4]p37!G6</f>
        <v>643139</v>
      </c>
      <c r="H6">
        <f>[4]p37!H6</f>
        <v>0</v>
      </c>
      <c r="I6">
        <f>[4]p37!I6</f>
        <v>0</v>
      </c>
      <c r="J6">
        <f>[4]p37!J6</f>
        <v>0</v>
      </c>
      <c r="K6">
        <f>[4]p37!K6</f>
        <v>0</v>
      </c>
    </row>
    <row r="7" spans="1:11">
      <c r="A7" t="s">
        <v>185</v>
      </c>
      <c r="B7">
        <f>[4]p37!B7</f>
        <v>0</v>
      </c>
      <c r="C7">
        <f>[4]p37!C7</f>
        <v>0</v>
      </c>
      <c r="D7">
        <f>[4]p37!D7</f>
        <v>1550517</v>
      </c>
      <c r="E7">
        <f>[4]p37!E7</f>
        <v>0</v>
      </c>
      <c r="F7">
        <f>[4]p37!F7</f>
        <v>0</v>
      </c>
      <c r="G7">
        <f>[4]p37!G7</f>
        <v>0</v>
      </c>
      <c r="H7">
        <f>[4]p37!H7</f>
        <v>0</v>
      </c>
      <c r="I7">
        <f>[4]p37!I7</f>
        <v>0</v>
      </c>
      <c r="J7">
        <f>[4]p37!J7</f>
        <v>0</v>
      </c>
      <c r="K7">
        <f>[4]p37!K7</f>
        <v>0</v>
      </c>
    </row>
    <row r="8" spans="1:11">
      <c r="A8" t="s">
        <v>186</v>
      </c>
      <c r="B8">
        <f>[4]p37!B8</f>
        <v>275296</v>
      </c>
      <c r="C8">
        <f>[4]p37!C8</f>
        <v>111885</v>
      </c>
      <c r="D8">
        <f>[4]p37!D8</f>
        <v>93622</v>
      </c>
      <c r="E8">
        <f>[4]p37!E8</f>
        <v>221301</v>
      </c>
      <c r="F8">
        <f>[4]p37!F8</f>
        <v>272080</v>
      </c>
      <c r="G8">
        <f>[4]p37!G8</f>
        <v>686605</v>
      </c>
      <c r="H8">
        <f>[4]p37!H8</f>
        <v>1660789</v>
      </c>
      <c r="I8">
        <f>[4]p37!I8</f>
        <v>0</v>
      </c>
      <c r="J8">
        <f>[4]p37!J8</f>
        <v>0</v>
      </c>
      <c r="K8">
        <f>[4]p37!K8</f>
        <v>0</v>
      </c>
    </row>
    <row r="9" spans="1:11">
      <c r="A9" t="s">
        <v>187</v>
      </c>
      <c r="B9">
        <f>[4]p37!B9</f>
        <v>275296</v>
      </c>
      <c r="C9">
        <f>[4]p37!C9</f>
        <v>111885</v>
      </c>
      <c r="D9">
        <f>[4]p37!D9</f>
        <v>93622</v>
      </c>
      <c r="E9">
        <f>[4]p37!E9</f>
        <v>221301</v>
      </c>
      <c r="F9">
        <f>[4]p37!F9</f>
        <v>272080</v>
      </c>
      <c r="G9">
        <f>[4]p37!G9</f>
        <v>686605</v>
      </c>
      <c r="H9">
        <f>[4]p37!H9</f>
        <v>1660789</v>
      </c>
      <c r="I9">
        <f>[4]p37!I9</f>
        <v>0</v>
      </c>
      <c r="J9">
        <f>[4]p37!J9</f>
        <v>0</v>
      </c>
      <c r="K9">
        <f>[4]p37!K9</f>
        <v>0</v>
      </c>
    </row>
    <row r="10" spans="1:11">
      <c r="A10" t="s">
        <v>188</v>
      </c>
      <c r="B10">
        <f>[4]p37!B10</f>
        <v>0</v>
      </c>
      <c r="C10">
        <f>[4]p37!C10</f>
        <v>0</v>
      </c>
      <c r="D10">
        <f>[4]p37!D10</f>
        <v>0</v>
      </c>
      <c r="E10">
        <f>[4]p37!E10</f>
        <v>0</v>
      </c>
      <c r="F10">
        <f>[4]p37!F10</f>
        <v>0</v>
      </c>
      <c r="G10">
        <f>[4]p37!G10</f>
        <v>686605</v>
      </c>
      <c r="H10">
        <f>[4]p37!H10</f>
        <v>0</v>
      </c>
      <c r="I10">
        <f>[4]p37!I10</f>
        <v>0</v>
      </c>
      <c r="J10">
        <f>[4]p37!J10</f>
        <v>0</v>
      </c>
      <c r="K10">
        <f>[4]p37!K10</f>
        <v>0</v>
      </c>
    </row>
    <row r="11" spans="1:11">
      <c r="A11" t="s">
        <v>189</v>
      </c>
      <c r="B11">
        <f>[4]p37!B11</f>
        <v>275296</v>
      </c>
      <c r="C11">
        <f>[4]p37!C11</f>
        <v>111885</v>
      </c>
      <c r="D11">
        <f>[4]p37!D11</f>
        <v>93622</v>
      </c>
      <c r="E11">
        <f>[4]p37!E11</f>
        <v>221301</v>
      </c>
      <c r="F11">
        <f>[4]p37!F11</f>
        <v>272080</v>
      </c>
      <c r="G11">
        <f>[4]p37!G11</f>
        <v>0</v>
      </c>
      <c r="H11">
        <f>[4]p37!H11</f>
        <v>0</v>
      </c>
      <c r="I11">
        <f>[4]p37!I11</f>
        <v>0</v>
      </c>
      <c r="J11">
        <f>[4]p37!J11</f>
        <v>0</v>
      </c>
      <c r="K11">
        <f>[4]p37!K11</f>
        <v>0</v>
      </c>
    </row>
    <row r="12" spans="1:11">
      <c r="A12" t="s">
        <v>190</v>
      </c>
      <c r="B12">
        <f>[4]p37!B12</f>
        <v>0</v>
      </c>
      <c r="C12">
        <f>[4]p37!C12</f>
        <v>0</v>
      </c>
      <c r="D12">
        <f>[4]p37!D12</f>
        <v>0</v>
      </c>
      <c r="E12">
        <f>[4]p37!E12</f>
        <v>0</v>
      </c>
      <c r="F12">
        <f>[4]p37!F12</f>
        <v>0</v>
      </c>
      <c r="G12">
        <f>[4]p37!G12</f>
        <v>974184</v>
      </c>
      <c r="H12">
        <f>[4]p37!H12</f>
        <v>0</v>
      </c>
      <c r="I12">
        <f>[4]p37!I12</f>
        <v>0</v>
      </c>
      <c r="J12">
        <f>[4]p37!J12</f>
        <v>0</v>
      </c>
      <c r="K12">
        <f>[4]p37!K12</f>
        <v>0</v>
      </c>
    </row>
    <row r="13" spans="1:11">
      <c r="A13" t="s">
        <v>191</v>
      </c>
      <c r="B13">
        <f>[4]p37!B13</f>
        <v>3813.2490373188753</v>
      </c>
      <c r="C13">
        <f>[4]p37!C13</f>
        <v>368.32519110466416</v>
      </c>
      <c r="D13">
        <f>[4]p37!D13</f>
        <v>303.32662796854686</v>
      </c>
      <c r="E13">
        <f>[4]p37!E13</f>
        <v>28.599367779891566</v>
      </c>
      <c r="F13">
        <f>[4]p37!F13</f>
        <v>44.199022932559707</v>
      </c>
      <c r="G13">
        <f>[4]p37!G13</f>
        <v>39.865785390151878</v>
      </c>
      <c r="H13">
        <f>[4]p37!H13</f>
        <v>0</v>
      </c>
      <c r="I13">
        <f>[4]p37!I13</f>
        <v>0</v>
      </c>
      <c r="J13">
        <f>[4]p37!J13</f>
        <v>0</v>
      </c>
      <c r="K13">
        <f>[4]p37!K13</f>
        <v>0</v>
      </c>
    </row>
    <row r="14" spans="1:11">
      <c r="A14" t="s">
        <v>192</v>
      </c>
      <c r="B14">
        <f>[4]p37!B14</f>
        <v>3725.3886862499994</v>
      </c>
      <c r="C14">
        <f>[4]p37!C14</f>
        <v>359.83867992187504</v>
      </c>
      <c r="D14">
        <f>[4]p37!D14</f>
        <v>296.33773640624997</v>
      </c>
      <c r="E14">
        <f>[4]p37!E14</f>
        <v>27.940415146874997</v>
      </c>
      <c r="F14">
        <f>[4]p37!F14</f>
        <v>43.180641590625001</v>
      </c>
      <c r="G14">
        <f>[4]p37!G14</f>
        <v>38.947245356250001</v>
      </c>
      <c r="H14">
        <f>[4]p37!H14</f>
        <v>0</v>
      </c>
      <c r="I14">
        <f>[4]p37!I14</f>
        <v>0</v>
      </c>
      <c r="J14">
        <f>[4]p37!J14</f>
        <v>0</v>
      </c>
      <c r="K14">
        <f>[4]p37!K14</f>
        <v>0</v>
      </c>
    </row>
    <row r="15" spans="1:11">
      <c r="A15" t="s">
        <v>193</v>
      </c>
      <c r="B15">
        <f>[4]p37!B15</f>
        <v>3813.2490373188753</v>
      </c>
      <c r="C15">
        <f>[4]p37!C15</f>
        <v>368.32519110466416</v>
      </c>
      <c r="D15">
        <f>[4]p37!D15</f>
        <v>303.32662796854686</v>
      </c>
      <c r="E15">
        <f>[4]p37!E15</f>
        <v>28.599367779891566</v>
      </c>
      <c r="F15">
        <f>[4]p37!F15</f>
        <v>44.199022932559707</v>
      </c>
      <c r="G15">
        <f>[4]p37!G15</f>
        <v>39.865785390151878</v>
      </c>
      <c r="H15">
        <f>[4]p37!H15</f>
        <v>0</v>
      </c>
      <c r="I15">
        <f>[4]p37!I15</f>
        <v>0</v>
      </c>
      <c r="J15">
        <f>[4]p37!J15</f>
        <v>0</v>
      </c>
      <c r="K15">
        <f>[4]p37!K15</f>
        <v>0</v>
      </c>
    </row>
    <row r="16" spans="1:11">
      <c r="A16" t="s">
        <v>194</v>
      </c>
      <c r="B16">
        <f>[4]p37!B16</f>
        <v>3725.3886862499994</v>
      </c>
      <c r="C16">
        <f>[4]p37!C16</f>
        <v>359.83867992187504</v>
      </c>
      <c r="D16">
        <f>[4]p37!D16</f>
        <v>296.33773640624997</v>
      </c>
      <c r="E16">
        <f>[4]p37!E16</f>
        <v>27.940415146874997</v>
      </c>
      <c r="F16">
        <f>[4]p37!F16</f>
        <v>43.180641590625001</v>
      </c>
      <c r="G16">
        <f>[4]p37!G16</f>
        <v>38.947245356250001</v>
      </c>
      <c r="H16">
        <f>[4]p37!H16</f>
        <v>0</v>
      </c>
      <c r="I16">
        <f>[4]p37!I16</f>
        <v>0</v>
      </c>
      <c r="J16">
        <f>[4]p37!J16</f>
        <v>0</v>
      </c>
      <c r="K16">
        <f>[4]p37!K16</f>
        <v>0</v>
      </c>
    </row>
    <row r="17" spans="1:11">
      <c r="A17" t="s">
        <v>195</v>
      </c>
      <c r="B17">
        <f>[4]p37!B17</f>
        <v>3813.2490373188753</v>
      </c>
      <c r="C17">
        <f>[4]p37!C17</f>
        <v>368.32519110466416</v>
      </c>
      <c r="D17">
        <f>[4]p37!D17</f>
        <v>303.32662796854686</v>
      </c>
      <c r="E17">
        <f>[4]p37!E17</f>
        <v>28.599367779891566</v>
      </c>
      <c r="F17">
        <f>[4]p37!F17</f>
        <v>44.199022932559707</v>
      </c>
      <c r="G17">
        <f>[4]p37!G17</f>
        <v>39.865785390151878</v>
      </c>
      <c r="H17">
        <f>[4]p37!H17</f>
        <v>0</v>
      </c>
      <c r="I17">
        <f>[4]p37!I17</f>
        <v>0</v>
      </c>
      <c r="J17">
        <f>[4]p37!J17</f>
        <v>0</v>
      </c>
      <c r="K17">
        <f>[4]p37!K17</f>
        <v>0</v>
      </c>
    </row>
    <row r="18" spans="1:11">
      <c r="A18" t="s">
        <v>196</v>
      </c>
      <c r="B18">
        <f>[4]p37!B18</f>
        <v>0</v>
      </c>
      <c r="C18">
        <f>[4]p37!C18</f>
        <v>0</v>
      </c>
      <c r="D18">
        <f>[4]p37!D18</f>
        <v>0</v>
      </c>
      <c r="E18">
        <f>[4]p37!E18</f>
        <v>0</v>
      </c>
      <c r="F18">
        <f>[4]p37!F18</f>
        <v>0</v>
      </c>
      <c r="G18">
        <f>[4]p37!G18</f>
        <v>0</v>
      </c>
      <c r="H18">
        <f>[4]p37!H18</f>
        <v>0</v>
      </c>
      <c r="I18">
        <f>[4]p37!I18</f>
        <v>0</v>
      </c>
      <c r="J18">
        <f>[4]p37!J18</f>
        <v>0</v>
      </c>
      <c r="K18">
        <f>[4]p37!K18</f>
        <v>0</v>
      </c>
    </row>
    <row r="19" spans="1:11">
      <c r="A19" t="s">
        <v>197</v>
      </c>
      <c r="B19">
        <f>[4]p37!B19</f>
        <v>0</v>
      </c>
      <c r="C19">
        <f>[4]p37!C19</f>
        <v>0</v>
      </c>
      <c r="D19">
        <f>[4]p37!D19</f>
        <v>0</v>
      </c>
      <c r="E19">
        <f>[4]p37!E19</f>
        <v>0</v>
      </c>
      <c r="F19">
        <f>[4]p37!F19</f>
        <v>0</v>
      </c>
      <c r="G19">
        <f>[4]p37!G19</f>
        <v>0</v>
      </c>
      <c r="H19">
        <f>[4]p37!H19</f>
        <v>0</v>
      </c>
      <c r="I19">
        <f>[4]p37!I19</f>
        <v>0</v>
      </c>
      <c r="J19">
        <f>[4]p37!J19</f>
        <v>0</v>
      </c>
      <c r="K19">
        <f>[4]p37!K19</f>
        <v>0</v>
      </c>
    </row>
    <row r="20" spans="1:11">
      <c r="A20" t="s">
        <v>198</v>
      </c>
      <c r="B20">
        <f>[4]p37!B20</f>
        <v>0</v>
      </c>
      <c r="C20">
        <f>[4]p37!C20</f>
        <v>0</v>
      </c>
      <c r="D20">
        <f>[4]p37!D20</f>
        <v>0</v>
      </c>
      <c r="E20">
        <f>[4]p37!E20</f>
        <v>0</v>
      </c>
      <c r="F20">
        <f>[4]p37!F20</f>
        <v>0</v>
      </c>
      <c r="G20">
        <f>[4]p37!G20</f>
        <v>0</v>
      </c>
      <c r="H20">
        <f>[4]p37!H20</f>
        <v>0</v>
      </c>
      <c r="I20">
        <f>[4]p37!I20</f>
        <v>0</v>
      </c>
      <c r="J20">
        <f>[4]p37!J20</f>
        <v>0</v>
      </c>
      <c r="K20">
        <f>[4]p37!K20</f>
        <v>0</v>
      </c>
    </row>
    <row r="21" spans="1:11">
      <c r="A21" t="s">
        <v>199</v>
      </c>
      <c r="B21">
        <f>[4]p37!B21</f>
        <v>0</v>
      </c>
      <c r="C21">
        <f>[4]p37!C21</f>
        <v>0</v>
      </c>
      <c r="D21">
        <f>[4]p37!D21</f>
        <v>0</v>
      </c>
      <c r="E21">
        <f>[4]p37!E21</f>
        <v>0</v>
      </c>
      <c r="F21">
        <f>[4]p37!F21</f>
        <v>0</v>
      </c>
      <c r="G21">
        <f>[4]p37!G21</f>
        <v>0</v>
      </c>
      <c r="H21">
        <f>[4]p37!H21</f>
        <v>0</v>
      </c>
      <c r="I21">
        <f>[4]p37!I21</f>
        <v>0</v>
      </c>
      <c r="J21">
        <f>[4]p37!J21</f>
        <v>0</v>
      </c>
      <c r="K21">
        <f>[4]p37!K21</f>
        <v>0</v>
      </c>
    </row>
    <row r="22" spans="1:11">
      <c r="A22" t="s">
        <v>200</v>
      </c>
      <c r="B22">
        <f>[4]p37!B22</f>
        <v>0</v>
      </c>
      <c r="C22">
        <f>[4]p37!C22</f>
        <v>0</v>
      </c>
      <c r="D22">
        <f>[4]p37!D22</f>
        <v>0</v>
      </c>
      <c r="E22">
        <f>[4]p37!E22</f>
        <v>0</v>
      </c>
      <c r="F22">
        <f>[4]p37!F22</f>
        <v>0</v>
      </c>
      <c r="G22">
        <f>[4]p37!G22</f>
        <v>0</v>
      </c>
      <c r="H22">
        <f>[4]p37!H22</f>
        <v>0</v>
      </c>
      <c r="I22">
        <f>[4]p37!I22</f>
        <v>0</v>
      </c>
      <c r="J22">
        <f>[4]p37!J22</f>
        <v>0</v>
      </c>
      <c r="K22">
        <f>[4]p37!K22</f>
        <v>0</v>
      </c>
    </row>
    <row r="23" spans="1:11">
      <c r="A23" t="s">
        <v>201</v>
      </c>
      <c r="B23">
        <f>[4]p37!B23</f>
        <v>5861.8386716533887</v>
      </c>
      <c r="C23">
        <f>[4]p37!C23</f>
        <v>437.4506471383126</v>
      </c>
      <c r="D23">
        <f>[4]p37!D23</f>
        <v>459.32317949522815</v>
      </c>
      <c r="E23">
        <f>[4]p37!E23</f>
        <v>37.620755653894868</v>
      </c>
      <c r="F23">
        <f>[4]p37!F23</f>
        <v>52.494077656597511</v>
      </c>
      <c r="G23">
        <f>[4]p37!G23</f>
        <v>51.006745456327252</v>
      </c>
      <c r="H23">
        <f>[4]p37!H23</f>
        <v>0</v>
      </c>
      <c r="I23">
        <f>[4]p37!I23</f>
        <v>0</v>
      </c>
      <c r="J23">
        <f>[4]p37!J23</f>
        <v>0</v>
      </c>
      <c r="K23">
        <f>[4]p37!K23</f>
        <v>0</v>
      </c>
    </row>
    <row r="24" spans="1:11">
      <c r="A24" t="s">
        <v>202</v>
      </c>
      <c r="B24">
        <f>[4]p37!B24</f>
        <v>6285.5966250000001</v>
      </c>
      <c r="C24">
        <f>[4]p37!C24</f>
        <v>469.07437499999997</v>
      </c>
      <c r="D24">
        <f>[4]p37!D24</f>
        <v>492.52809374999993</v>
      </c>
      <c r="E24">
        <f>[4]p37!E24</f>
        <v>40.340396250000005</v>
      </c>
      <c r="F24">
        <f>[4]p37!F24</f>
        <v>56.288924999999992</v>
      </c>
      <c r="G24">
        <f>[4]p37!G24</f>
        <v>51.598181250000003</v>
      </c>
      <c r="H24">
        <f>[4]p37!H24</f>
        <v>0</v>
      </c>
      <c r="I24">
        <f>[4]p37!I24</f>
        <v>0</v>
      </c>
      <c r="J24">
        <f>[4]p37!J24</f>
        <v>0</v>
      </c>
      <c r="K24">
        <f>[4]p37!K24</f>
        <v>0</v>
      </c>
    </row>
    <row r="25" spans="1:11">
      <c r="A25" t="s">
        <v>203</v>
      </c>
      <c r="B25">
        <f>[4]p37!B25</f>
        <v>5861.8386716533887</v>
      </c>
      <c r="C25">
        <f>[4]p37!C25</f>
        <v>437.4506471383126</v>
      </c>
      <c r="D25">
        <f>[4]p37!D25</f>
        <v>459.32317949522815</v>
      </c>
      <c r="E25">
        <f>[4]p37!E25</f>
        <v>37.620755653894868</v>
      </c>
      <c r="F25">
        <f>[4]p37!F25</f>
        <v>52.494077656597511</v>
      </c>
      <c r="G25">
        <f>[4]p37!G25</f>
        <v>51.006745456327252</v>
      </c>
      <c r="H25">
        <f>[4]p37!H25</f>
        <v>0</v>
      </c>
      <c r="I25">
        <f>[4]p37!I25</f>
        <v>0</v>
      </c>
      <c r="J25">
        <f>[4]p37!J25</f>
        <v>0</v>
      </c>
      <c r="K25">
        <f>[4]p37!K25</f>
        <v>0</v>
      </c>
    </row>
    <row r="26" spans="1:11">
      <c r="A26" t="s">
        <v>204</v>
      </c>
      <c r="B26">
        <f>[4]p37!B26</f>
        <v>6285.5966250000001</v>
      </c>
      <c r="C26">
        <f>[4]p37!C26</f>
        <v>469.07437499999997</v>
      </c>
      <c r="D26">
        <f>[4]p37!D26</f>
        <v>492.52809374999993</v>
      </c>
      <c r="E26">
        <f>[4]p37!E26</f>
        <v>40.340396250000005</v>
      </c>
      <c r="F26">
        <f>[4]p37!F26</f>
        <v>56.288924999999992</v>
      </c>
      <c r="G26">
        <f>[4]p37!G26</f>
        <v>51.598181250000003</v>
      </c>
      <c r="H26">
        <f>[4]p37!H26</f>
        <v>0</v>
      </c>
      <c r="I26">
        <f>[4]p37!I26</f>
        <v>0</v>
      </c>
      <c r="J26">
        <f>[4]p37!J26</f>
        <v>0</v>
      </c>
      <c r="K26">
        <f>[4]p37!K26</f>
        <v>0</v>
      </c>
    </row>
    <row r="27" spans="1:11">
      <c r="A27" t="s">
        <v>205</v>
      </c>
      <c r="B27">
        <f>[4]p37!B27</f>
        <v>5861.8386716533887</v>
      </c>
      <c r="C27">
        <f>[4]p37!C27</f>
        <v>437.4506471383126</v>
      </c>
      <c r="D27">
        <f>[4]p37!D27</f>
        <v>459.32317949522815</v>
      </c>
      <c r="E27">
        <f>[4]p37!E27</f>
        <v>37.620755653894868</v>
      </c>
      <c r="F27">
        <f>[4]p37!F27</f>
        <v>52.494077656597511</v>
      </c>
      <c r="G27">
        <f>[4]p37!G27</f>
        <v>51.006745456327252</v>
      </c>
      <c r="H27">
        <f>[4]p37!H27</f>
        <v>0</v>
      </c>
      <c r="I27">
        <f>[4]p37!I27</f>
        <v>0</v>
      </c>
      <c r="J27">
        <f>[4]p37!J27</f>
        <v>0</v>
      </c>
      <c r="K27">
        <f>[4]p37!K27</f>
        <v>0</v>
      </c>
    </row>
    <row r="28" spans="1:11">
      <c r="A28" t="s">
        <v>206</v>
      </c>
      <c r="B28">
        <f>[4]p37!B28</f>
        <v>0</v>
      </c>
      <c r="C28">
        <f>[4]p37!C28</f>
        <v>0</v>
      </c>
      <c r="D28">
        <f>[4]p37!D28</f>
        <v>0</v>
      </c>
      <c r="E28">
        <f>[4]p37!E28</f>
        <v>0</v>
      </c>
      <c r="F28">
        <f>[4]p37!F28</f>
        <v>0</v>
      </c>
      <c r="G28">
        <f>[4]p37!G28</f>
        <v>0</v>
      </c>
      <c r="H28">
        <f>[4]p37!H28</f>
        <v>0</v>
      </c>
      <c r="I28">
        <f>[4]p37!I28</f>
        <v>0</v>
      </c>
      <c r="J28">
        <f>[4]p37!J28</f>
        <v>0</v>
      </c>
      <c r="K28">
        <f>[4]p37!K28</f>
        <v>0</v>
      </c>
    </row>
    <row r="29" spans="1:11">
      <c r="A29" t="s">
        <v>207</v>
      </c>
      <c r="B29">
        <f>[4]p37!B29</f>
        <v>0</v>
      </c>
      <c r="C29">
        <f>[4]p37!C29</f>
        <v>0</v>
      </c>
      <c r="D29">
        <f>[4]p37!D29</f>
        <v>0</v>
      </c>
      <c r="E29">
        <f>[4]p37!E29</f>
        <v>0</v>
      </c>
      <c r="F29">
        <f>[4]p37!F29</f>
        <v>0</v>
      </c>
      <c r="G29">
        <f>[4]p37!G29</f>
        <v>0</v>
      </c>
      <c r="H29">
        <f>[4]p37!H29</f>
        <v>0</v>
      </c>
      <c r="I29">
        <f>[4]p37!I29</f>
        <v>0</v>
      </c>
      <c r="J29">
        <f>[4]p37!J29</f>
        <v>0</v>
      </c>
      <c r="K29">
        <f>[4]p37!K29</f>
        <v>0</v>
      </c>
    </row>
    <row r="30" spans="1:11">
      <c r="A30" t="s">
        <v>208</v>
      </c>
      <c r="B30">
        <f>[4]p37!B30</f>
        <v>0</v>
      </c>
      <c r="C30">
        <f>[4]p37!C30</f>
        <v>0</v>
      </c>
      <c r="D30">
        <f>[4]p37!D30</f>
        <v>0</v>
      </c>
      <c r="E30">
        <f>[4]p37!E30</f>
        <v>0</v>
      </c>
      <c r="F30">
        <f>[4]p37!F30</f>
        <v>0</v>
      </c>
      <c r="G30">
        <f>[4]p37!G30</f>
        <v>0</v>
      </c>
      <c r="H30">
        <f>[4]p37!H30</f>
        <v>0</v>
      </c>
      <c r="I30">
        <f>[4]p37!I30</f>
        <v>0</v>
      </c>
      <c r="J30">
        <f>[4]p37!J30</f>
        <v>0</v>
      </c>
      <c r="K30">
        <f>[4]p37!K30</f>
        <v>0</v>
      </c>
    </row>
    <row r="31" spans="1:11">
      <c r="A31" t="s">
        <v>209</v>
      </c>
      <c r="B31">
        <f>[4]p37!B31</f>
        <v>0</v>
      </c>
      <c r="C31">
        <f>[4]p37!C31</f>
        <v>0</v>
      </c>
      <c r="D31">
        <f>[4]p37!D31</f>
        <v>0</v>
      </c>
      <c r="E31">
        <f>[4]p37!E31</f>
        <v>0</v>
      </c>
      <c r="F31">
        <f>[4]p37!F31</f>
        <v>0</v>
      </c>
      <c r="G31">
        <f>[4]p37!G31</f>
        <v>0</v>
      </c>
      <c r="H31">
        <f>[4]p37!H31</f>
        <v>0</v>
      </c>
      <c r="I31">
        <f>[4]p37!I31</f>
        <v>0</v>
      </c>
      <c r="J31">
        <f>[4]p37!J31</f>
        <v>0</v>
      </c>
      <c r="K31">
        <f>[4]p37!K31</f>
        <v>0</v>
      </c>
    </row>
    <row r="32" spans="1:11">
      <c r="A32" t="s">
        <v>210</v>
      </c>
      <c r="B32">
        <f>[4]p37!B32</f>
        <v>0</v>
      </c>
      <c r="C32">
        <f>[4]p37!C32</f>
        <v>0</v>
      </c>
      <c r="D32">
        <f>[4]p37!D32</f>
        <v>0</v>
      </c>
      <c r="E32">
        <f>[4]p37!E32</f>
        <v>0</v>
      </c>
      <c r="F32">
        <f>[4]p37!F32</f>
        <v>0</v>
      </c>
      <c r="G32">
        <f>[4]p37!G32</f>
        <v>0</v>
      </c>
      <c r="H32">
        <f>[4]p37!H32</f>
        <v>0</v>
      </c>
      <c r="I32">
        <f>[4]p37!I32</f>
        <v>0</v>
      </c>
      <c r="J32">
        <f>[4]p37!J32</f>
        <v>0</v>
      </c>
      <c r="K32">
        <f>[4]p37!K32</f>
        <v>0</v>
      </c>
    </row>
    <row r="33" spans="1:11">
      <c r="A33" t="s">
        <v>211</v>
      </c>
      <c r="B33">
        <f>[4]p37!B33</f>
        <v>57999920</v>
      </c>
      <c r="C33">
        <f>[4]p37!C33</f>
        <v>3420008.4</v>
      </c>
      <c r="D33">
        <f>[4]p37!D33</f>
        <v>3420011</v>
      </c>
      <c r="E33">
        <f>[4]p37!E33</f>
        <v>799999.2</v>
      </c>
      <c r="F33">
        <f>[4]p37!F33</f>
        <v>1300000.5</v>
      </c>
      <c r="G33">
        <f>[4]p37!G33</f>
        <v>5000000</v>
      </c>
      <c r="H33">
        <f>[4]p37!H33</f>
        <v>9420129</v>
      </c>
      <c r="I33">
        <f>[4]p37!I33</f>
        <v>0</v>
      </c>
      <c r="J33">
        <f>[4]p37!J33</f>
        <v>0</v>
      </c>
      <c r="K33">
        <f>[4]p37!K33</f>
        <v>0</v>
      </c>
    </row>
    <row r="34" spans="1:11">
      <c r="A34" t="s">
        <v>212</v>
      </c>
      <c r="B34">
        <f>[4]p37!B34</f>
        <v>79000152</v>
      </c>
      <c r="C34">
        <f>[4]p37!C34</f>
        <v>3899992.2</v>
      </c>
      <c r="D34">
        <f>[4]p37!D34</f>
        <v>3900015</v>
      </c>
      <c r="E34">
        <f>[4]p37!E34</f>
        <v>1149998.8500000001</v>
      </c>
      <c r="F34">
        <f>[4]p37!F34</f>
        <v>1550000.25</v>
      </c>
      <c r="G34">
        <f>[4]p37!G34</f>
        <v>5000000</v>
      </c>
      <c r="H34">
        <f>[4]p37!H34</f>
        <v>10654022</v>
      </c>
      <c r="I34">
        <f>[4]p37!I34</f>
        <v>0</v>
      </c>
      <c r="J34">
        <f>[4]p37!J34</f>
        <v>0</v>
      </c>
      <c r="K34">
        <f>[4]p37!K34</f>
        <v>0</v>
      </c>
    </row>
    <row r="35" spans="1:11">
      <c r="A35" t="s">
        <v>213</v>
      </c>
      <c r="B35">
        <f>[4]p37!B35</f>
        <v>0</v>
      </c>
      <c r="C35">
        <f>[4]p37!C35</f>
        <v>0.09</v>
      </c>
      <c r="D35">
        <f>[4]p37!D35</f>
        <v>0.09</v>
      </c>
      <c r="E35">
        <f>[4]p37!E35</f>
        <v>0.09</v>
      </c>
      <c r="F35">
        <f>[4]p37!F35</f>
        <v>0.09</v>
      </c>
      <c r="G35">
        <f>[4]p37!G35</f>
        <v>0.09</v>
      </c>
      <c r="H35">
        <f>[4]p37!H35</f>
        <v>0</v>
      </c>
      <c r="I35">
        <f>[4]p37!I35</f>
        <v>0</v>
      </c>
      <c r="J35">
        <f>[4]p37!J35</f>
        <v>0</v>
      </c>
      <c r="K35">
        <f>[4]p37!K35</f>
        <v>0</v>
      </c>
    </row>
    <row r="36" spans="1:11">
      <c r="A36" t="s">
        <v>214</v>
      </c>
      <c r="B36">
        <f>[4]p37!B36</f>
        <v>6.8999999999999992E-2</v>
      </c>
      <c r="C36">
        <f>[4]p37!C36</f>
        <v>0</v>
      </c>
      <c r="D36">
        <f>[4]p37!D36</f>
        <v>6.8999999999999992E-2</v>
      </c>
      <c r="E36">
        <f>[4]p37!E36</f>
        <v>6.8999999999999992E-2</v>
      </c>
      <c r="F36">
        <f>[4]p37!F36</f>
        <v>6.8999999999999992E-2</v>
      </c>
      <c r="G36">
        <f>[4]p37!G36</f>
        <v>0</v>
      </c>
      <c r="H36">
        <f>[4]p37!H36</f>
        <v>0</v>
      </c>
      <c r="I36">
        <f>[4]p37!I36</f>
        <v>0</v>
      </c>
      <c r="J36">
        <f>[4]p37!J36</f>
        <v>0</v>
      </c>
      <c r="K36">
        <f>[4]p37!K36</f>
        <v>0</v>
      </c>
    </row>
    <row r="37" spans="1:11">
      <c r="A37" t="s">
        <v>215</v>
      </c>
      <c r="B37">
        <f>[4]p37!B37</f>
        <v>9.1999999999999998E-2</v>
      </c>
      <c r="C37">
        <f>[4]p37!C37</f>
        <v>9.1999999999999998E-2</v>
      </c>
      <c r="D37">
        <f>[4]p37!D37</f>
        <v>0</v>
      </c>
      <c r="E37">
        <f>[4]p37!E37</f>
        <v>9.1999999999999998E-2</v>
      </c>
      <c r="F37">
        <f>[4]p37!F37</f>
        <v>9.1999999999999998E-2</v>
      </c>
      <c r="G37">
        <f>[4]p37!G37</f>
        <v>9.1999999999999998E-2</v>
      </c>
      <c r="H37">
        <f>[4]p37!H37</f>
        <v>0</v>
      </c>
      <c r="I37">
        <f>[4]p37!I37</f>
        <v>0</v>
      </c>
      <c r="J37">
        <f>[4]p37!J37</f>
        <v>0</v>
      </c>
      <c r="K37">
        <f>[4]p37!K37</f>
        <v>0</v>
      </c>
    </row>
    <row r="38" spans="1:11">
      <c r="A38" t="s">
        <v>216</v>
      </c>
      <c r="B38">
        <f>[4]p37!B38</f>
        <v>0.115</v>
      </c>
      <c r="C38">
        <f>[4]p37!C38</f>
        <v>0.115</v>
      </c>
      <c r="D38">
        <f>[4]p37!D38</f>
        <v>0.115</v>
      </c>
      <c r="E38">
        <f>[4]p37!E38</f>
        <v>0</v>
      </c>
      <c r="F38">
        <f>[4]p37!F38</f>
        <v>0</v>
      </c>
      <c r="G38">
        <f>[4]p37!G38</f>
        <v>0.115</v>
      </c>
      <c r="H38">
        <f>[4]p37!H38</f>
        <v>0</v>
      </c>
      <c r="I38">
        <f>[4]p37!I38</f>
        <v>0</v>
      </c>
      <c r="J38">
        <f>[4]p37!J38</f>
        <v>0</v>
      </c>
      <c r="K38">
        <f>[4]p37!K38</f>
        <v>0</v>
      </c>
    </row>
    <row r="39" spans="1:11">
      <c r="A39" t="s">
        <v>217</v>
      </c>
      <c r="B39">
        <f>[4]p37!B39</f>
        <v>0.115</v>
      </c>
      <c r="C39">
        <f>[4]p37!C39</f>
        <v>0.115</v>
      </c>
      <c r="D39">
        <f>[4]p37!D39</f>
        <v>0.115</v>
      </c>
      <c r="E39">
        <f>[4]p37!E39</f>
        <v>0</v>
      </c>
      <c r="F39">
        <f>[4]p37!F39</f>
        <v>0</v>
      </c>
      <c r="G39">
        <f>[4]p37!G39</f>
        <v>0.115</v>
      </c>
      <c r="H39">
        <f>[4]p37!H39</f>
        <v>0</v>
      </c>
      <c r="I39">
        <f>[4]p37!I39</f>
        <v>0</v>
      </c>
      <c r="J39">
        <f>[4]p37!J39</f>
        <v>0</v>
      </c>
      <c r="K39">
        <f>[4]p37!K39</f>
        <v>0</v>
      </c>
    </row>
    <row r="40" spans="1:11">
      <c r="A40" t="s">
        <v>218</v>
      </c>
      <c r="B40">
        <f>[4]p37!B40</f>
        <v>5.7500000000000002E-2</v>
      </c>
      <c r="C40">
        <f>[4]p37!C40</f>
        <v>0</v>
      </c>
      <c r="D40">
        <f>[4]p37!D40</f>
        <v>5.7500000000000002E-2</v>
      </c>
      <c r="E40">
        <f>[4]p37!E40</f>
        <v>5.7500000000000002E-2</v>
      </c>
      <c r="F40">
        <f>[4]p37!F40</f>
        <v>5.7500000000000002E-2</v>
      </c>
      <c r="G40">
        <f>[4]p37!G40</f>
        <v>0</v>
      </c>
      <c r="H40">
        <f>[4]p37!H40</f>
        <v>0</v>
      </c>
      <c r="I40">
        <f>[4]p37!I40</f>
        <v>0</v>
      </c>
      <c r="J40">
        <f>[4]p37!J40</f>
        <v>0</v>
      </c>
      <c r="K40">
        <f>[4]p37!K40</f>
        <v>0</v>
      </c>
    </row>
    <row r="41" spans="1:11">
      <c r="A41" t="s">
        <v>219</v>
      </c>
      <c r="B41">
        <f>[4]p37!B41</f>
        <v>0.6</v>
      </c>
      <c r="C41">
        <f>[4]p37!C41</f>
        <v>1.2</v>
      </c>
      <c r="D41">
        <f>[4]p37!D41</f>
        <v>0.6</v>
      </c>
      <c r="E41">
        <f>[4]p37!E41</f>
        <v>1.5</v>
      </c>
      <c r="F41">
        <f>[4]p37!F41</f>
        <v>1.5</v>
      </c>
      <c r="G41">
        <f>[4]p37!G41</f>
        <v>1.2</v>
      </c>
      <c r="H41">
        <f>[4]p37!H41</f>
        <v>0</v>
      </c>
      <c r="I41">
        <f>[4]p37!I41</f>
        <v>0</v>
      </c>
      <c r="J41">
        <f>[4]p37!J41</f>
        <v>0</v>
      </c>
      <c r="K41">
        <f>[4]p37!K41</f>
        <v>0</v>
      </c>
    </row>
    <row r="42" spans="1:11">
      <c r="A42" t="s">
        <v>220</v>
      </c>
      <c r="B42">
        <f>[4]p37!B42</f>
        <v>1.2</v>
      </c>
      <c r="C42">
        <f>[4]p37!C42</f>
        <v>0.6</v>
      </c>
      <c r="D42">
        <f>[4]p37!D42</f>
        <v>1.8</v>
      </c>
      <c r="E42">
        <f>[4]p37!E42</f>
        <v>1.2</v>
      </c>
      <c r="F42">
        <f>[4]p37!F42</f>
        <v>1.2</v>
      </c>
      <c r="G42">
        <f>[4]p37!G42</f>
        <v>0.6</v>
      </c>
      <c r="H42">
        <f>[4]p37!H42</f>
        <v>0</v>
      </c>
      <c r="I42">
        <f>[4]p37!I42</f>
        <v>0</v>
      </c>
      <c r="J42">
        <f>[4]p37!J42</f>
        <v>0</v>
      </c>
      <c r="K42">
        <f>[4]p37!K42</f>
        <v>0</v>
      </c>
    </row>
    <row r="43" spans="1:11">
      <c r="A43" t="s">
        <v>221</v>
      </c>
      <c r="B43">
        <f>[4]p37!B43</f>
        <v>0.6</v>
      </c>
      <c r="C43">
        <f>[4]p37!C43</f>
        <v>1.8</v>
      </c>
      <c r="D43">
        <f>[4]p37!D43</f>
        <v>0.6</v>
      </c>
      <c r="E43">
        <f>[4]p37!E43</f>
        <v>1.2</v>
      </c>
      <c r="F43">
        <f>[4]p37!F43</f>
        <v>1.2</v>
      </c>
      <c r="G43">
        <f>[4]p37!G43</f>
        <v>1.2</v>
      </c>
      <c r="H43">
        <f>[4]p37!H43</f>
        <v>0</v>
      </c>
      <c r="I43">
        <f>[4]p37!I43</f>
        <v>0</v>
      </c>
      <c r="J43">
        <f>[4]p37!J43</f>
        <v>0</v>
      </c>
      <c r="K43">
        <f>[4]p37!K43</f>
        <v>0</v>
      </c>
    </row>
    <row r="44" spans="1:11">
      <c r="A44" t="s">
        <v>222</v>
      </c>
      <c r="B44">
        <f>[4]p37!B44</f>
        <v>1.5</v>
      </c>
      <c r="C44">
        <f>[4]p37!C44</f>
        <v>1.2</v>
      </c>
      <c r="D44">
        <f>[4]p37!D44</f>
        <v>1.2</v>
      </c>
      <c r="E44">
        <f>[4]p37!E44</f>
        <v>0.6</v>
      </c>
      <c r="F44">
        <f>[4]p37!F44</f>
        <v>0.6</v>
      </c>
      <c r="G44">
        <f>[4]p37!G44</f>
        <v>0.9</v>
      </c>
      <c r="H44">
        <f>[4]p37!H44</f>
        <v>0</v>
      </c>
      <c r="I44">
        <f>[4]p37!I44</f>
        <v>0</v>
      </c>
      <c r="J44">
        <f>[4]p37!J44</f>
        <v>0</v>
      </c>
      <c r="K44">
        <f>[4]p37!K44</f>
        <v>0</v>
      </c>
    </row>
    <row r="45" spans="1:11">
      <c r="A45" t="s">
        <v>223</v>
      </c>
      <c r="B45">
        <f>[4]p37!B45</f>
        <v>1.5</v>
      </c>
      <c r="C45">
        <f>[4]p37!C45</f>
        <v>1.2</v>
      </c>
      <c r="D45">
        <f>[4]p37!D45</f>
        <v>1.2</v>
      </c>
      <c r="E45">
        <f>[4]p37!E45</f>
        <v>0.6</v>
      </c>
      <c r="F45">
        <f>[4]p37!F45</f>
        <v>0.6</v>
      </c>
      <c r="G45">
        <f>[4]p37!G45</f>
        <v>0.9</v>
      </c>
      <c r="H45">
        <f>[4]p37!H45</f>
        <v>0</v>
      </c>
      <c r="I45">
        <f>[4]p37!I45</f>
        <v>0</v>
      </c>
      <c r="J45">
        <f>[4]p37!J45</f>
        <v>0</v>
      </c>
      <c r="K45">
        <f>[4]p37!K45</f>
        <v>0</v>
      </c>
    </row>
    <row r="46" spans="1:11">
      <c r="A46" t="s">
        <v>224</v>
      </c>
      <c r="B46">
        <f>[4]p37!B46</f>
        <v>1.2</v>
      </c>
      <c r="C46">
        <f>[4]p37!C46</f>
        <v>0.6</v>
      </c>
      <c r="D46">
        <f>[4]p37!D46</f>
        <v>1.2</v>
      </c>
      <c r="E46">
        <f>[4]p37!E46</f>
        <v>0.9</v>
      </c>
      <c r="F46">
        <f>[4]p37!F46</f>
        <v>0.9</v>
      </c>
      <c r="G46">
        <f>[4]p37!G46</f>
        <v>0.6</v>
      </c>
      <c r="H46">
        <f>[4]p37!H46</f>
        <v>0</v>
      </c>
      <c r="I46">
        <f>[4]p37!I46</f>
        <v>0</v>
      </c>
      <c r="J46">
        <f>[4]p37!J46</f>
        <v>0</v>
      </c>
      <c r="K46">
        <f>[4]p37!K46</f>
        <v>0</v>
      </c>
    </row>
    <row r="47" spans="1:11">
      <c r="A47" t="s">
        <v>225</v>
      </c>
      <c r="B47">
        <f>[4]p37!B47</f>
        <v>88</v>
      </c>
      <c r="C47">
        <f>[4]p37!C47</f>
        <v>12.9</v>
      </c>
      <c r="D47">
        <f>[4]p37!D47</f>
        <v>6.8</v>
      </c>
      <c r="E47">
        <f>[4]p37!E47</f>
        <v>0.65</v>
      </c>
      <c r="F47">
        <f>[4]p37!F47</f>
        <v>0.77</v>
      </c>
      <c r="G47">
        <f>[4]p37!G47</f>
        <v>1</v>
      </c>
      <c r="H47">
        <f>[4]p37!H47</f>
        <v>0</v>
      </c>
      <c r="I47">
        <f>[4]p37!I47</f>
        <v>0</v>
      </c>
      <c r="J47">
        <f>[4]p37!J47</f>
        <v>0</v>
      </c>
      <c r="K47">
        <f>[4]p37!K47</f>
        <v>0</v>
      </c>
    </row>
    <row r="48" spans="1:11">
      <c r="A48" t="s">
        <v>226</v>
      </c>
      <c r="B48">
        <f>[4]p37!B48</f>
        <v>90</v>
      </c>
      <c r="C48">
        <f>[4]p37!C48</f>
        <v>13</v>
      </c>
      <c r="D48">
        <f>[4]p37!D48</f>
        <v>7.3</v>
      </c>
      <c r="E48">
        <f>[4]p37!E48</f>
        <v>0.63</v>
      </c>
      <c r="F48">
        <f>[4]p37!F48</f>
        <v>0.76</v>
      </c>
      <c r="G48">
        <f>[4]p37!G48</f>
        <v>1</v>
      </c>
      <c r="H48">
        <f>[4]p37!H48</f>
        <v>0</v>
      </c>
      <c r="I48">
        <f>[4]p37!I48</f>
        <v>0</v>
      </c>
      <c r="J48">
        <f>[4]p37!J48</f>
        <v>0</v>
      </c>
      <c r="K48">
        <f>[4]p37!K48</f>
        <v>0</v>
      </c>
    </row>
    <row r="49" spans="1:20">
      <c r="A49" t="s">
        <v>227</v>
      </c>
      <c r="B49">
        <f>[4]p37!B49</f>
        <v>88</v>
      </c>
      <c r="C49">
        <f>[4]p37!C49</f>
        <v>12.7</v>
      </c>
      <c r="D49">
        <f>[4]p37!D49</f>
        <v>7</v>
      </c>
      <c r="E49">
        <f>[4]p37!E49</f>
        <v>0.63</v>
      </c>
      <c r="F49">
        <f>[4]p37!F49</f>
        <v>0.75</v>
      </c>
      <c r="G49">
        <f>[4]p37!G49</f>
        <v>1</v>
      </c>
      <c r="H49">
        <f>[4]p37!H49</f>
        <v>0</v>
      </c>
      <c r="I49">
        <f>[4]p37!I49</f>
        <v>0</v>
      </c>
      <c r="J49">
        <f>[4]p37!J49</f>
        <v>0</v>
      </c>
      <c r="K49">
        <f>[4]p37!K49</f>
        <v>0</v>
      </c>
    </row>
    <row r="50" spans="1:20">
      <c r="A50" t="s">
        <v>228</v>
      </c>
      <c r="B50">
        <f>[4]p37!B50</f>
        <v>90</v>
      </c>
      <c r="C50">
        <f>[4]p37!C50</f>
        <v>12.9</v>
      </c>
      <c r="D50">
        <f>[4]p37!D50</f>
        <v>7.2</v>
      </c>
      <c r="E50">
        <f>[4]p37!E50</f>
        <v>0.66</v>
      </c>
      <c r="F50">
        <f>[4]p37!F50</f>
        <v>0.79</v>
      </c>
      <c r="G50">
        <f>[4]p37!G50</f>
        <v>1</v>
      </c>
      <c r="H50">
        <f>[4]p37!H50</f>
        <v>0</v>
      </c>
      <c r="I50">
        <f>[4]p37!I50</f>
        <v>0</v>
      </c>
      <c r="J50">
        <f>[4]p37!J50</f>
        <v>0</v>
      </c>
      <c r="K50">
        <f>[4]p37!K50</f>
        <v>0</v>
      </c>
    </row>
    <row r="51" spans="1:20" ht="14" thickBot="1">
      <c r="A51" s="34" t="s">
        <v>229</v>
      </c>
      <c r="B51" s="34">
        <f>[4]p37!B51</f>
        <v>10.045454545454557</v>
      </c>
      <c r="C51" s="34">
        <f>[4]p37!C51</f>
        <v>9.2944881889764019</v>
      </c>
      <c r="D51" s="34">
        <f>[4]p37!D51</f>
        <v>10.674285714285725</v>
      </c>
      <c r="E51" s="34">
        <f>[4]p37!E51</f>
        <v>12.723809523809537</v>
      </c>
      <c r="F51" s="34">
        <f>[4]p37!F51</f>
        <v>13.338666666666676</v>
      </c>
      <c r="G51" s="34">
        <f>[4]p37!G51</f>
        <v>7.6</v>
      </c>
      <c r="H51" s="34">
        <f>[4]p37!H51</f>
        <v>0</v>
      </c>
      <c r="I51" s="34">
        <f>[4]p37!I51</f>
        <v>0</v>
      </c>
      <c r="J51" s="34">
        <f>[4]p37!J51</f>
        <v>0</v>
      </c>
      <c r="K51" s="34">
        <f>[4]p37!K51</f>
        <v>0</v>
      </c>
      <c r="L51" s="34"/>
      <c r="M51" s="34"/>
    </row>
    <row r="52" spans="1:20">
      <c r="A52" t="s">
        <v>115</v>
      </c>
      <c r="B52">
        <f>[4]p37!B52</f>
        <v>13528068.656918563</v>
      </c>
      <c r="C52">
        <f>[4]p37!C52</f>
        <v>17903076.962352335</v>
      </c>
      <c r="D52">
        <f>[4]p37!D52</f>
        <v>13483032.984437265</v>
      </c>
      <c r="E52">
        <f>[4]p37!E52</f>
        <v>29621375.747058526</v>
      </c>
      <c r="F52">
        <f>[4]p37!F52</f>
        <v>12482845.27624549</v>
      </c>
      <c r="G52">
        <f>[4]p37!G52</f>
        <v>0</v>
      </c>
      <c r="H52">
        <f>[4]p37!H52</f>
        <v>0</v>
      </c>
      <c r="I52">
        <f>[4]p37!I52</f>
        <v>0</v>
      </c>
      <c r="J52">
        <f>[4]p37!J52</f>
        <v>0</v>
      </c>
      <c r="K52">
        <f>[4]p37!K52</f>
        <v>0</v>
      </c>
      <c r="M52" s="28"/>
    </row>
    <row r="53" spans="1:20">
      <c r="A53" t="s">
        <v>116</v>
      </c>
      <c r="B53">
        <f>[4]p37!B53</f>
        <v>27995202</v>
      </c>
      <c r="C53">
        <f>[4]p37!C53</f>
        <v>28290387</v>
      </c>
      <c r="D53">
        <f>[4]p37!D53</f>
        <v>27979173</v>
      </c>
      <c r="E53">
        <f>[4]p37!E53</f>
        <v>28438026</v>
      </c>
      <c r="F53">
        <f>[4]p37!F53</f>
        <v>28117626</v>
      </c>
      <c r="G53">
        <f>[4]p37!G53</f>
        <v>0</v>
      </c>
      <c r="H53">
        <f>[4]p37!H53</f>
        <v>0</v>
      </c>
      <c r="I53">
        <f>[4]p37!I53</f>
        <v>0</v>
      </c>
      <c r="J53">
        <f>[4]p37!J53</f>
        <v>0</v>
      </c>
      <c r="K53">
        <f>[4]p37!K53</f>
        <v>0</v>
      </c>
      <c r="N53" s="10"/>
      <c r="O53" s="10"/>
      <c r="P53" s="10"/>
      <c r="Q53" s="10"/>
      <c r="R53" s="10"/>
    </row>
    <row r="54" spans="1:20">
      <c r="A54" t="s">
        <v>230</v>
      </c>
      <c r="B54">
        <f>[4]p37!B54</f>
        <v>790324</v>
      </c>
      <c r="C54">
        <f>[4]p37!C54</f>
        <v>2568901</v>
      </c>
      <c r="D54">
        <f>[4]p37!D54</f>
        <v>944489</v>
      </c>
      <c r="E54">
        <f>[4]p37!E54</f>
        <v>1945108</v>
      </c>
      <c r="F54">
        <f>[4]p37!F54</f>
        <v>603936</v>
      </c>
      <c r="G54">
        <f>[4]p37!G54</f>
        <v>0</v>
      </c>
      <c r="H54">
        <f>[4]p37!H54</f>
        <v>0</v>
      </c>
      <c r="I54">
        <f>[4]p37!I54</f>
        <v>0</v>
      </c>
      <c r="J54">
        <f>[4]p37!J54</f>
        <v>0</v>
      </c>
      <c r="K54">
        <f>[4]p37!K54</f>
        <v>0</v>
      </c>
      <c r="N54" s="32"/>
      <c r="O54" s="32"/>
      <c r="P54" s="32"/>
      <c r="Q54" s="32"/>
      <c r="R54" s="32"/>
      <c r="S54" s="32"/>
      <c r="T54" s="33"/>
    </row>
    <row r="55" spans="1:20">
      <c r="A55" t="s">
        <v>231</v>
      </c>
      <c r="B55">
        <f>[4]p37!B55</f>
        <v>1541727</v>
      </c>
      <c r="C55">
        <f>[4]p37!C55</f>
        <v>3280795</v>
      </c>
      <c r="D55">
        <f>[4]p37!D55</f>
        <v>1400879</v>
      </c>
      <c r="E55">
        <f>[4]p37!E55</f>
        <v>945366</v>
      </c>
      <c r="F55">
        <f>[4]p37!F55</f>
        <v>1449272</v>
      </c>
      <c r="G55">
        <f>[4]p37!G55</f>
        <v>0</v>
      </c>
      <c r="H55">
        <f>[4]p37!H55</f>
        <v>0</v>
      </c>
      <c r="I55">
        <f>[4]p37!I55</f>
        <v>0</v>
      </c>
      <c r="J55">
        <f>[4]p37!J55</f>
        <v>0</v>
      </c>
      <c r="K55">
        <f>[4]p37!K55</f>
        <v>0</v>
      </c>
      <c r="N55" s="32"/>
      <c r="O55" s="32"/>
      <c r="P55" s="32"/>
      <c r="Q55" s="32"/>
      <c r="R55" s="32"/>
      <c r="S55" s="32"/>
      <c r="T55" s="33"/>
    </row>
    <row r="56" spans="1:20">
      <c r="A56" t="s">
        <v>232</v>
      </c>
      <c r="B56">
        <f>[4]p37!B56</f>
        <v>2332051</v>
      </c>
      <c r="C56">
        <f>[4]p37!C56</f>
        <v>5849696</v>
      </c>
      <c r="D56">
        <f>[4]p37!D56</f>
        <v>2345368</v>
      </c>
      <c r="E56">
        <f>[4]p37!E56</f>
        <v>2890474</v>
      </c>
      <c r="F56">
        <f>[4]p37!F56</f>
        <v>2053208</v>
      </c>
      <c r="G56">
        <f>[4]p37!G56</f>
        <v>0</v>
      </c>
      <c r="H56">
        <f>[4]p37!H56</f>
        <v>0</v>
      </c>
      <c r="I56">
        <f>[4]p37!I56</f>
        <v>0</v>
      </c>
      <c r="J56">
        <f>[4]p37!J56</f>
        <v>0</v>
      </c>
      <c r="K56">
        <f>[4]p37!K56</f>
        <v>0</v>
      </c>
      <c r="T56" s="33"/>
    </row>
    <row r="57" spans="1:20">
      <c r="A57" t="s">
        <v>233</v>
      </c>
      <c r="B57">
        <f>[4]p37!B57</f>
        <v>3212201</v>
      </c>
      <c r="C57">
        <f>[4]p37!C57</f>
        <v>3287475</v>
      </c>
      <c r="D57">
        <f>[4]p37!D57</f>
        <v>3241111</v>
      </c>
      <c r="E57">
        <f>[4]p37!E57</f>
        <v>3324987</v>
      </c>
      <c r="F57">
        <f>[4]p37!F57</f>
        <v>3272988</v>
      </c>
      <c r="G57">
        <f>[4]p37!G57</f>
        <v>182161</v>
      </c>
      <c r="H57">
        <f>[4]p37!H57</f>
        <v>182161</v>
      </c>
      <c r="I57">
        <f>[4]p37!I57</f>
        <v>182161</v>
      </c>
      <c r="J57">
        <f>[4]p37!J57</f>
        <v>182161</v>
      </c>
      <c r="K57">
        <f>[4]p37!K57</f>
        <v>182161</v>
      </c>
      <c r="M57" s="28"/>
      <c r="N57" s="10"/>
      <c r="O57" s="10"/>
      <c r="P57" s="10"/>
      <c r="Q57" s="10"/>
      <c r="R57" s="10"/>
      <c r="T57" s="33"/>
    </row>
    <row r="58" spans="1:20">
      <c r="A58" t="s">
        <v>234</v>
      </c>
      <c r="B58">
        <f>[4]p37!B58</f>
        <v>5273733</v>
      </c>
      <c r="C58">
        <f>[4]p37!C58</f>
        <v>5142864</v>
      </c>
      <c r="D58">
        <f>[4]p37!D58</f>
        <v>5559997</v>
      </c>
      <c r="E58">
        <f>[4]p37!E58</f>
        <v>6092325</v>
      </c>
      <c r="F58">
        <f>[4]p37!F58</f>
        <v>4764882</v>
      </c>
      <c r="G58">
        <f>[4]p37!G58</f>
        <v>3531796</v>
      </c>
      <c r="H58">
        <f>[4]p37!H58</f>
        <v>2401621</v>
      </c>
      <c r="I58">
        <f>[4]p37!I58</f>
        <v>2260349</v>
      </c>
      <c r="J58">
        <f>[4]p37!J58</f>
        <v>3107979</v>
      </c>
      <c r="K58">
        <f>[4]p37!K58</f>
        <v>3390522</v>
      </c>
      <c r="N58" s="32"/>
      <c r="O58" s="32"/>
      <c r="P58" s="32"/>
      <c r="Q58" s="32"/>
      <c r="R58" s="32"/>
      <c r="S58" s="32"/>
      <c r="T58" s="33"/>
    </row>
    <row r="59" spans="1:20">
      <c r="A59" t="s">
        <v>235</v>
      </c>
      <c r="B59">
        <f>[4]p37!B59</f>
        <v>6851758</v>
      </c>
      <c r="C59">
        <f>[4]p37!C59</f>
        <v>7810963</v>
      </c>
      <c r="D59">
        <f>[4]p37!D59</f>
        <v>6647323</v>
      </c>
      <c r="E59">
        <f>[4]p37!E59</f>
        <v>6038933</v>
      </c>
      <c r="F59">
        <f>[4]p37!F59</f>
        <v>7015763</v>
      </c>
      <c r="G59">
        <f>[4]p37!G59</f>
        <v>2825435</v>
      </c>
      <c r="H59">
        <f>[4]p37!H59</f>
        <v>3390522</v>
      </c>
      <c r="I59">
        <f>[4]p37!I59</f>
        <v>3107979</v>
      </c>
      <c r="J59">
        <f>[4]p37!J59</f>
        <v>2260349</v>
      </c>
      <c r="K59">
        <f>[4]p37!K59</f>
        <v>2401621</v>
      </c>
      <c r="N59" s="32"/>
      <c r="O59" s="32"/>
      <c r="P59" s="32"/>
      <c r="Q59" s="32"/>
      <c r="R59" s="32"/>
      <c r="S59" s="32"/>
      <c r="T59" s="33"/>
    </row>
    <row r="60" spans="1:20">
      <c r="A60" t="s">
        <v>236</v>
      </c>
      <c r="B60">
        <f>[4]p37!B60</f>
        <v>12125491</v>
      </c>
      <c r="C60">
        <f>[4]p37!C60</f>
        <v>12953827</v>
      </c>
      <c r="D60">
        <f>[4]p37!D60</f>
        <v>12207320</v>
      </c>
      <c r="E60">
        <f>[4]p37!E60</f>
        <v>12131258</v>
      </c>
      <c r="F60">
        <f>[4]p37!F60</f>
        <v>11780645</v>
      </c>
      <c r="G60">
        <f>[4]p37!G60</f>
        <v>6357231</v>
      </c>
      <c r="H60">
        <f>[4]p37!H60</f>
        <v>5792143</v>
      </c>
      <c r="I60">
        <f>[4]p37!I60</f>
        <v>5368328</v>
      </c>
      <c r="J60">
        <f>[4]p37!J60</f>
        <v>5368328</v>
      </c>
      <c r="K60">
        <f>[4]p37!K60</f>
        <v>5792143</v>
      </c>
    </row>
    <row r="61" spans="1:20">
      <c r="A61" t="s">
        <v>237</v>
      </c>
      <c r="B61">
        <f>[4]p37!B61</f>
        <v>59193013.656918563</v>
      </c>
      <c r="C61">
        <f>[4]p37!C61</f>
        <v>68284461.962352335</v>
      </c>
      <c r="D61">
        <f>[4]p37!D61</f>
        <v>59256004.984437265</v>
      </c>
      <c r="E61">
        <f>[4]p37!E61</f>
        <v>76406120.747058526</v>
      </c>
      <c r="F61">
        <f>[4]p37!F61</f>
        <v>57707312.27624549</v>
      </c>
      <c r="G61">
        <f>[4]p37!G61</f>
        <v>0</v>
      </c>
      <c r="H61">
        <f>[4]p37!H61</f>
        <v>0</v>
      </c>
      <c r="I61">
        <f>[4]p37!I61</f>
        <v>0</v>
      </c>
      <c r="J61">
        <f>[4]p37!J61</f>
        <v>0</v>
      </c>
      <c r="K61">
        <f>[4]p37!K61</f>
        <v>0</v>
      </c>
    </row>
    <row r="62" spans="1:20">
      <c r="A62" t="s">
        <v>121</v>
      </c>
      <c r="B62">
        <f>[4]p37!B62</f>
        <v>7511289.2000000002</v>
      </c>
      <c r="C62">
        <f>[4]p37!C62</f>
        <v>7742033.4500000002</v>
      </c>
      <c r="D62">
        <f>[4]p37!D62</f>
        <v>7567586.7750000004</v>
      </c>
      <c r="E62">
        <f>[4]p37!E62</f>
        <v>7389842.3000000007</v>
      </c>
      <c r="F62">
        <f>[4]p37!F62</f>
        <v>7353536.25</v>
      </c>
      <c r="G62">
        <f>[4]p37!G62</f>
        <v>0</v>
      </c>
      <c r="H62">
        <f>[4]p37!H62</f>
        <v>0</v>
      </c>
      <c r="I62">
        <f>[4]p37!I62</f>
        <v>0</v>
      </c>
      <c r="J62">
        <f>[4]p37!J62</f>
        <v>0</v>
      </c>
      <c r="K62">
        <f>[4]p37!K62</f>
        <v>0</v>
      </c>
    </row>
    <row r="63" spans="1:20">
      <c r="A63" t="s">
        <v>122</v>
      </c>
      <c r="B63">
        <f>[4]p37!B63</f>
        <v>599971</v>
      </c>
      <c r="C63">
        <f>[4]p37!C63</f>
        <v>1809070</v>
      </c>
      <c r="D63">
        <f>[4]p37!D63</f>
        <v>857755</v>
      </c>
      <c r="E63">
        <f>[4]p37!E63</f>
        <v>2531699</v>
      </c>
      <c r="F63">
        <f>[4]p37!F63</f>
        <v>874464</v>
      </c>
      <c r="G63">
        <f>[4]p37!G63</f>
        <v>-3272974</v>
      </c>
      <c r="H63">
        <f>[4]p37!H63</f>
        <v>-2856204</v>
      </c>
      <c r="I63">
        <f>[4]p37!I63</f>
        <v>-2161994</v>
      </c>
      <c r="J63">
        <f>[4]p37!J63</f>
        <v>-2007885</v>
      </c>
      <c r="K63">
        <f>[4]p37!K63</f>
        <v>-2577875</v>
      </c>
    </row>
    <row r="64" spans="1:20">
      <c r="A64" t="s">
        <v>238</v>
      </c>
      <c r="B64">
        <f>[4]p37!B64</f>
        <v>31489986</v>
      </c>
      <c r="C64">
        <f>[4]p37!C64</f>
        <v>36100922</v>
      </c>
      <c r="D64">
        <f>[4]p37!D64</f>
        <v>33146629</v>
      </c>
      <c r="E64">
        <f>[4]p37!E64</f>
        <v>32680474</v>
      </c>
      <c r="F64">
        <f>[4]p37!F64</f>
        <v>31863089</v>
      </c>
      <c r="G64">
        <f>[4]p37!G64</f>
        <v>0</v>
      </c>
      <c r="H64">
        <f>[4]p37!H64</f>
        <v>0</v>
      </c>
      <c r="I64">
        <f>[4]p37!I64</f>
        <v>0</v>
      </c>
      <c r="J64">
        <f>[4]p37!J64</f>
        <v>0</v>
      </c>
      <c r="K64">
        <f>[4]p37!K64</f>
        <v>0</v>
      </c>
    </row>
    <row r="65" spans="1:13">
      <c r="A65" t="s">
        <v>239</v>
      </c>
      <c r="B65">
        <f>[4]p37!B65</f>
        <v>1000000</v>
      </c>
      <c r="C65">
        <f>[4]p37!C65</f>
        <v>1000000</v>
      </c>
      <c r="D65">
        <f>[4]p37!D65</f>
        <v>1000000</v>
      </c>
      <c r="E65">
        <f>[4]p37!E65</f>
        <v>1000000</v>
      </c>
      <c r="F65">
        <f>[4]p37!F65</f>
        <v>1000000</v>
      </c>
      <c r="G65">
        <f>[4]p37!G65</f>
        <v>1000000</v>
      </c>
      <c r="H65">
        <f>[4]p37!H65</f>
        <v>1000000</v>
      </c>
      <c r="I65">
        <f>[4]p37!I65</f>
        <v>1000000</v>
      </c>
      <c r="J65">
        <f>[4]p37!J65</f>
        <v>1000000</v>
      </c>
      <c r="K65">
        <f>[4]p37!K65</f>
        <v>1000000</v>
      </c>
    </row>
    <row r="66" spans="1:13">
      <c r="A66" t="s">
        <v>125</v>
      </c>
      <c r="B66">
        <f>[4]p37!B66</f>
        <v>18591767.45691856</v>
      </c>
      <c r="C66">
        <f>[4]p37!C66</f>
        <v>21632436.512352329</v>
      </c>
      <c r="D66">
        <f>[4]p37!D66</f>
        <v>16684034.209437266</v>
      </c>
      <c r="E66">
        <f>[4]p37!E66</f>
        <v>32804105.447058536</v>
      </c>
      <c r="F66">
        <f>[4]p37!F66</f>
        <v>16616223.026245493</v>
      </c>
      <c r="G66">
        <f>[4]p37!G66</f>
        <v>14168171</v>
      </c>
      <c r="H66">
        <f>[4]p37!H66</f>
        <v>14977189</v>
      </c>
      <c r="I66">
        <f>[4]p37!I66</f>
        <v>16324766</v>
      </c>
      <c r="J66">
        <f>[4]p37!J66</f>
        <v>16624933</v>
      </c>
      <c r="K66">
        <f>[4]p37!K66</f>
        <v>15517474</v>
      </c>
    </row>
    <row r="67" spans="1:13">
      <c r="A67" t="s">
        <v>240</v>
      </c>
      <c r="B67">
        <f>[4]p37!B67</f>
        <v>59193013.656918563</v>
      </c>
      <c r="C67">
        <f>[4]p37!C67</f>
        <v>68284461.962352335</v>
      </c>
      <c r="D67">
        <f>[4]p37!D67</f>
        <v>59256004.984437265</v>
      </c>
      <c r="E67">
        <f>[4]p37!E67</f>
        <v>76406120.747058526</v>
      </c>
      <c r="F67">
        <f>[4]p37!F67</f>
        <v>57707312.27624549</v>
      </c>
      <c r="G67">
        <f>[4]p37!G67</f>
        <v>0</v>
      </c>
      <c r="H67">
        <f>[4]p37!H67</f>
        <v>0</v>
      </c>
      <c r="I67">
        <f>[4]p37!I67</f>
        <v>0</v>
      </c>
      <c r="J67">
        <f>[4]p37!J67</f>
        <v>0</v>
      </c>
      <c r="K67">
        <f>[4]p37!K67</f>
        <v>0</v>
      </c>
    </row>
    <row r="68" spans="1:13">
      <c r="A68" t="s">
        <v>241</v>
      </c>
      <c r="B68">
        <f>[4]p37!B68</f>
        <v>0</v>
      </c>
      <c r="C68">
        <f>[4]p37!C68</f>
        <v>0</v>
      </c>
      <c r="D68">
        <f>[4]p37!D68</f>
        <v>0</v>
      </c>
      <c r="E68">
        <f>[4]p37!E68</f>
        <v>0</v>
      </c>
      <c r="F68">
        <f>[4]p37!F68</f>
        <v>0</v>
      </c>
      <c r="G68">
        <f>[4]p37!G68</f>
        <v>0</v>
      </c>
      <c r="H68">
        <f>[4]p37!H68</f>
        <v>0</v>
      </c>
      <c r="I68">
        <f>[4]p37!I68</f>
        <v>0</v>
      </c>
      <c r="J68">
        <f>[4]p37!J68</f>
        <v>0</v>
      </c>
      <c r="K68">
        <f>[4]p37!K68</f>
        <v>0</v>
      </c>
    </row>
    <row r="69" spans="1:13">
      <c r="A69" t="s">
        <v>242</v>
      </c>
      <c r="B69">
        <f>[4]p37!B69</f>
        <v>33735496.176817141</v>
      </c>
      <c r="C69">
        <f>[4]p37!C69</f>
        <v>33911010.993603021</v>
      </c>
      <c r="D69">
        <f>[4]p37!D69</f>
        <v>33424593.342927702</v>
      </c>
      <c r="E69">
        <f>[4]p37!E69</f>
        <v>34066505.909768842</v>
      </c>
      <c r="F69">
        <f>[4]p37!F69</f>
        <v>33714750.201300487</v>
      </c>
      <c r="G69">
        <f>[4]p37!G69</f>
        <v>0</v>
      </c>
      <c r="H69">
        <f>[4]p37!H69</f>
        <v>0</v>
      </c>
      <c r="I69">
        <f>[4]p37!I69</f>
        <v>0</v>
      </c>
      <c r="J69">
        <f>[4]p37!J69</f>
        <v>0</v>
      </c>
      <c r="K69">
        <f>[4]p37!K69</f>
        <v>0</v>
      </c>
    </row>
    <row r="70" spans="1:13">
      <c r="A70" t="s">
        <v>243</v>
      </c>
      <c r="B70">
        <f>[4]p37!B70</f>
        <v>1597704.4062202573</v>
      </c>
      <c r="C70">
        <f>[4]p37!C70</f>
        <v>2178708.3254678473</v>
      </c>
      <c r="D70">
        <f>[4]p37!D70</f>
        <v>1402475.8484936766</v>
      </c>
      <c r="E70">
        <f>[4]p37!E70</f>
        <v>2924348.6127039865</v>
      </c>
      <c r="F70">
        <f>[4]p37!F70</f>
        <v>1529525.3403499722</v>
      </c>
      <c r="G70">
        <f>[4]p37!G70</f>
        <v>-71251</v>
      </c>
      <c r="H70">
        <f>[4]p37!H70</f>
        <v>-66530</v>
      </c>
      <c r="I70">
        <f>[4]p37!I70</f>
        <v>-62989</v>
      </c>
      <c r="J70">
        <f>[4]p37!J70</f>
        <v>-62989</v>
      </c>
      <c r="K70">
        <f>[4]p37!K70</f>
        <v>-66530</v>
      </c>
    </row>
    <row r="71" spans="1:13">
      <c r="A71" t="s">
        <v>244</v>
      </c>
      <c r="B71">
        <f>[4]p37!B71</f>
        <v>1.0701495899685325</v>
      </c>
      <c r="C71">
        <f>[4]p37!C71</f>
        <v>0.91075210682564878</v>
      </c>
      <c r="D71">
        <f>[4]p37!D71</f>
        <v>1.0823902984168809</v>
      </c>
      <c r="E71">
        <f>[4]p37!E71</f>
        <v>0.91226027272503274</v>
      </c>
      <c r="F71">
        <f>[4]p37!F71</f>
        <v>1.0244477320639056</v>
      </c>
      <c r="G71">
        <f>[4]p37!G71</f>
        <v>0</v>
      </c>
      <c r="H71">
        <f>[4]p37!H71</f>
        <v>0</v>
      </c>
      <c r="I71">
        <f>[4]p37!I71</f>
        <v>0</v>
      </c>
      <c r="J71">
        <f>[4]p37!J71</f>
        <v>0</v>
      </c>
      <c r="K71">
        <f>[4]p37!K71</f>
        <v>0</v>
      </c>
    </row>
    <row r="72" spans="1:13">
      <c r="A72" t="s">
        <v>245</v>
      </c>
      <c r="B72">
        <f>[4]p37!B72</f>
        <v>0.99566279774574595</v>
      </c>
      <c r="C72">
        <f>[4]p37!C72</f>
        <v>0.99341873030743122</v>
      </c>
      <c r="D72">
        <f>[4]p37!D72</f>
        <v>0.99490958682297659</v>
      </c>
      <c r="E72">
        <f>[4]p37!E72</f>
        <v>0.99428954756319421</v>
      </c>
      <c r="F72">
        <f>[4]p37!F72</f>
        <v>1.0217193375606524</v>
      </c>
      <c r="G72">
        <f>[4]p37!G72</f>
        <v>0</v>
      </c>
      <c r="H72">
        <f>[4]p37!H72</f>
        <v>0</v>
      </c>
      <c r="I72">
        <f>[4]p37!I72</f>
        <v>0</v>
      </c>
      <c r="J72">
        <f>[4]p37!J72</f>
        <v>0</v>
      </c>
      <c r="K72">
        <f>[4]p37!K72</f>
        <v>0</v>
      </c>
    </row>
    <row r="73" spans="1:13">
      <c r="A73" t="s">
        <v>246</v>
      </c>
      <c r="B73">
        <f>[4]p37!B73</f>
        <v>0</v>
      </c>
      <c r="C73">
        <f>[4]p37!C73</f>
        <v>0</v>
      </c>
      <c r="D73">
        <f>[4]p37!D73</f>
        <v>0</v>
      </c>
      <c r="E73">
        <f>[4]p37!E73</f>
        <v>0</v>
      </c>
      <c r="F73">
        <f>[4]p37!F73</f>
        <v>0</v>
      </c>
      <c r="G73">
        <f>[4]p37!G73</f>
        <v>0</v>
      </c>
      <c r="H73">
        <f>[4]p37!H73</f>
        <v>0</v>
      </c>
      <c r="I73">
        <f>[4]p37!I73</f>
        <v>0</v>
      </c>
      <c r="J73">
        <f>[4]p37!J73</f>
        <v>0</v>
      </c>
      <c r="K73">
        <f>[4]p37!K73</f>
        <v>0</v>
      </c>
    </row>
    <row r="74" spans="1:13">
      <c r="A74" t="s">
        <v>435</v>
      </c>
      <c r="B74">
        <f>[4]p37!B74</f>
        <v>5</v>
      </c>
      <c r="C74">
        <f>[4]p37!C74</f>
        <v>5</v>
      </c>
      <c r="D74">
        <f>[4]p37!D74</f>
        <v>5</v>
      </c>
      <c r="E74">
        <f>[4]p37!E74</f>
        <v>5</v>
      </c>
      <c r="F74">
        <f>[4]p37!F74</f>
        <v>5</v>
      </c>
      <c r="G74">
        <f>[4]p37!G74</f>
        <v>0</v>
      </c>
      <c r="H74">
        <f>[4]p37!H74</f>
        <v>0</v>
      </c>
      <c r="I74">
        <f>[4]p37!I74</f>
        <v>0</v>
      </c>
      <c r="J74">
        <f>[4]p37!J74</f>
        <v>0</v>
      </c>
      <c r="K74">
        <f>[4]p37!K74</f>
        <v>0</v>
      </c>
    </row>
    <row r="75" spans="1:13">
      <c r="A75" t="s">
        <v>436</v>
      </c>
      <c r="B75">
        <f>[4]p37!B75</f>
        <v>1</v>
      </c>
      <c r="C75">
        <f>[4]p37!C75</f>
        <v>1</v>
      </c>
      <c r="D75">
        <f>[4]p37!D75</f>
        <v>1</v>
      </c>
      <c r="E75">
        <f>[4]p37!E75</f>
        <v>1</v>
      </c>
      <c r="F75">
        <f>[4]p37!F75</f>
        <v>1</v>
      </c>
      <c r="G75">
        <f>[4]p37!G75</f>
        <v>0</v>
      </c>
      <c r="H75">
        <f>[4]p37!H75</f>
        <v>0</v>
      </c>
      <c r="I75">
        <f>[4]p37!I75</f>
        <v>0</v>
      </c>
      <c r="J75">
        <f>[4]p37!J75</f>
        <v>0</v>
      </c>
      <c r="K75">
        <f>[4]p37!K75</f>
        <v>0</v>
      </c>
    </row>
    <row r="76" spans="1:13">
      <c r="A76" t="s">
        <v>437</v>
      </c>
      <c r="B76">
        <f>[4]p37!B76</f>
        <v>325000</v>
      </c>
      <c r="C76">
        <f>[4]p37!C76</f>
        <v>325000</v>
      </c>
      <c r="D76">
        <f>[4]p37!D76</f>
        <v>325000</v>
      </c>
      <c r="E76">
        <f>[4]p37!E76</f>
        <v>325000</v>
      </c>
      <c r="F76">
        <f>[4]p37!F76</f>
        <v>325000</v>
      </c>
      <c r="G76">
        <f>[4]p37!G76</f>
        <v>0</v>
      </c>
      <c r="H76">
        <f>[4]p37!H76</f>
        <v>0</v>
      </c>
      <c r="I76">
        <f>[4]p37!I76</f>
        <v>0</v>
      </c>
      <c r="J76">
        <f>[4]p37!J76</f>
        <v>0</v>
      </c>
      <c r="K76">
        <f>[4]p37!K76</f>
        <v>0</v>
      </c>
    </row>
    <row r="77" spans="1:13" ht="14" thickBot="1">
      <c r="A77" s="34" t="s">
        <v>438</v>
      </c>
      <c r="B77" s="34">
        <f>[4]p37!B77</f>
        <v>325000</v>
      </c>
      <c r="C77" s="34">
        <f>[4]p37!C77</f>
        <v>325000</v>
      </c>
      <c r="D77" s="34">
        <f>[4]p37!D77</f>
        <v>325000</v>
      </c>
      <c r="E77" s="34">
        <f>[4]p37!E77</f>
        <v>325000</v>
      </c>
      <c r="F77" s="34">
        <f>[4]p37!F77</f>
        <v>325000</v>
      </c>
      <c r="G77" s="34">
        <f>[4]p37!G77</f>
        <v>0</v>
      </c>
      <c r="H77" s="34">
        <f>[4]p37!H77</f>
        <v>0</v>
      </c>
      <c r="I77" s="34">
        <f>[4]p37!I77</f>
        <v>0</v>
      </c>
      <c r="J77" s="34">
        <f>[4]p37!J77</f>
        <v>0</v>
      </c>
      <c r="K77" s="34">
        <f>[4]p37!K77</f>
        <v>0</v>
      </c>
      <c r="L77" s="34"/>
      <c r="M77" s="34"/>
    </row>
    <row r="78" spans="1:13">
      <c r="A78" t="s">
        <v>247</v>
      </c>
      <c r="B78">
        <f>[4]p37!B78</f>
        <v>1</v>
      </c>
    </row>
    <row r="79" spans="1:13">
      <c r="A79" t="s">
        <v>248</v>
      </c>
      <c r="B79">
        <f>[4]p37!B79</f>
        <v>55000</v>
      </c>
    </row>
    <row r="80" spans="1:13">
      <c r="A80" t="s">
        <v>249</v>
      </c>
      <c r="B80">
        <f>[4]p37!B80</f>
        <v>55000</v>
      </c>
    </row>
    <row r="81" spans="1:2">
      <c r="A81" t="s">
        <v>250</v>
      </c>
      <c r="B81">
        <f>[4]p37!B81</f>
        <v>0</v>
      </c>
    </row>
    <row r="82" spans="1:2">
      <c r="A82" t="s">
        <v>251</v>
      </c>
      <c r="B82">
        <f>[4]p37!B82</f>
        <v>0</v>
      </c>
    </row>
    <row r="83" spans="1:2">
      <c r="A83" t="s">
        <v>252</v>
      </c>
      <c r="B83">
        <f>[4]p37!B83</f>
        <v>0</v>
      </c>
    </row>
    <row r="84" spans="1:2">
      <c r="A84" t="s">
        <v>253</v>
      </c>
      <c r="B84">
        <f>[4]p37!B84</f>
        <v>0</v>
      </c>
    </row>
    <row r="85" spans="1:2">
      <c r="A85" t="s">
        <v>254</v>
      </c>
      <c r="B85">
        <f>[4]p37!B85</f>
        <v>60513</v>
      </c>
    </row>
    <row r="86" spans="1:2">
      <c r="A86" t="s">
        <v>255</v>
      </c>
      <c r="B86">
        <f>[4]p37!B86</f>
        <v>25113</v>
      </c>
    </row>
    <row r="87" spans="1:2">
      <c r="A87" t="s">
        <v>256</v>
      </c>
      <c r="B87">
        <f>[4]p37!B87</f>
        <v>19892</v>
      </c>
    </row>
    <row r="88" spans="1:2">
      <c r="A88" t="s">
        <v>257</v>
      </c>
      <c r="B88">
        <f>[4]p37!B88</f>
        <v>51042</v>
      </c>
    </row>
    <row r="89" spans="1:2">
      <c r="A89" t="s">
        <v>258</v>
      </c>
      <c r="B89">
        <f>[4]p37!B89</f>
        <v>52764</v>
      </c>
    </row>
    <row r="90" spans="1:2">
      <c r="A90" t="s">
        <v>259</v>
      </c>
      <c r="B90">
        <f>[4]p37!B90</f>
        <v>132936</v>
      </c>
    </row>
    <row r="91" spans="1:2">
      <c r="A91" t="s">
        <v>260</v>
      </c>
      <c r="B91">
        <f>[4]p37!B91</f>
        <v>60513</v>
      </c>
    </row>
    <row r="92" spans="1:2">
      <c r="A92" t="s">
        <v>261</v>
      </c>
      <c r="B92">
        <f>[4]p37!B92</f>
        <v>25113</v>
      </c>
    </row>
    <row r="93" spans="1:2">
      <c r="A93" t="s">
        <v>262</v>
      </c>
      <c r="B93">
        <f>[4]p37!B93</f>
        <v>19892</v>
      </c>
    </row>
    <row r="94" spans="1:2">
      <c r="A94" t="s">
        <v>263</v>
      </c>
      <c r="B94">
        <f>[4]p37!B94</f>
        <v>51042</v>
      </c>
    </row>
    <row r="95" spans="1:2">
      <c r="A95" t="s">
        <v>264</v>
      </c>
      <c r="B95">
        <f>[4]p37!B95</f>
        <v>52764</v>
      </c>
    </row>
    <row r="96" spans="1:2">
      <c r="A96" t="s">
        <v>265</v>
      </c>
      <c r="B96">
        <f>[4]p37!B96</f>
        <v>132936</v>
      </c>
    </row>
    <row r="97" spans="1:2">
      <c r="A97" t="s">
        <v>266</v>
      </c>
      <c r="B97">
        <f>[4]p37!B97</f>
        <v>0</v>
      </c>
    </row>
    <row r="98" spans="1:2">
      <c r="A98" t="s">
        <v>267</v>
      </c>
      <c r="B98">
        <f>[4]p37!B98</f>
        <v>0</v>
      </c>
    </row>
    <row r="99" spans="1:2">
      <c r="A99" t="s">
        <v>268</v>
      </c>
      <c r="B99">
        <f>[4]p37!B99</f>
        <v>0</v>
      </c>
    </row>
    <row r="100" spans="1:2">
      <c r="A100" t="s">
        <v>269</v>
      </c>
      <c r="B100">
        <f>[4]p37!B100</f>
        <v>0</v>
      </c>
    </row>
    <row r="101" spans="1:2">
      <c r="A101" t="s">
        <v>270</v>
      </c>
      <c r="B101">
        <f>[4]p37!B101</f>
        <v>0</v>
      </c>
    </row>
    <row r="102" spans="1:2">
      <c r="A102" t="s">
        <v>271</v>
      </c>
      <c r="B102">
        <f>[4]p37!B102</f>
        <v>0</v>
      </c>
    </row>
    <row r="103" spans="1:2">
      <c r="A103" t="s">
        <v>272</v>
      </c>
      <c r="B103">
        <f>[4]p37!B103</f>
        <v>230751138.99527711</v>
      </c>
    </row>
    <row r="104" spans="1:2">
      <c r="A104" t="s">
        <v>273</v>
      </c>
      <c r="B104">
        <f>[4]p37!B104</f>
        <v>9249750.5242114309</v>
      </c>
    </row>
    <row r="105" spans="1:2">
      <c r="A105" t="s">
        <v>274</v>
      </c>
      <c r="B105">
        <f>[4]p37!B105</f>
        <v>6033773.2835503342</v>
      </c>
    </row>
    <row r="106" spans="1:2">
      <c r="A106" t="s">
        <v>275</v>
      </c>
      <c r="B106">
        <f>[4]p37!B106</f>
        <v>1459768.9302212254</v>
      </c>
    </row>
    <row r="107" spans="1:2">
      <c r="A107" t="s">
        <v>276</v>
      </c>
      <c r="B107">
        <f>[4]p37!B107</f>
        <v>2332117.2460135804</v>
      </c>
    </row>
    <row r="108" spans="1:2">
      <c r="A108" t="s">
        <v>277</v>
      </c>
      <c r="B108">
        <f>[4]p37!B108</f>
        <v>5299598.0466252305</v>
      </c>
    </row>
    <row r="109" spans="1:2">
      <c r="A109" t="s">
        <v>278</v>
      </c>
      <c r="B109">
        <f>[4]p37!B109</f>
        <v>1657.6218472831301</v>
      </c>
    </row>
    <row r="110" spans="1:2">
      <c r="A110" t="s">
        <v>279</v>
      </c>
      <c r="B110">
        <f>[4]p37!B110</f>
        <v>254.46497114199715</v>
      </c>
    </row>
    <row r="111" spans="1:2">
      <c r="A111" t="s">
        <v>280</v>
      </c>
      <c r="B111">
        <f>[4]p37!B111</f>
        <v>131.85628330661262</v>
      </c>
    </row>
    <row r="112" spans="1:2">
      <c r="A112" t="s">
        <v>281</v>
      </c>
      <c r="B112">
        <f>[4]p37!B112</f>
        <v>12.245065497595135</v>
      </c>
    </row>
    <row r="113" spans="1:2">
      <c r="A113" t="s">
        <v>282</v>
      </c>
      <c r="B113">
        <f>[4]p37!B113</f>
        <v>14.577458925708495</v>
      </c>
    </row>
    <row r="114" spans="1:2">
      <c r="A114" t="s">
        <v>283</v>
      </c>
      <c r="B114">
        <f>[4]p37!B114</f>
        <v>19.436611900944659</v>
      </c>
    </row>
    <row r="115" spans="1:2">
      <c r="A115" t="s">
        <v>284</v>
      </c>
      <c r="B115">
        <f>[4]p37!B115</f>
        <v>9999968</v>
      </c>
    </row>
    <row r="116" spans="1:2">
      <c r="A116" t="s">
        <v>285</v>
      </c>
      <c r="B116">
        <f>[4]p37!B116</f>
        <v>499999</v>
      </c>
    </row>
    <row r="117" spans="1:2">
      <c r="A117" t="s">
        <v>286</v>
      </c>
      <c r="B117">
        <f>[4]p37!B117</f>
        <v>500003</v>
      </c>
    </row>
    <row r="118" spans="1:2">
      <c r="A118" t="s">
        <v>287</v>
      </c>
      <c r="B118">
        <f>[4]p37!B118</f>
        <v>199999.8</v>
      </c>
    </row>
    <row r="119" spans="1:2">
      <c r="A119" t="s">
        <v>288</v>
      </c>
      <c r="B119">
        <f>[4]p37!B119</f>
        <v>300000</v>
      </c>
    </row>
    <row r="120" spans="1:2">
      <c r="A120" t="s">
        <v>289</v>
      </c>
      <c r="B120">
        <f>[4]p37!B120</f>
        <v>1000000</v>
      </c>
    </row>
    <row r="121" spans="1:2">
      <c r="A121" t="s">
        <v>290</v>
      </c>
      <c r="B121">
        <f>[4]p37!B121</f>
        <v>20767602.509574939</v>
      </c>
    </row>
    <row r="122" spans="1:2">
      <c r="A122" t="s">
        <v>291</v>
      </c>
      <c r="B122">
        <f>[4]p37!B122</f>
        <v>638232.78617058869</v>
      </c>
    </row>
    <row r="123" spans="1:2">
      <c r="A123" t="s">
        <v>292</v>
      </c>
      <c r="B123">
        <f>[4]p37!B123</f>
        <v>0</v>
      </c>
    </row>
    <row r="124" spans="1:2">
      <c r="A124" t="s">
        <v>293</v>
      </c>
      <c r="B124">
        <f>[4]p37!B124</f>
        <v>167873.4269754409</v>
      </c>
    </row>
    <row r="125" spans="1:2">
      <c r="A125" t="s">
        <v>294</v>
      </c>
      <c r="B125">
        <f>[4]p37!B125</f>
        <v>268193.48329156172</v>
      </c>
    </row>
    <row r="126" spans="1:2">
      <c r="A126" t="s">
        <v>295</v>
      </c>
      <c r="B126">
        <f>[4]p37!B126</f>
        <v>304726.88768095075</v>
      </c>
    </row>
    <row r="127" spans="1:2">
      <c r="A127" t="s">
        <v>296</v>
      </c>
      <c r="B127">
        <f>[4]p37!B127</f>
        <v>53318</v>
      </c>
    </row>
    <row r="128" spans="1:2">
      <c r="A128" t="s">
        <v>297</v>
      </c>
      <c r="B128">
        <f>[4]p37!B128</f>
        <v>17700</v>
      </c>
    </row>
    <row r="129" spans="1:2">
      <c r="A129" t="s">
        <v>298</v>
      </c>
      <c r="B129">
        <f>[4]p37!B129</f>
        <v>14811</v>
      </c>
    </row>
    <row r="130" spans="1:2">
      <c r="A130" t="s">
        <v>299</v>
      </c>
      <c r="B130">
        <f>[4]p37!B130</f>
        <v>48032</v>
      </c>
    </row>
    <row r="131" spans="1:2">
      <c r="A131" t="s">
        <v>300</v>
      </c>
      <c r="B131">
        <f>[4]p37!B131</f>
        <v>58535</v>
      </c>
    </row>
    <row r="132" spans="1:2">
      <c r="A132" t="s">
        <v>301</v>
      </c>
      <c r="B132">
        <f>[4]p37!B132</f>
        <v>131325</v>
      </c>
    </row>
    <row r="133" spans="1:2">
      <c r="A133" t="s">
        <v>302</v>
      </c>
      <c r="B133">
        <f>[4]p37!B133</f>
        <v>53318</v>
      </c>
    </row>
    <row r="134" spans="1:2">
      <c r="A134" t="s">
        <v>303</v>
      </c>
      <c r="B134">
        <f>[4]p37!B134</f>
        <v>17700</v>
      </c>
    </row>
    <row r="135" spans="1:2">
      <c r="A135" t="s">
        <v>304</v>
      </c>
      <c r="B135">
        <f>[4]p37!B135</f>
        <v>14811</v>
      </c>
    </row>
    <row r="136" spans="1:2">
      <c r="A136" t="s">
        <v>305</v>
      </c>
      <c r="B136">
        <f>[4]p37!B136</f>
        <v>48032</v>
      </c>
    </row>
    <row r="137" spans="1:2">
      <c r="A137" t="s">
        <v>306</v>
      </c>
      <c r="B137">
        <f>[4]p37!B137</f>
        <v>58535</v>
      </c>
    </row>
    <row r="138" spans="1:2">
      <c r="A138" t="s">
        <v>307</v>
      </c>
      <c r="B138">
        <f>[4]p37!B138</f>
        <v>131325</v>
      </c>
    </row>
    <row r="139" spans="1:2">
      <c r="A139" t="s">
        <v>308</v>
      </c>
      <c r="B139">
        <f>[4]p37!B139</f>
        <v>0</v>
      </c>
    </row>
    <row r="140" spans="1:2">
      <c r="A140" t="s">
        <v>309</v>
      </c>
      <c r="B140">
        <f>[4]p37!B140</f>
        <v>0</v>
      </c>
    </row>
    <row r="141" spans="1:2">
      <c r="A141" t="s">
        <v>310</v>
      </c>
      <c r="B141">
        <f>[4]p37!B141</f>
        <v>0</v>
      </c>
    </row>
    <row r="142" spans="1:2">
      <c r="A142" t="s">
        <v>311</v>
      </c>
      <c r="B142">
        <f>[4]p37!B142</f>
        <v>0</v>
      </c>
    </row>
    <row r="143" spans="1:2">
      <c r="A143" t="s">
        <v>312</v>
      </c>
      <c r="B143">
        <f>[4]p37!B143</f>
        <v>0</v>
      </c>
    </row>
    <row r="144" spans="1:2">
      <c r="A144" t="s">
        <v>313</v>
      </c>
      <c r="B144">
        <f>[4]p37!B144</f>
        <v>0</v>
      </c>
    </row>
    <row r="145" spans="1:2">
      <c r="A145" t="s">
        <v>314</v>
      </c>
      <c r="B145">
        <f>[4]p37!B145</f>
        <v>312541514.29521537</v>
      </c>
    </row>
    <row r="146" spans="1:2">
      <c r="A146" t="s">
        <v>315</v>
      </c>
      <c r="B146">
        <f>[4]p37!B146</f>
        <v>7742876.4543481329</v>
      </c>
    </row>
    <row r="147" spans="1:2">
      <c r="A147" t="s">
        <v>316</v>
      </c>
      <c r="B147">
        <f>[4]p37!B147</f>
        <v>6803035.6115038246</v>
      </c>
    </row>
    <row r="148" spans="1:2">
      <c r="A148" t="s">
        <v>317</v>
      </c>
      <c r="B148">
        <f>[4]p37!B148</f>
        <v>1807000.1355678781</v>
      </c>
    </row>
    <row r="149" spans="1:2">
      <c r="A149" t="s">
        <v>318</v>
      </c>
      <c r="B149">
        <f>[4]p37!B149</f>
        <v>3072740.8356289351</v>
      </c>
    </row>
    <row r="150" spans="1:2">
      <c r="A150" t="s">
        <v>319</v>
      </c>
      <c r="B150">
        <f>[4]p37!B150</f>
        <v>6698460.8470521765</v>
      </c>
    </row>
    <row r="151" spans="1:2">
      <c r="A151" t="s">
        <v>320</v>
      </c>
      <c r="B151">
        <f>[4]p37!B151</f>
        <v>2508.0708615915328</v>
      </c>
    </row>
    <row r="152" spans="1:2">
      <c r="A152" t="s">
        <v>321</v>
      </c>
      <c r="B152">
        <f>[4]p37!B152</f>
        <v>354.34022661605076</v>
      </c>
    </row>
    <row r="153" spans="1:2">
      <c r="A153" t="s">
        <v>322</v>
      </c>
      <c r="B153">
        <f>[4]p37!B153</f>
        <v>199.50563671750828</v>
      </c>
    </row>
    <row r="154" spans="1:2">
      <c r="A154" t="s">
        <v>323</v>
      </c>
      <c r="B154">
        <f>[4]p37!B154</f>
        <v>17.766507304575743</v>
      </c>
    </row>
    <row r="155" spans="1:2">
      <c r="A155" t="s">
        <v>324</v>
      </c>
      <c r="B155">
        <f>[4]p37!B155</f>
        <v>21.150603934018744</v>
      </c>
    </row>
    <row r="156" spans="1:2">
      <c r="A156" t="s">
        <v>325</v>
      </c>
      <c r="B156">
        <f>[4]p37!B156</f>
        <v>27.900805245358328</v>
      </c>
    </row>
    <row r="157" spans="1:2">
      <c r="A157" t="s">
        <v>326</v>
      </c>
      <c r="B157">
        <f>[4]p37!B157</f>
        <v>15000040</v>
      </c>
    </row>
    <row r="158" spans="1:2">
      <c r="A158" t="s">
        <v>327</v>
      </c>
      <c r="B158">
        <f>[4]p37!B158</f>
        <v>499999</v>
      </c>
    </row>
    <row r="159" spans="1:2">
      <c r="A159" t="s">
        <v>328</v>
      </c>
      <c r="B159">
        <f>[4]p37!B159</f>
        <v>500003</v>
      </c>
    </row>
    <row r="160" spans="1:2">
      <c r="A160" t="s">
        <v>329</v>
      </c>
      <c r="B160">
        <f>[4]p37!B160</f>
        <v>249999.75</v>
      </c>
    </row>
    <row r="161" spans="1:2">
      <c r="A161" t="s">
        <v>330</v>
      </c>
      <c r="B161">
        <f>[4]p37!B161</f>
        <v>350000.25</v>
      </c>
    </row>
    <row r="162" spans="1:2">
      <c r="A162" t="s">
        <v>331</v>
      </c>
      <c r="B162">
        <f>[4]p37!B162</f>
        <v>1000000</v>
      </c>
    </row>
    <row r="163" spans="1:2">
      <c r="A163" t="s">
        <v>332</v>
      </c>
      <c r="B163">
        <f>[4]p37!B163</f>
        <v>28128736.286569383</v>
      </c>
    </row>
    <row r="164" spans="1:2">
      <c r="A164" t="s">
        <v>333</v>
      </c>
      <c r="B164">
        <f>[4]p37!B164</f>
        <v>0</v>
      </c>
    </row>
    <row r="165" spans="1:2">
      <c r="A165" t="s">
        <v>334</v>
      </c>
      <c r="B165">
        <f>[4]p37!B165</f>
        <v>625879.27625835186</v>
      </c>
    </row>
    <row r="166" spans="1:2">
      <c r="A166" t="s">
        <v>335</v>
      </c>
      <c r="B166">
        <f>[4]p37!B166</f>
        <v>207805.01559030599</v>
      </c>
    </row>
    <row r="167" spans="1:2">
      <c r="A167" t="s">
        <v>336</v>
      </c>
      <c r="B167">
        <f>[4]p37!B167</f>
        <v>353365.19609732757</v>
      </c>
    </row>
    <row r="168" spans="1:2">
      <c r="A168" t="s">
        <v>337</v>
      </c>
      <c r="B168">
        <f>[4]p37!B168</f>
        <v>0</v>
      </c>
    </row>
    <row r="169" spans="1:2">
      <c r="A169" t="s">
        <v>338</v>
      </c>
      <c r="B169">
        <f>[4]p37!B169</f>
        <v>3</v>
      </c>
    </row>
    <row r="170" spans="1:2">
      <c r="A170" t="s">
        <v>339</v>
      </c>
      <c r="B170">
        <f>[4]p37!B170</f>
        <v>6</v>
      </c>
    </row>
    <row r="171" spans="1:2">
      <c r="A171" t="s">
        <v>340</v>
      </c>
      <c r="B171">
        <f>[4]p37!B171</f>
        <v>333781</v>
      </c>
    </row>
    <row r="172" spans="1:2">
      <c r="A172" t="s">
        <v>341</v>
      </c>
      <c r="B172">
        <f>[4]p37!B172</f>
        <v>8621259.5</v>
      </c>
    </row>
    <row r="173" spans="1:2">
      <c r="A173" t="s">
        <v>342</v>
      </c>
      <c r="B173">
        <f>[4]p37!B173</f>
        <v>32060062.300000004</v>
      </c>
    </row>
    <row r="174" spans="1:2">
      <c r="A174" t="s">
        <v>343</v>
      </c>
      <c r="B174">
        <f>[4]p37!B174</f>
        <v>333781</v>
      </c>
    </row>
    <row r="175" spans="1:2">
      <c r="A175" t="s">
        <v>344</v>
      </c>
      <c r="B175">
        <f>[4]p37!B175</f>
        <v>8621259.5</v>
      </c>
    </row>
    <row r="176" spans="1:2">
      <c r="A176" t="s">
        <v>345</v>
      </c>
      <c r="B176">
        <f>[4]p37!B176</f>
        <v>32060062.300000004</v>
      </c>
    </row>
    <row r="177" spans="1:2">
      <c r="A177" t="s">
        <v>346</v>
      </c>
      <c r="B177">
        <f>[4]p37!B177</f>
        <v>329608</v>
      </c>
    </row>
    <row r="178" spans="1:2">
      <c r="A178" t="s">
        <v>347</v>
      </c>
      <c r="B178">
        <f>[4]p37!B178</f>
        <v>8729892.0257142857</v>
      </c>
    </row>
    <row r="179" spans="1:2">
      <c r="A179" t="s">
        <v>348</v>
      </c>
      <c r="B179">
        <f>[4]p37!B179</f>
        <v>32579316</v>
      </c>
    </row>
    <row r="180" spans="1:2">
      <c r="A180" t="s">
        <v>349</v>
      </c>
      <c r="B180">
        <f>[4]p37!B180</f>
        <v>346924</v>
      </c>
    </row>
    <row r="181" spans="1:2">
      <c r="A181" t="s">
        <v>350</v>
      </c>
      <c r="B181">
        <f>[4]p37!B181</f>
        <v>1907498</v>
      </c>
    </row>
    <row r="182" spans="1:2">
      <c r="A182" t="s">
        <v>351</v>
      </c>
      <c r="B182">
        <f>[4]p37!B182</f>
        <v>7303463</v>
      </c>
    </row>
    <row r="183" spans="1:2">
      <c r="A183" t="s">
        <v>352</v>
      </c>
      <c r="B183">
        <f>[4]p37!B183</f>
        <v>346924</v>
      </c>
    </row>
    <row r="184" spans="1:2">
      <c r="A184" t="s">
        <v>353</v>
      </c>
      <c r="B184">
        <f>[4]p37!B184</f>
        <v>1907498</v>
      </c>
    </row>
    <row r="185" spans="1:2">
      <c r="A185" t="s">
        <v>354</v>
      </c>
      <c r="B185">
        <f>[4]p37!B185</f>
        <v>7303463</v>
      </c>
    </row>
    <row r="186" spans="1:2">
      <c r="A186" t="s">
        <v>355</v>
      </c>
      <c r="B186">
        <f>[4]p37!B186</f>
        <v>342588</v>
      </c>
    </row>
    <row r="187" spans="1:2">
      <c r="A187" t="s">
        <v>356</v>
      </c>
      <c r="B187">
        <f>[4]p37!B187</f>
        <v>1898826</v>
      </c>
    </row>
    <row r="188" spans="1:2">
      <c r="A188" t="s">
        <v>357</v>
      </c>
      <c r="B188">
        <f>[4]p37!B188</f>
        <v>7235049</v>
      </c>
    </row>
    <row r="189" spans="1:2">
      <c r="A189" t="s">
        <v>358</v>
      </c>
      <c r="B189">
        <f>[4]p37!B189</f>
        <v>0</v>
      </c>
    </row>
    <row r="190" spans="1:2">
      <c r="A190" t="s">
        <v>359</v>
      </c>
      <c r="B190">
        <f>[4]p37!B190</f>
        <v>0</v>
      </c>
    </row>
    <row r="191" spans="1:2">
      <c r="A191" t="s">
        <v>360</v>
      </c>
      <c r="B191">
        <f>[4]p37!B191</f>
        <v>0</v>
      </c>
    </row>
    <row r="192" spans="1:2">
      <c r="A192" t="s">
        <v>361</v>
      </c>
      <c r="B192">
        <f>[4]p37!B192</f>
        <v>45391</v>
      </c>
    </row>
    <row r="193" spans="1:2">
      <c r="A193" t="s">
        <v>362</v>
      </c>
      <c r="B193">
        <f>[4]p37!B193</f>
        <v>5532268</v>
      </c>
    </row>
    <row r="194" spans="1:2">
      <c r="A194" t="s">
        <v>363</v>
      </c>
      <c r="B194">
        <f>[4]p37!B194</f>
        <v>121.8802801837133</v>
      </c>
    </row>
    <row r="195" spans="1:2">
      <c r="A195" t="s">
        <v>364</v>
      </c>
      <c r="B195">
        <f>[4]p37!B195</f>
        <v>0</v>
      </c>
    </row>
    <row r="196" spans="1:2">
      <c r="A196" t="s">
        <v>365</v>
      </c>
      <c r="B196">
        <f>[4]p37!B196</f>
        <v>0</v>
      </c>
    </row>
    <row r="197" spans="1:2">
      <c r="A197" t="s">
        <v>366</v>
      </c>
      <c r="B197">
        <f>[4]p37!B197</f>
        <v>0</v>
      </c>
    </row>
    <row r="198" spans="1:2">
      <c r="A198" t="s">
        <v>367</v>
      </c>
      <c r="B198">
        <f>[4]p37!B198</f>
        <v>0</v>
      </c>
    </row>
    <row r="199" spans="1:2">
      <c r="A199" t="s">
        <v>368</v>
      </c>
      <c r="B199">
        <f>[4]p37!B199</f>
        <v>0</v>
      </c>
    </row>
    <row r="200" spans="1:2">
      <c r="A200" t="s">
        <v>369</v>
      </c>
      <c r="B200">
        <f>[4]p37!B200</f>
        <v>0</v>
      </c>
    </row>
    <row r="201" spans="1:2">
      <c r="A201" t="s">
        <v>370</v>
      </c>
      <c r="B201">
        <f>[4]p37!B201</f>
        <v>58068</v>
      </c>
    </row>
    <row r="202" spans="1:2">
      <c r="A202" t="s">
        <v>371</v>
      </c>
      <c r="B202">
        <f>[4]p37!B202</f>
        <v>1541727</v>
      </c>
    </row>
    <row r="203" spans="1:2">
      <c r="A203" t="s">
        <v>372</v>
      </c>
      <c r="B203">
        <f>[4]p37!B203</f>
        <v>26.550371262870254</v>
      </c>
    </row>
    <row r="204" spans="1:2">
      <c r="A204" t="s">
        <v>373</v>
      </c>
      <c r="B204">
        <f>[4]p37!B204</f>
        <v>0</v>
      </c>
    </row>
    <row r="205" spans="1:2">
      <c r="A205" t="s">
        <v>374</v>
      </c>
      <c r="B205">
        <f>[4]p37!B205</f>
        <v>0</v>
      </c>
    </row>
    <row r="206" spans="1:2">
      <c r="A206" t="s">
        <v>375</v>
      </c>
      <c r="B206">
        <f>[4]p37!B206</f>
        <v>0</v>
      </c>
    </row>
    <row r="207" spans="1:2">
      <c r="A207" t="s">
        <v>376</v>
      </c>
      <c r="B207">
        <f>[4]p37!B207</f>
        <v>169063</v>
      </c>
    </row>
    <row r="208" spans="1:2">
      <c r="A208" t="s">
        <v>377</v>
      </c>
      <c r="B208">
        <f>[4]p37!B208</f>
        <v>315585</v>
      </c>
    </row>
    <row r="209" spans="1:2">
      <c r="A209" t="s">
        <v>378</v>
      </c>
      <c r="B209">
        <f>[4]p37!B209</f>
        <v>0</v>
      </c>
    </row>
    <row r="210" spans="1:2">
      <c r="A210" t="s">
        <v>379</v>
      </c>
      <c r="B210">
        <f>[4]p37!B210</f>
        <v>0</v>
      </c>
    </row>
    <row r="211" spans="1:2">
      <c r="A211" t="s">
        <v>380</v>
      </c>
      <c r="B211">
        <f>[4]p37!B211</f>
        <v>644616.9</v>
      </c>
    </row>
    <row r="212" spans="1:2">
      <c r="A212" t="s">
        <v>381</v>
      </c>
      <c r="B212">
        <f>[4]p37!B212</f>
        <v>1070734</v>
      </c>
    </row>
    <row r="213" spans="1:2">
      <c r="A213" t="s">
        <v>382</v>
      </c>
      <c r="B213">
        <f>[4]p37!B213</f>
        <v>33735496.176817141</v>
      </c>
    </row>
    <row r="214" spans="1:2">
      <c r="A214" t="s">
        <v>137</v>
      </c>
      <c r="B214">
        <f>[4]p37!B214</f>
        <v>299600</v>
      </c>
    </row>
    <row r="215" spans="1:2">
      <c r="A215" t="s">
        <v>383</v>
      </c>
      <c r="B215">
        <f>[4]p37!B215</f>
        <v>0</v>
      </c>
    </row>
    <row r="216" spans="1:2">
      <c r="A216" t="s">
        <v>384</v>
      </c>
      <c r="B216">
        <f>[4]p37!B216</f>
        <v>34035096.176817141</v>
      </c>
    </row>
    <row r="217" spans="1:2">
      <c r="A217" t="s">
        <v>385</v>
      </c>
      <c r="B217">
        <f>[4]p37!B217</f>
        <v>14586431</v>
      </c>
    </row>
    <row r="218" spans="1:2">
      <c r="A218" t="s">
        <v>386</v>
      </c>
      <c r="B218">
        <f>[4]p37!B218</f>
        <v>1129264.8999999999</v>
      </c>
    </row>
    <row r="219" spans="1:2">
      <c r="A219" t="s">
        <v>387</v>
      </c>
      <c r="B219">
        <f>[4]p37!B219</f>
        <v>4086641</v>
      </c>
    </row>
    <row r="220" spans="1:2">
      <c r="A220" t="s">
        <v>388</v>
      </c>
      <c r="B220">
        <f>[4]p37!B220</f>
        <v>203459</v>
      </c>
    </row>
    <row r="221" spans="1:2">
      <c r="A221" t="s">
        <v>145</v>
      </c>
      <c r="B221">
        <f>[4]p37!B221</f>
        <v>5200000</v>
      </c>
    </row>
    <row r="222" spans="1:2">
      <c r="A222" t="s">
        <v>146</v>
      </c>
      <c r="B222">
        <f>[4]p37!B222</f>
        <v>1152813</v>
      </c>
    </row>
    <row r="223" spans="1:2">
      <c r="A223" t="s">
        <v>389</v>
      </c>
      <c r="B223">
        <f>[4]p37!B223</f>
        <v>153487</v>
      </c>
    </row>
    <row r="224" spans="1:2">
      <c r="A224" t="s">
        <v>390</v>
      </c>
      <c r="B224">
        <f>[4]p37!B224</f>
        <v>0</v>
      </c>
    </row>
    <row r="225" spans="1:2">
      <c r="A225" t="s">
        <v>391</v>
      </c>
      <c r="B225">
        <f>[4]p37!B225</f>
        <v>0</v>
      </c>
    </row>
    <row r="226" spans="1:2">
      <c r="A226" t="s">
        <v>392</v>
      </c>
      <c r="B226">
        <f>[4]p37!B226</f>
        <v>2300000</v>
      </c>
    </row>
    <row r="227" spans="1:2">
      <c r="A227" t="s">
        <v>152</v>
      </c>
      <c r="B227">
        <f>[4]p37!B227</f>
        <v>160000</v>
      </c>
    </row>
    <row r="228" spans="1:2">
      <c r="A228" t="s">
        <v>393</v>
      </c>
      <c r="B228">
        <f>[4]p37!B228</f>
        <v>0</v>
      </c>
    </row>
    <row r="229" spans="1:2">
      <c r="A229" t="s">
        <v>394</v>
      </c>
      <c r="B229">
        <f>[4]p37!B229</f>
        <v>217143</v>
      </c>
    </row>
    <row r="230" spans="1:2">
      <c r="A230" t="s">
        <v>395</v>
      </c>
      <c r="B230">
        <f>[4]p37!B230</f>
        <v>2425092.8705968875</v>
      </c>
    </row>
    <row r="231" spans="1:2">
      <c r="A231" t="s">
        <v>396</v>
      </c>
      <c r="B231">
        <f>[4]p37!B231</f>
        <v>31614331.770596884</v>
      </c>
    </row>
    <row r="232" spans="1:2">
      <c r="A232" t="s">
        <v>397</v>
      </c>
      <c r="B232">
        <f>[4]p37!B232</f>
        <v>2420764.4062202573</v>
      </c>
    </row>
    <row r="233" spans="1:2">
      <c r="A233" t="s">
        <v>398</v>
      </c>
      <c r="B233">
        <f>[4]p37!B233</f>
        <v>823060</v>
      </c>
    </row>
    <row r="234" spans="1:2">
      <c r="A234" t="s">
        <v>243</v>
      </c>
      <c r="B234">
        <f>[4]p37!B234</f>
        <v>1597704.4062202573</v>
      </c>
    </row>
    <row r="235" spans="1:2">
      <c r="A235" t="s">
        <v>399</v>
      </c>
      <c r="B235">
        <f>[4]p37!B235</f>
        <v>6250000</v>
      </c>
    </row>
    <row r="236" spans="1:2">
      <c r="A236" t="s">
        <v>400</v>
      </c>
      <c r="B236">
        <f>[4]p37!B236</f>
        <v>11666666.666666668</v>
      </c>
    </row>
    <row r="237" spans="1:2">
      <c r="A237" t="s">
        <v>401</v>
      </c>
      <c r="B237">
        <f>[4]p37!B237</f>
        <v>10000000</v>
      </c>
    </row>
    <row r="238" spans="1:2">
      <c r="A238" t="s">
        <v>402</v>
      </c>
      <c r="B238">
        <f>[4]p37!B238</f>
        <v>400</v>
      </c>
    </row>
    <row r="239" spans="1:2">
      <c r="A239" t="s">
        <v>403</v>
      </c>
      <c r="B239">
        <f>[4]p37!B239</f>
        <v>300</v>
      </c>
    </row>
    <row r="240" spans="1:2">
      <c r="A240" t="s">
        <v>404</v>
      </c>
      <c r="B240">
        <f>[4]p37!B240</f>
        <v>1000</v>
      </c>
    </row>
    <row r="241" spans="1:2">
      <c r="A241" t="s">
        <v>405</v>
      </c>
      <c r="B241">
        <f>[4]p37!B241</f>
        <v>1.4</v>
      </c>
    </row>
    <row r="242" spans="1:2">
      <c r="A242" t="s">
        <v>406</v>
      </c>
      <c r="B242">
        <f>[4]p37!B242</f>
        <v>3.8</v>
      </c>
    </row>
    <row r="243" spans="1:2">
      <c r="A243" t="s">
        <v>407</v>
      </c>
      <c r="B243">
        <f>[4]p37!B243</f>
        <v>39183534</v>
      </c>
    </row>
    <row r="244" spans="1:2">
      <c r="A244" t="s">
        <v>408</v>
      </c>
      <c r="B244">
        <f>[4]p37!B244</f>
        <v>7693548</v>
      </c>
    </row>
    <row r="245" spans="1:2">
      <c r="A245" t="s">
        <v>409</v>
      </c>
      <c r="B245">
        <f>[4]p37!B245</f>
        <v>45000</v>
      </c>
    </row>
    <row r="246" spans="1:2">
      <c r="A246" t="s">
        <v>410</v>
      </c>
      <c r="B246">
        <f>[4]p37!B246</f>
        <v>0</v>
      </c>
    </row>
    <row r="247" spans="1:2">
      <c r="A247" t="s">
        <v>411</v>
      </c>
      <c r="B247">
        <f>[4]p37!B247</f>
        <v>4.7</v>
      </c>
    </row>
    <row r="248" spans="1:2">
      <c r="A248" t="s">
        <v>412</v>
      </c>
      <c r="B248">
        <f>[4]p37!B248</f>
        <v>4.7</v>
      </c>
    </row>
    <row r="249" spans="1:2">
      <c r="A249" t="s">
        <v>413</v>
      </c>
      <c r="B249">
        <f>[4]p37!B249</f>
        <v>0</v>
      </c>
    </row>
    <row r="250" spans="1:2">
      <c r="A250" t="s">
        <v>414</v>
      </c>
      <c r="B250">
        <f>[4]p37!B250</f>
        <v>0</v>
      </c>
    </row>
    <row r="251" spans="1:2">
      <c r="A251" t="s">
        <v>415</v>
      </c>
      <c r="B251">
        <f>[4]p37!B251</f>
        <v>0</v>
      </c>
    </row>
    <row r="252" spans="1:2">
      <c r="A252" t="s">
        <v>416</v>
      </c>
      <c r="B252">
        <f>[4]p37!B252</f>
        <v>0</v>
      </c>
    </row>
    <row r="253" spans="1:2">
      <c r="A253" t="s">
        <v>417</v>
      </c>
      <c r="B253">
        <f>[4]p37!B253</f>
        <v>0</v>
      </c>
    </row>
    <row r="254" spans="1:2">
      <c r="A254" t="s">
        <v>418</v>
      </c>
      <c r="B254">
        <f>[4]p37!B254</f>
        <v>0</v>
      </c>
    </row>
    <row r="255" spans="1:2">
      <c r="A255" t="s">
        <v>419</v>
      </c>
      <c r="B255">
        <f>[4]p37!B255</f>
        <v>0</v>
      </c>
    </row>
    <row r="256" spans="1:2">
      <c r="A256" t="s">
        <v>420</v>
      </c>
      <c r="B256">
        <f>[4]p37!B256</f>
        <v>0</v>
      </c>
    </row>
    <row r="257" spans="1:2">
      <c r="A257" t="s">
        <v>421</v>
      </c>
      <c r="B257">
        <f>[4]p37!B257</f>
        <v>0</v>
      </c>
    </row>
    <row r="258" spans="1:2">
      <c r="A258" t="s">
        <v>422</v>
      </c>
      <c r="B258">
        <f>[4]p37!B258</f>
        <v>0</v>
      </c>
    </row>
    <row r="259" spans="1:2">
      <c r="A259" t="s">
        <v>423</v>
      </c>
      <c r="B259">
        <f>[4]p37!B259</f>
        <v>5</v>
      </c>
    </row>
    <row r="260" spans="1:2">
      <c r="A260" t="s">
        <v>1065</v>
      </c>
      <c r="B260">
        <f>[4]p37!B260</f>
        <v>13.728140700468435</v>
      </c>
    </row>
    <row r="261" spans="1:2">
      <c r="A261" t="s">
        <v>1066</v>
      </c>
      <c r="B261">
        <f>[4]p37!B261</f>
        <v>21.118804511541558</v>
      </c>
    </row>
    <row r="262" spans="1:2">
      <c r="A262" t="s">
        <v>227</v>
      </c>
      <c r="B262">
        <f>[4]p37!B262</f>
        <v>88</v>
      </c>
    </row>
    <row r="263" spans="1:2">
      <c r="A263" t="s">
        <v>228</v>
      </c>
      <c r="B263">
        <f>[4]p37!B263</f>
        <v>90</v>
      </c>
    </row>
    <row r="264" spans="1:2">
      <c r="A264" t="s">
        <v>346</v>
      </c>
      <c r="B264">
        <f>[4]p37!B264</f>
        <v>329608</v>
      </c>
    </row>
    <row r="265" spans="1:2">
      <c r="A265" t="s">
        <v>355</v>
      </c>
      <c r="B265">
        <f>[4]p37!B265</f>
        <v>342588</v>
      </c>
    </row>
    <row r="266" spans="1:2">
      <c r="A266" t="s">
        <v>338</v>
      </c>
      <c r="B266">
        <f>[4]p37!B266</f>
        <v>3</v>
      </c>
    </row>
    <row r="267" spans="1:2">
      <c r="A267" t="s">
        <v>339</v>
      </c>
      <c r="B267">
        <f>[4]p37!B267</f>
        <v>6</v>
      </c>
    </row>
    <row r="268" spans="1:2">
      <c r="A268" t="s">
        <v>1067</v>
      </c>
      <c r="B268">
        <f>[4]p37!B268</f>
        <v>791059.2</v>
      </c>
    </row>
    <row r="269" spans="1:2">
      <c r="A269" t="s">
        <v>1068</v>
      </c>
      <c r="B269">
        <f>[4]p37!B269</f>
        <v>1027764</v>
      </c>
    </row>
    <row r="270" spans="1:2">
      <c r="A270" t="s">
        <v>1069</v>
      </c>
      <c r="B270">
        <f>[4]p37!B270</f>
        <v>1375816.9234172932</v>
      </c>
    </row>
    <row r="271" spans="1:2">
      <c r="A271" t="s">
        <v>1070</v>
      </c>
      <c r="B271">
        <f>[4]p37!B271</f>
        <v>0.7655236917350251</v>
      </c>
    </row>
    <row r="272" spans="1:2">
      <c r="A272" t="s">
        <v>1071</v>
      </c>
      <c r="B272">
        <f>[4]p37!B272</f>
        <v>0.85777777615313944</v>
      </c>
    </row>
    <row r="273" spans="1:2">
      <c r="A273" t="s">
        <v>1072</v>
      </c>
      <c r="B273">
        <f>[4]p37!B273</f>
        <v>0.82011242374724169</v>
      </c>
    </row>
    <row r="274" spans="1:2">
      <c r="A274" t="s">
        <v>1073</v>
      </c>
      <c r="B274">
        <f>[4]p37!B274</f>
        <v>0.58548660627134208</v>
      </c>
    </row>
    <row r="275" spans="1:2">
      <c r="A275" t="s">
        <v>1087</v>
      </c>
      <c r="B275">
        <f>[4]p37!B275</f>
        <v>0.84218527520752751</v>
      </c>
    </row>
    <row r="276" spans="1:2">
      <c r="A276" t="s">
        <v>1088</v>
      </c>
      <c r="B276">
        <f>[4]p37!B276</f>
        <v>0.60244994428557841</v>
      </c>
    </row>
    <row r="277" spans="1:2">
      <c r="A277" t="s">
        <v>1091</v>
      </c>
      <c r="B277">
        <f>[4]p37!B277</f>
        <v>2773467.4062202573</v>
      </c>
    </row>
    <row r="278" spans="1:2">
      <c r="A278" t="s">
        <v>1092</v>
      </c>
      <c r="B278">
        <f>[4]p37!B278</f>
        <v>1.6073070522731092</v>
      </c>
    </row>
    <row r="279" spans="1:2">
      <c r="A279" t="s">
        <v>1093</v>
      </c>
      <c r="B279">
        <f>[4]p37!B279</f>
        <v>0.61646251095429005</v>
      </c>
    </row>
    <row r="280" spans="1:2">
      <c r="A280" t="s">
        <v>1094</v>
      </c>
      <c r="B280">
        <f>[4]p37!B280</f>
        <v>0.38353748904571</v>
      </c>
    </row>
    <row r="281" spans="1:2">
      <c r="A281" t="s">
        <v>1099</v>
      </c>
      <c r="B281">
        <f>[4]p37!B281</f>
        <v>0.10032000000000001</v>
      </c>
    </row>
    <row r="282" spans="1:2">
      <c r="A282" t="s">
        <v>1100</v>
      </c>
      <c r="B282">
        <f>[4]p37!B282</f>
        <v>0.12410960578409665</v>
      </c>
    </row>
    <row r="283" spans="1:2">
      <c r="A283" t="s">
        <v>1095</v>
      </c>
      <c r="B283">
        <f>[4]p37!B283</f>
        <v>31489986</v>
      </c>
    </row>
    <row r="284" spans="1:2">
      <c r="A284" t="s">
        <v>1096</v>
      </c>
      <c r="B284">
        <f>[4]p37!B284</f>
        <v>19591767.45691856</v>
      </c>
    </row>
    <row r="285" spans="1:2">
      <c r="A285" t="s">
        <v>1097</v>
      </c>
      <c r="B285">
        <f>[4]p37!B285</f>
        <v>1397650.482802964</v>
      </c>
    </row>
    <row r="286" spans="1:2">
      <c r="A286" t="s">
        <v>1101</v>
      </c>
      <c r="B286">
        <f>[4]p37!B286</f>
        <v>0</v>
      </c>
    </row>
    <row r="287" spans="1:2">
      <c r="A287" t="s">
        <v>1102</v>
      </c>
      <c r="B287">
        <f>[4]p37!B287</f>
        <v>0</v>
      </c>
    </row>
    <row r="288" spans="1:2">
      <c r="A288" t="s">
        <v>1103</v>
      </c>
      <c r="B288">
        <f>[4]p37!B288</f>
        <v>0</v>
      </c>
    </row>
    <row r="289" spans="1:2">
      <c r="A289" t="s">
        <v>1069</v>
      </c>
      <c r="B289">
        <f>[4]p37!B289</f>
        <v>1375816.9234172932</v>
      </c>
    </row>
    <row r="290" spans="1:2">
      <c r="A290" t="s">
        <v>508</v>
      </c>
      <c r="B290">
        <f>[4]p37!B290</f>
        <v>0.10944420566781973</v>
      </c>
    </row>
    <row r="291" spans="1:2">
      <c r="A291" t="s">
        <v>1104</v>
      </c>
      <c r="B291">
        <f>[4]p37!B291</f>
        <v>0.21717871596239155</v>
      </c>
    </row>
  </sheetData>
  <phoneticPr fontId="33" type="noConversion"/>
  <pageMargins left="0.75" right="0.75" top="1" bottom="1" header="0.5" footer="0.5"/>
  <headerFooter alignWithMargins="0"/>
  <drawing r:id="rId1"/>
</worksheet>
</file>

<file path=xl/worksheets/sheet4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2"/>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1192</v>
      </c>
    </row>
    <row r="2" spans="1:11">
      <c r="A2">
        <v>38</v>
      </c>
      <c r="B2" t="s">
        <v>176</v>
      </c>
      <c r="C2" t="s">
        <v>177</v>
      </c>
      <c r="D2" t="s">
        <v>178</v>
      </c>
      <c r="E2" t="s">
        <v>8</v>
      </c>
      <c r="F2" t="s">
        <v>179</v>
      </c>
      <c r="G2" t="s">
        <v>10</v>
      </c>
      <c r="H2" t="s">
        <v>180</v>
      </c>
    </row>
    <row r="3" spans="1:11">
      <c r="A3" t="s">
        <v>181</v>
      </c>
      <c r="B3">
        <f>[4]p38!B3</f>
        <v>315942</v>
      </c>
      <c r="C3">
        <f>[4]p38!C3</f>
        <v>145134</v>
      </c>
      <c r="D3">
        <f>[4]p38!D3</f>
        <v>113905</v>
      </c>
      <c r="E3">
        <f>[4]p38!E3</f>
        <v>219799</v>
      </c>
      <c r="F3">
        <f>[4]p38!F3</f>
        <v>244266</v>
      </c>
      <c r="G3">
        <f>[4]p38!G3</f>
        <v>644375</v>
      </c>
      <c r="H3">
        <f>[4]p38!H3</f>
        <v>1683421</v>
      </c>
      <c r="I3">
        <f>[4]p38!I3</f>
        <v>0</v>
      </c>
      <c r="J3">
        <f>[4]p38!J3</f>
        <v>0</v>
      </c>
      <c r="K3">
        <f>[4]p38!K3</f>
        <v>0</v>
      </c>
    </row>
    <row r="4" spans="1:11">
      <c r="A4" t="s">
        <v>182</v>
      </c>
      <c r="B4">
        <f>[4]p38!B4</f>
        <v>315942</v>
      </c>
      <c r="C4">
        <f>[4]p38!C4</f>
        <v>145134</v>
      </c>
      <c r="D4">
        <f>[4]p38!D4</f>
        <v>113905</v>
      </c>
      <c r="E4">
        <f>[4]p38!E4</f>
        <v>219799</v>
      </c>
      <c r="F4">
        <f>[4]p38!F4</f>
        <v>244266</v>
      </c>
      <c r="G4">
        <f>[4]p38!G4</f>
        <v>644375</v>
      </c>
      <c r="H4">
        <f>[4]p38!H4</f>
        <v>1683421</v>
      </c>
      <c r="I4">
        <f>[4]p38!I4</f>
        <v>0</v>
      </c>
      <c r="J4">
        <f>[4]p38!J4</f>
        <v>0</v>
      </c>
      <c r="K4">
        <f>[4]p38!K4</f>
        <v>0</v>
      </c>
    </row>
    <row r="5" spans="1:11">
      <c r="A5" t="s">
        <v>183</v>
      </c>
      <c r="B5">
        <f>[4]p38!B5</f>
        <v>0</v>
      </c>
      <c r="C5">
        <f>[4]p38!C5</f>
        <v>0</v>
      </c>
      <c r="D5">
        <f>[4]p38!D5</f>
        <v>0</v>
      </c>
      <c r="E5">
        <f>[4]p38!E5</f>
        <v>0</v>
      </c>
      <c r="F5">
        <f>[4]p38!F5</f>
        <v>244266</v>
      </c>
      <c r="G5">
        <f>[4]p38!G5</f>
        <v>0</v>
      </c>
      <c r="H5">
        <f>[4]p38!H5</f>
        <v>0</v>
      </c>
      <c r="I5">
        <f>[4]p38!I5</f>
        <v>0</v>
      </c>
      <c r="J5">
        <f>[4]p38!J5</f>
        <v>0</v>
      </c>
      <c r="K5">
        <f>[4]p38!K5</f>
        <v>0</v>
      </c>
    </row>
    <row r="6" spans="1:11">
      <c r="A6" t="s">
        <v>184</v>
      </c>
      <c r="B6">
        <f>[4]p38!B6</f>
        <v>315942</v>
      </c>
      <c r="C6">
        <f>[4]p38!C6</f>
        <v>145134</v>
      </c>
      <c r="D6">
        <f>[4]p38!D6</f>
        <v>113905</v>
      </c>
      <c r="E6">
        <f>[4]p38!E6</f>
        <v>219799</v>
      </c>
      <c r="F6">
        <f>[4]p38!F6</f>
        <v>0</v>
      </c>
      <c r="G6">
        <f>[4]p38!G6</f>
        <v>644375</v>
      </c>
      <c r="H6">
        <f>[4]p38!H6</f>
        <v>0</v>
      </c>
      <c r="I6">
        <f>[4]p38!I6</f>
        <v>0</v>
      </c>
      <c r="J6">
        <f>[4]p38!J6</f>
        <v>0</v>
      </c>
      <c r="K6">
        <f>[4]p38!K6</f>
        <v>0</v>
      </c>
    </row>
    <row r="7" spans="1:11">
      <c r="A7" t="s">
        <v>185</v>
      </c>
      <c r="B7">
        <f>[4]p38!B7</f>
        <v>0</v>
      </c>
      <c r="C7">
        <f>[4]p38!C7</f>
        <v>0</v>
      </c>
      <c r="D7">
        <f>[4]p38!D7</f>
        <v>0</v>
      </c>
      <c r="E7">
        <f>[4]p38!E7</f>
        <v>0</v>
      </c>
      <c r="F7">
        <f>[4]p38!F7</f>
        <v>1439155</v>
      </c>
      <c r="G7">
        <f>[4]p38!G7</f>
        <v>0</v>
      </c>
      <c r="H7">
        <f>[4]p38!H7</f>
        <v>0</v>
      </c>
      <c r="I7">
        <f>[4]p38!I7</f>
        <v>0</v>
      </c>
      <c r="J7">
        <f>[4]p38!J7</f>
        <v>0</v>
      </c>
      <c r="K7">
        <f>[4]p38!K7</f>
        <v>0</v>
      </c>
    </row>
    <row r="8" spans="1:11">
      <c r="A8" t="s">
        <v>186</v>
      </c>
      <c r="B8">
        <f>[4]p38!B8</f>
        <v>277281</v>
      </c>
      <c r="C8">
        <f>[4]p38!C8</f>
        <v>109151</v>
      </c>
      <c r="D8">
        <f>[4]p38!D8</f>
        <v>92569</v>
      </c>
      <c r="E8">
        <f>[4]p38!E8</f>
        <v>227952</v>
      </c>
      <c r="F8">
        <f>[4]p38!F8</f>
        <v>278947</v>
      </c>
      <c r="G8">
        <f>[4]p38!G8</f>
        <v>686203</v>
      </c>
      <c r="H8">
        <f>[4]p38!H8</f>
        <v>1672103</v>
      </c>
      <c r="I8">
        <f>[4]p38!I8</f>
        <v>0</v>
      </c>
      <c r="J8">
        <f>[4]p38!J8</f>
        <v>0</v>
      </c>
      <c r="K8">
        <f>[4]p38!K8</f>
        <v>0</v>
      </c>
    </row>
    <row r="9" spans="1:11">
      <c r="A9" t="s">
        <v>187</v>
      </c>
      <c r="B9">
        <f>[4]p38!B9</f>
        <v>277281</v>
      </c>
      <c r="C9">
        <f>[4]p38!C9</f>
        <v>109151</v>
      </c>
      <c r="D9">
        <f>[4]p38!D9</f>
        <v>92569</v>
      </c>
      <c r="E9">
        <f>[4]p38!E9</f>
        <v>227952</v>
      </c>
      <c r="F9">
        <f>[4]p38!F9</f>
        <v>278947</v>
      </c>
      <c r="G9">
        <f>[4]p38!G9</f>
        <v>686203</v>
      </c>
      <c r="H9">
        <f>[4]p38!H9</f>
        <v>1672103</v>
      </c>
      <c r="I9">
        <f>[4]p38!I9</f>
        <v>0</v>
      </c>
      <c r="J9">
        <f>[4]p38!J9</f>
        <v>0</v>
      </c>
      <c r="K9">
        <f>[4]p38!K9</f>
        <v>0</v>
      </c>
    </row>
    <row r="10" spans="1:11">
      <c r="A10" t="s">
        <v>188</v>
      </c>
      <c r="B10">
        <f>[4]p38!B10</f>
        <v>277281</v>
      </c>
      <c r="C10">
        <f>[4]p38!C10</f>
        <v>0</v>
      </c>
      <c r="D10">
        <f>[4]p38!D10</f>
        <v>0</v>
      </c>
      <c r="E10">
        <f>[4]p38!E10</f>
        <v>0</v>
      </c>
      <c r="F10">
        <f>[4]p38!F10</f>
        <v>0</v>
      </c>
      <c r="G10">
        <f>[4]p38!G10</f>
        <v>0</v>
      </c>
      <c r="H10">
        <f>[4]p38!H10</f>
        <v>0</v>
      </c>
      <c r="I10">
        <f>[4]p38!I10</f>
        <v>0</v>
      </c>
      <c r="J10">
        <f>[4]p38!J10</f>
        <v>0</v>
      </c>
      <c r="K10">
        <f>[4]p38!K10</f>
        <v>0</v>
      </c>
    </row>
    <row r="11" spans="1:11">
      <c r="A11" t="s">
        <v>189</v>
      </c>
      <c r="B11">
        <f>[4]p38!B11</f>
        <v>0</v>
      </c>
      <c r="C11">
        <f>[4]p38!C11</f>
        <v>109151</v>
      </c>
      <c r="D11">
        <f>[4]p38!D11</f>
        <v>92569</v>
      </c>
      <c r="E11">
        <f>[4]p38!E11</f>
        <v>227952</v>
      </c>
      <c r="F11">
        <f>[4]p38!F11</f>
        <v>278947</v>
      </c>
      <c r="G11">
        <f>[4]p38!G11</f>
        <v>686203</v>
      </c>
      <c r="H11">
        <f>[4]p38!H11</f>
        <v>0</v>
      </c>
      <c r="I11">
        <f>[4]p38!I11</f>
        <v>0</v>
      </c>
      <c r="J11">
        <f>[4]p38!J11</f>
        <v>0</v>
      </c>
      <c r="K11">
        <f>[4]p38!K11</f>
        <v>0</v>
      </c>
    </row>
    <row r="12" spans="1:11">
      <c r="A12" t="s">
        <v>190</v>
      </c>
      <c r="B12">
        <f>[4]p38!B12</f>
        <v>1394822</v>
      </c>
      <c r="C12">
        <f>[4]p38!C12</f>
        <v>0</v>
      </c>
      <c r="D12">
        <f>[4]p38!D12</f>
        <v>0</v>
      </c>
      <c r="E12">
        <f>[4]p38!E12</f>
        <v>0</v>
      </c>
      <c r="F12">
        <f>[4]p38!F12</f>
        <v>0</v>
      </c>
      <c r="G12">
        <f>[4]p38!G12</f>
        <v>0</v>
      </c>
      <c r="H12">
        <f>[4]p38!H12</f>
        <v>0</v>
      </c>
      <c r="I12">
        <f>[4]p38!I12</f>
        <v>0</v>
      </c>
      <c r="J12">
        <f>[4]p38!J12</f>
        <v>0</v>
      </c>
      <c r="K12">
        <f>[4]p38!K12</f>
        <v>0</v>
      </c>
    </row>
    <row r="13" spans="1:11">
      <c r="A13" t="s">
        <v>191</v>
      </c>
      <c r="B13">
        <f>[4]p38!B13</f>
        <v>3813.2490373188757</v>
      </c>
      <c r="C13">
        <f>[4]p38!C13</f>
        <v>368.32519110466416</v>
      </c>
      <c r="D13">
        <f>[4]p38!D13</f>
        <v>303.32662796854686</v>
      </c>
      <c r="E13">
        <f>[4]p38!E13</f>
        <v>28.599367779891566</v>
      </c>
      <c r="F13">
        <f>[4]p38!F13</f>
        <v>44.199022932559707</v>
      </c>
      <c r="G13">
        <f>[4]p38!G13</f>
        <v>39.865785390151878</v>
      </c>
      <c r="H13">
        <f>[4]p38!H13</f>
        <v>0</v>
      </c>
      <c r="I13">
        <f>[4]p38!I13</f>
        <v>0</v>
      </c>
      <c r="J13">
        <f>[4]p38!J13</f>
        <v>0</v>
      </c>
      <c r="K13">
        <f>[4]p38!K13</f>
        <v>0</v>
      </c>
    </row>
    <row r="14" spans="1:11">
      <c r="A14" t="s">
        <v>192</v>
      </c>
      <c r="B14">
        <f>[4]p38!B14</f>
        <v>3725.3886862500003</v>
      </c>
      <c r="C14">
        <f>[4]p38!C14</f>
        <v>359.83867992187504</v>
      </c>
      <c r="D14">
        <f>[4]p38!D14</f>
        <v>296.33773640624997</v>
      </c>
      <c r="E14">
        <f>[4]p38!E14</f>
        <v>27.940415146874997</v>
      </c>
      <c r="F14">
        <f>[4]p38!F14</f>
        <v>43.180641590625001</v>
      </c>
      <c r="G14">
        <f>[4]p38!G14</f>
        <v>38.947245356250001</v>
      </c>
      <c r="H14">
        <f>[4]p38!H14</f>
        <v>0</v>
      </c>
      <c r="I14">
        <f>[4]p38!I14</f>
        <v>0</v>
      </c>
      <c r="J14">
        <f>[4]p38!J14</f>
        <v>0</v>
      </c>
      <c r="K14">
        <f>[4]p38!K14</f>
        <v>0</v>
      </c>
    </row>
    <row r="15" spans="1:11">
      <c r="A15" t="s">
        <v>193</v>
      </c>
      <c r="B15">
        <f>[4]p38!B15</f>
        <v>3813.2490373188757</v>
      </c>
      <c r="C15">
        <f>[4]p38!C15</f>
        <v>368.32519110466416</v>
      </c>
      <c r="D15">
        <f>[4]p38!D15</f>
        <v>303.32662796854686</v>
      </c>
      <c r="E15">
        <f>[4]p38!E15</f>
        <v>28.599367779891566</v>
      </c>
      <c r="F15">
        <f>[4]p38!F15</f>
        <v>44.199022932559707</v>
      </c>
      <c r="G15">
        <f>[4]p38!G15</f>
        <v>39.865785390151878</v>
      </c>
      <c r="H15">
        <f>[4]p38!H15</f>
        <v>0</v>
      </c>
      <c r="I15">
        <f>[4]p38!I15</f>
        <v>0</v>
      </c>
      <c r="J15">
        <f>[4]p38!J15</f>
        <v>0</v>
      </c>
      <c r="K15">
        <f>[4]p38!K15</f>
        <v>0</v>
      </c>
    </row>
    <row r="16" spans="1:11">
      <c r="A16" t="s">
        <v>194</v>
      </c>
      <c r="B16">
        <f>[4]p38!B16</f>
        <v>3725.3886862500003</v>
      </c>
      <c r="C16">
        <f>[4]p38!C16</f>
        <v>359.83867992187504</v>
      </c>
      <c r="D16">
        <f>[4]p38!D16</f>
        <v>296.33773640624997</v>
      </c>
      <c r="E16">
        <f>[4]p38!E16</f>
        <v>27.940415146874997</v>
      </c>
      <c r="F16">
        <f>[4]p38!F16</f>
        <v>43.180641590625001</v>
      </c>
      <c r="G16">
        <f>[4]p38!G16</f>
        <v>38.947245356250001</v>
      </c>
      <c r="H16">
        <f>[4]p38!H16</f>
        <v>0</v>
      </c>
      <c r="I16">
        <f>[4]p38!I16</f>
        <v>0</v>
      </c>
      <c r="J16">
        <f>[4]p38!J16</f>
        <v>0</v>
      </c>
      <c r="K16">
        <f>[4]p38!K16</f>
        <v>0</v>
      </c>
    </row>
    <row r="17" spans="1:11">
      <c r="A17" t="s">
        <v>195</v>
      </c>
      <c r="B17">
        <f>[4]p38!B17</f>
        <v>3813.2490373188757</v>
      </c>
      <c r="C17">
        <f>[4]p38!C17</f>
        <v>368.32519110466416</v>
      </c>
      <c r="D17">
        <f>[4]p38!D17</f>
        <v>303.32662796854686</v>
      </c>
      <c r="E17">
        <f>[4]p38!E17</f>
        <v>28.599367779891566</v>
      </c>
      <c r="F17">
        <f>[4]p38!F17</f>
        <v>44.199022932559707</v>
      </c>
      <c r="G17">
        <f>[4]p38!G17</f>
        <v>39.865785390151878</v>
      </c>
      <c r="H17">
        <f>[4]p38!H17</f>
        <v>0</v>
      </c>
      <c r="I17">
        <f>[4]p38!I17</f>
        <v>0</v>
      </c>
      <c r="J17">
        <f>[4]p38!J17</f>
        <v>0</v>
      </c>
      <c r="K17">
        <f>[4]p38!K17</f>
        <v>0</v>
      </c>
    </row>
    <row r="18" spans="1:11">
      <c r="A18" t="s">
        <v>196</v>
      </c>
      <c r="B18">
        <f>[4]p38!B18</f>
        <v>0</v>
      </c>
      <c r="C18">
        <f>[4]p38!C18</f>
        <v>0</v>
      </c>
      <c r="D18">
        <f>[4]p38!D18</f>
        <v>0</v>
      </c>
      <c r="E18">
        <f>[4]p38!E18</f>
        <v>0</v>
      </c>
      <c r="F18">
        <f>[4]p38!F18</f>
        <v>0</v>
      </c>
      <c r="G18">
        <f>[4]p38!G18</f>
        <v>0</v>
      </c>
      <c r="H18">
        <f>[4]p38!H18</f>
        <v>0</v>
      </c>
      <c r="I18">
        <f>[4]p38!I18</f>
        <v>0</v>
      </c>
      <c r="J18">
        <f>[4]p38!J18</f>
        <v>0</v>
      </c>
      <c r="K18">
        <f>[4]p38!K18</f>
        <v>0</v>
      </c>
    </row>
    <row r="19" spans="1:11">
      <c r="A19" t="s">
        <v>197</v>
      </c>
      <c r="B19">
        <f>[4]p38!B19</f>
        <v>0</v>
      </c>
      <c r="C19">
        <f>[4]p38!C19</f>
        <v>0</v>
      </c>
      <c r="D19">
        <f>[4]p38!D19</f>
        <v>0</v>
      </c>
      <c r="E19">
        <f>[4]p38!E19</f>
        <v>0</v>
      </c>
      <c r="F19">
        <f>[4]p38!F19</f>
        <v>0</v>
      </c>
      <c r="G19">
        <f>[4]p38!G19</f>
        <v>0</v>
      </c>
      <c r="H19">
        <f>[4]p38!H19</f>
        <v>0</v>
      </c>
      <c r="I19">
        <f>[4]p38!I19</f>
        <v>0</v>
      </c>
      <c r="J19">
        <f>[4]p38!J19</f>
        <v>0</v>
      </c>
      <c r="K19">
        <f>[4]p38!K19</f>
        <v>0</v>
      </c>
    </row>
    <row r="20" spans="1:11">
      <c r="A20" t="s">
        <v>198</v>
      </c>
      <c r="B20">
        <f>[4]p38!B20</f>
        <v>0</v>
      </c>
      <c r="C20">
        <f>[4]p38!C20</f>
        <v>0</v>
      </c>
      <c r="D20">
        <f>[4]p38!D20</f>
        <v>0</v>
      </c>
      <c r="E20">
        <f>[4]p38!E20</f>
        <v>0</v>
      </c>
      <c r="F20">
        <f>[4]p38!F20</f>
        <v>0</v>
      </c>
      <c r="G20">
        <f>[4]p38!G20</f>
        <v>0</v>
      </c>
      <c r="H20">
        <f>[4]p38!H20</f>
        <v>0</v>
      </c>
      <c r="I20">
        <f>[4]p38!I20</f>
        <v>0</v>
      </c>
      <c r="J20">
        <f>[4]p38!J20</f>
        <v>0</v>
      </c>
      <c r="K20">
        <f>[4]p38!K20</f>
        <v>0</v>
      </c>
    </row>
    <row r="21" spans="1:11">
      <c r="A21" t="s">
        <v>199</v>
      </c>
      <c r="B21">
        <f>[4]p38!B21</f>
        <v>0</v>
      </c>
      <c r="C21">
        <f>[4]p38!C21</f>
        <v>0</v>
      </c>
      <c r="D21">
        <f>[4]p38!D21</f>
        <v>0</v>
      </c>
      <c r="E21">
        <f>[4]p38!E21</f>
        <v>0</v>
      </c>
      <c r="F21">
        <f>[4]p38!F21</f>
        <v>0</v>
      </c>
      <c r="G21">
        <f>[4]p38!G21</f>
        <v>0</v>
      </c>
      <c r="H21">
        <f>[4]p38!H21</f>
        <v>0</v>
      </c>
      <c r="I21">
        <f>[4]p38!I21</f>
        <v>0</v>
      </c>
      <c r="J21">
        <f>[4]p38!J21</f>
        <v>0</v>
      </c>
      <c r="K21">
        <f>[4]p38!K21</f>
        <v>0</v>
      </c>
    </row>
    <row r="22" spans="1:11">
      <c r="A22" t="s">
        <v>200</v>
      </c>
      <c r="B22">
        <f>[4]p38!B22</f>
        <v>0</v>
      </c>
      <c r="C22">
        <f>[4]p38!C22</f>
        <v>0</v>
      </c>
      <c r="D22">
        <f>[4]p38!D22</f>
        <v>0</v>
      </c>
      <c r="E22">
        <f>[4]p38!E22</f>
        <v>0</v>
      </c>
      <c r="F22">
        <f>[4]p38!F22</f>
        <v>0</v>
      </c>
      <c r="G22">
        <f>[4]p38!G22</f>
        <v>0</v>
      </c>
      <c r="H22">
        <f>[4]p38!H22</f>
        <v>0</v>
      </c>
      <c r="I22">
        <f>[4]p38!I22</f>
        <v>0</v>
      </c>
      <c r="J22">
        <f>[4]p38!J22</f>
        <v>0</v>
      </c>
      <c r="K22">
        <f>[4]p38!K22</f>
        <v>0</v>
      </c>
    </row>
    <row r="23" spans="1:11">
      <c r="A23" t="s">
        <v>201</v>
      </c>
      <c r="B23">
        <f>[4]p38!B23</f>
        <v>5861.8386716533887</v>
      </c>
      <c r="C23">
        <f>[4]p38!C23</f>
        <v>437.45064713831266</v>
      </c>
      <c r="D23">
        <f>[4]p38!D23</f>
        <v>459.32317949522815</v>
      </c>
      <c r="E23">
        <f>[4]p38!E23</f>
        <v>37.620755653894868</v>
      </c>
      <c r="F23">
        <f>[4]p38!F23</f>
        <v>52.494077656597497</v>
      </c>
      <c r="G23">
        <f>[4]p38!G23</f>
        <v>51.006745456327252</v>
      </c>
      <c r="H23">
        <f>[4]p38!H23</f>
        <v>0</v>
      </c>
      <c r="I23">
        <f>[4]p38!I23</f>
        <v>0</v>
      </c>
      <c r="J23">
        <f>[4]p38!J23</f>
        <v>0</v>
      </c>
      <c r="K23">
        <f>[4]p38!K23</f>
        <v>0</v>
      </c>
    </row>
    <row r="24" spans="1:11">
      <c r="A24" t="s">
        <v>202</v>
      </c>
      <c r="B24">
        <f>[4]p38!B24</f>
        <v>6285.5966249999983</v>
      </c>
      <c r="C24">
        <f>[4]p38!C24</f>
        <v>469.07437499999997</v>
      </c>
      <c r="D24">
        <f>[4]p38!D24</f>
        <v>492.52809374999993</v>
      </c>
      <c r="E24">
        <f>[4]p38!E24</f>
        <v>40.340396249999998</v>
      </c>
      <c r="F24">
        <f>[4]p38!F24</f>
        <v>56.288924999999992</v>
      </c>
      <c r="G24">
        <f>[4]p38!G24</f>
        <v>51.598181250000003</v>
      </c>
      <c r="H24">
        <f>[4]p38!H24</f>
        <v>0</v>
      </c>
      <c r="I24">
        <f>[4]p38!I24</f>
        <v>0</v>
      </c>
      <c r="J24">
        <f>[4]p38!J24</f>
        <v>0</v>
      </c>
      <c r="K24">
        <f>[4]p38!K24</f>
        <v>0</v>
      </c>
    </row>
    <row r="25" spans="1:11">
      <c r="A25" t="s">
        <v>203</v>
      </c>
      <c r="B25">
        <f>[4]p38!B25</f>
        <v>5861.8386716533887</v>
      </c>
      <c r="C25">
        <f>[4]p38!C25</f>
        <v>437.45064713831266</v>
      </c>
      <c r="D25">
        <f>[4]p38!D25</f>
        <v>459.32317949522815</v>
      </c>
      <c r="E25">
        <f>[4]p38!E25</f>
        <v>37.620755653894868</v>
      </c>
      <c r="F25">
        <f>[4]p38!F25</f>
        <v>52.494077656597497</v>
      </c>
      <c r="G25">
        <f>[4]p38!G25</f>
        <v>51.006745456327252</v>
      </c>
      <c r="H25">
        <f>[4]p38!H25</f>
        <v>0</v>
      </c>
      <c r="I25">
        <f>[4]p38!I25</f>
        <v>0</v>
      </c>
      <c r="J25">
        <f>[4]p38!J25</f>
        <v>0</v>
      </c>
      <c r="K25">
        <f>[4]p38!K25</f>
        <v>0</v>
      </c>
    </row>
    <row r="26" spans="1:11">
      <c r="A26" t="s">
        <v>204</v>
      </c>
      <c r="B26">
        <f>[4]p38!B26</f>
        <v>6285.5966249999983</v>
      </c>
      <c r="C26">
        <f>[4]p38!C26</f>
        <v>469.07437499999997</v>
      </c>
      <c r="D26">
        <f>[4]p38!D26</f>
        <v>492.52809374999993</v>
      </c>
      <c r="E26">
        <f>[4]p38!E26</f>
        <v>40.340396249999998</v>
      </c>
      <c r="F26">
        <f>[4]p38!F26</f>
        <v>56.288924999999992</v>
      </c>
      <c r="G26">
        <f>[4]p38!G26</f>
        <v>51.598181250000003</v>
      </c>
      <c r="H26">
        <f>[4]p38!H26</f>
        <v>0</v>
      </c>
      <c r="I26">
        <f>[4]p38!I26</f>
        <v>0</v>
      </c>
      <c r="J26">
        <f>[4]p38!J26</f>
        <v>0</v>
      </c>
      <c r="K26">
        <f>[4]p38!K26</f>
        <v>0</v>
      </c>
    </row>
    <row r="27" spans="1:11">
      <c r="A27" t="s">
        <v>205</v>
      </c>
      <c r="B27">
        <f>[4]p38!B27</f>
        <v>5861.8386716533887</v>
      </c>
      <c r="C27">
        <f>[4]p38!C27</f>
        <v>437.45064713831266</v>
      </c>
      <c r="D27">
        <f>[4]p38!D27</f>
        <v>459.32317949522815</v>
      </c>
      <c r="E27">
        <f>[4]p38!E27</f>
        <v>37.620755653894868</v>
      </c>
      <c r="F27">
        <f>[4]p38!F27</f>
        <v>52.494077656597497</v>
      </c>
      <c r="G27">
        <f>[4]p38!G27</f>
        <v>51.006745456327252</v>
      </c>
      <c r="H27">
        <f>[4]p38!H27</f>
        <v>0</v>
      </c>
      <c r="I27">
        <f>[4]p38!I27</f>
        <v>0</v>
      </c>
      <c r="J27">
        <f>[4]p38!J27</f>
        <v>0</v>
      </c>
      <c r="K27">
        <f>[4]p38!K27</f>
        <v>0</v>
      </c>
    </row>
    <row r="28" spans="1:11">
      <c r="A28" t="s">
        <v>206</v>
      </c>
      <c r="B28">
        <f>[4]p38!B28</f>
        <v>0</v>
      </c>
      <c r="C28">
        <f>[4]p38!C28</f>
        <v>0</v>
      </c>
      <c r="D28">
        <f>[4]p38!D28</f>
        <v>0</v>
      </c>
      <c r="E28">
        <f>[4]p38!E28</f>
        <v>0</v>
      </c>
      <c r="F28">
        <f>[4]p38!F28</f>
        <v>0</v>
      </c>
      <c r="G28">
        <f>[4]p38!G28</f>
        <v>0</v>
      </c>
      <c r="H28">
        <f>[4]p38!H28</f>
        <v>0</v>
      </c>
      <c r="I28">
        <f>[4]p38!I28</f>
        <v>0</v>
      </c>
      <c r="J28">
        <f>[4]p38!J28</f>
        <v>0</v>
      </c>
      <c r="K28">
        <f>[4]p38!K28</f>
        <v>0</v>
      </c>
    </row>
    <row r="29" spans="1:11">
      <c r="A29" t="s">
        <v>207</v>
      </c>
      <c r="B29">
        <f>[4]p38!B29</f>
        <v>0</v>
      </c>
      <c r="C29">
        <f>[4]p38!C29</f>
        <v>0</v>
      </c>
      <c r="D29">
        <f>[4]p38!D29</f>
        <v>0</v>
      </c>
      <c r="E29">
        <f>[4]p38!E29</f>
        <v>0</v>
      </c>
      <c r="F29">
        <f>[4]p38!F29</f>
        <v>0</v>
      </c>
      <c r="G29">
        <f>[4]p38!G29</f>
        <v>0</v>
      </c>
      <c r="H29">
        <f>[4]p38!H29</f>
        <v>0</v>
      </c>
      <c r="I29">
        <f>[4]p38!I29</f>
        <v>0</v>
      </c>
      <c r="J29">
        <f>[4]p38!J29</f>
        <v>0</v>
      </c>
      <c r="K29">
        <f>[4]p38!K29</f>
        <v>0</v>
      </c>
    </row>
    <row r="30" spans="1:11">
      <c r="A30" t="s">
        <v>208</v>
      </c>
      <c r="B30">
        <f>[4]p38!B30</f>
        <v>0</v>
      </c>
      <c r="C30">
        <f>[4]p38!C30</f>
        <v>0</v>
      </c>
      <c r="D30">
        <f>[4]p38!D30</f>
        <v>0</v>
      </c>
      <c r="E30">
        <f>[4]p38!E30</f>
        <v>0</v>
      </c>
      <c r="F30">
        <f>[4]p38!F30</f>
        <v>0</v>
      </c>
      <c r="G30">
        <f>[4]p38!G30</f>
        <v>0</v>
      </c>
      <c r="H30">
        <f>[4]p38!H30</f>
        <v>0</v>
      </c>
      <c r="I30">
        <f>[4]p38!I30</f>
        <v>0</v>
      </c>
      <c r="J30">
        <f>[4]p38!J30</f>
        <v>0</v>
      </c>
      <c r="K30">
        <f>[4]p38!K30</f>
        <v>0</v>
      </c>
    </row>
    <row r="31" spans="1:11">
      <c r="A31" t="s">
        <v>209</v>
      </c>
      <c r="B31">
        <f>[4]p38!B31</f>
        <v>0</v>
      </c>
      <c r="C31">
        <f>[4]p38!C31</f>
        <v>0</v>
      </c>
      <c r="D31">
        <f>[4]p38!D31</f>
        <v>0</v>
      </c>
      <c r="E31">
        <f>[4]p38!E31</f>
        <v>0</v>
      </c>
      <c r="F31">
        <f>[4]p38!F31</f>
        <v>0</v>
      </c>
      <c r="G31">
        <f>[4]p38!G31</f>
        <v>0</v>
      </c>
      <c r="H31">
        <f>[4]p38!H31</f>
        <v>0</v>
      </c>
      <c r="I31">
        <f>[4]p38!I31</f>
        <v>0</v>
      </c>
      <c r="J31">
        <f>[4]p38!J31</f>
        <v>0</v>
      </c>
      <c r="K31">
        <f>[4]p38!K31</f>
        <v>0</v>
      </c>
    </row>
    <row r="32" spans="1:11">
      <c r="A32" t="s">
        <v>210</v>
      </c>
      <c r="B32">
        <f>[4]p38!B32</f>
        <v>0</v>
      </c>
      <c r="C32">
        <f>[4]p38!C32</f>
        <v>0</v>
      </c>
      <c r="D32">
        <f>[4]p38!D32</f>
        <v>0</v>
      </c>
      <c r="E32">
        <f>[4]p38!E32</f>
        <v>0</v>
      </c>
      <c r="F32">
        <f>[4]p38!F32</f>
        <v>0</v>
      </c>
      <c r="G32">
        <f>[4]p38!G32</f>
        <v>0</v>
      </c>
      <c r="H32">
        <f>[4]p38!H32</f>
        <v>0</v>
      </c>
      <c r="I32">
        <f>[4]p38!I32</f>
        <v>0</v>
      </c>
      <c r="J32">
        <f>[4]p38!J32</f>
        <v>0</v>
      </c>
      <c r="K32">
        <f>[4]p38!K32</f>
        <v>0</v>
      </c>
    </row>
    <row r="33" spans="1:11">
      <c r="A33" t="s">
        <v>211</v>
      </c>
      <c r="B33">
        <f>[4]p38!B33</f>
        <v>58000054</v>
      </c>
      <c r="C33">
        <f>[4]p38!C33</f>
        <v>3420019.2</v>
      </c>
      <c r="D33">
        <f>[4]p38!D33</f>
        <v>3420011</v>
      </c>
      <c r="E33">
        <f>[4]p38!E33</f>
        <v>799999.2</v>
      </c>
      <c r="F33">
        <f>[4]p38!F33</f>
        <v>1299998.7</v>
      </c>
      <c r="G33">
        <f>[4]p38!G33</f>
        <v>5000000</v>
      </c>
      <c r="H33">
        <f>[4]p38!H33</f>
        <v>9326526</v>
      </c>
      <c r="I33">
        <f>[4]p38!I33</f>
        <v>0</v>
      </c>
      <c r="J33">
        <f>[4]p38!J33</f>
        <v>0</v>
      </c>
      <c r="K33">
        <f>[4]p38!K33</f>
        <v>0</v>
      </c>
    </row>
    <row r="34" spans="1:11">
      <c r="A34" t="s">
        <v>212</v>
      </c>
      <c r="B34">
        <f>[4]p38!B34</f>
        <v>78999871</v>
      </c>
      <c r="C34">
        <f>[4]p38!C34</f>
        <v>3900019.2</v>
      </c>
      <c r="D34">
        <f>[4]p38!D34</f>
        <v>3900015</v>
      </c>
      <c r="E34">
        <f>[4]p38!E34</f>
        <v>1149998.8500000001</v>
      </c>
      <c r="F34">
        <f>[4]p38!F34</f>
        <v>1549998.45</v>
      </c>
      <c r="G34">
        <f>[4]p38!G34</f>
        <v>5000000</v>
      </c>
      <c r="H34">
        <f>[4]p38!H34</f>
        <v>10531687</v>
      </c>
      <c r="I34">
        <f>[4]p38!I34</f>
        <v>0</v>
      </c>
      <c r="J34">
        <f>[4]p38!J34</f>
        <v>0</v>
      </c>
      <c r="K34">
        <f>[4]p38!K34</f>
        <v>0</v>
      </c>
    </row>
    <row r="35" spans="1:11">
      <c r="A35" t="s">
        <v>213</v>
      </c>
      <c r="B35">
        <f>[4]p38!B35</f>
        <v>0</v>
      </c>
      <c r="C35">
        <f>[4]p38!C35</f>
        <v>0.09</v>
      </c>
      <c r="D35">
        <f>[4]p38!D35</f>
        <v>0.09</v>
      </c>
      <c r="E35">
        <f>[4]p38!E35</f>
        <v>0.09</v>
      </c>
      <c r="F35">
        <f>[4]p38!F35</f>
        <v>0.09</v>
      </c>
      <c r="G35">
        <f>[4]p38!G35</f>
        <v>0.09</v>
      </c>
      <c r="H35">
        <f>[4]p38!H35</f>
        <v>0</v>
      </c>
      <c r="I35">
        <f>[4]p38!I35</f>
        <v>0</v>
      </c>
      <c r="J35">
        <f>[4]p38!J35</f>
        <v>0</v>
      </c>
      <c r="K35">
        <f>[4]p38!K35</f>
        <v>0</v>
      </c>
    </row>
    <row r="36" spans="1:11">
      <c r="A36" t="s">
        <v>214</v>
      </c>
      <c r="B36">
        <f>[4]p38!B36</f>
        <v>6.8999999999999992E-2</v>
      </c>
      <c r="C36">
        <f>[4]p38!C36</f>
        <v>0</v>
      </c>
      <c r="D36">
        <f>[4]p38!D36</f>
        <v>6.8999999999999992E-2</v>
      </c>
      <c r="E36">
        <f>[4]p38!E36</f>
        <v>6.8999999999999992E-2</v>
      </c>
      <c r="F36">
        <f>[4]p38!F36</f>
        <v>6.8999999999999992E-2</v>
      </c>
      <c r="G36">
        <f>[4]p38!G36</f>
        <v>0</v>
      </c>
      <c r="H36">
        <f>[4]p38!H36</f>
        <v>0</v>
      </c>
      <c r="I36">
        <f>[4]p38!I36</f>
        <v>0</v>
      </c>
      <c r="J36">
        <f>[4]p38!J36</f>
        <v>0</v>
      </c>
      <c r="K36">
        <f>[4]p38!K36</f>
        <v>0</v>
      </c>
    </row>
    <row r="37" spans="1:11">
      <c r="A37" t="s">
        <v>215</v>
      </c>
      <c r="B37">
        <f>[4]p38!B37</f>
        <v>9.1999999999999998E-2</v>
      </c>
      <c r="C37">
        <f>[4]p38!C37</f>
        <v>9.1999999999999998E-2</v>
      </c>
      <c r="D37">
        <f>[4]p38!D37</f>
        <v>0</v>
      </c>
      <c r="E37">
        <f>[4]p38!E37</f>
        <v>9.1999999999999998E-2</v>
      </c>
      <c r="F37">
        <f>[4]p38!F37</f>
        <v>9.1999999999999998E-2</v>
      </c>
      <c r="G37">
        <f>[4]p38!G37</f>
        <v>9.1999999999999998E-2</v>
      </c>
      <c r="H37">
        <f>[4]p38!H37</f>
        <v>0</v>
      </c>
      <c r="I37">
        <f>[4]p38!I37</f>
        <v>0</v>
      </c>
      <c r="J37">
        <f>[4]p38!J37</f>
        <v>0</v>
      </c>
      <c r="K37">
        <f>[4]p38!K37</f>
        <v>0</v>
      </c>
    </row>
    <row r="38" spans="1:11">
      <c r="A38" t="s">
        <v>216</v>
      </c>
      <c r="B38">
        <f>[4]p38!B38</f>
        <v>0.115</v>
      </c>
      <c r="C38">
        <f>[4]p38!C38</f>
        <v>0.115</v>
      </c>
      <c r="D38">
        <f>[4]p38!D38</f>
        <v>0.115</v>
      </c>
      <c r="E38">
        <f>[4]p38!E38</f>
        <v>0</v>
      </c>
      <c r="F38">
        <f>[4]p38!F38</f>
        <v>0</v>
      </c>
      <c r="G38">
        <f>[4]p38!G38</f>
        <v>0.115</v>
      </c>
      <c r="H38">
        <f>[4]p38!H38</f>
        <v>0</v>
      </c>
      <c r="I38">
        <f>[4]p38!I38</f>
        <v>0</v>
      </c>
      <c r="J38">
        <f>[4]p38!J38</f>
        <v>0</v>
      </c>
      <c r="K38">
        <f>[4]p38!K38</f>
        <v>0</v>
      </c>
    </row>
    <row r="39" spans="1:11">
      <c r="A39" t="s">
        <v>217</v>
      </c>
      <c r="B39">
        <f>[4]p38!B39</f>
        <v>0.115</v>
      </c>
      <c r="C39">
        <f>[4]p38!C39</f>
        <v>0.115</v>
      </c>
      <c r="D39">
        <f>[4]p38!D39</f>
        <v>0.115</v>
      </c>
      <c r="E39">
        <f>[4]p38!E39</f>
        <v>0</v>
      </c>
      <c r="F39">
        <f>[4]p38!F39</f>
        <v>0</v>
      </c>
      <c r="G39">
        <f>[4]p38!G39</f>
        <v>0.115</v>
      </c>
      <c r="H39">
        <f>[4]p38!H39</f>
        <v>0</v>
      </c>
      <c r="I39">
        <f>[4]p38!I39</f>
        <v>0</v>
      </c>
      <c r="J39">
        <f>[4]p38!J39</f>
        <v>0</v>
      </c>
      <c r="K39">
        <f>[4]p38!K39</f>
        <v>0</v>
      </c>
    </row>
    <row r="40" spans="1:11">
      <c r="A40" t="s">
        <v>218</v>
      </c>
      <c r="B40">
        <f>[4]p38!B40</f>
        <v>5.7500000000000002E-2</v>
      </c>
      <c r="C40">
        <f>[4]p38!C40</f>
        <v>0</v>
      </c>
      <c r="D40">
        <f>[4]p38!D40</f>
        <v>5.7500000000000002E-2</v>
      </c>
      <c r="E40">
        <f>[4]p38!E40</f>
        <v>5.7500000000000002E-2</v>
      </c>
      <c r="F40">
        <f>[4]p38!F40</f>
        <v>5.7500000000000002E-2</v>
      </c>
      <c r="G40">
        <f>[4]p38!G40</f>
        <v>0</v>
      </c>
      <c r="H40">
        <f>[4]p38!H40</f>
        <v>0</v>
      </c>
      <c r="I40">
        <f>[4]p38!I40</f>
        <v>0</v>
      </c>
      <c r="J40">
        <f>[4]p38!J40</f>
        <v>0</v>
      </c>
      <c r="K40">
        <f>[4]p38!K40</f>
        <v>0</v>
      </c>
    </row>
    <row r="41" spans="1:11">
      <c r="A41" t="s">
        <v>219</v>
      </c>
      <c r="B41">
        <f>[4]p38!B41</f>
        <v>0.6</v>
      </c>
      <c r="C41">
        <f>[4]p38!C41</f>
        <v>1.2</v>
      </c>
      <c r="D41">
        <f>[4]p38!D41</f>
        <v>0.6</v>
      </c>
      <c r="E41">
        <f>[4]p38!E41</f>
        <v>1.5</v>
      </c>
      <c r="F41">
        <f>[4]p38!F41</f>
        <v>1.5</v>
      </c>
      <c r="G41">
        <f>[4]p38!G41</f>
        <v>1.2</v>
      </c>
      <c r="H41">
        <f>[4]p38!H41</f>
        <v>0</v>
      </c>
      <c r="I41">
        <f>[4]p38!I41</f>
        <v>0</v>
      </c>
      <c r="J41">
        <f>[4]p38!J41</f>
        <v>0</v>
      </c>
      <c r="K41">
        <f>[4]p38!K41</f>
        <v>0</v>
      </c>
    </row>
    <row r="42" spans="1:11">
      <c r="A42" t="s">
        <v>220</v>
      </c>
      <c r="B42">
        <f>[4]p38!B42</f>
        <v>1.2</v>
      </c>
      <c r="C42">
        <f>[4]p38!C42</f>
        <v>0.6</v>
      </c>
      <c r="D42">
        <f>[4]p38!D42</f>
        <v>1.8</v>
      </c>
      <c r="E42">
        <f>[4]p38!E42</f>
        <v>1.2</v>
      </c>
      <c r="F42">
        <f>[4]p38!F42</f>
        <v>1.2</v>
      </c>
      <c r="G42">
        <f>[4]p38!G42</f>
        <v>0.6</v>
      </c>
      <c r="H42">
        <f>[4]p38!H42</f>
        <v>0</v>
      </c>
      <c r="I42">
        <f>[4]p38!I42</f>
        <v>0</v>
      </c>
      <c r="J42">
        <f>[4]p38!J42</f>
        <v>0</v>
      </c>
      <c r="K42">
        <f>[4]p38!K42</f>
        <v>0</v>
      </c>
    </row>
    <row r="43" spans="1:11">
      <c r="A43" t="s">
        <v>221</v>
      </c>
      <c r="B43">
        <f>[4]p38!B43</f>
        <v>0.6</v>
      </c>
      <c r="C43">
        <f>[4]p38!C43</f>
        <v>1.8</v>
      </c>
      <c r="D43">
        <f>[4]p38!D43</f>
        <v>0.6</v>
      </c>
      <c r="E43">
        <f>[4]p38!E43</f>
        <v>1.2</v>
      </c>
      <c r="F43">
        <f>[4]p38!F43</f>
        <v>1.2</v>
      </c>
      <c r="G43">
        <f>[4]p38!G43</f>
        <v>1.2</v>
      </c>
      <c r="H43">
        <f>[4]p38!H43</f>
        <v>0</v>
      </c>
      <c r="I43">
        <f>[4]p38!I43</f>
        <v>0</v>
      </c>
      <c r="J43">
        <f>[4]p38!J43</f>
        <v>0</v>
      </c>
      <c r="K43">
        <f>[4]p38!K43</f>
        <v>0</v>
      </c>
    </row>
    <row r="44" spans="1:11">
      <c r="A44" t="s">
        <v>222</v>
      </c>
      <c r="B44">
        <f>[4]p38!B44</f>
        <v>1.5</v>
      </c>
      <c r="C44">
        <f>[4]p38!C44</f>
        <v>1.2</v>
      </c>
      <c r="D44">
        <f>[4]p38!D44</f>
        <v>1.2</v>
      </c>
      <c r="E44">
        <f>[4]p38!E44</f>
        <v>0.6</v>
      </c>
      <c r="F44">
        <f>[4]p38!F44</f>
        <v>0.6</v>
      </c>
      <c r="G44">
        <f>[4]p38!G44</f>
        <v>0.9</v>
      </c>
      <c r="H44">
        <f>[4]p38!H44</f>
        <v>0</v>
      </c>
      <c r="I44">
        <f>[4]p38!I44</f>
        <v>0</v>
      </c>
      <c r="J44">
        <f>[4]p38!J44</f>
        <v>0</v>
      </c>
      <c r="K44">
        <f>[4]p38!K44</f>
        <v>0</v>
      </c>
    </row>
    <row r="45" spans="1:11">
      <c r="A45" t="s">
        <v>223</v>
      </c>
      <c r="B45">
        <f>[4]p38!B45</f>
        <v>1.5</v>
      </c>
      <c r="C45">
        <f>[4]p38!C45</f>
        <v>1.2</v>
      </c>
      <c r="D45">
        <f>[4]p38!D45</f>
        <v>1.2</v>
      </c>
      <c r="E45">
        <f>[4]p38!E45</f>
        <v>0.6</v>
      </c>
      <c r="F45">
        <f>[4]p38!F45</f>
        <v>0.6</v>
      </c>
      <c r="G45">
        <f>[4]p38!G45</f>
        <v>0.9</v>
      </c>
      <c r="H45">
        <f>[4]p38!H45</f>
        <v>0</v>
      </c>
      <c r="I45">
        <f>[4]p38!I45</f>
        <v>0</v>
      </c>
      <c r="J45">
        <f>[4]p38!J45</f>
        <v>0</v>
      </c>
      <c r="K45">
        <f>[4]p38!K45</f>
        <v>0</v>
      </c>
    </row>
    <row r="46" spans="1:11">
      <c r="A46" t="s">
        <v>224</v>
      </c>
      <c r="B46">
        <f>[4]p38!B46</f>
        <v>1.2</v>
      </c>
      <c r="C46">
        <f>[4]p38!C46</f>
        <v>0.6</v>
      </c>
      <c r="D46">
        <f>[4]p38!D46</f>
        <v>1.2</v>
      </c>
      <c r="E46">
        <f>[4]p38!E46</f>
        <v>0.9</v>
      </c>
      <c r="F46">
        <f>[4]p38!F46</f>
        <v>0.9</v>
      </c>
      <c r="G46">
        <f>[4]p38!G46</f>
        <v>0.6</v>
      </c>
      <c r="H46">
        <f>[4]p38!H46</f>
        <v>0</v>
      </c>
      <c r="I46">
        <f>[4]p38!I46</f>
        <v>0</v>
      </c>
      <c r="J46">
        <f>[4]p38!J46</f>
        <v>0</v>
      </c>
      <c r="K46">
        <f>[4]p38!K46</f>
        <v>0</v>
      </c>
    </row>
    <row r="47" spans="1:11">
      <c r="A47" t="s">
        <v>225</v>
      </c>
      <c r="B47">
        <f>[4]p38!B47</f>
        <v>88</v>
      </c>
      <c r="C47">
        <f>[4]p38!C47</f>
        <v>12.7</v>
      </c>
      <c r="D47">
        <f>[4]p38!D47</f>
        <v>7</v>
      </c>
      <c r="E47">
        <f>[4]p38!E47</f>
        <v>0.63</v>
      </c>
      <c r="F47">
        <f>[4]p38!F47</f>
        <v>0.75</v>
      </c>
      <c r="G47">
        <f>[4]p38!G47</f>
        <v>1</v>
      </c>
      <c r="H47">
        <f>[4]p38!H47</f>
        <v>0</v>
      </c>
      <c r="I47">
        <f>[4]p38!I47</f>
        <v>0</v>
      </c>
      <c r="J47">
        <f>[4]p38!J47</f>
        <v>0</v>
      </c>
      <c r="K47">
        <f>[4]p38!K47</f>
        <v>0</v>
      </c>
    </row>
    <row r="48" spans="1:11">
      <c r="A48" t="s">
        <v>226</v>
      </c>
      <c r="B48">
        <f>[4]p38!B48</f>
        <v>90</v>
      </c>
      <c r="C48">
        <f>[4]p38!C48</f>
        <v>12.9</v>
      </c>
      <c r="D48">
        <f>[4]p38!D48</f>
        <v>7.2</v>
      </c>
      <c r="E48">
        <f>[4]p38!E48</f>
        <v>0.66</v>
      </c>
      <c r="F48">
        <f>[4]p38!F48</f>
        <v>0.79</v>
      </c>
      <c r="G48">
        <f>[4]p38!G48</f>
        <v>1</v>
      </c>
      <c r="H48">
        <f>[4]p38!H48</f>
        <v>0</v>
      </c>
      <c r="I48">
        <f>[4]p38!I48</f>
        <v>0</v>
      </c>
      <c r="J48">
        <f>[4]p38!J48</f>
        <v>0</v>
      </c>
      <c r="K48">
        <f>[4]p38!K48</f>
        <v>0</v>
      </c>
    </row>
    <row r="49" spans="1:20">
      <c r="A49" t="s">
        <v>227</v>
      </c>
      <c r="B49">
        <f>[4]p38!B49</f>
        <v>89</v>
      </c>
      <c r="C49">
        <f>[4]p38!C49</f>
        <v>12.8</v>
      </c>
      <c r="D49">
        <f>[4]p38!D49</f>
        <v>7</v>
      </c>
      <c r="E49">
        <f>[4]p38!E49</f>
        <v>0.65</v>
      </c>
      <c r="F49">
        <f>[4]p38!F49</f>
        <v>0.77</v>
      </c>
      <c r="G49">
        <f>[4]p38!G49</f>
        <v>1</v>
      </c>
      <c r="H49">
        <f>[4]p38!H49</f>
        <v>0</v>
      </c>
      <c r="I49">
        <f>[4]p38!I49</f>
        <v>0</v>
      </c>
      <c r="J49">
        <f>[4]p38!J49</f>
        <v>0</v>
      </c>
      <c r="K49">
        <f>[4]p38!K49</f>
        <v>0</v>
      </c>
    </row>
    <row r="50" spans="1:20">
      <c r="A50" t="s">
        <v>228</v>
      </c>
      <c r="B50">
        <f>[4]p38!B50</f>
        <v>89</v>
      </c>
      <c r="C50">
        <f>[4]p38!C50</f>
        <v>12.8</v>
      </c>
      <c r="D50">
        <f>[4]p38!D50</f>
        <v>6.3</v>
      </c>
      <c r="E50">
        <f>[4]p38!E50</f>
        <v>0.66</v>
      </c>
      <c r="F50">
        <f>[4]p38!F50</f>
        <v>0.79</v>
      </c>
      <c r="G50">
        <f>[4]p38!G50</f>
        <v>1</v>
      </c>
      <c r="H50">
        <f>[4]p38!H50</f>
        <v>0</v>
      </c>
      <c r="I50">
        <f>[4]p38!I50</f>
        <v>0</v>
      </c>
      <c r="J50">
        <f>[4]p38!J50</f>
        <v>0</v>
      </c>
      <c r="K50">
        <f>[4]p38!K50</f>
        <v>0</v>
      </c>
    </row>
    <row r="51" spans="1:20" ht="14" thickBot="1">
      <c r="A51" s="34" t="s">
        <v>229</v>
      </c>
      <c r="B51" s="34">
        <f>[4]p38!B51</f>
        <v>7.6000000000000068</v>
      </c>
      <c r="C51" s="34">
        <f>[4]p38!C51</f>
        <v>7.6000000000000068</v>
      </c>
      <c r="D51" s="34">
        <f>[4]p38!D51</f>
        <v>-3.16</v>
      </c>
      <c r="E51" s="34">
        <f>[4]p38!E51</f>
        <v>9.2553846153846209</v>
      </c>
      <c r="F51" s="34">
        <f>[4]p38!F51</f>
        <v>10.394805194805201</v>
      </c>
      <c r="G51" s="34">
        <f>[4]p38!G51</f>
        <v>7.6</v>
      </c>
      <c r="H51" s="34">
        <f>[4]p38!H51</f>
        <v>0</v>
      </c>
      <c r="I51" s="34">
        <f>[4]p38!I51</f>
        <v>0</v>
      </c>
      <c r="J51" s="34">
        <f>[4]p38!J51</f>
        <v>0</v>
      </c>
      <c r="K51" s="34">
        <f>[4]p38!K51</f>
        <v>0</v>
      </c>
      <c r="L51" s="34"/>
      <c r="M51" s="34"/>
    </row>
    <row r="52" spans="1:20">
      <c r="A52" t="s">
        <v>115</v>
      </c>
      <c r="B52">
        <f>[4]p38!B52</f>
        <v>10397410.511825211</v>
      </c>
      <c r="C52">
        <f>[4]p38!C52</f>
        <v>15656170.502168804</v>
      </c>
      <c r="D52">
        <f>[4]p38!D52</f>
        <v>10237668.336657412</v>
      </c>
      <c r="E52">
        <f>[4]p38!E52</f>
        <v>26527117.908690035</v>
      </c>
      <c r="F52">
        <f>[4]p38!F52</f>
        <v>9072021.9942092896</v>
      </c>
      <c r="G52">
        <f>[4]p38!G52</f>
        <v>0</v>
      </c>
      <c r="H52">
        <f>[4]p38!H52</f>
        <v>0</v>
      </c>
      <c r="I52">
        <f>[4]p38!I52</f>
        <v>0</v>
      </c>
      <c r="J52">
        <f>[4]p38!J52</f>
        <v>0</v>
      </c>
      <c r="K52">
        <f>[4]p38!K52</f>
        <v>0</v>
      </c>
      <c r="M52" s="28"/>
    </row>
    <row r="53" spans="1:20">
      <c r="A53" t="s">
        <v>116</v>
      </c>
      <c r="B53">
        <f>[4]p38!B53</f>
        <v>28392520</v>
      </c>
      <c r="C53">
        <f>[4]p38!C53</f>
        <v>28136015</v>
      </c>
      <c r="D53">
        <f>[4]p38!D53</f>
        <v>28492508</v>
      </c>
      <c r="E53">
        <f>[4]p38!E53</f>
        <v>28222342</v>
      </c>
      <c r="F53">
        <f>[4]p38!F53</f>
        <v>28370561</v>
      </c>
      <c r="G53">
        <f>[4]p38!G53</f>
        <v>0</v>
      </c>
      <c r="H53">
        <f>[4]p38!H53</f>
        <v>0</v>
      </c>
      <c r="I53">
        <f>[4]p38!I53</f>
        <v>0</v>
      </c>
      <c r="J53">
        <f>[4]p38!J53</f>
        <v>0</v>
      </c>
      <c r="K53">
        <f>[4]p38!K53</f>
        <v>0</v>
      </c>
      <c r="N53" s="10"/>
      <c r="O53" s="10"/>
      <c r="P53" s="10"/>
      <c r="Q53" s="10"/>
      <c r="R53" s="10"/>
    </row>
    <row r="54" spans="1:20">
      <c r="A54" t="s">
        <v>230</v>
      </c>
      <c r="B54">
        <f>[4]p38!B54</f>
        <v>698842</v>
      </c>
      <c r="C54">
        <f>[4]p38!C54</f>
        <v>2793670</v>
      </c>
      <c r="D54">
        <f>[4]p38!D54</f>
        <v>700064</v>
      </c>
      <c r="E54">
        <f>[4]p38!E54</f>
        <v>2081747</v>
      </c>
      <c r="F54">
        <f>[4]p38!F54</f>
        <v>657357</v>
      </c>
      <c r="G54">
        <f>[4]p38!G54</f>
        <v>0</v>
      </c>
      <c r="H54">
        <f>[4]p38!H54</f>
        <v>0</v>
      </c>
      <c r="I54">
        <f>[4]p38!I54</f>
        <v>0</v>
      </c>
      <c r="J54">
        <f>[4]p38!J54</f>
        <v>0</v>
      </c>
      <c r="K54">
        <f>[4]p38!K54</f>
        <v>0</v>
      </c>
      <c r="N54" s="32"/>
      <c r="O54" s="32"/>
      <c r="P54" s="32"/>
      <c r="Q54" s="32"/>
      <c r="R54" s="32"/>
      <c r="S54" s="32"/>
      <c r="T54" s="33"/>
    </row>
    <row r="55" spans="1:20">
      <c r="A55" t="s">
        <v>231</v>
      </c>
      <c r="B55">
        <f>[4]p38!B55</f>
        <v>1440780</v>
      </c>
      <c r="C55">
        <f>[4]p38!C55</f>
        <v>3043485</v>
      </c>
      <c r="D55">
        <f>[4]p38!D55</f>
        <v>1277455</v>
      </c>
      <c r="E55">
        <f>[4]p38!E55</f>
        <v>948638</v>
      </c>
      <c r="F55">
        <f>[4]p38!F55</f>
        <v>1092666</v>
      </c>
      <c r="G55">
        <f>[4]p38!G55</f>
        <v>0</v>
      </c>
      <c r="H55">
        <f>[4]p38!H55</f>
        <v>0</v>
      </c>
      <c r="I55">
        <f>[4]p38!I55</f>
        <v>0</v>
      </c>
      <c r="J55">
        <f>[4]p38!J55</f>
        <v>0</v>
      </c>
      <c r="K55">
        <f>[4]p38!K55</f>
        <v>0</v>
      </c>
      <c r="N55" s="32"/>
      <c r="O55" s="32"/>
      <c r="P55" s="32"/>
      <c r="Q55" s="32"/>
      <c r="R55" s="32"/>
      <c r="S55" s="32"/>
      <c r="T55" s="33"/>
    </row>
    <row r="56" spans="1:20">
      <c r="A56" t="s">
        <v>232</v>
      </c>
      <c r="B56">
        <f>[4]p38!B56</f>
        <v>2139622</v>
      </c>
      <c r="C56">
        <f>[4]p38!C56</f>
        <v>5837155</v>
      </c>
      <c r="D56">
        <f>[4]p38!D56</f>
        <v>1977519</v>
      </c>
      <c r="E56">
        <f>[4]p38!E56</f>
        <v>3030385</v>
      </c>
      <c r="F56">
        <f>[4]p38!F56</f>
        <v>1750023</v>
      </c>
      <c r="G56">
        <f>[4]p38!G56</f>
        <v>0</v>
      </c>
      <c r="H56">
        <f>[4]p38!H56</f>
        <v>0</v>
      </c>
      <c r="I56">
        <f>[4]p38!I56</f>
        <v>0</v>
      </c>
      <c r="J56">
        <f>[4]p38!J56</f>
        <v>0</v>
      </c>
      <c r="K56">
        <f>[4]p38!K56</f>
        <v>0</v>
      </c>
      <c r="T56" s="33"/>
    </row>
    <row r="57" spans="1:20">
      <c r="A57" t="s">
        <v>233</v>
      </c>
      <c r="B57">
        <f>[4]p38!B57</f>
        <v>3288142</v>
      </c>
      <c r="C57">
        <f>[4]p38!C57</f>
        <v>3359651</v>
      </c>
      <c r="D57">
        <f>[4]p38!D57</f>
        <v>3315605</v>
      </c>
      <c r="E57">
        <f>[4]p38!E57</f>
        <v>3395288</v>
      </c>
      <c r="F57">
        <f>[4]p38!F57</f>
        <v>3345889</v>
      </c>
      <c r="G57">
        <f>[4]p38!G57</f>
        <v>173052</v>
      </c>
      <c r="H57">
        <f>[4]p38!H57</f>
        <v>173052</v>
      </c>
      <c r="I57">
        <f>[4]p38!I57</f>
        <v>173052</v>
      </c>
      <c r="J57">
        <f>[4]p38!J57</f>
        <v>173052</v>
      </c>
      <c r="K57">
        <f>[4]p38!K57</f>
        <v>173052</v>
      </c>
      <c r="M57" s="28"/>
      <c r="N57" s="10"/>
      <c r="O57" s="10"/>
      <c r="P57" s="10"/>
      <c r="Q57" s="10"/>
      <c r="R57" s="10"/>
      <c r="T57" s="33"/>
    </row>
    <row r="58" spans="1:20">
      <c r="A58" t="s">
        <v>234</v>
      </c>
      <c r="B58">
        <f>[4]p38!B58</f>
        <v>7702500</v>
      </c>
      <c r="C58">
        <f>[4]p38!C58</f>
        <v>7702500</v>
      </c>
      <c r="D58">
        <f>[4]p38!D58</f>
        <v>7702500</v>
      </c>
      <c r="E58">
        <f>[4]p38!E58</f>
        <v>7702500</v>
      </c>
      <c r="F58">
        <f>[4]p38!F58</f>
        <v>7702500</v>
      </c>
      <c r="G58">
        <f>[4]p38!G58</f>
        <v>3487649</v>
      </c>
      <c r="H58">
        <f>[4]p38!H58</f>
        <v>2371601</v>
      </c>
      <c r="I58">
        <f>[4]p38!I58</f>
        <v>2232095</v>
      </c>
      <c r="J58">
        <f>[4]p38!J58</f>
        <v>3069129</v>
      </c>
      <c r="K58">
        <f>[4]p38!K58</f>
        <v>3348140</v>
      </c>
      <c r="N58" s="32"/>
      <c r="O58" s="32"/>
      <c r="P58" s="32"/>
      <c r="Q58" s="32"/>
      <c r="R58" s="32"/>
      <c r="S58" s="32"/>
      <c r="T58" s="33"/>
    </row>
    <row r="59" spans="1:20">
      <c r="A59" t="s">
        <v>235</v>
      </c>
      <c r="B59">
        <f>[4]p38!B59</f>
        <v>8023438</v>
      </c>
      <c r="C59">
        <f>[4]p38!C59</f>
        <v>8023438</v>
      </c>
      <c r="D59">
        <f>[4]p38!D59</f>
        <v>8023438</v>
      </c>
      <c r="E59">
        <f>[4]p38!E59</f>
        <v>8023438</v>
      </c>
      <c r="F59">
        <f>[4]p38!F59</f>
        <v>8023438</v>
      </c>
      <c r="G59">
        <f>[4]p38!G59</f>
        <v>2790117</v>
      </c>
      <c r="H59">
        <f>[4]p38!H59</f>
        <v>3348140</v>
      </c>
      <c r="I59">
        <f>[4]p38!I59</f>
        <v>3069129</v>
      </c>
      <c r="J59">
        <f>[4]p38!J59</f>
        <v>2232095</v>
      </c>
      <c r="K59">
        <f>[4]p38!K59</f>
        <v>2371601</v>
      </c>
      <c r="N59" s="32"/>
      <c r="O59" s="32"/>
      <c r="P59" s="32"/>
      <c r="Q59" s="32"/>
      <c r="R59" s="32"/>
      <c r="S59" s="32"/>
      <c r="T59" s="33"/>
    </row>
    <row r="60" spans="1:20">
      <c r="A60" t="s">
        <v>236</v>
      </c>
      <c r="B60">
        <f>[4]p38!B60</f>
        <v>15725938</v>
      </c>
      <c r="C60">
        <f>[4]p38!C60</f>
        <v>15725938</v>
      </c>
      <c r="D60">
        <f>[4]p38!D60</f>
        <v>15725938</v>
      </c>
      <c r="E60">
        <f>[4]p38!E60</f>
        <v>15725938</v>
      </c>
      <c r="F60">
        <f>[4]p38!F60</f>
        <v>15725938</v>
      </c>
      <c r="G60">
        <f>[4]p38!G60</f>
        <v>6277766</v>
      </c>
      <c r="H60">
        <f>[4]p38!H60</f>
        <v>5719741</v>
      </c>
      <c r="I60">
        <f>[4]p38!I60</f>
        <v>5301224</v>
      </c>
      <c r="J60">
        <f>[4]p38!J60</f>
        <v>5301224</v>
      </c>
      <c r="K60">
        <f>[4]p38!K60</f>
        <v>5719741</v>
      </c>
    </row>
    <row r="61" spans="1:20">
      <c r="A61" t="s">
        <v>237</v>
      </c>
      <c r="B61">
        <f>[4]p38!B61</f>
        <v>59943632.511825211</v>
      </c>
      <c r="C61">
        <f>[4]p38!C61</f>
        <v>68714929.502168804</v>
      </c>
      <c r="D61">
        <f>[4]p38!D61</f>
        <v>59749238.336657412</v>
      </c>
      <c r="E61">
        <f>[4]p38!E61</f>
        <v>76901070.908690035</v>
      </c>
      <c r="F61">
        <f>[4]p38!F61</f>
        <v>58264432.99420929</v>
      </c>
      <c r="G61">
        <f>[4]p38!G61</f>
        <v>0</v>
      </c>
      <c r="H61">
        <f>[4]p38!H61</f>
        <v>0</v>
      </c>
      <c r="I61">
        <f>[4]p38!I61</f>
        <v>0</v>
      </c>
      <c r="J61">
        <f>[4]p38!J61</f>
        <v>0</v>
      </c>
      <c r="K61">
        <f>[4]p38!K61</f>
        <v>0</v>
      </c>
    </row>
    <row r="62" spans="1:20">
      <c r="A62" t="s">
        <v>121</v>
      </c>
      <c r="B62">
        <f>[4]p38!B62</f>
        <v>7570037.0421713116</v>
      </c>
      <c r="C62">
        <f>[4]p38!C62</f>
        <v>7446895.9874455398</v>
      </c>
      <c r="D62">
        <f>[4]p38!D62</f>
        <v>7589333.6586896246</v>
      </c>
      <c r="E62">
        <f>[4]p38!E62</f>
        <v>7450608.133445207</v>
      </c>
      <c r="F62">
        <f>[4]p38!F62</f>
        <v>7561093.3212774377</v>
      </c>
      <c r="G62">
        <f>[4]p38!G62</f>
        <v>0</v>
      </c>
      <c r="H62">
        <f>[4]p38!H62</f>
        <v>0</v>
      </c>
      <c r="I62">
        <f>[4]p38!I62</f>
        <v>0</v>
      </c>
      <c r="J62">
        <f>[4]p38!J62</f>
        <v>0</v>
      </c>
      <c r="K62">
        <f>[4]p38!K62</f>
        <v>0</v>
      </c>
    </row>
    <row r="63" spans="1:20">
      <c r="A63" t="s">
        <v>122</v>
      </c>
      <c r="B63">
        <f>[4]p38!B63</f>
        <v>32376</v>
      </c>
      <c r="C63">
        <f>[4]p38!C63</f>
        <v>535293</v>
      </c>
      <c r="D63">
        <f>[4]p38!D63</f>
        <v>23688</v>
      </c>
      <c r="E63">
        <f>[4]p38!E63</f>
        <v>733950</v>
      </c>
      <c r="F63">
        <f>[4]p38!F63</f>
        <v>4498</v>
      </c>
      <c r="G63">
        <f>[4]p38!G63</f>
        <v>-3308868</v>
      </c>
      <c r="H63">
        <f>[4]p38!H63</f>
        <v>-2889697</v>
      </c>
      <c r="I63">
        <f>[4]p38!I63</f>
        <v>-2193686</v>
      </c>
      <c r="J63">
        <f>[4]p38!J63</f>
        <v>-2039577</v>
      </c>
      <c r="K63">
        <f>[4]p38!K63</f>
        <v>-2611368</v>
      </c>
    </row>
    <row r="64" spans="1:20">
      <c r="A64" t="s">
        <v>238</v>
      </c>
      <c r="B64">
        <f>[4]p38!B64</f>
        <v>32686605</v>
      </c>
      <c r="C64">
        <f>[4]p38!C64</f>
        <v>37061207</v>
      </c>
      <c r="D64">
        <f>[4]p38!D64</f>
        <v>34406201</v>
      </c>
      <c r="E64">
        <f>[4]p38!E64</f>
        <v>33487682</v>
      </c>
      <c r="F64">
        <f>[4]p38!F64</f>
        <v>33073886</v>
      </c>
      <c r="G64">
        <f>[4]p38!G64</f>
        <v>0</v>
      </c>
      <c r="H64">
        <f>[4]p38!H64</f>
        <v>0</v>
      </c>
      <c r="I64">
        <f>[4]p38!I64</f>
        <v>0</v>
      </c>
      <c r="J64">
        <f>[4]p38!J64</f>
        <v>0</v>
      </c>
      <c r="K64">
        <f>[4]p38!K64</f>
        <v>0</v>
      </c>
    </row>
    <row r="65" spans="1:13">
      <c r="A65" t="s">
        <v>239</v>
      </c>
      <c r="B65">
        <f>[4]p38!B65</f>
        <v>1000000</v>
      </c>
      <c r="C65">
        <f>[4]p38!C65</f>
        <v>1000000</v>
      </c>
      <c r="D65">
        <f>[4]p38!D65</f>
        <v>1000000</v>
      </c>
      <c r="E65">
        <f>[4]p38!E65</f>
        <v>1000000</v>
      </c>
      <c r="F65">
        <f>[4]p38!F65</f>
        <v>1000000</v>
      </c>
      <c r="G65">
        <f>[4]p38!G65</f>
        <v>1000000</v>
      </c>
      <c r="H65">
        <f>[4]p38!H65</f>
        <v>1000000</v>
      </c>
      <c r="I65">
        <f>[4]p38!I65</f>
        <v>1000000</v>
      </c>
      <c r="J65">
        <f>[4]p38!J65</f>
        <v>1000000</v>
      </c>
      <c r="K65">
        <f>[4]p38!K65</f>
        <v>1000000</v>
      </c>
    </row>
    <row r="66" spans="1:13">
      <c r="A66" t="s">
        <v>125</v>
      </c>
      <c r="B66">
        <f>[4]p38!B66</f>
        <v>18654614.469653897</v>
      </c>
      <c r="C66">
        <f>[4]p38!C66</f>
        <v>22671533.514723271</v>
      </c>
      <c r="D66">
        <f>[4]p38!D66</f>
        <v>16730015.677967787</v>
      </c>
      <c r="E66">
        <f>[4]p38!E66</f>
        <v>34228830.775244832</v>
      </c>
      <c r="F66">
        <f>[4]p38!F66</f>
        <v>16624955.672931846</v>
      </c>
      <c r="G66">
        <f>[4]p38!G66</f>
        <v>14098490</v>
      </c>
      <c r="H66">
        <f>[4]p38!H66</f>
        <v>14912170</v>
      </c>
      <c r="I66">
        <f>[4]p38!I66</f>
        <v>16263244</v>
      </c>
      <c r="J66">
        <f>[4]p38!J66</f>
        <v>16563411</v>
      </c>
      <c r="K66">
        <f>[4]p38!K66</f>
        <v>15452455</v>
      </c>
    </row>
    <row r="67" spans="1:13">
      <c r="A67" t="s">
        <v>240</v>
      </c>
      <c r="B67">
        <f>[4]p38!B67</f>
        <v>59943632.511825211</v>
      </c>
      <c r="C67">
        <f>[4]p38!C67</f>
        <v>68714929.502168804</v>
      </c>
      <c r="D67">
        <f>[4]p38!D67</f>
        <v>59749238.336657412</v>
      </c>
      <c r="E67">
        <f>[4]p38!E67</f>
        <v>76901070.908690035</v>
      </c>
      <c r="F67">
        <f>[4]p38!F67</f>
        <v>58264432.99420929</v>
      </c>
      <c r="G67">
        <f>[4]p38!G67</f>
        <v>0</v>
      </c>
      <c r="H67">
        <f>[4]p38!H67</f>
        <v>0</v>
      </c>
      <c r="I67">
        <f>[4]p38!I67</f>
        <v>0</v>
      </c>
      <c r="J67">
        <f>[4]p38!J67</f>
        <v>0</v>
      </c>
      <c r="K67">
        <f>[4]p38!K67</f>
        <v>0</v>
      </c>
    </row>
    <row r="68" spans="1:13">
      <c r="A68" t="s">
        <v>241</v>
      </c>
      <c r="B68">
        <f>[4]p38!B68</f>
        <v>0</v>
      </c>
      <c r="C68">
        <f>[4]p38!C68</f>
        <v>0</v>
      </c>
      <c r="D68">
        <f>[4]p38!D68</f>
        <v>0</v>
      </c>
      <c r="E68">
        <f>[4]p38!E68</f>
        <v>0</v>
      </c>
      <c r="F68">
        <f>[4]p38!F68</f>
        <v>0</v>
      </c>
      <c r="G68">
        <f>[4]p38!G68</f>
        <v>0</v>
      </c>
      <c r="H68">
        <f>[4]p38!H68</f>
        <v>0</v>
      </c>
      <c r="I68">
        <f>[4]p38!I68</f>
        <v>0</v>
      </c>
      <c r="J68">
        <f>[4]p38!J68</f>
        <v>0</v>
      </c>
      <c r="K68">
        <f>[4]p38!K68</f>
        <v>0</v>
      </c>
    </row>
    <row r="69" spans="1:13">
      <c r="A69" t="s">
        <v>242</v>
      </c>
      <c r="B69">
        <f>[4]p38!B69</f>
        <v>33813644.034741722</v>
      </c>
      <c r="C69">
        <f>[4]p38!C69</f>
        <v>33412105.51734845</v>
      </c>
      <c r="D69">
        <f>[4]p38!D69</f>
        <v>34018664.05661203</v>
      </c>
      <c r="E69">
        <f>[4]p38!E69</f>
        <v>33504330.956394907</v>
      </c>
      <c r="F69">
        <f>[4]p38!F69</f>
        <v>33786423.123232923</v>
      </c>
      <c r="G69">
        <f>[4]p38!G69</f>
        <v>0</v>
      </c>
      <c r="H69">
        <f>[4]p38!H69</f>
        <v>0</v>
      </c>
      <c r="I69">
        <f>[4]p38!I69</f>
        <v>0</v>
      </c>
      <c r="J69">
        <f>[4]p38!J69</f>
        <v>0</v>
      </c>
      <c r="K69">
        <f>[4]p38!K69</f>
        <v>0</v>
      </c>
    </row>
    <row r="70" spans="1:13">
      <c r="A70" t="s">
        <v>243</v>
      </c>
      <c r="B70">
        <f>[4]p38!B70</f>
        <v>62847.012735337019</v>
      </c>
      <c r="C70">
        <f>[4]p38!C70</f>
        <v>1039097.0023709424</v>
      </c>
      <c r="D70">
        <f>[4]p38!D70</f>
        <v>45981.468530520797</v>
      </c>
      <c r="E70">
        <f>[4]p38!E70</f>
        <v>1424725.3281862959</v>
      </c>
      <c r="F70">
        <f>[4]p38!F70</f>
        <v>8732.6466863527894</v>
      </c>
      <c r="G70">
        <f>[4]p38!G70</f>
        <v>-69681</v>
      </c>
      <c r="H70">
        <f>[4]p38!H70</f>
        <v>-65019</v>
      </c>
      <c r="I70">
        <f>[4]p38!I70</f>
        <v>-61522</v>
      </c>
      <c r="J70">
        <f>[4]p38!J70</f>
        <v>-61522</v>
      </c>
      <c r="K70">
        <f>[4]p38!K70</f>
        <v>-65019</v>
      </c>
    </row>
    <row r="71" spans="1:13">
      <c r="A71" t="s">
        <v>244</v>
      </c>
      <c r="B71">
        <f>[4]p38!B71</f>
        <v>1.079386661203168</v>
      </c>
      <c r="C71">
        <f>[4]p38!C71</f>
        <v>0.8923421826128437</v>
      </c>
      <c r="D71">
        <f>[4]p38!D71</f>
        <v>1.0881379883925693</v>
      </c>
      <c r="E71">
        <f>[4]p38!E71</f>
        <v>0.89342042520779652</v>
      </c>
      <c r="F71">
        <f>[4]p38!F71</f>
        <v>1.0467127425836225</v>
      </c>
      <c r="G71">
        <f>[4]p38!G71</f>
        <v>0</v>
      </c>
      <c r="H71">
        <f>[4]p38!H71</f>
        <v>0</v>
      </c>
      <c r="I71">
        <f>[4]p38!I71</f>
        <v>0</v>
      </c>
      <c r="J71">
        <f>[4]p38!J71</f>
        <v>0</v>
      </c>
      <c r="K71">
        <f>[4]p38!K71</f>
        <v>0</v>
      </c>
    </row>
    <row r="72" spans="1:13">
      <c r="A72" t="s">
        <v>245</v>
      </c>
      <c r="B72">
        <f>[4]p38!B72</f>
        <v>1.0030900231086499</v>
      </c>
      <c r="C72">
        <f>[4]p38!C72</f>
        <v>0.98554610189737113</v>
      </c>
      <c r="D72">
        <f>[4]p38!D72</f>
        <v>1.0025249101036153</v>
      </c>
      <c r="E72">
        <f>[4]p38!E72</f>
        <v>0.98619945163164058</v>
      </c>
      <c r="F72">
        <f>[4]p38!F72</f>
        <v>1.0226395132587225</v>
      </c>
      <c r="G72">
        <f>[4]p38!G72</f>
        <v>0</v>
      </c>
      <c r="H72">
        <f>[4]p38!H72</f>
        <v>0</v>
      </c>
      <c r="I72">
        <f>[4]p38!I72</f>
        <v>0</v>
      </c>
      <c r="J72">
        <f>[4]p38!J72</f>
        <v>0</v>
      </c>
      <c r="K72">
        <f>[4]p38!K72</f>
        <v>0</v>
      </c>
    </row>
    <row r="73" spans="1:13">
      <c r="A73" t="s">
        <v>246</v>
      </c>
      <c r="B73">
        <f>[4]p38!B73</f>
        <v>0</v>
      </c>
      <c r="C73">
        <f>[4]p38!C73</f>
        <v>0</v>
      </c>
      <c r="D73">
        <f>[4]p38!D73</f>
        <v>0</v>
      </c>
      <c r="E73">
        <f>[4]p38!E73</f>
        <v>0</v>
      </c>
      <c r="F73">
        <f>[4]p38!F73</f>
        <v>0</v>
      </c>
      <c r="G73">
        <f>[4]p38!G73</f>
        <v>0</v>
      </c>
      <c r="H73">
        <f>[4]p38!H73</f>
        <v>0</v>
      </c>
      <c r="I73">
        <f>[4]p38!I73</f>
        <v>0</v>
      </c>
      <c r="J73">
        <f>[4]p38!J73</f>
        <v>0</v>
      </c>
      <c r="K73">
        <f>[4]p38!K73</f>
        <v>0</v>
      </c>
    </row>
    <row r="74" spans="1:13">
      <c r="A74" t="s">
        <v>435</v>
      </c>
      <c r="B74">
        <f>[4]p38!B74</f>
        <v>0</v>
      </c>
      <c r="C74">
        <f>[4]p38!C74</f>
        <v>0</v>
      </c>
      <c r="D74">
        <f>[4]p38!D74</f>
        <v>0</v>
      </c>
      <c r="E74">
        <f>[4]p38!E74</f>
        <v>0</v>
      </c>
      <c r="F74">
        <f>[4]p38!F74</f>
        <v>0</v>
      </c>
      <c r="G74">
        <f>[4]p38!G74</f>
        <v>0</v>
      </c>
      <c r="H74">
        <f>[4]p38!H74</f>
        <v>0</v>
      </c>
      <c r="I74">
        <f>[4]p38!I74</f>
        <v>0</v>
      </c>
      <c r="J74">
        <f>[4]p38!J74</f>
        <v>0</v>
      </c>
      <c r="K74">
        <f>[4]p38!K74</f>
        <v>0</v>
      </c>
    </row>
    <row r="75" spans="1:13">
      <c r="A75" t="s">
        <v>436</v>
      </c>
      <c r="B75">
        <f>[4]p38!B75</f>
        <v>0</v>
      </c>
      <c r="C75">
        <f>[4]p38!C75</f>
        <v>0</v>
      </c>
      <c r="D75">
        <f>[4]p38!D75</f>
        <v>0</v>
      </c>
      <c r="E75">
        <f>[4]p38!E75</f>
        <v>0</v>
      </c>
      <c r="F75">
        <f>[4]p38!F75</f>
        <v>0</v>
      </c>
      <c r="G75">
        <f>[4]p38!G75</f>
        <v>0</v>
      </c>
      <c r="H75">
        <f>[4]p38!H75</f>
        <v>0</v>
      </c>
      <c r="I75">
        <f>[4]p38!I75</f>
        <v>0</v>
      </c>
      <c r="J75">
        <f>[4]p38!J75</f>
        <v>0</v>
      </c>
      <c r="K75">
        <f>[4]p38!K75</f>
        <v>0</v>
      </c>
    </row>
    <row r="76" spans="1:13">
      <c r="A76" t="s">
        <v>437</v>
      </c>
      <c r="B76">
        <f>[4]p38!B76</f>
        <v>0</v>
      </c>
      <c r="C76">
        <f>[4]p38!C76</f>
        <v>0</v>
      </c>
      <c r="D76">
        <f>[4]p38!D76</f>
        <v>0</v>
      </c>
      <c r="E76">
        <f>[4]p38!E76</f>
        <v>0</v>
      </c>
      <c r="F76">
        <f>[4]p38!F76</f>
        <v>0</v>
      </c>
      <c r="G76">
        <f>[4]p38!G76</f>
        <v>0</v>
      </c>
      <c r="H76">
        <f>[4]p38!H76</f>
        <v>0</v>
      </c>
      <c r="I76">
        <f>[4]p38!I76</f>
        <v>0</v>
      </c>
      <c r="J76">
        <f>[4]p38!J76</f>
        <v>0</v>
      </c>
      <c r="K76">
        <f>[4]p38!K76</f>
        <v>0</v>
      </c>
    </row>
    <row r="77" spans="1:13" ht="14" thickBot="1">
      <c r="A77" s="34" t="s">
        <v>438</v>
      </c>
      <c r="B77" s="34">
        <f>[4]p38!B77</f>
        <v>0</v>
      </c>
      <c r="C77" s="34">
        <f>[4]p38!C77</f>
        <v>0</v>
      </c>
      <c r="D77" s="34">
        <f>[4]p38!D77</f>
        <v>0</v>
      </c>
      <c r="E77" s="34">
        <f>[4]p38!E77</f>
        <v>0</v>
      </c>
      <c r="F77" s="34">
        <f>[4]p38!F77</f>
        <v>0</v>
      </c>
      <c r="G77" s="34">
        <f>[4]p38!G77</f>
        <v>0</v>
      </c>
      <c r="H77" s="34">
        <f>[4]p38!H77</f>
        <v>0</v>
      </c>
      <c r="I77" s="34">
        <f>[4]p38!I77</f>
        <v>0</v>
      </c>
      <c r="J77" s="34">
        <f>[4]p38!J77</f>
        <v>0</v>
      </c>
      <c r="K77" s="34">
        <f>[4]p38!K77</f>
        <v>0</v>
      </c>
      <c r="L77" s="34"/>
      <c r="M77" s="34"/>
    </row>
    <row r="78" spans="1:13">
      <c r="A78" t="s">
        <v>247</v>
      </c>
      <c r="B78">
        <f>[4]p38!B78</f>
        <v>1</v>
      </c>
    </row>
    <row r="79" spans="1:13">
      <c r="A79" t="s">
        <v>248</v>
      </c>
      <c r="B79">
        <f>[4]p38!B79</f>
        <v>45000</v>
      </c>
    </row>
    <row r="80" spans="1:13">
      <c r="A80" t="s">
        <v>249</v>
      </c>
      <c r="B80">
        <f>[4]p38!B80</f>
        <v>45000</v>
      </c>
    </row>
    <row r="81" spans="1:2">
      <c r="A81" t="s">
        <v>250</v>
      </c>
      <c r="B81">
        <f>[4]p38!B81</f>
        <v>0</v>
      </c>
    </row>
    <row r="82" spans="1:2">
      <c r="A82" t="s">
        <v>251</v>
      </c>
      <c r="B82">
        <f>[4]p38!B82</f>
        <v>0</v>
      </c>
    </row>
    <row r="83" spans="1:2">
      <c r="A83" t="s">
        <v>252</v>
      </c>
      <c r="B83">
        <f>[4]p38!B83</f>
        <v>0</v>
      </c>
    </row>
    <row r="84" spans="1:2">
      <c r="A84" t="s">
        <v>253</v>
      </c>
      <c r="B84">
        <f>[4]p38!B84</f>
        <v>0</v>
      </c>
    </row>
    <row r="85" spans="1:2">
      <c r="A85" t="s">
        <v>254</v>
      </c>
      <c r="B85">
        <f>[4]p38!B85</f>
        <v>61045</v>
      </c>
    </row>
    <row r="86" spans="1:2">
      <c r="A86" t="s">
        <v>255</v>
      </c>
      <c r="B86">
        <f>[4]p38!B86</f>
        <v>25245</v>
      </c>
    </row>
    <row r="87" spans="1:2">
      <c r="A87" t="s">
        <v>256</v>
      </c>
      <c r="B87">
        <f>[4]p38!B87</f>
        <v>19813</v>
      </c>
    </row>
    <row r="88" spans="1:2">
      <c r="A88" t="s">
        <v>257</v>
      </c>
      <c r="B88">
        <f>[4]p38!B88</f>
        <v>52428</v>
      </c>
    </row>
    <row r="89" spans="1:2">
      <c r="A89" t="s">
        <v>258</v>
      </c>
      <c r="B89">
        <f>[4]p38!B89</f>
        <v>54034</v>
      </c>
    </row>
    <row r="90" spans="1:2">
      <c r="A90" t="s">
        <v>259</v>
      </c>
      <c r="B90">
        <f>[4]p38!B90</f>
        <v>132162</v>
      </c>
    </row>
    <row r="91" spans="1:2">
      <c r="A91" t="s">
        <v>260</v>
      </c>
      <c r="B91">
        <f>[4]p38!B91</f>
        <v>61045</v>
      </c>
    </row>
    <row r="92" spans="1:2">
      <c r="A92" t="s">
        <v>261</v>
      </c>
      <c r="B92">
        <f>[4]p38!B92</f>
        <v>25245</v>
      </c>
    </row>
    <row r="93" spans="1:2">
      <c r="A93" t="s">
        <v>262</v>
      </c>
      <c r="B93">
        <f>[4]p38!B93</f>
        <v>19813</v>
      </c>
    </row>
    <row r="94" spans="1:2">
      <c r="A94" t="s">
        <v>263</v>
      </c>
      <c r="B94">
        <f>[4]p38!B94</f>
        <v>52428</v>
      </c>
    </row>
    <row r="95" spans="1:2">
      <c r="A95" t="s">
        <v>264</v>
      </c>
      <c r="B95">
        <f>[4]p38!B95</f>
        <v>54034</v>
      </c>
    </row>
    <row r="96" spans="1:2">
      <c r="A96" t="s">
        <v>265</v>
      </c>
      <c r="B96">
        <f>[4]p38!B96</f>
        <v>132162</v>
      </c>
    </row>
    <row r="97" spans="1:2">
      <c r="A97" t="s">
        <v>266</v>
      </c>
      <c r="B97">
        <f>[4]p38!B97</f>
        <v>0</v>
      </c>
    </row>
    <row r="98" spans="1:2">
      <c r="A98" t="s">
        <v>267</v>
      </c>
      <c r="B98">
        <f>[4]p38!B98</f>
        <v>0</v>
      </c>
    </row>
    <row r="99" spans="1:2">
      <c r="A99" t="s">
        <v>268</v>
      </c>
      <c r="B99">
        <f>[4]p38!B99</f>
        <v>0</v>
      </c>
    </row>
    <row r="100" spans="1:2">
      <c r="A100" t="s">
        <v>269</v>
      </c>
      <c r="B100">
        <f>[4]p38!B100</f>
        <v>0</v>
      </c>
    </row>
    <row r="101" spans="1:2">
      <c r="A101" t="s">
        <v>270</v>
      </c>
      <c r="B101">
        <f>[4]p38!B101</f>
        <v>0</v>
      </c>
    </row>
    <row r="102" spans="1:2">
      <c r="A102" t="s">
        <v>271</v>
      </c>
      <c r="B102">
        <f>[4]p38!B102</f>
        <v>0</v>
      </c>
    </row>
    <row r="103" spans="1:2">
      <c r="A103" t="s">
        <v>272</v>
      </c>
      <c r="B103">
        <f>[4]p38!B103</f>
        <v>232779787.48313078</v>
      </c>
    </row>
    <row r="104" spans="1:2">
      <c r="A104" t="s">
        <v>273</v>
      </c>
      <c r="B104">
        <f>[4]p38!B104</f>
        <v>9298369.4494372457</v>
      </c>
    </row>
    <row r="105" spans="1:2">
      <c r="A105" t="s">
        <v>274</v>
      </c>
      <c r="B105">
        <f>[4]p38!B105</f>
        <v>6009810.4799408196</v>
      </c>
    </row>
    <row r="106" spans="1:2">
      <c r="A106" t="s">
        <v>275</v>
      </c>
      <c r="B106">
        <f>[4]p38!B106</f>
        <v>1499407.6539641549</v>
      </c>
    </row>
    <row r="107" spans="1:2">
      <c r="A107" t="s">
        <v>276</v>
      </c>
      <c r="B107">
        <f>[4]p38!B107</f>
        <v>2388250.0051379316</v>
      </c>
    </row>
    <row r="108" spans="1:2">
      <c r="A108" t="s">
        <v>277</v>
      </c>
      <c r="B108">
        <f>[4]p38!B108</f>
        <v>5268741.9287332529</v>
      </c>
    </row>
    <row r="109" spans="1:2">
      <c r="A109" t="s">
        <v>278</v>
      </c>
      <c r="B109">
        <f>[4]p38!B109</f>
        <v>1911.5454599915624</v>
      </c>
    </row>
    <row r="110" spans="1:2">
      <c r="A110" t="s">
        <v>279</v>
      </c>
      <c r="B110">
        <f>[4]p38!B110</f>
        <v>271.07889761676404</v>
      </c>
    </row>
    <row r="111" spans="1:2">
      <c r="A111" t="s">
        <v>280</v>
      </c>
      <c r="B111">
        <f>[4]p38!B111</f>
        <v>148.24627213416781</v>
      </c>
    </row>
    <row r="112" spans="1:2">
      <c r="A112" t="s">
        <v>281</v>
      </c>
      <c r="B112">
        <f>[4]p38!B112</f>
        <v>13.375725269601299</v>
      </c>
    </row>
    <row r="113" spans="1:2">
      <c r="A113" t="s">
        <v>282</v>
      </c>
      <c r="B113">
        <f>[4]p38!B113</f>
        <v>15.845089934758462</v>
      </c>
    </row>
    <row r="114" spans="1:2">
      <c r="A114" t="s">
        <v>283</v>
      </c>
      <c r="B114">
        <f>[4]p38!B114</f>
        <v>20.878038876309688</v>
      </c>
    </row>
    <row r="115" spans="1:2">
      <c r="A115" t="s">
        <v>284</v>
      </c>
      <c r="B115">
        <f>[4]p38!B115</f>
        <v>10000040</v>
      </c>
    </row>
    <row r="116" spans="1:2">
      <c r="A116" t="s">
        <v>285</v>
      </c>
      <c r="B116">
        <f>[4]p38!B116</f>
        <v>500006.40000000002</v>
      </c>
    </row>
    <row r="117" spans="1:2">
      <c r="A117" t="s">
        <v>286</v>
      </c>
      <c r="B117">
        <f>[4]p38!B117</f>
        <v>500003</v>
      </c>
    </row>
    <row r="118" spans="1:2">
      <c r="A118" t="s">
        <v>287</v>
      </c>
      <c r="B118">
        <f>[4]p38!B118</f>
        <v>199999.8</v>
      </c>
    </row>
    <row r="119" spans="1:2">
      <c r="A119" t="s">
        <v>288</v>
      </c>
      <c r="B119">
        <f>[4]p38!B119</f>
        <v>299999.7</v>
      </c>
    </row>
    <row r="120" spans="1:2">
      <c r="A120" t="s">
        <v>289</v>
      </c>
      <c r="B120">
        <f>[4]p38!B120</f>
        <v>1000000</v>
      </c>
    </row>
    <row r="121" spans="1:2">
      <c r="A121" t="s">
        <v>290</v>
      </c>
      <c r="B121">
        <f>[4]p38!B121</f>
        <v>20950180.873481769</v>
      </c>
    </row>
    <row r="122" spans="1:2">
      <c r="A122" t="s">
        <v>291</v>
      </c>
      <c r="B122">
        <f>[4]p38!B122</f>
        <v>641587.4920111699</v>
      </c>
    </row>
    <row r="123" spans="1:2">
      <c r="A123" t="s">
        <v>292</v>
      </c>
      <c r="B123">
        <f>[4]p38!B123</f>
        <v>552902.56415455532</v>
      </c>
    </row>
    <row r="124" spans="1:2">
      <c r="A124" t="s">
        <v>293</v>
      </c>
      <c r="B124">
        <f>[4]p38!B124</f>
        <v>0</v>
      </c>
    </row>
    <row r="125" spans="1:2">
      <c r="A125" t="s">
        <v>294</v>
      </c>
      <c r="B125">
        <f>[4]p38!B125</f>
        <v>0</v>
      </c>
    </row>
    <row r="126" spans="1:2">
      <c r="A126" t="s">
        <v>295</v>
      </c>
      <c r="B126">
        <f>[4]p38!B126</f>
        <v>302952.66090216208</v>
      </c>
    </row>
    <row r="127" spans="1:2">
      <c r="A127" t="s">
        <v>296</v>
      </c>
      <c r="B127">
        <f>[4]p38!B127</f>
        <v>54279</v>
      </c>
    </row>
    <row r="128" spans="1:2">
      <c r="A128" t="s">
        <v>297</v>
      </c>
      <c r="B128">
        <f>[4]p38!B128</f>
        <v>17442</v>
      </c>
    </row>
    <row r="129" spans="1:2">
      <c r="A129" t="s">
        <v>298</v>
      </c>
      <c r="B129">
        <f>[4]p38!B129</f>
        <v>14792</v>
      </c>
    </row>
    <row r="130" spans="1:2">
      <c r="A130" t="s">
        <v>299</v>
      </c>
      <c r="B130">
        <f>[4]p38!B130</f>
        <v>49925</v>
      </c>
    </row>
    <row r="131" spans="1:2">
      <c r="A131" t="s">
        <v>300</v>
      </c>
      <c r="B131">
        <f>[4]p38!B131</f>
        <v>60511</v>
      </c>
    </row>
    <row r="132" spans="1:2">
      <c r="A132" t="s">
        <v>301</v>
      </c>
      <c r="B132">
        <f>[4]p38!B132</f>
        <v>132913</v>
      </c>
    </row>
    <row r="133" spans="1:2">
      <c r="A133" t="s">
        <v>302</v>
      </c>
      <c r="B133">
        <f>[4]p38!B133</f>
        <v>54279</v>
      </c>
    </row>
    <row r="134" spans="1:2">
      <c r="A134" t="s">
        <v>303</v>
      </c>
      <c r="B134">
        <f>[4]p38!B134</f>
        <v>17442</v>
      </c>
    </row>
    <row r="135" spans="1:2">
      <c r="A135" t="s">
        <v>304</v>
      </c>
      <c r="B135">
        <f>[4]p38!B135</f>
        <v>14792</v>
      </c>
    </row>
    <row r="136" spans="1:2">
      <c r="A136" t="s">
        <v>305</v>
      </c>
      <c r="B136">
        <f>[4]p38!B136</f>
        <v>49925</v>
      </c>
    </row>
    <row r="137" spans="1:2">
      <c r="A137" t="s">
        <v>306</v>
      </c>
      <c r="B137">
        <f>[4]p38!B137</f>
        <v>60511</v>
      </c>
    </row>
    <row r="138" spans="1:2">
      <c r="A138" t="s">
        <v>307</v>
      </c>
      <c r="B138">
        <f>[4]p38!B138</f>
        <v>132913</v>
      </c>
    </row>
    <row r="139" spans="1:2">
      <c r="A139" t="s">
        <v>308</v>
      </c>
      <c r="B139">
        <f>[4]p38!B139</f>
        <v>0</v>
      </c>
    </row>
    <row r="140" spans="1:2">
      <c r="A140" t="s">
        <v>309</v>
      </c>
      <c r="B140">
        <f>[4]p38!B140</f>
        <v>0</v>
      </c>
    </row>
    <row r="141" spans="1:2">
      <c r="A141" t="s">
        <v>310</v>
      </c>
      <c r="B141">
        <f>[4]p38!B141</f>
        <v>0</v>
      </c>
    </row>
    <row r="142" spans="1:2">
      <c r="A142" t="s">
        <v>311</v>
      </c>
      <c r="B142">
        <f>[4]p38!B142</f>
        <v>0</v>
      </c>
    </row>
    <row r="143" spans="1:2">
      <c r="A143" t="s">
        <v>312</v>
      </c>
      <c r="B143">
        <f>[4]p38!B143</f>
        <v>0</v>
      </c>
    </row>
    <row r="144" spans="1:2">
      <c r="A144" t="s">
        <v>313</v>
      </c>
      <c r="B144">
        <f>[4]p38!B144</f>
        <v>0</v>
      </c>
    </row>
    <row r="145" spans="1:2">
      <c r="A145" t="s">
        <v>314</v>
      </c>
      <c r="B145">
        <f>[4]p38!B145</f>
        <v>318174741.25867432</v>
      </c>
    </row>
    <row r="146" spans="1:2">
      <c r="A146" t="s">
        <v>315</v>
      </c>
      <c r="B146">
        <f>[4]p38!B146</f>
        <v>7630014.1873864494</v>
      </c>
    </row>
    <row r="147" spans="1:2">
      <c r="A147" t="s">
        <v>316</v>
      </c>
      <c r="B147">
        <f>[4]p38!B147</f>
        <v>6794308.4710934153</v>
      </c>
    </row>
    <row r="148" spans="1:2">
      <c r="A148" t="s">
        <v>317</v>
      </c>
      <c r="B148">
        <f>[4]p38!B148</f>
        <v>1878216.2260207012</v>
      </c>
    </row>
    <row r="149" spans="1:2">
      <c r="A149" t="s">
        <v>318</v>
      </c>
      <c r="B149">
        <f>[4]p38!B149</f>
        <v>3176469.1330783712</v>
      </c>
    </row>
    <row r="150" spans="1:2">
      <c r="A150" t="s">
        <v>319</v>
      </c>
      <c r="B150">
        <f>[4]p38!B150</f>
        <v>6779459.5588368243</v>
      </c>
    </row>
    <row r="151" spans="1:2">
      <c r="A151" t="s">
        <v>320</v>
      </c>
      <c r="B151">
        <f>[4]p38!B151</f>
        <v>2521.7601440572757</v>
      </c>
    </row>
    <row r="152" spans="1:2">
      <c r="A152" t="s">
        <v>321</v>
      </c>
      <c r="B152">
        <f>[4]p38!B152</f>
        <v>370.3601106059902</v>
      </c>
    </row>
    <row r="153" spans="1:2">
      <c r="A153" t="s">
        <v>322</v>
      </c>
      <c r="B153">
        <f>[4]p38!B153</f>
        <v>198.34068548765089</v>
      </c>
    </row>
    <row r="154" spans="1:2">
      <c r="A154" t="s">
        <v>323</v>
      </c>
      <c r="B154">
        <f>[4]p38!B154</f>
        <v>19.00234936671044</v>
      </c>
    </row>
    <row r="155" spans="1:2">
      <c r="A155" t="s">
        <v>324</v>
      </c>
      <c r="B155">
        <f>[4]p38!B155</f>
        <v>22.510475403641596</v>
      </c>
    </row>
    <row r="156" spans="1:2">
      <c r="A156" t="s">
        <v>325</v>
      </c>
      <c r="B156">
        <f>[4]p38!B156</f>
        <v>28.934383641092982</v>
      </c>
    </row>
    <row r="157" spans="1:2">
      <c r="A157" t="s">
        <v>326</v>
      </c>
      <c r="B157">
        <f>[4]p38!B157</f>
        <v>14999971</v>
      </c>
    </row>
    <row r="158" spans="1:2">
      <c r="A158" t="s">
        <v>327</v>
      </c>
      <c r="B158">
        <f>[4]p38!B158</f>
        <v>500006.40000000002</v>
      </c>
    </row>
    <row r="159" spans="1:2">
      <c r="A159" t="s">
        <v>328</v>
      </c>
      <c r="B159">
        <f>[4]p38!B159</f>
        <v>500003</v>
      </c>
    </row>
    <row r="160" spans="1:2">
      <c r="A160" t="s">
        <v>329</v>
      </c>
      <c r="B160">
        <f>[4]p38!B160</f>
        <v>249999.75</v>
      </c>
    </row>
    <row r="161" spans="1:2">
      <c r="A161" t="s">
        <v>330</v>
      </c>
      <c r="B161">
        <f>[4]p38!B161</f>
        <v>349999.65</v>
      </c>
    </row>
    <row r="162" spans="1:2">
      <c r="A162" t="s">
        <v>331</v>
      </c>
      <c r="B162">
        <f>[4]p38!B162</f>
        <v>1000000</v>
      </c>
    </row>
    <row r="163" spans="1:2">
      <c r="A163" t="s">
        <v>332</v>
      </c>
      <c r="B163">
        <f>[4]p38!B163</f>
        <v>0</v>
      </c>
    </row>
    <row r="164" spans="1:2">
      <c r="A164" t="s">
        <v>333</v>
      </c>
      <c r="B164">
        <f>[4]p38!B164</f>
        <v>526470.97892966494</v>
      </c>
    </row>
    <row r="165" spans="1:2">
      <c r="A165" t="s">
        <v>334</v>
      </c>
      <c r="B165">
        <f>[4]p38!B165</f>
        <v>625076.37934059417</v>
      </c>
    </row>
    <row r="166" spans="1:2">
      <c r="A166" t="s">
        <v>335</v>
      </c>
      <c r="B166">
        <f>[4]p38!B166</f>
        <v>215994.86599238063</v>
      </c>
    </row>
    <row r="167" spans="1:2">
      <c r="A167" t="s">
        <v>336</v>
      </c>
      <c r="B167">
        <f>[4]p38!B167</f>
        <v>365293.95030401275</v>
      </c>
    </row>
    <row r="168" spans="1:2">
      <c r="A168" t="s">
        <v>337</v>
      </c>
      <c r="B168">
        <f>[4]p38!B168</f>
        <v>389818.92463311739</v>
      </c>
    </row>
    <row r="169" spans="1:2">
      <c r="A169" t="s">
        <v>338</v>
      </c>
      <c r="B169">
        <f>[4]p38!B169</f>
        <v>5</v>
      </c>
    </row>
    <row r="170" spans="1:2">
      <c r="A170" t="s">
        <v>339</v>
      </c>
      <c r="B170">
        <f>[4]p38!B170</f>
        <v>1</v>
      </c>
    </row>
    <row r="171" spans="1:2">
      <c r="A171" t="s">
        <v>340</v>
      </c>
      <c r="B171">
        <f>[4]p38!B171</f>
        <v>325000</v>
      </c>
    </row>
    <row r="172" spans="1:2">
      <c r="A172" t="s">
        <v>341</v>
      </c>
      <c r="B172">
        <f>[4]p38!B172</f>
        <v>1034784.8678571429</v>
      </c>
    </row>
    <row r="173" spans="1:2">
      <c r="A173" t="s">
        <v>342</v>
      </c>
      <c r="B173">
        <f>[4]p38!B173</f>
        <v>3846482.1321428572</v>
      </c>
    </row>
    <row r="174" spans="1:2">
      <c r="A174" t="s">
        <v>343</v>
      </c>
      <c r="B174">
        <f>[4]p38!B174</f>
        <v>325000</v>
      </c>
    </row>
    <row r="175" spans="1:2">
      <c r="A175" t="s">
        <v>344</v>
      </c>
      <c r="B175">
        <f>[4]p38!B175</f>
        <v>1034784.8678571429</v>
      </c>
    </row>
    <row r="176" spans="1:2">
      <c r="A176" t="s">
        <v>345</v>
      </c>
      <c r="B176">
        <f>[4]p38!B176</f>
        <v>3846482.1321428572</v>
      </c>
    </row>
    <row r="177" spans="1:2">
      <c r="A177" t="s">
        <v>346</v>
      </c>
      <c r="B177">
        <f>[4]p38!B177</f>
        <v>320938</v>
      </c>
    </row>
    <row r="178" spans="1:2">
      <c r="A178" t="s">
        <v>347</v>
      </c>
      <c r="B178">
        <f>[4]p38!B178</f>
        <v>1041287.5283116886</v>
      </c>
    </row>
    <row r="179" spans="1:2">
      <c r="A179" t="s">
        <v>348</v>
      </c>
      <c r="B179">
        <f>[4]p38!B179</f>
        <v>3979346.32</v>
      </c>
    </row>
    <row r="180" spans="1:2">
      <c r="A180" t="s">
        <v>349</v>
      </c>
      <c r="B180">
        <f>[4]p38!B180</f>
        <v>325000</v>
      </c>
    </row>
    <row r="181" spans="1:2">
      <c r="A181" t="s">
        <v>350</v>
      </c>
      <c r="B181">
        <f>[4]p38!B181</f>
        <v>197467600</v>
      </c>
    </row>
    <row r="182" spans="1:2">
      <c r="A182" t="s">
        <v>351</v>
      </c>
      <c r="B182">
        <f>[4]p38!B182</f>
        <v>585800600</v>
      </c>
    </row>
    <row r="183" spans="1:2">
      <c r="A183" t="s">
        <v>352</v>
      </c>
      <c r="B183">
        <f>[4]p38!B183</f>
        <v>325000</v>
      </c>
    </row>
    <row r="184" spans="1:2">
      <c r="A184" t="s">
        <v>353</v>
      </c>
      <c r="B184">
        <f>[4]p38!B184</f>
        <v>197467600</v>
      </c>
    </row>
    <row r="185" spans="1:2">
      <c r="A185" t="s">
        <v>354</v>
      </c>
      <c r="B185">
        <f>[4]p38!B185</f>
        <v>585800600</v>
      </c>
    </row>
    <row r="186" spans="1:2">
      <c r="A186" t="s">
        <v>355</v>
      </c>
      <c r="B186">
        <f>[4]p38!B186</f>
        <v>320938</v>
      </c>
    </row>
    <row r="187" spans="1:2">
      <c r="A187" t="s">
        <v>356</v>
      </c>
      <c r="B187">
        <f>[4]p38!B187</f>
        <v>196044033.58988765</v>
      </c>
    </row>
    <row r="188" spans="1:2">
      <c r="A188" t="s">
        <v>357</v>
      </c>
      <c r="B188">
        <f>[4]p38!B188</f>
        <v>578874075</v>
      </c>
    </row>
    <row r="189" spans="1:2">
      <c r="A189" t="s">
        <v>358</v>
      </c>
      <c r="B189">
        <f>[4]p38!B189</f>
        <v>0</v>
      </c>
    </row>
    <row r="190" spans="1:2">
      <c r="A190" t="s">
        <v>359</v>
      </c>
      <c r="B190">
        <f>[4]p38!B190</f>
        <v>0</v>
      </c>
    </row>
    <row r="191" spans="1:2">
      <c r="A191" t="s">
        <v>360</v>
      </c>
      <c r="B191">
        <f>[4]p38!B191</f>
        <v>0</v>
      </c>
    </row>
    <row r="192" spans="1:2">
      <c r="A192" t="s">
        <v>361</v>
      </c>
      <c r="B192">
        <f>[4]p38!B192</f>
        <v>25664</v>
      </c>
    </row>
    <row r="193" spans="1:2">
      <c r="A193" t="s">
        <v>362</v>
      </c>
      <c r="B193">
        <f>[4]p38!B193</f>
        <v>385455.07</v>
      </c>
    </row>
    <row r="194" spans="1:2">
      <c r="A194" t="s">
        <v>363</v>
      </c>
      <c r="B194">
        <f>[4]p38!B194</f>
        <v>15.019283076923079</v>
      </c>
    </row>
    <row r="195" spans="1:2">
      <c r="A195" t="s">
        <v>364</v>
      </c>
      <c r="B195">
        <f>[4]p38!B195</f>
        <v>8809</v>
      </c>
    </row>
    <row r="196" spans="1:2">
      <c r="A196" t="s">
        <v>365</v>
      </c>
      <c r="B196">
        <f>[4]p38!B196</f>
        <v>152653.26999999999</v>
      </c>
    </row>
    <row r="197" spans="1:2">
      <c r="A197" t="s">
        <v>366</v>
      </c>
      <c r="B197">
        <f>[4]p38!B197</f>
        <v>17.32928307692308</v>
      </c>
    </row>
    <row r="198" spans="1:2">
      <c r="A198" t="s">
        <v>367</v>
      </c>
      <c r="B198">
        <f>[4]p38!B198</f>
        <v>0</v>
      </c>
    </row>
    <row r="199" spans="1:2">
      <c r="A199" t="s">
        <v>368</v>
      </c>
      <c r="B199">
        <f>[4]p38!B199</f>
        <v>0</v>
      </c>
    </row>
    <row r="200" spans="1:2">
      <c r="A200" t="s">
        <v>369</v>
      </c>
      <c r="B200">
        <f>[4]p38!B200</f>
        <v>0</v>
      </c>
    </row>
    <row r="201" spans="1:2">
      <c r="A201" t="s">
        <v>370</v>
      </c>
      <c r="B201">
        <f>[4]p38!B201</f>
        <v>53206</v>
      </c>
    </row>
    <row r="202" spans="1:2">
      <c r="A202" t="s">
        <v>371</v>
      </c>
      <c r="B202">
        <f>[4]p38!B202</f>
        <v>128229420</v>
      </c>
    </row>
    <row r="203" spans="1:2">
      <c r="A203" t="s">
        <v>372</v>
      </c>
      <c r="B203">
        <f>[4]p38!B203</f>
        <v>2410.0559999999996</v>
      </c>
    </row>
    <row r="204" spans="1:2">
      <c r="A204" t="s">
        <v>373</v>
      </c>
      <c r="B204">
        <f>[4]p38!B204</f>
        <v>0</v>
      </c>
    </row>
    <row r="205" spans="1:2">
      <c r="A205" t="s">
        <v>374</v>
      </c>
      <c r="B205">
        <f>[4]p38!B205</f>
        <v>0</v>
      </c>
    </row>
    <row r="206" spans="1:2">
      <c r="A206" t="s">
        <v>375</v>
      </c>
      <c r="B206">
        <f>[4]p38!B206</f>
        <v>0</v>
      </c>
    </row>
    <row r="207" spans="1:2">
      <c r="A207" t="s">
        <v>376</v>
      </c>
      <c r="B207">
        <f>[4]p38!B207</f>
        <v>173060</v>
      </c>
    </row>
    <row r="208" spans="1:2">
      <c r="A208" t="s">
        <v>377</v>
      </c>
      <c r="B208">
        <f>[4]p38!B208</f>
        <v>323046</v>
      </c>
    </row>
    <row r="209" spans="1:2">
      <c r="A209" t="s">
        <v>378</v>
      </c>
      <c r="B209">
        <f>[4]p38!B209</f>
        <v>0</v>
      </c>
    </row>
    <row r="210" spans="1:2">
      <c r="A210" t="s">
        <v>379</v>
      </c>
      <c r="B210">
        <f>[4]p38!B210</f>
        <v>0</v>
      </c>
    </row>
    <row r="211" spans="1:2">
      <c r="A211" t="s">
        <v>380</v>
      </c>
      <c r="B211">
        <f>[4]p38!B211</f>
        <v>715982.7</v>
      </c>
    </row>
    <row r="212" spans="1:2">
      <c r="A212" t="s">
        <v>381</v>
      </c>
      <c r="B212">
        <f>[4]p38!B212</f>
        <v>1096047</v>
      </c>
    </row>
    <row r="213" spans="1:2">
      <c r="A213" t="s">
        <v>382</v>
      </c>
      <c r="B213">
        <f>[4]p38!B213</f>
        <v>33813644.034741722</v>
      </c>
    </row>
    <row r="214" spans="1:2">
      <c r="A214" t="s">
        <v>137</v>
      </c>
      <c r="B214">
        <f>[4]p38!B214</f>
        <v>338380</v>
      </c>
    </row>
    <row r="215" spans="1:2">
      <c r="A215" t="s">
        <v>383</v>
      </c>
      <c r="B215">
        <f>[4]p38!B215</f>
        <v>0</v>
      </c>
    </row>
    <row r="216" spans="1:2">
      <c r="A216" t="s">
        <v>384</v>
      </c>
      <c r="B216">
        <f>[4]p38!B216</f>
        <v>34152024.034741722</v>
      </c>
    </row>
    <row r="217" spans="1:2">
      <c r="A217" t="s">
        <v>385</v>
      </c>
      <c r="B217">
        <f>[4]p38!B217</f>
        <v>15530754</v>
      </c>
    </row>
    <row r="218" spans="1:2">
      <c r="A218" t="s">
        <v>386</v>
      </c>
      <c r="B218">
        <f>[4]p38!B218</f>
        <v>1212088.7</v>
      </c>
    </row>
    <row r="219" spans="1:2">
      <c r="A219" t="s">
        <v>387</v>
      </c>
      <c r="B219">
        <f>[4]p38!B219</f>
        <v>4038345</v>
      </c>
    </row>
    <row r="220" spans="1:2">
      <c r="A220" t="s">
        <v>388</v>
      </c>
      <c r="B220">
        <f>[4]p38!B220</f>
        <v>187679</v>
      </c>
    </row>
    <row r="221" spans="1:2">
      <c r="A221" t="s">
        <v>145</v>
      </c>
      <c r="B221">
        <f>[4]p38!B221</f>
        <v>5200000</v>
      </c>
    </row>
    <row r="222" spans="1:2">
      <c r="A222" t="s">
        <v>146</v>
      </c>
      <c r="B222">
        <f>[4]p38!B222</f>
        <v>1196619</v>
      </c>
    </row>
    <row r="223" spans="1:2">
      <c r="A223" t="s">
        <v>389</v>
      </c>
      <c r="B223">
        <f>[4]p38!B223</f>
        <v>199062</v>
      </c>
    </row>
    <row r="224" spans="1:2">
      <c r="A224" t="s">
        <v>390</v>
      </c>
      <c r="B224">
        <f>[4]p38!B224</f>
        <v>1818823.65</v>
      </c>
    </row>
    <row r="225" spans="1:2">
      <c r="A225" t="s">
        <v>391</v>
      </c>
      <c r="B225">
        <f>[4]p38!B225</f>
        <v>0</v>
      </c>
    </row>
    <row r="226" spans="1:2">
      <c r="A226" t="s">
        <v>392</v>
      </c>
      <c r="B226">
        <f>[4]p38!B226</f>
        <v>2300000</v>
      </c>
    </row>
    <row r="227" spans="1:2">
      <c r="A227" t="s">
        <v>152</v>
      </c>
      <c r="B227">
        <f>[4]p38!B227</f>
        <v>160000</v>
      </c>
    </row>
    <row r="228" spans="1:2">
      <c r="A228" t="s">
        <v>393</v>
      </c>
      <c r="B228">
        <f>[4]p38!B228</f>
        <v>0</v>
      </c>
    </row>
    <row r="229" spans="1:2">
      <c r="A229" t="s">
        <v>394</v>
      </c>
      <c r="B229">
        <f>[4]p38!B229</f>
        <v>219018</v>
      </c>
    </row>
    <row r="230" spans="1:2">
      <c r="A230" t="s">
        <v>395</v>
      </c>
      <c r="B230">
        <f>[4]p38!B230</f>
        <v>1994411.672006384</v>
      </c>
    </row>
    <row r="231" spans="1:2">
      <c r="A231" t="s">
        <v>396</v>
      </c>
      <c r="B231">
        <f>[4]p38!B231</f>
        <v>34056801.022006385</v>
      </c>
    </row>
    <row r="232" spans="1:2">
      <c r="A232" t="s">
        <v>397</v>
      </c>
      <c r="B232">
        <f>[4]p38!B232</f>
        <v>95223.012735337019</v>
      </c>
    </row>
    <row r="233" spans="1:2">
      <c r="A233" t="s">
        <v>398</v>
      </c>
      <c r="B233">
        <f>[4]p38!B233</f>
        <v>32376</v>
      </c>
    </row>
    <row r="234" spans="1:2">
      <c r="A234" t="s">
        <v>243</v>
      </c>
      <c r="B234">
        <f>[4]p38!B234</f>
        <v>62847.012735337019</v>
      </c>
    </row>
    <row r="235" spans="1:2">
      <c r="A235" t="s">
        <v>399</v>
      </c>
      <c r="B235">
        <f>[4]p38!B235</f>
        <v>6250000</v>
      </c>
    </row>
    <row r="236" spans="1:2">
      <c r="A236" t="s">
        <v>400</v>
      </c>
      <c r="B236">
        <f>[4]p38!B236</f>
        <v>11666666.666666668</v>
      </c>
    </row>
    <row r="237" spans="1:2">
      <c r="A237" t="s">
        <v>401</v>
      </c>
      <c r="B237">
        <f>[4]p38!B237</f>
        <v>10000000</v>
      </c>
    </row>
    <row r="238" spans="1:2">
      <c r="A238" t="s">
        <v>402</v>
      </c>
      <c r="B238">
        <f>[4]p38!B238</f>
        <v>400</v>
      </c>
    </row>
    <row r="239" spans="1:2">
      <c r="A239" t="s">
        <v>403</v>
      </c>
      <c r="B239">
        <f>[4]p38!B239</f>
        <v>300</v>
      </c>
    </row>
    <row r="240" spans="1:2">
      <c r="A240" t="s">
        <v>404</v>
      </c>
      <c r="B240">
        <f>[4]p38!B240</f>
        <v>1000</v>
      </c>
    </row>
    <row r="241" spans="1:2">
      <c r="A241" t="s">
        <v>405</v>
      </c>
      <c r="B241">
        <f>[4]p38!B241</f>
        <v>1.4</v>
      </c>
    </row>
    <row r="242" spans="1:2">
      <c r="A242" t="s">
        <v>406</v>
      </c>
      <c r="B242">
        <f>[4]p38!B242</f>
        <v>3.8</v>
      </c>
    </row>
    <row r="243" spans="1:2">
      <c r="A243" t="s">
        <v>407</v>
      </c>
      <c r="B243">
        <f>[4]p38!B243</f>
        <v>39309228</v>
      </c>
    </row>
    <row r="244" spans="1:2">
      <c r="A244" t="s">
        <v>408</v>
      </c>
      <c r="B244">
        <f>[4]p38!B244</f>
        <v>6622623</v>
      </c>
    </row>
    <row r="245" spans="1:2">
      <c r="A245" t="s">
        <v>409</v>
      </c>
      <c r="B245">
        <f>[4]p38!B245</f>
        <v>60000</v>
      </c>
    </row>
    <row r="246" spans="1:2">
      <c r="A246" t="s">
        <v>410</v>
      </c>
      <c r="B246">
        <f>[4]p38!B246</f>
        <v>0</v>
      </c>
    </row>
    <row r="247" spans="1:2">
      <c r="A247" t="s">
        <v>411</v>
      </c>
      <c r="B247">
        <f>[4]p38!B247</f>
        <v>4.8</v>
      </c>
    </row>
    <row r="248" spans="1:2">
      <c r="A248" t="s">
        <v>412</v>
      </c>
      <c r="B248">
        <f>[4]p38!B248</f>
        <v>4.8</v>
      </c>
    </row>
    <row r="249" spans="1:2">
      <c r="A249" t="s">
        <v>413</v>
      </c>
      <c r="B249">
        <f>[4]p38!B249</f>
        <v>0</v>
      </c>
    </row>
    <row r="250" spans="1:2">
      <c r="A250" t="s">
        <v>414</v>
      </c>
      <c r="B250">
        <f>[4]p38!B250</f>
        <v>0</v>
      </c>
    </row>
    <row r="251" spans="1:2">
      <c r="A251" t="s">
        <v>415</v>
      </c>
      <c r="B251">
        <f>[4]p38!B251</f>
        <v>0</v>
      </c>
    </row>
    <row r="252" spans="1:2">
      <c r="A252" t="s">
        <v>416</v>
      </c>
      <c r="B252">
        <f>[4]p38!B252</f>
        <v>0</v>
      </c>
    </row>
    <row r="253" spans="1:2">
      <c r="A253" t="s">
        <v>417</v>
      </c>
      <c r="B253">
        <f>[4]p38!B253</f>
        <v>0</v>
      </c>
    </row>
    <row r="254" spans="1:2">
      <c r="A254" t="s">
        <v>418</v>
      </c>
      <c r="B254">
        <f>[4]p38!B254</f>
        <v>0</v>
      </c>
    </row>
    <row r="255" spans="1:2">
      <c r="A255" t="s">
        <v>419</v>
      </c>
      <c r="B255">
        <f>[4]p38!B255</f>
        <v>0</v>
      </c>
    </row>
    <row r="256" spans="1:2">
      <c r="A256" t="s">
        <v>420</v>
      </c>
      <c r="B256">
        <f>[4]p38!B256</f>
        <v>0</v>
      </c>
    </row>
    <row r="257" spans="1:2">
      <c r="A257" t="s">
        <v>421</v>
      </c>
      <c r="B257">
        <f>[4]p38!B257</f>
        <v>0</v>
      </c>
    </row>
    <row r="258" spans="1:2">
      <c r="A258" t="s">
        <v>422</v>
      </c>
      <c r="B258">
        <f>[4]p38!B258</f>
        <v>0</v>
      </c>
    </row>
    <row r="259" spans="1:2">
      <c r="A259" t="s">
        <v>423</v>
      </c>
      <c r="B259">
        <f>[4]p38!B259</f>
        <v>5</v>
      </c>
    </row>
    <row r="260" spans="1:2">
      <c r="A260" t="s">
        <v>1065</v>
      </c>
      <c r="B260">
        <f>[4]p38!B260</f>
        <v>15.695078926479036</v>
      </c>
    </row>
    <row r="261" spans="1:2">
      <c r="A261" t="s">
        <v>1066</v>
      </c>
      <c r="B261">
        <f>[4]p38!B261</f>
        <v>20.266229271347239</v>
      </c>
    </row>
    <row r="262" spans="1:2">
      <c r="A262" t="s">
        <v>227</v>
      </c>
      <c r="B262">
        <f>[4]p38!B262</f>
        <v>89</v>
      </c>
    </row>
    <row r="263" spans="1:2">
      <c r="A263" t="s">
        <v>228</v>
      </c>
      <c r="B263">
        <f>[4]p38!B263</f>
        <v>89</v>
      </c>
    </row>
    <row r="264" spans="1:2">
      <c r="A264" t="s">
        <v>346</v>
      </c>
      <c r="B264">
        <f>[4]p38!B264</f>
        <v>320938</v>
      </c>
    </row>
    <row r="265" spans="1:2">
      <c r="A265" t="s">
        <v>355</v>
      </c>
      <c r="B265">
        <f>[4]p38!B265</f>
        <v>320938</v>
      </c>
    </row>
    <row r="266" spans="1:2">
      <c r="A266" t="s">
        <v>338</v>
      </c>
      <c r="B266">
        <f>[4]p38!B266</f>
        <v>5</v>
      </c>
    </row>
    <row r="267" spans="1:2">
      <c r="A267" t="s">
        <v>339</v>
      </c>
      <c r="B267">
        <f>[4]p38!B267</f>
        <v>1</v>
      </c>
    </row>
    <row r="268" spans="1:2">
      <c r="A268" t="s">
        <v>1067</v>
      </c>
      <c r="B268">
        <f>[4]p38!B268</f>
        <v>1155376.8</v>
      </c>
    </row>
    <row r="269" spans="1:2">
      <c r="A269" t="s">
        <v>1068</v>
      </c>
      <c r="B269">
        <f>[4]p38!B269</f>
        <v>1203517.5</v>
      </c>
    </row>
    <row r="270" spans="1:2">
      <c r="A270" t="s">
        <v>1069</v>
      </c>
      <c r="B270">
        <f>[4]p38!B270</f>
        <v>1678311.4788439893</v>
      </c>
    </row>
    <row r="271" spans="1:2">
      <c r="A271" t="s">
        <v>1070</v>
      </c>
      <c r="B271">
        <f>[4]p38!B271</f>
        <v>0.85123166541221318</v>
      </c>
    </row>
    <row r="272" spans="1:2">
      <c r="A272" t="s">
        <v>1071</v>
      </c>
      <c r="B272">
        <f>[4]p38!B272</f>
        <v>0.88261888662087074</v>
      </c>
    </row>
    <row r="273" spans="1:2">
      <c r="A273" t="s">
        <v>1072</v>
      </c>
      <c r="B273">
        <f>[4]p38!B273</f>
        <v>0.73361923277039476</v>
      </c>
    </row>
    <row r="274" spans="1:2">
      <c r="A274" t="s">
        <v>1073</v>
      </c>
      <c r="B274">
        <f>[4]p38!B274</f>
        <v>0.56500790981829097</v>
      </c>
    </row>
    <row r="275" spans="1:2">
      <c r="A275" t="s">
        <v>1087</v>
      </c>
      <c r="B275">
        <f>[4]p38!B275</f>
        <v>0.75398584329422558</v>
      </c>
    </row>
    <row r="276" spans="1:2">
      <c r="A276" t="s">
        <v>1088</v>
      </c>
      <c r="B276">
        <f>[4]p38!B276</f>
        <v>0.58024221757878847</v>
      </c>
    </row>
    <row r="277" spans="1:2">
      <c r="A277" t="s">
        <v>1091</v>
      </c>
      <c r="B277">
        <f>[4]p38!B277</f>
        <v>3112031.6627353369</v>
      </c>
    </row>
    <row r="278" spans="1:2">
      <c r="A278" t="s">
        <v>1092</v>
      </c>
      <c r="B278">
        <f>[4]p38!B278</f>
        <v>1.6630499189117693</v>
      </c>
    </row>
    <row r="279" spans="1:2">
      <c r="A279" t="s">
        <v>1093</v>
      </c>
      <c r="B279">
        <f>[4]p38!B279</f>
        <v>0.62449070409891494</v>
      </c>
    </row>
    <row r="280" spans="1:2">
      <c r="A280" t="s">
        <v>1094</v>
      </c>
      <c r="B280">
        <f>[4]p38!B280</f>
        <v>0.37550929590108501</v>
      </c>
    </row>
    <row r="281" spans="1:2">
      <c r="A281" t="s">
        <v>1099</v>
      </c>
      <c r="B281">
        <f>[4]p38!B281</f>
        <v>0.10032000000000001</v>
      </c>
    </row>
    <row r="282" spans="1:2">
      <c r="A282" t="s">
        <v>1100</v>
      </c>
      <c r="B282">
        <f>[4]p38!B282</f>
        <v>0.12494574878367655</v>
      </c>
    </row>
    <row r="283" spans="1:2">
      <c r="A283" t="s">
        <v>1095</v>
      </c>
      <c r="B283">
        <f>[4]p38!B283</f>
        <v>32686605</v>
      </c>
    </row>
    <row r="284" spans="1:2">
      <c r="A284" t="s">
        <v>1096</v>
      </c>
      <c r="B284">
        <f>[4]p38!B284</f>
        <v>19654614.469653897</v>
      </c>
    </row>
    <row r="285" spans="1:2">
      <c r="A285" t="s">
        <v>1097</v>
      </c>
      <c r="B285">
        <f>[4]p38!B285</f>
        <v>1433720.1838913476</v>
      </c>
    </row>
    <row r="286" spans="1:2">
      <c r="A286" t="s">
        <v>1101</v>
      </c>
      <c r="B286">
        <f>[4]p38!B286</f>
        <v>0</v>
      </c>
    </row>
    <row r="287" spans="1:2">
      <c r="A287" t="s">
        <v>1102</v>
      </c>
      <c r="B287">
        <f>[4]p38!B287</f>
        <v>0</v>
      </c>
    </row>
    <row r="288" spans="1:2">
      <c r="A288" t="s">
        <v>1103</v>
      </c>
      <c r="B288">
        <f>[4]p38!B288</f>
        <v>0</v>
      </c>
    </row>
    <row r="289" spans="1:2">
      <c r="A289" t="s">
        <v>1069</v>
      </c>
      <c r="B289">
        <f>[4]p38!B289</f>
        <v>1678311.4788439893</v>
      </c>
    </row>
    <row r="290" spans="1:2">
      <c r="A290" t="s">
        <v>508</v>
      </c>
      <c r="B290">
        <f>[4]p38!B290</f>
        <v>0.10956719758679538</v>
      </c>
    </row>
    <row r="291" spans="1:2">
      <c r="A291" t="s">
        <v>1104</v>
      </c>
      <c r="B291">
        <f>[4]p38!B291</f>
        <v>0.23782645450510478</v>
      </c>
    </row>
  </sheetData>
  <phoneticPr fontId="33" type="noConversion"/>
  <pageMargins left="0.75" right="0.75" top="1" bottom="1" header="0.5" footer="0.5"/>
  <headerFooter alignWithMargins="0"/>
  <drawing r:id="rId1"/>
</worksheet>
</file>

<file path=xl/worksheets/sheet5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3"/>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1193</v>
      </c>
    </row>
    <row r="2" spans="1:11">
      <c r="A2">
        <v>39</v>
      </c>
      <c r="B2" t="s">
        <v>176</v>
      </c>
      <c r="C2" t="s">
        <v>177</v>
      </c>
      <c r="D2" t="s">
        <v>178</v>
      </c>
      <c r="E2" t="s">
        <v>8</v>
      </c>
      <c r="F2" t="s">
        <v>179</v>
      </c>
      <c r="G2" t="s">
        <v>10</v>
      </c>
      <c r="H2" t="s">
        <v>180</v>
      </c>
    </row>
    <row r="3" spans="1:11">
      <c r="A3" t="s">
        <v>181</v>
      </c>
      <c r="B3">
        <f>[4]p39!B3</f>
        <v>320067</v>
      </c>
      <c r="C3">
        <f>[4]p39!C3</f>
        <v>143638</v>
      </c>
      <c r="D3">
        <f>[4]p39!D3</f>
        <v>107348</v>
      </c>
      <c r="E3">
        <f>[4]p39!E3</f>
        <v>223151</v>
      </c>
      <c r="F3">
        <f>[4]p39!F3</f>
        <v>248129</v>
      </c>
      <c r="G3">
        <f>[4]p39!G3</f>
        <v>655189</v>
      </c>
      <c r="H3">
        <f>[4]p39!H3</f>
        <v>1697522</v>
      </c>
      <c r="I3">
        <f>[4]p39!I3</f>
        <v>0</v>
      </c>
      <c r="J3">
        <f>[4]p39!J3</f>
        <v>0</v>
      </c>
      <c r="K3">
        <f>[4]p39!K3</f>
        <v>0</v>
      </c>
    </row>
    <row r="4" spans="1:11">
      <c r="A4" t="s">
        <v>182</v>
      </c>
      <c r="B4">
        <f>[4]p39!B4</f>
        <v>320067</v>
      </c>
      <c r="C4">
        <f>[4]p39!C4</f>
        <v>143638</v>
      </c>
      <c r="D4">
        <f>[4]p39!D4</f>
        <v>107348</v>
      </c>
      <c r="E4">
        <f>[4]p39!E4</f>
        <v>223151</v>
      </c>
      <c r="F4">
        <f>[4]p39!F4</f>
        <v>248129</v>
      </c>
      <c r="G4">
        <f>[4]p39!G4</f>
        <v>655189</v>
      </c>
      <c r="H4">
        <f>[4]p39!H4</f>
        <v>1697522</v>
      </c>
      <c r="I4">
        <f>[4]p39!I4</f>
        <v>0</v>
      </c>
      <c r="J4">
        <f>[4]p39!J4</f>
        <v>0</v>
      </c>
      <c r="K4">
        <f>[4]p39!K4</f>
        <v>0</v>
      </c>
    </row>
    <row r="5" spans="1:11">
      <c r="A5" t="s">
        <v>183</v>
      </c>
      <c r="B5">
        <f>[4]p39!B5</f>
        <v>0</v>
      </c>
      <c r="C5">
        <f>[4]p39!C5</f>
        <v>0</v>
      </c>
      <c r="D5">
        <f>[4]p39!D5</f>
        <v>0</v>
      </c>
      <c r="E5">
        <f>[4]p39!E5</f>
        <v>0</v>
      </c>
      <c r="F5">
        <f>[4]p39!F5</f>
        <v>248129</v>
      </c>
      <c r="G5">
        <f>[4]p39!G5</f>
        <v>0</v>
      </c>
      <c r="H5">
        <f>[4]p39!H5</f>
        <v>0</v>
      </c>
      <c r="I5">
        <f>[4]p39!I5</f>
        <v>0</v>
      </c>
      <c r="J5">
        <f>[4]p39!J5</f>
        <v>0</v>
      </c>
      <c r="K5">
        <f>[4]p39!K5</f>
        <v>0</v>
      </c>
    </row>
    <row r="6" spans="1:11">
      <c r="A6" t="s">
        <v>184</v>
      </c>
      <c r="B6">
        <f>[4]p39!B6</f>
        <v>320067</v>
      </c>
      <c r="C6">
        <f>[4]p39!C6</f>
        <v>143638</v>
      </c>
      <c r="D6">
        <f>[4]p39!D6</f>
        <v>107348</v>
      </c>
      <c r="E6">
        <f>[4]p39!E6</f>
        <v>223151</v>
      </c>
      <c r="F6">
        <f>[4]p39!F6</f>
        <v>0</v>
      </c>
      <c r="G6">
        <f>[4]p39!G6</f>
        <v>655189</v>
      </c>
      <c r="H6">
        <f>[4]p39!H6</f>
        <v>0</v>
      </c>
      <c r="I6">
        <f>[4]p39!I6</f>
        <v>0</v>
      </c>
      <c r="J6">
        <f>[4]p39!J6</f>
        <v>0</v>
      </c>
      <c r="K6">
        <f>[4]p39!K6</f>
        <v>0</v>
      </c>
    </row>
    <row r="7" spans="1:11">
      <c r="A7" t="s">
        <v>185</v>
      </c>
      <c r="B7">
        <f>[4]p39!B7</f>
        <v>0</v>
      </c>
      <c r="C7">
        <f>[4]p39!C7</f>
        <v>0</v>
      </c>
      <c r="D7">
        <f>[4]p39!D7</f>
        <v>0</v>
      </c>
      <c r="E7">
        <f>[4]p39!E7</f>
        <v>0</v>
      </c>
      <c r="F7">
        <f>[4]p39!F7</f>
        <v>1449393</v>
      </c>
      <c r="G7">
        <f>[4]p39!G7</f>
        <v>0</v>
      </c>
      <c r="H7">
        <f>[4]p39!H7</f>
        <v>0</v>
      </c>
      <c r="I7">
        <f>[4]p39!I7</f>
        <v>0</v>
      </c>
      <c r="J7">
        <f>[4]p39!J7</f>
        <v>0</v>
      </c>
      <c r="K7">
        <f>[4]p39!K7</f>
        <v>0</v>
      </c>
    </row>
    <row r="8" spans="1:11">
      <c r="A8" t="s">
        <v>186</v>
      </c>
      <c r="B8">
        <f>[4]p39!B8</f>
        <v>283533</v>
      </c>
      <c r="C8">
        <f>[4]p39!C8</f>
        <v>104177</v>
      </c>
      <c r="D8">
        <f>[4]p39!D8</f>
        <v>88232</v>
      </c>
      <c r="E8">
        <f>[4]p39!E8</f>
        <v>233760</v>
      </c>
      <c r="F8">
        <f>[4]p39!F8</f>
        <v>286124</v>
      </c>
      <c r="G8">
        <f>[4]p39!G8</f>
        <v>704352</v>
      </c>
      <c r="H8">
        <f>[4]p39!H8</f>
        <v>1700178</v>
      </c>
      <c r="I8">
        <f>[4]p39!I8</f>
        <v>0</v>
      </c>
      <c r="J8">
        <f>[4]p39!J8</f>
        <v>0</v>
      </c>
      <c r="K8">
        <f>[4]p39!K8</f>
        <v>0</v>
      </c>
    </row>
    <row r="9" spans="1:11">
      <c r="A9" t="s">
        <v>187</v>
      </c>
      <c r="B9">
        <f>[4]p39!B9</f>
        <v>283533</v>
      </c>
      <c r="C9">
        <f>[4]p39!C9</f>
        <v>104177</v>
      </c>
      <c r="D9">
        <f>[4]p39!D9</f>
        <v>88232</v>
      </c>
      <c r="E9">
        <f>[4]p39!E9</f>
        <v>233760</v>
      </c>
      <c r="F9">
        <f>[4]p39!F9</f>
        <v>286124</v>
      </c>
      <c r="G9">
        <f>[4]p39!G9</f>
        <v>704352</v>
      </c>
      <c r="H9">
        <f>[4]p39!H9</f>
        <v>1700178</v>
      </c>
      <c r="I9">
        <f>[4]p39!I9</f>
        <v>0</v>
      </c>
      <c r="J9">
        <f>[4]p39!J9</f>
        <v>0</v>
      </c>
      <c r="K9">
        <f>[4]p39!K9</f>
        <v>0</v>
      </c>
    </row>
    <row r="10" spans="1:11">
      <c r="A10" t="s">
        <v>188</v>
      </c>
      <c r="B10">
        <f>[4]p39!B10</f>
        <v>283533</v>
      </c>
      <c r="C10">
        <f>[4]p39!C10</f>
        <v>0</v>
      </c>
      <c r="D10">
        <f>[4]p39!D10</f>
        <v>0</v>
      </c>
      <c r="E10">
        <f>[4]p39!E10</f>
        <v>0</v>
      </c>
      <c r="F10">
        <f>[4]p39!F10</f>
        <v>0</v>
      </c>
      <c r="G10">
        <f>[4]p39!G10</f>
        <v>0</v>
      </c>
      <c r="H10">
        <f>[4]p39!H10</f>
        <v>0</v>
      </c>
      <c r="I10">
        <f>[4]p39!I10</f>
        <v>0</v>
      </c>
      <c r="J10">
        <f>[4]p39!J10</f>
        <v>0</v>
      </c>
      <c r="K10">
        <f>[4]p39!K10</f>
        <v>0</v>
      </c>
    </row>
    <row r="11" spans="1:11">
      <c r="A11" t="s">
        <v>189</v>
      </c>
      <c r="B11">
        <f>[4]p39!B11</f>
        <v>0</v>
      </c>
      <c r="C11">
        <f>[4]p39!C11</f>
        <v>104177</v>
      </c>
      <c r="D11">
        <f>[4]p39!D11</f>
        <v>88232</v>
      </c>
      <c r="E11">
        <f>[4]p39!E11</f>
        <v>233760</v>
      </c>
      <c r="F11">
        <f>[4]p39!F11</f>
        <v>286124</v>
      </c>
      <c r="G11">
        <f>[4]p39!G11</f>
        <v>704352</v>
      </c>
      <c r="H11">
        <f>[4]p39!H11</f>
        <v>0</v>
      </c>
      <c r="I11">
        <f>[4]p39!I11</f>
        <v>0</v>
      </c>
      <c r="J11">
        <f>[4]p39!J11</f>
        <v>0</v>
      </c>
      <c r="K11">
        <f>[4]p39!K11</f>
        <v>0</v>
      </c>
    </row>
    <row r="12" spans="1:11">
      <c r="A12" t="s">
        <v>190</v>
      </c>
      <c r="B12">
        <f>[4]p39!B12</f>
        <v>1416645</v>
      </c>
      <c r="C12">
        <f>[4]p39!C12</f>
        <v>0</v>
      </c>
      <c r="D12">
        <f>[4]p39!D12</f>
        <v>0</v>
      </c>
      <c r="E12">
        <f>[4]p39!E12</f>
        <v>0</v>
      </c>
      <c r="F12">
        <f>[4]p39!F12</f>
        <v>0</v>
      </c>
      <c r="G12">
        <f>[4]p39!G12</f>
        <v>0</v>
      </c>
      <c r="H12">
        <f>[4]p39!H12</f>
        <v>0</v>
      </c>
      <c r="I12">
        <f>[4]p39!I12</f>
        <v>0</v>
      </c>
      <c r="J12">
        <f>[4]p39!J12</f>
        <v>0</v>
      </c>
      <c r="K12">
        <f>[4]p39!K12</f>
        <v>0</v>
      </c>
    </row>
    <row r="13" spans="1:11">
      <c r="A13" t="s">
        <v>191</v>
      </c>
      <c r="B13">
        <f>[4]p39!B13</f>
        <v>3813.2490373188757</v>
      </c>
      <c r="C13">
        <f>[4]p39!C13</f>
        <v>368.32519110466416</v>
      </c>
      <c r="D13">
        <f>[4]p39!D13</f>
        <v>303.32662796854686</v>
      </c>
      <c r="E13">
        <f>[4]p39!E13</f>
        <v>28.599367779891566</v>
      </c>
      <c r="F13">
        <f>[4]p39!F13</f>
        <v>44.199022932559707</v>
      </c>
      <c r="G13">
        <f>[4]p39!G13</f>
        <v>39.865785390151878</v>
      </c>
      <c r="H13">
        <f>[4]p39!H13</f>
        <v>0</v>
      </c>
      <c r="I13">
        <f>[4]p39!I13</f>
        <v>0</v>
      </c>
      <c r="J13">
        <f>[4]p39!J13</f>
        <v>0</v>
      </c>
      <c r="K13">
        <f>[4]p39!K13</f>
        <v>0</v>
      </c>
    </row>
    <row r="14" spans="1:11">
      <c r="A14" t="s">
        <v>192</v>
      </c>
      <c r="B14">
        <f>[4]p39!B14</f>
        <v>3725.3886862500003</v>
      </c>
      <c r="C14">
        <f>[4]p39!C14</f>
        <v>359.83867992187504</v>
      </c>
      <c r="D14">
        <f>[4]p39!D14</f>
        <v>296.33773640624997</v>
      </c>
      <c r="E14">
        <f>[4]p39!E14</f>
        <v>27.940415146874997</v>
      </c>
      <c r="F14">
        <f>[4]p39!F14</f>
        <v>43.180641590625001</v>
      </c>
      <c r="G14">
        <f>[4]p39!G14</f>
        <v>38.947245356250001</v>
      </c>
      <c r="H14">
        <f>[4]p39!H14</f>
        <v>0</v>
      </c>
      <c r="I14">
        <f>[4]p39!I14</f>
        <v>0</v>
      </c>
      <c r="J14">
        <f>[4]p39!J14</f>
        <v>0</v>
      </c>
      <c r="K14">
        <f>[4]p39!K14</f>
        <v>0</v>
      </c>
    </row>
    <row r="15" spans="1:11">
      <c r="A15" t="s">
        <v>193</v>
      </c>
      <c r="B15">
        <f>[4]p39!B15</f>
        <v>3813.2490373188757</v>
      </c>
      <c r="C15">
        <f>[4]p39!C15</f>
        <v>368.32519110466416</v>
      </c>
      <c r="D15">
        <f>[4]p39!D15</f>
        <v>303.32662796854686</v>
      </c>
      <c r="E15">
        <f>[4]p39!E15</f>
        <v>28.599367779891566</v>
      </c>
      <c r="F15">
        <f>[4]p39!F15</f>
        <v>44.199022932559707</v>
      </c>
      <c r="G15">
        <f>[4]p39!G15</f>
        <v>39.865785390151878</v>
      </c>
      <c r="H15">
        <f>[4]p39!H15</f>
        <v>0</v>
      </c>
      <c r="I15">
        <f>[4]p39!I15</f>
        <v>0</v>
      </c>
      <c r="J15">
        <f>[4]p39!J15</f>
        <v>0</v>
      </c>
      <c r="K15">
        <f>[4]p39!K15</f>
        <v>0</v>
      </c>
    </row>
    <row r="16" spans="1:11">
      <c r="A16" t="s">
        <v>194</v>
      </c>
      <c r="B16">
        <f>[4]p39!B16</f>
        <v>3725.3886862500003</v>
      </c>
      <c r="C16">
        <f>[4]p39!C16</f>
        <v>359.83867992187504</v>
      </c>
      <c r="D16">
        <f>[4]p39!D16</f>
        <v>296.33773640624997</v>
      </c>
      <c r="E16">
        <f>[4]p39!E16</f>
        <v>27.940415146874997</v>
      </c>
      <c r="F16">
        <f>[4]p39!F16</f>
        <v>43.180641590625001</v>
      </c>
      <c r="G16">
        <f>[4]p39!G16</f>
        <v>38.947245356250001</v>
      </c>
      <c r="H16">
        <f>[4]p39!H16</f>
        <v>0</v>
      </c>
      <c r="I16">
        <f>[4]p39!I16</f>
        <v>0</v>
      </c>
      <c r="J16">
        <f>[4]p39!J16</f>
        <v>0</v>
      </c>
      <c r="K16">
        <f>[4]p39!K16</f>
        <v>0</v>
      </c>
    </row>
    <row r="17" spans="1:11">
      <c r="A17" t="s">
        <v>195</v>
      </c>
      <c r="B17">
        <f>[4]p39!B17</f>
        <v>3813.2490373188757</v>
      </c>
      <c r="C17">
        <f>[4]p39!C17</f>
        <v>368.32519110466416</v>
      </c>
      <c r="D17">
        <f>[4]p39!D17</f>
        <v>303.32662796854686</v>
      </c>
      <c r="E17">
        <f>[4]p39!E17</f>
        <v>28.599367779891566</v>
      </c>
      <c r="F17">
        <f>[4]p39!F17</f>
        <v>44.199022932559707</v>
      </c>
      <c r="G17">
        <f>[4]p39!G17</f>
        <v>39.865785390151878</v>
      </c>
      <c r="H17">
        <f>[4]p39!H17</f>
        <v>0</v>
      </c>
      <c r="I17">
        <f>[4]p39!I17</f>
        <v>0</v>
      </c>
      <c r="J17">
        <f>[4]p39!J17</f>
        <v>0</v>
      </c>
      <c r="K17">
        <f>[4]p39!K17</f>
        <v>0</v>
      </c>
    </row>
    <row r="18" spans="1:11">
      <c r="A18" t="s">
        <v>196</v>
      </c>
      <c r="B18">
        <f>[4]p39!B18</f>
        <v>0</v>
      </c>
      <c r="C18">
        <f>[4]p39!C18</f>
        <v>0</v>
      </c>
      <c r="D18">
        <f>[4]p39!D18</f>
        <v>0</v>
      </c>
      <c r="E18">
        <f>[4]p39!E18</f>
        <v>0</v>
      </c>
      <c r="F18">
        <f>[4]p39!F18</f>
        <v>0</v>
      </c>
      <c r="G18">
        <f>[4]p39!G18</f>
        <v>0</v>
      </c>
      <c r="H18">
        <f>[4]p39!H18</f>
        <v>0</v>
      </c>
      <c r="I18">
        <f>[4]p39!I18</f>
        <v>0</v>
      </c>
      <c r="J18">
        <f>[4]p39!J18</f>
        <v>0</v>
      </c>
      <c r="K18">
        <f>[4]p39!K18</f>
        <v>0</v>
      </c>
    </row>
    <row r="19" spans="1:11">
      <c r="A19" t="s">
        <v>197</v>
      </c>
      <c r="B19">
        <f>[4]p39!B19</f>
        <v>0</v>
      </c>
      <c r="C19">
        <f>[4]p39!C19</f>
        <v>0</v>
      </c>
      <c r="D19">
        <f>[4]p39!D19</f>
        <v>0</v>
      </c>
      <c r="E19">
        <f>[4]p39!E19</f>
        <v>0</v>
      </c>
      <c r="F19">
        <f>[4]p39!F19</f>
        <v>0</v>
      </c>
      <c r="G19">
        <f>[4]p39!G19</f>
        <v>0</v>
      </c>
      <c r="H19">
        <f>[4]p39!H19</f>
        <v>0</v>
      </c>
      <c r="I19">
        <f>[4]p39!I19</f>
        <v>0</v>
      </c>
      <c r="J19">
        <f>[4]p39!J19</f>
        <v>0</v>
      </c>
      <c r="K19">
        <f>[4]p39!K19</f>
        <v>0</v>
      </c>
    </row>
    <row r="20" spans="1:11">
      <c r="A20" t="s">
        <v>198</v>
      </c>
      <c r="B20">
        <f>[4]p39!B20</f>
        <v>0</v>
      </c>
      <c r="C20">
        <f>[4]p39!C20</f>
        <v>0</v>
      </c>
      <c r="D20">
        <f>[4]p39!D20</f>
        <v>0</v>
      </c>
      <c r="E20">
        <f>[4]p39!E20</f>
        <v>0</v>
      </c>
      <c r="F20">
        <f>[4]p39!F20</f>
        <v>0</v>
      </c>
      <c r="G20">
        <f>[4]p39!G20</f>
        <v>0</v>
      </c>
      <c r="H20">
        <f>[4]p39!H20</f>
        <v>0</v>
      </c>
      <c r="I20">
        <f>[4]p39!I20</f>
        <v>0</v>
      </c>
      <c r="J20">
        <f>[4]p39!J20</f>
        <v>0</v>
      </c>
      <c r="K20">
        <f>[4]p39!K20</f>
        <v>0</v>
      </c>
    </row>
    <row r="21" spans="1:11">
      <c r="A21" t="s">
        <v>199</v>
      </c>
      <c r="B21">
        <f>[4]p39!B21</f>
        <v>0</v>
      </c>
      <c r="C21">
        <f>[4]p39!C21</f>
        <v>0</v>
      </c>
      <c r="D21">
        <f>[4]p39!D21</f>
        <v>0</v>
      </c>
      <c r="E21">
        <f>[4]p39!E21</f>
        <v>0</v>
      </c>
      <c r="F21">
        <f>[4]p39!F21</f>
        <v>0</v>
      </c>
      <c r="G21">
        <f>[4]p39!G21</f>
        <v>0</v>
      </c>
      <c r="H21">
        <f>[4]p39!H21</f>
        <v>0</v>
      </c>
      <c r="I21">
        <f>[4]p39!I21</f>
        <v>0</v>
      </c>
      <c r="J21">
        <f>[4]p39!J21</f>
        <v>0</v>
      </c>
      <c r="K21">
        <f>[4]p39!K21</f>
        <v>0</v>
      </c>
    </row>
    <row r="22" spans="1:11">
      <c r="A22" t="s">
        <v>200</v>
      </c>
      <c r="B22">
        <f>[4]p39!B22</f>
        <v>0</v>
      </c>
      <c r="C22">
        <f>[4]p39!C22</f>
        <v>0</v>
      </c>
      <c r="D22">
        <f>[4]p39!D22</f>
        <v>0</v>
      </c>
      <c r="E22">
        <f>[4]p39!E22</f>
        <v>0</v>
      </c>
      <c r="F22">
        <f>[4]p39!F22</f>
        <v>0</v>
      </c>
      <c r="G22">
        <f>[4]p39!G22</f>
        <v>0</v>
      </c>
      <c r="H22">
        <f>[4]p39!H22</f>
        <v>0</v>
      </c>
      <c r="I22">
        <f>[4]p39!I22</f>
        <v>0</v>
      </c>
      <c r="J22">
        <f>[4]p39!J22</f>
        <v>0</v>
      </c>
      <c r="K22">
        <f>[4]p39!K22</f>
        <v>0</v>
      </c>
    </row>
    <row r="23" spans="1:11">
      <c r="A23" t="s">
        <v>201</v>
      </c>
      <c r="B23">
        <f>[4]p39!B23</f>
        <v>5861.8386716533887</v>
      </c>
      <c r="C23">
        <f>[4]p39!C23</f>
        <v>437.4506471383126</v>
      </c>
      <c r="D23">
        <f>[4]p39!D23</f>
        <v>459.32317949522809</v>
      </c>
      <c r="E23">
        <f>[4]p39!E23</f>
        <v>37.620755653894868</v>
      </c>
      <c r="F23">
        <f>[4]p39!F23</f>
        <v>52.494077656597497</v>
      </c>
      <c r="G23">
        <f>[4]p39!G23</f>
        <v>51.006745456327252</v>
      </c>
      <c r="H23">
        <f>[4]p39!H23</f>
        <v>0</v>
      </c>
      <c r="I23">
        <f>[4]p39!I23</f>
        <v>0</v>
      </c>
      <c r="J23">
        <f>[4]p39!J23</f>
        <v>0</v>
      </c>
      <c r="K23">
        <f>[4]p39!K23</f>
        <v>0</v>
      </c>
    </row>
    <row r="24" spans="1:11">
      <c r="A24" t="s">
        <v>202</v>
      </c>
      <c r="B24">
        <f>[4]p39!B24</f>
        <v>6285.5966249999983</v>
      </c>
      <c r="C24">
        <f>[4]p39!C24</f>
        <v>469.07437499999997</v>
      </c>
      <c r="D24">
        <f>[4]p39!D24</f>
        <v>492.52809374999993</v>
      </c>
      <c r="E24">
        <f>[4]p39!E24</f>
        <v>40.340396249999998</v>
      </c>
      <c r="F24">
        <f>[4]p39!F24</f>
        <v>56.288924999999992</v>
      </c>
      <c r="G24">
        <f>[4]p39!G24</f>
        <v>51.598181250000003</v>
      </c>
      <c r="H24">
        <f>[4]p39!H24</f>
        <v>0</v>
      </c>
      <c r="I24">
        <f>[4]p39!I24</f>
        <v>0</v>
      </c>
      <c r="J24">
        <f>[4]p39!J24</f>
        <v>0</v>
      </c>
      <c r="K24">
        <f>[4]p39!K24</f>
        <v>0</v>
      </c>
    </row>
    <row r="25" spans="1:11">
      <c r="A25" t="s">
        <v>203</v>
      </c>
      <c r="B25">
        <f>[4]p39!B25</f>
        <v>5861.8386716533887</v>
      </c>
      <c r="C25">
        <f>[4]p39!C25</f>
        <v>437.4506471383126</v>
      </c>
      <c r="D25">
        <f>[4]p39!D25</f>
        <v>459.32317949522809</v>
      </c>
      <c r="E25">
        <f>[4]p39!E25</f>
        <v>37.620755653894868</v>
      </c>
      <c r="F25">
        <f>[4]p39!F25</f>
        <v>52.494077656597497</v>
      </c>
      <c r="G25">
        <f>[4]p39!G25</f>
        <v>51.006745456327252</v>
      </c>
      <c r="H25">
        <f>[4]p39!H25</f>
        <v>0</v>
      </c>
      <c r="I25">
        <f>[4]p39!I25</f>
        <v>0</v>
      </c>
      <c r="J25">
        <f>[4]p39!J25</f>
        <v>0</v>
      </c>
      <c r="K25">
        <f>[4]p39!K25</f>
        <v>0</v>
      </c>
    </row>
    <row r="26" spans="1:11">
      <c r="A26" t="s">
        <v>204</v>
      </c>
      <c r="B26">
        <f>[4]p39!B26</f>
        <v>6285.5966249999983</v>
      </c>
      <c r="C26">
        <f>[4]p39!C26</f>
        <v>469.07437499999997</v>
      </c>
      <c r="D26">
        <f>[4]p39!D26</f>
        <v>492.52809374999993</v>
      </c>
      <c r="E26">
        <f>[4]p39!E26</f>
        <v>40.340396249999998</v>
      </c>
      <c r="F26">
        <f>[4]p39!F26</f>
        <v>56.288924999999992</v>
      </c>
      <c r="G26">
        <f>[4]p39!G26</f>
        <v>51.598181250000003</v>
      </c>
      <c r="H26">
        <f>[4]p39!H26</f>
        <v>0</v>
      </c>
      <c r="I26">
        <f>[4]p39!I26</f>
        <v>0</v>
      </c>
      <c r="J26">
        <f>[4]p39!J26</f>
        <v>0</v>
      </c>
      <c r="K26">
        <f>[4]p39!K26</f>
        <v>0</v>
      </c>
    </row>
    <row r="27" spans="1:11">
      <c r="A27" t="s">
        <v>205</v>
      </c>
      <c r="B27">
        <f>[4]p39!B27</f>
        <v>5861.8386716533887</v>
      </c>
      <c r="C27">
        <f>[4]p39!C27</f>
        <v>437.4506471383126</v>
      </c>
      <c r="D27">
        <f>[4]p39!D27</f>
        <v>459.32317949522809</v>
      </c>
      <c r="E27">
        <f>[4]p39!E27</f>
        <v>37.620755653894868</v>
      </c>
      <c r="F27">
        <f>[4]p39!F27</f>
        <v>52.494077656597497</v>
      </c>
      <c r="G27">
        <f>[4]p39!G27</f>
        <v>51.006745456327252</v>
      </c>
      <c r="H27">
        <f>[4]p39!H27</f>
        <v>0</v>
      </c>
      <c r="I27">
        <f>[4]p39!I27</f>
        <v>0</v>
      </c>
      <c r="J27">
        <f>[4]p39!J27</f>
        <v>0</v>
      </c>
      <c r="K27">
        <f>[4]p39!K27</f>
        <v>0</v>
      </c>
    </row>
    <row r="28" spans="1:11">
      <c r="A28" t="s">
        <v>206</v>
      </c>
      <c r="B28">
        <f>[4]p39!B28</f>
        <v>0</v>
      </c>
      <c r="C28">
        <f>[4]p39!C28</f>
        <v>0</v>
      </c>
      <c r="D28">
        <f>[4]p39!D28</f>
        <v>0</v>
      </c>
      <c r="E28">
        <f>[4]p39!E28</f>
        <v>0</v>
      </c>
      <c r="F28">
        <f>[4]p39!F28</f>
        <v>0</v>
      </c>
      <c r="G28">
        <f>[4]p39!G28</f>
        <v>0</v>
      </c>
      <c r="H28">
        <f>[4]p39!H28</f>
        <v>0</v>
      </c>
      <c r="I28">
        <f>[4]p39!I28</f>
        <v>0</v>
      </c>
      <c r="J28">
        <f>[4]p39!J28</f>
        <v>0</v>
      </c>
      <c r="K28">
        <f>[4]p39!K28</f>
        <v>0</v>
      </c>
    </row>
    <row r="29" spans="1:11">
      <c r="A29" t="s">
        <v>207</v>
      </c>
      <c r="B29">
        <f>[4]p39!B29</f>
        <v>0</v>
      </c>
      <c r="C29">
        <f>[4]p39!C29</f>
        <v>0</v>
      </c>
      <c r="D29">
        <f>[4]p39!D29</f>
        <v>0</v>
      </c>
      <c r="E29">
        <f>[4]p39!E29</f>
        <v>0</v>
      </c>
      <c r="F29">
        <f>[4]p39!F29</f>
        <v>0</v>
      </c>
      <c r="G29">
        <f>[4]p39!G29</f>
        <v>0</v>
      </c>
      <c r="H29">
        <f>[4]p39!H29</f>
        <v>0</v>
      </c>
      <c r="I29">
        <f>[4]p39!I29</f>
        <v>0</v>
      </c>
      <c r="J29">
        <f>[4]p39!J29</f>
        <v>0</v>
      </c>
      <c r="K29">
        <f>[4]p39!K29</f>
        <v>0</v>
      </c>
    </row>
    <row r="30" spans="1:11">
      <c r="A30" t="s">
        <v>208</v>
      </c>
      <c r="B30">
        <f>[4]p39!B30</f>
        <v>0</v>
      </c>
      <c r="C30">
        <f>[4]p39!C30</f>
        <v>0</v>
      </c>
      <c r="D30">
        <f>[4]p39!D30</f>
        <v>0</v>
      </c>
      <c r="E30">
        <f>[4]p39!E30</f>
        <v>0</v>
      </c>
      <c r="F30">
        <f>[4]p39!F30</f>
        <v>0</v>
      </c>
      <c r="G30">
        <f>[4]p39!G30</f>
        <v>0</v>
      </c>
      <c r="H30">
        <f>[4]p39!H30</f>
        <v>0</v>
      </c>
      <c r="I30">
        <f>[4]p39!I30</f>
        <v>0</v>
      </c>
      <c r="J30">
        <f>[4]p39!J30</f>
        <v>0</v>
      </c>
      <c r="K30">
        <f>[4]p39!K30</f>
        <v>0</v>
      </c>
    </row>
    <row r="31" spans="1:11">
      <c r="A31" t="s">
        <v>209</v>
      </c>
      <c r="B31">
        <f>[4]p39!B31</f>
        <v>0</v>
      </c>
      <c r="C31">
        <f>[4]p39!C31</f>
        <v>0</v>
      </c>
      <c r="D31">
        <f>[4]p39!D31</f>
        <v>0</v>
      </c>
      <c r="E31">
        <f>[4]p39!E31</f>
        <v>0</v>
      </c>
      <c r="F31">
        <f>[4]p39!F31</f>
        <v>0</v>
      </c>
      <c r="G31">
        <f>[4]p39!G31</f>
        <v>0</v>
      </c>
      <c r="H31">
        <f>[4]p39!H31</f>
        <v>0</v>
      </c>
      <c r="I31">
        <f>[4]p39!I31</f>
        <v>0</v>
      </c>
      <c r="J31">
        <f>[4]p39!J31</f>
        <v>0</v>
      </c>
      <c r="K31">
        <f>[4]p39!K31</f>
        <v>0</v>
      </c>
    </row>
    <row r="32" spans="1:11">
      <c r="A32" t="s">
        <v>210</v>
      </c>
      <c r="B32">
        <f>[4]p39!B32</f>
        <v>0</v>
      </c>
      <c r="C32">
        <f>[4]p39!C32</f>
        <v>0</v>
      </c>
      <c r="D32">
        <f>[4]p39!D32</f>
        <v>0</v>
      </c>
      <c r="E32">
        <f>[4]p39!E32</f>
        <v>0</v>
      </c>
      <c r="F32">
        <f>[4]p39!F32</f>
        <v>0</v>
      </c>
      <c r="G32">
        <f>[4]p39!G32</f>
        <v>0</v>
      </c>
      <c r="H32">
        <f>[4]p39!H32</f>
        <v>0</v>
      </c>
      <c r="I32">
        <f>[4]p39!I32</f>
        <v>0</v>
      </c>
      <c r="J32">
        <f>[4]p39!J32</f>
        <v>0</v>
      </c>
      <c r="K32">
        <f>[4]p39!K32</f>
        <v>0</v>
      </c>
    </row>
    <row r="33" spans="1:11">
      <c r="A33" t="s">
        <v>211</v>
      </c>
      <c r="B33">
        <f>[4]p39!B33</f>
        <v>58000054</v>
      </c>
      <c r="C33">
        <f>[4]p39!C33</f>
        <v>3420005.4</v>
      </c>
      <c r="D33">
        <f>[4]p39!D33</f>
        <v>3419994.5</v>
      </c>
      <c r="E33">
        <f>[4]p39!E33</f>
        <v>799999.2</v>
      </c>
      <c r="F33">
        <f>[4]p39!F33</f>
        <v>1299998.7</v>
      </c>
      <c r="G33">
        <f>[4]p39!G33</f>
        <v>5000000</v>
      </c>
      <c r="H33">
        <f>[4]p39!H33</f>
        <v>9368346</v>
      </c>
      <c r="I33">
        <f>[4]p39!I33</f>
        <v>0</v>
      </c>
      <c r="J33">
        <f>[4]p39!J33</f>
        <v>0</v>
      </c>
      <c r="K33">
        <f>[4]p39!K33</f>
        <v>0</v>
      </c>
    </row>
    <row r="34" spans="1:11">
      <c r="A34" t="s">
        <v>212</v>
      </c>
      <c r="B34">
        <f>[4]p39!B34</f>
        <v>78999871</v>
      </c>
      <c r="C34">
        <f>[4]p39!C34</f>
        <v>3900015</v>
      </c>
      <c r="D34">
        <f>[4]p39!D34</f>
        <v>3899993.5</v>
      </c>
      <c r="E34">
        <f>[4]p39!E34</f>
        <v>1149998.8500000001</v>
      </c>
      <c r="F34">
        <f>[4]p39!F34</f>
        <v>1549998.45</v>
      </c>
      <c r="G34">
        <f>[4]p39!G34</f>
        <v>5000000</v>
      </c>
      <c r="H34">
        <f>[4]p39!H34</f>
        <v>10579377</v>
      </c>
      <c r="I34">
        <f>[4]p39!I34</f>
        <v>0</v>
      </c>
      <c r="J34">
        <f>[4]p39!J34</f>
        <v>0</v>
      </c>
      <c r="K34">
        <f>[4]p39!K34</f>
        <v>0</v>
      </c>
    </row>
    <row r="35" spans="1:11">
      <c r="A35" t="s">
        <v>213</v>
      </c>
      <c r="B35">
        <f>[4]p39!B35</f>
        <v>0</v>
      </c>
      <c r="C35">
        <f>[4]p39!C35</f>
        <v>0.09</v>
      </c>
      <c r="D35">
        <f>[4]p39!D35</f>
        <v>0.09</v>
      </c>
      <c r="E35">
        <f>[4]p39!E35</f>
        <v>0.09</v>
      </c>
      <c r="F35">
        <f>[4]p39!F35</f>
        <v>0.09</v>
      </c>
      <c r="G35">
        <f>[4]p39!G35</f>
        <v>0.09</v>
      </c>
      <c r="H35">
        <f>[4]p39!H35</f>
        <v>0</v>
      </c>
      <c r="I35">
        <f>[4]p39!I35</f>
        <v>0</v>
      </c>
      <c r="J35">
        <f>[4]p39!J35</f>
        <v>0</v>
      </c>
      <c r="K35">
        <f>[4]p39!K35</f>
        <v>0</v>
      </c>
    </row>
    <row r="36" spans="1:11">
      <c r="A36" t="s">
        <v>214</v>
      </c>
      <c r="B36">
        <f>[4]p39!B36</f>
        <v>6.8999999999999992E-2</v>
      </c>
      <c r="C36">
        <f>[4]p39!C36</f>
        <v>0</v>
      </c>
      <c r="D36">
        <f>[4]p39!D36</f>
        <v>6.8999999999999992E-2</v>
      </c>
      <c r="E36">
        <f>[4]p39!E36</f>
        <v>6.8999999999999992E-2</v>
      </c>
      <c r="F36">
        <f>[4]p39!F36</f>
        <v>6.8999999999999992E-2</v>
      </c>
      <c r="G36">
        <f>[4]p39!G36</f>
        <v>0</v>
      </c>
      <c r="H36">
        <f>[4]p39!H36</f>
        <v>0</v>
      </c>
      <c r="I36">
        <f>[4]p39!I36</f>
        <v>0</v>
      </c>
      <c r="J36">
        <f>[4]p39!J36</f>
        <v>0</v>
      </c>
      <c r="K36">
        <f>[4]p39!K36</f>
        <v>0</v>
      </c>
    </row>
    <row r="37" spans="1:11">
      <c r="A37" t="s">
        <v>215</v>
      </c>
      <c r="B37">
        <f>[4]p39!B37</f>
        <v>9.1999999999999998E-2</v>
      </c>
      <c r="C37">
        <f>[4]p39!C37</f>
        <v>9.1999999999999998E-2</v>
      </c>
      <c r="D37">
        <f>[4]p39!D37</f>
        <v>0</v>
      </c>
      <c r="E37">
        <f>[4]p39!E37</f>
        <v>9.1999999999999998E-2</v>
      </c>
      <c r="F37">
        <f>[4]p39!F37</f>
        <v>9.1999999999999998E-2</v>
      </c>
      <c r="G37">
        <f>[4]p39!G37</f>
        <v>9.1999999999999998E-2</v>
      </c>
      <c r="H37">
        <f>[4]p39!H37</f>
        <v>0</v>
      </c>
      <c r="I37">
        <f>[4]p39!I37</f>
        <v>0</v>
      </c>
      <c r="J37">
        <f>[4]p39!J37</f>
        <v>0</v>
      </c>
      <c r="K37">
        <f>[4]p39!K37</f>
        <v>0</v>
      </c>
    </row>
    <row r="38" spans="1:11">
      <c r="A38" t="s">
        <v>216</v>
      </c>
      <c r="B38">
        <f>[4]p39!B38</f>
        <v>0.115</v>
      </c>
      <c r="C38">
        <f>[4]p39!C38</f>
        <v>0.115</v>
      </c>
      <c r="D38">
        <f>[4]p39!D38</f>
        <v>0.115</v>
      </c>
      <c r="E38">
        <f>[4]p39!E38</f>
        <v>0</v>
      </c>
      <c r="F38">
        <f>[4]p39!F38</f>
        <v>0</v>
      </c>
      <c r="G38">
        <f>[4]p39!G38</f>
        <v>0.115</v>
      </c>
      <c r="H38">
        <f>[4]p39!H38</f>
        <v>0</v>
      </c>
      <c r="I38">
        <f>[4]p39!I38</f>
        <v>0</v>
      </c>
      <c r="J38">
        <f>[4]p39!J38</f>
        <v>0</v>
      </c>
      <c r="K38">
        <f>[4]p39!K38</f>
        <v>0</v>
      </c>
    </row>
    <row r="39" spans="1:11">
      <c r="A39" t="s">
        <v>217</v>
      </c>
      <c r="B39">
        <f>[4]p39!B39</f>
        <v>0.115</v>
      </c>
      <c r="C39">
        <f>[4]p39!C39</f>
        <v>0.115</v>
      </c>
      <c r="D39">
        <f>[4]p39!D39</f>
        <v>0.115</v>
      </c>
      <c r="E39">
        <f>[4]p39!E39</f>
        <v>0</v>
      </c>
      <c r="F39">
        <f>[4]p39!F39</f>
        <v>0</v>
      </c>
      <c r="G39">
        <f>[4]p39!G39</f>
        <v>0.115</v>
      </c>
      <c r="H39">
        <f>[4]p39!H39</f>
        <v>0</v>
      </c>
      <c r="I39">
        <f>[4]p39!I39</f>
        <v>0</v>
      </c>
      <c r="J39">
        <f>[4]p39!J39</f>
        <v>0</v>
      </c>
      <c r="K39">
        <f>[4]p39!K39</f>
        <v>0</v>
      </c>
    </row>
    <row r="40" spans="1:11">
      <c r="A40" t="s">
        <v>218</v>
      </c>
      <c r="B40">
        <f>[4]p39!B40</f>
        <v>5.7500000000000002E-2</v>
      </c>
      <c r="C40">
        <f>[4]p39!C40</f>
        <v>0</v>
      </c>
      <c r="D40">
        <f>[4]p39!D40</f>
        <v>5.7500000000000002E-2</v>
      </c>
      <c r="E40">
        <f>[4]p39!E40</f>
        <v>5.7500000000000002E-2</v>
      </c>
      <c r="F40">
        <f>[4]p39!F40</f>
        <v>5.7500000000000002E-2</v>
      </c>
      <c r="G40">
        <f>[4]p39!G40</f>
        <v>0</v>
      </c>
      <c r="H40">
        <f>[4]p39!H40</f>
        <v>0</v>
      </c>
      <c r="I40">
        <f>[4]p39!I40</f>
        <v>0</v>
      </c>
      <c r="J40">
        <f>[4]p39!J40</f>
        <v>0</v>
      </c>
      <c r="K40">
        <f>[4]p39!K40</f>
        <v>0</v>
      </c>
    </row>
    <row r="41" spans="1:11">
      <c r="A41" t="s">
        <v>219</v>
      </c>
      <c r="B41">
        <f>[4]p39!B41</f>
        <v>0.6</v>
      </c>
      <c r="C41">
        <f>[4]p39!C41</f>
        <v>1.2</v>
      </c>
      <c r="D41">
        <f>[4]p39!D41</f>
        <v>0.6</v>
      </c>
      <c r="E41">
        <f>[4]p39!E41</f>
        <v>1.5</v>
      </c>
      <c r="F41">
        <f>[4]p39!F41</f>
        <v>1.5</v>
      </c>
      <c r="G41">
        <f>[4]p39!G41</f>
        <v>1.2</v>
      </c>
      <c r="H41">
        <f>[4]p39!H41</f>
        <v>0</v>
      </c>
      <c r="I41">
        <f>[4]p39!I41</f>
        <v>0</v>
      </c>
      <c r="J41">
        <f>[4]p39!J41</f>
        <v>0</v>
      </c>
      <c r="K41">
        <f>[4]p39!K41</f>
        <v>0</v>
      </c>
    </row>
    <row r="42" spans="1:11">
      <c r="A42" t="s">
        <v>220</v>
      </c>
      <c r="B42">
        <f>[4]p39!B42</f>
        <v>1.2</v>
      </c>
      <c r="C42">
        <f>[4]p39!C42</f>
        <v>0.6</v>
      </c>
      <c r="D42">
        <f>[4]p39!D42</f>
        <v>1.8</v>
      </c>
      <c r="E42">
        <f>[4]p39!E42</f>
        <v>1.2</v>
      </c>
      <c r="F42">
        <f>[4]p39!F42</f>
        <v>1.2</v>
      </c>
      <c r="G42">
        <f>[4]p39!G42</f>
        <v>0.6</v>
      </c>
      <c r="H42">
        <f>[4]p39!H42</f>
        <v>0</v>
      </c>
      <c r="I42">
        <f>[4]p39!I42</f>
        <v>0</v>
      </c>
      <c r="J42">
        <f>[4]p39!J42</f>
        <v>0</v>
      </c>
      <c r="K42">
        <f>[4]p39!K42</f>
        <v>0</v>
      </c>
    </row>
    <row r="43" spans="1:11">
      <c r="A43" t="s">
        <v>221</v>
      </c>
      <c r="B43">
        <f>[4]p39!B43</f>
        <v>0.6</v>
      </c>
      <c r="C43">
        <f>[4]p39!C43</f>
        <v>1.8</v>
      </c>
      <c r="D43">
        <f>[4]p39!D43</f>
        <v>0.6</v>
      </c>
      <c r="E43">
        <f>[4]p39!E43</f>
        <v>1.2</v>
      </c>
      <c r="F43">
        <f>[4]p39!F43</f>
        <v>1.2</v>
      </c>
      <c r="G43">
        <f>[4]p39!G43</f>
        <v>1.2</v>
      </c>
      <c r="H43">
        <f>[4]p39!H43</f>
        <v>0</v>
      </c>
      <c r="I43">
        <f>[4]p39!I43</f>
        <v>0</v>
      </c>
      <c r="J43">
        <f>[4]p39!J43</f>
        <v>0</v>
      </c>
      <c r="K43">
        <f>[4]p39!K43</f>
        <v>0</v>
      </c>
    </row>
    <row r="44" spans="1:11">
      <c r="A44" t="s">
        <v>222</v>
      </c>
      <c r="B44">
        <f>[4]p39!B44</f>
        <v>1.5</v>
      </c>
      <c r="C44">
        <f>[4]p39!C44</f>
        <v>1.2</v>
      </c>
      <c r="D44">
        <f>[4]p39!D44</f>
        <v>1.2</v>
      </c>
      <c r="E44">
        <f>[4]p39!E44</f>
        <v>0.6</v>
      </c>
      <c r="F44">
        <f>[4]p39!F44</f>
        <v>0.6</v>
      </c>
      <c r="G44">
        <f>[4]p39!G44</f>
        <v>0.9</v>
      </c>
      <c r="H44">
        <f>[4]p39!H44</f>
        <v>0</v>
      </c>
      <c r="I44">
        <f>[4]p39!I44</f>
        <v>0</v>
      </c>
      <c r="J44">
        <f>[4]p39!J44</f>
        <v>0</v>
      </c>
      <c r="K44">
        <f>[4]p39!K44</f>
        <v>0</v>
      </c>
    </row>
    <row r="45" spans="1:11">
      <c r="A45" t="s">
        <v>223</v>
      </c>
      <c r="B45">
        <f>[4]p39!B45</f>
        <v>1.5</v>
      </c>
      <c r="C45">
        <f>[4]p39!C45</f>
        <v>1.2</v>
      </c>
      <c r="D45">
        <f>[4]p39!D45</f>
        <v>1.2</v>
      </c>
      <c r="E45">
        <f>[4]p39!E45</f>
        <v>0.6</v>
      </c>
      <c r="F45">
        <f>[4]p39!F45</f>
        <v>0.6</v>
      </c>
      <c r="G45">
        <f>[4]p39!G45</f>
        <v>0.9</v>
      </c>
      <c r="H45">
        <f>[4]p39!H45</f>
        <v>0</v>
      </c>
      <c r="I45">
        <f>[4]p39!I45</f>
        <v>0</v>
      </c>
      <c r="J45">
        <f>[4]p39!J45</f>
        <v>0</v>
      </c>
      <c r="K45">
        <f>[4]p39!K45</f>
        <v>0</v>
      </c>
    </row>
    <row r="46" spans="1:11">
      <c r="A46" t="s">
        <v>224</v>
      </c>
      <c r="B46">
        <f>[4]p39!B46</f>
        <v>1.2</v>
      </c>
      <c r="C46">
        <f>[4]p39!C46</f>
        <v>0.6</v>
      </c>
      <c r="D46">
        <f>[4]p39!D46</f>
        <v>1.2</v>
      </c>
      <c r="E46">
        <f>[4]p39!E46</f>
        <v>0.9</v>
      </c>
      <c r="F46">
        <f>[4]p39!F46</f>
        <v>0.9</v>
      </c>
      <c r="G46">
        <f>[4]p39!G46</f>
        <v>0.6</v>
      </c>
      <c r="H46">
        <f>[4]p39!H46</f>
        <v>0</v>
      </c>
      <c r="I46">
        <f>[4]p39!I46</f>
        <v>0</v>
      </c>
      <c r="J46">
        <f>[4]p39!J46</f>
        <v>0</v>
      </c>
      <c r="K46">
        <f>[4]p39!K46</f>
        <v>0</v>
      </c>
    </row>
    <row r="47" spans="1:11">
      <c r="A47" t="s">
        <v>225</v>
      </c>
      <c r="B47">
        <f>[4]p39!B47</f>
        <v>89</v>
      </c>
      <c r="C47">
        <f>[4]p39!C47</f>
        <v>12.8</v>
      </c>
      <c r="D47">
        <f>[4]p39!D47</f>
        <v>7</v>
      </c>
      <c r="E47">
        <f>[4]p39!E47</f>
        <v>0.65</v>
      </c>
      <c r="F47">
        <f>[4]p39!F47</f>
        <v>0.77</v>
      </c>
      <c r="G47">
        <f>[4]p39!G47</f>
        <v>1</v>
      </c>
      <c r="H47">
        <f>[4]p39!H47</f>
        <v>0</v>
      </c>
      <c r="I47">
        <f>[4]p39!I47</f>
        <v>0</v>
      </c>
      <c r="J47">
        <f>[4]p39!J47</f>
        <v>0</v>
      </c>
      <c r="K47">
        <f>[4]p39!K47</f>
        <v>0</v>
      </c>
    </row>
    <row r="48" spans="1:11">
      <c r="A48" t="s">
        <v>226</v>
      </c>
      <c r="B48">
        <f>[4]p39!B48</f>
        <v>89</v>
      </c>
      <c r="C48">
        <f>[4]p39!C48</f>
        <v>12.8</v>
      </c>
      <c r="D48">
        <f>[4]p39!D48</f>
        <v>6.3</v>
      </c>
      <c r="E48">
        <f>[4]p39!E48</f>
        <v>0.66</v>
      </c>
      <c r="F48">
        <f>[4]p39!F48</f>
        <v>0.79</v>
      </c>
      <c r="G48">
        <f>[4]p39!G48</f>
        <v>1</v>
      </c>
      <c r="H48">
        <f>[4]p39!H48</f>
        <v>0</v>
      </c>
      <c r="I48">
        <f>[4]p39!I48</f>
        <v>0</v>
      </c>
      <c r="J48">
        <f>[4]p39!J48</f>
        <v>0</v>
      </c>
      <c r="K48">
        <f>[4]p39!K48</f>
        <v>0</v>
      </c>
    </row>
    <row r="49" spans="1:20">
      <c r="A49" t="s">
        <v>227</v>
      </c>
      <c r="B49">
        <f>[4]p39!B49</f>
        <v>89</v>
      </c>
      <c r="C49">
        <f>[4]p39!C49</f>
        <v>12.6</v>
      </c>
      <c r="D49">
        <f>[4]p39!D49</f>
        <v>6.5</v>
      </c>
      <c r="E49">
        <f>[4]p39!E49</f>
        <v>0.65</v>
      </c>
      <c r="F49">
        <f>[4]p39!F49</f>
        <v>0.77</v>
      </c>
      <c r="G49">
        <f>[4]p39!G49</f>
        <v>1</v>
      </c>
      <c r="H49">
        <f>[4]p39!H49</f>
        <v>0</v>
      </c>
      <c r="I49">
        <f>[4]p39!I49</f>
        <v>0</v>
      </c>
      <c r="J49">
        <f>[4]p39!J49</f>
        <v>0</v>
      </c>
      <c r="K49">
        <f>[4]p39!K49</f>
        <v>0</v>
      </c>
    </row>
    <row r="50" spans="1:20">
      <c r="A50" t="s">
        <v>228</v>
      </c>
      <c r="B50">
        <f>[4]p39!B50</f>
        <v>89</v>
      </c>
      <c r="C50">
        <f>[4]p39!C50</f>
        <v>12.4</v>
      </c>
      <c r="D50">
        <f>[4]p39!D50</f>
        <v>6.1</v>
      </c>
      <c r="E50">
        <f>[4]p39!E50</f>
        <v>0.68</v>
      </c>
      <c r="F50">
        <f>[4]p39!F50</f>
        <v>0.81</v>
      </c>
      <c r="G50">
        <f>[4]p39!G50</f>
        <v>1</v>
      </c>
      <c r="H50">
        <f>[4]p39!H50</f>
        <v>0</v>
      </c>
      <c r="I50">
        <f>[4]p39!I50</f>
        <v>0</v>
      </c>
      <c r="J50">
        <f>[4]p39!J50</f>
        <v>0</v>
      </c>
      <c r="K50">
        <f>[4]p39!K50</f>
        <v>0</v>
      </c>
    </row>
    <row r="51" spans="1:20" ht="14" thickBot="1">
      <c r="A51" s="34" t="s">
        <v>229</v>
      </c>
      <c r="B51" s="34">
        <f>[4]p39!B51</f>
        <v>7.6000000000000068</v>
      </c>
      <c r="C51" s="34">
        <f>[4]p39!C51</f>
        <v>5.892063492063504</v>
      </c>
      <c r="D51" s="34">
        <f>[4]p39!D51</f>
        <v>0.97846153846155026</v>
      </c>
      <c r="E51" s="34">
        <f>[4]p39!E51</f>
        <v>12.566153846153849</v>
      </c>
      <c r="F51" s="34">
        <f>[4]p39!F51</f>
        <v>13.189610389610396</v>
      </c>
      <c r="G51" s="34">
        <f>[4]p39!G51</f>
        <v>7.6</v>
      </c>
      <c r="H51" s="34">
        <f>[4]p39!H51</f>
        <v>0</v>
      </c>
      <c r="I51" s="34">
        <f>[4]p39!I51</f>
        <v>0</v>
      </c>
      <c r="J51" s="34">
        <f>[4]p39!J51</f>
        <v>0</v>
      </c>
      <c r="K51" s="34">
        <f>[4]p39!K51</f>
        <v>0</v>
      </c>
      <c r="L51" s="34"/>
      <c r="M51" s="34"/>
    </row>
    <row r="52" spans="1:20">
      <c r="A52" t="s">
        <v>115</v>
      </c>
      <c r="B52">
        <f>[4]p39!B52</f>
        <v>12809348.726629518</v>
      </c>
      <c r="C52">
        <f>[4]p39!C52</f>
        <v>19473473.609524131</v>
      </c>
      <c r="D52">
        <f>[4]p39!D52</f>
        <v>12482648.07779061</v>
      </c>
      <c r="E52">
        <f>[4]p39!E52</f>
        <v>30307584.883946195</v>
      </c>
      <c r="F52">
        <f>[4]p39!F52</f>
        <v>11047848.034961984</v>
      </c>
      <c r="G52">
        <f>[4]p39!G52</f>
        <v>0</v>
      </c>
      <c r="H52">
        <f>[4]p39!H52</f>
        <v>0</v>
      </c>
      <c r="I52">
        <f>[4]p39!I52</f>
        <v>0</v>
      </c>
      <c r="J52">
        <f>[4]p39!J52</f>
        <v>0</v>
      </c>
      <c r="K52">
        <f>[4]p39!K52</f>
        <v>0</v>
      </c>
      <c r="M52" s="28"/>
    </row>
    <row r="53" spans="1:20">
      <c r="A53" t="s">
        <v>116</v>
      </c>
      <c r="B53">
        <f>[4]p39!B53</f>
        <v>29086324</v>
      </c>
      <c r="C53">
        <f>[4]p39!C53</f>
        <v>28225455</v>
      </c>
      <c r="D53">
        <f>[4]p39!D53</f>
        <v>29212950</v>
      </c>
      <c r="E53">
        <f>[4]p39!E53</f>
        <v>28278742</v>
      </c>
      <c r="F53">
        <f>[4]p39!F53</f>
        <v>29076532</v>
      </c>
      <c r="G53">
        <f>[4]p39!G53</f>
        <v>0</v>
      </c>
      <c r="H53">
        <f>[4]p39!H53</f>
        <v>0</v>
      </c>
      <c r="I53">
        <f>[4]p39!I53</f>
        <v>0</v>
      </c>
      <c r="J53">
        <f>[4]p39!J53</f>
        <v>0</v>
      </c>
      <c r="K53">
        <f>[4]p39!K53</f>
        <v>0</v>
      </c>
      <c r="N53" s="10"/>
      <c r="O53" s="10"/>
      <c r="P53" s="10"/>
      <c r="Q53" s="10"/>
      <c r="R53" s="10"/>
    </row>
    <row r="54" spans="1:20">
      <c r="A54" t="s">
        <v>230</v>
      </c>
      <c r="B54">
        <f>[4]p39!B54</f>
        <v>804302</v>
      </c>
      <c r="C54">
        <f>[4]p39!C54</f>
        <v>2803558</v>
      </c>
      <c r="D54">
        <f>[4]p39!D54</f>
        <v>822304</v>
      </c>
      <c r="E54">
        <f>[4]p39!E54</f>
        <v>2042218</v>
      </c>
      <c r="F54">
        <f>[4]p39!F54</f>
        <v>747952</v>
      </c>
      <c r="G54">
        <f>[4]p39!G54</f>
        <v>0</v>
      </c>
      <c r="H54">
        <f>[4]p39!H54</f>
        <v>0</v>
      </c>
      <c r="I54">
        <f>[4]p39!I54</f>
        <v>0</v>
      </c>
      <c r="J54">
        <f>[4]p39!J54</f>
        <v>0</v>
      </c>
      <c r="K54">
        <f>[4]p39!K54</f>
        <v>0</v>
      </c>
      <c r="N54" s="32"/>
      <c r="O54" s="32"/>
      <c r="P54" s="32"/>
      <c r="Q54" s="32"/>
      <c r="R54" s="32"/>
      <c r="S54" s="32"/>
      <c r="T54" s="33"/>
    </row>
    <row r="55" spans="1:20">
      <c r="A55" t="s">
        <v>231</v>
      </c>
      <c r="B55">
        <f>[4]p39!B55</f>
        <v>943751</v>
      </c>
      <c r="C55">
        <f>[4]p39!C55</f>
        <v>2593851</v>
      </c>
      <c r="D55">
        <f>[4]p39!D55</f>
        <v>939134</v>
      </c>
      <c r="E55">
        <f>[4]p39!E55</f>
        <v>965583</v>
      </c>
      <c r="F55">
        <f>[4]p39!F55</f>
        <v>1010907</v>
      </c>
      <c r="G55">
        <f>[4]p39!G55</f>
        <v>0</v>
      </c>
      <c r="H55">
        <f>[4]p39!H55</f>
        <v>0</v>
      </c>
      <c r="I55">
        <f>[4]p39!I55</f>
        <v>0</v>
      </c>
      <c r="J55">
        <f>[4]p39!J55</f>
        <v>0</v>
      </c>
      <c r="K55">
        <f>[4]p39!K55</f>
        <v>0</v>
      </c>
      <c r="N55" s="32"/>
      <c r="O55" s="32"/>
      <c r="P55" s="32"/>
      <c r="Q55" s="32"/>
      <c r="R55" s="32"/>
      <c r="S55" s="32"/>
      <c r="T55" s="33"/>
    </row>
    <row r="56" spans="1:20">
      <c r="A56" t="s">
        <v>232</v>
      </c>
      <c r="B56">
        <f>[4]p39!B56</f>
        <v>1748053</v>
      </c>
      <c r="C56">
        <f>[4]p39!C56</f>
        <v>5397409</v>
      </c>
      <c r="D56">
        <f>[4]p39!D56</f>
        <v>1761438</v>
      </c>
      <c r="E56">
        <f>[4]p39!E56</f>
        <v>3007801</v>
      </c>
      <c r="F56">
        <f>[4]p39!F56</f>
        <v>1758859</v>
      </c>
      <c r="G56">
        <f>[4]p39!G56</f>
        <v>0</v>
      </c>
      <c r="H56">
        <f>[4]p39!H56</f>
        <v>0</v>
      </c>
      <c r="I56">
        <f>[4]p39!I56</f>
        <v>0</v>
      </c>
      <c r="J56">
        <f>[4]p39!J56</f>
        <v>0</v>
      </c>
      <c r="K56">
        <f>[4]p39!K56</f>
        <v>0</v>
      </c>
      <c r="T56" s="33"/>
    </row>
    <row r="57" spans="1:20">
      <c r="A57" t="s">
        <v>233</v>
      </c>
      <c r="B57">
        <f>[4]p39!B57</f>
        <v>3360284</v>
      </c>
      <c r="C57">
        <f>[4]p39!C57</f>
        <v>3428219</v>
      </c>
      <c r="D57">
        <f>[4]p39!D57</f>
        <v>3386376</v>
      </c>
      <c r="E57">
        <f>[4]p39!E57</f>
        <v>3462075</v>
      </c>
      <c r="F57">
        <f>[4]p39!F57</f>
        <v>3415144</v>
      </c>
      <c r="G57">
        <f>[4]p39!G57</f>
        <v>164399</v>
      </c>
      <c r="H57">
        <f>[4]p39!H57</f>
        <v>164399</v>
      </c>
      <c r="I57">
        <f>[4]p39!I57</f>
        <v>164399</v>
      </c>
      <c r="J57">
        <f>[4]p39!J57</f>
        <v>164399</v>
      </c>
      <c r="K57">
        <f>[4]p39!K57</f>
        <v>164399</v>
      </c>
      <c r="M57" s="28"/>
      <c r="N57" s="10"/>
      <c r="O57" s="10"/>
      <c r="P57" s="10"/>
      <c r="Q57" s="10"/>
      <c r="R57" s="10"/>
      <c r="T57" s="33"/>
    </row>
    <row r="58" spans="1:20">
      <c r="A58" t="s">
        <v>234</v>
      </c>
      <c r="B58">
        <f>[4]p39!B58</f>
        <v>8506219</v>
      </c>
      <c r="C58">
        <f>[4]p39!C58</f>
        <v>7606219</v>
      </c>
      <c r="D58">
        <f>[4]p39!D58</f>
        <v>8506219</v>
      </c>
      <c r="E58">
        <f>[4]p39!E58</f>
        <v>7606219</v>
      </c>
      <c r="F58">
        <f>[4]p39!F58</f>
        <v>8506219</v>
      </c>
      <c r="G58">
        <f>[4]p39!G58</f>
        <v>3444053</v>
      </c>
      <c r="H58">
        <f>[4]p39!H58</f>
        <v>2341956</v>
      </c>
      <c r="I58">
        <f>[4]p39!I58</f>
        <v>2204194</v>
      </c>
      <c r="J58">
        <f>[4]p39!J58</f>
        <v>3030765</v>
      </c>
      <c r="K58">
        <f>[4]p39!K58</f>
        <v>3306288</v>
      </c>
      <c r="N58" s="32"/>
      <c r="O58" s="32"/>
      <c r="P58" s="32"/>
      <c r="Q58" s="32"/>
      <c r="R58" s="32"/>
      <c r="S58" s="32"/>
      <c r="T58" s="33"/>
    </row>
    <row r="59" spans="1:20">
      <c r="A59" t="s">
        <v>235</v>
      </c>
      <c r="B59">
        <f>[4]p39!B59</f>
        <v>8823145</v>
      </c>
      <c r="C59">
        <f>[4]p39!C59</f>
        <v>8823145</v>
      </c>
      <c r="D59">
        <f>[4]p39!D59</f>
        <v>8823145</v>
      </c>
      <c r="E59">
        <f>[4]p39!E59</f>
        <v>8823145</v>
      </c>
      <c r="F59">
        <f>[4]p39!F59</f>
        <v>8823145</v>
      </c>
      <c r="G59">
        <f>[4]p39!G59</f>
        <v>2755241</v>
      </c>
      <c r="H59">
        <f>[4]p39!H59</f>
        <v>3306288</v>
      </c>
      <c r="I59">
        <f>[4]p39!I59</f>
        <v>3030765</v>
      </c>
      <c r="J59">
        <f>[4]p39!J59</f>
        <v>2204194</v>
      </c>
      <c r="K59">
        <f>[4]p39!K59</f>
        <v>2341956</v>
      </c>
      <c r="N59" s="32"/>
      <c r="O59" s="32"/>
      <c r="P59" s="32"/>
      <c r="Q59" s="32"/>
      <c r="R59" s="32"/>
      <c r="S59" s="32"/>
      <c r="T59" s="33"/>
    </row>
    <row r="60" spans="1:20">
      <c r="A60" t="s">
        <v>236</v>
      </c>
      <c r="B60">
        <f>[4]p39!B60</f>
        <v>17329364</v>
      </c>
      <c r="C60">
        <f>[4]p39!C60</f>
        <v>16429364</v>
      </c>
      <c r="D60">
        <f>[4]p39!D60</f>
        <v>17329364</v>
      </c>
      <c r="E60">
        <f>[4]p39!E60</f>
        <v>16429364</v>
      </c>
      <c r="F60">
        <f>[4]p39!F60</f>
        <v>17329364</v>
      </c>
      <c r="G60">
        <f>[4]p39!G60</f>
        <v>6199294</v>
      </c>
      <c r="H60">
        <f>[4]p39!H60</f>
        <v>5648244</v>
      </c>
      <c r="I60">
        <f>[4]p39!I60</f>
        <v>5234959</v>
      </c>
      <c r="J60">
        <f>[4]p39!J60</f>
        <v>5234959</v>
      </c>
      <c r="K60">
        <f>[4]p39!K60</f>
        <v>5648244</v>
      </c>
    </row>
    <row r="61" spans="1:20">
      <c r="A61" t="s">
        <v>237</v>
      </c>
      <c r="B61">
        <f>[4]p39!B61</f>
        <v>64333373.726629518</v>
      </c>
      <c r="C61">
        <f>[4]p39!C61</f>
        <v>72953920.609524131</v>
      </c>
      <c r="D61">
        <f>[4]p39!D61</f>
        <v>64172776.07779061</v>
      </c>
      <c r="E61">
        <f>[4]p39!E61</f>
        <v>81485566.883946195</v>
      </c>
      <c r="F61">
        <f>[4]p39!F61</f>
        <v>62627747.034961984</v>
      </c>
      <c r="G61">
        <f>[4]p39!G61</f>
        <v>0</v>
      </c>
      <c r="H61">
        <f>[4]p39!H61</f>
        <v>0</v>
      </c>
      <c r="I61">
        <f>[4]p39!I61</f>
        <v>0</v>
      </c>
      <c r="J61">
        <f>[4]p39!J61</f>
        <v>0</v>
      </c>
      <c r="K61">
        <f>[4]p39!K61</f>
        <v>0</v>
      </c>
    </row>
    <row r="62" spans="1:20">
      <c r="A62" t="s">
        <v>121</v>
      </c>
      <c r="B62">
        <f>[4]p39!B62</f>
        <v>7628743.65635488</v>
      </c>
      <c r="C62">
        <f>[4]p39!C62</f>
        <v>7452701.7200496132</v>
      </c>
      <c r="D62">
        <f>[4]p39!D62</f>
        <v>7642764.3925288189</v>
      </c>
      <c r="E62">
        <f>[4]p39!E62</f>
        <v>7455707.0864220057</v>
      </c>
      <c r="F62">
        <f>[4]p39!F62</f>
        <v>7621882.2183350362</v>
      </c>
      <c r="G62">
        <f>[4]p39!G62</f>
        <v>0</v>
      </c>
      <c r="H62">
        <f>[4]p39!H62</f>
        <v>0</v>
      </c>
      <c r="I62">
        <f>[4]p39!I62</f>
        <v>0</v>
      </c>
      <c r="J62">
        <f>[4]p39!J62</f>
        <v>0</v>
      </c>
      <c r="K62">
        <f>[4]p39!K62</f>
        <v>0</v>
      </c>
    </row>
    <row r="63" spans="1:20">
      <c r="A63" t="s">
        <v>122</v>
      </c>
      <c r="B63">
        <f>[4]p39!B63</f>
        <v>1082617</v>
      </c>
      <c r="C63">
        <f>[4]p39!C63</f>
        <v>1639395</v>
      </c>
      <c r="D63">
        <f>[4]p39!D63</f>
        <v>1064996</v>
      </c>
      <c r="E63">
        <f>[4]p39!E63</f>
        <v>2009715</v>
      </c>
      <c r="F63">
        <f>[4]p39!F63</f>
        <v>1040042</v>
      </c>
      <c r="G63">
        <f>[4]p39!G63</f>
        <v>-3343981</v>
      </c>
      <c r="H63">
        <f>[4]p39!H63</f>
        <v>-2922439</v>
      </c>
      <c r="I63">
        <f>[4]p39!I63</f>
        <v>-2224649</v>
      </c>
      <c r="J63">
        <f>[4]p39!J63</f>
        <v>-2070540</v>
      </c>
      <c r="K63">
        <f>[4]p39!K63</f>
        <v>-2644110</v>
      </c>
    </row>
    <row r="64" spans="1:20">
      <c r="A64" t="s">
        <v>238</v>
      </c>
      <c r="B64">
        <f>[4]p39!B64</f>
        <v>33928696</v>
      </c>
      <c r="C64">
        <f>[4]p39!C64</f>
        <v>38047035</v>
      </c>
      <c r="D64">
        <f>[4]p39!D64</f>
        <v>35713637</v>
      </c>
      <c r="E64">
        <f>[4]p39!E64</f>
        <v>34314828</v>
      </c>
      <c r="F64">
        <f>[4]p39!F64</f>
        <v>34330694</v>
      </c>
      <c r="G64">
        <f>[4]p39!G64</f>
        <v>0</v>
      </c>
      <c r="H64">
        <f>[4]p39!H64</f>
        <v>0</v>
      </c>
      <c r="I64">
        <f>[4]p39!I64</f>
        <v>0</v>
      </c>
      <c r="J64">
        <f>[4]p39!J64</f>
        <v>0</v>
      </c>
      <c r="K64">
        <f>[4]p39!K64</f>
        <v>0</v>
      </c>
    </row>
    <row r="65" spans="1:13">
      <c r="A65" t="s">
        <v>239</v>
      </c>
      <c r="B65">
        <f>[4]p39!B65</f>
        <v>1000000</v>
      </c>
      <c r="C65">
        <f>[4]p39!C65</f>
        <v>1000000</v>
      </c>
      <c r="D65">
        <f>[4]p39!D65</f>
        <v>1000000</v>
      </c>
      <c r="E65">
        <f>[4]p39!E65</f>
        <v>1000000</v>
      </c>
      <c r="F65">
        <f>[4]p39!F65</f>
        <v>1000000</v>
      </c>
      <c r="G65">
        <f>[4]p39!G65</f>
        <v>1000000</v>
      </c>
      <c r="H65">
        <f>[4]p39!H65</f>
        <v>1000000</v>
      </c>
      <c r="I65">
        <f>[4]p39!I65</f>
        <v>1000000</v>
      </c>
      <c r="J65">
        <f>[4]p39!J65</f>
        <v>1000000</v>
      </c>
      <c r="K65">
        <f>[4]p39!K65</f>
        <v>1000000</v>
      </c>
    </row>
    <row r="66" spans="1:13">
      <c r="A66" t="s">
        <v>125</v>
      </c>
      <c r="B66">
        <f>[4]p39!B66</f>
        <v>20693317.07027464</v>
      </c>
      <c r="C66">
        <f>[4]p39!C66</f>
        <v>24814788.889474519</v>
      </c>
      <c r="D66">
        <f>[4]p39!D66</f>
        <v>18751378.685261793</v>
      </c>
      <c r="E66">
        <f>[4]p39!E66</f>
        <v>36705316.797524191</v>
      </c>
      <c r="F66">
        <f>[4]p39!F66</f>
        <v>18635128.816626951</v>
      </c>
      <c r="G66">
        <f>[4]p39!G66</f>
        <v>14030326</v>
      </c>
      <c r="H66">
        <f>[4]p39!H66</f>
        <v>14848610</v>
      </c>
      <c r="I66">
        <f>[4]p39!I66</f>
        <v>16203137</v>
      </c>
      <c r="J66">
        <f>[4]p39!J66</f>
        <v>16503304</v>
      </c>
      <c r="K66">
        <f>[4]p39!K66</f>
        <v>15388895</v>
      </c>
    </row>
    <row r="67" spans="1:13">
      <c r="A67" t="s">
        <v>240</v>
      </c>
      <c r="B67">
        <f>[4]p39!B67</f>
        <v>64333373.726629518</v>
      </c>
      <c r="C67">
        <f>[4]p39!C67</f>
        <v>72953920.609524131</v>
      </c>
      <c r="D67">
        <f>[4]p39!D67</f>
        <v>64172776.07779061</v>
      </c>
      <c r="E67">
        <f>[4]p39!E67</f>
        <v>81485566.883946195</v>
      </c>
      <c r="F67">
        <f>[4]p39!F67</f>
        <v>62627747.034961984</v>
      </c>
      <c r="G67">
        <f>[4]p39!G67</f>
        <v>0</v>
      </c>
      <c r="H67">
        <f>[4]p39!H67</f>
        <v>0</v>
      </c>
      <c r="I67">
        <f>[4]p39!I67</f>
        <v>0</v>
      </c>
      <c r="J67">
        <f>[4]p39!J67</f>
        <v>0</v>
      </c>
      <c r="K67">
        <f>[4]p39!K67</f>
        <v>0</v>
      </c>
    </row>
    <row r="68" spans="1:13">
      <c r="A68" t="s">
        <v>241</v>
      </c>
      <c r="B68">
        <f>[4]p39!B68</f>
        <v>0</v>
      </c>
      <c r="C68">
        <f>[4]p39!C68</f>
        <v>0</v>
      </c>
      <c r="D68">
        <f>[4]p39!D68</f>
        <v>0</v>
      </c>
      <c r="E68">
        <f>[4]p39!E68</f>
        <v>0</v>
      </c>
      <c r="F68">
        <f>[4]p39!F68</f>
        <v>0</v>
      </c>
      <c r="G68">
        <f>[4]p39!G68</f>
        <v>0</v>
      </c>
      <c r="H68">
        <f>[4]p39!H68</f>
        <v>0</v>
      </c>
      <c r="I68">
        <f>[4]p39!I68</f>
        <v>0</v>
      </c>
      <c r="J68">
        <f>[4]p39!J68</f>
        <v>0</v>
      </c>
      <c r="K68">
        <f>[4]p39!K68</f>
        <v>0</v>
      </c>
    </row>
    <row r="69" spans="1:13">
      <c r="A69" t="s">
        <v>242</v>
      </c>
      <c r="B69">
        <f>[4]p39!B69</f>
        <v>34789163.09694761</v>
      </c>
      <c r="C69">
        <f>[4]p39!C69</f>
        <v>33639657.115558185</v>
      </c>
      <c r="D69">
        <f>[4]p39!D69</f>
        <v>34929053.325670198</v>
      </c>
      <c r="E69">
        <f>[4]p39!E69</f>
        <v>33697335.7568928</v>
      </c>
      <c r="F69">
        <f>[4]p39!F69</f>
        <v>34780618.865715168</v>
      </c>
      <c r="G69">
        <f>[4]p39!G69</f>
        <v>0</v>
      </c>
      <c r="H69">
        <f>[4]p39!H69</f>
        <v>0</v>
      </c>
      <c r="I69">
        <f>[4]p39!I69</f>
        <v>0</v>
      </c>
      <c r="J69">
        <f>[4]p39!J69</f>
        <v>0</v>
      </c>
      <c r="K69">
        <f>[4]p39!K69</f>
        <v>0</v>
      </c>
    </row>
    <row r="70" spans="1:13">
      <c r="A70" t="s">
        <v>243</v>
      </c>
      <c r="B70">
        <f>[4]p39!B70</f>
        <v>2038702.6006207429</v>
      </c>
      <c r="C70">
        <f>[4]p39!C70</f>
        <v>2143255.3747512475</v>
      </c>
      <c r="D70">
        <f>[4]p39!D70</f>
        <v>2021363.0072940066</v>
      </c>
      <c r="E70">
        <f>[4]p39!E70</f>
        <v>2476486.0222793594</v>
      </c>
      <c r="F70">
        <f>[4]p39!F70</f>
        <v>2010173.1436951049</v>
      </c>
      <c r="G70">
        <f>[4]p39!G70</f>
        <v>-68164</v>
      </c>
      <c r="H70">
        <f>[4]p39!H70</f>
        <v>-63560</v>
      </c>
      <c r="I70">
        <f>[4]p39!I70</f>
        <v>-60107</v>
      </c>
      <c r="J70">
        <f>[4]p39!J70</f>
        <v>-60107</v>
      </c>
      <c r="K70">
        <f>[4]p39!K70</f>
        <v>-63560</v>
      </c>
    </row>
    <row r="71" spans="1:13">
      <c r="A71" t="s">
        <v>244</v>
      </c>
      <c r="B71">
        <f>[4]p39!B71</f>
        <v>1.0504826902190973</v>
      </c>
      <c r="C71">
        <f>[4]p39!C71</f>
        <v>0.93275925328576892</v>
      </c>
      <c r="D71">
        <f>[4]p39!D71</f>
        <v>1.0569823313200513</v>
      </c>
      <c r="E71">
        <f>[4]p39!E71</f>
        <v>0.93356006780627288</v>
      </c>
      <c r="F71">
        <f>[4]p39!F71</f>
        <v>1.0262156573688102</v>
      </c>
      <c r="G71">
        <f>[4]p39!G71</f>
        <v>0</v>
      </c>
      <c r="H71">
        <f>[4]p39!H71</f>
        <v>0</v>
      </c>
      <c r="I71">
        <f>[4]p39!I71</f>
        <v>0</v>
      </c>
      <c r="J71">
        <f>[4]p39!J71</f>
        <v>0</v>
      </c>
      <c r="K71">
        <f>[4]p39!K71</f>
        <v>0</v>
      </c>
    </row>
    <row r="72" spans="1:13">
      <c r="A72" t="s">
        <v>245</v>
      </c>
      <c r="B72">
        <f>[4]p39!B72</f>
        <v>1.002376456595045</v>
      </c>
      <c r="C72">
        <f>[4]p39!C72</f>
        <v>0.98888388200918576</v>
      </c>
      <c r="D72">
        <f>[4]p39!D72</f>
        <v>1.0019418428460407</v>
      </c>
      <c r="E72">
        <f>[4]p39!E72</f>
        <v>0.9893863563371379</v>
      </c>
      <c r="F72">
        <f>[4]p39!F72</f>
        <v>1.0174114622125914</v>
      </c>
      <c r="G72">
        <f>[4]p39!G72</f>
        <v>0</v>
      </c>
      <c r="H72">
        <f>[4]p39!H72</f>
        <v>0</v>
      </c>
      <c r="I72">
        <f>[4]p39!I72</f>
        <v>0</v>
      </c>
      <c r="J72">
        <f>[4]p39!J72</f>
        <v>0</v>
      </c>
      <c r="K72">
        <f>[4]p39!K72</f>
        <v>0</v>
      </c>
    </row>
    <row r="73" spans="1:13">
      <c r="A73" t="s">
        <v>246</v>
      </c>
      <c r="B73">
        <f>[4]p39!B73</f>
        <v>0</v>
      </c>
      <c r="C73">
        <f>[4]p39!C73</f>
        <v>0</v>
      </c>
      <c r="D73">
        <f>[4]p39!D73</f>
        <v>0</v>
      </c>
      <c r="E73">
        <f>[4]p39!E73</f>
        <v>0</v>
      </c>
      <c r="F73">
        <f>[4]p39!F73</f>
        <v>0</v>
      </c>
      <c r="G73">
        <f>[4]p39!G73</f>
        <v>0</v>
      </c>
      <c r="H73">
        <f>[4]p39!H73</f>
        <v>0</v>
      </c>
      <c r="I73">
        <f>[4]p39!I73</f>
        <v>0</v>
      </c>
      <c r="J73">
        <f>[4]p39!J73</f>
        <v>0</v>
      </c>
      <c r="K73">
        <f>[4]p39!K73</f>
        <v>0</v>
      </c>
    </row>
    <row r="74" spans="1:13">
      <c r="A74" t="s">
        <v>435</v>
      </c>
      <c r="B74">
        <f>[4]p39!B74</f>
        <v>0</v>
      </c>
      <c r="C74">
        <f>[4]p39!C74</f>
        <v>0</v>
      </c>
      <c r="D74">
        <f>[4]p39!D74</f>
        <v>0</v>
      </c>
      <c r="E74">
        <f>[4]p39!E74</f>
        <v>0</v>
      </c>
      <c r="F74">
        <f>[4]p39!F74</f>
        <v>0</v>
      </c>
      <c r="G74">
        <f>[4]p39!G74</f>
        <v>0</v>
      </c>
      <c r="H74">
        <f>[4]p39!H74</f>
        <v>0</v>
      </c>
      <c r="I74">
        <f>[4]p39!I74</f>
        <v>0</v>
      </c>
      <c r="J74">
        <f>[4]p39!J74</f>
        <v>0</v>
      </c>
      <c r="K74">
        <f>[4]p39!K74</f>
        <v>0</v>
      </c>
    </row>
    <row r="75" spans="1:13">
      <c r="A75" t="s">
        <v>436</v>
      </c>
      <c r="B75">
        <f>[4]p39!B75</f>
        <v>0</v>
      </c>
      <c r="C75">
        <f>[4]p39!C75</f>
        <v>0</v>
      </c>
      <c r="D75">
        <f>[4]p39!D75</f>
        <v>0</v>
      </c>
      <c r="E75">
        <f>[4]p39!E75</f>
        <v>0</v>
      </c>
      <c r="F75">
        <f>[4]p39!F75</f>
        <v>0</v>
      </c>
      <c r="G75">
        <f>[4]p39!G75</f>
        <v>0</v>
      </c>
      <c r="H75">
        <f>[4]p39!H75</f>
        <v>0</v>
      </c>
      <c r="I75">
        <f>[4]p39!I75</f>
        <v>0</v>
      </c>
      <c r="J75">
        <f>[4]p39!J75</f>
        <v>0</v>
      </c>
      <c r="K75">
        <f>[4]p39!K75</f>
        <v>0</v>
      </c>
    </row>
    <row r="76" spans="1:13">
      <c r="A76" t="s">
        <v>437</v>
      </c>
      <c r="B76">
        <f>[4]p39!B76</f>
        <v>0</v>
      </c>
      <c r="C76">
        <f>[4]p39!C76</f>
        <v>0</v>
      </c>
      <c r="D76">
        <f>[4]p39!D76</f>
        <v>0</v>
      </c>
      <c r="E76">
        <f>[4]p39!E76</f>
        <v>0</v>
      </c>
      <c r="F76">
        <f>[4]p39!F76</f>
        <v>0</v>
      </c>
      <c r="G76">
        <f>[4]p39!G76</f>
        <v>0</v>
      </c>
      <c r="H76">
        <f>[4]p39!H76</f>
        <v>0</v>
      </c>
      <c r="I76">
        <f>[4]p39!I76</f>
        <v>0</v>
      </c>
      <c r="J76">
        <f>[4]p39!J76</f>
        <v>0</v>
      </c>
      <c r="K76">
        <f>[4]p39!K76</f>
        <v>0</v>
      </c>
    </row>
    <row r="77" spans="1:13" ht="14" thickBot="1">
      <c r="A77" s="34" t="s">
        <v>438</v>
      </c>
      <c r="B77" s="34">
        <f>[4]p39!B77</f>
        <v>0</v>
      </c>
      <c r="C77" s="34">
        <f>[4]p39!C77</f>
        <v>0</v>
      </c>
      <c r="D77" s="34">
        <f>[4]p39!D77</f>
        <v>0</v>
      </c>
      <c r="E77" s="34">
        <f>[4]p39!E77</f>
        <v>0</v>
      </c>
      <c r="F77" s="34">
        <f>[4]p39!F77</f>
        <v>0</v>
      </c>
      <c r="G77" s="34">
        <f>[4]p39!G77</f>
        <v>0</v>
      </c>
      <c r="H77" s="34">
        <f>[4]p39!H77</f>
        <v>0</v>
      </c>
      <c r="I77" s="34">
        <f>[4]p39!I77</f>
        <v>0</v>
      </c>
      <c r="J77" s="34">
        <f>[4]p39!J77</f>
        <v>0</v>
      </c>
      <c r="K77" s="34">
        <f>[4]p39!K77</f>
        <v>0</v>
      </c>
      <c r="L77" s="34"/>
      <c r="M77" s="34"/>
    </row>
    <row r="78" spans="1:13">
      <c r="A78" t="s">
        <v>247</v>
      </c>
      <c r="B78">
        <f>[4]p39!B78</f>
        <v>1</v>
      </c>
    </row>
    <row r="79" spans="1:13">
      <c r="A79" t="s">
        <v>248</v>
      </c>
      <c r="B79">
        <f>[4]p39!B79</f>
        <v>60000</v>
      </c>
    </row>
    <row r="80" spans="1:13">
      <c r="A80" t="s">
        <v>249</v>
      </c>
      <c r="B80">
        <f>[4]p39!B80</f>
        <v>60000</v>
      </c>
    </row>
    <row r="81" spans="1:2">
      <c r="A81" t="s">
        <v>250</v>
      </c>
      <c r="B81">
        <f>[4]p39!B81</f>
        <v>0</v>
      </c>
    </row>
    <row r="82" spans="1:2">
      <c r="A82" t="s">
        <v>251</v>
      </c>
      <c r="B82">
        <f>[4]p39!B82</f>
        <v>0</v>
      </c>
    </row>
    <row r="83" spans="1:2">
      <c r="A83" t="s">
        <v>252</v>
      </c>
      <c r="B83">
        <f>[4]p39!B83</f>
        <v>0</v>
      </c>
    </row>
    <row r="84" spans="1:2">
      <c r="A84" t="s">
        <v>253</v>
      </c>
      <c r="B84">
        <f>[4]p39!B84</f>
        <v>0</v>
      </c>
    </row>
    <row r="85" spans="1:2">
      <c r="A85" t="s">
        <v>254</v>
      </c>
      <c r="B85">
        <f>[4]p39!B85</f>
        <v>62405</v>
      </c>
    </row>
    <row r="86" spans="1:2">
      <c r="A86" t="s">
        <v>255</v>
      </c>
      <c r="B86">
        <f>[4]p39!B86</f>
        <v>25245</v>
      </c>
    </row>
    <row r="87" spans="1:2">
      <c r="A87" t="s">
        <v>256</v>
      </c>
      <c r="B87">
        <f>[4]p39!B87</f>
        <v>18867</v>
      </c>
    </row>
    <row r="88" spans="1:2">
      <c r="A88" t="s">
        <v>257</v>
      </c>
      <c r="B88">
        <f>[4]p39!B88</f>
        <v>53537</v>
      </c>
    </row>
    <row r="89" spans="1:2">
      <c r="A89" t="s">
        <v>258</v>
      </c>
      <c r="B89">
        <f>[4]p39!B89</f>
        <v>55288</v>
      </c>
    </row>
    <row r="90" spans="1:2">
      <c r="A90" t="s">
        <v>259</v>
      </c>
      <c r="B90">
        <f>[4]p39!B90</f>
        <v>135132</v>
      </c>
    </row>
    <row r="91" spans="1:2">
      <c r="A91" t="s">
        <v>260</v>
      </c>
      <c r="B91">
        <f>[4]p39!B91</f>
        <v>62405</v>
      </c>
    </row>
    <row r="92" spans="1:2">
      <c r="A92" t="s">
        <v>261</v>
      </c>
      <c r="B92">
        <f>[4]p39!B92</f>
        <v>25245</v>
      </c>
    </row>
    <row r="93" spans="1:2">
      <c r="A93" t="s">
        <v>262</v>
      </c>
      <c r="B93">
        <f>[4]p39!B93</f>
        <v>18867</v>
      </c>
    </row>
    <row r="94" spans="1:2">
      <c r="A94" t="s">
        <v>263</v>
      </c>
      <c r="B94">
        <f>[4]p39!B94</f>
        <v>53537</v>
      </c>
    </row>
    <row r="95" spans="1:2">
      <c r="A95" t="s">
        <v>264</v>
      </c>
      <c r="B95">
        <f>[4]p39!B95</f>
        <v>55288</v>
      </c>
    </row>
    <row r="96" spans="1:2">
      <c r="A96" t="s">
        <v>265</v>
      </c>
      <c r="B96">
        <f>[4]p39!B96</f>
        <v>135132</v>
      </c>
    </row>
    <row r="97" spans="1:2">
      <c r="A97" t="s">
        <v>266</v>
      </c>
      <c r="B97">
        <f>[4]p39!B97</f>
        <v>0</v>
      </c>
    </row>
    <row r="98" spans="1:2">
      <c r="A98" t="s">
        <v>267</v>
      </c>
      <c r="B98">
        <f>[4]p39!B98</f>
        <v>0</v>
      </c>
    </row>
    <row r="99" spans="1:2">
      <c r="A99" t="s">
        <v>268</v>
      </c>
      <c r="B99">
        <f>[4]p39!B99</f>
        <v>0</v>
      </c>
    </row>
    <row r="100" spans="1:2">
      <c r="A100" t="s">
        <v>269</v>
      </c>
      <c r="B100">
        <f>[4]p39!B100</f>
        <v>0</v>
      </c>
    </row>
    <row r="101" spans="1:2">
      <c r="A101" t="s">
        <v>270</v>
      </c>
      <c r="B101">
        <f>[4]p39!B101</f>
        <v>0</v>
      </c>
    </row>
    <row r="102" spans="1:2">
      <c r="A102" t="s">
        <v>271</v>
      </c>
      <c r="B102">
        <f>[4]p39!B102</f>
        <v>0</v>
      </c>
    </row>
    <row r="103" spans="1:2">
      <c r="A103" t="s">
        <v>272</v>
      </c>
      <c r="B103">
        <f>[4]p39!B103</f>
        <v>237965806.17388445</v>
      </c>
    </row>
    <row r="104" spans="1:2">
      <c r="A104" t="s">
        <v>273</v>
      </c>
      <c r="B104">
        <f>[4]p39!B104</f>
        <v>9298369.4494372476</v>
      </c>
    </row>
    <row r="105" spans="1:2">
      <c r="A105" t="s">
        <v>274</v>
      </c>
      <c r="B105">
        <f>[4]p39!B105</f>
        <v>5722863.4898825735</v>
      </c>
    </row>
    <row r="106" spans="1:2">
      <c r="A106" t="s">
        <v>275</v>
      </c>
      <c r="B106">
        <f>[4]p39!B106</f>
        <v>1531124.3528320547</v>
      </c>
    </row>
    <row r="107" spans="1:2">
      <c r="A107" t="s">
        <v>276</v>
      </c>
      <c r="B107">
        <f>[4]p39!B107</f>
        <v>2443675.5798953613</v>
      </c>
    </row>
    <row r="108" spans="1:2">
      <c r="A108" t="s">
        <v>277</v>
      </c>
      <c r="B108">
        <f>[4]p39!B108</f>
        <v>5387143.3113420038</v>
      </c>
    </row>
    <row r="109" spans="1:2">
      <c r="A109" t="s">
        <v>278</v>
      </c>
      <c r="B109">
        <f>[4]p39!B109</f>
        <v>2012.2698250924338</v>
      </c>
    </row>
    <row r="110" spans="1:2">
      <c r="A110" t="s">
        <v>279</v>
      </c>
      <c r="B110">
        <f>[4]p39!B110</f>
        <v>281.10314377713104</v>
      </c>
    </row>
    <row r="111" spans="1:2">
      <c r="A111" t="s">
        <v>280</v>
      </c>
      <c r="B111">
        <f>[4]p39!B111</f>
        <v>145.01352655169461</v>
      </c>
    </row>
    <row r="112" spans="1:2">
      <c r="A112" t="s">
        <v>281</v>
      </c>
      <c r="B112">
        <f>[4]p39!B112</f>
        <v>14.111352655169462</v>
      </c>
    </row>
    <row r="113" spans="1:2">
      <c r="A113" t="s">
        <v>282</v>
      </c>
      <c r="B113">
        <f>[4]p39!B113</f>
        <v>16.716525453046902</v>
      </c>
    </row>
    <row r="114" spans="1:2">
      <c r="A114" t="s">
        <v>283</v>
      </c>
      <c r="B114">
        <f>[4]p39!B114</f>
        <v>22.009773315645322</v>
      </c>
    </row>
    <row r="115" spans="1:2">
      <c r="A115" t="s">
        <v>284</v>
      </c>
      <c r="B115">
        <f>[4]p39!B115</f>
        <v>10000040</v>
      </c>
    </row>
    <row r="116" spans="1:2">
      <c r="A116" t="s">
        <v>285</v>
      </c>
      <c r="B116">
        <f>[4]p39!B116</f>
        <v>500005.8</v>
      </c>
    </row>
    <row r="117" spans="1:2">
      <c r="A117" t="s">
        <v>286</v>
      </c>
      <c r="B117">
        <f>[4]p39!B117</f>
        <v>499999.5</v>
      </c>
    </row>
    <row r="118" spans="1:2">
      <c r="A118" t="s">
        <v>287</v>
      </c>
      <c r="B118">
        <f>[4]p39!B118</f>
        <v>199999.8</v>
      </c>
    </row>
    <row r="119" spans="1:2">
      <c r="A119" t="s">
        <v>288</v>
      </c>
      <c r="B119">
        <f>[4]p39!B119</f>
        <v>299999.7</v>
      </c>
    </row>
    <row r="120" spans="1:2">
      <c r="A120" t="s">
        <v>289</v>
      </c>
      <c r="B120">
        <f>[4]p39!B120</f>
        <v>1000000</v>
      </c>
    </row>
    <row r="121" spans="1:2">
      <c r="A121" t="s">
        <v>290</v>
      </c>
      <c r="B121">
        <f>[4]p39!B121</f>
        <v>21416922.555649601</v>
      </c>
    </row>
    <row r="122" spans="1:2">
      <c r="A122" t="s">
        <v>291</v>
      </c>
      <c r="B122">
        <f>[4]p39!B122</f>
        <v>641587.4920111699</v>
      </c>
    </row>
    <row r="123" spans="1:2">
      <c r="A123" t="s">
        <v>292</v>
      </c>
      <c r="B123">
        <f>[4]p39!B123</f>
        <v>526503.44106919679</v>
      </c>
    </row>
    <row r="124" spans="1:2">
      <c r="A124" t="s">
        <v>293</v>
      </c>
      <c r="B124">
        <f>[4]p39!B124</f>
        <v>0</v>
      </c>
    </row>
    <row r="125" spans="1:2">
      <c r="A125" t="s">
        <v>294</v>
      </c>
      <c r="B125">
        <f>[4]p39!B125</f>
        <v>0</v>
      </c>
    </row>
    <row r="126" spans="1:2">
      <c r="A126" t="s">
        <v>295</v>
      </c>
      <c r="B126">
        <f>[4]p39!B126</f>
        <v>309760.74040216522</v>
      </c>
    </row>
    <row r="127" spans="1:2">
      <c r="A127" t="s">
        <v>296</v>
      </c>
      <c r="B127">
        <f>[4]p39!B127</f>
        <v>56088</v>
      </c>
    </row>
    <row r="128" spans="1:2">
      <c r="A128" t="s">
        <v>297</v>
      </c>
      <c r="B128">
        <f>[4]p39!B128</f>
        <v>16831</v>
      </c>
    </row>
    <row r="129" spans="1:2">
      <c r="A129" t="s">
        <v>298</v>
      </c>
      <c r="B129">
        <f>[4]p39!B129</f>
        <v>14255</v>
      </c>
    </row>
    <row r="130" spans="1:2">
      <c r="A130" t="s">
        <v>299</v>
      </c>
      <c r="B130">
        <f>[4]p39!B130</f>
        <v>51635</v>
      </c>
    </row>
    <row r="131" spans="1:2">
      <c r="A131" t="s">
        <v>300</v>
      </c>
      <c r="B131">
        <f>[4]p39!B131</f>
        <v>62587</v>
      </c>
    </row>
    <row r="132" spans="1:2">
      <c r="A132" t="s">
        <v>301</v>
      </c>
      <c r="B132">
        <f>[4]p39!B132</f>
        <v>138011</v>
      </c>
    </row>
    <row r="133" spans="1:2">
      <c r="A133" t="s">
        <v>302</v>
      </c>
      <c r="B133">
        <f>[4]p39!B133</f>
        <v>56088</v>
      </c>
    </row>
    <row r="134" spans="1:2">
      <c r="A134" t="s">
        <v>303</v>
      </c>
      <c r="B134">
        <f>[4]p39!B134</f>
        <v>16831</v>
      </c>
    </row>
    <row r="135" spans="1:2">
      <c r="A135" t="s">
        <v>304</v>
      </c>
      <c r="B135">
        <f>[4]p39!B135</f>
        <v>14255</v>
      </c>
    </row>
    <row r="136" spans="1:2">
      <c r="A136" t="s">
        <v>305</v>
      </c>
      <c r="B136">
        <f>[4]p39!B136</f>
        <v>51635</v>
      </c>
    </row>
    <row r="137" spans="1:2">
      <c r="A137" t="s">
        <v>306</v>
      </c>
      <c r="B137">
        <f>[4]p39!B137</f>
        <v>62587</v>
      </c>
    </row>
    <row r="138" spans="1:2">
      <c r="A138" t="s">
        <v>307</v>
      </c>
      <c r="B138">
        <f>[4]p39!B138</f>
        <v>138011</v>
      </c>
    </row>
    <row r="139" spans="1:2">
      <c r="A139" t="s">
        <v>308</v>
      </c>
      <c r="B139">
        <f>[4]p39!B139</f>
        <v>0</v>
      </c>
    </row>
    <row r="140" spans="1:2">
      <c r="A140" t="s">
        <v>309</v>
      </c>
      <c r="B140">
        <f>[4]p39!B140</f>
        <v>0</v>
      </c>
    </row>
    <row r="141" spans="1:2">
      <c r="A141" t="s">
        <v>310</v>
      </c>
      <c r="B141">
        <f>[4]p39!B141</f>
        <v>0</v>
      </c>
    </row>
    <row r="142" spans="1:2">
      <c r="A142" t="s">
        <v>311</v>
      </c>
      <c r="B142">
        <f>[4]p39!B142</f>
        <v>0</v>
      </c>
    </row>
    <row r="143" spans="1:2">
      <c r="A143" t="s">
        <v>312</v>
      </c>
      <c r="B143">
        <f>[4]p39!B143</f>
        <v>0</v>
      </c>
    </row>
    <row r="144" spans="1:2">
      <c r="A144" t="s">
        <v>313</v>
      </c>
      <c r="B144">
        <f>[4]p39!B144</f>
        <v>0</v>
      </c>
    </row>
    <row r="145" spans="1:2">
      <c r="A145" t="s">
        <v>314</v>
      </c>
      <c r="B145">
        <f>[4]p39!B145</f>
        <v>328778807.41569531</v>
      </c>
    </row>
    <row r="146" spans="1:2">
      <c r="A146" t="s">
        <v>315</v>
      </c>
      <c r="B146">
        <f>[4]p39!B146</f>
        <v>7362731.8419849388</v>
      </c>
    </row>
    <row r="147" spans="1:2">
      <c r="A147" t="s">
        <v>316</v>
      </c>
      <c r="B147">
        <f>[4]p39!B147</f>
        <v>6547651.923704477</v>
      </c>
    </row>
    <row r="148" spans="1:2">
      <c r="A148" t="s">
        <v>317</v>
      </c>
      <c r="B148">
        <f>[4]p39!B148</f>
        <v>1942547.7181888616</v>
      </c>
    </row>
    <row r="149" spans="1:2">
      <c r="A149" t="s">
        <v>318</v>
      </c>
      <c r="B149">
        <f>[4]p39!B149</f>
        <v>3285446.8382934676</v>
      </c>
    </row>
    <row r="150" spans="1:2">
      <c r="A150" t="s">
        <v>319</v>
      </c>
      <c r="B150">
        <f>[4]p39!B150</f>
        <v>7039491.9471731801</v>
      </c>
    </row>
    <row r="151" spans="1:2">
      <c r="A151" t="s">
        <v>320</v>
      </c>
      <c r="B151">
        <f>[4]p39!B151</f>
        <v>2536.6969753526273</v>
      </c>
    </row>
    <row r="152" spans="1:2">
      <c r="A152" t="s">
        <v>321</v>
      </c>
      <c r="B152">
        <f>[4]p39!B152</f>
        <v>366.68788639823714</v>
      </c>
    </row>
    <row r="153" spans="1:2">
      <c r="A153" t="s">
        <v>322</v>
      </c>
      <c r="B153">
        <f>[4]p39!B153</f>
        <v>185.26438584036043</v>
      </c>
    </row>
    <row r="154" spans="1:2">
      <c r="A154" t="s">
        <v>323</v>
      </c>
      <c r="B154">
        <f>[4]p39!B154</f>
        <v>19.111438584036044</v>
      </c>
    </row>
    <row r="155" spans="1:2">
      <c r="A155" t="s">
        <v>324</v>
      </c>
      <c r="B155">
        <f>[4]p39!B155</f>
        <v>22.639704168781158</v>
      </c>
    </row>
    <row r="156" spans="1:2">
      <c r="A156" t="s">
        <v>325</v>
      </c>
      <c r="B156">
        <f>[4]p39!B156</f>
        <v>29.102213206209296</v>
      </c>
    </row>
    <row r="157" spans="1:2">
      <c r="A157" t="s">
        <v>326</v>
      </c>
      <c r="B157">
        <f>[4]p39!B157</f>
        <v>14999971</v>
      </c>
    </row>
    <row r="158" spans="1:2">
      <c r="A158" t="s">
        <v>327</v>
      </c>
      <c r="B158">
        <f>[4]p39!B158</f>
        <v>500005.8</v>
      </c>
    </row>
    <row r="159" spans="1:2">
      <c r="A159" t="s">
        <v>328</v>
      </c>
      <c r="B159">
        <f>[4]p39!B159</f>
        <v>499999.5</v>
      </c>
    </row>
    <row r="160" spans="1:2">
      <c r="A160" t="s">
        <v>329</v>
      </c>
      <c r="B160">
        <f>[4]p39!B160</f>
        <v>249999.75</v>
      </c>
    </row>
    <row r="161" spans="1:2">
      <c r="A161" t="s">
        <v>330</v>
      </c>
      <c r="B161">
        <f>[4]p39!B161</f>
        <v>349999.65</v>
      </c>
    </row>
    <row r="162" spans="1:2">
      <c r="A162" t="s">
        <v>331</v>
      </c>
      <c r="B162">
        <f>[4]p39!B162</f>
        <v>1000000</v>
      </c>
    </row>
    <row r="163" spans="1:2">
      <c r="A163" t="s">
        <v>332</v>
      </c>
      <c r="B163">
        <f>[4]p39!B163</f>
        <v>0</v>
      </c>
    </row>
    <row r="164" spans="1:2">
      <c r="A164" t="s">
        <v>333</v>
      </c>
      <c r="B164">
        <f>[4]p39!B164</f>
        <v>508028.49709696078</v>
      </c>
    </row>
    <row r="165" spans="1:2">
      <c r="A165" t="s">
        <v>334</v>
      </c>
      <c r="B165">
        <f>[4]p39!B165</f>
        <v>602383.97698081192</v>
      </c>
    </row>
    <row r="166" spans="1:2">
      <c r="A166" t="s">
        <v>335</v>
      </c>
      <c r="B166">
        <f>[4]p39!B166</f>
        <v>223392.98759171908</v>
      </c>
    </row>
    <row r="167" spans="1:2">
      <c r="A167" t="s">
        <v>336</v>
      </c>
      <c r="B167">
        <f>[4]p39!B167</f>
        <v>377826.38640374882</v>
      </c>
    </row>
    <row r="168" spans="1:2">
      <c r="A168" t="s">
        <v>337</v>
      </c>
      <c r="B168">
        <f>[4]p39!B168</f>
        <v>404770.78696245787</v>
      </c>
    </row>
    <row r="169" spans="1:2">
      <c r="A169" t="s">
        <v>338</v>
      </c>
      <c r="B169">
        <f>[4]p39!B169</f>
        <v>5</v>
      </c>
    </row>
    <row r="170" spans="1:2">
      <c r="A170" t="s">
        <v>339</v>
      </c>
      <c r="B170">
        <f>[4]p39!B170</f>
        <v>1</v>
      </c>
    </row>
    <row r="171" spans="1:2">
      <c r="A171" t="s">
        <v>340</v>
      </c>
      <c r="B171">
        <f>[4]p39!B171</f>
        <v>320938</v>
      </c>
    </row>
    <row r="172" spans="1:2">
      <c r="A172" t="s">
        <v>341</v>
      </c>
      <c r="B172">
        <f>[4]p39!B172</f>
        <v>1054988.68</v>
      </c>
    </row>
    <row r="173" spans="1:2">
      <c r="A173" t="s">
        <v>342</v>
      </c>
      <c r="B173">
        <f>[4]p39!B173</f>
        <v>3979346.32</v>
      </c>
    </row>
    <row r="174" spans="1:2">
      <c r="A174" t="s">
        <v>343</v>
      </c>
      <c r="B174">
        <f>[4]p39!B174</f>
        <v>320938</v>
      </c>
    </row>
    <row r="175" spans="1:2">
      <c r="A175" t="s">
        <v>344</v>
      </c>
      <c r="B175">
        <f>[4]p39!B175</f>
        <v>1054988.68</v>
      </c>
    </row>
    <row r="176" spans="1:2">
      <c r="A176" t="s">
        <v>345</v>
      </c>
      <c r="B176">
        <f>[4]p39!B176</f>
        <v>3979346.32</v>
      </c>
    </row>
    <row r="177" spans="1:2">
      <c r="A177" t="s">
        <v>346</v>
      </c>
      <c r="B177">
        <f>[4]p39!B177</f>
        <v>354426</v>
      </c>
    </row>
    <row r="178" spans="1:2">
      <c r="A178" t="s">
        <v>347</v>
      </c>
      <c r="B178">
        <f>[4]p39!B178</f>
        <v>1105763.1200000001</v>
      </c>
    </row>
    <row r="179" spans="1:2">
      <c r="A179" t="s">
        <v>348</v>
      </c>
      <c r="B179">
        <f>[4]p39!B179</f>
        <v>4523763.8600000003</v>
      </c>
    </row>
    <row r="180" spans="1:2">
      <c r="A180" t="s">
        <v>349</v>
      </c>
      <c r="B180">
        <f>[4]p39!B180</f>
        <v>320938</v>
      </c>
    </row>
    <row r="181" spans="1:2">
      <c r="A181" t="s">
        <v>350</v>
      </c>
      <c r="B181">
        <f>[4]p39!B181</f>
        <v>197151627</v>
      </c>
    </row>
    <row r="182" spans="1:2">
      <c r="A182" t="s">
        <v>351</v>
      </c>
      <c r="B182">
        <f>[4]p39!B182</f>
        <v>578874075</v>
      </c>
    </row>
    <row r="183" spans="1:2">
      <c r="A183" t="s">
        <v>352</v>
      </c>
      <c r="B183">
        <f>[4]p39!B183</f>
        <v>320938</v>
      </c>
    </row>
    <row r="184" spans="1:2">
      <c r="A184" t="s">
        <v>353</v>
      </c>
      <c r="B184">
        <f>[4]p39!B184</f>
        <v>197151627</v>
      </c>
    </row>
    <row r="185" spans="1:2">
      <c r="A185" t="s">
        <v>354</v>
      </c>
      <c r="B185">
        <f>[4]p39!B185</f>
        <v>578874075</v>
      </c>
    </row>
    <row r="186" spans="1:2">
      <c r="A186" t="s">
        <v>355</v>
      </c>
      <c r="B186">
        <f>[4]p39!B186</f>
        <v>352926</v>
      </c>
    </row>
    <row r="187" spans="1:2">
      <c r="A187" t="s">
        <v>356</v>
      </c>
      <c r="B187">
        <f>[4]p39!B187</f>
        <v>209653206</v>
      </c>
    </row>
    <row r="188" spans="1:2">
      <c r="A188" t="s">
        <v>357</v>
      </c>
      <c r="B188">
        <f>[4]p39!B188</f>
        <v>641447831</v>
      </c>
    </row>
    <row r="189" spans="1:2">
      <c r="A189" t="s">
        <v>358</v>
      </c>
      <c r="B189">
        <f>[4]p39!B189</f>
        <v>0</v>
      </c>
    </row>
    <row r="190" spans="1:2">
      <c r="A190" t="s">
        <v>359</v>
      </c>
      <c r="B190">
        <f>[4]p39!B190</f>
        <v>0</v>
      </c>
    </row>
    <row r="191" spans="1:2">
      <c r="A191" t="s">
        <v>360</v>
      </c>
      <c r="B191">
        <f>[4]p39!B191</f>
        <v>0</v>
      </c>
    </row>
    <row r="192" spans="1:2">
      <c r="A192" t="s">
        <v>361</v>
      </c>
      <c r="B192">
        <f>[4]p39!B192</f>
        <v>4937</v>
      </c>
    </row>
    <row r="193" spans="1:2">
      <c r="A193" t="s">
        <v>362</v>
      </c>
      <c r="B193">
        <f>[4]p39!B193</f>
        <v>77443.520000000004</v>
      </c>
    </row>
    <row r="194" spans="1:2">
      <c r="A194" t="s">
        <v>363</v>
      </c>
      <c r="B194">
        <f>[4]p39!B194</f>
        <v>15.686316360169252</v>
      </c>
    </row>
    <row r="195" spans="1:2">
      <c r="A195" t="s">
        <v>364</v>
      </c>
      <c r="B195">
        <f>[4]p39!B195</f>
        <v>30110</v>
      </c>
    </row>
    <row r="196" spans="1:2">
      <c r="A196" t="s">
        <v>365</v>
      </c>
      <c r="B196">
        <f>[4]p39!B196</f>
        <v>541869.02</v>
      </c>
    </row>
    <row r="197" spans="1:2">
      <c r="A197" t="s">
        <v>366</v>
      </c>
      <c r="B197">
        <f>[4]p39!B197</f>
        <v>17.996316360169253</v>
      </c>
    </row>
    <row r="198" spans="1:2">
      <c r="A198" t="s">
        <v>367</v>
      </c>
      <c r="B198">
        <f>[4]p39!B198</f>
        <v>0</v>
      </c>
    </row>
    <row r="199" spans="1:2">
      <c r="A199" t="s">
        <v>368</v>
      </c>
      <c r="B199">
        <f>[4]p39!B199</f>
        <v>0</v>
      </c>
    </row>
    <row r="200" spans="1:2">
      <c r="A200" t="s">
        <v>369</v>
      </c>
      <c r="B200">
        <f>[4]p39!B200</f>
        <v>0</v>
      </c>
    </row>
    <row r="201" spans="1:2">
      <c r="A201" t="s">
        <v>370</v>
      </c>
      <c r="B201">
        <f>[4]p39!B201</f>
        <v>34737</v>
      </c>
    </row>
    <row r="202" spans="1:2">
      <c r="A202" t="s">
        <v>371</v>
      </c>
      <c r="B202">
        <f>[4]p39!B202</f>
        <v>83993839</v>
      </c>
    </row>
    <row r="203" spans="1:2">
      <c r="A203" t="s">
        <v>372</v>
      </c>
      <c r="B203">
        <f>[4]p39!B203</f>
        <v>2417.9925780057206</v>
      </c>
    </row>
    <row r="204" spans="1:2">
      <c r="A204" t="s">
        <v>373</v>
      </c>
      <c r="B204">
        <f>[4]p39!B204</f>
        <v>0</v>
      </c>
    </row>
    <row r="205" spans="1:2">
      <c r="A205" t="s">
        <v>374</v>
      </c>
      <c r="B205">
        <f>[4]p39!B205</f>
        <v>0</v>
      </c>
    </row>
    <row r="206" spans="1:2">
      <c r="A206" t="s">
        <v>375</v>
      </c>
      <c r="B206">
        <f>[4]p39!B206</f>
        <v>0</v>
      </c>
    </row>
    <row r="207" spans="1:2">
      <c r="A207" t="s">
        <v>376</v>
      </c>
      <c r="B207">
        <f>[4]p39!B207</f>
        <v>176857</v>
      </c>
    </row>
    <row r="208" spans="1:2">
      <c r="A208" t="s">
        <v>377</v>
      </c>
      <c r="B208">
        <f>[4]p39!B208</f>
        <v>330133</v>
      </c>
    </row>
    <row r="209" spans="1:2">
      <c r="A209" t="s">
        <v>378</v>
      </c>
      <c r="B209">
        <f>[4]p39!B209</f>
        <v>0</v>
      </c>
    </row>
    <row r="210" spans="1:2">
      <c r="A210" t="s">
        <v>379</v>
      </c>
      <c r="B210">
        <f>[4]p39!B210</f>
        <v>0</v>
      </c>
    </row>
    <row r="211" spans="1:2">
      <c r="A211" t="s">
        <v>380</v>
      </c>
      <c r="B211">
        <f>[4]p39!B211</f>
        <v>732804.9</v>
      </c>
    </row>
    <row r="212" spans="1:2">
      <c r="A212" t="s">
        <v>381</v>
      </c>
      <c r="B212">
        <f>[4]p39!B212</f>
        <v>1120095</v>
      </c>
    </row>
    <row r="213" spans="1:2">
      <c r="A213" t="s">
        <v>382</v>
      </c>
      <c r="B213">
        <f>[4]p39!B213</f>
        <v>34789163.09694761</v>
      </c>
    </row>
    <row r="214" spans="1:2">
      <c r="A214" t="s">
        <v>137</v>
      </c>
      <c r="B214">
        <f>[4]p39!B214</f>
        <v>301980</v>
      </c>
    </row>
    <row r="215" spans="1:2">
      <c r="A215" t="s">
        <v>383</v>
      </c>
      <c r="B215">
        <f>[4]p39!B215</f>
        <v>0</v>
      </c>
    </row>
    <row r="216" spans="1:2">
      <c r="A216" t="s">
        <v>384</v>
      </c>
      <c r="B216">
        <f>[4]p39!B216</f>
        <v>35091143.09694761</v>
      </c>
    </row>
    <row r="217" spans="1:2">
      <c r="A217" t="s">
        <v>385</v>
      </c>
      <c r="B217">
        <f>[4]p39!B217</f>
        <v>16352783</v>
      </c>
    </row>
    <row r="218" spans="1:2">
      <c r="A218" t="s">
        <v>386</v>
      </c>
      <c r="B218">
        <f>[4]p39!B218</f>
        <v>1239794.8999999999</v>
      </c>
    </row>
    <row r="219" spans="1:2">
      <c r="A219" t="s">
        <v>387</v>
      </c>
      <c r="B219">
        <f>[4]p39!B219</f>
        <v>4050573</v>
      </c>
    </row>
    <row r="220" spans="1:2">
      <c r="A220" t="s">
        <v>388</v>
      </c>
      <c r="B220">
        <f>[4]p39!B220</f>
        <v>169784</v>
      </c>
    </row>
    <row r="221" spans="1:2">
      <c r="A221" t="s">
        <v>145</v>
      </c>
      <c r="B221">
        <f>[4]p39!B221</f>
        <v>4000000</v>
      </c>
    </row>
    <row r="222" spans="1:2">
      <c r="A222" t="s">
        <v>146</v>
      </c>
      <c r="B222">
        <f>[4]p39!B222</f>
        <v>1242091</v>
      </c>
    </row>
    <row r="223" spans="1:2">
      <c r="A223" t="s">
        <v>389</v>
      </c>
      <c r="B223">
        <f>[4]p39!B223</f>
        <v>196574</v>
      </c>
    </row>
    <row r="224" spans="1:2">
      <c r="A224" t="s">
        <v>390</v>
      </c>
      <c r="B224">
        <f>[4]p39!B224</f>
        <v>0</v>
      </c>
    </row>
    <row r="225" spans="1:2">
      <c r="A225" t="s">
        <v>391</v>
      </c>
      <c r="B225">
        <f>[4]p39!B225</f>
        <v>0</v>
      </c>
    </row>
    <row r="226" spans="1:2">
      <c r="A226" t="s">
        <v>392</v>
      </c>
      <c r="B226">
        <f>[4]p39!B226</f>
        <v>2300000</v>
      </c>
    </row>
    <row r="227" spans="1:2">
      <c r="A227" t="s">
        <v>152</v>
      </c>
      <c r="B227">
        <f>[4]p39!B227</f>
        <v>160000</v>
      </c>
    </row>
    <row r="228" spans="1:2">
      <c r="A228" t="s">
        <v>393</v>
      </c>
      <c r="B228">
        <f>[4]p39!B228</f>
        <v>0</v>
      </c>
    </row>
    <row r="229" spans="1:2">
      <c r="A229" t="s">
        <v>394</v>
      </c>
      <c r="B229">
        <f>[4]p39!B229</f>
        <v>236149</v>
      </c>
    </row>
    <row r="230" spans="1:2">
      <c r="A230" t="s">
        <v>395</v>
      </c>
      <c r="B230">
        <f>[4]p39!B230</f>
        <v>2054450.5963268676</v>
      </c>
    </row>
    <row r="231" spans="1:2">
      <c r="A231" t="s">
        <v>396</v>
      </c>
      <c r="B231">
        <f>[4]p39!B231</f>
        <v>32002199.496326867</v>
      </c>
    </row>
    <row r="232" spans="1:2">
      <c r="A232" t="s">
        <v>397</v>
      </c>
      <c r="B232">
        <f>[4]p39!B232</f>
        <v>3088943.6006207429</v>
      </c>
    </row>
    <row r="233" spans="1:2">
      <c r="A233" t="s">
        <v>398</v>
      </c>
      <c r="B233">
        <f>[4]p39!B233</f>
        <v>1050241</v>
      </c>
    </row>
    <row r="234" spans="1:2">
      <c r="A234" t="s">
        <v>243</v>
      </c>
      <c r="B234">
        <f>[4]p39!B234</f>
        <v>2038702.6006207429</v>
      </c>
    </row>
    <row r="235" spans="1:2">
      <c r="A235" t="s">
        <v>399</v>
      </c>
      <c r="B235">
        <f>[4]p39!B235</f>
        <v>6250000</v>
      </c>
    </row>
    <row r="236" spans="1:2">
      <c r="A236" t="s">
        <v>400</v>
      </c>
      <c r="B236">
        <f>[4]p39!B236</f>
        <v>11666666.666666668</v>
      </c>
    </row>
    <row r="237" spans="1:2">
      <c r="A237" t="s">
        <v>401</v>
      </c>
      <c r="B237">
        <f>[4]p39!B237</f>
        <v>10000000</v>
      </c>
    </row>
    <row r="238" spans="1:2">
      <c r="A238" t="s">
        <v>402</v>
      </c>
      <c r="B238">
        <f>[4]p39!B238</f>
        <v>400</v>
      </c>
    </row>
    <row r="239" spans="1:2">
      <c r="A239" t="s">
        <v>403</v>
      </c>
      <c r="B239">
        <f>[4]p39!B239</f>
        <v>300</v>
      </c>
    </row>
    <row r="240" spans="1:2">
      <c r="A240" t="s">
        <v>404</v>
      </c>
      <c r="B240">
        <f>[4]p39!B240</f>
        <v>1000</v>
      </c>
    </row>
    <row r="241" spans="1:2">
      <c r="A241" t="s">
        <v>405</v>
      </c>
      <c r="B241">
        <f>[4]p39!B241</f>
        <v>1.4</v>
      </c>
    </row>
    <row r="242" spans="1:2">
      <c r="A242" t="s">
        <v>406</v>
      </c>
      <c r="B242">
        <f>[4]p39!B242</f>
        <v>2.66</v>
      </c>
    </row>
    <row r="243" spans="1:2">
      <c r="A243" t="s">
        <v>407</v>
      </c>
      <c r="B243">
        <f>[4]p39!B243</f>
        <v>43386634</v>
      </c>
    </row>
    <row r="244" spans="1:2">
      <c r="A244" t="s">
        <v>408</v>
      </c>
      <c r="B244">
        <f>[4]p39!B244</f>
        <v>9457938</v>
      </c>
    </row>
    <row r="245" spans="1:2">
      <c r="A245" t="s">
        <v>409</v>
      </c>
      <c r="B245">
        <f>[4]p39!B245</f>
        <v>45000</v>
      </c>
    </row>
    <row r="246" spans="1:2">
      <c r="A246" t="s">
        <v>410</v>
      </c>
      <c r="B246">
        <f>[4]p39!B246</f>
        <v>0</v>
      </c>
    </row>
    <row r="247" spans="1:2">
      <c r="A247" t="s">
        <v>411</v>
      </c>
      <c r="B247">
        <f>[4]p39!B247</f>
        <v>4.9000000000000004</v>
      </c>
    </row>
    <row r="248" spans="1:2">
      <c r="A248" t="s">
        <v>412</v>
      </c>
      <c r="B248">
        <f>[4]p39!B248</f>
        <v>4.9000000000000004</v>
      </c>
    </row>
    <row r="249" spans="1:2">
      <c r="A249" t="s">
        <v>413</v>
      </c>
      <c r="B249">
        <f>[4]p39!B249</f>
        <v>0</v>
      </c>
    </row>
    <row r="250" spans="1:2">
      <c r="A250" t="s">
        <v>414</v>
      </c>
      <c r="B250">
        <f>[4]p39!B250</f>
        <v>0</v>
      </c>
    </row>
    <row r="251" spans="1:2">
      <c r="A251" t="s">
        <v>415</v>
      </c>
      <c r="B251">
        <f>[4]p39!B251</f>
        <v>0</v>
      </c>
    </row>
    <row r="252" spans="1:2">
      <c r="A252" t="s">
        <v>416</v>
      </c>
      <c r="B252">
        <f>[4]p39!B252</f>
        <v>0</v>
      </c>
    </row>
    <row r="253" spans="1:2">
      <c r="A253" t="s">
        <v>417</v>
      </c>
      <c r="B253">
        <f>[4]p39!B253</f>
        <v>0</v>
      </c>
    </row>
    <row r="254" spans="1:2">
      <c r="A254" t="s">
        <v>418</v>
      </c>
      <c r="B254">
        <f>[4]p39!B254</f>
        <v>0</v>
      </c>
    </row>
    <row r="255" spans="1:2">
      <c r="A255" t="s">
        <v>419</v>
      </c>
      <c r="B255">
        <f>[4]p39!B255</f>
        <v>0</v>
      </c>
    </row>
    <row r="256" spans="1:2">
      <c r="A256" t="s">
        <v>420</v>
      </c>
      <c r="B256">
        <f>[4]p39!B256</f>
        <v>0</v>
      </c>
    </row>
    <row r="257" spans="1:2">
      <c r="A257" t="s">
        <v>421</v>
      </c>
      <c r="B257">
        <f>[4]p39!B257</f>
        <v>0</v>
      </c>
    </row>
    <row r="258" spans="1:2">
      <c r="A258" t="s">
        <v>422</v>
      </c>
      <c r="B258">
        <f>[4]p39!B258</f>
        <v>0</v>
      </c>
    </row>
    <row r="259" spans="1:2">
      <c r="A259" t="s">
        <v>423</v>
      </c>
      <c r="B259">
        <f>[4]p39!B259</f>
        <v>5</v>
      </c>
    </row>
    <row r="260" spans="1:2">
      <c r="A260" t="s">
        <v>1065</v>
      </c>
      <c r="B260">
        <f>[4]p39!B260</f>
        <v>15.757573243275006</v>
      </c>
    </row>
    <row r="261" spans="1:2">
      <c r="A261" t="s">
        <v>1066</v>
      </c>
      <c r="B261">
        <f>[4]p39!B261</f>
        <v>20.421501957917524</v>
      </c>
    </row>
    <row r="262" spans="1:2">
      <c r="A262" t="s">
        <v>227</v>
      </c>
      <c r="B262">
        <f>[4]p39!B262</f>
        <v>89</v>
      </c>
    </row>
    <row r="263" spans="1:2">
      <c r="A263" t="s">
        <v>228</v>
      </c>
      <c r="B263">
        <f>[4]p39!B263</f>
        <v>89</v>
      </c>
    </row>
    <row r="264" spans="1:2">
      <c r="A264" t="s">
        <v>346</v>
      </c>
      <c r="B264">
        <f>[4]p39!B264</f>
        <v>354426</v>
      </c>
    </row>
    <row r="265" spans="1:2">
      <c r="A265" t="s">
        <v>355</v>
      </c>
      <c r="B265">
        <f>[4]p39!B265</f>
        <v>352926</v>
      </c>
    </row>
    <row r="266" spans="1:2">
      <c r="A266" t="s">
        <v>338</v>
      </c>
      <c r="B266">
        <f>[4]p39!B266</f>
        <v>5</v>
      </c>
    </row>
    <row r="267" spans="1:2">
      <c r="A267" t="s">
        <v>339</v>
      </c>
      <c r="B267">
        <f>[4]p39!B267</f>
        <v>1</v>
      </c>
    </row>
    <row r="268" spans="1:2">
      <c r="A268" t="s">
        <v>1067</v>
      </c>
      <c r="B268">
        <f>[4]p39!B268</f>
        <v>1275933.6000000001</v>
      </c>
    </row>
    <row r="269" spans="1:2">
      <c r="A269" t="s">
        <v>1068</v>
      </c>
      <c r="B269">
        <f>[4]p39!B269</f>
        <v>1323472.5</v>
      </c>
    </row>
    <row r="270" spans="1:2">
      <c r="A270" t="s">
        <v>1069</v>
      </c>
      <c r="B270">
        <f>[4]p39!B270</f>
        <v>2087026.876887877</v>
      </c>
    </row>
    <row r="271" spans="1:2">
      <c r="A271" t="s">
        <v>1070</v>
      </c>
      <c r="B271">
        <f>[4]p39!B271</f>
        <v>0.87916039241108124</v>
      </c>
    </row>
    <row r="272" spans="1:2">
      <c r="A272" t="s">
        <v>1071</v>
      </c>
      <c r="B272">
        <f>[4]p39!B272</f>
        <v>0.90389908893022053</v>
      </c>
    </row>
    <row r="273" spans="1:2">
      <c r="A273" t="s">
        <v>1072</v>
      </c>
      <c r="B273">
        <f>[4]p39!B273</f>
        <v>0.73318974323904773</v>
      </c>
    </row>
    <row r="274" spans="1:2">
      <c r="A274" t="s">
        <v>1073</v>
      </c>
      <c r="B274">
        <f>[4]p39!B274</f>
        <v>0.56161478982945412</v>
      </c>
    </row>
    <row r="275" spans="1:2">
      <c r="A275" t="s">
        <v>1087</v>
      </c>
      <c r="B275">
        <f>[4]p39!B275</f>
        <v>0.73266002218863324</v>
      </c>
    </row>
    <row r="276" spans="1:2">
      <c r="A276" t="s">
        <v>1088</v>
      </c>
      <c r="B276">
        <f>[4]p39!B276</f>
        <v>0.5479570704128327</v>
      </c>
    </row>
    <row r="277" spans="1:2">
      <c r="A277" t="s">
        <v>1091</v>
      </c>
      <c r="B277">
        <f>[4]p39!B277</f>
        <v>3352244.6006207429</v>
      </c>
    </row>
    <row r="278" spans="1:2">
      <c r="A278" t="s">
        <v>1092</v>
      </c>
      <c r="B278">
        <f>[4]p39!B278</f>
        <v>1.5640160465128194</v>
      </c>
    </row>
    <row r="279" spans="1:2">
      <c r="A279" t="s">
        <v>1093</v>
      </c>
      <c r="B279">
        <f>[4]p39!B279</f>
        <v>0.60998684023056482</v>
      </c>
    </row>
    <row r="280" spans="1:2">
      <c r="A280" t="s">
        <v>1094</v>
      </c>
      <c r="B280">
        <f>[4]p39!B280</f>
        <v>0.39001315976943529</v>
      </c>
    </row>
    <row r="281" spans="1:2">
      <c r="A281" t="s">
        <v>1099</v>
      </c>
      <c r="B281">
        <f>[4]p39!B281</f>
        <v>7.0223999999999995E-2</v>
      </c>
    </row>
    <row r="282" spans="1:2">
      <c r="A282" t="s">
        <v>1100</v>
      </c>
      <c r="B282">
        <f>[4]p39!B282</f>
        <v>0.12346024069769229</v>
      </c>
    </row>
    <row r="283" spans="1:2">
      <c r="A283" t="s">
        <v>1095</v>
      </c>
      <c r="B283">
        <f>[4]p39!B283</f>
        <v>33928696</v>
      </c>
    </row>
    <row r="284" spans="1:2">
      <c r="A284" t="s">
        <v>1096</v>
      </c>
      <c r="B284">
        <f>[4]p39!B284</f>
        <v>21693317.07027464</v>
      </c>
    </row>
    <row r="285" spans="1:2">
      <c r="A285" t="s">
        <v>1097</v>
      </c>
      <c r="B285">
        <f>[4]p39!B285</f>
        <v>1265217.7237328659</v>
      </c>
    </row>
    <row r="286" spans="1:2">
      <c r="A286" t="s">
        <v>1101</v>
      </c>
      <c r="B286">
        <f>[4]p39!B286</f>
        <v>0</v>
      </c>
    </row>
    <row r="287" spans="1:2">
      <c r="A287" t="s">
        <v>1102</v>
      </c>
      <c r="B287">
        <f>[4]p39!B287</f>
        <v>0</v>
      </c>
    </row>
    <row r="288" spans="1:2">
      <c r="A288" t="s">
        <v>1103</v>
      </c>
      <c r="B288">
        <f>[4]p39!B288</f>
        <v>0</v>
      </c>
    </row>
    <row r="289" spans="1:2">
      <c r="A289" t="s">
        <v>1069</v>
      </c>
      <c r="B289">
        <f>[4]p39!B289</f>
        <v>2087026.876887877</v>
      </c>
    </row>
    <row r="290" spans="1:2">
      <c r="A290" t="s">
        <v>508</v>
      </c>
      <c r="B290">
        <f>[4]p39!B290</f>
        <v>9.098683444875319E-2</v>
      </c>
    </row>
    <row r="291" spans="1:2">
      <c r="A291" t="s">
        <v>1104</v>
      </c>
      <c r="B291">
        <f>[4]p39!B291</f>
        <v>0.24107323094440394</v>
      </c>
    </row>
  </sheetData>
  <phoneticPr fontId="33" type="noConversion"/>
  <pageMargins left="0.75" right="0.75" top="1" bottom="1" header="0.5" footer="0.5"/>
  <headerFooter alignWithMargins="0"/>
  <drawing r:id="rId1"/>
</worksheet>
</file>

<file path=xl/worksheets/sheet5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4"/>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1194</v>
      </c>
    </row>
    <row r="2" spans="1:11">
      <c r="A2">
        <v>40</v>
      </c>
      <c r="B2" t="s">
        <v>176</v>
      </c>
      <c r="C2" t="s">
        <v>177</v>
      </c>
      <c r="D2" t="s">
        <v>178</v>
      </c>
      <c r="E2" t="s">
        <v>8</v>
      </c>
      <c r="F2" t="s">
        <v>179</v>
      </c>
      <c r="G2" t="s">
        <v>10</v>
      </c>
      <c r="H2" t="s">
        <v>180</v>
      </c>
    </row>
    <row r="3" spans="1:11">
      <c r="A3" t="s">
        <v>181</v>
      </c>
      <c r="B3">
        <f>[4]p40!B3</f>
        <v>320750</v>
      </c>
      <c r="C3">
        <f>[4]p40!C3</f>
        <v>143581</v>
      </c>
      <c r="D3">
        <f>[4]p40!D3</f>
        <v>106195</v>
      </c>
      <c r="E3">
        <f>[4]p40!E3</f>
        <v>227267</v>
      </c>
      <c r="F3">
        <f>[4]p40!F3</f>
        <v>252321</v>
      </c>
      <c r="G3">
        <f>[4]p40!G3</f>
        <v>658563</v>
      </c>
      <c r="H3">
        <f>[4]p40!H3</f>
        <v>1708677</v>
      </c>
      <c r="I3">
        <f>[4]p40!I3</f>
        <v>0</v>
      </c>
      <c r="J3">
        <f>[4]p40!J3</f>
        <v>0</v>
      </c>
      <c r="K3">
        <f>[4]p40!K3</f>
        <v>0</v>
      </c>
    </row>
    <row r="4" spans="1:11">
      <c r="A4" t="s">
        <v>182</v>
      </c>
      <c r="B4">
        <f>[4]p40!B4</f>
        <v>320750</v>
      </c>
      <c r="C4">
        <f>[4]p40!C4</f>
        <v>143581</v>
      </c>
      <c r="D4">
        <f>[4]p40!D4</f>
        <v>106195</v>
      </c>
      <c r="E4">
        <f>[4]p40!E4</f>
        <v>227267</v>
      </c>
      <c r="F4">
        <f>[4]p40!F4</f>
        <v>252321</v>
      </c>
      <c r="G4">
        <f>[4]p40!G4</f>
        <v>658563</v>
      </c>
      <c r="H4">
        <f>[4]p40!H4</f>
        <v>1708677</v>
      </c>
      <c r="I4">
        <f>[4]p40!I4</f>
        <v>0</v>
      </c>
      <c r="J4">
        <f>[4]p40!J4</f>
        <v>0</v>
      </c>
      <c r="K4">
        <f>[4]p40!K4</f>
        <v>0</v>
      </c>
    </row>
    <row r="5" spans="1:11">
      <c r="A5" t="s">
        <v>183</v>
      </c>
      <c r="B5">
        <f>[4]p40!B5</f>
        <v>0</v>
      </c>
      <c r="C5">
        <f>[4]p40!C5</f>
        <v>0</v>
      </c>
      <c r="D5">
        <f>[4]p40!D5</f>
        <v>0</v>
      </c>
      <c r="E5">
        <f>[4]p40!E5</f>
        <v>0</v>
      </c>
      <c r="F5">
        <f>[4]p40!F5</f>
        <v>252321</v>
      </c>
      <c r="G5">
        <f>[4]p40!G5</f>
        <v>0</v>
      </c>
      <c r="H5">
        <f>[4]p40!H5</f>
        <v>0</v>
      </c>
      <c r="I5">
        <f>[4]p40!I5</f>
        <v>0</v>
      </c>
      <c r="J5">
        <f>[4]p40!J5</f>
        <v>0</v>
      </c>
      <c r="K5">
        <f>[4]p40!K5</f>
        <v>0</v>
      </c>
    </row>
    <row r="6" spans="1:11">
      <c r="A6" t="s">
        <v>184</v>
      </c>
      <c r="B6">
        <f>[4]p40!B6</f>
        <v>320750</v>
      </c>
      <c r="C6">
        <f>[4]p40!C6</f>
        <v>143581</v>
      </c>
      <c r="D6">
        <f>[4]p40!D6</f>
        <v>106195</v>
      </c>
      <c r="E6">
        <f>[4]p40!E6</f>
        <v>227267</v>
      </c>
      <c r="F6">
        <f>[4]p40!F6</f>
        <v>0</v>
      </c>
      <c r="G6">
        <f>[4]p40!G6</f>
        <v>658563</v>
      </c>
      <c r="H6">
        <f>[4]p40!H6</f>
        <v>0</v>
      </c>
      <c r="I6">
        <f>[4]p40!I6</f>
        <v>0</v>
      </c>
      <c r="J6">
        <f>[4]p40!J6</f>
        <v>0</v>
      </c>
      <c r="K6">
        <f>[4]p40!K6</f>
        <v>0</v>
      </c>
    </row>
    <row r="7" spans="1:11">
      <c r="A7" t="s">
        <v>185</v>
      </c>
      <c r="B7">
        <f>[4]p40!B7</f>
        <v>0</v>
      </c>
      <c r="C7">
        <f>[4]p40!C7</f>
        <v>0</v>
      </c>
      <c r="D7">
        <f>[4]p40!D7</f>
        <v>0</v>
      </c>
      <c r="E7">
        <f>[4]p40!E7</f>
        <v>0</v>
      </c>
      <c r="F7">
        <f>[4]p40!F7</f>
        <v>1456356</v>
      </c>
      <c r="G7">
        <f>[4]p40!G7</f>
        <v>0</v>
      </c>
      <c r="H7">
        <f>[4]p40!H7</f>
        <v>0</v>
      </c>
      <c r="I7">
        <f>[4]p40!I7</f>
        <v>0</v>
      </c>
      <c r="J7">
        <f>[4]p40!J7</f>
        <v>0</v>
      </c>
      <c r="K7">
        <f>[4]p40!K7</f>
        <v>0</v>
      </c>
    </row>
    <row r="8" spans="1:11">
      <c r="A8" t="s">
        <v>186</v>
      </c>
      <c r="B8">
        <f>[4]p40!B8</f>
        <v>283445</v>
      </c>
      <c r="C8">
        <f>[4]p40!C8</f>
        <v>97577</v>
      </c>
      <c r="D8">
        <f>[4]p40!D8</f>
        <v>87176</v>
      </c>
      <c r="E8">
        <f>[4]p40!E8</f>
        <v>237603</v>
      </c>
      <c r="F8">
        <f>[4]p40!F8</f>
        <v>290311</v>
      </c>
      <c r="G8">
        <f>[4]p40!G8</f>
        <v>706600</v>
      </c>
      <c r="H8">
        <f>[4]p40!H8</f>
        <v>1702712</v>
      </c>
      <c r="I8">
        <f>[4]p40!I8</f>
        <v>0</v>
      </c>
      <c r="J8">
        <f>[4]p40!J8</f>
        <v>0</v>
      </c>
      <c r="K8">
        <f>[4]p40!K8</f>
        <v>0</v>
      </c>
    </row>
    <row r="9" spans="1:11">
      <c r="A9" t="s">
        <v>187</v>
      </c>
      <c r="B9">
        <f>[4]p40!B9</f>
        <v>283445</v>
      </c>
      <c r="C9">
        <f>[4]p40!C9</f>
        <v>97577</v>
      </c>
      <c r="D9">
        <f>[4]p40!D9</f>
        <v>87176</v>
      </c>
      <c r="E9">
        <f>[4]p40!E9</f>
        <v>237603</v>
      </c>
      <c r="F9">
        <f>[4]p40!F9</f>
        <v>290311</v>
      </c>
      <c r="G9">
        <f>[4]p40!G9</f>
        <v>706600</v>
      </c>
      <c r="H9">
        <f>[4]p40!H9</f>
        <v>1702712</v>
      </c>
      <c r="I9">
        <f>[4]p40!I9</f>
        <v>0</v>
      </c>
      <c r="J9">
        <f>[4]p40!J9</f>
        <v>0</v>
      </c>
      <c r="K9">
        <f>[4]p40!K9</f>
        <v>0</v>
      </c>
    </row>
    <row r="10" spans="1:11">
      <c r="A10" t="s">
        <v>188</v>
      </c>
      <c r="B10">
        <f>[4]p40!B10</f>
        <v>283445</v>
      </c>
      <c r="C10">
        <f>[4]p40!C10</f>
        <v>0</v>
      </c>
      <c r="D10">
        <f>[4]p40!D10</f>
        <v>0</v>
      </c>
      <c r="E10">
        <f>[4]p40!E10</f>
        <v>0</v>
      </c>
      <c r="F10">
        <f>[4]p40!F10</f>
        <v>0</v>
      </c>
      <c r="G10">
        <f>[4]p40!G10</f>
        <v>0</v>
      </c>
      <c r="H10">
        <f>[4]p40!H10</f>
        <v>0</v>
      </c>
      <c r="I10">
        <f>[4]p40!I10</f>
        <v>0</v>
      </c>
      <c r="J10">
        <f>[4]p40!J10</f>
        <v>0</v>
      </c>
      <c r="K10">
        <f>[4]p40!K10</f>
        <v>0</v>
      </c>
    </row>
    <row r="11" spans="1:11">
      <c r="A11" t="s">
        <v>189</v>
      </c>
      <c r="B11">
        <f>[4]p40!B11</f>
        <v>0</v>
      </c>
      <c r="C11">
        <f>[4]p40!C11</f>
        <v>97577</v>
      </c>
      <c r="D11">
        <f>[4]p40!D11</f>
        <v>87176</v>
      </c>
      <c r="E11">
        <f>[4]p40!E11</f>
        <v>237603</v>
      </c>
      <c r="F11">
        <f>[4]p40!F11</f>
        <v>290311</v>
      </c>
      <c r="G11">
        <f>[4]p40!G11</f>
        <v>706600</v>
      </c>
      <c r="H11">
        <f>[4]p40!H11</f>
        <v>0</v>
      </c>
      <c r="I11">
        <f>[4]p40!I11</f>
        <v>0</v>
      </c>
      <c r="J11">
        <f>[4]p40!J11</f>
        <v>0</v>
      </c>
      <c r="K11">
        <f>[4]p40!K11</f>
        <v>0</v>
      </c>
    </row>
    <row r="12" spans="1:11">
      <c r="A12" t="s">
        <v>190</v>
      </c>
      <c r="B12">
        <f>[4]p40!B12</f>
        <v>1419267</v>
      </c>
      <c r="C12">
        <f>[4]p40!C12</f>
        <v>0</v>
      </c>
      <c r="D12">
        <f>[4]p40!D12</f>
        <v>0</v>
      </c>
      <c r="E12">
        <f>[4]p40!E12</f>
        <v>0</v>
      </c>
      <c r="F12">
        <f>[4]p40!F12</f>
        <v>0</v>
      </c>
      <c r="G12">
        <f>[4]p40!G12</f>
        <v>0</v>
      </c>
      <c r="H12">
        <f>[4]p40!H12</f>
        <v>0</v>
      </c>
      <c r="I12">
        <f>[4]p40!I12</f>
        <v>0</v>
      </c>
      <c r="J12">
        <f>[4]p40!J12</f>
        <v>0</v>
      </c>
      <c r="K12">
        <f>[4]p40!K12</f>
        <v>0</v>
      </c>
    </row>
    <row r="13" spans="1:11">
      <c r="A13" t="s">
        <v>191</v>
      </c>
      <c r="B13">
        <f>[4]p40!B13</f>
        <v>3813.2490373188757</v>
      </c>
      <c r="C13">
        <f>[4]p40!C13</f>
        <v>368.32519110466416</v>
      </c>
      <c r="D13">
        <f>[4]p40!D13</f>
        <v>303.32662796854686</v>
      </c>
      <c r="E13">
        <f>[4]p40!E13</f>
        <v>28.599367779891566</v>
      </c>
      <c r="F13">
        <f>[4]p40!F13</f>
        <v>44.199022932559707</v>
      </c>
      <c r="G13">
        <f>[4]p40!G13</f>
        <v>39.865785390151878</v>
      </c>
      <c r="H13">
        <f>[4]p40!H13</f>
        <v>0</v>
      </c>
      <c r="I13">
        <f>[4]p40!I13</f>
        <v>0</v>
      </c>
      <c r="J13">
        <f>[4]p40!J13</f>
        <v>0</v>
      </c>
      <c r="K13">
        <f>[4]p40!K13</f>
        <v>0</v>
      </c>
    </row>
    <row r="14" spans="1:11">
      <c r="A14" t="s">
        <v>192</v>
      </c>
      <c r="B14">
        <f>[4]p40!B14</f>
        <v>3725.3886862500003</v>
      </c>
      <c r="C14">
        <f>[4]p40!C14</f>
        <v>359.83867992187504</v>
      </c>
      <c r="D14">
        <f>[4]p40!D14</f>
        <v>296.33773640624997</v>
      </c>
      <c r="E14">
        <f>[4]p40!E14</f>
        <v>27.940415146874997</v>
      </c>
      <c r="F14">
        <f>[4]p40!F14</f>
        <v>43.180641590625001</v>
      </c>
      <c r="G14">
        <f>[4]p40!G14</f>
        <v>38.947245356250001</v>
      </c>
      <c r="H14">
        <f>[4]p40!H14</f>
        <v>0</v>
      </c>
      <c r="I14">
        <f>[4]p40!I14</f>
        <v>0</v>
      </c>
      <c r="J14">
        <f>[4]p40!J14</f>
        <v>0</v>
      </c>
      <c r="K14">
        <f>[4]p40!K14</f>
        <v>0</v>
      </c>
    </row>
    <row r="15" spans="1:11">
      <c r="A15" t="s">
        <v>193</v>
      </c>
      <c r="B15">
        <f>[4]p40!B15</f>
        <v>3813.2490373188757</v>
      </c>
      <c r="C15">
        <f>[4]p40!C15</f>
        <v>368.32519110466416</v>
      </c>
      <c r="D15">
        <f>[4]p40!D15</f>
        <v>303.32662796854686</v>
      </c>
      <c r="E15">
        <f>[4]p40!E15</f>
        <v>28.599367779891566</v>
      </c>
      <c r="F15">
        <f>[4]p40!F15</f>
        <v>44.199022932559707</v>
      </c>
      <c r="G15">
        <f>[4]p40!G15</f>
        <v>39.865785390151878</v>
      </c>
      <c r="H15">
        <f>[4]p40!H15</f>
        <v>0</v>
      </c>
      <c r="I15">
        <f>[4]p40!I15</f>
        <v>0</v>
      </c>
      <c r="J15">
        <f>[4]p40!J15</f>
        <v>0</v>
      </c>
      <c r="K15">
        <f>[4]p40!K15</f>
        <v>0</v>
      </c>
    </row>
    <row r="16" spans="1:11">
      <c r="A16" t="s">
        <v>194</v>
      </c>
      <c r="B16">
        <f>[4]p40!B16</f>
        <v>3725.3886862500003</v>
      </c>
      <c r="C16">
        <f>[4]p40!C16</f>
        <v>359.83867992187504</v>
      </c>
      <c r="D16">
        <f>[4]p40!D16</f>
        <v>296.33773640624997</v>
      </c>
      <c r="E16">
        <f>[4]p40!E16</f>
        <v>27.940415146874997</v>
      </c>
      <c r="F16">
        <f>[4]p40!F16</f>
        <v>43.180641590625001</v>
      </c>
      <c r="G16">
        <f>[4]p40!G16</f>
        <v>38.947245356250001</v>
      </c>
      <c r="H16">
        <f>[4]p40!H16</f>
        <v>0</v>
      </c>
      <c r="I16">
        <f>[4]p40!I16</f>
        <v>0</v>
      </c>
      <c r="J16">
        <f>[4]p40!J16</f>
        <v>0</v>
      </c>
      <c r="K16">
        <f>[4]p40!K16</f>
        <v>0</v>
      </c>
    </row>
    <row r="17" spans="1:11">
      <c r="A17" t="s">
        <v>195</v>
      </c>
      <c r="B17">
        <f>[4]p40!B17</f>
        <v>3813.2490373188757</v>
      </c>
      <c r="C17">
        <f>[4]p40!C17</f>
        <v>368.32519110466416</v>
      </c>
      <c r="D17">
        <f>[4]p40!D17</f>
        <v>303.32662796854686</v>
      </c>
      <c r="E17">
        <f>[4]p40!E17</f>
        <v>28.599367779891566</v>
      </c>
      <c r="F17">
        <f>[4]p40!F17</f>
        <v>44.199022932559707</v>
      </c>
      <c r="G17">
        <f>[4]p40!G17</f>
        <v>39.865785390151878</v>
      </c>
      <c r="H17">
        <f>[4]p40!H17</f>
        <v>0</v>
      </c>
      <c r="I17">
        <f>[4]p40!I17</f>
        <v>0</v>
      </c>
      <c r="J17">
        <f>[4]p40!J17</f>
        <v>0</v>
      </c>
      <c r="K17">
        <f>[4]p40!K17</f>
        <v>0</v>
      </c>
    </row>
    <row r="18" spans="1:11">
      <c r="A18" t="s">
        <v>196</v>
      </c>
      <c r="B18">
        <f>[4]p40!B18</f>
        <v>0</v>
      </c>
      <c r="C18">
        <f>[4]p40!C18</f>
        <v>0</v>
      </c>
      <c r="D18">
        <f>[4]p40!D18</f>
        <v>0</v>
      </c>
      <c r="E18">
        <f>[4]p40!E18</f>
        <v>0</v>
      </c>
      <c r="F18">
        <f>[4]p40!F18</f>
        <v>0</v>
      </c>
      <c r="G18">
        <f>[4]p40!G18</f>
        <v>0</v>
      </c>
      <c r="H18">
        <f>[4]p40!H18</f>
        <v>0</v>
      </c>
      <c r="I18">
        <f>[4]p40!I18</f>
        <v>0</v>
      </c>
      <c r="J18">
        <f>[4]p40!J18</f>
        <v>0</v>
      </c>
      <c r="K18">
        <f>[4]p40!K18</f>
        <v>0</v>
      </c>
    </row>
    <row r="19" spans="1:11">
      <c r="A19" t="s">
        <v>197</v>
      </c>
      <c r="B19">
        <f>[4]p40!B19</f>
        <v>0</v>
      </c>
      <c r="C19">
        <f>[4]p40!C19</f>
        <v>0</v>
      </c>
      <c r="D19">
        <f>[4]p40!D19</f>
        <v>0</v>
      </c>
      <c r="E19">
        <f>[4]p40!E19</f>
        <v>0</v>
      </c>
      <c r="F19">
        <f>[4]p40!F19</f>
        <v>0</v>
      </c>
      <c r="G19">
        <f>[4]p40!G19</f>
        <v>0</v>
      </c>
      <c r="H19">
        <f>[4]p40!H19</f>
        <v>0</v>
      </c>
      <c r="I19">
        <f>[4]p40!I19</f>
        <v>0</v>
      </c>
      <c r="J19">
        <f>[4]p40!J19</f>
        <v>0</v>
      </c>
      <c r="K19">
        <f>[4]p40!K19</f>
        <v>0</v>
      </c>
    </row>
    <row r="20" spans="1:11">
      <c r="A20" t="s">
        <v>198</v>
      </c>
      <c r="B20">
        <f>[4]p40!B20</f>
        <v>0</v>
      </c>
      <c r="C20">
        <f>[4]p40!C20</f>
        <v>0</v>
      </c>
      <c r="D20">
        <f>[4]p40!D20</f>
        <v>0</v>
      </c>
      <c r="E20">
        <f>[4]p40!E20</f>
        <v>0</v>
      </c>
      <c r="F20">
        <f>[4]p40!F20</f>
        <v>0</v>
      </c>
      <c r="G20">
        <f>[4]p40!G20</f>
        <v>0</v>
      </c>
      <c r="H20">
        <f>[4]p40!H20</f>
        <v>0</v>
      </c>
      <c r="I20">
        <f>[4]p40!I20</f>
        <v>0</v>
      </c>
      <c r="J20">
        <f>[4]p40!J20</f>
        <v>0</v>
      </c>
      <c r="K20">
        <f>[4]p40!K20</f>
        <v>0</v>
      </c>
    </row>
    <row r="21" spans="1:11">
      <c r="A21" t="s">
        <v>199</v>
      </c>
      <c r="B21">
        <f>[4]p40!B21</f>
        <v>0</v>
      </c>
      <c r="C21">
        <f>[4]p40!C21</f>
        <v>0</v>
      </c>
      <c r="D21">
        <f>[4]p40!D21</f>
        <v>0</v>
      </c>
      <c r="E21">
        <f>[4]p40!E21</f>
        <v>0</v>
      </c>
      <c r="F21">
        <f>[4]p40!F21</f>
        <v>0</v>
      </c>
      <c r="G21">
        <f>[4]p40!G21</f>
        <v>0</v>
      </c>
      <c r="H21">
        <f>[4]p40!H21</f>
        <v>0</v>
      </c>
      <c r="I21">
        <f>[4]p40!I21</f>
        <v>0</v>
      </c>
      <c r="J21">
        <f>[4]p40!J21</f>
        <v>0</v>
      </c>
      <c r="K21">
        <f>[4]p40!K21</f>
        <v>0</v>
      </c>
    </row>
    <row r="22" spans="1:11">
      <c r="A22" t="s">
        <v>200</v>
      </c>
      <c r="B22">
        <f>[4]p40!B22</f>
        <v>0</v>
      </c>
      <c r="C22">
        <f>[4]p40!C22</f>
        <v>0</v>
      </c>
      <c r="D22">
        <f>[4]p40!D22</f>
        <v>0</v>
      </c>
      <c r="E22">
        <f>[4]p40!E22</f>
        <v>0</v>
      </c>
      <c r="F22">
        <f>[4]p40!F22</f>
        <v>0</v>
      </c>
      <c r="G22">
        <f>[4]p40!G22</f>
        <v>0</v>
      </c>
      <c r="H22">
        <f>[4]p40!H22</f>
        <v>0</v>
      </c>
      <c r="I22">
        <f>[4]p40!I22</f>
        <v>0</v>
      </c>
      <c r="J22">
        <f>[4]p40!J22</f>
        <v>0</v>
      </c>
      <c r="K22">
        <f>[4]p40!K22</f>
        <v>0</v>
      </c>
    </row>
    <row r="23" spans="1:11">
      <c r="A23" t="s">
        <v>201</v>
      </c>
      <c r="B23">
        <f>[4]p40!B23</f>
        <v>5861.8386716533887</v>
      </c>
      <c r="C23">
        <f>[4]p40!C23</f>
        <v>437.4506471383126</v>
      </c>
      <c r="D23">
        <f>[4]p40!D23</f>
        <v>459.32317949522815</v>
      </c>
      <c r="E23">
        <f>[4]p40!E23</f>
        <v>37.620755653894868</v>
      </c>
      <c r="F23">
        <f>[4]p40!F23</f>
        <v>52.494077656597504</v>
      </c>
      <c r="G23">
        <f>[4]p40!G23</f>
        <v>51.006745456327252</v>
      </c>
      <c r="H23">
        <f>[4]p40!H23</f>
        <v>0</v>
      </c>
      <c r="I23">
        <f>[4]p40!I23</f>
        <v>0</v>
      </c>
      <c r="J23">
        <f>[4]p40!J23</f>
        <v>0</v>
      </c>
      <c r="K23">
        <f>[4]p40!K23</f>
        <v>0</v>
      </c>
    </row>
    <row r="24" spans="1:11">
      <c r="A24" t="s">
        <v>202</v>
      </c>
      <c r="B24">
        <f>[4]p40!B24</f>
        <v>6285.5966249999983</v>
      </c>
      <c r="C24">
        <f>[4]p40!C24</f>
        <v>469.07437499999997</v>
      </c>
      <c r="D24">
        <f>[4]p40!D24</f>
        <v>492.52809374999993</v>
      </c>
      <c r="E24">
        <f>[4]p40!E24</f>
        <v>40.340396249999998</v>
      </c>
      <c r="F24">
        <f>[4]p40!F24</f>
        <v>56.288924999999992</v>
      </c>
      <c r="G24">
        <f>[4]p40!G24</f>
        <v>51.598181250000003</v>
      </c>
      <c r="H24">
        <f>[4]p40!H24</f>
        <v>0</v>
      </c>
      <c r="I24">
        <f>[4]p40!I24</f>
        <v>0</v>
      </c>
      <c r="J24">
        <f>[4]p40!J24</f>
        <v>0</v>
      </c>
      <c r="K24">
        <f>[4]p40!K24</f>
        <v>0</v>
      </c>
    </row>
    <row r="25" spans="1:11">
      <c r="A25" t="s">
        <v>203</v>
      </c>
      <c r="B25">
        <f>[4]p40!B25</f>
        <v>5861.8386716533887</v>
      </c>
      <c r="C25">
        <f>[4]p40!C25</f>
        <v>437.4506471383126</v>
      </c>
      <c r="D25">
        <f>[4]p40!D25</f>
        <v>459.32317949522815</v>
      </c>
      <c r="E25">
        <f>[4]p40!E25</f>
        <v>37.620755653894868</v>
      </c>
      <c r="F25">
        <f>[4]p40!F25</f>
        <v>52.494077656597504</v>
      </c>
      <c r="G25">
        <f>[4]p40!G25</f>
        <v>51.006745456327252</v>
      </c>
      <c r="H25">
        <f>[4]p40!H25</f>
        <v>0</v>
      </c>
      <c r="I25">
        <f>[4]p40!I25</f>
        <v>0</v>
      </c>
      <c r="J25">
        <f>[4]p40!J25</f>
        <v>0</v>
      </c>
      <c r="K25">
        <f>[4]p40!K25</f>
        <v>0</v>
      </c>
    </row>
    <row r="26" spans="1:11">
      <c r="A26" t="s">
        <v>204</v>
      </c>
      <c r="B26">
        <f>[4]p40!B26</f>
        <v>6285.5966249999983</v>
      </c>
      <c r="C26">
        <f>[4]p40!C26</f>
        <v>469.07437499999997</v>
      </c>
      <c r="D26">
        <f>[4]p40!D26</f>
        <v>492.52809374999993</v>
      </c>
      <c r="E26">
        <f>[4]p40!E26</f>
        <v>40.340396249999998</v>
      </c>
      <c r="F26">
        <f>[4]p40!F26</f>
        <v>56.288924999999992</v>
      </c>
      <c r="G26">
        <f>[4]p40!G26</f>
        <v>51.598181250000003</v>
      </c>
      <c r="H26">
        <f>[4]p40!H26</f>
        <v>0</v>
      </c>
      <c r="I26">
        <f>[4]p40!I26</f>
        <v>0</v>
      </c>
      <c r="J26">
        <f>[4]p40!J26</f>
        <v>0</v>
      </c>
      <c r="K26">
        <f>[4]p40!K26</f>
        <v>0</v>
      </c>
    </row>
    <row r="27" spans="1:11">
      <c r="A27" t="s">
        <v>205</v>
      </c>
      <c r="B27">
        <f>[4]p40!B27</f>
        <v>5861.8386716533887</v>
      </c>
      <c r="C27">
        <f>[4]p40!C27</f>
        <v>437.4506471383126</v>
      </c>
      <c r="D27">
        <f>[4]p40!D27</f>
        <v>459.32317949522815</v>
      </c>
      <c r="E27">
        <f>[4]p40!E27</f>
        <v>37.620755653894868</v>
      </c>
      <c r="F27">
        <f>[4]p40!F27</f>
        <v>52.494077656597504</v>
      </c>
      <c r="G27">
        <f>[4]p40!G27</f>
        <v>51.006745456327252</v>
      </c>
      <c r="H27">
        <f>[4]p40!H27</f>
        <v>0</v>
      </c>
      <c r="I27">
        <f>[4]p40!I27</f>
        <v>0</v>
      </c>
      <c r="J27">
        <f>[4]p40!J27</f>
        <v>0</v>
      </c>
      <c r="K27">
        <f>[4]p40!K27</f>
        <v>0</v>
      </c>
    </row>
    <row r="28" spans="1:11">
      <c r="A28" t="s">
        <v>206</v>
      </c>
      <c r="B28">
        <f>[4]p40!B28</f>
        <v>0</v>
      </c>
      <c r="C28">
        <f>[4]p40!C28</f>
        <v>0</v>
      </c>
      <c r="D28">
        <f>[4]p40!D28</f>
        <v>0</v>
      </c>
      <c r="E28">
        <f>[4]p40!E28</f>
        <v>0</v>
      </c>
      <c r="F28">
        <f>[4]p40!F28</f>
        <v>0</v>
      </c>
      <c r="G28">
        <f>[4]p40!G28</f>
        <v>0</v>
      </c>
      <c r="H28">
        <f>[4]p40!H28</f>
        <v>0</v>
      </c>
      <c r="I28">
        <f>[4]p40!I28</f>
        <v>0</v>
      </c>
      <c r="J28">
        <f>[4]p40!J28</f>
        <v>0</v>
      </c>
      <c r="K28">
        <f>[4]p40!K28</f>
        <v>0</v>
      </c>
    </row>
    <row r="29" spans="1:11">
      <c r="A29" t="s">
        <v>207</v>
      </c>
      <c r="B29">
        <f>[4]p40!B29</f>
        <v>0</v>
      </c>
      <c r="C29">
        <f>[4]p40!C29</f>
        <v>0</v>
      </c>
      <c r="D29">
        <f>[4]p40!D29</f>
        <v>0</v>
      </c>
      <c r="E29">
        <f>[4]p40!E29</f>
        <v>0</v>
      </c>
      <c r="F29">
        <f>[4]p40!F29</f>
        <v>0</v>
      </c>
      <c r="G29">
        <f>[4]p40!G29</f>
        <v>0</v>
      </c>
      <c r="H29">
        <f>[4]p40!H29</f>
        <v>0</v>
      </c>
      <c r="I29">
        <f>[4]p40!I29</f>
        <v>0</v>
      </c>
      <c r="J29">
        <f>[4]p40!J29</f>
        <v>0</v>
      </c>
      <c r="K29">
        <f>[4]p40!K29</f>
        <v>0</v>
      </c>
    </row>
    <row r="30" spans="1:11">
      <c r="A30" t="s">
        <v>208</v>
      </c>
      <c r="B30">
        <f>[4]p40!B30</f>
        <v>0</v>
      </c>
      <c r="C30">
        <f>[4]p40!C30</f>
        <v>0</v>
      </c>
      <c r="D30">
        <f>[4]p40!D30</f>
        <v>0</v>
      </c>
      <c r="E30">
        <f>[4]p40!E30</f>
        <v>0</v>
      </c>
      <c r="F30">
        <f>[4]p40!F30</f>
        <v>0</v>
      </c>
      <c r="G30">
        <f>[4]p40!G30</f>
        <v>0</v>
      </c>
      <c r="H30">
        <f>[4]p40!H30</f>
        <v>0</v>
      </c>
      <c r="I30">
        <f>[4]p40!I30</f>
        <v>0</v>
      </c>
      <c r="J30">
        <f>[4]p40!J30</f>
        <v>0</v>
      </c>
      <c r="K30">
        <f>[4]p40!K30</f>
        <v>0</v>
      </c>
    </row>
    <row r="31" spans="1:11">
      <c r="A31" t="s">
        <v>209</v>
      </c>
      <c r="B31">
        <f>[4]p40!B31</f>
        <v>0</v>
      </c>
      <c r="C31">
        <f>[4]p40!C31</f>
        <v>0</v>
      </c>
      <c r="D31">
        <f>[4]p40!D31</f>
        <v>0</v>
      </c>
      <c r="E31">
        <f>[4]p40!E31</f>
        <v>0</v>
      </c>
      <c r="F31">
        <f>[4]p40!F31</f>
        <v>0</v>
      </c>
      <c r="G31">
        <f>[4]p40!G31</f>
        <v>0</v>
      </c>
      <c r="H31">
        <f>[4]p40!H31</f>
        <v>0</v>
      </c>
      <c r="I31">
        <f>[4]p40!I31</f>
        <v>0</v>
      </c>
      <c r="J31">
        <f>[4]p40!J31</f>
        <v>0</v>
      </c>
      <c r="K31">
        <f>[4]p40!K31</f>
        <v>0</v>
      </c>
    </row>
    <row r="32" spans="1:11">
      <c r="A32" t="s">
        <v>210</v>
      </c>
      <c r="B32">
        <f>[4]p40!B32</f>
        <v>0</v>
      </c>
      <c r="C32">
        <f>[4]p40!C32</f>
        <v>0</v>
      </c>
      <c r="D32">
        <f>[4]p40!D32</f>
        <v>0</v>
      </c>
      <c r="E32">
        <f>[4]p40!E32</f>
        <v>0</v>
      </c>
      <c r="F32">
        <f>[4]p40!F32</f>
        <v>0</v>
      </c>
      <c r="G32">
        <f>[4]p40!G32</f>
        <v>0</v>
      </c>
      <c r="H32">
        <f>[4]p40!H32</f>
        <v>0</v>
      </c>
      <c r="I32">
        <f>[4]p40!I32</f>
        <v>0</v>
      </c>
      <c r="J32">
        <f>[4]p40!J32</f>
        <v>0</v>
      </c>
      <c r="K32">
        <f>[4]p40!K32</f>
        <v>0</v>
      </c>
    </row>
    <row r="33" spans="1:11">
      <c r="A33" t="s">
        <v>211</v>
      </c>
      <c r="B33">
        <f>[4]p40!B33</f>
        <v>58000054</v>
      </c>
      <c r="C33">
        <f>[4]p40!C33</f>
        <v>3420008.4</v>
      </c>
      <c r="D33">
        <f>[4]p40!D33</f>
        <v>3420000</v>
      </c>
      <c r="E33">
        <f>[4]p40!E33</f>
        <v>799999.2</v>
      </c>
      <c r="F33">
        <f>[4]p40!F33</f>
        <v>1299998.7</v>
      </c>
      <c r="G33">
        <f>[4]p40!G33</f>
        <v>5000000</v>
      </c>
      <c r="H33">
        <f>[4]p40!H33</f>
        <v>9334138</v>
      </c>
      <c r="I33">
        <f>[4]p40!I33</f>
        <v>0</v>
      </c>
      <c r="J33">
        <f>[4]p40!J33</f>
        <v>0</v>
      </c>
      <c r="K33">
        <f>[4]p40!K33</f>
        <v>0</v>
      </c>
    </row>
    <row r="34" spans="1:11">
      <c r="A34" t="s">
        <v>212</v>
      </c>
      <c r="B34">
        <f>[4]p40!B34</f>
        <v>78999871</v>
      </c>
      <c r="C34">
        <f>[4]p40!C34</f>
        <v>3899992.2</v>
      </c>
      <c r="D34">
        <f>[4]p40!D34</f>
        <v>3900000</v>
      </c>
      <c r="E34">
        <f>[4]p40!E34</f>
        <v>1149999.8400000001</v>
      </c>
      <c r="F34">
        <f>[4]p40!F34</f>
        <v>1550000.4</v>
      </c>
      <c r="G34">
        <f>[4]p40!G34</f>
        <v>5000000</v>
      </c>
      <c r="H34">
        <f>[4]p40!H34</f>
        <v>10533704</v>
      </c>
      <c r="I34">
        <f>[4]p40!I34</f>
        <v>0</v>
      </c>
      <c r="J34">
        <f>[4]p40!J34</f>
        <v>0</v>
      </c>
      <c r="K34">
        <f>[4]p40!K34</f>
        <v>0</v>
      </c>
    </row>
    <row r="35" spans="1:11">
      <c r="A35" t="s">
        <v>213</v>
      </c>
      <c r="B35">
        <f>[4]p40!B35</f>
        <v>0</v>
      </c>
      <c r="C35">
        <f>[4]p40!C35</f>
        <v>0.09</v>
      </c>
      <c r="D35">
        <f>[4]p40!D35</f>
        <v>0.09</v>
      </c>
      <c r="E35">
        <f>[4]p40!E35</f>
        <v>0.09</v>
      </c>
      <c r="F35">
        <f>[4]p40!F35</f>
        <v>0.09</v>
      </c>
      <c r="G35">
        <f>[4]p40!G35</f>
        <v>0.09</v>
      </c>
      <c r="H35">
        <f>[4]p40!H35</f>
        <v>0</v>
      </c>
      <c r="I35">
        <f>[4]p40!I35</f>
        <v>0</v>
      </c>
      <c r="J35">
        <f>[4]p40!J35</f>
        <v>0</v>
      </c>
      <c r="K35">
        <f>[4]p40!K35</f>
        <v>0</v>
      </c>
    </row>
    <row r="36" spans="1:11">
      <c r="A36" t="s">
        <v>214</v>
      </c>
      <c r="B36">
        <f>[4]p40!B36</f>
        <v>6.8999999999999992E-2</v>
      </c>
      <c r="C36">
        <f>[4]p40!C36</f>
        <v>0</v>
      </c>
      <c r="D36">
        <f>[4]p40!D36</f>
        <v>6.8999999999999992E-2</v>
      </c>
      <c r="E36">
        <f>[4]p40!E36</f>
        <v>6.8999999999999992E-2</v>
      </c>
      <c r="F36">
        <f>[4]p40!F36</f>
        <v>6.8999999999999992E-2</v>
      </c>
      <c r="G36">
        <f>[4]p40!G36</f>
        <v>0</v>
      </c>
      <c r="H36">
        <f>[4]p40!H36</f>
        <v>0</v>
      </c>
      <c r="I36">
        <f>[4]p40!I36</f>
        <v>0</v>
      </c>
      <c r="J36">
        <f>[4]p40!J36</f>
        <v>0</v>
      </c>
      <c r="K36">
        <f>[4]p40!K36</f>
        <v>0</v>
      </c>
    </row>
    <row r="37" spans="1:11">
      <c r="A37" t="s">
        <v>215</v>
      </c>
      <c r="B37">
        <f>[4]p40!B37</f>
        <v>9.1999999999999998E-2</v>
      </c>
      <c r="C37">
        <f>[4]p40!C37</f>
        <v>9.1999999999999998E-2</v>
      </c>
      <c r="D37">
        <f>[4]p40!D37</f>
        <v>0</v>
      </c>
      <c r="E37">
        <f>[4]p40!E37</f>
        <v>9.1999999999999998E-2</v>
      </c>
      <c r="F37">
        <f>[4]p40!F37</f>
        <v>9.1999999999999998E-2</v>
      </c>
      <c r="G37">
        <f>[4]p40!G37</f>
        <v>9.1999999999999998E-2</v>
      </c>
      <c r="H37">
        <f>[4]p40!H37</f>
        <v>0</v>
      </c>
      <c r="I37">
        <f>[4]p40!I37</f>
        <v>0</v>
      </c>
      <c r="J37">
        <f>[4]p40!J37</f>
        <v>0</v>
      </c>
      <c r="K37">
        <f>[4]p40!K37</f>
        <v>0</v>
      </c>
    </row>
    <row r="38" spans="1:11">
      <c r="A38" t="s">
        <v>216</v>
      </c>
      <c r="B38">
        <f>[4]p40!B38</f>
        <v>0.115</v>
      </c>
      <c r="C38">
        <f>[4]p40!C38</f>
        <v>0.115</v>
      </c>
      <c r="D38">
        <f>[4]p40!D38</f>
        <v>0.115</v>
      </c>
      <c r="E38">
        <f>[4]p40!E38</f>
        <v>0</v>
      </c>
      <c r="F38">
        <f>[4]p40!F38</f>
        <v>0</v>
      </c>
      <c r="G38">
        <f>[4]p40!G38</f>
        <v>0.115</v>
      </c>
      <c r="H38">
        <f>[4]p40!H38</f>
        <v>0</v>
      </c>
      <c r="I38">
        <f>[4]p40!I38</f>
        <v>0</v>
      </c>
      <c r="J38">
        <f>[4]p40!J38</f>
        <v>0</v>
      </c>
      <c r="K38">
        <f>[4]p40!K38</f>
        <v>0</v>
      </c>
    </row>
    <row r="39" spans="1:11">
      <c r="A39" t="s">
        <v>217</v>
      </c>
      <c r="B39">
        <f>[4]p40!B39</f>
        <v>0.115</v>
      </c>
      <c r="C39">
        <f>[4]p40!C39</f>
        <v>0.115</v>
      </c>
      <c r="D39">
        <f>[4]p40!D39</f>
        <v>0.115</v>
      </c>
      <c r="E39">
        <f>[4]p40!E39</f>
        <v>0</v>
      </c>
      <c r="F39">
        <f>[4]p40!F39</f>
        <v>0</v>
      </c>
      <c r="G39">
        <f>[4]p40!G39</f>
        <v>0.115</v>
      </c>
      <c r="H39">
        <f>[4]p40!H39</f>
        <v>0</v>
      </c>
      <c r="I39">
        <f>[4]p40!I39</f>
        <v>0</v>
      </c>
      <c r="J39">
        <f>[4]p40!J39</f>
        <v>0</v>
      </c>
      <c r="K39">
        <f>[4]p40!K39</f>
        <v>0</v>
      </c>
    </row>
    <row r="40" spans="1:11">
      <c r="A40" t="s">
        <v>218</v>
      </c>
      <c r="B40">
        <f>[4]p40!B40</f>
        <v>5.7500000000000002E-2</v>
      </c>
      <c r="C40">
        <f>[4]p40!C40</f>
        <v>0</v>
      </c>
      <c r="D40">
        <f>[4]p40!D40</f>
        <v>5.7500000000000002E-2</v>
      </c>
      <c r="E40">
        <f>[4]p40!E40</f>
        <v>5.7500000000000002E-2</v>
      </c>
      <c r="F40">
        <f>[4]p40!F40</f>
        <v>5.7500000000000002E-2</v>
      </c>
      <c r="G40">
        <f>[4]p40!G40</f>
        <v>0</v>
      </c>
      <c r="H40">
        <f>[4]p40!H40</f>
        <v>0</v>
      </c>
      <c r="I40">
        <f>[4]p40!I40</f>
        <v>0</v>
      </c>
      <c r="J40">
        <f>[4]p40!J40</f>
        <v>0</v>
      </c>
      <c r="K40">
        <f>[4]p40!K40</f>
        <v>0</v>
      </c>
    </row>
    <row r="41" spans="1:11">
      <c r="A41" t="s">
        <v>219</v>
      </c>
      <c r="B41">
        <f>[4]p40!B41</f>
        <v>0.6</v>
      </c>
      <c r="C41">
        <f>[4]p40!C41</f>
        <v>1.2</v>
      </c>
      <c r="D41">
        <f>[4]p40!D41</f>
        <v>0.6</v>
      </c>
      <c r="E41">
        <f>[4]p40!E41</f>
        <v>1.5</v>
      </c>
      <c r="F41">
        <f>[4]p40!F41</f>
        <v>1.5</v>
      </c>
      <c r="G41">
        <f>[4]p40!G41</f>
        <v>1.2</v>
      </c>
      <c r="H41">
        <f>[4]p40!H41</f>
        <v>0</v>
      </c>
      <c r="I41">
        <f>[4]p40!I41</f>
        <v>0</v>
      </c>
      <c r="J41">
        <f>[4]p40!J41</f>
        <v>0</v>
      </c>
      <c r="K41">
        <f>[4]p40!K41</f>
        <v>0</v>
      </c>
    </row>
    <row r="42" spans="1:11">
      <c r="A42" t="s">
        <v>220</v>
      </c>
      <c r="B42">
        <f>[4]p40!B42</f>
        <v>1.2</v>
      </c>
      <c r="C42">
        <f>[4]p40!C42</f>
        <v>0.6</v>
      </c>
      <c r="D42">
        <f>[4]p40!D42</f>
        <v>1.8</v>
      </c>
      <c r="E42">
        <f>[4]p40!E42</f>
        <v>1.2</v>
      </c>
      <c r="F42">
        <f>[4]p40!F42</f>
        <v>1.2</v>
      </c>
      <c r="G42">
        <f>[4]p40!G42</f>
        <v>0.6</v>
      </c>
      <c r="H42">
        <f>[4]p40!H42</f>
        <v>0</v>
      </c>
      <c r="I42">
        <f>[4]p40!I42</f>
        <v>0</v>
      </c>
      <c r="J42">
        <f>[4]p40!J42</f>
        <v>0</v>
      </c>
      <c r="K42">
        <f>[4]p40!K42</f>
        <v>0</v>
      </c>
    </row>
    <row r="43" spans="1:11">
      <c r="A43" t="s">
        <v>221</v>
      </c>
      <c r="B43">
        <f>[4]p40!B43</f>
        <v>0.6</v>
      </c>
      <c r="C43">
        <f>[4]p40!C43</f>
        <v>1.8</v>
      </c>
      <c r="D43">
        <f>[4]p40!D43</f>
        <v>0.6</v>
      </c>
      <c r="E43">
        <f>[4]p40!E43</f>
        <v>1.2</v>
      </c>
      <c r="F43">
        <f>[4]p40!F43</f>
        <v>1.2</v>
      </c>
      <c r="G43">
        <f>[4]p40!G43</f>
        <v>1.2</v>
      </c>
      <c r="H43">
        <f>[4]p40!H43</f>
        <v>0</v>
      </c>
      <c r="I43">
        <f>[4]p40!I43</f>
        <v>0</v>
      </c>
      <c r="J43">
        <f>[4]p40!J43</f>
        <v>0</v>
      </c>
      <c r="K43">
        <f>[4]p40!K43</f>
        <v>0</v>
      </c>
    </row>
    <row r="44" spans="1:11">
      <c r="A44" t="s">
        <v>222</v>
      </c>
      <c r="B44">
        <f>[4]p40!B44</f>
        <v>1.5</v>
      </c>
      <c r="C44">
        <f>[4]p40!C44</f>
        <v>1.2</v>
      </c>
      <c r="D44">
        <f>[4]p40!D44</f>
        <v>1.2</v>
      </c>
      <c r="E44">
        <f>[4]p40!E44</f>
        <v>0.6</v>
      </c>
      <c r="F44">
        <f>[4]p40!F44</f>
        <v>0.6</v>
      </c>
      <c r="G44">
        <f>[4]p40!G44</f>
        <v>0.9</v>
      </c>
      <c r="H44">
        <f>[4]p40!H44</f>
        <v>0</v>
      </c>
      <c r="I44">
        <f>[4]p40!I44</f>
        <v>0</v>
      </c>
      <c r="J44">
        <f>[4]p40!J44</f>
        <v>0</v>
      </c>
      <c r="K44">
        <f>[4]p40!K44</f>
        <v>0</v>
      </c>
    </row>
    <row r="45" spans="1:11">
      <c r="A45" t="s">
        <v>223</v>
      </c>
      <c r="B45">
        <f>[4]p40!B45</f>
        <v>1.5</v>
      </c>
      <c r="C45">
        <f>[4]p40!C45</f>
        <v>1.2</v>
      </c>
      <c r="D45">
        <f>[4]p40!D45</f>
        <v>1.2</v>
      </c>
      <c r="E45">
        <f>[4]p40!E45</f>
        <v>0.6</v>
      </c>
      <c r="F45">
        <f>[4]p40!F45</f>
        <v>0.6</v>
      </c>
      <c r="G45">
        <f>[4]p40!G45</f>
        <v>0.9</v>
      </c>
      <c r="H45">
        <f>[4]p40!H45</f>
        <v>0</v>
      </c>
      <c r="I45">
        <f>[4]p40!I45</f>
        <v>0</v>
      </c>
      <c r="J45">
        <f>[4]p40!J45</f>
        <v>0</v>
      </c>
      <c r="K45">
        <f>[4]p40!K45</f>
        <v>0</v>
      </c>
    </row>
    <row r="46" spans="1:11">
      <c r="A46" t="s">
        <v>224</v>
      </c>
      <c r="B46">
        <f>[4]p40!B46</f>
        <v>1.2</v>
      </c>
      <c r="C46">
        <f>[4]p40!C46</f>
        <v>0.6</v>
      </c>
      <c r="D46">
        <f>[4]p40!D46</f>
        <v>1.2</v>
      </c>
      <c r="E46">
        <f>[4]p40!E46</f>
        <v>0.9</v>
      </c>
      <c r="F46">
        <f>[4]p40!F46</f>
        <v>0.9</v>
      </c>
      <c r="G46">
        <f>[4]p40!G46</f>
        <v>0.6</v>
      </c>
      <c r="H46">
        <f>[4]p40!H46</f>
        <v>0</v>
      </c>
      <c r="I46">
        <f>[4]p40!I46</f>
        <v>0</v>
      </c>
      <c r="J46">
        <f>[4]p40!J46</f>
        <v>0</v>
      </c>
      <c r="K46">
        <f>[4]p40!K46</f>
        <v>0</v>
      </c>
    </row>
    <row r="47" spans="1:11">
      <c r="A47" t="s">
        <v>225</v>
      </c>
      <c r="B47">
        <f>[4]p40!B47</f>
        <v>89</v>
      </c>
      <c r="C47">
        <f>[4]p40!C47</f>
        <v>12.6</v>
      </c>
      <c r="D47">
        <f>[4]p40!D47</f>
        <v>6.5</v>
      </c>
      <c r="E47">
        <f>[4]p40!E47</f>
        <v>0.65</v>
      </c>
      <c r="F47">
        <f>[4]p40!F47</f>
        <v>0.77</v>
      </c>
      <c r="G47">
        <f>[4]p40!G47</f>
        <v>1</v>
      </c>
      <c r="H47">
        <f>[4]p40!H47</f>
        <v>0</v>
      </c>
      <c r="I47">
        <f>[4]p40!I47</f>
        <v>0</v>
      </c>
      <c r="J47">
        <f>[4]p40!J47</f>
        <v>0</v>
      </c>
      <c r="K47">
        <f>[4]p40!K47</f>
        <v>0</v>
      </c>
    </row>
    <row r="48" spans="1:11">
      <c r="A48" t="s">
        <v>226</v>
      </c>
      <c r="B48">
        <f>[4]p40!B48</f>
        <v>89</v>
      </c>
      <c r="C48">
        <f>[4]p40!C48</f>
        <v>12.4</v>
      </c>
      <c r="D48">
        <f>[4]p40!D48</f>
        <v>6.1</v>
      </c>
      <c r="E48">
        <f>[4]p40!E48</f>
        <v>0.68</v>
      </c>
      <c r="F48">
        <f>[4]p40!F48</f>
        <v>0.81</v>
      </c>
      <c r="G48">
        <f>[4]p40!G48</f>
        <v>1</v>
      </c>
      <c r="H48">
        <f>[4]p40!H48</f>
        <v>0</v>
      </c>
      <c r="I48">
        <f>[4]p40!I48</f>
        <v>0</v>
      </c>
      <c r="J48">
        <f>[4]p40!J48</f>
        <v>0</v>
      </c>
      <c r="K48">
        <f>[4]p40!K48</f>
        <v>0</v>
      </c>
    </row>
    <row r="49" spans="1:20">
      <c r="A49" t="s">
        <v>227</v>
      </c>
      <c r="B49">
        <f>[4]p40!B49</f>
        <v>89</v>
      </c>
      <c r="C49">
        <f>[4]p40!C49</f>
        <v>12.7</v>
      </c>
      <c r="D49">
        <f>[4]p40!D49</f>
        <v>6.4</v>
      </c>
      <c r="E49">
        <f>[4]p40!E49</f>
        <v>0.66</v>
      </c>
      <c r="F49">
        <f>[4]p40!F49</f>
        <v>0.78</v>
      </c>
      <c r="G49">
        <f>[4]p40!G49</f>
        <v>1</v>
      </c>
      <c r="H49">
        <f>[4]p40!H49</f>
        <v>0</v>
      </c>
      <c r="I49">
        <f>[4]p40!I49</f>
        <v>0</v>
      </c>
      <c r="J49">
        <f>[4]p40!J49</f>
        <v>0</v>
      </c>
      <c r="K49">
        <f>[4]p40!K49</f>
        <v>0</v>
      </c>
    </row>
    <row r="50" spans="1:20">
      <c r="A50" t="s">
        <v>228</v>
      </c>
      <c r="B50">
        <f>[4]p40!B50</f>
        <v>89</v>
      </c>
      <c r="C50">
        <f>[4]p40!C50</f>
        <v>12.5</v>
      </c>
      <c r="D50">
        <f>[4]p40!D50</f>
        <v>6.5</v>
      </c>
      <c r="E50">
        <f>[4]p40!E50</f>
        <v>0.68</v>
      </c>
      <c r="F50">
        <f>[4]p40!F50</f>
        <v>0.81</v>
      </c>
      <c r="G50">
        <f>[4]p40!G50</f>
        <v>1</v>
      </c>
      <c r="H50">
        <f>[4]p40!H50</f>
        <v>0</v>
      </c>
      <c r="I50">
        <f>[4]p40!I50</f>
        <v>0</v>
      </c>
      <c r="J50">
        <f>[4]p40!J50</f>
        <v>0</v>
      </c>
      <c r="K50">
        <f>[4]p40!K50</f>
        <v>0</v>
      </c>
    </row>
    <row r="51" spans="1:20" ht="14" thickBot="1">
      <c r="A51" s="34" t="s">
        <v>229</v>
      </c>
      <c r="B51" s="34">
        <f>[4]p40!B51</f>
        <v>7.6000000000000068</v>
      </c>
      <c r="C51" s="34">
        <f>[4]p40!C51</f>
        <v>5.9055118110236338</v>
      </c>
      <c r="D51" s="34">
        <f>[4]p40!D51</f>
        <v>9.28125</v>
      </c>
      <c r="E51" s="34">
        <f>[4]p40!E51</f>
        <v>10.860606060606059</v>
      </c>
      <c r="F51" s="34">
        <f>[4]p40!F51</f>
        <v>11.738461538461564</v>
      </c>
      <c r="G51" s="34">
        <f>[4]p40!G51</f>
        <v>7.6</v>
      </c>
      <c r="H51" s="34">
        <f>[4]p40!H51</f>
        <v>0</v>
      </c>
      <c r="I51" s="34">
        <f>[4]p40!I51</f>
        <v>0</v>
      </c>
      <c r="J51" s="34">
        <f>[4]p40!J51</f>
        <v>0</v>
      </c>
      <c r="K51" s="34">
        <f>[4]p40!K51</f>
        <v>0</v>
      </c>
      <c r="L51" s="34"/>
      <c r="M51" s="34"/>
    </row>
    <row r="52" spans="1:20">
      <c r="A52" t="s">
        <v>115</v>
      </c>
      <c r="B52">
        <f>[4]p40!B52</f>
        <v>13443910.401104033</v>
      </c>
      <c r="C52">
        <f>[4]p40!C52</f>
        <v>18778429.318589985</v>
      </c>
      <c r="D52">
        <f>[4]p40!D52</f>
        <v>13176212.213442534</v>
      </c>
      <c r="E52">
        <f>[4]p40!E52</f>
        <v>29711712.717376798</v>
      </c>
      <c r="F52">
        <f>[4]p40!F52</f>
        <v>11499285.9355058</v>
      </c>
      <c r="G52">
        <f>[4]p40!G52</f>
        <v>0</v>
      </c>
      <c r="H52">
        <f>[4]p40!H52</f>
        <v>0</v>
      </c>
      <c r="I52">
        <f>[4]p40!I52</f>
        <v>0</v>
      </c>
      <c r="J52">
        <f>[4]p40!J52</f>
        <v>0</v>
      </c>
      <c r="K52">
        <f>[4]p40!K52</f>
        <v>0</v>
      </c>
      <c r="M52" s="28"/>
    </row>
    <row r="53" spans="1:20">
      <c r="A53" t="s">
        <v>116</v>
      </c>
      <c r="B53">
        <f>[4]p40!B53</f>
        <v>29936240</v>
      </c>
      <c r="C53">
        <f>[4]p40!C53</f>
        <v>27208814</v>
      </c>
      <c r="D53">
        <f>[4]p40!D53</f>
        <v>30025851</v>
      </c>
      <c r="E53">
        <f>[4]p40!E53</f>
        <v>27242693</v>
      </c>
      <c r="F53">
        <f>[4]p40!F53</f>
        <v>29937208</v>
      </c>
      <c r="G53">
        <f>[4]p40!G53</f>
        <v>0</v>
      </c>
      <c r="H53">
        <f>[4]p40!H53</f>
        <v>0</v>
      </c>
      <c r="I53">
        <f>[4]p40!I53</f>
        <v>0</v>
      </c>
      <c r="J53">
        <f>[4]p40!J53</f>
        <v>0</v>
      </c>
      <c r="K53">
        <f>[4]p40!K53</f>
        <v>0</v>
      </c>
      <c r="N53" s="10"/>
      <c r="O53" s="10"/>
      <c r="P53" s="10"/>
      <c r="Q53" s="10"/>
      <c r="R53" s="10"/>
    </row>
    <row r="54" spans="1:20">
      <c r="A54" t="s">
        <v>230</v>
      </c>
      <c r="B54">
        <f>[4]p40!B54</f>
        <v>738089</v>
      </c>
      <c r="C54">
        <f>[4]p40!C54</f>
        <v>2675288</v>
      </c>
      <c r="D54">
        <f>[4]p40!D54</f>
        <v>731374</v>
      </c>
      <c r="E54">
        <f>[4]p40!E54</f>
        <v>1882180</v>
      </c>
      <c r="F54">
        <f>[4]p40!F54</f>
        <v>854219</v>
      </c>
      <c r="G54">
        <f>[4]p40!G54</f>
        <v>0</v>
      </c>
      <c r="H54">
        <f>[4]p40!H54</f>
        <v>0</v>
      </c>
      <c r="I54">
        <f>[4]p40!I54</f>
        <v>0</v>
      </c>
      <c r="J54">
        <f>[4]p40!J54</f>
        <v>0</v>
      </c>
      <c r="K54">
        <f>[4]p40!K54</f>
        <v>0</v>
      </c>
      <c r="N54" s="32"/>
      <c r="O54" s="32"/>
      <c r="P54" s="32"/>
      <c r="Q54" s="32"/>
      <c r="R54" s="32"/>
      <c r="S54" s="32"/>
      <c r="T54" s="33"/>
    </row>
    <row r="55" spans="1:20">
      <c r="A55" t="s">
        <v>231</v>
      </c>
      <c r="B55">
        <f>[4]p40!B55</f>
        <v>984018</v>
      </c>
      <c r="C55">
        <f>[4]p40!C55</f>
        <v>3671509</v>
      </c>
      <c r="D55">
        <f>[4]p40!D55</f>
        <v>986920</v>
      </c>
      <c r="E55">
        <f>[4]p40!E55</f>
        <v>1997654</v>
      </c>
      <c r="F55">
        <f>[4]p40!F55</f>
        <v>1025124</v>
      </c>
      <c r="G55">
        <f>[4]p40!G55</f>
        <v>0</v>
      </c>
      <c r="H55">
        <f>[4]p40!H55</f>
        <v>0</v>
      </c>
      <c r="I55">
        <f>[4]p40!I55</f>
        <v>0</v>
      </c>
      <c r="J55">
        <f>[4]p40!J55</f>
        <v>0</v>
      </c>
      <c r="K55">
        <f>[4]p40!K55</f>
        <v>0</v>
      </c>
      <c r="N55" s="32"/>
      <c r="O55" s="32"/>
      <c r="P55" s="32"/>
      <c r="Q55" s="32"/>
      <c r="R55" s="32"/>
      <c r="S55" s="32"/>
      <c r="T55" s="33"/>
    </row>
    <row r="56" spans="1:20">
      <c r="A56" t="s">
        <v>232</v>
      </c>
      <c r="B56">
        <f>[4]p40!B56</f>
        <v>1722107</v>
      </c>
      <c r="C56">
        <f>[4]p40!C56</f>
        <v>6346797</v>
      </c>
      <c r="D56">
        <f>[4]p40!D56</f>
        <v>1718294</v>
      </c>
      <c r="E56">
        <f>[4]p40!E56</f>
        <v>3879834</v>
      </c>
      <c r="F56">
        <f>[4]p40!F56</f>
        <v>1879343</v>
      </c>
      <c r="G56">
        <f>[4]p40!G56</f>
        <v>0</v>
      </c>
      <c r="H56">
        <f>[4]p40!H56</f>
        <v>0</v>
      </c>
      <c r="I56">
        <f>[4]p40!I56</f>
        <v>0</v>
      </c>
      <c r="J56">
        <f>[4]p40!J56</f>
        <v>0</v>
      </c>
      <c r="K56">
        <f>[4]p40!K56</f>
        <v>0</v>
      </c>
      <c r="T56" s="33"/>
    </row>
    <row r="57" spans="1:20">
      <c r="A57" t="s">
        <v>233</v>
      </c>
      <c r="B57">
        <f>[4]p40!B57</f>
        <v>3428821</v>
      </c>
      <c r="C57">
        <f>[4]p40!C57</f>
        <v>3493359</v>
      </c>
      <c r="D57">
        <f>[4]p40!D57</f>
        <v>3453607</v>
      </c>
      <c r="E57">
        <f>[4]p40!E57</f>
        <v>3525521</v>
      </c>
      <c r="F57">
        <f>[4]p40!F57</f>
        <v>3480936</v>
      </c>
      <c r="G57">
        <f>[4]p40!G57</f>
        <v>156180</v>
      </c>
      <c r="H57">
        <f>[4]p40!H57</f>
        <v>156180</v>
      </c>
      <c r="I57">
        <f>[4]p40!I57</f>
        <v>156180</v>
      </c>
      <c r="J57">
        <f>[4]p40!J57</f>
        <v>156180</v>
      </c>
      <c r="K57">
        <f>[4]p40!K57</f>
        <v>156180</v>
      </c>
      <c r="M57" s="28"/>
      <c r="N57" s="10"/>
      <c r="O57" s="10"/>
      <c r="P57" s="10"/>
      <c r="Q57" s="10"/>
      <c r="R57" s="10"/>
      <c r="T57" s="33"/>
    </row>
    <row r="58" spans="1:20">
      <c r="A58" t="s">
        <v>234</v>
      </c>
      <c r="B58">
        <f>[4]p40!B58</f>
        <v>8399891</v>
      </c>
      <c r="C58">
        <f>[4]p40!C58</f>
        <v>7511141</v>
      </c>
      <c r="D58">
        <f>[4]p40!D58</f>
        <v>8399891</v>
      </c>
      <c r="E58">
        <f>[4]p40!E58</f>
        <v>7511141</v>
      </c>
      <c r="F58">
        <f>[4]p40!F58</f>
        <v>8399891</v>
      </c>
      <c r="G58">
        <f>[4]p40!G58</f>
        <v>3401002</v>
      </c>
      <c r="H58">
        <f>[4]p40!H58</f>
        <v>2312682</v>
      </c>
      <c r="I58">
        <f>[4]p40!I58</f>
        <v>2176642</v>
      </c>
      <c r="J58">
        <f>[4]p40!J58</f>
        <v>2992880</v>
      </c>
      <c r="K58">
        <f>[4]p40!K58</f>
        <v>3264959</v>
      </c>
      <c r="N58" s="32"/>
      <c r="O58" s="32"/>
      <c r="P58" s="32"/>
      <c r="Q58" s="32"/>
      <c r="R58" s="32"/>
      <c r="S58" s="32"/>
      <c r="T58" s="33"/>
    </row>
    <row r="59" spans="1:20">
      <c r="A59" t="s">
        <v>235</v>
      </c>
      <c r="B59">
        <f>[4]p40!B59</f>
        <v>8712856</v>
      </c>
      <c r="C59">
        <f>[4]p40!C59</f>
        <v>8712856</v>
      </c>
      <c r="D59">
        <f>[4]p40!D59</f>
        <v>8712856</v>
      </c>
      <c r="E59">
        <f>[4]p40!E59</f>
        <v>8712856</v>
      </c>
      <c r="F59">
        <f>[4]p40!F59</f>
        <v>8712856</v>
      </c>
      <c r="G59">
        <f>[4]p40!G59</f>
        <v>2720800</v>
      </c>
      <c r="H59">
        <f>[4]p40!H59</f>
        <v>3264959</v>
      </c>
      <c r="I59">
        <f>[4]p40!I59</f>
        <v>2992880</v>
      </c>
      <c r="J59">
        <f>[4]p40!J59</f>
        <v>2176642</v>
      </c>
      <c r="K59">
        <f>[4]p40!K59</f>
        <v>2312682</v>
      </c>
      <c r="N59" s="32"/>
      <c r="O59" s="32"/>
      <c r="P59" s="32"/>
      <c r="Q59" s="32"/>
      <c r="R59" s="32"/>
      <c r="S59" s="32"/>
      <c r="T59" s="33"/>
    </row>
    <row r="60" spans="1:20">
      <c r="A60" t="s">
        <v>236</v>
      </c>
      <c r="B60">
        <f>[4]p40!B60</f>
        <v>17112747</v>
      </c>
      <c r="C60">
        <f>[4]p40!C60</f>
        <v>16223997</v>
      </c>
      <c r="D60">
        <f>[4]p40!D60</f>
        <v>17112747</v>
      </c>
      <c r="E60">
        <f>[4]p40!E60</f>
        <v>16223997</v>
      </c>
      <c r="F60">
        <f>[4]p40!F60</f>
        <v>17112747</v>
      </c>
      <c r="G60">
        <f>[4]p40!G60</f>
        <v>6121802</v>
      </c>
      <c r="H60">
        <f>[4]p40!H60</f>
        <v>5577641</v>
      </c>
      <c r="I60">
        <f>[4]p40!I60</f>
        <v>5169522</v>
      </c>
      <c r="J60">
        <f>[4]p40!J60</f>
        <v>5169522</v>
      </c>
      <c r="K60">
        <f>[4]p40!K60</f>
        <v>5577641</v>
      </c>
    </row>
    <row r="61" spans="1:20">
      <c r="A61" t="s">
        <v>237</v>
      </c>
      <c r="B61">
        <f>[4]p40!B61</f>
        <v>65643825.401104033</v>
      </c>
      <c r="C61">
        <f>[4]p40!C61</f>
        <v>72051396.318589985</v>
      </c>
      <c r="D61">
        <f>[4]p40!D61</f>
        <v>65486711.213442534</v>
      </c>
      <c r="E61">
        <f>[4]p40!E61</f>
        <v>80583757.717376798</v>
      </c>
      <c r="F61">
        <f>[4]p40!F61</f>
        <v>63909519.9355058</v>
      </c>
      <c r="G61">
        <f>[4]p40!G61</f>
        <v>0</v>
      </c>
      <c r="H61">
        <f>[4]p40!H61</f>
        <v>0</v>
      </c>
      <c r="I61">
        <f>[4]p40!I61</f>
        <v>0</v>
      </c>
      <c r="J61">
        <f>[4]p40!J61</f>
        <v>0</v>
      </c>
      <c r="K61">
        <f>[4]p40!K61</f>
        <v>0</v>
      </c>
    </row>
    <row r="62" spans="1:20">
      <c r="A62" t="s">
        <v>121</v>
      </c>
      <c r="B62">
        <f>[4]p40!B62</f>
        <v>8395793.685897436</v>
      </c>
      <c r="C62">
        <f>[4]p40!C62</f>
        <v>7892916.07051282</v>
      </c>
      <c r="D62">
        <f>[4]p40!D62</f>
        <v>8407273.185897436</v>
      </c>
      <c r="E62">
        <f>[4]p40!E62</f>
        <v>7895375.038461538</v>
      </c>
      <c r="F62">
        <f>[4]p40!F62</f>
        <v>8390191.378205128</v>
      </c>
      <c r="G62">
        <f>[4]p40!G62</f>
        <v>0</v>
      </c>
      <c r="H62">
        <f>[4]p40!H62</f>
        <v>0</v>
      </c>
      <c r="I62">
        <f>[4]p40!I62</f>
        <v>0</v>
      </c>
      <c r="J62">
        <f>[4]p40!J62</f>
        <v>0</v>
      </c>
      <c r="K62">
        <f>[4]p40!K62</f>
        <v>0</v>
      </c>
    </row>
    <row r="63" spans="1:20">
      <c r="A63" t="s">
        <v>122</v>
      </c>
      <c r="B63">
        <f>[4]p40!B63</f>
        <v>1265995</v>
      </c>
      <c r="C63">
        <f>[4]p40!C63</f>
        <v>776766</v>
      </c>
      <c r="D63">
        <f>[4]p40!D63</f>
        <v>1107483</v>
      </c>
      <c r="E63">
        <f>[4]p40!E63</f>
        <v>959025</v>
      </c>
      <c r="F63">
        <f>[4]p40!F63</f>
        <v>1104640</v>
      </c>
      <c r="G63">
        <f>[4]p40!G63</f>
        <v>-3378339</v>
      </c>
      <c r="H63">
        <f>[4]p40!H63</f>
        <v>-2954455</v>
      </c>
      <c r="I63">
        <f>[4]p40!I63</f>
        <v>-2254908</v>
      </c>
      <c r="J63">
        <f>[4]p40!J63</f>
        <v>-2100799</v>
      </c>
      <c r="K63">
        <f>[4]p40!K63</f>
        <v>-2676126</v>
      </c>
    </row>
    <row r="64" spans="1:20">
      <c r="A64" t="s">
        <v>238</v>
      </c>
      <c r="B64">
        <f>[4]p40!B64</f>
        <v>34831199</v>
      </c>
      <c r="C64">
        <f>[4]p40!C64</f>
        <v>39059086</v>
      </c>
      <c r="D64">
        <f>[4]p40!D64</f>
        <v>37070755</v>
      </c>
      <c r="E64">
        <f>[4]p40!E64</f>
        <v>35162404</v>
      </c>
      <c r="F64">
        <f>[4]p40!F64</f>
        <v>35635260</v>
      </c>
      <c r="G64">
        <f>[4]p40!G64</f>
        <v>0</v>
      </c>
      <c r="H64">
        <f>[4]p40!H64</f>
        <v>0</v>
      </c>
      <c r="I64">
        <f>[4]p40!I64</f>
        <v>0</v>
      </c>
      <c r="J64">
        <f>[4]p40!J64</f>
        <v>0</v>
      </c>
      <c r="K64">
        <f>[4]p40!K64</f>
        <v>0</v>
      </c>
    </row>
    <row r="65" spans="1:13">
      <c r="A65" t="s">
        <v>239</v>
      </c>
      <c r="B65">
        <f>[4]p40!B65</f>
        <v>1000000</v>
      </c>
      <c r="C65">
        <f>[4]p40!C65</f>
        <v>1000000</v>
      </c>
      <c r="D65">
        <f>[4]p40!D65</f>
        <v>1000000</v>
      </c>
      <c r="E65">
        <f>[4]p40!E65</f>
        <v>1000000</v>
      </c>
      <c r="F65">
        <f>[4]p40!F65</f>
        <v>1000000</v>
      </c>
      <c r="G65">
        <f>[4]p40!G65</f>
        <v>1000000</v>
      </c>
      <c r="H65">
        <f>[4]p40!H65</f>
        <v>1000000</v>
      </c>
      <c r="I65">
        <f>[4]p40!I65</f>
        <v>1000000</v>
      </c>
      <c r="J65">
        <f>[4]p40!J65</f>
        <v>1000000</v>
      </c>
      <c r="K65">
        <f>[4]p40!K65</f>
        <v>1000000</v>
      </c>
    </row>
    <row r="66" spans="1:13">
      <c r="A66" t="s">
        <v>125</v>
      </c>
      <c r="B66">
        <f>[4]p40!B66</f>
        <v>20150837.715206597</v>
      </c>
      <c r="C66">
        <f>[4]p40!C66</f>
        <v>23322628.248077162</v>
      </c>
      <c r="D66">
        <f>[4]p40!D66</f>
        <v>17901200.027545094</v>
      </c>
      <c r="E66">
        <f>[4]p40!E66</f>
        <v>35566953.678915255</v>
      </c>
      <c r="F66">
        <f>[4]p40!F66</f>
        <v>17779428.557300672</v>
      </c>
      <c r="G66">
        <f>[4]p40!G66</f>
        <v>13963628</v>
      </c>
      <c r="H66">
        <f>[4]p40!H66</f>
        <v>14786459</v>
      </c>
      <c r="I66">
        <f>[4]p40!I66</f>
        <v>16144395</v>
      </c>
      <c r="J66">
        <f>[4]p40!J66</f>
        <v>16444562</v>
      </c>
      <c r="K66">
        <f>[4]p40!K66</f>
        <v>15326744</v>
      </c>
    </row>
    <row r="67" spans="1:13">
      <c r="A67" t="s">
        <v>240</v>
      </c>
      <c r="B67">
        <f>[4]p40!B67</f>
        <v>65643825.401104033</v>
      </c>
      <c r="C67">
        <f>[4]p40!C67</f>
        <v>72051396.318589985</v>
      </c>
      <c r="D67">
        <f>[4]p40!D67</f>
        <v>65486711.213442534</v>
      </c>
      <c r="E67">
        <f>[4]p40!E67</f>
        <v>80583757.717376798</v>
      </c>
      <c r="F67">
        <f>[4]p40!F67</f>
        <v>63909519.9355058</v>
      </c>
      <c r="G67">
        <f>[4]p40!G67</f>
        <v>0</v>
      </c>
      <c r="H67">
        <f>[4]p40!H67</f>
        <v>0</v>
      </c>
      <c r="I67">
        <f>[4]p40!I67</f>
        <v>0</v>
      </c>
      <c r="J67">
        <f>[4]p40!J67</f>
        <v>0</v>
      </c>
      <c r="K67">
        <f>[4]p40!K67</f>
        <v>0</v>
      </c>
    </row>
    <row r="68" spans="1:13">
      <c r="A68" t="s">
        <v>241</v>
      </c>
      <c r="B68">
        <f>[4]p40!B68</f>
        <v>3000000</v>
      </c>
      <c r="C68">
        <f>[4]p40!C68</f>
        <v>3000000</v>
      </c>
      <c r="D68">
        <f>[4]p40!D68</f>
        <v>3000000</v>
      </c>
      <c r="E68">
        <f>[4]p40!E68</f>
        <v>3000000</v>
      </c>
      <c r="F68">
        <f>[4]p40!F68</f>
        <v>3000000</v>
      </c>
      <c r="G68">
        <f>[4]p40!G68</f>
        <v>0</v>
      </c>
      <c r="H68">
        <f>[4]p40!H68</f>
        <v>0</v>
      </c>
      <c r="I68">
        <f>[4]p40!I68</f>
        <v>0</v>
      </c>
      <c r="J68">
        <f>[4]p40!J68</f>
        <v>0</v>
      </c>
      <c r="K68">
        <f>[4]p40!K68</f>
        <v>0</v>
      </c>
    </row>
    <row r="69" spans="1:13">
      <c r="A69" t="s">
        <v>242</v>
      </c>
      <c r="B69">
        <f>[4]p40!B69</f>
        <v>35808225.390606493</v>
      </c>
      <c r="C69">
        <f>[4]p40!C69</f>
        <v>32141802.606832523</v>
      </c>
      <c r="D69">
        <f>[4]p40!D69</f>
        <v>35908262.290685587</v>
      </c>
      <c r="E69">
        <f>[4]p40!E69</f>
        <v>32178666.894882016</v>
      </c>
      <c r="F69">
        <f>[4]p40!F69</f>
        <v>35811316.624494612</v>
      </c>
      <c r="G69">
        <f>[4]p40!G69</f>
        <v>0</v>
      </c>
      <c r="H69">
        <f>[4]p40!H69</f>
        <v>0</v>
      </c>
      <c r="I69">
        <f>[4]p40!I69</f>
        <v>0</v>
      </c>
      <c r="J69">
        <f>[4]p40!J69</f>
        <v>0</v>
      </c>
      <c r="K69">
        <f>[4]p40!K69</f>
        <v>0</v>
      </c>
    </row>
    <row r="70" spans="1:13">
      <c r="A70" t="s">
        <v>243</v>
      </c>
      <c r="B70">
        <f>[4]p40!B70</f>
        <v>2457520.6449319571</v>
      </c>
      <c r="C70">
        <f>[4]p40!C70</f>
        <v>1507839.358602643</v>
      </c>
      <c r="D70">
        <f>[4]p40!D70</f>
        <v>2149821.3422833011</v>
      </c>
      <c r="E70">
        <f>[4]p40!E70</f>
        <v>1861636.8813910633</v>
      </c>
      <c r="F70">
        <f>[4]p40!F70</f>
        <v>2144299.7406737208</v>
      </c>
      <c r="G70">
        <f>[4]p40!G70</f>
        <v>-66698</v>
      </c>
      <c r="H70">
        <f>[4]p40!H70</f>
        <v>-62151</v>
      </c>
      <c r="I70">
        <f>[4]p40!I70</f>
        <v>-58742</v>
      </c>
      <c r="J70">
        <f>[4]p40!J70</f>
        <v>-58742</v>
      </c>
      <c r="K70">
        <f>[4]p40!K70</f>
        <v>-62151</v>
      </c>
    </row>
    <row r="71" spans="1:13">
      <c r="A71" t="s">
        <v>244</v>
      </c>
      <c r="B71">
        <f>[4]p40!B71</f>
        <v>1.0257119144101592</v>
      </c>
      <c r="C71">
        <f>[4]p40!C71</f>
        <v>0.96782314806727809</v>
      </c>
      <c r="D71">
        <f>[4]p40!D71</f>
        <v>1.0306085218572889</v>
      </c>
      <c r="E71">
        <f>[4]p40!E71</f>
        <v>0.96842645435511199</v>
      </c>
      <c r="F71">
        <f>[4]p40!F71</f>
        <v>1.0074299613101618</v>
      </c>
      <c r="G71">
        <f>[4]p40!G71</f>
        <v>0</v>
      </c>
      <c r="H71">
        <f>[4]p40!H71</f>
        <v>0</v>
      </c>
      <c r="I71">
        <f>[4]p40!I71</f>
        <v>0</v>
      </c>
      <c r="J71">
        <f>[4]p40!J71</f>
        <v>0</v>
      </c>
      <c r="K71">
        <f>[4]p40!K71</f>
        <v>0</v>
      </c>
    </row>
    <row r="72" spans="1:13">
      <c r="A72" t="s">
        <v>245</v>
      </c>
      <c r="B72">
        <f>[4]p40!B72</f>
        <v>1.0018441336945474</v>
      </c>
      <c r="C72">
        <f>[4]p40!C72</f>
        <v>0.99137387664383581</v>
      </c>
      <c r="D72">
        <f>[4]p40!D72</f>
        <v>1.0015068728077618</v>
      </c>
      <c r="E72">
        <f>[4]p40!E72</f>
        <v>0.9917637974363106</v>
      </c>
      <c r="F72">
        <f>[4]p40!F72</f>
        <v>1.013511319417544</v>
      </c>
      <c r="G72">
        <f>[4]p40!G72</f>
        <v>0</v>
      </c>
      <c r="H72">
        <f>[4]p40!H72</f>
        <v>0</v>
      </c>
      <c r="I72">
        <f>[4]p40!I72</f>
        <v>0</v>
      </c>
      <c r="J72">
        <f>[4]p40!J72</f>
        <v>0</v>
      </c>
      <c r="K72">
        <f>[4]p40!K72</f>
        <v>0</v>
      </c>
    </row>
    <row r="73" spans="1:13">
      <c r="A73" t="s">
        <v>246</v>
      </c>
      <c r="B73">
        <f>[4]p40!B73</f>
        <v>0</v>
      </c>
      <c r="C73">
        <f>[4]p40!C73</f>
        <v>0</v>
      </c>
      <c r="D73">
        <f>[4]p40!D73</f>
        <v>0</v>
      </c>
      <c r="E73">
        <f>[4]p40!E73</f>
        <v>0</v>
      </c>
      <c r="F73">
        <f>[4]p40!F73</f>
        <v>0</v>
      </c>
      <c r="G73">
        <f>[4]p40!G73</f>
        <v>0</v>
      </c>
      <c r="H73">
        <f>[4]p40!H73</f>
        <v>0</v>
      </c>
      <c r="I73">
        <f>[4]p40!I73</f>
        <v>0</v>
      </c>
      <c r="J73">
        <f>[4]p40!J73</f>
        <v>0</v>
      </c>
      <c r="K73">
        <f>[4]p40!K73</f>
        <v>0</v>
      </c>
    </row>
    <row r="74" spans="1:13">
      <c r="A74" t="s">
        <v>435</v>
      </c>
      <c r="B74">
        <f>[4]p40!B74</f>
        <v>0</v>
      </c>
      <c r="C74">
        <f>[4]p40!C74</f>
        <v>0</v>
      </c>
      <c r="D74">
        <f>[4]p40!D74</f>
        <v>0</v>
      </c>
      <c r="E74">
        <f>[4]p40!E74</f>
        <v>0</v>
      </c>
      <c r="F74">
        <f>[4]p40!F74</f>
        <v>0</v>
      </c>
      <c r="G74">
        <f>[4]p40!G74</f>
        <v>0</v>
      </c>
      <c r="H74">
        <f>[4]p40!H74</f>
        <v>0</v>
      </c>
      <c r="I74">
        <f>[4]p40!I74</f>
        <v>0</v>
      </c>
      <c r="J74">
        <f>[4]p40!J74</f>
        <v>0</v>
      </c>
      <c r="K74">
        <f>[4]p40!K74</f>
        <v>0</v>
      </c>
    </row>
    <row r="75" spans="1:13">
      <c r="A75" t="s">
        <v>436</v>
      </c>
      <c r="B75">
        <f>[4]p40!B75</f>
        <v>0</v>
      </c>
      <c r="C75">
        <f>[4]p40!C75</f>
        <v>0</v>
      </c>
      <c r="D75">
        <f>[4]p40!D75</f>
        <v>0</v>
      </c>
      <c r="E75">
        <f>[4]p40!E75</f>
        <v>0</v>
      </c>
      <c r="F75">
        <f>[4]p40!F75</f>
        <v>0</v>
      </c>
      <c r="G75">
        <f>[4]p40!G75</f>
        <v>0</v>
      </c>
      <c r="H75">
        <f>[4]p40!H75</f>
        <v>0</v>
      </c>
      <c r="I75">
        <f>[4]p40!I75</f>
        <v>0</v>
      </c>
      <c r="J75">
        <f>[4]p40!J75</f>
        <v>0</v>
      </c>
      <c r="K75">
        <f>[4]p40!K75</f>
        <v>0</v>
      </c>
    </row>
    <row r="76" spans="1:13">
      <c r="A76" t="s">
        <v>437</v>
      </c>
      <c r="B76">
        <f>[4]p40!B76</f>
        <v>0</v>
      </c>
      <c r="C76">
        <f>[4]p40!C76</f>
        <v>0</v>
      </c>
      <c r="D76">
        <f>[4]p40!D76</f>
        <v>0</v>
      </c>
      <c r="E76">
        <f>[4]p40!E76</f>
        <v>0</v>
      </c>
      <c r="F76">
        <f>[4]p40!F76</f>
        <v>0</v>
      </c>
      <c r="G76">
        <f>[4]p40!G76</f>
        <v>0</v>
      </c>
      <c r="H76">
        <f>[4]p40!H76</f>
        <v>0</v>
      </c>
      <c r="I76">
        <f>[4]p40!I76</f>
        <v>0</v>
      </c>
      <c r="J76">
        <f>[4]p40!J76</f>
        <v>0</v>
      </c>
      <c r="K76">
        <f>[4]p40!K76</f>
        <v>0</v>
      </c>
    </row>
    <row r="77" spans="1:13" ht="14" thickBot="1">
      <c r="A77" s="34" t="s">
        <v>438</v>
      </c>
      <c r="B77" s="34">
        <f>[4]p40!B77</f>
        <v>0</v>
      </c>
      <c r="C77" s="34">
        <f>[4]p40!C77</f>
        <v>0</v>
      </c>
      <c r="D77" s="34">
        <f>[4]p40!D77</f>
        <v>0</v>
      </c>
      <c r="E77" s="34">
        <f>[4]p40!E77</f>
        <v>0</v>
      </c>
      <c r="F77" s="34">
        <f>[4]p40!F77</f>
        <v>0</v>
      </c>
      <c r="G77" s="34">
        <f>[4]p40!G77</f>
        <v>0</v>
      </c>
      <c r="H77" s="34">
        <f>[4]p40!H77</f>
        <v>0</v>
      </c>
      <c r="I77" s="34">
        <f>[4]p40!I77</f>
        <v>0</v>
      </c>
      <c r="J77" s="34">
        <f>[4]p40!J77</f>
        <v>0</v>
      </c>
      <c r="K77" s="34">
        <f>[4]p40!K77</f>
        <v>0</v>
      </c>
      <c r="L77" s="34"/>
      <c r="M77" s="34"/>
    </row>
    <row r="78" spans="1:13">
      <c r="A78" t="s">
        <v>247</v>
      </c>
      <c r="B78">
        <f>[4]p40!B78</f>
        <v>1</v>
      </c>
    </row>
    <row r="79" spans="1:13">
      <c r="A79" t="s">
        <v>248</v>
      </c>
      <c r="B79">
        <f>[4]p40!B79</f>
        <v>45000</v>
      </c>
    </row>
    <row r="80" spans="1:13">
      <c r="A80" t="s">
        <v>249</v>
      </c>
      <c r="B80">
        <f>[4]p40!B80</f>
        <v>45000</v>
      </c>
    </row>
    <row r="81" spans="1:2">
      <c r="A81" t="s">
        <v>250</v>
      </c>
      <c r="B81">
        <f>[4]p40!B81</f>
        <v>0</v>
      </c>
    </row>
    <row r="82" spans="1:2">
      <c r="A82" t="s">
        <v>251</v>
      </c>
      <c r="B82">
        <f>[4]p40!B82</f>
        <v>0</v>
      </c>
    </row>
    <row r="83" spans="1:2">
      <c r="A83" t="s">
        <v>252</v>
      </c>
      <c r="B83">
        <f>[4]p40!B83</f>
        <v>0</v>
      </c>
    </row>
    <row r="84" spans="1:2">
      <c r="A84" t="s">
        <v>253</v>
      </c>
      <c r="B84">
        <f>[4]p40!B84</f>
        <v>0</v>
      </c>
    </row>
    <row r="85" spans="1:2">
      <c r="A85" t="s">
        <v>254</v>
      </c>
      <c r="B85">
        <f>[4]p40!B85</f>
        <v>62561</v>
      </c>
    </row>
    <row r="86" spans="1:2">
      <c r="A86" t="s">
        <v>255</v>
      </c>
      <c r="B86">
        <f>[4]p40!B86</f>
        <v>25346</v>
      </c>
    </row>
    <row r="87" spans="1:2">
      <c r="A87" t="s">
        <v>256</v>
      </c>
      <c r="B87">
        <f>[4]p40!B87</f>
        <v>18747</v>
      </c>
    </row>
    <row r="88" spans="1:2">
      <c r="A88" t="s">
        <v>257</v>
      </c>
      <c r="B88">
        <f>[4]p40!B88</f>
        <v>54574</v>
      </c>
    </row>
    <row r="89" spans="1:2">
      <c r="A89" t="s">
        <v>258</v>
      </c>
      <c r="B89">
        <f>[4]p40!B89</f>
        <v>56240</v>
      </c>
    </row>
    <row r="90" spans="1:2">
      <c r="A90" t="s">
        <v>259</v>
      </c>
      <c r="B90">
        <f>[4]p40!B90</f>
        <v>135816</v>
      </c>
    </row>
    <row r="91" spans="1:2">
      <c r="A91" t="s">
        <v>260</v>
      </c>
      <c r="B91">
        <f>[4]p40!B91</f>
        <v>62561</v>
      </c>
    </row>
    <row r="92" spans="1:2">
      <c r="A92" t="s">
        <v>261</v>
      </c>
      <c r="B92">
        <f>[4]p40!B92</f>
        <v>25346</v>
      </c>
    </row>
    <row r="93" spans="1:2">
      <c r="A93" t="s">
        <v>262</v>
      </c>
      <c r="B93">
        <f>[4]p40!B93</f>
        <v>18747</v>
      </c>
    </row>
    <row r="94" spans="1:2">
      <c r="A94" t="s">
        <v>263</v>
      </c>
      <c r="B94">
        <f>[4]p40!B94</f>
        <v>54574</v>
      </c>
    </row>
    <row r="95" spans="1:2">
      <c r="A95" t="s">
        <v>264</v>
      </c>
      <c r="B95">
        <f>[4]p40!B95</f>
        <v>56240</v>
      </c>
    </row>
    <row r="96" spans="1:2">
      <c r="A96" t="s">
        <v>265</v>
      </c>
      <c r="B96">
        <f>[4]p40!B96</f>
        <v>135816</v>
      </c>
    </row>
    <row r="97" spans="1:2">
      <c r="A97" t="s">
        <v>266</v>
      </c>
      <c r="B97">
        <f>[4]p40!B97</f>
        <v>0</v>
      </c>
    </row>
    <row r="98" spans="1:2">
      <c r="A98" t="s">
        <v>267</v>
      </c>
      <c r="B98">
        <f>[4]p40!B98</f>
        <v>0</v>
      </c>
    </row>
    <row r="99" spans="1:2">
      <c r="A99" t="s">
        <v>268</v>
      </c>
      <c r="B99">
        <f>[4]p40!B99</f>
        <v>0</v>
      </c>
    </row>
    <row r="100" spans="1:2">
      <c r="A100" t="s">
        <v>269</v>
      </c>
      <c r="B100">
        <f>[4]p40!B100</f>
        <v>0</v>
      </c>
    </row>
    <row r="101" spans="1:2">
      <c r="A101" t="s">
        <v>270</v>
      </c>
      <c r="B101">
        <f>[4]p40!B101</f>
        <v>0</v>
      </c>
    </row>
    <row r="102" spans="1:2">
      <c r="A102" t="s">
        <v>271</v>
      </c>
      <c r="B102">
        <f>[4]p40!B102</f>
        <v>0</v>
      </c>
    </row>
    <row r="103" spans="1:2">
      <c r="A103" t="s">
        <v>272</v>
      </c>
      <c r="B103">
        <f>[4]p40!B103</f>
        <v>238560673.02370617</v>
      </c>
    </row>
    <row r="104" spans="1:2">
      <c r="A104" t="s">
        <v>273</v>
      </c>
      <c r="B104">
        <f>[4]p40!B104</f>
        <v>9335570.2937388178</v>
      </c>
    </row>
    <row r="105" spans="1:2">
      <c r="A105" t="s">
        <v>274</v>
      </c>
      <c r="B105">
        <f>[4]p40!B105</f>
        <v>5686464.2945263479</v>
      </c>
    </row>
    <row r="106" spans="1:2">
      <c r="A106" t="s">
        <v>275</v>
      </c>
      <c r="B106">
        <f>[4]p40!B106</f>
        <v>1560781.8972198023</v>
      </c>
    </row>
    <row r="107" spans="1:2">
      <c r="A107" t="s">
        <v>276</v>
      </c>
      <c r="B107">
        <f>[4]p40!B107</f>
        <v>2485753.0497271582</v>
      </c>
    </row>
    <row r="108" spans="1:2">
      <c r="A108" t="s">
        <v>277</v>
      </c>
      <c r="B108">
        <f>[4]p40!B108</f>
        <v>5414411.5085488679</v>
      </c>
    </row>
    <row r="109" spans="1:2">
      <c r="A109" t="s">
        <v>278</v>
      </c>
      <c r="B109">
        <f>[4]p40!B109</f>
        <v>2037.1632240643044</v>
      </c>
    </row>
    <row r="110" spans="1:2">
      <c r="A110" t="s">
        <v>279</v>
      </c>
      <c r="B110">
        <f>[4]p40!B110</f>
        <v>286.8863252316479</v>
      </c>
    </row>
    <row r="111" spans="1:2">
      <c r="A111" t="s">
        <v>280</v>
      </c>
      <c r="B111">
        <f>[4]p40!B111</f>
        <v>144.57263633720842</v>
      </c>
    </row>
    <row r="112" spans="1:2">
      <c r="A112" t="s">
        <v>281</v>
      </c>
      <c r="B112">
        <f>[4]p40!B112</f>
        <v>14.513053122274618</v>
      </c>
    </row>
    <row r="113" spans="1:2">
      <c r="A113" t="s">
        <v>282</v>
      </c>
      <c r="B113">
        <f>[4]p40!B113</f>
        <v>17.151790053597278</v>
      </c>
    </row>
    <row r="114" spans="1:2">
      <c r="A114" t="s">
        <v>283</v>
      </c>
      <c r="B114">
        <f>[4]p40!B114</f>
        <v>22.289474427688813</v>
      </c>
    </row>
    <row r="115" spans="1:2">
      <c r="A115" t="s">
        <v>284</v>
      </c>
      <c r="B115">
        <f>[4]p40!B115</f>
        <v>10000040</v>
      </c>
    </row>
    <row r="116" spans="1:2">
      <c r="A116" t="s">
        <v>285</v>
      </c>
      <c r="B116">
        <f>[4]p40!B116</f>
        <v>499999</v>
      </c>
    </row>
    <row r="117" spans="1:2">
      <c r="A117" t="s">
        <v>286</v>
      </c>
      <c r="B117">
        <f>[4]p40!B117</f>
        <v>500000</v>
      </c>
    </row>
    <row r="118" spans="1:2">
      <c r="A118" t="s">
        <v>287</v>
      </c>
      <c r="B118">
        <f>[4]p40!B118</f>
        <v>199999.8</v>
      </c>
    </row>
    <row r="119" spans="1:2">
      <c r="A119" t="s">
        <v>288</v>
      </c>
      <c r="B119">
        <f>[4]p40!B119</f>
        <v>299999.7</v>
      </c>
    </row>
    <row r="120" spans="1:2">
      <c r="A120" t="s">
        <v>289</v>
      </c>
      <c r="B120">
        <f>[4]p40!B120</f>
        <v>1000000</v>
      </c>
    </row>
    <row r="121" spans="1:2">
      <c r="A121" t="s">
        <v>290</v>
      </c>
      <c r="B121">
        <f>[4]p40!B121</f>
        <v>21470460.572133556</v>
      </c>
    </row>
    <row r="122" spans="1:2">
      <c r="A122" t="s">
        <v>291</v>
      </c>
      <c r="B122">
        <f>[4]p40!B122</f>
        <v>644154.35026797839</v>
      </c>
    </row>
    <row r="123" spans="1:2">
      <c r="A123" t="s">
        <v>292</v>
      </c>
      <c r="B123">
        <f>[4]p40!B123</f>
        <v>523154.71509642398</v>
      </c>
    </row>
    <row r="124" spans="1:2">
      <c r="A124" t="s">
        <v>293</v>
      </c>
      <c r="B124">
        <f>[4]p40!B124</f>
        <v>0</v>
      </c>
    </row>
    <row r="125" spans="1:2">
      <c r="A125" t="s">
        <v>294</v>
      </c>
      <c r="B125">
        <f>[4]p40!B125</f>
        <v>0</v>
      </c>
    </row>
    <row r="126" spans="1:2">
      <c r="A126" t="s">
        <v>295</v>
      </c>
      <c r="B126">
        <f>[4]p40!B126</f>
        <v>311328.66174155992</v>
      </c>
    </row>
    <row r="127" spans="1:2">
      <c r="A127" t="s">
        <v>296</v>
      </c>
      <c r="B127">
        <f>[4]p40!B127</f>
        <v>58930</v>
      </c>
    </row>
    <row r="128" spans="1:2">
      <c r="A128" t="s">
        <v>297</v>
      </c>
      <c r="B128">
        <f>[4]p40!B128</f>
        <v>16780</v>
      </c>
    </row>
    <row r="129" spans="1:2">
      <c r="A129" t="s">
        <v>298</v>
      </c>
      <c r="B129">
        <f>[4]p40!B129</f>
        <v>14991</v>
      </c>
    </row>
    <row r="130" spans="1:2">
      <c r="A130" t="s">
        <v>299</v>
      </c>
      <c r="B130">
        <f>[4]p40!B130</f>
        <v>54680</v>
      </c>
    </row>
    <row r="131" spans="1:2">
      <c r="A131" t="s">
        <v>300</v>
      </c>
      <c r="B131">
        <f>[4]p40!B131</f>
        <v>66198</v>
      </c>
    </row>
    <row r="132" spans="1:2">
      <c r="A132" t="s">
        <v>301</v>
      </c>
      <c r="B132">
        <f>[4]p40!B132</f>
        <v>145685</v>
      </c>
    </row>
    <row r="133" spans="1:2">
      <c r="A133" t="s">
        <v>302</v>
      </c>
      <c r="B133">
        <f>[4]p40!B133</f>
        <v>58930</v>
      </c>
    </row>
    <row r="134" spans="1:2">
      <c r="A134" t="s">
        <v>303</v>
      </c>
      <c r="B134">
        <f>[4]p40!B134</f>
        <v>16780</v>
      </c>
    </row>
    <row r="135" spans="1:2">
      <c r="A135" t="s">
        <v>304</v>
      </c>
      <c r="B135">
        <f>[4]p40!B135</f>
        <v>14991</v>
      </c>
    </row>
    <row r="136" spans="1:2">
      <c r="A136" t="s">
        <v>305</v>
      </c>
      <c r="B136">
        <f>[4]p40!B136</f>
        <v>54680</v>
      </c>
    </row>
    <row r="137" spans="1:2">
      <c r="A137" t="s">
        <v>306</v>
      </c>
      <c r="B137">
        <f>[4]p40!B137</f>
        <v>66198</v>
      </c>
    </row>
    <row r="138" spans="1:2">
      <c r="A138" t="s">
        <v>307</v>
      </c>
      <c r="B138">
        <f>[4]p40!B138</f>
        <v>145685</v>
      </c>
    </row>
    <row r="139" spans="1:2">
      <c r="A139" t="s">
        <v>308</v>
      </c>
      <c r="B139">
        <f>[4]p40!B139</f>
        <v>0</v>
      </c>
    </row>
    <row r="140" spans="1:2">
      <c r="A140" t="s">
        <v>309</v>
      </c>
      <c r="B140">
        <f>[4]p40!B140</f>
        <v>0</v>
      </c>
    </row>
    <row r="141" spans="1:2">
      <c r="A141" t="s">
        <v>310</v>
      </c>
      <c r="B141">
        <f>[4]p40!B141</f>
        <v>0</v>
      </c>
    </row>
    <row r="142" spans="1:2">
      <c r="A142" t="s">
        <v>311</v>
      </c>
      <c r="B142">
        <f>[4]p40!B142</f>
        <v>0</v>
      </c>
    </row>
    <row r="143" spans="1:2">
      <c r="A143" t="s">
        <v>312</v>
      </c>
      <c r="B143">
        <f>[4]p40!B143</f>
        <v>0</v>
      </c>
    </row>
    <row r="144" spans="1:2">
      <c r="A144" t="s">
        <v>313</v>
      </c>
      <c r="B144">
        <f>[4]p40!B144</f>
        <v>0</v>
      </c>
    </row>
    <row r="145" spans="1:2">
      <c r="A145" t="s">
        <v>314</v>
      </c>
      <c r="B145">
        <f>[4]p40!B145</f>
        <v>345438152.92053419</v>
      </c>
    </row>
    <row r="146" spans="1:2">
      <c r="A146" t="s">
        <v>315</v>
      </c>
      <c r="B146">
        <f>[4]p40!B146</f>
        <v>7340421.8589808857</v>
      </c>
    </row>
    <row r="147" spans="1:2">
      <c r="A147" t="s">
        <v>316</v>
      </c>
      <c r="B147">
        <f>[4]p40!B147</f>
        <v>6885713.7838129662</v>
      </c>
    </row>
    <row r="148" spans="1:2">
      <c r="A148" t="s">
        <v>317</v>
      </c>
      <c r="B148">
        <f>[4]p40!B148</f>
        <v>2057102.9191549714</v>
      </c>
    </row>
    <row r="149" spans="1:2">
      <c r="A149" t="s">
        <v>318</v>
      </c>
      <c r="B149">
        <f>[4]p40!B149</f>
        <v>3475002.9527114416</v>
      </c>
    </row>
    <row r="150" spans="1:2">
      <c r="A150" t="s">
        <v>319</v>
      </c>
      <c r="B150">
        <f>[4]p40!B150</f>
        <v>7430917.7118050354</v>
      </c>
    </row>
    <row r="151" spans="1:2">
      <c r="A151" t="s">
        <v>320</v>
      </c>
      <c r="B151">
        <f>[4]p40!B151</f>
        <v>2531.5081297453526</v>
      </c>
    </row>
    <row r="152" spans="1:2">
      <c r="A152" t="s">
        <v>321</v>
      </c>
      <c r="B152">
        <f>[4]p40!B152</f>
        <v>368.85767694119068</v>
      </c>
    </row>
    <row r="153" spans="1:2">
      <c r="A153" t="s">
        <v>322</v>
      </c>
      <c r="B153">
        <f>[4]p40!B153</f>
        <v>182.04103404910401</v>
      </c>
    </row>
    <row r="154" spans="1:2">
      <c r="A154" t="s">
        <v>323</v>
      </c>
      <c r="B154">
        <f>[4]p40!B154</f>
        <v>19.366981636313849</v>
      </c>
    </row>
    <row r="155" spans="1:2">
      <c r="A155" t="s">
        <v>324</v>
      </c>
      <c r="B155">
        <f>[4]p40!B155</f>
        <v>22.888251024734551</v>
      </c>
    </row>
    <row r="156" spans="1:2">
      <c r="A156" t="s">
        <v>325</v>
      </c>
      <c r="B156">
        <f>[4]p40!B156</f>
        <v>29.043911570172497</v>
      </c>
    </row>
    <row r="157" spans="1:2">
      <c r="A157" t="s">
        <v>326</v>
      </c>
      <c r="B157">
        <f>[4]p40!B157</f>
        <v>14999971</v>
      </c>
    </row>
    <row r="158" spans="1:2">
      <c r="A158" t="s">
        <v>327</v>
      </c>
      <c r="B158">
        <f>[4]p40!B158</f>
        <v>499999</v>
      </c>
    </row>
    <row r="159" spans="1:2">
      <c r="A159" t="s">
        <v>328</v>
      </c>
      <c r="B159">
        <f>[4]p40!B159</f>
        <v>500000</v>
      </c>
    </row>
    <row r="160" spans="1:2">
      <c r="A160" t="s">
        <v>329</v>
      </c>
      <c r="B160">
        <f>[4]p40!B160</f>
        <v>250000.08</v>
      </c>
    </row>
    <row r="161" spans="1:2">
      <c r="A161" t="s">
        <v>330</v>
      </c>
      <c r="B161">
        <f>[4]p40!B161</f>
        <v>350000.04</v>
      </c>
    </row>
    <row r="162" spans="1:2">
      <c r="A162" t="s">
        <v>331</v>
      </c>
      <c r="B162">
        <f>[4]p40!B162</f>
        <v>1000000</v>
      </c>
    </row>
    <row r="163" spans="1:2">
      <c r="A163" t="s">
        <v>332</v>
      </c>
      <c r="B163">
        <f>[4]p40!B163</f>
        <v>0</v>
      </c>
    </row>
    <row r="164" spans="1:2">
      <c r="A164" t="s">
        <v>333</v>
      </c>
      <c r="B164">
        <f>[4]p40!B164</f>
        <v>506489.10826968105</v>
      </c>
    </row>
    <row r="165" spans="1:2">
      <c r="A165" t="s">
        <v>334</v>
      </c>
      <c r="B165">
        <f>[4]p40!B165</f>
        <v>633485.66811079287</v>
      </c>
    </row>
    <row r="166" spans="1:2">
      <c r="A166" t="s">
        <v>335</v>
      </c>
      <c r="B166">
        <f>[4]p40!B166</f>
        <v>236566.8357028217</v>
      </c>
    </row>
    <row r="167" spans="1:2">
      <c r="A167" t="s">
        <v>336</v>
      </c>
      <c r="B167">
        <f>[4]p40!B167</f>
        <v>399625.33956181578</v>
      </c>
    </row>
    <row r="168" spans="1:2">
      <c r="A168" t="s">
        <v>337</v>
      </c>
      <c r="B168">
        <f>[4]p40!B168</f>
        <v>427277.76842878957</v>
      </c>
    </row>
    <row r="169" spans="1:2">
      <c r="A169" t="s">
        <v>338</v>
      </c>
      <c r="B169">
        <f>[4]p40!B169</f>
        <v>5</v>
      </c>
    </row>
    <row r="170" spans="1:2">
      <c r="A170" t="s">
        <v>339</v>
      </c>
      <c r="B170">
        <f>[4]p40!B170</f>
        <v>1</v>
      </c>
    </row>
    <row r="171" spans="1:2">
      <c r="A171" t="s">
        <v>340</v>
      </c>
      <c r="B171">
        <f>[4]p40!B171</f>
        <v>354426</v>
      </c>
    </row>
    <row r="172" spans="1:2">
      <c r="A172" t="s">
        <v>341</v>
      </c>
      <c r="B172">
        <f>[4]p40!B172</f>
        <v>1105763.1200000001</v>
      </c>
    </row>
    <row r="173" spans="1:2">
      <c r="A173" t="s">
        <v>342</v>
      </c>
      <c r="B173">
        <f>[4]p40!B173</f>
        <v>4532587.29</v>
      </c>
    </row>
    <row r="174" spans="1:2">
      <c r="A174" t="s">
        <v>343</v>
      </c>
      <c r="B174">
        <f>[4]p40!B174</f>
        <v>354426</v>
      </c>
    </row>
    <row r="175" spans="1:2">
      <c r="A175" t="s">
        <v>344</v>
      </c>
      <c r="B175">
        <f>[4]p40!B175</f>
        <v>1105763.1200000001</v>
      </c>
    </row>
    <row r="176" spans="1:2">
      <c r="A176" t="s">
        <v>345</v>
      </c>
      <c r="B176">
        <f>[4]p40!B176</f>
        <v>4532587.29</v>
      </c>
    </row>
    <row r="177" spans="1:2">
      <c r="A177" t="s">
        <v>346</v>
      </c>
      <c r="B177">
        <f>[4]p40!B177</f>
        <v>349995</v>
      </c>
    </row>
    <row r="178" spans="1:2">
      <c r="A178" t="s">
        <v>347</v>
      </c>
      <c r="B178">
        <f>[4]p40!B178</f>
        <v>1099262.3349358975</v>
      </c>
    </row>
    <row r="179" spans="1:2">
      <c r="A179" t="s">
        <v>348</v>
      </c>
      <c r="B179">
        <f>[4]p40!B179</f>
        <v>4481852.125</v>
      </c>
    </row>
    <row r="180" spans="1:2">
      <c r="A180" t="s">
        <v>349</v>
      </c>
      <c r="B180">
        <f>[4]p40!B180</f>
        <v>352926</v>
      </c>
    </row>
    <row r="181" spans="1:2">
      <c r="A181" t="s">
        <v>350</v>
      </c>
      <c r="B181">
        <f>[4]p40!B181</f>
        <v>209653206</v>
      </c>
    </row>
    <row r="182" spans="1:2">
      <c r="A182" t="s">
        <v>351</v>
      </c>
      <c r="B182">
        <f>[4]p40!B182</f>
        <v>641447831</v>
      </c>
    </row>
    <row r="183" spans="1:2">
      <c r="A183" t="s">
        <v>352</v>
      </c>
      <c r="B183">
        <f>[4]p40!B183</f>
        <v>352926</v>
      </c>
    </row>
    <row r="184" spans="1:2">
      <c r="A184" t="s">
        <v>353</v>
      </c>
      <c r="B184">
        <f>[4]p40!B184</f>
        <v>209653206</v>
      </c>
    </row>
    <row r="185" spans="1:2">
      <c r="A185" t="s">
        <v>354</v>
      </c>
      <c r="B185">
        <f>[4]p40!B185</f>
        <v>641447831</v>
      </c>
    </row>
    <row r="186" spans="1:2">
      <c r="A186" t="s">
        <v>355</v>
      </c>
      <c r="B186">
        <f>[4]p40!B186</f>
        <v>348514</v>
      </c>
    </row>
    <row r="187" spans="1:2">
      <c r="A187" t="s">
        <v>356</v>
      </c>
      <c r="B187">
        <f>[4]p40!B187</f>
        <v>208082534</v>
      </c>
    </row>
    <row r="188" spans="1:2">
      <c r="A188" t="s">
        <v>357</v>
      </c>
      <c r="B188">
        <f>[4]p40!B188</f>
        <v>634551933</v>
      </c>
    </row>
    <row r="189" spans="1:2">
      <c r="A189" t="s">
        <v>358</v>
      </c>
      <c r="B189">
        <f>[4]p40!B189</f>
        <v>0</v>
      </c>
    </row>
    <row r="190" spans="1:2">
      <c r="A190" t="s">
        <v>359</v>
      </c>
      <c r="B190">
        <f>[4]p40!B190</f>
        <v>0</v>
      </c>
    </row>
    <row r="191" spans="1:2">
      <c r="A191" t="s">
        <v>360</v>
      </c>
      <c r="B191">
        <f>[4]p40!B191</f>
        <v>0</v>
      </c>
    </row>
    <row r="192" spans="1:2">
      <c r="A192" t="s">
        <v>361</v>
      </c>
      <c r="B192">
        <f>[4]p40!B192</f>
        <v>36189</v>
      </c>
    </row>
    <row r="193" spans="1:2">
      <c r="A193" t="s">
        <v>362</v>
      </c>
      <c r="B193">
        <f>[4]p40!B193</f>
        <v>575709.42000000004</v>
      </c>
    </row>
    <row r="194" spans="1:2">
      <c r="A194" t="s">
        <v>363</v>
      </c>
      <c r="B194">
        <f>[4]p40!B194</f>
        <v>15.908399524865558</v>
      </c>
    </row>
    <row r="195" spans="1:2">
      <c r="A195" t="s">
        <v>364</v>
      </c>
      <c r="B195">
        <f>[4]p40!B195</f>
        <v>0</v>
      </c>
    </row>
    <row r="196" spans="1:2">
      <c r="A196" t="s">
        <v>365</v>
      </c>
      <c r="B196">
        <f>[4]p40!B196</f>
        <v>0</v>
      </c>
    </row>
    <row r="197" spans="1:2">
      <c r="A197" t="s">
        <v>366</v>
      </c>
      <c r="B197">
        <f>[4]p40!B197</f>
        <v>0</v>
      </c>
    </row>
    <row r="198" spans="1:2">
      <c r="A198" t="s">
        <v>367</v>
      </c>
      <c r="B198">
        <f>[4]p40!B198</f>
        <v>0</v>
      </c>
    </row>
    <row r="199" spans="1:2">
      <c r="A199" t="s">
        <v>368</v>
      </c>
      <c r="B199">
        <f>[4]p40!B199</f>
        <v>0</v>
      </c>
    </row>
    <row r="200" spans="1:2">
      <c r="A200" t="s">
        <v>369</v>
      </c>
      <c r="B200">
        <f>[4]p40!B200</f>
        <v>0</v>
      </c>
    </row>
    <row r="201" spans="1:2">
      <c r="A201" t="s">
        <v>370</v>
      </c>
      <c r="B201">
        <f>[4]p40!B201</f>
        <v>30399</v>
      </c>
    </row>
    <row r="202" spans="1:2">
      <c r="A202" t="s">
        <v>371</v>
      </c>
      <c r="B202">
        <f>[4]p40!B202</f>
        <v>73308944</v>
      </c>
    </row>
    <row r="203" spans="1:2">
      <c r="A203" t="s">
        <v>372</v>
      </c>
      <c r="B203">
        <f>[4]p40!B203</f>
        <v>2411.5566351019761</v>
      </c>
    </row>
    <row r="204" spans="1:2">
      <c r="A204" t="s">
        <v>373</v>
      </c>
      <c r="B204">
        <f>[4]p40!B204</f>
        <v>5327</v>
      </c>
    </row>
    <row r="205" spans="1:2">
      <c r="A205" t="s">
        <v>374</v>
      </c>
      <c r="B205">
        <f>[4]p40!B205</f>
        <v>14268658</v>
      </c>
    </row>
    <row r="206" spans="1:2">
      <c r="A206" t="s">
        <v>375</v>
      </c>
      <c r="B206">
        <f>[4]p40!B206</f>
        <v>2678.5566351019761</v>
      </c>
    </row>
    <row r="207" spans="1:2">
      <c r="A207" t="s">
        <v>376</v>
      </c>
      <c r="B207">
        <f>[4]p40!B207</f>
        <v>180464</v>
      </c>
    </row>
    <row r="208" spans="1:2">
      <c r="A208" t="s">
        <v>377</v>
      </c>
      <c r="B208">
        <f>[4]p40!B208</f>
        <v>336867</v>
      </c>
    </row>
    <row r="209" spans="1:2">
      <c r="A209" t="s">
        <v>378</v>
      </c>
      <c r="B209">
        <f>[4]p40!B209</f>
        <v>0</v>
      </c>
    </row>
    <row r="210" spans="1:2">
      <c r="A210" t="s">
        <v>379</v>
      </c>
      <c r="B210">
        <f>[4]p40!B210</f>
        <v>0</v>
      </c>
    </row>
    <row r="211" spans="1:2">
      <c r="A211" t="s">
        <v>380</v>
      </c>
      <c r="B211">
        <f>[4]p40!B211</f>
        <v>756103.5</v>
      </c>
    </row>
    <row r="212" spans="1:2">
      <c r="A212" t="s">
        <v>381</v>
      </c>
      <c r="B212">
        <f>[4]p40!B212</f>
        <v>1142940</v>
      </c>
    </row>
    <row r="213" spans="1:2">
      <c r="A213" t="s">
        <v>382</v>
      </c>
      <c r="B213">
        <f>[4]p40!B213</f>
        <v>35808225.390606493</v>
      </c>
    </row>
    <row r="214" spans="1:2">
      <c r="A214" t="s">
        <v>137</v>
      </c>
      <c r="B214">
        <f>[4]p40!B214</f>
        <v>307300</v>
      </c>
    </row>
    <row r="215" spans="1:2">
      <c r="A215" t="s">
        <v>383</v>
      </c>
      <c r="B215">
        <f>[4]p40!B215</f>
        <v>0</v>
      </c>
    </row>
    <row r="216" spans="1:2">
      <c r="A216" t="s">
        <v>384</v>
      </c>
      <c r="B216">
        <f>[4]p40!B216</f>
        <v>36115525.390606493</v>
      </c>
    </row>
    <row r="217" spans="1:2">
      <c r="A217" t="s">
        <v>385</v>
      </c>
      <c r="B217">
        <f>[4]p40!B217</f>
        <v>16977856</v>
      </c>
    </row>
    <row r="218" spans="1:2">
      <c r="A218" t="s">
        <v>386</v>
      </c>
      <c r="B218">
        <f>[4]p40!B218</f>
        <v>1273434.5</v>
      </c>
    </row>
    <row r="219" spans="1:2">
      <c r="A219" t="s">
        <v>387</v>
      </c>
      <c r="B219">
        <f>[4]p40!B219</f>
        <v>4031040</v>
      </c>
    </row>
    <row r="220" spans="1:2">
      <c r="A220" t="s">
        <v>388</v>
      </c>
      <c r="B220">
        <f>[4]p40!B220</f>
        <v>171915</v>
      </c>
    </row>
    <row r="221" spans="1:2">
      <c r="A221" t="s">
        <v>145</v>
      </c>
      <c r="B221">
        <f>[4]p40!B221</f>
        <v>4000000</v>
      </c>
    </row>
    <row r="222" spans="1:2">
      <c r="A222" t="s">
        <v>146</v>
      </c>
      <c r="B222">
        <f>[4]p40!B222</f>
        <v>902503</v>
      </c>
    </row>
    <row r="223" spans="1:2">
      <c r="A223" t="s">
        <v>389</v>
      </c>
      <c r="B223">
        <f>[4]p40!B223</f>
        <v>216617</v>
      </c>
    </row>
    <row r="224" spans="1:2">
      <c r="A224" t="s">
        <v>390</v>
      </c>
      <c r="B224">
        <f>[4]p40!B224</f>
        <v>0</v>
      </c>
    </row>
    <row r="225" spans="1:2">
      <c r="A225" t="s">
        <v>391</v>
      </c>
      <c r="B225">
        <f>[4]p40!B225</f>
        <v>0</v>
      </c>
    </row>
    <row r="226" spans="1:2">
      <c r="A226" t="s">
        <v>392</v>
      </c>
      <c r="B226">
        <f>[4]p40!B226</f>
        <v>2300000</v>
      </c>
    </row>
    <row r="227" spans="1:2">
      <c r="A227" t="s">
        <v>152</v>
      </c>
      <c r="B227">
        <f>[4]p40!B227</f>
        <v>160000</v>
      </c>
    </row>
    <row r="228" spans="1:2">
      <c r="A228" t="s">
        <v>393</v>
      </c>
      <c r="B228">
        <f>[4]p40!B228</f>
        <v>0</v>
      </c>
    </row>
    <row r="229" spans="1:2">
      <c r="A229" t="s">
        <v>394</v>
      </c>
      <c r="B229">
        <f>[4]p40!B229</f>
        <v>236695</v>
      </c>
    </row>
    <row r="230" spans="1:2">
      <c r="A230" t="s">
        <v>395</v>
      </c>
      <c r="B230">
        <f>[4]p40!B230</f>
        <v>2121949.2456745338</v>
      </c>
    </row>
    <row r="231" spans="1:2">
      <c r="A231" t="s">
        <v>396</v>
      </c>
      <c r="B231">
        <f>[4]p40!B231</f>
        <v>32392009.745674536</v>
      </c>
    </row>
    <row r="232" spans="1:2">
      <c r="A232" t="s">
        <v>397</v>
      </c>
      <c r="B232">
        <f>[4]p40!B232</f>
        <v>3723515.6449319571</v>
      </c>
    </row>
    <row r="233" spans="1:2">
      <c r="A233" t="s">
        <v>398</v>
      </c>
      <c r="B233">
        <f>[4]p40!B233</f>
        <v>1265995</v>
      </c>
    </row>
    <row r="234" spans="1:2">
      <c r="A234" t="s">
        <v>243</v>
      </c>
      <c r="B234">
        <f>[4]p40!B234</f>
        <v>2457520.6449319571</v>
      </c>
    </row>
    <row r="235" spans="1:2">
      <c r="A235" t="s">
        <v>399</v>
      </c>
      <c r="B235">
        <f>[4]p40!B235</f>
        <v>6250000</v>
      </c>
    </row>
    <row r="236" spans="1:2">
      <c r="A236" t="s">
        <v>400</v>
      </c>
      <c r="B236">
        <f>[4]p40!B236</f>
        <v>11666666.666666668</v>
      </c>
    </row>
    <row r="237" spans="1:2">
      <c r="A237" t="s">
        <v>401</v>
      </c>
      <c r="B237">
        <f>[4]p40!B237</f>
        <v>10000000</v>
      </c>
    </row>
    <row r="238" spans="1:2">
      <c r="A238" t="s">
        <v>402</v>
      </c>
      <c r="B238">
        <f>[4]p40!B238</f>
        <v>400</v>
      </c>
    </row>
    <row r="239" spans="1:2">
      <c r="A239" t="s">
        <v>403</v>
      </c>
      <c r="B239">
        <f>[4]p40!B239</f>
        <v>300</v>
      </c>
    </row>
    <row r="240" spans="1:2">
      <c r="A240" t="s">
        <v>404</v>
      </c>
      <c r="B240">
        <f>[4]p40!B240</f>
        <v>1000</v>
      </c>
    </row>
    <row r="241" spans="1:2">
      <c r="A241" t="s">
        <v>405</v>
      </c>
      <c r="B241">
        <f>[4]p40!B241</f>
        <v>1.4</v>
      </c>
    </row>
    <row r="242" spans="1:2">
      <c r="A242" t="s">
        <v>406</v>
      </c>
      <c r="B242">
        <f>[4]p40!B242</f>
        <v>3.8</v>
      </c>
    </row>
    <row r="243" spans="1:2">
      <c r="A243" t="s">
        <v>407</v>
      </c>
      <c r="B243">
        <f>[4]p40!B243</f>
        <v>42301675</v>
      </c>
    </row>
    <row r="244" spans="1:2">
      <c r="A244" t="s">
        <v>408</v>
      </c>
      <c r="B244">
        <f>[4]p40!B244</f>
        <v>7470476</v>
      </c>
    </row>
    <row r="245" spans="1:2">
      <c r="A245" t="s">
        <v>409</v>
      </c>
      <c r="B245">
        <f>[4]p40!B245</f>
        <v>50000</v>
      </c>
    </row>
    <row r="246" spans="1:2">
      <c r="A246" t="s">
        <v>410</v>
      </c>
      <c r="B246">
        <f>[4]p40!B246</f>
        <v>0</v>
      </c>
    </row>
    <row r="247" spans="1:2">
      <c r="A247" t="s">
        <v>411</v>
      </c>
      <c r="B247">
        <f>[4]p40!B247</f>
        <v>5</v>
      </c>
    </row>
    <row r="248" spans="1:2">
      <c r="A248" t="s">
        <v>412</v>
      </c>
      <c r="B248">
        <f>[4]p40!B248</f>
        <v>5</v>
      </c>
    </row>
    <row r="249" spans="1:2">
      <c r="A249" t="s">
        <v>413</v>
      </c>
      <c r="B249">
        <f>[4]p40!B249</f>
        <v>0</v>
      </c>
    </row>
    <row r="250" spans="1:2">
      <c r="A250" t="s">
        <v>414</v>
      </c>
      <c r="B250">
        <f>[4]p40!B250</f>
        <v>0</v>
      </c>
    </row>
    <row r="251" spans="1:2">
      <c r="A251" t="s">
        <v>415</v>
      </c>
      <c r="B251">
        <f>[4]p40!B251</f>
        <v>0</v>
      </c>
    </row>
    <row r="252" spans="1:2">
      <c r="A252" t="s">
        <v>416</v>
      </c>
      <c r="B252">
        <f>[4]p40!B252</f>
        <v>0</v>
      </c>
    </row>
    <row r="253" spans="1:2">
      <c r="A253" t="s">
        <v>417</v>
      </c>
      <c r="B253">
        <f>[4]p40!B253</f>
        <v>0</v>
      </c>
    </row>
    <row r="254" spans="1:2">
      <c r="A254" t="s">
        <v>418</v>
      </c>
      <c r="B254">
        <f>[4]p40!B254</f>
        <v>0</v>
      </c>
    </row>
    <row r="255" spans="1:2">
      <c r="A255" t="s">
        <v>419</v>
      </c>
      <c r="B255">
        <f>[4]p40!B255</f>
        <v>0</v>
      </c>
    </row>
    <row r="256" spans="1:2">
      <c r="A256" t="s">
        <v>420</v>
      </c>
      <c r="B256">
        <f>[4]p40!B256</f>
        <v>0</v>
      </c>
    </row>
    <row r="257" spans="1:2">
      <c r="A257" t="s">
        <v>421</v>
      </c>
      <c r="B257">
        <f>[4]p40!B257</f>
        <v>0</v>
      </c>
    </row>
    <row r="258" spans="1:2">
      <c r="A258" t="s">
        <v>422</v>
      </c>
      <c r="B258">
        <f>[4]p40!B258</f>
        <v>0</v>
      </c>
    </row>
    <row r="259" spans="1:2">
      <c r="A259" t="s">
        <v>423</v>
      </c>
      <c r="B259">
        <f>[4]p40!B259</f>
        <v>5</v>
      </c>
    </row>
    <row r="260" spans="1:2">
      <c r="A260" t="s">
        <v>1065</v>
      </c>
      <c r="B260">
        <f>[4]p40!B260</f>
        <v>15.809228050700547</v>
      </c>
    </row>
    <row r="261" spans="1:2">
      <c r="A261" t="s">
        <v>1066</v>
      </c>
      <c r="B261">
        <f>[4]p40!B261</f>
        <v>20.457706146668428</v>
      </c>
    </row>
    <row r="262" spans="1:2">
      <c r="A262" t="s">
        <v>227</v>
      </c>
      <c r="B262">
        <f>[4]p40!B262</f>
        <v>89</v>
      </c>
    </row>
    <row r="263" spans="1:2">
      <c r="A263" t="s">
        <v>228</v>
      </c>
      <c r="B263">
        <f>[4]p40!B263</f>
        <v>89</v>
      </c>
    </row>
    <row r="264" spans="1:2">
      <c r="A264" t="s">
        <v>346</v>
      </c>
      <c r="B264">
        <f>[4]p40!B264</f>
        <v>349995</v>
      </c>
    </row>
    <row r="265" spans="1:2">
      <c r="A265" t="s">
        <v>355</v>
      </c>
      <c r="B265">
        <f>[4]p40!B265</f>
        <v>348514</v>
      </c>
    </row>
    <row r="266" spans="1:2">
      <c r="A266" t="s">
        <v>338</v>
      </c>
      <c r="B266">
        <f>[4]p40!B266</f>
        <v>5</v>
      </c>
    </row>
    <row r="267" spans="1:2">
      <c r="A267" t="s">
        <v>339</v>
      </c>
      <c r="B267">
        <f>[4]p40!B267</f>
        <v>1</v>
      </c>
    </row>
    <row r="268" spans="1:2">
      <c r="A268" t="s">
        <v>1067</v>
      </c>
      <c r="B268">
        <f>[4]p40!B268</f>
        <v>1259982</v>
      </c>
    </row>
    <row r="269" spans="1:2">
      <c r="A269" t="s">
        <v>1068</v>
      </c>
      <c r="B269">
        <f>[4]p40!B269</f>
        <v>1306927.5</v>
      </c>
    </row>
    <row r="270" spans="1:2">
      <c r="A270" t="s">
        <v>1069</v>
      </c>
      <c r="B270">
        <f>[4]p40!B270</f>
        <v>1916850.2348817922</v>
      </c>
    </row>
    <row r="271" spans="1:2">
      <c r="A271" t="s">
        <v>1070</v>
      </c>
      <c r="B271">
        <f>[4]p40!B271</f>
        <v>0.86425854853553596</v>
      </c>
    </row>
    <row r="272" spans="1:2">
      <c r="A272" t="s">
        <v>1071</v>
      </c>
      <c r="B272">
        <f>[4]p40!B272</f>
        <v>0.88302239174949815</v>
      </c>
    </row>
    <row r="273" spans="1:2">
      <c r="A273" t="s">
        <v>1072</v>
      </c>
      <c r="B273">
        <f>[4]p40!B273</f>
        <v>0.72858154112280804</v>
      </c>
    </row>
    <row r="274" spans="1:2">
      <c r="A274" t="s">
        <v>1073</v>
      </c>
      <c r="B274">
        <f>[4]p40!B274</f>
        <v>0.55658901097108027</v>
      </c>
    </row>
    <row r="275" spans="1:2">
      <c r="A275" t="s">
        <v>1087</v>
      </c>
      <c r="B275">
        <f>[4]p40!B275</f>
        <v>0.71785314568579472</v>
      </c>
    </row>
    <row r="276" spans="1:2">
      <c r="A276" t="s">
        <v>1088</v>
      </c>
      <c r="B276">
        <f>[4]p40!B276</f>
        <v>0.52890777478292694</v>
      </c>
    </row>
    <row r="277" spans="1:2">
      <c r="A277" t="s">
        <v>1091</v>
      </c>
      <c r="B277">
        <f>[4]p40!B277</f>
        <v>3449804.6449319571</v>
      </c>
    </row>
    <row r="278" spans="1:2">
      <c r="A278" t="s">
        <v>1092</v>
      </c>
      <c r="B278">
        <f>[4]p40!B278</f>
        <v>1.6467999740245645</v>
      </c>
    </row>
    <row r="279" spans="1:2">
      <c r="A279" t="s">
        <v>1093</v>
      </c>
      <c r="B279">
        <f>[4]p40!B279</f>
        <v>0.62218527663068535</v>
      </c>
    </row>
    <row r="280" spans="1:2">
      <c r="A280" t="s">
        <v>1094</v>
      </c>
      <c r="B280">
        <f>[4]p40!B280</f>
        <v>0.37781472336931471</v>
      </c>
    </row>
    <row r="281" spans="1:2">
      <c r="A281" t="s">
        <v>1099</v>
      </c>
      <c r="B281">
        <f>[4]p40!B281</f>
        <v>0.10032000000000001</v>
      </c>
    </row>
    <row r="282" spans="1:2">
      <c r="A282" t="s">
        <v>1100</v>
      </c>
      <c r="B282">
        <f>[4]p40!B282</f>
        <v>0.12470199961036847</v>
      </c>
    </row>
    <row r="283" spans="1:2">
      <c r="A283" t="s">
        <v>1095</v>
      </c>
      <c r="B283">
        <f>[4]p40!B283</f>
        <v>34831199</v>
      </c>
    </row>
    <row r="284" spans="1:2">
      <c r="A284" t="s">
        <v>1096</v>
      </c>
      <c r="B284">
        <f>[4]p40!B284</f>
        <v>21150837.715206597</v>
      </c>
    </row>
    <row r="285" spans="1:2">
      <c r="A285" t="s">
        <v>1097</v>
      </c>
      <c r="B285">
        <f>[4]p40!B285</f>
        <v>1532954.4100501649</v>
      </c>
    </row>
    <row r="286" spans="1:2">
      <c r="A286" t="s">
        <v>1101</v>
      </c>
      <c r="B286">
        <f>[4]p40!B286</f>
        <v>3000000</v>
      </c>
    </row>
    <row r="287" spans="1:2">
      <c r="A287" t="s">
        <v>1102</v>
      </c>
      <c r="B287">
        <f>[4]p40!B287</f>
        <v>0</v>
      </c>
    </row>
    <row r="288" spans="1:2">
      <c r="A288" t="s">
        <v>1103</v>
      </c>
      <c r="B288">
        <f>[4]p40!B288</f>
        <v>0</v>
      </c>
    </row>
    <row r="289" spans="1:2">
      <c r="A289" t="s">
        <v>1069</v>
      </c>
      <c r="B289">
        <f>[4]p40!B289</f>
        <v>1916850.2348817922</v>
      </c>
    </row>
    <row r="290" spans="1:2">
      <c r="A290" t="s">
        <v>508</v>
      </c>
      <c r="B290">
        <f>[4]p40!B290</f>
        <v>0.10953187843798212</v>
      </c>
    </row>
    <row r="291" spans="1:2">
      <c r="A291" t="s">
        <v>1104</v>
      </c>
      <c r="B291">
        <f>[4]p40!B291</f>
        <v>0.24649368600016475</v>
      </c>
    </row>
  </sheetData>
  <phoneticPr fontId="33" type="noConversion"/>
  <pageMargins left="0.75" right="0.75" top="1" bottom="1" header="0.5" footer="0.5"/>
  <headerFooter alignWithMargins="0"/>
  <drawing r:id="rId1"/>
</worksheet>
</file>

<file path=xl/worksheets/sheet5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5"/>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1195</v>
      </c>
    </row>
    <row r="2" spans="1:11">
      <c r="A2">
        <v>41</v>
      </c>
      <c r="B2" t="s">
        <v>176</v>
      </c>
      <c r="C2" t="s">
        <v>177</v>
      </c>
      <c r="D2" t="s">
        <v>178</v>
      </c>
      <c r="E2" t="s">
        <v>8</v>
      </c>
      <c r="F2" t="s">
        <v>179</v>
      </c>
      <c r="G2" t="s">
        <v>10</v>
      </c>
      <c r="H2" t="s">
        <v>180</v>
      </c>
    </row>
    <row r="3" spans="1:11">
      <c r="A3" t="s">
        <v>181</v>
      </c>
      <c r="B3">
        <f>[4]p41!B3</f>
        <v>326827</v>
      </c>
      <c r="C3">
        <f>[4]p41!C3</f>
        <v>140099</v>
      </c>
      <c r="D3">
        <f>[4]p41!D3</f>
        <v>107827</v>
      </c>
      <c r="E3">
        <f>[4]p41!E3</f>
        <v>232720</v>
      </c>
      <c r="F3">
        <f>[4]p41!F3</f>
        <v>257555</v>
      </c>
      <c r="G3">
        <f>[4]p41!G3</f>
        <v>663529</v>
      </c>
      <c r="H3">
        <f>[4]p41!H3</f>
        <v>1728557</v>
      </c>
      <c r="I3">
        <f>[4]p41!I3</f>
        <v>0</v>
      </c>
      <c r="J3">
        <f>[4]p41!J3</f>
        <v>0</v>
      </c>
      <c r="K3">
        <f>[4]p41!K3</f>
        <v>0</v>
      </c>
    </row>
    <row r="4" spans="1:11">
      <c r="A4" t="s">
        <v>182</v>
      </c>
      <c r="B4">
        <f>[4]p41!B4</f>
        <v>326827</v>
      </c>
      <c r="C4">
        <f>[4]p41!C4</f>
        <v>140099</v>
      </c>
      <c r="D4">
        <f>[4]p41!D4</f>
        <v>107827</v>
      </c>
      <c r="E4">
        <f>[4]p41!E4</f>
        <v>232720</v>
      </c>
      <c r="F4">
        <f>[4]p41!F4</f>
        <v>257555</v>
      </c>
      <c r="G4">
        <f>[4]p41!G4</f>
        <v>663529</v>
      </c>
      <c r="H4">
        <f>[4]p41!H4</f>
        <v>1728557</v>
      </c>
      <c r="I4">
        <f>[4]p41!I4</f>
        <v>0</v>
      </c>
      <c r="J4">
        <f>[4]p41!J4</f>
        <v>0</v>
      </c>
      <c r="K4">
        <f>[4]p41!K4</f>
        <v>0</v>
      </c>
    </row>
    <row r="5" spans="1:11">
      <c r="A5" t="s">
        <v>183</v>
      </c>
      <c r="B5">
        <f>[4]p41!B5</f>
        <v>0</v>
      </c>
      <c r="C5">
        <f>[4]p41!C5</f>
        <v>0</v>
      </c>
      <c r="D5">
        <f>[4]p41!D5</f>
        <v>0</v>
      </c>
      <c r="E5">
        <f>[4]p41!E5</f>
        <v>0</v>
      </c>
      <c r="F5">
        <f>[4]p41!F5</f>
        <v>257555</v>
      </c>
      <c r="G5">
        <f>[4]p41!G5</f>
        <v>0</v>
      </c>
      <c r="H5">
        <f>[4]p41!H5</f>
        <v>0</v>
      </c>
      <c r="I5">
        <f>[4]p41!I5</f>
        <v>0</v>
      </c>
      <c r="J5">
        <f>[4]p41!J5</f>
        <v>0</v>
      </c>
      <c r="K5">
        <f>[4]p41!K5</f>
        <v>0</v>
      </c>
    </row>
    <row r="6" spans="1:11">
      <c r="A6" t="s">
        <v>184</v>
      </c>
      <c r="B6">
        <f>[4]p41!B6</f>
        <v>326827</v>
      </c>
      <c r="C6">
        <f>[4]p41!C6</f>
        <v>140099</v>
      </c>
      <c r="D6">
        <f>[4]p41!D6</f>
        <v>107827</v>
      </c>
      <c r="E6">
        <f>[4]p41!E6</f>
        <v>232720</v>
      </c>
      <c r="F6">
        <f>[4]p41!F6</f>
        <v>0</v>
      </c>
      <c r="G6">
        <f>[4]p41!G6</f>
        <v>663529</v>
      </c>
      <c r="H6">
        <f>[4]p41!H6</f>
        <v>0</v>
      </c>
      <c r="I6">
        <f>[4]p41!I6</f>
        <v>0</v>
      </c>
      <c r="J6">
        <f>[4]p41!J6</f>
        <v>0</v>
      </c>
      <c r="K6">
        <f>[4]p41!K6</f>
        <v>0</v>
      </c>
    </row>
    <row r="7" spans="1:11">
      <c r="A7" t="s">
        <v>185</v>
      </c>
      <c r="B7">
        <f>[4]p41!B7</f>
        <v>0</v>
      </c>
      <c r="C7">
        <f>[4]p41!C7</f>
        <v>0</v>
      </c>
      <c r="D7">
        <f>[4]p41!D7</f>
        <v>0</v>
      </c>
      <c r="E7">
        <f>[4]p41!E7</f>
        <v>0</v>
      </c>
      <c r="F7">
        <f>[4]p41!F7</f>
        <v>1471002</v>
      </c>
      <c r="G7">
        <f>[4]p41!G7</f>
        <v>0</v>
      </c>
      <c r="H7">
        <f>[4]p41!H7</f>
        <v>0</v>
      </c>
      <c r="I7">
        <f>[4]p41!I7</f>
        <v>0</v>
      </c>
      <c r="J7">
        <f>[4]p41!J7</f>
        <v>0</v>
      </c>
      <c r="K7">
        <f>[4]p41!K7</f>
        <v>0</v>
      </c>
    </row>
    <row r="8" spans="1:11">
      <c r="A8" t="s">
        <v>186</v>
      </c>
      <c r="B8">
        <f>[4]p41!B8</f>
        <v>283797</v>
      </c>
      <c r="C8">
        <f>[4]p41!C8</f>
        <v>90763</v>
      </c>
      <c r="D8">
        <f>[4]p41!D8</f>
        <v>86295</v>
      </c>
      <c r="E8">
        <f>[4]p41!E8</f>
        <v>238834</v>
      </c>
      <c r="F8">
        <f>[4]p41!F8</f>
        <v>292136</v>
      </c>
      <c r="G8">
        <f>[4]p41!G8</f>
        <v>719930</v>
      </c>
      <c r="H8">
        <f>[4]p41!H8</f>
        <v>1711755</v>
      </c>
      <c r="I8">
        <f>[4]p41!I8</f>
        <v>0</v>
      </c>
      <c r="J8">
        <f>[4]p41!J8</f>
        <v>0</v>
      </c>
      <c r="K8">
        <f>[4]p41!K8</f>
        <v>0</v>
      </c>
    </row>
    <row r="9" spans="1:11">
      <c r="A9" t="s">
        <v>187</v>
      </c>
      <c r="B9">
        <f>[4]p41!B9</f>
        <v>283797</v>
      </c>
      <c r="C9">
        <f>[4]p41!C9</f>
        <v>90763</v>
      </c>
      <c r="D9">
        <f>[4]p41!D9</f>
        <v>86295</v>
      </c>
      <c r="E9">
        <f>[4]p41!E9</f>
        <v>238834</v>
      </c>
      <c r="F9">
        <f>[4]p41!F9</f>
        <v>292136</v>
      </c>
      <c r="G9">
        <f>[4]p41!G9</f>
        <v>719930</v>
      </c>
      <c r="H9">
        <f>[4]p41!H9</f>
        <v>1711755</v>
      </c>
      <c r="I9">
        <f>[4]p41!I9</f>
        <v>0</v>
      </c>
      <c r="J9">
        <f>[4]p41!J9</f>
        <v>0</v>
      </c>
      <c r="K9">
        <f>[4]p41!K9</f>
        <v>0</v>
      </c>
    </row>
    <row r="10" spans="1:11">
      <c r="A10" t="s">
        <v>188</v>
      </c>
      <c r="B10">
        <f>[4]p41!B10</f>
        <v>283797</v>
      </c>
      <c r="C10">
        <f>[4]p41!C10</f>
        <v>0</v>
      </c>
      <c r="D10">
        <f>[4]p41!D10</f>
        <v>0</v>
      </c>
      <c r="E10">
        <f>[4]p41!E10</f>
        <v>0</v>
      </c>
      <c r="F10">
        <f>[4]p41!F10</f>
        <v>0</v>
      </c>
      <c r="G10">
        <f>[4]p41!G10</f>
        <v>0</v>
      </c>
      <c r="H10">
        <f>[4]p41!H10</f>
        <v>0</v>
      </c>
      <c r="I10">
        <f>[4]p41!I10</f>
        <v>0</v>
      </c>
      <c r="J10">
        <f>[4]p41!J10</f>
        <v>0</v>
      </c>
      <c r="K10">
        <f>[4]p41!K10</f>
        <v>0</v>
      </c>
    </row>
    <row r="11" spans="1:11">
      <c r="A11" t="s">
        <v>189</v>
      </c>
      <c r="B11">
        <f>[4]p41!B11</f>
        <v>0</v>
      </c>
      <c r="C11">
        <f>[4]p41!C11</f>
        <v>90763</v>
      </c>
      <c r="D11">
        <f>[4]p41!D11</f>
        <v>86295</v>
      </c>
      <c r="E11">
        <f>[4]p41!E11</f>
        <v>238834</v>
      </c>
      <c r="F11">
        <f>[4]p41!F11</f>
        <v>292136</v>
      </c>
      <c r="G11">
        <f>[4]p41!G11</f>
        <v>719930</v>
      </c>
      <c r="H11">
        <f>[4]p41!H11</f>
        <v>0</v>
      </c>
      <c r="I11">
        <f>[4]p41!I11</f>
        <v>0</v>
      </c>
      <c r="J11">
        <f>[4]p41!J11</f>
        <v>0</v>
      </c>
      <c r="K11">
        <f>[4]p41!K11</f>
        <v>0</v>
      </c>
    </row>
    <row r="12" spans="1:11">
      <c r="A12" t="s">
        <v>190</v>
      </c>
      <c r="B12">
        <f>[4]p41!B12</f>
        <v>1427958</v>
      </c>
      <c r="C12">
        <f>[4]p41!C12</f>
        <v>0</v>
      </c>
      <c r="D12">
        <f>[4]p41!D12</f>
        <v>0</v>
      </c>
      <c r="E12">
        <f>[4]p41!E12</f>
        <v>0</v>
      </c>
      <c r="F12">
        <f>[4]p41!F12</f>
        <v>0</v>
      </c>
      <c r="G12">
        <f>[4]p41!G12</f>
        <v>0</v>
      </c>
      <c r="H12">
        <f>[4]p41!H12</f>
        <v>0</v>
      </c>
      <c r="I12">
        <f>[4]p41!I12</f>
        <v>0</v>
      </c>
      <c r="J12">
        <f>[4]p41!J12</f>
        <v>0</v>
      </c>
      <c r="K12">
        <f>[4]p41!K12</f>
        <v>0</v>
      </c>
    </row>
    <row r="13" spans="1:11">
      <c r="A13" t="s">
        <v>191</v>
      </c>
      <c r="B13">
        <f>[4]p41!B13</f>
        <v>3965.778998811631</v>
      </c>
      <c r="C13">
        <f>[4]p41!C13</f>
        <v>383.05819874885071</v>
      </c>
      <c r="D13">
        <f>[4]p41!D13</f>
        <v>315.45969308728877</v>
      </c>
      <c r="E13">
        <f>[4]p41!E13</f>
        <v>29.74334249108723</v>
      </c>
      <c r="F13">
        <f>[4]p41!F13</f>
        <v>45.966983849862096</v>
      </c>
      <c r="G13">
        <f>[4]p41!G13</f>
        <v>41.460416805757951</v>
      </c>
      <c r="H13">
        <f>[4]p41!H13</f>
        <v>0</v>
      </c>
      <c r="I13">
        <f>[4]p41!I13</f>
        <v>0</v>
      </c>
      <c r="J13">
        <f>[4]p41!J13</f>
        <v>0</v>
      </c>
      <c r="K13">
        <f>[4]p41!K13</f>
        <v>0</v>
      </c>
    </row>
    <row r="14" spans="1:11">
      <c r="A14" t="s">
        <v>192</v>
      </c>
      <c r="B14">
        <f>[4]p41!B14</f>
        <v>3725.3886862499994</v>
      </c>
      <c r="C14">
        <f>[4]p41!C14</f>
        <v>359.83867992187504</v>
      </c>
      <c r="D14">
        <f>[4]p41!D14</f>
        <v>296.33773640624997</v>
      </c>
      <c r="E14">
        <f>[4]p41!E14</f>
        <v>27.940415146874997</v>
      </c>
      <c r="F14">
        <f>[4]p41!F14</f>
        <v>43.180641590625001</v>
      </c>
      <c r="G14">
        <f>[4]p41!G14</f>
        <v>38.947245356250001</v>
      </c>
      <c r="H14">
        <f>[4]p41!H14</f>
        <v>0</v>
      </c>
      <c r="I14">
        <f>[4]p41!I14</f>
        <v>0</v>
      </c>
      <c r="J14">
        <f>[4]p41!J14</f>
        <v>0</v>
      </c>
      <c r="K14">
        <f>[4]p41!K14</f>
        <v>0</v>
      </c>
    </row>
    <row r="15" spans="1:11">
      <c r="A15" t="s">
        <v>193</v>
      </c>
      <c r="B15">
        <f>[4]p41!B15</f>
        <v>3965.778998811631</v>
      </c>
      <c r="C15">
        <f>[4]p41!C15</f>
        <v>383.05819874885071</v>
      </c>
      <c r="D15">
        <f>[4]p41!D15</f>
        <v>315.45969308728877</v>
      </c>
      <c r="E15">
        <f>[4]p41!E15</f>
        <v>29.74334249108723</v>
      </c>
      <c r="F15">
        <f>[4]p41!F15</f>
        <v>45.966983849862096</v>
      </c>
      <c r="G15">
        <f>[4]p41!G15</f>
        <v>41.460416805757951</v>
      </c>
      <c r="H15">
        <f>[4]p41!H15</f>
        <v>0</v>
      </c>
      <c r="I15">
        <f>[4]p41!I15</f>
        <v>0</v>
      </c>
      <c r="J15">
        <f>[4]p41!J15</f>
        <v>0</v>
      </c>
      <c r="K15">
        <f>[4]p41!K15</f>
        <v>0</v>
      </c>
    </row>
    <row r="16" spans="1:11">
      <c r="A16" t="s">
        <v>194</v>
      </c>
      <c r="B16">
        <f>[4]p41!B16</f>
        <v>3725.3886862499994</v>
      </c>
      <c r="C16">
        <f>[4]p41!C16</f>
        <v>359.83867992187504</v>
      </c>
      <c r="D16">
        <f>[4]p41!D16</f>
        <v>296.33773640624997</v>
      </c>
      <c r="E16">
        <f>[4]p41!E16</f>
        <v>27.940415146874997</v>
      </c>
      <c r="F16">
        <f>[4]p41!F16</f>
        <v>43.180641590625001</v>
      </c>
      <c r="G16">
        <f>[4]p41!G16</f>
        <v>38.947245356250001</v>
      </c>
      <c r="H16">
        <f>[4]p41!H16</f>
        <v>0</v>
      </c>
      <c r="I16">
        <f>[4]p41!I16</f>
        <v>0</v>
      </c>
      <c r="J16">
        <f>[4]p41!J16</f>
        <v>0</v>
      </c>
      <c r="K16">
        <f>[4]p41!K16</f>
        <v>0</v>
      </c>
    </row>
    <row r="17" spans="1:11">
      <c r="A17" t="s">
        <v>195</v>
      </c>
      <c r="B17">
        <f>[4]p41!B17</f>
        <v>3965.778998811631</v>
      </c>
      <c r="C17">
        <f>[4]p41!C17</f>
        <v>383.05819874885071</v>
      </c>
      <c r="D17">
        <f>[4]p41!D17</f>
        <v>315.45969308728877</v>
      </c>
      <c r="E17">
        <f>[4]p41!E17</f>
        <v>29.74334249108723</v>
      </c>
      <c r="F17">
        <f>[4]p41!F17</f>
        <v>45.966983849862096</v>
      </c>
      <c r="G17">
        <f>[4]p41!G17</f>
        <v>41.460416805757951</v>
      </c>
      <c r="H17">
        <f>[4]p41!H17</f>
        <v>0</v>
      </c>
      <c r="I17">
        <f>[4]p41!I17</f>
        <v>0</v>
      </c>
      <c r="J17">
        <f>[4]p41!J17</f>
        <v>0</v>
      </c>
      <c r="K17">
        <f>[4]p41!K17</f>
        <v>0</v>
      </c>
    </row>
    <row r="18" spans="1:11">
      <c r="A18" t="s">
        <v>196</v>
      </c>
      <c r="B18">
        <f>[4]p41!B18</f>
        <v>0</v>
      </c>
      <c r="C18">
        <f>[4]p41!C18</f>
        <v>0</v>
      </c>
      <c r="D18">
        <f>[4]p41!D18</f>
        <v>0</v>
      </c>
      <c r="E18">
        <f>[4]p41!E18</f>
        <v>0</v>
      </c>
      <c r="F18">
        <f>[4]p41!F18</f>
        <v>0</v>
      </c>
      <c r="G18">
        <f>[4]p41!G18</f>
        <v>0</v>
      </c>
      <c r="H18">
        <f>[4]p41!H18</f>
        <v>0</v>
      </c>
      <c r="I18">
        <f>[4]p41!I18</f>
        <v>0</v>
      </c>
      <c r="J18">
        <f>[4]p41!J18</f>
        <v>0</v>
      </c>
      <c r="K18">
        <f>[4]p41!K18</f>
        <v>0</v>
      </c>
    </row>
    <row r="19" spans="1:11">
      <c r="A19" t="s">
        <v>197</v>
      </c>
      <c r="B19">
        <f>[4]p41!B19</f>
        <v>0</v>
      </c>
      <c r="C19">
        <f>[4]p41!C19</f>
        <v>0</v>
      </c>
      <c r="D19">
        <f>[4]p41!D19</f>
        <v>0</v>
      </c>
      <c r="E19">
        <f>[4]p41!E19</f>
        <v>0</v>
      </c>
      <c r="F19">
        <f>[4]p41!F19</f>
        <v>0</v>
      </c>
      <c r="G19">
        <f>[4]p41!G19</f>
        <v>0</v>
      </c>
      <c r="H19">
        <f>[4]p41!H19</f>
        <v>0</v>
      </c>
      <c r="I19">
        <f>[4]p41!I19</f>
        <v>0</v>
      </c>
      <c r="J19">
        <f>[4]p41!J19</f>
        <v>0</v>
      </c>
      <c r="K19">
        <f>[4]p41!K19</f>
        <v>0</v>
      </c>
    </row>
    <row r="20" spans="1:11">
      <c r="A20" t="s">
        <v>198</v>
      </c>
      <c r="B20">
        <f>[4]p41!B20</f>
        <v>0</v>
      </c>
      <c r="C20">
        <f>[4]p41!C20</f>
        <v>0</v>
      </c>
      <c r="D20">
        <f>[4]p41!D20</f>
        <v>0</v>
      </c>
      <c r="E20">
        <f>[4]p41!E20</f>
        <v>0</v>
      </c>
      <c r="F20">
        <f>[4]p41!F20</f>
        <v>0</v>
      </c>
      <c r="G20">
        <f>[4]p41!G20</f>
        <v>0</v>
      </c>
      <c r="H20">
        <f>[4]p41!H20</f>
        <v>0</v>
      </c>
      <c r="I20">
        <f>[4]p41!I20</f>
        <v>0</v>
      </c>
      <c r="J20">
        <f>[4]p41!J20</f>
        <v>0</v>
      </c>
      <c r="K20">
        <f>[4]p41!K20</f>
        <v>0</v>
      </c>
    </row>
    <row r="21" spans="1:11">
      <c r="A21" t="s">
        <v>199</v>
      </c>
      <c r="B21">
        <f>[4]p41!B21</f>
        <v>0</v>
      </c>
      <c r="C21">
        <f>[4]p41!C21</f>
        <v>0</v>
      </c>
      <c r="D21">
        <f>[4]p41!D21</f>
        <v>0</v>
      </c>
      <c r="E21">
        <f>[4]p41!E21</f>
        <v>0</v>
      </c>
      <c r="F21">
        <f>[4]p41!F21</f>
        <v>0</v>
      </c>
      <c r="G21">
        <f>[4]p41!G21</f>
        <v>0</v>
      </c>
      <c r="H21">
        <f>[4]p41!H21</f>
        <v>0</v>
      </c>
      <c r="I21">
        <f>[4]p41!I21</f>
        <v>0</v>
      </c>
      <c r="J21">
        <f>[4]p41!J21</f>
        <v>0</v>
      </c>
      <c r="K21">
        <f>[4]p41!K21</f>
        <v>0</v>
      </c>
    </row>
    <row r="22" spans="1:11">
      <c r="A22" t="s">
        <v>200</v>
      </c>
      <c r="B22">
        <f>[4]p41!B22</f>
        <v>0</v>
      </c>
      <c r="C22">
        <f>[4]p41!C22</f>
        <v>0</v>
      </c>
      <c r="D22">
        <f>[4]p41!D22</f>
        <v>0</v>
      </c>
      <c r="E22">
        <f>[4]p41!E22</f>
        <v>0</v>
      </c>
      <c r="F22">
        <f>[4]p41!F22</f>
        <v>0</v>
      </c>
      <c r="G22">
        <f>[4]p41!G22</f>
        <v>0</v>
      </c>
      <c r="H22">
        <f>[4]p41!H22</f>
        <v>0</v>
      </c>
      <c r="I22">
        <f>[4]p41!I22</f>
        <v>0</v>
      </c>
      <c r="J22">
        <f>[4]p41!J22</f>
        <v>0</v>
      </c>
      <c r="K22">
        <f>[4]p41!K22</f>
        <v>0</v>
      </c>
    </row>
    <row r="23" spans="1:11">
      <c r="A23" t="s">
        <v>201</v>
      </c>
      <c r="B23">
        <f>[4]p41!B23</f>
        <v>6096.3122185195243</v>
      </c>
      <c r="C23">
        <f>[4]p41!C23</f>
        <v>454.94867302384512</v>
      </c>
      <c r="D23">
        <f>[4]p41!D23</f>
        <v>477.69610667503736</v>
      </c>
      <c r="E23">
        <f>[4]p41!E23</f>
        <v>39.125585880050664</v>
      </c>
      <c r="F23">
        <f>[4]p41!F23</f>
        <v>54.593840762861404</v>
      </c>
      <c r="G23">
        <f>[4]p41!G23</f>
        <v>53.047015274580346</v>
      </c>
      <c r="H23">
        <f>[4]p41!H23</f>
        <v>0</v>
      </c>
      <c r="I23">
        <f>[4]p41!I23</f>
        <v>0</v>
      </c>
      <c r="J23">
        <f>[4]p41!J23</f>
        <v>0</v>
      </c>
      <c r="K23">
        <f>[4]p41!K23</f>
        <v>0</v>
      </c>
    </row>
    <row r="24" spans="1:11">
      <c r="A24" t="s">
        <v>202</v>
      </c>
      <c r="B24">
        <f>[4]p41!B24</f>
        <v>6285.5966249999983</v>
      </c>
      <c r="C24">
        <f>[4]p41!C24</f>
        <v>469.07437499999997</v>
      </c>
      <c r="D24">
        <f>[4]p41!D24</f>
        <v>492.52809374999993</v>
      </c>
      <c r="E24">
        <f>[4]p41!E24</f>
        <v>40.340396249999998</v>
      </c>
      <c r="F24">
        <f>[4]p41!F24</f>
        <v>56.288924999999992</v>
      </c>
      <c r="G24">
        <f>[4]p41!G24</f>
        <v>51.598181250000003</v>
      </c>
      <c r="H24">
        <f>[4]p41!H24</f>
        <v>0</v>
      </c>
      <c r="I24">
        <f>[4]p41!I24</f>
        <v>0</v>
      </c>
      <c r="J24">
        <f>[4]p41!J24</f>
        <v>0</v>
      </c>
      <c r="K24">
        <f>[4]p41!K24</f>
        <v>0</v>
      </c>
    </row>
    <row r="25" spans="1:11">
      <c r="A25" t="s">
        <v>203</v>
      </c>
      <c r="B25">
        <f>[4]p41!B25</f>
        <v>6096.3122185195243</v>
      </c>
      <c r="C25">
        <f>[4]p41!C25</f>
        <v>454.94867302384512</v>
      </c>
      <c r="D25">
        <f>[4]p41!D25</f>
        <v>477.69610667503736</v>
      </c>
      <c r="E25">
        <f>[4]p41!E25</f>
        <v>39.125585880050664</v>
      </c>
      <c r="F25">
        <f>[4]p41!F25</f>
        <v>54.593840762861404</v>
      </c>
      <c r="G25">
        <f>[4]p41!G25</f>
        <v>53.047015274580346</v>
      </c>
      <c r="H25">
        <f>[4]p41!H25</f>
        <v>0</v>
      </c>
      <c r="I25">
        <f>[4]p41!I25</f>
        <v>0</v>
      </c>
      <c r="J25">
        <f>[4]p41!J25</f>
        <v>0</v>
      </c>
      <c r="K25">
        <f>[4]p41!K25</f>
        <v>0</v>
      </c>
    </row>
    <row r="26" spans="1:11">
      <c r="A26" t="s">
        <v>204</v>
      </c>
      <c r="B26">
        <f>[4]p41!B26</f>
        <v>6285.5966249999983</v>
      </c>
      <c r="C26">
        <f>[4]p41!C26</f>
        <v>469.07437499999997</v>
      </c>
      <c r="D26">
        <f>[4]p41!D26</f>
        <v>492.52809374999993</v>
      </c>
      <c r="E26">
        <f>[4]p41!E26</f>
        <v>40.340396249999998</v>
      </c>
      <c r="F26">
        <f>[4]p41!F26</f>
        <v>56.288924999999992</v>
      </c>
      <c r="G26">
        <f>[4]p41!G26</f>
        <v>51.598181250000003</v>
      </c>
      <c r="H26">
        <f>[4]p41!H26</f>
        <v>0</v>
      </c>
      <c r="I26">
        <f>[4]p41!I26</f>
        <v>0</v>
      </c>
      <c r="J26">
        <f>[4]p41!J26</f>
        <v>0</v>
      </c>
      <c r="K26">
        <f>[4]p41!K26</f>
        <v>0</v>
      </c>
    </row>
    <row r="27" spans="1:11">
      <c r="A27" t="s">
        <v>205</v>
      </c>
      <c r="B27">
        <f>[4]p41!B27</f>
        <v>6096.3122185195243</v>
      </c>
      <c r="C27">
        <f>[4]p41!C27</f>
        <v>454.94867302384512</v>
      </c>
      <c r="D27">
        <f>[4]p41!D27</f>
        <v>477.69610667503736</v>
      </c>
      <c r="E27">
        <f>[4]p41!E27</f>
        <v>39.125585880050664</v>
      </c>
      <c r="F27">
        <f>[4]p41!F27</f>
        <v>54.593840762861404</v>
      </c>
      <c r="G27">
        <f>[4]p41!G27</f>
        <v>53.047015274580346</v>
      </c>
      <c r="H27">
        <f>[4]p41!H27</f>
        <v>0</v>
      </c>
      <c r="I27">
        <f>[4]p41!I27</f>
        <v>0</v>
      </c>
      <c r="J27">
        <f>[4]p41!J27</f>
        <v>0</v>
      </c>
      <c r="K27">
        <f>[4]p41!K27</f>
        <v>0</v>
      </c>
    </row>
    <row r="28" spans="1:11">
      <c r="A28" t="s">
        <v>206</v>
      </c>
      <c r="B28">
        <f>[4]p41!B28</f>
        <v>0</v>
      </c>
      <c r="C28">
        <f>[4]p41!C28</f>
        <v>0</v>
      </c>
      <c r="D28">
        <f>[4]p41!D28</f>
        <v>0</v>
      </c>
      <c r="E28">
        <f>[4]p41!E28</f>
        <v>0</v>
      </c>
      <c r="F28">
        <f>[4]p41!F28</f>
        <v>0</v>
      </c>
      <c r="G28">
        <f>[4]p41!G28</f>
        <v>0</v>
      </c>
      <c r="H28">
        <f>[4]p41!H28</f>
        <v>0</v>
      </c>
      <c r="I28">
        <f>[4]p41!I28</f>
        <v>0</v>
      </c>
      <c r="J28">
        <f>[4]p41!J28</f>
        <v>0</v>
      </c>
      <c r="K28">
        <f>[4]p41!K28</f>
        <v>0</v>
      </c>
    </row>
    <row r="29" spans="1:11">
      <c r="A29" t="s">
        <v>207</v>
      </c>
      <c r="B29">
        <f>[4]p41!B29</f>
        <v>0</v>
      </c>
      <c r="C29">
        <f>[4]p41!C29</f>
        <v>0</v>
      </c>
      <c r="D29">
        <f>[4]p41!D29</f>
        <v>0</v>
      </c>
      <c r="E29">
        <f>[4]p41!E29</f>
        <v>0</v>
      </c>
      <c r="F29">
        <f>[4]p41!F29</f>
        <v>0</v>
      </c>
      <c r="G29">
        <f>[4]p41!G29</f>
        <v>0</v>
      </c>
      <c r="H29">
        <f>[4]p41!H29</f>
        <v>0</v>
      </c>
      <c r="I29">
        <f>[4]p41!I29</f>
        <v>0</v>
      </c>
      <c r="J29">
        <f>[4]p41!J29</f>
        <v>0</v>
      </c>
      <c r="K29">
        <f>[4]p41!K29</f>
        <v>0</v>
      </c>
    </row>
    <row r="30" spans="1:11">
      <c r="A30" t="s">
        <v>208</v>
      </c>
      <c r="B30">
        <f>[4]p41!B30</f>
        <v>0</v>
      </c>
      <c r="C30">
        <f>[4]p41!C30</f>
        <v>0</v>
      </c>
      <c r="D30">
        <f>[4]p41!D30</f>
        <v>0</v>
      </c>
      <c r="E30">
        <f>[4]p41!E30</f>
        <v>0</v>
      </c>
      <c r="F30">
        <f>[4]p41!F30</f>
        <v>0</v>
      </c>
      <c r="G30">
        <f>[4]p41!G30</f>
        <v>0</v>
      </c>
      <c r="H30">
        <f>[4]p41!H30</f>
        <v>0</v>
      </c>
      <c r="I30">
        <f>[4]p41!I30</f>
        <v>0</v>
      </c>
      <c r="J30">
        <f>[4]p41!J30</f>
        <v>0</v>
      </c>
      <c r="K30">
        <f>[4]p41!K30</f>
        <v>0</v>
      </c>
    </row>
    <row r="31" spans="1:11">
      <c r="A31" t="s">
        <v>209</v>
      </c>
      <c r="B31">
        <f>[4]p41!B31</f>
        <v>0</v>
      </c>
      <c r="C31">
        <f>[4]p41!C31</f>
        <v>0</v>
      </c>
      <c r="D31">
        <f>[4]p41!D31</f>
        <v>0</v>
      </c>
      <c r="E31">
        <f>[4]p41!E31</f>
        <v>0</v>
      </c>
      <c r="F31">
        <f>[4]p41!F31</f>
        <v>0</v>
      </c>
      <c r="G31">
        <f>[4]p41!G31</f>
        <v>0</v>
      </c>
      <c r="H31">
        <f>[4]p41!H31</f>
        <v>0</v>
      </c>
      <c r="I31">
        <f>[4]p41!I31</f>
        <v>0</v>
      </c>
      <c r="J31">
        <f>[4]p41!J31</f>
        <v>0</v>
      </c>
      <c r="K31">
        <f>[4]p41!K31</f>
        <v>0</v>
      </c>
    </row>
    <row r="32" spans="1:11">
      <c r="A32" t="s">
        <v>210</v>
      </c>
      <c r="B32">
        <f>[4]p41!B32</f>
        <v>0</v>
      </c>
      <c r="C32">
        <f>[4]p41!C32</f>
        <v>0</v>
      </c>
      <c r="D32">
        <f>[4]p41!D32</f>
        <v>0</v>
      </c>
      <c r="E32">
        <f>[4]p41!E32</f>
        <v>0</v>
      </c>
      <c r="F32">
        <f>[4]p41!F32</f>
        <v>0</v>
      </c>
      <c r="G32">
        <f>[4]p41!G32</f>
        <v>0</v>
      </c>
      <c r="H32">
        <f>[4]p41!H32</f>
        <v>0</v>
      </c>
      <c r="I32">
        <f>[4]p41!I32</f>
        <v>0</v>
      </c>
      <c r="J32">
        <f>[4]p41!J32</f>
        <v>0</v>
      </c>
      <c r="K32">
        <f>[4]p41!K32</f>
        <v>0</v>
      </c>
    </row>
    <row r="33" spans="1:11">
      <c r="A33" t="s">
        <v>211</v>
      </c>
      <c r="B33">
        <f>[4]p41!B33</f>
        <v>63999990</v>
      </c>
      <c r="C33">
        <f>[4]p41!C33</f>
        <v>3149987.4</v>
      </c>
      <c r="D33">
        <f>[4]p41!D33</f>
        <v>3150004</v>
      </c>
      <c r="E33">
        <f>[4]p41!E33</f>
        <v>899999.61</v>
      </c>
      <c r="F33">
        <f>[4]p41!F33</f>
        <v>1400000.87</v>
      </c>
      <c r="G33">
        <f>[4]p41!G33</f>
        <v>5000000</v>
      </c>
      <c r="H33">
        <f>[4]p41!H33</f>
        <v>9561162</v>
      </c>
      <c r="I33">
        <f>[4]p41!I33</f>
        <v>0</v>
      </c>
      <c r="J33">
        <f>[4]p41!J33</f>
        <v>0</v>
      </c>
      <c r="K33">
        <f>[4]p41!K33</f>
        <v>0</v>
      </c>
    </row>
    <row r="34" spans="1:11">
      <c r="A34" t="s">
        <v>212</v>
      </c>
      <c r="B34">
        <f>[4]p41!B34</f>
        <v>85000050</v>
      </c>
      <c r="C34">
        <f>[4]p41!C34</f>
        <v>3399996.6</v>
      </c>
      <c r="D34">
        <f>[4]p41!D34</f>
        <v>3400007</v>
      </c>
      <c r="E34">
        <f>[4]p41!E34</f>
        <v>1239998.48</v>
      </c>
      <c r="F34">
        <f>[4]p41!F34</f>
        <v>1899999.77</v>
      </c>
      <c r="G34">
        <f>[4]p41!G34</f>
        <v>6000000</v>
      </c>
      <c r="H34">
        <f>[4]p41!H34</f>
        <v>11993171</v>
      </c>
      <c r="I34">
        <f>[4]p41!I34</f>
        <v>0</v>
      </c>
      <c r="J34">
        <f>[4]p41!J34</f>
        <v>0</v>
      </c>
      <c r="K34">
        <f>[4]p41!K34</f>
        <v>0</v>
      </c>
    </row>
    <row r="35" spans="1:11">
      <c r="A35" t="s">
        <v>213</v>
      </c>
      <c r="B35">
        <f>[4]p41!B35</f>
        <v>0</v>
      </c>
      <c r="C35">
        <f>[4]p41!C35</f>
        <v>0.09</v>
      </c>
      <c r="D35">
        <f>[4]p41!D35</f>
        <v>0.09</v>
      </c>
      <c r="E35">
        <f>[4]p41!E35</f>
        <v>0.09</v>
      </c>
      <c r="F35">
        <f>[4]p41!F35</f>
        <v>0.09</v>
      </c>
      <c r="G35">
        <f>[4]p41!G35</f>
        <v>0.09</v>
      </c>
      <c r="H35">
        <f>[4]p41!H35</f>
        <v>0</v>
      </c>
      <c r="I35">
        <f>[4]p41!I35</f>
        <v>0</v>
      </c>
      <c r="J35">
        <f>[4]p41!J35</f>
        <v>0</v>
      </c>
      <c r="K35">
        <f>[4]p41!K35</f>
        <v>0</v>
      </c>
    </row>
    <row r="36" spans="1:11">
      <c r="A36" t="s">
        <v>214</v>
      </c>
      <c r="B36">
        <f>[4]p41!B36</f>
        <v>6.8999999999999992E-2</v>
      </c>
      <c r="C36">
        <f>[4]p41!C36</f>
        <v>0</v>
      </c>
      <c r="D36">
        <f>[4]p41!D36</f>
        <v>6.8999999999999992E-2</v>
      </c>
      <c r="E36">
        <f>[4]p41!E36</f>
        <v>6.8999999999999992E-2</v>
      </c>
      <c r="F36">
        <f>[4]p41!F36</f>
        <v>6.8999999999999992E-2</v>
      </c>
      <c r="G36">
        <f>[4]p41!G36</f>
        <v>0</v>
      </c>
      <c r="H36">
        <f>[4]p41!H36</f>
        <v>0</v>
      </c>
      <c r="I36">
        <f>[4]p41!I36</f>
        <v>0</v>
      </c>
      <c r="J36">
        <f>[4]p41!J36</f>
        <v>0</v>
      </c>
      <c r="K36">
        <f>[4]p41!K36</f>
        <v>0</v>
      </c>
    </row>
    <row r="37" spans="1:11">
      <c r="A37" t="s">
        <v>215</v>
      </c>
      <c r="B37">
        <f>[4]p41!B37</f>
        <v>9.1999999999999998E-2</v>
      </c>
      <c r="C37">
        <f>[4]p41!C37</f>
        <v>9.1999999999999998E-2</v>
      </c>
      <c r="D37">
        <f>[4]p41!D37</f>
        <v>0</v>
      </c>
      <c r="E37">
        <f>[4]p41!E37</f>
        <v>9.1999999999999998E-2</v>
      </c>
      <c r="F37">
        <f>[4]p41!F37</f>
        <v>9.1999999999999998E-2</v>
      </c>
      <c r="G37">
        <f>[4]p41!G37</f>
        <v>9.1999999999999998E-2</v>
      </c>
      <c r="H37">
        <f>[4]p41!H37</f>
        <v>0</v>
      </c>
      <c r="I37">
        <f>[4]p41!I37</f>
        <v>0</v>
      </c>
      <c r="J37">
        <f>[4]p41!J37</f>
        <v>0</v>
      </c>
      <c r="K37">
        <f>[4]p41!K37</f>
        <v>0</v>
      </c>
    </row>
    <row r="38" spans="1:11">
      <c r="A38" t="s">
        <v>216</v>
      </c>
      <c r="B38">
        <f>[4]p41!B38</f>
        <v>0.115</v>
      </c>
      <c r="C38">
        <f>[4]p41!C38</f>
        <v>0.115</v>
      </c>
      <c r="D38">
        <f>[4]p41!D38</f>
        <v>0.115</v>
      </c>
      <c r="E38">
        <f>[4]p41!E38</f>
        <v>0</v>
      </c>
      <c r="F38">
        <f>[4]p41!F38</f>
        <v>0</v>
      </c>
      <c r="G38">
        <f>[4]p41!G38</f>
        <v>0.115</v>
      </c>
      <c r="H38">
        <f>[4]p41!H38</f>
        <v>0</v>
      </c>
      <c r="I38">
        <f>[4]p41!I38</f>
        <v>0</v>
      </c>
      <c r="J38">
        <f>[4]p41!J38</f>
        <v>0</v>
      </c>
      <c r="K38">
        <f>[4]p41!K38</f>
        <v>0</v>
      </c>
    </row>
    <row r="39" spans="1:11">
      <c r="A39" t="s">
        <v>217</v>
      </c>
      <c r="B39">
        <f>[4]p41!B39</f>
        <v>0.115</v>
      </c>
      <c r="C39">
        <f>[4]p41!C39</f>
        <v>0.115</v>
      </c>
      <c r="D39">
        <f>[4]p41!D39</f>
        <v>0.115</v>
      </c>
      <c r="E39">
        <f>[4]p41!E39</f>
        <v>0</v>
      </c>
      <c r="F39">
        <f>[4]p41!F39</f>
        <v>0</v>
      </c>
      <c r="G39">
        <f>[4]p41!G39</f>
        <v>0.115</v>
      </c>
      <c r="H39">
        <f>[4]p41!H39</f>
        <v>0</v>
      </c>
      <c r="I39">
        <f>[4]p41!I39</f>
        <v>0</v>
      </c>
      <c r="J39">
        <f>[4]p41!J39</f>
        <v>0</v>
      </c>
      <c r="K39">
        <f>[4]p41!K39</f>
        <v>0</v>
      </c>
    </row>
    <row r="40" spans="1:11">
      <c r="A40" t="s">
        <v>218</v>
      </c>
      <c r="B40">
        <f>[4]p41!B40</f>
        <v>5.7500000000000002E-2</v>
      </c>
      <c r="C40">
        <f>[4]p41!C40</f>
        <v>0</v>
      </c>
      <c r="D40">
        <f>[4]p41!D40</f>
        <v>5.7500000000000002E-2</v>
      </c>
      <c r="E40">
        <f>[4]p41!E40</f>
        <v>5.7500000000000002E-2</v>
      </c>
      <c r="F40">
        <f>[4]p41!F40</f>
        <v>5.7500000000000002E-2</v>
      </c>
      <c r="G40">
        <f>[4]p41!G40</f>
        <v>0</v>
      </c>
      <c r="H40">
        <f>[4]p41!H40</f>
        <v>0</v>
      </c>
      <c r="I40">
        <f>[4]p41!I40</f>
        <v>0</v>
      </c>
      <c r="J40">
        <f>[4]p41!J40</f>
        <v>0</v>
      </c>
      <c r="K40">
        <f>[4]p41!K40</f>
        <v>0</v>
      </c>
    </row>
    <row r="41" spans="1:11">
      <c r="A41" t="s">
        <v>219</v>
      </c>
      <c r="B41">
        <f>[4]p41!B41</f>
        <v>0.6</v>
      </c>
      <c r="C41">
        <f>[4]p41!C41</f>
        <v>1.2</v>
      </c>
      <c r="D41">
        <f>[4]p41!D41</f>
        <v>0.6</v>
      </c>
      <c r="E41">
        <f>[4]p41!E41</f>
        <v>1.5</v>
      </c>
      <c r="F41">
        <f>[4]p41!F41</f>
        <v>1.5</v>
      </c>
      <c r="G41">
        <f>[4]p41!G41</f>
        <v>1.2</v>
      </c>
      <c r="H41">
        <f>[4]p41!H41</f>
        <v>0</v>
      </c>
      <c r="I41">
        <f>[4]p41!I41</f>
        <v>0</v>
      </c>
      <c r="J41">
        <f>[4]p41!J41</f>
        <v>0</v>
      </c>
      <c r="K41">
        <f>[4]p41!K41</f>
        <v>0</v>
      </c>
    </row>
    <row r="42" spans="1:11">
      <c r="A42" t="s">
        <v>220</v>
      </c>
      <c r="B42">
        <f>[4]p41!B42</f>
        <v>1.2</v>
      </c>
      <c r="C42">
        <f>[4]p41!C42</f>
        <v>0.6</v>
      </c>
      <c r="D42">
        <f>[4]p41!D42</f>
        <v>1.8</v>
      </c>
      <c r="E42">
        <f>[4]p41!E42</f>
        <v>1.2</v>
      </c>
      <c r="F42">
        <f>[4]p41!F42</f>
        <v>1.2</v>
      </c>
      <c r="G42">
        <f>[4]p41!G42</f>
        <v>0.6</v>
      </c>
      <c r="H42">
        <f>[4]p41!H42</f>
        <v>0</v>
      </c>
      <c r="I42">
        <f>[4]p41!I42</f>
        <v>0</v>
      </c>
      <c r="J42">
        <f>[4]p41!J42</f>
        <v>0</v>
      </c>
      <c r="K42">
        <f>[4]p41!K42</f>
        <v>0</v>
      </c>
    </row>
    <row r="43" spans="1:11">
      <c r="A43" t="s">
        <v>221</v>
      </c>
      <c r="B43">
        <f>[4]p41!B43</f>
        <v>0.6</v>
      </c>
      <c r="C43">
        <f>[4]p41!C43</f>
        <v>1.8</v>
      </c>
      <c r="D43">
        <f>[4]p41!D43</f>
        <v>0.6</v>
      </c>
      <c r="E43">
        <f>[4]p41!E43</f>
        <v>1.2</v>
      </c>
      <c r="F43">
        <f>[4]p41!F43</f>
        <v>1.2</v>
      </c>
      <c r="G43">
        <f>[4]p41!G43</f>
        <v>1.2</v>
      </c>
      <c r="H43">
        <f>[4]p41!H43</f>
        <v>0</v>
      </c>
      <c r="I43">
        <f>[4]p41!I43</f>
        <v>0</v>
      </c>
      <c r="J43">
        <f>[4]p41!J43</f>
        <v>0</v>
      </c>
      <c r="K43">
        <f>[4]p41!K43</f>
        <v>0</v>
      </c>
    </row>
    <row r="44" spans="1:11">
      <c r="A44" t="s">
        <v>222</v>
      </c>
      <c r="B44">
        <f>[4]p41!B44</f>
        <v>1.5</v>
      </c>
      <c r="C44">
        <f>[4]p41!C44</f>
        <v>1.2</v>
      </c>
      <c r="D44">
        <f>[4]p41!D44</f>
        <v>1.2</v>
      </c>
      <c r="E44">
        <f>[4]p41!E44</f>
        <v>0.6</v>
      </c>
      <c r="F44">
        <f>[4]p41!F44</f>
        <v>0.6</v>
      </c>
      <c r="G44">
        <f>[4]p41!G44</f>
        <v>0.9</v>
      </c>
      <c r="H44">
        <f>[4]p41!H44</f>
        <v>0</v>
      </c>
      <c r="I44">
        <f>[4]p41!I44</f>
        <v>0</v>
      </c>
      <c r="J44">
        <f>[4]p41!J44</f>
        <v>0</v>
      </c>
      <c r="K44">
        <f>[4]p41!K44</f>
        <v>0</v>
      </c>
    </row>
    <row r="45" spans="1:11">
      <c r="A45" t="s">
        <v>223</v>
      </c>
      <c r="B45">
        <f>[4]p41!B45</f>
        <v>1.5</v>
      </c>
      <c r="C45">
        <f>[4]p41!C45</f>
        <v>1.2</v>
      </c>
      <c r="D45">
        <f>[4]p41!D45</f>
        <v>1.2</v>
      </c>
      <c r="E45">
        <f>[4]p41!E45</f>
        <v>0.6</v>
      </c>
      <c r="F45">
        <f>[4]p41!F45</f>
        <v>0.6</v>
      </c>
      <c r="G45">
        <f>[4]p41!G45</f>
        <v>0.9</v>
      </c>
      <c r="H45">
        <f>[4]p41!H45</f>
        <v>0</v>
      </c>
      <c r="I45">
        <f>[4]p41!I45</f>
        <v>0</v>
      </c>
      <c r="J45">
        <f>[4]p41!J45</f>
        <v>0</v>
      </c>
      <c r="K45">
        <f>[4]p41!K45</f>
        <v>0</v>
      </c>
    </row>
    <row r="46" spans="1:11">
      <c r="A46" t="s">
        <v>224</v>
      </c>
      <c r="B46">
        <f>[4]p41!B46</f>
        <v>1.2</v>
      </c>
      <c r="C46">
        <f>[4]p41!C46</f>
        <v>0.6</v>
      </c>
      <c r="D46">
        <f>[4]p41!D46</f>
        <v>1.2</v>
      </c>
      <c r="E46">
        <f>[4]p41!E46</f>
        <v>0.9</v>
      </c>
      <c r="F46">
        <f>[4]p41!F46</f>
        <v>0.9</v>
      </c>
      <c r="G46">
        <f>[4]p41!G46</f>
        <v>0.6</v>
      </c>
      <c r="H46">
        <f>[4]p41!H46</f>
        <v>0</v>
      </c>
      <c r="I46">
        <f>[4]p41!I46</f>
        <v>0</v>
      </c>
      <c r="J46">
        <f>[4]p41!J46</f>
        <v>0</v>
      </c>
      <c r="K46">
        <f>[4]p41!K46</f>
        <v>0</v>
      </c>
    </row>
    <row r="47" spans="1:11">
      <c r="A47" t="s">
        <v>225</v>
      </c>
      <c r="B47">
        <f>[4]p41!B47</f>
        <v>89</v>
      </c>
      <c r="C47">
        <f>[4]p41!C47</f>
        <v>12.7</v>
      </c>
      <c r="D47">
        <f>[4]p41!D47</f>
        <v>6.4</v>
      </c>
      <c r="E47">
        <f>[4]p41!E47</f>
        <v>0.66</v>
      </c>
      <c r="F47">
        <f>[4]p41!F47</f>
        <v>0.78</v>
      </c>
      <c r="G47">
        <f>[4]p41!G47</f>
        <v>1</v>
      </c>
      <c r="H47">
        <f>[4]p41!H47</f>
        <v>0</v>
      </c>
      <c r="I47">
        <f>[4]p41!I47</f>
        <v>0</v>
      </c>
      <c r="J47">
        <f>[4]p41!J47</f>
        <v>0</v>
      </c>
      <c r="K47">
        <f>[4]p41!K47</f>
        <v>0</v>
      </c>
    </row>
    <row r="48" spans="1:11">
      <c r="A48" t="s">
        <v>226</v>
      </c>
      <c r="B48">
        <f>[4]p41!B48</f>
        <v>89</v>
      </c>
      <c r="C48">
        <f>[4]p41!C48</f>
        <v>12.5</v>
      </c>
      <c r="D48">
        <f>[4]p41!D48</f>
        <v>6.5</v>
      </c>
      <c r="E48">
        <f>[4]p41!E48</f>
        <v>0.68</v>
      </c>
      <c r="F48">
        <f>[4]p41!F48</f>
        <v>0.81</v>
      </c>
      <c r="G48">
        <f>[4]p41!G48</f>
        <v>1</v>
      </c>
      <c r="H48">
        <f>[4]p41!H48</f>
        <v>0</v>
      </c>
      <c r="I48">
        <f>[4]p41!I48</f>
        <v>0</v>
      </c>
      <c r="J48">
        <f>[4]p41!J48</f>
        <v>0</v>
      </c>
      <c r="K48">
        <f>[4]p41!K48</f>
        <v>0</v>
      </c>
    </row>
    <row r="49" spans="1:20">
      <c r="A49" t="s">
        <v>227</v>
      </c>
      <c r="B49">
        <f>[4]p41!B49</f>
        <v>90</v>
      </c>
      <c r="C49">
        <f>[4]p41!C49</f>
        <v>12.6</v>
      </c>
      <c r="D49">
        <f>[4]p41!D49</f>
        <v>6.5</v>
      </c>
      <c r="E49">
        <f>[4]p41!E49</f>
        <v>0.67</v>
      </c>
      <c r="F49">
        <f>[4]p41!F49</f>
        <v>0.79</v>
      </c>
      <c r="G49">
        <f>[4]p41!G49</f>
        <v>1</v>
      </c>
      <c r="H49">
        <f>[4]p41!H49</f>
        <v>0</v>
      </c>
      <c r="I49">
        <f>[4]p41!I49</f>
        <v>0</v>
      </c>
      <c r="J49">
        <f>[4]p41!J49</f>
        <v>0</v>
      </c>
      <c r="K49">
        <f>[4]p41!K49</f>
        <v>0</v>
      </c>
    </row>
    <row r="50" spans="1:20">
      <c r="A50" t="s">
        <v>228</v>
      </c>
      <c r="B50">
        <f>[4]p41!B50</f>
        <v>91</v>
      </c>
      <c r="C50">
        <f>[4]p41!C50</f>
        <v>13</v>
      </c>
      <c r="D50">
        <f>[4]p41!D50</f>
        <v>6.5</v>
      </c>
      <c r="E50">
        <f>[4]p41!E50</f>
        <v>0.68</v>
      </c>
      <c r="F50">
        <f>[4]p41!F50</f>
        <v>0.81</v>
      </c>
      <c r="G50">
        <f>[4]p41!G50</f>
        <v>1</v>
      </c>
      <c r="H50">
        <f>[4]p41!H50</f>
        <v>0</v>
      </c>
      <c r="I50">
        <f>[4]p41!I50</f>
        <v>0</v>
      </c>
      <c r="J50">
        <f>[4]p41!J50</f>
        <v>0</v>
      </c>
      <c r="K50">
        <f>[4]p41!K50</f>
        <v>0</v>
      </c>
    </row>
    <row r="51" spans="1:20" ht="14" thickBot="1">
      <c r="A51" s="34" t="s">
        <v>229</v>
      </c>
      <c r="B51" s="34">
        <f>[4]p41!B51</f>
        <v>8.7955555555555556</v>
      </c>
      <c r="C51" s="34">
        <f>[4]p41!C51</f>
        <v>11.015873015873034</v>
      </c>
      <c r="D51" s="34">
        <f>[4]p41!D51</f>
        <v>7.6000000000000068</v>
      </c>
      <c r="E51" s="34">
        <f>[4]p41!E51</f>
        <v>9.2059701492537513</v>
      </c>
      <c r="F51" s="34">
        <f>[4]p41!F51</f>
        <v>10.324050632911398</v>
      </c>
      <c r="G51" s="34">
        <f>[4]p41!G51</f>
        <v>7.6</v>
      </c>
      <c r="H51" s="34">
        <f>[4]p41!H51</f>
        <v>0</v>
      </c>
      <c r="I51" s="34">
        <f>[4]p41!I51</f>
        <v>0</v>
      </c>
      <c r="J51" s="34">
        <f>[4]p41!J51</f>
        <v>0</v>
      </c>
      <c r="K51" s="34">
        <f>[4]p41!K51</f>
        <v>0</v>
      </c>
      <c r="L51" s="34"/>
      <c r="M51" s="34"/>
    </row>
    <row r="52" spans="1:20">
      <c r="A52" t="s">
        <v>115</v>
      </c>
      <c r="B52">
        <f>[4]p41!B52</f>
        <v>11303218.09090583</v>
      </c>
      <c r="C52">
        <f>[4]p41!C52</f>
        <v>14684463.228110641</v>
      </c>
      <c r="D52">
        <f>[4]p41!D52</f>
        <v>11103757.459926292</v>
      </c>
      <c r="E52">
        <f>[4]p41!E52</f>
        <v>26241427.782256573</v>
      </c>
      <c r="F52">
        <f>[4]p41!F52</f>
        <v>9193402.2794556469</v>
      </c>
      <c r="G52">
        <f>[4]p41!G52</f>
        <v>0</v>
      </c>
      <c r="H52">
        <f>[4]p41!H52</f>
        <v>0</v>
      </c>
      <c r="I52">
        <f>[4]p41!I52</f>
        <v>0</v>
      </c>
      <c r="J52">
        <f>[4]p41!J52</f>
        <v>0</v>
      </c>
      <c r="K52">
        <f>[4]p41!K52</f>
        <v>0</v>
      </c>
      <c r="M52" s="28"/>
    </row>
    <row r="53" spans="1:20">
      <c r="A53" t="s">
        <v>116</v>
      </c>
      <c r="B53">
        <f>[4]p41!B53</f>
        <v>30932072</v>
      </c>
      <c r="C53">
        <f>[4]p41!C53</f>
        <v>27299622</v>
      </c>
      <c r="D53">
        <f>[4]p41!D53</f>
        <v>30997583</v>
      </c>
      <c r="E53">
        <f>[4]p41!E53</f>
        <v>27322713</v>
      </c>
      <c r="F53">
        <f>[4]p41!F53</f>
        <v>30938160</v>
      </c>
      <c r="G53">
        <f>[4]p41!G53</f>
        <v>0</v>
      </c>
      <c r="H53">
        <f>[4]p41!H53</f>
        <v>0</v>
      </c>
      <c r="I53">
        <f>[4]p41!I53</f>
        <v>0</v>
      </c>
      <c r="J53">
        <f>[4]p41!J53</f>
        <v>0</v>
      </c>
      <c r="K53">
        <f>[4]p41!K53</f>
        <v>0</v>
      </c>
      <c r="N53" s="10"/>
      <c r="O53" s="10"/>
      <c r="P53" s="10"/>
      <c r="Q53" s="10"/>
      <c r="R53" s="10"/>
    </row>
    <row r="54" spans="1:20">
      <c r="A54" t="s">
        <v>230</v>
      </c>
      <c r="B54">
        <f>[4]p41!B54</f>
        <v>799946</v>
      </c>
      <c r="C54">
        <f>[4]p41!C54</f>
        <v>2035894</v>
      </c>
      <c r="D54">
        <f>[4]p41!D54</f>
        <v>755936</v>
      </c>
      <c r="E54">
        <f>[4]p41!E54</f>
        <v>1227944</v>
      </c>
      <c r="F54">
        <f>[4]p41!F54</f>
        <v>1026106</v>
      </c>
      <c r="G54">
        <f>[4]p41!G54</f>
        <v>0</v>
      </c>
      <c r="H54">
        <f>[4]p41!H54</f>
        <v>0</v>
      </c>
      <c r="I54">
        <f>[4]p41!I54</f>
        <v>0</v>
      </c>
      <c r="J54">
        <f>[4]p41!J54</f>
        <v>0</v>
      </c>
      <c r="K54">
        <f>[4]p41!K54</f>
        <v>0</v>
      </c>
      <c r="N54" s="32"/>
      <c r="O54" s="32"/>
      <c r="P54" s="32"/>
      <c r="Q54" s="32"/>
      <c r="R54" s="32"/>
      <c r="S54" s="32"/>
      <c r="T54" s="33"/>
    </row>
    <row r="55" spans="1:20">
      <c r="A55" t="s">
        <v>231</v>
      </c>
      <c r="B55">
        <f>[4]p41!B55</f>
        <v>1026244</v>
      </c>
      <c r="C55">
        <f>[4]p41!C55</f>
        <v>4727004</v>
      </c>
      <c r="D55">
        <f>[4]p41!D55</f>
        <v>1026276</v>
      </c>
      <c r="E55">
        <f>[4]p41!E55</f>
        <v>3061453</v>
      </c>
      <c r="F55">
        <f>[4]p41!F55</f>
        <v>1056266</v>
      </c>
      <c r="G55">
        <f>[4]p41!G55</f>
        <v>0</v>
      </c>
      <c r="H55">
        <f>[4]p41!H55</f>
        <v>0</v>
      </c>
      <c r="I55">
        <f>[4]p41!I55</f>
        <v>0</v>
      </c>
      <c r="J55">
        <f>[4]p41!J55</f>
        <v>0</v>
      </c>
      <c r="K55">
        <f>[4]p41!K55</f>
        <v>0</v>
      </c>
      <c r="N55" s="32"/>
      <c r="O55" s="32"/>
      <c r="P55" s="32"/>
      <c r="Q55" s="32"/>
      <c r="R55" s="32"/>
      <c r="S55" s="32"/>
      <c r="T55" s="33"/>
    </row>
    <row r="56" spans="1:20">
      <c r="A56" t="s">
        <v>232</v>
      </c>
      <c r="B56">
        <f>[4]p41!B56</f>
        <v>1826190</v>
      </c>
      <c r="C56">
        <f>[4]p41!C56</f>
        <v>6762898</v>
      </c>
      <c r="D56">
        <f>[4]p41!D56</f>
        <v>1782212</v>
      </c>
      <c r="E56">
        <f>[4]p41!E56</f>
        <v>4289397</v>
      </c>
      <c r="F56">
        <f>[4]p41!F56</f>
        <v>2082372</v>
      </c>
      <c r="G56">
        <f>[4]p41!G56</f>
        <v>0</v>
      </c>
      <c r="H56">
        <f>[4]p41!H56</f>
        <v>0</v>
      </c>
      <c r="I56">
        <f>[4]p41!I56</f>
        <v>0</v>
      </c>
      <c r="J56">
        <f>[4]p41!J56</f>
        <v>0</v>
      </c>
      <c r="K56">
        <f>[4]p41!K56</f>
        <v>0</v>
      </c>
      <c r="T56" s="33"/>
    </row>
    <row r="57" spans="1:20">
      <c r="A57" t="s">
        <v>233</v>
      </c>
      <c r="B57">
        <f>[4]p41!B57</f>
        <v>3493929</v>
      </c>
      <c r="C57">
        <f>[4]p41!C57</f>
        <v>3555241</v>
      </c>
      <c r="D57">
        <f>[4]p41!D57</f>
        <v>3517476</v>
      </c>
      <c r="E57">
        <f>[4]p41!E57</f>
        <v>3585796</v>
      </c>
      <c r="F57">
        <f>[4]p41!F57</f>
        <v>3543439</v>
      </c>
      <c r="G57">
        <f>[4]p41!G57</f>
        <v>148371</v>
      </c>
      <c r="H57">
        <f>[4]p41!H57</f>
        <v>148371</v>
      </c>
      <c r="I57">
        <f>[4]p41!I57</f>
        <v>148371</v>
      </c>
      <c r="J57">
        <f>[4]p41!J57</f>
        <v>148371</v>
      </c>
      <c r="K57">
        <f>[4]p41!K57</f>
        <v>148371</v>
      </c>
      <c r="M57" s="28"/>
      <c r="N57" s="10"/>
      <c r="O57" s="10"/>
      <c r="P57" s="10"/>
      <c r="Q57" s="10"/>
      <c r="R57" s="10"/>
      <c r="T57" s="33"/>
    </row>
    <row r="58" spans="1:20">
      <c r="A58" t="s">
        <v>234</v>
      </c>
      <c r="B58">
        <f>[4]p41!B58</f>
        <v>8294892</v>
      </c>
      <c r="C58">
        <f>[4]p41!C58</f>
        <v>7417252</v>
      </c>
      <c r="D58">
        <f>[4]p41!D58</f>
        <v>8294892</v>
      </c>
      <c r="E58">
        <f>[4]p41!E58</f>
        <v>7417252</v>
      </c>
      <c r="F58">
        <f>[4]p41!F58</f>
        <v>8294892</v>
      </c>
      <c r="G58">
        <f>[4]p41!G58</f>
        <v>3358489</v>
      </c>
      <c r="H58">
        <f>[4]p41!H58</f>
        <v>2283773</v>
      </c>
      <c r="I58">
        <f>[4]p41!I58</f>
        <v>2149434</v>
      </c>
      <c r="J58">
        <f>[4]p41!J58</f>
        <v>2955469</v>
      </c>
      <c r="K58">
        <f>[4]p41!K58</f>
        <v>3224147</v>
      </c>
      <c r="N58" s="32"/>
      <c r="O58" s="32"/>
      <c r="P58" s="32"/>
      <c r="Q58" s="32"/>
      <c r="R58" s="32"/>
      <c r="S58" s="32"/>
      <c r="T58" s="33"/>
    </row>
    <row r="59" spans="1:20">
      <c r="A59" t="s">
        <v>235</v>
      </c>
      <c r="B59">
        <f>[4]p41!B59</f>
        <v>8603945</v>
      </c>
      <c r="C59">
        <f>[4]p41!C59</f>
        <v>8603945</v>
      </c>
      <c r="D59">
        <f>[4]p41!D59</f>
        <v>8603945</v>
      </c>
      <c r="E59">
        <f>[4]p41!E59</f>
        <v>8603945</v>
      </c>
      <c r="F59">
        <f>[4]p41!F59</f>
        <v>8603945</v>
      </c>
      <c r="G59">
        <f>[4]p41!G59</f>
        <v>2686790</v>
      </c>
      <c r="H59">
        <f>[4]p41!H59</f>
        <v>3224147</v>
      </c>
      <c r="I59">
        <f>[4]p41!I59</f>
        <v>2955469</v>
      </c>
      <c r="J59">
        <f>[4]p41!J59</f>
        <v>2149434</v>
      </c>
      <c r="K59">
        <f>[4]p41!K59</f>
        <v>2283773</v>
      </c>
      <c r="N59" s="32"/>
      <c r="O59" s="32"/>
      <c r="P59" s="32"/>
      <c r="Q59" s="32"/>
      <c r="R59" s="32"/>
      <c r="S59" s="32"/>
      <c r="T59" s="33"/>
    </row>
    <row r="60" spans="1:20">
      <c r="A60" t="s">
        <v>236</v>
      </c>
      <c r="B60">
        <f>[4]p41!B60</f>
        <v>16898837</v>
      </c>
      <c r="C60">
        <f>[4]p41!C60</f>
        <v>16021197</v>
      </c>
      <c r="D60">
        <f>[4]p41!D60</f>
        <v>16898837</v>
      </c>
      <c r="E60">
        <f>[4]p41!E60</f>
        <v>16021197</v>
      </c>
      <c r="F60">
        <f>[4]p41!F60</f>
        <v>16898837</v>
      </c>
      <c r="G60">
        <f>[4]p41!G60</f>
        <v>6045279</v>
      </c>
      <c r="H60">
        <f>[4]p41!H60</f>
        <v>5507920</v>
      </c>
      <c r="I60">
        <f>[4]p41!I60</f>
        <v>5104903</v>
      </c>
      <c r="J60">
        <f>[4]p41!J60</f>
        <v>5104903</v>
      </c>
      <c r="K60">
        <f>[4]p41!K60</f>
        <v>5507920</v>
      </c>
    </row>
    <row r="61" spans="1:20">
      <c r="A61" t="s">
        <v>237</v>
      </c>
      <c r="B61">
        <f>[4]p41!B61</f>
        <v>64454246.09090583</v>
      </c>
      <c r="C61">
        <f>[4]p41!C61</f>
        <v>68323421.228110641</v>
      </c>
      <c r="D61">
        <f>[4]p41!D61</f>
        <v>64299865.459926292</v>
      </c>
      <c r="E61">
        <f>[4]p41!E61</f>
        <v>77460530.782256573</v>
      </c>
      <c r="F61">
        <f>[4]p41!F61</f>
        <v>62656210.279455647</v>
      </c>
      <c r="G61">
        <f>[4]p41!G61</f>
        <v>0</v>
      </c>
      <c r="H61">
        <f>[4]p41!H61</f>
        <v>0</v>
      </c>
      <c r="I61">
        <f>[4]p41!I61</f>
        <v>0</v>
      </c>
      <c r="J61">
        <f>[4]p41!J61</f>
        <v>0</v>
      </c>
      <c r="K61">
        <f>[4]p41!K61</f>
        <v>0</v>
      </c>
    </row>
    <row r="62" spans="1:20">
      <c r="A62" t="s">
        <v>121</v>
      </c>
      <c r="B62">
        <f>[4]p41!B62</f>
        <v>8234906.358227849</v>
      </c>
      <c r="C62">
        <f>[4]p41!C62</f>
        <v>7781175.9082981721</v>
      </c>
      <c r="D62">
        <f>[4]p41!D62</f>
        <v>8243270.1460618852</v>
      </c>
      <c r="E62">
        <f>[4]p41!E62</f>
        <v>7783052.3007735591</v>
      </c>
      <c r="F62">
        <f>[4]p41!F62</f>
        <v>8231151.1115330532</v>
      </c>
      <c r="G62">
        <f>[4]p41!G62</f>
        <v>0</v>
      </c>
      <c r="H62">
        <f>[4]p41!H62</f>
        <v>0</v>
      </c>
      <c r="I62">
        <f>[4]p41!I62</f>
        <v>0</v>
      </c>
      <c r="J62">
        <f>[4]p41!J62</f>
        <v>0</v>
      </c>
      <c r="K62">
        <f>[4]p41!K62</f>
        <v>0</v>
      </c>
    </row>
    <row r="63" spans="1:20">
      <c r="A63" t="s">
        <v>122</v>
      </c>
      <c r="B63">
        <f>[4]p41!B63</f>
        <v>2544980</v>
      </c>
      <c r="C63">
        <f>[4]p41!C63</f>
        <v>1121363</v>
      </c>
      <c r="D63">
        <f>[4]p41!D63</f>
        <v>2359522</v>
      </c>
      <c r="E63">
        <f>[4]p41!E63</f>
        <v>1705218</v>
      </c>
      <c r="F63">
        <f>[4]p41!F63</f>
        <v>2350941</v>
      </c>
      <c r="G63">
        <f>[4]p41!G63</f>
        <v>-3411967</v>
      </c>
      <c r="H63">
        <f>[4]p41!H63</f>
        <v>-2985770</v>
      </c>
      <c r="I63">
        <f>[4]p41!I63</f>
        <v>-2284489</v>
      </c>
      <c r="J63">
        <f>[4]p41!J63</f>
        <v>-2130380</v>
      </c>
      <c r="K63">
        <f>[4]p41!K63</f>
        <v>-2707441</v>
      </c>
    </row>
    <row r="64" spans="1:20">
      <c r="A64" t="s">
        <v>238</v>
      </c>
      <c r="B64">
        <f>[4]p41!B64</f>
        <v>33040785</v>
      </c>
      <c r="C64">
        <f>[4]p41!C64</f>
        <v>37429331</v>
      </c>
      <c r="D64">
        <f>[4]p41!D64</f>
        <v>35365444</v>
      </c>
      <c r="E64">
        <f>[4]p41!E64</f>
        <v>32956815</v>
      </c>
      <c r="F64">
        <f>[4]p41!F64</f>
        <v>33875400</v>
      </c>
      <c r="G64">
        <f>[4]p41!G64</f>
        <v>0</v>
      </c>
      <c r="H64">
        <f>[4]p41!H64</f>
        <v>0</v>
      </c>
      <c r="I64">
        <f>[4]p41!I64</f>
        <v>0</v>
      </c>
      <c r="J64">
        <f>[4]p41!J64</f>
        <v>0</v>
      </c>
      <c r="K64">
        <f>[4]p41!K64</f>
        <v>0</v>
      </c>
    </row>
    <row r="65" spans="1:13">
      <c r="A65" t="s">
        <v>239</v>
      </c>
      <c r="B65">
        <f>[4]p41!B65</f>
        <v>1000000</v>
      </c>
      <c r="C65">
        <f>[4]p41!C65</f>
        <v>1000000</v>
      </c>
      <c r="D65">
        <f>[4]p41!D65</f>
        <v>1000000</v>
      </c>
      <c r="E65">
        <f>[4]p41!E65</f>
        <v>1000000</v>
      </c>
      <c r="F65">
        <f>[4]p41!F65</f>
        <v>1000000</v>
      </c>
      <c r="G65">
        <f>[4]p41!G65</f>
        <v>1000000</v>
      </c>
      <c r="H65">
        <f>[4]p41!H65</f>
        <v>1000000</v>
      </c>
      <c r="I65">
        <f>[4]p41!I65</f>
        <v>1000000</v>
      </c>
      <c r="J65">
        <f>[4]p41!J65</f>
        <v>1000000</v>
      </c>
      <c r="K65">
        <f>[4]p41!K65</f>
        <v>1000000</v>
      </c>
    </row>
    <row r="66" spans="1:13">
      <c r="A66" t="s">
        <v>125</v>
      </c>
      <c r="B66">
        <f>[4]p41!B66</f>
        <v>19633574.732677981</v>
      </c>
      <c r="C66">
        <f>[4]p41!C66</f>
        <v>20991551.31981248</v>
      </c>
      <c r="D66">
        <f>[4]p41!D66</f>
        <v>17331629.31386441</v>
      </c>
      <c r="E66">
        <f>[4]p41!E66</f>
        <v>34015445.481483012</v>
      </c>
      <c r="F66">
        <f>[4]p41!F66</f>
        <v>17198718.167922594</v>
      </c>
      <c r="G66">
        <f>[4]p41!G66</f>
        <v>13898347</v>
      </c>
      <c r="H66">
        <f>[4]p41!H66</f>
        <v>14725667</v>
      </c>
      <c r="I66">
        <f>[4]p41!I66</f>
        <v>16086971</v>
      </c>
      <c r="J66">
        <f>[4]p41!J66</f>
        <v>16387138</v>
      </c>
      <c r="K66">
        <f>[4]p41!K66</f>
        <v>15265952</v>
      </c>
    </row>
    <row r="67" spans="1:13">
      <c r="A67" t="s">
        <v>240</v>
      </c>
      <c r="B67">
        <f>[4]p41!B67</f>
        <v>64454246.09090583</v>
      </c>
      <c r="C67">
        <f>[4]p41!C67</f>
        <v>68323421.228110641</v>
      </c>
      <c r="D67">
        <f>[4]p41!D67</f>
        <v>64299865.459926292</v>
      </c>
      <c r="E67">
        <f>[4]p41!E67</f>
        <v>77460530.782256573</v>
      </c>
      <c r="F67">
        <f>[4]p41!F67</f>
        <v>62656210.279455647</v>
      </c>
      <c r="G67">
        <f>[4]p41!G67</f>
        <v>0</v>
      </c>
      <c r="H67">
        <f>[4]p41!H67</f>
        <v>0</v>
      </c>
      <c r="I67">
        <f>[4]p41!I67</f>
        <v>0</v>
      </c>
      <c r="J67">
        <f>[4]p41!J67</f>
        <v>0</v>
      </c>
      <c r="K67">
        <f>[4]p41!K67</f>
        <v>0</v>
      </c>
    </row>
    <row r="68" spans="1:13">
      <c r="A68" t="s">
        <v>241</v>
      </c>
      <c r="B68">
        <f>[4]p41!B68</f>
        <v>3000000</v>
      </c>
      <c r="C68">
        <f>[4]p41!C68</f>
        <v>3000000</v>
      </c>
      <c r="D68">
        <f>[4]p41!D68</f>
        <v>3000000</v>
      </c>
      <c r="E68">
        <f>[4]p41!E68</f>
        <v>3000000</v>
      </c>
      <c r="F68">
        <f>[4]p41!F68</f>
        <v>3000000</v>
      </c>
      <c r="G68">
        <f>[4]p41!G68</f>
        <v>0</v>
      </c>
      <c r="H68">
        <f>[4]p41!H68</f>
        <v>0</v>
      </c>
      <c r="I68">
        <f>[4]p41!I68</f>
        <v>0</v>
      </c>
      <c r="J68">
        <f>[4]p41!J68</f>
        <v>0</v>
      </c>
      <c r="K68">
        <f>[4]p41!K68</f>
        <v>0</v>
      </c>
    </row>
    <row r="69" spans="1:13">
      <c r="A69" t="s">
        <v>242</v>
      </c>
      <c r="B69">
        <f>[4]p41!B69</f>
        <v>37027029.634233996</v>
      </c>
      <c r="C69">
        <f>[4]p41!C69</f>
        <v>32571099.343189463</v>
      </c>
      <c r="D69">
        <f>[4]p41!D69</f>
        <v>37100608.776729889</v>
      </c>
      <c r="E69">
        <f>[4]p41!E69</f>
        <v>32596714.70561906</v>
      </c>
      <c r="F69">
        <f>[4]p41!F69</f>
        <v>37035107.784497879</v>
      </c>
      <c r="G69">
        <f>[4]p41!G69</f>
        <v>0</v>
      </c>
      <c r="H69">
        <f>[4]p41!H69</f>
        <v>0</v>
      </c>
      <c r="I69">
        <f>[4]p41!I69</f>
        <v>0</v>
      </c>
      <c r="J69">
        <f>[4]p41!J69</f>
        <v>0</v>
      </c>
      <c r="K69">
        <f>[4]p41!K69</f>
        <v>0</v>
      </c>
    </row>
    <row r="70" spans="1:13">
      <c r="A70" t="s">
        <v>243</v>
      </c>
      <c r="B70">
        <f>[4]p41!B70</f>
        <v>2482737.0174713843</v>
      </c>
      <c r="C70">
        <f>[4]p41!C70</f>
        <v>668923.07173531875</v>
      </c>
      <c r="D70">
        <f>[4]p41!D70</f>
        <v>2430429.2863193154</v>
      </c>
      <c r="E70">
        <f>[4]p41!E70</f>
        <v>1448491.8025677614</v>
      </c>
      <c r="F70">
        <f>[4]p41!F70</f>
        <v>2419289.6106219217</v>
      </c>
      <c r="G70">
        <f>[4]p41!G70</f>
        <v>-65281</v>
      </c>
      <c r="H70">
        <f>[4]p41!H70</f>
        <v>-60792</v>
      </c>
      <c r="I70">
        <f>[4]p41!I70</f>
        <v>-57424</v>
      </c>
      <c r="J70">
        <f>[4]p41!J70</f>
        <v>-57424</v>
      </c>
      <c r="K70">
        <f>[4]p41!K70</f>
        <v>-60792</v>
      </c>
    </row>
    <row r="71" spans="1:13">
      <c r="A71" t="s">
        <v>244</v>
      </c>
      <c r="B71">
        <f>[4]p41!B71</f>
        <v>1.0065962590742255</v>
      </c>
      <c r="C71">
        <f>[4]p41!C71</f>
        <v>0.99498438735115002</v>
      </c>
      <c r="D71">
        <f>[4]p41!D71</f>
        <v>1.0103342307747587</v>
      </c>
      <c r="E71">
        <f>[4]p41!E71</f>
        <v>0.99544493924448174</v>
      </c>
      <c r="F71">
        <f>[4]p41!F71</f>
        <v>0.99264018355538353</v>
      </c>
      <c r="G71">
        <f>[4]p41!G71</f>
        <v>0</v>
      </c>
      <c r="H71">
        <f>[4]p41!H71</f>
        <v>0</v>
      </c>
      <c r="I71">
        <f>[4]p41!I71</f>
        <v>0</v>
      </c>
      <c r="J71">
        <f>[4]p41!J71</f>
        <v>0</v>
      </c>
      <c r="K71">
        <f>[4]p41!K71</f>
        <v>0</v>
      </c>
    </row>
    <row r="72" spans="1:13">
      <c r="A72" t="s">
        <v>245</v>
      </c>
      <c r="B72">
        <f>[4]p41!B72</f>
        <v>1.0014407314480713</v>
      </c>
      <c r="C72">
        <f>[4]p41!C72</f>
        <v>0.99326083177650593</v>
      </c>
      <c r="D72">
        <f>[4]p41!D72</f>
        <v>1.0011772460146491</v>
      </c>
      <c r="E72">
        <f>[4]p41!E72</f>
        <v>0.99356545781833583</v>
      </c>
      <c r="F72">
        <f>[4]p41!F72</f>
        <v>1.0105557329424377</v>
      </c>
      <c r="G72">
        <f>[4]p41!G72</f>
        <v>0</v>
      </c>
      <c r="H72">
        <f>[4]p41!H72</f>
        <v>0</v>
      </c>
      <c r="I72">
        <f>[4]p41!I72</f>
        <v>0</v>
      </c>
      <c r="J72">
        <f>[4]p41!J72</f>
        <v>0</v>
      </c>
      <c r="K72">
        <f>[4]p41!K72</f>
        <v>0</v>
      </c>
    </row>
    <row r="73" spans="1:13">
      <c r="A73" t="s">
        <v>246</v>
      </c>
      <c r="B73">
        <f>[4]p41!B73</f>
        <v>0</v>
      </c>
      <c r="C73">
        <f>[4]p41!C73</f>
        <v>0</v>
      </c>
      <c r="D73">
        <f>[4]p41!D73</f>
        <v>0</v>
      </c>
      <c r="E73">
        <f>[4]p41!E73</f>
        <v>0</v>
      </c>
      <c r="F73">
        <f>[4]p41!F73</f>
        <v>0</v>
      </c>
      <c r="G73">
        <f>[4]p41!G73</f>
        <v>0</v>
      </c>
      <c r="H73">
        <f>[4]p41!H73</f>
        <v>0</v>
      </c>
      <c r="I73">
        <f>[4]p41!I73</f>
        <v>0</v>
      </c>
      <c r="J73">
        <f>[4]p41!J73</f>
        <v>0</v>
      </c>
      <c r="K73">
        <f>[4]p41!K73</f>
        <v>0</v>
      </c>
    </row>
    <row r="74" spans="1:13">
      <c r="A74" t="s">
        <v>435</v>
      </c>
      <c r="B74">
        <f>[4]p41!B74</f>
        <v>0</v>
      </c>
      <c r="C74">
        <f>[4]p41!C74</f>
        <v>0</v>
      </c>
      <c r="D74">
        <f>[4]p41!D74</f>
        <v>0</v>
      </c>
      <c r="E74">
        <f>[4]p41!E74</f>
        <v>0</v>
      </c>
      <c r="F74">
        <f>[4]p41!F74</f>
        <v>0</v>
      </c>
      <c r="G74">
        <f>[4]p41!G74</f>
        <v>0</v>
      </c>
      <c r="H74">
        <f>[4]p41!H74</f>
        <v>0</v>
      </c>
      <c r="I74">
        <f>[4]p41!I74</f>
        <v>0</v>
      </c>
      <c r="J74">
        <f>[4]p41!J74</f>
        <v>0</v>
      </c>
      <c r="K74">
        <f>[4]p41!K74</f>
        <v>0</v>
      </c>
    </row>
    <row r="75" spans="1:13">
      <c r="A75" t="s">
        <v>436</v>
      </c>
      <c r="B75">
        <f>[4]p41!B75</f>
        <v>0</v>
      </c>
      <c r="C75">
        <f>[4]p41!C75</f>
        <v>0</v>
      </c>
      <c r="D75">
        <f>[4]p41!D75</f>
        <v>0</v>
      </c>
      <c r="E75">
        <f>[4]p41!E75</f>
        <v>0</v>
      </c>
      <c r="F75">
        <f>[4]p41!F75</f>
        <v>0</v>
      </c>
      <c r="G75">
        <f>[4]p41!G75</f>
        <v>0</v>
      </c>
      <c r="H75">
        <f>[4]p41!H75</f>
        <v>0</v>
      </c>
      <c r="I75">
        <f>[4]p41!I75</f>
        <v>0</v>
      </c>
      <c r="J75">
        <f>[4]p41!J75</f>
        <v>0</v>
      </c>
      <c r="K75">
        <f>[4]p41!K75</f>
        <v>0</v>
      </c>
    </row>
    <row r="76" spans="1:13">
      <c r="A76" t="s">
        <v>437</v>
      </c>
      <c r="B76">
        <f>[4]p41!B76</f>
        <v>0</v>
      </c>
      <c r="C76">
        <f>[4]p41!C76</f>
        <v>0</v>
      </c>
      <c r="D76">
        <f>[4]p41!D76</f>
        <v>0</v>
      </c>
      <c r="E76">
        <f>[4]p41!E76</f>
        <v>0</v>
      </c>
      <c r="F76">
        <f>[4]p41!F76</f>
        <v>0</v>
      </c>
      <c r="G76">
        <f>[4]p41!G76</f>
        <v>0</v>
      </c>
      <c r="H76">
        <f>[4]p41!H76</f>
        <v>0</v>
      </c>
      <c r="I76">
        <f>[4]p41!I76</f>
        <v>0</v>
      </c>
      <c r="J76">
        <f>[4]p41!J76</f>
        <v>0</v>
      </c>
      <c r="K76">
        <f>[4]p41!K76</f>
        <v>0</v>
      </c>
    </row>
    <row r="77" spans="1:13" ht="14" thickBot="1">
      <c r="A77" s="34" t="s">
        <v>438</v>
      </c>
      <c r="B77" s="34">
        <f>[4]p41!B77</f>
        <v>0</v>
      </c>
      <c r="C77" s="34">
        <f>[4]p41!C77</f>
        <v>0</v>
      </c>
      <c r="D77" s="34">
        <f>[4]p41!D77</f>
        <v>0</v>
      </c>
      <c r="E77" s="34">
        <f>[4]p41!E77</f>
        <v>0</v>
      </c>
      <c r="F77" s="34">
        <f>[4]p41!F77</f>
        <v>0</v>
      </c>
      <c r="G77" s="34">
        <f>[4]p41!G77</f>
        <v>0</v>
      </c>
      <c r="H77" s="34">
        <f>[4]p41!H77</f>
        <v>0</v>
      </c>
      <c r="I77" s="34">
        <f>[4]p41!I77</f>
        <v>0</v>
      </c>
      <c r="J77" s="34">
        <f>[4]p41!J77</f>
        <v>0</v>
      </c>
      <c r="K77" s="34">
        <f>[4]p41!K77</f>
        <v>0</v>
      </c>
      <c r="L77" s="34"/>
      <c r="M77" s="34"/>
    </row>
    <row r="78" spans="1:13">
      <c r="A78" t="s">
        <v>247</v>
      </c>
      <c r="B78">
        <f>[4]p41!B78</f>
        <v>1</v>
      </c>
    </row>
    <row r="79" spans="1:13">
      <c r="A79" t="s">
        <v>248</v>
      </c>
      <c r="B79">
        <f>[4]p41!B79</f>
        <v>50000</v>
      </c>
    </row>
    <row r="80" spans="1:13">
      <c r="A80" t="s">
        <v>249</v>
      </c>
      <c r="B80">
        <f>[4]p41!B80</f>
        <v>50000</v>
      </c>
    </row>
    <row r="81" spans="1:2">
      <c r="A81" t="s">
        <v>250</v>
      </c>
      <c r="B81">
        <f>[4]p41!B81</f>
        <v>0</v>
      </c>
    </row>
    <row r="82" spans="1:2">
      <c r="A82" t="s">
        <v>251</v>
      </c>
      <c r="B82">
        <f>[4]p41!B82</f>
        <v>0</v>
      </c>
    </row>
    <row r="83" spans="1:2">
      <c r="A83" t="s">
        <v>252</v>
      </c>
      <c r="B83">
        <f>[4]p41!B83</f>
        <v>0</v>
      </c>
    </row>
    <row r="84" spans="1:2">
      <c r="A84" t="s">
        <v>253</v>
      </c>
      <c r="B84">
        <f>[4]p41!B84</f>
        <v>0</v>
      </c>
    </row>
    <row r="85" spans="1:2">
      <c r="A85" t="s">
        <v>254</v>
      </c>
      <c r="B85">
        <f>[4]p41!B85</f>
        <v>62040</v>
      </c>
    </row>
    <row r="86" spans="1:2">
      <c r="A86" t="s">
        <v>255</v>
      </c>
      <c r="B86">
        <f>[4]p41!B86</f>
        <v>25542</v>
      </c>
    </row>
    <row r="87" spans="1:2">
      <c r="A87" t="s">
        <v>256</v>
      </c>
      <c r="B87">
        <f>[4]p41!B87</f>
        <v>19650</v>
      </c>
    </row>
    <row r="88" spans="1:2">
      <c r="A88" t="s">
        <v>257</v>
      </c>
      <c r="B88">
        <f>[4]p41!B88</f>
        <v>52714</v>
      </c>
    </row>
    <row r="89" spans="1:2">
      <c r="A89" t="s">
        <v>258</v>
      </c>
      <c r="B89">
        <f>[4]p41!B89</f>
        <v>54797</v>
      </c>
    </row>
    <row r="90" spans="1:2">
      <c r="A90" t="s">
        <v>259</v>
      </c>
      <c r="B90">
        <f>[4]p41!B90</f>
        <v>131922</v>
      </c>
    </row>
    <row r="91" spans="1:2">
      <c r="A91" t="s">
        <v>260</v>
      </c>
      <c r="B91">
        <f>[4]p41!B91</f>
        <v>62040</v>
      </c>
    </row>
    <row r="92" spans="1:2">
      <c r="A92" t="s">
        <v>261</v>
      </c>
      <c r="B92">
        <f>[4]p41!B92</f>
        <v>25542</v>
      </c>
    </row>
    <row r="93" spans="1:2">
      <c r="A93" t="s">
        <v>262</v>
      </c>
      <c r="B93">
        <f>[4]p41!B93</f>
        <v>19650</v>
      </c>
    </row>
    <row r="94" spans="1:2">
      <c r="A94" t="s">
        <v>263</v>
      </c>
      <c r="B94">
        <f>[4]p41!B94</f>
        <v>52714</v>
      </c>
    </row>
    <row r="95" spans="1:2">
      <c r="A95" t="s">
        <v>264</v>
      </c>
      <c r="B95">
        <f>[4]p41!B95</f>
        <v>54797</v>
      </c>
    </row>
    <row r="96" spans="1:2">
      <c r="A96" t="s">
        <v>265</v>
      </c>
      <c r="B96">
        <f>[4]p41!B96</f>
        <v>131922</v>
      </c>
    </row>
    <row r="97" spans="1:2">
      <c r="A97" t="s">
        <v>266</v>
      </c>
      <c r="B97">
        <f>[4]p41!B97</f>
        <v>0</v>
      </c>
    </row>
    <row r="98" spans="1:2">
      <c r="A98" t="s">
        <v>267</v>
      </c>
      <c r="B98">
        <f>[4]p41!B98</f>
        <v>0</v>
      </c>
    </row>
    <row r="99" spans="1:2">
      <c r="A99" t="s">
        <v>268</v>
      </c>
      <c r="B99">
        <f>[4]p41!B99</f>
        <v>0</v>
      </c>
    </row>
    <row r="100" spans="1:2">
      <c r="A100" t="s">
        <v>269</v>
      </c>
      <c r="B100">
        <f>[4]p41!B100</f>
        <v>0</v>
      </c>
    </row>
    <row r="101" spans="1:2">
      <c r="A101" t="s">
        <v>270</v>
      </c>
      <c r="B101">
        <f>[4]p41!B101</f>
        <v>0</v>
      </c>
    </row>
    <row r="102" spans="1:2">
      <c r="A102" t="s">
        <v>271</v>
      </c>
      <c r="B102">
        <f>[4]p41!B102</f>
        <v>0</v>
      </c>
    </row>
    <row r="103" spans="1:2">
      <c r="A103" t="s">
        <v>272</v>
      </c>
      <c r="B103">
        <f>[4]p41!B103</f>
        <v>246036929.08627358</v>
      </c>
    </row>
    <row r="104" spans="1:2">
      <c r="A104" t="s">
        <v>273</v>
      </c>
      <c r="B104">
        <f>[4]p41!B104</f>
        <v>9784072.5124431439</v>
      </c>
    </row>
    <row r="105" spans="1:2">
      <c r="A105" t="s">
        <v>274</v>
      </c>
      <c r="B105">
        <f>[4]p41!B105</f>
        <v>6198782.9691652246</v>
      </c>
    </row>
    <row r="106" spans="1:2">
      <c r="A106" t="s">
        <v>275</v>
      </c>
      <c r="B106">
        <f>[4]p41!B106</f>
        <v>1567890.5560751723</v>
      </c>
    </row>
    <row r="107" spans="1:2">
      <c r="A107" t="s">
        <v>276</v>
      </c>
      <c r="B107">
        <f>[4]p41!B107</f>
        <v>2518852.8140208935</v>
      </c>
    </row>
    <row r="108" spans="1:2">
      <c r="A108" t="s">
        <v>277</v>
      </c>
      <c r="B108">
        <f>[4]p41!B108</f>
        <v>5469541.1058492009</v>
      </c>
    </row>
    <row r="109" spans="1:2">
      <c r="A109" t="s">
        <v>278</v>
      </c>
      <c r="B109">
        <f>[4]p41!B109</f>
        <v>2026.1903448903008</v>
      </c>
    </row>
    <row r="110" spans="1:2">
      <c r="A110" t="s">
        <v>279</v>
      </c>
      <c r="B110">
        <f>[4]p41!B110</f>
        <v>279.88664828464209</v>
      </c>
    </row>
    <row r="111" spans="1:2">
      <c r="A111" t="s">
        <v>280</v>
      </c>
      <c r="B111">
        <f>[4]p41!B111</f>
        <v>144.38596935318839</v>
      </c>
    </row>
    <row r="112" spans="1:2">
      <c r="A112" t="s">
        <v>281</v>
      </c>
      <c r="B112">
        <f>[4]p41!B112</f>
        <v>14.480861456405576</v>
      </c>
    </row>
    <row r="113" spans="1:2">
      <c r="A113" t="s">
        <v>282</v>
      </c>
      <c r="B113">
        <f>[4]p41!B113</f>
        <v>17.074448582925978</v>
      </c>
    </row>
    <row r="114" spans="1:2">
      <c r="A114" t="s">
        <v>283</v>
      </c>
      <c r="B114">
        <f>[4]p41!B114</f>
        <v>21.913226054336675</v>
      </c>
    </row>
    <row r="115" spans="1:2">
      <c r="A115" t="s">
        <v>284</v>
      </c>
      <c r="B115">
        <f>[4]p41!B115</f>
        <v>11999970</v>
      </c>
    </row>
    <row r="116" spans="1:2">
      <c r="A116" t="s">
        <v>285</v>
      </c>
      <c r="B116">
        <f>[4]p41!B116</f>
        <v>649996.19999999995</v>
      </c>
    </row>
    <row r="117" spans="1:2">
      <c r="A117" t="s">
        <v>286</v>
      </c>
      <c r="B117">
        <f>[4]p41!B117</f>
        <v>650000</v>
      </c>
    </row>
    <row r="118" spans="1:2">
      <c r="A118" t="s">
        <v>287</v>
      </c>
      <c r="B118">
        <f>[4]p41!B118</f>
        <v>199999.69</v>
      </c>
    </row>
    <row r="119" spans="1:2">
      <c r="A119" t="s">
        <v>288</v>
      </c>
      <c r="B119">
        <f>[4]p41!B119</f>
        <v>300000.13</v>
      </c>
    </row>
    <row r="120" spans="1:2">
      <c r="A120" t="s">
        <v>289</v>
      </c>
      <c r="B120">
        <f>[4]p41!B120</f>
        <v>1000000</v>
      </c>
    </row>
    <row r="121" spans="1:2">
      <c r="A121" t="s">
        <v>290</v>
      </c>
      <c r="B121">
        <f>[4]p41!B121</f>
        <v>22143323.617764622</v>
      </c>
    </row>
    <row r="122" spans="1:2">
      <c r="A122" t="s">
        <v>291</v>
      </c>
      <c r="B122">
        <f>[4]p41!B122</f>
        <v>675101.0033585768</v>
      </c>
    </row>
    <row r="123" spans="1:2">
      <c r="A123" t="s">
        <v>292</v>
      </c>
      <c r="B123">
        <f>[4]p41!B123</f>
        <v>570288.0331632006</v>
      </c>
    </row>
    <row r="124" spans="1:2">
      <c r="A124" t="s">
        <v>293</v>
      </c>
      <c r="B124">
        <f>[4]p41!B124</f>
        <v>0</v>
      </c>
    </row>
    <row r="125" spans="1:2">
      <c r="A125" t="s">
        <v>294</v>
      </c>
      <c r="B125">
        <f>[4]p41!B125</f>
        <v>0</v>
      </c>
    </row>
    <row r="126" spans="1:2">
      <c r="A126" t="s">
        <v>295</v>
      </c>
      <c r="B126">
        <f>[4]p41!B126</f>
        <v>314498.61358632904</v>
      </c>
    </row>
    <row r="127" spans="1:2">
      <c r="A127" t="s">
        <v>296</v>
      </c>
      <c r="B127">
        <f>[4]p41!B127</f>
        <v>59803</v>
      </c>
    </row>
    <row r="128" spans="1:2">
      <c r="A128" t="s">
        <v>297</v>
      </c>
      <c r="B128">
        <f>[4]p41!B128</f>
        <v>16750</v>
      </c>
    </row>
    <row r="129" spans="1:2">
      <c r="A129" t="s">
        <v>298</v>
      </c>
      <c r="B129">
        <f>[4]p41!B129</f>
        <v>15920</v>
      </c>
    </row>
    <row r="130" spans="1:2">
      <c r="A130" t="s">
        <v>299</v>
      </c>
      <c r="B130">
        <f>[4]p41!B130</f>
        <v>55621</v>
      </c>
    </row>
    <row r="131" spans="1:2">
      <c r="A131" t="s">
        <v>300</v>
      </c>
      <c r="B131">
        <f>[4]p41!B131</f>
        <v>65999</v>
      </c>
    </row>
    <row r="132" spans="1:2">
      <c r="A132" t="s">
        <v>301</v>
      </c>
      <c r="B132">
        <f>[4]p41!B132</f>
        <v>149497</v>
      </c>
    </row>
    <row r="133" spans="1:2">
      <c r="A133" t="s">
        <v>302</v>
      </c>
      <c r="B133">
        <f>[4]p41!B133</f>
        <v>59803</v>
      </c>
    </row>
    <row r="134" spans="1:2">
      <c r="A134" t="s">
        <v>303</v>
      </c>
      <c r="B134">
        <f>[4]p41!B134</f>
        <v>16750</v>
      </c>
    </row>
    <row r="135" spans="1:2">
      <c r="A135" t="s">
        <v>304</v>
      </c>
      <c r="B135">
        <f>[4]p41!B135</f>
        <v>15920</v>
      </c>
    </row>
    <row r="136" spans="1:2">
      <c r="A136" t="s">
        <v>305</v>
      </c>
      <c r="B136">
        <f>[4]p41!B136</f>
        <v>55621</v>
      </c>
    </row>
    <row r="137" spans="1:2">
      <c r="A137" t="s">
        <v>306</v>
      </c>
      <c r="B137">
        <f>[4]p41!B137</f>
        <v>65999</v>
      </c>
    </row>
    <row r="138" spans="1:2">
      <c r="A138" t="s">
        <v>307</v>
      </c>
      <c r="B138">
        <f>[4]p41!B138</f>
        <v>149497</v>
      </c>
    </row>
    <row r="139" spans="1:2">
      <c r="A139" t="s">
        <v>308</v>
      </c>
      <c r="B139">
        <f>[4]p41!B139</f>
        <v>0</v>
      </c>
    </row>
    <row r="140" spans="1:2">
      <c r="A140" t="s">
        <v>309</v>
      </c>
      <c r="B140">
        <f>[4]p41!B140</f>
        <v>0</v>
      </c>
    </row>
    <row r="141" spans="1:2">
      <c r="A141" t="s">
        <v>310</v>
      </c>
      <c r="B141">
        <f>[4]p41!B141</f>
        <v>0</v>
      </c>
    </row>
    <row r="142" spans="1:2">
      <c r="A142" t="s">
        <v>311</v>
      </c>
      <c r="B142">
        <f>[4]p41!B142</f>
        <v>0</v>
      </c>
    </row>
    <row r="143" spans="1:2">
      <c r="A143" t="s">
        <v>312</v>
      </c>
      <c r="B143">
        <f>[4]p41!B143</f>
        <v>0</v>
      </c>
    </row>
    <row r="144" spans="1:2">
      <c r="A144" t="s">
        <v>313</v>
      </c>
      <c r="B144">
        <f>[4]p41!B144</f>
        <v>0</v>
      </c>
    </row>
    <row r="145" spans="1:2">
      <c r="A145" t="s">
        <v>314</v>
      </c>
      <c r="B145">
        <f>[4]p41!B145</f>
        <v>364577759.60412312</v>
      </c>
    </row>
    <row r="146" spans="1:2">
      <c r="A146" t="s">
        <v>315</v>
      </c>
      <c r="B146">
        <f>[4]p41!B146</f>
        <v>7620390.2731494065</v>
      </c>
    </row>
    <row r="147" spans="1:2">
      <c r="A147" t="s">
        <v>316</v>
      </c>
      <c r="B147">
        <f>[4]p41!B147</f>
        <v>7604922.018266595</v>
      </c>
    </row>
    <row r="148" spans="1:2">
      <c r="A148" t="s">
        <v>317</v>
      </c>
      <c r="B148">
        <f>[4]p41!B148</f>
        <v>2176204.2122342982</v>
      </c>
    </row>
    <row r="149" spans="1:2">
      <c r="A149" t="s">
        <v>318</v>
      </c>
      <c r="B149">
        <f>[4]p41!B149</f>
        <v>3603138.8965080893</v>
      </c>
    </row>
    <row r="150" spans="1:2">
      <c r="A150" t="s">
        <v>319</v>
      </c>
      <c r="B150">
        <f>[4]p41!B150</f>
        <v>7930369.6425039377</v>
      </c>
    </row>
    <row r="151" spans="1:2">
      <c r="A151" t="s">
        <v>320</v>
      </c>
      <c r="B151">
        <f>[4]p41!B151</f>
        <v>2551.0219094226322</v>
      </c>
    </row>
    <row r="152" spans="1:2">
      <c r="A152" t="s">
        <v>321</v>
      </c>
      <c r="B152">
        <f>[4]p41!B152</f>
        <v>364.7030673191685</v>
      </c>
    </row>
    <row r="153" spans="1:2">
      <c r="A153" t="s">
        <v>322</v>
      </c>
      <c r="B153">
        <f>[4]p41!B153</f>
        <v>184.240471236079</v>
      </c>
    </row>
    <row r="154" spans="1:2">
      <c r="A154" t="s">
        <v>323</v>
      </c>
      <c r="B154">
        <f>[4]p41!B154</f>
        <v>19.593940881257375</v>
      </c>
    </row>
    <row r="155" spans="1:2">
      <c r="A155" t="s">
        <v>324</v>
      </c>
      <c r="B155">
        <f>[4]p41!B155</f>
        <v>23.103303427154216</v>
      </c>
    </row>
    <row r="156" spans="1:2">
      <c r="A156" t="s">
        <v>325</v>
      </c>
      <c r="B156">
        <f>[4]p41!B156</f>
        <v>28.944687882473691</v>
      </c>
    </row>
    <row r="157" spans="1:2">
      <c r="A157" t="s">
        <v>326</v>
      </c>
      <c r="B157">
        <f>[4]p41!B157</f>
        <v>17000010</v>
      </c>
    </row>
    <row r="158" spans="1:2">
      <c r="A158" t="s">
        <v>327</v>
      </c>
      <c r="B158">
        <f>[4]p41!B158</f>
        <v>599999.4</v>
      </c>
    </row>
    <row r="159" spans="1:2">
      <c r="A159" t="s">
        <v>328</v>
      </c>
      <c r="B159">
        <f>[4]p41!B159</f>
        <v>600002</v>
      </c>
    </row>
    <row r="160" spans="1:2">
      <c r="A160" t="s">
        <v>329</v>
      </c>
      <c r="B160">
        <f>[4]p41!B160</f>
        <v>279999.7</v>
      </c>
    </row>
    <row r="161" spans="1:2">
      <c r="A161" t="s">
        <v>330</v>
      </c>
      <c r="B161">
        <f>[4]p41!B161</f>
        <v>399999.91</v>
      </c>
    </row>
    <row r="162" spans="1:2">
      <c r="A162" t="s">
        <v>331</v>
      </c>
      <c r="B162">
        <f>[4]p41!B162</f>
        <v>1200000</v>
      </c>
    </row>
    <row r="163" spans="1:2">
      <c r="A163" t="s">
        <v>332</v>
      </c>
      <c r="B163">
        <f>[4]p41!B163</f>
        <v>0</v>
      </c>
    </row>
    <row r="164" spans="1:2">
      <c r="A164" t="s">
        <v>333</v>
      </c>
      <c r="B164">
        <f>[4]p41!B164</f>
        <v>525806.92884730897</v>
      </c>
    </row>
    <row r="165" spans="1:2">
      <c r="A165" t="s">
        <v>334</v>
      </c>
      <c r="B165">
        <f>[4]p41!B165</f>
        <v>699652.82568052679</v>
      </c>
    </row>
    <row r="166" spans="1:2">
      <c r="A166" t="s">
        <v>335</v>
      </c>
      <c r="B166">
        <f>[4]p41!B166</f>
        <v>250263.48440694431</v>
      </c>
    </row>
    <row r="167" spans="1:2">
      <c r="A167" t="s">
        <v>336</v>
      </c>
      <c r="B167">
        <f>[4]p41!B167</f>
        <v>414360.97309843032</v>
      </c>
    </row>
    <row r="168" spans="1:2">
      <c r="A168" t="s">
        <v>337</v>
      </c>
      <c r="B168">
        <f>[4]p41!B168</f>
        <v>455996.25444397645</v>
      </c>
    </row>
    <row r="169" spans="1:2">
      <c r="A169" t="s">
        <v>338</v>
      </c>
      <c r="B169">
        <f>[4]p41!B169</f>
        <v>5</v>
      </c>
    </row>
    <row r="170" spans="1:2">
      <c r="A170" t="s">
        <v>339</v>
      </c>
      <c r="B170">
        <f>[4]p41!B170</f>
        <v>1</v>
      </c>
    </row>
    <row r="171" spans="1:2">
      <c r="A171" t="s">
        <v>340</v>
      </c>
      <c r="B171">
        <f>[4]p41!B171</f>
        <v>349995</v>
      </c>
    </row>
    <row r="172" spans="1:2">
      <c r="A172" t="s">
        <v>341</v>
      </c>
      <c r="B172">
        <f>[4]p41!B172</f>
        <v>1106354.3500000001</v>
      </c>
    </row>
    <row r="173" spans="1:2">
      <c r="A173" t="s">
        <v>342</v>
      </c>
      <c r="B173">
        <f>[4]p41!B173</f>
        <v>4490495.7</v>
      </c>
    </row>
    <row r="174" spans="1:2">
      <c r="A174" t="s">
        <v>343</v>
      </c>
      <c r="B174">
        <f>[4]p41!B174</f>
        <v>349995</v>
      </c>
    </row>
    <row r="175" spans="1:2">
      <c r="A175" t="s">
        <v>344</v>
      </c>
      <c r="B175">
        <f>[4]p41!B175</f>
        <v>1106354.3500000001</v>
      </c>
    </row>
    <row r="176" spans="1:2">
      <c r="A176" t="s">
        <v>345</v>
      </c>
      <c r="B176">
        <f>[4]p41!B176</f>
        <v>4490495.7</v>
      </c>
    </row>
    <row r="177" spans="1:2">
      <c r="A177" t="s">
        <v>346</v>
      </c>
      <c r="B177">
        <f>[4]p41!B177</f>
        <v>345621</v>
      </c>
    </row>
    <row r="178" spans="1:2">
      <c r="A178" t="s">
        <v>347</v>
      </c>
      <c r="B178">
        <f>[4]p41!B178</f>
        <v>1107261.1611392405</v>
      </c>
    </row>
    <row r="179" spans="1:2">
      <c r="A179" t="s">
        <v>348</v>
      </c>
      <c r="B179">
        <f>[4]p41!B179</f>
        <v>4450047.25</v>
      </c>
    </row>
    <row r="180" spans="1:2">
      <c r="A180" t="s">
        <v>349</v>
      </c>
      <c r="B180">
        <f>[4]p41!B180</f>
        <v>348514</v>
      </c>
    </row>
    <row r="181" spans="1:2">
      <c r="A181" t="s">
        <v>350</v>
      </c>
      <c r="B181">
        <f>[4]p41!B181</f>
        <v>208082534</v>
      </c>
    </row>
    <row r="182" spans="1:2">
      <c r="A182" t="s">
        <v>351</v>
      </c>
      <c r="B182">
        <f>[4]p41!B182</f>
        <v>636584782</v>
      </c>
    </row>
    <row r="183" spans="1:2">
      <c r="A183" t="s">
        <v>352</v>
      </c>
      <c r="B183">
        <f>[4]p41!B183</f>
        <v>348514</v>
      </c>
    </row>
    <row r="184" spans="1:2">
      <c r="A184" t="s">
        <v>353</v>
      </c>
      <c r="B184">
        <f>[4]p41!B184</f>
        <v>208082534</v>
      </c>
    </row>
    <row r="185" spans="1:2">
      <c r="A185" t="s">
        <v>354</v>
      </c>
      <c r="B185">
        <f>[4]p41!B185</f>
        <v>636584782</v>
      </c>
    </row>
    <row r="186" spans="1:2">
      <c r="A186" t="s">
        <v>355</v>
      </c>
      <c r="B186">
        <f>[4]p41!B186</f>
        <v>344158</v>
      </c>
    </row>
    <row r="187" spans="1:2">
      <c r="A187" t="s">
        <v>356</v>
      </c>
      <c r="B187">
        <f>[4]p41!B187</f>
        <v>206538244.06111109</v>
      </c>
    </row>
    <row r="188" spans="1:2">
      <c r="A188" t="s">
        <v>357</v>
      </c>
      <c r="B188">
        <f>[4]p41!B188</f>
        <v>628146263</v>
      </c>
    </row>
    <row r="189" spans="1:2">
      <c r="A189" t="s">
        <v>358</v>
      </c>
      <c r="B189">
        <f>[4]p41!B189</f>
        <v>0</v>
      </c>
    </row>
    <row r="190" spans="1:2">
      <c r="A190" t="s">
        <v>359</v>
      </c>
      <c r="B190">
        <f>[4]p41!B190</f>
        <v>0</v>
      </c>
    </row>
    <row r="191" spans="1:2">
      <c r="A191" t="s">
        <v>360</v>
      </c>
      <c r="B191">
        <f>[4]p41!B191</f>
        <v>0</v>
      </c>
    </row>
    <row r="192" spans="1:2">
      <c r="A192" t="s">
        <v>361</v>
      </c>
      <c r="B192">
        <f>[4]p41!B192</f>
        <v>39519</v>
      </c>
    </row>
    <row r="193" spans="1:2">
      <c r="A193" t="s">
        <v>362</v>
      </c>
      <c r="B193">
        <f>[4]p41!B193</f>
        <v>631957.34</v>
      </c>
    </row>
    <row r="194" spans="1:2">
      <c r="A194" t="s">
        <v>363</v>
      </c>
      <c r="B194">
        <f>[4]p41!B194</f>
        <v>15.991228588979846</v>
      </c>
    </row>
    <row r="195" spans="1:2">
      <c r="A195" t="s">
        <v>364</v>
      </c>
      <c r="B195">
        <f>[4]p41!B195</f>
        <v>0</v>
      </c>
    </row>
    <row r="196" spans="1:2">
      <c r="A196" t="s">
        <v>365</v>
      </c>
      <c r="B196">
        <f>[4]p41!B196</f>
        <v>0</v>
      </c>
    </row>
    <row r="197" spans="1:2">
      <c r="A197" t="s">
        <v>366</v>
      </c>
      <c r="B197">
        <f>[4]p41!B197</f>
        <v>0</v>
      </c>
    </row>
    <row r="198" spans="1:2">
      <c r="A198" t="s">
        <v>367</v>
      </c>
      <c r="B198">
        <f>[4]p41!B198</f>
        <v>0</v>
      </c>
    </row>
    <row r="199" spans="1:2">
      <c r="A199" t="s">
        <v>368</v>
      </c>
      <c r="B199">
        <f>[4]p41!B199</f>
        <v>0</v>
      </c>
    </row>
    <row r="200" spans="1:2">
      <c r="A200" t="s">
        <v>369</v>
      </c>
      <c r="B200">
        <f>[4]p41!B200</f>
        <v>0</v>
      </c>
    </row>
    <row r="201" spans="1:2">
      <c r="A201" t="s">
        <v>370</v>
      </c>
      <c r="B201">
        <f>[4]p41!B201</f>
        <v>20650</v>
      </c>
    </row>
    <row r="202" spans="1:2">
      <c r="A202" t="s">
        <v>371</v>
      </c>
      <c r="B202">
        <f>[4]p41!B202</f>
        <v>50047830</v>
      </c>
    </row>
    <row r="203" spans="1:2">
      <c r="A203" t="s">
        <v>372</v>
      </c>
      <c r="B203">
        <f>[4]p41!B203</f>
        <v>2423.6252087434077</v>
      </c>
    </row>
    <row r="204" spans="1:2">
      <c r="A204" t="s">
        <v>373</v>
      </c>
      <c r="B204">
        <f>[4]p41!B204</f>
        <v>15709</v>
      </c>
    </row>
    <row r="205" spans="1:2">
      <c r="A205" t="s">
        <v>374</v>
      </c>
      <c r="B205">
        <f>[4]p41!B205</f>
        <v>42314130</v>
      </c>
    </row>
    <row r="206" spans="1:2">
      <c r="A206" t="s">
        <v>375</v>
      </c>
      <c r="B206">
        <f>[4]p41!B206</f>
        <v>2693.6252087434077</v>
      </c>
    </row>
    <row r="207" spans="1:2">
      <c r="A207" t="s">
        <v>376</v>
      </c>
      <c r="B207">
        <f>[4]p41!B207</f>
        <v>183891</v>
      </c>
    </row>
    <row r="208" spans="1:2">
      <c r="A208" t="s">
        <v>377</v>
      </c>
      <c r="B208">
        <f>[4]p41!B208</f>
        <v>343263</v>
      </c>
    </row>
    <row r="209" spans="1:2">
      <c r="A209" t="s">
        <v>378</v>
      </c>
      <c r="B209">
        <f>[4]p41!B209</f>
        <v>0</v>
      </c>
    </row>
    <row r="210" spans="1:2">
      <c r="A210" t="s">
        <v>379</v>
      </c>
      <c r="B210">
        <f>[4]p41!B210</f>
        <v>0</v>
      </c>
    </row>
    <row r="211" spans="1:2">
      <c r="A211" t="s">
        <v>380</v>
      </c>
      <c r="B211">
        <f>[4]p41!B211</f>
        <v>757887</v>
      </c>
    </row>
    <row r="212" spans="1:2">
      <c r="A212" t="s">
        <v>381</v>
      </c>
      <c r="B212">
        <f>[4]p41!B212</f>
        <v>1164643</v>
      </c>
    </row>
    <row r="213" spans="1:2">
      <c r="A213" t="s">
        <v>382</v>
      </c>
      <c r="B213">
        <f>[4]p41!B213</f>
        <v>37027029.634233996</v>
      </c>
    </row>
    <row r="214" spans="1:2">
      <c r="A214" t="s">
        <v>137</v>
      </c>
      <c r="B214">
        <f>[4]p41!B214</f>
        <v>280000</v>
      </c>
    </row>
    <row r="215" spans="1:2">
      <c r="A215" t="s">
        <v>383</v>
      </c>
      <c r="B215">
        <f>[4]p41!B215</f>
        <v>0</v>
      </c>
    </row>
    <row r="216" spans="1:2">
      <c r="A216" t="s">
        <v>384</v>
      </c>
      <c r="B216">
        <f>[4]p41!B216</f>
        <v>37307029.634233996</v>
      </c>
    </row>
    <row r="217" spans="1:2">
      <c r="A217" t="s">
        <v>385</v>
      </c>
      <c r="B217">
        <f>[4]p41!B217</f>
        <v>16835886</v>
      </c>
    </row>
    <row r="218" spans="1:2">
      <c r="A218" t="s">
        <v>386</v>
      </c>
      <c r="B218">
        <f>[4]p41!B218</f>
        <v>1285041</v>
      </c>
    </row>
    <row r="219" spans="1:2">
      <c r="A219" t="s">
        <v>387</v>
      </c>
      <c r="B219">
        <f>[4]p41!B219</f>
        <v>4416229</v>
      </c>
    </row>
    <row r="220" spans="1:2">
      <c r="A220" t="s">
        <v>388</v>
      </c>
      <c r="B220">
        <f>[4]p41!B220</f>
        <v>175878</v>
      </c>
    </row>
    <row r="221" spans="1:2">
      <c r="A221" t="s">
        <v>145</v>
      </c>
      <c r="B221">
        <f>[4]p41!B221</f>
        <v>4000000</v>
      </c>
    </row>
    <row r="222" spans="1:2">
      <c r="A222" t="s">
        <v>146</v>
      </c>
      <c r="B222">
        <f>[4]p41!B222</f>
        <v>1209586</v>
      </c>
    </row>
    <row r="223" spans="1:2">
      <c r="A223" t="s">
        <v>389</v>
      </c>
      <c r="B223">
        <f>[4]p41!B223</f>
        <v>213910</v>
      </c>
    </row>
    <row r="224" spans="1:2">
      <c r="A224" t="s">
        <v>390</v>
      </c>
      <c r="B224">
        <f>[4]p41!B224</f>
        <v>0</v>
      </c>
    </row>
    <row r="225" spans="1:2">
      <c r="A225" t="s">
        <v>391</v>
      </c>
      <c r="B225">
        <f>[4]p41!B225</f>
        <v>0</v>
      </c>
    </row>
    <row r="226" spans="1:2">
      <c r="A226" t="s">
        <v>392</v>
      </c>
      <c r="B226">
        <f>[4]p41!B226</f>
        <v>2800000</v>
      </c>
    </row>
    <row r="227" spans="1:2">
      <c r="A227" t="s">
        <v>152</v>
      </c>
      <c r="B227">
        <f>[4]p41!B227</f>
        <v>160000</v>
      </c>
    </row>
    <row r="228" spans="1:2">
      <c r="A228" t="s">
        <v>393</v>
      </c>
      <c r="B228">
        <f>[4]p41!B228</f>
        <v>0</v>
      </c>
    </row>
    <row r="229" spans="1:2">
      <c r="A229" t="s">
        <v>394</v>
      </c>
      <c r="B229">
        <f>[4]p41!B229</f>
        <v>243525</v>
      </c>
    </row>
    <row r="230" spans="1:2">
      <c r="A230" t="s">
        <v>395</v>
      </c>
      <c r="B230">
        <f>[4]p41!B230</f>
        <v>2205252.6167626111</v>
      </c>
    </row>
    <row r="231" spans="1:2">
      <c r="A231" t="s">
        <v>396</v>
      </c>
      <c r="B231">
        <f>[4]p41!B231</f>
        <v>33545307.616762612</v>
      </c>
    </row>
    <row r="232" spans="1:2">
      <c r="A232" t="s">
        <v>397</v>
      </c>
      <c r="B232">
        <f>[4]p41!B232</f>
        <v>3761722.0174713843</v>
      </c>
    </row>
    <row r="233" spans="1:2">
      <c r="A233" t="s">
        <v>398</v>
      </c>
      <c r="B233">
        <f>[4]p41!B233</f>
        <v>1278985</v>
      </c>
    </row>
    <row r="234" spans="1:2">
      <c r="A234" t="s">
        <v>243</v>
      </c>
      <c r="B234">
        <f>[4]p41!B234</f>
        <v>2482737.0174713843</v>
      </c>
    </row>
    <row r="235" spans="1:2">
      <c r="A235" t="s">
        <v>399</v>
      </c>
      <c r="B235">
        <f>[4]p41!B235</f>
        <v>6250000</v>
      </c>
    </row>
    <row r="236" spans="1:2">
      <c r="A236" t="s">
        <v>400</v>
      </c>
      <c r="B236">
        <f>[4]p41!B236</f>
        <v>11666666.666666668</v>
      </c>
    </row>
    <row r="237" spans="1:2">
      <c r="A237" t="s">
        <v>401</v>
      </c>
      <c r="B237">
        <f>[4]p41!B237</f>
        <v>10000000</v>
      </c>
    </row>
    <row r="238" spans="1:2">
      <c r="A238" t="s">
        <v>402</v>
      </c>
      <c r="B238">
        <f>[4]p41!B238</f>
        <v>400</v>
      </c>
    </row>
    <row r="239" spans="1:2">
      <c r="A239" t="s">
        <v>403</v>
      </c>
      <c r="B239">
        <f>[4]p41!B239</f>
        <v>300</v>
      </c>
    </row>
    <row r="240" spans="1:2">
      <c r="A240" t="s">
        <v>404</v>
      </c>
      <c r="B240">
        <f>[4]p41!B240</f>
        <v>1000</v>
      </c>
    </row>
    <row r="241" spans="1:2">
      <c r="A241" t="s">
        <v>405</v>
      </c>
      <c r="B241">
        <f>[4]p41!B241</f>
        <v>1.4</v>
      </c>
    </row>
    <row r="242" spans="1:2">
      <c r="A242" t="s">
        <v>406</v>
      </c>
      <c r="B242">
        <f>[4]p41!B242</f>
        <v>3.8</v>
      </c>
    </row>
    <row r="243" spans="1:2">
      <c r="A243" t="s">
        <v>407</v>
      </c>
      <c r="B243">
        <f>[4]p41!B243</f>
        <v>41267149</v>
      </c>
    </row>
    <row r="244" spans="1:2">
      <c r="A244" t="s">
        <v>408</v>
      </c>
      <c r="B244">
        <f>[4]p41!B244</f>
        <v>8226364</v>
      </c>
    </row>
    <row r="245" spans="1:2">
      <c r="A245" t="s">
        <v>409</v>
      </c>
      <c r="B245">
        <f>[4]p41!B245</f>
        <v>60000</v>
      </c>
    </row>
    <row r="246" spans="1:2">
      <c r="A246" t="s">
        <v>410</v>
      </c>
      <c r="B246">
        <f>[4]p41!B246</f>
        <v>0</v>
      </c>
    </row>
    <row r="247" spans="1:2">
      <c r="A247" t="s">
        <v>411</v>
      </c>
      <c r="B247">
        <f>[4]p41!B247</f>
        <v>5.0999999999999996</v>
      </c>
    </row>
    <row r="248" spans="1:2">
      <c r="A248" t="s">
        <v>412</v>
      </c>
      <c r="B248">
        <f>[4]p41!B248</f>
        <v>5.0999999999999996</v>
      </c>
    </row>
    <row r="249" spans="1:2">
      <c r="A249" t="s">
        <v>413</v>
      </c>
      <c r="B249">
        <f>[4]p41!B249</f>
        <v>0</v>
      </c>
    </row>
    <row r="250" spans="1:2">
      <c r="A250" t="s">
        <v>414</v>
      </c>
      <c r="B250">
        <f>[4]p41!B250</f>
        <v>0</v>
      </c>
    </row>
    <row r="251" spans="1:2">
      <c r="A251" t="s">
        <v>415</v>
      </c>
      <c r="B251">
        <f>[4]p41!B251</f>
        <v>0</v>
      </c>
    </row>
    <row r="252" spans="1:2">
      <c r="A252" t="s">
        <v>416</v>
      </c>
      <c r="B252">
        <f>[4]p41!B252</f>
        <v>0</v>
      </c>
    </row>
    <row r="253" spans="1:2">
      <c r="A253" t="s">
        <v>417</v>
      </c>
      <c r="B253">
        <f>[4]p41!B253</f>
        <v>0</v>
      </c>
    </row>
    <row r="254" spans="1:2">
      <c r="A254" t="s">
        <v>418</v>
      </c>
      <c r="B254">
        <f>[4]p41!B254</f>
        <v>0</v>
      </c>
    </row>
    <row r="255" spans="1:2">
      <c r="A255" t="s">
        <v>419</v>
      </c>
      <c r="B255">
        <f>[4]p41!B255</f>
        <v>0</v>
      </c>
    </row>
    <row r="256" spans="1:2">
      <c r="A256" t="s">
        <v>420</v>
      </c>
      <c r="B256">
        <f>[4]p41!B256</f>
        <v>0</v>
      </c>
    </row>
    <row r="257" spans="1:2">
      <c r="A257" t="s">
        <v>421</v>
      </c>
      <c r="B257">
        <f>[4]p41!B257</f>
        <v>0</v>
      </c>
    </row>
    <row r="258" spans="1:2">
      <c r="A258" t="s">
        <v>422</v>
      </c>
      <c r="B258">
        <f>[4]p41!B258</f>
        <v>0</v>
      </c>
    </row>
    <row r="259" spans="1:2">
      <c r="A259" t="s">
        <v>423</v>
      </c>
      <c r="B259">
        <f>[4]p41!B259</f>
        <v>5</v>
      </c>
    </row>
    <row r="260" spans="1:2">
      <c r="A260" t="s">
        <v>1065</v>
      </c>
      <c r="B260">
        <f>[4]p41!B260</f>
        <v>15.895693530853624</v>
      </c>
    </row>
    <row r="261" spans="1:2">
      <c r="A261" t="s">
        <v>1066</v>
      </c>
      <c r="B261">
        <f>[4]p41!B261</f>
        <v>20.056794224783925</v>
      </c>
    </row>
    <row r="262" spans="1:2">
      <c r="A262" t="s">
        <v>227</v>
      </c>
      <c r="B262">
        <f>[4]p41!B262</f>
        <v>90</v>
      </c>
    </row>
    <row r="263" spans="1:2">
      <c r="A263" t="s">
        <v>228</v>
      </c>
      <c r="B263">
        <f>[4]p41!B263</f>
        <v>91</v>
      </c>
    </row>
    <row r="264" spans="1:2">
      <c r="A264" t="s">
        <v>346</v>
      </c>
      <c r="B264">
        <f>[4]p41!B264</f>
        <v>345621</v>
      </c>
    </row>
    <row r="265" spans="1:2">
      <c r="A265" t="s">
        <v>355</v>
      </c>
      <c r="B265">
        <f>[4]p41!B265</f>
        <v>344158</v>
      </c>
    </row>
    <row r="266" spans="1:2">
      <c r="A266" t="s">
        <v>338</v>
      </c>
      <c r="B266">
        <f>[4]p41!B266</f>
        <v>5</v>
      </c>
    </row>
    <row r="267" spans="1:2">
      <c r="A267" t="s">
        <v>339</v>
      </c>
      <c r="B267">
        <f>[4]p41!B267</f>
        <v>1</v>
      </c>
    </row>
    <row r="268" spans="1:2">
      <c r="A268" t="s">
        <v>1067</v>
      </c>
      <c r="B268">
        <f>[4]p41!B268</f>
        <v>1244235.6000000001</v>
      </c>
    </row>
    <row r="269" spans="1:2">
      <c r="A269" t="s">
        <v>1068</v>
      </c>
      <c r="B269">
        <f>[4]p41!B269</f>
        <v>1290592.5</v>
      </c>
    </row>
    <row r="270" spans="1:2">
      <c r="A270" t="s">
        <v>1069</v>
      </c>
      <c r="B270">
        <f>[4]p41!B270</f>
        <v>2341718.8176044347</v>
      </c>
    </row>
    <row r="271" spans="1:2">
      <c r="A271" t="s">
        <v>1070</v>
      </c>
      <c r="B271">
        <f>[4]p41!B271</f>
        <v>0.87484105262384582</v>
      </c>
    </row>
    <row r="272" spans="1:2">
      <c r="A272" t="s">
        <v>1071</v>
      </c>
      <c r="B272">
        <f>[4]p41!B272</f>
        <v>0.88961573231987923</v>
      </c>
    </row>
    <row r="273" spans="1:2">
      <c r="A273" t="s">
        <v>1072</v>
      </c>
      <c r="B273">
        <f>[4]p41!B273</f>
        <v>0.82538653194804723</v>
      </c>
    </row>
    <row r="274" spans="1:2">
      <c r="A274" t="s">
        <v>1073</v>
      </c>
      <c r="B274">
        <f>[4]p41!B274</f>
        <v>0.65422194565400471</v>
      </c>
    </row>
    <row r="275" spans="1:2">
      <c r="A275" t="s">
        <v>1087</v>
      </c>
      <c r="B275">
        <f>[4]p41!B275</f>
        <v>0.79940081177077815</v>
      </c>
    </row>
    <row r="276" spans="1:2">
      <c r="A276" t="s">
        <v>1088</v>
      </c>
      <c r="B276">
        <f>[4]p41!B276</f>
        <v>0.62675535919682102</v>
      </c>
    </row>
    <row r="277" spans="1:2">
      <c r="A277" t="s">
        <v>1091</v>
      </c>
      <c r="B277">
        <f>[4]p41!B277</f>
        <v>3810124.0174713843</v>
      </c>
    </row>
    <row r="278" spans="1:2">
      <c r="A278" t="s">
        <v>1092</v>
      </c>
      <c r="B278">
        <f>[4]p41!B278</f>
        <v>1.6013117178223299</v>
      </c>
    </row>
    <row r="279" spans="1:2">
      <c r="A279" t="s">
        <v>1093</v>
      </c>
      <c r="B279">
        <f>[4]p41!B279</f>
        <v>0.61557855863689293</v>
      </c>
    </row>
    <row r="280" spans="1:2">
      <c r="A280" t="s">
        <v>1094</v>
      </c>
      <c r="B280">
        <f>[4]p41!B280</f>
        <v>0.38442144136310702</v>
      </c>
    </row>
    <row r="281" spans="1:2">
      <c r="A281" t="s">
        <v>1099</v>
      </c>
      <c r="B281">
        <f>[4]p41!B281</f>
        <v>0.10032000000000001</v>
      </c>
    </row>
    <row r="282" spans="1:2">
      <c r="A282" t="s">
        <v>1100</v>
      </c>
      <c r="B282">
        <f>[4]p41!B282</f>
        <v>0.12401967576733496</v>
      </c>
    </row>
    <row r="283" spans="1:2">
      <c r="A283" t="s">
        <v>1095</v>
      </c>
      <c r="B283">
        <f>[4]p41!B283</f>
        <v>33040785</v>
      </c>
    </row>
    <row r="284" spans="1:2">
      <c r="A284" t="s">
        <v>1096</v>
      </c>
      <c r="B284">
        <f>[4]p41!B284</f>
        <v>20633574.732677981</v>
      </c>
    </row>
    <row r="285" spans="1:2">
      <c r="A285" t="s">
        <v>1097</v>
      </c>
      <c r="B285">
        <f>[4]p41!B285</f>
        <v>1468405.1998669496</v>
      </c>
    </row>
    <row r="286" spans="1:2">
      <c r="A286" t="s">
        <v>1101</v>
      </c>
      <c r="B286">
        <f>[4]p41!B286</f>
        <v>3000000</v>
      </c>
    </row>
    <row r="287" spans="1:2">
      <c r="A287" t="s">
        <v>1102</v>
      </c>
      <c r="B287">
        <f>[4]p41!B287</f>
        <v>0</v>
      </c>
    </row>
    <row r="288" spans="1:2">
      <c r="A288" t="s">
        <v>1103</v>
      </c>
      <c r="B288">
        <f>[4]p41!B288</f>
        <v>0</v>
      </c>
    </row>
    <row r="289" spans="1:2">
      <c r="A289" t="s">
        <v>1069</v>
      </c>
      <c r="B289">
        <f>[4]p41!B289</f>
        <v>2341718.8176044347</v>
      </c>
    </row>
    <row r="290" spans="1:2">
      <c r="A290" t="s">
        <v>508</v>
      </c>
      <c r="B290">
        <f>[4]p41!B290</f>
        <v>0.10943066351831721</v>
      </c>
    </row>
    <row r="291" spans="1:2">
      <c r="A291" t="s">
        <v>1104</v>
      </c>
      <c r="B291">
        <f>[4]p41!B291</f>
        <v>0.28394369575696737</v>
      </c>
    </row>
  </sheetData>
  <phoneticPr fontId="33" type="noConversion"/>
  <pageMargins left="0.75" right="0.75" top="1" bottom="1" header="0.5" footer="0.5"/>
  <headerFooter alignWithMargins="0"/>
  <drawing r:id="rId1"/>
</worksheet>
</file>

<file path=xl/worksheets/sheet5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6"/>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1196</v>
      </c>
    </row>
    <row r="2" spans="1:11">
      <c r="A2">
        <v>42</v>
      </c>
      <c r="B2" t="s">
        <v>176</v>
      </c>
      <c r="C2" t="s">
        <v>177</v>
      </c>
      <c r="D2" t="s">
        <v>178</v>
      </c>
      <c r="E2" t="s">
        <v>8</v>
      </c>
      <c r="F2" t="s">
        <v>179</v>
      </c>
      <c r="G2" t="s">
        <v>10</v>
      </c>
      <c r="H2" t="s">
        <v>180</v>
      </c>
    </row>
    <row r="3" spans="1:11">
      <c r="A3" t="s">
        <v>181</v>
      </c>
      <c r="B3">
        <f>[4]p42!B3</f>
        <v>328764</v>
      </c>
      <c r="C3">
        <f>[4]p42!C3</f>
        <v>141465</v>
      </c>
      <c r="D3">
        <f>[4]p42!D3</f>
        <v>107962</v>
      </c>
      <c r="E3">
        <f>[4]p42!E3</f>
        <v>234004</v>
      </c>
      <c r="F3">
        <f>[4]p42!F3</f>
        <v>258752</v>
      </c>
      <c r="G3">
        <f>[4]p42!G3</f>
        <v>666213</v>
      </c>
      <c r="H3">
        <f>[4]p42!H3</f>
        <v>1737160</v>
      </c>
      <c r="I3">
        <f>[4]p42!I3</f>
        <v>0</v>
      </c>
      <c r="J3">
        <f>[4]p42!J3</f>
        <v>0</v>
      </c>
      <c r="K3">
        <f>[4]p42!K3</f>
        <v>0</v>
      </c>
    </row>
    <row r="4" spans="1:11">
      <c r="A4" t="s">
        <v>182</v>
      </c>
      <c r="B4">
        <f>[4]p42!B4</f>
        <v>328764</v>
      </c>
      <c r="C4">
        <f>[4]p42!C4</f>
        <v>141465</v>
      </c>
      <c r="D4">
        <f>[4]p42!D4</f>
        <v>107962</v>
      </c>
      <c r="E4">
        <f>[4]p42!E4</f>
        <v>234004</v>
      </c>
      <c r="F4">
        <f>[4]p42!F4</f>
        <v>258752</v>
      </c>
      <c r="G4">
        <f>[4]p42!G4</f>
        <v>666213</v>
      </c>
      <c r="H4">
        <f>[4]p42!H4</f>
        <v>1737160</v>
      </c>
      <c r="I4">
        <f>[4]p42!I4</f>
        <v>0</v>
      </c>
      <c r="J4">
        <f>[4]p42!J4</f>
        <v>0</v>
      </c>
      <c r="K4">
        <f>[4]p42!K4</f>
        <v>0</v>
      </c>
    </row>
    <row r="5" spans="1:11">
      <c r="A5" t="s">
        <v>183</v>
      </c>
      <c r="B5">
        <f>[4]p42!B5</f>
        <v>0</v>
      </c>
      <c r="C5">
        <f>[4]p42!C5</f>
        <v>0</v>
      </c>
      <c r="D5">
        <f>[4]p42!D5</f>
        <v>0</v>
      </c>
      <c r="E5">
        <f>[4]p42!E5</f>
        <v>0</v>
      </c>
      <c r="F5">
        <f>[4]p42!F5</f>
        <v>258752</v>
      </c>
      <c r="G5">
        <f>[4]p42!G5</f>
        <v>0</v>
      </c>
      <c r="H5">
        <f>[4]p42!H5</f>
        <v>0</v>
      </c>
      <c r="I5">
        <f>[4]p42!I5</f>
        <v>0</v>
      </c>
      <c r="J5">
        <f>[4]p42!J5</f>
        <v>0</v>
      </c>
      <c r="K5">
        <f>[4]p42!K5</f>
        <v>0</v>
      </c>
    </row>
    <row r="6" spans="1:11">
      <c r="A6" t="s">
        <v>184</v>
      </c>
      <c r="B6">
        <f>[4]p42!B6</f>
        <v>328764</v>
      </c>
      <c r="C6">
        <f>[4]p42!C6</f>
        <v>141465</v>
      </c>
      <c r="D6">
        <f>[4]p42!D6</f>
        <v>107962</v>
      </c>
      <c r="E6">
        <f>[4]p42!E6</f>
        <v>234004</v>
      </c>
      <c r="F6">
        <f>[4]p42!F6</f>
        <v>0</v>
      </c>
      <c r="G6">
        <f>[4]p42!G6</f>
        <v>666213</v>
      </c>
      <c r="H6">
        <f>[4]p42!H6</f>
        <v>0</v>
      </c>
      <c r="I6">
        <f>[4]p42!I6</f>
        <v>0</v>
      </c>
      <c r="J6">
        <f>[4]p42!J6</f>
        <v>0</v>
      </c>
      <c r="K6">
        <f>[4]p42!K6</f>
        <v>0</v>
      </c>
    </row>
    <row r="7" spans="1:11">
      <c r="A7" t="s">
        <v>185</v>
      </c>
      <c r="B7">
        <f>[4]p42!B7</f>
        <v>0</v>
      </c>
      <c r="C7">
        <f>[4]p42!C7</f>
        <v>0</v>
      </c>
      <c r="D7">
        <f>[4]p42!D7</f>
        <v>0</v>
      </c>
      <c r="E7">
        <f>[4]p42!E7</f>
        <v>0</v>
      </c>
      <c r="F7">
        <f>[4]p42!F7</f>
        <v>1478408</v>
      </c>
      <c r="G7">
        <f>[4]p42!G7</f>
        <v>0</v>
      </c>
      <c r="H7">
        <f>[4]p42!H7</f>
        <v>0</v>
      </c>
      <c r="I7">
        <f>[4]p42!I7</f>
        <v>0</v>
      </c>
      <c r="J7">
        <f>[4]p42!J7</f>
        <v>0</v>
      </c>
      <c r="K7">
        <f>[4]p42!K7</f>
        <v>0</v>
      </c>
    </row>
    <row r="8" spans="1:11">
      <c r="A8" t="s">
        <v>186</v>
      </c>
      <c r="B8">
        <f>[4]p42!B8</f>
        <v>287843</v>
      </c>
      <c r="C8">
        <f>[4]p42!C8</f>
        <v>87650</v>
      </c>
      <c r="D8">
        <f>[4]p42!D8</f>
        <v>83302</v>
      </c>
      <c r="E8">
        <f>[4]p42!E8</f>
        <v>242229</v>
      </c>
      <c r="F8">
        <f>[4]p42!F8</f>
        <v>296888</v>
      </c>
      <c r="G8">
        <f>[4]p42!G8</f>
        <v>730937</v>
      </c>
      <c r="H8">
        <f>[4]p42!H8</f>
        <v>1728849</v>
      </c>
      <c r="I8">
        <f>[4]p42!I8</f>
        <v>0</v>
      </c>
      <c r="J8">
        <f>[4]p42!J8</f>
        <v>0</v>
      </c>
      <c r="K8">
        <f>[4]p42!K8</f>
        <v>0</v>
      </c>
    </row>
    <row r="9" spans="1:11">
      <c r="A9" t="s">
        <v>187</v>
      </c>
      <c r="B9">
        <f>[4]p42!B9</f>
        <v>287843</v>
      </c>
      <c r="C9">
        <f>[4]p42!C9</f>
        <v>87650</v>
      </c>
      <c r="D9">
        <f>[4]p42!D9</f>
        <v>83302</v>
      </c>
      <c r="E9">
        <f>[4]p42!E9</f>
        <v>242229</v>
      </c>
      <c r="F9">
        <f>[4]p42!F9</f>
        <v>296888</v>
      </c>
      <c r="G9">
        <f>[4]p42!G9</f>
        <v>730937</v>
      </c>
      <c r="H9">
        <f>[4]p42!H9</f>
        <v>1728849</v>
      </c>
      <c r="I9">
        <f>[4]p42!I9</f>
        <v>0</v>
      </c>
      <c r="J9">
        <f>[4]p42!J9</f>
        <v>0</v>
      </c>
      <c r="K9">
        <f>[4]p42!K9</f>
        <v>0</v>
      </c>
    </row>
    <row r="10" spans="1:11">
      <c r="A10" t="s">
        <v>188</v>
      </c>
      <c r="B10">
        <f>[4]p42!B10</f>
        <v>287843</v>
      </c>
      <c r="C10">
        <f>[4]p42!C10</f>
        <v>0</v>
      </c>
      <c r="D10">
        <f>[4]p42!D10</f>
        <v>0</v>
      </c>
      <c r="E10">
        <f>[4]p42!E10</f>
        <v>0</v>
      </c>
      <c r="F10">
        <f>[4]p42!F10</f>
        <v>0</v>
      </c>
      <c r="G10">
        <f>[4]p42!G10</f>
        <v>0</v>
      </c>
      <c r="H10">
        <f>[4]p42!H10</f>
        <v>0</v>
      </c>
      <c r="I10">
        <f>[4]p42!I10</f>
        <v>0</v>
      </c>
      <c r="J10">
        <f>[4]p42!J10</f>
        <v>0</v>
      </c>
      <c r="K10">
        <f>[4]p42!K10</f>
        <v>0</v>
      </c>
    </row>
    <row r="11" spans="1:11">
      <c r="A11" t="s">
        <v>189</v>
      </c>
      <c r="B11">
        <f>[4]p42!B11</f>
        <v>0</v>
      </c>
      <c r="C11">
        <f>[4]p42!C11</f>
        <v>87650</v>
      </c>
      <c r="D11">
        <f>[4]p42!D11</f>
        <v>83302</v>
      </c>
      <c r="E11">
        <f>[4]p42!E11</f>
        <v>242229</v>
      </c>
      <c r="F11">
        <f>[4]p42!F11</f>
        <v>296888</v>
      </c>
      <c r="G11">
        <f>[4]p42!G11</f>
        <v>730937</v>
      </c>
      <c r="H11">
        <f>[4]p42!H11</f>
        <v>0</v>
      </c>
      <c r="I11">
        <f>[4]p42!I11</f>
        <v>0</v>
      </c>
      <c r="J11">
        <f>[4]p42!J11</f>
        <v>0</v>
      </c>
      <c r="K11">
        <f>[4]p42!K11</f>
        <v>0</v>
      </c>
    </row>
    <row r="12" spans="1:11">
      <c r="A12" t="s">
        <v>190</v>
      </c>
      <c r="B12">
        <f>[4]p42!B12</f>
        <v>1441006</v>
      </c>
      <c r="C12">
        <f>[4]p42!C12</f>
        <v>0</v>
      </c>
      <c r="D12">
        <f>[4]p42!D12</f>
        <v>0</v>
      </c>
      <c r="E12">
        <f>[4]p42!E12</f>
        <v>0</v>
      </c>
      <c r="F12">
        <f>[4]p42!F12</f>
        <v>0</v>
      </c>
      <c r="G12">
        <f>[4]p42!G12</f>
        <v>0</v>
      </c>
      <c r="H12">
        <f>[4]p42!H12</f>
        <v>0</v>
      </c>
      <c r="I12">
        <f>[4]p42!I12</f>
        <v>0</v>
      </c>
      <c r="J12">
        <f>[4]p42!J12</f>
        <v>0</v>
      </c>
      <c r="K12">
        <f>[4]p42!K12</f>
        <v>0</v>
      </c>
    </row>
    <row r="13" spans="1:11">
      <c r="A13" t="s">
        <v>191</v>
      </c>
      <c r="B13">
        <f>[4]p42!B13</f>
        <v>3965.778998811631</v>
      </c>
      <c r="C13">
        <f>[4]p42!C13</f>
        <v>383.05819874885071</v>
      </c>
      <c r="D13">
        <f>[4]p42!D13</f>
        <v>315.45969308728877</v>
      </c>
      <c r="E13">
        <f>[4]p42!E13</f>
        <v>29.74334249108723</v>
      </c>
      <c r="F13">
        <f>[4]p42!F13</f>
        <v>45.966983849862096</v>
      </c>
      <c r="G13">
        <f>[4]p42!G13</f>
        <v>41.460416805757951</v>
      </c>
      <c r="H13">
        <f>[4]p42!H13</f>
        <v>0</v>
      </c>
      <c r="I13">
        <f>[4]p42!I13</f>
        <v>0</v>
      </c>
      <c r="J13">
        <f>[4]p42!J13</f>
        <v>0</v>
      </c>
      <c r="K13">
        <f>[4]p42!K13</f>
        <v>0</v>
      </c>
    </row>
    <row r="14" spans="1:11">
      <c r="A14" t="s">
        <v>192</v>
      </c>
      <c r="B14">
        <f>[4]p42!B14</f>
        <v>3874.4042337000001</v>
      </c>
      <c r="C14">
        <f>[4]p42!C14</f>
        <v>374.23222711875007</v>
      </c>
      <c r="D14">
        <f>[4]p42!D14</f>
        <v>308.19124586250001</v>
      </c>
      <c r="E14">
        <f>[4]p42!E14</f>
        <v>29.058031752750001</v>
      </c>
      <c r="F14">
        <f>[4]p42!F14</f>
        <v>44.90786725425</v>
      </c>
      <c r="G14">
        <f>[4]p42!G14</f>
        <v>40.505135170500004</v>
      </c>
      <c r="H14">
        <f>[4]p42!H14</f>
        <v>0</v>
      </c>
      <c r="I14">
        <f>[4]p42!I14</f>
        <v>0</v>
      </c>
      <c r="J14">
        <f>[4]p42!J14</f>
        <v>0</v>
      </c>
      <c r="K14">
        <f>[4]p42!K14</f>
        <v>0</v>
      </c>
    </row>
    <row r="15" spans="1:11">
      <c r="A15" t="s">
        <v>193</v>
      </c>
      <c r="B15">
        <f>[4]p42!B15</f>
        <v>3965.778998811631</v>
      </c>
      <c r="C15">
        <f>[4]p42!C15</f>
        <v>383.05819874885071</v>
      </c>
      <c r="D15">
        <f>[4]p42!D15</f>
        <v>315.45969308728877</v>
      </c>
      <c r="E15">
        <f>[4]p42!E15</f>
        <v>29.74334249108723</v>
      </c>
      <c r="F15">
        <f>[4]p42!F15</f>
        <v>45.966983849862096</v>
      </c>
      <c r="G15">
        <f>[4]p42!G15</f>
        <v>41.460416805757951</v>
      </c>
      <c r="H15">
        <f>[4]p42!H15</f>
        <v>0</v>
      </c>
      <c r="I15">
        <f>[4]p42!I15</f>
        <v>0</v>
      </c>
      <c r="J15">
        <f>[4]p42!J15</f>
        <v>0</v>
      </c>
      <c r="K15">
        <f>[4]p42!K15</f>
        <v>0</v>
      </c>
    </row>
    <row r="16" spans="1:11">
      <c r="A16" t="s">
        <v>194</v>
      </c>
      <c r="B16">
        <f>[4]p42!B16</f>
        <v>3874.4042337000001</v>
      </c>
      <c r="C16">
        <f>[4]p42!C16</f>
        <v>374.23222711875007</v>
      </c>
      <c r="D16">
        <f>[4]p42!D16</f>
        <v>308.19124586250001</v>
      </c>
      <c r="E16">
        <f>[4]p42!E16</f>
        <v>29.058031752750001</v>
      </c>
      <c r="F16">
        <f>[4]p42!F16</f>
        <v>44.90786725425</v>
      </c>
      <c r="G16">
        <f>[4]p42!G16</f>
        <v>40.505135170500004</v>
      </c>
      <c r="H16">
        <f>[4]p42!H16</f>
        <v>0</v>
      </c>
      <c r="I16">
        <f>[4]p42!I16</f>
        <v>0</v>
      </c>
      <c r="J16">
        <f>[4]p42!J16</f>
        <v>0</v>
      </c>
      <c r="K16">
        <f>[4]p42!K16</f>
        <v>0</v>
      </c>
    </row>
    <row r="17" spans="1:11">
      <c r="A17" t="s">
        <v>195</v>
      </c>
      <c r="B17">
        <f>[4]p42!B17</f>
        <v>3965.778998811631</v>
      </c>
      <c r="C17">
        <f>[4]p42!C17</f>
        <v>383.05819874885071</v>
      </c>
      <c r="D17">
        <f>[4]p42!D17</f>
        <v>315.45969308728877</v>
      </c>
      <c r="E17">
        <f>[4]p42!E17</f>
        <v>29.74334249108723</v>
      </c>
      <c r="F17">
        <f>[4]p42!F17</f>
        <v>45.966983849862096</v>
      </c>
      <c r="G17">
        <f>[4]p42!G17</f>
        <v>41.460416805757951</v>
      </c>
      <c r="H17">
        <f>[4]p42!H17</f>
        <v>0</v>
      </c>
      <c r="I17">
        <f>[4]p42!I17</f>
        <v>0</v>
      </c>
      <c r="J17">
        <f>[4]p42!J17</f>
        <v>0</v>
      </c>
      <c r="K17">
        <f>[4]p42!K17</f>
        <v>0</v>
      </c>
    </row>
    <row r="18" spans="1:11">
      <c r="A18" t="s">
        <v>196</v>
      </c>
      <c r="B18">
        <f>[4]p42!B18</f>
        <v>0</v>
      </c>
      <c r="C18">
        <f>[4]p42!C18</f>
        <v>0</v>
      </c>
      <c r="D18">
        <f>[4]p42!D18</f>
        <v>0</v>
      </c>
      <c r="E18">
        <f>[4]p42!E18</f>
        <v>0</v>
      </c>
      <c r="F18">
        <f>[4]p42!F18</f>
        <v>0</v>
      </c>
      <c r="G18">
        <f>[4]p42!G18</f>
        <v>0</v>
      </c>
      <c r="H18">
        <f>[4]p42!H18</f>
        <v>0</v>
      </c>
      <c r="I18">
        <f>[4]p42!I18</f>
        <v>0</v>
      </c>
      <c r="J18">
        <f>[4]p42!J18</f>
        <v>0</v>
      </c>
      <c r="K18">
        <f>[4]p42!K18</f>
        <v>0</v>
      </c>
    </row>
    <row r="19" spans="1:11">
      <c r="A19" t="s">
        <v>197</v>
      </c>
      <c r="B19">
        <f>[4]p42!B19</f>
        <v>0</v>
      </c>
      <c r="C19">
        <f>[4]p42!C19</f>
        <v>0</v>
      </c>
      <c r="D19">
        <f>[4]p42!D19</f>
        <v>0</v>
      </c>
      <c r="E19">
        <f>[4]p42!E19</f>
        <v>0</v>
      </c>
      <c r="F19">
        <f>[4]p42!F19</f>
        <v>0</v>
      </c>
      <c r="G19">
        <f>[4]p42!G19</f>
        <v>0</v>
      </c>
      <c r="H19">
        <f>[4]p42!H19</f>
        <v>0</v>
      </c>
      <c r="I19">
        <f>[4]p42!I19</f>
        <v>0</v>
      </c>
      <c r="J19">
        <f>[4]p42!J19</f>
        <v>0</v>
      </c>
      <c r="K19">
        <f>[4]p42!K19</f>
        <v>0</v>
      </c>
    </row>
    <row r="20" spans="1:11">
      <c r="A20" t="s">
        <v>198</v>
      </c>
      <c r="B20">
        <f>[4]p42!B20</f>
        <v>0</v>
      </c>
      <c r="C20">
        <f>[4]p42!C20</f>
        <v>0</v>
      </c>
      <c r="D20">
        <f>[4]p42!D20</f>
        <v>0</v>
      </c>
      <c r="E20">
        <f>[4]p42!E20</f>
        <v>0</v>
      </c>
      <c r="F20">
        <f>[4]p42!F20</f>
        <v>0</v>
      </c>
      <c r="G20">
        <f>[4]p42!G20</f>
        <v>0</v>
      </c>
      <c r="H20">
        <f>[4]p42!H20</f>
        <v>0</v>
      </c>
      <c r="I20">
        <f>[4]p42!I20</f>
        <v>0</v>
      </c>
      <c r="J20">
        <f>[4]p42!J20</f>
        <v>0</v>
      </c>
      <c r="K20">
        <f>[4]p42!K20</f>
        <v>0</v>
      </c>
    </row>
    <row r="21" spans="1:11">
      <c r="A21" t="s">
        <v>199</v>
      </c>
      <c r="B21">
        <f>[4]p42!B21</f>
        <v>0</v>
      </c>
      <c r="C21">
        <f>[4]p42!C21</f>
        <v>0</v>
      </c>
      <c r="D21">
        <f>[4]p42!D21</f>
        <v>0</v>
      </c>
      <c r="E21">
        <f>[4]p42!E21</f>
        <v>0</v>
      </c>
      <c r="F21">
        <f>[4]p42!F21</f>
        <v>0</v>
      </c>
      <c r="G21">
        <f>[4]p42!G21</f>
        <v>0</v>
      </c>
      <c r="H21">
        <f>[4]p42!H21</f>
        <v>0</v>
      </c>
      <c r="I21">
        <f>[4]p42!I21</f>
        <v>0</v>
      </c>
      <c r="J21">
        <f>[4]p42!J21</f>
        <v>0</v>
      </c>
      <c r="K21">
        <f>[4]p42!K21</f>
        <v>0</v>
      </c>
    </row>
    <row r="22" spans="1:11">
      <c r="A22" t="s">
        <v>200</v>
      </c>
      <c r="B22">
        <f>[4]p42!B22</f>
        <v>0</v>
      </c>
      <c r="C22">
        <f>[4]p42!C22</f>
        <v>0</v>
      </c>
      <c r="D22">
        <f>[4]p42!D22</f>
        <v>0</v>
      </c>
      <c r="E22">
        <f>[4]p42!E22</f>
        <v>0</v>
      </c>
      <c r="F22">
        <f>[4]p42!F22</f>
        <v>0</v>
      </c>
      <c r="G22">
        <f>[4]p42!G22</f>
        <v>0</v>
      </c>
      <c r="H22">
        <f>[4]p42!H22</f>
        <v>0</v>
      </c>
      <c r="I22">
        <f>[4]p42!I22</f>
        <v>0</v>
      </c>
      <c r="J22">
        <f>[4]p42!J22</f>
        <v>0</v>
      </c>
      <c r="K22">
        <f>[4]p42!K22</f>
        <v>0</v>
      </c>
    </row>
    <row r="23" spans="1:11">
      <c r="A23" t="s">
        <v>201</v>
      </c>
      <c r="B23">
        <f>[4]p42!B23</f>
        <v>6096.3122185195243</v>
      </c>
      <c r="C23">
        <f>[4]p42!C23</f>
        <v>454.94867302384512</v>
      </c>
      <c r="D23">
        <f>[4]p42!D23</f>
        <v>477.69610667503736</v>
      </c>
      <c r="E23">
        <f>[4]p42!E23</f>
        <v>39.125585880050664</v>
      </c>
      <c r="F23">
        <f>[4]p42!F23</f>
        <v>54.593840762861404</v>
      </c>
      <c r="G23">
        <f>[4]p42!G23</f>
        <v>53.047015274580346</v>
      </c>
      <c r="H23">
        <f>[4]p42!H23</f>
        <v>0</v>
      </c>
      <c r="I23">
        <f>[4]p42!I23</f>
        <v>0</v>
      </c>
      <c r="J23">
        <f>[4]p42!J23</f>
        <v>0</v>
      </c>
      <c r="K23">
        <f>[4]p42!K23</f>
        <v>0</v>
      </c>
    </row>
    <row r="24" spans="1:11">
      <c r="A24" t="s">
        <v>202</v>
      </c>
      <c r="B24">
        <f>[4]p42!B24</f>
        <v>6285.5966249999983</v>
      </c>
      <c r="C24">
        <f>[4]p42!C24</f>
        <v>469.07437499999997</v>
      </c>
      <c r="D24">
        <f>[4]p42!D24</f>
        <v>492.52809374999993</v>
      </c>
      <c r="E24">
        <f>[4]p42!E24</f>
        <v>40.340396249999998</v>
      </c>
      <c r="F24">
        <f>[4]p42!F24</f>
        <v>56.288924999999992</v>
      </c>
      <c r="G24">
        <f>[4]p42!G24</f>
        <v>51.598181250000003</v>
      </c>
      <c r="H24">
        <f>[4]p42!H24</f>
        <v>0</v>
      </c>
      <c r="I24">
        <f>[4]p42!I24</f>
        <v>0</v>
      </c>
      <c r="J24">
        <f>[4]p42!J24</f>
        <v>0</v>
      </c>
      <c r="K24">
        <f>[4]p42!K24</f>
        <v>0</v>
      </c>
    </row>
    <row r="25" spans="1:11">
      <c r="A25" t="s">
        <v>203</v>
      </c>
      <c r="B25">
        <f>[4]p42!B25</f>
        <v>6096.3122185195243</v>
      </c>
      <c r="C25">
        <f>[4]p42!C25</f>
        <v>454.94867302384512</v>
      </c>
      <c r="D25">
        <f>[4]p42!D25</f>
        <v>477.69610667503736</v>
      </c>
      <c r="E25">
        <f>[4]p42!E25</f>
        <v>39.125585880050664</v>
      </c>
      <c r="F25">
        <f>[4]p42!F25</f>
        <v>54.593840762861404</v>
      </c>
      <c r="G25">
        <f>[4]p42!G25</f>
        <v>53.047015274580346</v>
      </c>
      <c r="H25">
        <f>[4]p42!H25</f>
        <v>0</v>
      </c>
      <c r="I25">
        <f>[4]p42!I25</f>
        <v>0</v>
      </c>
      <c r="J25">
        <f>[4]p42!J25</f>
        <v>0</v>
      </c>
      <c r="K25">
        <f>[4]p42!K25</f>
        <v>0</v>
      </c>
    </row>
    <row r="26" spans="1:11">
      <c r="A26" t="s">
        <v>204</v>
      </c>
      <c r="B26">
        <f>[4]p42!B26</f>
        <v>6285.5966249999983</v>
      </c>
      <c r="C26">
        <f>[4]p42!C26</f>
        <v>469.07437499999997</v>
      </c>
      <c r="D26">
        <f>[4]p42!D26</f>
        <v>492.52809374999993</v>
      </c>
      <c r="E26">
        <f>[4]p42!E26</f>
        <v>40.340396249999998</v>
      </c>
      <c r="F26">
        <f>[4]p42!F26</f>
        <v>56.288924999999992</v>
      </c>
      <c r="G26">
        <f>[4]p42!G26</f>
        <v>51.598181250000003</v>
      </c>
      <c r="H26">
        <f>[4]p42!H26</f>
        <v>0</v>
      </c>
      <c r="I26">
        <f>[4]p42!I26</f>
        <v>0</v>
      </c>
      <c r="J26">
        <f>[4]p42!J26</f>
        <v>0</v>
      </c>
      <c r="K26">
        <f>[4]p42!K26</f>
        <v>0</v>
      </c>
    </row>
    <row r="27" spans="1:11">
      <c r="A27" t="s">
        <v>205</v>
      </c>
      <c r="B27">
        <f>[4]p42!B27</f>
        <v>6096.3122185195243</v>
      </c>
      <c r="C27">
        <f>[4]p42!C27</f>
        <v>454.94867302384512</v>
      </c>
      <c r="D27">
        <f>[4]p42!D27</f>
        <v>477.69610667503736</v>
      </c>
      <c r="E27">
        <f>[4]p42!E27</f>
        <v>39.125585880050664</v>
      </c>
      <c r="F27">
        <f>[4]p42!F27</f>
        <v>54.593840762861404</v>
      </c>
      <c r="G27">
        <f>[4]p42!G27</f>
        <v>53.047015274580346</v>
      </c>
      <c r="H27">
        <f>[4]p42!H27</f>
        <v>0</v>
      </c>
      <c r="I27">
        <f>[4]p42!I27</f>
        <v>0</v>
      </c>
      <c r="J27">
        <f>[4]p42!J27</f>
        <v>0</v>
      </c>
      <c r="K27">
        <f>[4]p42!K27</f>
        <v>0</v>
      </c>
    </row>
    <row r="28" spans="1:11">
      <c r="A28" t="s">
        <v>206</v>
      </c>
      <c r="B28">
        <f>[4]p42!B28</f>
        <v>0</v>
      </c>
      <c r="C28">
        <f>[4]p42!C28</f>
        <v>0</v>
      </c>
      <c r="D28">
        <f>[4]p42!D28</f>
        <v>0</v>
      </c>
      <c r="E28">
        <f>[4]p42!E28</f>
        <v>0</v>
      </c>
      <c r="F28">
        <f>[4]p42!F28</f>
        <v>0</v>
      </c>
      <c r="G28">
        <f>[4]p42!G28</f>
        <v>0</v>
      </c>
      <c r="H28">
        <f>[4]p42!H28</f>
        <v>0</v>
      </c>
      <c r="I28">
        <f>[4]p42!I28</f>
        <v>0</v>
      </c>
      <c r="J28">
        <f>[4]p42!J28</f>
        <v>0</v>
      </c>
      <c r="K28">
        <f>[4]p42!K28</f>
        <v>0</v>
      </c>
    </row>
    <row r="29" spans="1:11">
      <c r="A29" t="s">
        <v>207</v>
      </c>
      <c r="B29">
        <f>[4]p42!B29</f>
        <v>0</v>
      </c>
      <c r="C29">
        <f>[4]p42!C29</f>
        <v>0</v>
      </c>
      <c r="D29">
        <f>[4]p42!D29</f>
        <v>0</v>
      </c>
      <c r="E29">
        <f>[4]p42!E29</f>
        <v>0</v>
      </c>
      <c r="F29">
        <f>[4]p42!F29</f>
        <v>0</v>
      </c>
      <c r="G29">
        <f>[4]p42!G29</f>
        <v>0</v>
      </c>
      <c r="H29">
        <f>[4]p42!H29</f>
        <v>0</v>
      </c>
      <c r="I29">
        <f>[4]p42!I29</f>
        <v>0</v>
      </c>
      <c r="J29">
        <f>[4]p42!J29</f>
        <v>0</v>
      </c>
      <c r="K29">
        <f>[4]p42!K29</f>
        <v>0</v>
      </c>
    </row>
    <row r="30" spans="1:11">
      <c r="A30" t="s">
        <v>208</v>
      </c>
      <c r="B30">
        <f>[4]p42!B30</f>
        <v>0</v>
      </c>
      <c r="C30">
        <f>[4]p42!C30</f>
        <v>0</v>
      </c>
      <c r="D30">
        <f>[4]p42!D30</f>
        <v>0</v>
      </c>
      <c r="E30">
        <f>[4]p42!E30</f>
        <v>0</v>
      </c>
      <c r="F30">
        <f>[4]p42!F30</f>
        <v>0</v>
      </c>
      <c r="G30">
        <f>[4]p42!G30</f>
        <v>0</v>
      </c>
      <c r="H30">
        <f>[4]p42!H30</f>
        <v>0</v>
      </c>
      <c r="I30">
        <f>[4]p42!I30</f>
        <v>0</v>
      </c>
      <c r="J30">
        <f>[4]p42!J30</f>
        <v>0</v>
      </c>
      <c r="K30">
        <f>[4]p42!K30</f>
        <v>0</v>
      </c>
    </row>
    <row r="31" spans="1:11">
      <c r="A31" t="s">
        <v>209</v>
      </c>
      <c r="B31">
        <f>[4]p42!B31</f>
        <v>0</v>
      </c>
      <c r="C31">
        <f>[4]p42!C31</f>
        <v>0</v>
      </c>
      <c r="D31">
        <f>[4]p42!D31</f>
        <v>0</v>
      </c>
      <c r="E31">
        <f>[4]p42!E31</f>
        <v>0</v>
      </c>
      <c r="F31">
        <f>[4]p42!F31</f>
        <v>0</v>
      </c>
      <c r="G31">
        <f>[4]p42!G31</f>
        <v>0</v>
      </c>
      <c r="H31">
        <f>[4]p42!H31</f>
        <v>0</v>
      </c>
      <c r="I31">
        <f>[4]p42!I31</f>
        <v>0</v>
      </c>
      <c r="J31">
        <f>[4]p42!J31</f>
        <v>0</v>
      </c>
      <c r="K31">
        <f>[4]p42!K31</f>
        <v>0</v>
      </c>
    </row>
    <row r="32" spans="1:11">
      <c r="A32" t="s">
        <v>210</v>
      </c>
      <c r="B32">
        <f>[4]p42!B32</f>
        <v>0</v>
      </c>
      <c r="C32">
        <f>[4]p42!C32</f>
        <v>0</v>
      </c>
      <c r="D32">
        <f>[4]p42!D32</f>
        <v>0</v>
      </c>
      <c r="E32">
        <f>[4]p42!E32</f>
        <v>0</v>
      </c>
      <c r="F32">
        <f>[4]p42!F32</f>
        <v>0</v>
      </c>
      <c r="G32">
        <f>[4]p42!G32</f>
        <v>0</v>
      </c>
      <c r="H32">
        <f>[4]p42!H32</f>
        <v>0</v>
      </c>
      <c r="I32">
        <f>[4]p42!I32</f>
        <v>0</v>
      </c>
      <c r="J32">
        <f>[4]p42!J32</f>
        <v>0</v>
      </c>
      <c r="K32">
        <f>[4]p42!K32</f>
        <v>0</v>
      </c>
    </row>
    <row r="33" spans="1:11">
      <c r="A33" t="s">
        <v>211</v>
      </c>
      <c r="B33">
        <f>[4]p42!B33</f>
        <v>63999990</v>
      </c>
      <c r="C33">
        <f>[4]p42!C33</f>
        <v>3149990.4</v>
      </c>
      <c r="D33">
        <f>[4]p42!D33</f>
        <v>3150004</v>
      </c>
      <c r="E33">
        <f>[4]p42!E33</f>
        <v>899999.61</v>
      </c>
      <c r="F33">
        <f>[4]p42!F33</f>
        <v>1400000.87</v>
      </c>
      <c r="G33">
        <f>[4]p42!G33</f>
        <v>5000000</v>
      </c>
      <c r="H33">
        <f>[4]p42!H33</f>
        <v>9557256</v>
      </c>
      <c r="I33">
        <f>[4]p42!I33</f>
        <v>0</v>
      </c>
      <c r="J33">
        <f>[4]p42!J33</f>
        <v>0</v>
      </c>
      <c r="K33">
        <f>[4]p42!K33</f>
        <v>0</v>
      </c>
    </row>
    <row r="34" spans="1:11">
      <c r="A34" t="s">
        <v>212</v>
      </c>
      <c r="B34">
        <f>[4]p42!B34</f>
        <v>85000050</v>
      </c>
      <c r="C34">
        <f>[4]p42!C34</f>
        <v>3400000</v>
      </c>
      <c r="D34">
        <f>[4]p42!D34</f>
        <v>3400007</v>
      </c>
      <c r="E34">
        <f>[4]p42!E34</f>
        <v>1239998.48</v>
      </c>
      <c r="F34">
        <f>[4]p42!F34</f>
        <v>1899999.77</v>
      </c>
      <c r="G34">
        <f>[4]p42!G34</f>
        <v>6000000</v>
      </c>
      <c r="H34">
        <f>[4]p42!H34</f>
        <v>11988955</v>
      </c>
      <c r="I34">
        <f>[4]p42!I34</f>
        <v>0</v>
      </c>
      <c r="J34">
        <f>[4]p42!J34</f>
        <v>0</v>
      </c>
      <c r="K34">
        <f>[4]p42!K34</f>
        <v>0</v>
      </c>
    </row>
    <row r="35" spans="1:11">
      <c r="A35" t="s">
        <v>213</v>
      </c>
      <c r="B35">
        <f>[4]p42!B35</f>
        <v>0</v>
      </c>
      <c r="C35">
        <f>[4]p42!C35</f>
        <v>0.09</v>
      </c>
      <c r="D35">
        <f>[4]p42!D35</f>
        <v>0.09</v>
      </c>
      <c r="E35">
        <f>[4]p42!E35</f>
        <v>0.09</v>
      </c>
      <c r="F35">
        <f>[4]p42!F35</f>
        <v>0.09</v>
      </c>
      <c r="G35">
        <f>[4]p42!G35</f>
        <v>0.09</v>
      </c>
      <c r="H35">
        <f>[4]p42!H35</f>
        <v>0</v>
      </c>
      <c r="I35">
        <f>[4]p42!I35</f>
        <v>0</v>
      </c>
      <c r="J35">
        <f>[4]p42!J35</f>
        <v>0</v>
      </c>
      <c r="K35">
        <f>[4]p42!K35</f>
        <v>0</v>
      </c>
    </row>
    <row r="36" spans="1:11">
      <c r="A36" t="s">
        <v>214</v>
      </c>
      <c r="B36">
        <f>[4]p42!B36</f>
        <v>6.8999999999999992E-2</v>
      </c>
      <c r="C36">
        <f>[4]p42!C36</f>
        <v>0</v>
      </c>
      <c r="D36">
        <f>[4]p42!D36</f>
        <v>6.8999999999999992E-2</v>
      </c>
      <c r="E36">
        <f>[4]p42!E36</f>
        <v>6.8999999999999992E-2</v>
      </c>
      <c r="F36">
        <f>[4]p42!F36</f>
        <v>6.8999999999999992E-2</v>
      </c>
      <c r="G36">
        <f>[4]p42!G36</f>
        <v>0</v>
      </c>
      <c r="H36">
        <f>[4]p42!H36</f>
        <v>0</v>
      </c>
      <c r="I36">
        <f>[4]p42!I36</f>
        <v>0</v>
      </c>
      <c r="J36">
        <f>[4]p42!J36</f>
        <v>0</v>
      </c>
      <c r="K36">
        <f>[4]p42!K36</f>
        <v>0</v>
      </c>
    </row>
    <row r="37" spans="1:11">
      <c r="A37" t="s">
        <v>215</v>
      </c>
      <c r="B37">
        <f>[4]p42!B37</f>
        <v>9.1999999999999998E-2</v>
      </c>
      <c r="C37">
        <f>[4]p42!C37</f>
        <v>9.1999999999999998E-2</v>
      </c>
      <c r="D37">
        <f>[4]p42!D37</f>
        <v>0</v>
      </c>
      <c r="E37">
        <f>[4]p42!E37</f>
        <v>9.1999999999999998E-2</v>
      </c>
      <c r="F37">
        <f>[4]p42!F37</f>
        <v>9.1999999999999998E-2</v>
      </c>
      <c r="G37">
        <f>[4]p42!G37</f>
        <v>9.1999999999999998E-2</v>
      </c>
      <c r="H37">
        <f>[4]p42!H37</f>
        <v>0</v>
      </c>
      <c r="I37">
        <f>[4]p42!I37</f>
        <v>0</v>
      </c>
      <c r="J37">
        <f>[4]p42!J37</f>
        <v>0</v>
      </c>
      <c r="K37">
        <f>[4]p42!K37</f>
        <v>0</v>
      </c>
    </row>
    <row r="38" spans="1:11">
      <c r="A38" t="s">
        <v>216</v>
      </c>
      <c r="B38">
        <f>[4]p42!B38</f>
        <v>0.115</v>
      </c>
      <c r="C38">
        <f>[4]p42!C38</f>
        <v>0.115</v>
      </c>
      <c r="D38">
        <f>[4]p42!D38</f>
        <v>0.115</v>
      </c>
      <c r="E38">
        <f>[4]p42!E38</f>
        <v>0</v>
      </c>
      <c r="F38">
        <f>[4]p42!F38</f>
        <v>0</v>
      </c>
      <c r="G38">
        <f>[4]p42!G38</f>
        <v>0.115</v>
      </c>
      <c r="H38">
        <f>[4]p42!H38</f>
        <v>0</v>
      </c>
      <c r="I38">
        <f>[4]p42!I38</f>
        <v>0</v>
      </c>
      <c r="J38">
        <f>[4]p42!J38</f>
        <v>0</v>
      </c>
      <c r="K38">
        <f>[4]p42!K38</f>
        <v>0</v>
      </c>
    </row>
    <row r="39" spans="1:11">
      <c r="A39" t="s">
        <v>217</v>
      </c>
      <c r="B39">
        <f>[4]p42!B39</f>
        <v>0.115</v>
      </c>
      <c r="C39">
        <f>[4]p42!C39</f>
        <v>0.115</v>
      </c>
      <c r="D39">
        <f>[4]p42!D39</f>
        <v>0.115</v>
      </c>
      <c r="E39">
        <f>[4]p42!E39</f>
        <v>0</v>
      </c>
      <c r="F39">
        <f>[4]p42!F39</f>
        <v>0</v>
      </c>
      <c r="G39">
        <f>[4]p42!G39</f>
        <v>0.115</v>
      </c>
      <c r="H39">
        <f>[4]p42!H39</f>
        <v>0</v>
      </c>
      <c r="I39">
        <f>[4]p42!I39</f>
        <v>0</v>
      </c>
      <c r="J39">
        <f>[4]p42!J39</f>
        <v>0</v>
      </c>
      <c r="K39">
        <f>[4]p42!K39</f>
        <v>0</v>
      </c>
    </row>
    <row r="40" spans="1:11">
      <c r="A40" t="s">
        <v>218</v>
      </c>
      <c r="B40">
        <f>[4]p42!B40</f>
        <v>5.7500000000000002E-2</v>
      </c>
      <c r="C40">
        <f>[4]p42!C40</f>
        <v>0</v>
      </c>
      <c r="D40">
        <f>[4]p42!D40</f>
        <v>5.7500000000000002E-2</v>
      </c>
      <c r="E40">
        <f>[4]p42!E40</f>
        <v>5.7500000000000002E-2</v>
      </c>
      <c r="F40">
        <f>[4]p42!F40</f>
        <v>5.7500000000000002E-2</v>
      </c>
      <c r="G40">
        <f>[4]p42!G40</f>
        <v>0</v>
      </c>
      <c r="H40">
        <f>[4]p42!H40</f>
        <v>0</v>
      </c>
      <c r="I40">
        <f>[4]p42!I40</f>
        <v>0</v>
      </c>
      <c r="J40">
        <f>[4]p42!J40</f>
        <v>0</v>
      </c>
      <c r="K40">
        <f>[4]p42!K40</f>
        <v>0</v>
      </c>
    </row>
    <row r="41" spans="1:11">
      <c r="A41" t="s">
        <v>219</v>
      </c>
      <c r="B41">
        <f>[4]p42!B41</f>
        <v>0.6</v>
      </c>
      <c r="C41">
        <f>[4]p42!C41</f>
        <v>1.2</v>
      </c>
      <c r="D41">
        <f>[4]p42!D41</f>
        <v>0.6</v>
      </c>
      <c r="E41">
        <f>[4]p42!E41</f>
        <v>1.5</v>
      </c>
      <c r="F41">
        <f>[4]p42!F41</f>
        <v>1.5</v>
      </c>
      <c r="G41">
        <f>[4]p42!G41</f>
        <v>1.2</v>
      </c>
      <c r="H41">
        <f>[4]p42!H41</f>
        <v>0</v>
      </c>
      <c r="I41">
        <f>[4]p42!I41</f>
        <v>0</v>
      </c>
      <c r="J41">
        <f>[4]p42!J41</f>
        <v>0</v>
      </c>
      <c r="K41">
        <f>[4]p42!K41</f>
        <v>0</v>
      </c>
    </row>
    <row r="42" spans="1:11">
      <c r="A42" t="s">
        <v>220</v>
      </c>
      <c r="B42">
        <f>[4]p42!B42</f>
        <v>1.2</v>
      </c>
      <c r="C42">
        <f>[4]p42!C42</f>
        <v>0.6</v>
      </c>
      <c r="D42">
        <f>[4]p42!D42</f>
        <v>1.8</v>
      </c>
      <c r="E42">
        <f>[4]p42!E42</f>
        <v>1.2</v>
      </c>
      <c r="F42">
        <f>[4]p42!F42</f>
        <v>1.2</v>
      </c>
      <c r="G42">
        <f>[4]p42!G42</f>
        <v>0.6</v>
      </c>
      <c r="H42">
        <f>[4]p42!H42</f>
        <v>0</v>
      </c>
      <c r="I42">
        <f>[4]p42!I42</f>
        <v>0</v>
      </c>
      <c r="J42">
        <f>[4]p42!J42</f>
        <v>0</v>
      </c>
      <c r="K42">
        <f>[4]p42!K42</f>
        <v>0</v>
      </c>
    </row>
    <row r="43" spans="1:11">
      <c r="A43" t="s">
        <v>221</v>
      </c>
      <c r="B43">
        <f>[4]p42!B43</f>
        <v>0.6</v>
      </c>
      <c r="C43">
        <f>[4]p42!C43</f>
        <v>1.8</v>
      </c>
      <c r="D43">
        <f>[4]p42!D43</f>
        <v>0.6</v>
      </c>
      <c r="E43">
        <f>[4]p42!E43</f>
        <v>1.2</v>
      </c>
      <c r="F43">
        <f>[4]p42!F43</f>
        <v>1.2</v>
      </c>
      <c r="G43">
        <f>[4]p42!G43</f>
        <v>1.2</v>
      </c>
      <c r="H43">
        <f>[4]p42!H43</f>
        <v>0</v>
      </c>
      <c r="I43">
        <f>[4]p42!I43</f>
        <v>0</v>
      </c>
      <c r="J43">
        <f>[4]p42!J43</f>
        <v>0</v>
      </c>
      <c r="K43">
        <f>[4]p42!K43</f>
        <v>0</v>
      </c>
    </row>
    <row r="44" spans="1:11">
      <c r="A44" t="s">
        <v>222</v>
      </c>
      <c r="B44">
        <f>[4]p42!B44</f>
        <v>1.5</v>
      </c>
      <c r="C44">
        <f>[4]p42!C44</f>
        <v>1.2</v>
      </c>
      <c r="D44">
        <f>[4]p42!D44</f>
        <v>1.2</v>
      </c>
      <c r="E44">
        <f>[4]p42!E44</f>
        <v>0.6</v>
      </c>
      <c r="F44">
        <f>[4]p42!F44</f>
        <v>0.6</v>
      </c>
      <c r="G44">
        <f>[4]p42!G44</f>
        <v>0.9</v>
      </c>
      <c r="H44">
        <f>[4]p42!H44</f>
        <v>0</v>
      </c>
      <c r="I44">
        <f>[4]p42!I44</f>
        <v>0</v>
      </c>
      <c r="J44">
        <f>[4]p42!J44</f>
        <v>0</v>
      </c>
      <c r="K44">
        <f>[4]p42!K44</f>
        <v>0</v>
      </c>
    </row>
    <row r="45" spans="1:11">
      <c r="A45" t="s">
        <v>223</v>
      </c>
      <c r="B45">
        <f>[4]p42!B45</f>
        <v>1.5</v>
      </c>
      <c r="C45">
        <f>[4]p42!C45</f>
        <v>1.2</v>
      </c>
      <c r="D45">
        <f>[4]p42!D45</f>
        <v>1.2</v>
      </c>
      <c r="E45">
        <f>[4]p42!E45</f>
        <v>0.6</v>
      </c>
      <c r="F45">
        <f>[4]p42!F45</f>
        <v>0.6</v>
      </c>
      <c r="G45">
        <f>[4]p42!G45</f>
        <v>0.9</v>
      </c>
      <c r="H45">
        <f>[4]p42!H45</f>
        <v>0</v>
      </c>
      <c r="I45">
        <f>[4]p42!I45</f>
        <v>0</v>
      </c>
      <c r="J45">
        <f>[4]p42!J45</f>
        <v>0</v>
      </c>
      <c r="K45">
        <f>[4]p42!K45</f>
        <v>0</v>
      </c>
    </row>
    <row r="46" spans="1:11">
      <c r="A46" t="s">
        <v>224</v>
      </c>
      <c r="B46">
        <f>[4]p42!B46</f>
        <v>1.2</v>
      </c>
      <c r="C46">
        <f>[4]p42!C46</f>
        <v>0.6</v>
      </c>
      <c r="D46">
        <f>[4]p42!D46</f>
        <v>1.2</v>
      </c>
      <c r="E46">
        <f>[4]p42!E46</f>
        <v>0.9</v>
      </c>
      <c r="F46">
        <f>[4]p42!F46</f>
        <v>0.9</v>
      </c>
      <c r="G46">
        <f>[4]p42!G46</f>
        <v>0.6</v>
      </c>
      <c r="H46">
        <f>[4]p42!H46</f>
        <v>0</v>
      </c>
      <c r="I46">
        <f>[4]p42!I46</f>
        <v>0</v>
      </c>
      <c r="J46">
        <f>[4]p42!J46</f>
        <v>0</v>
      </c>
      <c r="K46">
        <f>[4]p42!K46</f>
        <v>0</v>
      </c>
    </row>
    <row r="47" spans="1:11">
      <c r="A47" t="s">
        <v>225</v>
      </c>
      <c r="B47">
        <f>[4]p42!B47</f>
        <v>90</v>
      </c>
      <c r="C47">
        <f>[4]p42!C47</f>
        <v>12.6</v>
      </c>
      <c r="D47">
        <f>[4]p42!D47</f>
        <v>6.5</v>
      </c>
      <c r="E47">
        <f>[4]p42!E47</f>
        <v>0.67</v>
      </c>
      <c r="F47">
        <f>[4]p42!F47</f>
        <v>0.79</v>
      </c>
      <c r="G47">
        <f>[4]p42!G47</f>
        <v>1</v>
      </c>
      <c r="H47">
        <f>[4]p42!H47</f>
        <v>0</v>
      </c>
      <c r="I47">
        <f>[4]p42!I47</f>
        <v>0</v>
      </c>
      <c r="J47">
        <f>[4]p42!J47</f>
        <v>0</v>
      </c>
      <c r="K47">
        <f>[4]p42!K47</f>
        <v>0</v>
      </c>
    </row>
    <row r="48" spans="1:11">
      <c r="A48" t="s">
        <v>226</v>
      </c>
      <c r="B48">
        <f>[4]p42!B48</f>
        <v>91</v>
      </c>
      <c r="C48">
        <f>[4]p42!C48</f>
        <v>13</v>
      </c>
      <c r="D48">
        <f>[4]p42!D48</f>
        <v>6.5</v>
      </c>
      <c r="E48">
        <f>[4]p42!E48</f>
        <v>0.68</v>
      </c>
      <c r="F48">
        <f>[4]p42!F48</f>
        <v>0.81</v>
      </c>
      <c r="G48">
        <f>[4]p42!G48</f>
        <v>1</v>
      </c>
      <c r="H48">
        <f>[4]p42!H48</f>
        <v>0</v>
      </c>
      <c r="I48">
        <f>[4]p42!I48</f>
        <v>0</v>
      </c>
      <c r="J48">
        <f>[4]p42!J48</f>
        <v>0</v>
      </c>
      <c r="K48">
        <f>[4]p42!K48</f>
        <v>0</v>
      </c>
    </row>
    <row r="49" spans="1:20">
      <c r="A49" t="s">
        <v>227</v>
      </c>
      <c r="B49">
        <f>[4]p42!B49</f>
        <v>90</v>
      </c>
      <c r="C49">
        <f>[4]p42!C49</f>
        <v>12.8</v>
      </c>
      <c r="D49">
        <f>[4]p42!D49</f>
        <v>6.5</v>
      </c>
      <c r="E49">
        <f>[4]p42!E49</f>
        <v>0.67</v>
      </c>
      <c r="F49">
        <f>[4]p42!F49</f>
        <v>0.79</v>
      </c>
      <c r="G49">
        <f>[4]p42!G49</f>
        <v>1</v>
      </c>
      <c r="H49">
        <f>[4]p42!H49</f>
        <v>0</v>
      </c>
      <c r="I49">
        <f>[4]p42!I49</f>
        <v>0</v>
      </c>
      <c r="J49">
        <f>[4]p42!J49</f>
        <v>0</v>
      </c>
      <c r="K49">
        <f>[4]p42!K49</f>
        <v>0</v>
      </c>
    </row>
    <row r="50" spans="1:20">
      <c r="A50" t="s">
        <v>228</v>
      </c>
      <c r="B50">
        <f>[4]p42!B50</f>
        <v>90</v>
      </c>
      <c r="C50">
        <f>[4]p42!C50</f>
        <v>13</v>
      </c>
      <c r="D50">
        <f>[4]p42!D50</f>
        <v>6.8</v>
      </c>
      <c r="E50">
        <f>[4]p42!E50</f>
        <v>0.68</v>
      </c>
      <c r="F50">
        <f>[4]p42!F50</f>
        <v>0.81</v>
      </c>
      <c r="G50">
        <f>[4]p42!G50</f>
        <v>1</v>
      </c>
      <c r="H50">
        <f>[4]p42!H50</f>
        <v>0</v>
      </c>
      <c r="I50">
        <f>[4]p42!I50</f>
        <v>0</v>
      </c>
      <c r="J50">
        <f>[4]p42!J50</f>
        <v>0</v>
      </c>
      <c r="K50">
        <f>[4]p42!K50</f>
        <v>0</v>
      </c>
    </row>
    <row r="51" spans="1:20" ht="14" thickBot="1">
      <c r="A51" s="34" t="s">
        <v>229</v>
      </c>
      <c r="B51" s="34">
        <f>[4]p42!B51</f>
        <v>7.6000000000000068</v>
      </c>
      <c r="C51" s="34">
        <f>[4]p42!C51</f>
        <v>9.28125</v>
      </c>
      <c r="D51" s="34">
        <f>[4]p42!D51</f>
        <v>12.566153846153849</v>
      </c>
      <c r="E51" s="34">
        <f>[4]p42!E51</f>
        <v>9.2059701492537513</v>
      </c>
      <c r="F51" s="34">
        <f>[4]p42!F51</f>
        <v>10.324050632911398</v>
      </c>
      <c r="G51" s="34">
        <f>[4]p42!G51</f>
        <v>7.6</v>
      </c>
      <c r="H51" s="34">
        <f>[4]p42!H51</f>
        <v>0</v>
      </c>
      <c r="I51" s="34">
        <f>[4]p42!I51</f>
        <v>0</v>
      </c>
      <c r="J51" s="34">
        <f>[4]p42!J51</f>
        <v>0</v>
      </c>
      <c r="K51" s="34">
        <f>[4]p42!K51</f>
        <v>0</v>
      </c>
      <c r="L51" s="34"/>
      <c r="M51" s="34"/>
    </row>
    <row r="52" spans="1:20">
      <c r="A52" t="s">
        <v>115</v>
      </c>
      <c r="B52">
        <f>[4]p42!B52</f>
        <v>10269815.862334922</v>
      </c>
      <c r="C52">
        <f>[4]p42!C52</f>
        <v>13233183.696583927</v>
      </c>
      <c r="D52">
        <f>[4]p42!D52</f>
        <v>10220658.92286966</v>
      </c>
      <c r="E52">
        <f>[4]p42!E52</f>
        <v>24748920.569117516</v>
      </c>
      <c r="F52">
        <f>[4]p42!F52</f>
        <v>8459798.5433006063</v>
      </c>
      <c r="G52">
        <f>[4]p42!G52</f>
        <v>0</v>
      </c>
      <c r="H52">
        <f>[4]p42!H52</f>
        <v>0</v>
      </c>
      <c r="I52">
        <f>[4]p42!I52</f>
        <v>0</v>
      </c>
      <c r="J52">
        <f>[4]p42!J52</f>
        <v>0</v>
      </c>
      <c r="K52">
        <f>[4]p42!K52</f>
        <v>0</v>
      </c>
      <c r="M52" s="28"/>
    </row>
    <row r="53" spans="1:20">
      <c r="A53" t="s">
        <v>116</v>
      </c>
      <c r="B53">
        <f>[4]p42!B53</f>
        <v>31559038</v>
      </c>
      <c r="C53">
        <f>[4]p42!C53</f>
        <v>27554833</v>
      </c>
      <c r="D53">
        <f>[4]p42!D53</f>
        <v>31608624</v>
      </c>
      <c r="E53">
        <f>[4]p42!E53</f>
        <v>27570610</v>
      </c>
      <c r="F53">
        <f>[4]p42!F53</f>
        <v>31559494</v>
      </c>
      <c r="G53">
        <f>[4]p42!G53</f>
        <v>0</v>
      </c>
      <c r="H53">
        <f>[4]p42!H53</f>
        <v>0</v>
      </c>
      <c r="I53">
        <f>[4]p42!I53</f>
        <v>0</v>
      </c>
      <c r="J53">
        <f>[4]p42!J53</f>
        <v>0</v>
      </c>
      <c r="K53">
        <f>[4]p42!K53</f>
        <v>0</v>
      </c>
      <c r="N53" s="10"/>
      <c r="O53" s="10"/>
      <c r="P53" s="10"/>
      <c r="Q53" s="10"/>
      <c r="R53" s="10"/>
    </row>
    <row r="54" spans="1:20">
      <c r="A54" t="s">
        <v>230</v>
      </c>
      <c r="B54">
        <f>[4]p42!B54</f>
        <v>762603</v>
      </c>
      <c r="C54">
        <f>[4]p42!C54</f>
        <v>1634498</v>
      </c>
      <c r="D54">
        <f>[4]p42!D54</f>
        <v>777728</v>
      </c>
      <c r="E54">
        <f>[4]p42!E54</f>
        <v>802760</v>
      </c>
      <c r="F54">
        <f>[4]p42!F54</f>
        <v>847350</v>
      </c>
      <c r="G54">
        <f>[4]p42!G54</f>
        <v>0</v>
      </c>
      <c r="H54">
        <f>[4]p42!H54</f>
        <v>0</v>
      </c>
      <c r="I54">
        <f>[4]p42!I54</f>
        <v>0</v>
      </c>
      <c r="J54">
        <f>[4]p42!J54</f>
        <v>0</v>
      </c>
      <c r="K54">
        <f>[4]p42!K54</f>
        <v>0</v>
      </c>
      <c r="N54" s="32"/>
      <c r="O54" s="32"/>
      <c r="P54" s="32"/>
      <c r="Q54" s="32"/>
      <c r="R54" s="32"/>
      <c r="S54" s="32"/>
      <c r="T54" s="33"/>
    </row>
    <row r="55" spans="1:20">
      <c r="A55" t="s">
        <v>231</v>
      </c>
      <c r="B55">
        <f>[4]p42!B55</f>
        <v>1053416</v>
      </c>
      <c r="C55">
        <f>[4]p42!C55</f>
        <v>5553333</v>
      </c>
      <c r="D55">
        <f>[4]p42!D55</f>
        <v>1053261</v>
      </c>
      <c r="E55">
        <f>[4]p42!E55</f>
        <v>3881686</v>
      </c>
      <c r="F55">
        <f>[4]p42!F55</f>
        <v>1076787</v>
      </c>
      <c r="G55">
        <f>[4]p42!G55</f>
        <v>0</v>
      </c>
      <c r="H55">
        <f>[4]p42!H55</f>
        <v>0</v>
      </c>
      <c r="I55">
        <f>[4]p42!I55</f>
        <v>0</v>
      </c>
      <c r="J55">
        <f>[4]p42!J55</f>
        <v>0</v>
      </c>
      <c r="K55">
        <f>[4]p42!K55</f>
        <v>0</v>
      </c>
      <c r="N55" s="32"/>
      <c r="O55" s="32"/>
      <c r="P55" s="32"/>
      <c r="Q55" s="32"/>
      <c r="R55" s="32"/>
      <c r="S55" s="32"/>
      <c r="T55" s="33"/>
    </row>
    <row r="56" spans="1:20">
      <c r="A56" t="s">
        <v>232</v>
      </c>
      <c r="B56">
        <f>[4]p42!B56</f>
        <v>1816019</v>
      </c>
      <c r="C56">
        <f>[4]p42!C56</f>
        <v>7187831</v>
      </c>
      <c r="D56">
        <f>[4]p42!D56</f>
        <v>1830989</v>
      </c>
      <c r="E56">
        <f>[4]p42!E56</f>
        <v>4684446</v>
      </c>
      <c r="F56">
        <f>[4]p42!F56</f>
        <v>1924137</v>
      </c>
      <c r="G56">
        <f>[4]p42!G56</f>
        <v>0</v>
      </c>
      <c r="H56">
        <f>[4]p42!H56</f>
        <v>0</v>
      </c>
      <c r="I56">
        <f>[4]p42!I56</f>
        <v>0</v>
      </c>
      <c r="J56">
        <f>[4]p42!J56</f>
        <v>0</v>
      </c>
      <c r="K56">
        <f>[4]p42!K56</f>
        <v>0</v>
      </c>
      <c r="T56" s="33"/>
    </row>
    <row r="57" spans="1:20">
      <c r="A57" t="s">
        <v>233</v>
      </c>
      <c r="B57">
        <f>[4]p42!B57</f>
        <v>3555783</v>
      </c>
      <c r="C57">
        <f>[4]p42!C57</f>
        <v>3614028</v>
      </c>
      <c r="D57">
        <f>[4]p42!D57</f>
        <v>3578152</v>
      </c>
      <c r="E57">
        <f>[4]p42!E57</f>
        <v>3643055</v>
      </c>
      <c r="F57">
        <f>[4]p42!F57</f>
        <v>3602816</v>
      </c>
      <c r="G57">
        <f>[4]p42!G57</f>
        <v>140952</v>
      </c>
      <c r="H57">
        <f>[4]p42!H57</f>
        <v>140952</v>
      </c>
      <c r="I57">
        <f>[4]p42!I57</f>
        <v>140952</v>
      </c>
      <c r="J57">
        <f>[4]p42!J57</f>
        <v>140952</v>
      </c>
      <c r="K57">
        <f>[4]p42!K57</f>
        <v>140952</v>
      </c>
      <c r="M57" s="28"/>
      <c r="N57" s="10"/>
      <c r="O57" s="10"/>
      <c r="P57" s="10"/>
      <c r="Q57" s="10"/>
      <c r="R57" s="10"/>
      <c r="T57" s="33"/>
    </row>
    <row r="58" spans="1:20">
      <c r="A58" t="s">
        <v>234</v>
      </c>
      <c r="B58">
        <f>[4]p42!B58</f>
        <v>8691206</v>
      </c>
      <c r="C58">
        <f>[4]p42!C58</f>
        <v>7824536</v>
      </c>
      <c r="D58">
        <f>[4]p42!D58</f>
        <v>8691206</v>
      </c>
      <c r="E58">
        <f>[4]p42!E58</f>
        <v>7824536</v>
      </c>
      <c r="F58">
        <f>[4]p42!F58</f>
        <v>8691206</v>
      </c>
      <c r="G58">
        <f>[4]p42!G58</f>
        <v>3316508</v>
      </c>
      <c r="H58">
        <f>[4]p42!H58</f>
        <v>2255226</v>
      </c>
      <c r="I58">
        <f>[4]p42!I58</f>
        <v>2122566</v>
      </c>
      <c r="J58">
        <f>[4]p42!J58</f>
        <v>2918526</v>
      </c>
      <c r="K58">
        <f>[4]p42!K58</f>
        <v>3183845</v>
      </c>
      <c r="N58" s="32"/>
      <c r="O58" s="32"/>
      <c r="P58" s="32"/>
      <c r="Q58" s="32"/>
      <c r="R58" s="32"/>
      <c r="S58" s="32"/>
      <c r="T58" s="33"/>
    </row>
    <row r="59" spans="1:20">
      <c r="A59" t="s">
        <v>235</v>
      </c>
      <c r="B59">
        <f>[4]p42!B59</f>
        <v>9096396</v>
      </c>
      <c r="C59">
        <f>[4]p42!C59</f>
        <v>8496396</v>
      </c>
      <c r="D59">
        <f>[4]p42!D59</f>
        <v>9096396</v>
      </c>
      <c r="E59">
        <f>[4]p42!E59</f>
        <v>8496396</v>
      </c>
      <c r="F59">
        <f>[4]p42!F59</f>
        <v>9096396</v>
      </c>
      <c r="G59">
        <f>[4]p42!G59</f>
        <v>2653205</v>
      </c>
      <c r="H59">
        <f>[4]p42!H59</f>
        <v>3183845</v>
      </c>
      <c r="I59">
        <f>[4]p42!I59</f>
        <v>2918526</v>
      </c>
      <c r="J59">
        <f>[4]p42!J59</f>
        <v>2122566</v>
      </c>
      <c r="K59">
        <f>[4]p42!K59</f>
        <v>2255226</v>
      </c>
      <c r="N59" s="32"/>
      <c r="O59" s="32"/>
      <c r="P59" s="32"/>
      <c r="Q59" s="32"/>
      <c r="R59" s="32"/>
      <c r="S59" s="32"/>
      <c r="T59" s="33"/>
    </row>
    <row r="60" spans="1:20">
      <c r="A60" t="s">
        <v>236</v>
      </c>
      <c r="B60">
        <f>[4]p42!B60</f>
        <v>17787602</v>
      </c>
      <c r="C60">
        <f>[4]p42!C60</f>
        <v>16320932</v>
      </c>
      <c r="D60">
        <f>[4]p42!D60</f>
        <v>17787602</v>
      </c>
      <c r="E60">
        <f>[4]p42!E60</f>
        <v>16320932</v>
      </c>
      <c r="F60">
        <f>[4]p42!F60</f>
        <v>17787602</v>
      </c>
      <c r="G60">
        <f>[4]p42!G60</f>
        <v>5969713</v>
      </c>
      <c r="H60">
        <f>[4]p42!H60</f>
        <v>5439071</v>
      </c>
      <c r="I60">
        <f>[4]p42!I60</f>
        <v>5041092</v>
      </c>
      <c r="J60">
        <f>[4]p42!J60</f>
        <v>5041092</v>
      </c>
      <c r="K60">
        <f>[4]p42!K60</f>
        <v>5439071</v>
      </c>
    </row>
    <row r="61" spans="1:20">
      <c r="A61" t="s">
        <v>237</v>
      </c>
      <c r="B61">
        <f>[4]p42!B61</f>
        <v>64988257.862334922</v>
      </c>
      <c r="C61">
        <f>[4]p42!C61</f>
        <v>67910807.696583927</v>
      </c>
      <c r="D61">
        <f>[4]p42!D61</f>
        <v>65026025.92286966</v>
      </c>
      <c r="E61">
        <f>[4]p42!E61</f>
        <v>76967963.569117516</v>
      </c>
      <c r="F61">
        <f>[4]p42!F61</f>
        <v>63333847.543300606</v>
      </c>
      <c r="G61">
        <f>[4]p42!G61</f>
        <v>0</v>
      </c>
      <c r="H61">
        <f>[4]p42!H61</f>
        <v>0</v>
      </c>
      <c r="I61">
        <f>[4]p42!I61</f>
        <v>0</v>
      </c>
      <c r="J61">
        <f>[4]p42!J61</f>
        <v>0</v>
      </c>
      <c r="K61">
        <f>[4]p42!K61</f>
        <v>0</v>
      </c>
    </row>
    <row r="62" spans="1:20">
      <c r="A62" t="s">
        <v>121</v>
      </c>
      <c r="B62">
        <f>[4]p42!B62</f>
        <v>8165293.8873417722</v>
      </c>
      <c r="C62">
        <f>[4]p42!C62</f>
        <v>7760749.8932489455</v>
      </c>
      <c r="D62">
        <f>[4]p42!D62</f>
        <v>8171544.5696202526</v>
      </c>
      <c r="E62">
        <f>[4]p42!E62</f>
        <v>7762192.2569971876</v>
      </c>
      <c r="F62">
        <f>[4]p42!F62</f>
        <v>8162608.4383614631</v>
      </c>
      <c r="G62">
        <f>[4]p42!G62</f>
        <v>0</v>
      </c>
      <c r="H62">
        <f>[4]p42!H62</f>
        <v>0</v>
      </c>
      <c r="I62">
        <f>[4]p42!I62</f>
        <v>0</v>
      </c>
      <c r="J62">
        <f>[4]p42!J62</f>
        <v>0</v>
      </c>
      <c r="K62">
        <f>[4]p42!K62</f>
        <v>0</v>
      </c>
    </row>
    <row r="63" spans="1:20">
      <c r="A63" t="s">
        <v>122</v>
      </c>
      <c r="B63">
        <f>[4]p42!B63</f>
        <v>1323638</v>
      </c>
      <c r="C63">
        <f>[4]p42!C63</f>
        <v>444333</v>
      </c>
      <c r="D63">
        <f>[4]p42!D63</f>
        <v>1296597</v>
      </c>
      <c r="E63">
        <f>[4]p42!E63</f>
        <v>822622</v>
      </c>
      <c r="F63">
        <f>[4]p42!F63</f>
        <v>1295351</v>
      </c>
      <c r="G63">
        <f>[4]p42!G63</f>
        <v>-3444889</v>
      </c>
      <c r="H63">
        <f>[4]p42!H63</f>
        <v>-3016408</v>
      </c>
      <c r="I63">
        <f>[4]p42!I63</f>
        <v>-2313415</v>
      </c>
      <c r="J63">
        <f>[4]p42!J63</f>
        <v>-2159306</v>
      </c>
      <c r="K63">
        <f>[4]p42!K63</f>
        <v>-2738079</v>
      </c>
    </row>
    <row r="64" spans="1:20">
      <c r="A64" t="s">
        <v>238</v>
      </c>
      <c r="B64">
        <f>[4]p42!B64</f>
        <v>34296335</v>
      </c>
      <c r="C64">
        <f>[4]p42!C64</f>
        <v>38851646</v>
      </c>
      <c r="D64">
        <f>[4]p42!D64</f>
        <v>36709331</v>
      </c>
      <c r="E64">
        <f>[4]p42!E64</f>
        <v>33770848</v>
      </c>
      <c r="F64">
        <f>[4]p42!F64</f>
        <v>35162665</v>
      </c>
      <c r="G64">
        <f>[4]p42!G64</f>
        <v>0</v>
      </c>
      <c r="H64">
        <f>[4]p42!H64</f>
        <v>0</v>
      </c>
      <c r="I64">
        <f>[4]p42!I64</f>
        <v>0</v>
      </c>
      <c r="J64">
        <f>[4]p42!J64</f>
        <v>0</v>
      </c>
      <c r="K64">
        <f>[4]p42!K64</f>
        <v>0</v>
      </c>
    </row>
    <row r="65" spans="1:13">
      <c r="A65" t="s">
        <v>239</v>
      </c>
      <c r="B65">
        <f>[4]p42!B65</f>
        <v>1000000</v>
      </c>
      <c r="C65">
        <f>[4]p42!C65</f>
        <v>1000000</v>
      </c>
      <c r="D65">
        <f>[4]p42!D65</f>
        <v>1000000</v>
      </c>
      <c r="E65">
        <f>[4]p42!E65</f>
        <v>1000000</v>
      </c>
      <c r="F65">
        <f>[4]p42!F65</f>
        <v>1000000</v>
      </c>
      <c r="G65">
        <f>[4]p42!G65</f>
        <v>1000000</v>
      </c>
      <c r="H65">
        <f>[4]p42!H65</f>
        <v>1000000</v>
      </c>
      <c r="I65">
        <f>[4]p42!I65</f>
        <v>1000000</v>
      </c>
      <c r="J65">
        <f>[4]p42!J65</f>
        <v>1000000</v>
      </c>
      <c r="K65">
        <f>[4]p42!K65</f>
        <v>1000000</v>
      </c>
    </row>
    <row r="66" spans="1:13">
      <c r="A66" t="s">
        <v>125</v>
      </c>
      <c r="B66">
        <f>[4]p42!B66</f>
        <v>20202990.974993147</v>
      </c>
      <c r="C66">
        <f>[4]p42!C66</f>
        <v>19854078.803334974</v>
      </c>
      <c r="D66">
        <f>[4]p42!D66</f>
        <v>17848553.353249408</v>
      </c>
      <c r="E66">
        <f>[4]p42!E66</f>
        <v>33612301.312120333</v>
      </c>
      <c r="F66">
        <f>[4]p42!F66</f>
        <v>17713223.10493914</v>
      </c>
      <c r="G66">
        <f>[4]p42!G66</f>
        <v>13834436</v>
      </c>
      <c r="H66">
        <f>[4]p42!H66</f>
        <v>14666189</v>
      </c>
      <c r="I66">
        <f>[4]p42!I66</f>
        <v>16030819</v>
      </c>
      <c r="J66">
        <f>[4]p42!J66</f>
        <v>16330986</v>
      </c>
      <c r="K66">
        <f>[4]p42!K66</f>
        <v>15206474</v>
      </c>
    </row>
    <row r="67" spans="1:13">
      <c r="A67" t="s">
        <v>240</v>
      </c>
      <c r="B67">
        <f>[4]p42!B67</f>
        <v>64988257.862334922</v>
      </c>
      <c r="C67">
        <f>[4]p42!C67</f>
        <v>67910807.696583927</v>
      </c>
      <c r="D67">
        <f>[4]p42!D67</f>
        <v>65026025.92286966</v>
      </c>
      <c r="E67">
        <f>[4]p42!E67</f>
        <v>76967963.569117516</v>
      </c>
      <c r="F67">
        <f>[4]p42!F67</f>
        <v>63333847.543300606</v>
      </c>
      <c r="G67">
        <f>[4]p42!G67</f>
        <v>0</v>
      </c>
      <c r="H67">
        <f>[4]p42!H67</f>
        <v>0</v>
      </c>
      <c r="I67">
        <f>[4]p42!I67</f>
        <v>0</v>
      </c>
      <c r="J67">
        <f>[4]p42!J67</f>
        <v>0</v>
      </c>
      <c r="K67">
        <f>[4]p42!K67</f>
        <v>0</v>
      </c>
    </row>
    <row r="68" spans="1:13">
      <c r="A68" t="s">
        <v>241</v>
      </c>
      <c r="B68">
        <f>[4]p42!B68</f>
        <v>2000000</v>
      </c>
      <c r="C68">
        <f>[4]p42!C68</f>
        <v>2000000</v>
      </c>
      <c r="D68">
        <f>[4]p42!D68</f>
        <v>2000000</v>
      </c>
      <c r="E68">
        <f>[4]p42!E68</f>
        <v>2000000</v>
      </c>
      <c r="F68">
        <f>[4]p42!F68</f>
        <v>2000000</v>
      </c>
      <c r="G68">
        <f>[4]p42!G68</f>
        <v>0</v>
      </c>
      <c r="H68">
        <f>[4]p42!H68</f>
        <v>0</v>
      </c>
      <c r="I68">
        <f>[4]p42!I68</f>
        <v>0</v>
      </c>
      <c r="J68">
        <f>[4]p42!J68</f>
        <v>0</v>
      </c>
      <c r="K68">
        <f>[4]p42!K68</f>
        <v>0</v>
      </c>
    </row>
    <row r="69" spans="1:13">
      <c r="A69" t="s">
        <v>242</v>
      </c>
      <c r="B69">
        <f>[4]p42!B69</f>
        <v>37678933.970707834</v>
      </c>
      <c r="C69">
        <f>[4]p42!C69</f>
        <v>32849827.3645445</v>
      </c>
      <c r="D69">
        <f>[4]p42!D69</f>
        <v>37735054.649111673</v>
      </c>
      <c r="E69">
        <f>[4]p42!E69</f>
        <v>32867242.821817033</v>
      </c>
      <c r="F69">
        <f>[4]p42!F69</f>
        <v>37677969.587270752</v>
      </c>
      <c r="G69">
        <f>[4]p42!G69</f>
        <v>0</v>
      </c>
      <c r="H69">
        <f>[4]p42!H69</f>
        <v>0</v>
      </c>
      <c r="I69">
        <f>[4]p42!I69</f>
        <v>0</v>
      </c>
      <c r="J69">
        <f>[4]p42!J69</f>
        <v>0</v>
      </c>
      <c r="K69">
        <f>[4]p42!K69</f>
        <v>0</v>
      </c>
    </row>
    <row r="70" spans="1:13">
      <c r="A70" t="s">
        <v>243</v>
      </c>
      <c r="B70">
        <f>[4]p42!B70</f>
        <v>2569416.2423151657</v>
      </c>
      <c r="C70">
        <f>[4]p42!C70</f>
        <v>862527.48352249339</v>
      </c>
      <c r="D70">
        <f>[4]p42!D70</f>
        <v>2516924.0393849984</v>
      </c>
      <c r="E70">
        <f>[4]p42!E70</f>
        <v>1596855.8306373209</v>
      </c>
      <c r="F70">
        <f>[4]p42!F70</f>
        <v>2514504.9370165467</v>
      </c>
      <c r="G70">
        <f>[4]p42!G70</f>
        <v>-63911</v>
      </c>
      <c r="H70">
        <f>[4]p42!H70</f>
        <v>-59478</v>
      </c>
      <c r="I70">
        <f>[4]p42!I70</f>
        <v>-56152</v>
      </c>
      <c r="J70">
        <f>[4]p42!J70</f>
        <v>-56152</v>
      </c>
      <c r="K70">
        <f>[4]p42!K70</f>
        <v>-59478</v>
      </c>
    </row>
    <row r="71" spans="1:13">
      <c r="A71" t="s">
        <v>244</v>
      </c>
      <c r="B71">
        <f>[4]p42!B71</f>
        <v>0.99127989910319481</v>
      </c>
      <c r="C71">
        <f>[4]p42!C71</f>
        <v>1.0168405907612701</v>
      </c>
      <c r="D71">
        <f>[4]p42!D71</f>
        <v>0.99416103490998053</v>
      </c>
      <c r="E71">
        <f>[4]p42!E71</f>
        <v>1.0171955727293174</v>
      </c>
      <c r="F71">
        <f>[4]p42!F71</f>
        <v>0.98052290249623719</v>
      </c>
      <c r="G71">
        <f>[4]p42!G71</f>
        <v>0</v>
      </c>
      <c r="H71">
        <f>[4]p42!H71</f>
        <v>0</v>
      </c>
      <c r="I71">
        <f>[4]p42!I71</f>
        <v>0</v>
      </c>
      <c r="J71">
        <f>[4]p42!J71</f>
        <v>0</v>
      </c>
      <c r="K71">
        <f>[4]p42!K71</f>
        <v>0</v>
      </c>
    </row>
    <row r="72" spans="1:13">
      <c r="A72" t="s">
        <v>245</v>
      </c>
      <c r="B72">
        <f>[4]p42!B72</f>
        <v>1.0011313731386178</v>
      </c>
      <c r="C72">
        <f>[4]p42!C72</f>
        <v>0.9947078868064585</v>
      </c>
      <c r="D72">
        <f>[4]p42!D72</f>
        <v>1.0009244641118245</v>
      </c>
      <c r="E72">
        <f>[4]p42!E72</f>
        <v>0.9949471026030674</v>
      </c>
      <c r="F72">
        <f>[4]p42!F72</f>
        <v>1.0082891733400312</v>
      </c>
      <c r="G72">
        <f>[4]p42!G72</f>
        <v>0</v>
      </c>
      <c r="H72">
        <f>[4]p42!H72</f>
        <v>0</v>
      </c>
      <c r="I72">
        <f>[4]p42!I72</f>
        <v>0</v>
      </c>
      <c r="J72">
        <f>[4]p42!J72</f>
        <v>0</v>
      </c>
      <c r="K72">
        <f>[4]p42!K72</f>
        <v>0</v>
      </c>
    </row>
    <row r="73" spans="1:13">
      <c r="A73" t="s">
        <v>246</v>
      </c>
      <c r="B73">
        <f>[4]p42!B73</f>
        <v>0</v>
      </c>
      <c r="C73">
        <f>[4]p42!C73</f>
        <v>0</v>
      </c>
      <c r="D73">
        <f>[4]p42!D73</f>
        <v>0</v>
      </c>
      <c r="E73">
        <f>[4]p42!E73</f>
        <v>0</v>
      </c>
      <c r="F73">
        <f>[4]p42!F73</f>
        <v>0</v>
      </c>
      <c r="G73">
        <f>[4]p42!G73</f>
        <v>0</v>
      </c>
      <c r="H73">
        <f>[4]p42!H73</f>
        <v>0</v>
      </c>
      <c r="I73">
        <f>[4]p42!I73</f>
        <v>0</v>
      </c>
      <c r="J73">
        <f>[4]p42!J73</f>
        <v>0</v>
      </c>
      <c r="K73">
        <f>[4]p42!K73</f>
        <v>0</v>
      </c>
    </row>
    <row r="74" spans="1:13">
      <c r="A74" t="s">
        <v>435</v>
      </c>
      <c r="B74">
        <f>[4]p42!B74</f>
        <v>0</v>
      </c>
      <c r="C74">
        <f>[4]p42!C74</f>
        <v>0</v>
      </c>
      <c r="D74">
        <f>[4]p42!D74</f>
        <v>0</v>
      </c>
      <c r="E74">
        <f>[4]p42!E74</f>
        <v>0</v>
      </c>
      <c r="F74">
        <f>[4]p42!F74</f>
        <v>0</v>
      </c>
      <c r="G74">
        <f>[4]p42!G74</f>
        <v>0</v>
      </c>
      <c r="H74">
        <f>[4]p42!H74</f>
        <v>0</v>
      </c>
      <c r="I74">
        <f>[4]p42!I74</f>
        <v>0</v>
      </c>
      <c r="J74">
        <f>[4]p42!J74</f>
        <v>0</v>
      </c>
      <c r="K74">
        <f>[4]p42!K74</f>
        <v>0</v>
      </c>
    </row>
    <row r="75" spans="1:13">
      <c r="A75" t="s">
        <v>436</v>
      </c>
      <c r="B75">
        <f>[4]p42!B75</f>
        <v>0</v>
      </c>
      <c r="C75">
        <f>[4]p42!C75</f>
        <v>0</v>
      </c>
      <c r="D75">
        <f>[4]p42!D75</f>
        <v>0</v>
      </c>
      <c r="E75">
        <f>[4]p42!E75</f>
        <v>0</v>
      </c>
      <c r="F75">
        <f>[4]p42!F75</f>
        <v>0</v>
      </c>
      <c r="G75">
        <f>[4]p42!G75</f>
        <v>0</v>
      </c>
      <c r="H75">
        <f>[4]p42!H75</f>
        <v>0</v>
      </c>
      <c r="I75">
        <f>[4]p42!I75</f>
        <v>0</v>
      </c>
      <c r="J75">
        <f>[4]p42!J75</f>
        <v>0</v>
      </c>
      <c r="K75">
        <f>[4]p42!K75</f>
        <v>0</v>
      </c>
    </row>
    <row r="76" spans="1:13">
      <c r="A76" t="s">
        <v>437</v>
      </c>
      <c r="B76">
        <f>[4]p42!B76</f>
        <v>0</v>
      </c>
      <c r="C76">
        <f>[4]p42!C76</f>
        <v>0</v>
      </c>
      <c r="D76">
        <f>[4]p42!D76</f>
        <v>0</v>
      </c>
      <c r="E76">
        <f>[4]p42!E76</f>
        <v>0</v>
      </c>
      <c r="F76">
        <f>[4]p42!F76</f>
        <v>0</v>
      </c>
      <c r="G76">
        <f>[4]p42!G76</f>
        <v>0</v>
      </c>
      <c r="H76">
        <f>[4]p42!H76</f>
        <v>0</v>
      </c>
      <c r="I76">
        <f>[4]p42!I76</f>
        <v>0</v>
      </c>
      <c r="J76">
        <f>[4]p42!J76</f>
        <v>0</v>
      </c>
      <c r="K76">
        <f>[4]p42!K76</f>
        <v>0</v>
      </c>
    </row>
    <row r="77" spans="1:13" ht="14" thickBot="1">
      <c r="A77" s="34" t="s">
        <v>438</v>
      </c>
      <c r="B77" s="34">
        <f>[4]p42!B77</f>
        <v>0</v>
      </c>
      <c r="C77" s="34">
        <f>[4]p42!C77</f>
        <v>0</v>
      </c>
      <c r="D77" s="34">
        <f>[4]p42!D77</f>
        <v>0</v>
      </c>
      <c r="E77" s="34">
        <f>[4]p42!E77</f>
        <v>0</v>
      </c>
      <c r="F77" s="34">
        <f>[4]p42!F77</f>
        <v>0</v>
      </c>
      <c r="G77" s="34">
        <f>[4]p42!G77</f>
        <v>0</v>
      </c>
      <c r="H77" s="34">
        <f>[4]p42!H77</f>
        <v>0</v>
      </c>
      <c r="I77" s="34">
        <f>[4]p42!I77</f>
        <v>0</v>
      </c>
      <c r="J77" s="34">
        <f>[4]p42!J77</f>
        <v>0</v>
      </c>
      <c r="K77" s="34">
        <f>[4]p42!K77</f>
        <v>0</v>
      </c>
      <c r="L77" s="34"/>
      <c r="M77" s="34"/>
    </row>
    <row r="78" spans="1:13">
      <c r="A78" t="s">
        <v>247</v>
      </c>
      <c r="B78">
        <f>[4]p42!B78</f>
        <v>1</v>
      </c>
    </row>
    <row r="79" spans="1:13">
      <c r="A79" t="s">
        <v>248</v>
      </c>
      <c r="B79">
        <f>[4]p42!B79</f>
        <v>60000</v>
      </c>
    </row>
    <row r="80" spans="1:13">
      <c r="A80" t="s">
        <v>249</v>
      </c>
      <c r="B80">
        <f>[4]p42!B80</f>
        <v>60000</v>
      </c>
    </row>
    <row r="81" spans="1:2">
      <c r="A81" t="s">
        <v>250</v>
      </c>
      <c r="B81">
        <f>[4]p42!B81</f>
        <v>0</v>
      </c>
    </row>
    <row r="82" spans="1:2">
      <c r="A82" t="s">
        <v>251</v>
      </c>
      <c r="B82">
        <f>[4]p42!B82</f>
        <v>0</v>
      </c>
    </row>
    <row r="83" spans="1:2">
      <c r="A83" t="s">
        <v>252</v>
      </c>
      <c r="B83">
        <f>[4]p42!B83</f>
        <v>0</v>
      </c>
    </row>
    <row r="84" spans="1:2">
      <c r="A84" t="s">
        <v>253</v>
      </c>
      <c r="B84">
        <f>[4]p42!B84</f>
        <v>0</v>
      </c>
    </row>
    <row r="85" spans="1:2">
      <c r="A85" t="s">
        <v>254</v>
      </c>
      <c r="B85">
        <f>[4]p42!B85</f>
        <v>64636</v>
      </c>
    </row>
    <row r="86" spans="1:2">
      <c r="A86" t="s">
        <v>255</v>
      </c>
      <c r="B86">
        <f>[4]p42!B86</f>
        <v>27954</v>
      </c>
    </row>
    <row r="87" spans="1:2">
      <c r="A87" t="s">
        <v>256</v>
      </c>
      <c r="B87">
        <f>[4]p42!B87</f>
        <v>21325</v>
      </c>
    </row>
    <row r="88" spans="1:2">
      <c r="A88" t="s">
        <v>257</v>
      </c>
      <c r="B88">
        <f>[4]p42!B88</f>
        <v>53196</v>
      </c>
    </row>
    <row r="89" spans="1:2">
      <c r="A89" t="s">
        <v>258</v>
      </c>
      <c r="B89">
        <f>[4]p42!B89</f>
        <v>55959</v>
      </c>
    </row>
    <row r="90" spans="1:2">
      <c r="A90" t="s">
        <v>259</v>
      </c>
      <c r="B90">
        <f>[4]p42!B90</f>
        <v>136250</v>
      </c>
    </row>
    <row r="91" spans="1:2">
      <c r="A91" t="s">
        <v>260</v>
      </c>
      <c r="B91">
        <f>[4]p42!B91</f>
        <v>64636</v>
      </c>
    </row>
    <row r="92" spans="1:2">
      <c r="A92" t="s">
        <v>261</v>
      </c>
      <c r="B92">
        <f>[4]p42!B92</f>
        <v>27954</v>
      </c>
    </row>
    <row r="93" spans="1:2">
      <c r="A93" t="s">
        <v>262</v>
      </c>
      <c r="B93">
        <f>[4]p42!B93</f>
        <v>21325</v>
      </c>
    </row>
    <row r="94" spans="1:2">
      <c r="A94" t="s">
        <v>263</v>
      </c>
      <c r="B94">
        <f>[4]p42!B94</f>
        <v>53196</v>
      </c>
    </row>
    <row r="95" spans="1:2">
      <c r="A95" t="s">
        <v>264</v>
      </c>
      <c r="B95">
        <f>[4]p42!B95</f>
        <v>55959</v>
      </c>
    </row>
    <row r="96" spans="1:2">
      <c r="A96" t="s">
        <v>265</v>
      </c>
      <c r="B96">
        <f>[4]p42!B96</f>
        <v>136250</v>
      </c>
    </row>
    <row r="97" spans="1:2">
      <c r="A97" t="s">
        <v>266</v>
      </c>
      <c r="B97">
        <f>[4]p42!B97</f>
        <v>0</v>
      </c>
    </row>
    <row r="98" spans="1:2">
      <c r="A98" t="s">
        <v>267</v>
      </c>
      <c r="B98">
        <f>[4]p42!B98</f>
        <v>0</v>
      </c>
    </row>
    <row r="99" spans="1:2">
      <c r="A99" t="s">
        <v>268</v>
      </c>
      <c r="B99">
        <f>[4]p42!B99</f>
        <v>0</v>
      </c>
    </row>
    <row r="100" spans="1:2">
      <c r="A100" t="s">
        <v>269</v>
      </c>
      <c r="B100">
        <f>[4]p42!B100</f>
        <v>0</v>
      </c>
    </row>
    <row r="101" spans="1:2">
      <c r="A101" t="s">
        <v>270</v>
      </c>
      <c r="B101">
        <f>[4]p42!B101</f>
        <v>0</v>
      </c>
    </row>
    <row r="102" spans="1:2">
      <c r="A102" t="s">
        <v>271</v>
      </c>
      <c r="B102">
        <f>[4]p42!B102</f>
        <v>0</v>
      </c>
    </row>
    <row r="103" spans="1:2">
      <c r="A103" t="s">
        <v>272</v>
      </c>
      <c r="B103">
        <f>[4]p42!B103</f>
        <v>256332091.36718857</v>
      </c>
    </row>
    <row r="104" spans="1:2">
      <c r="A104" t="s">
        <v>273</v>
      </c>
      <c r="B104">
        <f>[4]p42!B104</f>
        <v>10708008.887825374</v>
      </c>
    </row>
    <row r="105" spans="1:2">
      <c r="A105" t="s">
        <v>274</v>
      </c>
      <c r="B105">
        <f>[4]p42!B105</f>
        <v>6727177.9550864333</v>
      </c>
    </row>
    <row r="106" spans="1:2">
      <c r="A106" t="s">
        <v>275</v>
      </c>
      <c r="B106">
        <f>[4]p42!B106</f>
        <v>1582226.8471558762</v>
      </c>
    </row>
    <row r="107" spans="1:2">
      <c r="A107" t="s">
        <v>276</v>
      </c>
      <c r="B107">
        <f>[4]p42!B107</f>
        <v>2572266.4492544332</v>
      </c>
    </row>
    <row r="108" spans="1:2">
      <c r="A108" t="s">
        <v>277</v>
      </c>
      <c r="B108">
        <f>[4]p42!B108</f>
        <v>5648981.7897845209</v>
      </c>
    </row>
    <row r="109" spans="1:2">
      <c r="A109" t="s">
        <v>278</v>
      </c>
      <c r="B109">
        <f>[4]p42!B109</f>
        <v>2035.5187602863875</v>
      </c>
    </row>
    <row r="110" spans="1:2">
      <c r="A110" t="s">
        <v>279</v>
      </c>
      <c r="B110">
        <f>[4]p42!B110</f>
        <v>285.65600146295287</v>
      </c>
    </row>
    <row r="111" spans="1:2">
      <c r="A111" t="s">
        <v>280</v>
      </c>
      <c r="B111">
        <f>[4]p42!B111</f>
        <v>145.05968824290576</v>
      </c>
    </row>
    <row r="112" spans="1:2">
      <c r="A112" t="s">
        <v>281</v>
      </c>
      <c r="B112">
        <f>[4]p42!B112</f>
        <v>14.550306326576441</v>
      </c>
    </row>
    <row r="113" spans="1:2">
      <c r="A113" t="s">
        <v>282</v>
      </c>
      <c r="B113">
        <f>[4]p42!B113</f>
        <v>17.156331340291626</v>
      </c>
    </row>
    <row r="114" spans="1:2">
      <c r="A114" t="s">
        <v>283</v>
      </c>
      <c r="B114">
        <f>[4]p42!B114</f>
        <v>22.016875114293192</v>
      </c>
    </row>
    <row r="115" spans="1:2">
      <c r="A115" t="s">
        <v>284</v>
      </c>
      <c r="B115">
        <f>[4]p42!B115</f>
        <v>11999970</v>
      </c>
    </row>
    <row r="116" spans="1:2">
      <c r="A116" t="s">
        <v>285</v>
      </c>
      <c r="B116">
        <f>[4]p42!B116</f>
        <v>649996.80000000005</v>
      </c>
    </row>
    <row r="117" spans="1:2">
      <c r="A117" t="s">
        <v>286</v>
      </c>
      <c r="B117">
        <f>[4]p42!B117</f>
        <v>650000</v>
      </c>
    </row>
    <row r="118" spans="1:2">
      <c r="A118" t="s">
        <v>287</v>
      </c>
      <c r="B118">
        <f>[4]p42!B118</f>
        <v>199999.69</v>
      </c>
    </row>
    <row r="119" spans="1:2">
      <c r="A119" t="s">
        <v>288</v>
      </c>
      <c r="B119">
        <f>[4]p42!B119</f>
        <v>300000.13</v>
      </c>
    </row>
    <row r="120" spans="1:2">
      <c r="A120" t="s">
        <v>289</v>
      </c>
      <c r="B120">
        <f>[4]p42!B120</f>
        <v>1000000</v>
      </c>
    </row>
    <row r="121" spans="1:2">
      <c r="A121" t="s">
        <v>290</v>
      </c>
      <c r="B121">
        <f>[4]p42!B121</f>
        <v>23069888.223046973</v>
      </c>
    </row>
    <row r="122" spans="1:2">
      <c r="A122" t="s">
        <v>291</v>
      </c>
      <c r="B122">
        <f>[4]p42!B122</f>
        <v>738852.61325995065</v>
      </c>
    </row>
    <row r="123" spans="1:2">
      <c r="A123" t="s">
        <v>292</v>
      </c>
      <c r="B123">
        <f>[4]p42!B123</f>
        <v>618900.37186795182</v>
      </c>
    </row>
    <row r="124" spans="1:2">
      <c r="A124" t="s">
        <v>293</v>
      </c>
      <c r="B124">
        <f>[4]p42!B124</f>
        <v>0</v>
      </c>
    </row>
    <row r="125" spans="1:2">
      <c r="A125" t="s">
        <v>294</v>
      </c>
      <c r="B125">
        <f>[4]p42!B125</f>
        <v>0</v>
      </c>
    </row>
    <row r="126" spans="1:2">
      <c r="A126" t="s">
        <v>295</v>
      </c>
      <c r="B126">
        <f>[4]p42!B126</f>
        <v>324816.45291260997</v>
      </c>
    </row>
    <row r="127" spans="1:2">
      <c r="A127" t="s">
        <v>296</v>
      </c>
      <c r="B127">
        <f>[4]p42!B127</f>
        <v>60435</v>
      </c>
    </row>
    <row r="128" spans="1:2">
      <c r="A128" t="s">
        <v>297</v>
      </c>
      <c r="B128">
        <f>[4]p42!B128</f>
        <v>16670</v>
      </c>
    </row>
    <row r="129" spans="1:2">
      <c r="A129" t="s">
        <v>298</v>
      </c>
      <c r="B129">
        <f>[4]p42!B129</f>
        <v>15837</v>
      </c>
    </row>
    <row r="130" spans="1:2">
      <c r="A130" t="s">
        <v>299</v>
      </c>
      <c r="B130">
        <f>[4]p42!B130</f>
        <v>56383</v>
      </c>
    </row>
    <row r="131" spans="1:2">
      <c r="A131" t="s">
        <v>300</v>
      </c>
      <c r="B131">
        <f>[4]p42!B131</f>
        <v>66034</v>
      </c>
    </row>
    <row r="132" spans="1:2">
      <c r="A132" t="s">
        <v>301</v>
      </c>
      <c r="B132">
        <f>[4]p42!B132</f>
        <v>150560</v>
      </c>
    </row>
    <row r="133" spans="1:2">
      <c r="A133" t="s">
        <v>302</v>
      </c>
      <c r="B133">
        <f>[4]p42!B133</f>
        <v>60435</v>
      </c>
    </row>
    <row r="134" spans="1:2">
      <c r="A134" t="s">
        <v>303</v>
      </c>
      <c r="B134">
        <f>[4]p42!B134</f>
        <v>16670</v>
      </c>
    </row>
    <row r="135" spans="1:2">
      <c r="A135" t="s">
        <v>304</v>
      </c>
      <c r="B135">
        <f>[4]p42!B135</f>
        <v>15837</v>
      </c>
    </row>
    <row r="136" spans="1:2">
      <c r="A136" t="s">
        <v>305</v>
      </c>
      <c r="B136">
        <f>[4]p42!B136</f>
        <v>56383</v>
      </c>
    </row>
    <row r="137" spans="1:2">
      <c r="A137" t="s">
        <v>306</v>
      </c>
      <c r="B137">
        <f>[4]p42!B137</f>
        <v>66034</v>
      </c>
    </row>
    <row r="138" spans="1:2">
      <c r="A138" t="s">
        <v>307</v>
      </c>
      <c r="B138">
        <f>[4]p42!B138</f>
        <v>150560</v>
      </c>
    </row>
    <row r="139" spans="1:2">
      <c r="A139" t="s">
        <v>308</v>
      </c>
      <c r="B139">
        <f>[4]p42!B139</f>
        <v>0</v>
      </c>
    </row>
    <row r="140" spans="1:2">
      <c r="A140" t="s">
        <v>309</v>
      </c>
      <c r="B140">
        <f>[4]p42!B140</f>
        <v>0</v>
      </c>
    </row>
    <row r="141" spans="1:2">
      <c r="A141" t="s">
        <v>310</v>
      </c>
      <c r="B141">
        <f>[4]p42!B141</f>
        <v>0</v>
      </c>
    </row>
    <row r="142" spans="1:2">
      <c r="A142" t="s">
        <v>311</v>
      </c>
      <c r="B142">
        <f>[4]p42!B142</f>
        <v>0</v>
      </c>
    </row>
    <row r="143" spans="1:2">
      <c r="A143" t="s">
        <v>312</v>
      </c>
      <c r="B143">
        <f>[4]p42!B143</f>
        <v>0</v>
      </c>
    </row>
    <row r="144" spans="1:2">
      <c r="A144" t="s">
        <v>313</v>
      </c>
      <c r="B144">
        <f>[4]p42!B144</f>
        <v>0</v>
      </c>
    </row>
    <row r="145" spans="1:2">
      <c r="A145" t="s">
        <v>314</v>
      </c>
      <c r="B145">
        <f>[4]p42!B145</f>
        <v>368430628.92622745</v>
      </c>
    </row>
    <row r="146" spans="1:2">
      <c r="A146" t="s">
        <v>315</v>
      </c>
      <c r="B146">
        <f>[4]p42!B146</f>
        <v>7583994.3793074982</v>
      </c>
    </row>
    <row r="147" spans="1:2">
      <c r="A147" t="s">
        <v>316</v>
      </c>
      <c r="B147">
        <f>[4]p42!B147</f>
        <v>7565273.2414125651</v>
      </c>
    </row>
    <row r="148" spans="1:2">
      <c r="A148" t="s">
        <v>317</v>
      </c>
      <c r="B148">
        <f>[4]p42!B148</f>
        <v>2206017.9086748967</v>
      </c>
    </row>
    <row r="149" spans="1:2">
      <c r="A149" t="s">
        <v>318</v>
      </c>
      <c r="B149">
        <f>[4]p42!B149</f>
        <v>3605049.6809347896</v>
      </c>
    </row>
    <row r="150" spans="1:2">
      <c r="A150" t="s">
        <v>319</v>
      </c>
      <c r="B150">
        <f>[4]p42!B150</f>
        <v>7986758.6197408168</v>
      </c>
    </row>
    <row r="151" spans="1:2">
      <c r="A151" t="s">
        <v>320</v>
      </c>
      <c r="B151">
        <f>[4]p42!B151</f>
        <v>2561.4839720946547</v>
      </c>
    </row>
    <row r="152" spans="1:2">
      <c r="A152" t="s">
        <v>321</v>
      </c>
      <c r="B152">
        <f>[4]p42!B152</f>
        <v>371.97994269790644</v>
      </c>
    </row>
    <row r="153" spans="1:2">
      <c r="A153" t="s">
        <v>322</v>
      </c>
      <c r="B153">
        <f>[4]p42!B153</f>
        <v>184.99606465128062</v>
      </c>
    </row>
    <row r="154" spans="1:2">
      <c r="A154" t="s">
        <v>323</v>
      </c>
      <c r="B154">
        <f>[4]p42!B154</f>
        <v>19.671825125593543</v>
      </c>
    </row>
    <row r="155" spans="1:2">
      <c r="A155" t="s">
        <v>324</v>
      </c>
      <c r="B155">
        <f>[4]p42!B155</f>
        <v>23.195137088386414</v>
      </c>
    </row>
    <row r="156" spans="1:2">
      <c r="A156" t="s">
        <v>325</v>
      </c>
      <c r="B156">
        <f>[4]p42!B156</f>
        <v>29.06093302327394</v>
      </c>
    </row>
    <row r="157" spans="1:2">
      <c r="A157" t="s">
        <v>326</v>
      </c>
      <c r="B157">
        <f>[4]p42!B157</f>
        <v>17000010</v>
      </c>
    </row>
    <row r="158" spans="1:2">
      <c r="A158" t="s">
        <v>327</v>
      </c>
      <c r="B158">
        <f>[4]p42!B158</f>
        <v>600000</v>
      </c>
    </row>
    <row r="159" spans="1:2">
      <c r="A159" t="s">
        <v>328</v>
      </c>
      <c r="B159">
        <f>[4]p42!B159</f>
        <v>600002</v>
      </c>
    </row>
    <row r="160" spans="1:2">
      <c r="A160" t="s">
        <v>329</v>
      </c>
      <c r="B160">
        <f>[4]p42!B160</f>
        <v>279999.7</v>
      </c>
    </row>
    <row r="161" spans="1:2">
      <c r="A161" t="s">
        <v>330</v>
      </c>
      <c r="B161">
        <f>[4]p42!B161</f>
        <v>399999.91</v>
      </c>
    </row>
    <row r="162" spans="1:2">
      <c r="A162" t="s">
        <v>331</v>
      </c>
      <c r="B162">
        <f>[4]p42!B162</f>
        <v>1200000</v>
      </c>
    </row>
    <row r="163" spans="1:2">
      <c r="A163" t="s">
        <v>332</v>
      </c>
      <c r="B163">
        <f>[4]p42!B163</f>
        <v>0</v>
      </c>
    </row>
    <row r="164" spans="1:2">
      <c r="A164" t="s">
        <v>333</v>
      </c>
      <c r="B164">
        <f>[4]p42!B164</f>
        <v>523295.61217221734</v>
      </c>
    </row>
    <row r="165" spans="1:2">
      <c r="A165" t="s">
        <v>334</v>
      </c>
      <c r="B165">
        <f>[4]p42!B165</f>
        <v>696005.138209956</v>
      </c>
    </row>
    <row r="166" spans="1:2">
      <c r="A166" t="s">
        <v>335</v>
      </c>
      <c r="B166">
        <f>[4]p42!B166</f>
        <v>253692.05949761311</v>
      </c>
    </row>
    <row r="167" spans="1:2">
      <c r="A167" t="s">
        <v>336</v>
      </c>
      <c r="B167">
        <f>[4]p42!B167</f>
        <v>414580.71330750082</v>
      </c>
    </row>
    <row r="168" spans="1:2">
      <c r="A168" t="s">
        <v>337</v>
      </c>
      <c r="B168">
        <f>[4]p42!B168</f>
        <v>459238.62063509697</v>
      </c>
    </row>
    <row r="169" spans="1:2">
      <c r="A169" t="s">
        <v>338</v>
      </c>
      <c r="B169">
        <f>[4]p42!B169</f>
        <v>5</v>
      </c>
    </row>
    <row r="170" spans="1:2">
      <c r="A170" t="s">
        <v>339</v>
      </c>
      <c r="B170">
        <f>[4]p42!B170</f>
        <v>1</v>
      </c>
    </row>
    <row r="171" spans="1:2">
      <c r="A171" t="s">
        <v>340</v>
      </c>
      <c r="B171">
        <f>[4]p42!B171</f>
        <v>345621</v>
      </c>
    </row>
    <row r="172" spans="1:2">
      <c r="A172" t="s">
        <v>341</v>
      </c>
      <c r="B172">
        <f>[4]p42!B172</f>
        <v>1114313.78</v>
      </c>
    </row>
    <row r="173" spans="1:2">
      <c r="A173" t="s">
        <v>342</v>
      </c>
      <c r="B173">
        <f>[4]p42!B173</f>
        <v>4450047.25</v>
      </c>
    </row>
    <row r="174" spans="1:2">
      <c r="A174" t="s">
        <v>343</v>
      </c>
      <c r="B174">
        <f>[4]p42!B174</f>
        <v>345621</v>
      </c>
    </row>
    <row r="175" spans="1:2">
      <c r="A175" t="s">
        <v>344</v>
      </c>
      <c r="B175">
        <f>[4]p42!B175</f>
        <v>1114313.78</v>
      </c>
    </row>
    <row r="176" spans="1:2">
      <c r="A176" t="s">
        <v>345</v>
      </c>
      <c r="B176">
        <f>[4]p42!B176</f>
        <v>4450047.25</v>
      </c>
    </row>
    <row r="177" spans="1:2">
      <c r="A177" t="s">
        <v>346</v>
      </c>
      <c r="B177">
        <f>[4]p42!B177</f>
        <v>362134</v>
      </c>
    </row>
    <row r="178" spans="1:2">
      <c r="A178" t="s">
        <v>347</v>
      </c>
      <c r="B178">
        <f>[4]p42!B178</f>
        <v>1140041.1000000001</v>
      </c>
    </row>
    <row r="179" spans="1:2">
      <c r="A179" t="s">
        <v>348</v>
      </c>
      <c r="B179">
        <f>[4]p42!B179</f>
        <v>4679621.88</v>
      </c>
    </row>
    <row r="180" spans="1:2">
      <c r="A180" t="s">
        <v>349</v>
      </c>
      <c r="B180">
        <f>[4]p42!B180</f>
        <v>344158</v>
      </c>
    </row>
    <row r="181" spans="1:2">
      <c r="A181" t="s">
        <v>350</v>
      </c>
      <c r="B181">
        <f>[4]p42!B181</f>
        <v>207692089</v>
      </c>
    </row>
    <row r="182" spans="1:2">
      <c r="A182" t="s">
        <v>351</v>
      </c>
      <c r="B182">
        <f>[4]p42!B182</f>
        <v>628146263</v>
      </c>
    </row>
    <row r="183" spans="1:2">
      <c r="A183" t="s">
        <v>352</v>
      </c>
      <c r="B183">
        <f>[4]p42!B183</f>
        <v>344158</v>
      </c>
    </row>
    <row r="184" spans="1:2">
      <c r="A184" t="s">
        <v>353</v>
      </c>
      <c r="B184">
        <f>[4]p42!B184</f>
        <v>207692089</v>
      </c>
    </row>
    <row r="185" spans="1:2">
      <c r="A185" t="s">
        <v>354</v>
      </c>
      <c r="B185">
        <f>[4]p42!B185</f>
        <v>628146263</v>
      </c>
    </row>
    <row r="186" spans="1:2">
      <c r="A186" t="s">
        <v>355</v>
      </c>
      <c r="B186">
        <f>[4]p42!B186</f>
        <v>363856</v>
      </c>
    </row>
    <row r="187" spans="1:2">
      <c r="A187" t="s">
        <v>356</v>
      </c>
      <c r="B187">
        <f>[4]p42!B187</f>
        <v>215943660</v>
      </c>
    </row>
    <row r="188" spans="1:2">
      <c r="A188" t="s">
        <v>357</v>
      </c>
      <c r="B188">
        <f>[4]p42!B188</f>
        <v>668762910</v>
      </c>
    </row>
    <row r="189" spans="1:2">
      <c r="A189" t="s">
        <v>358</v>
      </c>
      <c r="B189">
        <f>[4]p42!B189</f>
        <v>0</v>
      </c>
    </row>
    <row r="190" spans="1:2">
      <c r="A190" t="s">
        <v>359</v>
      </c>
      <c r="B190">
        <f>[4]p42!B190</f>
        <v>0</v>
      </c>
    </row>
    <row r="191" spans="1:2">
      <c r="A191" t="s">
        <v>360</v>
      </c>
      <c r="B191">
        <f>[4]p42!B191</f>
        <v>0</v>
      </c>
    </row>
    <row r="192" spans="1:2">
      <c r="A192" t="s">
        <v>361</v>
      </c>
      <c r="B192">
        <f>[4]p42!B192</f>
        <v>25820</v>
      </c>
    </row>
    <row r="193" spans="1:2">
      <c r="A193" t="s">
        <v>362</v>
      </c>
      <c r="B193">
        <f>[4]p42!B193</f>
        <v>415691.68</v>
      </c>
    </row>
    <row r="194" spans="1:2">
      <c r="A194" t="s">
        <v>363</v>
      </c>
      <c r="B194">
        <f>[4]p42!B194</f>
        <v>16.099603409515044</v>
      </c>
    </row>
    <row r="195" spans="1:2">
      <c r="A195" t="s">
        <v>364</v>
      </c>
      <c r="B195">
        <f>[4]p42!B195</f>
        <v>10112</v>
      </c>
    </row>
    <row r="196" spans="1:2">
      <c r="A196" t="s">
        <v>365</v>
      </c>
      <c r="B196">
        <f>[4]p42!B196</f>
        <v>186764.69</v>
      </c>
    </row>
    <row r="197" spans="1:2">
      <c r="A197" t="s">
        <v>366</v>
      </c>
      <c r="B197">
        <f>[4]p42!B197</f>
        <v>18.469603409515045</v>
      </c>
    </row>
    <row r="198" spans="1:2">
      <c r="A198" t="s">
        <v>367</v>
      </c>
      <c r="B198">
        <f>[4]p42!B198</f>
        <v>0</v>
      </c>
    </row>
    <row r="199" spans="1:2">
      <c r="A199" t="s">
        <v>368</v>
      </c>
      <c r="B199">
        <f>[4]p42!B199</f>
        <v>0</v>
      </c>
    </row>
    <row r="200" spans="1:2">
      <c r="A200" t="s">
        <v>369</v>
      </c>
      <c r="B200">
        <f>[4]p42!B200</f>
        <v>0</v>
      </c>
    </row>
    <row r="201" spans="1:2">
      <c r="A201" t="s">
        <v>370</v>
      </c>
      <c r="B201">
        <f>[4]p42!B201</f>
        <v>14598</v>
      </c>
    </row>
    <row r="202" spans="1:2">
      <c r="A202" t="s">
        <v>371</v>
      </c>
      <c r="B202">
        <f>[4]p42!B202</f>
        <v>35453430</v>
      </c>
    </row>
    <row r="203" spans="1:2">
      <c r="A203" t="s">
        <v>372</v>
      </c>
      <c r="B203">
        <f>[4]p42!B203</f>
        <v>2428.6471678705716</v>
      </c>
    </row>
    <row r="204" spans="1:2">
      <c r="A204" t="s">
        <v>373</v>
      </c>
      <c r="B204">
        <f>[4]p42!B204</f>
        <v>21994</v>
      </c>
    </row>
    <row r="205" spans="1:2">
      <c r="A205" t="s">
        <v>374</v>
      </c>
      <c r="B205">
        <f>[4]p42!B205</f>
        <v>59354010</v>
      </c>
    </row>
    <row r="206" spans="1:2">
      <c r="A206" t="s">
        <v>375</v>
      </c>
      <c r="B206">
        <f>[4]p42!B206</f>
        <v>2698.6471678705716</v>
      </c>
    </row>
    <row r="207" spans="1:2">
      <c r="A207" t="s">
        <v>376</v>
      </c>
      <c r="B207">
        <f>[4]p42!B207</f>
        <v>187146</v>
      </c>
    </row>
    <row r="208" spans="1:2">
      <c r="A208" t="s">
        <v>377</v>
      </c>
      <c r="B208">
        <f>[4]p42!B208</f>
        <v>349340</v>
      </c>
    </row>
    <row r="209" spans="1:2">
      <c r="A209" t="s">
        <v>378</v>
      </c>
      <c r="B209">
        <f>[4]p42!B209</f>
        <v>0</v>
      </c>
    </row>
    <row r="210" spans="1:2">
      <c r="A210" t="s">
        <v>379</v>
      </c>
      <c r="B210">
        <f>[4]p42!B210</f>
        <v>0</v>
      </c>
    </row>
    <row r="211" spans="1:2">
      <c r="A211" t="s">
        <v>380</v>
      </c>
      <c r="B211">
        <f>[4]p42!B211</f>
        <v>774271.5</v>
      </c>
    </row>
    <row r="212" spans="1:2">
      <c r="A212" t="s">
        <v>381</v>
      </c>
      <c r="B212">
        <f>[4]p42!B212</f>
        <v>1185261</v>
      </c>
    </row>
    <row r="213" spans="1:2">
      <c r="A213" t="s">
        <v>382</v>
      </c>
      <c r="B213">
        <f>[4]p42!B213</f>
        <v>37678933.970707834</v>
      </c>
    </row>
    <row r="214" spans="1:2">
      <c r="A214" t="s">
        <v>137</v>
      </c>
      <c r="B214">
        <f>[4]p42!B214</f>
        <v>270900</v>
      </c>
    </row>
    <row r="215" spans="1:2">
      <c r="A215" t="s">
        <v>383</v>
      </c>
      <c r="B215">
        <f>[4]p42!B215</f>
        <v>0</v>
      </c>
    </row>
    <row r="216" spans="1:2">
      <c r="A216" t="s">
        <v>384</v>
      </c>
      <c r="B216">
        <f>[4]p42!B216</f>
        <v>37949833.970707834</v>
      </c>
    </row>
    <row r="217" spans="1:2">
      <c r="A217" t="s">
        <v>385</v>
      </c>
      <c r="B217">
        <f>[4]p42!B217</f>
        <v>17236660</v>
      </c>
    </row>
    <row r="218" spans="1:2">
      <c r="A218" t="s">
        <v>386</v>
      </c>
      <c r="B218">
        <f>[4]p42!B218</f>
        <v>1310757.5</v>
      </c>
    </row>
    <row r="219" spans="1:2">
      <c r="A219" t="s">
        <v>387</v>
      </c>
      <c r="B219">
        <f>[4]p42!B219</f>
        <v>4414679</v>
      </c>
    </row>
    <row r="220" spans="1:2">
      <c r="A220" t="s">
        <v>388</v>
      </c>
      <c r="B220">
        <f>[4]p42!B220</f>
        <v>172524</v>
      </c>
    </row>
    <row r="221" spans="1:2">
      <c r="A221" t="s">
        <v>145</v>
      </c>
      <c r="B221">
        <f>[4]p42!B221</f>
        <v>4000000</v>
      </c>
    </row>
    <row r="222" spans="1:2">
      <c r="A222" t="s">
        <v>146</v>
      </c>
      <c r="B222">
        <f>[4]p42!B222</f>
        <v>1255550</v>
      </c>
    </row>
    <row r="223" spans="1:2">
      <c r="A223" t="s">
        <v>389</v>
      </c>
      <c r="B223">
        <f>[4]p42!B223</f>
        <v>211235</v>
      </c>
    </row>
    <row r="224" spans="1:2">
      <c r="A224" t="s">
        <v>390</v>
      </c>
      <c r="B224">
        <f>[4]p42!B224</f>
        <v>0</v>
      </c>
    </row>
    <row r="225" spans="1:2">
      <c r="A225" t="s">
        <v>391</v>
      </c>
      <c r="B225">
        <f>[4]p42!B225</f>
        <v>0</v>
      </c>
    </row>
    <row r="226" spans="1:2">
      <c r="A226" t="s">
        <v>392</v>
      </c>
      <c r="B226">
        <f>[4]p42!B226</f>
        <v>2800000</v>
      </c>
    </row>
    <row r="227" spans="1:2">
      <c r="A227" t="s">
        <v>152</v>
      </c>
      <c r="B227">
        <f>[4]p42!B227</f>
        <v>160000</v>
      </c>
    </row>
    <row r="228" spans="1:2">
      <c r="A228" t="s">
        <v>393</v>
      </c>
      <c r="B228">
        <f>[4]p42!B228</f>
        <v>0</v>
      </c>
    </row>
    <row r="229" spans="1:2">
      <c r="A229" t="s">
        <v>394</v>
      </c>
      <c r="B229">
        <f>[4]p42!B229</f>
        <v>250658</v>
      </c>
    </row>
    <row r="230" spans="1:2">
      <c r="A230" t="s">
        <v>395</v>
      </c>
      <c r="B230">
        <f>[4]p42!B230</f>
        <v>2244716.2283926648</v>
      </c>
    </row>
    <row r="231" spans="1:2">
      <c r="A231" t="s">
        <v>396</v>
      </c>
      <c r="B231">
        <f>[4]p42!B231</f>
        <v>34056779.728392668</v>
      </c>
    </row>
    <row r="232" spans="1:2">
      <c r="A232" t="s">
        <v>397</v>
      </c>
      <c r="B232">
        <f>[4]p42!B232</f>
        <v>3893054.2423151657</v>
      </c>
    </row>
    <row r="233" spans="1:2">
      <c r="A233" t="s">
        <v>398</v>
      </c>
      <c r="B233">
        <f>[4]p42!B233</f>
        <v>1323638</v>
      </c>
    </row>
    <row r="234" spans="1:2">
      <c r="A234" t="s">
        <v>243</v>
      </c>
      <c r="B234">
        <f>[4]p42!B234</f>
        <v>2569416.2423151657</v>
      </c>
    </row>
    <row r="235" spans="1:2">
      <c r="A235" t="s">
        <v>399</v>
      </c>
      <c r="B235">
        <f>[4]p42!B235</f>
        <v>6250000</v>
      </c>
    </row>
    <row r="236" spans="1:2">
      <c r="A236" t="s">
        <v>400</v>
      </c>
      <c r="B236">
        <f>[4]p42!B236</f>
        <v>11666666.666666668</v>
      </c>
    </row>
    <row r="237" spans="1:2">
      <c r="A237" t="s">
        <v>401</v>
      </c>
      <c r="B237">
        <f>[4]p42!B237</f>
        <v>10000000</v>
      </c>
    </row>
    <row r="238" spans="1:2">
      <c r="A238" t="s">
        <v>402</v>
      </c>
      <c r="B238">
        <f>[4]p42!B238</f>
        <v>400</v>
      </c>
    </row>
    <row r="239" spans="1:2">
      <c r="A239" t="s">
        <v>403</v>
      </c>
      <c r="B239">
        <f>[4]p42!B239</f>
        <v>300</v>
      </c>
    </row>
    <row r="240" spans="1:2">
      <c r="A240" t="s">
        <v>404</v>
      </c>
      <c r="B240">
        <f>[4]p42!B240</f>
        <v>1000</v>
      </c>
    </row>
    <row r="241" spans="1:2">
      <c r="A241" t="s">
        <v>405</v>
      </c>
      <c r="B241">
        <f>[4]p42!B241</f>
        <v>1.4</v>
      </c>
    </row>
    <row r="242" spans="1:2">
      <c r="A242" t="s">
        <v>406</v>
      </c>
      <c r="B242">
        <f>[4]p42!B242</f>
        <v>3.8</v>
      </c>
    </row>
    <row r="243" spans="1:2">
      <c r="A243" t="s">
        <v>407</v>
      </c>
      <c r="B243">
        <f>[4]p42!B243</f>
        <v>42405981</v>
      </c>
    </row>
    <row r="244" spans="1:2">
      <c r="A244" t="s">
        <v>408</v>
      </c>
      <c r="B244">
        <f>[4]p42!B244</f>
        <v>8109646</v>
      </c>
    </row>
    <row r="245" spans="1:2">
      <c r="A245" t="s">
        <v>409</v>
      </c>
      <c r="B245">
        <f>[4]p42!B245</f>
        <v>75000</v>
      </c>
    </row>
    <row r="246" spans="1:2">
      <c r="A246" t="s">
        <v>410</v>
      </c>
      <c r="B246">
        <f>[4]p42!B246</f>
        <v>0</v>
      </c>
    </row>
    <row r="247" spans="1:2">
      <c r="A247" t="s">
        <v>411</v>
      </c>
      <c r="B247">
        <f>[4]p42!B247</f>
        <v>5.2</v>
      </c>
    </row>
    <row r="248" spans="1:2">
      <c r="A248" t="s">
        <v>412</v>
      </c>
      <c r="B248">
        <f>[4]p42!B248</f>
        <v>5.2</v>
      </c>
    </row>
    <row r="249" spans="1:2">
      <c r="A249" t="s">
        <v>413</v>
      </c>
      <c r="B249">
        <f>[4]p42!B249</f>
        <v>0</v>
      </c>
    </row>
    <row r="250" spans="1:2">
      <c r="A250" t="s">
        <v>414</v>
      </c>
      <c r="B250">
        <f>[4]p42!B250</f>
        <v>0</v>
      </c>
    </row>
    <row r="251" spans="1:2">
      <c r="A251" t="s">
        <v>415</v>
      </c>
      <c r="B251">
        <f>[4]p42!B251</f>
        <v>0</v>
      </c>
    </row>
    <row r="252" spans="1:2">
      <c r="A252" t="s">
        <v>416</v>
      </c>
      <c r="B252">
        <f>[4]p42!B252</f>
        <v>0</v>
      </c>
    </row>
    <row r="253" spans="1:2">
      <c r="A253" t="s">
        <v>417</v>
      </c>
      <c r="B253">
        <f>[4]p42!B253</f>
        <v>0</v>
      </c>
    </row>
    <row r="254" spans="1:2">
      <c r="A254" t="s">
        <v>418</v>
      </c>
      <c r="B254">
        <f>[4]p42!B254</f>
        <v>0</v>
      </c>
    </row>
    <row r="255" spans="1:2">
      <c r="A255" t="s">
        <v>419</v>
      </c>
      <c r="B255">
        <f>[4]p42!B255</f>
        <v>0</v>
      </c>
    </row>
    <row r="256" spans="1:2">
      <c r="A256" t="s">
        <v>420</v>
      </c>
      <c r="B256">
        <f>[4]p42!B256</f>
        <v>0</v>
      </c>
    </row>
    <row r="257" spans="1:2">
      <c r="A257" t="s">
        <v>421</v>
      </c>
      <c r="B257">
        <f>[4]p42!B257</f>
        <v>0</v>
      </c>
    </row>
    <row r="258" spans="1:2">
      <c r="A258" t="s">
        <v>422</v>
      </c>
      <c r="B258">
        <f>[4]p42!B258</f>
        <v>0</v>
      </c>
    </row>
    <row r="259" spans="1:2">
      <c r="A259" t="s">
        <v>423</v>
      </c>
      <c r="B259">
        <f>[4]p42!B259</f>
        <v>5</v>
      </c>
    </row>
    <row r="260" spans="1:2">
      <c r="A260" t="s">
        <v>1065</v>
      </c>
      <c r="B260">
        <f>[4]p42!B260</f>
        <v>15.953517104063584</v>
      </c>
    </row>
    <row r="261" spans="1:2">
      <c r="A261" t="s">
        <v>1066</v>
      </c>
      <c r="B261">
        <f>[4]p42!B261</f>
        <v>20.422087309265201</v>
      </c>
    </row>
    <row r="262" spans="1:2">
      <c r="A262" t="s">
        <v>227</v>
      </c>
      <c r="B262">
        <f>[4]p42!B262</f>
        <v>90</v>
      </c>
    </row>
    <row r="263" spans="1:2">
      <c r="A263" t="s">
        <v>228</v>
      </c>
      <c r="B263">
        <f>[4]p42!B263</f>
        <v>90</v>
      </c>
    </row>
    <row r="264" spans="1:2">
      <c r="A264" t="s">
        <v>346</v>
      </c>
      <c r="B264">
        <f>[4]p42!B264</f>
        <v>362134</v>
      </c>
    </row>
    <row r="265" spans="1:2">
      <c r="A265" t="s">
        <v>355</v>
      </c>
      <c r="B265">
        <f>[4]p42!B265</f>
        <v>363856</v>
      </c>
    </row>
    <row r="266" spans="1:2">
      <c r="A266" t="s">
        <v>338</v>
      </c>
      <c r="B266">
        <f>[4]p42!B266</f>
        <v>5</v>
      </c>
    </row>
    <row r="267" spans="1:2">
      <c r="A267" t="s">
        <v>339</v>
      </c>
      <c r="B267">
        <f>[4]p42!B267</f>
        <v>1</v>
      </c>
    </row>
    <row r="268" spans="1:2">
      <c r="A268" t="s">
        <v>1067</v>
      </c>
      <c r="B268">
        <f>[4]p42!B268</f>
        <v>1303682.3999999999</v>
      </c>
    </row>
    <row r="269" spans="1:2">
      <c r="A269" t="s">
        <v>1068</v>
      </c>
      <c r="B269">
        <f>[4]p42!B269</f>
        <v>1364460</v>
      </c>
    </row>
    <row r="270" spans="1:2">
      <c r="A270" t="s">
        <v>1069</v>
      </c>
      <c r="B270">
        <f>[4]p42!B270</f>
        <v>2433609.1298903371</v>
      </c>
    </row>
    <row r="271" spans="1:2">
      <c r="A271" t="s">
        <v>1070</v>
      </c>
      <c r="B271">
        <f>[4]p42!B271</f>
        <v>0.88011353599306807</v>
      </c>
    </row>
    <row r="272" spans="1:2">
      <c r="A272" t="s">
        <v>1071</v>
      </c>
      <c r="B272">
        <f>[4]p42!B272</f>
        <v>0.89174714205293693</v>
      </c>
    </row>
    <row r="273" spans="1:2">
      <c r="A273" t="s">
        <v>1072</v>
      </c>
      <c r="B273">
        <f>[4]p42!B273</f>
        <v>0.86769632486811599</v>
      </c>
    </row>
    <row r="274" spans="1:2">
      <c r="A274" t="s">
        <v>1073</v>
      </c>
      <c r="B274">
        <f>[4]p42!B274</f>
        <v>0.69796279431138497</v>
      </c>
    </row>
    <row r="275" spans="1:2">
      <c r="A275" t="s">
        <v>1087</v>
      </c>
      <c r="B275">
        <f>[4]p42!B275</f>
        <v>0.83441767898375974</v>
      </c>
    </row>
    <row r="276" spans="1:2">
      <c r="A276" t="s">
        <v>1088</v>
      </c>
      <c r="B276">
        <f>[4]p42!B276</f>
        <v>0.67076577890346578</v>
      </c>
    </row>
    <row r="277" spans="1:2">
      <c r="A277" t="s">
        <v>1091</v>
      </c>
      <c r="B277">
        <f>[4]p42!B277</f>
        <v>3952447.2423151657</v>
      </c>
    </row>
    <row r="278" spans="1:2">
      <c r="A278" t="s">
        <v>1092</v>
      </c>
      <c r="B278">
        <f>[4]p42!B278</f>
        <v>1.6175234447087758</v>
      </c>
    </row>
    <row r="279" spans="1:2">
      <c r="A279" t="s">
        <v>1093</v>
      </c>
      <c r="B279">
        <f>[4]p42!B279</f>
        <v>0.61795948684950197</v>
      </c>
    </row>
    <row r="280" spans="1:2">
      <c r="A280" t="s">
        <v>1094</v>
      </c>
      <c r="B280">
        <f>[4]p42!B280</f>
        <v>0.38204051315049803</v>
      </c>
    </row>
    <row r="281" spans="1:2">
      <c r="A281" t="s">
        <v>1099</v>
      </c>
      <c r="B281">
        <f>[4]p42!B281</f>
        <v>0.10032000000000001</v>
      </c>
    </row>
    <row r="282" spans="1:2">
      <c r="A282" t="s">
        <v>1100</v>
      </c>
      <c r="B282">
        <f>[4]p42!B282</f>
        <v>0.12426285167063164</v>
      </c>
    </row>
    <row r="283" spans="1:2">
      <c r="A283" t="s">
        <v>1095</v>
      </c>
      <c r="B283">
        <f>[4]p42!B283</f>
        <v>34296335</v>
      </c>
    </row>
    <row r="284" spans="1:2">
      <c r="A284" t="s">
        <v>1096</v>
      </c>
      <c r="B284">
        <f>[4]p42!B284</f>
        <v>21202990.974993147</v>
      </c>
    </row>
    <row r="285" spans="1:2">
      <c r="A285" t="s">
        <v>1097</v>
      </c>
      <c r="B285">
        <f>[4]p42!B285</f>
        <v>1518838.1124248286</v>
      </c>
    </row>
    <row r="286" spans="1:2">
      <c r="A286" t="s">
        <v>1101</v>
      </c>
      <c r="B286">
        <f>[4]p42!B286</f>
        <v>2000000</v>
      </c>
    </row>
    <row r="287" spans="1:2">
      <c r="A287" t="s">
        <v>1102</v>
      </c>
      <c r="B287">
        <f>[4]p42!B287</f>
        <v>0</v>
      </c>
    </row>
    <row r="288" spans="1:2">
      <c r="A288" t="s">
        <v>1103</v>
      </c>
      <c r="B288">
        <f>[4]p42!B288</f>
        <v>0</v>
      </c>
    </row>
    <row r="289" spans="1:2">
      <c r="A289" t="s">
        <v>1069</v>
      </c>
      <c r="B289">
        <f>[4]p42!B289</f>
        <v>2433609.1298903371</v>
      </c>
    </row>
    <row r="290" spans="1:2">
      <c r="A290" t="s">
        <v>508</v>
      </c>
      <c r="B290">
        <f>[4]p42!B290</f>
        <v>0.10946713933853439</v>
      </c>
    </row>
    <row r="291" spans="1:2">
      <c r="A291" t="s">
        <v>1104</v>
      </c>
      <c r="B291">
        <f>[4]p42!B291</f>
        <v>0.28486452207337126</v>
      </c>
    </row>
  </sheetData>
  <phoneticPr fontId="33" type="noConversion"/>
  <pageMargins left="0.75" right="0.75" top="1" bottom="1" header="0.5" footer="0.5"/>
  <headerFooter alignWithMargins="0"/>
  <drawing r:id="rId1"/>
</worksheet>
</file>

<file path=xl/worksheets/sheet5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7"/>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1197</v>
      </c>
    </row>
    <row r="2" spans="1:11">
      <c r="A2">
        <v>43</v>
      </c>
      <c r="B2" t="s">
        <v>176</v>
      </c>
      <c r="C2" t="s">
        <v>177</v>
      </c>
      <c r="D2" t="s">
        <v>178</v>
      </c>
      <c r="E2" t="s">
        <v>8</v>
      </c>
      <c r="F2" t="s">
        <v>179</v>
      </c>
      <c r="G2" t="s">
        <v>10</v>
      </c>
      <c r="H2" t="s">
        <v>180</v>
      </c>
    </row>
    <row r="3" spans="1:11">
      <c r="A3" t="s">
        <v>181</v>
      </c>
      <c r="B3">
        <f>[4]p43!B3</f>
        <v>328670</v>
      </c>
      <c r="C3">
        <f>[4]p43!C3</f>
        <v>141889</v>
      </c>
      <c r="D3">
        <f>[4]p43!D3</f>
        <v>109649</v>
      </c>
      <c r="E3">
        <f>[4]p43!E3</f>
        <v>236491</v>
      </c>
      <c r="F3">
        <f>[4]p43!F3</f>
        <v>261334</v>
      </c>
      <c r="G3">
        <f>[4]p43!G3</f>
        <v>672599</v>
      </c>
      <c r="H3">
        <f>[4]p43!H3</f>
        <v>1750632</v>
      </c>
      <c r="I3">
        <f>[4]p43!I3</f>
        <v>0</v>
      </c>
      <c r="J3">
        <f>[4]p43!J3</f>
        <v>0</v>
      </c>
      <c r="K3">
        <f>[4]p43!K3</f>
        <v>0</v>
      </c>
    </row>
    <row r="4" spans="1:11">
      <c r="A4" t="s">
        <v>182</v>
      </c>
      <c r="B4">
        <f>[4]p43!B4</f>
        <v>328670</v>
      </c>
      <c r="C4">
        <f>[4]p43!C4</f>
        <v>141889</v>
      </c>
      <c r="D4">
        <f>[4]p43!D4</f>
        <v>109649</v>
      </c>
      <c r="E4">
        <f>[4]p43!E4</f>
        <v>236491</v>
      </c>
      <c r="F4">
        <f>[4]p43!F4</f>
        <v>261334</v>
      </c>
      <c r="G4">
        <f>[4]p43!G4</f>
        <v>672599</v>
      </c>
      <c r="H4">
        <f>[4]p43!H4</f>
        <v>1750632</v>
      </c>
      <c r="I4">
        <f>[4]p43!I4</f>
        <v>0</v>
      </c>
      <c r="J4">
        <f>[4]p43!J4</f>
        <v>0</v>
      </c>
      <c r="K4">
        <f>[4]p43!K4</f>
        <v>0</v>
      </c>
    </row>
    <row r="5" spans="1:11">
      <c r="A5" t="s">
        <v>183</v>
      </c>
      <c r="B5">
        <f>[4]p43!B5</f>
        <v>0</v>
      </c>
      <c r="C5">
        <f>[4]p43!C5</f>
        <v>0</v>
      </c>
      <c r="D5">
        <f>[4]p43!D5</f>
        <v>0</v>
      </c>
      <c r="E5">
        <f>[4]p43!E5</f>
        <v>0</v>
      </c>
      <c r="F5">
        <f>[4]p43!F5</f>
        <v>261334</v>
      </c>
      <c r="G5">
        <f>[4]p43!G5</f>
        <v>0</v>
      </c>
      <c r="H5">
        <f>[4]p43!H5</f>
        <v>0</v>
      </c>
      <c r="I5">
        <f>[4]p43!I5</f>
        <v>0</v>
      </c>
      <c r="J5">
        <f>[4]p43!J5</f>
        <v>0</v>
      </c>
      <c r="K5">
        <f>[4]p43!K5</f>
        <v>0</v>
      </c>
    </row>
    <row r="6" spans="1:11">
      <c r="A6" t="s">
        <v>184</v>
      </c>
      <c r="B6">
        <f>[4]p43!B6</f>
        <v>328670</v>
      </c>
      <c r="C6">
        <f>[4]p43!C6</f>
        <v>141889</v>
      </c>
      <c r="D6">
        <f>[4]p43!D6</f>
        <v>109649</v>
      </c>
      <c r="E6">
        <f>[4]p43!E6</f>
        <v>236491</v>
      </c>
      <c r="F6">
        <f>[4]p43!F6</f>
        <v>0</v>
      </c>
      <c r="G6">
        <f>[4]p43!G6</f>
        <v>672599</v>
      </c>
      <c r="H6">
        <f>[4]p43!H6</f>
        <v>0</v>
      </c>
      <c r="I6">
        <f>[4]p43!I6</f>
        <v>0</v>
      </c>
      <c r="J6">
        <f>[4]p43!J6</f>
        <v>0</v>
      </c>
      <c r="K6">
        <f>[4]p43!K6</f>
        <v>0</v>
      </c>
    </row>
    <row r="7" spans="1:11">
      <c r="A7" t="s">
        <v>185</v>
      </c>
      <c r="B7">
        <f>[4]p43!B7</f>
        <v>0</v>
      </c>
      <c r="C7">
        <f>[4]p43!C7</f>
        <v>0</v>
      </c>
      <c r="D7">
        <f>[4]p43!D7</f>
        <v>0</v>
      </c>
      <c r="E7">
        <f>[4]p43!E7</f>
        <v>0</v>
      </c>
      <c r="F7">
        <f>[4]p43!F7</f>
        <v>1489298</v>
      </c>
      <c r="G7">
        <f>[4]p43!G7</f>
        <v>0</v>
      </c>
      <c r="H7">
        <f>[4]p43!H7</f>
        <v>0</v>
      </c>
      <c r="I7">
        <f>[4]p43!I7</f>
        <v>0</v>
      </c>
      <c r="J7">
        <f>[4]p43!J7</f>
        <v>0</v>
      </c>
      <c r="K7">
        <f>[4]p43!K7</f>
        <v>0</v>
      </c>
    </row>
    <row r="8" spans="1:11">
      <c r="A8" t="s">
        <v>186</v>
      </c>
      <c r="B8">
        <f>[4]p43!B8</f>
        <v>290161</v>
      </c>
      <c r="C8">
        <f>[4]p43!C8</f>
        <v>86259</v>
      </c>
      <c r="D8">
        <f>[4]p43!D8</f>
        <v>81782</v>
      </c>
      <c r="E8">
        <f>[4]p43!E8</f>
        <v>246729</v>
      </c>
      <c r="F8">
        <f>[4]p43!F8</f>
        <v>302907</v>
      </c>
      <c r="G8">
        <f>[4]p43!G8</f>
        <v>744936</v>
      </c>
      <c r="H8">
        <f>[4]p43!H8</f>
        <v>1752774</v>
      </c>
      <c r="I8">
        <f>[4]p43!I8</f>
        <v>0</v>
      </c>
      <c r="J8">
        <f>[4]p43!J8</f>
        <v>0</v>
      </c>
      <c r="K8">
        <f>[4]p43!K8</f>
        <v>0</v>
      </c>
    </row>
    <row r="9" spans="1:11">
      <c r="A9" t="s">
        <v>187</v>
      </c>
      <c r="B9">
        <f>[4]p43!B9</f>
        <v>290161</v>
      </c>
      <c r="C9">
        <f>[4]p43!C9</f>
        <v>86259</v>
      </c>
      <c r="D9">
        <f>[4]p43!D9</f>
        <v>81782</v>
      </c>
      <c r="E9">
        <f>[4]p43!E9</f>
        <v>246729</v>
      </c>
      <c r="F9">
        <f>[4]p43!F9</f>
        <v>302907</v>
      </c>
      <c r="G9">
        <f>[4]p43!G9</f>
        <v>744936</v>
      </c>
      <c r="H9">
        <f>[4]p43!H9</f>
        <v>1752774</v>
      </c>
      <c r="I9">
        <f>[4]p43!I9</f>
        <v>0</v>
      </c>
      <c r="J9">
        <f>[4]p43!J9</f>
        <v>0</v>
      </c>
      <c r="K9">
        <f>[4]p43!K9</f>
        <v>0</v>
      </c>
    </row>
    <row r="10" spans="1:11">
      <c r="A10" t="s">
        <v>188</v>
      </c>
      <c r="B10">
        <f>[4]p43!B10</f>
        <v>290161</v>
      </c>
      <c r="C10">
        <f>[4]p43!C10</f>
        <v>0</v>
      </c>
      <c r="D10">
        <f>[4]p43!D10</f>
        <v>0</v>
      </c>
      <c r="E10">
        <f>[4]p43!E10</f>
        <v>0</v>
      </c>
      <c r="F10">
        <f>[4]p43!F10</f>
        <v>0</v>
      </c>
      <c r="G10">
        <f>[4]p43!G10</f>
        <v>0</v>
      </c>
      <c r="H10">
        <f>[4]p43!H10</f>
        <v>0</v>
      </c>
      <c r="I10">
        <f>[4]p43!I10</f>
        <v>0</v>
      </c>
      <c r="J10">
        <f>[4]p43!J10</f>
        <v>0</v>
      </c>
      <c r="K10">
        <f>[4]p43!K10</f>
        <v>0</v>
      </c>
    </row>
    <row r="11" spans="1:11">
      <c r="A11" t="s">
        <v>189</v>
      </c>
      <c r="B11">
        <f>[4]p43!B11</f>
        <v>0</v>
      </c>
      <c r="C11">
        <f>[4]p43!C11</f>
        <v>86259</v>
      </c>
      <c r="D11">
        <f>[4]p43!D11</f>
        <v>81782</v>
      </c>
      <c r="E11">
        <f>[4]p43!E11</f>
        <v>246729</v>
      </c>
      <c r="F11">
        <f>[4]p43!F11</f>
        <v>302907</v>
      </c>
      <c r="G11">
        <f>[4]p43!G11</f>
        <v>744936</v>
      </c>
      <c r="H11">
        <f>[4]p43!H11</f>
        <v>0</v>
      </c>
      <c r="I11">
        <f>[4]p43!I11</f>
        <v>0</v>
      </c>
      <c r="J11">
        <f>[4]p43!J11</f>
        <v>0</v>
      </c>
      <c r="K11">
        <f>[4]p43!K11</f>
        <v>0</v>
      </c>
    </row>
    <row r="12" spans="1:11">
      <c r="A12" t="s">
        <v>190</v>
      </c>
      <c r="B12">
        <f>[4]p43!B12</f>
        <v>1462613</v>
      </c>
      <c r="C12">
        <f>[4]p43!C12</f>
        <v>0</v>
      </c>
      <c r="D12">
        <f>[4]p43!D12</f>
        <v>0</v>
      </c>
      <c r="E12">
        <f>[4]p43!E12</f>
        <v>0</v>
      </c>
      <c r="F12">
        <f>[4]p43!F12</f>
        <v>0</v>
      </c>
      <c r="G12">
        <f>[4]p43!G12</f>
        <v>0</v>
      </c>
      <c r="H12">
        <f>[4]p43!H12</f>
        <v>0</v>
      </c>
      <c r="I12">
        <f>[4]p43!I12</f>
        <v>0</v>
      </c>
      <c r="J12">
        <f>[4]p43!J12</f>
        <v>0</v>
      </c>
      <c r="K12">
        <f>[4]p43!K12</f>
        <v>0</v>
      </c>
    </row>
    <row r="13" spans="1:11">
      <c r="A13" t="s">
        <v>191</v>
      </c>
      <c r="B13">
        <f>[4]p43!B13</f>
        <v>3965.778998811631</v>
      </c>
      <c r="C13">
        <f>[4]p43!C13</f>
        <v>383.05819874885071</v>
      </c>
      <c r="D13">
        <f>[4]p43!D13</f>
        <v>315.45969308728877</v>
      </c>
      <c r="E13">
        <f>[4]p43!E13</f>
        <v>29.74334249108723</v>
      </c>
      <c r="F13">
        <f>[4]p43!F13</f>
        <v>45.966983849862096</v>
      </c>
      <c r="G13">
        <f>[4]p43!G13</f>
        <v>41.460416805757951</v>
      </c>
      <c r="H13">
        <f>[4]p43!H13</f>
        <v>0</v>
      </c>
      <c r="I13">
        <f>[4]p43!I13</f>
        <v>0</v>
      </c>
      <c r="J13">
        <f>[4]p43!J13</f>
        <v>0</v>
      </c>
      <c r="K13">
        <f>[4]p43!K13</f>
        <v>0</v>
      </c>
    </row>
    <row r="14" spans="1:11">
      <c r="A14" t="s">
        <v>192</v>
      </c>
      <c r="B14">
        <f>[4]p43!B14</f>
        <v>3874.4042337000001</v>
      </c>
      <c r="C14">
        <f>[4]p43!C14</f>
        <v>374.23222711875007</v>
      </c>
      <c r="D14">
        <f>[4]p43!D14</f>
        <v>308.19124586250001</v>
      </c>
      <c r="E14">
        <f>[4]p43!E14</f>
        <v>29.058031752750001</v>
      </c>
      <c r="F14">
        <f>[4]p43!F14</f>
        <v>44.90786725425</v>
      </c>
      <c r="G14">
        <f>[4]p43!G14</f>
        <v>40.505135170500004</v>
      </c>
      <c r="H14">
        <f>[4]p43!H14</f>
        <v>0</v>
      </c>
      <c r="I14">
        <f>[4]p43!I14</f>
        <v>0</v>
      </c>
      <c r="J14">
        <f>[4]p43!J14</f>
        <v>0</v>
      </c>
      <c r="K14">
        <f>[4]p43!K14</f>
        <v>0</v>
      </c>
    </row>
    <row r="15" spans="1:11">
      <c r="A15" t="s">
        <v>193</v>
      </c>
      <c r="B15">
        <f>[4]p43!B15</f>
        <v>3965.778998811631</v>
      </c>
      <c r="C15">
        <f>[4]p43!C15</f>
        <v>383.05819874885071</v>
      </c>
      <c r="D15">
        <f>[4]p43!D15</f>
        <v>315.45969308728877</v>
      </c>
      <c r="E15">
        <f>[4]p43!E15</f>
        <v>29.74334249108723</v>
      </c>
      <c r="F15">
        <f>[4]p43!F15</f>
        <v>45.966983849862096</v>
      </c>
      <c r="G15">
        <f>[4]p43!G15</f>
        <v>41.460416805757951</v>
      </c>
      <c r="H15">
        <f>[4]p43!H15</f>
        <v>0</v>
      </c>
      <c r="I15">
        <f>[4]p43!I15</f>
        <v>0</v>
      </c>
      <c r="J15">
        <f>[4]p43!J15</f>
        <v>0</v>
      </c>
      <c r="K15">
        <f>[4]p43!K15</f>
        <v>0</v>
      </c>
    </row>
    <row r="16" spans="1:11">
      <c r="A16" t="s">
        <v>194</v>
      </c>
      <c r="B16">
        <f>[4]p43!B16</f>
        <v>3874.4042337000001</v>
      </c>
      <c r="C16">
        <f>[4]p43!C16</f>
        <v>374.23222711875007</v>
      </c>
      <c r="D16">
        <f>[4]p43!D16</f>
        <v>308.19124586250001</v>
      </c>
      <c r="E16">
        <f>[4]p43!E16</f>
        <v>29.058031752750001</v>
      </c>
      <c r="F16">
        <f>[4]p43!F16</f>
        <v>44.90786725425</v>
      </c>
      <c r="G16">
        <f>[4]p43!G16</f>
        <v>40.505135170500004</v>
      </c>
      <c r="H16">
        <f>[4]p43!H16</f>
        <v>0</v>
      </c>
      <c r="I16">
        <f>[4]p43!I16</f>
        <v>0</v>
      </c>
      <c r="J16">
        <f>[4]p43!J16</f>
        <v>0</v>
      </c>
      <c r="K16">
        <f>[4]p43!K16</f>
        <v>0</v>
      </c>
    </row>
    <row r="17" spans="1:11">
      <c r="A17" t="s">
        <v>195</v>
      </c>
      <c r="B17">
        <f>[4]p43!B17</f>
        <v>3965.778998811631</v>
      </c>
      <c r="C17">
        <f>[4]p43!C17</f>
        <v>383.05819874885071</v>
      </c>
      <c r="D17">
        <f>[4]p43!D17</f>
        <v>315.45969308728877</v>
      </c>
      <c r="E17">
        <f>[4]p43!E17</f>
        <v>29.74334249108723</v>
      </c>
      <c r="F17">
        <f>[4]p43!F17</f>
        <v>45.966983849862096</v>
      </c>
      <c r="G17">
        <f>[4]p43!G17</f>
        <v>41.460416805757951</v>
      </c>
      <c r="H17">
        <f>[4]p43!H17</f>
        <v>0</v>
      </c>
      <c r="I17">
        <f>[4]p43!I17</f>
        <v>0</v>
      </c>
      <c r="J17">
        <f>[4]p43!J17</f>
        <v>0</v>
      </c>
      <c r="K17">
        <f>[4]p43!K17</f>
        <v>0</v>
      </c>
    </row>
    <row r="18" spans="1:11">
      <c r="A18" t="s">
        <v>196</v>
      </c>
      <c r="B18">
        <f>[4]p43!B18</f>
        <v>0</v>
      </c>
      <c r="C18">
        <f>[4]p43!C18</f>
        <v>0</v>
      </c>
      <c r="D18">
        <f>[4]p43!D18</f>
        <v>0</v>
      </c>
      <c r="E18">
        <f>[4]p43!E18</f>
        <v>0</v>
      </c>
      <c r="F18">
        <f>[4]p43!F18</f>
        <v>0</v>
      </c>
      <c r="G18">
        <f>[4]p43!G18</f>
        <v>0</v>
      </c>
      <c r="H18">
        <f>[4]p43!H18</f>
        <v>0</v>
      </c>
      <c r="I18">
        <f>[4]p43!I18</f>
        <v>0</v>
      </c>
      <c r="J18">
        <f>[4]p43!J18</f>
        <v>0</v>
      </c>
      <c r="K18">
        <f>[4]p43!K18</f>
        <v>0</v>
      </c>
    </row>
    <row r="19" spans="1:11">
      <c r="A19" t="s">
        <v>197</v>
      </c>
      <c r="B19">
        <f>[4]p43!B19</f>
        <v>0</v>
      </c>
      <c r="C19">
        <f>[4]p43!C19</f>
        <v>0</v>
      </c>
      <c r="D19">
        <f>[4]p43!D19</f>
        <v>0</v>
      </c>
      <c r="E19">
        <f>[4]p43!E19</f>
        <v>0</v>
      </c>
      <c r="F19">
        <f>[4]p43!F19</f>
        <v>0</v>
      </c>
      <c r="G19">
        <f>[4]p43!G19</f>
        <v>0</v>
      </c>
      <c r="H19">
        <f>[4]p43!H19</f>
        <v>0</v>
      </c>
      <c r="I19">
        <f>[4]p43!I19</f>
        <v>0</v>
      </c>
      <c r="J19">
        <f>[4]p43!J19</f>
        <v>0</v>
      </c>
      <c r="K19">
        <f>[4]p43!K19</f>
        <v>0</v>
      </c>
    </row>
    <row r="20" spans="1:11">
      <c r="A20" t="s">
        <v>198</v>
      </c>
      <c r="B20">
        <f>[4]p43!B20</f>
        <v>0</v>
      </c>
      <c r="C20">
        <f>[4]p43!C20</f>
        <v>0</v>
      </c>
      <c r="D20">
        <f>[4]p43!D20</f>
        <v>0</v>
      </c>
      <c r="E20">
        <f>[4]p43!E20</f>
        <v>0</v>
      </c>
      <c r="F20">
        <f>[4]p43!F20</f>
        <v>0</v>
      </c>
      <c r="G20">
        <f>[4]p43!G20</f>
        <v>0</v>
      </c>
      <c r="H20">
        <f>[4]p43!H20</f>
        <v>0</v>
      </c>
      <c r="I20">
        <f>[4]p43!I20</f>
        <v>0</v>
      </c>
      <c r="J20">
        <f>[4]p43!J20</f>
        <v>0</v>
      </c>
      <c r="K20">
        <f>[4]p43!K20</f>
        <v>0</v>
      </c>
    </row>
    <row r="21" spans="1:11">
      <c r="A21" t="s">
        <v>199</v>
      </c>
      <c r="B21">
        <f>[4]p43!B21</f>
        <v>0</v>
      </c>
      <c r="C21">
        <f>[4]p43!C21</f>
        <v>0</v>
      </c>
      <c r="D21">
        <f>[4]p43!D21</f>
        <v>0</v>
      </c>
      <c r="E21">
        <f>[4]p43!E21</f>
        <v>0</v>
      </c>
      <c r="F21">
        <f>[4]p43!F21</f>
        <v>0</v>
      </c>
      <c r="G21">
        <f>[4]p43!G21</f>
        <v>0</v>
      </c>
      <c r="H21">
        <f>[4]p43!H21</f>
        <v>0</v>
      </c>
      <c r="I21">
        <f>[4]p43!I21</f>
        <v>0</v>
      </c>
      <c r="J21">
        <f>[4]p43!J21</f>
        <v>0</v>
      </c>
      <c r="K21">
        <f>[4]p43!K21</f>
        <v>0</v>
      </c>
    </row>
    <row r="22" spans="1:11">
      <c r="A22" t="s">
        <v>200</v>
      </c>
      <c r="B22">
        <f>[4]p43!B22</f>
        <v>0</v>
      </c>
      <c r="C22">
        <f>[4]p43!C22</f>
        <v>0</v>
      </c>
      <c r="D22">
        <f>[4]p43!D22</f>
        <v>0</v>
      </c>
      <c r="E22">
        <f>[4]p43!E22</f>
        <v>0</v>
      </c>
      <c r="F22">
        <f>[4]p43!F22</f>
        <v>0</v>
      </c>
      <c r="G22">
        <f>[4]p43!G22</f>
        <v>0</v>
      </c>
      <c r="H22">
        <f>[4]p43!H22</f>
        <v>0</v>
      </c>
      <c r="I22">
        <f>[4]p43!I22</f>
        <v>0</v>
      </c>
      <c r="J22">
        <f>[4]p43!J22</f>
        <v>0</v>
      </c>
      <c r="K22">
        <f>[4]p43!K22</f>
        <v>0</v>
      </c>
    </row>
    <row r="23" spans="1:11">
      <c r="A23" t="s">
        <v>201</v>
      </c>
      <c r="B23">
        <f>[4]p43!B23</f>
        <v>6096.3122185195252</v>
      </c>
      <c r="C23">
        <f>[4]p43!C23</f>
        <v>454.94867302384517</v>
      </c>
      <c r="D23">
        <f>[4]p43!D23</f>
        <v>477.6961066750373</v>
      </c>
      <c r="E23">
        <f>[4]p43!E23</f>
        <v>39.125585880050664</v>
      </c>
      <c r="F23">
        <f>[4]p43!F23</f>
        <v>54.593840762861404</v>
      </c>
      <c r="G23">
        <f>[4]p43!G23</f>
        <v>53.047015274580346</v>
      </c>
      <c r="H23">
        <f>[4]p43!H23</f>
        <v>0</v>
      </c>
      <c r="I23">
        <f>[4]p43!I23</f>
        <v>0</v>
      </c>
      <c r="J23">
        <f>[4]p43!J23</f>
        <v>0</v>
      </c>
      <c r="K23">
        <f>[4]p43!K23</f>
        <v>0</v>
      </c>
    </row>
    <row r="24" spans="1:11">
      <c r="A24" t="s">
        <v>202</v>
      </c>
      <c r="B24">
        <f>[4]p43!B24</f>
        <v>6285.5966249999983</v>
      </c>
      <c r="C24">
        <f>[4]p43!C24</f>
        <v>469.07437499999992</v>
      </c>
      <c r="D24">
        <f>[4]p43!D24</f>
        <v>492.52809374999993</v>
      </c>
      <c r="E24">
        <f>[4]p43!E24</f>
        <v>40.340396249999998</v>
      </c>
      <c r="F24">
        <f>[4]p43!F24</f>
        <v>56.288924999999992</v>
      </c>
      <c r="G24">
        <f>[4]p43!G24</f>
        <v>51.598181250000003</v>
      </c>
      <c r="H24">
        <f>[4]p43!H24</f>
        <v>0</v>
      </c>
      <c r="I24">
        <f>[4]p43!I24</f>
        <v>0</v>
      </c>
      <c r="J24">
        <f>[4]p43!J24</f>
        <v>0</v>
      </c>
      <c r="K24">
        <f>[4]p43!K24</f>
        <v>0</v>
      </c>
    </row>
    <row r="25" spans="1:11">
      <c r="A25" t="s">
        <v>203</v>
      </c>
      <c r="B25">
        <f>[4]p43!B25</f>
        <v>6096.3122185195252</v>
      </c>
      <c r="C25">
        <f>[4]p43!C25</f>
        <v>454.94867302384517</v>
      </c>
      <c r="D25">
        <f>[4]p43!D25</f>
        <v>477.6961066750373</v>
      </c>
      <c r="E25">
        <f>[4]p43!E25</f>
        <v>39.125585880050664</v>
      </c>
      <c r="F25">
        <f>[4]p43!F25</f>
        <v>54.593840762861404</v>
      </c>
      <c r="G25">
        <f>[4]p43!G25</f>
        <v>53.047015274580346</v>
      </c>
      <c r="H25">
        <f>[4]p43!H25</f>
        <v>0</v>
      </c>
      <c r="I25">
        <f>[4]p43!I25</f>
        <v>0</v>
      </c>
      <c r="J25">
        <f>[4]p43!J25</f>
        <v>0</v>
      </c>
      <c r="K25">
        <f>[4]p43!K25</f>
        <v>0</v>
      </c>
    </row>
    <row r="26" spans="1:11">
      <c r="A26" t="s">
        <v>204</v>
      </c>
      <c r="B26">
        <f>[4]p43!B26</f>
        <v>6285.5966249999983</v>
      </c>
      <c r="C26">
        <f>[4]p43!C26</f>
        <v>469.07437499999992</v>
      </c>
      <c r="D26">
        <f>[4]p43!D26</f>
        <v>492.52809374999993</v>
      </c>
      <c r="E26">
        <f>[4]p43!E26</f>
        <v>40.340396249999998</v>
      </c>
      <c r="F26">
        <f>[4]p43!F26</f>
        <v>56.288924999999992</v>
      </c>
      <c r="G26">
        <f>[4]p43!G26</f>
        <v>51.598181250000003</v>
      </c>
      <c r="H26">
        <f>[4]p43!H26</f>
        <v>0</v>
      </c>
      <c r="I26">
        <f>[4]p43!I26</f>
        <v>0</v>
      </c>
      <c r="J26">
        <f>[4]p43!J26</f>
        <v>0</v>
      </c>
      <c r="K26">
        <f>[4]p43!K26</f>
        <v>0</v>
      </c>
    </row>
    <row r="27" spans="1:11">
      <c r="A27" t="s">
        <v>205</v>
      </c>
      <c r="B27">
        <f>[4]p43!B27</f>
        <v>6096.3122185195252</v>
      </c>
      <c r="C27">
        <f>[4]p43!C27</f>
        <v>454.94867302384517</v>
      </c>
      <c r="D27">
        <f>[4]p43!D27</f>
        <v>477.6961066750373</v>
      </c>
      <c r="E27">
        <f>[4]p43!E27</f>
        <v>39.125585880050664</v>
      </c>
      <c r="F27">
        <f>[4]p43!F27</f>
        <v>54.593840762861404</v>
      </c>
      <c r="G27">
        <f>[4]p43!G27</f>
        <v>53.047015274580346</v>
      </c>
      <c r="H27">
        <f>[4]p43!H27</f>
        <v>0</v>
      </c>
      <c r="I27">
        <f>[4]p43!I27</f>
        <v>0</v>
      </c>
      <c r="J27">
        <f>[4]p43!J27</f>
        <v>0</v>
      </c>
      <c r="K27">
        <f>[4]p43!K27</f>
        <v>0</v>
      </c>
    </row>
    <row r="28" spans="1:11">
      <c r="A28" t="s">
        <v>206</v>
      </c>
      <c r="B28">
        <f>[4]p43!B28</f>
        <v>0</v>
      </c>
      <c r="C28">
        <f>[4]p43!C28</f>
        <v>0</v>
      </c>
      <c r="D28">
        <f>[4]p43!D28</f>
        <v>0</v>
      </c>
      <c r="E28">
        <f>[4]p43!E28</f>
        <v>0</v>
      </c>
      <c r="F28">
        <f>[4]p43!F28</f>
        <v>0</v>
      </c>
      <c r="G28">
        <f>[4]p43!G28</f>
        <v>0</v>
      </c>
      <c r="H28">
        <f>[4]p43!H28</f>
        <v>0</v>
      </c>
      <c r="I28">
        <f>[4]p43!I28</f>
        <v>0</v>
      </c>
      <c r="J28">
        <f>[4]p43!J28</f>
        <v>0</v>
      </c>
      <c r="K28">
        <f>[4]p43!K28</f>
        <v>0</v>
      </c>
    </row>
    <row r="29" spans="1:11">
      <c r="A29" t="s">
        <v>207</v>
      </c>
      <c r="B29">
        <f>[4]p43!B29</f>
        <v>0</v>
      </c>
      <c r="C29">
        <f>[4]p43!C29</f>
        <v>0</v>
      </c>
      <c r="D29">
        <f>[4]p43!D29</f>
        <v>0</v>
      </c>
      <c r="E29">
        <f>[4]p43!E29</f>
        <v>0</v>
      </c>
      <c r="F29">
        <f>[4]p43!F29</f>
        <v>0</v>
      </c>
      <c r="G29">
        <f>[4]p43!G29</f>
        <v>0</v>
      </c>
      <c r="H29">
        <f>[4]p43!H29</f>
        <v>0</v>
      </c>
      <c r="I29">
        <f>[4]p43!I29</f>
        <v>0</v>
      </c>
      <c r="J29">
        <f>[4]p43!J29</f>
        <v>0</v>
      </c>
      <c r="K29">
        <f>[4]p43!K29</f>
        <v>0</v>
      </c>
    </row>
    <row r="30" spans="1:11">
      <c r="A30" t="s">
        <v>208</v>
      </c>
      <c r="B30">
        <f>[4]p43!B30</f>
        <v>0</v>
      </c>
      <c r="C30">
        <f>[4]p43!C30</f>
        <v>0</v>
      </c>
      <c r="D30">
        <f>[4]p43!D30</f>
        <v>0</v>
      </c>
      <c r="E30">
        <f>[4]p43!E30</f>
        <v>0</v>
      </c>
      <c r="F30">
        <f>[4]p43!F30</f>
        <v>0</v>
      </c>
      <c r="G30">
        <f>[4]p43!G30</f>
        <v>0</v>
      </c>
      <c r="H30">
        <f>[4]p43!H30</f>
        <v>0</v>
      </c>
      <c r="I30">
        <f>[4]p43!I30</f>
        <v>0</v>
      </c>
      <c r="J30">
        <f>[4]p43!J30</f>
        <v>0</v>
      </c>
      <c r="K30">
        <f>[4]p43!K30</f>
        <v>0</v>
      </c>
    </row>
    <row r="31" spans="1:11">
      <c r="A31" t="s">
        <v>209</v>
      </c>
      <c r="B31">
        <f>[4]p43!B31</f>
        <v>0</v>
      </c>
      <c r="C31">
        <f>[4]p43!C31</f>
        <v>0</v>
      </c>
      <c r="D31">
        <f>[4]p43!D31</f>
        <v>0</v>
      </c>
      <c r="E31">
        <f>[4]p43!E31</f>
        <v>0</v>
      </c>
      <c r="F31">
        <f>[4]p43!F31</f>
        <v>0</v>
      </c>
      <c r="G31">
        <f>[4]p43!G31</f>
        <v>0</v>
      </c>
      <c r="H31">
        <f>[4]p43!H31</f>
        <v>0</v>
      </c>
      <c r="I31">
        <f>[4]p43!I31</f>
        <v>0</v>
      </c>
      <c r="J31">
        <f>[4]p43!J31</f>
        <v>0</v>
      </c>
      <c r="K31">
        <f>[4]p43!K31</f>
        <v>0</v>
      </c>
    </row>
    <row r="32" spans="1:11">
      <c r="A32" t="s">
        <v>210</v>
      </c>
      <c r="B32">
        <f>[4]p43!B32</f>
        <v>0</v>
      </c>
      <c r="C32">
        <f>[4]p43!C32</f>
        <v>0</v>
      </c>
      <c r="D32">
        <f>[4]p43!D32</f>
        <v>0</v>
      </c>
      <c r="E32">
        <f>[4]p43!E32</f>
        <v>0</v>
      </c>
      <c r="F32">
        <f>[4]p43!F32</f>
        <v>0</v>
      </c>
      <c r="G32">
        <f>[4]p43!G32</f>
        <v>0</v>
      </c>
      <c r="H32">
        <f>[4]p43!H32</f>
        <v>0</v>
      </c>
      <c r="I32">
        <f>[4]p43!I32</f>
        <v>0</v>
      </c>
      <c r="J32">
        <f>[4]p43!J32</f>
        <v>0</v>
      </c>
      <c r="K32">
        <f>[4]p43!K32</f>
        <v>0</v>
      </c>
    </row>
    <row r="33" spans="1:11">
      <c r="A33" t="s">
        <v>211</v>
      </c>
      <c r="B33">
        <f>[4]p43!B33</f>
        <v>63999811</v>
      </c>
      <c r="C33">
        <f>[4]p43!C33</f>
        <v>3150004</v>
      </c>
      <c r="D33">
        <f>[4]p43!D33</f>
        <v>3150001.8</v>
      </c>
      <c r="E33">
        <f>[4]p43!E33</f>
        <v>899999.61</v>
      </c>
      <c r="F33">
        <f>[4]p43!F33</f>
        <v>1400000.87</v>
      </c>
      <c r="G33">
        <f>[4]p43!G33</f>
        <v>5000000</v>
      </c>
      <c r="H33">
        <f>[4]p43!H33</f>
        <v>9554116</v>
      </c>
      <c r="I33">
        <f>[4]p43!I33</f>
        <v>0</v>
      </c>
      <c r="J33">
        <f>[4]p43!J33</f>
        <v>0</v>
      </c>
      <c r="K33">
        <f>[4]p43!K33</f>
        <v>0</v>
      </c>
    </row>
    <row r="34" spans="1:11">
      <c r="A34" t="s">
        <v>212</v>
      </c>
      <c r="B34">
        <f>[4]p43!B34</f>
        <v>84999895</v>
      </c>
      <c r="C34">
        <f>[4]p43!C34</f>
        <v>3399994</v>
      </c>
      <c r="D34">
        <f>[4]p43!D34</f>
        <v>3399996.6</v>
      </c>
      <c r="E34">
        <f>[4]p43!E34</f>
        <v>1239998.48</v>
      </c>
      <c r="F34">
        <f>[4]p43!F34</f>
        <v>1899999.77</v>
      </c>
      <c r="G34">
        <f>[4]p43!G34</f>
        <v>6000000</v>
      </c>
      <c r="H34">
        <f>[4]p43!H34</f>
        <v>11987551</v>
      </c>
      <c r="I34">
        <f>[4]p43!I34</f>
        <v>0</v>
      </c>
      <c r="J34">
        <f>[4]p43!J34</f>
        <v>0</v>
      </c>
      <c r="K34">
        <f>[4]p43!K34</f>
        <v>0</v>
      </c>
    </row>
    <row r="35" spans="1:11">
      <c r="A35" t="s">
        <v>213</v>
      </c>
      <c r="B35">
        <f>[4]p43!B35</f>
        <v>0</v>
      </c>
      <c r="C35">
        <f>[4]p43!C35</f>
        <v>0.09</v>
      </c>
      <c r="D35">
        <f>[4]p43!D35</f>
        <v>0.09</v>
      </c>
      <c r="E35">
        <f>[4]p43!E35</f>
        <v>0.09</v>
      </c>
      <c r="F35">
        <f>[4]p43!F35</f>
        <v>0.09</v>
      </c>
      <c r="G35">
        <f>[4]p43!G35</f>
        <v>0.09</v>
      </c>
      <c r="H35">
        <f>[4]p43!H35</f>
        <v>0</v>
      </c>
      <c r="I35">
        <f>[4]p43!I35</f>
        <v>0</v>
      </c>
      <c r="J35">
        <f>[4]p43!J35</f>
        <v>0</v>
      </c>
      <c r="K35">
        <f>[4]p43!K35</f>
        <v>0</v>
      </c>
    </row>
    <row r="36" spans="1:11">
      <c r="A36" t="s">
        <v>214</v>
      </c>
      <c r="B36">
        <f>[4]p43!B36</f>
        <v>6.8999999999999992E-2</v>
      </c>
      <c r="C36">
        <f>[4]p43!C36</f>
        <v>0</v>
      </c>
      <c r="D36">
        <f>[4]p43!D36</f>
        <v>6.8999999999999992E-2</v>
      </c>
      <c r="E36">
        <f>[4]p43!E36</f>
        <v>6.8999999999999992E-2</v>
      </c>
      <c r="F36">
        <f>[4]p43!F36</f>
        <v>6.8999999999999992E-2</v>
      </c>
      <c r="G36">
        <f>[4]p43!G36</f>
        <v>0</v>
      </c>
      <c r="H36">
        <f>[4]p43!H36</f>
        <v>0</v>
      </c>
      <c r="I36">
        <f>[4]p43!I36</f>
        <v>0</v>
      </c>
      <c r="J36">
        <f>[4]p43!J36</f>
        <v>0</v>
      </c>
      <c r="K36">
        <f>[4]p43!K36</f>
        <v>0</v>
      </c>
    </row>
    <row r="37" spans="1:11">
      <c r="A37" t="s">
        <v>215</v>
      </c>
      <c r="B37">
        <f>[4]p43!B37</f>
        <v>9.1999999999999998E-2</v>
      </c>
      <c r="C37">
        <f>[4]p43!C37</f>
        <v>9.1999999999999998E-2</v>
      </c>
      <c r="D37">
        <f>[4]p43!D37</f>
        <v>0</v>
      </c>
      <c r="E37">
        <f>[4]p43!E37</f>
        <v>9.1999999999999998E-2</v>
      </c>
      <c r="F37">
        <f>[4]p43!F37</f>
        <v>9.1999999999999998E-2</v>
      </c>
      <c r="G37">
        <f>[4]p43!G37</f>
        <v>9.1999999999999998E-2</v>
      </c>
      <c r="H37">
        <f>[4]p43!H37</f>
        <v>0</v>
      </c>
      <c r="I37">
        <f>[4]p43!I37</f>
        <v>0</v>
      </c>
      <c r="J37">
        <f>[4]p43!J37</f>
        <v>0</v>
      </c>
      <c r="K37">
        <f>[4]p43!K37</f>
        <v>0</v>
      </c>
    </row>
    <row r="38" spans="1:11">
      <c r="A38" t="s">
        <v>216</v>
      </c>
      <c r="B38">
        <f>[4]p43!B38</f>
        <v>0.115</v>
      </c>
      <c r="C38">
        <f>[4]p43!C38</f>
        <v>0.115</v>
      </c>
      <c r="D38">
        <f>[4]p43!D38</f>
        <v>0.115</v>
      </c>
      <c r="E38">
        <f>[4]p43!E38</f>
        <v>0</v>
      </c>
      <c r="F38">
        <f>[4]p43!F38</f>
        <v>0</v>
      </c>
      <c r="G38">
        <f>[4]p43!G38</f>
        <v>0.115</v>
      </c>
      <c r="H38">
        <f>[4]p43!H38</f>
        <v>0</v>
      </c>
      <c r="I38">
        <f>[4]p43!I38</f>
        <v>0</v>
      </c>
      <c r="J38">
        <f>[4]p43!J38</f>
        <v>0</v>
      </c>
      <c r="K38">
        <f>[4]p43!K38</f>
        <v>0</v>
      </c>
    </row>
    <row r="39" spans="1:11">
      <c r="A39" t="s">
        <v>217</v>
      </c>
      <c r="B39">
        <f>[4]p43!B39</f>
        <v>0.115</v>
      </c>
      <c r="C39">
        <f>[4]p43!C39</f>
        <v>0.115</v>
      </c>
      <c r="D39">
        <f>[4]p43!D39</f>
        <v>0.115</v>
      </c>
      <c r="E39">
        <f>[4]p43!E39</f>
        <v>0</v>
      </c>
      <c r="F39">
        <f>[4]p43!F39</f>
        <v>0</v>
      </c>
      <c r="G39">
        <f>[4]p43!G39</f>
        <v>0.115</v>
      </c>
      <c r="H39">
        <f>[4]p43!H39</f>
        <v>0</v>
      </c>
      <c r="I39">
        <f>[4]p43!I39</f>
        <v>0</v>
      </c>
      <c r="J39">
        <f>[4]p43!J39</f>
        <v>0</v>
      </c>
      <c r="K39">
        <f>[4]p43!K39</f>
        <v>0</v>
      </c>
    </row>
    <row r="40" spans="1:11">
      <c r="A40" t="s">
        <v>218</v>
      </c>
      <c r="B40">
        <f>[4]p43!B40</f>
        <v>5.7500000000000002E-2</v>
      </c>
      <c r="C40">
        <f>[4]p43!C40</f>
        <v>0</v>
      </c>
      <c r="D40">
        <f>[4]p43!D40</f>
        <v>5.7500000000000002E-2</v>
      </c>
      <c r="E40">
        <f>[4]p43!E40</f>
        <v>5.7500000000000002E-2</v>
      </c>
      <c r="F40">
        <f>[4]p43!F40</f>
        <v>5.7500000000000002E-2</v>
      </c>
      <c r="G40">
        <f>[4]p43!G40</f>
        <v>0</v>
      </c>
      <c r="H40">
        <f>[4]p43!H40</f>
        <v>0</v>
      </c>
      <c r="I40">
        <f>[4]p43!I40</f>
        <v>0</v>
      </c>
      <c r="J40">
        <f>[4]p43!J40</f>
        <v>0</v>
      </c>
      <c r="K40">
        <f>[4]p43!K40</f>
        <v>0</v>
      </c>
    </row>
    <row r="41" spans="1:11">
      <c r="A41" t="s">
        <v>219</v>
      </c>
      <c r="B41">
        <f>[4]p43!B41</f>
        <v>0.6</v>
      </c>
      <c r="C41">
        <f>[4]p43!C41</f>
        <v>1.2</v>
      </c>
      <c r="D41">
        <f>[4]p43!D41</f>
        <v>0.6</v>
      </c>
      <c r="E41">
        <f>[4]p43!E41</f>
        <v>1.5</v>
      </c>
      <c r="F41">
        <f>[4]p43!F41</f>
        <v>1.5</v>
      </c>
      <c r="G41">
        <f>[4]p43!G41</f>
        <v>1.2</v>
      </c>
      <c r="H41">
        <f>[4]p43!H41</f>
        <v>0</v>
      </c>
      <c r="I41">
        <f>[4]p43!I41</f>
        <v>0</v>
      </c>
      <c r="J41">
        <f>[4]p43!J41</f>
        <v>0</v>
      </c>
      <c r="K41">
        <f>[4]p43!K41</f>
        <v>0</v>
      </c>
    </row>
    <row r="42" spans="1:11">
      <c r="A42" t="s">
        <v>220</v>
      </c>
      <c r="B42">
        <f>[4]p43!B42</f>
        <v>1.2</v>
      </c>
      <c r="C42">
        <f>[4]p43!C42</f>
        <v>0.6</v>
      </c>
      <c r="D42">
        <f>[4]p43!D42</f>
        <v>1.8</v>
      </c>
      <c r="E42">
        <f>[4]p43!E42</f>
        <v>1.2</v>
      </c>
      <c r="F42">
        <f>[4]p43!F42</f>
        <v>1.2</v>
      </c>
      <c r="G42">
        <f>[4]p43!G42</f>
        <v>0.6</v>
      </c>
      <c r="H42">
        <f>[4]p43!H42</f>
        <v>0</v>
      </c>
      <c r="I42">
        <f>[4]p43!I42</f>
        <v>0</v>
      </c>
      <c r="J42">
        <f>[4]p43!J42</f>
        <v>0</v>
      </c>
      <c r="K42">
        <f>[4]p43!K42</f>
        <v>0</v>
      </c>
    </row>
    <row r="43" spans="1:11">
      <c r="A43" t="s">
        <v>221</v>
      </c>
      <c r="B43">
        <f>[4]p43!B43</f>
        <v>0.6</v>
      </c>
      <c r="C43">
        <f>[4]p43!C43</f>
        <v>1.8</v>
      </c>
      <c r="D43">
        <f>[4]p43!D43</f>
        <v>0.6</v>
      </c>
      <c r="E43">
        <f>[4]p43!E43</f>
        <v>1.2</v>
      </c>
      <c r="F43">
        <f>[4]p43!F43</f>
        <v>1.2</v>
      </c>
      <c r="G43">
        <f>[4]p43!G43</f>
        <v>1.2</v>
      </c>
      <c r="H43">
        <f>[4]p43!H43</f>
        <v>0</v>
      </c>
      <c r="I43">
        <f>[4]p43!I43</f>
        <v>0</v>
      </c>
      <c r="J43">
        <f>[4]p43!J43</f>
        <v>0</v>
      </c>
      <c r="K43">
        <f>[4]p43!K43</f>
        <v>0</v>
      </c>
    </row>
    <row r="44" spans="1:11">
      <c r="A44" t="s">
        <v>222</v>
      </c>
      <c r="B44">
        <f>[4]p43!B44</f>
        <v>1.5</v>
      </c>
      <c r="C44">
        <f>[4]p43!C44</f>
        <v>1.2</v>
      </c>
      <c r="D44">
        <f>[4]p43!D44</f>
        <v>1.2</v>
      </c>
      <c r="E44">
        <f>[4]p43!E44</f>
        <v>0.6</v>
      </c>
      <c r="F44">
        <f>[4]p43!F44</f>
        <v>0.6</v>
      </c>
      <c r="G44">
        <f>[4]p43!G44</f>
        <v>0.9</v>
      </c>
      <c r="H44">
        <f>[4]p43!H44</f>
        <v>0</v>
      </c>
      <c r="I44">
        <f>[4]p43!I44</f>
        <v>0</v>
      </c>
      <c r="J44">
        <f>[4]p43!J44</f>
        <v>0</v>
      </c>
      <c r="K44">
        <f>[4]p43!K44</f>
        <v>0</v>
      </c>
    </row>
    <row r="45" spans="1:11">
      <c r="A45" t="s">
        <v>223</v>
      </c>
      <c r="B45">
        <f>[4]p43!B45</f>
        <v>1.5</v>
      </c>
      <c r="C45">
        <f>[4]p43!C45</f>
        <v>1.2</v>
      </c>
      <c r="D45">
        <f>[4]p43!D45</f>
        <v>1.2</v>
      </c>
      <c r="E45">
        <f>[4]p43!E45</f>
        <v>0.6</v>
      </c>
      <c r="F45">
        <f>[4]p43!F45</f>
        <v>0.6</v>
      </c>
      <c r="G45">
        <f>[4]p43!G45</f>
        <v>0.9</v>
      </c>
      <c r="H45">
        <f>[4]p43!H45</f>
        <v>0</v>
      </c>
      <c r="I45">
        <f>[4]p43!I45</f>
        <v>0</v>
      </c>
      <c r="J45">
        <f>[4]p43!J45</f>
        <v>0</v>
      </c>
      <c r="K45">
        <f>[4]p43!K45</f>
        <v>0</v>
      </c>
    </row>
    <row r="46" spans="1:11">
      <c r="A46" t="s">
        <v>224</v>
      </c>
      <c r="B46">
        <f>[4]p43!B46</f>
        <v>1.2</v>
      </c>
      <c r="C46">
        <f>[4]p43!C46</f>
        <v>0.6</v>
      </c>
      <c r="D46">
        <f>[4]p43!D46</f>
        <v>1.2</v>
      </c>
      <c r="E46">
        <f>[4]p43!E46</f>
        <v>0.9</v>
      </c>
      <c r="F46">
        <f>[4]p43!F46</f>
        <v>0.9</v>
      </c>
      <c r="G46">
        <f>[4]p43!G46</f>
        <v>0.6</v>
      </c>
      <c r="H46">
        <f>[4]p43!H46</f>
        <v>0</v>
      </c>
      <c r="I46">
        <f>[4]p43!I46</f>
        <v>0</v>
      </c>
      <c r="J46">
        <f>[4]p43!J46</f>
        <v>0</v>
      </c>
      <c r="K46">
        <f>[4]p43!K46</f>
        <v>0</v>
      </c>
    </row>
    <row r="47" spans="1:11">
      <c r="A47" t="s">
        <v>225</v>
      </c>
      <c r="B47">
        <f>[4]p43!B47</f>
        <v>90</v>
      </c>
      <c r="C47">
        <f>[4]p43!C47</f>
        <v>12.8</v>
      </c>
      <c r="D47">
        <f>[4]p43!D47</f>
        <v>6.5</v>
      </c>
      <c r="E47">
        <f>[4]p43!E47</f>
        <v>0.67</v>
      </c>
      <c r="F47">
        <f>[4]p43!F47</f>
        <v>0.79</v>
      </c>
      <c r="G47">
        <f>[4]p43!G47</f>
        <v>1</v>
      </c>
      <c r="H47">
        <f>[4]p43!H47</f>
        <v>0</v>
      </c>
      <c r="I47">
        <f>[4]p43!I47</f>
        <v>0</v>
      </c>
      <c r="J47">
        <f>[4]p43!J47</f>
        <v>0</v>
      </c>
      <c r="K47">
        <f>[4]p43!K47</f>
        <v>0</v>
      </c>
    </row>
    <row r="48" spans="1:11">
      <c r="A48" t="s">
        <v>226</v>
      </c>
      <c r="B48">
        <f>[4]p43!B48</f>
        <v>90</v>
      </c>
      <c r="C48">
        <f>[4]p43!C48</f>
        <v>13</v>
      </c>
      <c r="D48">
        <f>[4]p43!D48</f>
        <v>6.8</v>
      </c>
      <c r="E48">
        <f>[4]p43!E48</f>
        <v>0.68</v>
      </c>
      <c r="F48">
        <f>[4]p43!F48</f>
        <v>0.81</v>
      </c>
      <c r="G48">
        <f>[4]p43!G48</f>
        <v>1</v>
      </c>
      <c r="H48">
        <f>[4]p43!H48</f>
        <v>0</v>
      </c>
      <c r="I48">
        <f>[4]p43!I48</f>
        <v>0</v>
      </c>
      <c r="J48">
        <f>[4]p43!J48</f>
        <v>0</v>
      </c>
      <c r="K48">
        <f>[4]p43!K48</f>
        <v>0</v>
      </c>
    </row>
    <row r="49" spans="1:20">
      <c r="A49" t="s">
        <v>227</v>
      </c>
      <c r="B49">
        <f>[4]p43!B49</f>
        <v>89</v>
      </c>
      <c r="C49">
        <f>[4]p43!C49</f>
        <v>13</v>
      </c>
      <c r="D49">
        <f>[4]p43!D49</f>
        <v>6.6</v>
      </c>
      <c r="E49">
        <f>[4]p43!E49</f>
        <v>0.67</v>
      </c>
      <c r="F49">
        <f>[4]p43!F49</f>
        <v>0.79</v>
      </c>
      <c r="G49">
        <f>[4]p43!G49</f>
        <v>1</v>
      </c>
      <c r="H49">
        <f>[4]p43!H49</f>
        <v>0</v>
      </c>
      <c r="I49">
        <f>[4]p43!I49</f>
        <v>0</v>
      </c>
      <c r="J49">
        <f>[4]p43!J49</f>
        <v>0</v>
      </c>
      <c r="K49">
        <f>[4]p43!K49</f>
        <v>0</v>
      </c>
    </row>
    <row r="50" spans="1:20">
      <c r="A50" t="s">
        <v>228</v>
      </c>
      <c r="B50">
        <f>[4]p43!B50</f>
        <v>91</v>
      </c>
      <c r="C50">
        <f>[4]p43!C50</f>
        <v>13.1</v>
      </c>
      <c r="D50">
        <f>[4]p43!D50</f>
        <v>6.9</v>
      </c>
      <c r="E50">
        <f>[4]p43!E50</f>
        <v>0.69</v>
      </c>
      <c r="F50">
        <f>[4]p43!F50</f>
        <v>0.82</v>
      </c>
      <c r="G50">
        <f>[4]p43!G50</f>
        <v>1</v>
      </c>
      <c r="H50">
        <f>[4]p43!H50</f>
        <v>0</v>
      </c>
      <c r="I50">
        <f>[4]p43!I50</f>
        <v>0</v>
      </c>
      <c r="J50">
        <f>[4]p43!J50</f>
        <v>0</v>
      </c>
      <c r="K50">
        <f>[4]p43!K50</f>
        <v>0</v>
      </c>
    </row>
    <row r="51" spans="1:20" ht="14" thickBot="1">
      <c r="A51" s="34" t="s">
        <v>229</v>
      </c>
      <c r="B51" s="34">
        <f>[4]p43!B51</f>
        <v>10.017977528089904</v>
      </c>
      <c r="C51" s="34">
        <f>[4]p43!C51</f>
        <v>8.4276923076923147</v>
      </c>
      <c r="D51" s="34">
        <f>[4]p43!D51</f>
        <v>12.490909090909108</v>
      </c>
      <c r="E51" s="34">
        <f>[4]p43!E51</f>
        <v>10.81194029850745</v>
      </c>
      <c r="F51" s="34">
        <f>[4]p43!F51</f>
        <v>11.686075949367103</v>
      </c>
      <c r="G51" s="34">
        <f>[4]p43!G51</f>
        <v>7.6</v>
      </c>
      <c r="H51" s="34">
        <f>[4]p43!H51</f>
        <v>0</v>
      </c>
      <c r="I51" s="34">
        <f>[4]p43!I51</f>
        <v>0</v>
      </c>
      <c r="J51" s="34">
        <f>[4]p43!J51</f>
        <v>0</v>
      </c>
      <c r="K51" s="34">
        <f>[4]p43!K51</f>
        <v>0</v>
      </c>
      <c r="L51" s="34"/>
      <c r="M51" s="34"/>
    </row>
    <row r="52" spans="1:20">
      <c r="A52" t="s">
        <v>115</v>
      </c>
      <c r="B52">
        <f>[4]p43!B52</f>
        <v>14277488.441680282</v>
      </c>
      <c r="C52">
        <f>[4]p43!C52</f>
        <v>11440144.742201284</v>
      </c>
      <c r="D52">
        <f>[4]p43!D52</f>
        <v>14260502.985171333</v>
      </c>
      <c r="E52">
        <f>[4]p43!E52</f>
        <v>25319735.241071433</v>
      </c>
      <c r="F52">
        <f>[4]p43!F52</f>
        <v>12351180.668645695</v>
      </c>
      <c r="G52">
        <f>[4]p43!G52</f>
        <v>0</v>
      </c>
      <c r="H52">
        <f>[4]p43!H52</f>
        <v>0</v>
      </c>
      <c r="I52">
        <f>[4]p43!I52</f>
        <v>0</v>
      </c>
      <c r="J52">
        <f>[4]p43!J52</f>
        <v>0</v>
      </c>
      <c r="K52">
        <f>[4]p43!K52</f>
        <v>0</v>
      </c>
      <c r="M52" s="28"/>
    </row>
    <row r="53" spans="1:20">
      <c r="A53" t="s">
        <v>116</v>
      </c>
      <c r="B53">
        <f>[4]p43!B53</f>
        <v>31940257</v>
      </c>
      <c r="C53">
        <f>[4]p43!C53</f>
        <v>27906220</v>
      </c>
      <c r="D53">
        <f>[4]p43!D53</f>
        <v>31977728</v>
      </c>
      <c r="E53">
        <f>[4]p43!E53</f>
        <v>27917359</v>
      </c>
      <c r="F53">
        <f>[4]p43!F53</f>
        <v>31939951</v>
      </c>
      <c r="G53">
        <f>[4]p43!G53</f>
        <v>0</v>
      </c>
      <c r="H53">
        <f>[4]p43!H53</f>
        <v>0</v>
      </c>
      <c r="I53">
        <f>[4]p43!I53</f>
        <v>0</v>
      </c>
      <c r="J53">
        <f>[4]p43!J53</f>
        <v>0</v>
      </c>
      <c r="K53">
        <f>[4]p43!K53</f>
        <v>0</v>
      </c>
      <c r="N53" s="10"/>
      <c r="O53" s="10"/>
      <c r="P53" s="10"/>
      <c r="Q53" s="10"/>
      <c r="R53" s="10"/>
    </row>
    <row r="54" spans="1:20">
      <c r="A54" t="s">
        <v>230</v>
      </c>
      <c r="B54">
        <f>[4]p43!B54</f>
        <v>748518</v>
      </c>
      <c r="C54">
        <f>[4]p43!C54</f>
        <v>1476199</v>
      </c>
      <c r="D54">
        <f>[4]p43!D54</f>
        <v>738944</v>
      </c>
      <c r="E54">
        <f>[4]p43!E54</f>
        <v>693463</v>
      </c>
      <c r="F54">
        <f>[4]p43!F54</f>
        <v>935115</v>
      </c>
      <c r="G54">
        <f>[4]p43!G54</f>
        <v>0</v>
      </c>
      <c r="H54">
        <f>[4]p43!H54</f>
        <v>0</v>
      </c>
      <c r="I54">
        <f>[4]p43!I54</f>
        <v>0</v>
      </c>
      <c r="J54">
        <f>[4]p43!J54</f>
        <v>0</v>
      </c>
      <c r="K54">
        <f>[4]p43!K54</f>
        <v>0</v>
      </c>
      <c r="N54" s="32"/>
      <c r="O54" s="32"/>
      <c r="P54" s="32"/>
      <c r="Q54" s="32"/>
      <c r="R54" s="32"/>
      <c r="S54" s="32"/>
      <c r="T54" s="33"/>
    </row>
    <row r="55" spans="1:20">
      <c r="A55" t="s">
        <v>231</v>
      </c>
      <c r="B55">
        <f>[4]p43!B55</f>
        <v>1037451</v>
      </c>
      <c r="C55">
        <f>[4]p43!C55</f>
        <v>6255176</v>
      </c>
      <c r="D55">
        <f>[4]p43!D55</f>
        <v>1037178</v>
      </c>
      <c r="E55">
        <f>[4]p43!E55</f>
        <v>4552735</v>
      </c>
      <c r="F55">
        <f>[4]p43!F55</f>
        <v>1056074</v>
      </c>
      <c r="G55">
        <f>[4]p43!G55</f>
        <v>0</v>
      </c>
      <c r="H55">
        <f>[4]p43!H55</f>
        <v>0</v>
      </c>
      <c r="I55">
        <f>[4]p43!I55</f>
        <v>0</v>
      </c>
      <c r="J55">
        <f>[4]p43!J55</f>
        <v>0</v>
      </c>
      <c r="K55">
        <f>[4]p43!K55</f>
        <v>0</v>
      </c>
      <c r="N55" s="32"/>
      <c r="O55" s="32"/>
      <c r="P55" s="32"/>
      <c r="Q55" s="32"/>
      <c r="R55" s="32"/>
      <c r="S55" s="32"/>
      <c r="T55" s="33"/>
    </row>
    <row r="56" spans="1:20">
      <c r="A56" t="s">
        <v>232</v>
      </c>
      <c r="B56">
        <f>[4]p43!B56</f>
        <v>1785969</v>
      </c>
      <c r="C56">
        <f>[4]p43!C56</f>
        <v>7731375</v>
      </c>
      <c r="D56">
        <f>[4]p43!D56</f>
        <v>1776122</v>
      </c>
      <c r="E56">
        <f>[4]p43!E56</f>
        <v>5246198</v>
      </c>
      <c r="F56">
        <f>[4]p43!F56</f>
        <v>1991189</v>
      </c>
      <c r="G56">
        <f>[4]p43!G56</f>
        <v>0</v>
      </c>
      <c r="H56">
        <f>[4]p43!H56</f>
        <v>0</v>
      </c>
      <c r="I56">
        <f>[4]p43!I56</f>
        <v>0</v>
      </c>
      <c r="J56">
        <f>[4]p43!J56</f>
        <v>0</v>
      </c>
      <c r="K56">
        <f>[4]p43!K56</f>
        <v>0</v>
      </c>
      <c r="T56" s="33"/>
    </row>
    <row r="57" spans="1:20">
      <c r="A57" t="s">
        <v>233</v>
      </c>
      <c r="B57">
        <f>[4]p43!B57</f>
        <v>3614544</v>
      </c>
      <c r="C57">
        <f>[4]p43!C57</f>
        <v>3669877</v>
      </c>
      <c r="D57">
        <f>[4]p43!D57</f>
        <v>3635793</v>
      </c>
      <c r="E57">
        <f>[4]p43!E57</f>
        <v>3697453</v>
      </c>
      <c r="F57">
        <f>[4]p43!F57</f>
        <v>3659226</v>
      </c>
      <c r="G57">
        <f>[4]p43!G57</f>
        <v>133904</v>
      </c>
      <c r="H57">
        <f>[4]p43!H57</f>
        <v>133904</v>
      </c>
      <c r="I57">
        <f>[4]p43!I57</f>
        <v>133904</v>
      </c>
      <c r="J57">
        <f>[4]p43!J57</f>
        <v>133904</v>
      </c>
      <c r="K57">
        <f>[4]p43!K57</f>
        <v>133904</v>
      </c>
      <c r="M57" s="28"/>
      <c r="N57" s="10"/>
      <c r="O57" s="10"/>
      <c r="P57" s="10"/>
      <c r="Q57" s="10"/>
      <c r="R57" s="10"/>
      <c r="T57" s="33"/>
    </row>
    <row r="58" spans="1:20">
      <c r="A58" t="s">
        <v>234</v>
      </c>
      <c r="B58">
        <f>[4]p43!B58</f>
        <v>8582566</v>
      </c>
      <c r="C58">
        <f>[4]p43!C58</f>
        <v>7726729</v>
      </c>
      <c r="D58">
        <f>[4]p43!D58</f>
        <v>8582566</v>
      </c>
      <c r="E58">
        <f>[4]p43!E58</f>
        <v>7726729</v>
      </c>
      <c r="F58">
        <f>[4]p43!F58</f>
        <v>8582566</v>
      </c>
      <c r="G58">
        <f>[4]p43!G58</f>
        <v>3275052</v>
      </c>
      <c r="H58">
        <f>[4]p43!H58</f>
        <v>2227036</v>
      </c>
      <c r="I58">
        <f>[4]p43!I58</f>
        <v>2096034</v>
      </c>
      <c r="J58">
        <f>[4]p43!J58</f>
        <v>2882044</v>
      </c>
      <c r="K58">
        <f>[4]p43!K58</f>
        <v>3144047</v>
      </c>
      <c r="N58" s="32"/>
      <c r="O58" s="32"/>
      <c r="P58" s="32"/>
      <c r="Q58" s="32"/>
      <c r="R58" s="32"/>
      <c r="S58" s="32"/>
      <c r="T58" s="33"/>
    </row>
    <row r="59" spans="1:20">
      <c r="A59" t="s">
        <v>235</v>
      </c>
      <c r="B59">
        <f>[4]p43!B59</f>
        <v>8982691</v>
      </c>
      <c r="C59">
        <f>[4]p43!C59</f>
        <v>8390191</v>
      </c>
      <c r="D59">
        <f>[4]p43!D59</f>
        <v>8982691</v>
      </c>
      <c r="E59">
        <f>[4]p43!E59</f>
        <v>8390191</v>
      </c>
      <c r="F59">
        <f>[4]p43!F59</f>
        <v>8982691</v>
      </c>
      <c r="G59">
        <f>[4]p43!G59</f>
        <v>2620040</v>
      </c>
      <c r="H59">
        <f>[4]p43!H59</f>
        <v>3144047</v>
      </c>
      <c r="I59">
        <f>[4]p43!I59</f>
        <v>2882044</v>
      </c>
      <c r="J59">
        <f>[4]p43!J59</f>
        <v>2096034</v>
      </c>
      <c r="K59">
        <f>[4]p43!K59</f>
        <v>2227036</v>
      </c>
      <c r="N59" s="32"/>
      <c r="O59" s="32"/>
      <c r="P59" s="32"/>
      <c r="Q59" s="32"/>
      <c r="R59" s="32"/>
      <c r="S59" s="32"/>
      <c r="T59" s="33"/>
    </row>
    <row r="60" spans="1:20">
      <c r="A60" t="s">
        <v>236</v>
      </c>
      <c r="B60">
        <f>[4]p43!B60</f>
        <v>17565257</v>
      </c>
      <c r="C60">
        <f>[4]p43!C60</f>
        <v>16116920</v>
      </c>
      <c r="D60">
        <f>[4]p43!D60</f>
        <v>17565257</v>
      </c>
      <c r="E60">
        <f>[4]p43!E60</f>
        <v>16116920</v>
      </c>
      <c r="F60">
        <f>[4]p43!F60</f>
        <v>17565257</v>
      </c>
      <c r="G60">
        <f>[4]p43!G60</f>
        <v>5895092</v>
      </c>
      <c r="H60">
        <f>[4]p43!H60</f>
        <v>5371083</v>
      </c>
      <c r="I60">
        <f>[4]p43!I60</f>
        <v>4978078</v>
      </c>
      <c r="J60">
        <f>[4]p43!J60</f>
        <v>4978078</v>
      </c>
      <c r="K60">
        <f>[4]p43!K60</f>
        <v>5371083</v>
      </c>
    </row>
    <row r="61" spans="1:20">
      <c r="A61" t="s">
        <v>237</v>
      </c>
      <c r="B61">
        <f>[4]p43!B61</f>
        <v>69183515.441680282</v>
      </c>
      <c r="C61">
        <f>[4]p43!C61</f>
        <v>66864536.742201284</v>
      </c>
      <c r="D61">
        <f>[4]p43!D61</f>
        <v>69215402.985171333</v>
      </c>
      <c r="E61">
        <f>[4]p43!E61</f>
        <v>78297665.241071433</v>
      </c>
      <c r="F61">
        <f>[4]p43!F61</f>
        <v>67506803.668645695</v>
      </c>
      <c r="G61">
        <f>[4]p43!G61</f>
        <v>0</v>
      </c>
      <c r="H61">
        <f>[4]p43!H61</f>
        <v>0</v>
      </c>
      <c r="I61">
        <f>[4]p43!I61</f>
        <v>0</v>
      </c>
      <c r="J61">
        <f>[4]p43!J61</f>
        <v>0</v>
      </c>
      <c r="K61">
        <f>[4]p43!K61</f>
        <v>0</v>
      </c>
    </row>
    <row r="62" spans="1:20">
      <c r="A62" t="s">
        <v>121</v>
      </c>
      <c r="B62">
        <f>[4]p43!B62</f>
        <v>8641627.6853932589</v>
      </c>
      <c r="C62">
        <f>[4]p43!C62</f>
        <v>7987152.752808989</v>
      </c>
      <c r="D62">
        <f>[4]p43!D62</f>
        <v>8646623.2022471912</v>
      </c>
      <c r="E62">
        <f>[4]p43!E62</f>
        <v>7988308.9831460677</v>
      </c>
      <c r="F62">
        <f>[4]p43!F62</f>
        <v>8639998.6011235956</v>
      </c>
      <c r="G62">
        <f>[4]p43!G62</f>
        <v>0</v>
      </c>
      <c r="H62">
        <f>[4]p43!H62</f>
        <v>0</v>
      </c>
      <c r="I62">
        <f>[4]p43!I62</f>
        <v>0</v>
      </c>
      <c r="J62">
        <f>[4]p43!J62</f>
        <v>0</v>
      </c>
      <c r="K62">
        <f>[4]p43!K62</f>
        <v>0</v>
      </c>
    </row>
    <row r="63" spans="1:20">
      <c r="A63" t="s">
        <v>122</v>
      </c>
      <c r="B63">
        <f>[4]p43!B63</f>
        <v>2824963</v>
      </c>
      <c r="C63">
        <f>[4]p43!C63</f>
        <v>895500</v>
      </c>
      <c r="D63">
        <f>[4]p43!D63</f>
        <v>2765174</v>
      </c>
      <c r="E63">
        <f>[4]p43!E63</f>
        <v>1594233</v>
      </c>
      <c r="F63">
        <f>[4]p43!F63</f>
        <v>2777542</v>
      </c>
      <c r="G63">
        <f>[4]p43!G63</f>
        <v>-3477128</v>
      </c>
      <c r="H63">
        <f>[4]p43!H63</f>
        <v>-3046392</v>
      </c>
      <c r="I63">
        <f>[4]p43!I63</f>
        <v>-2341708</v>
      </c>
      <c r="J63">
        <f>[4]p43!J63</f>
        <v>-2187599</v>
      </c>
      <c r="K63">
        <f>[4]p43!K63</f>
        <v>-2768063</v>
      </c>
    </row>
    <row r="64" spans="1:20">
      <c r="A64" t="s">
        <v>238</v>
      </c>
      <c r="B64">
        <f>[4]p43!B64</f>
        <v>35599596</v>
      </c>
      <c r="C64">
        <f>[4]p43!C64</f>
        <v>38252009</v>
      </c>
      <c r="D64">
        <f>[4]p43!D64</f>
        <v>38104286</v>
      </c>
      <c r="E64">
        <f>[4]p43!E64</f>
        <v>34604988</v>
      </c>
      <c r="F64">
        <f>[4]p43!F64</f>
        <v>36498846</v>
      </c>
      <c r="G64">
        <f>[4]p43!G64</f>
        <v>0</v>
      </c>
      <c r="H64">
        <f>[4]p43!H64</f>
        <v>0</v>
      </c>
      <c r="I64">
        <f>[4]p43!I64</f>
        <v>0</v>
      </c>
      <c r="J64">
        <f>[4]p43!J64</f>
        <v>0</v>
      </c>
      <c r="K64">
        <f>[4]p43!K64</f>
        <v>0</v>
      </c>
    </row>
    <row r="65" spans="1:13">
      <c r="A65" t="s">
        <v>239</v>
      </c>
      <c r="B65">
        <f>[4]p43!B65</f>
        <v>1000000</v>
      </c>
      <c r="C65">
        <f>[4]p43!C65</f>
        <v>1000000</v>
      </c>
      <c r="D65">
        <f>[4]p43!D65</f>
        <v>1000000</v>
      </c>
      <c r="E65">
        <f>[4]p43!E65</f>
        <v>1000000</v>
      </c>
      <c r="F65">
        <f>[4]p43!F65</f>
        <v>1000000</v>
      </c>
      <c r="G65">
        <f>[4]p43!G65</f>
        <v>1000000</v>
      </c>
      <c r="H65">
        <f>[4]p43!H65</f>
        <v>1000000</v>
      </c>
      <c r="I65">
        <f>[4]p43!I65</f>
        <v>1000000</v>
      </c>
      <c r="J65">
        <f>[4]p43!J65</f>
        <v>1000000</v>
      </c>
      <c r="K65">
        <f>[4]p43!K65</f>
        <v>1000000</v>
      </c>
    </row>
    <row r="66" spans="1:13">
      <c r="A66" t="s">
        <v>125</v>
      </c>
      <c r="B66">
        <f>[4]p43!B66</f>
        <v>21117328.756287031</v>
      </c>
      <c r="C66">
        <f>[4]p43!C66</f>
        <v>18729874.989392292</v>
      </c>
      <c r="D66">
        <f>[4]p43!D66</f>
        <v>18699319.782924138</v>
      </c>
      <c r="E66">
        <f>[4]p43!E66</f>
        <v>33110135.257925361</v>
      </c>
      <c r="F66">
        <f>[4]p43!F66</f>
        <v>18590417.067522094</v>
      </c>
      <c r="G66">
        <f>[4]p43!G66</f>
        <v>13771850</v>
      </c>
      <c r="H66">
        <f>[4]p43!H66</f>
        <v>14607981</v>
      </c>
      <c r="I66">
        <f>[4]p43!I66</f>
        <v>15975894</v>
      </c>
      <c r="J66">
        <f>[4]p43!J66</f>
        <v>16276061</v>
      </c>
      <c r="K66">
        <f>[4]p43!K66</f>
        <v>15148266</v>
      </c>
    </row>
    <row r="67" spans="1:13">
      <c r="A67" t="s">
        <v>240</v>
      </c>
      <c r="B67">
        <f>[4]p43!B67</f>
        <v>69183515.441680282</v>
      </c>
      <c r="C67">
        <f>[4]p43!C67</f>
        <v>66864536.742201284</v>
      </c>
      <c r="D67">
        <f>[4]p43!D67</f>
        <v>69215402.985171333</v>
      </c>
      <c r="E67">
        <f>[4]p43!E67</f>
        <v>78297665.241071433</v>
      </c>
      <c r="F67">
        <f>[4]p43!F67</f>
        <v>67506803.668645695</v>
      </c>
      <c r="G67">
        <f>[4]p43!G67</f>
        <v>0</v>
      </c>
      <c r="H67">
        <f>[4]p43!H67</f>
        <v>0</v>
      </c>
      <c r="I67">
        <f>[4]p43!I67</f>
        <v>0</v>
      </c>
      <c r="J67">
        <f>[4]p43!J67</f>
        <v>0</v>
      </c>
      <c r="K67">
        <f>[4]p43!K67</f>
        <v>0</v>
      </c>
    </row>
    <row r="68" spans="1:13">
      <c r="A68" t="s">
        <v>241</v>
      </c>
      <c r="B68">
        <f>[4]p43!B68</f>
        <v>2000000</v>
      </c>
      <c r="C68">
        <f>[4]p43!C68</f>
        <v>2000000</v>
      </c>
      <c r="D68">
        <f>[4]p43!D68</f>
        <v>2000000</v>
      </c>
      <c r="E68">
        <f>[4]p43!E68</f>
        <v>2000000</v>
      </c>
      <c r="F68">
        <f>[4]p43!F68</f>
        <v>2000000</v>
      </c>
      <c r="G68">
        <f>[4]p43!G68</f>
        <v>0</v>
      </c>
      <c r="H68">
        <f>[4]p43!H68</f>
        <v>0</v>
      </c>
      <c r="I68">
        <f>[4]p43!I68</f>
        <v>0</v>
      </c>
      <c r="J68">
        <f>[4]p43!J68</f>
        <v>0</v>
      </c>
      <c r="K68">
        <f>[4]p43!K68</f>
        <v>0</v>
      </c>
    </row>
    <row r="69" spans="1:13">
      <c r="A69" t="s">
        <v>242</v>
      </c>
      <c r="B69">
        <f>[4]p43!B69</f>
        <v>38093152.059264928</v>
      </c>
      <c r="C69">
        <f>[4]p43!C69</f>
        <v>33296063.804841585</v>
      </c>
      <c r="D69">
        <f>[4]p43!D69</f>
        <v>38135458.045411877</v>
      </c>
      <c r="E69">
        <f>[4]p43!E69</f>
        <v>33308492.883469731</v>
      </c>
      <c r="F69">
        <f>[4]p43!F69</f>
        <v>38092908.149666011</v>
      </c>
      <c r="G69">
        <f>[4]p43!G69</f>
        <v>0</v>
      </c>
      <c r="H69">
        <f>[4]p43!H69</f>
        <v>0</v>
      </c>
      <c r="I69">
        <f>[4]p43!I69</f>
        <v>0</v>
      </c>
      <c r="J69">
        <f>[4]p43!J69</f>
        <v>0</v>
      </c>
      <c r="K69">
        <f>[4]p43!K69</f>
        <v>0</v>
      </c>
    </row>
    <row r="70" spans="1:13">
      <c r="A70" t="s">
        <v>243</v>
      </c>
      <c r="B70">
        <f>[4]p43!B70</f>
        <v>2914337.7812938839</v>
      </c>
      <c r="C70">
        <f>[4]p43!C70</f>
        <v>875796.186057318</v>
      </c>
      <c r="D70">
        <f>[4]p43!D70</f>
        <v>2850766.4296747297</v>
      </c>
      <c r="E70">
        <f>[4]p43!E70</f>
        <v>1497833.9458050318</v>
      </c>
      <c r="F70">
        <f>[4]p43!F70</f>
        <v>2877193.9625829533</v>
      </c>
      <c r="G70">
        <f>[4]p43!G70</f>
        <v>-62586</v>
      </c>
      <c r="H70">
        <f>[4]p43!H70</f>
        <v>-58208</v>
      </c>
      <c r="I70">
        <f>[4]p43!I70</f>
        <v>-54925</v>
      </c>
      <c r="J70">
        <f>[4]p43!J70</f>
        <v>-54925</v>
      </c>
      <c r="K70">
        <f>[4]p43!K70</f>
        <v>-58208</v>
      </c>
    </row>
    <row r="71" spans="1:13">
      <c r="A71" t="s">
        <v>244</v>
      </c>
      <c r="B71">
        <f>[4]p43!B71</f>
        <v>1.0016296511685139</v>
      </c>
      <c r="C71">
        <f>[4]p43!C71</f>
        <v>1.00054354527089</v>
      </c>
      <c r="D71">
        <f>[4]p43!D71</f>
        <v>1.0039189839542151</v>
      </c>
      <c r="E71">
        <f>[4]p43!E71</f>
        <v>1.0008256117586514</v>
      </c>
      <c r="F71">
        <f>[4]p43!F71</f>
        <v>0.99308220784772905</v>
      </c>
      <c r="G71">
        <f>[4]p43!G71</f>
        <v>0</v>
      </c>
      <c r="H71">
        <f>[4]p43!H71</f>
        <v>0</v>
      </c>
      <c r="I71">
        <f>[4]p43!I71</f>
        <v>0</v>
      </c>
      <c r="J71">
        <f>[4]p43!J71</f>
        <v>0</v>
      </c>
      <c r="K71">
        <f>[4]p43!K71</f>
        <v>0</v>
      </c>
    </row>
    <row r="72" spans="1:13">
      <c r="A72" t="s">
        <v>245</v>
      </c>
      <c r="B72">
        <f>[4]p43!B72</f>
        <v>0.98649910530902374</v>
      </c>
      <c r="C72">
        <f>[4]p43!C72</f>
        <v>1.0173557563076792</v>
      </c>
      <c r="D72">
        <f>[4]p43!D72</f>
        <v>0.98633245331690822</v>
      </c>
      <c r="E72">
        <f>[4]p43!E72</f>
        <v>1.0175484293373107</v>
      </c>
      <c r="F72">
        <f>[4]p43!F72</f>
        <v>0.99226425572907773</v>
      </c>
      <c r="G72">
        <f>[4]p43!G72</f>
        <v>0</v>
      </c>
      <c r="H72">
        <f>[4]p43!H72</f>
        <v>0</v>
      </c>
      <c r="I72">
        <f>[4]p43!I72</f>
        <v>0</v>
      </c>
      <c r="J72">
        <f>[4]p43!J72</f>
        <v>0</v>
      </c>
      <c r="K72">
        <f>[4]p43!K72</f>
        <v>0</v>
      </c>
    </row>
    <row r="73" spans="1:13">
      <c r="A73" t="s">
        <v>246</v>
      </c>
      <c r="B73">
        <f>[4]p43!B73</f>
        <v>0</v>
      </c>
      <c r="C73">
        <f>[4]p43!C73</f>
        <v>0</v>
      </c>
      <c r="D73">
        <f>[4]p43!D73</f>
        <v>0</v>
      </c>
      <c r="E73">
        <f>[4]p43!E73</f>
        <v>0</v>
      </c>
      <c r="F73">
        <f>[4]p43!F73</f>
        <v>0</v>
      </c>
      <c r="G73">
        <f>[4]p43!G73</f>
        <v>0</v>
      </c>
      <c r="H73">
        <f>[4]p43!H73</f>
        <v>0</v>
      </c>
      <c r="I73">
        <f>[4]p43!I73</f>
        <v>0</v>
      </c>
      <c r="J73">
        <f>[4]p43!J73</f>
        <v>0</v>
      </c>
      <c r="K73">
        <f>[4]p43!K73</f>
        <v>0</v>
      </c>
    </row>
    <row r="74" spans="1:13">
      <c r="A74" t="s">
        <v>435</v>
      </c>
      <c r="B74">
        <f>[4]p43!B74</f>
        <v>0</v>
      </c>
      <c r="C74">
        <f>[4]p43!C74</f>
        <v>0</v>
      </c>
      <c r="D74">
        <f>[4]p43!D74</f>
        <v>0</v>
      </c>
      <c r="E74">
        <f>[4]p43!E74</f>
        <v>0</v>
      </c>
      <c r="F74">
        <f>[4]p43!F74</f>
        <v>0</v>
      </c>
      <c r="G74">
        <f>[4]p43!G74</f>
        <v>0</v>
      </c>
      <c r="H74">
        <f>[4]p43!H74</f>
        <v>0</v>
      </c>
      <c r="I74">
        <f>[4]p43!I74</f>
        <v>0</v>
      </c>
      <c r="J74">
        <f>[4]p43!J74</f>
        <v>0</v>
      </c>
      <c r="K74">
        <f>[4]p43!K74</f>
        <v>0</v>
      </c>
    </row>
    <row r="75" spans="1:13">
      <c r="A75" t="s">
        <v>436</v>
      </c>
      <c r="B75">
        <f>[4]p43!B75</f>
        <v>0</v>
      </c>
      <c r="C75">
        <f>[4]p43!C75</f>
        <v>0</v>
      </c>
      <c r="D75">
        <f>[4]p43!D75</f>
        <v>0</v>
      </c>
      <c r="E75">
        <f>[4]p43!E75</f>
        <v>0</v>
      </c>
      <c r="F75">
        <f>[4]p43!F75</f>
        <v>0</v>
      </c>
      <c r="G75">
        <f>[4]p43!G75</f>
        <v>0</v>
      </c>
      <c r="H75">
        <f>[4]p43!H75</f>
        <v>0</v>
      </c>
      <c r="I75">
        <f>[4]p43!I75</f>
        <v>0</v>
      </c>
      <c r="J75">
        <f>[4]p43!J75</f>
        <v>0</v>
      </c>
      <c r="K75">
        <f>[4]p43!K75</f>
        <v>0</v>
      </c>
    </row>
    <row r="76" spans="1:13">
      <c r="A76" t="s">
        <v>437</v>
      </c>
      <c r="B76">
        <f>[4]p43!B76</f>
        <v>0</v>
      </c>
      <c r="C76">
        <f>[4]p43!C76</f>
        <v>0</v>
      </c>
      <c r="D76">
        <f>[4]p43!D76</f>
        <v>0</v>
      </c>
      <c r="E76">
        <f>[4]p43!E76</f>
        <v>0</v>
      </c>
      <c r="F76">
        <f>[4]p43!F76</f>
        <v>0</v>
      </c>
      <c r="G76">
        <f>[4]p43!G76</f>
        <v>0</v>
      </c>
      <c r="H76">
        <f>[4]p43!H76</f>
        <v>0</v>
      </c>
      <c r="I76">
        <f>[4]p43!I76</f>
        <v>0</v>
      </c>
      <c r="J76">
        <f>[4]p43!J76</f>
        <v>0</v>
      </c>
      <c r="K76">
        <f>[4]p43!K76</f>
        <v>0</v>
      </c>
    </row>
    <row r="77" spans="1:13" ht="14" thickBot="1">
      <c r="A77" s="34" t="s">
        <v>438</v>
      </c>
      <c r="B77" s="34">
        <f>[4]p43!B77</f>
        <v>0</v>
      </c>
      <c r="C77" s="34">
        <f>[4]p43!C77</f>
        <v>0</v>
      </c>
      <c r="D77" s="34">
        <f>[4]p43!D77</f>
        <v>0</v>
      </c>
      <c r="E77" s="34">
        <f>[4]p43!E77</f>
        <v>0</v>
      </c>
      <c r="F77" s="34">
        <f>[4]p43!F77</f>
        <v>0</v>
      </c>
      <c r="G77" s="34">
        <f>[4]p43!G77</f>
        <v>0</v>
      </c>
      <c r="H77" s="34">
        <f>[4]p43!H77</f>
        <v>0</v>
      </c>
      <c r="I77" s="34">
        <f>[4]p43!I77</f>
        <v>0</v>
      </c>
      <c r="J77" s="34">
        <f>[4]p43!J77</f>
        <v>0</v>
      </c>
      <c r="K77" s="34">
        <f>[4]p43!K77</f>
        <v>0</v>
      </c>
      <c r="L77" s="34"/>
      <c r="M77" s="34"/>
    </row>
    <row r="78" spans="1:13">
      <c r="A78" t="s">
        <v>247</v>
      </c>
      <c r="B78">
        <f>[4]p43!B78</f>
        <v>1</v>
      </c>
    </row>
    <row r="79" spans="1:13">
      <c r="A79" t="s">
        <v>248</v>
      </c>
      <c r="B79">
        <f>[4]p43!B79</f>
        <v>75000</v>
      </c>
    </row>
    <row r="80" spans="1:13">
      <c r="A80" t="s">
        <v>249</v>
      </c>
      <c r="B80">
        <f>[4]p43!B80</f>
        <v>75000</v>
      </c>
    </row>
    <row r="81" spans="1:2">
      <c r="A81" t="s">
        <v>250</v>
      </c>
      <c r="B81">
        <f>[4]p43!B81</f>
        <v>0</v>
      </c>
    </row>
    <row r="82" spans="1:2">
      <c r="A82" t="s">
        <v>251</v>
      </c>
      <c r="B82">
        <f>[4]p43!B82</f>
        <v>0</v>
      </c>
    </row>
    <row r="83" spans="1:2">
      <c r="A83" t="s">
        <v>252</v>
      </c>
      <c r="B83">
        <f>[4]p43!B83</f>
        <v>0</v>
      </c>
    </row>
    <row r="84" spans="1:2">
      <c r="A84" t="s">
        <v>253</v>
      </c>
      <c r="B84">
        <f>[4]p43!B84</f>
        <v>0</v>
      </c>
    </row>
    <row r="85" spans="1:2">
      <c r="A85" t="s">
        <v>254</v>
      </c>
      <c r="B85">
        <f>[4]p43!B85</f>
        <v>64736</v>
      </c>
    </row>
    <row r="86" spans="1:2">
      <c r="A86" t="s">
        <v>255</v>
      </c>
      <c r="B86">
        <f>[4]p43!B86</f>
        <v>29194</v>
      </c>
    </row>
    <row r="87" spans="1:2">
      <c r="A87" t="s">
        <v>256</v>
      </c>
      <c r="B87">
        <f>[4]p43!B87</f>
        <v>22560</v>
      </c>
    </row>
    <row r="88" spans="1:2">
      <c r="A88" t="s">
        <v>257</v>
      </c>
      <c r="B88">
        <f>[4]p43!B88</f>
        <v>52434</v>
      </c>
    </row>
    <row r="89" spans="1:2">
      <c r="A89" t="s">
        <v>258</v>
      </c>
      <c r="B89">
        <f>[4]p43!B89</f>
        <v>55659</v>
      </c>
    </row>
    <row r="90" spans="1:2">
      <c r="A90" t="s">
        <v>259</v>
      </c>
      <c r="B90">
        <f>[4]p43!B90</f>
        <v>136687</v>
      </c>
    </row>
    <row r="91" spans="1:2">
      <c r="A91" t="s">
        <v>260</v>
      </c>
      <c r="B91">
        <f>[4]p43!B91</f>
        <v>64736</v>
      </c>
    </row>
    <row r="92" spans="1:2">
      <c r="A92" t="s">
        <v>261</v>
      </c>
      <c r="B92">
        <f>[4]p43!B92</f>
        <v>29194</v>
      </c>
    </row>
    <row r="93" spans="1:2">
      <c r="A93" t="s">
        <v>262</v>
      </c>
      <c r="B93">
        <f>[4]p43!B93</f>
        <v>22560</v>
      </c>
    </row>
    <row r="94" spans="1:2">
      <c r="A94" t="s">
        <v>263</v>
      </c>
      <c r="B94">
        <f>[4]p43!B94</f>
        <v>52434</v>
      </c>
    </row>
    <row r="95" spans="1:2">
      <c r="A95" t="s">
        <v>264</v>
      </c>
      <c r="B95">
        <f>[4]p43!B95</f>
        <v>55659</v>
      </c>
    </row>
    <row r="96" spans="1:2">
      <c r="A96" t="s">
        <v>265</v>
      </c>
      <c r="B96">
        <f>[4]p43!B96</f>
        <v>136687</v>
      </c>
    </row>
    <row r="97" spans="1:2">
      <c r="A97" t="s">
        <v>266</v>
      </c>
      <c r="B97">
        <f>[4]p43!B97</f>
        <v>0</v>
      </c>
    </row>
    <row r="98" spans="1:2">
      <c r="A98" t="s">
        <v>267</v>
      </c>
      <c r="B98">
        <f>[4]p43!B98</f>
        <v>0</v>
      </c>
    </row>
    <row r="99" spans="1:2">
      <c r="A99" t="s">
        <v>268</v>
      </c>
      <c r="B99">
        <f>[4]p43!B99</f>
        <v>0</v>
      </c>
    </row>
    <row r="100" spans="1:2">
      <c r="A100" t="s">
        <v>269</v>
      </c>
      <c r="B100">
        <f>[4]p43!B100</f>
        <v>0</v>
      </c>
    </row>
    <row r="101" spans="1:2">
      <c r="A101" t="s">
        <v>270</v>
      </c>
      <c r="B101">
        <f>[4]p43!B101</f>
        <v>0</v>
      </c>
    </row>
    <row r="102" spans="1:2">
      <c r="A102" t="s">
        <v>271</v>
      </c>
      <c r="B102">
        <f>[4]p43!B102</f>
        <v>0</v>
      </c>
    </row>
    <row r="103" spans="1:2">
      <c r="A103" t="s">
        <v>272</v>
      </c>
      <c r="B103">
        <f>[4]p43!B103</f>
        <v>256728669.26706973</v>
      </c>
    </row>
    <row r="104" spans="1:2">
      <c r="A104" t="s">
        <v>273</v>
      </c>
      <c r="B104">
        <f>[4]p43!B104</f>
        <v>11183001.054273948</v>
      </c>
    </row>
    <row r="105" spans="1:2">
      <c r="A105" t="s">
        <v>274</v>
      </c>
      <c r="B105">
        <f>[4]p43!B105</f>
        <v>7116770.6760492343</v>
      </c>
    </row>
    <row r="106" spans="1:2">
      <c r="A106" t="s">
        <v>275</v>
      </c>
      <c r="B106">
        <f>[4]p43!B106</f>
        <v>1559562.4201776679</v>
      </c>
    </row>
    <row r="107" spans="1:2">
      <c r="A107" t="s">
        <v>276</v>
      </c>
      <c r="B107">
        <f>[4]p43!B107</f>
        <v>2558476.3540994744</v>
      </c>
    </row>
    <row r="108" spans="1:2">
      <c r="A108" t="s">
        <v>277</v>
      </c>
      <c r="B108">
        <f>[4]p43!B108</f>
        <v>5667099.991928637</v>
      </c>
    </row>
    <row r="109" spans="1:2">
      <c r="A109" t="s">
        <v>278</v>
      </c>
      <c r="B109">
        <f>[4]p43!B109</f>
        <v>2019.1585674836838</v>
      </c>
    </row>
    <row r="110" spans="1:2">
      <c r="A110" t="s">
        <v>279</v>
      </c>
      <c r="B110">
        <f>[4]p43!B110</f>
        <v>291.03327390211109</v>
      </c>
    </row>
    <row r="111" spans="1:2">
      <c r="A111" t="s">
        <v>280</v>
      </c>
      <c r="B111">
        <f>[4]p43!B111</f>
        <v>147.75535444261024</v>
      </c>
    </row>
    <row r="112" spans="1:2">
      <c r="A112" t="s">
        <v>281</v>
      </c>
      <c r="B112">
        <f>[4]p43!B112</f>
        <v>14.597407193416498</v>
      </c>
    </row>
    <row r="113" spans="1:2">
      <c r="A113" t="s">
        <v>282</v>
      </c>
      <c r="B113">
        <f>[4]p43!B113</f>
        <v>17.211868183282139</v>
      </c>
    </row>
    <row r="114" spans="1:2">
      <c r="A114" t="s">
        <v>283</v>
      </c>
      <c r="B114">
        <f>[4]p43!B114</f>
        <v>22.087174915547006</v>
      </c>
    </row>
    <row r="115" spans="1:2">
      <c r="A115" t="s">
        <v>284</v>
      </c>
      <c r="B115">
        <f>[4]p43!B115</f>
        <v>11999959</v>
      </c>
    </row>
    <row r="116" spans="1:2">
      <c r="A116" t="s">
        <v>285</v>
      </c>
      <c r="B116">
        <f>[4]p43!B116</f>
        <v>650000</v>
      </c>
    </row>
    <row r="117" spans="1:2">
      <c r="A117" t="s">
        <v>286</v>
      </c>
      <c r="B117">
        <f>[4]p43!B117</f>
        <v>650001</v>
      </c>
    </row>
    <row r="118" spans="1:2">
      <c r="A118" t="s">
        <v>287</v>
      </c>
      <c r="B118">
        <f>[4]p43!B118</f>
        <v>199999.69</v>
      </c>
    </row>
    <row r="119" spans="1:2">
      <c r="A119" t="s">
        <v>288</v>
      </c>
      <c r="B119">
        <f>[4]p43!B119</f>
        <v>300000.13</v>
      </c>
    </row>
    <row r="120" spans="1:2">
      <c r="A120" t="s">
        <v>289</v>
      </c>
      <c r="B120">
        <f>[4]p43!B120</f>
        <v>1000000</v>
      </c>
    </row>
    <row r="121" spans="1:2">
      <c r="A121" t="s">
        <v>290</v>
      </c>
      <c r="B121">
        <f>[4]p43!B121</f>
        <v>23105580.234036274</v>
      </c>
    </row>
    <row r="122" spans="1:2">
      <c r="A122" t="s">
        <v>291</v>
      </c>
      <c r="B122">
        <f>[4]p43!B122</f>
        <v>771627.07274490234</v>
      </c>
    </row>
    <row r="123" spans="1:2">
      <c r="A123" t="s">
        <v>292</v>
      </c>
      <c r="B123">
        <f>[4]p43!B123</f>
        <v>654742.90219652955</v>
      </c>
    </row>
    <row r="124" spans="1:2">
      <c r="A124" t="s">
        <v>293</v>
      </c>
      <c r="B124">
        <f>[4]p43!B124</f>
        <v>0</v>
      </c>
    </row>
    <row r="125" spans="1:2">
      <c r="A125" t="s">
        <v>294</v>
      </c>
      <c r="B125">
        <f>[4]p43!B125</f>
        <v>0</v>
      </c>
    </row>
    <row r="126" spans="1:2">
      <c r="A126" t="s">
        <v>295</v>
      </c>
      <c r="B126">
        <f>[4]p43!B126</f>
        <v>325858.24953589664</v>
      </c>
    </row>
    <row r="127" spans="1:2">
      <c r="A127" t="s">
        <v>296</v>
      </c>
      <c r="B127">
        <f>[4]p43!B127</f>
        <v>61053</v>
      </c>
    </row>
    <row r="128" spans="1:2">
      <c r="A128" t="s">
        <v>297</v>
      </c>
      <c r="B128">
        <f>[4]p43!B128</f>
        <v>17067</v>
      </c>
    </row>
    <row r="129" spans="1:2">
      <c r="A129" t="s">
        <v>298</v>
      </c>
      <c r="B129">
        <f>[4]p43!B129</f>
        <v>16181</v>
      </c>
    </row>
    <row r="130" spans="1:2">
      <c r="A130" t="s">
        <v>299</v>
      </c>
      <c r="B130">
        <f>[4]p43!B130</f>
        <v>57658</v>
      </c>
    </row>
    <row r="131" spans="1:2">
      <c r="A131" t="s">
        <v>300</v>
      </c>
      <c r="B131">
        <f>[4]p43!B131</f>
        <v>66640</v>
      </c>
    </row>
    <row r="132" spans="1:2">
      <c r="A132" t="s">
        <v>301</v>
      </c>
      <c r="B132">
        <f>[4]p43!B132</f>
        <v>152958</v>
      </c>
    </row>
    <row r="133" spans="1:2">
      <c r="A133" t="s">
        <v>302</v>
      </c>
      <c r="B133">
        <f>[4]p43!B133</f>
        <v>61053</v>
      </c>
    </row>
    <row r="134" spans="1:2">
      <c r="A134" t="s">
        <v>303</v>
      </c>
      <c r="B134">
        <f>[4]p43!B134</f>
        <v>17067</v>
      </c>
    </row>
    <row r="135" spans="1:2">
      <c r="A135" t="s">
        <v>304</v>
      </c>
      <c r="B135">
        <f>[4]p43!B135</f>
        <v>16181</v>
      </c>
    </row>
    <row r="136" spans="1:2">
      <c r="A136" t="s">
        <v>305</v>
      </c>
      <c r="B136">
        <f>[4]p43!B136</f>
        <v>57658</v>
      </c>
    </row>
    <row r="137" spans="1:2">
      <c r="A137" t="s">
        <v>306</v>
      </c>
      <c r="B137">
        <f>[4]p43!B137</f>
        <v>66640</v>
      </c>
    </row>
    <row r="138" spans="1:2">
      <c r="A138" t="s">
        <v>307</v>
      </c>
      <c r="B138">
        <f>[4]p43!B138</f>
        <v>152958</v>
      </c>
    </row>
    <row r="139" spans="1:2">
      <c r="A139" t="s">
        <v>308</v>
      </c>
      <c r="B139">
        <f>[4]p43!B139</f>
        <v>0</v>
      </c>
    </row>
    <row r="140" spans="1:2">
      <c r="A140" t="s">
        <v>309</v>
      </c>
      <c r="B140">
        <f>[4]p43!B140</f>
        <v>0</v>
      </c>
    </row>
    <row r="141" spans="1:2">
      <c r="A141" t="s">
        <v>310</v>
      </c>
      <c r="B141">
        <f>[4]p43!B141</f>
        <v>0</v>
      </c>
    </row>
    <row r="142" spans="1:2">
      <c r="A142" t="s">
        <v>311</v>
      </c>
      <c r="B142">
        <f>[4]p43!B142</f>
        <v>0</v>
      </c>
    </row>
    <row r="143" spans="1:2">
      <c r="A143" t="s">
        <v>312</v>
      </c>
      <c r="B143">
        <f>[4]p43!B143</f>
        <v>0</v>
      </c>
    </row>
    <row r="144" spans="1:2">
      <c r="A144" t="s">
        <v>313</v>
      </c>
      <c r="B144">
        <f>[4]p43!B144</f>
        <v>0</v>
      </c>
    </row>
    <row r="145" spans="1:2">
      <c r="A145" t="s">
        <v>314</v>
      </c>
      <c r="B145">
        <f>[4]p43!B145</f>
        <v>372198149.87727255</v>
      </c>
    </row>
    <row r="146" spans="1:2">
      <c r="A146" t="s">
        <v>315</v>
      </c>
      <c r="B146">
        <f>[4]p43!B146</f>
        <v>7764609.0024979655</v>
      </c>
    </row>
    <row r="147" spans="1:2">
      <c r="A147" t="s">
        <v>316</v>
      </c>
      <c r="B147">
        <f>[4]p43!B147</f>
        <v>7729600.702108779</v>
      </c>
    </row>
    <row r="148" spans="1:2">
      <c r="A148" t="s">
        <v>317</v>
      </c>
      <c r="B148">
        <f>[4]p43!B148</f>
        <v>2255903.0306719611</v>
      </c>
    </row>
    <row r="149" spans="1:2">
      <c r="A149" t="s">
        <v>318</v>
      </c>
      <c r="B149">
        <f>[4]p43!B149</f>
        <v>3638133.5484370841</v>
      </c>
    </row>
    <row r="150" spans="1:2">
      <c r="A150" t="s">
        <v>319</v>
      </c>
      <c r="B150">
        <f>[4]p43!B150</f>
        <v>8113965.3623692608</v>
      </c>
    </row>
    <row r="151" spans="1:2">
      <c r="A151" t="s">
        <v>320</v>
      </c>
      <c r="B151">
        <f>[4]p43!B151</f>
        <v>2559.8547635698528</v>
      </c>
    </row>
    <row r="152" spans="1:2">
      <c r="A152" t="s">
        <v>321</v>
      </c>
      <c r="B152">
        <f>[4]p43!B152</f>
        <v>381.71136995964139</v>
      </c>
    </row>
    <row r="153" spans="1:2">
      <c r="A153" t="s">
        <v>322</v>
      </c>
      <c r="B153">
        <f>[4]p43!B153</f>
        <v>189.83192628720255</v>
      </c>
    </row>
    <row r="154" spans="1:2">
      <c r="A154" t="s">
        <v>323</v>
      </c>
      <c r="B154">
        <f>[4]p43!B154</f>
        <v>19.873816759458443</v>
      </c>
    </row>
    <row r="155" spans="1:2">
      <c r="A155" t="s">
        <v>324</v>
      </c>
      <c r="B155">
        <f>[4]p43!B155</f>
        <v>23.433306328316672</v>
      </c>
    </row>
    <row r="156" spans="1:2">
      <c r="A156" t="s">
        <v>325</v>
      </c>
      <c r="B156">
        <f>[4]p43!B156</f>
        <v>29.362413073818569</v>
      </c>
    </row>
    <row r="157" spans="1:2">
      <c r="A157" t="s">
        <v>326</v>
      </c>
      <c r="B157">
        <f>[4]p43!B157</f>
        <v>16999979</v>
      </c>
    </row>
    <row r="158" spans="1:2">
      <c r="A158" t="s">
        <v>327</v>
      </c>
      <c r="B158">
        <f>[4]p43!B158</f>
        <v>600002</v>
      </c>
    </row>
    <row r="159" spans="1:2">
      <c r="A159" t="s">
        <v>328</v>
      </c>
      <c r="B159">
        <f>[4]p43!B159</f>
        <v>599999.4</v>
      </c>
    </row>
    <row r="160" spans="1:2">
      <c r="A160" t="s">
        <v>329</v>
      </c>
      <c r="B160">
        <f>[4]p43!B160</f>
        <v>279999.7</v>
      </c>
    </row>
    <row r="161" spans="1:2">
      <c r="A161" t="s">
        <v>330</v>
      </c>
      <c r="B161">
        <f>[4]p43!B161</f>
        <v>399999.91</v>
      </c>
    </row>
    <row r="162" spans="1:2">
      <c r="A162" t="s">
        <v>331</v>
      </c>
      <c r="B162">
        <f>[4]p43!B162</f>
        <v>1200000</v>
      </c>
    </row>
    <row r="163" spans="1:2">
      <c r="A163" t="s">
        <v>332</v>
      </c>
      <c r="B163">
        <f>[4]p43!B163</f>
        <v>0</v>
      </c>
    </row>
    <row r="164" spans="1:2">
      <c r="A164" t="s">
        <v>333</v>
      </c>
      <c r="B164">
        <f>[4]p43!B164</f>
        <v>535758.02117235947</v>
      </c>
    </row>
    <row r="165" spans="1:2">
      <c r="A165" t="s">
        <v>334</v>
      </c>
      <c r="B165">
        <f>[4]p43!B165</f>
        <v>711123.26459400763</v>
      </c>
    </row>
    <row r="166" spans="1:2">
      <c r="A166" t="s">
        <v>335</v>
      </c>
      <c r="B166">
        <f>[4]p43!B166</f>
        <v>259428.84852727555</v>
      </c>
    </row>
    <row r="167" spans="1:2">
      <c r="A167" t="s">
        <v>336</v>
      </c>
      <c r="B167">
        <f>[4]p43!B167</f>
        <v>418385.35807026475</v>
      </c>
    </row>
    <row r="168" spans="1:2">
      <c r="A168" t="s">
        <v>337</v>
      </c>
      <c r="B168">
        <f>[4]p43!B168</f>
        <v>466553.00833623251</v>
      </c>
    </row>
    <row r="169" spans="1:2">
      <c r="A169" t="s">
        <v>338</v>
      </c>
      <c r="B169">
        <f>[4]p43!B169</f>
        <v>5</v>
      </c>
    </row>
    <row r="170" spans="1:2">
      <c r="A170" t="s">
        <v>339</v>
      </c>
      <c r="B170">
        <f>[4]p43!B170</f>
        <v>1</v>
      </c>
    </row>
    <row r="171" spans="1:2">
      <c r="A171" t="s">
        <v>340</v>
      </c>
      <c r="B171">
        <f>[4]p43!B171</f>
        <v>362134</v>
      </c>
    </row>
    <row r="172" spans="1:2">
      <c r="A172" t="s">
        <v>341</v>
      </c>
      <c r="B172">
        <f>[4]p43!B172</f>
        <v>1140041.1000000001</v>
      </c>
    </row>
    <row r="173" spans="1:2">
      <c r="A173" t="s">
        <v>342</v>
      </c>
      <c r="B173">
        <f>[4]p43!B173</f>
        <v>4679621.88</v>
      </c>
    </row>
    <row r="174" spans="1:2">
      <c r="A174" t="s">
        <v>343</v>
      </c>
      <c r="B174">
        <f>[4]p43!B174</f>
        <v>362134</v>
      </c>
    </row>
    <row r="175" spans="1:2">
      <c r="A175" t="s">
        <v>344</v>
      </c>
      <c r="B175">
        <f>[4]p43!B175</f>
        <v>1140041.1000000001</v>
      </c>
    </row>
    <row r="176" spans="1:2">
      <c r="A176" t="s">
        <v>345</v>
      </c>
      <c r="B176">
        <f>[4]p43!B176</f>
        <v>4679621.88</v>
      </c>
    </row>
    <row r="177" spans="1:2">
      <c r="A177" t="s">
        <v>346</v>
      </c>
      <c r="B177">
        <f>[4]p43!B177</f>
        <v>357607</v>
      </c>
    </row>
    <row r="178" spans="1:2">
      <c r="A178" t="s">
        <v>347</v>
      </c>
      <c r="B178">
        <f>[4]p43!B178</f>
        <v>1133926.5</v>
      </c>
    </row>
    <row r="179" spans="1:2">
      <c r="A179" t="s">
        <v>348</v>
      </c>
      <c r="B179">
        <f>[4]p43!B179</f>
        <v>4627330.2</v>
      </c>
    </row>
    <row r="180" spans="1:2">
      <c r="A180" t="s">
        <v>349</v>
      </c>
      <c r="B180">
        <f>[4]p43!B180</f>
        <v>363856</v>
      </c>
    </row>
    <row r="181" spans="1:2">
      <c r="A181" t="s">
        <v>350</v>
      </c>
      <c r="B181">
        <f>[4]p43!B181</f>
        <v>215943660</v>
      </c>
    </row>
    <row r="182" spans="1:2">
      <c r="A182" t="s">
        <v>351</v>
      </c>
      <c r="B182">
        <f>[4]p43!B182</f>
        <v>666633150</v>
      </c>
    </row>
    <row r="183" spans="1:2">
      <c r="A183" t="s">
        <v>352</v>
      </c>
      <c r="B183">
        <f>[4]p43!B183</f>
        <v>363856</v>
      </c>
    </row>
    <row r="184" spans="1:2">
      <c r="A184" t="s">
        <v>353</v>
      </c>
      <c r="B184">
        <f>[4]p43!B184</f>
        <v>215943660</v>
      </c>
    </row>
    <row r="185" spans="1:2">
      <c r="A185" t="s">
        <v>354</v>
      </c>
      <c r="B185">
        <f>[4]p43!B185</f>
        <v>666633150</v>
      </c>
    </row>
    <row r="186" spans="1:2">
      <c r="A186" t="s">
        <v>355</v>
      </c>
      <c r="B186">
        <f>[4]p43!B186</f>
        <v>359308</v>
      </c>
    </row>
    <row r="187" spans="1:2">
      <c r="A187" t="s">
        <v>356</v>
      </c>
      <c r="B187">
        <f>[4]p43!B187</f>
        <v>214313068.71348315</v>
      </c>
    </row>
    <row r="188" spans="1:2">
      <c r="A188" t="s">
        <v>357</v>
      </c>
      <c r="B188">
        <f>[4]p43!B188</f>
        <v>657971422</v>
      </c>
    </row>
    <row r="189" spans="1:2">
      <c r="A189" t="s">
        <v>358</v>
      </c>
      <c r="B189">
        <f>[4]p43!B189</f>
        <v>0</v>
      </c>
    </row>
    <row r="190" spans="1:2">
      <c r="A190" t="s">
        <v>359</v>
      </c>
      <c r="B190">
        <f>[4]p43!B190</f>
        <v>0</v>
      </c>
    </row>
    <row r="191" spans="1:2">
      <c r="A191" t="s">
        <v>360</v>
      </c>
      <c r="B191">
        <f>[4]p43!B191</f>
        <v>0</v>
      </c>
    </row>
    <row r="192" spans="1:2">
      <c r="A192" t="s">
        <v>361</v>
      </c>
      <c r="B192">
        <f>[4]p43!B192</f>
        <v>36796</v>
      </c>
    </row>
    <row r="193" spans="1:2">
      <c r="A193" t="s">
        <v>362</v>
      </c>
      <c r="B193">
        <f>[4]p43!B193</f>
        <v>591329.22</v>
      </c>
    </row>
    <row r="194" spans="1:2">
      <c r="A194" t="s">
        <v>363</v>
      </c>
      <c r="B194">
        <f>[4]p43!B194</f>
        <v>16.070468334925749</v>
      </c>
    </row>
    <row r="195" spans="1:2">
      <c r="A195" t="s">
        <v>364</v>
      </c>
      <c r="B195">
        <f>[4]p43!B195</f>
        <v>0</v>
      </c>
    </row>
    <row r="196" spans="1:2">
      <c r="A196" t="s">
        <v>365</v>
      </c>
      <c r="B196">
        <f>[4]p43!B196</f>
        <v>0</v>
      </c>
    </row>
    <row r="197" spans="1:2">
      <c r="A197" t="s">
        <v>366</v>
      </c>
      <c r="B197">
        <f>[4]p43!B197</f>
        <v>0</v>
      </c>
    </row>
    <row r="198" spans="1:2">
      <c r="A198" t="s">
        <v>367</v>
      </c>
      <c r="B198">
        <f>[4]p43!B198</f>
        <v>0</v>
      </c>
    </row>
    <row r="199" spans="1:2">
      <c r="A199" t="s">
        <v>368</v>
      </c>
      <c r="B199">
        <f>[4]p43!B199</f>
        <v>0</v>
      </c>
    </row>
    <row r="200" spans="1:2">
      <c r="A200" t="s">
        <v>369</v>
      </c>
      <c r="B200">
        <f>[4]p43!B200</f>
        <v>0</v>
      </c>
    </row>
    <row r="201" spans="1:2">
      <c r="A201" t="s">
        <v>370</v>
      </c>
      <c r="B201">
        <f>[4]p43!B201</f>
        <v>28891</v>
      </c>
    </row>
    <row r="202" spans="1:2">
      <c r="A202" t="s">
        <v>371</v>
      </c>
      <c r="B202">
        <f>[4]p43!B202</f>
        <v>70078600</v>
      </c>
    </row>
    <row r="203" spans="1:2">
      <c r="A203" t="s">
        <v>372</v>
      </c>
      <c r="B203">
        <f>[4]p43!B203</f>
        <v>2425.6211523239967</v>
      </c>
    </row>
    <row r="204" spans="1:2">
      <c r="A204" t="s">
        <v>373</v>
      </c>
      <c r="B204">
        <f>[4]p43!B204</f>
        <v>8265</v>
      </c>
    </row>
    <row r="205" spans="1:2">
      <c r="A205" t="s">
        <v>374</v>
      </c>
      <c r="B205">
        <f>[4]p43!B205</f>
        <v>22254539</v>
      </c>
    </row>
    <row r="206" spans="1:2">
      <c r="A206" t="s">
        <v>375</v>
      </c>
      <c r="B206">
        <f>[4]p43!B206</f>
        <v>2692.6211523239967</v>
      </c>
    </row>
    <row r="207" spans="1:2">
      <c r="A207" t="s">
        <v>376</v>
      </c>
      <c r="B207">
        <f>[4]p43!B207</f>
        <v>190239</v>
      </c>
    </row>
    <row r="208" spans="1:2">
      <c r="A208" t="s">
        <v>377</v>
      </c>
      <c r="B208">
        <f>[4]p43!B208</f>
        <v>355113</v>
      </c>
    </row>
    <row r="209" spans="1:2">
      <c r="A209" t="s">
        <v>378</v>
      </c>
      <c r="B209">
        <f>[4]p43!B209</f>
        <v>0</v>
      </c>
    </row>
    <row r="210" spans="1:2">
      <c r="A210" t="s">
        <v>379</v>
      </c>
      <c r="B210">
        <f>[4]p43!B210</f>
        <v>0</v>
      </c>
    </row>
    <row r="211" spans="1:2">
      <c r="A211" t="s">
        <v>380</v>
      </c>
      <c r="B211">
        <f>[4]p43!B211</f>
        <v>783900.3</v>
      </c>
    </row>
    <row r="212" spans="1:2">
      <c r="A212" t="s">
        <v>381</v>
      </c>
      <c r="B212">
        <f>[4]p43!B212</f>
        <v>1204848</v>
      </c>
    </row>
    <row r="213" spans="1:2">
      <c r="A213" t="s">
        <v>382</v>
      </c>
      <c r="B213">
        <f>[4]p43!B213</f>
        <v>38093152.059264928</v>
      </c>
    </row>
    <row r="214" spans="1:2">
      <c r="A214" t="s">
        <v>137</v>
      </c>
      <c r="B214">
        <f>[4]p43!B214</f>
        <v>324100</v>
      </c>
    </row>
    <row r="215" spans="1:2">
      <c r="A215" t="s">
        <v>383</v>
      </c>
      <c r="B215">
        <f>[4]p43!B215</f>
        <v>0</v>
      </c>
    </row>
    <row r="216" spans="1:2">
      <c r="A216" t="s">
        <v>384</v>
      </c>
      <c r="B216">
        <f>[4]p43!B216</f>
        <v>38417252.059264928</v>
      </c>
    </row>
    <row r="217" spans="1:2">
      <c r="A217" t="s">
        <v>385</v>
      </c>
      <c r="B217">
        <f>[4]p43!B217</f>
        <v>17563356</v>
      </c>
    </row>
    <row r="218" spans="1:2">
      <c r="A218" t="s">
        <v>386</v>
      </c>
      <c r="B218">
        <f>[4]p43!B218</f>
        <v>1329252.3</v>
      </c>
    </row>
    <row r="219" spans="1:2">
      <c r="A219" t="s">
        <v>387</v>
      </c>
      <c r="B219">
        <f>[4]p43!B219</f>
        <v>4413883</v>
      </c>
    </row>
    <row r="220" spans="1:2">
      <c r="A220" t="s">
        <v>388</v>
      </c>
      <c r="B220">
        <f>[4]p43!B220</f>
        <v>173952</v>
      </c>
    </row>
    <row r="221" spans="1:2">
      <c r="A221" t="s">
        <v>145</v>
      </c>
      <c r="B221">
        <f>[4]p43!B221</f>
        <v>3500000</v>
      </c>
    </row>
    <row r="222" spans="1:2">
      <c r="A222" t="s">
        <v>146</v>
      </c>
      <c r="B222">
        <f>[4]p43!B222</f>
        <v>1303261</v>
      </c>
    </row>
    <row r="223" spans="1:2">
      <c r="A223" t="s">
        <v>389</v>
      </c>
      <c r="B223">
        <f>[4]p43!B223</f>
        <v>222345</v>
      </c>
    </row>
    <row r="224" spans="1:2">
      <c r="A224" t="s">
        <v>390</v>
      </c>
      <c r="B224">
        <f>[4]p43!B224</f>
        <v>0</v>
      </c>
    </row>
    <row r="225" spans="1:2">
      <c r="A225" t="s">
        <v>391</v>
      </c>
      <c r="B225">
        <f>[4]p43!B225</f>
        <v>0</v>
      </c>
    </row>
    <row r="226" spans="1:2">
      <c r="A226" t="s">
        <v>392</v>
      </c>
      <c r="B226">
        <f>[4]p43!B226</f>
        <v>2800000</v>
      </c>
    </row>
    <row r="227" spans="1:2">
      <c r="A227" t="s">
        <v>152</v>
      </c>
      <c r="B227">
        <f>[4]p43!B227</f>
        <v>160000</v>
      </c>
    </row>
    <row r="228" spans="1:2">
      <c r="A228" t="s">
        <v>393</v>
      </c>
      <c r="B228">
        <f>[4]p43!B228</f>
        <v>0</v>
      </c>
    </row>
    <row r="229" spans="1:2">
      <c r="A229" t="s">
        <v>394</v>
      </c>
      <c r="B229">
        <f>[4]p43!B229</f>
        <v>259189</v>
      </c>
    </row>
    <row r="230" spans="1:2">
      <c r="A230" t="s">
        <v>395</v>
      </c>
      <c r="B230">
        <f>[4]p43!B230</f>
        <v>2276350.9779710444</v>
      </c>
    </row>
    <row r="231" spans="1:2">
      <c r="A231" t="s">
        <v>396</v>
      </c>
      <c r="B231">
        <f>[4]p43!B231</f>
        <v>34001589.277971044</v>
      </c>
    </row>
    <row r="232" spans="1:2">
      <c r="A232" t="s">
        <v>397</v>
      </c>
      <c r="B232">
        <f>[4]p43!B232</f>
        <v>4415662.7812938839</v>
      </c>
    </row>
    <row r="233" spans="1:2">
      <c r="A233" t="s">
        <v>398</v>
      </c>
      <c r="B233">
        <f>[4]p43!B233</f>
        <v>1501325</v>
      </c>
    </row>
    <row r="234" spans="1:2">
      <c r="A234" t="s">
        <v>243</v>
      </c>
      <c r="B234">
        <f>[4]p43!B234</f>
        <v>2914337.7812938839</v>
      </c>
    </row>
    <row r="235" spans="1:2">
      <c r="A235" t="s">
        <v>399</v>
      </c>
      <c r="B235">
        <f>[4]p43!B235</f>
        <v>6250000</v>
      </c>
    </row>
    <row r="236" spans="1:2">
      <c r="A236" t="s">
        <v>400</v>
      </c>
      <c r="B236">
        <f>[4]p43!B236</f>
        <v>11666666.666666668</v>
      </c>
    </row>
    <row r="237" spans="1:2">
      <c r="A237" t="s">
        <v>401</v>
      </c>
      <c r="B237">
        <f>[4]p43!B237</f>
        <v>10000000</v>
      </c>
    </row>
    <row r="238" spans="1:2">
      <c r="A238" t="s">
        <v>402</v>
      </c>
      <c r="B238">
        <f>[4]p43!B238</f>
        <v>400</v>
      </c>
    </row>
    <row r="239" spans="1:2">
      <c r="A239" t="s">
        <v>403</v>
      </c>
      <c r="B239">
        <f>[4]p43!B239</f>
        <v>300</v>
      </c>
    </row>
    <row r="240" spans="1:2">
      <c r="A240" t="s">
        <v>404</v>
      </c>
      <c r="B240">
        <f>[4]p43!B240</f>
        <v>1000</v>
      </c>
    </row>
    <row r="241" spans="1:2">
      <c r="A241" t="s">
        <v>405</v>
      </c>
      <c r="B241">
        <f>[4]p43!B241</f>
        <v>1.4</v>
      </c>
    </row>
    <row r="242" spans="1:2">
      <c r="A242" t="s">
        <v>406</v>
      </c>
      <c r="B242">
        <f>[4]p43!B242</f>
        <v>3.8</v>
      </c>
    </row>
    <row r="243" spans="1:2">
      <c r="A243" t="s">
        <v>407</v>
      </c>
      <c r="B243">
        <f>[4]p43!B243</f>
        <v>44234657</v>
      </c>
    </row>
    <row r="244" spans="1:2">
      <c r="A244" t="s">
        <v>408</v>
      </c>
      <c r="B244">
        <f>[4]p43!B244</f>
        <v>8635061</v>
      </c>
    </row>
    <row r="245" spans="1:2">
      <c r="A245" t="s">
        <v>409</v>
      </c>
      <c r="B245">
        <f>[4]p43!B245</f>
        <v>40000</v>
      </c>
    </row>
    <row r="246" spans="1:2">
      <c r="A246" t="s">
        <v>410</v>
      </c>
      <c r="B246">
        <f>[4]p43!B246</f>
        <v>0</v>
      </c>
    </row>
    <row r="247" spans="1:2">
      <c r="A247" t="s">
        <v>411</v>
      </c>
      <c r="B247">
        <f>[4]p43!B247</f>
        <v>5.3</v>
      </c>
    </row>
    <row r="248" spans="1:2">
      <c r="A248" t="s">
        <v>412</v>
      </c>
      <c r="B248">
        <f>[4]p43!B248</f>
        <v>5.3</v>
      </c>
    </row>
    <row r="249" spans="1:2">
      <c r="A249" t="s">
        <v>413</v>
      </c>
      <c r="B249">
        <f>[4]p43!B249</f>
        <v>0</v>
      </c>
    </row>
    <row r="250" spans="1:2">
      <c r="A250" t="s">
        <v>414</v>
      </c>
      <c r="B250">
        <f>[4]p43!B250</f>
        <v>0</v>
      </c>
    </row>
    <row r="251" spans="1:2">
      <c r="A251" t="s">
        <v>415</v>
      </c>
      <c r="B251">
        <f>[4]p43!B251</f>
        <v>0</v>
      </c>
    </row>
    <row r="252" spans="1:2">
      <c r="A252" t="s">
        <v>416</v>
      </c>
      <c r="B252">
        <f>[4]p43!B252</f>
        <v>0</v>
      </c>
    </row>
    <row r="253" spans="1:2">
      <c r="A253" t="s">
        <v>417</v>
      </c>
      <c r="B253">
        <f>[4]p43!B253</f>
        <v>0</v>
      </c>
    </row>
    <row r="254" spans="1:2">
      <c r="A254" t="s">
        <v>418</v>
      </c>
      <c r="B254">
        <f>[4]p43!B254</f>
        <v>0</v>
      </c>
    </row>
    <row r="255" spans="1:2">
      <c r="A255" t="s">
        <v>419</v>
      </c>
      <c r="B255">
        <f>[4]p43!B255</f>
        <v>0</v>
      </c>
    </row>
    <row r="256" spans="1:2">
      <c r="A256" t="s">
        <v>420</v>
      </c>
      <c r="B256">
        <f>[4]p43!B256</f>
        <v>0</v>
      </c>
    </row>
    <row r="257" spans="1:2">
      <c r="A257" t="s">
        <v>421</v>
      </c>
      <c r="B257">
        <f>[4]p43!B257</f>
        <v>0</v>
      </c>
    </row>
    <row r="258" spans="1:2">
      <c r="A258" t="s">
        <v>422</v>
      </c>
      <c r="B258">
        <f>[4]p43!B258</f>
        <v>0</v>
      </c>
    </row>
    <row r="259" spans="1:2">
      <c r="A259" t="s">
        <v>423</v>
      </c>
      <c r="B259">
        <f>[4]p43!B259</f>
        <v>5</v>
      </c>
    </row>
    <row r="260" spans="1:2">
      <c r="A260" t="s">
        <v>1065</v>
      </c>
      <c r="B260">
        <f>[4]p43!B260</f>
        <v>15.780131847967457</v>
      </c>
    </row>
    <row r="261" spans="1:2">
      <c r="A261" t="s">
        <v>1066</v>
      </c>
      <c r="B261">
        <f>[4]p43!B261</f>
        <v>20.123279155524472</v>
      </c>
    </row>
    <row r="262" spans="1:2">
      <c r="A262" t="s">
        <v>227</v>
      </c>
      <c r="B262">
        <f>[4]p43!B262</f>
        <v>89</v>
      </c>
    </row>
    <row r="263" spans="1:2">
      <c r="A263" t="s">
        <v>228</v>
      </c>
      <c r="B263">
        <f>[4]p43!B263</f>
        <v>91</v>
      </c>
    </row>
    <row r="264" spans="1:2">
      <c r="A264" t="s">
        <v>346</v>
      </c>
      <c r="B264">
        <f>[4]p43!B264</f>
        <v>357607</v>
      </c>
    </row>
    <row r="265" spans="1:2">
      <c r="A265" t="s">
        <v>355</v>
      </c>
      <c r="B265">
        <f>[4]p43!B265</f>
        <v>359308</v>
      </c>
    </row>
    <row r="266" spans="1:2">
      <c r="A266" t="s">
        <v>338</v>
      </c>
      <c r="B266">
        <f>[4]p43!B266</f>
        <v>5</v>
      </c>
    </row>
    <row r="267" spans="1:2">
      <c r="A267" t="s">
        <v>339</v>
      </c>
      <c r="B267">
        <f>[4]p43!B267</f>
        <v>1</v>
      </c>
    </row>
    <row r="268" spans="1:2">
      <c r="A268" t="s">
        <v>1067</v>
      </c>
      <c r="B268">
        <f>[4]p43!B268</f>
        <v>1287385.2</v>
      </c>
    </row>
    <row r="269" spans="1:2">
      <c r="A269" t="s">
        <v>1068</v>
      </c>
      <c r="B269">
        <f>[4]p43!B269</f>
        <v>1347405</v>
      </c>
    </row>
    <row r="270" spans="1:2">
      <c r="A270" t="s">
        <v>1069</v>
      </c>
      <c r="B270">
        <f>[4]p43!B270</f>
        <v>2726813.2097067079</v>
      </c>
    </row>
    <row r="271" spans="1:2">
      <c r="A271" t="s">
        <v>1070</v>
      </c>
      <c r="B271">
        <f>[4]p43!B271</f>
        <v>0.881253092764824</v>
      </c>
    </row>
    <row r="272" spans="1:2">
      <c r="A272" t="s">
        <v>1071</v>
      </c>
      <c r="B272">
        <f>[4]p43!B272</f>
        <v>0.85903836107728537</v>
      </c>
    </row>
    <row r="273" spans="1:2">
      <c r="A273" t="s">
        <v>1072</v>
      </c>
      <c r="B273">
        <f>[4]p43!B273</f>
        <v>0.8831470527345533</v>
      </c>
    </row>
    <row r="274" spans="1:2">
      <c r="A274" t="s">
        <v>1073</v>
      </c>
      <c r="B274">
        <f>[4]p43!B274</f>
        <v>0.71513043960388389</v>
      </c>
    </row>
    <row r="275" spans="1:2">
      <c r="A275" t="s">
        <v>1087</v>
      </c>
      <c r="B275">
        <f>[4]p43!B275</f>
        <v>0.8768037747928602</v>
      </c>
    </row>
    <row r="276" spans="1:2">
      <c r="A276" t="s">
        <v>1088</v>
      </c>
      <c r="B276">
        <f>[4]p43!B276</f>
        <v>0.70842567287743163</v>
      </c>
    </row>
    <row r="277" spans="1:2">
      <c r="A277" t="s">
        <v>1091</v>
      </c>
      <c r="B277">
        <f>[4]p43!B277</f>
        <v>4306082.7812938839</v>
      </c>
    </row>
    <row r="278" spans="1:2">
      <c r="A278" t="s">
        <v>1092</v>
      </c>
      <c r="B278">
        <f>[4]p43!B278</f>
        <v>1.6095793661284943</v>
      </c>
    </row>
    <row r="279" spans="1:2">
      <c r="A279" t="s">
        <v>1093</v>
      </c>
      <c r="B279">
        <f>[4]p43!B279</f>
        <v>0.61679647954774619</v>
      </c>
    </row>
    <row r="280" spans="1:2">
      <c r="A280" t="s">
        <v>1094</v>
      </c>
      <c r="B280">
        <f>[4]p43!B280</f>
        <v>0.38320352045225381</v>
      </c>
    </row>
    <row r="281" spans="1:2">
      <c r="A281" t="s">
        <v>1099</v>
      </c>
      <c r="B281">
        <f>[4]p43!B281</f>
        <v>0.10032000000000001</v>
      </c>
    </row>
    <row r="282" spans="1:2">
      <c r="A282" t="s">
        <v>1100</v>
      </c>
      <c r="B282">
        <f>[4]p43!B282</f>
        <v>0.12414369049192742</v>
      </c>
    </row>
    <row r="283" spans="1:2">
      <c r="A283" t="s">
        <v>1095</v>
      </c>
      <c r="B283">
        <f>[4]p43!B283</f>
        <v>35599596</v>
      </c>
    </row>
    <row r="284" spans="1:2">
      <c r="A284" t="s">
        <v>1096</v>
      </c>
      <c r="B284">
        <f>[4]p43!B284</f>
        <v>22117328.756287031</v>
      </c>
    </row>
    <row r="285" spans="1:2">
      <c r="A285" t="s">
        <v>1097</v>
      </c>
      <c r="B285">
        <f>[4]p43!B285</f>
        <v>1579269.5715871758</v>
      </c>
    </row>
    <row r="286" spans="1:2">
      <c r="A286" t="s">
        <v>1101</v>
      </c>
      <c r="B286">
        <f>[4]p43!B286</f>
        <v>2000000</v>
      </c>
    </row>
    <row r="287" spans="1:2">
      <c r="A287" t="s">
        <v>1102</v>
      </c>
      <c r="B287">
        <f>[4]p43!B287</f>
        <v>0</v>
      </c>
    </row>
    <row r="288" spans="1:2">
      <c r="A288" t="s">
        <v>1103</v>
      </c>
      <c r="B288">
        <f>[4]p43!B288</f>
        <v>0</v>
      </c>
    </row>
    <row r="289" spans="1:2">
      <c r="A289" t="s">
        <v>1069</v>
      </c>
      <c r="B289">
        <f>[4]p43!B289</f>
        <v>2726813.2097067079</v>
      </c>
    </row>
    <row r="290" spans="1:2">
      <c r="A290" t="s">
        <v>508</v>
      </c>
      <c r="B290">
        <f>[4]p43!B290</f>
        <v>0.10944932206667149</v>
      </c>
    </row>
    <row r="291" spans="1:2">
      <c r="A291" t="s">
        <v>1104</v>
      </c>
      <c r="B291">
        <f>[4]p43!B291</f>
        <v>0.29842773498252456</v>
      </c>
    </row>
  </sheetData>
  <phoneticPr fontId="33" type="noConversion"/>
  <pageMargins left="0.75" right="0.75" top="1" bottom="1" header="0.5" footer="0.5"/>
  <headerFooter alignWithMargins="0"/>
  <drawing r:id="rId1"/>
</worksheet>
</file>

<file path=xl/worksheets/sheet5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8"/>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1198</v>
      </c>
    </row>
    <row r="2" spans="1:11">
      <c r="A2">
        <v>44</v>
      </c>
      <c r="B2" t="s">
        <v>176</v>
      </c>
      <c r="C2" t="s">
        <v>177</v>
      </c>
      <c r="D2" t="s">
        <v>178</v>
      </c>
      <c r="E2" t="s">
        <v>8</v>
      </c>
      <c r="F2" t="s">
        <v>179</v>
      </c>
      <c r="G2" t="s">
        <v>10</v>
      </c>
      <c r="H2" t="s">
        <v>180</v>
      </c>
    </row>
    <row r="3" spans="1:11">
      <c r="A3" t="s">
        <v>181</v>
      </c>
      <c r="B3">
        <f>[4]p44!B3</f>
        <v>332181</v>
      </c>
      <c r="C3">
        <f>[4]p44!C3</f>
        <v>140800</v>
      </c>
      <c r="D3">
        <f>[4]p44!D3</f>
        <v>106361</v>
      </c>
      <c r="E3">
        <f>[4]p44!E3</f>
        <v>239758</v>
      </c>
      <c r="F3">
        <f>[4]p44!F3</f>
        <v>264385</v>
      </c>
      <c r="G3">
        <f>[4]p44!G3</f>
        <v>672125</v>
      </c>
      <c r="H3">
        <f>[4]p44!H3</f>
        <v>1755610</v>
      </c>
      <c r="I3">
        <f>[4]p44!I3</f>
        <v>0</v>
      </c>
      <c r="J3">
        <f>[4]p44!J3</f>
        <v>0</v>
      </c>
      <c r="K3">
        <f>[4]p44!K3</f>
        <v>0</v>
      </c>
    </row>
    <row r="4" spans="1:11">
      <c r="A4" t="s">
        <v>182</v>
      </c>
      <c r="B4">
        <f>[4]p44!B4</f>
        <v>332181</v>
      </c>
      <c r="C4">
        <f>[4]p44!C4</f>
        <v>140800</v>
      </c>
      <c r="D4">
        <f>[4]p44!D4</f>
        <v>106361</v>
      </c>
      <c r="E4">
        <f>[4]p44!E4</f>
        <v>239758</v>
      </c>
      <c r="F4">
        <f>[4]p44!F4</f>
        <v>264385</v>
      </c>
      <c r="G4">
        <f>[4]p44!G4</f>
        <v>672125</v>
      </c>
      <c r="H4">
        <f>[4]p44!H4</f>
        <v>1755610</v>
      </c>
      <c r="I4">
        <f>[4]p44!I4</f>
        <v>0</v>
      </c>
      <c r="J4">
        <f>[4]p44!J4</f>
        <v>0</v>
      </c>
      <c r="K4">
        <f>[4]p44!K4</f>
        <v>0</v>
      </c>
    </row>
    <row r="5" spans="1:11">
      <c r="A5" t="s">
        <v>183</v>
      </c>
      <c r="B5">
        <f>[4]p44!B5</f>
        <v>0</v>
      </c>
      <c r="C5">
        <f>[4]p44!C5</f>
        <v>0</v>
      </c>
      <c r="D5">
        <f>[4]p44!D5</f>
        <v>0</v>
      </c>
      <c r="E5">
        <f>[4]p44!E5</f>
        <v>0</v>
      </c>
      <c r="F5">
        <f>[4]p44!F5</f>
        <v>264385</v>
      </c>
      <c r="G5">
        <f>[4]p44!G5</f>
        <v>0</v>
      </c>
      <c r="H5">
        <f>[4]p44!H5</f>
        <v>0</v>
      </c>
      <c r="I5">
        <f>[4]p44!I5</f>
        <v>0</v>
      </c>
      <c r="J5">
        <f>[4]p44!J5</f>
        <v>0</v>
      </c>
      <c r="K5">
        <f>[4]p44!K5</f>
        <v>0</v>
      </c>
    </row>
    <row r="6" spans="1:11">
      <c r="A6" t="s">
        <v>184</v>
      </c>
      <c r="B6">
        <f>[4]p44!B6</f>
        <v>332181</v>
      </c>
      <c r="C6">
        <f>[4]p44!C6</f>
        <v>140800</v>
      </c>
      <c r="D6">
        <f>[4]p44!D6</f>
        <v>106361</v>
      </c>
      <c r="E6">
        <f>[4]p44!E6</f>
        <v>239758</v>
      </c>
      <c r="F6">
        <f>[4]p44!F6</f>
        <v>0</v>
      </c>
      <c r="G6">
        <f>[4]p44!G6</f>
        <v>672125</v>
      </c>
      <c r="H6">
        <f>[4]p44!H6</f>
        <v>0</v>
      </c>
      <c r="I6">
        <f>[4]p44!I6</f>
        <v>0</v>
      </c>
      <c r="J6">
        <f>[4]p44!J6</f>
        <v>0</v>
      </c>
      <c r="K6">
        <f>[4]p44!K6</f>
        <v>0</v>
      </c>
    </row>
    <row r="7" spans="1:11">
      <c r="A7" t="s">
        <v>185</v>
      </c>
      <c r="B7">
        <f>[4]p44!B7</f>
        <v>0</v>
      </c>
      <c r="C7">
        <f>[4]p44!C7</f>
        <v>0</v>
      </c>
      <c r="D7">
        <f>[4]p44!D7</f>
        <v>0</v>
      </c>
      <c r="E7">
        <f>[4]p44!E7</f>
        <v>0</v>
      </c>
      <c r="F7">
        <f>[4]p44!F7</f>
        <v>1491225</v>
      </c>
      <c r="G7">
        <f>[4]p44!G7</f>
        <v>0</v>
      </c>
      <c r="H7">
        <f>[4]p44!H7</f>
        <v>0</v>
      </c>
      <c r="I7">
        <f>[4]p44!I7</f>
        <v>0</v>
      </c>
      <c r="J7">
        <f>[4]p44!J7</f>
        <v>0</v>
      </c>
      <c r="K7">
        <f>[4]p44!K7</f>
        <v>0</v>
      </c>
    </row>
    <row r="8" spans="1:11">
      <c r="A8" t="s">
        <v>186</v>
      </c>
      <c r="B8">
        <f>[4]p44!B8</f>
        <v>285422</v>
      </c>
      <c r="C8">
        <f>[4]p44!C8</f>
        <v>84713</v>
      </c>
      <c r="D8">
        <f>[4]p44!D8</f>
        <v>79298</v>
      </c>
      <c r="E8">
        <f>[4]p44!E8</f>
        <v>243372</v>
      </c>
      <c r="F8">
        <f>[4]p44!F8</f>
        <v>298160</v>
      </c>
      <c r="G8">
        <f>[4]p44!G8</f>
        <v>746830</v>
      </c>
      <c r="H8">
        <f>[4]p44!H8</f>
        <v>1737795</v>
      </c>
      <c r="I8">
        <f>[4]p44!I8</f>
        <v>0</v>
      </c>
      <c r="J8">
        <f>[4]p44!J8</f>
        <v>0</v>
      </c>
      <c r="K8">
        <f>[4]p44!K8</f>
        <v>0</v>
      </c>
    </row>
    <row r="9" spans="1:11">
      <c r="A9" t="s">
        <v>187</v>
      </c>
      <c r="B9">
        <f>[4]p44!B9</f>
        <v>285422</v>
      </c>
      <c r="C9">
        <f>[4]p44!C9</f>
        <v>84713</v>
      </c>
      <c r="D9">
        <f>[4]p44!D9</f>
        <v>79298</v>
      </c>
      <c r="E9">
        <f>[4]p44!E9</f>
        <v>243372</v>
      </c>
      <c r="F9">
        <f>[4]p44!F9</f>
        <v>298160</v>
      </c>
      <c r="G9">
        <f>[4]p44!G9</f>
        <v>746830</v>
      </c>
      <c r="H9">
        <f>[4]p44!H9</f>
        <v>1737795</v>
      </c>
      <c r="I9">
        <f>[4]p44!I9</f>
        <v>0</v>
      </c>
      <c r="J9">
        <f>[4]p44!J9</f>
        <v>0</v>
      </c>
      <c r="K9">
        <f>[4]p44!K9</f>
        <v>0</v>
      </c>
    </row>
    <row r="10" spans="1:11">
      <c r="A10" t="s">
        <v>188</v>
      </c>
      <c r="B10">
        <f>[4]p44!B10</f>
        <v>285422</v>
      </c>
      <c r="C10">
        <f>[4]p44!C10</f>
        <v>0</v>
      </c>
      <c r="D10">
        <f>[4]p44!D10</f>
        <v>0</v>
      </c>
      <c r="E10">
        <f>[4]p44!E10</f>
        <v>0</v>
      </c>
      <c r="F10">
        <f>[4]p44!F10</f>
        <v>0</v>
      </c>
      <c r="G10">
        <f>[4]p44!G10</f>
        <v>0</v>
      </c>
      <c r="H10">
        <f>[4]p44!H10</f>
        <v>0</v>
      </c>
      <c r="I10">
        <f>[4]p44!I10</f>
        <v>0</v>
      </c>
      <c r="J10">
        <f>[4]p44!J10</f>
        <v>0</v>
      </c>
      <c r="K10">
        <f>[4]p44!K10</f>
        <v>0</v>
      </c>
    </row>
    <row r="11" spans="1:11">
      <c r="A11" t="s">
        <v>189</v>
      </c>
      <c r="B11">
        <f>[4]p44!B11</f>
        <v>0</v>
      </c>
      <c r="C11">
        <f>[4]p44!C11</f>
        <v>84713</v>
      </c>
      <c r="D11">
        <f>[4]p44!D11</f>
        <v>79298</v>
      </c>
      <c r="E11">
        <f>[4]p44!E11</f>
        <v>243372</v>
      </c>
      <c r="F11">
        <f>[4]p44!F11</f>
        <v>298160</v>
      </c>
      <c r="G11">
        <f>[4]p44!G11</f>
        <v>746830</v>
      </c>
      <c r="H11">
        <f>[4]p44!H11</f>
        <v>0</v>
      </c>
      <c r="I11">
        <f>[4]p44!I11</f>
        <v>0</v>
      </c>
      <c r="J11">
        <f>[4]p44!J11</f>
        <v>0</v>
      </c>
      <c r="K11">
        <f>[4]p44!K11</f>
        <v>0</v>
      </c>
    </row>
    <row r="12" spans="1:11">
      <c r="A12" t="s">
        <v>190</v>
      </c>
      <c r="B12">
        <f>[4]p44!B12</f>
        <v>1452373</v>
      </c>
      <c r="C12">
        <f>[4]p44!C12</f>
        <v>0</v>
      </c>
      <c r="D12">
        <f>[4]p44!D12</f>
        <v>0</v>
      </c>
      <c r="E12">
        <f>[4]p44!E12</f>
        <v>0</v>
      </c>
      <c r="F12">
        <f>[4]p44!F12</f>
        <v>0</v>
      </c>
      <c r="G12">
        <f>[4]p44!G12</f>
        <v>0</v>
      </c>
      <c r="H12">
        <f>[4]p44!H12</f>
        <v>0</v>
      </c>
      <c r="I12">
        <f>[4]p44!I12</f>
        <v>0</v>
      </c>
      <c r="J12">
        <f>[4]p44!J12</f>
        <v>0</v>
      </c>
      <c r="K12">
        <f>[4]p44!K12</f>
        <v>0</v>
      </c>
    </row>
    <row r="13" spans="1:11">
      <c r="A13" t="s">
        <v>191</v>
      </c>
      <c r="B13">
        <f>[4]p44!B13</f>
        <v>4164.0679487522129</v>
      </c>
      <c r="C13">
        <f>[4]p44!C13</f>
        <v>402.21110868629324</v>
      </c>
      <c r="D13">
        <f>[4]p44!D13</f>
        <v>331.23267774165322</v>
      </c>
      <c r="E13">
        <f>[4]p44!E13</f>
        <v>31.230509615641594</v>
      </c>
      <c r="F13">
        <f>[4]p44!F13</f>
        <v>48.265333042355202</v>
      </c>
      <c r="G13">
        <f>[4]p44!G13</f>
        <v>43.533437646045854</v>
      </c>
      <c r="H13">
        <f>[4]p44!H13</f>
        <v>0</v>
      </c>
      <c r="I13">
        <f>[4]p44!I13</f>
        <v>0</v>
      </c>
      <c r="J13">
        <f>[4]p44!J13</f>
        <v>0</v>
      </c>
      <c r="K13">
        <f>[4]p44!K13</f>
        <v>0</v>
      </c>
    </row>
    <row r="14" spans="1:11">
      <c r="A14" t="s">
        <v>192</v>
      </c>
      <c r="B14">
        <f>[4]p44!B14</f>
        <v>3874.4042337000001</v>
      </c>
      <c r="C14">
        <f>[4]p44!C14</f>
        <v>374.23222711875007</v>
      </c>
      <c r="D14">
        <f>[4]p44!D14</f>
        <v>308.19124586250001</v>
      </c>
      <c r="E14">
        <f>[4]p44!E14</f>
        <v>29.058031752750001</v>
      </c>
      <c r="F14">
        <f>[4]p44!F14</f>
        <v>44.90786725425</v>
      </c>
      <c r="G14">
        <f>[4]p44!G14</f>
        <v>40.505135170500004</v>
      </c>
      <c r="H14">
        <f>[4]p44!H14</f>
        <v>0</v>
      </c>
      <c r="I14">
        <f>[4]p44!I14</f>
        <v>0</v>
      </c>
      <c r="J14">
        <f>[4]p44!J14</f>
        <v>0</v>
      </c>
      <c r="K14">
        <f>[4]p44!K14</f>
        <v>0</v>
      </c>
    </row>
    <row r="15" spans="1:11">
      <c r="A15" t="s">
        <v>193</v>
      </c>
      <c r="B15">
        <f>[4]p44!B15</f>
        <v>4164.0679487522129</v>
      </c>
      <c r="C15">
        <f>[4]p44!C15</f>
        <v>402.21110868629324</v>
      </c>
      <c r="D15">
        <f>[4]p44!D15</f>
        <v>331.23267774165322</v>
      </c>
      <c r="E15">
        <f>[4]p44!E15</f>
        <v>31.230509615641594</v>
      </c>
      <c r="F15">
        <f>[4]p44!F15</f>
        <v>48.265333042355202</v>
      </c>
      <c r="G15">
        <f>[4]p44!G15</f>
        <v>43.533437646045854</v>
      </c>
      <c r="H15">
        <f>[4]p44!H15</f>
        <v>0</v>
      </c>
      <c r="I15">
        <f>[4]p44!I15</f>
        <v>0</v>
      </c>
      <c r="J15">
        <f>[4]p44!J15</f>
        <v>0</v>
      </c>
      <c r="K15">
        <f>[4]p44!K15</f>
        <v>0</v>
      </c>
    </row>
    <row r="16" spans="1:11">
      <c r="A16" t="s">
        <v>194</v>
      </c>
      <c r="B16">
        <f>[4]p44!B16</f>
        <v>3874.4042337000001</v>
      </c>
      <c r="C16">
        <f>[4]p44!C16</f>
        <v>374.23222711875007</v>
      </c>
      <c r="D16">
        <f>[4]p44!D16</f>
        <v>308.19124586250001</v>
      </c>
      <c r="E16">
        <f>[4]p44!E16</f>
        <v>29.058031752750001</v>
      </c>
      <c r="F16">
        <f>[4]p44!F16</f>
        <v>44.90786725425</v>
      </c>
      <c r="G16">
        <f>[4]p44!G16</f>
        <v>40.505135170500004</v>
      </c>
      <c r="H16">
        <f>[4]p44!H16</f>
        <v>0</v>
      </c>
      <c r="I16">
        <f>[4]p44!I16</f>
        <v>0</v>
      </c>
      <c r="J16">
        <f>[4]p44!J16</f>
        <v>0</v>
      </c>
      <c r="K16">
        <f>[4]p44!K16</f>
        <v>0</v>
      </c>
    </row>
    <row r="17" spans="1:11">
      <c r="A17" t="s">
        <v>195</v>
      </c>
      <c r="B17">
        <f>[4]p44!B17</f>
        <v>4164.0679487522129</v>
      </c>
      <c r="C17">
        <f>[4]p44!C17</f>
        <v>402.21110868629324</v>
      </c>
      <c r="D17">
        <f>[4]p44!D17</f>
        <v>331.23267774165322</v>
      </c>
      <c r="E17">
        <f>[4]p44!E17</f>
        <v>31.230509615641594</v>
      </c>
      <c r="F17">
        <f>[4]p44!F17</f>
        <v>48.265333042355202</v>
      </c>
      <c r="G17">
        <f>[4]p44!G17</f>
        <v>43.533437646045854</v>
      </c>
      <c r="H17">
        <f>[4]p44!H17</f>
        <v>0</v>
      </c>
      <c r="I17">
        <f>[4]p44!I17</f>
        <v>0</v>
      </c>
      <c r="J17">
        <f>[4]p44!J17</f>
        <v>0</v>
      </c>
      <c r="K17">
        <f>[4]p44!K17</f>
        <v>0</v>
      </c>
    </row>
    <row r="18" spans="1:11">
      <c r="A18" t="s">
        <v>196</v>
      </c>
      <c r="B18">
        <f>[4]p44!B18</f>
        <v>0</v>
      </c>
      <c r="C18">
        <f>[4]p44!C18</f>
        <v>0</v>
      </c>
      <c r="D18">
        <f>[4]p44!D18</f>
        <v>0</v>
      </c>
      <c r="E18">
        <f>[4]p44!E18</f>
        <v>0</v>
      </c>
      <c r="F18">
        <f>[4]p44!F18</f>
        <v>0</v>
      </c>
      <c r="G18">
        <f>[4]p44!G18</f>
        <v>0</v>
      </c>
      <c r="H18">
        <f>[4]p44!H18</f>
        <v>0</v>
      </c>
      <c r="I18">
        <f>[4]p44!I18</f>
        <v>0</v>
      </c>
      <c r="J18">
        <f>[4]p44!J18</f>
        <v>0</v>
      </c>
      <c r="K18">
        <f>[4]p44!K18</f>
        <v>0</v>
      </c>
    </row>
    <row r="19" spans="1:11">
      <c r="A19" t="s">
        <v>197</v>
      </c>
      <c r="B19">
        <f>[4]p44!B19</f>
        <v>0</v>
      </c>
      <c r="C19">
        <f>[4]p44!C19</f>
        <v>0</v>
      </c>
      <c r="D19">
        <f>[4]p44!D19</f>
        <v>0</v>
      </c>
      <c r="E19">
        <f>[4]p44!E19</f>
        <v>0</v>
      </c>
      <c r="F19">
        <f>[4]p44!F19</f>
        <v>0</v>
      </c>
      <c r="G19">
        <f>[4]p44!G19</f>
        <v>0</v>
      </c>
      <c r="H19">
        <f>[4]p44!H19</f>
        <v>0</v>
      </c>
      <c r="I19">
        <f>[4]p44!I19</f>
        <v>0</v>
      </c>
      <c r="J19">
        <f>[4]p44!J19</f>
        <v>0</v>
      </c>
      <c r="K19">
        <f>[4]p44!K19</f>
        <v>0</v>
      </c>
    </row>
    <row r="20" spans="1:11">
      <c r="A20" t="s">
        <v>198</v>
      </c>
      <c r="B20">
        <f>[4]p44!B20</f>
        <v>0</v>
      </c>
      <c r="C20">
        <f>[4]p44!C20</f>
        <v>0</v>
      </c>
      <c r="D20">
        <f>[4]p44!D20</f>
        <v>0</v>
      </c>
      <c r="E20">
        <f>[4]p44!E20</f>
        <v>0</v>
      </c>
      <c r="F20">
        <f>[4]p44!F20</f>
        <v>0</v>
      </c>
      <c r="G20">
        <f>[4]p44!G20</f>
        <v>0</v>
      </c>
      <c r="H20">
        <f>[4]p44!H20</f>
        <v>0</v>
      </c>
      <c r="I20">
        <f>[4]p44!I20</f>
        <v>0</v>
      </c>
      <c r="J20">
        <f>[4]p44!J20</f>
        <v>0</v>
      </c>
      <c r="K20">
        <f>[4]p44!K20</f>
        <v>0</v>
      </c>
    </row>
    <row r="21" spans="1:11">
      <c r="A21" t="s">
        <v>199</v>
      </c>
      <c r="B21">
        <f>[4]p44!B21</f>
        <v>0</v>
      </c>
      <c r="C21">
        <f>[4]p44!C21</f>
        <v>0</v>
      </c>
      <c r="D21">
        <f>[4]p44!D21</f>
        <v>0</v>
      </c>
      <c r="E21">
        <f>[4]p44!E21</f>
        <v>0</v>
      </c>
      <c r="F21">
        <f>[4]p44!F21</f>
        <v>0</v>
      </c>
      <c r="G21">
        <f>[4]p44!G21</f>
        <v>0</v>
      </c>
      <c r="H21">
        <f>[4]p44!H21</f>
        <v>0</v>
      </c>
      <c r="I21">
        <f>[4]p44!I21</f>
        <v>0</v>
      </c>
      <c r="J21">
        <f>[4]p44!J21</f>
        <v>0</v>
      </c>
      <c r="K21">
        <f>[4]p44!K21</f>
        <v>0</v>
      </c>
    </row>
    <row r="22" spans="1:11">
      <c r="A22" t="s">
        <v>200</v>
      </c>
      <c r="B22">
        <f>[4]p44!B22</f>
        <v>0</v>
      </c>
      <c r="C22">
        <f>[4]p44!C22</f>
        <v>0</v>
      </c>
      <c r="D22">
        <f>[4]p44!D22</f>
        <v>0</v>
      </c>
      <c r="E22">
        <f>[4]p44!E22</f>
        <v>0</v>
      </c>
      <c r="F22">
        <f>[4]p44!F22</f>
        <v>0</v>
      </c>
      <c r="G22">
        <f>[4]p44!G22</f>
        <v>0</v>
      </c>
      <c r="H22">
        <f>[4]p44!H22</f>
        <v>0</v>
      </c>
      <c r="I22">
        <f>[4]p44!I22</f>
        <v>0</v>
      </c>
      <c r="J22">
        <f>[4]p44!J22</f>
        <v>0</v>
      </c>
      <c r="K22">
        <f>[4]p44!K22</f>
        <v>0</v>
      </c>
    </row>
    <row r="23" spans="1:11">
      <c r="A23" t="s">
        <v>201</v>
      </c>
      <c r="B23">
        <f>[4]p44!B23</f>
        <v>6401.1278294455005</v>
      </c>
      <c r="C23">
        <f>[4]p44!C23</f>
        <v>477.69610667503741</v>
      </c>
      <c r="D23">
        <f>[4]p44!D23</f>
        <v>501.5809120087892</v>
      </c>
      <c r="E23">
        <f>[4]p44!E23</f>
        <v>41.081865174053199</v>
      </c>
      <c r="F23">
        <f>[4]p44!F23</f>
        <v>57.323532801004468</v>
      </c>
      <c r="G23">
        <f>[4]p44!G23</f>
        <v>55.699366038309364</v>
      </c>
      <c r="H23">
        <f>[4]p44!H23</f>
        <v>0</v>
      </c>
      <c r="I23">
        <f>[4]p44!I23</f>
        <v>0</v>
      </c>
      <c r="J23">
        <f>[4]p44!J23</f>
        <v>0</v>
      </c>
      <c r="K23">
        <f>[4]p44!K23</f>
        <v>0</v>
      </c>
    </row>
    <row r="24" spans="1:11">
      <c r="A24" t="s">
        <v>202</v>
      </c>
      <c r="B24">
        <f>[4]p44!B24</f>
        <v>6285.5966249999983</v>
      </c>
      <c r="C24">
        <f>[4]p44!C24</f>
        <v>469.07437499999992</v>
      </c>
      <c r="D24">
        <f>[4]p44!D24</f>
        <v>492.52809374999993</v>
      </c>
      <c r="E24">
        <f>[4]p44!E24</f>
        <v>40.340396249999998</v>
      </c>
      <c r="F24">
        <f>[4]p44!F24</f>
        <v>56.288924999999985</v>
      </c>
      <c r="G24">
        <f>[4]p44!G24</f>
        <v>51.598181250000003</v>
      </c>
      <c r="H24">
        <f>[4]p44!H24</f>
        <v>0</v>
      </c>
      <c r="I24">
        <f>[4]p44!I24</f>
        <v>0</v>
      </c>
      <c r="J24">
        <f>[4]p44!J24</f>
        <v>0</v>
      </c>
      <c r="K24">
        <f>[4]p44!K24</f>
        <v>0</v>
      </c>
    </row>
    <row r="25" spans="1:11">
      <c r="A25" t="s">
        <v>203</v>
      </c>
      <c r="B25">
        <f>[4]p44!B25</f>
        <v>6401.1278294455005</v>
      </c>
      <c r="C25">
        <f>[4]p44!C25</f>
        <v>477.69610667503741</v>
      </c>
      <c r="D25">
        <f>[4]p44!D25</f>
        <v>501.5809120087892</v>
      </c>
      <c r="E25">
        <f>[4]p44!E25</f>
        <v>41.081865174053199</v>
      </c>
      <c r="F25">
        <f>[4]p44!F25</f>
        <v>57.323532801004468</v>
      </c>
      <c r="G25">
        <f>[4]p44!G25</f>
        <v>55.699366038309364</v>
      </c>
      <c r="H25">
        <f>[4]p44!H25</f>
        <v>0</v>
      </c>
      <c r="I25">
        <f>[4]p44!I25</f>
        <v>0</v>
      </c>
      <c r="J25">
        <f>[4]p44!J25</f>
        <v>0</v>
      </c>
      <c r="K25">
        <f>[4]p44!K25</f>
        <v>0</v>
      </c>
    </row>
    <row r="26" spans="1:11">
      <c r="A26" t="s">
        <v>204</v>
      </c>
      <c r="B26">
        <f>[4]p44!B26</f>
        <v>6285.5966249999983</v>
      </c>
      <c r="C26">
        <f>[4]p44!C26</f>
        <v>469.07437499999992</v>
      </c>
      <c r="D26">
        <f>[4]p44!D26</f>
        <v>492.52809374999993</v>
      </c>
      <c r="E26">
        <f>[4]p44!E26</f>
        <v>40.340396249999998</v>
      </c>
      <c r="F26">
        <f>[4]p44!F26</f>
        <v>56.288924999999985</v>
      </c>
      <c r="G26">
        <f>[4]p44!G26</f>
        <v>51.598181250000003</v>
      </c>
      <c r="H26">
        <f>[4]p44!H26</f>
        <v>0</v>
      </c>
      <c r="I26">
        <f>[4]p44!I26</f>
        <v>0</v>
      </c>
      <c r="J26">
        <f>[4]p44!J26</f>
        <v>0</v>
      </c>
      <c r="K26">
        <f>[4]p44!K26</f>
        <v>0</v>
      </c>
    </row>
    <row r="27" spans="1:11">
      <c r="A27" t="s">
        <v>205</v>
      </c>
      <c r="B27">
        <f>[4]p44!B27</f>
        <v>6401.1278294455005</v>
      </c>
      <c r="C27">
        <f>[4]p44!C27</f>
        <v>477.69610667503741</v>
      </c>
      <c r="D27">
        <f>[4]p44!D27</f>
        <v>501.5809120087892</v>
      </c>
      <c r="E27">
        <f>[4]p44!E27</f>
        <v>41.081865174053199</v>
      </c>
      <c r="F27">
        <f>[4]p44!F27</f>
        <v>57.323532801004468</v>
      </c>
      <c r="G27">
        <f>[4]p44!G27</f>
        <v>55.699366038309364</v>
      </c>
      <c r="H27">
        <f>[4]p44!H27</f>
        <v>0</v>
      </c>
      <c r="I27">
        <f>[4]p44!I27</f>
        <v>0</v>
      </c>
      <c r="J27">
        <f>[4]p44!J27</f>
        <v>0</v>
      </c>
      <c r="K27">
        <f>[4]p44!K27</f>
        <v>0</v>
      </c>
    </row>
    <row r="28" spans="1:11">
      <c r="A28" t="s">
        <v>206</v>
      </c>
      <c r="B28">
        <f>[4]p44!B28</f>
        <v>0</v>
      </c>
      <c r="C28">
        <f>[4]p44!C28</f>
        <v>0</v>
      </c>
      <c r="D28">
        <f>[4]p44!D28</f>
        <v>0</v>
      </c>
      <c r="E28">
        <f>[4]p44!E28</f>
        <v>0</v>
      </c>
      <c r="F28">
        <f>[4]p44!F28</f>
        <v>0</v>
      </c>
      <c r="G28">
        <f>[4]p44!G28</f>
        <v>0</v>
      </c>
      <c r="H28">
        <f>[4]p44!H28</f>
        <v>0</v>
      </c>
      <c r="I28">
        <f>[4]p44!I28</f>
        <v>0</v>
      </c>
      <c r="J28">
        <f>[4]p44!J28</f>
        <v>0</v>
      </c>
      <c r="K28">
        <f>[4]p44!K28</f>
        <v>0</v>
      </c>
    </row>
    <row r="29" spans="1:11">
      <c r="A29" t="s">
        <v>207</v>
      </c>
      <c r="B29">
        <f>[4]p44!B29</f>
        <v>0</v>
      </c>
      <c r="C29">
        <f>[4]p44!C29</f>
        <v>0</v>
      </c>
      <c r="D29">
        <f>[4]p44!D29</f>
        <v>0</v>
      </c>
      <c r="E29">
        <f>[4]p44!E29</f>
        <v>0</v>
      </c>
      <c r="F29">
        <f>[4]p44!F29</f>
        <v>0</v>
      </c>
      <c r="G29">
        <f>[4]p44!G29</f>
        <v>0</v>
      </c>
      <c r="H29">
        <f>[4]p44!H29</f>
        <v>0</v>
      </c>
      <c r="I29">
        <f>[4]p44!I29</f>
        <v>0</v>
      </c>
      <c r="J29">
        <f>[4]p44!J29</f>
        <v>0</v>
      </c>
      <c r="K29">
        <f>[4]p44!K29</f>
        <v>0</v>
      </c>
    </row>
    <row r="30" spans="1:11">
      <c r="A30" t="s">
        <v>208</v>
      </c>
      <c r="B30">
        <f>[4]p44!B30</f>
        <v>0</v>
      </c>
      <c r="C30">
        <f>[4]p44!C30</f>
        <v>0</v>
      </c>
      <c r="D30">
        <f>[4]p44!D30</f>
        <v>0</v>
      </c>
      <c r="E30">
        <f>[4]p44!E30</f>
        <v>0</v>
      </c>
      <c r="F30">
        <f>[4]p44!F30</f>
        <v>0</v>
      </c>
      <c r="G30">
        <f>[4]p44!G30</f>
        <v>0</v>
      </c>
      <c r="H30">
        <f>[4]p44!H30</f>
        <v>0</v>
      </c>
      <c r="I30">
        <f>[4]p44!I30</f>
        <v>0</v>
      </c>
      <c r="J30">
        <f>[4]p44!J30</f>
        <v>0</v>
      </c>
      <c r="K30">
        <f>[4]p44!K30</f>
        <v>0</v>
      </c>
    </row>
    <row r="31" spans="1:11">
      <c r="A31" t="s">
        <v>209</v>
      </c>
      <c r="B31">
        <f>[4]p44!B31</f>
        <v>0</v>
      </c>
      <c r="C31">
        <f>[4]p44!C31</f>
        <v>0</v>
      </c>
      <c r="D31">
        <f>[4]p44!D31</f>
        <v>0</v>
      </c>
      <c r="E31">
        <f>[4]p44!E31</f>
        <v>0</v>
      </c>
      <c r="F31">
        <f>[4]p44!F31</f>
        <v>0</v>
      </c>
      <c r="G31">
        <f>[4]p44!G31</f>
        <v>0</v>
      </c>
      <c r="H31">
        <f>[4]p44!H31</f>
        <v>0</v>
      </c>
      <c r="I31">
        <f>[4]p44!I31</f>
        <v>0</v>
      </c>
      <c r="J31">
        <f>[4]p44!J31</f>
        <v>0</v>
      </c>
      <c r="K31">
        <f>[4]p44!K31</f>
        <v>0</v>
      </c>
    </row>
    <row r="32" spans="1:11">
      <c r="A32" t="s">
        <v>210</v>
      </c>
      <c r="B32">
        <f>[4]p44!B32</f>
        <v>0</v>
      </c>
      <c r="C32">
        <f>[4]p44!C32</f>
        <v>0</v>
      </c>
      <c r="D32">
        <f>[4]p44!D32</f>
        <v>0</v>
      </c>
      <c r="E32">
        <f>[4]p44!E32</f>
        <v>0</v>
      </c>
      <c r="F32">
        <f>[4]p44!F32</f>
        <v>0</v>
      </c>
      <c r="G32">
        <f>[4]p44!G32</f>
        <v>0</v>
      </c>
      <c r="H32">
        <f>[4]p44!H32</f>
        <v>0</v>
      </c>
      <c r="I32">
        <f>[4]p44!I32</f>
        <v>0</v>
      </c>
      <c r="J32">
        <f>[4]p44!J32</f>
        <v>0</v>
      </c>
      <c r="K32">
        <f>[4]p44!K32</f>
        <v>0</v>
      </c>
    </row>
    <row r="33" spans="1:11">
      <c r="A33" t="s">
        <v>211</v>
      </c>
      <c r="B33">
        <f>[4]p44!B33</f>
        <v>63999990</v>
      </c>
      <c r="C33">
        <f>[4]p44!C33</f>
        <v>3150004</v>
      </c>
      <c r="D33">
        <f>[4]p44!D33</f>
        <v>3150009.6</v>
      </c>
      <c r="E33">
        <f>[4]p44!E33</f>
        <v>900000.4</v>
      </c>
      <c r="F33">
        <f>[4]p44!F33</f>
        <v>1400000</v>
      </c>
      <c r="G33">
        <f>[4]p44!G33</f>
        <v>5000000</v>
      </c>
      <c r="H33">
        <f>[4]p44!H33</f>
        <v>9519138</v>
      </c>
      <c r="I33">
        <f>[4]p44!I33</f>
        <v>0</v>
      </c>
      <c r="J33">
        <f>[4]p44!J33</f>
        <v>0</v>
      </c>
      <c r="K33">
        <f>[4]p44!K33</f>
        <v>0</v>
      </c>
    </row>
    <row r="34" spans="1:11">
      <c r="A34" t="s">
        <v>212</v>
      </c>
      <c r="B34">
        <f>[4]p44!B34</f>
        <v>85000050</v>
      </c>
      <c r="C34">
        <f>[4]p44!C34</f>
        <v>3399994</v>
      </c>
      <c r="D34">
        <f>[4]p44!D34</f>
        <v>3400000</v>
      </c>
      <c r="E34">
        <f>[4]p44!E34</f>
        <v>1240001.08</v>
      </c>
      <c r="F34">
        <f>[4]p44!F34</f>
        <v>1900000</v>
      </c>
      <c r="G34">
        <f>[4]p44!G34</f>
        <v>6000000</v>
      </c>
      <c r="H34">
        <f>[4]p44!H34</f>
        <v>11935764</v>
      </c>
      <c r="I34">
        <f>[4]p44!I34</f>
        <v>0</v>
      </c>
      <c r="J34">
        <f>[4]p44!J34</f>
        <v>0</v>
      </c>
      <c r="K34">
        <f>[4]p44!K34</f>
        <v>0</v>
      </c>
    </row>
    <row r="35" spans="1:11">
      <c r="A35" t="s">
        <v>213</v>
      </c>
      <c r="B35">
        <f>[4]p44!B35</f>
        <v>0</v>
      </c>
      <c r="C35">
        <f>[4]p44!C35</f>
        <v>0.09</v>
      </c>
      <c r="D35">
        <f>[4]p44!D35</f>
        <v>0.09</v>
      </c>
      <c r="E35">
        <f>[4]p44!E35</f>
        <v>0.09</v>
      </c>
      <c r="F35">
        <f>[4]p44!F35</f>
        <v>0.09</v>
      </c>
      <c r="G35">
        <f>[4]p44!G35</f>
        <v>0.09</v>
      </c>
      <c r="H35">
        <f>[4]p44!H35</f>
        <v>0</v>
      </c>
      <c r="I35">
        <f>[4]p44!I35</f>
        <v>0</v>
      </c>
      <c r="J35">
        <f>[4]p44!J35</f>
        <v>0</v>
      </c>
      <c r="K35">
        <f>[4]p44!K35</f>
        <v>0</v>
      </c>
    </row>
    <row r="36" spans="1:11">
      <c r="A36" t="s">
        <v>214</v>
      </c>
      <c r="B36">
        <f>[4]p44!B36</f>
        <v>6.8999999999999992E-2</v>
      </c>
      <c r="C36">
        <f>[4]p44!C36</f>
        <v>0</v>
      </c>
      <c r="D36">
        <f>[4]p44!D36</f>
        <v>6.8999999999999992E-2</v>
      </c>
      <c r="E36">
        <f>[4]p44!E36</f>
        <v>6.8999999999999992E-2</v>
      </c>
      <c r="F36">
        <f>[4]p44!F36</f>
        <v>6.8999999999999992E-2</v>
      </c>
      <c r="G36">
        <f>[4]p44!G36</f>
        <v>0</v>
      </c>
      <c r="H36">
        <f>[4]p44!H36</f>
        <v>0</v>
      </c>
      <c r="I36">
        <f>[4]p44!I36</f>
        <v>0</v>
      </c>
      <c r="J36">
        <f>[4]p44!J36</f>
        <v>0</v>
      </c>
      <c r="K36">
        <f>[4]p44!K36</f>
        <v>0</v>
      </c>
    </row>
    <row r="37" spans="1:11">
      <c r="A37" t="s">
        <v>215</v>
      </c>
      <c r="B37">
        <f>[4]p44!B37</f>
        <v>9.1999999999999998E-2</v>
      </c>
      <c r="C37">
        <f>[4]p44!C37</f>
        <v>9.1999999999999998E-2</v>
      </c>
      <c r="D37">
        <f>[4]p44!D37</f>
        <v>0</v>
      </c>
      <c r="E37">
        <f>[4]p44!E37</f>
        <v>9.1999999999999998E-2</v>
      </c>
      <c r="F37">
        <f>[4]p44!F37</f>
        <v>9.1999999999999998E-2</v>
      </c>
      <c r="G37">
        <f>[4]p44!G37</f>
        <v>9.1999999999999998E-2</v>
      </c>
      <c r="H37">
        <f>[4]p44!H37</f>
        <v>0</v>
      </c>
      <c r="I37">
        <f>[4]p44!I37</f>
        <v>0</v>
      </c>
      <c r="J37">
        <f>[4]p44!J37</f>
        <v>0</v>
      </c>
      <c r="K37">
        <f>[4]p44!K37</f>
        <v>0</v>
      </c>
    </row>
    <row r="38" spans="1:11">
      <c r="A38" t="s">
        <v>216</v>
      </c>
      <c r="B38">
        <f>[4]p44!B38</f>
        <v>0.115</v>
      </c>
      <c r="C38">
        <f>[4]p44!C38</f>
        <v>0.115</v>
      </c>
      <c r="D38">
        <f>[4]p44!D38</f>
        <v>0.115</v>
      </c>
      <c r="E38">
        <f>[4]p44!E38</f>
        <v>0</v>
      </c>
      <c r="F38">
        <f>[4]p44!F38</f>
        <v>0</v>
      </c>
      <c r="G38">
        <f>[4]p44!G38</f>
        <v>0.115</v>
      </c>
      <c r="H38">
        <f>[4]p44!H38</f>
        <v>0</v>
      </c>
      <c r="I38">
        <f>[4]p44!I38</f>
        <v>0</v>
      </c>
      <c r="J38">
        <f>[4]p44!J38</f>
        <v>0</v>
      </c>
      <c r="K38">
        <f>[4]p44!K38</f>
        <v>0</v>
      </c>
    </row>
    <row r="39" spans="1:11">
      <c r="A39" t="s">
        <v>217</v>
      </c>
      <c r="B39">
        <f>[4]p44!B39</f>
        <v>0.115</v>
      </c>
      <c r="C39">
        <f>[4]p44!C39</f>
        <v>0.115</v>
      </c>
      <c r="D39">
        <f>[4]p44!D39</f>
        <v>0.115</v>
      </c>
      <c r="E39">
        <f>[4]p44!E39</f>
        <v>0</v>
      </c>
      <c r="F39">
        <f>[4]p44!F39</f>
        <v>0</v>
      </c>
      <c r="G39">
        <f>[4]p44!G39</f>
        <v>0.115</v>
      </c>
      <c r="H39">
        <f>[4]p44!H39</f>
        <v>0</v>
      </c>
      <c r="I39">
        <f>[4]p44!I39</f>
        <v>0</v>
      </c>
      <c r="J39">
        <f>[4]p44!J39</f>
        <v>0</v>
      </c>
      <c r="K39">
        <f>[4]p44!K39</f>
        <v>0</v>
      </c>
    </row>
    <row r="40" spans="1:11">
      <c r="A40" t="s">
        <v>218</v>
      </c>
      <c r="B40">
        <f>[4]p44!B40</f>
        <v>5.7500000000000002E-2</v>
      </c>
      <c r="C40">
        <f>[4]p44!C40</f>
        <v>0</v>
      </c>
      <c r="D40">
        <f>[4]p44!D40</f>
        <v>5.7500000000000002E-2</v>
      </c>
      <c r="E40">
        <f>[4]p44!E40</f>
        <v>5.7500000000000002E-2</v>
      </c>
      <c r="F40">
        <f>[4]p44!F40</f>
        <v>5.7500000000000002E-2</v>
      </c>
      <c r="G40">
        <f>[4]p44!G40</f>
        <v>0</v>
      </c>
      <c r="H40">
        <f>[4]p44!H40</f>
        <v>0</v>
      </c>
      <c r="I40">
        <f>[4]p44!I40</f>
        <v>0</v>
      </c>
      <c r="J40">
        <f>[4]p44!J40</f>
        <v>0</v>
      </c>
      <c r="K40">
        <f>[4]p44!K40</f>
        <v>0</v>
      </c>
    </row>
    <row r="41" spans="1:11">
      <c r="A41" t="s">
        <v>219</v>
      </c>
      <c r="B41">
        <f>[4]p44!B41</f>
        <v>0.6</v>
      </c>
      <c r="C41">
        <f>[4]p44!C41</f>
        <v>1.2</v>
      </c>
      <c r="D41">
        <f>[4]p44!D41</f>
        <v>0.6</v>
      </c>
      <c r="E41">
        <f>[4]p44!E41</f>
        <v>1.5</v>
      </c>
      <c r="F41">
        <f>[4]p44!F41</f>
        <v>1.5</v>
      </c>
      <c r="G41">
        <f>[4]p44!G41</f>
        <v>1.2</v>
      </c>
      <c r="H41">
        <f>[4]p44!H41</f>
        <v>0</v>
      </c>
      <c r="I41">
        <f>[4]p44!I41</f>
        <v>0</v>
      </c>
      <c r="J41">
        <f>[4]p44!J41</f>
        <v>0</v>
      </c>
      <c r="K41">
        <f>[4]p44!K41</f>
        <v>0</v>
      </c>
    </row>
    <row r="42" spans="1:11">
      <c r="A42" t="s">
        <v>220</v>
      </c>
      <c r="B42">
        <f>[4]p44!B42</f>
        <v>1.2</v>
      </c>
      <c r="C42">
        <f>[4]p44!C42</f>
        <v>0.6</v>
      </c>
      <c r="D42">
        <f>[4]p44!D42</f>
        <v>1.8</v>
      </c>
      <c r="E42">
        <f>[4]p44!E42</f>
        <v>1.2</v>
      </c>
      <c r="F42">
        <f>[4]p44!F42</f>
        <v>1.2</v>
      </c>
      <c r="G42">
        <f>[4]p44!G42</f>
        <v>0.6</v>
      </c>
      <c r="H42">
        <f>[4]p44!H42</f>
        <v>0</v>
      </c>
      <c r="I42">
        <f>[4]p44!I42</f>
        <v>0</v>
      </c>
      <c r="J42">
        <f>[4]p44!J42</f>
        <v>0</v>
      </c>
      <c r="K42">
        <f>[4]p44!K42</f>
        <v>0</v>
      </c>
    </row>
    <row r="43" spans="1:11">
      <c r="A43" t="s">
        <v>221</v>
      </c>
      <c r="B43">
        <f>[4]p44!B43</f>
        <v>0.6</v>
      </c>
      <c r="C43">
        <f>[4]p44!C43</f>
        <v>1.8</v>
      </c>
      <c r="D43">
        <f>[4]p44!D43</f>
        <v>0.6</v>
      </c>
      <c r="E43">
        <f>[4]p44!E43</f>
        <v>1.2</v>
      </c>
      <c r="F43">
        <f>[4]p44!F43</f>
        <v>1.2</v>
      </c>
      <c r="G43">
        <f>[4]p44!G43</f>
        <v>1.2</v>
      </c>
      <c r="H43">
        <f>[4]p44!H43</f>
        <v>0</v>
      </c>
      <c r="I43">
        <f>[4]p44!I43</f>
        <v>0</v>
      </c>
      <c r="J43">
        <f>[4]p44!J43</f>
        <v>0</v>
      </c>
      <c r="K43">
        <f>[4]p44!K43</f>
        <v>0</v>
      </c>
    </row>
    <row r="44" spans="1:11">
      <c r="A44" t="s">
        <v>222</v>
      </c>
      <c r="B44">
        <f>[4]p44!B44</f>
        <v>1.5</v>
      </c>
      <c r="C44">
        <f>[4]p44!C44</f>
        <v>1.2</v>
      </c>
      <c r="D44">
        <f>[4]p44!D44</f>
        <v>1.2</v>
      </c>
      <c r="E44">
        <f>[4]p44!E44</f>
        <v>0.6</v>
      </c>
      <c r="F44">
        <f>[4]p44!F44</f>
        <v>0.6</v>
      </c>
      <c r="G44">
        <f>[4]p44!G44</f>
        <v>0.9</v>
      </c>
      <c r="H44">
        <f>[4]p44!H44</f>
        <v>0</v>
      </c>
      <c r="I44">
        <f>[4]p44!I44</f>
        <v>0</v>
      </c>
      <c r="J44">
        <f>[4]p44!J44</f>
        <v>0</v>
      </c>
      <c r="K44">
        <f>[4]p44!K44</f>
        <v>0</v>
      </c>
    </row>
    <row r="45" spans="1:11">
      <c r="A45" t="s">
        <v>223</v>
      </c>
      <c r="B45">
        <f>[4]p44!B45</f>
        <v>1.5</v>
      </c>
      <c r="C45">
        <f>[4]p44!C45</f>
        <v>1.2</v>
      </c>
      <c r="D45">
        <f>[4]p44!D45</f>
        <v>1.2</v>
      </c>
      <c r="E45">
        <f>[4]p44!E45</f>
        <v>0.6</v>
      </c>
      <c r="F45">
        <f>[4]p44!F45</f>
        <v>0.6</v>
      </c>
      <c r="G45">
        <f>[4]p44!G45</f>
        <v>0.9</v>
      </c>
      <c r="H45">
        <f>[4]p44!H45</f>
        <v>0</v>
      </c>
      <c r="I45">
        <f>[4]p44!I45</f>
        <v>0</v>
      </c>
      <c r="J45">
        <f>[4]p44!J45</f>
        <v>0</v>
      </c>
      <c r="K45">
        <f>[4]p44!K45</f>
        <v>0</v>
      </c>
    </row>
    <row r="46" spans="1:11">
      <c r="A46" t="s">
        <v>224</v>
      </c>
      <c r="B46">
        <f>[4]p44!B46</f>
        <v>1.2</v>
      </c>
      <c r="C46">
        <f>[4]p44!C46</f>
        <v>0.6</v>
      </c>
      <c r="D46">
        <f>[4]p44!D46</f>
        <v>1.2</v>
      </c>
      <c r="E46">
        <f>[4]p44!E46</f>
        <v>0.9</v>
      </c>
      <c r="F46">
        <f>[4]p44!F46</f>
        <v>0.9</v>
      </c>
      <c r="G46">
        <f>[4]p44!G46</f>
        <v>0.6</v>
      </c>
      <c r="H46">
        <f>[4]p44!H46</f>
        <v>0</v>
      </c>
      <c r="I46">
        <f>[4]p44!I46</f>
        <v>0</v>
      </c>
      <c r="J46">
        <f>[4]p44!J46</f>
        <v>0</v>
      </c>
      <c r="K46">
        <f>[4]p44!K46</f>
        <v>0</v>
      </c>
    </row>
    <row r="47" spans="1:11">
      <c r="A47" t="s">
        <v>225</v>
      </c>
      <c r="B47">
        <f>[4]p44!B47</f>
        <v>89</v>
      </c>
      <c r="C47">
        <f>[4]p44!C47</f>
        <v>13</v>
      </c>
      <c r="D47">
        <f>[4]p44!D47</f>
        <v>6.6</v>
      </c>
      <c r="E47">
        <f>[4]p44!E47</f>
        <v>0.67</v>
      </c>
      <c r="F47">
        <f>[4]p44!F47</f>
        <v>0.79</v>
      </c>
      <c r="G47">
        <f>[4]p44!G47</f>
        <v>1</v>
      </c>
      <c r="H47">
        <f>[4]p44!H47</f>
        <v>0</v>
      </c>
      <c r="I47">
        <f>[4]p44!I47</f>
        <v>0</v>
      </c>
      <c r="J47">
        <f>[4]p44!J47</f>
        <v>0</v>
      </c>
      <c r="K47">
        <f>[4]p44!K47</f>
        <v>0</v>
      </c>
    </row>
    <row r="48" spans="1:11">
      <c r="A48" t="s">
        <v>226</v>
      </c>
      <c r="B48">
        <f>[4]p44!B48</f>
        <v>91</v>
      </c>
      <c r="C48">
        <f>[4]p44!C48</f>
        <v>13.1</v>
      </c>
      <c r="D48">
        <f>[4]p44!D48</f>
        <v>6.9</v>
      </c>
      <c r="E48">
        <f>[4]p44!E48</f>
        <v>0.69</v>
      </c>
      <c r="F48">
        <f>[4]p44!F48</f>
        <v>0.82</v>
      </c>
      <c r="G48">
        <f>[4]p44!G48</f>
        <v>1</v>
      </c>
      <c r="H48">
        <f>[4]p44!H48</f>
        <v>0</v>
      </c>
      <c r="I48">
        <f>[4]p44!I48</f>
        <v>0</v>
      </c>
      <c r="J48">
        <f>[4]p44!J48</f>
        <v>0</v>
      </c>
      <c r="K48">
        <f>[4]p44!K48</f>
        <v>0</v>
      </c>
    </row>
    <row r="49" spans="1:20">
      <c r="A49" t="s">
        <v>227</v>
      </c>
      <c r="B49">
        <f>[4]p44!B49</f>
        <v>90</v>
      </c>
      <c r="C49">
        <f>[4]p44!C49</f>
        <v>13</v>
      </c>
      <c r="D49">
        <f>[4]p44!D49</f>
        <v>6.4</v>
      </c>
      <c r="E49">
        <f>[4]p44!E49</f>
        <v>0.68</v>
      </c>
      <c r="F49">
        <f>[4]p44!F49</f>
        <v>0.8</v>
      </c>
      <c r="G49">
        <f>[4]p44!G49</f>
        <v>1</v>
      </c>
      <c r="H49">
        <f>[4]p44!H49</f>
        <v>0</v>
      </c>
      <c r="I49">
        <f>[4]p44!I49</f>
        <v>0</v>
      </c>
      <c r="J49">
        <f>[4]p44!J49</f>
        <v>0</v>
      </c>
      <c r="K49">
        <f>[4]p44!K49</f>
        <v>0</v>
      </c>
    </row>
    <row r="50" spans="1:20">
      <c r="A50" t="s">
        <v>228</v>
      </c>
      <c r="B50">
        <f>[4]p44!B50</f>
        <v>89</v>
      </c>
      <c r="C50">
        <f>[4]p44!C50</f>
        <v>12.5</v>
      </c>
      <c r="D50">
        <f>[4]p44!D50</f>
        <v>6.1</v>
      </c>
      <c r="E50">
        <f>[4]p44!E50</f>
        <v>0.69</v>
      </c>
      <c r="F50">
        <f>[4]p44!F50</f>
        <v>0.82</v>
      </c>
      <c r="G50">
        <f>[4]p44!G50</f>
        <v>1</v>
      </c>
      <c r="H50">
        <f>[4]p44!H50</f>
        <v>0</v>
      </c>
      <c r="I50">
        <f>[4]p44!I50</f>
        <v>0</v>
      </c>
      <c r="J50">
        <f>[4]p44!J50</f>
        <v>0</v>
      </c>
      <c r="K50">
        <f>[4]p44!K50</f>
        <v>0</v>
      </c>
    </row>
    <row r="51" spans="1:20" ht="14" thickBot="1">
      <c r="A51" s="34" t="s">
        <v>229</v>
      </c>
      <c r="B51" s="34">
        <f>[4]p44!B51</f>
        <v>6.404444444444457</v>
      </c>
      <c r="C51" s="34">
        <f>[4]p44!C51</f>
        <v>3.4615384615384714</v>
      </c>
      <c r="D51" s="34">
        <f>[4]p44!D51</f>
        <v>2.5562499999999932</v>
      </c>
      <c r="E51" s="34">
        <f>[4]p44!E51</f>
        <v>9.1823529411764646</v>
      </c>
      <c r="F51" s="34">
        <f>[4]p44!F51</f>
        <v>10.29</v>
      </c>
      <c r="G51" s="34">
        <f>[4]p44!G51</f>
        <v>7.6</v>
      </c>
      <c r="H51" s="34">
        <f>[4]p44!H51</f>
        <v>0</v>
      </c>
      <c r="I51" s="34">
        <f>[4]p44!I51</f>
        <v>0</v>
      </c>
      <c r="J51" s="34">
        <f>[4]p44!J51</f>
        <v>0</v>
      </c>
      <c r="K51" s="34">
        <f>[4]p44!K51</f>
        <v>0</v>
      </c>
      <c r="L51" s="34"/>
      <c r="M51" s="34"/>
    </row>
    <row r="52" spans="1:20">
      <c r="A52" t="s">
        <v>115</v>
      </c>
      <c r="B52">
        <f>[4]p44!B52</f>
        <v>15571421.606676161</v>
      </c>
      <c r="C52">
        <f>[4]p44!C52</f>
        <v>8649156.5099193156</v>
      </c>
      <c r="D52">
        <f>[4]p44!D52</f>
        <v>15644441.636330426</v>
      </c>
      <c r="E52">
        <f>[4]p44!E52</f>
        <v>23777884.796834856</v>
      </c>
      <c r="F52">
        <f>[4]p44!F52</f>
        <v>13651453.262443244</v>
      </c>
      <c r="G52">
        <f>[4]p44!G52</f>
        <v>0</v>
      </c>
      <c r="H52">
        <f>[4]p44!H52</f>
        <v>0</v>
      </c>
      <c r="I52">
        <f>[4]p44!I52</f>
        <v>0</v>
      </c>
      <c r="J52">
        <f>[4]p44!J52</f>
        <v>0</v>
      </c>
      <c r="K52">
        <f>[4]p44!K52</f>
        <v>0</v>
      </c>
      <c r="M52" s="28"/>
    </row>
    <row r="53" spans="1:20">
      <c r="A53" t="s">
        <v>116</v>
      </c>
      <c r="B53">
        <f>[4]p44!B53</f>
        <v>31364269</v>
      </c>
      <c r="C53">
        <f>[4]p44!C53</f>
        <v>30523071</v>
      </c>
      <c r="D53">
        <f>[4]p44!D53</f>
        <v>31392722</v>
      </c>
      <c r="E53">
        <f>[4]p44!E53</f>
        <v>29921691</v>
      </c>
      <c r="F53">
        <f>[4]p44!F53</f>
        <v>31364659</v>
      </c>
      <c r="G53">
        <f>[4]p44!G53</f>
        <v>0</v>
      </c>
      <c r="H53">
        <f>[4]p44!H53</f>
        <v>0</v>
      </c>
      <c r="I53">
        <f>[4]p44!I53</f>
        <v>0</v>
      </c>
      <c r="J53">
        <f>[4]p44!J53</f>
        <v>0</v>
      </c>
      <c r="K53">
        <f>[4]p44!K53</f>
        <v>0</v>
      </c>
      <c r="N53" s="10"/>
      <c r="O53" s="10"/>
      <c r="P53" s="10"/>
      <c r="Q53" s="10"/>
      <c r="R53" s="10"/>
    </row>
    <row r="54" spans="1:20">
      <c r="A54" t="s">
        <v>230</v>
      </c>
      <c r="B54">
        <f>[4]p44!B54</f>
        <v>1061832</v>
      </c>
      <c r="C54">
        <f>[4]p44!C54</f>
        <v>804357</v>
      </c>
      <c r="D54">
        <f>[4]p44!D54</f>
        <v>1036769</v>
      </c>
      <c r="E54">
        <f>[4]p44!E54</f>
        <v>856577</v>
      </c>
      <c r="F54">
        <f>[4]p44!F54</f>
        <v>1298825</v>
      </c>
      <c r="G54">
        <f>[4]p44!G54</f>
        <v>0</v>
      </c>
      <c r="H54">
        <f>[4]p44!H54</f>
        <v>0</v>
      </c>
      <c r="I54">
        <f>[4]p44!I54</f>
        <v>0</v>
      </c>
      <c r="J54">
        <f>[4]p44!J54</f>
        <v>0</v>
      </c>
      <c r="K54">
        <f>[4]p44!K54</f>
        <v>0</v>
      </c>
      <c r="N54" s="32"/>
      <c r="O54" s="32"/>
      <c r="P54" s="32"/>
      <c r="Q54" s="32"/>
      <c r="R54" s="32"/>
      <c r="S54" s="32"/>
      <c r="T54" s="33"/>
    </row>
    <row r="55" spans="1:20">
      <c r="A55" t="s">
        <v>231</v>
      </c>
      <c r="B55">
        <f>[4]p44!B55</f>
        <v>1414907</v>
      </c>
      <c r="C55">
        <f>[4]p44!C55</f>
        <v>5800931</v>
      </c>
      <c r="D55">
        <f>[4]p44!D55</f>
        <v>1415406</v>
      </c>
      <c r="E55">
        <f>[4]p44!E55</f>
        <v>4100013</v>
      </c>
      <c r="F55">
        <f>[4]p44!F55</f>
        <v>1372869</v>
      </c>
      <c r="G55">
        <f>[4]p44!G55</f>
        <v>0</v>
      </c>
      <c r="H55">
        <f>[4]p44!H55</f>
        <v>0</v>
      </c>
      <c r="I55">
        <f>[4]p44!I55</f>
        <v>0</v>
      </c>
      <c r="J55">
        <f>[4]p44!J55</f>
        <v>0</v>
      </c>
      <c r="K55">
        <f>[4]p44!K55</f>
        <v>0</v>
      </c>
      <c r="N55" s="32"/>
      <c r="O55" s="32"/>
      <c r="P55" s="32"/>
      <c r="Q55" s="32"/>
      <c r="R55" s="32"/>
      <c r="S55" s="32"/>
      <c r="T55" s="33"/>
    </row>
    <row r="56" spans="1:20">
      <c r="A56" t="s">
        <v>232</v>
      </c>
      <c r="B56">
        <f>[4]p44!B56</f>
        <v>2476739</v>
      </c>
      <c r="C56">
        <f>[4]p44!C56</f>
        <v>6605288</v>
      </c>
      <c r="D56">
        <f>[4]p44!D56</f>
        <v>2452175</v>
      </c>
      <c r="E56">
        <f>[4]p44!E56</f>
        <v>4956590</v>
      </c>
      <c r="F56">
        <f>[4]p44!F56</f>
        <v>2671694</v>
      </c>
      <c r="G56">
        <f>[4]p44!G56</f>
        <v>0</v>
      </c>
      <c r="H56">
        <f>[4]p44!H56</f>
        <v>0</v>
      </c>
      <c r="I56">
        <f>[4]p44!I56</f>
        <v>0</v>
      </c>
      <c r="J56">
        <f>[4]p44!J56</f>
        <v>0</v>
      </c>
      <c r="K56">
        <f>[4]p44!K56</f>
        <v>0</v>
      </c>
      <c r="T56" s="33"/>
    </row>
    <row r="57" spans="1:20">
      <c r="A57" t="s">
        <v>233</v>
      </c>
      <c r="B57">
        <f>[4]p44!B57</f>
        <v>3670367</v>
      </c>
      <c r="C57">
        <f>[4]p44!C57</f>
        <v>3722932</v>
      </c>
      <c r="D57">
        <f>[4]p44!D57</f>
        <v>3690553</v>
      </c>
      <c r="E57">
        <f>[4]p44!E57</f>
        <v>3749129</v>
      </c>
      <c r="F57">
        <f>[4]p44!F57</f>
        <v>3712815</v>
      </c>
      <c r="G57">
        <f>[4]p44!G57</f>
        <v>127210</v>
      </c>
      <c r="H57">
        <f>[4]p44!H57</f>
        <v>127210</v>
      </c>
      <c r="I57">
        <f>[4]p44!I57</f>
        <v>127210</v>
      </c>
      <c r="J57">
        <f>[4]p44!J57</f>
        <v>127210</v>
      </c>
      <c r="K57">
        <f>[4]p44!K57</f>
        <v>127210</v>
      </c>
      <c r="M57" s="28"/>
      <c r="N57" s="10"/>
      <c r="O57" s="10"/>
      <c r="P57" s="10"/>
      <c r="Q57" s="10"/>
      <c r="R57" s="10"/>
      <c r="T57" s="33"/>
    </row>
    <row r="58" spans="1:20">
      <c r="A58" t="s">
        <v>234</v>
      </c>
      <c r="B58">
        <f>[4]p44!B58</f>
        <v>8475284</v>
      </c>
      <c r="C58">
        <f>[4]p44!C58</f>
        <v>8330145</v>
      </c>
      <c r="D58">
        <f>[4]p44!D58</f>
        <v>8475284</v>
      </c>
      <c r="E58">
        <f>[4]p44!E58</f>
        <v>8330145</v>
      </c>
      <c r="F58">
        <f>[4]p44!F58</f>
        <v>8475284</v>
      </c>
      <c r="G58">
        <f>[4]p44!G58</f>
        <v>3234114</v>
      </c>
      <c r="H58">
        <f>[4]p44!H58</f>
        <v>2199198</v>
      </c>
      <c r="I58">
        <f>[4]p44!I58</f>
        <v>2069834</v>
      </c>
      <c r="J58">
        <f>[4]p44!J58</f>
        <v>2846018</v>
      </c>
      <c r="K58">
        <f>[4]p44!K58</f>
        <v>3104746</v>
      </c>
      <c r="N58" s="32"/>
      <c r="O58" s="32"/>
      <c r="P58" s="32"/>
      <c r="Q58" s="32"/>
      <c r="R58" s="32"/>
      <c r="S58" s="32"/>
      <c r="T58" s="33"/>
    </row>
    <row r="59" spans="1:20">
      <c r="A59" t="s">
        <v>235</v>
      </c>
      <c r="B59">
        <f>[4]p44!B59</f>
        <v>8870407</v>
      </c>
      <c r="C59">
        <f>[4]p44!C59</f>
        <v>8285314</v>
      </c>
      <c r="D59">
        <f>[4]p44!D59</f>
        <v>8870407</v>
      </c>
      <c r="E59">
        <f>[4]p44!E59</f>
        <v>8285314</v>
      </c>
      <c r="F59">
        <f>[4]p44!F59</f>
        <v>8870407</v>
      </c>
      <c r="G59">
        <f>[4]p44!G59</f>
        <v>2587290</v>
      </c>
      <c r="H59">
        <f>[4]p44!H59</f>
        <v>3104746</v>
      </c>
      <c r="I59">
        <f>[4]p44!I59</f>
        <v>2846018</v>
      </c>
      <c r="J59">
        <f>[4]p44!J59</f>
        <v>2069834</v>
      </c>
      <c r="K59">
        <f>[4]p44!K59</f>
        <v>2199198</v>
      </c>
      <c r="N59" s="32"/>
      <c r="O59" s="32"/>
      <c r="P59" s="32"/>
      <c r="Q59" s="32"/>
      <c r="R59" s="32"/>
      <c r="S59" s="32"/>
      <c r="T59" s="33"/>
    </row>
    <row r="60" spans="1:20">
      <c r="A60" t="s">
        <v>236</v>
      </c>
      <c r="B60">
        <f>[4]p44!B60</f>
        <v>17345691</v>
      </c>
      <c r="C60">
        <f>[4]p44!C60</f>
        <v>16615459</v>
      </c>
      <c r="D60">
        <f>[4]p44!D60</f>
        <v>17345691</v>
      </c>
      <c r="E60">
        <f>[4]p44!E60</f>
        <v>16615459</v>
      </c>
      <c r="F60">
        <f>[4]p44!F60</f>
        <v>17345691</v>
      </c>
      <c r="G60">
        <f>[4]p44!G60</f>
        <v>5821404</v>
      </c>
      <c r="H60">
        <f>[4]p44!H60</f>
        <v>5303944</v>
      </c>
      <c r="I60">
        <f>[4]p44!I60</f>
        <v>4915852</v>
      </c>
      <c r="J60">
        <f>[4]p44!J60</f>
        <v>4915852</v>
      </c>
      <c r="K60">
        <f>[4]p44!K60</f>
        <v>5303944</v>
      </c>
    </row>
    <row r="61" spans="1:20">
      <c r="A61" t="s">
        <v>237</v>
      </c>
      <c r="B61">
        <f>[4]p44!B61</f>
        <v>70428487.606676161</v>
      </c>
      <c r="C61">
        <f>[4]p44!C61</f>
        <v>66115906.509919316</v>
      </c>
      <c r="D61">
        <f>[4]p44!D61</f>
        <v>70525582.636330426</v>
      </c>
      <c r="E61">
        <f>[4]p44!E61</f>
        <v>79020753.796834856</v>
      </c>
      <c r="F61">
        <f>[4]p44!F61</f>
        <v>68746312.262443244</v>
      </c>
      <c r="G61">
        <f>[4]p44!G61</f>
        <v>0</v>
      </c>
      <c r="H61">
        <f>[4]p44!H61</f>
        <v>0</v>
      </c>
      <c r="I61">
        <f>[4]p44!I61</f>
        <v>0</v>
      </c>
      <c r="J61">
        <f>[4]p44!J61</f>
        <v>0</v>
      </c>
      <c r="K61">
        <f>[4]p44!K61</f>
        <v>0</v>
      </c>
    </row>
    <row r="62" spans="1:20">
      <c r="A62" t="s">
        <v>121</v>
      </c>
      <c r="B62">
        <f>[4]p44!B62</f>
        <v>8457294.8222222235</v>
      </c>
      <c r="C62">
        <f>[4]p44!C62</f>
        <v>7864462.7409722228</v>
      </c>
      <c r="D62">
        <f>[4]p44!D62</f>
        <v>8461046.3770833351</v>
      </c>
      <c r="E62">
        <f>[4]p44!E62</f>
        <v>7865356.0416666679</v>
      </c>
      <c r="F62">
        <f>[4]p44!F62</f>
        <v>8456394.0138888899</v>
      </c>
      <c r="G62">
        <f>[4]p44!G62</f>
        <v>0</v>
      </c>
      <c r="H62">
        <f>[4]p44!H62</f>
        <v>0</v>
      </c>
      <c r="I62">
        <f>[4]p44!I62</f>
        <v>0</v>
      </c>
      <c r="J62">
        <f>[4]p44!J62</f>
        <v>0</v>
      </c>
      <c r="K62">
        <f>[4]p44!K62</f>
        <v>0</v>
      </c>
    </row>
    <row r="63" spans="1:20">
      <c r="A63" t="s">
        <v>122</v>
      </c>
      <c r="B63">
        <f>[4]p44!B63</f>
        <v>1666504</v>
      </c>
      <c r="C63">
        <f>[4]p44!C63</f>
        <v>983274</v>
      </c>
      <c r="D63">
        <f>[4]p44!D63</f>
        <v>1636409</v>
      </c>
      <c r="E63">
        <f>[4]p44!E63</f>
        <v>1219081</v>
      </c>
      <c r="F63">
        <f>[4]p44!F63</f>
        <v>1636658</v>
      </c>
      <c r="G63">
        <f>[4]p44!G63</f>
        <v>-3508707</v>
      </c>
      <c r="H63">
        <f>[4]p44!H63</f>
        <v>-3075744</v>
      </c>
      <c r="I63">
        <f>[4]p44!I63</f>
        <v>-2369389</v>
      </c>
      <c r="J63">
        <f>[4]p44!J63</f>
        <v>-2215280</v>
      </c>
      <c r="K63">
        <f>[4]p44!K63</f>
        <v>-2797415</v>
      </c>
    </row>
    <row r="64" spans="1:20">
      <c r="A64" t="s">
        <v>238</v>
      </c>
      <c r="B64">
        <f>[4]p44!B64</f>
        <v>36952381</v>
      </c>
      <c r="C64">
        <f>[4]p44!C64</f>
        <v>37629585</v>
      </c>
      <c r="D64">
        <f>[4]p44!D64</f>
        <v>39552249</v>
      </c>
      <c r="E64">
        <f>[4]p44!E64</f>
        <v>35459731</v>
      </c>
      <c r="F64">
        <f>[4]p44!F64</f>
        <v>37885802</v>
      </c>
      <c r="G64">
        <f>[4]p44!G64</f>
        <v>0</v>
      </c>
      <c r="H64">
        <f>[4]p44!H64</f>
        <v>0</v>
      </c>
      <c r="I64">
        <f>[4]p44!I64</f>
        <v>0</v>
      </c>
      <c r="J64">
        <f>[4]p44!J64</f>
        <v>0</v>
      </c>
      <c r="K64">
        <f>[4]p44!K64</f>
        <v>0</v>
      </c>
    </row>
    <row r="65" spans="1:13">
      <c r="A65" t="s">
        <v>239</v>
      </c>
      <c r="B65">
        <f>[4]p44!B65</f>
        <v>1000000</v>
      </c>
      <c r="C65">
        <f>[4]p44!C65</f>
        <v>1000000</v>
      </c>
      <c r="D65">
        <f>[4]p44!D65</f>
        <v>1000000</v>
      </c>
      <c r="E65">
        <f>[4]p44!E65</f>
        <v>1000000</v>
      </c>
      <c r="F65">
        <f>[4]p44!F65</f>
        <v>1000000</v>
      </c>
      <c r="G65">
        <f>[4]p44!G65</f>
        <v>1000000</v>
      </c>
      <c r="H65">
        <f>[4]p44!H65</f>
        <v>1000000</v>
      </c>
      <c r="I65">
        <f>[4]p44!I65</f>
        <v>1000000</v>
      </c>
      <c r="J65">
        <f>[4]p44!J65</f>
        <v>1000000</v>
      </c>
      <c r="K65">
        <f>[4]p44!K65</f>
        <v>1000000</v>
      </c>
    </row>
    <row r="66" spans="1:13">
      <c r="A66" t="s">
        <v>125</v>
      </c>
      <c r="B66">
        <f>[4]p44!B66</f>
        <v>22352307.784453947</v>
      </c>
      <c r="C66">
        <f>[4]p44!C66</f>
        <v>18638584.768947091</v>
      </c>
      <c r="D66">
        <f>[4]p44!D66</f>
        <v>19875878.259247098</v>
      </c>
      <c r="E66">
        <f>[4]p44!E66</f>
        <v>33476585.755168185</v>
      </c>
      <c r="F66">
        <f>[4]p44!F66</f>
        <v>19767458.248554356</v>
      </c>
      <c r="G66">
        <f>[4]p44!G66</f>
        <v>13710548</v>
      </c>
      <c r="H66">
        <f>[4]p44!H66</f>
        <v>14551001</v>
      </c>
      <c r="I66">
        <f>[4]p44!I66</f>
        <v>15922156</v>
      </c>
      <c r="J66">
        <f>[4]p44!J66</f>
        <v>16222323</v>
      </c>
      <c r="K66">
        <f>[4]p44!K66</f>
        <v>15091286</v>
      </c>
    </row>
    <row r="67" spans="1:13">
      <c r="A67" t="s">
        <v>240</v>
      </c>
      <c r="B67">
        <f>[4]p44!B67</f>
        <v>70428487.606676161</v>
      </c>
      <c r="C67">
        <f>[4]p44!C67</f>
        <v>66115906.509919316</v>
      </c>
      <c r="D67">
        <f>[4]p44!D67</f>
        <v>70525582.636330426</v>
      </c>
      <c r="E67">
        <f>[4]p44!E67</f>
        <v>79020753.796834856</v>
      </c>
      <c r="F67">
        <f>[4]p44!F67</f>
        <v>68746312.262443244</v>
      </c>
      <c r="G67">
        <f>[4]p44!G67</f>
        <v>0</v>
      </c>
      <c r="H67">
        <f>[4]p44!H67</f>
        <v>0</v>
      </c>
      <c r="I67">
        <f>[4]p44!I67</f>
        <v>0</v>
      </c>
      <c r="J67">
        <f>[4]p44!J67</f>
        <v>0</v>
      </c>
      <c r="K67">
        <f>[4]p44!K67</f>
        <v>0</v>
      </c>
    </row>
    <row r="68" spans="1:13">
      <c r="A68" t="s">
        <v>241</v>
      </c>
      <c r="B68">
        <f>[4]p44!B68</f>
        <v>2000000</v>
      </c>
      <c r="C68">
        <f>[4]p44!C68</f>
        <v>2000000</v>
      </c>
      <c r="D68">
        <f>[4]p44!D68</f>
        <v>2000000</v>
      </c>
      <c r="E68">
        <f>[4]p44!E68</f>
        <v>2000000</v>
      </c>
      <c r="F68">
        <f>[4]p44!F68</f>
        <v>2000000</v>
      </c>
      <c r="G68">
        <f>[4]p44!G68</f>
        <v>0</v>
      </c>
      <c r="H68">
        <f>[4]p44!H68</f>
        <v>0</v>
      </c>
      <c r="I68">
        <f>[4]p44!I68</f>
        <v>0</v>
      </c>
      <c r="J68">
        <f>[4]p44!J68</f>
        <v>0</v>
      </c>
      <c r="K68">
        <f>[4]p44!K68</f>
        <v>0</v>
      </c>
    </row>
    <row r="69" spans="1:13">
      <c r="A69" t="s">
        <v>242</v>
      </c>
      <c r="B69">
        <f>[4]p44!B69</f>
        <v>37187467.941492379</v>
      </c>
      <c r="C69">
        <f>[4]p44!C69</f>
        <v>36945173.815312833</v>
      </c>
      <c r="D69">
        <f>[4]p44!D69</f>
        <v>37219654.173541605</v>
      </c>
      <c r="E69">
        <f>[4]p44!E69</f>
        <v>36083575.170055419</v>
      </c>
      <c r="F69">
        <f>[4]p44!F69</f>
        <v>37188074.799164072</v>
      </c>
      <c r="G69">
        <f>[4]p44!G69</f>
        <v>0</v>
      </c>
      <c r="H69">
        <f>[4]p44!H69</f>
        <v>0</v>
      </c>
      <c r="I69">
        <f>[4]p44!I69</f>
        <v>0</v>
      </c>
      <c r="J69">
        <f>[4]p44!J69</f>
        <v>0</v>
      </c>
      <c r="K69">
        <f>[4]p44!K69</f>
        <v>0</v>
      </c>
    </row>
    <row r="70" spans="1:13">
      <c r="A70" t="s">
        <v>243</v>
      </c>
      <c r="B70">
        <f>[4]p44!B70</f>
        <v>3234979.0281669162</v>
      </c>
      <c r="C70">
        <f>[4]p44!C70</f>
        <v>1908709.7795547992</v>
      </c>
      <c r="D70">
        <f>[4]p44!D70</f>
        <v>3176558.4763229601</v>
      </c>
      <c r="E70">
        <f>[4]p44!E70</f>
        <v>2366450.4972428232</v>
      </c>
      <c r="F70">
        <f>[4]p44!F70</f>
        <v>3177041.1810322627</v>
      </c>
      <c r="G70">
        <f>[4]p44!G70</f>
        <v>-61302</v>
      </c>
      <c r="H70">
        <f>[4]p44!H70</f>
        <v>-56980</v>
      </c>
      <c r="I70">
        <f>[4]p44!I70</f>
        <v>-53738</v>
      </c>
      <c r="J70">
        <f>[4]p44!J70</f>
        <v>-53738</v>
      </c>
      <c r="K70">
        <f>[4]p44!K70</f>
        <v>-56980</v>
      </c>
    </row>
    <row r="71" spans="1:13">
      <c r="A71" t="s">
        <v>244</v>
      </c>
      <c r="B71">
        <f>[4]p44!B71</f>
        <v>1.0098092801598715</v>
      </c>
      <c r="C71">
        <f>[4]p44!C71</f>
        <v>0.98766364390462758</v>
      </c>
      <c r="D71">
        <f>[4]p44!D71</f>
        <v>1.0116308984420868</v>
      </c>
      <c r="E71">
        <f>[4]p44!E71</f>
        <v>0.98788808373885162</v>
      </c>
      <c r="F71">
        <f>[4]p44!F71</f>
        <v>1.0030080937545629</v>
      </c>
      <c r="G71">
        <f>[4]p44!G71</f>
        <v>0</v>
      </c>
      <c r="H71">
        <f>[4]p44!H71</f>
        <v>0</v>
      </c>
      <c r="I71">
        <f>[4]p44!I71</f>
        <v>0</v>
      </c>
      <c r="J71">
        <f>[4]p44!J71</f>
        <v>0</v>
      </c>
      <c r="K71">
        <f>[4]p44!K71</f>
        <v>0</v>
      </c>
    </row>
    <row r="72" spans="1:13">
      <c r="A72" t="s">
        <v>245</v>
      </c>
      <c r="B72">
        <f>[4]p44!B72</f>
        <v>0.97464933298418077</v>
      </c>
      <c r="C72">
        <f>[4]p44!C72</f>
        <v>1.0356968706419476</v>
      </c>
      <c r="D72">
        <f>[4]p44!D72</f>
        <v>0.97451528268450005</v>
      </c>
      <c r="E72">
        <f>[4]p44!E72</f>
        <v>1.0358518515517741</v>
      </c>
      <c r="F72">
        <f>[4]p44!F72</f>
        <v>0.97928666213759719</v>
      </c>
      <c r="G72">
        <f>[4]p44!G72</f>
        <v>0</v>
      </c>
      <c r="H72">
        <f>[4]p44!H72</f>
        <v>0</v>
      </c>
      <c r="I72">
        <f>[4]p44!I72</f>
        <v>0</v>
      </c>
      <c r="J72">
        <f>[4]p44!J72</f>
        <v>0</v>
      </c>
      <c r="K72">
        <f>[4]p44!K72</f>
        <v>0</v>
      </c>
    </row>
    <row r="73" spans="1:13">
      <c r="A73" t="s">
        <v>246</v>
      </c>
      <c r="B73">
        <f>[4]p44!B73</f>
        <v>0</v>
      </c>
      <c r="C73">
        <f>[4]p44!C73</f>
        <v>0</v>
      </c>
      <c r="D73">
        <f>[4]p44!D73</f>
        <v>0</v>
      </c>
      <c r="E73">
        <f>[4]p44!E73</f>
        <v>0</v>
      </c>
      <c r="F73">
        <f>[4]p44!F73</f>
        <v>0</v>
      </c>
      <c r="G73">
        <f>[4]p44!G73</f>
        <v>0</v>
      </c>
      <c r="H73">
        <f>[4]p44!H73</f>
        <v>0</v>
      </c>
      <c r="I73">
        <f>[4]p44!I73</f>
        <v>0</v>
      </c>
      <c r="J73">
        <f>[4]p44!J73</f>
        <v>0</v>
      </c>
      <c r="K73">
        <f>[4]p44!K73</f>
        <v>0</v>
      </c>
    </row>
    <row r="74" spans="1:13">
      <c r="A74" t="s">
        <v>435</v>
      </c>
      <c r="B74">
        <f>[4]p44!B74</f>
        <v>0</v>
      </c>
      <c r="C74">
        <f>[4]p44!C74</f>
        <v>0</v>
      </c>
      <c r="D74">
        <f>[4]p44!D74</f>
        <v>0</v>
      </c>
      <c r="E74">
        <f>[4]p44!E74</f>
        <v>0</v>
      </c>
      <c r="F74">
        <f>[4]p44!F74</f>
        <v>0</v>
      </c>
      <c r="G74">
        <f>[4]p44!G74</f>
        <v>0</v>
      </c>
      <c r="H74">
        <f>[4]p44!H74</f>
        <v>0</v>
      </c>
      <c r="I74">
        <f>[4]p44!I74</f>
        <v>0</v>
      </c>
      <c r="J74">
        <f>[4]p44!J74</f>
        <v>0</v>
      </c>
      <c r="K74">
        <f>[4]p44!K74</f>
        <v>0</v>
      </c>
    </row>
    <row r="75" spans="1:13">
      <c r="A75" t="s">
        <v>436</v>
      </c>
      <c r="B75">
        <f>[4]p44!B75</f>
        <v>0</v>
      </c>
      <c r="C75">
        <f>[4]p44!C75</f>
        <v>0</v>
      </c>
      <c r="D75">
        <f>[4]p44!D75</f>
        <v>0</v>
      </c>
      <c r="E75">
        <f>[4]p44!E75</f>
        <v>0</v>
      </c>
      <c r="F75">
        <f>[4]p44!F75</f>
        <v>0</v>
      </c>
      <c r="G75">
        <f>[4]p44!G75</f>
        <v>0</v>
      </c>
      <c r="H75">
        <f>[4]p44!H75</f>
        <v>0</v>
      </c>
      <c r="I75">
        <f>[4]p44!I75</f>
        <v>0</v>
      </c>
      <c r="J75">
        <f>[4]p44!J75</f>
        <v>0</v>
      </c>
      <c r="K75">
        <f>[4]p44!K75</f>
        <v>0</v>
      </c>
    </row>
    <row r="76" spans="1:13">
      <c r="A76" t="s">
        <v>437</v>
      </c>
      <c r="B76">
        <f>[4]p44!B76</f>
        <v>0</v>
      </c>
      <c r="C76">
        <f>[4]p44!C76</f>
        <v>0</v>
      </c>
      <c r="D76">
        <f>[4]p44!D76</f>
        <v>0</v>
      </c>
      <c r="E76">
        <f>[4]p44!E76</f>
        <v>0</v>
      </c>
      <c r="F76">
        <f>[4]p44!F76</f>
        <v>0</v>
      </c>
      <c r="G76">
        <f>[4]p44!G76</f>
        <v>0</v>
      </c>
      <c r="H76">
        <f>[4]p44!H76</f>
        <v>0</v>
      </c>
      <c r="I76">
        <f>[4]p44!I76</f>
        <v>0</v>
      </c>
      <c r="J76">
        <f>[4]p44!J76</f>
        <v>0</v>
      </c>
      <c r="K76">
        <f>[4]p44!K76</f>
        <v>0</v>
      </c>
    </row>
    <row r="77" spans="1:13" ht="14" thickBot="1">
      <c r="A77" s="34" t="s">
        <v>438</v>
      </c>
      <c r="B77" s="34">
        <f>[4]p44!B77</f>
        <v>0</v>
      </c>
      <c r="C77" s="34">
        <f>[4]p44!C77</f>
        <v>0</v>
      </c>
      <c r="D77" s="34">
        <f>[4]p44!D77</f>
        <v>0</v>
      </c>
      <c r="E77" s="34">
        <f>[4]p44!E77</f>
        <v>0</v>
      </c>
      <c r="F77" s="34">
        <f>[4]p44!F77</f>
        <v>0</v>
      </c>
      <c r="G77" s="34">
        <f>[4]p44!G77</f>
        <v>0</v>
      </c>
      <c r="H77" s="34">
        <f>[4]p44!H77</f>
        <v>0</v>
      </c>
      <c r="I77" s="34">
        <f>[4]p44!I77</f>
        <v>0</v>
      </c>
      <c r="J77" s="34">
        <f>[4]p44!J77</f>
        <v>0</v>
      </c>
      <c r="K77" s="34">
        <f>[4]p44!K77</f>
        <v>0</v>
      </c>
      <c r="L77" s="34"/>
      <c r="M77" s="34"/>
    </row>
    <row r="78" spans="1:13">
      <c r="A78" t="s">
        <v>247</v>
      </c>
      <c r="B78">
        <f>[4]p44!B78</f>
        <v>1</v>
      </c>
    </row>
    <row r="79" spans="1:13">
      <c r="A79" t="s">
        <v>248</v>
      </c>
      <c r="B79">
        <f>[4]p44!B79</f>
        <v>40000</v>
      </c>
    </row>
    <row r="80" spans="1:13">
      <c r="A80" t="s">
        <v>249</v>
      </c>
      <c r="B80">
        <f>[4]p44!B80</f>
        <v>40000</v>
      </c>
    </row>
    <row r="81" spans="1:2">
      <c r="A81" t="s">
        <v>250</v>
      </c>
      <c r="B81">
        <f>[4]p44!B81</f>
        <v>0</v>
      </c>
    </row>
    <row r="82" spans="1:2">
      <c r="A82" t="s">
        <v>251</v>
      </c>
      <c r="B82">
        <f>[4]p44!B82</f>
        <v>0</v>
      </c>
    </row>
    <row r="83" spans="1:2">
      <c r="A83" t="s">
        <v>252</v>
      </c>
      <c r="B83">
        <f>[4]p44!B83</f>
        <v>0</v>
      </c>
    </row>
    <row r="84" spans="1:2">
      <c r="A84" t="s">
        <v>253</v>
      </c>
      <c r="B84">
        <f>[4]p44!B84</f>
        <v>0</v>
      </c>
    </row>
    <row r="85" spans="1:2">
      <c r="A85" t="s">
        <v>254</v>
      </c>
      <c r="B85">
        <f>[4]p44!B85</f>
        <v>61804</v>
      </c>
    </row>
    <row r="86" spans="1:2">
      <c r="A86" t="s">
        <v>255</v>
      </c>
      <c r="B86">
        <f>[4]p44!B86</f>
        <v>27240</v>
      </c>
    </row>
    <row r="87" spans="1:2">
      <c r="A87" t="s">
        <v>256</v>
      </c>
      <c r="B87">
        <f>[4]p44!B87</f>
        <v>20577</v>
      </c>
    </row>
    <row r="88" spans="1:2">
      <c r="A88" t="s">
        <v>257</v>
      </c>
      <c r="B88">
        <f>[4]p44!B88</f>
        <v>50367</v>
      </c>
    </row>
    <row r="89" spans="1:2">
      <c r="A89" t="s">
        <v>258</v>
      </c>
      <c r="B89">
        <f>[4]p44!B89</f>
        <v>53211</v>
      </c>
    </row>
    <row r="90" spans="1:2">
      <c r="A90" t="s">
        <v>259</v>
      </c>
      <c r="B90">
        <f>[4]p44!B90</f>
        <v>128557</v>
      </c>
    </row>
    <row r="91" spans="1:2">
      <c r="A91" t="s">
        <v>260</v>
      </c>
      <c r="B91">
        <f>[4]p44!B91</f>
        <v>61804</v>
      </c>
    </row>
    <row r="92" spans="1:2">
      <c r="A92" t="s">
        <v>261</v>
      </c>
      <c r="B92">
        <f>[4]p44!B92</f>
        <v>27240</v>
      </c>
    </row>
    <row r="93" spans="1:2">
      <c r="A93" t="s">
        <v>262</v>
      </c>
      <c r="B93">
        <f>[4]p44!B93</f>
        <v>20577</v>
      </c>
    </row>
    <row r="94" spans="1:2">
      <c r="A94" t="s">
        <v>263</v>
      </c>
      <c r="B94">
        <f>[4]p44!B94</f>
        <v>50367</v>
      </c>
    </row>
    <row r="95" spans="1:2">
      <c r="A95" t="s">
        <v>264</v>
      </c>
      <c r="B95">
        <f>[4]p44!B95</f>
        <v>53211</v>
      </c>
    </row>
    <row r="96" spans="1:2">
      <c r="A96" t="s">
        <v>265</v>
      </c>
      <c r="B96">
        <f>[4]p44!B96</f>
        <v>128557</v>
      </c>
    </row>
    <row r="97" spans="1:2">
      <c r="A97" t="s">
        <v>266</v>
      </c>
      <c r="B97">
        <f>[4]p44!B97</f>
        <v>0</v>
      </c>
    </row>
    <row r="98" spans="1:2">
      <c r="A98" t="s">
        <v>267</v>
      </c>
      <c r="B98">
        <f>[4]p44!B98</f>
        <v>0</v>
      </c>
    </row>
    <row r="99" spans="1:2">
      <c r="A99" t="s">
        <v>268</v>
      </c>
      <c r="B99">
        <f>[4]p44!B99</f>
        <v>0</v>
      </c>
    </row>
    <row r="100" spans="1:2">
      <c r="A100" t="s">
        <v>269</v>
      </c>
      <c r="B100">
        <f>[4]p44!B100</f>
        <v>0</v>
      </c>
    </row>
    <row r="101" spans="1:2">
      <c r="A101" t="s">
        <v>270</v>
      </c>
      <c r="B101">
        <f>[4]p44!B101</f>
        <v>0</v>
      </c>
    </row>
    <row r="102" spans="1:2">
      <c r="A102" t="s">
        <v>271</v>
      </c>
      <c r="B102">
        <f>[4]p44!B102</f>
        <v>0</v>
      </c>
    </row>
    <row r="103" spans="1:2">
      <c r="A103" t="s">
        <v>272</v>
      </c>
      <c r="B103">
        <f>[4]p44!B103</f>
        <v>257356055.5046818</v>
      </c>
    </row>
    <row r="104" spans="1:2">
      <c r="A104" t="s">
        <v>273</v>
      </c>
      <c r="B104">
        <f>[4]p44!B104</f>
        <v>10956230.60061463</v>
      </c>
    </row>
    <row r="105" spans="1:2">
      <c r="A105" t="s">
        <v>274</v>
      </c>
      <c r="B105">
        <f>[4]p44!B105</f>
        <v>6815774.8098899983</v>
      </c>
    </row>
    <row r="106" spans="1:2">
      <c r="A106" t="s">
        <v>275</v>
      </c>
      <c r="B106">
        <f>[4]p44!B106</f>
        <v>1572987.0778110204</v>
      </c>
    </row>
    <row r="107" spans="1:2">
      <c r="A107" t="s">
        <v>276</v>
      </c>
      <c r="B107">
        <f>[4]p44!B107</f>
        <v>2568246.6365167629</v>
      </c>
    </row>
    <row r="108" spans="1:2">
      <c r="A108" t="s">
        <v>277</v>
      </c>
      <c r="B108">
        <f>[4]p44!B108</f>
        <v>5596528.1434627166</v>
      </c>
    </row>
    <row r="109" spans="1:2">
      <c r="A109" t="s">
        <v>278</v>
      </c>
      <c r="B109">
        <f>[4]p44!B109</f>
        <v>2025.8255054487331</v>
      </c>
    </row>
    <row r="110" spans="1:2">
      <c r="A110" t="s">
        <v>279</v>
      </c>
      <c r="B110">
        <f>[4]p44!B110</f>
        <v>288.71923967592807</v>
      </c>
    </row>
    <row r="111" spans="1:2">
      <c r="A111" t="s">
        <v>280</v>
      </c>
      <c r="B111">
        <f>[4]p44!B111</f>
        <v>142.13870260968767</v>
      </c>
    </row>
    <row r="112" spans="1:2">
      <c r="A112" t="s">
        <v>281</v>
      </c>
      <c r="B112">
        <f>[4]p44!B112</f>
        <v>14.694237152279317</v>
      </c>
    </row>
    <row r="113" spans="1:2">
      <c r="A113" t="s">
        <v>282</v>
      </c>
      <c r="B113">
        <f>[4]p44!B113</f>
        <v>17.287337826210962</v>
      </c>
    </row>
    <row r="114" spans="1:2">
      <c r="A114" t="s">
        <v>283</v>
      </c>
      <c r="B114">
        <f>[4]p44!B114</f>
        <v>21.909172282763699</v>
      </c>
    </row>
    <row r="115" spans="1:2">
      <c r="A115" t="s">
        <v>284</v>
      </c>
      <c r="B115">
        <f>[4]p44!B115</f>
        <v>11999970</v>
      </c>
    </row>
    <row r="116" spans="1:2">
      <c r="A116" t="s">
        <v>285</v>
      </c>
      <c r="B116">
        <f>[4]p44!B116</f>
        <v>650000</v>
      </c>
    </row>
    <row r="117" spans="1:2">
      <c r="A117" t="s">
        <v>286</v>
      </c>
      <c r="B117">
        <f>[4]p44!B117</f>
        <v>650003.19999999995</v>
      </c>
    </row>
    <row r="118" spans="1:2">
      <c r="A118" t="s">
        <v>287</v>
      </c>
      <c r="B118">
        <f>[4]p44!B118</f>
        <v>200000.24</v>
      </c>
    </row>
    <row r="119" spans="1:2">
      <c r="A119" t="s">
        <v>288</v>
      </c>
      <c r="B119">
        <f>[4]p44!B119</f>
        <v>300000</v>
      </c>
    </row>
    <row r="120" spans="1:2">
      <c r="A120" t="s">
        <v>289</v>
      </c>
      <c r="B120">
        <f>[4]p44!B120</f>
        <v>1000000</v>
      </c>
    </row>
    <row r="121" spans="1:2">
      <c r="A121" t="s">
        <v>290</v>
      </c>
      <c r="B121">
        <f>[4]p44!B121</f>
        <v>23162044.995421361</v>
      </c>
    </row>
    <row r="122" spans="1:2">
      <c r="A122" t="s">
        <v>291</v>
      </c>
      <c r="B122">
        <f>[4]p44!B122</f>
        <v>755979.91144240927</v>
      </c>
    </row>
    <row r="123" spans="1:2">
      <c r="A123" t="s">
        <v>292</v>
      </c>
      <c r="B123">
        <f>[4]p44!B123</f>
        <v>627051.28250987979</v>
      </c>
    </row>
    <row r="124" spans="1:2">
      <c r="A124" t="s">
        <v>293</v>
      </c>
      <c r="B124">
        <f>[4]p44!B124</f>
        <v>0</v>
      </c>
    </row>
    <row r="125" spans="1:2">
      <c r="A125" t="s">
        <v>294</v>
      </c>
      <c r="B125">
        <f>[4]p44!B125</f>
        <v>0</v>
      </c>
    </row>
    <row r="126" spans="1:2">
      <c r="A126" t="s">
        <v>295</v>
      </c>
      <c r="B126">
        <f>[4]p44!B126</f>
        <v>321800.36824910622</v>
      </c>
    </row>
    <row r="127" spans="1:2">
      <c r="A127" t="s">
        <v>296</v>
      </c>
      <c r="B127">
        <f>[4]p44!B127</f>
        <v>56205</v>
      </c>
    </row>
    <row r="128" spans="1:2">
      <c r="A128" t="s">
        <v>297</v>
      </c>
      <c r="B128">
        <f>[4]p44!B128</f>
        <v>15525</v>
      </c>
    </row>
    <row r="129" spans="1:2">
      <c r="A129" t="s">
        <v>298</v>
      </c>
      <c r="B129">
        <f>[4]p44!B129</f>
        <v>14533</v>
      </c>
    </row>
    <row r="130" spans="1:2">
      <c r="A130" t="s">
        <v>299</v>
      </c>
      <c r="B130">
        <f>[4]p44!B130</f>
        <v>53616</v>
      </c>
    </row>
    <row r="131" spans="1:2">
      <c r="A131" t="s">
        <v>300</v>
      </c>
      <c r="B131">
        <f>[4]p44!B131</f>
        <v>61487</v>
      </c>
    </row>
    <row r="132" spans="1:2">
      <c r="A132" t="s">
        <v>301</v>
      </c>
      <c r="B132">
        <f>[4]p44!B132</f>
        <v>142698</v>
      </c>
    </row>
    <row r="133" spans="1:2">
      <c r="A133" t="s">
        <v>302</v>
      </c>
      <c r="B133">
        <f>[4]p44!B133</f>
        <v>56205</v>
      </c>
    </row>
    <row r="134" spans="1:2">
      <c r="A134" t="s">
        <v>303</v>
      </c>
      <c r="B134">
        <f>[4]p44!B134</f>
        <v>15525</v>
      </c>
    </row>
    <row r="135" spans="1:2">
      <c r="A135" t="s">
        <v>304</v>
      </c>
      <c r="B135">
        <f>[4]p44!B135</f>
        <v>14533</v>
      </c>
    </row>
    <row r="136" spans="1:2">
      <c r="A136" t="s">
        <v>305</v>
      </c>
      <c r="B136">
        <f>[4]p44!B136</f>
        <v>53616</v>
      </c>
    </row>
    <row r="137" spans="1:2">
      <c r="A137" t="s">
        <v>306</v>
      </c>
      <c r="B137">
        <f>[4]p44!B137</f>
        <v>61487</v>
      </c>
    </row>
    <row r="138" spans="1:2">
      <c r="A138" t="s">
        <v>307</v>
      </c>
      <c r="B138">
        <f>[4]p44!B138</f>
        <v>142698</v>
      </c>
    </row>
    <row r="139" spans="1:2">
      <c r="A139" t="s">
        <v>308</v>
      </c>
      <c r="B139">
        <f>[4]p44!B139</f>
        <v>0</v>
      </c>
    </row>
    <row r="140" spans="1:2">
      <c r="A140" t="s">
        <v>309</v>
      </c>
      <c r="B140">
        <f>[4]p44!B140</f>
        <v>0</v>
      </c>
    </row>
    <row r="141" spans="1:2">
      <c r="A141" t="s">
        <v>310</v>
      </c>
      <c r="B141">
        <f>[4]p44!B141</f>
        <v>0</v>
      </c>
    </row>
    <row r="142" spans="1:2">
      <c r="A142" t="s">
        <v>311</v>
      </c>
      <c r="B142">
        <f>[4]p44!B142</f>
        <v>0</v>
      </c>
    </row>
    <row r="143" spans="1:2">
      <c r="A143" t="s">
        <v>312</v>
      </c>
      <c r="B143">
        <f>[4]p44!B143</f>
        <v>0</v>
      </c>
    </row>
    <row r="144" spans="1:2">
      <c r="A144" t="s">
        <v>313</v>
      </c>
      <c r="B144">
        <f>[4]p44!B144</f>
        <v>0</v>
      </c>
    </row>
    <row r="145" spans="1:2">
      <c r="A145" t="s">
        <v>314</v>
      </c>
      <c r="B145">
        <f>[4]p44!B145</f>
        <v>359775389.65398431</v>
      </c>
    </row>
    <row r="146" spans="1:2">
      <c r="A146" t="s">
        <v>315</v>
      </c>
      <c r="B146">
        <f>[4]p44!B146</f>
        <v>7416232.0561299557</v>
      </c>
    </row>
    <row r="147" spans="1:2">
      <c r="A147" t="s">
        <v>316</v>
      </c>
      <c r="B147">
        <f>[4]p44!B147</f>
        <v>7289475.3942237338</v>
      </c>
    </row>
    <row r="148" spans="1:2">
      <c r="A148" t="s">
        <v>317</v>
      </c>
      <c r="B148">
        <f>[4]p44!B148</f>
        <v>2202645.2831720365</v>
      </c>
    </row>
    <row r="149" spans="1:2">
      <c r="A149" t="s">
        <v>318</v>
      </c>
      <c r="B149">
        <f>[4]p44!B149</f>
        <v>3524652.061335362</v>
      </c>
    </row>
    <row r="150" spans="1:2">
      <c r="A150" t="s">
        <v>319</v>
      </c>
      <c r="B150">
        <f>[4]p44!B150</f>
        <v>7948188.1349346694</v>
      </c>
    </row>
    <row r="151" spans="1:2">
      <c r="A151" t="s">
        <v>320</v>
      </c>
      <c r="B151">
        <f>[4]p44!B151</f>
        <v>2567.0644710391439</v>
      </c>
    </row>
    <row r="152" spans="1:2">
      <c r="A152" t="s">
        <v>321</v>
      </c>
      <c r="B152">
        <f>[4]p44!B152</f>
        <v>378.59820137232072</v>
      </c>
    </row>
    <row r="153" spans="1:2">
      <c r="A153" t="s">
        <v>322</v>
      </c>
      <c r="B153">
        <f>[4]p44!B153</f>
        <v>182.54680682945025</v>
      </c>
    </row>
    <row r="154" spans="1:2">
      <c r="A154" t="s">
        <v>323</v>
      </c>
      <c r="B154">
        <f>[4]p44!B154</f>
        <v>20.007598225629089</v>
      </c>
    </row>
    <row r="155" spans="1:2">
      <c r="A155" t="s">
        <v>324</v>
      </c>
      <c r="B155">
        <f>[4]p44!B155</f>
        <v>23.53835085368128</v>
      </c>
    </row>
    <row r="156" spans="1:2">
      <c r="A156" t="s">
        <v>325</v>
      </c>
      <c r="B156">
        <f>[4]p44!B156</f>
        <v>29.122938567101595</v>
      </c>
    </row>
    <row r="157" spans="1:2">
      <c r="A157" t="s">
        <v>326</v>
      </c>
      <c r="B157">
        <f>[4]p44!B157</f>
        <v>17000010</v>
      </c>
    </row>
    <row r="158" spans="1:2">
      <c r="A158" t="s">
        <v>327</v>
      </c>
      <c r="B158">
        <f>[4]p44!B158</f>
        <v>600002</v>
      </c>
    </row>
    <row r="159" spans="1:2">
      <c r="A159" t="s">
        <v>328</v>
      </c>
      <c r="B159">
        <f>[4]p44!B159</f>
        <v>600000</v>
      </c>
    </row>
    <row r="160" spans="1:2">
      <c r="A160" t="s">
        <v>329</v>
      </c>
      <c r="B160">
        <f>[4]p44!B160</f>
        <v>280000.2</v>
      </c>
    </row>
    <row r="161" spans="1:2">
      <c r="A161" t="s">
        <v>330</v>
      </c>
      <c r="B161">
        <f>[4]p44!B161</f>
        <v>400000</v>
      </c>
    </row>
    <row r="162" spans="1:2">
      <c r="A162" t="s">
        <v>331</v>
      </c>
      <c r="B162">
        <f>[4]p44!B162</f>
        <v>1200000</v>
      </c>
    </row>
    <row r="163" spans="1:2">
      <c r="A163" t="s">
        <v>332</v>
      </c>
      <c r="B163">
        <f>[4]p44!B163</f>
        <v>0</v>
      </c>
    </row>
    <row r="164" spans="1:2">
      <c r="A164" t="s">
        <v>333</v>
      </c>
      <c r="B164">
        <f>[4]p44!B164</f>
        <v>511720.01187296683</v>
      </c>
    </row>
    <row r="165" spans="1:2">
      <c r="A165" t="s">
        <v>334</v>
      </c>
      <c r="B165">
        <f>[4]p44!B165</f>
        <v>670631.73626858345</v>
      </c>
    </row>
    <row r="166" spans="1:2">
      <c r="A166" t="s">
        <v>335</v>
      </c>
      <c r="B166">
        <f>[4]p44!B166</f>
        <v>253304.20756478421</v>
      </c>
    </row>
    <row r="167" spans="1:2">
      <c r="A167" t="s">
        <v>336</v>
      </c>
      <c r="B167">
        <f>[4]p44!B167</f>
        <v>405334.98705356661</v>
      </c>
    </row>
    <row r="168" spans="1:2">
      <c r="A168" t="s">
        <v>337</v>
      </c>
      <c r="B168">
        <f>[4]p44!B168</f>
        <v>457020.81775874353</v>
      </c>
    </row>
    <row r="169" spans="1:2">
      <c r="A169" t="s">
        <v>338</v>
      </c>
      <c r="B169">
        <f>[4]p44!B169</f>
        <v>5</v>
      </c>
    </row>
    <row r="170" spans="1:2">
      <c r="A170" t="s">
        <v>339</v>
      </c>
      <c r="B170">
        <f>[4]p44!B170</f>
        <v>1</v>
      </c>
    </row>
    <row r="171" spans="1:2">
      <c r="A171" t="s">
        <v>340</v>
      </c>
      <c r="B171">
        <f>[4]p44!B171</f>
        <v>357607</v>
      </c>
    </row>
    <row r="172" spans="1:2">
      <c r="A172" t="s">
        <v>341</v>
      </c>
      <c r="B172">
        <f>[4]p44!B172</f>
        <v>1133926.5</v>
      </c>
    </row>
    <row r="173" spans="1:2">
      <c r="A173" t="s">
        <v>342</v>
      </c>
      <c r="B173">
        <f>[4]p44!B173</f>
        <v>4636103.9400000004</v>
      </c>
    </row>
    <row r="174" spans="1:2">
      <c r="A174" t="s">
        <v>343</v>
      </c>
      <c r="B174">
        <f>[4]p44!B174</f>
        <v>357607</v>
      </c>
    </row>
    <row r="175" spans="1:2">
      <c r="A175" t="s">
        <v>344</v>
      </c>
      <c r="B175">
        <f>[4]p44!B175</f>
        <v>1133926.5</v>
      </c>
    </row>
    <row r="176" spans="1:2">
      <c r="A176" t="s">
        <v>345</v>
      </c>
      <c r="B176">
        <f>[4]p44!B176</f>
        <v>4636103.9400000004</v>
      </c>
    </row>
    <row r="177" spans="1:2">
      <c r="A177" t="s">
        <v>346</v>
      </c>
      <c r="B177">
        <f>[4]p44!B177</f>
        <v>353137</v>
      </c>
    </row>
    <row r="178" spans="1:2">
      <c r="A178" t="s">
        <v>347</v>
      </c>
      <c r="B178">
        <f>[4]p44!B178</f>
        <v>1128073.7714062501</v>
      </c>
    </row>
    <row r="179" spans="1:2">
      <c r="A179" t="s">
        <v>348</v>
      </c>
      <c r="B179">
        <f>[4]p44!B179</f>
        <v>4584906.51</v>
      </c>
    </row>
    <row r="180" spans="1:2">
      <c r="A180" t="s">
        <v>349</v>
      </c>
      <c r="B180">
        <f>[4]p44!B180</f>
        <v>359308</v>
      </c>
    </row>
    <row r="181" spans="1:2">
      <c r="A181" t="s">
        <v>350</v>
      </c>
      <c r="B181">
        <f>[4]p44!B181</f>
        <v>213115789.00000003</v>
      </c>
    </row>
    <row r="182" spans="1:2">
      <c r="A182" t="s">
        <v>351</v>
      </c>
      <c r="B182">
        <f>[4]p44!B182</f>
        <v>660068854.50000012</v>
      </c>
    </row>
    <row r="183" spans="1:2">
      <c r="A183" t="s">
        <v>352</v>
      </c>
      <c r="B183">
        <f>[4]p44!B183</f>
        <v>359308</v>
      </c>
    </row>
    <row r="184" spans="1:2">
      <c r="A184" t="s">
        <v>353</v>
      </c>
      <c r="B184">
        <f>[4]p44!B184</f>
        <v>213115789.00000003</v>
      </c>
    </row>
    <row r="185" spans="1:2">
      <c r="A185" t="s">
        <v>354</v>
      </c>
      <c r="B185">
        <f>[4]p44!B185</f>
        <v>660068854.50000012</v>
      </c>
    </row>
    <row r="186" spans="1:2">
      <c r="A186" t="s">
        <v>355</v>
      </c>
      <c r="B186">
        <f>[4]p44!B186</f>
        <v>354816</v>
      </c>
    </row>
    <row r="187" spans="1:2">
      <c r="A187" t="s">
        <v>356</v>
      </c>
      <c r="B187">
        <f>[4]p44!B187</f>
        <v>210332610.48333335</v>
      </c>
    </row>
    <row r="188" spans="1:2">
      <c r="A188" t="s">
        <v>357</v>
      </c>
      <c r="B188">
        <f>[4]p44!B188</f>
        <v>643759269.50000012</v>
      </c>
    </row>
    <row r="189" spans="1:2">
      <c r="A189" t="s">
        <v>358</v>
      </c>
      <c r="B189">
        <f>[4]p44!B189</f>
        <v>0</v>
      </c>
    </row>
    <row r="190" spans="1:2">
      <c r="A190" t="s">
        <v>359</v>
      </c>
      <c r="B190">
        <f>[4]p44!B190</f>
        <v>0</v>
      </c>
    </row>
    <row r="191" spans="1:2">
      <c r="A191" t="s">
        <v>360</v>
      </c>
      <c r="B191">
        <f>[4]p44!B191</f>
        <v>0</v>
      </c>
    </row>
    <row r="192" spans="1:2">
      <c r="A192" t="s">
        <v>361</v>
      </c>
      <c r="B192">
        <f>[4]p44!B192</f>
        <v>52647</v>
      </c>
    </row>
    <row r="193" spans="1:2">
      <c r="A193" t="s">
        <v>362</v>
      </c>
      <c r="B193">
        <f>[4]p44!B193</f>
        <v>849465.6</v>
      </c>
    </row>
    <row r="194" spans="1:2">
      <c r="A194" t="s">
        <v>363</v>
      </c>
      <c r="B194">
        <f>[4]p44!B194</f>
        <v>16.135116035200653</v>
      </c>
    </row>
    <row r="195" spans="1:2">
      <c r="A195" t="s">
        <v>364</v>
      </c>
      <c r="B195">
        <f>[4]p44!B195</f>
        <v>0</v>
      </c>
    </row>
    <row r="196" spans="1:2">
      <c r="A196" t="s">
        <v>365</v>
      </c>
      <c r="B196">
        <f>[4]p44!B196</f>
        <v>0</v>
      </c>
    </row>
    <row r="197" spans="1:2">
      <c r="A197" t="s">
        <v>366</v>
      </c>
      <c r="B197">
        <f>[4]p44!B197</f>
        <v>0</v>
      </c>
    </row>
    <row r="198" spans="1:2">
      <c r="A198" t="s">
        <v>367</v>
      </c>
      <c r="B198">
        <f>[4]p44!B198</f>
        <v>0</v>
      </c>
    </row>
    <row r="199" spans="1:2">
      <c r="A199" t="s">
        <v>368</v>
      </c>
      <c r="B199">
        <f>[4]p44!B199</f>
        <v>0</v>
      </c>
    </row>
    <row r="200" spans="1:2">
      <c r="A200" t="s">
        <v>369</v>
      </c>
      <c r="B200">
        <f>[4]p44!B200</f>
        <v>0</v>
      </c>
    </row>
    <row r="201" spans="1:2">
      <c r="A201" t="s">
        <v>370</v>
      </c>
      <c r="B201">
        <f>[4]p44!B201</f>
        <v>52400</v>
      </c>
    </row>
    <row r="202" spans="1:2">
      <c r="A202" t="s">
        <v>371</v>
      </c>
      <c r="B202">
        <f>[4]p44!B202</f>
        <v>127341630</v>
      </c>
    </row>
    <row r="203" spans="1:2">
      <c r="A203" t="s">
        <v>372</v>
      </c>
      <c r="B203">
        <f>[4]p44!B203</f>
        <v>2430.1842527859112</v>
      </c>
    </row>
    <row r="204" spans="1:2">
      <c r="A204" t="s">
        <v>373</v>
      </c>
      <c r="B204">
        <f>[4]p44!B204</f>
        <v>0</v>
      </c>
    </row>
    <row r="205" spans="1:2">
      <c r="A205" t="s">
        <v>374</v>
      </c>
      <c r="B205">
        <f>[4]p44!B205</f>
        <v>0</v>
      </c>
    </row>
    <row r="206" spans="1:2">
      <c r="A206" t="s">
        <v>375</v>
      </c>
      <c r="B206">
        <f>[4]p44!B206</f>
        <v>0</v>
      </c>
    </row>
    <row r="207" spans="1:2">
      <c r="A207" t="s">
        <v>376</v>
      </c>
      <c r="B207">
        <f>[4]p44!B207</f>
        <v>193177</v>
      </c>
    </row>
    <row r="208" spans="1:2">
      <c r="A208" t="s">
        <v>377</v>
      </c>
      <c r="B208">
        <f>[4]p44!B208</f>
        <v>360597</v>
      </c>
    </row>
    <row r="209" spans="1:2">
      <c r="A209" t="s">
        <v>378</v>
      </c>
      <c r="B209">
        <f>[4]p44!B209</f>
        <v>0</v>
      </c>
    </row>
    <row r="210" spans="1:2">
      <c r="A210" t="s">
        <v>379</v>
      </c>
      <c r="B210">
        <f>[4]p44!B210</f>
        <v>0</v>
      </c>
    </row>
    <row r="211" spans="1:2">
      <c r="A211" t="s">
        <v>380</v>
      </c>
      <c r="B211">
        <f>[4]p44!B211</f>
        <v>732899.4</v>
      </c>
    </row>
    <row r="212" spans="1:2">
      <c r="A212" t="s">
        <v>381</v>
      </c>
      <c r="B212">
        <f>[4]p44!B212</f>
        <v>1223456</v>
      </c>
    </row>
    <row r="213" spans="1:2">
      <c r="A213" t="s">
        <v>382</v>
      </c>
      <c r="B213">
        <f>[4]p44!B213</f>
        <v>37187467.941492379</v>
      </c>
    </row>
    <row r="214" spans="1:2">
      <c r="A214" t="s">
        <v>137</v>
      </c>
      <c r="B214">
        <f>[4]p44!B214</f>
        <v>335860</v>
      </c>
    </row>
    <row r="215" spans="1:2">
      <c r="A215" t="s">
        <v>383</v>
      </c>
      <c r="B215">
        <f>[4]p44!B215</f>
        <v>0</v>
      </c>
    </row>
    <row r="216" spans="1:2">
      <c r="A216" t="s">
        <v>384</v>
      </c>
      <c r="B216">
        <f>[4]p44!B216</f>
        <v>37523327.941492379</v>
      </c>
    </row>
    <row r="217" spans="1:2">
      <c r="A217" t="s">
        <v>385</v>
      </c>
      <c r="B217">
        <f>[4]p44!B217</f>
        <v>16223819</v>
      </c>
    </row>
    <row r="218" spans="1:2">
      <c r="A218" t="s">
        <v>386</v>
      </c>
      <c r="B218">
        <f>[4]p44!B218</f>
        <v>1286673.3999999999</v>
      </c>
    </row>
    <row r="219" spans="1:2">
      <c r="A219" t="s">
        <v>387</v>
      </c>
      <c r="B219">
        <f>[4]p44!B219</f>
        <v>4394572</v>
      </c>
    </row>
    <row r="220" spans="1:2">
      <c r="A220" t="s">
        <v>388</v>
      </c>
      <c r="B220">
        <f>[4]p44!B220</f>
        <v>205047</v>
      </c>
    </row>
    <row r="221" spans="1:2">
      <c r="A221" t="s">
        <v>145</v>
      </c>
      <c r="B221">
        <f>[4]p44!B221</f>
        <v>3500000</v>
      </c>
    </row>
    <row r="222" spans="1:2">
      <c r="A222" t="s">
        <v>146</v>
      </c>
      <c r="B222">
        <f>[4]p44!B222</f>
        <v>1352785</v>
      </c>
    </row>
    <row r="223" spans="1:2">
      <c r="A223" t="s">
        <v>389</v>
      </c>
      <c r="B223">
        <f>[4]p44!B223</f>
        <v>219566</v>
      </c>
    </row>
    <row r="224" spans="1:2">
      <c r="A224" t="s">
        <v>390</v>
      </c>
      <c r="B224">
        <f>[4]p44!B224</f>
        <v>0</v>
      </c>
    </row>
    <row r="225" spans="1:2">
      <c r="A225" t="s">
        <v>391</v>
      </c>
      <c r="B225">
        <f>[4]p44!B225</f>
        <v>0</v>
      </c>
    </row>
    <row r="226" spans="1:2">
      <c r="A226" t="s">
        <v>392</v>
      </c>
      <c r="B226">
        <f>[4]p44!B226</f>
        <v>2800000</v>
      </c>
    </row>
    <row r="227" spans="1:2">
      <c r="A227" t="s">
        <v>152</v>
      </c>
      <c r="B227">
        <f>[4]p44!B227</f>
        <v>160000</v>
      </c>
    </row>
    <row r="228" spans="1:2">
      <c r="A228" t="s">
        <v>393</v>
      </c>
      <c r="B228">
        <f>[4]p44!B228</f>
        <v>0</v>
      </c>
    </row>
    <row r="229" spans="1:2">
      <c r="A229" t="s">
        <v>394</v>
      </c>
      <c r="B229">
        <f>[4]p44!B229</f>
        <v>263752</v>
      </c>
    </row>
    <row r="230" spans="1:2">
      <c r="A230" t="s">
        <v>395</v>
      </c>
      <c r="B230">
        <f>[4]p44!B230</f>
        <v>2215630.513325463</v>
      </c>
    </row>
    <row r="231" spans="1:2">
      <c r="A231" t="s">
        <v>396</v>
      </c>
      <c r="B231">
        <f>[4]p44!B231</f>
        <v>32621844.913325462</v>
      </c>
    </row>
    <row r="232" spans="1:2">
      <c r="A232" t="s">
        <v>397</v>
      </c>
      <c r="B232">
        <f>[4]p44!B232</f>
        <v>4901483.0281669162</v>
      </c>
    </row>
    <row r="233" spans="1:2">
      <c r="A233" t="s">
        <v>398</v>
      </c>
      <c r="B233">
        <f>[4]p44!B233</f>
        <v>1666504</v>
      </c>
    </row>
    <row r="234" spans="1:2">
      <c r="A234" t="s">
        <v>243</v>
      </c>
      <c r="B234">
        <f>[4]p44!B234</f>
        <v>3234979.0281669162</v>
      </c>
    </row>
    <row r="235" spans="1:2">
      <c r="A235" t="s">
        <v>399</v>
      </c>
      <c r="B235">
        <f>[4]p44!B235</f>
        <v>6250000</v>
      </c>
    </row>
    <row r="236" spans="1:2">
      <c r="A236" t="s">
        <v>400</v>
      </c>
      <c r="B236">
        <f>[4]p44!B236</f>
        <v>11666666.666666668</v>
      </c>
    </row>
    <row r="237" spans="1:2">
      <c r="A237" t="s">
        <v>401</v>
      </c>
      <c r="B237">
        <f>[4]p44!B237</f>
        <v>10000000</v>
      </c>
    </row>
    <row r="238" spans="1:2">
      <c r="A238" t="s">
        <v>402</v>
      </c>
      <c r="B238">
        <f>[4]p44!B238</f>
        <v>400</v>
      </c>
    </row>
    <row r="239" spans="1:2">
      <c r="A239" t="s">
        <v>403</v>
      </c>
      <c r="B239">
        <f>[4]p44!B239</f>
        <v>300</v>
      </c>
    </row>
    <row r="240" spans="1:2">
      <c r="A240" t="s">
        <v>404</v>
      </c>
      <c r="B240">
        <f>[4]p44!B240</f>
        <v>1000</v>
      </c>
    </row>
    <row r="241" spans="1:2">
      <c r="A241" t="s">
        <v>405</v>
      </c>
      <c r="B241">
        <f>[4]p44!B241</f>
        <v>1.4</v>
      </c>
    </row>
    <row r="242" spans="1:2">
      <c r="A242" t="s">
        <v>406</v>
      </c>
      <c r="B242">
        <f>[4]p44!B242</f>
        <v>2.66</v>
      </c>
    </row>
    <row r="243" spans="1:2">
      <c r="A243" t="s">
        <v>407</v>
      </c>
      <c r="B243">
        <f>[4]p44!B243</f>
        <v>46704615</v>
      </c>
    </row>
    <row r="244" spans="1:2">
      <c r="A244" t="s">
        <v>408</v>
      </c>
      <c r="B244">
        <f>[4]p44!B244</f>
        <v>9752234</v>
      </c>
    </row>
    <row r="245" spans="1:2">
      <c r="A245" t="s">
        <v>409</v>
      </c>
      <c r="B245">
        <f>[4]p44!B245</f>
        <v>55000</v>
      </c>
    </row>
    <row r="246" spans="1:2">
      <c r="A246" t="s">
        <v>410</v>
      </c>
      <c r="B246">
        <f>[4]p44!B246</f>
        <v>0</v>
      </c>
    </row>
    <row r="247" spans="1:2">
      <c r="A247" t="s">
        <v>411</v>
      </c>
      <c r="B247">
        <f>[4]p44!B247</f>
        <v>5.4</v>
      </c>
    </row>
    <row r="248" spans="1:2">
      <c r="A248" t="s">
        <v>412</v>
      </c>
      <c r="B248">
        <f>[4]p44!B248</f>
        <v>5.4</v>
      </c>
    </row>
    <row r="249" spans="1:2">
      <c r="A249" t="s">
        <v>413</v>
      </c>
      <c r="B249">
        <f>[4]p44!B249</f>
        <v>0</v>
      </c>
    </row>
    <row r="250" spans="1:2">
      <c r="A250" t="s">
        <v>414</v>
      </c>
      <c r="B250">
        <f>[4]p44!B250</f>
        <v>0</v>
      </c>
    </row>
    <row r="251" spans="1:2">
      <c r="A251" t="s">
        <v>415</v>
      </c>
      <c r="B251">
        <f>[4]p44!B251</f>
        <v>0</v>
      </c>
    </row>
    <row r="252" spans="1:2">
      <c r="A252" t="s">
        <v>416</v>
      </c>
      <c r="B252">
        <f>[4]p44!B252</f>
        <v>0</v>
      </c>
    </row>
    <row r="253" spans="1:2">
      <c r="A253" t="s">
        <v>417</v>
      </c>
      <c r="B253">
        <f>[4]p44!B253</f>
        <v>0</v>
      </c>
    </row>
    <row r="254" spans="1:2">
      <c r="A254" t="s">
        <v>418</v>
      </c>
      <c r="B254">
        <f>[4]p44!B254</f>
        <v>0</v>
      </c>
    </row>
    <row r="255" spans="1:2">
      <c r="A255" t="s">
        <v>419</v>
      </c>
      <c r="B255">
        <f>[4]p44!B255</f>
        <v>0</v>
      </c>
    </row>
    <row r="256" spans="1:2">
      <c r="A256" t="s">
        <v>420</v>
      </c>
      <c r="B256">
        <f>[4]p44!B256</f>
        <v>0</v>
      </c>
    </row>
    <row r="257" spans="1:2">
      <c r="A257" t="s">
        <v>421</v>
      </c>
      <c r="B257">
        <f>[4]p44!B257</f>
        <v>0</v>
      </c>
    </row>
    <row r="258" spans="1:2">
      <c r="A258" t="s">
        <v>422</v>
      </c>
      <c r="B258">
        <f>[4]p44!B258</f>
        <v>0</v>
      </c>
    </row>
    <row r="259" spans="1:2">
      <c r="A259" t="s">
        <v>423</v>
      </c>
      <c r="B259">
        <f>[4]p44!B259</f>
        <v>5</v>
      </c>
    </row>
    <row r="260" spans="1:2">
      <c r="A260" t="s">
        <v>1065</v>
      </c>
      <c r="B260">
        <f>[4]p44!B260</f>
        <v>15.833371757813612</v>
      </c>
    </row>
    <row r="261" spans="1:2">
      <c r="A261" t="s">
        <v>1066</v>
      </c>
      <c r="B261">
        <f>[4]p44!B261</f>
        <v>20.385918952643411</v>
      </c>
    </row>
    <row r="262" spans="1:2">
      <c r="A262" t="s">
        <v>227</v>
      </c>
      <c r="B262">
        <f>[4]p44!B262</f>
        <v>90</v>
      </c>
    </row>
    <row r="263" spans="1:2">
      <c r="A263" t="s">
        <v>228</v>
      </c>
      <c r="B263">
        <f>[4]p44!B263</f>
        <v>89</v>
      </c>
    </row>
    <row r="264" spans="1:2">
      <c r="A264" t="s">
        <v>346</v>
      </c>
      <c r="B264">
        <f>[4]p44!B264</f>
        <v>353137</v>
      </c>
    </row>
    <row r="265" spans="1:2">
      <c r="A265" t="s">
        <v>355</v>
      </c>
      <c r="B265">
        <f>[4]p44!B265</f>
        <v>354816</v>
      </c>
    </row>
    <row r="266" spans="1:2">
      <c r="A266" t="s">
        <v>338</v>
      </c>
      <c r="B266">
        <f>[4]p44!B266</f>
        <v>5</v>
      </c>
    </row>
    <row r="267" spans="1:2">
      <c r="A267" t="s">
        <v>339</v>
      </c>
      <c r="B267">
        <f>[4]p44!B267</f>
        <v>1</v>
      </c>
    </row>
    <row r="268" spans="1:2">
      <c r="A268" t="s">
        <v>1067</v>
      </c>
      <c r="B268">
        <f>[4]p44!B268</f>
        <v>1271293.2</v>
      </c>
    </row>
    <row r="269" spans="1:2">
      <c r="A269" t="s">
        <v>1068</v>
      </c>
      <c r="B269">
        <f>[4]p44!B269</f>
        <v>1330560</v>
      </c>
    </row>
    <row r="270" spans="1:2">
      <c r="A270" t="s">
        <v>1069</v>
      </c>
      <c r="B270">
        <f>[4]p44!B270</f>
        <v>3293531.9039695673</v>
      </c>
    </row>
    <row r="271" spans="1:2">
      <c r="A271" t="s">
        <v>1070</v>
      </c>
      <c r="B271">
        <f>[4]p44!B271</f>
        <v>0.87918580977379224</v>
      </c>
    </row>
    <row r="272" spans="1:2">
      <c r="A272" t="s">
        <v>1071</v>
      </c>
      <c r="B272">
        <f>[4]p44!B272</f>
        <v>0.83081293893742436</v>
      </c>
    </row>
    <row r="273" spans="1:2">
      <c r="A273" t="s">
        <v>1072</v>
      </c>
      <c r="B273">
        <f>[4]p44!B273</f>
        <v>0.8853921554166152</v>
      </c>
    </row>
    <row r="274" spans="1:2">
      <c r="A274" t="s">
        <v>1073</v>
      </c>
      <c r="B274">
        <f>[4]p44!B274</f>
        <v>0.71922172093280168</v>
      </c>
    </row>
    <row r="275" spans="1:2">
      <c r="A275" t="s">
        <v>1087</v>
      </c>
      <c r="B275">
        <f>[4]p44!B275</f>
        <v>0.89223711767454761</v>
      </c>
    </row>
    <row r="276" spans="1:2">
      <c r="A276" t="s">
        <v>1088</v>
      </c>
      <c r="B276">
        <f>[4]p44!B276</f>
        <v>0.72256175105864828</v>
      </c>
    </row>
    <row r="277" spans="1:2">
      <c r="A277" t="s">
        <v>1091</v>
      </c>
      <c r="B277">
        <f>[4]p44!B277</f>
        <v>4664647.0281669162</v>
      </c>
    </row>
    <row r="278" spans="1:2">
      <c r="A278" t="s">
        <v>1092</v>
      </c>
      <c r="B278">
        <f>[4]p44!B278</f>
        <v>1.5823866891905163</v>
      </c>
    </row>
    <row r="279" spans="1:2">
      <c r="A279" t="s">
        <v>1093</v>
      </c>
      <c r="B279">
        <f>[4]p44!B279</f>
        <v>0.61276132494569846</v>
      </c>
    </row>
    <row r="280" spans="1:2">
      <c r="A280" t="s">
        <v>1094</v>
      </c>
      <c r="B280">
        <f>[4]p44!B280</f>
        <v>0.3872386750543016</v>
      </c>
    </row>
    <row r="281" spans="1:2">
      <c r="A281" t="s">
        <v>1099</v>
      </c>
      <c r="B281">
        <f>[4]p44!B281</f>
        <v>7.0223999999999995E-2</v>
      </c>
    </row>
    <row r="282" spans="1:2">
      <c r="A282" t="s">
        <v>1100</v>
      </c>
      <c r="B282">
        <f>[4]p44!B282</f>
        <v>0.12373580033785775</v>
      </c>
    </row>
    <row r="283" spans="1:2">
      <c r="A283" t="s">
        <v>1095</v>
      </c>
      <c r="B283">
        <f>[4]p44!B283</f>
        <v>36952381</v>
      </c>
    </row>
    <row r="284" spans="1:2">
      <c r="A284" t="s">
        <v>1096</v>
      </c>
      <c r="B284">
        <f>[4]p44!B284</f>
        <v>23352307.784453947</v>
      </c>
    </row>
    <row r="285" spans="1:2">
      <c r="A285" t="s">
        <v>1097</v>
      </c>
      <c r="B285">
        <f>[4]p44!B285</f>
        <v>1371115.1241973487</v>
      </c>
    </row>
    <row r="286" spans="1:2">
      <c r="A286" t="s">
        <v>1101</v>
      </c>
      <c r="B286">
        <f>[4]p44!B286</f>
        <v>2000000</v>
      </c>
    </row>
    <row r="287" spans="1:2">
      <c r="A287" t="s">
        <v>1102</v>
      </c>
      <c r="B287">
        <f>[4]p44!B287</f>
        <v>0</v>
      </c>
    </row>
    <row r="288" spans="1:2">
      <c r="A288" t="s">
        <v>1103</v>
      </c>
      <c r="B288">
        <f>[4]p44!B288</f>
        <v>0</v>
      </c>
    </row>
    <row r="289" spans="1:2">
      <c r="A289" t="s">
        <v>1069</v>
      </c>
      <c r="B289">
        <f>[4]p44!B289</f>
        <v>3293531.9039695673</v>
      </c>
    </row>
    <row r="290" spans="1:2">
      <c r="A290" t="s">
        <v>508</v>
      </c>
      <c r="B290">
        <f>[4]p44!B290</f>
        <v>9.0945838662602363E-2</v>
      </c>
    </row>
    <row r="291" spans="1:2">
      <c r="A291" t="s">
        <v>1104</v>
      </c>
      <c r="B291">
        <f>[4]p44!B291</f>
        <v>0.30940526331806056</v>
      </c>
    </row>
  </sheetData>
  <phoneticPr fontId="33" type="noConversion"/>
  <pageMargins left="0.75" right="0.75" top="1" bottom="1" header="0.5" footer="0.5"/>
  <headerFooter alignWithMargins="0"/>
  <drawing r:id="rId1"/>
</worksheet>
</file>

<file path=xl/worksheets/sheet5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9"/>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1199</v>
      </c>
    </row>
    <row r="2" spans="1:11">
      <c r="A2">
        <v>45</v>
      </c>
      <c r="B2" t="s">
        <v>176</v>
      </c>
      <c r="C2" t="s">
        <v>177</v>
      </c>
      <c r="D2" t="s">
        <v>178</v>
      </c>
      <c r="E2" t="s">
        <v>8</v>
      </c>
      <c r="F2" t="s">
        <v>179</v>
      </c>
      <c r="G2" t="s">
        <v>10</v>
      </c>
      <c r="H2" t="s">
        <v>180</v>
      </c>
    </row>
    <row r="3" spans="1:11">
      <c r="A3" t="s">
        <v>181</v>
      </c>
      <c r="B3">
        <f>[4]p45!B3</f>
        <v>333557</v>
      </c>
      <c r="C3">
        <f>[4]p45!C3</f>
        <v>140160</v>
      </c>
      <c r="D3">
        <f>[4]p45!D3</f>
        <v>105336</v>
      </c>
      <c r="E3">
        <f>[4]p45!E3</f>
        <v>237164</v>
      </c>
      <c r="F3">
        <f>[4]p45!F3</f>
        <v>262094</v>
      </c>
      <c r="G3">
        <f>[4]p45!G3</f>
        <v>674693</v>
      </c>
      <c r="H3">
        <f>[4]p45!H3</f>
        <v>1753004</v>
      </c>
      <c r="I3">
        <f>[4]p45!I3</f>
        <v>0</v>
      </c>
      <c r="J3">
        <f>[4]p45!J3</f>
        <v>0</v>
      </c>
      <c r="K3">
        <f>[4]p45!K3</f>
        <v>0</v>
      </c>
    </row>
    <row r="4" spans="1:11">
      <c r="A4" t="s">
        <v>182</v>
      </c>
      <c r="B4">
        <f>[4]p45!B4</f>
        <v>333557</v>
      </c>
      <c r="C4">
        <f>[4]p45!C4</f>
        <v>140160</v>
      </c>
      <c r="D4">
        <f>[4]p45!D4</f>
        <v>105336</v>
      </c>
      <c r="E4">
        <f>[4]p45!E4</f>
        <v>237164</v>
      </c>
      <c r="F4">
        <f>[4]p45!F4</f>
        <v>262094</v>
      </c>
      <c r="G4">
        <f>[4]p45!G4</f>
        <v>674693</v>
      </c>
      <c r="H4">
        <f>[4]p45!H4</f>
        <v>1753004</v>
      </c>
      <c r="I4">
        <f>[4]p45!I4</f>
        <v>0</v>
      </c>
      <c r="J4">
        <f>[4]p45!J4</f>
        <v>0</v>
      </c>
      <c r="K4">
        <f>[4]p45!K4</f>
        <v>0</v>
      </c>
    </row>
    <row r="5" spans="1:11">
      <c r="A5" t="s">
        <v>183</v>
      </c>
      <c r="B5">
        <f>[4]p45!B5</f>
        <v>0</v>
      </c>
      <c r="C5">
        <f>[4]p45!C5</f>
        <v>0</v>
      </c>
      <c r="D5">
        <f>[4]p45!D5</f>
        <v>0</v>
      </c>
      <c r="E5">
        <f>[4]p45!E5</f>
        <v>0</v>
      </c>
      <c r="F5">
        <f>[4]p45!F5</f>
        <v>262094</v>
      </c>
      <c r="G5">
        <f>[4]p45!G5</f>
        <v>0</v>
      </c>
      <c r="H5">
        <f>[4]p45!H5</f>
        <v>0</v>
      </c>
      <c r="I5">
        <f>[4]p45!I5</f>
        <v>0</v>
      </c>
      <c r="J5">
        <f>[4]p45!J5</f>
        <v>0</v>
      </c>
      <c r="K5">
        <f>[4]p45!K5</f>
        <v>0</v>
      </c>
    </row>
    <row r="6" spans="1:11">
      <c r="A6" t="s">
        <v>184</v>
      </c>
      <c r="B6">
        <f>[4]p45!B6</f>
        <v>333557</v>
      </c>
      <c r="C6">
        <f>[4]p45!C6</f>
        <v>140160</v>
      </c>
      <c r="D6">
        <f>[4]p45!D6</f>
        <v>105336</v>
      </c>
      <c r="E6">
        <f>[4]p45!E6</f>
        <v>237164</v>
      </c>
      <c r="F6">
        <f>[4]p45!F6</f>
        <v>0</v>
      </c>
      <c r="G6">
        <f>[4]p45!G6</f>
        <v>674693</v>
      </c>
      <c r="H6">
        <f>[4]p45!H6</f>
        <v>0</v>
      </c>
      <c r="I6">
        <f>[4]p45!I6</f>
        <v>0</v>
      </c>
      <c r="J6">
        <f>[4]p45!J6</f>
        <v>0</v>
      </c>
      <c r="K6">
        <f>[4]p45!K6</f>
        <v>0</v>
      </c>
    </row>
    <row r="7" spans="1:11">
      <c r="A7" t="s">
        <v>185</v>
      </c>
      <c r="B7">
        <f>[4]p45!B7</f>
        <v>0</v>
      </c>
      <c r="C7">
        <f>[4]p45!C7</f>
        <v>0</v>
      </c>
      <c r="D7">
        <f>[4]p45!D7</f>
        <v>0</v>
      </c>
      <c r="E7">
        <f>[4]p45!E7</f>
        <v>0</v>
      </c>
      <c r="F7">
        <f>[4]p45!F7</f>
        <v>1490910</v>
      </c>
      <c r="G7">
        <f>[4]p45!G7</f>
        <v>0</v>
      </c>
      <c r="H7">
        <f>[4]p45!H7</f>
        <v>0</v>
      </c>
      <c r="I7">
        <f>[4]p45!I7</f>
        <v>0</v>
      </c>
      <c r="J7">
        <f>[4]p45!J7</f>
        <v>0</v>
      </c>
      <c r="K7">
        <f>[4]p45!K7</f>
        <v>0</v>
      </c>
    </row>
    <row r="8" spans="1:11">
      <c r="A8" t="s">
        <v>186</v>
      </c>
      <c r="B8">
        <f>[4]p45!B8</f>
        <v>286583</v>
      </c>
      <c r="C8">
        <f>[4]p45!C8</f>
        <v>85904</v>
      </c>
      <c r="D8">
        <f>[4]p45!D8</f>
        <v>80738</v>
      </c>
      <c r="E8">
        <f>[4]p45!E8</f>
        <v>240676</v>
      </c>
      <c r="F8">
        <f>[4]p45!F8</f>
        <v>295474</v>
      </c>
      <c r="G8">
        <f>[4]p45!G8</f>
        <v>749436</v>
      </c>
      <c r="H8">
        <f>[4]p45!H8</f>
        <v>1738811</v>
      </c>
      <c r="I8">
        <f>[4]p45!I8</f>
        <v>0</v>
      </c>
      <c r="J8">
        <f>[4]p45!J8</f>
        <v>0</v>
      </c>
      <c r="K8">
        <f>[4]p45!K8</f>
        <v>0</v>
      </c>
    </row>
    <row r="9" spans="1:11">
      <c r="A9" t="s">
        <v>187</v>
      </c>
      <c r="B9">
        <f>[4]p45!B9</f>
        <v>286583</v>
      </c>
      <c r="C9">
        <f>[4]p45!C9</f>
        <v>85904</v>
      </c>
      <c r="D9">
        <f>[4]p45!D9</f>
        <v>80738</v>
      </c>
      <c r="E9">
        <f>[4]p45!E9</f>
        <v>240676</v>
      </c>
      <c r="F9">
        <f>[4]p45!F9</f>
        <v>295474</v>
      </c>
      <c r="G9">
        <f>[4]p45!G9</f>
        <v>749436</v>
      </c>
      <c r="H9">
        <f>[4]p45!H9</f>
        <v>1738811</v>
      </c>
      <c r="I9">
        <f>[4]p45!I9</f>
        <v>0</v>
      </c>
      <c r="J9">
        <f>[4]p45!J9</f>
        <v>0</v>
      </c>
      <c r="K9">
        <f>[4]p45!K9</f>
        <v>0</v>
      </c>
    </row>
    <row r="10" spans="1:11">
      <c r="A10" t="s">
        <v>188</v>
      </c>
      <c r="B10">
        <f>[4]p45!B10</f>
        <v>286583</v>
      </c>
      <c r="C10">
        <f>[4]p45!C10</f>
        <v>0</v>
      </c>
      <c r="D10">
        <f>[4]p45!D10</f>
        <v>0</v>
      </c>
      <c r="E10">
        <f>[4]p45!E10</f>
        <v>0</v>
      </c>
      <c r="F10">
        <f>[4]p45!F10</f>
        <v>0</v>
      </c>
      <c r="G10">
        <f>[4]p45!G10</f>
        <v>0</v>
      </c>
      <c r="H10">
        <f>[4]p45!H10</f>
        <v>0</v>
      </c>
      <c r="I10">
        <f>[4]p45!I10</f>
        <v>0</v>
      </c>
      <c r="J10">
        <f>[4]p45!J10</f>
        <v>0</v>
      </c>
      <c r="K10">
        <f>[4]p45!K10</f>
        <v>0</v>
      </c>
    </row>
    <row r="11" spans="1:11">
      <c r="A11" t="s">
        <v>189</v>
      </c>
      <c r="B11">
        <f>[4]p45!B11</f>
        <v>0</v>
      </c>
      <c r="C11">
        <f>[4]p45!C11</f>
        <v>85904</v>
      </c>
      <c r="D11">
        <f>[4]p45!D11</f>
        <v>80738</v>
      </c>
      <c r="E11">
        <f>[4]p45!E11</f>
        <v>240676</v>
      </c>
      <c r="F11">
        <f>[4]p45!F11</f>
        <v>295474</v>
      </c>
      <c r="G11">
        <f>[4]p45!G11</f>
        <v>749436</v>
      </c>
      <c r="H11">
        <f>[4]p45!H11</f>
        <v>0</v>
      </c>
      <c r="I11">
        <f>[4]p45!I11</f>
        <v>0</v>
      </c>
      <c r="J11">
        <f>[4]p45!J11</f>
        <v>0</v>
      </c>
      <c r="K11">
        <f>[4]p45!K11</f>
        <v>0</v>
      </c>
    </row>
    <row r="12" spans="1:11">
      <c r="A12" t="s">
        <v>190</v>
      </c>
      <c r="B12">
        <f>[4]p45!B12</f>
        <v>1452228</v>
      </c>
      <c r="C12">
        <f>[4]p45!C12</f>
        <v>0</v>
      </c>
      <c r="D12">
        <f>[4]p45!D12</f>
        <v>0</v>
      </c>
      <c r="E12">
        <f>[4]p45!E12</f>
        <v>0</v>
      </c>
      <c r="F12">
        <f>[4]p45!F12</f>
        <v>0</v>
      </c>
      <c r="G12">
        <f>[4]p45!G12</f>
        <v>0</v>
      </c>
      <c r="H12">
        <f>[4]p45!H12</f>
        <v>0</v>
      </c>
      <c r="I12">
        <f>[4]p45!I12</f>
        <v>0</v>
      </c>
      <c r="J12">
        <f>[4]p45!J12</f>
        <v>0</v>
      </c>
      <c r="K12">
        <f>[4]p45!K12</f>
        <v>0</v>
      </c>
    </row>
    <row r="13" spans="1:11">
      <c r="A13" t="s">
        <v>191</v>
      </c>
      <c r="B13">
        <f>[4]p45!B13</f>
        <v>4164.0679487522129</v>
      </c>
      <c r="C13">
        <f>[4]p45!C13</f>
        <v>402.21110868629324</v>
      </c>
      <c r="D13">
        <f>[4]p45!D13</f>
        <v>331.23267774165322</v>
      </c>
      <c r="E13">
        <f>[4]p45!E13</f>
        <v>31.230509615641594</v>
      </c>
      <c r="F13">
        <f>[4]p45!F13</f>
        <v>48.265333042355202</v>
      </c>
      <c r="G13">
        <f>[4]p45!G13</f>
        <v>43.533437646045854</v>
      </c>
      <c r="H13">
        <f>[4]p45!H13</f>
        <v>0</v>
      </c>
      <c r="I13">
        <f>[4]p45!I13</f>
        <v>0</v>
      </c>
      <c r="J13">
        <f>[4]p45!J13</f>
        <v>0</v>
      </c>
      <c r="K13">
        <f>[4]p45!K13</f>
        <v>0</v>
      </c>
    </row>
    <row r="14" spans="1:11">
      <c r="A14" t="s">
        <v>192</v>
      </c>
      <c r="B14">
        <f>[4]p45!B14</f>
        <v>3874.4042337000001</v>
      </c>
      <c r="C14">
        <f>[4]p45!C14</f>
        <v>374.23222711875007</v>
      </c>
      <c r="D14">
        <f>[4]p45!D14</f>
        <v>308.19124586250001</v>
      </c>
      <c r="E14">
        <f>[4]p45!E14</f>
        <v>29.058031752750001</v>
      </c>
      <c r="F14">
        <f>[4]p45!F14</f>
        <v>44.90786725425</v>
      </c>
      <c r="G14">
        <f>[4]p45!G14</f>
        <v>40.505135170500004</v>
      </c>
      <c r="H14">
        <f>[4]p45!H14</f>
        <v>0</v>
      </c>
      <c r="I14">
        <f>[4]p45!I14</f>
        <v>0</v>
      </c>
      <c r="J14">
        <f>[4]p45!J14</f>
        <v>0</v>
      </c>
      <c r="K14">
        <f>[4]p45!K14</f>
        <v>0</v>
      </c>
    </row>
    <row r="15" spans="1:11">
      <c r="A15" t="s">
        <v>193</v>
      </c>
      <c r="B15">
        <f>[4]p45!B15</f>
        <v>4164.0679487522129</v>
      </c>
      <c r="C15">
        <f>[4]p45!C15</f>
        <v>402.21110868629324</v>
      </c>
      <c r="D15">
        <f>[4]p45!D15</f>
        <v>331.23267774165322</v>
      </c>
      <c r="E15">
        <f>[4]p45!E15</f>
        <v>31.230509615641594</v>
      </c>
      <c r="F15">
        <f>[4]p45!F15</f>
        <v>48.265333042355202</v>
      </c>
      <c r="G15">
        <f>[4]p45!G15</f>
        <v>43.533437646045854</v>
      </c>
      <c r="H15">
        <f>[4]p45!H15</f>
        <v>0</v>
      </c>
      <c r="I15">
        <f>[4]p45!I15</f>
        <v>0</v>
      </c>
      <c r="J15">
        <f>[4]p45!J15</f>
        <v>0</v>
      </c>
      <c r="K15">
        <f>[4]p45!K15</f>
        <v>0</v>
      </c>
    </row>
    <row r="16" spans="1:11">
      <c r="A16" t="s">
        <v>194</v>
      </c>
      <c r="B16">
        <f>[4]p45!B16</f>
        <v>3874.4042337000001</v>
      </c>
      <c r="C16">
        <f>[4]p45!C16</f>
        <v>374.23222711875007</v>
      </c>
      <c r="D16">
        <f>[4]p45!D16</f>
        <v>308.19124586250001</v>
      </c>
      <c r="E16">
        <f>[4]p45!E16</f>
        <v>29.058031752750001</v>
      </c>
      <c r="F16">
        <f>[4]p45!F16</f>
        <v>44.90786725425</v>
      </c>
      <c r="G16">
        <f>[4]p45!G16</f>
        <v>40.505135170500004</v>
      </c>
      <c r="H16">
        <f>[4]p45!H16</f>
        <v>0</v>
      </c>
      <c r="I16">
        <f>[4]p45!I16</f>
        <v>0</v>
      </c>
      <c r="J16">
        <f>[4]p45!J16</f>
        <v>0</v>
      </c>
      <c r="K16">
        <f>[4]p45!K16</f>
        <v>0</v>
      </c>
    </row>
    <row r="17" spans="1:11">
      <c r="A17" t="s">
        <v>195</v>
      </c>
      <c r="B17">
        <f>[4]p45!B17</f>
        <v>4164.0679487522129</v>
      </c>
      <c r="C17">
        <f>[4]p45!C17</f>
        <v>402.21110868629324</v>
      </c>
      <c r="D17">
        <f>[4]p45!D17</f>
        <v>331.23267774165322</v>
      </c>
      <c r="E17">
        <f>[4]p45!E17</f>
        <v>31.230509615641594</v>
      </c>
      <c r="F17">
        <f>[4]p45!F17</f>
        <v>48.265333042355202</v>
      </c>
      <c r="G17">
        <f>[4]p45!G17</f>
        <v>43.533437646045854</v>
      </c>
      <c r="H17">
        <f>[4]p45!H17</f>
        <v>0</v>
      </c>
      <c r="I17">
        <f>[4]p45!I17</f>
        <v>0</v>
      </c>
      <c r="J17">
        <f>[4]p45!J17</f>
        <v>0</v>
      </c>
      <c r="K17">
        <f>[4]p45!K17</f>
        <v>0</v>
      </c>
    </row>
    <row r="18" spans="1:11">
      <c r="A18" t="s">
        <v>196</v>
      </c>
      <c r="B18">
        <f>[4]p45!B18</f>
        <v>0</v>
      </c>
      <c r="C18">
        <f>[4]p45!C18</f>
        <v>0</v>
      </c>
      <c r="D18">
        <f>[4]p45!D18</f>
        <v>0</v>
      </c>
      <c r="E18">
        <f>[4]p45!E18</f>
        <v>0</v>
      </c>
      <c r="F18">
        <f>[4]p45!F18</f>
        <v>0</v>
      </c>
      <c r="G18">
        <f>[4]p45!G18</f>
        <v>0</v>
      </c>
      <c r="H18">
        <f>[4]p45!H18</f>
        <v>0</v>
      </c>
      <c r="I18">
        <f>[4]p45!I18</f>
        <v>0</v>
      </c>
      <c r="J18">
        <f>[4]p45!J18</f>
        <v>0</v>
      </c>
      <c r="K18">
        <f>[4]p45!K18</f>
        <v>0</v>
      </c>
    </row>
    <row r="19" spans="1:11">
      <c r="A19" t="s">
        <v>197</v>
      </c>
      <c r="B19">
        <f>[4]p45!B19</f>
        <v>0</v>
      </c>
      <c r="C19">
        <f>[4]p45!C19</f>
        <v>0</v>
      </c>
      <c r="D19">
        <f>[4]p45!D19</f>
        <v>0</v>
      </c>
      <c r="E19">
        <f>[4]p45!E19</f>
        <v>0</v>
      </c>
      <c r="F19">
        <f>[4]p45!F19</f>
        <v>0</v>
      </c>
      <c r="G19">
        <f>[4]p45!G19</f>
        <v>0</v>
      </c>
      <c r="H19">
        <f>[4]p45!H19</f>
        <v>0</v>
      </c>
      <c r="I19">
        <f>[4]p45!I19</f>
        <v>0</v>
      </c>
      <c r="J19">
        <f>[4]p45!J19</f>
        <v>0</v>
      </c>
      <c r="K19">
        <f>[4]p45!K19</f>
        <v>0</v>
      </c>
    </row>
    <row r="20" spans="1:11">
      <c r="A20" t="s">
        <v>198</v>
      </c>
      <c r="B20">
        <f>[4]p45!B20</f>
        <v>0</v>
      </c>
      <c r="C20">
        <f>[4]p45!C20</f>
        <v>0</v>
      </c>
      <c r="D20">
        <f>[4]p45!D20</f>
        <v>0</v>
      </c>
      <c r="E20">
        <f>[4]p45!E20</f>
        <v>0</v>
      </c>
      <c r="F20">
        <f>[4]p45!F20</f>
        <v>0</v>
      </c>
      <c r="G20">
        <f>[4]p45!G20</f>
        <v>0</v>
      </c>
      <c r="H20">
        <f>[4]p45!H20</f>
        <v>0</v>
      </c>
      <c r="I20">
        <f>[4]p45!I20</f>
        <v>0</v>
      </c>
      <c r="J20">
        <f>[4]p45!J20</f>
        <v>0</v>
      </c>
      <c r="K20">
        <f>[4]p45!K20</f>
        <v>0</v>
      </c>
    </row>
    <row r="21" spans="1:11">
      <c r="A21" t="s">
        <v>199</v>
      </c>
      <c r="B21">
        <f>[4]p45!B21</f>
        <v>0</v>
      </c>
      <c r="C21">
        <f>[4]p45!C21</f>
        <v>0</v>
      </c>
      <c r="D21">
        <f>[4]p45!D21</f>
        <v>0</v>
      </c>
      <c r="E21">
        <f>[4]p45!E21</f>
        <v>0</v>
      </c>
      <c r="F21">
        <f>[4]p45!F21</f>
        <v>0</v>
      </c>
      <c r="G21">
        <f>[4]p45!G21</f>
        <v>0</v>
      </c>
      <c r="H21">
        <f>[4]p45!H21</f>
        <v>0</v>
      </c>
      <c r="I21">
        <f>[4]p45!I21</f>
        <v>0</v>
      </c>
      <c r="J21">
        <f>[4]p45!J21</f>
        <v>0</v>
      </c>
      <c r="K21">
        <f>[4]p45!K21</f>
        <v>0</v>
      </c>
    </row>
    <row r="22" spans="1:11">
      <c r="A22" t="s">
        <v>200</v>
      </c>
      <c r="B22">
        <f>[4]p45!B22</f>
        <v>0</v>
      </c>
      <c r="C22">
        <f>[4]p45!C22</f>
        <v>0</v>
      </c>
      <c r="D22">
        <f>[4]p45!D22</f>
        <v>0</v>
      </c>
      <c r="E22">
        <f>[4]p45!E22</f>
        <v>0</v>
      </c>
      <c r="F22">
        <f>[4]p45!F22</f>
        <v>0</v>
      </c>
      <c r="G22">
        <f>[4]p45!G22</f>
        <v>0</v>
      </c>
      <c r="H22">
        <f>[4]p45!H22</f>
        <v>0</v>
      </c>
      <c r="I22">
        <f>[4]p45!I22</f>
        <v>0</v>
      </c>
      <c r="J22">
        <f>[4]p45!J22</f>
        <v>0</v>
      </c>
      <c r="K22">
        <f>[4]p45!K22</f>
        <v>0</v>
      </c>
    </row>
    <row r="23" spans="1:11">
      <c r="A23" t="s">
        <v>201</v>
      </c>
      <c r="B23">
        <f>[4]p45!B23</f>
        <v>6401.1278294455005</v>
      </c>
      <c r="C23">
        <f>[4]p45!C23</f>
        <v>477.69610667503747</v>
      </c>
      <c r="D23">
        <f>[4]p45!D23</f>
        <v>501.5809120087892</v>
      </c>
      <c r="E23">
        <f>[4]p45!E23</f>
        <v>41.081865174053199</v>
      </c>
      <c r="F23">
        <f>[4]p45!F23</f>
        <v>57.323532801004475</v>
      </c>
      <c r="G23">
        <f>[4]p45!G23</f>
        <v>55.699366038309364</v>
      </c>
      <c r="H23">
        <f>[4]p45!H23</f>
        <v>0</v>
      </c>
      <c r="I23">
        <f>[4]p45!I23</f>
        <v>0</v>
      </c>
      <c r="J23">
        <f>[4]p45!J23</f>
        <v>0</v>
      </c>
      <c r="K23">
        <f>[4]p45!K23</f>
        <v>0</v>
      </c>
    </row>
    <row r="24" spans="1:11">
      <c r="A24" t="s">
        <v>202</v>
      </c>
      <c r="B24">
        <f>[4]p45!B24</f>
        <v>6285.5966249999983</v>
      </c>
      <c r="C24">
        <f>[4]p45!C24</f>
        <v>469.07437499999997</v>
      </c>
      <c r="D24">
        <f>[4]p45!D24</f>
        <v>492.52809374999993</v>
      </c>
      <c r="E24">
        <f>[4]p45!E24</f>
        <v>40.340396249999998</v>
      </c>
      <c r="F24">
        <f>[4]p45!F24</f>
        <v>56.288924999999992</v>
      </c>
      <c r="G24">
        <f>[4]p45!G24</f>
        <v>51.598181250000003</v>
      </c>
      <c r="H24">
        <f>[4]p45!H24</f>
        <v>0</v>
      </c>
      <c r="I24">
        <f>[4]p45!I24</f>
        <v>0</v>
      </c>
      <c r="J24">
        <f>[4]p45!J24</f>
        <v>0</v>
      </c>
      <c r="K24">
        <f>[4]p45!K24</f>
        <v>0</v>
      </c>
    </row>
    <row r="25" spans="1:11">
      <c r="A25" t="s">
        <v>203</v>
      </c>
      <c r="B25">
        <f>[4]p45!B25</f>
        <v>6401.1278294455005</v>
      </c>
      <c r="C25">
        <f>[4]p45!C25</f>
        <v>477.69610667503747</v>
      </c>
      <c r="D25">
        <f>[4]p45!D25</f>
        <v>501.5809120087892</v>
      </c>
      <c r="E25">
        <f>[4]p45!E25</f>
        <v>41.081865174053199</v>
      </c>
      <c r="F25">
        <f>[4]p45!F25</f>
        <v>57.323532801004475</v>
      </c>
      <c r="G25">
        <f>[4]p45!G25</f>
        <v>55.699366038309364</v>
      </c>
      <c r="H25">
        <f>[4]p45!H25</f>
        <v>0</v>
      </c>
      <c r="I25">
        <f>[4]p45!I25</f>
        <v>0</v>
      </c>
      <c r="J25">
        <f>[4]p45!J25</f>
        <v>0</v>
      </c>
      <c r="K25">
        <f>[4]p45!K25</f>
        <v>0</v>
      </c>
    </row>
    <row r="26" spans="1:11">
      <c r="A26" t="s">
        <v>204</v>
      </c>
      <c r="B26">
        <f>[4]p45!B26</f>
        <v>6285.5966249999983</v>
      </c>
      <c r="C26">
        <f>[4]p45!C26</f>
        <v>469.07437499999997</v>
      </c>
      <c r="D26">
        <f>[4]p45!D26</f>
        <v>492.52809374999993</v>
      </c>
      <c r="E26">
        <f>[4]p45!E26</f>
        <v>40.340396249999998</v>
      </c>
      <c r="F26">
        <f>[4]p45!F26</f>
        <v>56.288924999999992</v>
      </c>
      <c r="G26">
        <f>[4]p45!G26</f>
        <v>51.598181250000003</v>
      </c>
      <c r="H26">
        <f>[4]p45!H26</f>
        <v>0</v>
      </c>
      <c r="I26">
        <f>[4]p45!I26</f>
        <v>0</v>
      </c>
      <c r="J26">
        <f>[4]p45!J26</f>
        <v>0</v>
      </c>
      <c r="K26">
        <f>[4]p45!K26</f>
        <v>0</v>
      </c>
    </row>
    <row r="27" spans="1:11">
      <c r="A27" t="s">
        <v>205</v>
      </c>
      <c r="B27">
        <f>[4]p45!B27</f>
        <v>6401.1278294455005</v>
      </c>
      <c r="C27">
        <f>[4]p45!C27</f>
        <v>477.69610667503747</v>
      </c>
      <c r="D27">
        <f>[4]p45!D27</f>
        <v>501.5809120087892</v>
      </c>
      <c r="E27">
        <f>[4]p45!E27</f>
        <v>41.081865174053199</v>
      </c>
      <c r="F27">
        <f>[4]p45!F27</f>
        <v>57.323532801004475</v>
      </c>
      <c r="G27">
        <f>[4]p45!G27</f>
        <v>55.699366038309364</v>
      </c>
      <c r="H27">
        <f>[4]p45!H27</f>
        <v>0</v>
      </c>
      <c r="I27">
        <f>[4]p45!I27</f>
        <v>0</v>
      </c>
      <c r="J27">
        <f>[4]p45!J27</f>
        <v>0</v>
      </c>
      <c r="K27">
        <f>[4]p45!K27</f>
        <v>0</v>
      </c>
    </row>
    <row r="28" spans="1:11">
      <c r="A28" t="s">
        <v>206</v>
      </c>
      <c r="B28">
        <f>[4]p45!B28</f>
        <v>0</v>
      </c>
      <c r="C28">
        <f>[4]p45!C28</f>
        <v>0</v>
      </c>
      <c r="D28">
        <f>[4]p45!D28</f>
        <v>0</v>
      </c>
      <c r="E28">
        <f>[4]p45!E28</f>
        <v>0</v>
      </c>
      <c r="F28">
        <f>[4]p45!F28</f>
        <v>0</v>
      </c>
      <c r="G28">
        <f>[4]p45!G28</f>
        <v>0</v>
      </c>
      <c r="H28">
        <f>[4]p45!H28</f>
        <v>0</v>
      </c>
      <c r="I28">
        <f>[4]p45!I28</f>
        <v>0</v>
      </c>
      <c r="J28">
        <f>[4]p45!J28</f>
        <v>0</v>
      </c>
      <c r="K28">
        <f>[4]p45!K28</f>
        <v>0</v>
      </c>
    </row>
    <row r="29" spans="1:11">
      <c r="A29" t="s">
        <v>207</v>
      </c>
      <c r="B29">
        <f>[4]p45!B29</f>
        <v>0</v>
      </c>
      <c r="C29">
        <f>[4]p45!C29</f>
        <v>0</v>
      </c>
      <c r="D29">
        <f>[4]p45!D29</f>
        <v>0</v>
      </c>
      <c r="E29">
        <f>[4]p45!E29</f>
        <v>0</v>
      </c>
      <c r="F29">
        <f>[4]p45!F29</f>
        <v>0</v>
      </c>
      <c r="G29">
        <f>[4]p45!G29</f>
        <v>0</v>
      </c>
      <c r="H29">
        <f>[4]p45!H29</f>
        <v>0</v>
      </c>
      <c r="I29">
        <f>[4]p45!I29</f>
        <v>0</v>
      </c>
      <c r="J29">
        <f>[4]p45!J29</f>
        <v>0</v>
      </c>
      <c r="K29">
        <f>[4]p45!K29</f>
        <v>0</v>
      </c>
    </row>
    <row r="30" spans="1:11">
      <c r="A30" t="s">
        <v>208</v>
      </c>
      <c r="B30">
        <f>[4]p45!B30</f>
        <v>0</v>
      </c>
      <c r="C30">
        <f>[4]p45!C30</f>
        <v>0</v>
      </c>
      <c r="D30">
        <f>[4]p45!D30</f>
        <v>0</v>
      </c>
      <c r="E30">
        <f>[4]p45!E30</f>
        <v>0</v>
      </c>
      <c r="F30">
        <f>[4]p45!F30</f>
        <v>0</v>
      </c>
      <c r="G30">
        <f>[4]p45!G30</f>
        <v>0</v>
      </c>
      <c r="H30">
        <f>[4]p45!H30</f>
        <v>0</v>
      </c>
      <c r="I30">
        <f>[4]p45!I30</f>
        <v>0</v>
      </c>
      <c r="J30">
        <f>[4]p45!J30</f>
        <v>0</v>
      </c>
      <c r="K30">
        <f>[4]p45!K30</f>
        <v>0</v>
      </c>
    </row>
    <row r="31" spans="1:11">
      <c r="A31" t="s">
        <v>209</v>
      </c>
      <c r="B31">
        <f>[4]p45!B31</f>
        <v>0</v>
      </c>
      <c r="C31">
        <f>[4]p45!C31</f>
        <v>0</v>
      </c>
      <c r="D31">
        <f>[4]p45!D31</f>
        <v>0</v>
      </c>
      <c r="E31">
        <f>[4]p45!E31</f>
        <v>0</v>
      </c>
      <c r="F31">
        <f>[4]p45!F31</f>
        <v>0</v>
      </c>
      <c r="G31">
        <f>[4]p45!G31</f>
        <v>0</v>
      </c>
      <c r="H31">
        <f>[4]p45!H31</f>
        <v>0</v>
      </c>
      <c r="I31">
        <f>[4]p45!I31</f>
        <v>0</v>
      </c>
      <c r="J31">
        <f>[4]p45!J31</f>
        <v>0</v>
      </c>
      <c r="K31">
        <f>[4]p45!K31</f>
        <v>0</v>
      </c>
    </row>
    <row r="32" spans="1:11">
      <c r="A32" t="s">
        <v>210</v>
      </c>
      <c r="B32">
        <f>[4]p45!B32</f>
        <v>0</v>
      </c>
      <c r="C32">
        <f>[4]p45!C32</f>
        <v>0</v>
      </c>
      <c r="D32">
        <f>[4]p45!D32</f>
        <v>0</v>
      </c>
      <c r="E32">
        <f>[4]p45!E32</f>
        <v>0</v>
      </c>
      <c r="F32">
        <f>[4]p45!F32</f>
        <v>0</v>
      </c>
      <c r="G32">
        <f>[4]p45!G32</f>
        <v>0</v>
      </c>
      <c r="H32">
        <f>[4]p45!H32</f>
        <v>0</v>
      </c>
      <c r="I32">
        <f>[4]p45!I32</f>
        <v>0</v>
      </c>
      <c r="J32">
        <f>[4]p45!J32</f>
        <v>0</v>
      </c>
      <c r="K32">
        <f>[4]p45!K32</f>
        <v>0</v>
      </c>
    </row>
    <row r="33" spans="1:11">
      <c r="A33" t="s">
        <v>211</v>
      </c>
      <c r="B33">
        <f>[4]p45!B33</f>
        <v>63999990</v>
      </c>
      <c r="C33">
        <f>[4]p45!C33</f>
        <v>3150025.2</v>
      </c>
      <c r="D33">
        <f>[4]p45!D33</f>
        <v>3150006.3</v>
      </c>
      <c r="E33">
        <f>[4]p45!E33</f>
        <v>899999.61</v>
      </c>
      <c r="F33">
        <f>[4]p45!F33</f>
        <v>1400000.87</v>
      </c>
      <c r="G33">
        <f>[4]p45!G33</f>
        <v>5000000</v>
      </c>
      <c r="H33">
        <f>[4]p45!H33</f>
        <v>9570736</v>
      </c>
      <c r="I33">
        <f>[4]p45!I33</f>
        <v>0</v>
      </c>
      <c r="J33">
        <f>[4]p45!J33</f>
        <v>0</v>
      </c>
      <c r="K33">
        <f>[4]p45!K33</f>
        <v>0</v>
      </c>
    </row>
    <row r="34" spans="1:11">
      <c r="A34" t="s">
        <v>212</v>
      </c>
      <c r="B34">
        <f>[4]p45!B34</f>
        <v>85000050</v>
      </c>
      <c r="C34">
        <f>[4]p45!C34</f>
        <v>3400027.2</v>
      </c>
      <c r="D34">
        <f>[4]p45!D34</f>
        <v>3399996.6</v>
      </c>
      <c r="E34">
        <f>[4]p45!E34</f>
        <v>1239998.48</v>
      </c>
      <c r="F34">
        <f>[4]p45!F34</f>
        <v>1899999.77</v>
      </c>
      <c r="G34">
        <f>[4]p45!G34</f>
        <v>6000000</v>
      </c>
      <c r="H34">
        <f>[4]p45!H34</f>
        <v>12003502</v>
      </c>
      <c r="I34">
        <f>[4]p45!I34</f>
        <v>0</v>
      </c>
      <c r="J34">
        <f>[4]p45!J34</f>
        <v>0</v>
      </c>
      <c r="K34">
        <f>[4]p45!K34</f>
        <v>0</v>
      </c>
    </row>
    <row r="35" spans="1:11">
      <c r="A35" t="s">
        <v>213</v>
      </c>
      <c r="B35">
        <f>[4]p45!B35</f>
        <v>0</v>
      </c>
      <c r="C35">
        <f>[4]p45!C35</f>
        <v>0.09</v>
      </c>
      <c r="D35">
        <f>[4]p45!D35</f>
        <v>0.09</v>
      </c>
      <c r="E35">
        <f>[4]p45!E35</f>
        <v>0.09</v>
      </c>
      <c r="F35">
        <f>[4]p45!F35</f>
        <v>0.09</v>
      </c>
      <c r="G35">
        <f>[4]p45!G35</f>
        <v>0.09</v>
      </c>
      <c r="H35">
        <f>[4]p45!H35</f>
        <v>0</v>
      </c>
      <c r="I35">
        <f>[4]p45!I35</f>
        <v>0</v>
      </c>
      <c r="J35">
        <f>[4]p45!J35</f>
        <v>0</v>
      </c>
      <c r="K35">
        <f>[4]p45!K35</f>
        <v>0</v>
      </c>
    </row>
    <row r="36" spans="1:11">
      <c r="A36" t="s">
        <v>214</v>
      </c>
      <c r="B36">
        <f>[4]p45!B36</f>
        <v>6.8999999999999992E-2</v>
      </c>
      <c r="C36">
        <f>[4]p45!C36</f>
        <v>0</v>
      </c>
      <c r="D36">
        <f>[4]p45!D36</f>
        <v>6.8999999999999992E-2</v>
      </c>
      <c r="E36">
        <f>[4]p45!E36</f>
        <v>6.8999999999999992E-2</v>
      </c>
      <c r="F36">
        <f>[4]p45!F36</f>
        <v>6.8999999999999992E-2</v>
      </c>
      <c r="G36">
        <f>[4]p45!G36</f>
        <v>0</v>
      </c>
      <c r="H36">
        <f>[4]p45!H36</f>
        <v>0</v>
      </c>
      <c r="I36">
        <f>[4]p45!I36</f>
        <v>0</v>
      </c>
      <c r="J36">
        <f>[4]p45!J36</f>
        <v>0</v>
      </c>
      <c r="K36">
        <f>[4]p45!K36</f>
        <v>0</v>
      </c>
    </row>
    <row r="37" spans="1:11">
      <c r="A37" t="s">
        <v>215</v>
      </c>
      <c r="B37">
        <f>[4]p45!B37</f>
        <v>9.1999999999999998E-2</v>
      </c>
      <c r="C37">
        <f>[4]p45!C37</f>
        <v>9.1999999999999998E-2</v>
      </c>
      <c r="D37">
        <f>[4]p45!D37</f>
        <v>0</v>
      </c>
      <c r="E37">
        <f>[4]p45!E37</f>
        <v>9.1999999999999998E-2</v>
      </c>
      <c r="F37">
        <f>[4]p45!F37</f>
        <v>9.1999999999999998E-2</v>
      </c>
      <c r="G37">
        <f>[4]p45!G37</f>
        <v>9.1999999999999998E-2</v>
      </c>
      <c r="H37">
        <f>[4]p45!H37</f>
        <v>0</v>
      </c>
      <c r="I37">
        <f>[4]p45!I37</f>
        <v>0</v>
      </c>
      <c r="J37">
        <f>[4]p45!J37</f>
        <v>0</v>
      </c>
      <c r="K37">
        <f>[4]p45!K37</f>
        <v>0</v>
      </c>
    </row>
    <row r="38" spans="1:11">
      <c r="A38" t="s">
        <v>216</v>
      </c>
      <c r="B38">
        <f>[4]p45!B38</f>
        <v>0.115</v>
      </c>
      <c r="C38">
        <f>[4]p45!C38</f>
        <v>0.115</v>
      </c>
      <c r="D38">
        <f>[4]p45!D38</f>
        <v>0.115</v>
      </c>
      <c r="E38">
        <f>[4]p45!E38</f>
        <v>0</v>
      </c>
      <c r="F38">
        <f>[4]p45!F38</f>
        <v>0</v>
      </c>
      <c r="G38">
        <f>[4]p45!G38</f>
        <v>0.115</v>
      </c>
      <c r="H38">
        <f>[4]p45!H38</f>
        <v>0</v>
      </c>
      <c r="I38">
        <f>[4]p45!I38</f>
        <v>0</v>
      </c>
      <c r="J38">
        <f>[4]p45!J38</f>
        <v>0</v>
      </c>
      <c r="K38">
        <f>[4]p45!K38</f>
        <v>0</v>
      </c>
    </row>
    <row r="39" spans="1:11">
      <c r="A39" t="s">
        <v>217</v>
      </c>
      <c r="B39">
        <f>[4]p45!B39</f>
        <v>0.115</v>
      </c>
      <c r="C39">
        <f>[4]p45!C39</f>
        <v>0.115</v>
      </c>
      <c r="D39">
        <f>[4]p45!D39</f>
        <v>0.115</v>
      </c>
      <c r="E39">
        <f>[4]p45!E39</f>
        <v>0</v>
      </c>
      <c r="F39">
        <f>[4]p45!F39</f>
        <v>0</v>
      </c>
      <c r="G39">
        <f>[4]p45!G39</f>
        <v>0.115</v>
      </c>
      <c r="H39">
        <f>[4]p45!H39</f>
        <v>0</v>
      </c>
      <c r="I39">
        <f>[4]p45!I39</f>
        <v>0</v>
      </c>
      <c r="J39">
        <f>[4]p45!J39</f>
        <v>0</v>
      </c>
      <c r="K39">
        <f>[4]p45!K39</f>
        <v>0</v>
      </c>
    </row>
    <row r="40" spans="1:11">
      <c r="A40" t="s">
        <v>218</v>
      </c>
      <c r="B40">
        <f>[4]p45!B40</f>
        <v>5.7500000000000002E-2</v>
      </c>
      <c r="C40">
        <f>[4]p45!C40</f>
        <v>0</v>
      </c>
      <c r="D40">
        <f>[4]p45!D40</f>
        <v>5.7500000000000002E-2</v>
      </c>
      <c r="E40">
        <f>[4]p45!E40</f>
        <v>5.7500000000000002E-2</v>
      </c>
      <c r="F40">
        <f>[4]p45!F40</f>
        <v>5.7500000000000002E-2</v>
      </c>
      <c r="G40">
        <f>[4]p45!G40</f>
        <v>0</v>
      </c>
      <c r="H40">
        <f>[4]p45!H40</f>
        <v>0</v>
      </c>
      <c r="I40">
        <f>[4]p45!I40</f>
        <v>0</v>
      </c>
      <c r="J40">
        <f>[4]p45!J40</f>
        <v>0</v>
      </c>
      <c r="K40">
        <f>[4]p45!K40</f>
        <v>0</v>
      </c>
    </row>
    <row r="41" spans="1:11">
      <c r="A41" t="s">
        <v>219</v>
      </c>
      <c r="B41">
        <f>[4]p45!B41</f>
        <v>0.6</v>
      </c>
      <c r="C41">
        <f>[4]p45!C41</f>
        <v>1.2</v>
      </c>
      <c r="D41">
        <f>[4]p45!D41</f>
        <v>0.6</v>
      </c>
      <c r="E41">
        <f>[4]p45!E41</f>
        <v>1.5</v>
      </c>
      <c r="F41">
        <f>[4]p45!F41</f>
        <v>1.5</v>
      </c>
      <c r="G41">
        <f>[4]p45!G41</f>
        <v>1.2</v>
      </c>
      <c r="H41">
        <f>[4]p45!H41</f>
        <v>0</v>
      </c>
      <c r="I41">
        <f>[4]p45!I41</f>
        <v>0</v>
      </c>
      <c r="J41">
        <f>[4]p45!J41</f>
        <v>0</v>
      </c>
      <c r="K41">
        <f>[4]p45!K41</f>
        <v>0</v>
      </c>
    </row>
    <row r="42" spans="1:11">
      <c r="A42" t="s">
        <v>220</v>
      </c>
      <c r="B42">
        <f>[4]p45!B42</f>
        <v>1.2</v>
      </c>
      <c r="C42">
        <f>[4]p45!C42</f>
        <v>0.6</v>
      </c>
      <c r="D42">
        <f>[4]p45!D42</f>
        <v>1.8</v>
      </c>
      <c r="E42">
        <f>[4]p45!E42</f>
        <v>1.2</v>
      </c>
      <c r="F42">
        <f>[4]p45!F42</f>
        <v>1.2</v>
      </c>
      <c r="G42">
        <f>[4]p45!G42</f>
        <v>0.6</v>
      </c>
      <c r="H42">
        <f>[4]p45!H42</f>
        <v>0</v>
      </c>
      <c r="I42">
        <f>[4]p45!I42</f>
        <v>0</v>
      </c>
      <c r="J42">
        <f>[4]p45!J42</f>
        <v>0</v>
      </c>
      <c r="K42">
        <f>[4]p45!K42</f>
        <v>0</v>
      </c>
    </row>
    <row r="43" spans="1:11">
      <c r="A43" t="s">
        <v>221</v>
      </c>
      <c r="B43">
        <f>[4]p45!B43</f>
        <v>0.6</v>
      </c>
      <c r="C43">
        <f>[4]p45!C43</f>
        <v>1.8</v>
      </c>
      <c r="D43">
        <f>[4]p45!D43</f>
        <v>0.6</v>
      </c>
      <c r="E43">
        <f>[4]p45!E43</f>
        <v>1.2</v>
      </c>
      <c r="F43">
        <f>[4]p45!F43</f>
        <v>1.2</v>
      </c>
      <c r="G43">
        <f>[4]p45!G43</f>
        <v>1.2</v>
      </c>
      <c r="H43">
        <f>[4]p45!H43</f>
        <v>0</v>
      </c>
      <c r="I43">
        <f>[4]p45!I43</f>
        <v>0</v>
      </c>
      <c r="J43">
        <f>[4]p45!J43</f>
        <v>0</v>
      </c>
      <c r="K43">
        <f>[4]p45!K43</f>
        <v>0</v>
      </c>
    </row>
    <row r="44" spans="1:11">
      <c r="A44" t="s">
        <v>222</v>
      </c>
      <c r="B44">
        <f>[4]p45!B44</f>
        <v>1.5</v>
      </c>
      <c r="C44">
        <f>[4]p45!C44</f>
        <v>1.2</v>
      </c>
      <c r="D44">
        <f>[4]p45!D44</f>
        <v>1.2</v>
      </c>
      <c r="E44">
        <f>[4]p45!E44</f>
        <v>0.6</v>
      </c>
      <c r="F44">
        <f>[4]p45!F44</f>
        <v>0.6</v>
      </c>
      <c r="G44">
        <f>[4]p45!G44</f>
        <v>0.9</v>
      </c>
      <c r="H44">
        <f>[4]p45!H44</f>
        <v>0</v>
      </c>
      <c r="I44">
        <f>[4]p45!I44</f>
        <v>0</v>
      </c>
      <c r="J44">
        <f>[4]p45!J44</f>
        <v>0</v>
      </c>
      <c r="K44">
        <f>[4]p45!K44</f>
        <v>0</v>
      </c>
    </row>
    <row r="45" spans="1:11">
      <c r="A45" t="s">
        <v>223</v>
      </c>
      <c r="B45">
        <f>[4]p45!B45</f>
        <v>1.5</v>
      </c>
      <c r="C45">
        <f>[4]p45!C45</f>
        <v>1.2</v>
      </c>
      <c r="D45">
        <f>[4]p45!D45</f>
        <v>1.2</v>
      </c>
      <c r="E45">
        <f>[4]p45!E45</f>
        <v>0.6</v>
      </c>
      <c r="F45">
        <f>[4]p45!F45</f>
        <v>0.6</v>
      </c>
      <c r="G45">
        <f>[4]p45!G45</f>
        <v>0.9</v>
      </c>
      <c r="H45">
        <f>[4]p45!H45</f>
        <v>0</v>
      </c>
      <c r="I45">
        <f>[4]p45!I45</f>
        <v>0</v>
      </c>
      <c r="J45">
        <f>[4]p45!J45</f>
        <v>0</v>
      </c>
      <c r="K45">
        <f>[4]p45!K45</f>
        <v>0</v>
      </c>
    </row>
    <row r="46" spans="1:11">
      <c r="A46" t="s">
        <v>224</v>
      </c>
      <c r="B46">
        <f>[4]p45!B46</f>
        <v>1.2</v>
      </c>
      <c r="C46">
        <f>[4]p45!C46</f>
        <v>0.6</v>
      </c>
      <c r="D46">
        <f>[4]p45!D46</f>
        <v>1.2</v>
      </c>
      <c r="E46">
        <f>[4]p45!E46</f>
        <v>0.9</v>
      </c>
      <c r="F46">
        <f>[4]p45!F46</f>
        <v>0.9</v>
      </c>
      <c r="G46">
        <f>[4]p45!G46</f>
        <v>0.6</v>
      </c>
      <c r="H46">
        <f>[4]p45!H46</f>
        <v>0</v>
      </c>
      <c r="I46">
        <f>[4]p45!I46</f>
        <v>0</v>
      </c>
      <c r="J46">
        <f>[4]p45!J46</f>
        <v>0</v>
      </c>
      <c r="K46">
        <f>[4]p45!K46</f>
        <v>0</v>
      </c>
    </row>
    <row r="47" spans="1:11">
      <c r="A47" t="s">
        <v>225</v>
      </c>
      <c r="B47">
        <f>[4]p45!B47</f>
        <v>90</v>
      </c>
      <c r="C47">
        <f>[4]p45!C47</f>
        <v>13</v>
      </c>
      <c r="D47">
        <f>[4]p45!D47</f>
        <v>6.4</v>
      </c>
      <c r="E47">
        <f>[4]p45!E47</f>
        <v>0.68</v>
      </c>
      <c r="F47">
        <f>[4]p45!F47</f>
        <v>0.8</v>
      </c>
      <c r="G47">
        <f>[4]p45!G47</f>
        <v>1</v>
      </c>
      <c r="H47">
        <f>[4]p45!H47</f>
        <v>0</v>
      </c>
      <c r="I47">
        <f>[4]p45!I47</f>
        <v>0</v>
      </c>
      <c r="J47">
        <f>[4]p45!J47</f>
        <v>0</v>
      </c>
      <c r="K47">
        <f>[4]p45!K47</f>
        <v>0</v>
      </c>
    </row>
    <row r="48" spans="1:11">
      <c r="A48" t="s">
        <v>226</v>
      </c>
      <c r="B48">
        <f>[4]p45!B48</f>
        <v>89</v>
      </c>
      <c r="C48">
        <f>[4]p45!C48</f>
        <v>12.5</v>
      </c>
      <c r="D48">
        <f>[4]p45!D48</f>
        <v>6.1</v>
      </c>
      <c r="E48">
        <f>[4]p45!E48</f>
        <v>0.69</v>
      </c>
      <c r="F48">
        <f>[4]p45!F48</f>
        <v>0.82</v>
      </c>
      <c r="G48">
        <f>[4]p45!G48</f>
        <v>1</v>
      </c>
      <c r="H48">
        <f>[4]p45!H48</f>
        <v>0</v>
      </c>
      <c r="I48">
        <f>[4]p45!I48</f>
        <v>0</v>
      </c>
      <c r="J48">
        <f>[4]p45!J48</f>
        <v>0</v>
      </c>
      <c r="K48">
        <f>[4]p45!K48</f>
        <v>0</v>
      </c>
    </row>
    <row r="49" spans="1:20">
      <c r="A49" t="s">
        <v>227</v>
      </c>
      <c r="B49">
        <f>[4]p45!B49</f>
        <v>90</v>
      </c>
      <c r="C49">
        <f>[4]p45!C49</f>
        <v>12.9</v>
      </c>
      <c r="D49">
        <f>[4]p45!D49</f>
        <v>6.3</v>
      </c>
      <c r="E49">
        <f>[4]p45!E49</f>
        <v>0.67</v>
      </c>
      <c r="F49">
        <f>[4]p45!F49</f>
        <v>0.79</v>
      </c>
      <c r="G49">
        <f>[4]p45!G49</f>
        <v>1</v>
      </c>
      <c r="H49">
        <f>[4]p45!H49</f>
        <v>0</v>
      </c>
      <c r="I49">
        <f>[4]p45!I49</f>
        <v>0</v>
      </c>
      <c r="J49">
        <f>[4]p45!J49</f>
        <v>0</v>
      </c>
      <c r="K49">
        <f>[4]p45!K49</f>
        <v>0</v>
      </c>
    </row>
    <row r="50" spans="1:20">
      <c r="A50" t="s">
        <v>228</v>
      </c>
      <c r="B50">
        <f>[4]p45!B50</f>
        <v>89</v>
      </c>
      <c r="C50">
        <f>[4]p45!C50</f>
        <v>13.1</v>
      </c>
      <c r="D50">
        <f>[4]p45!D50</f>
        <v>6.3</v>
      </c>
      <c r="E50">
        <f>[4]p45!E50</f>
        <v>0.67</v>
      </c>
      <c r="F50">
        <f>[4]p45!F50</f>
        <v>0.8</v>
      </c>
      <c r="G50">
        <f>[4]p45!G50</f>
        <v>1</v>
      </c>
      <c r="H50">
        <f>[4]p45!H50</f>
        <v>0</v>
      </c>
      <c r="I50">
        <f>[4]p45!I50</f>
        <v>0</v>
      </c>
      <c r="J50">
        <f>[4]p45!J50</f>
        <v>0</v>
      </c>
      <c r="K50">
        <f>[4]p45!K50</f>
        <v>0</v>
      </c>
    </row>
    <row r="51" spans="1:20" ht="14" thickBot="1">
      <c r="A51" s="34" t="s">
        <v>229</v>
      </c>
      <c r="B51" s="34">
        <f>[4]p45!B51</f>
        <v>6.404444444444457</v>
      </c>
      <c r="C51" s="34">
        <f>[4]p45!C51</f>
        <v>9.2682170542635731</v>
      </c>
      <c r="D51" s="34">
        <f>[4]p45!D51</f>
        <v>7.6000000000000068</v>
      </c>
      <c r="E51" s="34">
        <f>[4]p45!E51</f>
        <v>7.6000000000000068</v>
      </c>
      <c r="F51" s="34">
        <f>[4]p45!F51</f>
        <v>8.962025316455712</v>
      </c>
      <c r="G51" s="34">
        <f>[4]p45!G51</f>
        <v>7.6</v>
      </c>
      <c r="H51" s="34">
        <f>[4]p45!H51</f>
        <v>0</v>
      </c>
      <c r="I51" s="34">
        <f>[4]p45!I51</f>
        <v>0</v>
      </c>
      <c r="J51" s="34">
        <f>[4]p45!J51</f>
        <v>0</v>
      </c>
      <c r="K51" s="34">
        <f>[4]p45!K51</f>
        <v>0</v>
      </c>
      <c r="L51" s="34"/>
      <c r="M51" s="34"/>
    </row>
    <row r="52" spans="1:20">
      <c r="A52" t="s">
        <v>115</v>
      </c>
      <c r="B52">
        <f>[4]p45!B52</f>
        <v>19424684.199351534</v>
      </c>
      <c r="C52">
        <f>[4]p45!C52</f>
        <v>11091690.54322435</v>
      </c>
      <c r="D52">
        <f>[4]p45!D52</f>
        <v>19521867.462369993</v>
      </c>
      <c r="E52">
        <f>[4]p45!E52</f>
        <v>26230045.511615336</v>
      </c>
      <c r="F52">
        <f>[4]p45!F52</f>
        <v>17462954.169364914</v>
      </c>
      <c r="G52">
        <f>[4]p45!G52</f>
        <v>0</v>
      </c>
      <c r="H52">
        <f>[4]p45!H52</f>
        <v>0</v>
      </c>
      <c r="I52">
        <f>[4]p45!I52</f>
        <v>0</v>
      </c>
      <c r="J52">
        <f>[4]p45!J52</f>
        <v>0</v>
      </c>
      <c r="K52">
        <f>[4]p45!K52</f>
        <v>0</v>
      </c>
      <c r="M52" s="28"/>
    </row>
    <row r="53" spans="1:20">
      <c r="A53" t="s">
        <v>116</v>
      </c>
      <c r="B53">
        <f>[4]p45!B53</f>
        <v>30967321</v>
      </c>
      <c r="C53">
        <f>[4]p45!C53</f>
        <v>31603204</v>
      </c>
      <c r="D53">
        <f>[4]p45!D53</f>
        <v>30989198</v>
      </c>
      <c r="E53">
        <f>[4]p45!E53</f>
        <v>31171260</v>
      </c>
      <c r="F53">
        <f>[4]p45!F53</f>
        <v>30967780</v>
      </c>
      <c r="G53">
        <f>[4]p45!G53</f>
        <v>0</v>
      </c>
      <c r="H53">
        <f>[4]p45!H53</f>
        <v>0</v>
      </c>
      <c r="I53">
        <f>[4]p45!I53</f>
        <v>0</v>
      </c>
      <c r="J53">
        <f>[4]p45!J53</f>
        <v>0</v>
      </c>
      <c r="K53">
        <f>[4]p45!K53</f>
        <v>0</v>
      </c>
      <c r="N53" s="10"/>
      <c r="O53" s="10"/>
      <c r="P53" s="10"/>
      <c r="Q53" s="10"/>
      <c r="R53" s="10"/>
    </row>
    <row r="54" spans="1:20">
      <c r="A54" t="s">
        <v>230</v>
      </c>
      <c r="B54">
        <f>[4]p45!B54</f>
        <v>1335373</v>
      </c>
      <c r="C54">
        <f>[4]p45!C54</f>
        <v>834034</v>
      </c>
      <c r="D54">
        <f>[4]p45!D54</f>
        <v>1298190</v>
      </c>
      <c r="E54">
        <f>[4]p45!E54</f>
        <v>778819</v>
      </c>
      <c r="F54">
        <f>[4]p45!F54</f>
        <v>1618114</v>
      </c>
      <c r="G54">
        <f>[4]p45!G54</f>
        <v>0</v>
      </c>
      <c r="H54">
        <f>[4]p45!H54</f>
        <v>0</v>
      </c>
      <c r="I54">
        <f>[4]p45!I54</f>
        <v>0</v>
      </c>
      <c r="J54">
        <f>[4]p45!J54</f>
        <v>0</v>
      </c>
      <c r="K54">
        <f>[4]p45!K54</f>
        <v>0</v>
      </c>
      <c r="N54" s="32"/>
      <c r="O54" s="32"/>
      <c r="P54" s="32"/>
      <c r="Q54" s="32"/>
      <c r="R54" s="32"/>
      <c r="S54" s="32"/>
      <c r="T54" s="33"/>
    </row>
    <row r="55" spans="1:20">
      <c r="A55" t="s">
        <v>231</v>
      </c>
      <c r="B55">
        <f>[4]p45!B55</f>
        <v>1924826</v>
      </c>
      <c r="C55">
        <f>[4]p45!C55</f>
        <v>4873292</v>
      </c>
      <c r="D55">
        <f>[4]p45!D55</f>
        <v>1926060</v>
      </c>
      <c r="E55">
        <f>[4]p45!E55</f>
        <v>3168796</v>
      </c>
      <c r="F55">
        <f>[4]p45!F55</f>
        <v>1841889</v>
      </c>
      <c r="G55">
        <f>[4]p45!G55</f>
        <v>0</v>
      </c>
      <c r="H55">
        <f>[4]p45!H55</f>
        <v>0</v>
      </c>
      <c r="I55">
        <f>[4]p45!I55</f>
        <v>0</v>
      </c>
      <c r="J55">
        <f>[4]p45!J55</f>
        <v>0</v>
      </c>
      <c r="K55">
        <f>[4]p45!K55</f>
        <v>0</v>
      </c>
      <c r="N55" s="32"/>
      <c r="O55" s="32"/>
      <c r="P55" s="32"/>
      <c r="Q55" s="32"/>
      <c r="R55" s="32"/>
      <c r="S55" s="32"/>
      <c r="T55" s="33"/>
    </row>
    <row r="56" spans="1:20">
      <c r="A56" t="s">
        <v>232</v>
      </c>
      <c r="B56">
        <f>[4]p45!B56</f>
        <v>3260199</v>
      </c>
      <c r="C56">
        <f>[4]p45!C56</f>
        <v>5707326</v>
      </c>
      <c r="D56">
        <f>[4]p45!D56</f>
        <v>3224250</v>
      </c>
      <c r="E56">
        <f>[4]p45!E56</f>
        <v>3947615</v>
      </c>
      <c r="F56">
        <f>[4]p45!F56</f>
        <v>3460003</v>
      </c>
      <c r="G56">
        <f>[4]p45!G56</f>
        <v>0</v>
      </c>
      <c r="H56">
        <f>[4]p45!H56</f>
        <v>0</v>
      </c>
      <c r="I56">
        <f>[4]p45!I56</f>
        <v>0</v>
      </c>
      <c r="J56">
        <f>[4]p45!J56</f>
        <v>0</v>
      </c>
      <c r="K56">
        <f>[4]p45!K56</f>
        <v>0</v>
      </c>
      <c r="T56" s="33"/>
    </row>
    <row r="57" spans="1:20">
      <c r="A57" t="s">
        <v>233</v>
      </c>
      <c r="B57">
        <f>[4]p45!B57</f>
        <v>3723400</v>
      </c>
      <c r="C57">
        <f>[4]p45!C57</f>
        <v>3773334</v>
      </c>
      <c r="D57">
        <f>[4]p45!D57</f>
        <v>3742574</v>
      </c>
      <c r="E57">
        <f>[4]p45!E57</f>
        <v>3798224</v>
      </c>
      <c r="F57">
        <f>[4]p45!F57</f>
        <v>3763724</v>
      </c>
      <c r="G57">
        <f>[4]p45!G57</f>
        <v>120849</v>
      </c>
      <c r="H57">
        <f>[4]p45!H57</f>
        <v>120849</v>
      </c>
      <c r="I57">
        <f>[4]p45!I57</f>
        <v>120849</v>
      </c>
      <c r="J57">
        <f>[4]p45!J57</f>
        <v>120849</v>
      </c>
      <c r="K57">
        <f>[4]p45!K57</f>
        <v>120849</v>
      </c>
      <c r="M57" s="28"/>
      <c r="N57" s="10"/>
      <c r="O57" s="10"/>
      <c r="P57" s="10"/>
      <c r="Q57" s="10"/>
      <c r="R57" s="10"/>
      <c r="T57" s="33"/>
    </row>
    <row r="58" spans="1:20">
      <c r="A58" t="s">
        <v>234</v>
      </c>
      <c r="B58">
        <f>[4]p45!B58</f>
        <v>8369343</v>
      </c>
      <c r="C58">
        <f>[4]p45!C58</f>
        <v>8926018</v>
      </c>
      <c r="D58">
        <f>[4]p45!D58</f>
        <v>8369343</v>
      </c>
      <c r="E58">
        <f>[4]p45!E58</f>
        <v>8926018</v>
      </c>
      <c r="F58">
        <f>[4]p45!F58</f>
        <v>8369343</v>
      </c>
      <c r="G58">
        <f>[4]p45!G58</f>
        <v>3193688</v>
      </c>
      <c r="H58">
        <f>[4]p45!H58</f>
        <v>2171708</v>
      </c>
      <c r="I58">
        <f>[4]p45!I58</f>
        <v>2043961</v>
      </c>
      <c r="J58">
        <f>[4]p45!J58</f>
        <v>2810443</v>
      </c>
      <c r="K58">
        <f>[4]p45!K58</f>
        <v>3065937</v>
      </c>
      <c r="N58" s="32"/>
      <c r="O58" s="32"/>
      <c r="P58" s="32"/>
      <c r="Q58" s="32"/>
      <c r="R58" s="32"/>
      <c r="S58" s="32"/>
      <c r="T58" s="33"/>
    </row>
    <row r="59" spans="1:20">
      <c r="A59" t="s">
        <v>235</v>
      </c>
      <c r="B59">
        <f>[4]p45!B59</f>
        <v>8759527</v>
      </c>
      <c r="C59">
        <f>[4]p45!C59</f>
        <v>8181748</v>
      </c>
      <c r="D59">
        <f>[4]p45!D59</f>
        <v>8759527</v>
      </c>
      <c r="E59">
        <f>[4]p45!E59</f>
        <v>8181748</v>
      </c>
      <c r="F59">
        <f>[4]p45!F59</f>
        <v>8759527</v>
      </c>
      <c r="G59">
        <f>[4]p45!G59</f>
        <v>2554949</v>
      </c>
      <c r="H59">
        <f>[4]p45!H59</f>
        <v>3065937</v>
      </c>
      <c r="I59">
        <f>[4]p45!I59</f>
        <v>2810443</v>
      </c>
      <c r="J59">
        <f>[4]p45!J59</f>
        <v>2043961</v>
      </c>
      <c r="K59">
        <f>[4]p45!K59</f>
        <v>2171708</v>
      </c>
      <c r="N59" s="32"/>
      <c r="O59" s="32"/>
      <c r="P59" s="32"/>
      <c r="Q59" s="32"/>
      <c r="R59" s="32"/>
      <c r="S59" s="32"/>
      <c r="T59" s="33"/>
    </row>
    <row r="60" spans="1:20">
      <c r="A60" t="s">
        <v>236</v>
      </c>
      <c r="B60">
        <f>[4]p45!B60</f>
        <v>17128870</v>
      </c>
      <c r="C60">
        <f>[4]p45!C60</f>
        <v>17107766</v>
      </c>
      <c r="D60">
        <f>[4]p45!D60</f>
        <v>17128870</v>
      </c>
      <c r="E60">
        <f>[4]p45!E60</f>
        <v>17107766</v>
      </c>
      <c r="F60">
        <f>[4]p45!F60</f>
        <v>17128870</v>
      </c>
      <c r="G60">
        <f>[4]p45!G60</f>
        <v>5748637</v>
      </c>
      <c r="H60">
        <f>[4]p45!H60</f>
        <v>5237645</v>
      </c>
      <c r="I60">
        <f>[4]p45!I60</f>
        <v>4854404</v>
      </c>
      <c r="J60">
        <f>[4]p45!J60</f>
        <v>4854404</v>
      </c>
      <c r="K60">
        <f>[4]p45!K60</f>
        <v>5237645</v>
      </c>
    </row>
    <row r="61" spans="1:20">
      <c r="A61" t="s">
        <v>237</v>
      </c>
      <c r="B61">
        <f>[4]p45!B61</f>
        <v>74504474.199351534</v>
      </c>
      <c r="C61">
        <f>[4]p45!C61</f>
        <v>69283320.54322435</v>
      </c>
      <c r="D61">
        <f>[4]p45!D61</f>
        <v>74606759.462369993</v>
      </c>
      <c r="E61">
        <f>[4]p45!E61</f>
        <v>82254910.511615336</v>
      </c>
      <c r="F61">
        <f>[4]p45!F61</f>
        <v>72783331.169364914</v>
      </c>
      <c r="G61">
        <f>[4]p45!G61</f>
        <v>0</v>
      </c>
      <c r="H61">
        <f>[4]p45!H61</f>
        <v>0</v>
      </c>
      <c r="I61">
        <f>[4]p45!I61</f>
        <v>0</v>
      </c>
      <c r="J61">
        <f>[4]p45!J61</f>
        <v>0</v>
      </c>
      <c r="K61">
        <f>[4]p45!K61</f>
        <v>0</v>
      </c>
    </row>
    <row r="62" spans="1:20">
      <c r="A62" t="s">
        <v>121</v>
      </c>
      <c r="B62">
        <f>[4]p45!B62</f>
        <v>8366206.5135372719</v>
      </c>
      <c r="C62">
        <f>[4]p45!C62</f>
        <v>8074820.5543952184</v>
      </c>
      <c r="D62">
        <f>[4]p45!D62</f>
        <v>8369116.1989099868</v>
      </c>
      <c r="E62">
        <f>[4]p45!E62</f>
        <v>8075554.5728199724</v>
      </c>
      <c r="F62">
        <f>[4]p45!F62</f>
        <v>8365532.9393459922</v>
      </c>
      <c r="G62">
        <f>[4]p45!G62</f>
        <v>0</v>
      </c>
      <c r="H62">
        <f>[4]p45!H62</f>
        <v>0</v>
      </c>
      <c r="I62">
        <f>[4]p45!I62</f>
        <v>0</v>
      </c>
      <c r="J62">
        <f>[4]p45!J62</f>
        <v>0</v>
      </c>
      <c r="K62">
        <f>[4]p45!K62</f>
        <v>0</v>
      </c>
    </row>
    <row r="63" spans="1:20">
      <c r="A63" t="s">
        <v>122</v>
      </c>
      <c r="B63">
        <f>[4]p45!B63</f>
        <v>3429112</v>
      </c>
      <c r="C63">
        <f>[4]p45!C63</f>
        <v>2182499</v>
      </c>
      <c r="D63">
        <f>[4]p45!D63</f>
        <v>3224250</v>
      </c>
      <c r="E63">
        <f>[4]p45!E63</f>
        <v>2629436</v>
      </c>
      <c r="F63">
        <f>[4]p45!F63</f>
        <v>3230653</v>
      </c>
      <c r="G63">
        <f>[4]p45!G63</f>
        <v>-3539646</v>
      </c>
      <c r="H63">
        <f>[4]p45!H63</f>
        <v>-3104484</v>
      </c>
      <c r="I63">
        <f>[4]p45!I63</f>
        <v>-2396480</v>
      </c>
      <c r="J63">
        <f>[4]p45!J63</f>
        <v>-2242371</v>
      </c>
      <c r="K63">
        <f>[4]p45!K63</f>
        <v>-2826155</v>
      </c>
    </row>
    <row r="64" spans="1:20">
      <c r="A64" t="s">
        <v>238</v>
      </c>
      <c r="B64">
        <f>[4]p45!B64</f>
        <v>37935314</v>
      </c>
      <c r="C64">
        <f>[4]p45!C64</f>
        <v>39059509</v>
      </c>
      <c r="D64">
        <f>[4]p45!D64</f>
        <v>41055234</v>
      </c>
      <c r="E64">
        <f>[4]p45!E64</f>
        <v>36335586</v>
      </c>
      <c r="F64">
        <f>[4]p45!F64</f>
        <v>39325462</v>
      </c>
      <c r="G64">
        <f>[4]p45!G64</f>
        <v>0</v>
      </c>
      <c r="H64">
        <f>[4]p45!H64</f>
        <v>0</v>
      </c>
      <c r="I64">
        <f>[4]p45!I64</f>
        <v>0</v>
      </c>
      <c r="J64">
        <f>[4]p45!J64</f>
        <v>0</v>
      </c>
      <c r="K64">
        <f>[4]p45!K64</f>
        <v>0</v>
      </c>
    </row>
    <row r="65" spans="1:13">
      <c r="A65" t="s">
        <v>239</v>
      </c>
      <c r="B65">
        <f>[4]p45!B65</f>
        <v>1000000</v>
      </c>
      <c r="C65">
        <f>[4]p45!C65</f>
        <v>1000000</v>
      </c>
      <c r="D65">
        <f>[4]p45!D65</f>
        <v>1000000</v>
      </c>
      <c r="E65">
        <f>[4]p45!E65</f>
        <v>1000000</v>
      </c>
      <c r="F65">
        <f>[4]p45!F65</f>
        <v>1000000</v>
      </c>
      <c r="G65">
        <f>[4]p45!G65</f>
        <v>1000000</v>
      </c>
      <c r="H65">
        <f>[4]p45!H65</f>
        <v>1000000</v>
      </c>
      <c r="I65">
        <f>[4]p45!I65</f>
        <v>1000000</v>
      </c>
      <c r="J65">
        <f>[4]p45!J65</f>
        <v>1000000</v>
      </c>
      <c r="K65">
        <f>[4]p45!K65</f>
        <v>1000000</v>
      </c>
    </row>
    <row r="66" spans="1:13">
      <c r="A66" t="s">
        <v>125</v>
      </c>
      <c r="B66">
        <f>[4]p45!B66</f>
        <v>23773841.685814258</v>
      </c>
      <c r="C66">
        <f>[4]p45!C66</f>
        <v>18966491.988829132</v>
      </c>
      <c r="D66">
        <f>[4]p45!D66</f>
        <v>20958159.263460014</v>
      </c>
      <c r="E66">
        <f>[4]p45!E66</f>
        <v>34214333.938795365</v>
      </c>
      <c r="F66">
        <f>[4]p45!F66</f>
        <v>20861683.230018929</v>
      </c>
      <c r="G66">
        <f>[4]p45!G66</f>
        <v>13650487</v>
      </c>
      <c r="H66">
        <f>[4]p45!H66</f>
        <v>14495209</v>
      </c>
      <c r="I66">
        <f>[4]p45!I66</f>
        <v>15869566</v>
      </c>
      <c r="J66">
        <f>[4]p45!J66</f>
        <v>16169733</v>
      </c>
      <c r="K66">
        <f>[4]p45!K66</f>
        <v>15035494</v>
      </c>
    </row>
    <row r="67" spans="1:13">
      <c r="A67" t="s">
        <v>240</v>
      </c>
      <c r="B67">
        <f>[4]p45!B67</f>
        <v>74504474.199351534</v>
      </c>
      <c r="C67">
        <f>[4]p45!C67</f>
        <v>69283320.54322435</v>
      </c>
      <c r="D67">
        <f>[4]p45!D67</f>
        <v>74606759.462369993</v>
      </c>
      <c r="E67">
        <f>[4]p45!E67</f>
        <v>82254910.511615336</v>
      </c>
      <c r="F67">
        <f>[4]p45!F67</f>
        <v>72783331.169364914</v>
      </c>
      <c r="G67">
        <f>[4]p45!G67</f>
        <v>0</v>
      </c>
      <c r="H67">
        <f>[4]p45!H67</f>
        <v>0</v>
      </c>
      <c r="I67">
        <f>[4]p45!I67</f>
        <v>0</v>
      </c>
      <c r="J67">
        <f>[4]p45!J67</f>
        <v>0</v>
      </c>
      <c r="K67">
        <f>[4]p45!K67</f>
        <v>0</v>
      </c>
    </row>
    <row r="68" spans="1:13">
      <c r="A68" t="s">
        <v>241</v>
      </c>
      <c r="B68">
        <f>[4]p45!B68</f>
        <v>2000000</v>
      </c>
      <c r="C68">
        <f>[4]p45!C68</f>
        <v>2000000</v>
      </c>
      <c r="D68">
        <f>[4]p45!D68</f>
        <v>2000000</v>
      </c>
      <c r="E68">
        <f>[4]p45!E68</f>
        <v>2000000</v>
      </c>
      <c r="F68">
        <f>[4]p45!F68</f>
        <v>2000000</v>
      </c>
      <c r="G68">
        <f>[4]p45!G68</f>
        <v>0</v>
      </c>
      <c r="H68">
        <f>[4]p45!H68</f>
        <v>0</v>
      </c>
      <c r="I68">
        <f>[4]p45!I68</f>
        <v>0</v>
      </c>
      <c r="J68">
        <f>[4]p45!J68</f>
        <v>0</v>
      </c>
      <c r="K68">
        <f>[4]p45!K68</f>
        <v>0</v>
      </c>
    </row>
    <row r="69" spans="1:13">
      <c r="A69" t="s">
        <v>242</v>
      </c>
      <c r="B69">
        <f>[4]p45!B69</f>
        <v>36801536.329470277</v>
      </c>
      <c r="C69">
        <f>[4]p45!C69</f>
        <v>37758400.210253656</v>
      </c>
      <c r="D69">
        <f>[4]p45!D69</f>
        <v>36826351.950224802</v>
      </c>
      <c r="E69">
        <f>[4]p45!E69</f>
        <v>37313656.3552192</v>
      </c>
      <c r="F69">
        <f>[4]p45!F69</f>
        <v>36802069.720658302</v>
      </c>
      <c r="G69">
        <f>[4]p45!G69</f>
        <v>0</v>
      </c>
      <c r="H69">
        <f>[4]p45!H69</f>
        <v>0</v>
      </c>
      <c r="I69">
        <f>[4]p45!I69</f>
        <v>0</v>
      </c>
      <c r="J69">
        <f>[4]p45!J69</f>
        <v>0</v>
      </c>
      <c r="K69">
        <f>[4]p45!K69</f>
        <v>0</v>
      </c>
    </row>
    <row r="70" spans="1:13">
      <c r="A70" t="s">
        <v>243</v>
      </c>
      <c r="B70">
        <f>[4]p45!B70</f>
        <v>3421533.9013603106</v>
      </c>
      <c r="C70">
        <f>[4]p45!C70</f>
        <v>2327907.2198820412</v>
      </c>
      <c r="D70">
        <f>[4]p45!D70</f>
        <v>3082281.0042129159</v>
      </c>
      <c r="E70">
        <f>[4]p45!E70</f>
        <v>2737748.1836271808</v>
      </c>
      <c r="F70">
        <f>[4]p45!F70</f>
        <v>3094224.9814645723</v>
      </c>
      <c r="G70">
        <f>[4]p45!G70</f>
        <v>-60061</v>
      </c>
      <c r="H70">
        <f>[4]p45!H70</f>
        <v>-55792</v>
      </c>
      <c r="I70">
        <f>[4]p45!I70</f>
        <v>-52590</v>
      </c>
      <c r="J70">
        <f>[4]p45!J70</f>
        <v>-52590</v>
      </c>
      <c r="K70">
        <f>[4]p45!K70</f>
        <v>-55792</v>
      </c>
    </row>
    <row r="71" spans="1:13">
      <c r="A71" t="s">
        <v>244</v>
      </c>
      <c r="B71">
        <f>[4]p45!B71</f>
        <v>1.0162899197654087</v>
      </c>
      <c r="C71">
        <f>[4]p45!C71</f>
        <v>0.97745902472228952</v>
      </c>
      <c r="D71">
        <f>[4]p45!D71</f>
        <v>1.0177409724463504</v>
      </c>
      <c r="E71">
        <f>[4]p45!E71</f>
        <v>0.97763780752565754</v>
      </c>
      <c r="F71">
        <f>[4]p45!F71</f>
        <v>1.0108722755402939</v>
      </c>
      <c r="G71">
        <f>[4]p45!G71</f>
        <v>0</v>
      </c>
      <c r="H71">
        <f>[4]p45!H71</f>
        <v>0</v>
      </c>
      <c r="I71">
        <f>[4]p45!I71</f>
        <v>0</v>
      </c>
      <c r="J71">
        <f>[4]p45!J71</f>
        <v>0</v>
      </c>
      <c r="K71">
        <f>[4]p45!K71</f>
        <v>0</v>
      </c>
    </row>
    <row r="72" spans="1:13">
      <c r="A72" t="s">
        <v>245</v>
      </c>
      <c r="B72">
        <f>[4]p45!B72</f>
        <v>0.96507583930304708</v>
      </c>
      <c r="C72">
        <f>[4]p45!C72</f>
        <v>1.0505147538358675</v>
      </c>
      <c r="D72">
        <f>[4]p45!D72</f>
        <v>0.9649681280829675</v>
      </c>
      <c r="E72">
        <f>[4]p45!E72</f>
        <v>1.0506392830829203</v>
      </c>
      <c r="F72">
        <f>[4]p45!F72</f>
        <v>0.96880199569519732</v>
      </c>
      <c r="G72">
        <f>[4]p45!G72</f>
        <v>0</v>
      </c>
      <c r="H72">
        <f>[4]p45!H72</f>
        <v>0</v>
      </c>
      <c r="I72">
        <f>[4]p45!I72</f>
        <v>0</v>
      </c>
      <c r="J72">
        <f>[4]p45!J72</f>
        <v>0</v>
      </c>
      <c r="K72">
        <f>[4]p45!K72</f>
        <v>0</v>
      </c>
    </row>
    <row r="73" spans="1:13">
      <c r="A73" t="s">
        <v>246</v>
      </c>
      <c r="B73">
        <f>[4]p45!B73</f>
        <v>0</v>
      </c>
      <c r="C73">
        <f>[4]p45!C73</f>
        <v>0</v>
      </c>
      <c r="D73">
        <f>[4]p45!D73</f>
        <v>0</v>
      </c>
      <c r="E73">
        <f>[4]p45!E73</f>
        <v>0</v>
      </c>
      <c r="F73">
        <f>[4]p45!F73</f>
        <v>0</v>
      </c>
      <c r="G73">
        <f>[4]p45!G73</f>
        <v>0</v>
      </c>
      <c r="H73">
        <f>[4]p45!H73</f>
        <v>0</v>
      </c>
      <c r="I73">
        <f>[4]p45!I73</f>
        <v>0</v>
      </c>
      <c r="J73">
        <f>[4]p45!J73</f>
        <v>0</v>
      </c>
      <c r="K73">
        <f>[4]p45!K73</f>
        <v>0</v>
      </c>
    </row>
    <row r="74" spans="1:13">
      <c r="A74" t="s">
        <v>435</v>
      </c>
      <c r="B74">
        <f>[4]p45!B74</f>
        <v>0</v>
      </c>
      <c r="C74">
        <f>[4]p45!C74</f>
        <v>0</v>
      </c>
      <c r="D74">
        <f>[4]p45!D74</f>
        <v>0</v>
      </c>
      <c r="E74">
        <f>[4]p45!E74</f>
        <v>0</v>
      </c>
      <c r="F74">
        <f>[4]p45!F74</f>
        <v>0</v>
      </c>
      <c r="G74">
        <f>[4]p45!G74</f>
        <v>0</v>
      </c>
      <c r="H74">
        <f>[4]p45!H74</f>
        <v>0</v>
      </c>
      <c r="I74">
        <f>[4]p45!I74</f>
        <v>0</v>
      </c>
      <c r="J74">
        <f>[4]p45!J74</f>
        <v>0</v>
      </c>
      <c r="K74">
        <f>[4]p45!K74</f>
        <v>0</v>
      </c>
    </row>
    <row r="75" spans="1:13">
      <c r="A75" t="s">
        <v>436</v>
      </c>
      <c r="B75">
        <f>[4]p45!B75</f>
        <v>0</v>
      </c>
      <c r="C75">
        <f>[4]p45!C75</f>
        <v>0</v>
      </c>
      <c r="D75">
        <f>[4]p45!D75</f>
        <v>0</v>
      </c>
      <c r="E75">
        <f>[4]p45!E75</f>
        <v>0</v>
      </c>
      <c r="F75">
        <f>[4]p45!F75</f>
        <v>0</v>
      </c>
      <c r="G75">
        <f>[4]p45!G75</f>
        <v>0</v>
      </c>
      <c r="H75">
        <f>[4]p45!H75</f>
        <v>0</v>
      </c>
      <c r="I75">
        <f>[4]p45!I75</f>
        <v>0</v>
      </c>
      <c r="J75">
        <f>[4]p45!J75</f>
        <v>0</v>
      </c>
      <c r="K75">
        <f>[4]p45!K75</f>
        <v>0</v>
      </c>
    </row>
    <row r="76" spans="1:13">
      <c r="A76" t="s">
        <v>437</v>
      </c>
      <c r="B76">
        <f>[4]p45!B76</f>
        <v>0</v>
      </c>
      <c r="C76">
        <f>[4]p45!C76</f>
        <v>0</v>
      </c>
      <c r="D76">
        <f>[4]p45!D76</f>
        <v>0</v>
      </c>
      <c r="E76">
        <f>[4]p45!E76</f>
        <v>0</v>
      </c>
      <c r="F76">
        <f>[4]p45!F76</f>
        <v>0</v>
      </c>
      <c r="G76">
        <f>[4]p45!G76</f>
        <v>0</v>
      </c>
      <c r="H76">
        <f>[4]p45!H76</f>
        <v>0</v>
      </c>
      <c r="I76">
        <f>[4]p45!I76</f>
        <v>0</v>
      </c>
      <c r="J76">
        <f>[4]p45!J76</f>
        <v>0</v>
      </c>
      <c r="K76">
        <f>[4]p45!K76</f>
        <v>0</v>
      </c>
    </row>
    <row r="77" spans="1:13" ht="14" thickBot="1">
      <c r="A77" s="34" t="s">
        <v>438</v>
      </c>
      <c r="B77" s="34">
        <f>[4]p45!B77</f>
        <v>0</v>
      </c>
      <c r="C77" s="34">
        <f>[4]p45!C77</f>
        <v>0</v>
      </c>
      <c r="D77" s="34">
        <f>[4]p45!D77</f>
        <v>0</v>
      </c>
      <c r="E77" s="34">
        <f>[4]p45!E77</f>
        <v>0</v>
      </c>
      <c r="F77" s="34">
        <f>[4]p45!F77</f>
        <v>0</v>
      </c>
      <c r="G77" s="34">
        <f>[4]p45!G77</f>
        <v>0</v>
      </c>
      <c r="H77" s="34">
        <f>[4]p45!H77</f>
        <v>0</v>
      </c>
      <c r="I77" s="34">
        <f>[4]p45!I77</f>
        <v>0</v>
      </c>
      <c r="J77" s="34">
        <f>[4]p45!J77</f>
        <v>0</v>
      </c>
      <c r="K77" s="34">
        <f>[4]p45!K77</f>
        <v>0</v>
      </c>
      <c r="L77" s="34"/>
      <c r="M77" s="34"/>
    </row>
    <row r="78" spans="1:13">
      <c r="A78" t="s">
        <v>247</v>
      </c>
      <c r="B78">
        <f>[4]p45!B78</f>
        <v>1</v>
      </c>
    </row>
    <row r="79" spans="1:13">
      <c r="A79" t="s">
        <v>248</v>
      </c>
      <c r="B79">
        <f>[4]p45!B79</f>
        <v>55000</v>
      </c>
    </row>
    <row r="80" spans="1:13">
      <c r="A80" t="s">
        <v>249</v>
      </c>
      <c r="B80">
        <f>[4]p45!B80</f>
        <v>55000</v>
      </c>
    </row>
    <row r="81" spans="1:2">
      <c r="A81" t="s">
        <v>250</v>
      </c>
      <c r="B81">
        <f>[4]p45!B81</f>
        <v>0</v>
      </c>
    </row>
    <row r="82" spans="1:2">
      <c r="A82" t="s">
        <v>251</v>
      </c>
      <c r="B82">
        <f>[4]p45!B82</f>
        <v>0</v>
      </c>
    </row>
    <row r="83" spans="1:2">
      <c r="A83" t="s">
        <v>252</v>
      </c>
      <c r="B83">
        <f>[4]p45!B83</f>
        <v>0</v>
      </c>
    </row>
    <row r="84" spans="1:2">
      <c r="A84" t="s">
        <v>253</v>
      </c>
      <c r="B84">
        <f>[4]p45!B84</f>
        <v>0</v>
      </c>
    </row>
    <row r="85" spans="1:2">
      <c r="A85" t="s">
        <v>254</v>
      </c>
      <c r="B85">
        <f>[4]p45!B85</f>
        <v>62048</v>
      </c>
    </row>
    <row r="86" spans="1:2">
      <c r="A86" t="s">
        <v>255</v>
      </c>
      <c r="B86">
        <f>[4]p45!B86</f>
        <v>27059</v>
      </c>
    </row>
    <row r="87" spans="1:2">
      <c r="A87" t="s">
        <v>256</v>
      </c>
      <c r="B87">
        <f>[4]p45!B87</f>
        <v>20336</v>
      </c>
    </row>
    <row r="88" spans="1:2">
      <c r="A88" t="s">
        <v>257</v>
      </c>
      <c r="B88">
        <f>[4]p45!B88</f>
        <v>49697</v>
      </c>
    </row>
    <row r="89" spans="1:2">
      <c r="A89" t="s">
        <v>258</v>
      </c>
      <c r="B89">
        <f>[4]p45!B89</f>
        <v>52644</v>
      </c>
    </row>
    <row r="90" spans="1:2">
      <c r="A90" t="s">
        <v>259</v>
      </c>
      <c r="B90">
        <f>[4]p45!B90</f>
        <v>128771</v>
      </c>
    </row>
    <row r="91" spans="1:2">
      <c r="A91" t="s">
        <v>260</v>
      </c>
      <c r="B91">
        <f>[4]p45!B91</f>
        <v>62048</v>
      </c>
    </row>
    <row r="92" spans="1:2">
      <c r="A92" t="s">
        <v>261</v>
      </c>
      <c r="B92">
        <f>[4]p45!B92</f>
        <v>27059</v>
      </c>
    </row>
    <row r="93" spans="1:2">
      <c r="A93" t="s">
        <v>262</v>
      </c>
      <c r="B93">
        <f>[4]p45!B93</f>
        <v>20336</v>
      </c>
    </row>
    <row r="94" spans="1:2">
      <c r="A94" t="s">
        <v>263</v>
      </c>
      <c r="B94">
        <f>[4]p45!B94</f>
        <v>49697</v>
      </c>
    </row>
    <row r="95" spans="1:2">
      <c r="A95" t="s">
        <v>264</v>
      </c>
      <c r="B95">
        <f>[4]p45!B95</f>
        <v>52644</v>
      </c>
    </row>
    <row r="96" spans="1:2">
      <c r="A96" t="s">
        <v>265</v>
      </c>
      <c r="B96">
        <f>[4]p45!B96</f>
        <v>128771</v>
      </c>
    </row>
    <row r="97" spans="1:2">
      <c r="A97" t="s">
        <v>266</v>
      </c>
      <c r="B97">
        <f>[4]p45!B97</f>
        <v>0</v>
      </c>
    </row>
    <row r="98" spans="1:2">
      <c r="A98" t="s">
        <v>267</v>
      </c>
      <c r="B98">
        <f>[4]p45!B98</f>
        <v>0</v>
      </c>
    </row>
    <row r="99" spans="1:2">
      <c r="A99" t="s">
        <v>268</v>
      </c>
      <c r="B99">
        <f>[4]p45!B99</f>
        <v>0</v>
      </c>
    </row>
    <row r="100" spans="1:2">
      <c r="A100" t="s">
        <v>269</v>
      </c>
      <c r="B100">
        <f>[4]p45!B100</f>
        <v>0</v>
      </c>
    </row>
    <row r="101" spans="1:2">
      <c r="A101" t="s">
        <v>270</v>
      </c>
      <c r="B101">
        <f>[4]p45!B101</f>
        <v>0</v>
      </c>
    </row>
    <row r="102" spans="1:2">
      <c r="A102" t="s">
        <v>271</v>
      </c>
      <c r="B102">
        <f>[4]p45!B102</f>
        <v>0</v>
      </c>
    </row>
    <row r="103" spans="1:2">
      <c r="A103" t="s">
        <v>272</v>
      </c>
      <c r="B103">
        <f>[4]p45!B103</f>
        <v>258372088.08417732</v>
      </c>
    </row>
    <row r="104" spans="1:2">
      <c r="A104" t="s">
        <v>273</v>
      </c>
      <c r="B104">
        <f>[4]p45!B104</f>
        <v>10883430.389942408</v>
      </c>
    </row>
    <row r="105" spans="1:2">
      <c r="A105" t="s">
        <v>274</v>
      </c>
      <c r="B105">
        <f>[4]p45!B105</f>
        <v>6735947.7345542591</v>
      </c>
    </row>
    <row r="106" spans="1:2">
      <c r="A106" t="s">
        <v>275</v>
      </c>
      <c r="B106">
        <f>[4]p45!B106</f>
        <v>1552062.6363685403</v>
      </c>
    </row>
    <row r="107" spans="1:2">
      <c r="A107" t="s">
        <v>276</v>
      </c>
      <c r="B107">
        <f>[4]p45!B107</f>
        <v>2540880.192681747</v>
      </c>
    </row>
    <row r="108" spans="1:2">
      <c r="A108" t="s">
        <v>277</v>
      </c>
      <c r="B108">
        <f>[4]p45!B108</f>
        <v>5605844.2991189705</v>
      </c>
    </row>
    <row r="109" spans="1:2">
      <c r="A109" t="s">
        <v>278</v>
      </c>
      <c r="B109">
        <f>[4]p45!B109</f>
        <v>2049.3903196651172</v>
      </c>
    </row>
    <row r="110" spans="1:2">
      <c r="A110" t="s">
        <v>279</v>
      </c>
      <c r="B110">
        <f>[4]p45!B110</f>
        <v>289.87594581866682</v>
      </c>
    </row>
    <row r="111" spans="1:2">
      <c r="A111" t="s">
        <v>280</v>
      </c>
      <c r="B111">
        <f>[4]p45!B111</f>
        <v>141.5673223765582</v>
      </c>
    </row>
    <row r="112" spans="1:2">
      <c r="A112" t="s">
        <v>281</v>
      </c>
      <c r="B112">
        <f>[4]p45!B112</f>
        <v>14.653572379729207</v>
      </c>
    </row>
    <row r="113" spans="1:2">
      <c r="A113" t="s">
        <v>282</v>
      </c>
      <c r="B113">
        <f>[4]p45!B113</f>
        <v>17.278092805949363</v>
      </c>
    </row>
    <row r="114" spans="1:2">
      <c r="A114" t="s">
        <v>283</v>
      </c>
      <c r="B114">
        <f>[4]p45!B114</f>
        <v>22.171003551834634</v>
      </c>
    </row>
    <row r="115" spans="1:2">
      <c r="A115" t="s">
        <v>284</v>
      </c>
      <c r="B115">
        <f>[4]p45!B115</f>
        <v>11999970</v>
      </c>
    </row>
    <row r="116" spans="1:2">
      <c r="A116" t="s">
        <v>285</v>
      </c>
      <c r="B116">
        <f>[4]p45!B116</f>
        <v>650005.19999999995</v>
      </c>
    </row>
    <row r="117" spans="1:2">
      <c r="A117" t="s">
        <v>286</v>
      </c>
      <c r="B117">
        <f>[4]p45!B117</f>
        <v>650002.5</v>
      </c>
    </row>
    <row r="118" spans="1:2">
      <c r="A118" t="s">
        <v>287</v>
      </c>
      <c r="B118">
        <f>[4]p45!B118</f>
        <v>199999.69</v>
      </c>
    </row>
    <row r="119" spans="1:2">
      <c r="A119" t="s">
        <v>288</v>
      </c>
      <c r="B119">
        <f>[4]p45!B119</f>
        <v>300000.13</v>
      </c>
    </row>
    <row r="120" spans="1:2">
      <c r="A120" t="s">
        <v>289</v>
      </c>
      <c r="B120">
        <f>[4]p45!B120</f>
        <v>1000000</v>
      </c>
    </row>
    <row r="121" spans="1:2">
      <c r="A121" t="s">
        <v>290</v>
      </c>
      <c r="B121">
        <f>[4]p45!B121</f>
        <v>23253487.927575957</v>
      </c>
    </row>
    <row r="122" spans="1:2">
      <c r="A122" t="s">
        <v>291</v>
      </c>
      <c r="B122">
        <f>[4]p45!B122</f>
        <v>750956.69690602599</v>
      </c>
    </row>
    <row r="123" spans="1:2">
      <c r="A123" t="s">
        <v>292</v>
      </c>
      <c r="B123">
        <f>[4]p45!B123</f>
        <v>619707.19157899183</v>
      </c>
    </row>
    <row r="124" spans="1:2">
      <c r="A124" t="s">
        <v>293</v>
      </c>
      <c r="B124">
        <f>[4]p45!B124</f>
        <v>0</v>
      </c>
    </row>
    <row r="125" spans="1:2">
      <c r="A125" t="s">
        <v>294</v>
      </c>
      <c r="B125">
        <f>[4]p45!B125</f>
        <v>0</v>
      </c>
    </row>
    <row r="126" spans="1:2">
      <c r="A126" t="s">
        <v>295</v>
      </c>
      <c r="B126">
        <f>[4]p45!B126</f>
        <v>322336.04719934083</v>
      </c>
    </row>
    <row r="127" spans="1:2">
      <c r="A127" t="s">
        <v>296</v>
      </c>
      <c r="B127">
        <f>[4]p45!B127</f>
        <v>55015</v>
      </c>
    </row>
    <row r="128" spans="1:2">
      <c r="A128" t="s">
        <v>297</v>
      </c>
      <c r="B128">
        <f>[4]p45!B128</f>
        <v>15300</v>
      </c>
    </row>
    <row r="129" spans="1:2">
      <c r="A129" t="s">
        <v>298</v>
      </c>
      <c r="B129">
        <f>[4]p45!B129</f>
        <v>14380</v>
      </c>
    </row>
    <row r="130" spans="1:2">
      <c r="A130" t="s">
        <v>299</v>
      </c>
      <c r="B130">
        <f>[4]p45!B130</f>
        <v>51887</v>
      </c>
    </row>
    <row r="131" spans="1:2">
      <c r="A131" t="s">
        <v>300</v>
      </c>
      <c r="B131">
        <f>[4]p45!B131</f>
        <v>59437</v>
      </c>
    </row>
    <row r="132" spans="1:2">
      <c r="A132" t="s">
        <v>301</v>
      </c>
      <c r="B132">
        <f>[4]p45!B132</f>
        <v>139329</v>
      </c>
    </row>
    <row r="133" spans="1:2">
      <c r="A133" t="s">
        <v>302</v>
      </c>
      <c r="B133">
        <f>[4]p45!B133</f>
        <v>55015</v>
      </c>
    </row>
    <row r="134" spans="1:2">
      <c r="A134" t="s">
        <v>303</v>
      </c>
      <c r="B134">
        <f>[4]p45!B134</f>
        <v>15300</v>
      </c>
    </row>
    <row r="135" spans="1:2">
      <c r="A135" t="s">
        <v>304</v>
      </c>
      <c r="B135">
        <f>[4]p45!B135</f>
        <v>14380</v>
      </c>
    </row>
    <row r="136" spans="1:2">
      <c r="A136" t="s">
        <v>305</v>
      </c>
      <c r="B136">
        <f>[4]p45!B136</f>
        <v>51887</v>
      </c>
    </row>
    <row r="137" spans="1:2">
      <c r="A137" t="s">
        <v>306</v>
      </c>
      <c r="B137">
        <f>[4]p45!B137</f>
        <v>59437</v>
      </c>
    </row>
    <row r="138" spans="1:2">
      <c r="A138" t="s">
        <v>307</v>
      </c>
      <c r="B138">
        <f>[4]p45!B138</f>
        <v>139329</v>
      </c>
    </row>
    <row r="139" spans="1:2">
      <c r="A139" t="s">
        <v>308</v>
      </c>
      <c r="B139">
        <f>[4]p45!B139</f>
        <v>0</v>
      </c>
    </row>
    <row r="140" spans="1:2">
      <c r="A140" t="s">
        <v>309</v>
      </c>
      <c r="B140">
        <f>[4]p45!B140</f>
        <v>0</v>
      </c>
    </row>
    <row r="141" spans="1:2">
      <c r="A141" t="s">
        <v>310</v>
      </c>
      <c r="B141">
        <f>[4]p45!B141</f>
        <v>0</v>
      </c>
    </row>
    <row r="142" spans="1:2">
      <c r="A142" t="s">
        <v>311</v>
      </c>
      <c r="B142">
        <f>[4]p45!B142</f>
        <v>0</v>
      </c>
    </row>
    <row r="143" spans="1:2">
      <c r="A143" t="s">
        <v>312</v>
      </c>
      <c r="B143">
        <f>[4]p45!B143</f>
        <v>0</v>
      </c>
    </row>
    <row r="144" spans="1:2">
      <c r="A144" t="s">
        <v>313</v>
      </c>
      <c r="B144">
        <f>[4]p45!B144</f>
        <v>0</v>
      </c>
    </row>
    <row r="145" spans="1:2">
      <c r="A145" t="s">
        <v>314</v>
      </c>
      <c r="B145">
        <f>[4]p45!B145</f>
        <v>352158047.53694421</v>
      </c>
    </row>
    <row r="146" spans="1:2">
      <c r="A146" t="s">
        <v>315</v>
      </c>
      <c r="B146">
        <f>[4]p45!B146</f>
        <v>7308750.4321280727</v>
      </c>
    </row>
    <row r="147" spans="1:2">
      <c r="A147" t="s">
        <v>316</v>
      </c>
      <c r="B147">
        <f>[4]p45!B147</f>
        <v>7212733.5146863898</v>
      </c>
    </row>
    <row r="148" spans="1:2">
      <c r="A148" t="s">
        <v>317</v>
      </c>
      <c r="B148">
        <f>[4]p45!B148</f>
        <v>2131614.7382860985</v>
      </c>
    </row>
    <row r="149" spans="1:2">
      <c r="A149" t="s">
        <v>318</v>
      </c>
      <c r="B149">
        <f>[4]p45!B149</f>
        <v>3407138.8190933033</v>
      </c>
    </row>
    <row r="150" spans="1:2">
      <c r="A150" t="s">
        <v>319</v>
      </c>
      <c r="B150">
        <f>[4]p45!B150</f>
        <v>7760536.970751605</v>
      </c>
    </row>
    <row r="151" spans="1:2">
      <c r="A151" t="s">
        <v>320</v>
      </c>
      <c r="B151">
        <f>[4]p45!B151</f>
        <v>2543.6570701673409</v>
      </c>
    </row>
    <row r="152" spans="1:2">
      <c r="A152" t="s">
        <v>321</v>
      </c>
      <c r="B152">
        <f>[4]p45!B152</f>
        <v>372.33084672398553</v>
      </c>
    </row>
    <row r="153" spans="1:2">
      <c r="A153" t="s">
        <v>322</v>
      </c>
      <c r="B153">
        <f>[4]p45!B153</f>
        <v>178.05599491171387</v>
      </c>
    </row>
    <row r="154" spans="1:2">
      <c r="A154" t="s">
        <v>323</v>
      </c>
      <c r="B154">
        <f>[4]p45!B154</f>
        <v>19.539113744579094</v>
      </c>
    </row>
    <row r="155" spans="1:2">
      <c r="A155" t="s">
        <v>324</v>
      </c>
      <c r="B155">
        <f>[4]p45!B155</f>
        <v>23.038656504802216</v>
      </c>
    </row>
    <row r="156" spans="1:2">
      <c r="A156" t="s">
        <v>325</v>
      </c>
      <c r="B156">
        <f>[4]p45!B156</f>
        <v>28.862856335192674</v>
      </c>
    </row>
    <row r="157" spans="1:2">
      <c r="A157" t="s">
        <v>326</v>
      </c>
      <c r="B157">
        <f>[4]p45!B157</f>
        <v>17000010</v>
      </c>
    </row>
    <row r="158" spans="1:2">
      <c r="A158" t="s">
        <v>327</v>
      </c>
      <c r="B158">
        <f>[4]p45!B158</f>
        <v>600004.80000000005</v>
      </c>
    </row>
    <row r="159" spans="1:2">
      <c r="A159" t="s">
        <v>328</v>
      </c>
      <c r="B159">
        <f>[4]p45!B159</f>
        <v>599999.4</v>
      </c>
    </row>
    <row r="160" spans="1:2">
      <c r="A160" t="s">
        <v>329</v>
      </c>
      <c r="B160">
        <f>[4]p45!B160</f>
        <v>279999.7</v>
      </c>
    </row>
    <row r="161" spans="1:2">
      <c r="A161" t="s">
        <v>330</v>
      </c>
      <c r="B161">
        <f>[4]p45!B161</f>
        <v>399999.91</v>
      </c>
    </row>
    <row r="162" spans="1:2">
      <c r="A162" t="s">
        <v>331</v>
      </c>
      <c r="B162">
        <f>[4]p45!B162</f>
        <v>1200000</v>
      </c>
    </row>
    <row r="163" spans="1:2">
      <c r="A163" t="s">
        <v>332</v>
      </c>
      <c r="B163">
        <f>[4]p45!B163</f>
        <v>0</v>
      </c>
    </row>
    <row r="164" spans="1:2">
      <c r="A164" t="s">
        <v>333</v>
      </c>
      <c r="B164">
        <f>[4]p45!B164</f>
        <v>504303.77981683693</v>
      </c>
    </row>
    <row r="165" spans="1:2">
      <c r="A165" t="s">
        <v>334</v>
      </c>
      <c r="B165">
        <f>[4]p45!B165</f>
        <v>663571.48335114773</v>
      </c>
    </row>
    <row r="166" spans="1:2">
      <c r="A166" t="s">
        <v>335</v>
      </c>
      <c r="B166">
        <f>[4]p45!B166</f>
        <v>245135.6949029013</v>
      </c>
    </row>
    <row r="167" spans="1:2">
      <c r="A167" t="s">
        <v>336</v>
      </c>
      <c r="B167">
        <f>[4]p45!B167</f>
        <v>391820.96419572987</v>
      </c>
    </row>
    <row r="168" spans="1:2">
      <c r="A168" t="s">
        <v>337</v>
      </c>
      <c r="B168">
        <f>[4]p45!B168</f>
        <v>446230.87581821729</v>
      </c>
    </row>
    <row r="169" spans="1:2">
      <c r="A169" t="s">
        <v>338</v>
      </c>
      <c r="B169">
        <f>[4]p45!B169</f>
        <v>5</v>
      </c>
    </row>
    <row r="170" spans="1:2">
      <c r="A170" t="s">
        <v>339</v>
      </c>
      <c r="B170">
        <f>[4]p45!B170</f>
        <v>1</v>
      </c>
    </row>
    <row r="171" spans="1:2">
      <c r="A171" t="s">
        <v>340</v>
      </c>
      <c r="B171">
        <f>[4]p45!B171</f>
        <v>353137</v>
      </c>
    </row>
    <row r="172" spans="1:2">
      <c r="A172" t="s">
        <v>341</v>
      </c>
      <c r="B172">
        <f>[4]p45!B172</f>
        <v>1135168.5750000002</v>
      </c>
    </row>
    <row r="173" spans="1:2">
      <c r="A173" t="s">
        <v>342</v>
      </c>
      <c r="B173">
        <f>[4]p45!B173</f>
        <v>4576094.7300000004</v>
      </c>
    </row>
    <row r="174" spans="1:2">
      <c r="A174" t="s">
        <v>343</v>
      </c>
      <c r="B174">
        <f>[4]p45!B174</f>
        <v>353137</v>
      </c>
    </row>
    <row r="175" spans="1:2">
      <c r="A175" t="s">
        <v>344</v>
      </c>
      <c r="B175">
        <f>[4]p45!B175</f>
        <v>1135168.5750000002</v>
      </c>
    </row>
    <row r="176" spans="1:2">
      <c r="A176" t="s">
        <v>345</v>
      </c>
      <c r="B176">
        <f>[4]p45!B176</f>
        <v>4576094.7300000004</v>
      </c>
    </row>
    <row r="177" spans="1:2">
      <c r="A177" t="s">
        <v>346</v>
      </c>
      <c r="B177">
        <f>[4]p45!B177</f>
        <v>348723</v>
      </c>
    </row>
    <row r="178" spans="1:2">
      <c r="A178" t="s">
        <v>347</v>
      </c>
      <c r="B178">
        <f>[4]p45!B178</f>
        <v>1136569.7574683549</v>
      </c>
    </row>
    <row r="179" spans="1:2">
      <c r="A179" t="s">
        <v>348</v>
      </c>
      <c r="B179">
        <f>[4]p45!B179</f>
        <v>4573274.07</v>
      </c>
    </row>
    <row r="180" spans="1:2">
      <c r="A180" t="s">
        <v>349</v>
      </c>
      <c r="B180">
        <f>[4]p45!B180</f>
        <v>354816</v>
      </c>
    </row>
    <row r="181" spans="1:2">
      <c r="A181" t="s">
        <v>350</v>
      </c>
      <c r="B181">
        <f>[4]p45!B181</f>
        <v>211507653</v>
      </c>
    </row>
    <row r="182" spans="1:2">
      <c r="A182" t="s">
        <v>351</v>
      </c>
      <c r="B182">
        <f>[4]p45!B182</f>
        <v>643759269.5</v>
      </c>
    </row>
    <row r="183" spans="1:2">
      <c r="A183" t="s">
        <v>352</v>
      </c>
      <c r="B183">
        <f>[4]p45!B183</f>
        <v>354816</v>
      </c>
    </row>
    <row r="184" spans="1:2">
      <c r="A184" t="s">
        <v>353</v>
      </c>
      <c r="B184">
        <f>[4]p45!B184</f>
        <v>211507653</v>
      </c>
    </row>
    <row r="185" spans="1:2">
      <c r="A185" t="s">
        <v>354</v>
      </c>
      <c r="B185">
        <f>[4]p45!B185</f>
        <v>643759269.5</v>
      </c>
    </row>
    <row r="186" spans="1:2">
      <c r="A186" t="s">
        <v>355</v>
      </c>
      <c r="B186">
        <f>[4]p45!B186</f>
        <v>350381</v>
      </c>
    </row>
    <row r="187" spans="1:2">
      <c r="A187" t="s">
        <v>356</v>
      </c>
      <c r="B187">
        <f>[4]p45!B187</f>
        <v>211092660</v>
      </c>
    </row>
    <row r="188" spans="1:2">
      <c r="A188" t="s">
        <v>357</v>
      </c>
      <c r="B188">
        <f>[4]p45!B188</f>
        <v>636275970</v>
      </c>
    </row>
    <row r="189" spans="1:2">
      <c r="A189" t="s">
        <v>358</v>
      </c>
      <c r="B189">
        <f>[4]p45!B189</f>
        <v>0</v>
      </c>
    </row>
    <row r="190" spans="1:2">
      <c r="A190" t="s">
        <v>359</v>
      </c>
      <c r="B190">
        <f>[4]p45!B190</f>
        <v>0</v>
      </c>
    </row>
    <row r="191" spans="1:2">
      <c r="A191" t="s">
        <v>360</v>
      </c>
      <c r="B191">
        <f>[4]p45!B191</f>
        <v>0</v>
      </c>
    </row>
    <row r="192" spans="1:2">
      <c r="A192" t="s">
        <v>361</v>
      </c>
      <c r="B192">
        <f>[4]p45!B192</f>
        <v>65229</v>
      </c>
    </row>
    <row r="193" spans="1:2">
      <c r="A193" t="s">
        <v>362</v>
      </c>
      <c r="B193">
        <f>[4]p45!B193</f>
        <v>1054944.67</v>
      </c>
    </row>
    <row r="194" spans="1:2">
      <c r="A194" t="s">
        <v>363</v>
      </c>
      <c r="B194">
        <f>[4]p45!B194</f>
        <v>16.172939411616454</v>
      </c>
    </row>
    <row r="195" spans="1:2">
      <c r="A195" t="s">
        <v>364</v>
      </c>
      <c r="B195">
        <f>[4]p45!B195</f>
        <v>0</v>
      </c>
    </row>
    <row r="196" spans="1:2">
      <c r="A196" t="s">
        <v>365</v>
      </c>
      <c r="B196">
        <f>[4]p45!B196</f>
        <v>0</v>
      </c>
    </row>
    <row r="197" spans="1:2">
      <c r="A197" t="s">
        <v>366</v>
      </c>
      <c r="B197">
        <f>[4]p45!B197</f>
        <v>0</v>
      </c>
    </row>
    <row r="198" spans="1:2">
      <c r="A198" t="s">
        <v>367</v>
      </c>
      <c r="B198">
        <f>[4]p45!B198</f>
        <v>0</v>
      </c>
    </row>
    <row r="199" spans="1:2">
      <c r="A199" t="s">
        <v>368</v>
      </c>
      <c r="B199">
        <f>[4]p45!B199</f>
        <v>0</v>
      </c>
    </row>
    <row r="200" spans="1:2">
      <c r="A200" t="s">
        <v>369</v>
      </c>
      <c r="B200">
        <f>[4]p45!B200</f>
        <v>0</v>
      </c>
    </row>
    <row r="201" spans="1:2">
      <c r="A201" t="s">
        <v>370</v>
      </c>
      <c r="B201">
        <f>[4]p45!B201</f>
        <v>71868</v>
      </c>
    </row>
    <row r="202" spans="1:2">
      <c r="A202" t="s">
        <v>371</v>
      </c>
      <c r="B202">
        <f>[4]p45!B202</f>
        <v>173234340</v>
      </c>
    </row>
    <row r="203" spans="1:2">
      <c r="A203" t="s">
        <v>372</v>
      </c>
      <c r="B203">
        <f>[4]p45!B203</f>
        <v>2410.4519596072332</v>
      </c>
    </row>
    <row r="204" spans="1:2">
      <c r="A204" t="s">
        <v>373</v>
      </c>
      <c r="B204">
        <f>[4]p45!B204</f>
        <v>0</v>
      </c>
    </row>
    <row r="205" spans="1:2">
      <c r="A205" t="s">
        <v>374</v>
      </c>
      <c r="B205">
        <f>[4]p45!B205</f>
        <v>0</v>
      </c>
    </row>
    <row r="206" spans="1:2">
      <c r="A206" t="s">
        <v>375</v>
      </c>
      <c r="B206">
        <f>[4]p45!B206</f>
        <v>0</v>
      </c>
    </row>
    <row r="207" spans="1:2">
      <c r="A207" t="s">
        <v>376</v>
      </c>
      <c r="B207">
        <f>[4]p45!B207</f>
        <v>195968</v>
      </c>
    </row>
    <row r="208" spans="1:2">
      <c r="A208" t="s">
        <v>377</v>
      </c>
      <c r="B208">
        <f>[4]p45!B208</f>
        <v>365808</v>
      </c>
    </row>
    <row r="209" spans="1:2">
      <c r="A209" t="s">
        <v>378</v>
      </c>
      <c r="B209">
        <f>[4]p45!B209</f>
        <v>0</v>
      </c>
    </row>
    <row r="210" spans="1:2">
      <c r="A210" t="s">
        <v>379</v>
      </c>
      <c r="B210">
        <f>[4]p45!B210</f>
        <v>0</v>
      </c>
    </row>
    <row r="211" spans="1:2">
      <c r="A211" t="s">
        <v>380</v>
      </c>
      <c r="B211">
        <f>[4]p45!B211</f>
        <v>721422.3</v>
      </c>
    </row>
    <row r="212" spans="1:2">
      <c r="A212" t="s">
        <v>381</v>
      </c>
      <c r="B212">
        <f>[4]p45!B212</f>
        <v>1241133</v>
      </c>
    </row>
    <row r="213" spans="1:2">
      <c r="A213" t="s">
        <v>382</v>
      </c>
      <c r="B213">
        <f>[4]p45!B213</f>
        <v>36801536.329470277</v>
      </c>
    </row>
    <row r="214" spans="1:2">
      <c r="A214" t="s">
        <v>137</v>
      </c>
      <c r="B214">
        <f>[4]p45!B214</f>
        <v>388080</v>
      </c>
    </row>
    <row r="215" spans="1:2">
      <c r="A215" t="s">
        <v>383</v>
      </c>
      <c r="B215">
        <f>[4]p45!B215</f>
        <v>0</v>
      </c>
    </row>
    <row r="216" spans="1:2">
      <c r="A216" t="s">
        <v>384</v>
      </c>
      <c r="B216">
        <f>[4]p45!B216</f>
        <v>37189616.329470277</v>
      </c>
    </row>
    <row r="217" spans="1:2">
      <c r="A217" t="s">
        <v>385</v>
      </c>
      <c r="B217">
        <f>[4]p45!B217</f>
        <v>15948953</v>
      </c>
    </row>
    <row r="218" spans="1:2">
      <c r="A218" t="s">
        <v>386</v>
      </c>
      <c r="B218">
        <f>[4]p45!B218</f>
        <v>1283198.3</v>
      </c>
    </row>
    <row r="219" spans="1:2">
      <c r="A219" t="s">
        <v>387</v>
      </c>
      <c r="B219">
        <f>[4]p45!B219</f>
        <v>4420028</v>
      </c>
    </row>
    <row r="220" spans="1:2">
      <c r="A220" t="s">
        <v>388</v>
      </c>
      <c r="B220">
        <f>[4]p45!B220</f>
        <v>237097</v>
      </c>
    </row>
    <row r="221" spans="1:2">
      <c r="A221" t="s">
        <v>145</v>
      </c>
      <c r="B221">
        <f>[4]p45!B221</f>
        <v>3500000</v>
      </c>
    </row>
    <row r="222" spans="1:2">
      <c r="A222" t="s">
        <v>146</v>
      </c>
      <c r="B222">
        <f>[4]p45!B222</f>
        <v>982933</v>
      </c>
    </row>
    <row r="223" spans="1:2">
      <c r="A223" t="s">
        <v>389</v>
      </c>
      <c r="B223">
        <f>[4]p45!B223</f>
        <v>216821</v>
      </c>
    </row>
    <row r="224" spans="1:2">
      <c r="A224" t="s">
        <v>390</v>
      </c>
      <c r="B224">
        <f>[4]p45!B224</f>
        <v>0</v>
      </c>
    </row>
    <row r="225" spans="1:2">
      <c r="A225" t="s">
        <v>391</v>
      </c>
      <c r="B225">
        <f>[4]p45!B225</f>
        <v>0</v>
      </c>
    </row>
    <row r="226" spans="1:2">
      <c r="A226" t="s">
        <v>392</v>
      </c>
      <c r="B226">
        <f>[4]p45!B226</f>
        <v>2800000</v>
      </c>
    </row>
    <row r="227" spans="1:2">
      <c r="A227" t="s">
        <v>152</v>
      </c>
      <c r="B227">
        <f>[4]p45!B227</f>
        <v>160000</v>
      </c>
    </row>
    <row r="228" spans="1:2">
      <c r="A228" t="s">
        <v>393</v>
      </c>
      <c r="B228">
        <f>[4]p45!B228</f>
        <v>0</v>
      </c>
    </row>
    <row r="229" spans="1:2">
      <c r="A229" t="s">
        <v>394</v>
      </c>
      <c r="B229">
        <f>[4]p45!B229</f>
        <v>266653</v>
      </c>
    </row>
    <row r="230" spans="1:2">
      <c r="A230" t="s">
        <v>395</v>
      </c>
      <c r="B230">
        <f>[4]p45!B230</f>
        <v>2189791.1281099664</v>
      </c>
    </row>
    <row r="231" spans="1:2">
      <c r="A231" t="s">
        <v>396</v>
      </c>
      <c r="B231">
        <f>[4]p45!B231</f>
        <v>32005474.428109966</v>
      </c>
    </row>
    <row r="232" spans="1:2">
      <c r="A232" t="s">
        <v>397</v>
      </c>
      <c r="B232">
        <f>[4]p45!B232</f>
        <v>5184141.9013603106</v>
      </c>
    </row>
    <row r="233" spans="1:2">
      <c r="A233" t="s">
        <v>398</v>
      </c>
      <c r="B233">
        <f>[4]p45!B233</f>
        <v>1762608</v>
      </c>
    </row>
    <row r="234" spans="1:2">
      <c r="A234" t="s">
        <v>243</v>
      </c>
      <c r="B234">
        <f>[4]p45!B234</f>
        <v>3421533.9013603106</v>
      </c>
    </row>
    <row r="235" spans="1:2">
      <c r="A235" t="s">
        <v>399</v>
      </c>
      <c r="B235">
        <f>[4]p45!B235</f>
        <v>6250000</v>
      </c>
    </row>
    <row r="236" spans="1:2">
      <c r="A236" t="s">
        <v>400</v>
      </c>
      <c r="B236">
        <f>[4]p45!B236</f>
        <v>11666666.666666668</v>
      </c>
    </row>
    <row r="237" spans="1:2">
      <c r="A237" t="s">
        <v>401</v>
      </c>
      <c r="B237">
        <f>[4]p45!B237</f>
        <v>10000000</v>
      </c>
    </row>
    <row r="238" spans="1:2">
      <c r="A238" t="s">
        <v>402</v>
      </c>
      <c r="B238">
        <f>[4]p45!B238</f>
        <v>400</v>
      </c>
    </row>
    <row r="239" spans="1:2">
      <c r="A239" t="s">
        <v>403</v>
      </c>
      <c r="B239">
        <f>[4]p45!B239</f>
        <v>300</v>
      </c>
    </row>
    <row r="240" spans="1:2">
      <c r="A240" t="s">
        <v>404</v>
      </c>
      <c r="B240">
        <f>[4]p45!B240</f>
        <v>1000</v>
      </c>
    </row>
    <row r="241" spans="1:2">
      <c r="A241" t="s">
        <v>405</v>
      </c>
      <c r="B241">
        <f>[4]p45!B241</f>
        <v>1.4</v>
      </c>
    </row>
    <row r="242" spans="1:2">
      <c r="A242" t="s">
        <v>406</v>
      </c>
      <c r="B242">
        <f>[4]p45!B242</f>
        <v>2.66</v>
      </c>
    </row>
    <row r="243" spans="1:2">
      <c r="A243" t="s">
        <v>407</v>
      </c>
      <c r="B243">
        <f>[4]p45!B243</f>
        <v>49547683</v>
      </c>
    </row>
    <row r="244" spans="1:2">
      <c r="A244" t="s">
        <v>408</v>
      </c>
      <c r="B244">
        <f>[4]p45!B244</f>
        <v>11612369</v>
      </c>
    </row>
    <row r="245" spans="1:2">
      <c r="A245" t="s">
        <v>409</v>
      </c>
      <c r="B245">
        <f>[4]p45!B245</f>
        <v>35000</v>
      </c>
    </row>
    <row r="246" spans="1:2">
      <c r="A246" t="s">
        <v>410</v>
      </c>
      <c r="B246">
        <f>[4]p45!B246</f>
        <v>0</v>
      </c>
    </row>
    <row r="247" spans="1:2">
      <c r="A247" t="s">
        <v>411</v>
      </c>
      <c r="B247">
        <f>[4]p45!B247</f>
        <v>5.5</v>
      </c>
    </row>
    <row r="248" spans="1:2">
      <c r="A248" t="s">
        <v>412</v>
      </c>
      <c r="B248">
        <f>[4]p45!B248</f>
        <v>5.5</v>
      </c>
    </row>
    <row r="249" spans="1:2">
      <c r="A249" t="s">
        <v>413</v>
      </c>
      <c r="B249">
        <f>[4]p45!B249</f>
        <v>0</v>
      </c>
    </row>
    <row r="250" spans="1:2">
      <c r="A250" t="s">
        <v>414</v>
      </c>
      <c r="B250">
        <f>[4]p45!B250</f>
        <v>0</v>
      </c>
    </row>
    <row r="251" spans="1:2">
      <c r="A251" t="s">
        <v>415</v>
      </c>
      <c r="B251">
        <f>[4]p45!B251</f>
        <v>0</v>
      </c>
    </row>
    <row r="252" spans="1:2">
      <c r="A252" t="s">
        <v>416</v>
      </c>
      <c r="B252">
        <f>[4]p45!B252</f>
        <v>0</v>
      </c>
    </row>
    <row r="253" spans="1:2">
      <c r="A253" t="s">
        <v>417</v>
      </c>
      <c r="B253">
        <f>[4]p45!B253</f>
        <v>0</v>
      </c>
    </row>
    <row r="254" spans="1:2">
      <c r="A254" t="s">
        <v>418</v>
      </c>
      <c r="B254">
        <f>[4]p45!B254</f>
        <v>0</v>
      </c>
    </row>
    <row r="255" spans="1:2">
      <c r="A255" t="s">
        <v>419</v>
      </c>
      <c r="B255">
        <f>[4]p45!B255</f>
        <v>0</v>
      </c>
    </row>
    <row r="256" spans="1:2">
      <c r="A256" t="s">
        <v>420</v>
      </c>
      <c r="B256">
        <f>[4]p45!B256</f>
        <v>0</v>
      </c>
    </row>
    <row r="257" spans="1:2">
      <c r="A257" t="s">
        <v>421</v>
      </c>
      <c r="B257">
        <f>[4]p45!B257</f>
        <v>0</v>
      </c>
    </row>
    <row r="258" spans="1:2">
      <c r="A258" t="s">
        <v>422</v>
      </c>
      <c r="B258">
        <f>[4]p45!B258</f>
        <v>0</v>
      </c>
    </row>
    <row r="259" spans="1:2">
      <c r="A259" t="s">
        <v>423</v>
      </c>
      <c r="B259">
        <f>[4]p45!B259</f>
        <v>5</v>
      </c>
    </row>
    <row r="260" spans="1:2">
      <c r="A260" t="s">
        <v>1065</v>
      </c>
      <c r="B260">
        <f>[4]p45!B260</f>
        <v>16.392932463588579</v>
      </c>
    </row>
    <row r="261" spans="1:2">
      <c r="A261" t="s">
        <v>1066</v>
      </c>
      <c r="B261">
        <f>[4]p45!B261</f>
        <v>20.403983669911298</v>
      </c>
    </row>
    <row r="262" spans="1:2">
      <c r="A262" t="s">
        <v>227</v>
      </c>
      <c r="B262">
        <f>[4]p45!B262</f>
        <v>90</v>
      </c>
    </row>
    <row r="263" spans="1:2">
      <c r="A263" t="s">
        <v>228</v>
      </c>
      <c r="B263">
        <f>[4]p45!B263</f>
        <v>89</v>
      </c>
    </row>
    <row r="264" spans="1:2">
      <c r="A264" t="s">
        <v>346</v>
      </c>
      <c r="B264">
        <f>[4]p45!B264</f>
        <v>348723</v>
      </c>
    </row>
    <row r="265" spans="1:2">
      <c r="A265" t="s">
        <v>355</v>
      </c>
      <c r="B265">
        <f>[4]p45!B265</f>
        <v>350381</v>
      </c>
    </row>
    <row r="266" spans="1:2">
      <c r="A266" t="s">
        <v>338</v>
      </c>
      <c r="B266">
        <f>[4]p45!B266</f>
        <v>5</v>
      </c>
    </row>
    <row r="267" spans="1:2">
      <c r="A267" t="s">
        <v>339</v>
      </c>
      <c r="B267">
        <f>[4]p45!B267</f>
        <v>1</v>
      </c>
    </row>
    <row r="268" spans="1:2">
      <c r="A268" t="s">
        <v>1067</v>
      </c>
      <c r="B268">
        <f>[4]p45!B268</f>
        <v>1255402.8</v>
      </c>
    </row>
    <row r="269" spans="1:2">
      <c r="A269" t="s">
        <v>1068</v>
      </c>
      <c r="B269">
        <f>[4]p45!B269</f>
        <v>1313928.75</v>
      </c>
    </row>
    <row r="270" spans="1:2">
      <c r="A270" t="s">
        <v>1069</v>
      </c>
      <c r="B270">
        <f>[4]p45!B270</f>
        <v>3001580.0591309541</v>
      </c>
    </row>
    <row r="271" spans="1:2">
      <c r="A271" t="s">
        <v>1070</v>
      </c>
      <c r="B271">
        <f>[4]p45!B271</f>
        <v>0.87464014227328502</v>
      </c>
    </row>
    <row r="272" spans="1:2">
      <c r="A272" t="s">
        <v>1071</v>
      </c>
      <c r="B272">
        <f>[4]p45!B272</f>
        <v>0.80615662574684321</v>
      </c>
    </row>
    <row r="273" spans="1:2">
      <c r="A273" t="s">
        <v>1072</v>
      </c>
      <c r="B273">
        <f>[4]p45!B273</f>
        <v>0.88117663683539149</v>
      </c>
    </row>
    <row r="274" spans="1:2">
      <c r="A274" t="s">
        <v>1073</v>
      </c>
      <c r="B274">
        <f>[4]p45!B274</f>
        <v>0.71690441244009728</v>
      </c>
    </row>
    <row r="275" spans="1:2">
      <c r="A275" t="s">
        <v>1087</v>
      </c>
      <c r="B275">
        <f>[4]p45!B275</f>
        <v>0.89441920006711284</v>
      </c>
    </row>
    <row r="276" spans="1:2">
      <c r="A276" t="s">
        <v>1088</v>
      </c>
      <c r="B276">
        <f>[4]p45!B276</f>
        <v>0.72512840154149438</v>
      </c>
    </row>
    <row r="277" spans="1:2">
      <c r="A277" t="s">
        <v>1091</v>
      </c>
      <c r="B277">
        <f>[4]p45!B277</f>
        <v>4429175.9013603106</v>
      </c>
    </row>
    <row r="278" spans="1:2">
      <c r="A278" t="s">
        <v>1092</v>
      </c>
      <c r="B278">
        <f>[4]p45!B278</f>
        <v>1.5312648914569487</v>
      </c>
    </row>
    <row r="279" spans="1:2">
      <c r="A279" t="s">
        <v>1093</v>
      </c>
      <c r="B279">
        <f>[4]p45!B279</f>
        <v>0.60494059575708059</v>
      </c>
    </row>
    <row r="280" spans="1:2">
      <c r="A280" t="s">
        <v>1094</v>
      </c>
      <c r="B280">
        <f>[4]p45!B280</f>
        <v>0.3950594042429193</v>
      </c>
    </row>
    <row r="281" spans="1:2">
      <c r="A281" t="s">
        <v>1099</v>
      </c>
      <c r="B281">
        <f>[4]p45!B281</f>
        <v>7.0223999999999995E-2</v>
      </c>
    </row>
    <row r="282" spans="1:2">
      <c r="A282" t="s">
        <v>1100</v>
      </c>
      <c r="B282">
        <f>[4]p45!B282</f>
        <v>0.12296897337185424</v>
      </c>
    </row>
    <row r="283" spans="1:2">
      <c r="A283" t="s">
        <v>1095</v>
      </c>
      <c r="B283">
        <f>[4]p45!B283</f>
        <v>37935314</v>
      </c>
    </row>
    <row r="284" spans="1:2">
      <c r="A284" t="s">
        <v>1096</v>
      </c>
      <c r="B284">
        <f>[4]p45!B284</f>
        <v>24773841.685814258</v>
      </c>
    </row>
    <row r="285" spans="1:2">
      <c r="A285" t="s">
        <v>1097</v>
      </c>
      <c r="B285">
        <f>[4]p45!B285</f>
        <v>1427595.8422293565</v>
      </c>
    </row>
    <row r="286" spans="1:2">
      <c r="A286" t="s">
        <v>1101</v>
      </c>
      <c r="B286">
        <f>[4]p45!B286</f>
        <v>2000000</v>
      </c>
    </row>
    <row r="287" spans="1:2">
      <c r="A287" t="s">
        <v>1102</v>
      </c>
      <c r="B287">
        <f>[4]p45!B287</f>
        <v>0</v>
      </c>
    </row>
    <row r="288" spans="1:2">
      <c r="A288" t="s">
        <v>1103</v>
      </c>
      <c r="B288">
        <f>[4]p45!B288</f>
        <v>0</v>
      </c>
    </row>
    <row r="289" spans="1:2">
      <c r="A289" t="s">
        <v>1069</v>
      </c>
      <c r="B289">
        <f>[4]p45!B289</f>
        <v>3001580.0591309541</v>
      </c>
    </row>
    <row r="290" spans="1:2">
      <c r="A290" t="s">
        <v>508</v>
      </c>
      <c r="B290">
        <f>[4]p45!B290</f>
        <v>9.1061397757093376E-2</v>
      </c>
    </row>
    <row r="291" spans="1:2">
      <c r="A291" t="s">
        <v>1104</v>
      </c>
      <c r="B291">
        <f>[4]p45!B291</f>
        <v>0.28252180103022856</v>
      </c>
    </row>
  </sheetData>
  <phoneticPr fontId="33" type="noConversion"/>
  <pageMargins left="0.75" right="0.75" top="1" bottom="1" header="0.5" footer="0.5"/>
  <headerFooter alignWithMargins="0"/>
  <drawing r:id="rId1"/>
</worksheet>
</file>

<file path=xl/worksheets/sheet5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60"/>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1200</v>
      </c>
    </row>
    <row r="2" spans="1:11">
      <c r="A2">
        <v>46</v>
      </c>
      <c r="B2" t="s">
        <v>176</v>
      </c>
      <c r="C2" t="s">
        <v>177</v>
      </c>
      <c r="D2" t="s">
        <v>178</v>
      </c>
      <c r="E2" t="s">
        <v>8</v>
      </c>
      <c r="F2" t="s">
        <v>179</v>
      </c>
      <c r="G2" t="s">
        <v>10</v>
      </c>
      <c r="H2" t="s">
        <v>180</v>
      </c>
    </row>
    <row r="3" spans="1:11">
      <c r="A3" t="s">
        <v>181</v>
      </c>
      <c r="B3">
        <f>[4]p46!B3</f>
        <v>331636</v>
      </c>
      <c r="C3">
        <f>[4]p46!C3</f>
        <v>137688</v>
      </c>
      <c r="D3">
        <f>[4]p46!D3</f>
        <v>99630</v>
      </c>
      <c r="E3">
        <f>[4]p46!E3</f>
        <v>234763</v>
      </c>
      <c r="F3">
        <f>[4]p46!F3</f>
        <v>261971</v>
      </c>
      <c r="G3">
        <f>[4]p46!G3</f>
        <v>690725</v>
      </c>
      <c r="H3">
        <f>[4]p46!H3</f>
        <v>1756413</v>
      </c>
      <c r="I3">
        <f>[4]p46!I3</f>
        <v>0</v>
      </c>
      <c r="J3">
        <f>[4]p46!J3</f>
        <v>0</v>
      </c>
      <c r="K3">
        <f>[4]p46!K3</f>
        <v>0</v>
      </c>
    </row>
    <row r="4" spans="1:11">
      <c r="A4" t="s">
        <v>182</v>
      </c>
      <c r="B4">
        <f>[4]p46!B4</f>
        <v>331636</v>
      </c>
      <c r="C4">
        <f>[4]p46!C4</f>
        <v>137688</v>
      </c>
      <c r="D4">
        <f>[4]p46!D4</f>
        <v>99630</v>
      </c>
      <c r="E4">
        <f>[4]p46!E4</f>
        <v>234763</v>
      </c>
      <c r="F4">
        <f>[4]p46!F4</f>
        <v>261971</v>
      </c>
      <c r="G4">
        <f>[4]p46!G4</f>
        <v>690725</v>
      </c>
      <c r="H4">
        <f>[4]p46!H4</f>
        <v>1756413</v>
      </c>
      <c r="I4">
        <f>[4]p46!I4</f>
        <v>0</v>
      </c>
      <c r="J4">
        <f>[4]p46!J4</f>
        <v>0</v>
      </c>
      <c r="K4">
        <f>[4]p46!K4</f>
        <v>0</v>
      </c>
    </row>
    <row r="5" spans="1:11">
      <c r="A5" t="s">
        <v>183</v>
      </c>
      <c r="B5">
        <f>[4]p46!B5</f>
        <v>0</v>
      </c>
      <c r="C5">
        <f>[4]p46!C5</f>
        <v>0</v>
      </c>
      <c r="D5">
        <f>[4]p46!D5</f>
        <v>0</v>
      </c>
      <c r="E5">
        <f>[4]p46!E5</f>
        <v>0</v>
      </c>
      <c r="F5">
        <f>[4]p46!F5</f>
        <v>261971</v>
      </c>
      <c r="G5">
        <f>[4]p46!G5</f>
        <v>0</v>
      </c>
      <c r="H5">
        <f>[4]p46!H5</f>
        <v>0</v>
      </c>
      <c r="I5">
        <f>[4]p46!I5</f>
        <v>0</v>
      </c>
      <c r="J5">
        <f>[4]p46!J5</f>
        <v>0</v>
      </c>
      <c r="K5">
        <f>[4]p46!K5</f>
        <v>0</v>
      </c>
    </row>
    <row r="6" spans="1:11">
      <c r="A6" t="s">
        <v>184</v>
      </c>
      <c r="B6">
        <f>[4]p46!B6</f>
        <v>331636</v>
      </c>
      <c r="C6">
        <f>[4]p46!C6</f>
        <v>137688</v>
      </c>
      <c r="D6">
        <f>[4]p46!D6</f>
        <v>99630</v>
      </c>
      <c r="E6">
        <f>[4]p46!E6</f>
        <v>234763</v>
      </c>
      <c r="F6">
        <f>[4]p46!F6</f>
        <v>0</v>
      </c>
      <c r="G6">
        <f>[4]p46!G6</f>
        <v>690725</v>
      </c>
      <c r="H6">
        <f>[4]p46!H6</f>
        <v>0</v>
      </c>
      <c r="I6">
        <f>[4]p46!I6</f>
        <v>0</v>
      </c>
      <c r="J6">
        <f>[4]p46!J6</f>
        <v>0</v>
      </c>
      <c r="K6">
        <f>[4]p46!K6</f>
        <v>0</v>
      </c>
    </row>
    <row r="7" spans="1:11">
      <c r="A7" t="s">
        <v>185</v>
      </c>
      <c r="B7">
        <f>[4]p46!B7</f>
        <v>0</v>
      </c>
      <c r="C7">
        <f>[4]p46!C7</f>
        <v>0</v>
      </c>
      <c r="D7">
        <f>[4]p46!D7</f>
        <v>0</v>
      </c>
      <c r="E7">
        <f>[4]p46!E7</f>
        <v>0</v>
      </c>
      <c r="F7">
        <f>[4]p46!F7</f>
        <v>1494442</v>
      </c>
      <c r="G7">
        <f>[4]p46!G7</f>
        <v>0</v>
      </c>
      <c r="H7">
        <f>[4]p46!H7</f>
        <v>0</v>
      </c>
      <c r="I7">
        <f>[4]p46!I7</f>
        <v>0</v>
      </c>
      <c r="J7">
        <f>[4]p46!J7</f>
        <v>0</v>
      </c>
      <c r="K7">
        <f>[4]p46!K7</f>
        <v>0</v>
      </c>
    </row>
    <row r="8" spans="1:11">
      <c r="A8" t="s">
        <v>186</v>
      </c>
      <c r="B8">
        <f>[4]p46!B8</f>
        <v>289064</v>
      </c>
      <c r="C8">
        <f>[4]p46!C8</f>
        <v>91670</v>
      </c>
      <c r="D8">
        <f>[4]p46!D8</f>
        <v>83617</v>
      </c>
      <c r="E8">
        <f>[4]p46!E8</f>
        <v>238332</v>
      </c>
      <c r="F8">
        <f>[4]p46!F8</f>
        <v>294194</v>
      </c>
      <c r="G8">
        <f>[4]p46!G8</f>
        <v>744634</v>
      </c>
      <c r="H8">
        <f>[4]p46!H8</f>
        <v>1741511</v>
      </c>
      <c r="I8">
        <f>[4]p46!I8</f>
        <v>0</v>
      </c>
      <c r="J8">
        <f>[4]p46!J8</f>
        <v>0</v>
      </c>
      <c r="K8">
        <f>[4]p46!K8</f>
        <v>0</v>
      </c>
    </row>
    <row r="9" spans="1:11">
      <c r="A9" t="s">
        <v>187</v>
      </c>
      <c r="B9">
        <f>[4]p46!B9</f>
        <v>289064</v>
      </c>
      <c r="C9">
        <f>[4]p46!C9</f>
        <v>91670</v>
      </c>
      <c r="D9">
        <f>[4]p46!D9</f>
        <v>83617</v>
      </c>
      <c r="E9">
        <f>[4]p46!E9</f>
        <v>238332</v>
      </c>
      <c r="F9">
        <f>[4]p46!F9</f>
        <v>294194</v>
      </c>
      <c r="G9">
        <f>[4]p46!G9</f>
        <v>744634</v>
      </c>
      <c r="H9">
        <f>[4]p46!H9</f>
        <v>1741511</v>
      </c>
      <c r="I9">
        <f>[4]p46!I9</f>
        <v>0</v>
      </c>
      <c r="J9">
        <f>[4]p46!J9</f>
        <v>0</v>
      </c>
      <c r="K9">
        <f>[4]p46!K9</f>
        <v>0</v>
      </c>
    </row>
    <row r="10" spans="1:11">
      <c r="A10" t="s">
        <v>188</v>
      </c>
      <c r="B10">
        <f>[4]p46!B10</f>
        <v>289064</v>
      </c>
      <c r="C10">
        <f>[4]p46!C10</f>
        <v>0</v>
      </c>
      <c r="D10">
        <f>[4]p46!D10</f>
        <v>0</v>
      </c>
      <c r="E10">
        <f>[4]p46!E10</f>
        <v>0</v>
      </c>
      <c r="F10">
        <f>[4]p46!F10</f>
        <v>0</v>
      </c>
      <c r="G10">
        <f>[4]p46!G10</f>
        <v>0</v>
      </c>
      <c r="H10">
        <f>[4]p46!H10</f>
        <v>0</v>
      </c>
      <c r="I10">
        <f>[4]p46!I10</f>
        <v>0</v>
      </c>
      <c r="J10">
        <f>[4]p46!J10</f>
        <v>0</v>
      </c>
      <c r="K10">
        <f>[4]p46!K10</f>
        <v>0</v>
      </c>
    </row>
    <row r="11" spans="1:11">
      <c r="A11" t="s">
        <v>189</v>
      </c>
      <c r="B11">
        <f>[4]p46!B11</f>
        <v>0</v>
      </c>
      <c r="C11">
        <f>[4]p46!C11</f>
        <v>91670</v>
      </c>
      <c r="D11">
        <f>[4]p46!D11</f>
        <v>83617</v>
      </c>
      <c r="E11">
        <f>[4]p46!E11</f>
        <v>238332</v>
      </c>
      <c r="F11">
        <f>[4]p46!F11</f>
        <v>294194</v>
      </c>
      <c r="G11">
        <f>[4]p46!G11</f>
        <v>744634</v>
      </c>
      <c r="H11">
        <f>[4]p46!H11</f>
        <v>0</v>
      </c>
      <c r="I11">
        <f>[4]p46!I11</f>
        <v>0</v>
      </c>
      <c r="J11">
        <f>[4]p46!J11</f>
        <v>0</v>
      </c>
      <c r="K11">
        <f>[4]p46!K11</f>
        <v>0</v>
      </c>
    </row>
    <row r="12" spans="1:11">
      <c r="A12" t="s">
        <v>190</v>
      </c>
      <c r="B12">
        <f>[4]p46!B12</f>
        <v>1452447</v>
      </c>
      <c r="C12">
        <f>[4]p46!C12</f>
        <v>0</v>
      </c>
      <c r="D12">
        <f>[4]p46!D12</f>
        <v>0</v>
      </c>
      <c r="E12">
        <f>[4]p46!E12</f>
        <v>0</v>
      </c>
      <c r="F12">
        <f>[4]p46!F12</f>
        <v>0</v>
      </c>
      <c r="G12">
        <f>[4]p46!G12</f>
        <v>0</v>
      </c>
      <c r="H12">
        <f>[4]p46!H12</f>
        <v>0</v>
      </c>
      <c r="I12">
        <f>[4]p46!I12</f>
        <v>0</v>
      </c>
      <c r="J12">
        <f>[4]p46!J12</f>
        <v>0</v>
      </c>
      <c r="K12">
        <f>[4]p46!K12</f>
        <v>0</v>
      </c>
    </row>
    <row r="13" spans="1:11">
      <c r="A13" t="s">
        <v>191</v>
      </c>
      <c r="B13">
        <f>[4]p46!B13</f>
        <v>4150</v>
      </c>
      <c r="C13">
        <f>[4]p46!C13</f>
        <v>400</v>
      </c>
      <c r="D13">
        <f>[4]p46!D13</f>
        <v>340</v>
      </c>
      <c r="E13">
        <f>[4]p46!E13</f>
        <v>31</v>
      </c>
      <c r="F13">
        <f>[4]p46!F13</f>
        <v>48</v>
      </c>
      <c r="G13">
        <f>[4]p46!G13</f>
        <v>44</v>
      </c>
      <c r="H13">
        <f>[4]p46!H13</f>
        <v>0</v>
      </c>
      <c r="I13">
        <f>[4]p46!I13</f>
        <v>0</v>
      </c>
      <c r="J13">
        <f>[4]p46!J13</f>
        <v>0</v>
      </c>
      <c r="K13">
        <f>[4]p46!K13</f>
        <v>0</v>
      </c>
    </row>
    <row r="14" spans="1:11">
      <c r="A14" t="s">
        <v>192</v>
      </c>
      <c r="B14">
        <f>[4]p46!B14</f>
        <v>4000</v>
      </c>
      <c r="C14">
        <f>[4]p46!C14</f>
        <v>400</v>
      </c>
      <c r="D14">
        <f>[4]p46!D14</f>
        <v>350</v>
      </c>
      <c r="E14">
        <f>[4]p46!E14</f>
        <v>30</v>
      </c>
      <c r="F14">
        <f>[4]p46!F14</f>
        <v>46</v>
      </c>
      <c r="G14">
        <f>[4]p46!G14</f>
        <v>41</v>
      </c>
      <c r="H14">
        <f>[4]p46!H14</f>
        <v>0</v>
      </c>
      <c r="I14">
        <f>[4]p46!I14</f>
        <v>0</v>
      </c>
      <c r="J14">
        <f>[4]p46!J14</f>
        <v>0</v>
      </c>
      <c r="K14">
        <f>[4]p46!K14</f>
        <v>0</v>
      </c>
    </row>
    <row r="15" spans="1:11">
      <c r="A15" t="s">
        <v>193</v>
      </c>
      <c r="B15">
        <f>[4]p46!B15</f>
        <v>4150</v>
      </c>
      <c r="C15">
        <f>[4]p46!C15</f>
        <v>400</v>
      </c>
      <c r="D15">
        <f>[4]p46!D15</f>
        <v>340</v>
      </c>
      <c r="E15">
        <f>[4]p46!E15</f>
        <v>31</v>
      </c>
      <c r="F15">
        <f>[4]p46!F15</f>
        <v>48</v>
      </c>
      <c r="G15">
        <f>[4]p46!G15</f>
        <v>44</v>
      </c>
      <c r="H15">
        <f>[4]p46!H15</f>
        <v>0</v>
      </c>
      <c r="I15">
        <f>[4]p46!I15</f>
        <v>0</v>
      </c>
      <c r="J15">
        <f>[4]p46!J15</f>
        <v>0</v>
      </c>
      <c r="K15">
        <f>[4]p46!K15</f>
        <v>0</v>
      </c>
    </row>
    <row r="16" spans="1:11">
      <c r="A16" t="s">
        <v>194</v>
      </c>
      <c r="B16">
        <f>[4]p46!B16</f>
        <v>4000</v>
      </c>
      <c r="C16">
        <f>[4]p46!C16</f>
        <v>400</v>
      </c>
      <c r="D16">
        <f>[4]p46!D16</f>
        <v>350</v>
      </c>
      <c r="E16">
        <f>[4]p46!E16</f>
        <v>30</v>
      </c>
      <c r="F16">
        <f>[4]p46!F16</f>
        <v>46</v>
      </c>
      <c r="G16">
        <f>[4]p46!G16</f>
        <v>41</v>
      </c>
      <c r="H16">
        <f>[4]p46!H16</f>
        <v>0</v>
      </c>
      <c r="I16">
        <f>[4]p46!I16</f>
        <v>0</v>
      </c>
      <c r="J16">
        <f>[4]p46!J16</f>
        <v>0</v>
      </c>
      <c r="K16">
        <f>[4]p46!K16</f>
        <v>0</v>
      </c>
    </row>
    <row r="17" spans="1:11">
      <c r="A17" t="s">
        <v>195</v>
      </c>
      <c r="B17">
        <f>[4]p46!B17</f>
        <v>4150</v>
      </c>
      <c r="C17">
        <f>[4]p46!C17</f>
        <v>400</v>
      </c>
      <c r="D17">
        <f>[4]p46!D17</f>
        <v>340</v>
      </c>
      <c r="E17">
        <f>[4]p46!E17</f>
        <v>31</v>
      </c>
      <c r="F17">
        <f>[4]p46!F17</f>
        <v>48</v>
      </c>
      <c r="G17">
        <f>[4]p46!G17</f>
        <v>44</v>
      </c>
      <c r="H17">
        <f>[4]p46!H17</f>
        <v>0</v>
      </c>
      <c r="I17">
        <f>[4]p46!I17</f>
        <v>0</v>
      </c>
      <c r="J17">
        <f>[4]p46!J17</f>
        <v>0</v>
      </c>
      <c r="K17">
        <f>[4]p46!K17</f>
        <v>0</v>
      </c>
    </row>
    <row r="18" spans="1:11">
      <c r="A18" t="s">
        <v>196</v>
      </c>
      <c r="B18">
        <f>[4]p46!B18</f>
        <v>0</v>
      </c>
      <c r="C18">
        <f>[4]p46!C18</f>
        <v>0</v>
      </c>
      <c r="D18">
        <f>[4]p46!D18</f>
        <v>0</v>
      </c>
      <c r="E18">
        <f>[4]p46!E18</f>
        <v>0</v>
      </c>
      <c r="F18">
        <f>[4]p46!F18</f>
        <v>0</v>
      </c>
      <c r="G18">
        <f>[4]p46!G18</f>
        <v>0</v>
      </c>
      <c r="H18">
        <f>[4]p46!H18</f>
        <v>0</v>
      </c>
      <c r="I18">
        <f>[4]p46!I18</f>
        <v>0</v>
      </c>
      <c r="J18">
        <f>[4]p46!J18</f>
        <v>0</v>
      </c>
      <c r="K18">
        <f>[4]p46!K18</f>
        <v>0</v>
      </c>
    </row>
    <row r="19" spans="1:11">
      <c r="A19" t="s">
        <v>197</v>
      </c>
      <c r="B19">
        <f>[4]p46!B19</f>
        <v>0</v>
      </c>
      <c r="C19">
        <f>[4]p46!C19</f>
        <v>0</v>
      </c>
      <c r="D19">
        <f>[4]p46!D19</f>
        <v>0</v>
      </c>
      <c r="E19">
        <f>[4]p46!E19</f>
        <v>0</v>
      </c>
      <c r="F19">
        <f>[4]p46!F19</f>
        <v>0</v>
      </c>
      <c r="G19">
        <f>[4]p46!G19</f>
        <v>0</v>
      </c>
      <c r="H19">
        <f>[4]p46!H19</f>
        <v>0</v>
      </c>
      <c r="I19">
        <f>[4]p46!I19</f>
        <v>0</v>
      </c>
      <c r="J19">
        <f>[4]p46!J19</f>
        <v>0</v>
      </c>
      <c r="K19">
        <f>[4]p46!K19</f>
        <v>0</v>
      </c>
    </row>
    <row r="20" spans="1:11">
      <c r="A20" t="s">
        <v>198</v>
      </c>
      <c r="B20">
        <f>[4]p46!B20</f>
        <v>0</v>
      </c>
      <c r="C20">
        <f>[4]p46!C20</f>
        <v>0</v>
      </c>
      <c r="D20">
        <f>[4]p46!D20</f>
        <v>0</v>
      </c>
      <c r="E20">
        <f>[4]p46!E20</f>
        <v>0</v>
      </c>
      <c r="F20">
        <f>[4]p46!F20</f>
        <v>0</v>
      </c>
      <c r="G20">
        <f>[4]p46!G20</f>
        <v>0</v>
      </c>
      <c r="H20">
        <f>[4]p46!H20</f>
        <v>0</v>
      </c>
      <c r="I20">
        <f>[4]p46!I20</f>
        <v>0</v>
      </c>
      <c r="J20">
        <f>[4]p46!J20</f>
        <v>0</v>
      </c>
      <c r="K20">
        <f>[4]p46!K20</f>
        <v>0</v>
      </c>
    </row>
    <row r="21" spans="1:11">
      <c r="A21" t="s">
        <v>199</v>
      </c>
      <c r="B21">
        <f>[4]p46!B21</f>
        <v>0</v>
      </c>
      <c r="C21">
        <f>[4]p46!C21</f>
        <v>0</v>
      </c>
      <c r="D21">
        <f>[4]p46!D21</f>
        <v>0</v>
      </c>
      <c r="E21">
        <f>[4]p46!E21</f>
        <v>0</v>
      </c>
      <c r="F21">
        <f>[4]p46!F21</f>
        <v>0</v>
      </c>
      <c r="G21">
        <f>[4]p46!G21</f>
        <v>0</v>
      </c>
      <c r="H21">
        <f>[4]p46!H21</f>
        <v>0</v>
      </c>
      <c r="I21">
        <f>[4]p46!I21</f>
        <v>0</v>
      </c>
      <c r="J21">
        <f>[4]p46!J21</f>
        <v>0</v>
      </c>
      <c r="K21">
        <f>[4]p46!K21</f>
        <v>0</v>
      </c>
    </row>
    <row r="22" spans="1:11">
      <c r="A22" t="s">
        <v>200</v>
      </c>
      <c r="B22">
        <f>[4]p46!B22</f>
        <v>0</v>
      </c>
      <c r="C22">
        <f>[4]p46!C22</f>
        <v>0</v>
      </c>
      <c r="D22">
        <f>[4]p46!D22</f>
        <v>0</v>
      </c>
      <c r="E22">
        <f>[4]p46!E22</f>
        <v>0</v>
      </c>
      <c r="F22">
        <f>[4]p46!F22</f>
        <v>0</v>
      </c>
      <c r="G22">
        <f>[4]p46!G22</f>
        <v>0</v>
      </c>
      <c r="H22">
        <f>[4]p46!H22</f>
        <v>0</v>
      </c>
      <c r="I22">
        <f>[4]p46!I22</f>
        <v>0</v>
      </c>
      <c r="J22">
        <f>[4]p46!J22</f>
        <v>0</v>
      </c>
      <c r="K22">
        <f>[4]p46!K22</f>
        <v>0</v>
      </c>
    </row>
    <row r="23" spans="1:11">
      <c r="A23" t="s">
        <v>201</v>
      </c>
      <c r="B23">
        <f>[4]p46!B23</f>
        <v>6400</v>
      </c>
      <c r="C23">
        <f>[4]p46!C23</f>
        <v>475</v>
      </c>
      <c r="D23">
        <f>[4]p46!D23</f>
        <v>500</v>
      </c>
      <c r="E23">
        <f>[4]p46!E23</f>
        <v>41</v>
      </c>
      <c r="F23">
        <f>[4]p46!F23</f>
        <v>57</v>
      </c>
      <c r="G23">
        <f>[4]p46!G23</f>
        <v>56</v>
      </c>
      <c r="H23">
        <f>[4]p46!H23</f>
        <v>0</v>
      </c>
      <c r="I23">
        <f>[4]p46!I23</f>
        <v>0</v>
      </c>
      <c r="J23">
        <f>[4]p46!J23</f>
        <v>0</v>
      </c>
      <c r="K23">
        <f>[4]p46!K23</f>
        <v>0</v>
      </c>
    </row>
    <row r="24" spans="1:11">
      <c r="A24" t="s">
        <v>202</v>
      </c>
      <c r="B24">
        <f>[4]p46!B24</f>
        <v>6300</v>
      </c>
      <c r="C24">
        <f>[4]p46!C24</f>
        <v>475</v>
      </c>
      <c r="D24">
        <f>[4]p46!D24</f>
        <v>500</v>
      </c>
      <c r="E24">
        <f>[4]p46!E24</f>
        <v>41</v>
      </c>
      <c r="F24">
        <f>[4]p46!F24</f>
        <v>57</v>
      </c>
      <c r="G24">
        <f>[4]p46!G24</f>
        <v>53</v>
      </c>
      <c r="H24">
        <f>[4]p46!H24</f>
        <v>0</v>
      </c>
      <c r="I24">
        <f>[4]p46!I24</f>
        <v>0</v>
      </c>
      <c r="J24">
        <f>[4]p46!J24</f>
        <v>0</v>
      </c>
      <c r="K24">
        <f>[4]p46!K24</f>
        <v>0</v>
      </c>
    </row>
    <row r="25" spans="1:11">
      <c r="A25" t="s">
        <v>203</v>
      </c>
      <c r="B25">
        <f>[4]p46!B25</f>
        <v>6400</v>
      </c>
      <c r="C25">
        <f>[4]p46!C25</f>
        <v>475</v>
      </c>
      <c r="D25">
        <f>[4]p46!D25</f>
        <v>500</v>
      </c>
      <c r="E25">
        <f>[4]p46!E25</f>
        <v>41</v>
      </c>
      <c r="F25">
        <f>[4]p46!F25</f>
        <v>57</v>
      </c>
      <c r="G25">
        <f>[4]p46!G25</f>
        <v>56</v>
      </c>
      <c r="H25">
        <f>[4]p46!H25</f>
        <v>0</v>
      </c>
      <c r="I25">
        <f>[4]p46!I25</f>
        <v>0</v>
      </c>
      <c r="J25">
        <f>[4]p46!J25</f>
        <v>0</v>
      </c>
      <c r="K25">
        <f>[4]p46!K25</f>
        <v>0</v>
      </c>
    </row>
    <row r="26" spans="1:11">
      <c r="A26" t="s">
        <v>204</v>
      </c>
      <c r="B26">
        <f>[4]p46!B26</f>
        <v>6300</v>
      </c>
      <c r="C26">
        <f>[4]p46!C26</f>
        <v>475</v>
      </c>
      <c r="D26">
        <f>[4]p46!D26</f>
        <v>500</v>
      </c>
      <c r="E26">
        <f>[4]p46!E26</f>
        <v>41</v>
      </c>
      <c r="F26">
        <f>[4]p46!F26</f>
        <v>57</v>
      </c>
      <c r="G26">
        <f>[4]p46!G26</f>
        <v>53</v>
      </c>
      <c r="H26">
        <f>[4]p46!H26</f>
        <v>0</v>
      </c>
      <c r="I26">
        <f>[4]p46!I26</f>
        <v>0</v>
      </c>
      <c r="J26">
        <f>[4]p46!J26</f>
        <v>0</v>
      </c>
      <c r="K26">
        <f>[4]p46!K26</f>
        <v>0</v>
      </c>
    </row>
    <row r="27" spans="1:11">
      <c r="A27" t="s">
        <v>205</v>
      </c>
      <c r="B27">
        <f>[4]p46!B27</f>
        <v>6400</v>
      </c>
      <c r="C27">
        <f>[4]p46!C27</f>
        <v>475</v>
      </c>
      <c r="D27">
        <f>[4]p46!D27</f>
        <v>500</v>
      </c>
      <c r="E27">
        <f>[4]p46!E27</f>
        <v>41</v>
      </c>
      <c r="F27">
        <f>[4]p46!F27</f>
        <v>57</v>
      </c>
      <c r="G27">
        <f>[4]p46!G27</f>
        <v>56</v>
      </c>
      <c r="H27">
        <f>[4]p46!H27</f>
        <v>0</v>
      </c>
      <c r="I27">
        <f>[4]p46!I27</f>
        <v>0</v>
      </c>
      <c r="J27">
        <f>[4]p46!J27</f>
        <v>0</v>
      </c>
      <c r="K27">
        <f>[4]p46!K27</f>
        <v>0</v>
      </c>
    </row>
    <row r="28" spans="1:11">
      <c r="A28" t="s">
        <v>206</v>
      </c>
      <c r="B28">
        <f>[4]p46!B28</f>
        <v>0</v>
      </c>
      <c r="C28">
        <f>[4]p46!C28</f>
        <v>0</v>
      </c>
      <c r="D28">
        <f>[4]p46!D28</f>
        <v>0</v>
      </c>
      <c r="E28">
        <f>[4]p46!E28</f>
        <v>0</v>
      </c>
      <c r="F28">
        <f>[4]p46!F28</f>
        <v>0</v>
      </c>
      <c r="G28">
        <f>[4]p46!G28</f>
        <v>0</v>
      </c>
      <c r="H28">
        <f>[4]p46!H28</f>
        <v>0</v>
      </c>
      <c r="I28">
        <f>[4]p46!I28</f>
        <v>0</v>
      </c>
      <c r="J28">
        <f>[4]p46!J28</f>
        <v>0</v>
      </c>
      <c r="K28">
        <f>[4]p46!K28</f>
        <v>0</v>
      </c>
    </row>
    <row r="29" spans="1:11">
      <c r="A29" t="s">
        <v>207</v>
      </c>
      <c r="B29">
        <f>[4]p46!B29</f>
        <v>0</v>
      </c>
      <c r="C29">
        <f>[4]p46!C29</f>
        <v>0</v>
      </c>
      <c r="D29">
        <f>[4]p46!D29</f>
        <v>0</v>
      </c>
      <c r="E29">
        <f>[4]p46!E29</f>
        <v>0</v>
      </c>
      <c r="F29">
        <f>[4]p46!F29</f>
        <v>0</v>
      </c>
      <c r="G29">
        <f>[4]p46!G29</f>
        <v>0</v>
      </c>
      <c r="H29">
        <f>[4]p46!H29</f>
        <v>0</v>
      </c>
      <c r="I29">
        <f>[4]p46!I29</f>
        <v>0</v>
      </c>
      <c r="J29">
        <f>[4]p46!J29</f>
        <v>0</v>
      </c>
      <c r="K29">
        <f>[4]p46!K29</f>
        <v>0</v>
      </c>
    </row>
    <row r="30" spans="1:11">
      <c r="A30" t="s">
        <v>208</v>
      </c>
      <c r="B30">
        <f>[4]p46!B30</f>
        <v>0</v>
      </c>
      <c r="C30">
        <f>[4]p46!C30</f>
        <v>0</v>
      </c>
      <c r="D30">
        <f>[4]p46!D30</f>
        <v>0</v>
      </c>
      <c r="E30">
        <f>[4]p46!E30</f>
        <v>0</v>
      </c>
      <c r="F30">
        <f>[4]p46!F30</f>
        <v>0</v>
      </c>
      <c r="G30">
        <f>[4]p46!G30</f>
        <v>0</v>
      </c>
      <c r="H30">
        <f>[4]p46!H30</f>
        <v>0</v>
      </c>
      <c r="I30">
        <f>[4]p46!I30</f>
        <v>0</v>
      </c>
      <c r="J30">
        <f>[4]p46!J30</f>
        <v>0</v>
      </c>
      <c r="K30">
        <f>[4]p46!K30</f>
        <v>0</v>
      </c>
    </row>
    <row r="31" spans="1:11">
      <c r="A31" t="s">
        <v>209</v>
      </c>
      <c r="B31">
        <f>[4]p46!B31</f>
        <v>0</v>
      </c>
      <c r="C31">
        <f>[4]p46!C31</f>
        <v>0</v>
      </c>
      <c r="D31">
        <f>[4]p46!D31</f>
        <v>0</v>
      </c>
      <c r="E31">
        <f>[4]p46!E31</f>
        <v>0</v>
      </c>
      <c r="F31">
        <f>[4]p46!F31</f>
        <v>0</v>
      </c>
      <c r="G31">
        <f>[4]p46!G31</f>
        <v>0</v>
      </c>
      <c r="H31">
        <f>[4]p46!H31</f>
        <v>0</v>
      </c>
      <c r="I31">
        <f>[4]p46!I31</f>
        <v>0</v>
      </c>
      <c r="J31">
        <f>[4]p46!J31</f>
        <v>0</v>
      </c>
      <c r="K31">
        <f>[4]p46!K31</f>
        <v>0</v>
      </c>
    </row>
    <row r="32" spans="1:11">
      <c r="A32" t="s">
        <v>210</v>
      </c>
      <c r="B32">
        <f>[4]p46!B32</f>
        <v>0</v>
      </c>
      <c r="C32">
        <f>[4]p46!C32</f>
        <v>0</v>
      </c>
      <c r="D32">
        <f>[4]p46!D32</f>
        <v>0</v>
      </c>
      <c r="E32">
        <f>[4]p46!E32</f>
        <v>0</v>
      </c>
      <c r="F32">
        <f>[4]p46!F32</f>
        <v>0</v>
      </c>
      <c r="G32">
        <f>[4]p46!G32</f>
        <v>0</v>
      </c>
      <c r="H32">
        <f>[4]p46!H32</f>
        <v>0</v>
      </c>
      <c r="I32">
        <f>[4]p46!I32</f>
        <v>0</v>
      </c>
      <c r="J32">
        <f>[4]p46!J32</f>
        <v>0</v>
      </c>
      <c r="K32">
        <f>[4]p46!K32</f>
        <v>0</v>
      </c>
    </row>
    <row r="33" spans="1:11">
      <c r="A33" t="s">
        <v>211</v>
      </c>
      <c r="B33">
        <f>[4]p46!B33</f>
        <v>63999811</v>
      </c>
      <c r="C33">
        <f>[4]p46!C33</f>
        <v>3150025.2</v>
      </c>
      <c r="D33">
        <f>[4]p46!D33</f>
        <v>3150006.3</v>
      </c>
      <c r="E33">
        <f>[4]p46!E33</f>
        <v>899999.76</v>
      </c>
      <c r="F33">
        <f>[4]p46!F33</f>
        <v>1399999.38</v>
      </c>
      <c r="G33">
        <f>[4]p46!G33</f>
        <v>5000000</v>
      </c>
      <c r="H33">
        <f>[4]p46!H33</f>
        <v>9621795</v>
      </c>
      <c r="I33">
        <f>[4]p46!I33</f>
        <v>0</v>
      </c>
      <c r="J33">
        <f>[4]p46!J33</f>
        <v>0</v>
      </c>
      <c r="K33">
        <f>[4]p46!K33</f>
        <v>0</v>
      </c>
    </row>
    <row r="34" spans="1:11">
      <c r="A34" t="s">
        <v>212</v>
      </c>
      <c r="B34">
        <f>[4]p46!B34</f>
        <v>84999895</v>
      </c>
      <c r="C34">
        <f>[4]p46!C34</f>
        <v>3400027.2</v>
      </c>
      <c r="D34">
        <f>[4]p46!D34</f>
        <v>3399996.6</v>
      </c>
      <c r="E34">
        <f>[4]p46!E34</f>
        <v>1239998.76</v>
      </c>
      <c r="F34">
        <f>[4]p46!F34</f>
        <v>1900001.22</v>
      </c>
      <c r="G34">
        <f>[4]p46!G34</f>
        <v>6000000</v>
      </c>
      <c r="H34">
        <f>[4]p46!H34</f>
        <v>12072990</v>
      </c>
      <c r="I34">
        <f>[4]p46!I34</f>
        <v>0</v>
      </c>
      <c r="J34">
        <f>[4]p46!J34</f>
        <v>0</v>
      </c>
      <c r="K34">
        <f>[4]p46!K34</f>
        <v>0</v>
      </c>
    </row>
    <row r="35" spans="1:11">
      <c r="A35" t="s">
        <v>213</v>
      </c>
      <c r="B35">
        <f>[4]p46!B35</f>
        <v>0</v>
      </c>
      <c r="C35">
        <f>[4]p46!C35</f>
        <v>0.09</v>
      </c>
      <c r="D35">
        <f>[4]p46!D35</f>
        <v>0.09</v>
      </c>
      <c r="E35">
        <f>[4]p46!E35</f>
        <v>0.09</v>
      </c>
      <c r="F35">
        <f>[4]p46!F35</f>
        <v>0.09</v>
      </c>
      <c r="G35">
        <f>[4]p46!G35</f>
        <v>0.09</v>
      </c>
      <c r="H35">
        <f>[4]p46!H35</f>
        <v>0</v>
      </c>
      <c r="I35">
        <f>[4]p46!I35</f>
        <v>0</v>
      </c>
      <c r="J35">
        <f>[4]p46!J35</f>
        <v>0</v>
      </c>
      <c r="K35">
        <f>[4]p46!K35</f>
        <v>0</v>
      </c>
    </row>
    <row r="36" spans="1:11">
      <c r="A36" t="s">
        <v>214</v>
      </c>
      <c r="B36">
        <f>[4]p46!B36</f>
        <v>6.8999999999999992E-2</v>
      </c>
      <c r="C36">
        <f>[4]p46!C36</f>
        <v>0</v>
      </c>
      <c r="D36">
        <f>[4]p46!D36</f>
        <v>6.8999999999999992E-2</v>
      </c>
      <c r="E36">
        <f>[4]p46!E36</f>
        <v>6.8999999999999992E-2</v>
      </c>
      <c r="F36">
        <f>[4]p46!F36</f>
        <v>6.8999999999999992E-2</v>
      </c>
      <c r="G36">
        <f>[4]p46!G36</f>
        <v>0</v>
      </c>
      <c r="H36">
        <f>[4]p46!H36</f>
        <v>0</v>
      </c>
      <c r="I36">
        <f>[4]p46!I36</f>
        <v>0</v>
      </c>
      <c r="J36">
        <f>[4]p46!J36</f>
        <v>0</v>
      </c>
      <c r="K36">
        <f>[4]p46!K36</f>
        <v>0</v>
      </c>
    </row>
    <row r="37" spans="1:11">
      <c r="A37" t="s">
        <v>215</v>
      </c>
      <c r="B37">
        <f>[4]p46!B37</f>
        <v>9.1999999999999998E-2</v>
      </c>
      <c r="C37">
        <f>[4]p46!C37</f>
        <v>9.1999999999999998E-2</v>
      </c>
      <c r="D37">
        <f>[4]p46!D37</f>
        <v>0</v>
      </c>
      <c r="E37">
        <f>[4]p46!E37</f>
        <v>9.1999999999999998E-2</v>
      </c>
      <c r="F37">
        <f>[4]p46!F37</f>
        <v>9.1999999999999998E-2</v>
      </c>
      <c r="G37">
        <f>[4]p46!G37</f>
        <v>9.1999999999999998E-2</v>
      </c>
      <c r="H37">
        <f>[4]p46!H37</f>
        <v>0</v>
      </c>
      <c r="I37">
        <f>[4]p46!I37</f>
        <v>0</v>
      </c>
      <c r="J37">
        <f>[4]p46!J37</f>
        <v>0</v>
      </c>
      <c r="K37">
        <f>[4]p46!K37</f>
        <v>0</v>
      </c>
    </row>
    <row r="38" spans="1:11">
      <c r="A38" t="s">
        <v>216</v>
      </c>
      <c r="B38">
        <f>[4]p46!B38</f>
        <v>0.115</v>
      </c>
      <c r="C38">
        <f>[4]p46!C38</f>
        <v>0.115</v>
      </c>
      <c r="D38">
        <f>[4]p46!D38</f>
        <v>0.115</v>
      </c>
      <c r="E38">
        <f>[4]p46!E38</f>
        <v>0</v>
      </c>
      <c r="F38">
        <f>[4]p46!F38</f>
        <v>0</v>
      </c>
      <c r="G38">
        <f>[4]p46!G38</f>
        <v>0.115</v>
      </c>
      <c r="H38">
        <f>[4]p46!H38</f>
        <v>0</v>
      </c>
      <c r="I38">
        <f>[4]p46!I38</f>
        <v>0</v>
      </c>
      <c r="J38">
        <f>[4]p46!J38</f>
        <v>0</v>
      </c>
      <c r="K38">
        <f>[4]p46!K38</f>
        <v>0</v>
      </c>
    </row>
    <row r="39" spans="1:11">
      <c r="A39" t="s">
        <v>217</v>
      </c>
      <c r="B39">
        <f>[4]p46!B39</f>
        <v>0.115</v>
      </c>
      <c r="C39">
        <f>[4]p46!C39</f>
        <v>0.115</v>
      </c>
      <c r="D39">
        <f>[4]p46!D39</f>
        <v>0.115</v>
      </c>
      <c r="E39">
        <f>[4]p46!E39</f>
        <v>0</v>
      </c>
      <c r="F39">
        <f>[4]p46!F39</f>
        <v>0</v>
      </c>
      <c r="G39">
        <f>[4]p46!G39</f>
        <v>0.115</v>
      </c>
      <c r="H39">
        <f>[4]p46!H39</f>
        <v>0</v>
      </c>
      <c r="I39">
        <f>[4]p46!I39</f>
        <v>0</v>
      </c>
      <c r="J39">
        <f>[4]p46!J39</f>
        <v>0</v>
      </c>
      <c r="K39">
        <f>[4]p46!K39</f>
        <v>0</v>
      </c>
    </row>
    <row r="40" spans="1:11">
      <c r="A40" t="s">
        <v>218</v>
      </c>
      <c r="B40">
        <f>[4]p46!B40</f>
        <v>5.7500000000000002E-2</v>
      </c>
      <c r="C40">
        <f>[4]p46!C40</f>
        <v>0</v>
      </c>
      <c r="D40">
        <f>[4]p46!D40</f>
        <v>5.7500000000000002E-2</v>
      </c>
      <c r="E40">
        <f>[4]p46!E40</f>
        <v>5.7500000000000002E-2</v>
      </c>
      <c r="F40">
        <f>[4]p46!F40</f>
        <v>5.7500000000000002E-2</v>
      </c>
      <c r="G40">
        <f>[4]p46!G40</f>
        <v>0</v>
      </c>
      <c r="H40">
        <f>[4]p46!H40</f>
        <v>0</v>
      </c>
      <c r="I40">
        <f>[4]p46!I40</f>
        <v>0</v>
      </c>
      <c r="J40">
        <f>[4]p46!J40</f>
        <v>0</v>
      </c>
      <c r="K40">
        <f>[4]p46!K40</f>
        <v>0</v>
      </c>
    </row>
    <row r="41" spans="1:11">
      <c r="A41" t="s">
        <v>219</v>
      </c>
      <c r="B41">
        <f>[4]p46!B41</f>
        <v>0.6</v>
      </c>
      <c r="C41">
        <f>[4]p46!C41</f>
        <v>1.2</v>
      </c>
      <c r="D41">
        <f>[4]p46!D41</f>
        <v>0.6</v>
      </c>
      <c r="E41">
        <f>[4]p46!E41</f>
        <v>1.5</v>
      </c>
      <c r="F41">
        <f>[4]p46!F41</f>
        <v>1.5</v>
      </c>
      <c r="G41">
        <f>[4]p46!G41</f>
        <v>1.2</v>
      </c>
      <c r="H41">
        <f>[4]p46!H41</f>
        <v>0</v>
      </c>
      <c r="I41">
        <f>[4]p46!I41</f>
        <v>0</v>
      </c>
      <c r="J41">
        <f>[4]p46!J41</f>
        <v>0</v>
      </c>
      <c r="K41">
        <f>[4]p46!K41</f>
        <v>0</v>
      </c>
    </row>
    <row r="42" spans="1:11">
      <c r="A42" t="s">
        <v>220</v>
      </c>
      <c r="B42">
        <f>[4]p46!B42</f>
        <v>1.2</v>
      </c>
      <c r="C42">
        <f>[4]p46!C42</f>
        <v>0.6</v>
      </c>
      <c r="D42">
        <f>[4]p46!D42</f>
        <v>1.8</v>
      </c>
      <c r="E42">
        <f>[4]p46!E42</f>
        <v>1.2</v>
      </c>
      <c r="F42">
        <f>[4]p46!F42</f>
        <v>1.2</v>
      </c>
      <c r="G42">
        <f>[4]p46!G42</f>
        <v>0.6</v>
      </c>
      <c r="H42">
        <f>[4]p46!H42</f>
        <v>0</v>
      </c>
      <c r="I42">
        <f>[4]p46!I42</f>
        <v>0</v>
      </c>
      <c r="J42">
        <f>[4]p46!J42</f>
        <v>0</v>
      </c>
      <c r="K42">
        <f>[4]p46!K42</f>
        <v>0</v>
      </c>
    </row>
    <row r="43" spans="1:11">
      <c r="A43" t="s">
        <v>221</v>
      </c>
      <c r="B43">
        <f>[4]p46!B43</f>
        <v>0.6</v>
      </c>
      <c r="C43">
        <f>[4]p46!C43</f>
        <v>1.8</v>
      </c>
      <c r="D43">
        <f>[4]p46!D43</f>
        <v>0.6</v>
      </c>
      <c r="E43">
        <f>[4]p46!E43</f>
        <v>1.2</v>
      </c>
      <c r="F43">
        <f>[4]p46!F43</f>
        <v>1.2</v>
      </c>
      <c r="G43">
        <f>[4]p46!G43</f>
        <v>1.2</v>
      </c>
      <c r="H43">
        <f>[4]p46!H43</f>
        <v>0</v>
      </c>
      <c r="I43">
        <f>[4]p46!I43</f>
        <v>0</v>
      </c>
      <c r="J43">
        <f>[4]p46!J43</f>
        <v>0</v>
      </c>
      <c r="K43">
        <f>[4]p46!K43</f>
        <v>0</v>
      </c>
    </row>
    <row r="44" spans="1:11">
      <c r="A44" t="s">
        <v>222</v>
      </c>
      <c r="B44">
        <f>[4]p46!B44</f>
        <v>1.5</v>
      </c>
      <c r="C44">
        <f>[4]p46!C44</f>
        <v>1.2</v>
      </c>
      <c r="D44">
        <f>[4]p46!D44</f>
        <v>1.2</v>
      </c>
      <c r="E44">
        <f>[4]p46!E44</f>
        <v>0.6</v>
      </c>
      <c r="F44">
        <f>[4]p46!F44</f>
        <v>0.6</v>
      </c>
      <c r="G44">
        <f>[4]p46!G44</f>
        <v>0.9</v>
      </c>
      <c r="H44">
        <f>[4]p46!H44</f>
        <v>0</v>
      </c>
      <c r="I44">
        <f>[4]p46!I44</f>
        <v>0</v>
      </c>
      <c r="J44">
        <f>[4]p46!J44</f>
        <v>0</v>
      </c>
      <c r="K44">
        <f>[4]p46!K44</f>
        <v>0</v>
      </c>
    </row>
    <row r="45" spans="1:11">
      <c r="A45" t="s">
        <v>223</v>
      </c>
      <c r="B45">
        <f>[4]p46!B45</f>
        <v>1.5</v>
      </c>
      <c r="C45">
        <f>[4]p46!C45</f>
        <v>1.2</v>
      </c>
      <c r="D45">
        <f>[4]p46!D45</f>
        <v>1.2</v>
      </c>
      <c r="E45">
        <f>[4]p46!E45</f>
        <v>0.6</v>
      </c>
      <c r="F45">
        <f>[4]p46!F45</f>
        <v>0.6</v>
      </c>
      <c r="G45">
        <f>[4]p46!G45</f>
        <v>0.9</v>
      </c>
      <c r="H45">
        <f>[4]p46!H45</f>
        <v>0</v>
      </c>
      <c r="I45">
        <f>[4]p46!I45</f>
        <v>0</v>
      </c>
      <c r="J45">
        <f>[4]p46!J45</f>
        <v>0</v>
      </c>
      <c r="K45">
        <f>[4]p46!K45</f>
        <v>0</v>
      </c>
    </row>
    <row r="46" spans="1:11">
      <c r="A46" t="s">
        <v>224</v>
      </c>
      <c r="B46">
        <f>[4]p46!B46</f>
        <v>1.2</v>
      </c>
      <c r="C46">
        <f>[4]p46!C46</f>
        <v>0.6</v>
      </c>
      <c r="D46">
        <f>[4]p46!D46</f>
        <v>1.2</v>
      </c>
      <c r="E46">
        <f>[4]p46!E46</f>
        <v>0.9</v>
      </c>
      <c r="F46">
        <f>[4]p46!F46</f>
        <v>0.9</v>
      </c>
      <c r="G46">
        <f>[4]p46!G46</f>
        <v>0.6</v>
      </c>
      <c r="H46">
        <f>[4]p46!H46</f>
        <v>0</v>
      </c>
      <c r="I46">
        <f>[4]p46!I46</f>
        <v>0</v>
      </c>
      <c r="J46">
        <f>[4]p46!J46</f>
        <v>0</v>
      </c>
      <c r="K46">
        <f>[4]p46!K46</f>
        <v>0</v>
      </c>
    </row>
    <row r="47" spans="1:11">
      <c r="A47" t="s">
        <v>225</v>
      </c>
      <c r="B47">
        <f>[4]p46!B47</f>
        <v>90</v>
      </c>
      <c r="C47">
        <f>[4]p46!C47</f>
        <v>12.9</v>
      </c>
      <c r="D47">
        <f>[4]p46!D47</f>
        <v>6.3</v>
      </c>
      <c r="E47">
        <f>[4]p46!E47</f>
        <v>0.67</v>
      </c>
      <c r="F47">
        <f>[4]p46!F47</f>
        <v>0.79</v>
      </c>
      <c r="G47">
        <f>[4]p46!G47</f>
        <v>1</v>
      </c>
      <c r="H47">
        <f>[4]p46!H47</f>
        <v>0</v>
      </c>
      <c r="I47">
        <f>[4]p46!I47</f>
        <v>0</v>
      </c>
      <c r="J47">
        <f>[4]p46!J47</f>
        <v>0</v>
      </c>
      <c r="K47">
        <f>[4]p46!K47</f>
        <v>0</v>
      </c>
    </row>
    <row r="48" spans="1:11">
      <c r="A48" t="s">
        <v>226</v>
      </c>
      <c r="B48">
        <f>[4]p46!B48</f>
        <v>89</v>
      </c>
      <c r="C48">
        <f>[4]p46!C48</f>
        <v>13.1</v>
      </c>
      <c r="D48">
        <f>[4]p46!D48</f>
        <v>6.3</v>
      </c>
      <c r="E48">
        <f>[4]p46!E48</f>
        <v>0.67</v>
      </c>
      <c r="F48">
        <f>[4]p46!F48</f>
        <v>0.8</v>
      </c>
      <c r="G48">
        <f>[4]p46!G48</f>
        <v>1</v>
      </c>
      <c r="H48">
        <f>[4]p46!H48</f>
        <v>0</v>
      </c>
      <c r="I48">
        <f>[4]p46!I48</f>
        <v>0</v>
      </c>
      <c r="J48">
        <f>[4]p46!J48</f>
        <v>0</v>
      </c>
      <c r="K48">
        <f>[4]p46!K48</f>
        <v>0</v>
      </c>
    </row>
    <row r="49" spans="1:20">
      <c r="A49" t="s">
        <v>227</v>
      </c>
      <c r="B49">
        <f>[4]p46!B49</f>
        <v>89</v>
      </c>
      <c r="C49">
        <f>[4]p46!C49</f>
        <v>12.9</v>
      </c>
      <c r="D49">
        <f>[4]p46!D49</f>
        <v>6.3</v>
      </c>
      <c r="E49">
        <f>[4]p46!E49</f>
        <v>0.66</v>
      </c>
      <c r="F49">
        <f>[4]p46!F49</f>
        <v>0.78</v>
      </c>
      <c r="G49">
        <f>[4]p46!G49</f>
        <v>1</v>
      </c>
      <c r="H49">
        <f>[4]p46!H49</f>
        <v>0</v>
      </c>
      <c r="I49">
        <f>[4]p46!I49</f>
        <v>0</v>
      </c>
      <c r="J49">
        <f>[4]p46!J49</f>
        <v>0</v>
      </c>
      <c r="K49">
        <f>[4]p46!K49</f>
        <v>0</v>
      </c>
    </row>
    <row r="50" spans="1:20">
      <c r="A50" t="s">
        <v>228</v>
      </c>
      <c r="B50">
        <f>[4]p46!B50</f>
        <v>90</v>
      </c>
      <c r="C50">
        <f>[4]p46!C50</f>
        <v>13.2</v>
      </c>
      <c r="D50">
        <f>[4]p46!D50</f>
        <v>6.5</v>
      </c>
      <c r="E50">
        <f>[4]p46!E50</f>
        <v>0.67</v>
      </c>
      <c r="F50">
        <f>[4]p46!F50</f>
        <v>0.8</v>
      </c>
      <c r="G50">
        <f>[4]p46!G50</f>
        <v>1</v>
      </c>
      <c r="H50">
        <f>[4]p46!H50</f>
        <v>0</v>
      </c>
      <c r="I50">
        <f>[4]p46!I50</f>
        <v>0</v>
      </c>
      <c r="J50">
        <f>[4]p46!J50</f>
        <v>0</v>
      </c>
      <c r="K50">
        <f>[4]p46!K50</f>
        <v>0</v>
      </c>
    </row>
    <row r="51" spans="1:20" ht="14" thickBot="1">
      <c r="A51" s="34" t="s">
        <v>229</v>
      </c>
      <c r="B51" s="34">
        <f>[4]p46!B51</f>
        <v>8.808988764044944</v>
      </c>
      <c r="C51" s="34">
        <f>[4]p46!C51</f>
        <v>10.102325581395345</v>
      </c>
      <c r="D51" s="34">
        <f>[4]p46!D51</f>
        <v>11.015873015873034</v>
      </c>
      <c r="E51" s="34">
        <f>[4]p46!E51</f>
        <v>9.230303030303034</v>
      </c>
      <c r="F51" s="34">
        <f>[4]p46!F51</f>
        <v>10.358974358974372</v>
      </c>
      <c r="G51" s="34">
        <f>[4]p46!G51</f>
        <v>7.6</v>
      </c>
      <c r="H51" s="34">
        <f>[4]p46!H51</f>
        <v>0</v>
      </c>
      <c r="I51" s="34">
        <f>[4]p46!I51</f>
        <v>0</v>
      </c>
      <c r="J51" s="34">
        <f>[4]p46!J51</f>
        <v>0</v>
      </c>
      <c r="K51" s="34">
        <f>[4]p46!K51</f>
        <v>0</v>
      </c>
      <c r="L51" s="34"/>
      <c r="M51" s="34"/>
    </row>
    <row r="52" spans="1:20">
      <c r="A52" t="s">
        <v>115</v>
      </c>
      <c r="B52">
        <f>[4]p46!B52</f>
        <v>19559364.585101798</v>
      </c>
      <c r="C52">
        <f>[4]p46!C52</f>
        <v>13855653.423499078</v>
      </c>
      <c r="D52">
        <f>[4]p46!D52</f>
        <v>19883930.446817517</v>
      </c>
      <c r="E52">
        <f>[4]p46!E52</f>
        <v>28466490.697156802</v>
      </c>
      <c r="F52">
        <f>[4]p46!F52</f>
        <v>17760738.468690857</v>
      </c>
      <c r="G52">
        <f>[4]p46!G52</f>
        <v>0</v>
      </c>
      <c r="H52">
        <f>[4]p46!H52</f>
        <v>0</v>
      </c>
      <c r="I52">
        <f>[4]p46!I52</f>
        <v>0</v>
      </c>
      <c r="J52">
        <f>[4]p46!J52</f>
        <v>0</v>
      </c>
      <c r="K52">
        <f>[4]p46!K52</f>
        <v>0</v>
      </c>
      <c r="M52" s="28"/>
    </row>
    <row r="53" spans="1:20">
      <c r="A53" t="s">
        <v>116</v>
      </c>
      <c r="B53">
        <f>[4]p46!B53</f>
        <v>31267387</v>
      </c>
      <c r="C53">
        <f>[4]p46!C53</f>
        <v>32364218</v>
      </c>
      <c r="D53">
        <f>[4]p46!D53</f>
        <v>31284793</v>
      </c>
      <c r="E53">
        <f>[4]p46!E53</f>
        <v>31992324</v>
      </c>
      <c r="F53">
        <f>[4]p46!F53</f>
        <v>31267379</v>
      </c>
      <c r="G53">
        <f>[4]p46!G53</f>
        <v>0</v>
      </c>
      <c r="H53">
        <f>[4]p46!H53</f>
        <v>0</v>
      </c>
      <c r="I53">
        <f>[4]p46!I53</f>
        <v>0</v>
      </c>
      <c r="J53">
        <f>[4]p46!J53</f>
        <v>0</v>
      </c>
      <c r="K53">
        <f>[4]p46!K53</f>
        <v>0</v>
      </c>
      <c r="N53" s="10"/>
      <c r="O53" s="10"/>
      <c r="P53" s="10"/>
      <c r="Q53" s="10"/>
      <c r="R53" s="10"/>
    </row>
    <row r="54" spans="1:20">
      <c r="A54" t="s">
        <v>230</v>
      </c>
      <c r="B54">
        <f>[4]p46!B54</f>
        <v>1380194</v>
      </c>
      <c r="C54">
        <f>[4]p46!C54</f>
        <v>974855</v>
      </c>
      <c r="D54">
        <f>[4]p46!D54</f>
        <v>1332333</v>
      </c>
      <c r="E54">
        <f>[4]p46!E54</f>
        <v>1157773</v>
      </c>
      <c r="F54">
        <f>[4]p46!F54</f>
        <v>1705034</v>
      </c>
      <c r="G54">
        <f>[4]p46!G54</f>
        <v>0</v>
      </c>
      <c r="H54">
        <f>[4]p46!H54</f>
        <v>0</v>
      </c>
      <c r="I54">
        <f>[4]p46!I54</f>
        <v>0</v>
      </c>
      <c r="J54">
        <f>[4]p46!J54</f>
        <v>0</v>
      </c>
      <c r="K54">
        <f>[4]p46!K54</f>
        <v>0</v>
      </c>
      <c r="N54" s="32"/>
      <c r="O54" s="32"/>
      <c r="P54" s="32"/>
      <c r="Q54" s="32"/>
      <c r="R54" s="32"/>
      <c r="S54" s="32"/>
      <c r="T54" s="33"/>
    </row>
    <row r="55" spans="1:20">
      <c r="A55" t="s">
        <v>231</v>
      </c>
      <c r="B55">
        <f>[4]p46!B55</f>
        <v>2406857</v>
      </c>
      <c r="C55">
        <f>[4]p46!C55</f>
        <v>3785974</v>
      </c>
      <c r="D55">
        <f>[4]p46!D55</f>
        <v>2408812</v>
      </c>
      <c r="E55">
        <f>[4]p46!E55</f>
        <v>2043816</v>
      </c>
      <c r="F55">
        <f>[4]p46!F55</f>
        <v>2288981</v>
      </c>
      <c r="G55">
        <f>[4]p46!G55</f>
        <v>0</v>
      </c>
      <c r="H55">
        <f>[4]p46!H55</f>
        <v>0</v>
      </c>
      <c r="I55">
        <f>[4]p46!I55</f>
        <v>0</v>
      </c>
      <c r="J55">
        <f>[4]p46!J55</f>
        <v>0</v>
      </c>
      <c r="K55">
        <f>[4]p46!K55</f>
        <v>0</v>
      </c>
      <c r="N55" s="32"/>
      <c r="O55" s="32"/>
      <c r="P55" s="32"/>
      <c r="Q55" s="32"/>
      <c r="R55" s="32"/>
      <c r="S55" s="32"/>
      <c r="T55" s="33"/>
    </row>
    <row r="56" spans="1:20">
      <c r="A56" t="s">
        <v>232</v>
      </c>
      <c r="B56">
        <f>[4]p46!B56</f>
        <v>3787051</v>
      </c>
      <c r="C56">
        <f>[4]p46!C56</f>
        <v>4760829</v>
      </c>
      <c r="D56">
        <f>[4]p46!D56</f>
        <v>3741145</v>
      </c>
      <c r="E56">
        <f>[4]p46!E56</f>
        <v>3201589</v>
      </c>
      <c r="F56">
        <f>[4]p46!F56</f>
        <v>3994015</v>
      </c>
      <c r="G56">
        <f>[4]p46!G56</f>
        <v>0</v>
      </c>
      <c r="H56">
        <f>[4]p46!H56</f>
        <v>0</v>
      </c>
      <c r="I56">
        <f>[4]p46!I56</f>
        <v>0</v>
      </c>
      <c r="J56">
        <f>[4]p46!J56</f>
        <v>0</v>
      </c>
      <c r="K56">
        <f>[4]p46!K56</f>
        <v>0</v>
      </c>
      <c r="T56" s="33"/>
    </row>
    <row r="57" spans="1:20">
      <c r="A57" t="s">
        <v>233</v>
      </c>
      <c r="B57">
        <f>[4]p46!B57</f>
        <v>3773779</v>
      </c>
      <c r="C57">
        <f>[4]p46!C57</f>
        <v>3821217</v>
      </c>
      <c r="D57">
        <f>[4]p46!D57</f>
        <v>3791996</v>
      </c>
      <c r="E57">
        <f>[4]p46!E57</f>
        <v>3844864</v>
      </c>
      <c r="F57">
        <f>[4]p46!F57</f>
        <v>3812089</v>
      </c>
      <c r="G57">
        <f>[4]p46!G57</f>
        <v>114807</v>
      </c>
      <c r="H57">
        <f>[4]p46!H57</f>
        <v>114807</v>
      </c>
      <c r="I57">
        <f>[4]p46!I57</f>
        <v>114807</v>
      </c>
      <c r="J57">
        <f>[4]p46!J57</f>
        <v>114807</v>
      </c>
      <c r="K57">
        <f>[4]p46!K57</f>
        <v>114807</v>
      </c>
      <c r="M57" s="28"/>
      <c r="N57" s="10"/>
      <c r="O57" s="10"/>
      <c r="P57" s="10"/>
      <c r="Q57" s="10"/>
      <c r="R57" s="10"/>
      <c r="T57" s="33"/>
    </row>
    <row r="58" spans="1:20">
      <c r="A58" t="s">
        <v>234</v>
      </c>
      <c r="B58">
        <f>[4]p46!B58</f>
        <v>8264726</v>
      </c>
      <c r="C58">
        <f>[4]p46!C58</f>
        <v>8814443</v>
      </c>
      <c r="D58">
        <f>[4]p46!D58</f>
        <v>8264726</v>
      </c>
      <c r="E58">
        <f>[4]p46!E58</f>
        <v>8814443</v>
      </c>
      <c r="F58">
        <f>[4]p46!F58</f>
        <v>8264726</v>
      </c>
      <c r="G58">
        <f>[4]p46!G58</f>
        <v>3153767</v>
      </c>
      <c r="H58">
        <f>[4]p46!H58</f>
        <v>2144562</v>
      </c>
      <c r="I58">
        <f>[4]p46!I58</f>
        <v>2018411</v>
      </c>
      <c r="J58">
        <f>[4]p46!J58</f>
        <v>2775312</v>
      </c>
      <c r="K58">
        <f>[4]p46!K58</f>
        <v>3027613</v>
      </c>
      <c r="N58" s="32"/>
      <c r="O58" s="32"/>
      <c r="P58" s="32"/>
      <c r="Q58" s="32"/>
      <c r="R58" s="32"/>
      <c r="S58" s="32"/>
      <c r="T58" s="33"/>
    </row>
    <row r="59" spans="1:20">
      <c r="A59" t="s">
        <v>235</v>
      </c>
      <c r="B59">
        <f>[4]p46!B59</f>
        <v>8650033</v>
      </c>
      <c r="C59">
        <f>[4]p46!C59</f>
        <v>8079476</v>
      </c>
      <c r="D59">
        <f>[4]p46!D59</f>
        <v>8650033</v>
      </c>
      <c r="E59">
        <f>[4]p46!E59</f>
        <v>8079476</v>
      </c>
      <c r="F59">
        <f>[4]p46!F59</f>
        <v>8650033</v>
      </c>
      <c r="G59">
        <f>[4]p46!G59</f>
        <v>2523012</v>
      </c>
      <c r="H59">
        <f>[4]p46!H59</f>
        <v>3027613</v>
      </c>
      <c r="I59">
        <f>[4]p46!I59</f>
        <v>2775312</v>
      </c>
      <c r="J59">
        <f>[4]p46!J59</f>
        <v>2018411</v>
      </c>
      <c r="K59">
        <f>[4]p46!K59</f>
        <v>2144562</v>
      </c>
      <c r="N59" s="32"/>
      <c r="O59" s="32"/>
      <c r="P59" s="32"/>
      <c r="Q59" s="32"/>
      <c r="R59" s="32"/>
      <c r="S59" s="32"/>
      <c r="T59" s="33"/>
    </row>
    <row r="60" spans="1:20">
      <c r="A60" t="s">
        <v>236</v>
      </c>
      <c r="B60">
        <f>[4]p46!B60</f>
        <v>16914759</v>
      </c>
      <c r="C60">
        <f>[4]p46!C60</f>
        <v>16893919</v>
      </c>
      <c r="D60">
        <f>[4]p46!D60</f>
        <v>16914759</v>
      </c>
      <c r="E60">
        <f>[4]p46!E60</f>
        <v>16893919</v>
      </c>
      <c r="F60">
        <f>[4]p46!F60</f>
        <v>16914759</v>
      </c>
      <c r="G60">
        <f>[4]p46!G60</f>
        <v>5676779</v>
      </c>
      <c r="H60">
        <f>[4]p46!H60</f>
        <v>5172175</v>
      </c>
      <c r="I60">
        <f>[4]p46!I60</f>
        <v>4793723</v>
      </c>
      <c r="J60">
        <f>[4]p46!J60</f>
        <v>4793723</v>
      </c>
      <c r="K60">
        <f>[4]p46!K60</f>
        <v>5172175</v>
      </c>
    </row>
    <row r="61" spans="1:20">
      <c r="A61" t="s">
        <v>237</v>
      </c>
      <c r="B61">
        <f>[4]p46!B61</f>
        <v>75302340.585101798</v>
      </c>
      <c r="C61">
        <f>[4]p46!C61</f>
        <v>71695836.423499078</v>
      </c>
      <c r="D61">
        <f>[4]p46!D61</f>
        <v>75616623.446817517</v>
      </c>
      <c r="E61">
        <f>[4]p46!E61</f>
        <v>84399186.697156802</v>
      </c>
      <c r="F61">
        <f>[4]p46!F61</f>
        <v>73748980.468690857</v>
      </c>
      <c r="G61">
        <f>[4]p46!G61</f>
        <v>0</v>
      </c>
      <c r="H61">
        <f>[4]p46!H61</f>
        <v>0</v>
      </c>
      <c r="I61">
        <f>[4]p46!I61</f>
        <v>0</v>
      </c>
      <c r="J61">
        <f>[4]p46!J61</f>
        <v>0</v>
      </c>
      <c r="K61">
        <f>[4]p46!K61</f>
        <v>0</v>
      </c>
    </row>
    <row r="62" spans="1:20">
      <c r="A62" t="s">
        <v>121</v>
      </c>
      <c r="B62">
        <f>[4]p46!B62</f>
        <v>8398677.9647796024</v>
      </c>
      <c r="C62">
        <f>[4]p46!C62</f>
        <v>8399019.6894987039</v>
      </c>
      <c r="D62">
        <f>[4]p46!D62</f>
        <v>8400971.25821089</v>
      </c>
      <c r="E62">
        <f>[4]p46!E62</f>
        <v>8399632.103068281</v>
      </c>
      <c r="F62">
        <f>[4]p46!F62</f>
        <v>8398237.5176101997</v>
      </c>
      <c r="G62">
        <f>[4]p46!G62</f>
        <v>0</v>
      </c>
      <c r="H62">
        <f>[4]p46!H62</f>
        <v>0</v>
      </c>
      <c r="I62">
        <f>[4]p46!I62</f>
        <v>0</v>
      </c>
      <c r="J62">
        <f>[4]p46!J62</f>
        <v>0</v>
      </c>
      <c r="K62">
        <f>[4]p46!K62</f>
        <v>0</v>
      </c>
    </row>
    <row r="63" spans="1:20">
      <c r="A63" t="s">
        <v>122</v>
      </c>
      <c r="B63">
        <f>[4]p46!B63</f>
        <v>1763045</v>
      </c>
      <c r="C63">
        <f>[4]p46!C63</f>
        <v>1627429</v>
      </c>
      <c r="D63">
        <f>[4]p46!D63</f>
        <v>1578334</v>
      </c>
      <c r="E63">
        <f>[4]p46!E63</f>
        <v>1887730</v>
      </c>
      <c r="F63">
        <f>[4]p46!F63</f>
        <v>1587538</v>
      </c>
      <c r="G63">
        <f>[4]p46!G63</f>
        <v>-3569966</v>
      </c>
      <c r="H63">
        <f>[4]p46!H63</f>
        <v>-3132632</v>
      </c>
      <c r="I63">
        <f>[4]p46!I63</f>
        <v>-2423000</v>
      </c>
      <c r="J63">
        <f>[4]p46!J63</f>
        <v>-2268891</v>
      </c>
      <c r="K63">
        <f>[4]p46!K63</f>
        <v>-2854303</v>
      </c>
    </row>
    <row r="64" spans="1:20">
      <c r="A64" t="s">
        <v>238</v>
      </c>
      <c r="B64">
        <f>[4]p46!B64</f>
        <v>38944393</v>
      </c>
      <c r="C64">
        <f>[4]p46!C64</f>
        <v>40543770</v>
      </c>
      <c r="D64">
        <f>[4]p46!D64</f>
        <v>42615333</v>
      </c>
      <c r="E64">
        <f>[4]p46!E64</f>
        <v>37233075</v>
      </c>
      <c r="F64">
        <f>[4]p46!F64</f>
        <v>40819830</v>
      </c>
      <c r="G64">
        <f>[4]p46!G64</f>
        <v>0</v>
      </c>
      <c r="H64">
        <f>[4]p46!H64</f>
        <v>0</v>
      </c>
      <c r="I64">
        <f>[4]p46!I64</f>
        <v>0</v>
      </c>
      <c r="J64">
        <f>[4]p46!J64</f>
        <v>0</v>
      </c>
      <c r="K64">
        <f>[4]p46!K64</f>
        <v>0</v>
      </c>
    </row>
    <row r="65" spans="1:13">
      <c r="A65" t="s">
        <v>239</v>
      </c>
      <c r="B65">
        <f>[4]p46!B65</f>
        <v>1000000</v>
      </c>
      <c r="C65">
        <f>[4]p46!C65</f>
        <v>1000000</v>
      </c>
      <c r="D65">
        <f>[4]p46!D65</f>
        <v>1000000</v>
      </c>
      <c r="E65">
        <f>[4]p46!E65</f>
        <v>1000000</v>
      </c>
      <c r="F65">
        <f>[4]p46!F65</f>
        <v>1000000</v>
      </c>
      <c r="G65">
        <f>[4]p46!G65</f>
        <v>1000000</v>
      </c>
      <c r="H65">
        <f>[4]p46!H65</f>
        <v>1000000</v>
      </c>
      <c r="I65">
        <f>[4]p46!I65</f>
        <v>1000000</v>
      </c>
      <c r="J65">
        <f>[4]p46!J65</f>
        <v>1000000</v>
      </c>
      <c r="K65">
        <f>[4]p46!K65</f>
        <v>1000000</v>
      </c>
    </row>
    <row r="66" spans="1:13">
      <c r="A66" t="s">
        <v>125</v>
      </c>
      <c r="B66">
        <f>[4]p46!B66</f>
        <v>25196224.620322194</v>
      </c>
      <c r="C66">
        <f>[4]p46!C66</f>
        <v>20125617.734000374</v>
      </c>
      <c r="D66">
        <f>[4]p46!D66</f>
        <v>22021985.188606635</v>
      </c>
      <c r="E66">
        <f>[4]p46!E66</f>
        <v>35878749.594088517</v>
      </c>
      <c r="F66">
        <f>[4]p46!F66</f>
        <v>21943374.951080658</v>
      </c>
      <c r="G66">
        <f>[4]p46!G66</f>
        <v>13591628</v>
      </c>
      <c r="H66">
        <f>[4]p46!H66</f>
        <v>14440566</v>
      </c>
      <c r="I66">
        <f>[4]p46!I66</f>
        <v>15818084</v>
      </c>
      <c r="J66">
        <f>[4]p46!J66</f>
        <v>16118251</v>
      </c>
      <c r="K66">
        <f>[4]p46!K66</f>
        <v>14980851</v>
      </c>
    </row>
    <row r="67" spans="1:13">
      <c r="A67" t="s">
        <v>240</v>
      </c>
      <c r="B67">
        <f>[4]p46!B67</f>
        <v>75302340.585101798</v>
      </c>
      <c r="C67">
        <f>[4]p46!C67</f>
        <v>71695836.423499078</v>
      </c>
      <c r="D67">
        <f>[4]p46!D67</f>
        <v>75616623.446817517</v>
      </c>
      <c r="E67">
        <f>[4]p46!E67</f>
        <v>84399186.697156802</v>
      </c>
      <c r="F67">
        <f>[4]p46!F67</f>
        <v>73748980.468690857</v>
      </c>
      <c r="G67">
        <f>[4]p46!G67</f>
        <v>0</v>
      </c>
      <c r="H67">
        <f>[4]p46!H67</f>
        <v>0</v>
      </c>
      <c r="I67">
        <f>[4]p46!I67</f>
        <v>0</v>
      </c>
      <c r="J67">
        <f>[4]p46!J67</f>
        <v>0</v>
      </c>
      <c r="K67">
        <f>[4]p46!K67</f>
        <v>0</v>
      </c>
    </row>
    <row r="68" spans="1:13">
      <c r="A68" t="s">
        <v>241</v>
      </c>
      <c r="B68">
        <f>[4]p46!B68</f>
        <v>2000000</v>
      </c>
      <c r="C68">
        <f>[4]p46!C68</f>
        <v>2000000</v>
      </c>
      <c r="D68">
        <f>[4]p46!D68</f>
        <v>2000000</v>
      </c>
      <c r="E68">
        <f>[4]p46!E68</f>
        <v>2000000</v>
      </c>
      <c r="F68">
        <f>[4]p46!F68</f>
        <v>2000000</v>
      </c>
      <c r="G68">
        <f>[4]p46!G68</f>
        <v>0</v>
      </c>
      <c r="H68">
        <f>[4]p46!H68</f>
        <v>0</v>
      </c>
      <c r="I68">
        <f>[4]p46!I68</f>
        <v>0</v>
      </c>
      <c r="J68">
        <f>[4]p46!J68</f>
        <v>0</v>
      </c>
      <c r="K68">
        <f>[4]p46!K68</f>
        <v>0</v>
      </c>
    </row>
    <row r="69" spans="1:13">
      <c r="A69" t="s">
        <v>242</v>
      </c>
      <c r="B69">
        <f>[4]p46!B69</f>
        <v>37307387.97139962</v>
      </c>
      <c r="C69">
        <f>[4]p46!C69</f>
        <v>38682917.76808466</v>
      </c>
      <c r="D69">
        <f>[4]p46!D69</f>
        <v>37327291.190478832</v>
      </c>
      <c r="E69">
        <f>[4]p46!E69</f>
        <v>38240588.278210044</v>
      </c>
      <c r="F69">
        <f>[4]p46!F69</f>
        <v>37307270.576415077</v>
      </c>
      <c r="G69">
        <f>[4]p46!G69</f>
        <v>0</v>
      </c>
      <c r="H69">
        <f>[4]p46!H69</f>
        <v>0</v>
      </c>
      <c r="I69">
        <f>[4]p46!I69</f>
        <v>0</v>
      </c>
      <c r="J69">
        <f>[4]p46!J69</f>
        <v>0</v>
      </c>
      <c r="K69">
        <f>[4]p46!K69</f>
        <v>0</v>
      </c>
    </row>
    <row r="70" spans="1:13">
      <c r="A70" t="s">
        <v>243</v>
      </c>
      <c r="B70">
        <f>[4]p46!B70</f>
        <v>3422382.9345079362</v>
      </c>
      <c r="C70">
        <f>[4]p46!C70</f>
        <v>3159125.7451712415</v>
      </c>
      <c r="D70">
        <f>[4]p46!D70</f>
        <v>3063825.9251466207</v>
      </c>
      <c r="E70">
        <f>[4]p46!E70</f>
        <v>3664415.6552931517</v>
      </c>
      <c r="F70">
        <f>[4]p46!F70</f>
        <v>3081691.7210617289</v>
      </c>
      <c r="G70">
        <f>[4]p46!G70</f>
        <v>-58859</v>
      </c>
      <c r="H70">
        <f>[4]p46!H70</f>
        <v>-54643</v>
      </c>
      <c r="I70">
        <f>[4]p46!I70</f>
        <v>-51482</v>
      </c>
      <c r="J70">
        <f>[4]p46!J70</f>
        <v>-51482</v>
      </c>
      <c r="K70">
        <f>[4]p46!K70</f>
        <v>-54643</v>
      </c>
    </row>
    <row r="71" spans="1:13">
      <c r="A71" t="s">
        <v>244</v>
      </c>
      <c r="B71">
        <f>[4]p46!B71</f>
        <v>1.0214345962208018</v>
      </c>
      <c r="C71">
        <f>[4]p46!C71</f>
        <v>0.96935805518237406</v>
      </c>
      <c r="D71">
        <f>[4]p46!D71</f>
        <v>1.0225914742152784</v>
      </c>
      <c r="E71">
        <f>[4]p46!E71</f>
        <v>0.96950059300593061</v>
      </c>
      <c r="F71">
        <f>[4]p46!F71</f>
        <v>1.0171152813756148</v>
      </c>
      <c r="G71">
        <f>[4]p46!G71</f>
        <v>0</v>
      </c>
      <c r="H71">
        <f>[4]p46!H71</f>
        <v>0</v>
      </c>
      <c r="I71">
        <f>[4]p46!I71</f>
        <v>0</v>
      </c>
      <c r="J71">
        <f>[4]p46!J71</f>
        <v>0</v>
      </c>
      <c r="K71">
        <f>[4]p46!K71</f>
        <v>0</v>
      </c>
    </row>
    <row r="72" spans="1:13">
      <c r="A72" t="s">
        <v>245</v>
      </c>
      <c r="B72">
        <f>[4]p46!B72</f>
        <v>0.95735628593303912</v>
      </c>
      <c r="C72">
        <f>[4]p46!C72</f>
        <v>1.0624631024697033</v>
      </c>
      <c r="D72">
        <f>[4]p46!D72</f>
        <v>0.95726981313829007</v>
      </c>
      <c r="E72">
        <f>[4]p46!E72</f>
        <v>1.0625630771242722</v>
      </c>
      <c r="F72">
        <f>[4]p46!F72</f>
        <v>0.96034772133469537</v>
      </c>
      <c r="G72">
        <f>[4]p46!G72</f>
        <v>0</v>
      </c>
      <c r="H72">
        <f>[4]p46!H72</f>
        <v>0</v>
      </c>
      <c r="I72">
        <f>[4]p46!I72</f>
        <v>0</v>
      </c>
      <c r="J72">
        <f>[4]p46!J72</f>
        <v>0</v>
      </c>
      <c r="K72">
        <f>[4]p46!K72</f>
        <v>0</v>
      </c>
    </row>
    <row r="73" spans="1:13">
      <c r="A73" t="s">
        <v>246</v>
      </c>
      <c r="B73">
        <f>[4]p46!B73</f>
        <v>0</v>
      </c>
      <c r="C73">
        <f>[4]p46!C73</f>
        <v>0</v>
      </c>
      <c r="D73">
        <f>[4]p46!D73</f>
        <v>0</v>
      </c>
      <c r="E73">
        <f>[4]p46!E73</f>
        <v>0</v>
      </c>
      <c r="F73">
        <f>[4]p46!F73</f>
        <v>0</v>
      </c>
      <c r="G73">
        <f>[4]p46!G73</f>
        <v>0</v>
      </c>
      <c r="H73">
        <f>[4]p46!H73</f>
        <v>0</v>
      </c>
      <c r="I73">
        <f>[4]p46!I73</f>
        <v>0</v>
      </c>
      <c r="J73">
        <f>[4]p46!J73</f>
        <v>0</v>
      </c>
      <c r="K73">
        <f>[4]p46!K73</f>
        <v>0</v>
      </c>
    </row>
    <row r="74" spans="1:13">
      <c r="A74" t="s">
        <v>435</v>
      </c>
      <c r="B74">
        <f>[4]p46!B74</f>
        <v>0</v>
      </c>
      <c r="C74">
        <f>[4]p46!C74</f>
        <v>0</v>
      </c>
      <c r="D74">
        <f>[4]p46!D74</f>
        <v>0</v>
      </c>
      <c r="E74">
        <f>[4]p46!E74</f>
        <v>0</v>
      </c>
      <c r="F74">
        <f>[4]p46!F74</f>
        <v>0</v>
      </c>
      <c r="G74">
        <f>[4]p46!G74</f>
        <v>0</v>
      </c>
      <c r="H74">
        <f>[4]p46!H74</f>
        <v>0</v>
      </c>
      <c r="I74">
        <f>[4]p46!I74</f>
        <v>0</v>
      </c>
      <c r="J74">
        <f>[4]p46!J74</f>
        <v>0</v>
      </c>
      <c r="K74">
        <f>[4]p46!K74</f>
        <v>0</v>
      </c>
    </row>
    <row r="75" spans="1:13">
      <c r="A75" t="s">
        <v>436</v>
      </c>
      <c r="B75">
        <f>[4]p46!B75</f>
        <v>0</v>
      </c>
      <c r="C75">
        <f>[4]p46!C75</f>
        <v>0</v>
      </c>
      <c r="D75">
        <f>[4]p46!D75</f>
        <v>0</v>
      </c>
      <c r="E75">
        <f>[4]p46!E75</f>
        <v>0</v>
      </c>
      <c r="F75">
        <f>[4]p46!F75</f>
        <v>0</v>
      </c>
      <c r="G75">
        <f>[4]p46!G75</f>
        <v>0</v>
      </c>
      <c r="H75">
        <f>[4]p46!H75</f>
        <v>0</v>
      </c>
      <c r="I75">
        <f>[4]p46!I75</f>
        <v>0</v>
      </c>
      <c r="J75">
        <f>[4]p46!J75</f>
        <v>0</v>
      </c>
      <c r="K75">
        <f>[4]p46!K75</f>
        <v>0</v>
      </c>
    </row>
    <row r="76" spans="1:13">
      <c r="A76" t="s">
        <v>437</v>
      </c>
      <c r="B76">
        <f>[4]p46!B76</f>
        <v>0</v>
      </c>
      <c r="C76">
        <f>[4]p46!C76</f>
        <v>0</v>
      </c>
      <c r="D76">
        <f>[4]p46!D76</f>
        <v>0</v>
      </c>
      <c r="E76">
        <f>[4]p46!E76</f>
        <v>0</v>
      </c>
      <c r="F76">
        <f>[4]p46!F76</f>
        <v>0</v>
      </c>
      <c r="G76">
        <f>[4]p46!G76</f>
        <v>0</v>
      </c>
      <c r="H76">
        <f>[4]p46!H76</f>
        <v>0</v>
      </c>
      <c r="I76">
        <f>[4]p46!I76</f>
        <v>0</v>
      </c>
      <c r="J76">
        <f>[4]p46!J76</f>
        <v>0</v>
      </c>
      <c r="K76">
        <f>[4]p46!K76</f>
        <v>0</v>
      </c>
    </row>
    <row r="77" spans="1:13" ht="14" thickBot="1">
      <c r="A77" s="34" t="s">
        <v>438</v>
      </c>
      <c r="B77" s="34">
        <f>[4]p46!B77</f>
        <v>0</v>
      </c>
      <c r="C77" s="34">
        <f>[4]p46!C77</f>
        <v>0</v>
      </c>
      <c r="D77" s="34">
        <f>[4]p46!D77</f>
        <v>0</v>
      </c>
      <c r="E77" s="34">
        <f>[4]p46!E77</f>
        <v>0</v>
      </c>
      <c r="F77" s="34">
        <f>[4]p46!F77</f>
        <v>0</v>
      </c>
      <c r="G77" s="34">
        <f>[4]p46!G77</f>
        <v>0</v>
      </c>
      <c r="H77" s="34">
        <f>[4]p46!H77</f>
        <v>0</v>
      </c>
      <c r="I77" s="34">
        <f>[4]p46!I77</f>
        <v>0</v>
      </c>
      <c r="J77" s="34">
        <f>[4]p46!J77</f>
        <v>0</v>
      </c>
      <c r="K77" s="34">
        <f>[4]p46!K77</f>
        <v>0</v>
      </c>
      <c r="L77" s="34"/>
      <c r="M77" s="34"/>
    </row>
    <row r="78" spans="1:13">
      <c r="A78" t="s">
        <v>247</v>
      </c>
      <c r="B78">
        <f>[4]p46!B78</f>
        <v>1</v>
      </c>
    </row>
    <row r="79" spans="1:13">
      <c r="A79" t="s">
        <v>248</v>
      </c>
      <c r="B79">
        <f>[4]p46!B79</f>
        <v>35000</v>
      </c>
    </row>
    <row r="80" spans="1:13">
      <c r="A80" t="s">
        <v>249</v>
      </c>
      <c r="B80">
        <f>[4]p46!B80</f>
        <v>35000</v>
      </c>
    </row>
    <row r="81" spans="1:2">
      <c r="A81" t="s">
        <v>250</v>
      </c>
      <c r="B81">
        <f>[4]p46!B81</f>
        <v>0</v>
      </c>
    </row>
    <row r="82" spans="1:2">
      <c r="A82" t="s">
        <v>251</v>
      </c>
      <c r="B82">
        <f>[4]p46!B82</f>
        <v>0</v>
      </c>
    </row>
    <row r="83" spans="1:2">
      <c r="A83" t="s">
        <v>252</v>
      </c>
      <c r="B83">
        <f>[4]p46!B83</f>
        <v>0</v>
      </c>
    </row>
    <row r="84" spans="1:2">
      <c r="A84" t="s">
        <v>253</v>
      </c>
      <c r="B84">
        <f>[4]p46!B84</f>
        <v>0</v>
      </c>
    </row>
    <row r="85" spans="1:2">
      <c r="A85" t="s">
        <v>254</v>
      </c>
      <c r="B85">
        <f>[4]p46!B85</f>
        <v>63260</v>
      </c>
    </row>
    <row r="86" spans="1:2">
      <c r="A86" t="s">
        <v>255</v>
      </c>
      <c r="B86">
        <f>[4]p46!B86</f>
        <v>28119</v>
      </c>
    </row>
    <row r="87" spans="1:2">
      <c r="A87" t="s">
        <v>256</v>
      </c>
      <c r="B87">
        <f>[4]p46!B87</f>
        <v>20803</v>
      </c>
    </row>
    <row r="88" spans="1:2">
      <c r="A88" t="s">
        <v>257</v>
      </c>
      <c r="B88">
        <f>[4]p46!B88</f>
        <v>50398</v>
      </c>
    </row>
    <row r="89" spans="1:2">
      <c r="A89" t="s">
        <v>258</v>
      </c>
      <c r="B89">
        <f>[4]p46!B89</f>
        <v>53657</v>
      </c>
    </row>
    <row r="90" spans="1:2">
      <c r="A90" t="s">
        <v>259</v>
      </c>
      <c r="B90">
        <f>[4]p46!B90</f>
        <v>131778</v>
      </c>
    </row>
    <row r="91" spans="1:2">
      <c r="A91" t="s">
        <v>260</v>
      </c>
      <c r="B91">
        <f>[4]p46!B91</f>
        <v>63260</v>
      </c>
    </row>
    <row r="92" spans="1:2">
      <c r="A92" t="s">
        <v>261</v>
      </c>
      <c r="B92">
        <f>[4]p46!B92</f>
        <v>28119</v>
      </c>
    </row>
    <row r="93" spans="1:2">
      <c r="A93" t="s">
        <v>262</v>
      </c>
      <c r="B93">
        <f>[4]p46!B93</f>
        <v>20803</v>
      </c>
    </row>
    <row r="94" spans="1:2">
      <c r="A94" t="s">
        <v>263</v>
      </c>
      <c r="B94">
        <f>[4]p46!B94</f>
        <v>50398</v>
      </c>
    </row>
    <row r="95" spans="1:2">
      <c r="A95" t="s">
        <v>264</v>
      </c>
      <c r="B95">
        <f>[4]p46!B95</f>
        <v>53657</v>
      </c>
    </row>
    <row r="96" spans="1:2">
      <c r="A96" t="s">
        <v>265</v>
      </c>
      <c r="B96">
        <f>[4]p46!B96</f>
        <v>131778</v>
      </c>
    </row>
    <row r="97" spans="1:2">
      <c r="A97" t="s">
        <v>266</v>
      </c>
      <c r="B97">
        <f>[4]p46!B97</f>
        <v>0</v>
      </c>
    </row>
    <row r="98" spans="1:2">
      <c r="A98" t="s">
        <v>267</v>
      </c>
      <c r="B98">
        <f>[4]p46!B98</f>
        <v>0</v>
      </c>
    </row>
    <row r="99" spans="1:2">
      <c r="A99" t="s">
        <v>268</v>
      </c>
      <c r="B99">
        <f>[4]p46!B99</f>
        <v>0</v>
      </c>
    </row>
    <row r="100" spans="1:2">
      <c r="A100" t="s">
        <v>269</v>
      </c>
      <c r="B100">
        <f>[4]p46!B100</f>
        <v>0</v>
      </c>
    </row>
    <row r="101" spans="1:2">
      <c r="A101" t="s">
        <v>270</v>
      </c>
      <c r="B101">
        <f>[4]p46!B101</f>
        <v>0</v>
      </c>
    </row>
    <row r="102" spans="1:2">
      <c r="A102" t="s">
        <v>271</v>
      </c>
      <c r="B102">
        <f>[4]p46!B102</f>
        <v>0</v>
      </c>
    </row>
    <row r="103" spans="1:2">
      <c r="A103" t="s">
        <v>272</v>
      </c>
      <c r="B103">
        <f>[4]p46!B103</f>
        <v>262529000</v>
      </c>
    </row>
    <row r="104" spans="1:2">
      <c r="A104" t="s">
        <v>273</v>
      </c>
      <c r="B104">
        <f>[4]p46!B104</f>
        <v>11247600</v>
      </c>
    </row>
    <row r="105" spans="1:2">
      <c r="A105" t="s">
        <v>274</v>
      </c>
      <c r="B105">
        <f>[4]p46!B105</f>
        <v>7073019.9999999991</v>
      </c>
    </row>
    <row r="106" spans="1:2">
      <c r="A106" t="s">
        <v>275</v>
      </c>
      <c r="B106">
        <f>[4]p46!B106</f>
        <v>1562338</v>
      </c>
    </row>
    <row r="107" spans="1:2">
      <c r="A107" t="s">
        <v>276</v>
      </c>
      <c r="B107">
        <f>[4]p46!B107</f>
        <v>2575536</v>
      </c>
    </row>
    <row r="108" spans="1:2">
      <c r="A108" t="s">
        <v>277</v>
      </c>
      <c r="B108">
        <f>[4]p46!B108</f>
        <v>5798232</v>
      </c>
    </row>
    <row r="109" spans="1:2">
      <c r="A109" t="s">
        <v>278</v>
      </c>
      <c r="B109">
        <f>[4]p46!B109</f>
        <v>2064.4458215547143</v>
      </c>
    </row>
    <row r="110" spans="1:2">
      <c r="A110" t="s">
        <v>279</v>
      </c>
      <c r="B110">
        <f>[4]p46!B110</f>
        <v>295.35866402309904</v>
      </c>
    </row>
    <row r="111" spans="1:2">
      <c r="A111" t="s">
        <v>280</v>
      </c>
      <c r="B111">
        <f>[4]p46!B111</f>
        <v>144.24492894151348</v>
      </c>
    </row>
    <row r="112" spans="1:2">
      <c r="A112" t="s">
        <v>281</v>
      </c>
      <c r="B112">
        <f>[4]p46!B112</f>
        <v>14.715373508158557</v>
      </c>
    </row>
    <row r="113" spans="1:2">
      <c r="A113" t="s">
        <v>282</v>
      </c>
      <c r="B113">
        <f>[4]p46!B113</f>
        <v>17.390895964187386</v>
      </c>
    </row>
    <row r="114" spans="1:2">
      <c r="A114" t="s">
        <v>283</v>
      </c>
      <c r="B114">
        <f>[4]p46!B114</f>
        <v>22.5960204669069</v>
      </c>
    </row>
    <row r="115" spans="1:2">
      <c r="A115" t="s">
        <v>284</v>
      </c>
      <c r="B115">
        <f>[4]p46!B115</f>
        <v>11999959</v>
      </c>
    </row>
    <row r="116" spans="1:2">
      <c r="A116" t="s">
        <v>285</v>
      </c>
      <c r="B116">
        <f>[4]p46!B116</f>
        <v>650005.19999999995</v>
      </c>
    </row>
    <row r="117" spans="1:2">
      <c r="A117" t="s">
        <v>286</v>
      </c>
      <c r="B117">
        <f>[4]p46!B117</f>
        <v>650002.5</v>
      </c>
    </row>
    <row r="118" spans="1:2">
      <c r="A118" t="s">
        <v>287</v>
      </c>
      <c r="B118">
        <f>[4]p46!B118</f>
        <v>199999.8</v>
      </c>
    </row>
    <row r="119" spans="1:2">
      <c r="A119" t="s">
        <v>288</v>
      </c>
      <c r="B119">
        <f>[4]p46!B119</f>
        <v>299999.7</v>
      </c>
    </row>
    <row r="120" spans="1:2">
      <c r="A120" t="s">
        <v>289</v>
      </c>
      <c r="B120">
        <f>[4]p46!B120</f>
        <v>1000000</v>
      </c>
    </row>
    <row r="121" spans="1:2">
      <c r="A121" t="s">
        <v>290</v>
      </c>
      <c r="B121">
        <f>[4]p46!B121</f>
        <v>23627609.999999996</v>
      </c>
    </row>
    <row r="122" spans="1:2">
      <c r="A122" t="s">
        <v>291</v>
      </c>
      <c r="B122">
        <f>[4]p46!B122</f>
        <v>776084.4</v>
      </c>
    </row>
    <row r="123" spans="1:2">
      <c r="A123" t="s">
        <v>292</v>
      </c>
      <c r="B123">
        <f>[4]p46!B123</f>
        <v>650717.84</v>
      </c>
    </row>
    <row r="124" spans="1:2">
      <c r="A124" t="s">
        <v>293</v>
      </c>
      <c r="B124">
        <f>[4]p46!B124</f>
        <v>0</v>
      </c>
    </row>
    <row r="125" spans="1:2">
      <c r="A125" t="s">
        <v>294</v>
      </c>
      <c r="B125">
        <f>[4]p46!B125</f>
        <v>0</v>
      </c>
    </row>
    <row r="126" spans="1:2">
      <c r="A126" t="s">
        <v>295</v>
      </c>
      <c r="B126">
        <f>[4]p46!B126</f>
        <v>333398.34000000003</v>
      </c>
    </row>
    <row r="127" spans="1:2">
      <c r="A127" t="s">
        <v>296</v>
      </c>
      <c r="B127">
        <f>[4]p46!B127</f>
        <v>54666</v>
      </c>
    </row>
    <row r="128" spans="1:2">
      <c r="A128" t="s">
        <v>297</v>
      </c>
      <c r="B128">
        <f>[4]p46!B128</f>
        <v>16227</v>
      </c>
    </row>
    <row r="129" spans="1:2">
      <c r="A129" t="s">
        <v>298</v>
      </c>
      <c r="B129">
        <f>[4]p46!B129</f>
        <v>14801</v>
      </c>
    </row>
    <row r="130" spans="1:2">
      <c r="A130" t="s">
        <v>299</v>
      </c>
      <c r="B130">
        <f>[4]p46!B130</f>
        <v>51173</v>
      </c>
    </row>
    <row r="131" spans="1:2">
      <c r="A131" t="s">
        <v>300</v>
      </c>
      <c r="B131">
        <f>[4]p46!B131</f>
        <v>58812</v>
      </c>
    </row>
    <row r="132" spans="1:2">
      <c r="A132" t="s">
        <v>301</v>
      </c>
      <c r="B132">
        <f>[4]p46!B132</f>
        <v>137780</v>
      </c>
    </row>
    <row r="133" spans="1:2">
      <c r="A133" t="s">
        <v>302</v>
      </c>
      <c r="B133">
        <f>[4]p46!B133</f>
        <v>54666</v>
      </c>
    </row>
    <row r="134" spans="1:2">
      <c r="A134" t="s">
        <v>303</v>
      </c>
      <c r="B134">
        <f>[4]p46!B134</f>
        <v>16227</v>
      </c>
    </row>
    <row r="135" spans="1:2">
      <c r="A135" t="s">
        <v>304</v>
      </c>
      <c r="B135">
        <f>[4]p46!B135</f>
        <v>14801</v>
      </c>
    </row>
    <row r="136" spans="1:2">
      <c r="A136" t="s">
        <v>305</v>
      </c>
      <c r="B136">
        <f>[4]p46!B136</f>
        <v>51173</v>
      </c>
    </row>
    <row r="137" spans="1:2">
      <c r="A137" t="s">
        <v>306</v>
      </c>
      <c r="B137">
        <f>[4]p46!B137</f>
        <v>58812</v>
      </c>
    </row>
    <row r="138" spans="1:2">
      <c r="A138" t="s">
        <v>307</v>
      </c>
      <c r="B138">
        <f>[4]p46!B138</f>
        <v>137780</v>
      </c>
    </row>
    <row r="139" spans="1:2">
      <c r="A139" t="s">
        <v>308</v>
      </c>
      <c r="B139">
        <f>[4]p46!B139</f>
        <v>0</v>
      </c>
    </row>
    <row r="140" spans="1:2">
      <c r="A140" t="s">
        <v>309</v>
      </c>
      <c r="B140">
        <f>[4]p46!B140</f>
        <v>0</v>
      </c>
    </row>
    <row r="141" spans="1:2">
      <c r="A141" t="s">
        <v>310</v>
      </c>
      <c r="B141">
        <f>[4]p46!B141</f>
        <v>0</v>
      </c>
    </row>
    <row r="142" spans="1:2">
      <c r="A142" t="s">
        <v>311</v>
      </c>
      <c r="B142">
        <f>[4]p46!B142</f>
        <v>0</v>
      </c>
    </row>
    <row r="143" spans="1:2">
      <c r="A143" t="s">
        <v>312</v>
      </c>
      <c r="B143">
        <f>[4]p46!B143</f>
        <v>0</v>
      </c>
    </row>
    <row r="144" spans="1:2">
      <c r="A144" t="s">
        <v>313</v>
      </c>
      <c r="B144">
        <f>[4]p46!B144</f>
        <v>0</v>
      </c>
    </row>
    <row r="145" spans="1:2">
      <c r="A145" t="s">
        <v>314</v>
      </c>
      <c r="B145">
        <f>[4]p46!B145</f>
        <v>349862400</v>
      </c>
    </row>
    <row r="146" spans="1:2">
      <c r="A146" t="s">
        <v>315</v>
      </c>
      <c r="B146">
        <f>[4]p46!B146</f>
        <v>7707825</v>
      </c>
    </row>
    <row r="147" spans="1:2">
      <c r="A147" t="s">
        <v>316</v>
      </c>
      <c r="B147">
        <f>[4]p46!B147</f>
        <v>7400500</v>
      </c>
    </row>
    <row r="148" spans="1:2">
      <c r="A148" t="s">
        <v>317</v>
      </c>
      <c r="B148">
        <f>[4]p46!B148</f>
        <v>2098093</v>
      </c>
    </row>
    <row r="149" spans="1:2">
      <c r="A149" t="s">
        <v>318</v>
      </c>
      <c r="B149">
        <f>[4]p46!B149</f>
        <v>3352284</v>
      </c>
    </row>
    <row r="150" spans="1:2">
      <c r="A150" t="s">
        <v>319</v>
      </c>
      <c r="B150">
        <f>[4]p46!B150</f>
        <v>7715680</v>
      </c>
    </row>
    <row r="151" spans="1:2">
      <c r="A151" t="s">
        <v>320</v>
      </c>
      <c r="B151">
        <f>[4]p46!B151</f>
        <v>2535.3952100652746</v>
      </c>
    </row>
    <row r="152" spans="1:2">
      <c r="A152" t="s">
        <v>321</v>
      </c>
      <c r="B152">
        <f>[4]p46!B152</f>
        <v>375.2298675263151</v>
      </c>
    </row>
    <row r="153" spans="1:2">
      <c r="A153" t="s">
        <v>322</v>
      </c>
      <c r="B153">
        <f>[4]p46!B153</f>
        <v>179.47179576866552</v>
      </c>
    </row>
    <row r="154" spans="1:2">
      <c r="A154" t="s">
        <v>323</v>
      </c>
      <c r="B154">
        <f>[4]p46!B154</f>
        <v>19.395807175764958</v>
      </c>
    </row>
    <row r="155" spans="1:2">
      <c r="A155" t="s">
        <v>324</v>
      </c>
      <c r="B155">
        <f>[4]p46!B155</f>
        <v>22.922317571358587</v>
      </c>
    </row>
    <row r="156" spans="1:2">
      <c r="A156" t="s">
        <v>325</v>
      </c>
      <c r="B156">
        <f>[4]p46!B156</f>
        <v>29.087586629946905</v>
      </c>
    </row>
    <row r="157" spans="1:2">
      <c r="A157" t="s">
        <v>326</v>
      </c>
      <c r="B157">
        <f>[4]p46!B157</f>
        <v>16999979</v>
      </c>
    </row>
    <row r="158" spans="1:2">
      <c r="A158" t="s">
        <v>327</v>
      </c>
      <c r="B158">
        <f>[4]p46!B158</f>
        <v>600004.80000000005</v>
      </c>
    </row>
    <row r="159" spans="1:2">
      <c r="A159" t="s">
        <v>328</v>
      </c>
      <c r="B159">
        <f>[4]p46!B159</f>
        <v>599999.4</v>
      </c>
    </row>
    <row r="160" spans="1:2">
      <c r="A160" t="s">
        <v>329</v>
      </c>
      <c r="B160">
        <f>[4]p46!B160</f>
        <v>279999.71999999997</v>
      </c>
    </row>
    <row r="161" spans="1:2">
      <c r="A161" t="s">
        <v>330</v>
      </c>
      <c r="B161">
        <f>[4]p46!B161</f>
        <v>400000.38</v>
      </c>
    </row>
    <row r="162" spans="1:2">
      <c r="A162" t="s">
        <v>331</v>
      </c>
      <c r="B162">
        <f>[4]p46!B162</f>
        <v>1200000</v>
      </c>
    </row>
    <row r="163" spans="1:2">
      <c r="A163" t="s">
        <v>332</v>
      </c>
      <c r="B163">
        <f>[4]p46!B163</f>
        <v>0</v>
      </c>
    </row>
    <row r="164" spans="1:2">
      <c r="A164" t="s">
        <v>333</v>
      </c>
      <c r="B164">
        <f>[4]p46!B164</f>
        <v>531839.92499999993</v>
      </c>
    </row>
    <row r="165" spans="1:2">
      <c r="A165" t="s">
        <v>334</v>
      </c>
      <c r="B165">
        <f>[4]p46!B165</f>
        <v>680846</v>
      </c>
    </row>
    <row r="166" spans="1:2">
      <c r="A166" t="s">
        <v>335</v>
      </c>
      <c r="B166">
        <f>[4]p46!B166</f>
        <v>241280.69500000001</v>
      </c>
    </row>
    <row r="167" spans="1:2">
      <c r="A167" t="s">
        <v>336</v>
      </c>
      <c r="B167">
        <f>[4]p46!B167</f>
        <v>385512.66</v>
      </c>
    </row>
    <row r="168" spans="1:2">
      <c r="A168" t="s">
        <v>337</v>
      </c>
      <c r="B168">
        <f>[4]p46!B168</f>
        <v>443651.6</v>
      </c>
    </row>
    <row r="169" spans="1:2">
      <c r="A169" t="s">
        <v>338</v>
      </c>
      <c r="B169">
        <f>[4]p46!B169</f>
        <v>5</v>
      </c>
    </row>
    <row r="170" spans="1:2">
      <c r="A170" t="s">
        <v>339</v>
      </c>
      <c r="B170">
        <f>[4]p46!B170</f>
        <v>1</v>
      </c>
    </row>
    <row r="171" spans="1:2">
      <c r="A171" t="s">
        <v>340</v>
      </c>
      <c r="B171">
        <f>[4]p46!B171</f>
        <v>348723</v>
      </c>
    </row>
    <row r="172" spans="1:2">
      <c r="A172" t="s">
        <v>341</v>
      </c>
      <c r="B172">
        <f>[4]p46!B172</f>
        <v>1129421.52</v>
      </c>
    </row>
    <row r="173" spans="1:2">
      <c r="A173" t="s">
        <v>342</v>
      </c>
      <c r="B173">
        <f>[4]p46!B173</f>
        <v>4564166.55</v>
      </c>
    </row>
    <row r="174" spans="1:2">
      <c r="A174" t="s">
        <v>343</v>
      </c>
      <c r="B174">
        <f>[4]p46!B174</f>
        <v>348723</v>
      </c>
    </row>
    <row r="175" spans="1:2">
      <c r="A175" t="s">
        <v>344</v>
      </c>
      <c r="B175">
        <f>[4]p46!B175</f>
        <v>1129421.52</v>
      </c>
    </row>
    <row r="176" spans="1:2">
      <c r="A176" t="s">
        <v>345</v>
      </c>
      <c r="B176">
        <f>[4]p46!B176</f>
        <v>4564166.55</v>
      </c>
    </row>
    <row r="177" spans="1:2">
      <c r="A177" t="s">
        <v>346</v>
      </c>
      <c r="B177">
        <f>[4]p46!B177</f>
        <v>344364</v>
      </c>
    </row>
    <row r="178" spans="1:2">
      <c r="A178" t="s">
        <v>347</v>
      </c>
      <c r="B178">
        <f>[4]p46!B178</f>
        <v>1116813.7986858974</v>
      </c>
    </row>
    <row r="179" spans="1:2">
      <c r="A179" t="s">
        <v>348</v>
      </c>
      <c r="B179">
        <f>[4]p46!B179</f>
        <v>4491092.5449999999</v>
      </c>
    </row>
    <row r="180" spans="1:2">
      <c r="A180" t="s">
        <v>349</v>
      </c>
      <c r="B180">
        <f>[4]p46!B180</f>
        <v>350381</v>
      </c>
    </row>
    <row r="181" spans="1:2">
      <c r="A181" t="s">
        <v>350</v>
      </c>
      <c r="B181">
        <f>[4]p46!B181</f>
        <v>211092660</v>
      </c>
    </row>
    <row r="182" spans="1:2">
      <c r="A182" t="s">
        <v>351</v>
      </c>
      <c r="B182">
        <f>[4]p46!B182</f>
        <v>634219020</v>
      </c>
    </row>
    <row r="183" spans="1:2">
      <c r="A183" t="s">
        <v>352</v>
      </c>
      <c r="B183">
        <f>[4]p46!B183</f>
        <v>350381</v>
      </c>
    </row>
    <row r="184" spans="1:2">
      <c r="A184" t="s">
        <v>353</v>
      </c>
      <c r="B184">
        <f>[4]p46!B184</f>
        <v>211092660</v>
      </c>
    </row>
    <row r="185" spans="1:2">
      <c r="A185" t="s">
        <v>354</v>
      </c>
      <c r="B185">
        <f>[4]p46!B185</f>
        <v>634219020</v>
      </c>
    </row>
    <row r="186" spans="1:2">
      <c r="A186" t="s">
        <v>355</v>
      </c>
      <c r="B186">
        <f>[4]p46!B186</f>
        <v>346001</v>
      </c>
    </row>
    <row r="187" spans="1:2">
      <c r="A187" t="s">
        <v>356</v>
      </c>
      <c r="B187">
        <f>[4]p46!B187</f>
        <v>209522399.19662926</v>
      </c>
    </row>
    <row r="188" spans="1:2">
      <c r="A188" t="s">
        <v>357</v>
      </c>
      <c r="B188">
        <f>[4]p46!B188</f>
        <v>625105142.50000012</v>
      </c>
    </row>
    <row r="189" spans="1:2">
      <c r="A189" t="s">
        <v>358</v>
      </c>
      <c r="B189">
        <f>[4]p46!B189</f>
        <v>0</v>
      </c>
    </row>
    <row r="190" spans="1:2">
      <c r="A190" t="s">
        <v>359</v>
      </c>
      <c r="B190">
        <f>[4]p46!B190</f>
        <v>0</v>
      </c>
    </row>
    <row r="191" spans="1:2">
      <c r="A191" t="s">
        <v>360</v>
      </c>
      <c r="B191">
        <f>[4]p46!B191</f>
        <v>0</v>
      </c>
    </row>
    <row r="192" spans="1:2">
      <c r="A192" t="s">
        <v>361</v>
      </c>
      <c r="B192">
        <f>[4]p46!B192</f>
        <v>65937</v>
      </c>
    </row>
    <row r="193" spans="1:2">
      <c r="A193" t="s">
        <v>362</v>
      </c>
      <c r="B193">
        <f>[4]p46!B193</f>
        <v>1076551.32</v>
      </c>
    </row>
    <row r="194" spans="1:2">
      <c r="A194" t="s">
        <v>363</v>
      </c>
      <c r="B194">
        <f>[4]p46!B194</f>
        <v>16.326964582204212</v>
      </c>
    </row>
    <row r="195" spans="1:2">
      <c r="A195" t="s">
        <v>364</v>
      </c>
      <c r="B195">
        <f>[4]p46!B195</f>
        <v>0</v>
      </c>
    </row>
    <row r="196" spans="1:2">
      <c r="A196" t="s">
        <v>365</v>
      </c>
      <c r="B196">
        <f>[4]p46!B196</f>
        <v>0</v>
      </c>
    </row>
    <row r="197" spans="1:2">
      <c r="A197" t="s">
        <v>366</v>
      </c>
      <c r="B197">
        <f>[4]p46!B197</f>
        <v>0</v>
      </c>
    </row>
    <row r="198" spans="1:2">
      <c r="A198" t="s">
        <v>367</v>
      </c>
      <c r="B198">
        <f>[4]p46!B198</f>
        <v>0</v>
      </c>
    </row>
    <row r="199" spans="1:2">
      <c r="A199" t="s">
        <v>368</v>
      </c>
      <c r="B199">
        <f>[4]p46!B199</f>
        <v>0</v>
      </c>
    </row>
    <row r="200" spans="1:2">
      <c r="A200" t="s">
        <v>369</v>
      </c>
      <c r="B200">
        <f>[4]p46!B200</f>
        <v>0</v>
      </c>
    </row>
    <row r="201" spans="1:2">
      <c r="A201" t="s">
        <v>370</v>
      </c>
      <c r="B201">
        <f>[4]p46!B201</f>
        <v>88790</v>
      </c>
    </row>
    <row r="202" spans="1:2">
      <c r="A202" t="s">
        <v>371</v>
      </c>
      <c r="B202">
        <f>[4]p46!B202</f>
        <v>214210273</v>
      </c>
    </row>
    <row r="203" spans="1:2">
      <c r="A203" t="s">
        <v>372</v>
      </c>
      <c r="B203">
        <f>[4]p46!B203</f>
        <v>2412.5499955762443</v>
      </c>
    </row>
    <row r="204" spans="1:2">
      <c r="A204" t="s">
        <v>373</v>
      </c>
      <c r="B204">
        <f>[4]p46!B204</f>
        <v>0</v>
      </c>
    </row>
    <row r="205" spans="1:2">
      <c r="A205" t="s">
        <v>374</v>
      </c>
      <c r="B205">
        <f>[4]p46!B205</f>
        <v>0</v>
      </c>
    </row>
    <row r="206" spans="1:2">
      <c r="A206" t="s">
        <v>375</v>
      </c>
      <c r="B206">
        <f>[4]p46!B206</f>
        <v>0</v>
      </c>
    </row>
    <row r="207" spans="1:2">
      <c r="A207" t="s">
        <v>376</v>
      </c>
      <c r="B207">
        <f>[4]p46!B207</f>
        <v>198620</v>
      </c>
    </row>
    <row r="208" spans="1:2">
      <c r="A208" t="s">
        <v>377</v>
      </c>
      <c r="B208">
        <f>[4]p46!B208</f>
        <v>370757</v>
      </c>
    </row>
    <row r="209" spans="1:2">
      <c r="A209" t="s">
        <v>378</v>
      </c>
      <c r="B209">
        <f>[4]p46!B209</f>
        <v>0</v>
      </c>
    </row>
    <row r="210" spans="1:2">
      <c r="A210" t="s">
        <v>379</v>
      </c>
      <c r="B210">
        <f>[4]p46!B210</f>
        <v>0</v>
      </c>
    </row>
    <row r="211" spans="1:2">
      <c r="A211" t="s">
        <v>380</v>
      </c>
      <c r="B211">
        <f>[4]p46!B211</f>
        <v>726095.7</v>
      </c>
    </row>
    <row r="212" spans="1:2">
      <c r="A212" t="s">
        <v>381</v>
      </c>
      <c r="B212">
        <f>[4]p46!B212</f>
        <v>1257926</v>
      </c>
    </row>
    <row r="213" spans="1:2">
      <c r="A213" t="s">
        <v>382</v>
      </c>
      <c r="B213">
        <f>[4]p46!B213</f>
        <v>37307387.97139962</v>
      </c>
    </row>
    <row r="214" spans="1:2">
      <c r="A214" t="s">
        <v>137</v>
      </c>
      <c r="B214">
        <f>[4]p46!B214</f>
        <v>392000</v>
      </c>
    </row>
    <row r="215" spans="1:2">
      <c r="A215" t="s">
        <v>383</v>
      </c>
      <c r="B215">
        <f>[4]p46!B215</f>
        <v>0</v>
      </c>
    </row>
    <row r="216" spans="1:2">
      <c r="A216" t="s">
        <v>384</v>
      </c>
      <c r="B216">
        <f>[4]p46!B216</f>
        <v>37699387.97139962</v>
      </c>
    </row>
    <row r="217" spans="1:2">
      <c r="A217" t="s">
        <v>385</v>
      </c>
      <c r="B217">
        <f>[4]p46!B217</f>
        <v>16270504</v>
      </c>
    </row>
    <row r="218" spans="1:2">
      <c r="A218" t="s">
        <v>386</v>
      </c>
      <c r="B218">
        <f>[4]p46!B218</f>
        <v>1295472.7</v>
      </c>
    </row>
    <row r="219" spans="1:2">
      <c r="A219" t="s">
        <v>387</v>
      </c>
      <c r="B219">
        <f>[4]p46!B219</f>
        <v>4445863</v>
      </c>
    </row>
    <row r="220" spans="1:2">
      <c r="A220" t="s">
        <v>388</v>
      </c>
      <c r="B220">
        <f>[4]p46!B220</f>
        <v>343517</v>
      </c>
    </row>
    <row r="221" spans="1:2">
      <c r="A221" t="s">
        <v>145</v>
      </c>
      <c r="B221">
        <f>[4]p46!B221</f>
        <v>3500000</v>
      </c>
    </row>
    <row r="222" spans="1:2">
      <c r="A222" t="s">
        <v>146</v>
      </c>
      <c r="B222">
        <f>[4]p46!B222</f>
        <v>1009079</v>
      </c>
    </row>
    <row r="223" spans="1:2">
      <c r="A223" t="s">
        <v>389</v>
      </c>
      <c r="B223">
        <f>[4]p46!B223</f>
        <v>214111</v>
      </c>
    </row>
    <row r="224" spans="1:2">
      <c r="A224" t="s">
        <v>390</v>
      </c>
      <c r="B224">
        <f>[4]p46!B224</f>
        <v>0</v>
      </c>
    </row>
    <row r="225" spans="1:2">
      <c r="A225" t="s">
        <v>391</v>
      </c>
      <c r="B225">
        <f>[4]p46!B225</f>
        <v>0</v>
      </c>
    </row>
    <row r="226" spans="1:2">
      <c r="A226" t="s">
        <v>392</v>
      </c>
      <c r="B226">
        <f>[4]p46!B226</f>
        <v>2800000</v>
      </c>
    </row>
    <row r="227" spans="1:2">
      <c r="A227" t="s">
        <v>152</v>
      </c>
      <c r="B227">
        <f>[4]p46!B227</f>
        <v>160000</v>
      </c>
    </row>
    <row r="228" spans="1:2">
      <c r="A228" t="s">
        <v>393</v>
      </c>
      <c r="B228">
        <f>[4]p46!B228</f>
        <v>0</v>
      </c>
    </row>
    <row r="229" spans="1:2">
      <c r="A229" t="s">
        <v>394</v>
      </c>
      <c r="B229">
        <f>[4]p46!B229</f>
        <v>260312</v>
      </c>
    </row>
    <row r="230" spans="1:2">
      <c r="A230" t="s">
        <v>395</v>
      </c>
      <c r="B230">
        <f>[4]p46!B230</f>
        <v>2215101.3368916837</v>
      </c>
    </row>
    <row r="231" spans="1:2">
      <c r="A231" t="s">
        <v>396</v>
      </c>
      <c r="B231">
        <f>[4]p46!B231</f>
        <v>32513960.036891684</v>
      </c>
    </row>
    <row r="232" spans="1:2">
      <c r="A232" t="s">
        <v>397</v>
      </c>
      <c r="B232">
        <f>[4]p46!B232</f>
        <v>5185427.9345079362</v>
      </c>
    </row>
    <row r="233" spans="1:2">
      <c r="A233" t="s">
        <v>398</v>
      </c>
      <c r="B233">
        <f>[4]p46!B233</f>
        <v>1763045</v>
      </c>
    </row>
    <row r="234" spans="1:2">
      <c r="A234" t="s">
        <v>243</v>
      </c>
      <c r="B234">
        <f>[4]p46!B234</f>
        <v>3422382.9345079362</v>
      </c>
    </row>
    <row r="235" spans="1:2">
      <c r="A235" t="s">
        <v>399</v>
      </c>
      <c r="B235">
        <f>[4]p46!B235</f>
        <v>6250000</v>
      </c>
    </row>
    <row r="236" spans="1:2">
      <c r="A236" t="s">
        <v>400</v>
      </c>
      <c r="B236">
        <f>[4]p46!B236</f>
        <v>11666666.666666668</v>
      </c>
    </row>
    <row r="237" spans="1:2">
      <c r="A237" t="s">
        <v>401</v>
      </c>
      <c r="B237">
        <f>[4]p46!B237</f>
        <v>10000000</v>
      </c>
    </row>
    <row r="238" spans="1:2">
      <c r="A238" t="s">
        <v>402</v>
      </c>
      <c r="B238">
        <f>[4]p46!B238</f>
        <v>400</v>
      </c>
    </row>
    <row r="239" spans="1:2">
      <c r="A239" t="s">
        <v>403</v>
      </c>
      <c r="B239">
        <f>[4]p46!B239</f>
        <v>300</v>
      </c>
    </row>
    <row r="240" spans="1:2">
      <c r="A240" t="s">
        <v>404</v>
      </c>
      <c r="B240">
        <f>[4]p46!B240</f>
        <v>1000</v>
      </c>
    </row>
    <row r="241" spans="1:2">
      <c r="A241" t="s">
        <v>405</v>
      </c>
      <c r="B241">
        <f>[4]p46!B241</f>
        <v>1.4</v>
      </c>
    </row>
    <row r="242" spans="1:2">
      <c r="A242" t="s">
        <v>406</v>
      </c>
      <c r="B242">
        <f>[4]p46!B242</f>
        <v>2.66</v>
      </c>
    </row>
    <row r="243" spans="1:2">
      <c r="A243" t="s">
        <v>407</v>
      </c>
      <c r="B243">
        <f>[4]p46!B243</f>
        <v>52392449</v>
      </c>
    </row>
    <row r="244" spans="1:2">
      <c r="A244" t="s">
        <v>408</v>
      </c>
      <c r="B244">
        <f>[4]p46!B244</f>
        <v>13448056</v>
      </c>
    </row>
    <row r="245" spans="1:2">
      <c r="A245" t="s">
        <v>409</v>
      </c>
      <c r="B245">
        <f>[4]p46!B245</f>
        <v>49000</v>
      </c>
    </row>
    <row r="246" spans="1:2">
      <c r="A246" t="s">
        <v>410</v>
      </c>
      <c r="B246">
        <f>[4]p46!B246</f>
        <v>0</v>
      </c>
    </row>
    <row r="247" spans="1:2">
      <c r="A247" t="s">
        <v>411</v>
      </c>
      <c r="B247">
        <f>[4]p46!B247</f>
        <v>5.6</v>
      </c>
    </row>
    <row r="248" spans="1:2">
      <c r="A248" t="s">
        <v>412</v>
      </c>
      <c r="B248">
        <f>[4]p46!B248</f>
        <v>5.6</v>
      </c>
    </row>
    <row r="249" spans="1:2">
      <c r="A249" t="s">
        <v>413</v>
      </c>
      <c r="B249">
        <f>[4]p46!B249</f>
        <v>0</v>
      </c>
    </row>
    <row r="250" spans="1:2">
      <c r="A250" t="s">
        <v>414</v>
      </c>
      <c r="B250">
        <f>[4]p46!B250</f>
        <v>0</v>
      </c>
    </row>
    <row r="251" spans="1:2">
      <c r="A251" t="s">
        <v>415</v>
      </c>
      <c r="B251">
        <f>[4]p46!B251</f>
        <v>0</v>
      </c>
    </row>
    <row r="252" spans="1:2">
      <c r="A252" t="s">
        <v>416</v>
      </c>
      <c r="B252">
        <f>[4]p46!B252</f>
        <v>0</v>
      </c>
    </row>
    <row r="253" spans="1:2">
      <c r="A253" t="s">
        <v>417</v>
      </c>
      <c r="B253">
        <f>[4]p46!B253</f>
        <v>0</v>
      </c>
    </row>
    <row r="254" spans="1:2">
      <c r="A254" t="s">
        <v>418</v>
      </c>
      <c r="B254">
        <f>[4]p46!B254</f>
        <v>0</v>
      </c>
    </row>
    <row r="255" spans="1:2">
      <c r="A255" t="s">
        <v>419</v>
      </c>
      <c r="B255">
        <f>[4]p46!B255</f>
        <v>0</v>
      </c>
    </row>
    <row r="256" spans="1:2">
      <c r="A256" t="s">
        <v>420</v>
      </c>
      <c r="B256">
        <f>[4]p46!B256</f>
        <v>0</v>
      </c>
    </row>
    <row r="257" spans="1:2">
      <c r="A257" t="s">
        <v>421</v>
      </c>
      <c r="B257">
        <f>[4]p46!B257</f>
        <v>0</v>
      </c>
    </row>
    <row r="258" spans="1:2">
      <c r="A258" t="s">
        <v>422</v>
      </c>
      <c r="B258">
        <f>[4]p46!B258</f>
        <v>0</v>
      </c>
    </row>
    <row r="259" spans="1:2">
      <c r="A259" t="s">
        <v>423</v>
      </c>
      <c r="B259">
        <f>[4]p46!B259</f>
        <v>5</v>
      </c>
    </row>
    <row r="260" spans="1:2">
      <c r="A260" t="s">
        <v>1065</v>
      </c>
      <c r="B260">
        <f>[4]p46!B260</f>
        <v>16.30212705523806</v>
      </c>
    </row>
    <row r="261" spans="1:2">
      <c r="A261" t="s">
        <v>1066</v>
      </c>
      <c r="B261">
        <f>[4]p46!B261</f>
        <v>20.073967111206169</v>
      </c>
    </row>
    <row r="262" spans="1:2">
      <c r="A262" t="s">
        <v>227</v>
      </c>
      <c r="B262">
        <f>[4]p46!B262</f>
        <v>89</v>
      </c>
    </row>
    <row r="263" spans="1:2">
      <c r="A263" t="s">
        <v>228</v>
      </c>
      <c r="B263">
        <f>[4]p46!B263</f>
        <v>90</v>
      </c>
    </row>
    <row r="264" spans="1:2">
      <c r="A264" t="s">
        <v>346</v>
      </c>
      <c r="B264">
        <f>[4]p46!B264</f>
        <v>344364</v>
      </c>
    </row>
    <row r="265" spans="1:2">
      <c r="A265" t="s">
        <v>355</v>
      </c>
      <c r="B265">
        <f>[4]p46!B265</f>
        <v>346001</v>
      </c>
    </row>
    <row r="266" spans="1:2">
      <c r="A266" t="s">
        <v>338</v>
      </c>
      <c r="B266">
        <f>[4]p46!B266</f>
        <v>5</v>
      </c>
    </row>
    <row r="267" spans="1:2">
      <c r="A267" t="s">
        <v>339</v>
      </c>
      <c r="B267">
        <f>[4]p46!B267</f>
        <v>1</v>
      </c>
    </row>
    <row r="268" spans="1:2">
      <c r="A268" t="s">
        <v>1067</v>
      </c>
      <c r="B268">
        <f>[4]p46!B268</f>
        <v>1239710.3999999999</v>
      </c>
    </row>
    <row r="269" spans="1:2">
      <c r="A269" t="s">
        <v>1068</v>
      </c>
      <c r="B269">
        <f>[4]p46!B269</f>
        <v>1297503.75</v>
      </c>
    </row>
    <row r="270" spans="1:2">
      <c r="A270" t="s">
        <v>1069</v>
      </c>
      <c r="B270">
        <f>[4]p46!B270</f>
        <v>2967538.0817418816</v>
      </c>
    </row>
    <row r="271" spans="1:2">
      <c r="A271" t="s">
        <v>1070</v>
      </c>
      <c r="B271">
        <f>[4]p46!B271</f>
        <v>0.86818894186166018</v>
      </c>
    </row>
    <row r="272" spans="1:2">
      <c r="A272" t="s">
        <v>1071</v>
      </c>
      <c r="B272">
        <f>[4]p46!B272</f>
        <v>0.78434892702574499</v>
      </c>
    </row>
    <row r="273" spans="1:2">
      <c r="A273" t="s">
        <v>1072</v>
      </c>
      <c r="B273">
        <f>[4]p46!B273</f>
        <v>0.87383225113637997</v>
      </c>
    </row>
    <row r="274" spans="1:2">
      <c r="A274" t="s">
        <v>1073</v>
      </c>
      <c r="B274">
        <f>[4]p46!B274</f>
        <v>0.71147225157562488</v>
      </c>
    </row>
    <row r="275" spans="1:2">
      <c r="A275" t="s">
        <v>1087</v>
      </c>
      <c r="B275">
        <f>[4]p46!B275</f>
        <v>0.84140005951987684</v>
      </c>
    </row>
    <row r="276" spans="1:2">
      <c r="A276" t="s">
        <v>1088</v>
      </c>
      <c r="B276">
        <f>[4]p46!B276</f>
        <v>0.68955218062324419</v>
      </c>
    </row>
    <row r="277" spans="1:2">
      <c r="A277" t="s">
        <v>1091</v>
      </c>
      <c r="B277">
        <f>[4]p46!B277</f>
        <v>4452192.9345079362</v>
      </c>
    </row>
    <row r="278" spans="1:2">
      <c r="A278" t="s">
        <v>1092</v>
      </c>
      <c r="B278">
        <f>[4]p46!B278</f>
        <v>1.4866414364834917</v>
      </c>
    </row>
    <row r="279" spans="1:2">
      <c r="A279" t="s">
        <v>1093</v>
      </c>
      <c r="B279">
        <f>[4]p46!B279</f>
        <v>0.59785114760487545</v>
      </c>
    </row>
    <row r="280" spans="1:2">
      <c r="A280" t="s">
        <v>1094</v>
      </c>
      <c r="B280">
        <f>[4]p46!B280</f>
        <v>0.40214885239512443</v>
      </c>
    </row>
    <row r="281" spans="1:2">
      <c r="A281" t="s">
        <v>1099</v>
      </c>
      <c r="B281">
        <f>[4]p46!B281</f>
        <v>7.0223999999999995E-2</v>
      </c>
    </row>
    <row r="282" spans="1:2">
      <c r="A282" t="s">
        <v>1100</v>
      </c>
      <c r="B282">
        <f>[4]p46!B282</f>
        <v>0.12229962154725238</v>
      </c>
    </row>
    <row r="283" spans="1:2">
      <c r="A283" t="s">
        <v>1095</v>
      </c>
      <c r="B283">
        <f>[4]p46!B283</f>
        <v>38944393</v>
      </c>
    </row>
    <row r="284" spans="1:2">
      <c r="A284" t="s">
        <v>1096</v>
      </c>
      <c r="B284">
        <f>[4]p46!B284</f>
        <v>26196224.620322194</v>
      </c>
    </row>
    <row r="285" spans="1:2">
      <c r="A285" t="s">
        <v>1097</v>
      </c>
      <c r="B285">
        <f>[4]p46!B285</f>
        <v>1484654.8527660547</v>
      </c>
    </row>
    <row r="286" spans="1:2">
      <c r="A286" t="s">
        <v>1101</v>
      </c>
      <c r="B286">
        <f>[4]p46!B286</f>
        <v>2000000</v>
      </c>
    </row>
    <row r="287" spans="1:2">
      <c r="A287" t="s">
        <v>1102</v>
      </c>
      <c r="B287">
        <f>[4]p46!B287</f>
        <v>0</v>
      </c>
    </row>
    <row r="288" spans="1:2">
      <c r="A288" t="s">
        <v>1103</v>
      </c>
      <c r="B288">
        <f>[4]p46!B288</f>
        <v>0</v>
      </c>
    </row>
    <row r="289" spans="1:2">
      <c r="A289" t="s">
        <v>1069</v>
      </c>
      <c r="B289">
        <f>[4]p46!B289</f>
        <v>2967538.0817418816</v>
      </c>
    </row>
    <row r="290" spans="1:2">
      <c r="A290" t="s">
        <v>508</v>
      </c>
      <c r="B290">
        <f>[4]p46!B290</f>
        <v>9.116615144299034E-2</v>
      </c>
    </row>
    <row r="291" spans="1:2">
      <c r="A291" t="s">
        <v>1104</v>
      </c>
      <c r="B291">
        <f>[4]p46!B291</f>
        <v>0.273389666672056</v>
      </c>
    </row>
  </sheetData>
  <phoneticPr fontId="33" type="noConversion"/>
  <pageMargins left="0.75" right="0.75" top="1" bottom="1" header="0.5" footer="0.5"/>
  <headerFooter alignWithMargins="0"/>
  <drawing r:id="rId1"/>
</worksheet>
</file>

<file path=xl/worksheets/sheet5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1"/>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1201</v>
      </c>
    </row>
    <row r="2" spans="1:11">
      <c r="A2">
        <v>47</v>
      </c>
      <c r="B2" t="s">
        <v>176</v>
      </c>
      <c r="C2" t="s">
        <v>177</v>
      </c>
      <c r="D2" t="s">
        <v>178</v>
      </c>
      <c r="E2" t="s">
        <v>8</v>
      </c>
      <c r="F2" t="s">
        <v>179</v>
      </c>
      <c r="G2" t="s">
        <v>10</v>
      </c>
      <c r="H2" t="s">
        <v>180</v>
      </c>
    </row>
    <row r="3" spans="1:11">
      <c r="A3" t="s">
        <v>181</v>
      </c>
      <c r="B3">
        <f>[4]p47!B3</f>
        <v>336173</v>
      </c>
      <c r="C3">
        <f>[4]p47!C3</f>
        <v>138993</v>
      </c>
      <c r="D3">
        <f>[4]p47!D3</f>
        <v>101406</v>
      </c>
      <c r="E3">
        <f>[4]p47!E3</f>
        <v>235428</v>
      </c>
      <c r="F3">
        <f>[4]p47!F3</f>
        <v>262672</v>
      </c>
      <c r="G3">
        <f>[4]p47!G3</f>
        <v>692389</v>
      </c>
      <c r="H3">
        <f>[4]p47!H3</f>
        <v>1767061</v>
      </c>
      <c r="I3">
        <f>[4]p47!I3</f>
        <v>0</v>
      </c>
      <c r="J3">
        <f>[4]p47!J3</f>
        <v>0</v>
      </c>
      <c r="K3">
        <f>[4]p47!K3</f>
        <v>0</v>
      </c>
    </row>
    <row r="4" spans="1:11">
      <c r="A4" t="s">
        <v>182</v>
      </c>
      <c r="B4">
        <f>[4]p47!B4</f>
        <v>336173</v>
      </c>
      <c r="C4">
        <f>[4]p47!C4</f>
        <v>138993</v>
      </c>
      <c r="D4">
        <f>[4]p47!D4</f>
        <v>101406</v>
      </c>
      <c r="E4">
        <f>[4]p47!E4</f>
        <v>235428</v>
      </c>
      <c r="F4">
        <f>[4]p47!F4</f>
        <v>262672</v>
      </c>
      <c r="G4">
        <f>[4]p47!G4</f>
        <v>692389</v>
      </c>
      <c r="H4">
        <f>[4]p47!H4</f>
        <v>1767061</v>
      </c>
      <c r="I4">
        <f>[4]p47!I4</f>
        <v>0</v>
      </c>
      <c r="J4">
        <f>[4]p47!J4</f>
        <v>0</v>
      </c>
      <c r="K4">
        <f>[4]p47!K4</f>
        <v>0</v>
      </c>
    </row>
    <row r="5" spans="1:11">
      <c r="A5" t="s">
        <v>183</v>
      </c>
      <c r="B5">
        <f>[4]p47!B5</f>
        <v>0</v>
      </c>
      <c r="C5">
        <f>[4]p47!C5</f>
        <v>0</v>
      </c>
      <c r="D5">
        <f>[4]p47!D5</f>
        <v>0</v>
      </c>
      <c r="E5">
        <f>[4]p47!E5</f>
        <v>0</v>
      </c>
      <c r="F5">
        <f>[4]p47!F5</f>
        <v>262672</v>
      </c>
      <c r="G5">
        <f>[4]p47!G5</f>
        <v>0</v>
      </c>
      <c r="H5">
        <f>[4]p47!H5</f>
        <v>0</v>
      </c>
      <c r="I5">
        <f>[4]p47!I5</f>
        <v>0</v>
      </c>
      <c r="J5">
        <f>[4]p47!J5</f>
        <v>0</v>
      </c>
      <c r="K5">
        <f>[4]p47!K5</f>
        <v>0</v>
      </c>
    </row>
    <row r="6" spans="1:11">
      <c r="A6" t="s">
        <v>184</v>
      </c>
      <c r="B6">
        <f>[4]p47!B6</f>
        <v>336173</v>
      </c>
      <c r="C6">
        <f>[4]p47!C6</f>
        <v>138993</v>
      </c>
      <c r="D6">
        <f>[4]p47!D6</f>
        <v>101406</v>
      </c>
      <c r="E6">
        <f>[4]p47!E6</f>
        <v>235428</v>
      </c>
      <c r="F6">
        <f>[4]p47!F6</f>
        <v>0</v>
      </c>
      <c r="G6">
        <f>[4]p47!G6</f>
        <v>692389</v>
      </c>
      <c r="H6">
        <f>[4]p47!H6</f>
        <v>0</v>
      </c>
      <c r="I6">
        <f>[4]p47!I6</f>
        <v>0</v>
      </c>
      <c r="J6">
        <f>[4]p47!J6</f>
        <v>0</v>
      </c>
      <c r="K6">
        <f>[4]p47!K6</f>
        <v>0</v>
      </c>
    </row>
    <row r="7" spans="1:11">
      <c r="A7" t="s">
        <v>185</v>
      </c>
      <c r="B7">
        <f>[4]p47!B7</f>
        <v>0</v>
      </c>
      <c r="C7">
        <f>[4]p47!C7</f>
        <v>0</v>
      </c>
      <c r="D7">
        <f>[4]p47!D7</f>
        <v>0</v>
      </c>
      <c r="E7">
        <f>[4]p47!E7</f>
        <v>0</v>
      </c>
      <c r="F7">
        <f>[4]p47!F7</f>
        <v>1504389</v>
      </c>
      <c r="G7">
        <f>[4]p47!G7</f>
        <v>0</v>
      </c>
      <c r="H7">
        <f>[4]p47!H7</f>
        <v>0</v>
      </c>
      <c r="I7">
        <f>[4]p47!I7</f>
        <v>0</v>
      </c>
      <c r="J7">
        <f>[4]p47!J7</f>
        <v>0</v>
      </c>
      <c r="K7">
        <f>[4]p47!K7</f>
        <v>0</v>
      </c>
    </row>
    <row r="8" spans="1:11">
      <c r="A8" t="s">
        <v>186</v>
      </c>
      <c r="B8">
        <f>[4]p47!B8</f>
        <v>291364</v>
      </c>
      <c r="C8">
        <f>[4]p47!C8</f>
        <v>91959</v>
      </c>
      <c r="D8">
        <f>[4]p47!D8</f>
        <v>84596</v>
      </c>
      <c r="E8">
        <f>[4]p47!E8</f>
        <v>237698</v>
      </c>
      <c r="F8">
        <f>[4]p47!F8</f>
        <v>293356</v>
      </c>
      <c r="G8">
        <f>[4]p47!G8</f>
        <v>742315</v>
      </c>
      <c r="H8">
        <f>[4]p47!H8</f>
        <v>1741288</v>
      </c>
      <c r="I8">
        <f>[4]p47!I8</f>
        <v>0</v>
      </c>
      <c r="J8">
        <f>[4]p47!J8</f>
        <v>0</v>
      </c>
      <c r="K8">
        <f>[4]p47!K8</f>
        <v>0</v>
      </c>
    </row>
    <row r="9" spans="1:11">
      <c r="A9" t="s">
        <v>187</v>
      </c>
      <c r="B9">
        <f>[4]p47!B9</f>
        <v>291364</v>
      </c>
      <c r="C9">
        <f>[4]p47!C9</f>
        <v>91959</v>
      </c>
      <c r="D9">
        <f>[4]p47!D9</f>
        <v>84596</v>
      </c>
      <c r="E9">
        <f>[4]p47!E9</f>
        <v>237698</v>
      </c>
      <c r="F9">
        <f>[4]p47!F9</f>
        <v>293356</v>
      </c>
      <c r="G9">
        <f>[4]p47!G9</f>
        <v>742315</v>
      </c>
      <c r="H9">
        <f>[4]p47!H9</f>
        <v>1741288</v>
      </c>
      <c r="I9">
        <f>[4]p47!I9</f>
        <v>0</v>
      </c>
      <c r="J9">
        <f>[4]p47!J9</f>
        <v>0</v>
      </c>
      <c r="K9">
        <f>[4]p47!K9</f>
        <v>0</v>
      </c>
    </row>
    <row r="10" spans="1:11">
      <c r="A10" t="s">
        <v>188</v>
      </c>
      <c r="B10">
        <f>[4]p47!B10</f>
        <v>291364</v>
      </c>
      <c r="C10">
        <f>[4]p47!C10</f>
        <v>0</v>
      </c>
      <c r="D10">
        <f>[4]p47!D10</f>
        <v>0</v>
      </c>
      <c r="E10">
        <f>[4]p47!E10</f>
        <v>0</v>
      </c>
      <c r="F10">
        <f>[4]p47!F10</f>
        <v>0</v>
      </c>
      <c r="G10">
        <f>[4]p47!G10</f>
        <v>0</v>
      </c>
      <c r="H10">
        <f>[4]p47!H10</f>
        <v>0</v>
      </c>
      <c r="I10">
        <f>[4]p47!I10</f>
        <v>0</v>
      </c>
      <c r="J10">
        <f>[4]p47!J10</f>
        <v>0</v>
      </c>
      <c r="K10">
        <f>[4]p47!K10</f>
        <v>0</v>
      </c>
    </row>
    <row r="11" spans="1:11">
      <c r="A11" t="s">
        <v>189</v>
      </c>
      <c r="B11">
        <f>[4]p47!B11</f>
        <v>0</v>
      </c>
      <c r="C11">
        <f>[4]p47!C11</f>
        <v>91959</v>
      </c>
      <c r="D11">
        <f>[4]p47!D11</f>
        <v>84596</v>
      </c>
      <c r="E11">
        <f>[4]p47!E11</f>
        <v>237698</v>
      </c>
      <c r="F11">
        <f>[4]p47!F11</f>
        <v>293356</v>
      </c>
      <c r="G11">
        <f>[4]p47!G11</f>
        <v>742315</v>
      </c>
      <c r="H11">
        <f>[4]p47!H11</f>
        <v>0</v>
      </c>
      <c r="I11">
        <f>[4]p47!I11</f>
        <v>0</v>
      </c>
      <c r="J11">
        <f>[4]p47!J11</f>
        <v>0</v>
      </c>
      <c r="K11">
        <f>[4]p47!K11</f>
        <v>0</v>
      </c>
    </row>
    <row r="12" spans="1:11">
      <c r="A12" t="s">
        <v>190</v>
      </c>
      <c r="B12">
        <f>[4]p47!B12</f>
        <v>1449924</v>
      </c>
      <c r="C12">
        <f>[4]p47!C12</f>
        <v>0</v>
      </c>
      <c r="D12">
        <f>[4]p47!D12</f>
        <v>0</v>
      </c>
      <c r="E12">
        <f>[4]p47!E12</f>
        <v>0</v>
      </c>
      <c r="F12">
        <f>[4]p47!F12</f>
        <v>0</v>
      </c>
      <c r="G12">
        <f>[4]p47!G12</f>
        <v>0</v>
      </c>
      <c r="H12">
        <f>[4]p47!H12</f>
        <v>0</v>
      </c>
      <c r="I12">
        <f>[4]p47!I12</f>
        <v>0</v>
      </c>
      <c r="J12">
        <f>[4]p47!J12</f>
        <v>0</v>
      </c>
      <c r="K12">
        <f>[4]p47!K12</f>
        <v>0</v>
      </c>
    </row>
    <row r="13" spans="1:11">
      <c r="A13" t="s">
        <v>191</v>
      </c>
      <c r="B13">
        <f>[4]p47!B13</f>
        <v>4150</v>
      </c>
      <c r="C13">
        <f>[4]p47!C13</f>
        <v>400</v>
      </c>
      <c r="D13">
        <f>[4]p47!D13</f>
        <v>340</v>
      </c>
      <c r="E13">
        <f>[4]p47!E13</f>
        <v>31</v>
      </c>
      <c r="F13">
        <f>[4]p47!F13</f>
        <v>48</v>
      </c>
      <c r="G13">
        <f>[4]p47!G13</f>
        <v>44</v>
      </c>
      <c r="H13">
        <f>[4]p47!H13</f>
        <v>0</v>
      </c>
      <c r="I13">
        <f>[4]p47!I13</f>
        <v>0</v>
      </c>
      <c r="J13">
        <f>[4]p47!J13</f>
        <v>0</v>
      </c>
      <c r="K13">
        <f>[4]p47!K13</f>
        <v>0</v>
      </c>
    </row>
    <row r="14" spans="1:11">
      <c r="A14" t="s">
        <v>192</v>
      </c>
      <c r="B14">
        <f>[4]p47!B14</f>
        <v>4000</v>
      </c>
      <c r="C14">
        <f>[4]p47!C14</f>
        <v>400</v>
      </c>
      <c r="D14">
        <f>[4]p47!D14</f>
        <v>350</v>
      </c>
      <c r="E14">
        <f>[4]p47!E14</f>
        <v>30</v>
      </c>
      <c r="F14">
        <f>[4]p47!F14</f>
        <v>46</v>
      </c>
      <c r="G14">
        <f>[4]p47!G14</f>
        <v>41</v>
      </c>
      <c r="H14">
        <f>[4]p47!H14</f>
        <v>0</v>
      </c>
      <c r="I14">
        <f>[4]p47!I14</f>
        <v>0</v>
      </c>
      <c r="J14">
        <f>[4]p47!J14</f>
        <v>0</v>
      </c>
      <c r="K14">
        <f>[4]p47!K14</f>
        <v>0</v>
      </c>
    </row>
    <row r="15" spans="1:11">
      <c r="A15" t="s">
        <v>193</v>
      </c>
      <c r="B15">
        <f>[4]p47!B15</f>
        <v>4150</v>
      </c>
      <c r="C15">
        <f>[4]p47!C15</f>
        <v>400</v>
      </c>
      <c r="D15">
        <f>[4]p47!D15</f>
        <v>340</v>
      </c>
      <c r="E15">
        <f>[4]p47!E15</f>
        <v>31</v>
      </c>
      <c r="F15">
        <f>[4]p47!F15</f>
        <v>48</v>
      </c>
      <c r="G15">
        <f>[4]p47!G15</f>
        <v>44</v>
      </c>
      <c r="H15">
        <f>[4]p47!H15</f>
        <v>0</v>
      </c>
      <c r="I15">
        <f>[4]p47!I15</f>
        <v>0</v>
      </c>
      <c r="J15">
        <f>[4]p47!J15</f>
        <v>0</v>
      </c>
      <c r="K15">
        <f>[4]p47!K15</f>
        <v>0</v>
      </c>
    </row>
    <row r="16" spans="1:11">
      <c r="A16" t="s">
        <v>194</v>
      </c>
      <c r="B16">
        <f>[4]p47!B16</f>
        <v>4000</v>
      </c>
      <c r="C16">
        <f>[4]p47!C16</f>
        <v>400</v>
      </c>
      <c r="D16">
        <f>[4]p47!D16</f>
        <v>350</v>
      </c>
      <c r="E16">
        <f>[4]p47!E16</f>
        <v>30</v>
      </c>
      <c r="F16">
        <f>[4]p47!F16</f>
        <v>46</v>
      </c>
      <c r="G16">
        <f>[4]p47!G16</f>
        <v>41</v>
      </c>
      <c r="H16">
        <f>[4]p47!H16</f>
        <v>0</v>
      </c>
      <c r="I16">
        <f>[4]p47!I16</f>
        <v>0</v>
      </c>
      <c r="J16">
        <f>[4]p47!J16</f>
        <v>0</v>
      </c>
      <c r="K16">
        <f>[4]p47!K16</f>
        <v>0</v>
      </c>
    </row>
    <row r="17" spans="1:11">
      <c r="A17" t="s">
        <v>195</v>
      </c>
      <c r="B17">
        <f>[4]p47!B17</f>
        <v>4150</v>
      </c>
      <c r="C17">
        <f>[4]p47!C17</f>
        <v>400</v>
      </c>
      <c r="D17">
        <f>[4]p47!D17</f>
        <v>340</v>
      </c>
      <c r="E17">
        <f>[4]p47!E17</f>
        <v>31</v>
      </c>
      <c r="F17">
        <f>[4]p47!F17</f>
        <v>48</v>
      </c>
      <c r="G17">
        <f>[4]p47!G17</f>
        <v>44</v>
      </c>
      <c r="H17">
        <f>[4]p47!H17</f>
        <v>0</v>
      </c>
      <c r="I17">
        <f>[4]p47!I17</f>
        <v>0</v>
      </c>
      <c r="J17">
        <f>[4]p47!J17</f>
        <v>0</v>
      </c>
      <c r="K17">
        <f>[4]p47!K17</f>
        <v>0</v>
      </c>
    </row>
    <row r="18" spans="1:11">
      <c r="A18" t="s">
        <v>196</v>
      </c>
      <c r="B18">
        <f>[4]p47!B18</f>
        <v>0</v>
      </c>
      <c r="C18">
        <f>[4]p47!C18</f>
        <v>0</v>
      </c>
      <c r="D18">
        <f>[4]p47!D18</f>
        <v>0</v>
      </c>
      <c r="E18">
        <f>[4]p47!E18</f>
        <v>0</v>
      </c>
      <c r="F18">
        <f>[4]p47!F18</f>
        <v>0</v>
      </c>
      <c r="G18">
        <f>[4]p47!G18</f>
        <v>0</v>
      </c>
      <c r="H18">
        <f>[4]p47!H18</f>
        <v>0</v>
      </c>
      <c r="I18">
        <f>[4]p47!I18</f>
        <v>0</v>
      </c>
      <c r="J18">
        <f>[4]p47!J18</f>
        <v>0</v>
      </c>
      <c r="K18">
        <f>[4]p47!K18</f>
        <v>0</v>
      </c>
    </row>
    <row r="19" spans="1:11">
      <c r="A19" t="s">
        <v>197</v>
      </c>
      <c r="B19">
        <f>[4]p47!B19</f>
        <v>0</v>
      </c>
      <c r="C19">
        <f>[4]p47!C19</f>
        <v>0</v>
      </c>
      <c r="D19">
        <f>[4]p47!D19</f>
        <v>0</v>
      </c>
      <c r="E19">
        <f>[4]p47!E19</f>
        <v>0</v>
      </c>
      <c r="F19">
        <f>[4]p47!F19</f>
        <v>0</v>
      </c>
      <c r="G19">
        <f>[4]p47!G19</f>
        <v>0</v>
      </c>
      <c r="H19">
        <f>[4]p47!H19</f>
        <v>0</v>
      </c>
      <c r="I19">
        <f>[4]p47!I19</f>
        <v>0</v>
      </c>
      <c r="J19">
        <f>[4]p47!J19</f>
        <v>0</v>
      </c>
      <c r="K19">
        <f>[4]p47!K19</f>
        <v>0</v>
      </c>
    </row>
    <row r="20" spans="1:11">
      <c r="A20" t="s">
        <v>198</v>
      </c>
      <c r="B20">
        <f>[4]p47!B20</f>
        <v>0</v>
      </c>
      <c r="C20">
        <f>[4]p47!C20</f>
        <v>0</v>
      </c>
      <c r="D20">
        <f>[4]p47!D20</f>
        <v>0</v>
      </c>
      <c r="E20">
        <f>[4]p47!E20</f>
        <v>0</v>
      </c>
      <c r="F20">
        <f>[4]p47!F20</f>
        <v>0</v>
      </c>
      <c r="G20">
        <f>[4]p47!G20</f>
        <v>0</v>
      </c>
      <c r="H20">
        <f>[4]p47!H20</f>
        <v>0</v>
      </c>
      <c r="I20">
        <f>[4]p47!I20</f>
        <v>0</v>
      </c>
      <c r="J20">
        <f>[4]p47!J20</f>
        <v>0</v>
      </c>
      <c r="K20">
        <f>[4]p47!K20</f>
        <v>0</v>
      </c>
    </row>
    <row r="21" spans="1:11">
      <c r="A21" t="s">
        <v>199</v>
      </c>
      <c r="B21">
        <f>[4]p47!B21</f>
        <v>0</v>
      </c>
      <c r="C21">
        <f>[4]p47!C21</f>
        <v>0</v>
      </c>
      <c r="D21">
        <f>[4]p47!D21</f>
        <v>0</v>
      </c>
      <c r="E21">
        <f>[4]p47!E21</f>
        <v>0</v>
      </c>
      <c r="F21">
        <f>[4]p47!F21</f>
        <v>0</v>
      </c>
      <c r="G21">
        <f>[4]p47!G21</f>
        <v>0</v>
      </c>
      <c r="H21">
        <f>[4]p47!H21</f>
        <v>0</v>
      </c>
      <c r="I21">
        <f>[4]p47!I21</f>
        <v>0</v>
      </c>
      <c r="J21">
        <f>[4]p47!J21</f>
        <v>0</v>
      </c>
      <c r="K21">
        <f>[4]p47!K21</f>
        <v>0</v>
      </c>
    </row>
    <row r="22" spans="1:11">
      <c r="A22" t="s">
        <v>200</v>
      </c>
      <c r="B22">
        <f>[4]p47!B22</f>
        <v>0</v>
      </c>
      <c r="C22">
        <f>[4]p47!C22</f>
        <v>0</v>
      </c>
      <c r="D22">
        <f>[4]p47!D22</f>
        <v>0</v>
      </c>
      <c r="E22">
        <f>[4]p47!E22</f>
        <v>0</v>
      </c>
      <c r="F22">
        <f>[4]p47!F22</f>
        <v>0</v>
      </c>
      <c r="G22">
        <f>[4]p47!G22</f>
        <v>0</v>
      </c>
      <c r="H22">
        <f>[4]p47!H22</f>
        <v>0</v>
      </c>
      <c r="I22">
        <f>[4]p47!I22</f>
        <v>0</v>
      </c>
      <c r="J22">
        <f>[4]p47!J22</f>
        <v>0</v>
      </c>
      <c r="K22">
        <f>[4]p47!K22</f>
        <v>0</v>
      </c>
    </row>
    <row r="23" spans="1:11">
      <c r="A23" t="s">
        <v>201</v>
      </c>
      <c r="B23">
        <f>[4]p47!B23</f>
        <v>6400</v>
      </c>
      <c r="C23">
        <f>[4]p47!C23</f>
        <v>475</v>
      </c>
      <c r="D23">
        <f>[4]p47!D23</f>
        <v>500</v>
      </c>
      <c r="E23">
        <f>[4]p47!E23</f>
        <v>41</v>
      </c>
      <c r="F23">
        <f>[4]p47!F23</f>
        <v>57</v>
      </c>
      <c r="G23">
        <f>[4]p47!G23</f>
        <v>56</v>
      </c>
      <c r="H23">
        <f>[4]p47!H23</f>
        <v>0</v>
      </c>
      <c r="I23">
        <f>[4]p47!I23</f>
        <v>0</v>
      </c>
      <c r="J23">
        <f>[4]p47!J23</f>
        <v>0</v>
      </c>
      <c r="K23">
        <f>[4]p47!K23</f>
        <v>0</v>
      </c>
    </row>
    <row r="24" spans="1:11">
      <c r="A24" t="s">
        <v>202</v>
      </c>
      <c r="B24">
        <f>[4]p47!B24</f>
        <v>6300</v>
      </c>
      <c r="C24">
        <f>[4]p47!C24</f>
        <v>475</v>
      </c>
      <c r="D24">
        <f>[4]p47!D24</f>
        <v>500</v>
      </c>
      <c r="E24">
        <f>[4]p47!E24</f>
        <v>41</v>
      </c>
      <c r="F24">
        <f>[4]p47!F24</f>
        <v>57</v>
      </c>
      <c r="G24">
        <f>[4]p47!G24</f>
        <v>53</v>
      </c>
      <c r="H24">
        <f>[4]p47!H24</f>
        <v>0</v>
      </c>
      <c r="I24">
        <f>[4]p47!I24</f>
        <v>0</v>
      </c>
      <c r="J24">
        <f>[4]p47!J24</f>
        <v>0</v>
      </c>
      <c r="K24">
        <f>[4]p47!K24</f>
        <v>0</v>
      </c>
    </row>
    <row r="25" spans="1:11">
      <c r="A25" t="s">
        <v>203</v>
      </c>
      <c r="B25">
        <f>[4]p47!B25</f>
        <v>6400</v>
      </c>
      <c r="C25">
        <f>[4]p47!C25</f>
        <v>475</v>
      </c>
      <c r="D25">
        <f>[4]p47!D25</f>
        <v>500</v>
      </c>
      <c r="E25">
        <f>[4]p47!E25</f>
        <v>41</v>
      </c>
      <c r="F25">
        <f>[4]p47!F25</f>
        <v>57</v>
      </c>
      <c r="G25">
        <f>[4]p47!G25</f>
        <v>56</v>
      </c>
      <c r="H25">
        <f>[4]p47!H25</f>
        <v>0</v>
      </c>
      <c r="I25">
        <f>[4]p47!I25</f>
        <v>0</v>
      </c>
      <c r="J25">
        <f>[4]p47!J25</f>
        <v>0</v>
      </c>
      <c r="K25">
        <f>[4]p47!K25</f>
        <v>0</v>
      </c>
    </row>
    <row r="26" spans="1:11">
      <c r="A26" t="s">
        <v>204</v>
      </c>
      <c r="B26">
        <f>[4]p47!B26</f>
        <v>6300</v>
      </c>
      <c r="C26">
        <f>[4]p47!C26</f>
        <v>475</v>
      </c>
      <c r="D26">
        <f>[4]p47!D26</f>
        <v>500</v>
      </c>
      <c r="E26">
        <f>[4]p47!E26</f>
        <v>41</v>
      </c>
      <c r="F26">
        <f>[4]p47!F26</f>
        <v>57</v>
      </c>
      <c r="G26">
        <f>[4]p47!G26</f>
        <v>53</v>
      </c>
      <c r="H26">
        <f>[4]p47!H26</f>
        <v>0</v>
      </c>
      <c r="I26">
        <f>[4]p47!I26</f>
        <v>0</v>
      </c>
      <c r="J26">
        <f>[4]p47!J26</f>
        <v>0</v>
      </c>
      <c r="K26">
        <f>[4]p47!K26</f>
        <v>0</v>
      </c>
    </row>
    <row r="27" spans="1:11">
      <c r="A27" t="s">
        <v>205</v>
      </c>
      <c r="B27">
        <f>[4]p47!B27</f>
        <v>6400</v>
      </c>
      <c r="C27">
        <f>[4]p47!C27</f>
        <v>475</v>
      </c>
      <c r="D27">
        <f>[4]p47!D27</f>
        <v>500</v>
      </c>
      <c r="E27">
        <f>[4]p47!E27</f>
        <v>41</v>
      </c>
      <c r="F27">
        <f>[4]p47!F27</f>
        <v>57</v>
      </c>
      <c r="G27">
        <f>[4]p47!G27</f>
        <v>56</v>
      </c>
      <c r="H27">
        <f>[4]p47!H27</f>
        <v>0</v>
      </c>
      <c r="I27">
        <f>[4]p47!I27</f>
        <v>0</v>
      </c>
      <c r="J27">
        <f>[4]p47!J27</f>
        <v>0</v>
      </c>
      <c r="K27">
        <f>[4]p47!K27</f>
        <v>0</v>
      </c>
    </row>
    <row r="28" spans="1:11">
      <c r="A28" t="s">
        <v>206</v>
      </c>
      <c r="B28">
        <f>[4]p47!B28</f>
        <v>0</v>
      </c>
      <c r="C28">
        <f>[4]p47!C28</f>
        <v>0</v>
      </c>
      <c r="D28">
        <f>[4]p47!D28</f>
        <v>0</v>
      </c>
      <c r="E28">
        <f>[4]p47!E28</f>
        <v>0</v>
      </c>
      <c r="F28">
        <f>[4]p47!F28</f>
        <v>0</v>
      </c>
      <c r="G28">
        <f>[4]p47!G28</f>
        <v>0</v>
      </c>
      <c r="H28">
        <f>[4]p47!H28</f>
        <v>0</v>
      </c>
      <c r="I28">
        <f>[4]p47!I28</f>
        <v>0</v>
      </c>
      <c r="J28">
        <f>[4]p47!J28</f>
        <v>0</v>
      </c>
      <c r="K28">
        <f>[4]p47!K28</f>
        <v>0</v>
      </c>
    </row>
    <row r="29" spans="1:11">
      <c r="A29" t="s">
        <v>207</v>
      </c>
      <c r="B29">
        <f>[4]p47!B29</f>
        <v>0</v>
      </c>
      <c r="C29">
        <f>[4]p47!C29</f>
        <v>0</v>
      </c>
      <c r="D29">
        <f>[4]p47!D29</f>
        <v>0</v>
      </c>
      <c r="E29">
        <f>[4]p47!E29</f>
        <v>0</v>
      </c>
      <c r="F29">
        <f>[4]p47!F29</f>
        <v>0</v>
      </c>
      <c r="G29">
        <f>[4]p47!G29</f>
        <v>0</v>
      </c>
      <c r="H29">
        <f>[4]p47!H29</f>
        <v>0</v>
      </c>
      <c r="I29">
        <f>[4]p47!I29</f>
        <v>0</v>
      </c>
      <c r="J29">
        <f>[4]p47!J29</f>
        <v>0</v>
      </c>
      <c r="K29">
        <f>[4]p47!K29</f>
        <v>0</v>
      </c>
    </row>
    <row r="30" spans="1:11">
      <c r="A30" t="s">
        <v>208</v>
      </c>
      <c r="B30">
        <f>[4]p47!B30</f>
        <v>0</v>
      </c>
      <c r="C30">
        <f>[4]p47!C30</f>
        <v>0</v>
      </c>
      <c r="D30">
        <f>[4]p47!D30</f>
        <v>0</v>
      </c>
      <c r="E30">
        <f>[4]p47!E30</f>
        <v>0</v>
      </c>
      <c r="F30">
        <f>[4]p47!F30</f>
        <v>0</v>
      </c>
      <c r="G30">
        <f>[4]p47!G30</f>
        <v>0</v>
      </c>
      <c r="H30">
        <f>[4]p47!H30</f>
        <v>0</v>
      </c>
      <c r="I30">
        <f>[4]p47!I30</f>
        <v>0</v>
      </c>
      <c r="J30">
        <f>[4]p47!J30</f>
        <v>0</v>
      </c>
      <c r="K30">
        <f>[4]p47!K30</f>
        <v>0</v>
      </c>
    </row>
    <row r="31" spans="1:11">
      <c r="A31" t="s">
        <v>209</v>
      </c>
      <c r="B31">
        <f>[4]p47!B31</f>
        <v>0</v>
      </c>
      <c r="C31">
        <f>[4]p47!C31</f>
        <v>0</v>
      </c>
      <c r="D31">
        <f>[4]p47!D31</f>
        <v>0</v>
      </c>
      <c r="E31">
        <f>[4]p47!E31</f>
        <v>0</v>
      </c>
      <c r="F31">
        <f>[4]p47!F31</f>
        <v>0</v>
      </c>
      <c r="G31">
        <f>[4]p47!G31</f>
        <v>0</v>
      </c>
      <c r="H31">
        <f>[4]p47!H31</f>
        <v>0</v>
      </c>
      <c r="I31">
        <f>[4]p47!I31</f>
        <v>0</v>
      </c>
      <c r="J31">
        <f>[4]p47!J31</f>
        <v>0</v>
      </c>
      <c r="K31">
        <f>[4]p47!K31</f>
        <v>0</v>
      </c>
    </row>
    <row r="32" spans="1:11">
      <c r="A32" t="s">
        <v>210</v>
      </c>
      <c r="B32">
        <f>[4]p47!B32</f>
        <v>0</v>
      </c>
      <c r="C32">
        <f>[4]p47!C32</f>
        <v>0</v>
      </c>
      <c r="D32">
        <f>[4]p47!D32</f>
        <v>0</v>
      </c>
      <c r="E32">
        <f>[4]p47!E32</f>
        <v>0</v>
      </c>
      <c r="F32">
        <f>[4]p47!F32</f>
        <v>0</v>
      </c>
      <c r="G32">
        <f>[4]p47!G32</f>
        <v>0</v>
      </c>
      <c r="H32">
        <f>[4]p47!H32</f>
        <v>0</v>
      </c>
      <c r="I32">
        <f>[4]p47!I32</f>
        <v>0</v>
      </c>
      <c r="J32">
        <f>[4]p47!J32</f>
        <v>0</v>
      </c>
      <c r="K32">
        <f>[4]p47!K32</f>
        <v>0</v>
      </c>
    </row>
    <row r="33" spans="1:11">
      <c r="A33" t="s">
        <v>211</v>
      </c>
      <c r="B33">
        <f>[4]p47!B33</f>
        <v>63999990</v>
      </c>
      <c r="C33">
        <f>[4]p47!C33</f>
        <v>3150004</v>
      </c>
      <c r="D33">
        <f>[4]p47!D33</f>
        <v>3150009.6</v>
      </c>
      <c r="E33">
        <f>[4]p47!E33</f>
        <v>899999.76</v>
      </c>
      <c r="F33">
        <f>[4]p47!F33</f>
        <v>1399999.38</v>
      </c>
      <c r="G33">
        <f>[4]p47!G33</f>
        <v>5000000</v>
      </c>
      <c r="H33">
        <f>[4]p47!H33</f>
        <v>9604115</v>
      </c>
      <c r="I33">
        <f>[4]p47!I33</f>
        <v>0</v>
      </c>
      <c r="J33">
        <f>[4]p47!J33</f>
        <v>0</v>
      </c>
      <c r="K33">
        <f>[4]p47!K33</f>
        <v>0</v>
      </c>
    </row>
    <row r="34" spans="1:11">
      <c r="A34" t="s">
        <v>212</v>
      </c>
      <c r="B34">
        <f>[4]p47!B34</f>
        <v>85000050</v>
      </c>
      <c r="C34">
        <f>[4]p47!C34</f>
        <v>3399994</v>
      </c>
      <c r="D34">
        <f>[4]p47!D34</f>
        <v>3400000</v>
      </c>
      <c r="E34">
        <f>[4]p47!E34</f>
        <v>1239998.76</v>
      </c>
      <c r="F34">
        <f>[4]p47!F34</f>
        <v>1900001.22</v>
      </c>
      <c r="G34">
        <f>[4]p47!G34</f>
        <v>6000000</v>
      </c>
      <c r="H34">
        <f>[4]p47!H34</f>
        <v>12051918</v>
      </c>
      <c r="I34">
        <f>[4]p47!I34</f>
        <v>0</v>
      </c>
      <c r="J34">
        <f>[4]p47!J34</f>
        <v>0</v>
      </c>
      <c r="K34">
        <f>[4]p47!K34</f>
        <v>0</v>
      </c>
    </row>
    <row r="35" spans="1:11">
      <c r="A35" t="s">
        <v>213</v>
      </c>
      <c r="B35">
        <f>[4]p47!B35</f>
        <v>0</v>
      </c>
      <c r="C35">
        <f>[4]p47!C35</f>
        <v>0.09</v>
      </c>
      <c r="D35">
        <f>[4]p47!D35</f>
        <v>0.09</v>
      </c>
      <c r="E35">
        <f>[4]p47!E35</f>
        <v>0.09</v>
      </c>
      <c r="F35">
        <f>[4]p47!F35</f>
        <v>0.09</v>
      </c>
      <c r="G35">
        <f>[4]p47!G35</f>
        <v>0.09</v>
      </c>
      <c r="H35">
        <f>[4]p47!H35</f>
        <v>0</v>
      </c>
      <c r="I35">
        <f>[4]p47!I35</f>
        <v>0</v>
      </c>
      <c r="J35">
        <f>[4]p47!J35</f>
        <v>0</v>
      </c>
      <c r="K35">
        <f>[4]p47!K35</f>
        <v>0</v>
      </c>
    </row>
    <row r="36" spans="1:11">
      <c r="A36" t="s">
        <v>214</v>
      </c>
      <c r="B36">
        <f>[4]p47!B36</f>
        <v>6.8999999999999992E-2</v>
      </c>
      <c r="C36">
        <f>[4]p47!C36</f>
        <v>0</v>
      </c>
      <c r="D36">
        <f>[4]p47!D36</f>
        <v>6.8999999999999992E-2</v>
      </c>
      <c r="E36">
        <f>[4]p47!E36</f>
        <v>6.8999999999999992E-2</v>
      </c>
      <c r="F36">
        <f>[4]p47!F36</f>
        <v>6.8999999999999992E-2</v>
      </c>
      <c r="G36">
        <f>[4]p47!G36</f>
        <v>0</v>
      </c>
      <c r="H36">
        <f>[4]p47!H36</f>
        <v>0</v>
      </c>
      <c r="I36">
        <f>[4]p47!I36</f>
        <v>0</v>
      </c>
      <c r="J36">
        <f>[4]p47!J36</f>
        <v>0</v>
      </c>
      <c r="K36">
        <f>[4]p47!K36</f>
        <v>0</v>
      </c>
    </row>
    <row r="37" spans="1:11">
      <c r="A37" t="s">
        <v>215</v>
      </c>
      <c r="B37">
        <f>[4]p47!B37</f>
        <v>9.1999999999999998E-2</v>
      </c>
      <c r="C37">
        <f>[4]p47!C37</f>
        <v>9.1999999999999998E-2</v>
      </c>
      <c r="D37">
        <f>[4]p47!D37</f>
        <v>0</v>
      </c>
      <c r="E37">
        <f>[4]p47!E37</f>
        <v>9.1999999999999998E-2</v>
      </c>
      <c r="F37">
        <f>[4]p47!F37</f>
        <v>9.1999999999999998E-2</v>
      </c>
      <c r="G37">
        <f>[4]p47!G37</f>
        <v>9.1999999999999998E-2</v>
      </c>
      <c r="H37">
        <f>[4]p47!H37</f>
        <v>0</v>
      </c>
      <c r="I37">
        <f>[4]p47!I37</f>
        <v>0</v>
      </c>
      <c r="J37">
        <f>[4]p47!J37</f>
        <v>0</v>
      </c>
      <c r="K37">
        <f>[4]p47!K37</f>
        <v>0</v>
      </c>
    </row>
    <row r="38" spans="1:11">
      <c r="A38" t="s">
        <v>216</v>
      </c>
      <c r="B38">
        <f>[4]p47!B38</f>
        <v>0.115</v>
      </c>
      <c r="C38">
        <f>[4]p47!C38</f>
        <v>0.115</v>
      </c>
      <c r="D38">
        <f>[4]p47!D38</f>
        <v>0.115</v>
      </c>
      <c r="E38">
        <f>[4]p47!E38</f>
        <v>0</v>
      </c>
      <c r="F38">
        <f>[4]p47!F38</f>
        <v>0</v>
      </c>
      <c r="G38">
        <f>[4]p47!G38</f>
        <v>0.115</v>
      </c>
      <c r="H38">
        <f>[4]p47!H38</f>
        <v>0</v>
      </c>
      <c r="I38">
        <f>[4]p47!I38</f>
        <v>0</v>
      </c>
      <c r="J38">
        <f>[4]p47!J38</f>
        <v>0</v>
      </c>
      <c r="K38">
        <f>[4]p47!K38</f>
        <v>0</v>
      </c>
    </row>
    <row r="39" spans="1:11">
      <c r="A39" t="s">
        <v>217</v>
      </c>
      <c r="B39">
        <f>[4]p47!B39</f>
        <v>0.115</v>
      </c>
      <c r="C39">
        <f>[4]p47!C39</f>
        <v>0.115</v>
      </c>
      <c r="D39">
        <f>[4]p47!D39</f>
        <v>0.115</v>
      </c>
      <c r="E39">
        <f>[4]p47!E39</f>
        <v>0</v>
      </c>
      <c r="F39">
        <f>[4]p47!F39</f>
        <v>0</v>
      </c>
      <c r="G39">
        <f>[4]p47!G39</f>
        <v>0.115</v>
      </c>
      <c r="H39">
        <f>[4]p47!H39</f>
        <v>0</v>
      </c>
      <c r="I39">
        <f>[4]p47!I39</f>
        <v>0</v>
      </c>
      <c r="J39">
        <f>[4]p47!J39</f>
        <v>0</v>
      </c>
      <c r="K39">
        <f>[4]p47!K39</f>
        <v>0</v>
      </c>
    </row>
    <row r="40" spans="1:11">
      <c r="A40" t="s">
        <v>218</v>
      </c>
      <c r="B40">
        <f>[4]p47!B40</f>
        <v>5.7500000000000002E-2</v>
      </c>
      <c r="C40">
        <f>[4]p47!C40</f>
        <v>0</v>
      </c>
      <c r="D40">
        <f>[4]p47!D40</f>
        <v>5.7500000000000002E-2</v>
      </c>
      <c r="E40">
        <f>[4]p47!E40</f>
        <v>5.7500000000000002E-2</v>
      </c>
      <c r="F40">
        <f>[4]p47!F40</f>
        <v>5.7500000000000002E-2</v>
      </c>
      <c r="G40">
        <f>[4]p47!G40</f>
        <v>0</v>
      </c>
      <c r="H40">
        <f>[4]p47!H40</f>
        <v>0</v>
      </c>
      <c r="I40">
        <f>[4]p47!I40</f>
        <v>0</v>
      </c>
      <c r="J40">
        <f>[4]p47!J40</f>
        <v>0</v>
      </c>
      <c r="K40">
        <f>[4]p47!K40</f>
        <v>0</v>
      </c>
    </row>
    <row r="41" spans="1:11">
      <c r="A41" t="s">
        <v>219</v>
      </c>
      <c r="B41">
        <f>[4]p47!B41</f>
        <v>0.6</v>
      </c>
      <c r="C41">
        <f>[4]p47!C41</f>
        <v>1.2</v>
      </c>
      <c r="D41">
        <f>[4]p47!D41</f>
        <v>0.6</v>
      </c>
      <c r="E41">
        <f>[4]p47!E41</f>
        <v>1.5</v>
      </c>
      <c r="F41">
        <f>[4]p47!F41</f>
        <v>1.5</v>
      </c>
      <c r="G41">
        <f>[4]p47!G41</f>
        <v>1.2</v>
      </c>
      <c r="H41">
        <f>[4]p47!H41</f>
        <v>0</v>
      </c>
      <c r="I41">
        <f>[4]p47!I41</f>
        <v>0</v>
      </c>
      <c r="J41">
        <f>[4]p47!J41</f>
        <v>0</v>
      </c>
      <c r="K41">
        <f>[4]p47!K41</f>
        <v>0</v>
      </c>
    </row>
    <row r="42" spans="1:11">
      <c r="A42" t="s">
        <v>220</v>
      </c>
      <c r="B42">
        <f>[4]p47!B42</f>
        <v>1.2</v>
      </c>
      <c r="C42">
        <f>[4]p47!C42</f>
        <v>0.6</v>
      </c>
      <c r="D42">
        <f>[4]p47!D42</f>
        <v>1.8</v>
      </c>
      <c r="E42">
        <f>[4]p47!E42</f>
        <v>1.2</v>
      </c>
      <c r="F42">
        <f>[4]p47!F42</f>
        <v>1.2</v>
      </c>
      <c r="G42">
        <f>[4]p47!G42</f>
        <v>0.6</v>
      </c>
      <c r="H42">
        <f>[4]p47!H42</f>
        <v>0</v>
      </c>
      <c r="I42">
        <f>[4]p47!I42</f>
        <v>0</v>
      </c>
      <c r="J42">
        <f>[4]p47!J42</f>
        <v>0</v>
      </c>
      <c r="K42">
        <f>[4]p47!K42</f>
        <v>0</v>
      </c>
    </row>
    <row r="43" spans="1:11">
      <c r="A43" t="s">
        <v>221</v>
      </c>
      <c r="B43">
        <f>[4]p47!B43</f>
        <v>0.6</v>
      </c>
      <c r="C43">
        <f>[4]p47!C43</f>
        <v>1.8</v>
      </c>
      <c r="D43">
        <f>[4]p47!D43</f>
        <v>0.6</v>
      </c>
      <c r="E43">
        <f>[4]p47!E43</f>
        <v>1.2</v>
      </c>
      <c r="F43">
        <f>[4]p47!F43</f>
        <v>1.2</v>
      </c>
      <c r="G43">
        <f>[4]p47!G43</f>
        <v>1.2</v>
      </c>
      <c r="H43">
        <f>[4]p47!H43</f>
        <v>0</v>
      </c>
      <c r="I43">
        <f>[4]p47!I43</f>
        <v>0</v>
      </c>
      <c r="J43">
        <f>[4]p47!J43</f>
        <v>0</v>
      </c>
      <c r="K43">
        <f>[4]p47!K43</f>
        <v>0</v>
      </c>
    </row>
    <row r="44" spans="1:11">
      <c r="A44" t="s">
        <v>222</v>
      </c>
      <c r="B44">
        <f>[4]p47!B44</f>
        <v>1.5</v>
      </c>
      <c r="C44">
        <f>[4]p47!C44</f>
        <v>1.2</v>
      </c>
      <c r="D44">
        <f>[4]p47!D44</f>
        <v>1.2</v>
      </c>
      <c r="E44">
        <f>[4]p47!E44</f>
        <v>0.6</v>
      </c>
      <c r="F44">
        <f>[4]p47!F44</f>
        <v>0.6</v>
      </c>
      <c r="G44">
        <f>[4]p47!G44</f>
        <v>0.9</v>
      </c>
      <c r="H44">
        <f>[4]p47!H44</f>
        <v>0</v>
      </c>
      <c r="I44">
        <f>[4]p47!I44</f>
        <v>0</v>
      </c>
      <c r="J44">
        <f>[4]p47!J44</f>
        <v>0</v>
      </c>
      <c r="K44">
        <f>[4]p47!K44</f>
        <v>0</v>
      </c>
    </row>
    <row r="45" spans="1:11">
      <c r="A45" t="s">
        <v>223</v>
      </c>
      <c r="B45">
        <f>[4]p47!B45</f>
        <v>1.5</v>
      </c>
      <c r="C45">
        <f>[4]p47!C45</f>
        <v>1.2</v>
      </c>
      <c r="D45">
        <f>[4]p47!D45</f>
        <v>1.2</v>
      </c>
      <c r="E45">
        <f>[4]p47!E45</f>
        <v>0.6</v>
      </c>
      <c r="F45">
        <f>[4]p47!F45</f>
        <v>0.6</v>
      </c>
      <c r="G45">
        <f>[4]p47!G45</f>
        <v>0.9</v>
      </c>
      <c r="H45">
        <f>[4]p47!H45</f>
        <v>0</v>
      </c>
      <c r="I45">
        <f>[4]p47!I45</f>
        <v>0</v>
      </c>
      <c r="J45">
        <f>[4]p47!J45</f>
        <v>0</v>
      </c>
      <c r="K45">
        <f>[4]p47!K45</f>
        <v>0</v>
      </c>
    </row>
    <row r="46" spans="1:11">
      <c r="A46" t="s">
        <v>224</v>
      </c>
      <c r="B46">
        <f>[4]p47!B46</f>
        <v>1.2</v>
      </c>
      <c r="C46">
        <f>[4]p47!C46</f>
        <v>0.6</v>
      </c>
      <c r="D46">
        <f>[4]p47!D46</f>
        <v>1.2</v>
      </c>
      <c r="E46">
        <f>[4]p47!E46</f>
        <v>0.9</v>
      </c>
      <c r="F46">
        <f>[4]p47!F46</f>
        <v>0.9</v>
      </c>
      <c r="G46">
        <f>[4]p47!G46</f>
        <v>0.6</v>
      </c>
      <c r="H46">
        <f>[4]p47!H46</f>
        <v>0</v>
      </c>
      <c r="I46">
        <f>[4]p47!I46</f>
        <v>0</v>
      </c>
      <c r="J46">
        <f>[4]p47!J46</f>
        <v>0</v>
      </c>
      <c r="K46">
        <f>[4]p47!K46</f>
        <v>0</v>
      </c>
    </row>
    <row r="47" spans="1:11">
      <c r="A47" t="s">
        <v>225</v>
      </c>
      <c r="B47">
        <f>[4]p47!B47</f>
        <v>89</v>
      </c>
      <c r="C47">
        <f>[4]p47!C47</f>
        <v>12.9</v>
      </c>
      <c r="D47">
        <f>[4]p47!D47</f>
        <v>6.3</v>
      </c>
      <c r="E47">
        <f>[4]p47!E47</f>
        <v>0.66</v>
      </c>
      <c r="F47">
        <f>[4]p47!F47</f>
        <v>0.78</v>
      </c>
      <c r="G47">
        <f>[4]p47!G47</f>
        <v>1</v>
      </c>
      <c r="H47">
        <f>[4]p47!H47</f>
        <v>0</v>
      </c>
      <c r="I47">
        <f>[4]p47!I47</f>
        <v>0</v>
      </c>
      <c r="J47">
        <f>[4]p47!J47</f>
        <v>0</v>
      </c>
      <c r="K47">
        <f>[4]p47!K47</f>
        <v>0</v>
      </c>
    </row>
    <row r="48" spans="1:11">
      <c r="A48" t="s">
        <v>226</v>
      </c>
      <c r="B48">
        <f>[4]p47!B48</f>
        <v>90</v>
      </c>
      <c r="C48">
        <f>[4]p47!C48</f>
        <v>13.2</v>
      </c>
      <c r="D48">
        <f>[4]p47!D48</f>
        <v>6.5</v>
      </c>
      <c r="E48">
        <f>[4]p47!E48</f>
        <v>0.67</v>
      </c>
      <c r="F48">
        <f>[4]p47!F48</f>
        <v>0.8</v>
      </c>
      <c r="G48">
        <f>[4]p47!G48</f>
        <v>1</v>
      </c>
      <c r="H48">
        <f>[4]p47!H48</f>
        <v>0</v>
      </c>
      <c r="I48">
        <f>[4]p47!I48</f>
        <v>0</v>
      </c>
      <c r="J48">
        <f>[4]p47!J48</f>
        <v>0</v>
      </c>
      <c r="K48">
        <f>[4]p47!K48</f>
        <v>0</v>
      </c>
    </row>
    <row r="49" spans="1:20">
      <c r="A49" t="s">
        <v>227</v>
      </c>
      <c r="B49">
        <f>[4]p47!B49</f>
        <v>90</v>
      </c>
      <c r="C49">
        <f>[4]p47!C49</f>
        <v>13</v>
      </c>
      <c r="D49">
        <f>[4]p47!D49</f>
        <v>6.4</v>
      </c>
      <c r="E49">
        <f>[4]p47!E49</f>
        <v>0.66</v>
      </c>
      <c r="F49">
        <f>[4]p47!F49</f>
        <v>0.78</v>
      </c>
      <c r="G49">
        <f>[4]p47!G49</f>
        <v>1</v>
      </c>
      <c r="H49">
        <f>[4]p47!H49</f>
        <v>0</v>
      </c>
      <c r="I49">
        <f>[4]p47!I49</f>
        <v>0</v>
      </c>
      <c r="J49">
        <f>[4]p47!J49</f>
        <v>0</v>
      </c>
      <c r="K49">
        <f>[4]p47!K49</f>
        <v>0</v>
      </c>
    </row>
    <row r="50" spans="1:20">
      <c r="A50" t="s">
        <v>228</v>
      </c>
      <c r="B50">
        <f>[4]p47!B50</f>
        <v>90</v>
      </c>
      <c r="C50">
        <f>[4]p47!C50</f>
        <v>12.8</v>
      </c>
      <c r="D50">
        <f>[4]p47!D50</f>
        <v>6.5</v>
      </c>
      <c r="E50">
        <f>[4]p47!E50</f>
        <v>0.66</v>
      </c>
      <c r="F50">
        <f>[4]p47!F50</f>
        <v>0.79</v>
      </c>
      <c r="G50">
        <f>[4]p47!G50</f>
        <v>1</v>
      </c>
      <c r="H50">
        <f>[4]p47!H50</f>
        <v>0</v>
      </c>
      <c r="I50">
        <f>[4]p47!I50</f>
        <v>0</v>
      </c>
      <c r="J50">
        <f>[4]p47!J50</f>
        <v>0</v>
      </c>
      <c r="K50">
        <f>[4]p47!K50</f>
        <v>0</v>
      </c>
    </row>
    <row r="51" spans="1:20" ht="14" thickBot="1">
      <c r="A51" s="34" t="s">
        <v>229</v>
      </c>
      <c r="B51" s="34">
        <f>[4]p47!B51</f>
        <v>7.6000000000000068</v>
      </c>
      <c r="C51" s="34">
        <f>[4]p47!C51</f>
        <v>5.9446153846153926</v>
      </c>
      <c r="D51" s="34">
        <f>[4]p47!D51</f>
        <v>9.28125</v>
      </c>
      <c r="E51" s="34">
        <f>[4]p47!E51</f>
        <v>7.6000000000000068</v>
      </c>
      <c r="F51" s="34">
        <f>[4]p47!F51</f>
        <v>8.9794871794871778</v>
      </c>
      <c r="G51" s="34">
        <f>[4]p47!G51</f>
        <v>7.6</v>
      </c>
      <c r="H51" s="34">
        <f>[4]p47!H51</f>
        <v>0</v>
      </c>
      <c r="I51" s="34">
        <f>[4]p47!I51</f>
        <v>0</v>
      </c>
      <c r="J51" s="34">
        <f>[4]p47!J51</f>
        <v>0</v>
      </c>
      <c r="K51" s="34">
        <f>[4]p47!K51</f>
        <v>0</v>
      </c>
      <c r="L51" s="34"/>
      <c r="M51" s="34"/>
    </row>
    <row r="52" spans="1:20">
      <c r="A52" t="s">
        <v>115</v>
      </c>
      <c r="B52">
        <f>[4]p47!B52</f>
        <v>24342203.398053348</v>
      </c>
      <c r="C52">
        <f>[4]p47!C52</f>
        <v>18661863.823448703</v>
      </c>
      <c r="D52">
        <f>[4]p47!D52</f>
        <v>24686609.339259312</v>
      </c>
      <c r="E52">
        <f>[4]p47!E52</f>
        <v>33316205.981986731</v>
      </c>
      <c r="F52">
        <f>[4]p47!F52</f>
        <v>22591207.075183213</v>
      </c>
      <c r="G52">
        <f>[4]p47!G52</f>
        <v>0</v>
      </c>
      <c r="H52">
        <f>[4]p47!H52</f>
        <v>0</v>
      </c>
      <c r="I52">
        <f>[4]p47!I52</f>
        <v>0</v>
      </c>
      <c r="J52">
        <f>[4]p47!J52</f>
        <v>0</v>
      </c>
      <c r="K52">
        <f>[4]p47!K52</f>
        <v>0</v>
      </c>
      <c r="M52" s="28"/>
    </row>
    <row r="53" spans="1:20">
      <c r="A53" t="s">
        <v>116</v>
      </c>
      <c r="B53">
        <f>[4]p47!B53</f>
        <v>32477769</v>
      </c>
      <c r="C53">
        <f>[4]p47!C53</f>
        <v>30639627</v>
      </c>
      <c r="D53">
        <f>[4]p47!D53</f>
        <v>32492138</v>
      </c>
      <c r="E53">
        <f>[4]p47!E53</f>
        <v>30580731</v>
      </c>
      <c r="F53">
        <f>[4]p47!F53</f>
        <v>32477526</v>
      </c>
      <c r="G53">
        <f>[4]p47!G53</f>
        <v>0</v>
      </c>
      <c r="H53">
        <f>[4]p47!H53</f>
        <v>0</v>
      </c>
      <c r="I53">
        <f>[4]p47!I53</f>
        <v>0</v>
      </c>
      <c r="J53">
        <f>[4]p47!J53</f>
        <v>0</v>
      </c>
      <c r="K53">
        <f>[4]p47!K53</f>
        <v>0</v>
      </c>
      <c r="N53" s="10"/>
      <c r="O53" s="10"/>
      <c r="P53" s="10"/>
      <c r="Q53" s="10"/>
      <c r="R53" s="10"/>
    </row>
    <row r="54" spans="1:20">
      <c r="A54" t="s">
        <v>230</v>
      </c>
      <c r="B54">
        <f>[4]p47!B54</f>
        <v>869716</v>
      </c>
      <c r="C54">
        <f>[4]p47!C54</f>
        <v>1705122</v>
      </c>
      <c r="D54">
        <f>[4]p47!D54</f>
        <v>813574</v>
      </c>
      <c r="E54">
        <f>[4]p47!E54</f>
        <v>1885421</v>
      </c>
      <c r="F54">
        <f>[4]p47!F54</f>
        <v>1224257</v>
      </c>
      <c r="G54">
        <f>[4]p47!G54</f>
        <v>0</v>
      </c>
      <c r="H54">
        <f>[4]p47!H54</f>
        <v>0</v>
      </c>
      <c r="I54">
        <f>[4]p47!I54</f>
        <v>0</v>
      </c>
      <c r="J54">
        <f>[4]p47!J54</f>
        <v>0</v>
      </c>
      <c r="K54">
        <f>[4]p47!K54</f>
        <v>0</v>
      </c>
      <c r="N54" s="32"/>
      <c r="O54" s="32"/>
      <c r="P54" s="32"/>
      <c r="Q54" s="32"/>
      <c r="R54" s="32"/>
      <c r="S54" s="32"/>
      <c r="T54" s="33"/>
    </row>
    <row r="55" spans="1:20">
      <c r="A55" t="s">
        <v>231</v>
      </c>
      <c r="B55">
        <f>[4]p47!B55</f>
        <v>2381031</v>
      </c>
      <c r="C55">
        <f>[4]p47!C55</f>
        <v>3001942</v>
      </c>
      <c r="D55">
        <f>[4]p47!D55</f>
        <v>2383608</v>
      </c>
      <c r="E55">
        <f>[4]p47!E55</f>
        <v>1262197</v>
      </c>
      <c r="F55">
        <f>[4]p47!F55</f>
        <v>2235438</v>
      </c>
      <c r="G55">
        <f>[4]p47!G55</f>
        <v>0</v>
      </c>
      <c r="H55">
        <f>[4]p47!H55</f>
        <v>0</v>
      </c>
      <c r="I55">
        <f>[4]p47!I55</f>
        <v>0</v>
      </c>
      <c r="J55">
        <f>[4]p47!J55</f>
        <v>0</v>
      </c>
      <c r="K55">
        <f>[4]p47!K55</f>
        <v>0</v>
      </c>
      <c r="N55" s="32"/>
      <c r="O55" s="32"/>
      <c r="P55" s="32"/>
      <c r="Q55" s="32"/>
      <c r="R55" s="32"/>
      <c r="S55" s="32"/>
      <c r="T55" s="33"/>
    </row>
    <row r="56" spans="1:20">
      <c r="A56" t="s">
        <v>232</v>
      </c>
      <c r="B56">
        <f>[4]p47!B56</f>
        <v>3250747</v>
      </c>
      <c r="C56">
        <f>[4]p47!C56</f>
        <v>4707064</v>
      </c>
      <c r="D56">
        <f>[4]p47!D56</f>
        <v>3197182</v>
      </c>
      <c r="E56">
        <f>[4]p47!E56</f>
        <v>3147618</v>
      </c>
      <c r="F56">
        <f>[4]p47!F56</f>
        <v>3459695</v>
      </c>
      <c r="G56">
        <f>[4]p47!G56</f>
        <v>0</v>
      </c>
      <c r="H56">
        <f>[4]p47!H56</f>
        <v>0</v>
      </c>
      <c r="I56">
        <f>[4]p47!I56</f>
        <v>0</v>
      </c>
      <c r="J56">
        <f>[4]p47!J56</f>
        <v>0</v>
      </c>
      <c r="K56">
        <f>[4]p47!K56</f>
        <v>0</v>
      </c>
      <c r="T56" s="33"/>
    </row>
    <row r="57" spans="1:20">
      <c r="A57" t="s">
        <v>233</v>
      </c>
      <c r="B57">
        <f>[4]p47!B57</f>
        <v>3821639</v>
      </c>
      <c r="C57">
        <f>[4]p47!C57</f>
        <v>3866706</v>
      </c>
      <c r="D57">
        <f>[4]p47!D57</f>
        <v>3838947</v>
      </c>
      <c r="E57">
        <f>[4]p47!E57</f>
        <v>3889170</v>
      </c>
      <c r="F57">
        <f>[4]p47!F57</f>
        <v>3858034</v>
      </c>
      <c r="G57">
        <f>[4]p47!G57</f>
        <v>109067</v>
      </c>
      <c r="H57">
        <f>[4]p47!H57</f>
        <v>109067</v>
      </c>
      <c r="I57">
        <f>[4]p47!I57</f>
        <v>109067</v>
      </c>
      <c r="J57">
        <f>[4]p47!J57</f>
        <v>109067</v>
      </c>
      <c r="K57">
        <f>[4]p47!K57</f>
        <v>109067</v>
      </c>
      <c r="M57" s="28"/>
      <c r="N57" s="10"/>
      <c r="O57" s="10"/>
      <c r="P57" s="10"/>
      <c r="Q57" s="10"/>
      <c r="R57" s="10"/>
      <c r="T57" s="33"/>
    </row>
    <row r="58" spans="1:20">
      <c r="A58" t="s">
        <v>234</v>
      </c>
      <c r="B58">
        <f>[4]p47!B58</f>
        <v>8161417</v>
      </c>
      <c r="C58">
        <f>[4]p47!C58</f>
        <v>8704262</v>
      </c>
      <c r="D58">
        <f>[4]p47!D58</f>
        <v>8161417</v>
      </c>
      <c r="E58">
        <f>[4]p47!E58</f>
        <v>8704262</v>
      </c>
      <c r="F58">
        <f>[4]p47!F58</f>
        <v>8161417</v>
      </c>
      <c r="G58">
        <f>[4]p47!G58</f>
        <v>3114345</v>
      </c>
      <c r="H58">
        <f>[4]p47!H58</f>
        <v>2117755</v>
      </c>
      <c r="I58">
        <f>[4]p47!I58</f>
        <v>1993181</v>
      </c>
      <c r="J58">
        <f>[4]p47!J58</f>
        <v>2740621</v>
      </c>
      <c r="K58">
        <f>[4]p47!K58</f>
        <v>2989768</v>
      </c>
      <c r="N58" s="32"/>
      <c r="O58" s="32"/>
      <c r="P58" s="32"/>
      <c r="Q58" s="32"/>
      <c r="R58" s="32"/>
      <c r="S58" s="32"/>
      <c r="T58" s="33"/>
    </row>
    <row r="59" spans="1:20">
      <c r="A59" t="s">
        <v>235</v>
      </c>
      <c r="B59">
        <f>[4]p47!B59</f>
        <v>8541908</v>
      </c>
      <c r="C59">
        <f>[4]p47!C59</f>
        <v>7978483</v>
      </c>
      <c r="D59">
        <f>[4]p47!D59</f>
        <v>8541908</v>
      </c>
      <c r="E59">
        <f>[4]p47!E59</f>
        <v>7978483</v>
      </c>
      <c r="F59">
        <f>[4]p47!F59</f>
        <v>8541908</v>
      </c>
      <c r="G59">
        <f>[4]p47!G59</f>
        <v>2491474</v>
      </c>
      <c r="H59">
        <f>[4]p47!H59</f>
        <v>2989768</v>
      </c>
      <c r="I59">
        <f>[4]p47!I59</f>
        <v>2740621</v>
      </c>
      <c r="J59">
        <f>[4]p47!J59</f>
        <v>1993181</v>
      </c>
      <c r="K59">
        <f>[4]p47!K59</f>
        <v>2117755</v>
      </c>
      <c r="N59" s="32"/>
      <c r="O59" s="32"/>
      <c r="P59" s="32"/>
      <c r="Q59" s="32"/>
      <c r="R59" s="32"/>
      <c r="S59" s="32"/>
      <c r="T59" s="33"/>
    </row>
    <row r="60" spans="1:20">
      <c r="A60" t="s">
        <v>236</v>
      </c>
      <c r="B60">
        <f>[4]p47!B60</f>
        <v>16703325</v>
      </c>
      <c r="C60">
        <f>[4]p47!C60</f>
        <v>16682745</v>
      </c>
      <c r="D60">
        <f>[4]p47!D60</f>
        <v>16703325</v>
      </c>
      <c r="E60">
        <f>[4]p47!E60</f>
        <v>16682745</v>
      </c>
      <c r="F60">
        <f>[4]p47!F60</f>
        <v>16703325</v>
      </c>
      <c r="G60">
        <f>[4]p47!G60</f>
        <v>5605819</v>
      </c>
      <c r="H60">
        <f>[4]p47!H60</f>
        <v>5107523</v>
      </c>
      <c r="I60">
        <f>[4]p47!I60</f>
        <v>4733802</v>
      </c>
      <c r="J60">
        <f>[4]p47!J60</f>
        <v>4733802</v>
      </c>
      <c r="K60">
        <f>[4]p47!K60</f>
        <v>5107523</v>
      </c>
    </row>
    <row r="61" spans="1:20">
      <c r="A61" t="s">
        <v>237</v>
      </c>
      <c r="B61">
        <f>[4]p47!B61</f>
        <v>80595683.398053348</v>
      </c>
      <c r="C61">
        <f>[4]p47!C61</f>
        <v>74558005.823448703</v>
      </c>
      <c r="D61">
        <f>[4]p47!D61</f>
        <v>80918201.339259312</v>
      </c>
      <c r="E61">
        <f>[4]p47!E61</f>
        <v>87616469.981986731</v>
      </c>
      <c r="F61">
        <f>[4]p47!F61</f>
        <v>79089787.075183213</v>
      </c>
      <c r="G61">
        <f>[4]p47!G61</f>
        <v>0</v>
      </c>
      <c r="H61">
        <f>[4]p47!H61</f>
        <v>0</v>
      </c>
      <c r="I61">
        <f>[4]p47!I61</f>
        <v>0</v>
      </c>
      <c r="J61">
        <f>[4]p47!J61</f>
        <v>0</v>
      </c>
      <c r="K61">
        <f>[4]p47!K61</f>
        <v>0</v>
      </c>
    </row>
    <row r="62" spans="1:20">
      <c r="A62" t="s">
        <v>121</v>
      </c>
      <c r="B62">
        <f>[4]p47!B62</f>
        <v>8231807.8655982912</v>
      </c>
      <c r="C62">
        <f>[4]p47!C62</f>
        <v>8254238.1829059832</v>
      </c>
      <c r="D62">
        <f>[4]p47!D62</f>
        <v>8233584.637820513</v>
      </c>
      <c r="E62">
        <f>[4]p47!E62</f>
        <v>8254718.1420940179</v>
      </c>
      <c r="F62">
        <f>[4]p47!F62</f>
        <v>8231545.1818376072</v>
      </c>
      <c r="G62">
        <f>[4]p47!G62</f>
        <v>0</v>
      </c>
      <c r="H62">
        <f>[4]p47!H62</f>
        <v>0</v>
      </c>
      <c r="I62">
        <f>[4]p47!I62</f>
        <v>0</v>
      </c>
      <c r="J62">
        <f>[4]p47!J62</f>
        <v>0</v>
      </c>
      <c r="K62">
        <f>[4]p47!K62</f>
        <v>0</v>
      </c>
    </row>
    <row r="63" spans="1:20">
      <c r="A63" t="s">
        <v>122</v>
      </c>
      <c r="B63">
        <f>[4]p47!B63</f>
        <v>3947304</v>
      </c>
      <c r="C63">
        <f>[4]p47!C63</f>
        <v>2805967</v>
      </c>
      <c r="D63">
        <f>[4]p47!D63</f>
        <v>3567192</v>
      </c>
      <c r="E63">
        <f>[4]p47!E63</f>
        <v>3398194</v>
      </c>
      <c r="F63">
        <f>[4]p47!F63</f>
        <v>3612695</v>
      </c>
      <c r="G63">
        <f>[4]p47!G63</f>
        <v>-3599686</v>
      </c>
      <c r="H63">
        <f>[4]p47!H63</f>
        <v>-3160207</v>
      </c>
      <c r="I63">
        <f>[4]p47!I63</f>
        <v>-2448967</v>
      </c>
      <c r="J63">
        <f>[4]p47!J63</f>
        <v>-2294858</v>
      </c>
      <c r="K63">
        <f>[4]p47!K63</f>
        <v>-2881878</v>
      </c>
    </row>
    <row r="64" spans="1:20">
      <c r="A64" t="s">
        <v>238</v>
      </c>
      <c r="B64">
        <f>[4]p47!B64</f>
        <v>39980314</v>
      </c>
      <c r="C64">
        <f>[4]p47!C64</f>
        <v>42084433</v>
      </c>
      <c r="D64">
        <f>[4]p47!D64</f>
        <v>44234716</v>
      </c>
      <c r="E64">
        <f>[4]p47!E64</f>
        <v>38152732</v>
      </c>
      <c r="F64">
        <f>[4]p47!F64</f>
        <v>42370984</v>
      </c>
      <c r="G64">
        <f>[4]p47!G64</f>
        <v>0</v>
      </c>
      <c r="H64">
        <f>[4]p47!H64</f>
        <v>0</v>
      </c>
      <c r="I64">
        <f>[4]p47!I64</f>
        <v>0</v>
      </c>
      <c r="J64">
        <f>[4]p47!J64</f>
        <v>0</v>
      </c>
      <c r="K64">
        <f>[4]p47!K64</f>
        <v>0</v>
      </c>
    </row>
    <row r="65" spans="1:13">
      <c r="A65" t="s">
        <v>239</v>
      </c>
      <c r="B65">
        <f>[4]p47!B65</f>
        <v>1000000</v>
      </c>
      <c r="C65">
        <f>[4]p47!C65</f>
        <v>1000000</v>
      </c>
      <c r="D65">
        <f>[4]p47!D65</f>
        <v>1000000</v>
      </c>
      <c r="E65">
        <f>[4]p47!E65</f>
        <v>1000000</v>
      </c>
      <c r="F65">
        <f>[4]p47!F65</f>
        <v>1000000</v>
      </c>
      <c r="G65">
        <f>[4]p47!G65</f>
        <v>1000000</v>
      </c>
      <c r="H65">
        <f>[4]p47!H65</f>
        <v>1000000</v>
      </c>
      <c r="I65">
        <f>[4]p47!I65</f>
        <v>1000000</v>
      </c>
      <c r="J65">
        <f>[4]p47!J65</f>
        <v>1000000</v>
      </c>
      <c r="K65">
        <f>[4]p47!K65</f>
        <v>1000000</v>
      </c>
    </row>
    <row r="66" spans="1:13">
      <c r="A66" t="s">
        <v>125</v>
      </c>
      <c r="B66">
        <f>[4]p47!B66</f>
        <v>27436257.532455061</v>
      </c>
      <c r="C66">
        <f>[4]p47!C66</f>
        <v>20413367.640542723</v>
      </c>
      <c r="D66">
        <f>[4]p47!D66</f>
        <v>23882708.7014388</v>
      </c>
      <c r="E66">
        <f>[4]p47!E66</f>
        <v>36810825.839892715</v>
      </c>
      <c r="F66">
        <f>[4]p47!F66</f>
        <v>23874562.893345609</v>
      </c>
      <c r="G66">
        <f>[4]p47!G66</f>
        <v>13533933</v>
      </c>
      <c r="H66">
        <f>[4]p47!H66</f>
        <v>14387034</v>
      </c>
      <c r="I66">
        <f>[4]p47!I66</f>
        <v>15767675</v>
      </c>
      <c r="J66">
        <f>[4]p47!J66</f>
        <v>16067842</v>
      </c>
      <c r="K66">
        <f>[4]p47!K66</f>
        <v>14927319</v>
      </c>
    </row>
    <row r="67" spans="1:13">
      <c r="A67" t="s">
        <v>240</v>
      </c>
      <c r="B67">
        <f>[4]p47!B67</f>
        <v>80595683.398053348</v>
      </c>
      <c r="C67">
        <f>[4]p47!C67</f>
        <v>74558005.823448703</v>
      </c>
      <c r="D67">
        <f>[4]p47!D67</f>
        <v>80918201.339259312</v>
      </c>
      <c r="E67">
        <f>[4]p47!E67</f>
        <v>87616469.981986731</v>
      </c>
      <c r="F67">
        <f>[4]p47!F67</f>
        <v>79089787.075183213</v>
      </c>
      <c r="G67">
        <f>[4]p47!G67</f>
        <v>0</v>
      </c>
      <c r="H67">
        <f>[4]p47!H67</f>
        <v>0</v>
      </c>
      <c r="I67">
        <f>[4]p47!I67</f>
        <v>0</v>
      </c>
      <c r="J67">
        <f>[4]p47!J67</f>
        <v>0</v>
      </c>
      <c r="K67">
        <f>[4]p47!K67</f>
        <v>0</v>
      </c>
    </row>
    <row r="68" spans="1:13">
      <c r="A68" t="s">
        <v>241</v>
      </c>
      <c r="B68">
        <f>[4]p47!B68</f>
        <v>2000000</v>
      </c>
      <c r="C68">
        <f>[4]p47!C68</f>
        <v>2000000</v>
      </c>
      <c r="D68">
        <f>[4]p47!D68</f>
        <v>2000000</v>
      </c>
      <c r="E68">
        <f>[4]p47!E68</f>
        <v>2000000</v>
      </c>
      <c r="F68">
        <f>[4]p47!F68</f>
        <v>2000000</v>
      </c>
      <c r="G68">
        <f>[4]p47!G68</f>
        <v>0</v>
      </c>
      <c r="H68">
        <f>[4]p47!H68</f>
        <v>0</v>
      </c>
      <c r="I68">
        <f>[4]p47!I68</f>
        <v>0</v>
      </c>
      <c r="J68">
        <f>[4]p47!J68</f>
        <v>0</v>
      </c>
      <c r="K68">
        <f>[4]p47!K68</f>
        <v>0</v>
      </c>
    </row>
    <row r="69" spans="1:13">
      <c r="A69" t="s">
        <v>242</v>
      </c>
      <c r="B69">
        <f>[4]p47!B69</f>
        <v>38935334.699300699</v>
      </c>
      <c r="C69">
        <f>[4]p47!C69</f>
        <v>36034311.982031859</v>
      </c>
      <c r="D69">
        <f>[4]p47!D69</f>
        <v>38951881.231934726</v>
      </c>
      <c r="E69">
        <f>[4]p47!E69</f>
        <v>36038639.868881121</v>
      </c>
      <c r="F69">
        <f>[4]p47!F69</f>
        <v>38935011.118104115</v>
      </c>
      <c r="G69">
        <f>[4]p47!G69</f>
        <v>0</v>
      </c>
      <c r="H69">
        <f>[4]p47!H69</f>
        <v>0</v>
      </c>
      <c r="I69">
        <f>[4]p47!I69</f>
        <v>0</v>
      </c>
      <c r="J69">
        <f>[4]p47!J69</f>
        <v>0</v>
      </c>
      <c r="K69">
        <f>[4]p47!K69</f>
        <v>0</v>
      </c>
    </row>
    <row r="70" spans="1:13">
      <c r="A70" t="s">
        <v>243</v>
      </c>
      <c r="B70">
        <f>[4]p47!B70</f>
        <v>4240032.9121328667</v>
      </c>
      <c r="C70">
        <f>[4]p47!C70</f>
        <v>2287749.9065423496</v>
      </c>
      <c r="D70">
        <f>[4]p47!D70</f>
        <v>3860723.5128321648</v>
      </c>
      <c r="E70">
        <f>[4]p47!E70</f>
        <v>2932076.2458041981</v>
      </c>
      <c r="F70">
        <f>[4]p47!F70</f>
        <v>3931187.9422649518</v>
      </c>
      <c r="G70">
        <f>[4]p47!G70</f>
        <v>-57695</v>
      </c>
      <c r="H70">
        <f>[4]p47!H70</f>
        <v>-53532</v>
      </c>
      <c r="I70">
        <f>[4]p47!I70</f>
        <v>-50409</v>
      </c>
      <c r="J70">
        <f>[4]p47!J70</f>
        <v>-50409</v>
      </c>
      <c r="K70">
        <f>[4]p47!K70</f>
        <v>-53532</v>
      </c>
    </row>
    <row r="71" spans="1:13">
      <c r="A71" t="s">
        <v>244</v>
      </c>
      <c r="B71">
        <f>[4]p47!B71</f>
        <v>1.0255251076514937</v>
      </c>
      <c r="C71">
        <f>[4]p47!C71</f>
        <v>0.96291700708342642</v>
      </c>
      <c r="D71">
        <f>[4]p47!D71</f>
        <v>1.0264480885432008</v>
      </c>
      <c r="E71">
        <f>[4]p47!E71</f>
        <v>0.96303072667020773</v>
      </c>
      <c r="F71">
        <f>[4]p47!F71</f>
        <v>1.022079070051672</v>
      </c>
      <c r="G71">
        <f>[4]p47!G71</f>
        <v>0</v>
      </c>
      <c r="H71">
        <f>[4]p47!H71</f>
        <v>0</v>
      </c>
      <c r="I71">
        <f>[4]p47!I71</f>
        <v>0</v>
      </c>
      <c r="J71">
        <f>[4]p47!J71</f>
        <v>0</v>
      </c>
      <c r="K71">
        <f>[4]p47!K71</f>
        <v>0</v>
      </c>
    </row>
    <row r="72" spans="1:13">
      <c r="A72" t="s">
        <v>245</v>
      </c>
      <c r="B72">
        <f>[4]p47!B72</f>
        <v>0.9511413384950087</v>
      </c>
      <c r="C72">
        <f>[4]p47!C72</f>
        <v>1.0720826173783067</v>
      </c>
      <c r="D72">
        <f>[4]p47!D72</f>
        <v>0.95107196457771637</v>
      </c>
      <c r="E72">
        <f>[4]p47!E72</f>
        <v>1.0721628233371581</v>
      </c>
      <c r="F72">
        <f>[4]p47!F72</f>
        <v>0.95354125621181018</v>
      </c>
      <c r="G72">
        <f>[4]p47!G72</f>
        <v>0</v>
      </c>
      <c r="H72">
        <f>[4]p47!H72</f>
        <v>0</v>
      </c>
      <c r="I72">
        <f>[4]p47!I72</f>
        <v>0</v>
      </c>
      <c r="J72">
        <f>[4]p47!J72</f>
        <v>0</v>
      </c>
      <c r="K72">
        <f>[4]p47!K72</f>
        <v>0</v>
      </c>
    </row>
    <row r="73" spans="1:13">
      <c r="A73" t="s">
        <v>246</v>
      </c>
      <c r="B73">
        <f>[4]p47!B73</f>
        <v>0</v>
      </c>
      <c r="C73">
        <f>[4]p47!C73</f>
        <v>0</v>
      </c>
      <c r="D73">
        <f>[4]p47!D73</f>
        <v>0</v>
      </c>
      <c r="E73">
        <f>[4]p47!E73</f>
        <v>0</v>
      </c>
      <c r="F73">
        <f>[4]p47!F73</f>
        <v>0</v>
      </c>
      <c r="G73">
        <f>[4]p47!G73</f>
        <v>0</v>
      </c>
      <c r="H73">
        <f>[4]p47!H73</f>
        <v>0</v>
      </c>
      <c r="I73">
        <f>[4]p47!I73</f>
        <v>0</v>
      </c>
      <c r="J73">
        <f>[4]p47!J73</f>
        <v>0</v>
      </c>
      <c r="K73">
        <f>[4]p47!K73</f>
        <v>0</v>
      </c>
    </row>
    <row r="74" spans="1:13">
      <c r="A74" t="s">
        <v>435</v>
      </c>
      <c r="B74">
        <f>[4]p47!B74</f>
        <v>0</v>
      </c>
      <c r="C74">
        <f>[4]p47!C74</f>
        <v>0</v>
      </c>
      <c r="D74">
        <f>[4]p47!D74</f>
        <v>0</v>
      </c>
      <c r="E74">
        <f>[4]p47!E74</f>
        <v>0</v>
      </c>
      <c r="F74">
        <f>[4]p47!F74</f>
        <v>0</v>
      </c>
      <c r="G74">
        <f>[4]p47!G74</f>
        <v>0</v>
      </c>
      <c r="H74">
        <f>[4]p47!H74</f>
        <v>0</v>
      </c>
      <c r="I74">
        <f>[4]p47!I74</f>
        <v>0</v>
      </c>
      <c r="J74">
        <f>[4]p47!J74</f>
        <v>0</v>
      </c>
      <c r="K74">
        <f>[4]p47!K74</f>
        <v>0</v>
      </c>
    </row>
    <row r="75" spans="1:13">
      <c r="A75" t="s">
        <v>436</v>
      </c>
      <c r="B75">
        <f>[4]p47!B75</f>
        <v>0</v>
      </c>
      <c r="C75">
        <f>[4]p47!C75</f>
        <v>0</v>
      </c>
      <c r="D75">
        <f>[4]p47!D75</f>
        <v>0</v>
      </c>
      <c r="E75">
        <f>[4]p47!E75</f>
        <v>0</v>
      </c>
      <c r="F75">
        <f>[4]p47!F75</f>
        <v>0</v>
      </c>
      <c r="G75">
        <f>[4]p47!G75</f>
        <v>0</v>
      </c>
      <c r="H75">
        <f>[4]p47!H75</f>
        <v>0</v>
      </c>
      <c r="I75">
        <f>[4]p47!I75</f>
        <v>0</v>
      </c>
      <c r="J75">
        <f>[4]p47!J75</f>
        <v>0</v>
      </c>
      <c r="K75">
        <f>[4]p47!K75</f>
        <v>0</v>
      </c>
    </row>
    <row r="76" spans="1:13">
      <c r="A76" t="s">
        <v>437</v>
      </c>
      <c r="B76">
        <f>[4]p47!B76</f>
        <v>0</v>
      </c>
      <c r="C76">
        <f>[4]p47!C76</f>
        <v>0</v>
      </c>
      <c r="D76">
        <f>[4]p47!D76</f>
        <v>0</v>
      </c>
      <c r="E76">
        <f>[4]p47!E76</f>
        <v>0</v>
      </c>
      <c r="F76">
        <f>[4]p47!F76</f>
        <v>0</v>
      </c>
      <c r="G76">
        <f>[4]p47!G76</f>
        <v>0</v>
      </c>
      <c r="H76">
        <f>[4]p47!H76</f>
        <v>0</v>
      </c>
      <c r="I76">
        <f>[4]p47!I76</f>
        <v>0</v>
      </c>
      <c r="J76">
        <f>[4]p47!J76</f>
        <v>0</v>
      </c>
      <c r="K76">
        <f>[4]p47!K76</f>
        <v>0</v>
      </c>
    </row>
    <row r="77" spans="1:13" ht="14" thickBot="1">
      <c r="A77" s="34" t="s">
        <v>438</v>
      </c>
      <c r="B77" s="34">
        <f>[4]p47!B77</f>
        <v>0</v>
      </c>
      <c r="C77" s="34">
        <f>[4]p47!C77</f>
        <v>0</v>
      </c>
      <c r="D77" s="34">
        <f>[4]p47!D77</f>
        <v>0</v>
      </c>
      <c r="E77" s="34">
        <f>[4]p47!E77</f>
        <v>0</v>
      </c>
      <c r="F77" s="34">
        <f>[4]p47!F77</f>
        <v>0</v>
      </c>
      <c r="G77" s="34">
        <f>[4]p47!G77</f>
        <v>0</v>
      </c>
      <c r="H77" s="34">
        <f>[4]p47!H77</f>
        <v>0</v>
      </c>
      <c r="I77" s="34">
        <f>[4]p47!I77</f>
        <v>0</v>
      </c>
      <c r="J77" s="34">
        <f>[4]p47!J77</f>
        <v>0</v>
      </c>
      <c r="K77" s="34">
        <f>[4]p47!K77</f>
        <v>0</v>
      </c>
      <c r="L77" s="34"/>
      <c r="M77" s="34"/>
    </row>
    <row r="78" spans="1:13">
      <c r="A78" t="s">
        <v>247</v>
      </c>
      <c r="B78">
        <f>[4]p47!B78</f>
        <v>1</v>
      </c>
    </row>
    <row r="79" spans="1:13">
      <c r="A79" t="s">
        <v>248</v>
      </c>
      <c r="B79">
        <f>[4]p47!B79</f>
        <v>49000</v>
      </c>
    </row>
    <row r="80" spans="1:13">
      <c r="A80" t="s">
        <v>249</v>
      </c>
      <c r="B80">
        <f>[4]p47!B80</f>
        <v>49000</v>
      </c>
    </row>
    <row r="81" spans="1:2">
      <c r="A81" t="s">
        <v>250</v>
      </c>
      <c r="B81">
        <f>[4]p47!B81</f>
        <v>0</v>
      </c>
    </row>
    <row r="82" spans="1:2">
      <c r="A82" t="s">
        <v>251</v>
      </c>
      <c r="B82">
        <f>[4]p47!B82</f>
        <v>0</v>
      </c>
    </row>
    <row r="83" spans="1:2">
      <c r="A83" t="s">
        <v>252</v>
      </c>
      <c r="B83">
        <f>[4]p47!B83</f>
        <v>0</v>
      </c>
    </row>
    <row r="84" spans="1:2">
      <c r="A84" t="s">
        <v>253</v>
      </c>
      <c r="B84">
        <f>[4]p47!B84</f>
        <v>0</v>
      </c>
    </row>
    <row r="85" spans="1:2">
      <c r="A85" t="s">
        <v>254</v>
      </c>
      <c r="B85">
        <f>[4]p47!B85</f>
        <v>67756</v>
      </c>
    </row>
    <row r="86" spans="1:2">
      <c r="A86" t="s">
        <v>255</v>
      </c>
      <c r="B86">
        <f>[4]p47!B86</f>
        <v>29806</v>
      </c>
    </row>
    <row r="87" spans="1:2">
      <c r="A87" t="s">
        <v>256</v>
      </c>
      <c r="B87">
        <f>[4]p47!B87</f>
        <v>22194</v>
      </c>
    </row>
    <row r="88" spans="1:2">
      <c r="A88" t="s">
        <v>257</v>
      </c>
      <c r="B88">
        <f>[4]p47!B88</f>
        <v>52864</v>
      </c>
    </row>
    <row r="89" spans="1:2">
      <c r="A89" t="s">
        <v>258</v>
      </c>
      <c r="B89">
        <f>[4]p47!B89</f>
        <v>56501</v>
      </c>
    </row>
    <row r="90" spans="1:2">
      <c r="A90" t="s">
        <v>259</v>
      </c>
      <c r="B90">
        <f>[4]p47!B90</f>
        <v>139470</v>
      </c>
    </row>
    <row r="91" spans="1:2">
      <c r="A91" t="s">
        <v>260</v>
      </c>
      <c r="B91">
        <f>[4]p47!B91</f>
        <v>67756</v>
      </c>
    </row>
    <row r="92" spans="1:2">
      <c r="A92" t="s">
        <v>261</v>
      </c>
      <c r="B92">
        <f>[4]p47!B92</f>
        <v>29806</v>
      </c>
    </row>
    <row r="93" spans="1:2">
      <c r="A93" t="s">
        <v>262</v>
      </c>
      <c r="B93">
        <f>[4]p47!B93</f>
        <v>22194</v>
      </c>
    </row>
    <row r="94" spans="1:2">
      <c r="A94" t="s">
        <v>263</v>
      </c>
      <c r="B94">
        <f>[4]p47!B94</f>
        <v>52864</v>
      </c>
    </row>
    <row r="95" spans="1:2">
      <c r="A95" t="s">
        <v>264</v>
      </c>
      <c r="B95">
        <f>[4]p47!B95</f>
        <v>56501</v>
      </c>
    </row>
    <row r="96" spans="1:2">
      <c r="A96" t="s">
        <v>265</v>
      </c>
      <c r="B96">
        <f>[4]p47!B96</f>
        <v>139470</v>
      </c>
    </row>
    <row r="97" spans="1:2">
      <c r="A97" t="s">
        <v>266</v>
      </c>
      <c r="B97">
        <f>[4]p47!B97</f>
        <v>0</v>
      </c>
    </row>
    <row r="98" spans="1:2">
      <c r="A98" t="s">
        <v>267</v>
      </c>
      <c r="B98">
        <f>[4]p47!B98</f>
        <v>0</v>
      </c>
    </row>
    <row r="99" spans="1:2">
      <c r="A99" t="s">
        <v>268</v>
      </c>
      <c r="B99">
        <f>[4]p47!B99</f>
        <v>0</v>
      </c>
    </row>
    <row r="100" spans="1:2">
      <c r="A100" t="s">
        <v>269</v>
      </c>
      <c r="B100">
        <f>[4]p47!B100</f>
        <v>0</v>
      </c>
    </row>
    <row r="101" spans="1:2">
      <c r="A101" t="s">
        <v>270</v>
      </c>
      <c r="B101">
        <f>[4]p47!B101</f>
        <v>0</v>
      </c>
    </row>
    <row r="102" spans="1:2">
      <c r="A102" t="s">
        <v>271</v>
      </c>
      <c r="B102">
        <f>[4]p47!B102</f>
        <v>0</v>
      </c>
    </row>
    <row r="103" spans="1:2">
      <c r="A103" t="s">
        <v>272</v>
      </c>
      <c r="B103">
        <f>[4]p47!B103</f>
        <v>281187400</v>
      </c>
    </row>
    <row r="104" spans="1:2">
      <c r="A104" t="s">
        <v>273</v>
      </c>
      <c r="B104">
        <f>[4]p47!B104</f>
        <v>11922400</v>
      </c>
    </row>
    <row r="105" spans="1:2">
      <c r="A105" t="s">
        <v>274</v>
      </c>
      <c r="B105">
        <f>[4]p47!B105</f>
        <v>7545960</v>
      </c>
    </row>
    <row r="106" spans="1:2">
      <c r="A106" t="s">
        <v>275</v>
      </c>
      <c r="B106">
        <f>[4]p47!B106</f>
        <v>1638784</v>
      </c>
    </row>
    <row r="107" spans="1:2">
      <c r="A107" t="s">
        <v>276</v>
      </c>
      <c r="B107">
        <f>[4]p47!B107</f>
        <v>2712048</v>
      </c>
    </row>
    <row r="108" spans="1:2">
      <c r="A108" t="s">
        <v>277</v>
      </c>
      <c r="B108">
        <f>[4]p47!B108</f>
        <v>6136680</v>
      </c>
    </row>
    <row r="109" spans="1:2">
      <c r="A109" t="s">
        <v>278</v>
      </c>
      <c r="B109">
        <f>[4]p47!B109</f>
        <v>2086.8393445328265</v>
      </c>
    </row>
    <row r="110" spans="1:2">
      <c r="A110" t="s">
        <v>279</v>
      </c>
      <c r="B110">
        <f>[4]p47!B110</f>
        <v>297.5323497658527</v>
      </c>
    </row>
    <row r="111" spans="1:2">
      <c r="A111" t="s">
        <v>280</v>
      </c>
      <c r="B111">
        <f>[4]p47!B111</f>
        <v>146.47746450011209</v>
      </c>
    </row>
    <row r="112" spans="1:2">
      <c r="A112" t="s">
        <v>281</v>
      </c>
      <c r="B112">
        <f>[4]p47!B112</f>
        <v>14.709488526574061</v>
      </c>
    </row>
    <row r="113" spans="1:2">
      <c r="A113" t="s">
        <v>282</v>
      </c>
      <c r="B113">
        <f>[4]p47!B113</f>
        <v>17.383940985951163</v>
      </c>
    </row>
    <row r="114" spans="1:2">
      <c r="A114" t="s">
        <v>283</v>
      </c>
      <c r="B114">
        <f>[4]p47!B114</f>
        <v>22.587103828142514</v>
      </c>
    </row>
    <row r="115" spans="1:2">
      <c r="A115" t="s">
        <v>284</v>
      </c>
      <c r="B115">
        <f>[4]p47!B115</f>
        <v>11999970</v>
      </c>
    </row>
    <row r="116" spans="1:2">
      <c r="A116" t="s">
        <v>285</v>
      </c>
      <c r="B116">
        <f>[4]p47!B116</f>
        <v>650000</v>
      </c>
    </row>
    <row r="117" spans="1:2">
      <c r="A117" t="s">
        <v>286</v>
      </c>
      <c r="B117">
        <f>[4]p47!B117</f>
        <v>650003.19999999995</v>
      </c>
    </row>
    <row r="118" spans="1:2">
      <c r="A118" t="s">
        <v>287</v>
      </c>
      <c r="B118">
        <f>[4]p47!B118</f>
        <v>199999.8</v>
      </c>
    </row>
    <row r="119" spans="1:2">
      <c r="A119" t="s">
        <v>288</v>
      </c>
      <c r="B119">
        <f>[4]p47!B119</f>
        <v>299999.7</v>
      </c>
    </row>
    <row r="120" spans="1:2">
      <c r="A120" t="s">
        <v>289</v>
      </c>
      <c r="B120">
        <f>[4]p47!B120</f>
        <v>1000000</v>
      </c>
    </row>
    <row r="121" spans="1:2">
      <c r="A121" t="s">
        <v>290</v>
      </c>
      <c r="B121">
        <f>[4]p47!B121</f>
        <v>25306866.000000004</v>
      </c>
    </row>
    <row r="122" spans="1:2">
      <c r="A122" t="s">
        <v>291</v>
      </c>
      <c r="B122">
        <f>[4]p47!B122</f>
        <v>822645.6</v>
      </c>
    </row>
    <row r="123" spans="1:2">
      <c r="A123" t="s">
        <v>292</v>
      </c>
      <c r="B123">
        <f>[4]p47!B123</f>
        <v>694228.32</v>
      </c>
    </row>
    <row r="124" spans="1:2">
      <c r="A124" t="s">
        <v>293</v>
      </c>
      <c r="B124">
        <f>[4]p47!B124</f>
        <v>0</v>
      </c>
    </row>
    <row r="125" spans="1:2">
      <c r="A125" t="s">
        <v>294</v>
      </c>
      <c r="B125">
        <f>[4]p47!B125</f>
        <v>0</v>
      </c>
    </row>
    <row r="126" spans="1:2">
      <c r="A126" t="s">
        <v>295</v>
      </c>
      <c r="B126">
        <f>[4]p47!B126</f>
        <v>352859.1</v>
      </c>
    </row>
    <row r="127" spans="1:2">
      <c r="A127" t="s">
        <v>296</v>
      </c>
      <c r="B127">
        <f>[4]p47!B127</f>
        <v>57251</v>
      </c>
    </row>
    <row r="128" spans="1:2">
      <c r="A128" t="s">
        <v>297</v>
      </c>
      <c r="B128">
        <f>[4]p47!B128</f>
        <v>16965</v>
      </c>
    </row>
    <row r="129" spans="1:2">
      <c r="A129" t="s">
        <v>298</v>
      </c>
      <c r="B129">
        <f>[4]p47!B129</f>
        <v>15606</v>
      </c>
    </row>
    <row r="130" spans="1:2">
      <c r="A130" t="s">
        <v>299</v>
      </c>
      <c r="B130">
        <f>[4]p47!B130</f>
        <v>52650</v>
      </c>
    </row>
    <row r="131" spans="1:2">
      <c r="A131" t="s">
        <v>300</v>
      </c>
      <c r="B131">
        <f>[4]p47!B131</f>
        <v>60734</v>
      </c>
    </row>
    <row r="132" spans="1:2">
      <c r="A132" t="s">
        <v>301</v>
      </c>
      <c r="B132">
        <f>[4]p47!B132</f>
        <v>142839</v>
      </c>
    </row>
    <row r="133" spans="1:2">
      <c r="A133" t="s">
        <v>302</v>
      </c>
      <c r="B133">
        <f>[4]p47!B133</f>
        <v>57251</v>
      </c>
    </row>
    <row r="134" spans="1:2">
      <c r="A134" t="s">
        <v>303</v>
      </c>
      <c r="B134">
        <f>[4]p47!B134</f>
        <v>16965</v>
      </c>
    </row>
    <row r="135" spans="1:2">
      <c r="A135" t="s">
        <v>304</v>
      </c>
      <c r="B135">
        <f>[4]p47!B135</f>
        <v>15606</v>
      </c>
    </row>
    <row r="136" spans="1:2">
      <c r="A136" t="s">
        <v>305</v>
      </c>
      <c r="B136">
        <f>[4]p47!B136</f>
        <v>52650</v>
      </c>
    </row>
    <row r="137" spans="1:2">
      <c r="A137" t="s">
        <v>306</v>
      </c>
      <c r="B137">
        <f>[4]p47!B137</f>
        <v>60734</v>
      </c>
    </row>
    <row r="138" spans="1:2">
      <c r="A138" t="s">
        <v>307</v>
      </c>
      <c r="B138">
        <f>[4]p47!B138</f>
        <v>142839</v>
      </c>
    </row>
    <row r="139" spans="1:2">
      <c r="A139" t="s">
        <v>308</v>
      </c>
      <c r="B139">
        <f>[4]p47!B139</f>
        <v>0</v>
      </c>
    </row>
    <row r="140" spans="1:2">
      <c r="A140" t="s">
        <v>309</v>
      </c>
      <c r="B140">
        <f>[4]p47!B140</f>
        <v>0</v>
      </c>
    </row>
    <row r="141" spans="1:2">
      <c r="A141" t="s">
        <v>310</v>
      </c>
      <c r="B141">
        <f>[4]p47!B141</f>
        <v>0</v>
      </c>
    </row>
    <row r="142" spans="1:2">
      <c r="A142" t="s">
        <v>311</v>
      </c>
      <c r="B142">
        <f>[4]p47!B142</f>
        <v>0</v>
      </c>
    </row>
    <row r="143" spans="1:2">
      <c r="A143" t="s">
        <v>312</v>
      </c>
      <c r="B143">
        <f>[4]p47!B143</f>
        <v>0</v>
      </c>
    </row>
    <row r="144" spans="1:2">
      <c r="A144" t="s">
        <v>313</v>
      </c>
      <c r="B144">
        <f>[4]p47!B144</f>
        <v>0</v>
      </c>
    </row>
    <row r="145" spans="1:2">
      <c r="A145" t="s">
        <v>314</v>
      </c>
      <c r="B145">
        <f>[4]p47!B145</f>
        <v>366406400</v>
      </c>
    </row>
    <row r="146" spans="1:2">
      <c r="A146" t="s">
        <v>315</v>
      </c>
      <c r="B146">
        <f>[4]p47!B146</f>
        <v>8058375</v>
      </c>
    </row>
    <row r="147" spans="1:2">
      <c r="A147" t="s">
        <v>316</v>
      </c>
      <c r="B147">
        <f>[4]p47!B147</f>
        <v>7803000</v>
      </c>
    </row>
    <row r="148" spans="1:2">
      <c r="A148" t="s">
        <v>317</v>
      </c>
      <c r="B148">
        <f>[4]p47!B148</f>
        <v>2158650</v>
      </c>
    </row>
    <row r="149" spans="1:2">
      <c r="A149" t="s">
        <v>318</v>
      </c>
      <c r="B149">
        <f>[4]p47!B149</f>
        <v>3461838</v>
      </c>
    </row>
    <row r="150" spans="1:2">
      <c r="A150" t="s">
        <v>319</v>
      </c>
      <c r="B150">
        <f>[4]p47!B150</f>
        <v>7998984</v>
      </c>
    </row>
    <row r="151" spans="1:2">
      <c r="A151" t="s">
        <v>320</v>
      </c>
      <c r="B151">
        <f>[4]p47!B151</f>
        <v>2548.9940126054644</v>
      </c>
    </row>
    <row r="152" spans="1:2">
      <c r="A152" t="s">
        <v>321</v>
      </c>
      <c r="B152">
        <f>[4]p47!B152</f>
        <v>375.98802404301148</v>
      </c>
    </row>
    <row r="153" spans="1:2">
      <c r="A153" t="s">
        <v>322</v>
      </c>
      <c r="B153">
        <f>[4]p47!B153</f>
        <v>181.26179645194415</v>
      </c>
    </row>
    <row r="154" spans="1:2">
      <c r="A154" t="s">
        <v>323</v>
      </c>
      <c r="B154">
        <f>[4]p47!B154</f>
        <v>19.286622759106738</v>
      </c>
    </row>
    <row r="155" spans="1:2">
      <c r="A155" t="s">
        <v>324</v>
      </c>
      <c r="B155">
        <f>[4]p47!B155</f>
        <v>22.793281442580692</v>
      </c>
    </row>
    <row r="156" spans="1:2">
      <c r="A156" t="s">
        <v>325</v>
      </c>
      <c r="B156">
        <f>[4]p47!B156</f>
        <v>28.922155695616269</v>
      </c>
    </row>
    <row r="157" spans="1:2">
      <c r="A157" t="s">
        <v>326</v>
      </c>
      <c r="B157">
        <f>[4]p47!B157</f>
        <v>17000010</v>
      </c>
    </row>
    <row r="158" spans="1:2">
      <c r="A158" t="s">
        <v>327</v>
      </c>
      <c r="B158">
        <f>[4]p47!B158</f>
        <v>600002</v>
      </c>
    </row>
    <row r="159" spans="1:2">
      <c r="A159" t="s">
        <v>328</v>
      </c>
      <c r="B159">
        <f>[4]p47!B159</f>
        <v>600000</v>
      </c>
    </row>
    <row r="160" spans="1:2">
      <c r="A160" t="s">
        <v>329</v>
      </c>
      <c r="B160">
        <f>[4]p47!B160</f>
        <v>279999.71999999997</v>
      </c>
    </row>
    <row r="161" spans="1:2">
      <c r="A161" t="s">
        <v>330</v>
      </c>
      <c r="B161">
        <f>[4]p47!B161</f>
        <v>400000.38</v>
      </c>
    </row>
    <row r="162" spans="1:2">
      <c r="A162" t="s">
        <v>331</v>
      </c>
      <c r="B162">
        <f>[4]p47!B162</f>
        <v>1200000</v>
      </c>
    </row>
    <row r="163" spans="1:2">
      <c r="A163" t="s">
        <v>332</v>
      </c>
      <c r="B163">
        <f>[4]p47!B163</f>
        <v>0</v>
      </c>
    </row>
    <row r="164" spans="1:2">
      <c r="A164" t="s">
        <v>333</v>
      </c>
      <c r="B164">
        <f>[4]p47!B164</f>
        <v>556027.87499999988</v>
      </c>
    </row>
    <row r="165" spans="1:2">
      <c r="A165" t="s">
        <v>334</v>
      </c>
      <c r="B165">
        <f>[4]p47!B165</f>
        <v>717876</v>
      </c>
    </row>
    <row r="166" spans="1:2">
      <c r="A166" t="s">
        <v>335</v>
      </c>
      <c r="B166">
        <f>[4]p47!B166</f>
        <v>248244.75</v>
      </c>
    </row>
    <row r="167" spans="1:2">
      <c r="A167" t="s">
        <v>336</v>
      </c>
      <c r="B167">
        <f>[4]p47!B167</f>
        <v>398111.37</v>
      </c>
    </row>
    <row r="168" spans="1:2">
      <c r="A168" t="s">
        <v>337</v>
      </c>
      <c r="B168">
        <f>[4]p47!B168</f>
        <v>459941.58</v>
      </c>
    </row>
    <row r="169" spans="1:2">
      <c r="A169" t="s">
        <v>338</v>
      </c>
      <c r="B169">
        <f>[4]p47!B169</f>
        <v>5</v>
      </c>
    </row>
    <row r="170" spans="1:2">
      <c r="A170" t="s">
        <v>339</v>
      </c>
      <c r="B170">
        <f>[4]p47!B170</f>
        <v>1</v>
      </c>
    </row>
    <row r="171" spans="1:2">
      <c r="A171" t="s">
        <v>340</v>
      </c>
      <c r="B171">
        <f>[4]p47!B171</f>
        <v>344364</v>
      </c>
    </row>
    <row r="172" spans="1:2">
      <c r="A172" t="s">
        <v>341</v>
      </c>
      <c r="B172">
        <f>[4]p47!B172</f>
        <v>1109700.3350000002</v>
      </c>
    </row>
    <row r="173" spans="1:2">
      <c r="A173" t="s">
        <v>342</v>
      </c>
      <c r="B173">
        <f>[4]p47!B173</f>
        <v>4491092.5449999999</v>
      </c>
    </row>
    <row r="174" spans="1:2">
      <c r="A174" t="s">
        <v>343</v>
      </c>
      <c r="B174">
        <f>[4]p47!B174</f>
        <v>344364</v>
      </c>
    </row>
    <row r="175" spans="1:2">
      <c r="A175" t="s">
        <v>344</v>
      </c>
      <c r="B175">
        <f>[4]p47!B175</f>
        <v>1109700.3350000002</v>
      </c>
    </row>
    <row r="176" spans="1:2">
      <c r="A176" t="s">
        <v>345</v>
      </c>
      <c r="B176">
        <f>[4]p47!B176</f>
        <v>4491092.5449999999</v>
      </c>
    </row>
    <row r="177" spans="1:2">
      <c r="A177" t="s">
        <v>346</v>
      </c>
      <c r="B177">
        <f>[4]p47!B177</f>
        <v>340059</v>
      </c>
    </row>
    <row r="178" spans="1:2">
      <c r="A178" t="s">
        <v>347</v>
      </c>
      <c r="B178">
        <f>[4]p47!B178</f>
        <v>1097291.52</v>
      </c>
    </row>
    <row r="179" spans="1:2">
      <c r="A179" t="s">
        <v>348</v>
      </c>
      <c r="B179">
        <f>[4]p47!B179</f>
        <v>4402408.92</v>
      </c>
    </row>
    <row r="180" spans="1:2">
      <c r="A180" t="s">
        <v>349</v>
      </c>
      <c r="B180">
        <f>[4]p47!B180</f>
        <v>346001</v>
      </c>
    </row>
    <row r="181" spans="1:2">
      <c r="A181" t="s">
        <v>350</v>
      </c>
      <c r="B181">
        <f>[4]p47!B181</f>
        <v>208351883.00000003</v>
      </c>
    </row>
    <row r="182" spans="1:2">
      <c r="A182" t="s">
        <v>351</v>
      </c>
      <c r="B182">
        <f>[4]p47!B182</f>
        <v>627128200.5</v>
      </c>
    </row>
    <row r="183" spans="1:2">
      <c r="A183" t="s">
        <v>352</v>
      </c>
      <c r="B183">
        <f>[4]p47!B183</f>
        <v>346001</v>
      </c>
    </row>
    <row r="184" spans="1:2">
      <c r="A184" t="s">
        <v>353</v>
      </c>
      <c r="B184">
        <f>[4]p47!B184</f>
        <v>208351883.00000003</v>
      </c>
    </row>
    <row r="185" spans="1:2">
      <c r="A185" t="s">
        <v>354</v>
      </c>
      <c r="B185">
        <f>[4]p47!B185</f>
        <v>627128200.5</v>
      </c>
    </row>
    <row r="186" spans="1:2">
      <c r="A186" t="s">
        <v>355</v>
      </c>
      <c r="B186">
        <f>[4]p47!B186</f>
        <v>341676</v>
      </c>
    </row>
    <row r="187" spans="1:2">
      <c r="A187" t="s">
        <v>356</v>
      </c>
      <c r="B187">
        <f>[4]p47!B187</f>
        <v>205654624.48333335</v>
      </c>
    </row>
    <row r="188" spans="1:2">
      <c r="A188" t="s">
        <v>357</v>
      </c>
      <c r="B188">
        <f>[4]p47!B188</f>
        <v>612048435</v>
      </c>
    </row>
    <row r="189" spans="1:2">
      <c r="A189" t="s">
        <v>358</v>
      </c>
      <c r="B189">
        <f>[4]p47!B189</f>
        <v>0</v>
      </c>
    </row>
    <row r="190" spans="1:2">
      <c r="A190" t="s">
        <v>359</v>
      </c>
      <c r="B190">
        <f>[4]p47!B190</f>
        <v>0</v>
      </c>
    </row>
    <row r="191" spans="1:2">
      <c r="A191" t="s">
        <v>360</v>
      </c>
      <c r="B191">
        <f>[4]p47!B191</f>
        <v>0</v>
      </c>
    </row>
    <row r="192" spans="1:2">
      <c r="A192" t="s">
        <v>361</v>
      </c>
      <c r="B192">
        <f>[4]p47!B192</f>
        <v>41710</v>
      </c>
    </row>
    <row r="193" spans="1:2">
      <c r="A193" t="s">
        <v>362</v>
      </c>
      <c r="B193">
        <f>[4]p47!B193</f>
        <v>678378.48</v>
      </c>
    </row>
    <row r="194" spans="1:2">
      <c r="A194" t="s">
        <v>363</v>
      </c>
      <c r="B194">
        <f>[4]p47!B194</f>
        <v>16.264164895285223</v>
      </c>
    </row>
    <row r="195" spans="1:2">
      <c r="A195" t="s">
        <v>364</v>
      </c>
      <c r="B195">
        <f>[4]p47!B195</f>
        <v>0</v>
      </c>
    </row>
    <row r="196" spans="1:2">
      <c r="A196" t="s">
        <v>365</v>
      </c>
      <c r="B196">
        <f>[4]p47!B196</f>
        <v>0</v>
      </c>
    </row>
    <row r="197" spans="1:2">
      <c r="A197" t="s">
        <v>366</v>
      </c>
      <c r="B197">
        <f>[4]p47!B197</f>
        <v>0</v>
      </c>
    </row>
    <row r="198" spans="1:2">
      <c r="A198" t="s">
        <v>367</v>
      </c>
      <c r="B198">
        <f>[4]p47!B198</f>
        <v>0</v>
      </c>
    </row>
    <row r="199" spans="1:2">
      <c r="A199" t="s">
        <v>368</v>
      </c>
      <c r="B199">
        <f>[4]p47!B199</f>
        <v>0</v>
      </c>
    </row>
    <row r="200" spans="1:2">
      <c r="A200" t="s">
        <v>369</v>
      </c>
      <c r="B200">
        <f>[4]p47!B200</f>
        <v>0</v>
      </c>
    </row>
    <row r="201" spans="1:2">
      <c r="A201" t="s">
        <v>370</v>
      </c>
      <c r="B201">
        <f>[4]p47!B201</f>
        <v>88746</v>
      </c>
    </row>
    <row r="202" spans="1:2">
      <c r="A202" t="s">
        <v>371</v>
      </c>
      <c r="B202">
        <f>[4]p47!B202</f>
        <v>214292790</v>
      </c>
    </row>
    <row r="203" spans="1:2">
      <c r="A203" t="s">
        <v>372</v>
      </c>
      <c r="B203">
        <f>[4]p47!B203</f>
        <v>2414.6753434238631</v>
      </c>
    </row>
    <row r="204" spans="1:2">
      <c r="A204" t="s">
        <v>373</v>
      </c>
      <c r="B204">
        <f>[4]p47!B204</f>
        <v>0</v>
      </c>
    </row>
    <row r="205" spans="1:2">
      <c r="A205" t="s">
        <v>374</v>
      </c>
      <c r="B205">
        <f>[4]p47!B205</f>
        <v>0</v>
      </c>
    </row>
    <row r="206" spans="1:2">
      <c r="A206" t="s">
        <v>375</v>
      </c>
      <c r="B206">
        <f>[4]p47!B206</f>
        <v>0</v>
      </c>
    </row>
    <row r="207" spans="1:2">
      <c r="A207" t="s">
        <v>376</v>
      </c>
      <c r="B207">
        <f>[4]p47!B207</f>
        <v>201139</v>
      </c>
    </row>
    <row r="208" spans="1:2">
      <c r="A208" t="s">
        <v>377</v>
      </c>
      <c r="B208">
        <f>[4]p47!B208</f>
        <v>375459</v>
      </c>
    </row>
    <row r="209" spans="1:2">
      <c r="A209" t="s">
        <v>378</v>
      </c>
      <c r="B209">
        <f>[4]p47!B209</f>
        <v>0</v>
      </c>
    </row>
    <row r="210" spans="1:2">
      <c r="A210" t="s">
        <v>379</v>
      </c>
      <c r="B210">
        <f>[4]p47!B210</f>
        <v>0</v>
      </c>
    </row>
    <row r="211" spans="1:2">
      <c r="A211" t="s">
        <v>380</v>
      </c>
      <c r="B211">
        <f>[4]p47!B211</f>
        <v>760731</v>
      </c>
    </row>
    <row r="212" spans="1:2">
      <c r="A212" t="s">
        <v>381</v>
      </c>
      <c r="B212">
        <f>[4]p47!B212</f>
        <v>1273880</v>
      </c>
    </row>
    <row r="213" spans="1:2">
      <c r="A213" t="s">
        <v>382</v>
      </c>
      <c r="B213">
        <f>[4]p47!B213</f>
        <v>38935334.699300699</v>
      </c>
    </row>
    <row r="214" spans="1:2">
      <c r="A214" t="s">
        <v>137</v>
      </c>
      <c r="B214">
        <f>[4]p47!B214</f>
        <v>455980</v>
      </c>
    </row>
    <row r="215" spans="1:2">
      <c r="A215" t="s">
        <v>383</v>
      </c>
      <c r="B215">
        <f>[4]p47!B215</f>
        <v>0</v>
      </c>
    </row>
    <row r="216" spans="1:2">
      <c r="A216" t="s">
        <v>384</v>
      </c>
      <c r="B216">
        <f>[4]p47!B216</f>
        <v>39391314.699300699</v>
      </c>
    </row>
    <row r="217" spans="1:2">
      <c r="A217" t="s">
        <v>385</v>
      </c>
      <c r="B217">
        <f>[4]p47!B217</f>
        <v>16999921</v>
      </c>
    </row>
    <row r="218" spans="1:2">
      <c r="A218" t="s">
        <v>386</v>
      </c>
      <c r="B218">
        <f>[4]p47!B218</f>
        <v>1337329</v>
      </c>
    </row>
    <row r="219" spans="1:2">
      <c r="A219" t="s">
        <v>387</v>
      </c>
      <c r="B219">
        <f>[4]p47!B219</f>
        <v>4438397</v>
      </c>
    </row>
    <row r="220" spans="1:2">
      <c r="A220" t="s">
        <v>388</v>
      </c>
      <c r="B220">
        <f>[4]p47!B220</f>
        <v>319202</v>
      </c>
    </row>
    <row r="221" spans="1:2">
      <c r="A221" t="s">
        <v>145</v>
      </c>
      <c r="B221">
        <f>[4]p47!B221</f>
        <v>3500000</v>
      </c>
    </row>
    <row r="222" spans="1:2">
      <c r="A222" t="s">
        <v>146</v>
      </c>
      <c r="B222">
        <f>[4]p47!B222</f>
        <v>1035921</v>
      </c>
    </row>
    <row r="223" spans="1:2">
      <c r="A223" t="s">
        <v>389</v>
      </c>
      <c r="B223">
        <f>[4]p47!B223</f>
        <v>211434</v>
      </c>
    </row>
    <row r="224" spans="1:2">
      <c r="A224" t="s">
        <v>390</v>
      </c>
      <c r="B224">
        <f>[4]p47!B224</f>
        <v>0</v>
      </c>
    </row>
    <row r="225" spans="1:2">
      <c r="A225" t="s">
        <v>391</v>
      </c>
      <c r="B225">
        <f>[4]p47!B225</f>
        <v>0</v>
      </c>
    </row>
    <row r="226" spans="1:2">
      <c r="A226" t="s">
        <v>392</v>
      </c>
      <c r="B226">
        <f>[4]p47!B226</f>
        <v>2400000</v>
      </c>
    </row>
    <row r="227" spans="1:2">
      <c r="A227" t="s">
        <v>152</v>
      </c>
      <c r="B227">
        <f>[4]p47!B227</f>
        <v>160000</v>
      </c>
    </row>
    <row r="228" spans="1:2">
      <c r="A228" t="s">
        <v>393</v>
      </c>
      <c r="B228">
        <f>[4]p47!B228</f>
        <v>0</v>
      </c>
    </row>
    <row r="229" spans="1:2">
      <c r="A229" t="s">
        <v>394</v>
      </c>
      <c r="B229">
        <f>[4]p47!B229</f>
        <v>257610</v>
      </c>
    </row>
    <row r="230" spans="1:2">
      <c r="A230" t="s">
        <v>395</v>
      </c>
      <c r="B230">
        <f>[4]p47!B230</f>
        <v>2307208.7871678318</v>
      </c>
    </row>
    <row r="231" spans="1:2">
      <c r="A231" t="s">
        <v>396</v>
      </c>
      <c r="B231">
        <f>[4]p47!B231</f>
        <v>32967022.787167832</v>
      </c>
    </row>
    <row r="232" spans="1:2">
      <c r="A232" t="s">
        <v>397</v>
      </c>
      <c r="B232">
        <f>[4]p47!B232</f>
        <v>6424291.9121328667</v>
      </c>
    </row>
    <row r="233" spans="1:2">
      <c r="A233" t="s">
        <v>398</v>
      </c>
      <c r="B233">
        <f>[4]p47!B233</f>
        <v>2184259</v>
      </c>
    </row>
    <row r="234" spans="1:2">
      <c r="A234" t="s">
        <v>243</v>
      </c>
      <c r="B234">
        <f>[4]p47!B234</f>
        <v>4240032.9121328667</v>
      </c>
    </row>
    <row r="235" spans="1:2">
      <c r="A235" t="s">
        <v>399</v>
      </c>
      <c r="B235">
        <f>[4]p47!B235</f>
        <v>6250000</v>
      </c>
    </row>
    <row r="236" spans="1:2">
      <c r="A236" t="s">
        <v>400</v>
      </c>
      <c r="B236">
        <f>[4]p47!B236</f>
        <v>11666666.666666668</v>
      </c>
    </row>
    <row r="237" spans="1:2">
      <c r="A237" t="s">
        <v>401</v>
      </c>
      <c r="B237">
        <f>[4]p47!B237</f>
        <v>10000000</v>
      </c>
    </row>
    <row r="238" spans="1:2">
      <c r="A238" t="s">
        <v>402</v>
      </c>
      <c r="B238">
        <f>[4]p47!B238</f>
        <v>400</v>
      </c>
    </row>
    <row r="239" spans="1:2">
      <c r="A239" t="s">
        <v>403</v>
      </c>
      <c r="B239">
        <f>[4]p47!B239</f>
        <v>300</v>
      </c>
    </row>
    <row r="240" spans="1:2">
      <c r="A240" t="s">
        <v>404</v>
      </c>
      <c r="B240">
        <f>[4]p47!B240</f>
        <v>1000</v>
      </c>
    </row>
    <row r="241" spans="1:2">
      <c r="A241" t="s">
        <v>405</v>
      </c>
      <c r="B241">
        <f>[4]p47!B241</f>
        <v>1.4</v>
      </c>
    </row>
    <row r="242" spans="1:2">
      <c r="A242" t="s">
        <v>406</v>
      </c>
      <c r="B242">
        <f>[4]p47!B242</f>
        <v>2.66</v>
      </c>
    </row>
    <row r="243" spans="1:2">
      <c r="A243" t="s">
        <v>407</v>
      </c>
      <c r="B243">
        <f>[4]p47!B243</f>
        <v>56872515</v>
      </c>
    </row>
    <row r="244" spans="1:2">
      <c r="A244" t="s">
        <v>408</v>
      </c>
      <c r="B244">
        <f>[4]p47!B244</f>
        <v>16892201</v>
      </c>
    </row>
    <row r="245" spans="1:2">
      <c r="A245" t="s">
        <v>409</v>
      </c>
      <c r="B245">
        <f>[4]p47!B245</f>
        <v>57000</v>
      </c>
    </row>
    <row r="246" spans="1:2">
      <c r="A246" t="s">
        <v>410</v>
      </c>
      <c r="B246">
        <f>[4]p47!B246</f>
        <v>0</v>
      </c>
    </row>
    <row r="247" spans="1:2">
      <c r="A247" t="s">
        <v>411</v>
      </c>
      <c r="B247">
        <f>[4]p47!B247</f>
        <v>5.7</v>
      </c>
    </row>
    <row r="248" spans="1:2">
      <c r="A248" t="s">
        <v>412</v>
      </c>
      <c r="B248">
        <f>[4]p47!B248</f>
        <v>5.7</v>
      </c>
    </row>
    <row r="249" spans="1:2">
      <c r="A249" t="s">
        <v>413</v>
      </c>
      <c r="B249">
        <f>[4]p47!B249</f>
        <v>0</v>
      </c>
    </row>
    <row r="250" spans="1:2">
      <c r="A250" t="s">
        <v>414</v>
      </c>
      <c r="B250">
        <f>[4]p47!B250</f>
        <v>0</v>
      </c>
    </row>
    <row r="251" spans="1:2">
      <c r="A251" t="s">
        <v>415</v>
      </c>
      <c r="B251">
        <f>[4]p47!B251</f>
        <v>0</v>
      </c>
    </row>
    <row r="252" spans="1:2">
      <c r="A252" t="s">
        <v>416</v>
      </c>
      <c r="B252">
        <f>[4]p47!B252</f>
        <v>0</v>
      </c>
    </row>
    <row r="253" spans="1:2">
      <c r="A253" t="s">
        <v>417</v>
      </c>
      <c r="B253">
        <f>[4]p47!B253</f>
        <v>0</v>
      </c>
    </row>
    <row r="254" spans="1:2">
      <c r="A254" t="s">
        <v>418</v>
      </c>
      <c r="B254">
        <f>[4]p47!B254</f>
        <v>0</v>
      </c>
    </row>
    <row r="255" spans="1:2">
      <c r="A255" t="s">
        <v>419</v>
      </c>
      <c r="B255">
        <f>[4]p47!B255</f>
        <v>0</v>
      </c>
    </row>
    <row r="256" spans="1:2">
      <c r="A256" t="s">
        <v>420</v>
      </c>
      <c r="B256">
        <f>[4]p47!B256</f>
        <v>0</v>
      </c>
    </row>
    <row r="257" spans="1:2">
      <c r="A257" t="s">
        <v>421</v>
      </c>
      <c r="B257">
        <f>[4]p47!B257</f>
        <v>0</v>
      </c>
    </row>
    <row r="258" spans="1:2">
      <c r="A258" t="s">
        <v>422</v>
      </c>
      <c r="B258">
        <f>[4]p47!B258</f>
        <v>0</v>
      </c>
    </row>
    <row r="259" spans="1:2">
      <c r="A259" t="s">
        <v>423</v>
      </c>
      <c r="B259">
        <f>[4]p47!B259</f>
        <v>5</v>
      </c>
    </row>
    <row r="260" spans="1:2">
      <c r="A260" t="s">
        <v>1065</v>
      </c>
      <c r="B260">
        <f>[4]p47!B260</f>
        <v>16.387360778533555</v>
      </c>
    </row>
    <row r="261" spans="1:2">
      <c r="A261" t="s">
        <v>1066</v>
      </c>
      <c r="B261">
        <f>[4]p47!B261</f>
        <v>19.903470441783053</v>
      </c>
    </row>
    <row r="262" spans="1:2">
      <c r="A262" t="s">
        <v>227</v>
      </c>
      <c r="B262">
        <f>[4]p47!B262</f>
        <v>90</v>
      </c>
    </row>
    <row r="263" spans="1:2">
      <c r="A263" t="s">
        <v>228</v>
      </c>
      <c r="B263">
        <f>[4]p47!B263</f>
        <v>90</v>
      </c>
    </row>
    <row r="264" spans="1:2">
      <c r="A264" t="s">
        <v>346</v>
      </c>
      <c r="B264">
        <f>[4]p47!B264</f>
        <v>340059</v>
      </c>
    </row>
    <row r="265" spans="1:2">
      <c r="A265" t="s">
        <v>355</v>
      </c>
      <c r="B265">
        <f>[4]p47!B265</f>
        <v>341676</v>
      </c>
    </row>
    <row r="266" spans="1:2">
      <c r="A266" t="s">
        <v>338</v>
      </c>
      <c r="B266">
        <f>[4]p47!B266</f>
        <v>5</v>
      </c>
    </row>
    <row r="267" spans="1:2">
      <c r="A267" t="s">
        <v>339</v>
      </c>
      <c r="B267">
        <f>[4]p47!B267</f>
        <v>1</v>
      </c>
    </row>
    <row r="268" spans="1:2">
      <c r="A268" t="s">
        <v>1067</v>
      </c>
      <c r="B268">
        <f>[4]p47!B268</f>
        <v>1224212.3999999999</v>
      </c>
    </row>
    <row r="269" spans="1:2">
      <c r="A269" t="s">
        <v>1068</v>
      </c>
      <c r="B269">
        <f>[4]p47!B269</f>
        <v>1281285</v>
      </c>
    </row>
    <row r="270" spans="1:2">
      <c r="A270" t="s">
        <v>1069</v>
      </c>
      <c r="B270">
        <f>[4]p47!B270</f>
        <v>3669819.9037374901</v>
      </c>
    </row>
    <row r="271" spans="1:2">
      <c r="A271" t="s">
        <v>1070</v>
      </c>
      <c r="B271">
        <f>[4]p47!B271</f>
        <v>0.86028254915251257</v>
      </c>
    </row>
    <row r="272" spans="1:2">
      <c r="A272" t="s">
        <v>1071</v>
      </c>
      <c r="B272">
        <f>[4]p47!B272</f>
        <v>0.7648219212552001</v>
      </c>
    </row>
    <row r="273" spans="1:2">
      <c r="A273" t="s">
        <v>1072</v>
      </c>
      <c r="B273">
        <f>[4]p47!B273</f>
        <v>0.76872235738131023</v>
      </c>
    </row>
    <row r="274" spans="1:2">
      <c r="A274" t="s">
        <v>1073</v>
      </c>
      <c r="B274">
        <f>[4]p47!B274</f>
        <v>0.64036395837448656</v>
      </c>
    </row>
    <row r="275" spans="1:2">
      <c r="A275" t="s">
        <v>1087</v>
      </c>
      <c r="B275">
        <f>[4]p47!B275</f>
        <v>0.75269854729410501</v>
      </c>
    </row>
    <row r="276" spans="1:2">
      <c r="A276" t="s">
        <v>1088</v>
      </c>
      <c r="B276">
        <f>[4]p47!B276</f>
        <v>0.6295338837932708</v>
      </c>
    </row>
    <row r="277" spans="1:2">
      <c r="A277" t="s">
        <v>1091</v>
      </c>
      <c r="B277">
        <f>[4]p47!B277</f>
        <v>5232546.9121328667</v>
      </c>
    </row>
    <row r="278" spans="1:2">
      <c r="A278" t="s">
        <v>1092</v>
      </c>
      <c r="B278">
        <f>[4]p47!B278</f>
        <v>1.4059625797933992</v>
      </c>
    </row>
    <row r="279" spans="1:2">
      <c r="A279" t="s">
        <v>1093</v>
      </c>
      <c r="B279">
        <f>[4]p47!B279</f>
        <v>0.58436593802474257</v>
      </c>
    </row>
    <row r="280" spans="1:2">
      <c r="A280" t="s">
        <v>1094</v>
      </c>
      <c r="B280">
        <f>[4]p47!B280</f>
        <v>0.41563406197525748</v>
      </c>
    </row>
    <row r="281" spans="1:2">
      <c r="A281" t="s">
        <v>1099</v>
      </c>
      <c r="B281">
        <f>[4]p47!B281</f>
        <v>7.0223999999999995E-2</v>
      </c>
    </row>
    <row r="282" spans="1:2">
      <c r="A282" t="s">
        <v>1100</v>
      </c>
      <c r="B282">
        <f>[4]p47!B282</f>
        <v>0.12108943869690099</v>
      </c>
    </row>
    <row r="283" spans="1:2">
      <c r="A283" t="s">
        <v>1095</v>
      </c>
      <c r="B283">
        <f>[4]p47!B283</f>
        <v>39980314</v>
      </c>
    </row>
    <row r="284" spans="1:2">
      <c r="A284" t="s">
        <v>1096</v>
      </c>
      <c r="B284">
        <f>[4]p47!B284</f>
        <v>28436257.532455061</v>
      </c>
    </row>
    <row r="285" spans="1:2">
      <c r="A285" t="s">
        <v>1097</v>
      </c>
      <c r="B285">
        <f>[4]p47!B285</f>
        <v>1562727.0083953764</v>
      </c>
    </row>
    <row r="286" spans="1:2">
      <c r="A286" t="s">
        <v>1101</v>
      </c>
      <c r="B286">
        <f>[4]p47!B286</f>
        <v>2000000</v>
      </c>
    </row>
    <row r="287" spans="1:2">
      <c r="A287" t="s">
        <v>1102</v>
      </c>
      <c r="B287">
        <f>[4]p47!B287</f>
        <v>0</v>
      </c>
    </row>
    <row r="288" spans="1:2">
      <c r="A288" t="s">
        <v>1103</v>
      </c>
      <c r="B288">
        <f>[4]p47!B288</f>
        <v>0</v>
      </c>
    </row>
    <row r="289" spans="1:2">
      <c r="A289" t="s">
        <v>1069</v>
      </c>
      <c r="B289">
        <f>[4]p47!B289</f>
        <v>3669819.9037374901</v>
      </c>
    </row>
    <row r="290" spans="1:2">
      <c r="A290" t="s">
        <v>508</v>
      </c>
      <c r="B290">
        <f>[4]p47!B290</f>
        <v>9.1365408899746411E-2</v>
      </c>
    </row>
    <row r="291" spans="1:2">
      <c r="A291" t="s">
        <v>1104</v>
      </c>
      <c r="B291">
        <f>[4]p47!B291</f>
        <v>0.30592277835206527</v>
      </c>
    </row>
  </sheetData>
  <phoneticPr fontId="33" type="noConversion"/>
  <pageMargins left="0.75" right="0.75" top="1" bottom="1" header="0.5" footer="0.5"/>
  <headerFooter alignWithMargins="0"/>
  <drawing r:id="rId1"/>
</worksheet>
</file>

<file path=xl/worksheets/sheet5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2"/>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1202</v>
      </c>
    </row>
    <row r="2" spans="1:11">
      <c r="A2">
        <v>48</v>
      </c>
      <c r="B2" t="s">
        <v>176</v>
      </c>
      <c r="C2" t="s">
        <v>177</v>
      </c>
      <c r="D2" t="s">
        <v>178</v>
      </c>
      <c r="E2" t="s">
        <v>8</v>
      </c>
      <c r="F2" t="s">
        <v>179</v>
      </c>
      <c r="G2" t="s">
        <v>10</v>
      </c>
      <c r="H2" t="s">
        <v>180</v>
      </c>
    </row>
    <row r="3" spans="1:11">
      <c r="A3" t="s">
        <v>181</v>
      </c>
      <c r="B3">
        <f>[4]p48!B3</f>
        <v>333189</v>
      </c>
      <c r="C3">
        <f>[4]p48!C3</f>
        <v>137459</v>
      </c>
      <c r="D3">
        <f>[4]p48!D3</f>
        <v>102966</v>
      </c>
      <c r="E3">
        <f>[4]p48!E3</f>
        <v>239439</v>
      </c>
      <c r="F3">
        <f>[4]p48!F3</f>
        <v>266539</v>
      </c>
      <c r="G3">
        <f>[4]p48!G3</f>
        <v>693716</v>
      </c>
      <c r="H3">
        <f>[4]p48!H3</f>
        <v>1773308</v>
      </c>
      <c r="I3">
        <f>[4]p48!I3</f>
        <v>0</v>
      </c>
      <c r="J3">
        <f>[4]p48!J3</f>
        <v>0</v>
      </c>
      <c r="K3">
        <f>[4]p48!K3</f>
        <v>0</v>
      </c>
    </row>
    <row r="4" spans="1:11">
      <c r="A4" t="s">
        <v>182</v>
      </c>
      <c r="B4">
        <f>[4]p48!B4</f>
        <v>333189</v>
      </c>
      <c r="C4">
        <f>[4]p48!C4</f>
        <v>137459</v>
      </c>
      <c r="D4">
        <f>[4]p48!D4</f>
        <v>102966</v>
      </c>
      <c r="E4">
        <f>[4]p48!E4</f>
        <v>239439</v>
      </c>
      <c r="F4">
        <f>[4]p48!F4</f>
        <v>266539</v>
      </c>
      <c r="G4">
        <f>[4]p48!G4</f>
        <v>693716</v>
      </c>
      <c r="H4">
        <f>[4]p48!H4</f>
        <v>1773308</v>
      </c>
      <c r="I4">
        <f>[4]p48!I4</f>
        <v>0</v>
      </c>
      <c r="J4">
        <f>[4]p48!J4</f>
        <v>0</v>
      </c>
      <c r="K4">
        <f>[4]p48!K4</f>
        <v>0</v>
      </c>
    </row>
    <row r="5" spans="1:11">
      <c r="A5" t="s">
        <v>183</v>
      </c>
      <c r="B5">
        <f>[4]p48!B5</f>
        <v>0</v>
      </c>
      <c r="C5">
        <f>[4]p48!C5</f>
        <v>0</v>
      </c>
      <c r="D5">
        <f>[4]p48!D5</f>
        <v>0</v>
      </c>
      <c r="E5">
        <f>[4]p48!E5</f>
        <v>0</v>
      </c>
      <c r="F5">
        <f>[4]p48!F5</f>
        <v>266539</v>
      </c>
      <c r="G5">
        <f>[4]p48!G5</f>
        <v>0</v>
      </c>
      <c r="H5">
        <f>[4]p48!H5</f>
        <v>0</v>
      </c>
      <c r="I5">
        <f>[4]p48!I5</f>
        <v>0</v>
      </c>
      <c r="J5">
        <f>[4]p48!J5</f>
        <v>0</v>
      </c>
      <c r="K5">
        <f>[4]p48!K5</f>
        <v>0</v>
      </c>
    </row>
    <row r="6" spans="1:11">
      <c r="A6" t="s">
        <v>184</v>
      </c>
      <c r="B6">
        <f>[4]p48!B6</f>
        <v>333189</v>
      </c>
      <c r="C6">
        <f>[4]p48!C6</f>
        <v>137459</v>
      </c>
      <c r="D6">
        <f>[4]p48!D6</f>
        <v>102966</v>
      </c>
      <c r="E6">
        <f>[4]p48!E6</f>
        <v>239439</v>
      </c>
      <c r="F6">
        <f>[4]p48!F6</f>
        <v>0</v>
      </c>
      <c r="G6">
        <f>[4]p48!G6</f>
        <v>693716</v>
      </c>
      <c r="H6">
        <f>[4]p48!H6</f>
        <v>0</v>
      </c>
      <c r="I6">
        <f>[4]p48!I6</f>
        <v>0</v>
      </c>
      <c r="J6">
        <f>[4]p48!J6</f>
        <v>0</v>
      </c>
      <c r="K6">
        <f>[4]p48!K6</f>
        <v>0</v>
      </c>
    </row>
    <row r="7" spans="1:11">
      <c r="A7" t="s">
        <v>185</v>
      </c>
      <c r="B7">
        <f>[4]p48!B7</f>
        <v>0</v>
      </c>
      <c r="C7">
        <f>[4]p48!C7</f>
        <v>0</v>
      </c>
      <c r="D7">
        <f>[4]p48!D7</f>
        <v>0</v>
      </c>
      <c r="E7">
        <f>[4]p48!E7</f>
        <v>0</v>
      </c>
      <c r="F7">
        <f>[4]p48!F7</f>
        <v>1506769</v>
      </c>
      <c r="G7">
        <f>[4]p48!G7</f>
        <v>0</v>
      </c>
      <c r="H7">
        <f>[4]p48!H7</f>
        <v>0</v>
      </c>
      <c r="I7">
        <f>[4]p48!I7</f>
        <v>0</v>
      </c>
      <c r="J7">
        <f>[4]p48!J7</f>
        <v>0</v>
      </c>
      <c r="K7">
        <f>[4]p48!K7</f>
        <v>0</v>
      </c>
    </row>
    <row r="8" spans="1:11">
      <c r="A8" t="s">
        <v>186</v>
      </c>
      <c r="B8">
        <f>[4]p48!B8</f>
        <v>287508</v>
      </c>
      <c r="C8">
        <f>[4]p48!C8</f>
        <v>90756</v>
      </c>
      <c r="D8">
        <f>[4]p48!D8</f>
        <v>85353</v>
      </c>
      <c r="E8">
        <f>[4]p48!E8</f>
        <v>240660</v>
      </c>
      <c r="F8">
        <f>[4]p48!F8</f>
        <v>296336</v>
      </c>
      <c r="G8">
        <f>[4]p48!G8</f>
        <v>740444</v>
      </c>
      <c r="H8">
        <f>[4]p48!H8</f>
        <v>1741057</v>
      </c>
      <c r="I8">
        <f>[4]p48!I8</f>
        <v>0</v>
      </c>
      <c r="J8">
        <f>[4]p48!J8</f>
        <v>0</v>
      </c>
      <c r="K8">
        <f>[4]p48!K8</f>
        <v>0</v>
      </c>
    </row>
    <row r="9" spans="1:11">
      <c r="A9" t="s">
        <v>187</v>
      </c>
      <c r="B9">
        <f>[4]p48!B9</f>
        <v>287508</v>
      </c>
      <c r="C9">
        <f>[4]p48!C9</f>
        <v>90756</v>
      </c>
      <c r="D9">
        <f>[4]p48!D9</f>
        <v>85353</v>
      </c>
      <c r="E9">
        <f>[4]p48!E9</f>
        <v>240660</v>
      </c>
      <c r="F9">
        <f>[4]p48!F9</f>
        <v>296336</v>
      </c>
      <c r="G9">
        <f>[4]p48!G9</f>
        <v>740444</v>
      </c>
      <c r="H9">
        <f>[4]p48!H9</f>
        <v>1741057</v>
      </c>
      <c r="I9">
        <f>[4]p48!I9</f>
        <v>0</v>
      </c>
      <c r="J9">
        <f>[4]p48!J9</f>
        <v>0</v>
      </c>
      <c r="K9">
        <f>[4]p48!K9</f>
        <v>0</v>
      </c>
    </row>
    <row r="10" spans="1:11">
      <c r="A10" t="s">
        <v>188</v>
      </c>
      <c r="B10">
        <f>[4]p48!B10</f>
        <v>287508</v>
      </c>
      <c r="C10">
        <f>[4]p48!C10</f>
        <v>0</v>
      </c>
      <c r="D10">
        <f>[4]p48!D10</f>
        <v>0</v>
      </c>
      <c r="E10">
        <f>[4]p48!E10</f>
        <v>0</v>
      </c>
      <c r="F10">
        <f>[4]p48!F10</f>
        <v>0</v>
      </c>
      <c r="G10">
        <f>[4]p48!G10</f>
        <v>0</v>
      </c>
      <c r="H10">
        <f>[4]p48!H10</f>
        <v>0</v>
      </c>
      <c r="I10">
        <f>[4]p48!I10</f>
        <v>0</v>
      </c>
      <c r="J10">
        <f>[4]p48!J10</f>
        <v>0</v>
      </c>
      <c r="K10">
        <f>[4]p48!K10</f>
        <v>0</v>
      </c>
    </row>
    <row r="11" spans="1:11">
      <c r="A11" t="s">
        <v>189</v>
      </c>
      <c r="B11">
        <f>[4]p48!B11</f>
        <v>0</v>
      </c>
      <c r="C11">
        <f>[4]p48!C11</f>
        <v>90756</v>
      </c>
      <c r="D11">
        <f>[4]p48!D11</f>
        <v>85353</v>
      </c>
      <c r="E11">
        <f>[4]p48!E11</f>
        <v>240660</v>
      </c>
      <c r="F11">
        <f>[4]p48!F11</f>
        <v>296336</v>
      </c>
      <c r="G11">
        <f>[4]p48!G11</f>
        <v>740444</v>
      </c>
      <c r="H11">
        <f>[4]p48!H11</f>
        <v>0</v>
      </c>
      <c r="I11">
        <f>[4]p48!I11</f>
        <v>0</v>
      </c>
      <c r="J11">
        <f>[4]p48!J11</f>
        <v>0</v>
      </c>
      <c r="K11">
        <f>[4]p48!K11</f>
        <v>0</v>
      </c>
    </row>
    <row r="12" spans="1:11">
      <c r="A12" t="s">
        <v>190</v>
      </c>
      <c r="B12">
        <f>[4]p48!B12</f>
        <v>1453549</v>
      </c>
      <c r="C12">
        <f>[4]p48!C12</f>
        <v>0</v>
      </c>
      <c r="D12">
        <f>[4]p48!D12</f>
        <v>0</v>
      </c>
      <c r="E12">
        <f>[4]p48!E12</f>
        <v>0</v>
      </c>
      <c r="F12">
        <f>[4]p48!F12</f>
        <v>0</v>
      </c>
      <c r="G12">
        <f>[4]p48!G12</f>
        <v>0</v>
      </c>
      <c r="H12">
        <f>[4]p48!H12</f>
        <v>0</v>
      </c>
      <c r="I12">
        <f>[4]p48!I12</f>
        <v>0</v>
      </c>
      <c r="J12">
        <f>[4]p48!J12</f>
        <v>0</v>
      </c>
      <c r="K12">
        <f>[4]p48!K12</f>
        <v>0</v>
      </c>
    </row>
    <row r="13" spans="1:11">
      <c r="A13" t="s">
        <v>191</v>
      </c>
      <c r="B13">
        <f>[4]p48!B13</f>
        <v>4150</v>
      </c>
      <c r="C13">
        <f>[4]p48!C13</f>
        <v>400</v>
      </c>
      <c r="D13">
        <f>[4]p48!D13</f>
        <v>340</v>
      </c>
      <c r="E13">
        <f>[4]p48!E13</f>
        <v>31</v>
      </c>
      <c r="F13">
        <f>[4]p48!F13</f>
        <v>48</v>
      </c>
      <c r="G13">
        <f>[4]p48!G13</f>
        <v>44</v>
      </c>
      <c r="H13">
        <f>[4]p48!H13</f>
        <v>0</v>
      </c>
      <c r="I13">
        <f>[4]p48!I13</f>
        <v>0</v>
      </c>
      <c r="J13">
        <f>[4]p48!J13</f>
        <v>0</v>
      </c>
      <c r="K13">
        <f>[4]p48!K13</f>
        <v>0</v>
      </c>
    </row>
    <row r="14" spans="1:11">
      <c r="A14" t="s">
        <v>192</v>
      </c>
      <c r="B14">
        <f>[4]p48!B14</f>
        <v>4000</v>
      </c>
      <c r="C14">
        <f>[4]p48!C14</f>
        <v>400</v>
      </c>
      <c r="D14">
        <f>[4]p48!D14</f>
        <v>350</v>
      </c>
      <c r="E14">
        <f>[4]p48!E14</f>
        <v>30</v>
      </c>
      <c r="F14">
        <f>[4]p48!F14</f>
        <v>46</v>
      </c>
      <c r="G14">
        <f>[4]p48!G14</f>
        <v>41</v>
      </c>
      <c r="H14">
        <f>[4]p48!H14</f>
        <v>0</v>
      </c>
      <c r="I14">
        <f>[4]p48!I14</f>
        <v>0</v>
      </c>
      <c r="J14">
        <f>[4]p48!J14</f>
        <v>0</v>
      </c>
      <c r="K14">
        <f>[4]p48!K14</f>
        <v>0</v>
      </c>
    </row>
    <row r="15" spans="1:11">
      <c r="A15" t="s">
        <v>193</v>
      </c>
      <c r="B15">
        <f>[4]p48!B15</f>
        <v>4150</v>
      </c>
      <c r="C15">
        <f>[4]p48!C15</f>
        <v>400</v>
      </c>
      <c r="D15">
        <f>[4]p48!D15</f>
        <v>340</v>
      </c>
      <c r="E15">
        <f>[4]p48!E15</f>
        <v>31</v>
      </c>
      <c r="F15">
        <f>[4]p48!F15</f>
        <v>48</v>
      </c>
      <c r="G15">
        <f>[4]p48!G15</f>
        <v>44</v>
      </c>
      <c r="H15">
        <f>[4]p48!H15</f>
        <v>0</v>
      </c>
      <c r="I15">
        <f>[4]p48!I15</f>
        <v>0</v>
      </c>
      <c r="J15">
        <f>[4]p48!J15</f>
        <v>0</v>
      </c>
      <c r="K15">
        <f>[4]p48!K15</f>
        <v>0</v>
      </c>
    </row>
    <row r="16" spans="1:11">
      <c r="A16" t="s">
        <v>194</v>
      </c>
      <c r="B16">
        <f>[4]p48!B16</f>
        <v>4000</v>
      </c>
      <c r="C16">
        <f>[4]p48!C16</f>
        <v>400</v>
      </c>
      <c r="D16">
        <f>[4]p48!D16</f>
        <v>350</v>
      </c>
      <c r="E16">
        <f>[4]p48!E16</f>
        <v>30</v>
      </c>
      <c r="F16">
        <f>[4]p48!F16</f>
        <v>46</v>
      </c>
      <c r="G16">
        <f>[4]p48!G16</f>
        <v>41</v>
      </c>
      <c r="H16">
        <f>[4]p48!H16</f>
        <v>0</v>
      </c>
      <c r="I16">
        <f>[4]p48!I16</f>
        <v>0</v>
      </c>
      <c r="J16">
        <f>[4]p48!J16</f>
        <v>0</v>
      </c>
      <c r="K16">
        <f>[4]p48!K16</f>
        <v>0</v>
      </c>
    </row>
    <row r="17" spans="1:11">
      <c r="A17" t="s">
        <v>195</v>
      </c>
      <c r="B17">
        <f>[4]p48!B17</f>
        <v>4150</v>
      </c>
      <c r="C17">
        <f>[4]p48!C17</f>
        <v>400</v>
      </c>
      <c r="D17">
        <f>[4]p48!D17</f>
        <v>340</v>
      </c>
      <c r="E17">
        <f>[4]p48!E17</f>
        <v>31</v>
      </c>
      <c r="F17">
        <f>[4]p48!F17</f>
        <v>48</v>
      </c>
      <c r="G17">
        <f>[4]p48!G17</f>
        <v>44</v>
      </c>
      <c r="H17">
        <f>[4]p48!H17</f>
        <v>0</v>
      </c>
      <c r="I17">
        <f>[4]p48!I17</f>
        <v>0</v>
      </c>
      <c r="J17">
        <f>[4]p48!J17</f>
        <v>0</v>
      </c>
      <c r="K17">
        <f>[4]p48!K17</f>
        <v>0</v>
      </c>
    </row>
    <row r="18" spans="1:11">
      <c r="A18" t="s">
        <v>196</v>
      </c>
      <c r="B18">
        <f>[4]p48!B18</f>
        <v>0</v>
      </c>
      <c r="C18">
        <f>[4]p48!C18</f>
        <v>0</v>
      </c>
      <c r="D18">
        <f>[4]p48!D18</f>
        <v>0</v>
      </c>
      <c r="E18">
        <f>[4]p48!E18</f>
        <v>0</v>
      </c>
      <c r="F18">
        <f>[4]p48!F18</f>
        <v>0</v>
      </c>
      <c r="G18">
        <f>[4]p48!G18</f>
        <v>0</v>
      </c>
      <c r="H18">
        <f>[4]p48!H18</f>
        <v>0</v>
      </c>
      <c r="I18">
        <f>[4]p48!I18</f>
        <v>0</v>
      </c>
      <c r="J18">
        <f>[4]p48!J18</f>
        <v>0</v>
      </c>
      <c r="K18">
        <f>[4]p48!K18</f>
        <v>0</v>
      </c>
    </row>
    <row r="19" spans="1:11">
      <c r="A19" t="s">
        <v>197</v>
      </c>
      <c r="B19">
        <f>[4]p48!B19</f>
        <v>0</v>
      </c>
      <c r="C19">
        <f>[4]p48!C19</f>
        <v>0</v>
      </c>
      <c r="D19">
        <f>[4]p48!D19</f>
        <v>0</v>
      </c>
      <c r="E19">
        <f>[4]p48!E19</f>
        <v>0</v>
      </c>
      <c r="F19">
        <f>[4]p48!F19</f>
        <v>0</v>
      </c>
      <c r="G19">
        <f>[4]p48!G19</f>
        <v>0</v>
      </c>
      <c r="H19">
        <f>[4]p48!H19</f>
        <v>0</v>
      </c>
      <c r="I19">
        <f>[4]p48!I19</f>
        <v>0</v>
      </c>
      <c r="J19">
        <f>[4]p48!J19</f>
        <v>0</v>
      </c>
      <c r="K19">
        <f>[4]p48!K19</f>
        <v>0</v>
      </c>
    </row>
    <row r="20" spans="1:11">
      <c r="A20" t="s">
        <v>198</v>
      </c>
      <c r="B20">
        <f>[4]p48!B20</f>
        <v>0</v>
      </c>
      <c r="C20">
        <f>[4]p48!C20</f>
        <v>0</v>
      </c>
      <c r="D20">
        <f>[4]p48!D20</f>
        <v>0</v>
      </c>
      <c r="E20">
        <f>[4]p48!E20</f>
        <v>0</v>
      </c>
      <c r="F20">
        <f>[4]p48!F20</f>
        <v>0</v>
      </c>
      <c r="G20">
        <f>[4]p48!G20</f>
        <v>0</v>
      </c>
      <c r="H20">
        <f>[4]p48!H20</f>
        <v>0</v>
      </c>
      <c r="I20">
        <f>[4]p48!I20</f>
        <v>0</v>
      </c>
      <c r="J20">
        <f>[4]p48!J20</f>
        <v>0</v>
      </c>
      <c r="K20">
        <f>[4]p48!K20</f>
        <v>0</v>
      </c>
    </row>
    <row r="21" spans="1:11">
      <c r="A21" t="s">
        <v>199</v>
      </c>
      <c r="B21">
        <f>[4]p48!B21</f>
        <v>0</v>
      </c>
      <c r="C21">
        <f>[4]p48!C21</f>
        <v>0</v>
      </c>
      <c r="D21">
        <f>[4]p48!D21</f>
        <v>0</v>
      </c>
      <c r="E21">
        <f>[4]p48!E21</f>
        <v>0</v>
      </c>
      <c r="F21">
        <f>[4]p48!F21</f>
        <v>0</v>
      </c>
      <c r="G21">
        <f>[4]p48!G21</f>
        <v>0</v>
      </c>
      <c r="H21">
        <f>[4]p48!H21</f>
        <v>0</v>
      </c>
      <c r="I21">
        <f>[4]p48!I21</f>
        <v>0</v>
      </c>
      <c r="J21">
        <f>[4]p48!J21</f>
        <v>0</v>
      </c>
      <c r="K21">
        <f>[4]p48!K21</f>
        <v>0</v>
      </c>
    </row>
    <row r="22" spans="1:11">
      <c r="A22" t="s">
        <v>200</v>
      </c>
      <c r="B22">
        <f>[4]p48!B22</f>
        <v>0</v>
      </c>
      <c r="C22">
        <f>[4]p48!C22</f>
        <v>0</v>
      </c>
      <c r="D22">
        <f>[4]p48!D22</f>
        <v>0</v>
      </c>
      <c r="E22">
        <f>[4]p48!E22</f>
        <v>0</v>
      </c>
      <c r="F22">
        <f>[4]p48!F22</f>
        <v>0</v>
      </c>
      <c r="G22">
        <f>[4]p48!G22</f>
        <v>0</v>
      </c>
      <c r="H22">
        <f>[4]p48!H22</f>
        <v>0</v>
      </c>
      <c r="I22">
        <f>[4]p48!I22</f>
        <v>0</v>
      </c>
      <c r="J22">
        <f>[4]p48!J22</f>
        <v>0</v>
      </c>
      <c r="K22">
        <f>[4]p48!K22</f>
        <v>0</v>
      </c>
    </row>
    <row r="23" spans="1:11">
      <c r="A23" t="s">
        <v>201</v>
      </c>
      <c r="B23">
        <f>[4]p48!B23</f>
        <v>6400</v>
      </c>
      <c r="C23">
        <f>[4]p48!C23</f>
        <v>475</v>
      </c>
      <c r="D23">
        <f>[4]p48!D23</f>
        <v>500</v>
      </c>
      <c r="E23">
        <f>[4]p48!E23</f>
        <v>41</v>
      </c>
      <c r="F23">
        <f>[4]p48!F23</f>
        <v>57</v>
      </c>
      <c r="G23">
        <f>[4]p48!G23</f>
        <v>56</v>
      </c>
      <c r="H23">
        <f>[4]p48!H23</f>
        <v>0</v>
      </c>
      <c r="I23">
        <f>[4]p48!I23</f>
        <v>0</v>
      </c>
      <c r="J23">
        <f>[4]p48!J23</f>
        <v>0</v>
      </c>
      <c r="K23">
        <f>[4]p48!K23</f>
        <v>0</v>
      </c>
    </row>
    <row r="24" spans="1:11">
      <c r="A24" t="s">
        <v>202</v>
      </c>
      <c r="B24">
        <f>[4]p48!B24</f>
        <v>6300</v>
      </c>
      <c r="C24">
        <f>[4]p48!C24</f>
        <v>475</v>
      </c>
      <c r="D24">
        <f>[4]p48!D24</f>
        <v>500</v>
      </c>
      <c r="E24">
        <f>[4]p48!E24</f>
        <v>41</v>
      </c>
      <c r="F24">
        <f>[4]p48!F24</f>
        <v>57</v>
      </c>
      <c r="G24">
        <f>[4]p48!G24</f>
        <v>53</v>
      </c>
      <c r="H24">
        <f>[4]p48!H24</f>
        <v>0</v>
      </c>
      <c r="I24">
        <f>[4]p48!I24</f>
        <v>0</v>
      </c>
      <c r="J24">
        <f>[4]p48!J24</f>
        <v>0</v>
      </c>
      <c r="K24">
        <f>[4]p48!K24</f>
        <v>0</v>
      </c>
    </row>
    <row r="25" spans="1:11">
      <c r="A25" t="s">
        <v>203</v>
      </c>
      <c r="B25">
        <f>[4]p48!B25</f>
        <v>6400</v>
      </c>
      <c r="C25">
        <f>[4]p48!C25</f>
        <v>475</v>
      </c>
      <c r="D25">
        <f>[4]p48!D25</f>
        <v>500</v>
      </c>
      <c r="E25">
        <f>[4]p48!E25</f>
        <v>41</v>
      </c>
      <c r="F25">
        <f>[4]p48!F25</f>
        <v>57</v>
      </c>
      <c r="G25">
        <f>[4]p48!G25</f>
        <v>56</v>
      </c>
      <c r="H25">
        <f>[4]p48!H25</f>
        <v>0</v>
      </c>
      <c r="I25">
        <f>[4]p48!I25</f>
        <v>0</v>
      </c>
      <c r="J25">
        <f>[4]p48!J25</f>
        <v>0</v>
      </c>
      <c r="K25">
        <f>[4]p48!K25</f>
        <v>0</v>
      </c>
    </row>
    <row r="26" spans="1:11">
      <c r="A26" t="s">
        <v>204</v>
      </c>
      <c r="B26">
        <f>[4]p48!B26</f>
        <v>6300</v>
      </c>
      <c r="C26">
        <f>[4]p48!C26</f>
        <v>475</v>
      </c>
      <c r="D26">
        <f>[4]p48!D26</f>
        <v>500</v>
      </c>
      <c r="E26">
        <f>[4]p48!E26</f>
        <v>41</v>
      </c>
      <c r="F26">
        <f>[4]p48!F26</f>
        <v>57</v>
      </c>
      <c r="G26">
        <f>[4]p48!G26</f>
        <v>53</v>
      </c>
      <c r="H26">
        <f>[4]p48!H26</f>
        <v>0</v>
      </c>
      <c r="I26">
        <f>[4]p48!I26</f>
        <v>0</v>
      </c>
      <c r="J26">
        <f>[4]p48!J26</f>
        <v>0</v>
      </c>
      <c r="K26">
        <f>[4]p48!K26</f>
        <v>0</v>
      </c>
    </row>
    <row r="27" spans="1:11">
      <c r="A27" t="s">
        <v>205</v>
      </c>
      <c r="B27">
        <f>[4]p48!B27</f>
        <v>6400</v>
      </c>
      <c r="C27">
        <f>[4]p48!C27</f>
        <v>475</v>
      </c>
      <c r="D27">
        <f>[4]p48!D27</f>
        <v>500</v>
      </c>
      <c r="E27">
        <f>[4]p48!E27</f>
        <v>41</v>
      </c>
      <c r="F27">
        <f>[4]p48!F27</f>
        <v>57</v>
      </c>
      <c r="G27">
        <f>[4]p48!G27</f>
        <v>56</v>
      </c>
      <c r="H27">
        <f>[4]p48!H27</f>
        <v>0</v>
      </c>
      <c r="I27">
        <f>[4]p48!I27</f>
        <v>0</v>
      </c>
      <c r="J27">
        <f>[4]p48!J27</f>
        <v>0</v>
      </c>
      <c r="K27">
        <f>[4]p48!K27</f>
        <v>0</v>
      </c>
    </row>
    <row r="28" spans="1:11">
      <c r="A28" t="s">
        <v>206</v>
      </c>
      <c r="B28">
        <f>[4]p48!B28</f>
        <v>0</v>
      </c>
      <c r="C28">
        <f>[4]p48!C28</f>
        <v>0</v>
      </c>
      <c r="D28">
        <f>[4]p48!D28</f>
        <v>0</v>
      </c>
      <c r="E28">
        <f>[4]p48!E28</f>
        <v>0</v>
      </c>
      <c r="F28">
        <f>[4]p48!F28</f>
        <v>0</v>
      </c>
      <c r="G28">
        <f>[4]p48!G28</f>
        <v>0</v>
      </c>
      <c r="H28">
        <f>[4]p48!H28</f>
        <v>0</v>
      </c>
      <c r="I28">
        <f>[4]p48!I28</f>
        <v>0</v>
      </c>
      <c r="J28">
        <f>[4]p48!J28</f>
        <v>0</v>
      </c>
      <c r="K28">
        <f>[4]p48!K28</f>
        <v>0</v>
      </c>
    </row>
    <row r="29" spans="1:11">
      <c r="A29" t="s">
        <v>207</v>
      </c>
      <c r="B29">
        <f>[4]p48!B29</f>
        <v>0</v>
      </c>
      <c r="C29">
        <f>[4]p48!C29</f>
        <v>0</v>
      </c>
      <c r="D29">
        <f>[4]p48!D29</f>
        <v>0</v>
      </c>
      <c r="E29">
        <f>[4]p48!E29</f>
        <v>0</v>
      </c>
      <c r="F29">
        <f>[4]p48!F29</f>
        <v>0</v>
      </c>
      <c r="G29">
        <f>[4]p48!G29</f>
        <v>0</v>
      </c>
      <c r="H29">
        <f>[4]p48!H29</f>
        <v>0</v>
      </c>
      <c r="I29">
        <f>[4]p48!I29</f>
        <v>0</v>
      </c>
      <c r="J29">
        <f>[4]p48!J29</f>
        <v>0</v>
      </c>
      <c r="K29">
        <f>[4]p48!K29</f>
        <v>0</v>
      </c>
    </row>
    <row r="30" spans="1:11">
      <c r="A30" t="s">
        <v>208</v>
      </c>
      <c r="B30">
        <f>[4]p48!B30</f>
        <v>0</v>
      </c>
      <c r="C30">
        <f>[4]p48!C30</f>
        <v>0</v>
      </c>
      <c r="D30">
        <f>[4]p48!D30</f>
        <v>0</v>
      </c>
      <c r="E30">
        <f>[4]p48!E30</f>
        <v>0</v>
      </c>
      <c r="F30">
        <f>[4]p48!F30</f>
        <v>0</v>
      </c>
      <c r="G30">
        <f>[4]p48!G30</f>
        <v>0</v>
      </c>
      <c r="H30">
        <f>[4]p48!H30</f>
        <v>0</v>
      </c>
      <c r="I30">
        <f>[4]p48!I30</f>
        <v>0</v>
      </c>
      <c r="J30">
        <f>[4]p48!J30</f>
        <v>0</v>
      </c>
      <c r="K30">
        <f>[4]p48!K30</f>
        <v>0</v>
      </c>
    </row>
    <row r="31" spans="1:11">
      <c r="A31" t="s">
        <v>209</v>
      </c>
      <c r="B31">
        <f>[4]p48!B31</f>
        <v>0</v>
      </c>
      <c r="C31">
        <f>[4]p48!C31</f>
        <v>0</v>
      </c>
      <c r="D31">
        <f>[4]p48!D31</f>
        <v>0</v>
      </c>
      <c r="E31">
        <f>[4]p48!E31</f>
        <v>0</v>
      </c>
      <c r="F31">
        <f>[4]p48!F31</f>
        <v>0</v>
      </c>
      <c r="G31">
        <f>[4]p48!G31</f>
        <v>0</v>
      </c>
      <c r="H31">
        <f>[4]p48!H31</f>
        <v>0</v>
      </c>
      <c r="I31">
        <f>[4]p48!I31</f>
        <v>0</v>
      </c>
      <c r="J31">
        <f>[4]p48!J31</f>
        <v>0</v>
      </c>
      <c r="K31">
        <f>[4]p48!K31</f>
        <v>0</v>
      </c>
    </row>
    <row r="32" spans="1:11">
      <c r="A32" t="s">
        <v>210</v>
      </c>
      <c r="B32">
        <f>[4]p48!B32</f>
        <v>0</v>
      </c>
      <c r="C32">
        <f>[4]p48!C32</f>
        <v>0</v>
      </c>
      <c r="D32">
        <f>[4]p48!D32</f>
        <v>0</v>
      </c>
      <c r="E32">
        <f>[4]p48!E32</f>
        <v>0</v>
      </c>
      <c r="F32">
        <f>[4]p48!F32</f>
        <v>0</v>
      </c>
      <c r="G32">
        <f>[4]p48!G32</f>
        <v>0</v>
      </c>
      <c r="H32">
        <f>[4]p48!H32</f>
        <v>0</v>
      </c>
      <c r="I32">
        <f>[4]p48!I32</f>
        <v>0</v>
      </c>
      <c r="J32">
        <f>[4]p48!J32</f>
        <v>0</v>
      </c>
      <c r="K32">
        <f>[4]p48!K32</f>
        <v>0</v>
      </c>
    </row>
    <row r="33" spans="1:11">
      <c r="A33" t="s">
        <v>211</v>
      </c>
      <c r="B33">
        <f>[4]p48!B33</f>
        <v>63999811</v>
      </c>
      <c r="C33">
        <f>[4]p48!C33</f>
        <v>3149990.4</v>
      </c>
      <c r="D33">
        <f>[4]p48!D33</f>
        <v>3150004</v>
      </c>
      <c r="E33">
        <f>[4]p48!E33</f>
        <v>899999.61</v>
      </c>
      <c r="F33">
        <f>[4]p48!F33</f>
        <v>1400000.87</v>
      </c>
      <c r="G33">
        <f>[4]p48!G33</f>
        <v>5000000</v>
      </c>
      <c r="H33">
        <f>[4]p48!H33</f>
        <v>9565244</v>
      </c>
      <c r="I33">
        <f>[4]p48!I33</f>
        <v>0</v>
      </c>
      <c r="J33">
        <f>[4]p48!J33</f>
        <v>0</v>
      </c>
      <c r="K33">
        <f>[4]p48!K33</f>
        <v>0</v>
      </c>
    </row>
    <row r="34" spans="1:11">
      <c r="A34" t="s">
        <v>212</v>
      </c>
      <c r="B34">
        <f>[4]p48!B34</f>
        <v>84999895</v>
      </c>
      <c r="C34">
        <f>[4]p48!C34</f>
        <v>3400000</v>
      </c>
      <c r="D34">
        <f>[4]p48!D34</f>
        <v>3400007</v>
      </c>
      <c r="E34">
        <f>[4]p48!E34</f>
        <v>1239998.48</v>
      </c>
      <c r="F34">
        <f>[4]p48!F34</f>
        <v>1899999.77</v>
      </c>
      <c r="G34">
        <f>[4]p48!G34</f>
        <v>6000000</v>
      </c>
      <c r="H34">
        <f>[4]p48!H34</f>
        <v>11999565</v>
      </c>
      <c r="I34">
        <f>[4]p48!I34</f>
        <v>0</v>
      </c>
      <c r="J34">
        <f>[4]p48!J34</f>
        <v>0</v>
      </c>
      <c r="K34">
        <f>[4]p48!K34</f>
        <v>0</v>
      </c>
    </row>
    <row r="35" spans="1:11">
      <c r="A35" t="s">
        <v>213</v>
      </c>
      <c r="B35">
        <f>[4]p48!B35</f>
        <v>0</v>
      </c>
      <c r="C35">
        <f>[4]p48!C35</f>
        <v>0.09</v>
      </c>
      <c r="D35">
        <f>[4]p48!D35</f>
        <v>0.09</v>
      </c>
      <c r="E35">
        <f>[4]p48!E35</f>
        <v>0.09</v>
      </c>
      <c r="F35">
        <f>[4]p48!F35</f>
        <v>0.09</v>
      </c>
      <c r="G35">
        <f>[4]p48!G35</f>
        <v>0.09</v>
      </c>
      <c r="H35">
        <f>[4]p48!H35</f>
        <v>0</v>
      </c>
      <c r="I35">
        <f>[4]p48!I35</f>
        <v>0</v>
      </c>
      <c r="J35">
        <f>[4]p48!J35</f>
        <v>0</v>
      </c>
      <c r="K35">
        <f>[4]p48!K35</f>
        <v>0</v>
      </c>
    </row>
    <row r="36" spans="1:11">
      <c r="A36" t="s">
        <v>214</v>
      </c>
      <c r="B36">
        <f>[4]p48!B36</f>
        <v>6.8999999999999992E-2</v>
      </c>
      <c r="C36">
        <f>[4]p48!C36</f>
        <v>0</v>
      </c>
      <c r="D36">
        <f>[4]p48!D36</f>
        <v>6.8999999999999992E-2</v>
      </c>
      <c r="E36">
        <f>[4]p48!E36</f>
        <v>6.8999999999999992E-2</v>
      </c>
      <c r="F36">
        <f>[4]p48!F36</f>
        <v>6.8999999999999992E-2</v>
      </c>
      <c r="G36">
        <f>[4]p48!G36</f>
        <v>0</v>
      </c>
      <c r="H36">
        <f>[4]p48!H36</f>
        <v>0</v>
      </c>
      <c r="I36">
        <f>[4]p48!I36</f>
        <v>0</v>
      </c>
      <c r="J36">
        <f>[4]p48!J36</f>
        <v>0</v>
      </c>
      <c r="K36">
        <f>[4]p48!K36</f>
        <v>0</v>
      </c>
    </row>
    <row r="37" spans="1:11">
      <c r="A37" t="s">
        <v>215</v>
      </c>
      <c r="B37">
        <f>[4]p48!B37</f>
        <v>9.1999999999999998E-2</v>
      </c>
      <c r="C37">
        <f>[4]p48!C37</f>
        <v>9.1999999999999998E-2</v>
      </c>
      <c r="D37">
        <f>[4]p48!D37</f>
        <v>0</v>
      </c>
      <c r="E37">
        <f>[4]p48!E37</f>
        <v>9.1999999999999998E-2</v>
      </c>
      <c r="F37">
        <f>[4]p48!F37</f>
        <v>9.1999999999999998E-2</v>
      </c>
      <c r="G37">
        <f>[4]p48!G37</f>
        <v>9.1999999999999998E-2</v>
      </c>
      <c r="H37">
        <f>[4]p48!H37</f>
        <v>0</v>
      </c>
      <c r="I37">
        <f>[4]p48!I37</f>
        <v>0</v>
      </c>
      <c r="J37">
        <f>[4]p48!J37</f>
        <v>0</v>
      </c>
      <c r="K37">
        <f>[4]p48!K37</f>
        <v>0</v>
      </c>
    </row>
    <row r="38" spans="1:11">
      <c r="A38" t="s">
        <v>216</v>
      </c>
      <c r="B38">
        <f>[4]p48!B38</f>
        <v>0.115</v>
      </c>
      <c r="C38">
        <f>[4]p48!C38</f>
        <v>0.115</v>
      </c>
      <c r="D38">
        <f>[4]p48!D38</f>
        <v>0.115</v>
      </c>
      <c r="E38">
        <f>[4]p48!E38</f>
        <v>0</v>
      </c>
      <c r="F38">
        <f>[4]p48!F38</f>
        <v>0</v>
      </c>
      <c r="G38">
        <f>[4]p48!G38</f>
        <v>0.115</v>
      </c>
      <c r="H38">
        <f>[4]p48!H38</f>
        <v>0</v>
      </c>
      <c r="I38">
        <f>[4]p48!I38</f>
        <v>0</v>
      </c>
      <c r="J38">
        <f>[4]p48!J38</f>
        <v>0</v>
      </c>
      <c r="K38">
        <f>[4]p48!K38</f>
        <v>0</v>
      </c>
    </row>
    <row r="39" spans="1:11">
      <c r="A39" t="s">
        <v>217</v>
      </c>
      <c r="B39">
        <f>[4]p48!B39</f>
        <v>0.115</v>
      </c>
      <c r="C39">
        <f>[4]p48!C39</f>
        <v>0.115</v>
      </c>
      <c r="D39">
        <f>[4]p48!D39</f>
        <v>0.115</v>
      </c>
      <c r="E39">
        <f>[4]p48!E39</f>
        <v>0</v>
      </c>
      <c r="F39">
        <f>[4]p48!F39</f>
        <v>0</v>
      </c>
      <c r="G39">
        <f>[4]p48!G39</f>
        <v>0.115</v>
      </c>
      <c r="H39">
        <f>[4]p48!H39</f>
        <v>0</v>
      </c>
      <c r="I39">
        <f>[4]p48!I39</f>
        <v>0</v>
      </c>
      <c r="J39">
        <f>[4]p48!J39</f>
        <v>0</v>
      </c>
      <c r="K39">
        <f>[4]p48!K39</f>
        <v>0</v>
      </c>
    </row>
    <row r="40" spans="1:11">
      <c r="A40" t="s">
        <v>218</v>
      </c>
      <c r="B40">
        <f>[4]p48!B40</f>
        <v>5.7500000000000002E-2</v>
      </c>
      <c r="C40">
        <f>[4]p48!C40</f>
        <v>0</v>
      </c>
      <c r="D40">
        <f>[4]p48!D40</f>
        <v>5.7500000000000002E-2</v>
      </c>
      <c r="E40">
        <f>[4]p48!E40</f>
        <v>5.7500000000000002E-2</v>
      </c>
      <c r="F40">
        <f>[4]p48!F40</f>
        <v>5.7500000000000002E-2</v>
      </c>
      <c r="G40">
        <f>[4]p48!G40</f>
        <v>0</v>
      </c>
      <c r="H40">
        <f>[4]p48!H40</f>
        <v>0</v>
      </c>
      <c r="I40">
        <f>[4]p48!I40</f>
        <v>0</v>
      </c>
      <c r="J40">
        <f>[4]p48!J40</f>
        <v>0</v>
      </c>
      <c r="K40">
        <f>[4]p48!K40</f>
        <v>0</v>
      </c>
    </row>
    <row r="41" spans="1:11">
      <c r="A41" t="s">
        <v>219</v>
      </c>
      <c r="B41">
        <f>[4]p48!B41</f>
        <v>0.6</v>
      </c>
      <c r="C41">
        <f>[4]p48!C41</f>
        <v>1.2</v>
      </c>
      <c r="D41">
        <f>[4]p48!D41</f>
        <v>0.6</v>
      </c>
      <c r="E41">
        <f>[4]p48!E41</f>
        <v>1.5</v>
      </c>
      <c r="F41">
        <f>[4]p48!F41</f>
        <v>1.5</v>
      </c>
      <c r="G41">
        <f>[4]p48!G41</f>
        <v>1.2</v>
      </c>
      <c r="H41">
        <f>[4]p48!H41</f>
        <v>0</v>
      </c>
      <c r="I41">
        <f>[4]p48!I41</f>
        <v>0</v>
      </c>
      <c r="J41">
        <f>[4]p48!J41</f>
        <v>0</v>
      </c>
      <c r="K41">
        <f>[4]p48!K41</f>
        <v>0</v>
      </c>
    </row>
    <row r="42" spans="1:11">
      <c r="A42" t="s">
        <v>220</v>
      </c>
      <c r="B42">
        <f>[4]p48!B42</f>
        <v>1.2</v>
      </c>
      <c r="C42">
        <f>[4]p48!C42</f>
        <v>0.6</v>
      </c>
      <c r="D42">
        <f>[4]p48!D42</f>
        <v>1.8</v>
      </c>
      <c r="E42">
        <f>[4]p48!E42</f>
        <v>1.2</v>
      </c>
      <c r="F42">
        <f>[4]p48!F42</f>
        <v>1.2</v>
      </c>
      <c r="G42">
        <f>[4]p48!G42</f>
        <v>0.6</v>
      </c>
      <c r="H42">
        <f>[4]p48!H42</f>
        <v>0</v>
      </c>
      <c r="I42">
        <f>[4]p48!I42</f>
        <v>0</v>
      </c>
      <c r="J42">
        <f>[4]p48!J42</f>
        <v>0</v>
      </c>
      <c r="K42">
        <f>[4]p48!K42</f>
        <v>0</v>
      </c>
    </row>
    <row r="43" spans="1:11">
      <c r="A43" t="s">
        <v>221</v>
      </c>
      <c r="B43">
        <f>[4]p48!B43</f>
        <v>0.6</v>
      </c>
      <c r="C43">
        <f>[4]p48!C43</f>
        <v>1.8</v>
      </c>
      <c r="D43">
        <f>[4]p48!D43</f>
        <v>0.6</v>
      </c>
      <c r="E43">
        <f>[4]p48!E43</f>
        <v>1.2</v>
      </c>
      <c r="F43">
        <f>[4]p48!F43</f>
        <v>1.2</v>
      </c>
      <c r="G43">
        <f>[4]p48!G43</f>
        <v>1.2</v>
      </c>
      <c r="H43">
        <f>[4]p48!H43</f>
        <v>0</v>
      </c>
      <c r="I43">
        <f>[4]p48!I43</f>
        <v>0</v>
      </c>
      <c r="J43">
        <f>[4]p48!J43</f>
        <v>0</v>
      </c>
      <c r="K43">
        <f>[4]p48!K43</f>
        <v>0</v>
      </c>
    </row>
    <row r="44" spans="1:11">
      <c r="A44" t="s">
        <v>222</v>
      </c>
      <c r="B44">
        <f>[4]p48!B44</f>
        <v>1.5</v>
      </c>
      <c r="C44">
        <f>[4]p48!C44</f>
        <v>1.2</v>
      </c>
      <c r="D44">
        <f>[4]p48!D44</f>
        <v>1.2</v>
      </c>
      <c r="E44">
        <f>[4]p48!E44</f>
        <v>0.6</v>
      </c>
      <c r="F44">
        <f>[4]p48!F44</f>
        <v>0.6</v>
      </c>
      <c r="G44">
        <f>[4]p48!G44</f>
        <v>0.9</v>
      </c>
      <c r="H44">
        <f>[4]p48!H44</f>
        <v>0</v>
      </c>
      <c r="I44">
        <f>[4]p48!I44</f>
        <v>0</v>
      </c>
      <c r="J44">
        <f>[4]p48!J44</f>
        <v>0</v>
      </c>
      <c r="K44">
        <f>[4]p48!K44</f>
        <v>0</v>
      </c>
    </row>
    <row r="45" spans="1:11">
      <c r="A45" t="s">
        <v>223</v>
      </c>
      <c r="B45">
        <f>[4]p48!B45</f>
        <v>1.5</v>
      </c>
      <c r="C45">
        <f>[4]p48!C45</f>
        <v>1.2</v>
      </c>
      <c r="D45">
        <f>[4]p48!D45</f>
        <v>1.2</v>
      </c>
      <c r="E45">
        <f>[4]p48!E45</f>
        <v>0.6</v>
      </c>
      <c r="F45">
        <f>[4]p48!F45</f>
        <v>0.6</v>
      </c>
      <c r="G45">
        <f>[4]p48!G45</f>
        <v>0.9</v>
      </c>
      <c r="H45">
        <f>[4]p48!H45</f>
        <v>0</v>
      </c>
      <c r="I45">
        <f>[4]p48!I45</f>
        <v>0</v>
      </c>
      <c r="J45">
        <f>[4]p48!J45</f>
        <v>0</v>
      </c>
      <c r="K45">
        <f>[4]p48!K45</f>
        <v>0</v>
      </c>
    </row>
    <row r="46" spans="1:11">
      <c r="A46" t="s">
        <v>224</v>
      </c>
      <c r="B46">
        <f>[4]p48!B46</f>
        <v>1.2</v>
      </c>
      <c r="C46">
        <f>[4]p48!C46</f>
        <v>0.6</v>
      </c>
      <c r="D46">
        <f>[4]p48!D46</f>
        <v>1.2</v>
      </c>
      <c r="E46">
        <f>[4]p48!E46</f>
        <v>0.9</v>
      </c>
      <c r="F46">
        <f>[4]p48!F46</f>
        <v>0.9</v>
      </c>
      <c r="G46">
        <f>[4]p48!G46</f>
        <v>0.6</v>
      </c>
      <c r="H46">
        <f>[4]p48!H46</f>
        <v>0</v>
      </c>
      <c r="I46">
        <f>[4]p48!I46</f>
        <v>0</v>
      </c>
      <c r="J46">
        <f>[4]p48!J46</f>
        <v>0</v>
      </c>
      <c r="K46">
        <f>[4]p48!K46</f>
        <v>0</v>
      </c>
    </row>
    <row r="47" spans="1:11">
      <c r="A47" t="s">
        <v>225</v>
      </c>
      <c r="B47">
        <f>[4]p48!B47</f>
        <v>90</v>
      </c>
      <c r="C47">
        <f>[4]p48!C47</f>
        <v>13</v>
      </c>
      <c r="D47">
        <f>[4]p48!D47</f>
        <v>6.4</v>
      </c>
      <c r="E47">
        <f>[4]p48!E47</f>
        <v>0.66</v>
      </c>
      <c r="F47">
        <f>[4]p48!F47</f>
        <v>0.78</v>
      </c>
      <c r="G47">
        <f>[4]p48!G47</f>
        <v>1</v>
      </c>
      <c r="H47">
        <f>[4]p48!H47</f>
        <v>0</v>
      </c>
      <c r="I47">
        <f>[4]p48!I47</f>
        <v>0</v>
      </c>
      <c r="J47">
        <f>[4]p48!J47</f>
        <v>0</v>
      </c>
      <c r="K47">
        <f>[4]p48!K47</f>
        <v>0</v>
      </c>
    </row>
    <row r="48" spans="1:11">
      <c r="A48" t="s">
        <v>226</v>
      </c>
      <c r="B48">
        <f>[4]p48!B48</f>
        <v>90</v>
      </c>
      <c r="C48">
        <f>[4]p48!C48</f>
        <v>12.8</v>
      </c>
      <c r="D48">
        <f>[4]p48!D48</f>
        <v>6.5</v>
      </c>
      <c r="E48">
        <f>[4]p48!E48</f>
        <v>0.66</v>
      </c>
      <c r="F48">
        <f>[4]p48!F48</f>
        <v>0.79</v>
      </c>
      <c r="G48">
        <f>[4]p48!G48</f>
        <v>1</v>
      </c>
      <c r="H48">
        <f>[4]p48!H48</f>
        <v>0</v>
      </c>
      <c r="I48">
        <f>[4]p48!I48</f>
        <v>0</v>
      </c>
      <c r="J48">
        <f>[4]p48!J48</f>
        <v>0</v>
      </c>
      <c r="K48">
        <f>[4]p48!K48</f>
        <v>0</v>
      </c>
    </row>
    <row r="49" spans="1:20">
      <c r="A49" t="s">
        <v>227</v>
      </c>
      <c r="B49">
        <f>[4]p48!B49</f>
        <v>89</v>
      </c>
      <c r="C49">
        <f>[4]p48!C49</f>
        <v>12.8</v>
      </c>
      <c r="D49">
        <f>[4]p48!D49</f>
        <v>6.5</v>
      </c>
      <c r="E49">
        <f>[4]p48!E49</f>
        <v>0.67</v>
      </c>
      <c r="F49">
        <f>[4]p48!F49</f>
        <v>0.79</v>
      </c>
      <c r="G49">
        <f>[4]p48!G49</f>
        <v>1</v>
      </c>
      <c r="H49">
        <f>[4]p48!H49</f>
        <v>0</v>
      </c>
      <c r="I49">
        <f>[4]p48!I49</f>
        <v>0</v>
      </c>
      <c r="J49">
        <f>[4]p48!J49</f>
        <v>0</v>
      </c>
      <c r="K49">
        <f>[4]p48!K49</f>
        <v>0</v>
      </c>
    </row>
    <row r="50" spans="1:20">
      <c r="A50" t="s">
        <v>228</v>
      </c>
      <c r="B50">
        <f>[4]p48!B50</f>
        <v>88</v>
      </c>
      <c r="C50">
        <f>[4]p48!C50</f>
        <v>12.8</v>
      </c>
      <c r="D50">
        <f>[4]p48!D50</f>
        <v>6.5</v>
      </c>
      <c r="E50">
        <f>[4]p48!E50</f>
        <v>0.69</v>
      </c>
      <c r="F50">
        <f>[4]p48!F50</f>
        <v>0.82</v>
      </c>
      <c r="G50">
        <f>[4]p48!G50</f>
        <v>1</v>
      </c>
      <c r="H50">
        <f>[4]p48!H50</f>
        <v>0</v>
      </c>
      <c r="I50">
        <f>[4]p48!I50</f>
        <v>0</v>
      </c>
      <c r="J50">
        <f>[4]p48!J50</f>
        <v>0</v>
      </c>
      <c r="K50">
        <f>[4]p48!K50</f>
        <v>0</v>
      </c>
    </row>
    <row r="51" spans="1:20" ht="14" thickBot="1">
      <c r="A51" s="34" t="s">
        <v>229</v>
      </c>
      <c r="B51" s="34">
        <f>[4]p48!B51</f>
        <v>6.3910112359550686</v>
      </c>
      <c r="C51" s="34">
        <f>[4]p48!C51</f>
        <v>7.6000000000000068</v>
      </c>
      <c r="D51" s="34">
        <f>[4]p48!D51</f>
        <v>7.6000000000000068</v>
      </c>
      <c r="E51" s="34">
        <f>[4]p48!E51</f>
        <v>10.81194029850745</v>
      </c>
      <c r="F51" s="34">
        <f>[4]p48!F51</f>
        <v>11.686075949367103</v>
      </c>
      <c r="G51" s="34">
        <f>[4]p48!G51</f>
        <v>7.6</v>
      </c>
      <c r="H51" s="34">
        <f>[4]p48!H51</f>
        <v>0</v>
      </c>
      <c r="I51" s="34">
        <f>[4]p48!I51</f>
        <v>0</v>
      </c>
      <c r="J51" s="34">
        <f>[4]p48!J51</f>
        <v>0</v>
      </c>
      <c r="K51" s="34">
        <f>[4]p48!K51</f>
        <v>0</v>
      </c>
      <c r="L51" s="34"/>
      <c r="M51" s="34"/>
    </row>
    <row r="52" spans="1:20">
      <c r="A52" t="s">
        <v>115</v>
      </c>
      <c r="B52">
        <f>[4]p48!B52</f>
        <v>20829756.620836914</v>
      </c>
      <c r="C52">
        <f>[4]p48!C52</f>
        <v>13943130.408378303</v>
      </c>
      <c r="D52">
        <f>[4]p48!D52</f>
        <v>21502666.001305416</v>
      </c>
      <c r="E52">
        <f>[4]p48!E52</f>
        <v>27114262.335701361</v>
      </c>
      <c r="F52">
        <f>[4]p48!F52</f>
        <v>19832827.073368698</v>
      </c>
      <c r="G52">
        <f>[4]p48!G52</f>
        <v>0</v>
      </c>
      <c r="H52">
        <f>[4]p48!H52</f>
        <v>0</v>
      </c>
      <c r="I52">
        <f>[4]p48!I52</f>
        <v>0</v>
      </c>
      <c r="J52">
        <f>[4]p48!J52</f>
        <v>0</v>
      </c>
      <c r="K52">
        <f>[4]p48!K52</f>
        <v>0</v>
      </c>
      <c r="M52" s="28"/>
    </row>
    <row r="53" spans="1:20">
      <c r="A53" t="s">
        <v>116</v>
      </c>
      <c r="B53">
        <f>[4]p48!B53</f>
        <v>32223156</v>
      </c>
      <c r="C53">
        <f>[4]p48!C53</f>
        <v>30931609</v>
      </c>
      <c r="D53">
        <f>[4]p48!D53</f>
        <v>32234370</v>
      </c>
      <c r="E53">
        <f>[4]p48!E53</f>
        <v>30934627</v>
      </c>
      <c r="F53">
        <f>[4]p48!F53</f>
        <v>32222886</v>
      </c>
      <c r="G53">
        <f>[4]p48!G53</f>
        <v>0</v>
      </c>
      <c r="H53">
        <f>[4]p48!H53</f>
        <v>0</v>
      </c>
      <c r="I53">
        <f>[4]p48!I53</f>
        <v>0</v>
      </c>
      <c r="J53">
        <f>[4]p48!J53</f>
        <v>0</v>
      </c>
      <c r="K53">
        <f>[4]p48!K53</f>
        <v>0</v>
      </c>
      <c r="N53" s="10"/>
      <c r="O53" s="10"/>
      <c r="P53" s="10"/>
      <c r="Q53" s="10"/>
      <c r="R53" s="10"/>
    </row>
    <row r="54" spans="1:20">
      <c r="A54" t="s">
        <v>230</v>
      </c>
      <c r="B54">
        <f>[4]p48!B54</f>
        <v>808778</v>
      </c>
      <c r="C54">
        <f>[4]p48!C54</f>
        <v>2139140</v>
      </c>
      <c r="D54">
        <f>[4]p48!D54</f>
        <v>818846</v>
      </c>
      <c r="E54">
        <f>[4]p48!E54</f>
        <v>2314810</v>
      </c>
      <c r="F54">
        <f>[4]p48!F54</f>
        <v>750308</v>
      </c>
      <c r="G54">
        <f>[4]p48!G54</f>
        <v>0</v>
      </c>
      <c r="H54">
        <f>[4]p48!H54</f>
        <v>0</v>
      </c>
      <c r="I54">
        <f>[4]p48!I54</f>
        <v>0</v>
      </c>
      <c r="J54">
        <f>[4]p48!J54</f>
        <v>0</v>
      </c>
      <c r="K54">
        <f>[4]p48!K54</f>
        <v>0</v>
      </c>
      <c r="N54" s="32"/>
      <c r="O54" s="32"/>
      <c r="P54" s="32"/>
      <c r="Q54" s="32"/>
      <c r="R54" s="32"/>
      <c r="S54" s="32"/>
      <c r="T54" s="33"/>
    </row>
    <row r="55" spans="1:20">
      <c r="A55" t="s">
        <v>231</v>
      </c>
      <c r="B55">
        <f>[4]p48!B55</f>
        <v>2456741</v>
      </c>
      <c r="C55">
        <f>[4]p48!C55</f>
        <v>1831733</v>
      </c>
      <c r="D55">
        <f>[4]p48!D55</f>
        <v>2459877</v>
      </c>
      <c r="E55">
        <f>[4]p48!E55</f>
        <v>1116709</v>
      </c>
      <c r="F55">
        <f>[4]p48!F55</f>
        <v>2288219</v>
      </c>
      <c r="G55">
        <f>[4]p48!G55</f>
        <v>0</v>
      </c>
      <c r="H55">
        <f>[4]p48!H55</f>
        <v>0</v>
      </c>
      <c r="I55">
        <f>[4]p48!I55</f>
        <v>0</v>
      </c>
      <c r="J55">
        <f>[4]p48!J55</f>
        <v>0</v>
      </c>
      <c r="K55">
        <f>[4]p48!K55</f>
        <v>0</v>
      </c>
      <c r="N55" s="32"/>
      <c r="O55" s="32"/>
      <c r="P55" s="32"/>
      <c r="Q55" s="32"/>
      <c r="R55" s="32"/>
      <c r="S55" s="32"/>
      <c r="T55" s="33"/>
    </row>
    <row r="56" spans="1:20">
      <c r="A56" t="s">
        <v>232</v>
      </c>
      <c r="B56">
        <f>[4]p48!B56</f>
        <v>3265519</v>
      </c>
      <c r="C56">
        <f>[4]p48!C56</f>
        <v>3970873</v>
      </c>
      <c r="D56">
        <f>[4]p48!D56</f>
        <v>3278723</v>
      </c>
      <c r="E56">
        <f>[4]p48!E56</f>
        <v>3431519</v>
      </c>
      <c r="F56">
        <f>[4]p48!F56</f>
        <v>3038527</v>
      </c>
      <c r="G56">
        <f>[4]p48!G56</f>
        <v>0</v>
      </c>
      <c r="H56">
        <f>[4]p48!H56</f>
        <v>0</v>
      </c>
      <c r="I56">
        <f>[4]p48!I56</f>
        <v>0</v>
      </c>
      <c r="J56">
        <f>[4]p48!J56</f>
        <v>0</v>
      </c>
      <c r="K56">
        <f>[4]p48!K56</f>
        <v>0</v>
      </c>
      <c r="T56" s="33"/>
    </row>
    <row r="57" spans="1:20">
      <c r="A57" t="s">
        <v>233</v>
      </c>
      <c r="B57">
        <f>[4]p48!B57</f>
        <v>3867108</v>
      </c>
      <c r="C57">
        <f>[4]p48!C57</f>
        <v>3909921</v>
      </c>
      <c r="D57">
        <f>[4]p48!D57</f>
        <v>3883550</v>
      </c>
      <c r="E57">
        <f>[4]p48!E57</f>
        <v>3931262</v>
      </c>
      <c r="F57">
        <f>[4]p48!F57</f>
        <v>3901681</v>
      </c>
      <c r="G57">
        <f>[4]p48!G57</f>
        <v>103615</v>
      </c>
      <c r="H57">
        <f>[4]p48!H57</f>
        <v>103615</v>
      </c>
      <c r="I57">
        <f>[4]p48!I57</f>
        <v>103615</v>
      </c>
      <c r="J57">
        <f>[4]p48!J57</f>
        <v>103615</v>
      </c>
      <c r="K57">
        <f>[4]p48!K57</f>
        <v>103615</v>
      </c>
      <c r="M57" s="28"/>
      <c r="N57" s="10"/>
      <c r="O57" s="10"/>
      <c r="P57" s="10"/>
      <c r="Q57" s="10"/>
      <c r="R57" s="10"/>
      <c r="T57" s="33"/>
    </row>
    <row r="58" spans="1:20">
      <c r="A58" t="s">
        <v>234</v>
      </c>
      <c r="B58">
        <f>[4]p48!B58</f>
        <v>8059399</v>
      </c>
      <c r="C58">
        <f>[4]p48!C58</f>
        <v>8595459</v>
      </c>
      <c r="D58">
        <f>[4]p48!D58</f>
        <v>8059399</v>
      </c>
      <c r="E58">
        <f>[4]p48!E58</f>
        <v>8595459</v>
      </c>
      <c r="F58">
        <f>[4]p48!F58</f>
        <v>8059399</v>
      </c>
      <c r="G58">
        <f>[4]p48!G58</f>
        <v>3075416</v>
      </c>
      <c r="H58">
        <f>[4]p48!H58</f>
        <v>2091283</v>
      </c>
      <c r="I58">
        <f>[4]p48!I58</f>
        <v>1968266</v>
      </c>
      <c r="J58">
        <f>[4]p48!J58</f>
        <v>2706363</v>
      </c>
      <c r="K58">
        <f>[4]p48!K58</f>
        <v>2952396</v>
      </c>
      <c r="N58" s="32"/>
      <c r="O58" s="32"/>
      <c r="P58" s="32"/>
      <c r="Q58" s="32"/>
      <c r="R58" s="32"/>
      <c r="S58" s="32"/>
      <c r="T58" s="33"/>
    </row>
    <row r="59" spans="1:20">
      <c r="A59" t="s">
        <v>235</v>
      </c>
      <c r="B59">
        <f>[4]p48!B59</f>
        <v>8435134</v>
      </c>
      <c r="C59">
        <f>[4]p48!C59</f>
        <v>7878752</v>
      </c>
      <c r="D59">
        <f>[4]p48!D59</f>
        <v>8435134</v>
      </c>
      <c r="E59">
        <f>[4]p48!E59</f>
        <v>7878752</v>
      </c>
      <c r="F59">
        <f>[4]p48!F59</f>
        <v>8435134</v>
      </c>
      <c r="G59">
        <f>[4]p48!G59</f>
        <v>2460331</v>
      </c>
      <c r="H59">
        <f>[4]p48!H59</f>
        <v>2952396</v>
      </c>
      <c r="I59">
        <f>[4]p48!I59</f>
        <v>2706363</v>
      </c>
      <c r="J59">
        <f>[4]p48!J59</f>
        <v>1968266</v>
      </c>
      <c r="K59">
        <f>[4]p48!K59</f>
        <v>2091283</v>
      </c>
      <c r="N59" s="32"/>
      <c r="O59" s="32"/>
      <c r="P59" s="32"/>
      <c r="Q59" s="32"/>
      <c r="R59" s="32"/>
      <c r="S59" s="32"/>
      <c r="T59" s="33"/>
    </row>
    <row r="60" spans="1:20">
      <c r="A60" t="s">
        <v>236</v>
      </c>
      <c r="B60">
        <f>[4]p48!B60</f>
        <v>16494533</v>
      </c>
      <c r="C60">
        <f>[4]p48!C60</f>
        <v>16474211</v>
      </c>
      <c r="D60">
        <f>[4]p48!D60</f>
        <v>16494533</v>
      </c>
      <c r="E60">
        <f>[4]p48!E60</f>
        <v>16474211</v>
      </c>
      <c r="F60">
        <f>[4]p48!F60</f>
        <v>16494533</v>
      </c>
      <c r="G60">
        <f>[4]p48!G60</f>
        <v>5535747</v>
      </c>
      <c r="H60">
        <f>[4]p48!H60</f>
        <v>5043679</v>
      </c>
      <c r="I60">
        <f>[4]p48!I60</f>
        <v>4674629</v>
      </c>
      <c r="J60">
        <f>[4]p48!J60</f>
        <v>4674629</v>
      </c>
      <c r="K60">
        <f>[4]p48!K60</f>
        <v>5043679</v>
      </c>
    </row>
    <row r="61" spans="1:20">
      <c r="A61" t="s">
        <v>237</v>
      </c>
      <c r="B61">
        <f>[4]p48!B61</f>
        <v>76680072.620836914</v>
      </c>
      <c r="C61">
        <f>[4]p48!C61</f>
        <v>69229744.408378303</v>
      </c>
      <c r="D61">
        <f>[4]p48!D61</f>
        <v>77393842.001305416</v>
      </c>
      <c r="E61">
        <f>[4]p48!E61</f>
        <v>81885881.335701361</v>
      </c>
      <c r="F61">
        <f>[4]p48!F61</f>
        <v>75490454.073368698</v>
      </c>
      <c r="G61">
        <f>[4]p48!G61</f>
        <v>0</v>
      </c>
      <c r="H61">
        <f>[4]p48!H61</f>
        <v>0</v>
      </c>
      <c r="I61">
        <f>[4]p48!I61</f>
        <v>0</v>
      </c>
      <c r="J61">
        <f>[4]p48!J61</f>
        <v>0</v>
      </c>
      <c r="K61">
        <f>[4]p48!K61</f>
        <v>0</v>
      </c>
    </row>
    <row r="62" spans="1:20">
      <c r="A62" t="s">
        <v>121</v>
      </c>
      <c r="B62">
        <f>[4]p48!B62</f>
        <v>8075494.3612217326</v>
      </c>
      <c r="C62">
        <f>[4]p48!C62</f>
        <v>8110769.0236097295</v>
      </c>
      <c r="D62">
        <f>[4]p48!D62</f>
        <v>8076854.919463804</v>
      </c>
      <c r="E62">
        <f>[4]p48!E62</f>
        <v>8111143.8830180634</v>
      </c>
      <c r="F62">
        <f>[4]p48!F62</f>
        <v>8075457.1087683123</v>
      </c>
      <c r="G62">
        <f>[4]p48!G62</f>
        <v>0</v>
      </c>
      <c r="H62">
        <f>[4]p48!H62</f>
        <v>0</v>
      </c>
      <c r="I62">
        <f>[4]p48!I62</f>
        <v>0</v>
      </c>
      <c r="J62">
        <f>[4]p48!J62</f>
        <v>0</v>
      </c>
      <c r="K62">
        <f>[4]p48!K62</f>
        <v>0</v>
      </c>
    </row>
    <row r="63" spans="1:20">
      <c r="A63" t="s">
        <v>122</v>
      </c>
      <c r="B63">
        <f>[4]p48!B63</f>
        <v>2127560</v>
      </c>
      <c r="C63">
        <f>[4]p48!C63</f>
        <v>1092069</v>
      </c>
      <c r="D63">
        <f>[4]p48!D63</f>
        <v>1940939</v>
      </c>
      <c r="E63">
        <f>[4]p48!E63</f>
        <v>1357385</v>
      </c>
      <c r="F63">
        <f>[4]p48!F63</f>
        <v>1954780</v>
      </c>
      <c r="G63">
        <f>[4]p48!G63</f>
        <v>-3628825</v>
      </c>
      <c r="H63">
        <f>[4]p48!H63</f>
        <v>-3187228</v>
      </c>
      <c r="I63">
        <f>[4]p48!I63</f>
        <v>-2474400</v>
      </c>
      <c r="J63">
        <f>[4]p48!J63</f>
        <v>-2320291</v>
      </c>
      <c r="K63">
        <f>[4]p48!K63</f>
        <v>-2908899</v>
      </c>
    </row>
    <row r="64" spans="1:20">
      <c r="A64" t="s">
        <v>238</v>
      </c>
      <c r="B64">
        <f>[4]p48!B64</f>
        <v>35910790</v>
      </c>
      <c r="C64">
        <f>[4]p48!C64</f>
        <v>38493641</v>
      </c>
      <c r="D64">
        <f>[4]p48!D64</f>
        <v>40725635</v>
      </c>
      <c r="E64">
        <f>[4]p48!E64</f>
        <v>33971604</v>
      </c>
      <c r="F64">
        <f>[4]p48!F64</f>
        <v>38791081</v>
      </c>
      <c r="G64">
        <f>[4]p48!G64</f>
        <v>0</v>
      </c>
      <c r="H64">
        <f>[4]p48!H64</f>
        <v>0</v>
      </c>
      <c r="I64">
        <f>[4]p48!I64</f>
        <v>0</v>
      </c>
      <c r="J64">
        <f>[4]p48!J64</f>
        <v>0</v>
      </c>
      <c r="K64">
        <f>[4]p48!K64</f>
        <v>0</v>
      </c>
    </row>
    <row r="65" spans="1:13">
      <c r="A65" t="s">
        <v>239</v>
      </c>
      <c r="B65">
        <f>[4]p48!B65</f>
        <v>1000000</v>
      </c>
      <c r="C65">
        <f>[4]p48!C65</f>
        <v>1000000</v>
      </c>
      <c r="D65">
        <f>[4]p48!D65</f>
        <v>1000000</v>
      </c>
      <c r="E65">
        <f>[4]p48!E65</f>
        <v>1000000</v>
      </c>
      <c r="F65">
        <f>[4]p48!F65</f>
        <v>1000000</v>
      </c>
      <c r="G65">
        <f>[4]p48!G65</f>
        <v>1000000</v>
      </c>
      <c r="H65">
        <f>[4]p48!H65</f>
        <v>1000000</v>
      </c>
      <c r="I65">
        <f>[4]p48!I65</f>
        <v>1000000</v>
      </c>
      <c r="J65">
        <f>[4]p48!J65</f>
        <v>1000000</v>
      </c>
      <c r="K65">
        <f>[4]p48!K65</f>
        <v>1000000</v>
      </c>
    </row>
    <row r="66" spans="1:13">
      <c r="A66" t="s">
        <v>125</v>
      </c>
      <c r="B66">
        <f>[4]p48!B66</f>
        <v>29566228.259615187</v>
      </c>
      <c r="C66">
        <f>[4]p48!C66</f>
        <v>20533265.384768575</v>
      </c>
      <c r="D66">
        <f>[4]p48!D66</f>
        <v>25650413.08184161</v>
      </c>
      <c r="E66">
        <f>[4]p48!E66</f>
        <v>37445748.452683292</v>
      </c>
      <c r="F66">
        <f>[4]p48!F66</f>
        <v>25669135.964600388</v>
      </c>
      <c r="G66">
        <f>[4]p48!G66</f>
        <v>13477367</v>
      </c>
      <c r="H66">
        <f>[4]p48!H66</f>
        <v>14334578</v>
      </c>
      <c r="I66">
        <f>[4]p48!I66</f>
        <v>15718302</v>
      </c>
      <c r="J66">
        <f>[4]p48!J66</f>
        <v>16018469</v>
      </c>
      <c r="K66">
        <f>[4]p48!K66</f>
        <v>14874863</v>
      </c>
    </row>
    <row r="67" spans="1:13">
      <c r="A67" t="s">
        <v>240</v>
      </c>
      <c r="B67">
        <f>[4]p48!B67</f>
        <v>76680072.620836914</v>
      </c>
      <c r="C67">
        <f>[4]p48!C67</f>
        <v>69229744.408378303</v>
      </c>
      <c r="D67">
        <f>[4]p48!D67</f>
        <v>77393842.001305416</v>
      </c>
      <c r="E67">
        <f>[4]p48!E67</f>
        <v>81885881.335701361</v>
      </c>
      <c r="F67">
        <f>[4]p48!F67</f>
        <v>75490454.073368698</v>
      </c>
      <c r="G67">
        <f>[4]p48!G67</f>
        <v>0</v>
      </c>
      <c r="H67">
        <f>[4]p48!H67</f>
        <v>0</v>
      </c>
      <c r="I67">
        <f>[4]p48!I67</f>
        <v>0</v>
      </c>
      <c r="J67">
        <f>[4]p48!J67</f>
        <v>0</v>
      </c>
      <c r="K67">
        <f>[4]p48!K67</f>
        <v>0</v>
      </c>
    </row>
    <row r="68" spans="1:13">
      <c r="A68" t="s">
        <v>241</v>
      </c>
      <c r="B68">
        <f>[4]p48!B68</f>
        <v>2000000</v>
      </c>
      <c r="C68">
        <f>[4]p48!C68</f>
        <v>2000000</v>
      </c>
      <c r="D68">
        <f>[4]p48!D68</f>
        <v>2000000</v>
      </c>
      <c r="E68">
        <f>[4]p48!E68</f>
        <v>2000000</v>
      </c>
      <c r="F68">
        <f>[4]p48!F68</f>
        <v>2000000</v>
      </c>
      <c r="G68">
        <f>[4]p48!G68</f>
        <v>0</v>
      </c>
      <c r="H68">
        <f>[4]p48!H68</f>
        <v>0</v>
      </c>
      <c r="I68">
        <f>[4]p48!I68</f>
        <v>0</v>
      </c>
      <c r="J68">
        <f>[4]p48!J68</f>
        <v>0</v>
      </c>
      <c r="K68">
        <f>[4]p48!K68</f>
        <v>0</v>
      </c>
    </row>
    <row r="69" spans="1:13">
      <c r="A69" t="s">
        <v>242</v>
      </c>
      <c r="B69">
        <f>[4]p48!B69</f>
        <v>38246012.500487983</v>
      </c>
      <c r="C69">
        <f>[4]p48!C69</f>
        <v>36981151.132911444</v>
      </c>
      <c r="D69">
        <f>[4]p48!D69</f>
        <v>38258723.221841864</v>
      </c>
      <c r="E69">
        <f>[4]p48!E69</f>
        <v>36984596.881105758</v>
      </c>
      <c r="F69">
        <f>[4]p48!F69</f>
        <v>38245692.668362916</v>
      </c>
      <c r="G69">
        <f>[4]p48!G69</f>
        <v>0</v>
      </c>
      <c r="H69">
        <f>[4]p48!H69</f>
        <v>0</v>
      </c>
      <c r="I69">
        <f>[4]p48!I69</f>
        <v>0</v>
      </c>
      <c r="J69">
        <f>[4]p48!J69</f>
        <v>0</v>
      </c>
      <c r="K69">
        <f>[4]p48!K69</f>
        <v>0</v>
      </c>
    </row>
    <row r="70" spans="1:13">
      <c r="A70" t="s">
        <v>243</v>
      </c>
      <c r="B70">
        <f>[4]p48!B70</f>
        <v>4129970.727160126</v>
      </c>
      <c r="C70">
        <f>[4]p48!C70</f>
        <v>2119897.7442258522</v>
      </c>
      <c r="D70">
        <f>[4]p48!D70</f>
        <v>3767704.3804028109</v>
      </c>
      <c r="E70">
        <f>[4]p48!E70</f>
        <v>2634922.6127905771</v>
      </c>
      <c r="F70">
        <f>[4]p48!F70</f>
        <v>3794573.0712547787</v>
      </c>
      <c r="G70">
        <f>[4]p48!G70</f>
        <v>-56566</v>
      </c>
      <c r="H70">
        <f>[4]p48!H70</f>
        <v>-52456</v>
      </c>
      <c r="I70">
        <f>[4]p48!I70</f>
        <v>-49373</v>
      </c>
      <c r="J70">
        <f>[4]p48!J70</f>
        <v>-49373</v>
      </c>
      <c r="K70">
        <f>[4]p48!K70</f>
        <v>-52456</v>
      </c>
    </row>
    <row r="71" spans="1:13">
      <c r="A71" t="s">
        <v>244</v>
      </c>
      <c r="B71">
        <f>[4]p48!B71</f>
        <v>1.0034763551133079</v>
      </c>
      <c r="C71">
        <f>[4]p48!C71</f>
        <v>0.9957234525854356</v>
      </c>
      <c r="D71">
        <f>[4]p48!D71</f>
        <v>1.0041950112613158</v>
      </c>
      <c r="E71">
        <f>[4]p48!E71</f>
        <v>0.99581199751732263</v>
      </c>
      <c r="F71">
        <f>[4]p48!F71</f>
        <v>1.0007931835226178</v>
      </c>
      <c r="G71">
        <f>[4]p48!G71</f>
        <v>0</v>
      </c>
      <c r="H71">
        <f>[4]p48!H71</f>
        <v>0</v>
      </c>
      <c r="I71">
        <f>[4]p48!I71</f>
        <v>0</v>
      </c>
      <c r="J71">
        <f>[4]p48!J71</f>
        <v>0</v>
      </c>
      <c r="K71">
        <f>[4]p48!K71</f>
        <v>0</v>
      </c>
    </row>
    <row r="72" spans="1:13">
      <c r="A72" t="s">
        <v>245</v>
      </c>
      <c r="B72">
        <f>[4]p48!B72</f>
        <v>0.94614400799483289</v>
      </c>
      <c r="C72">
        <f>[4]p48!C72</f>
        <v>1.0798175010163402</v>
      </c>
      <c r="D72">
        <f>[4]p48!D72</f>
        <v>0.94608838298574705</v>
      </c>
      <c r="E72">
        <f>[4]p48!E72</f>
        <v>1.0798818113128317</v>
      </c>
      <c r="F72">
        <f>[4]p48!F72</f>
        <v>0.94806829669024806</v>
      </c>
      <c r="G72">
        <f>[4]p48!G72</f>
        <v>0</v>
      </c>
      <c r="H72">
        <f>[4]p48!H72</f>
        <v>0</v>
      </c>
      <c r="I72">
        <f>[4]p48!I72</f>
        <v>0</v>
      </c>
      <c r="J72">
        <f>[4]p48!J72</f>
        <v>0</v>
      </c>
      <c r="K72">
        <f>[4]p48!K72</f>
        <v>0</v>
      </c>
    </row>
    <row r="73" spans="1:13">
      <c r="A73" t="s">
        <v>246</v>
      </c>
      <c r="B73">
        <f>[4]p48!B73</f>
        <v>0</v>
      </c>
      <c r="C73">
        <f>[4]p48!C73</f>
        <v>0</v>
      </c>
      <c r="D73">
        <f>[4]p48!D73</f>
        <v>0</v>
      </c>
      <c r="E73">
        <f>[4]p48!E73</f>
        <v>0</v>
      </c>
      <c r="F73">
        <f>[4]p48!F73</f>
        <v>0</v>
      </c>
      <c r="G73">
        <f>[4]p48!G73</f>
        <v>0</v>
      </c>
      <c r="H73">
        <f>[4]p48!H73</f>
        <v>0</v>
      </c>
      <c r="I73">
        <f>[4]p48!I73</f>
        <v>0</v>
      </c>
      <c r="J73">
        <f>[4]p48!J73</f>
        <v>0</v>
      </c>
      <c r="K73">
        <f>[4]p48!K73</f>
        <v>0</v>
      </c>
    </row>
    <row r="74" spans="1:13">
      <c r="A74" t="s">
        <v>435</v>
      </c>
      <c r="B74">
        <f>[4]p48!B74</f>
        <v>3</v>
      </c>
      <c r="C74">
        <f>[4]p48!C74</f>
        <v>3</v>
      </c>
      <c r="D74">
        <f>[4]p48!D74</f>
        <v>3</v>
      </c>
      <c r="E74">
        <f>[4]p48!E74</f>
        <v>3</v>
      </c>
      <c r="F74">
        <f>[4]p48!F74</f>
        <v>3</v>
      </c>
      <c r="G74">
        <f>[4]p48!G74</f>
        <v>0</v>
      </c>
      <c r="H74">
        <f>[4]p48!H74</f>
        <v>0</v>
      </c>
      <c r="I74">
        <f>[4]p48!I74</f>
        <v>0</v>
      </c>
      <c r="J74">
        <f>[4]p48!J74</f>
        <v>0</v>
      </c>
      <c r="K74">
        <f>[4]p48!K74</f>
        <v>0</v>
      </c>
    </row>
    <row r="75" spans="1:13">
      <c r="A75" t="s">
        <v>436</v>
      </c>
      <c r="B75">
        <f>[4]p48!B75</f>
        <v>6</v>
      </c>
      <c r="C75">
        <f>[4]p48!C75</f>
        <v>6</v>
      </c>
      <c r="D75">
        <f>[4]p48!D75</f>
        <v>6</v>
      </c>
      <c r="E75">
        <f>[4]p48!E75</f>
        <v>6</v>
      </c>
      <c r="F75">
        <f>[4]p48!F75</f>
        <v>6</v>
      </c>
      <c r="G75">
        <f>[4]p48!G75</f>
        <v>0</v>
      </c>
      <c r="H75">
        <f>[4]p48!H75</f>
        <v>0</v>
      </c>
      <c r="I75">
        <f>[4]p48!I75</f>
        <v>0</v>
      </c>
      <c r="J75">
        <f>[4]p48!J75</f>
        <v>0</v>
      </c>
      <c r="K75">
        <f>[4]p48!K75</f>
        <v>0</v>
      </c>
    </row>
    <row r="76" spans="1:13">
      <c r="A76" t="s">
        <v>437</v>
      </c>
      <c r="B76">
        <f>[4]p48!B76</f>
        <v>350000</v>
      </c>
      <c r="C76">
        <f>[4]p48!C76</f>
        <v>350000</v>
      </c>
      <c r="D76">
        <f>[4]p48!D76</f>
        <v>350000</v>
      </c>
      <c r="E76">
        <f>[4]p48!E76</f>
        <v>350000</v>
      </c>
      <c r="F76">
        <f>[4]p48!F76</f>
        <v>350000</v>
      </c>
      <c r="G76">
        <f>[4]p48!G76</f>
        <v>0</v>
      </c>
      <c r="H76">
        <f>[4]p48!H76</f>
        <v>0</v>
      </c>
      <c r="I76">
        <f>[4]p48!I76</f>
        <v>0</v>
      </c>
      <c r="J76">
        <f>[4]p48!J76</f>
        <v>0</v>
      </c>
      <c r="K76">
        <f>[4]p48!K76</f>
        <v>0</v>
      </c>
    </row>
    <row r="77" spans="1:13" ht="14" thickBot="1">
      <c r="A77" s="34" t="s">
        <v>438</v>
      </c>
      <c r="B77" s="34">
        <f>[4]p48!B77</f>
        <v>350000</v>
      </c>
      <c r="C77" s="34">
        <f>[4]p48!C77</f>
        <v>350000</v>
      </c>
      <c r="D77" s="34">
        <f>[4]p48!D77</f>
        <v>350000</v>
      </c>
      <c r="E77" s="34">
        <f>[4]p48!E77</f>
        <v>350000</v>
      </c>
      <c r="F77" s="34">
        <f>[4]p48!F77</f>
        <v>350000</v>
      </c>
      <c r="G77" s="34">
        <f>[4]p48!G77</f>
        <v>0</v>
      </c>
      <c r="H77" s="34">
        <f>[4]p48!H77</f>
        <v>0</v>
      </c>
      <c r="I77" s="34">
        <f>[4]p48!I77</f>
        <v>0</v>
      </c>
      <c r="J77" s="34">
        <f>[4]p48!J77</f>
        <v>0</v>
      </c>
      <c r="K77" s="34">
        <f>[4]p48!K77</f>
        <v>0</v>
      </c>
      <c r="L77" s="34"/>
      <c r="M77" s="34"/>
    </row>
    <row r="78" spans="1:13">
      <c r="A78" t="s">
        <v>247</v>
      </c>
      <c r="B78">
        <f>[4]p48!B78</f>
        <v>1</v>
      </c>
    </row>
    <row r="79" spans="1:13">
      <c r="A79" t="s">
        <v>248</v>
      </c>
      <c r="B79">
        <f>[4]p48!B79</f>
        <v>57000</v>
      </c>
    </row>
    <row r="80" spans="1:13">
      <c r="A80" t="s">
        <v>249</v>
      </c>
      <c r="B80">
        <f>[4]p48!B80</f>
        <v>57000</v>
      </c>
    </row>
    <row r="81" spans="1:2">
      <c r="A81" t="s">
        <v>250</v>
      </c>
      <c r="B81">
        <f>[4]p48!B81</f>
        <v>0</v>
      </c>
    </row>
    <row r="82" spans="1:2">
      <c r="A82" t="s">
        <v>251</v>
      </c>
      <c r="B82">
        <f>[4]p48!B82</f>
        <v>0</v>
      </c>
    </row>
    <row r="83" spans="1:2">
      <c r="A83" t="s">
        <v>252</v>
      </c>
      <c r="B83">
        <f>[4]p48!B83</f>
        <v>0</v>
      </c>
    </row>
    <row r="84" spans="1:2">
      <c r="A84" t="s">
        <v>253</v>
      </c>
      <c r="B84">
        <f>[4]p48!B84</f>
        <v>0</v>
      </c>
    </row>
    <row r="85" spans="1:2">
      <c r="A85" t="s">
        <v>254</v>
      </c>
      <c r="B85">
        <f>[4]p48!B85</f>
        <v>66259</v>
      </c>
    </row>
    <row r="86" spans="1:2">
      <c r="A86" t="s">
        <v>255</v>
      </c>
      <c r="B86">
        <f>[4]p48!B86</f>
        <v>29103</v>
      </c>
    </row>
    <row r="87" spans="1:2">
      <c r="A87" t="s">
        <v>256</v>
      </c>
      <c r="B87">
        <f>[4]p48!B87</f>
        <v>22259</v>
      </c>
    </row>
    <row r="88" spans="1:2">
      <c r="A88" t="s">
        <v>257</v>
      </c>
      <c r="B88">
        <f>[4]p48!B88</f>
        <v>53157</v>
      </c>
    </row>
    <row r="89" spans="1:2">
      <c r="A89" t="s">
        <v>258</v>
      </c>
      <c r="B89">
        <f>[4]p48!B89</f>
        <v>56635</v>
      </c>
    </row>
    <row r="90" spans="1:2">
      <c r="A90" t="s">
        <v>259</v>
      </c>
      <c r="B90">
        <f>[4]p48!B90</f>
        <v>137806</v>
      </c>
    </row>
    <row r="91" spans="1:2">
      <c r="A91" t="s">
        <v>260</v>
      </c>
      <c r="B91">
        <f>[4]p48!B91</f>
        <v>66259</v>
      </c>
    </row>
    <row r="92" spans="1:2">
      <c r="A92" t="s">
        <v>261</v>
      </c>
      <c r="B92">
        <f>[4]p48!B92</f>
        <v>29103</v>
      </c>
    </row>
    <row r="93" spans="1:2">
      <c r="A93" t="s">
        <v>262</v>
      </c>
      <c r="B93">
        <f>[4]p48!B93</f>
        <v>22259</v>
      </c>
    </row>
    <row r="94" spans="1:2">
      <c r="A94" t="s">
        <v>263</v>
      </c>
      <c r="B94">
        <f>[4]p48!B94</f>
        <v>53157</v>
      </c>
    </row>
    <row r="95" spans="1:2">
      <c r="A95" t="s">
        <v>264</v>
      </c>
      <c r="B95">
        <f>[4]p48!B95</f>
        <v>56635</v>
      </c>
    </row>
    <row r="96" spans="1:2">
      <c r="A96" t="s">
        <v>265</v>
      </c>
      <c r="B96">
        <f>[4]p48!B96</f>
        <v>137806</v>
      </c>
    </row>
    <row r="97" spans="1:2">
      <c r="A97" t="s">
        <v>266</v>
      </c>
      <c r="B97">
        <f>[4]p48!B97</f>
        <v>0</v>
      </c>
    </row>
    <row r="98" spans="1:2">
      <c r="A98" t="s">
        <v>267</v>
      </c>
      <c r="B98">
        <f>[4]p48!B98</f>
        <v>0</v>
      </c>
    </row>
    <row r="99" spans="1:2">
      <c r="A99" t="s">
        <v>268</v>
      </c>
      <c r="B99">
        <f>[4]p48!B99</f>
        <v>0</v>
      </c>
    </row>
    <row r="100" spans="1:2">
      <c r="A100" t="s">
        <v>269</v>
      </c>
      <c r="B100">
        <f>[4]p48!B100</f>
        <v>0</v>
      </c>
    </row>
    <row r="101" spans="1:2">
      <c r="A101" t="s">
        <v>270</v>
      </c>
      <c r="B101">
        <f>[4]p48!B101</f>
        <v>0</v>
      </c>
    </row>
    <row r="102" spans="1:2">
      <c r="A102" t="s">
        <v>271</v>
      </c>
      <c r="B102">
        <f>[4]p48!B102</f>
        <v>0</v>
      </c>
    </row>
    <row r="103" spans="1:2">
      <c r="A103" t="s">
        <v>272</v>
      </c>
      <c r="B103">
        <f>[4]p48!B103</f>
        <v>274974850</v>
      </c>
    </row>
    <row r="104" spans="1:2">
      <c r="A104" t="s">
        <v>273</v>
      </c>
      <c r="B104">
        <f>[4]p48!B104</f>
        <v>11641200</v>
      </c>
    </row>
    <row r="105" spans="1:2">
      <c r="A105" t="s">
        <v>274</v>
      </c>
      <c r="B105">
        <f>[4]p48!B105</f>
        <v>7568060</v>
      </c>
    </row>
    <row r="106" spans="1:2">
      <c r="A106" t="s">
        <v>275</v>
      </c>
      <c r="B106">
        <f>[4]p48!B106</f>
        <v>1647867</v>
      </c>
    </row>
    <row r="107" spans="1:2">
      <c r="A107" t="s">
        <v>276</v>
      </c>
      <c r="B107">
        <f>[4]p48!B107</f>
        <v>2718480</v>
      </c>
    </row>
    <row r="108" spans="1:2">
      <c r="A108" t="s">
        <v>277</v>
      </c>
      <c r="B108">
        <f>[4]p48!B108</f>
        <v>6063464</v>
      </c>
    </row>
    <row r="109" spans="1:2">
      <c r="A109" t="s">
        <v>278</v>
      </c>
      <c r="B109">
        <f>[4]p48!B109</f>
        <v>2036.955897544248</v>
      </c>
    </row>
    <row r="110" spans="1:2">
      <c r="A110" t="s">
        <v>279</v>
      </c>
      <c r="B110">
        <f>[4]p48!B110</f>
        <v>289.11545492771205</v>
      </c>
    </row>
    <row r="111" spans="1:2">
      <c r="A111" t="s">
        <v>280</v>
      </c>
      <c r="B111">
        <f>[4]p48!B111</f>
        <v>146.81644195547878</v>
      </c>
    </row>
    <row r="112" spans="1:2">
      <c r="A112" t="s">
        <v>281</v>
      </c>
      <c r="B112">
        <f>[4]p48!B112</f>
        <v>14.731387093872431</v>
      </c>
    </row>
    <row r="113" spans="1:2">
      <c r="A113" t="s">
        <v>282</v>
      </c>
      <c r="B113">
        <f>[4]p48!B113</f>
        <v>17.36984448381973</v>
      </c>
    </row>
    <row r="114" spans="1:2">
      <c r="A114" t="s">
        <v>283</v>
      </c>
      <c r="B114">
        <f>[4]p48!B114</f>
        <v>22.287144916227504</v>
      </c>
    </row>
    <row r="115" spans="1:2">
      <c r="A115" t="s">
        <v>284</v>
      </c>
      <c r="B115">
        <f>[4]p48!B115</f>
        <v>11999959</v>
      </c>
    </row>
    <row r="116" spans="1:2">
      <c r="A116" t="s">
        <v>285</v>
      </c>
      <c r="B116">
        <f>[4]p48!B116</f>
        <v>649996.80000000005</v>
      </c>
    </row>
    <row r="117" spans="1:2">
      <c r="A117" t="s">
        <v>286</v>
      </c>
      <c r="B117">
        <f>[4]p48!B117</f>
        <v>650000</v>
      </c>
    </row>
    <row r="118" spans="1:2">
      <c r="A118" t="s">
        <v>287</v>
      </c>
      <c r="B118">
        <f>[4]p48!B118</f>
        <v>199999.69</v>
      </c>
    </row>
    <row r="119" spans="1:2">
      <c r="A119" t="s">
        <v>288</v>
      </c>
      <c r="B119">
        <f>[4]p48!B119</f>
        <v>300000.13</v>
      </c>
    </row>
    <row r="120" spans="1:2">
      <c r="A120" t="s">
        <v>289</v>
      </c>
      <c r="B120">
        <f>[4]p48!B120</f>
        <v>1000000</v>
      </c>
    </row>
    <row r="121" spans="1:2">
      <c r="A121" t="s">
        <v>290</v>
      </c>
      <c r="B121">
        <f>[4]p48!B121</f>
        <v>24747736.5</v>
      </c>
    </row>
    <row r="122" spans="1:2">
      <c r="A122" t="s">
        <v>291</v>
      </c>
      <c r="B122">
        <f>[4]p48!B122</f>
        <v>803242.8</v>
      </c>
    </row>
    <row r="123" spans="1:2">
      <c r="A123" t="s">
        <v>292</v>
      </c>
      <c r="B123">
        <f>[4]p48!B123</f>
        <v>696261.52</v>
      </c>
    </row>
    <row r="124" spans="1:2">
      <c r="A124" t="s">
        <v>293</v>
      </c>
      <c r="B124">
        <f>[4]p48!B124</f>
        <v>0</v>
      </c>
    </row>
    <row r="125" spans="1:2">
      <c r="A125" t="s">
        <v>294</v>
      </c>
      <c r="B125">
        <f>[4]p48!B125</f>
        <v>0</v>
      </c>
    </row>
    <row r="126" spans="1:2">
      <c r="A126" t="s">
        <v>295</v>
      </c>
      <c r="B126">
        <f>[4]p48!B126</f>
        <v>348649.18</v>
      </c>
    </row>
    <row r="127" spans="1:2">
      <c r="A127" t="s">
        <v>296</v>
      </c>
      <c r="B127">
        <f>[4]p48!B127</f>
        <v>55304</v>
      </c>
    </row>
    <row r="128" spans="1:2">
      <c r="A128" t="s">
        <v>297</v>
      </c>
      <c r="B128">
        <f>[4]p48!B128</f>
        <v>16358</v>
      </c>
    </row>
    <row r="129" spans="1:2">
      <c r="A129" t="s">
        <v>298</v>
      </c>
      <c r="B129">
        <f>[4]p48!B129</f>
        <v>15384</v>
      </c>
    </row>
    <row r="130" spans="1:2">
      <c r="A130" t="s">
        <v>299</v>
      </c>
      <c r="B130">
        <f>[4]p48!B130</f>
        <v>52390</v>
      </c>
    </row>
    <row r="131" spans="1:2">
      <c r="A131" t="s">
        <v>300</v>
      </c>
      <c r="B131">
        <f>[4]p48!B131</f>
        <v>60152</v>
      </c>
    </row>
    <row r="132" spans="1:2">
      <c r="A132" t="s">
        <v>301</v>
      </c>
      <c r="B132">
        <f>[4]p48!B132</f>
        <v>139378</v>
      </c>
    </row>
    <row r="133" spans="1:2">
      <c r="A133" t="s">
        <v>302</v>
      </c>
      <c r="B133">
        <f>[4]p48!B133</f>
        <v>55304</v>
      </c>
    </row>
    <row r="134" spans="1:2">
      <c r="A134" t="s">
        <v>303</v>
      </c>
      <c r="B134">
        <f>[4]p48!B134</f>
        <v>16358</v>
      </c>
    </row>
    <row r="135" spans="1:2">
      <c r="A135" t="s">
        <v>304</v>
      </c>
      <c r="B135">
        <f>[4]p48!B135</f>
        <v>15384</v>
      </c>
    </row>
    <row r="136" spans="1:2">
      <c r="A136" t="s">
        <v>305</v>
      </c>
      <c r="B136">
        <f>[4]p48!B136</f>
        <v>52390</v>
      </c>
    </row>
    <row r="137" spans="1:2">
      <c r="A137" t="s">
        <v>306</v>
      </c>
      <c r="B137">
        <f>[4]p48!B137</f>
        <v>60152</v>
      </c>
    </row>
    <row r="138" spans="1:2">
      <c r="A138" t="s">
        <v>307</v>
      </c>
      <c r="B138">
        <f>[4]p48!B138</f>
        <v>139378</v>
      </c>
    </row>
    <row r="139" spans="1:2">
      <c r="A139" t="s">
        <v>308</v>
      </c>
      <c r="B139">
        <f>[4]p48!B139</f>
        <v>0</v>
      </c>
    </row>
    <row r="140" spans="1:2">
      <c r="A140" t="s">
        <v>309</v>
      </c>
      <c r="B140">
        <f>[4]p48!B140</f>
        <v>0</v>
      </c>
    </row>
    <row r="141" spans="1:2">
      <c r="A141" t="s">
        <v>310</v>
      </c>
      <c r="B141">
        <f>[4]p48!B141</f>
        <v>0</v>
      </c>
    </row>
    <row r="142" spans="1:2">
      <c r="A142" t="s">
        <v>311</v>
      </c>
      <c r="B142">
        <f>[4]p48!B142</f>
        <v>0</v>
      </c>
    </row>
    <row r="143" spans="1:2">
      <c r="A143" t="s">
        <v>312</v>
      </c>
      <c r="B143">
        <f>[4]p48!B143</f>
        <v>0</v>
      </c>
    </row>
    <row r="144" spans="1:2">
      <c r="A144" t="s">
        <v>313</v>
      </c>
      <c r="B144">
        <f>[4]p48!B144</f>
        <v>0</v>
      </c>
    </row>
    <row r="145" spans="1:2">
      <c r="A145" t="s">
        <v>314</v>
      </c>
      <c r="B145">
        <f>[4]p48!B145</f>
        <v>353945600.00000006</v>
      </c>
    </row>
    <row r="146" spans="1:2">
      <c r="A146" t="s">
        <v>315</v>
      </c>
      <c r="B146">
        <f>[4]p48!B146</f>
        <v>7770050</v>
      </c>
    </row>
    <row r="147" spans="1:2">
      <c r="A147" t="s">
        <v>316</v>
      </c>
      <c r="B147">
        <f>[4]p48!B147</f>
        <v>7691999.9999999991</v>
      </c>
    </row>
    <row r="148" spans="1:2">
      <c r="A148" t="s">
        <v>317</v>
      </c>
      <c r="B148">
        <f>[4]p48!B148</f>
        <v>2147990</v>
      </c>
    </row>
    <row r="149" spans="1:2">
      <c r="A149" t="s">
        <v>318</v>
      </c>
      <c r="B149">
        <f>[4]p48!B149</f>
        <v>3428664</v>
      </c>
    </row>
    <row r="150" spans="1:2">
      <c r="A150" t="s">
        <v>319</v>
      </c>
      <c r="B150">
        <f>[4]p48!B150</f>
        <v>7805168</v>
      </c>
    </row>
    <row r="151" spans="1:2">
      <c r="A151" t="s">
        <v>320</v>
      </c>
      <c r="B151">
        <f>[4]p48!B151</f>
        <v>2518.4385522909311</v>
      </c>
    </row>
    <row r="152" spans="1:2">
      <c r="A152" t="s">
        <v>321</v>
      </c>
      <c r="B152">
        <f>[4]p48!B152</f>
        <v>369.88239853172939</v>
      </c>
    </row>
    <row r="153" spans="1:2">
      <c r="A153" t="s">
        <v>322</v>
      </c>
      <c r="B153">
        <f>[4]p48!B153</f>
        <v>183.93090550439382</v>
      </c>
    </row>
    <row r="154" spans="1:2">
      <c r="A154" t="s">
        <v>323</v>
      </c>
      <c r="B154">
        <f>[4]p48!B154</f>
        <v>19.56203179814521</v>
      </c>
    </row>
    <row r="155" spans="1:2">
      <c r="A155" t="s">
        <v>324</v>
      </c>
      <c r="B155">
        <f>[4]p48!B155</f>
        <v>23.065679284380174</v>
      </c>
    </row>
    <row r="156" spans="1:2">
      <c r="A156" t="s">
        <v>325</v>
      </c>
      <c r="B156">
        <f>[4]p48!B156</f>
        <v>28.897062385291356</v>
      </c>
    </row>
    <row r="157" spans="1:2">
      <c r="A157" t="s">
        <v>326</v>
      </c>
      <c r="B157">
        <f>[4]p48!B157</f>
        <v>16999979</v>
      </c>
    </row>
    <row r="158" spans="1:2">
      <c r="A158" t="s">
        <v>327</v>
      </c>
      <c r="B158">
        <f>[4]p48!B158</f>
        <v>600000</v>
      </c>
    </row>
    <row r="159" spans="1:2">
      <c r="A159" t="s">
        <v>328</v>
      </c>
      <c r="B159">
        <f>[4]p48!B159</f>
        <v>600002</v>
      </c>
    </row>
    <row r="160" spans="1:2">
      <c r="A160" t="s">
        <v>329</v>
      </c>
      <c r="B160">
        <f>[4]p48!B160</f>
        <v>279999.7</v>
      </c>
    </row>
    <row r="161" spans="1:2">
      <c r="A161" t="s">
        <v>330</v>
      </c>
      <c r="B161">
        <f>[4]p48!B161</f>
        <v>399999.91</v>
      </c>
    </row>
    <row r="162" spans="1:2">
      <c r="A162" t="s">
        <v>331</v>
      </c>
      <c r="B162">
        <f>[4]p48!B162</f>
        <v>1200000</v>
      </c>
    </row>
    <row r="163" spans="1:2">
      <c r="A163" t="s">
        <v>332</v>
      </c>
      <c r="B163">
        <f>[4]p48!B163</f>
        <v>0</v>
      </c>
    </row>
    <row r="164" spans="1:2">
      <c r="A164" t="s">
        <v>333</v>
      </c>
      <c r="B164">
        <f>[4]p48!B164</f>
        <v>536133.44999999995</v>
      </c>
    </row>
    <row r="165" spans="1:2">
      <c r="A165" t="s">
        <v>334</v>
      </c>
      <c r="B165">
        <f>[4]p48!B165</f>
        <v>707664</v>
      </c>
    </row>
    <row r="166" spans="1:2">
      <c r="A166" t="s">
        <v>335</v>
      </c>
      <c r="B166">
        <f>[4]p48!B166</f>
        <v>247018.85</v>
      </c>
    </row>
    <row r="167" spans="1:2">
      <c r="A167" t="s">
        <v>336</v>
      </c>
      <c r="B167">
        <f>[4]p48!B167</f>
        <v>394296.36</v>
      </c>
    </row>
    <row r="168" spans="1:2">
      <c r="A168" t="s">
        <v>337</v>
      </c>
      <c r="B168">
        <f>[4]p48!B168</f>
        <v>448797.16</v>
      </c>
    </row>
    <row r="169" spans="1:2">
      <c r="A169" t="s">
        <v>338</v>
      </c>
      <c r="B169">
        <f>[4]p48!B169</f>
        <v>5</v>
      </c>
    </row>
    <row r="170" spans="1:2">
      <c r="A170" t="s">
        <v>339</v>
      </c>
      <c r="B170">
        <f>[4]p48!B170</f>
        <v>1</v>
      </c>
    </row>
    <row r="171" spans="1:2">
      <c r="A171" t="s">
        <v>340</v>
      </c>
      <c r="B171">
        <f>[4]p48!B171</f>
        <v>340059</v>
      </c>
    </row>
    <row r="172" spans="1:2">
      <c r="A172" t="s">
        <v>341</v>
      </c>
      <c r="B172">
        <f>[4]p48!B172</f>
        <v>1097291.52</v>
      </c>
    </row>
    <row r="173" spans="1:2">
      <c r="A173" t="s">
        <v>342</v>
      </c>
      <c r="B173">
        <f>[4]p48!B173</f>
        <v>4411143.3600000003</v>
      </c>
    </row>
    <row r="174" spans="1:2">
      <c r="A174" t="s">
        <v>343</v>
      </c>
      <c r="B174">
        <f>[4]p48!B174</f>
        <v>340059</v>
      </c>
    </row>
    <row r="175" spans="1:2">
      <c r="A175" t="s">
        <v>344</v>
      </c>
      <c r="B175">
        <f>[4]p48!B175</f>
        <v>1097291.52</v>
      </c>
    </row>
    <row r="176" spans="1:2">
      <c r="A176" t="s">
        <v>345</v>
      </c>
      <c r="B176">
        <f>[4]p48!B176</f>
        <v>4411143.3600000003</v>
      </c>
    </row>
    <row r="177" spans="1:2">
      <c r="A177" t="s">
        <v>346</v>
      </c>
      <c r="B177">
        <f>[4]p48!B177</f>
        <v>335808</v>
      </c>
    </row>
    <row r="178" spans="1:2">
      <c r="A178" t="s">
        <v>347</v>
      </c>
      <c r="B178">
        <f>[4]p48!B178</f>
        <v>1092119.9668670886</v>
      </c>
    </row>
    <row r="179" spans="1:2">
      <c r="A179" t="s">
        <v>348</v>
      </c>
      <c r="B179">
        <f>[4]p48!B179</f>
        <v>4323460.5049999999</v>
      </c>
    </row>
    <row r="180" spans="1:2">
      <c r="A180" t="s">
        <v>349</v>
      </c>
      <c r="B180">
        <f>[4]p48!B180</f>
        <v>341676</v>
      </c>
    </row>
    <row r="181" spans="1:2">
      <c r="A181" t="s">
        <v>350</v>
      </c>
      <c r="B181">
        <f>[4]p48!B181</f>
        <v>206803533.00000003</v>
      </c>
    </row>
    <row r="182" spans="1:2">
      <c r="A182" t="s">
        <v>351</v>
      </c>
      <c r="B182">
        <f>[4]p48!B182</f>
        <v>610063951.50000012</v>
      </c>
    </row>
    <row r="183" spans="1:2">
      <c r="A183" t="s">
        <v>352</v>
      </c>
      <c r="B183">
        <f>[4]p48!B183</f>
        <v>341676</v>
      </c>
    </row>
    <row r="184" spans="1:2">
      <c r="A184" t="s">
        <v>353</v>
      </c>
      <c r="B184">
        <f>[4]p48!B184</f>
        <v>206803533.00000003</v>
      </c>
    </row>
    <row r="185" spans="1:2">
      <c r="A185" t="s">
        <v>354</v>
      </c>
      <c r="B185">
        <f>[4]p48!B185</f>
        <v>610063951.50000012</v>
      </c>
    </row>
    <row r="186" spans="1:2">
      <c r="A186" t="s">
        <v>355</v>
      </c>
      <c r="B186">
        <f>[4]p48!B186</f>
        <v>337405</v>
      </c>
    </row>
    <row r="187" spans="1:2">
      <c r="A187" t="s">
        <v>356</v>
      </c>
      <c r="B187">
        <f>[4]p48!B187</f>
        <v>206427742.61235967</v>
      </c>
    </row>
    <row r="188" spans="1:2">
      <c r="A188" t="s">
        <v>357</v>
      </c>
      <c r="B188">
        <f>[4]p48!B188</f>
        <v>604868029.00000012</v>
      </c>
    </row>
    <row r="189" spans="1:2">
      <c r="A189" t="s">
        <v>358</v>
      </c>
      <c r="B189">
        <f>[4]p48!B189</f>
        <v>0</v>
      </c>
    </row>
    <row r="190" spans="1:2">
      <c r="A190" t="s">
        <v>359</v>
      </c>
      <c r="B190">
        <f>[4]p48!B190</f>
        <v>0</v>
      </c>
    </row>
    <row r="191" spans="1:2">
      <c r="A191" t="s">
        <v>360</v>
      </c>
      <c r="B191">
        <f>[4]p48!B191</f>
        <v>0</v>
      </c>
    </row>
    <row r="192" spans="1:2">
      <c r="A192" t="s">
        <v>361</v>
      </c>
      <c r="B192">
        <f>[4]p48!B192</f>
        <v>16550</v>
      </c>
    </row>
    <row r="193" spans="1:2">
      <c r="A193" t="s">
        <v>362</v>
      </c>
      <c r="B193">
        <f>[4]p48!B193</f>
        <v>268084.92</v>
      </c>
    </row>
    <row r="194" spans="1:2">
      <c r="A194" t="s">
        <v>363</v>
      </c>
      <c r="B194">
        <f>[4]p48!B194</f>
        <v>16.198468148174289</v>
      </c>
    </row>
    <row r="195" spans="1:2">
      <c r="A195" t="s">
        <v>364</v>
      </c>
      <c r="B195">
        <f>[4]p48!B195</f>
        <v>19972</v>
      </c>
    </row>
    <row r="196" spans="1:2">
      <c r="A196" t="s">
        <v>365</v>
      </c>
      <c r="B196">
        <f>[4]p48!B196</f>
        <v>370849.7</v>
      </c>
    </row>
    <row r="197" spans="1:2">
      <c r="A197" t="s">
        <v>366</v>
      </c>
      <c r="B197">
        <f>[4]p48!B197</f>
        <v>18.56846814817429</v>
      </c>
    </row>
    <row r="198" spans="1:2">
      <c r="A198" t="s">
        <v>367</v>
      </c>
      <c r="B198">
        <f>[4]p48!B198</f>
        <v>0</v>
      </c>
    </row>
    <row r="199" spans="1:2">
      <c r="A199" t="s">
        <v>368</v>
      </c>
      <c r="B199">
        <f>[4]p48!B199</f>
        <v>0</v>
      </c>
    </row>
    <row r="200" spans="1:2">
      <c r="A200" t="s">
        <v>369</v>
      </c>
      <c r="B200">
        <f>[4]p48!B200</f>
        <v>0</v>
      </c>
    </row>
    <row r="201" spans="1:2">
      <c r="A201" t="s">
        <v>370</v>
      </c>
      <c r="B201">
        <f>[4]p48!B201</f>
        <v>91456</v>
      </c>
    </row>
    <row r="202" spans="1:2">
      <c r="A202" t="s">
        <v>371</v>
      </c>
      <c r="B202">
        <f>[4]p48!B202</f>
        <v>218649949</v>
      </c>
    </row>
    <row r="203" spans="1:2">
      <c r="A203" t="s">
        <v>372</v>
      </c>
      <c r="B203">
        <f>[4]p48!B203</f>
        <v>2390.7663532118149</v>
      </c>
    </row>
    <row r="204" spans="1:2">
      <c r="A204" t="s">
        <v>373</v>
      </c>
      <c r="B204">
        <f>[4]p48!B204</f>
        <v>0</v>
      </c>
    </row>
    <row r="205" spans="1:2">
      <c r="A205" t="s">
        <v>374</v>
      </c>
      <c r="B205">
        <f>[4]p48!B205</f>
        <v>0</v>
      </c>
    </row>
    <row r="206" spans="1:2">
      <c r="A206" t="s">
        <v>375</v>
      </c>
      <c r="B206">
        <f>[4]p48!B206</f>
        <v>0</v>
      </c>
    </row>
    <row r="207" spans="1:2">
      <c r="A207" t="s">
        <v>376</v>
      </c>
      <c r="B207">
        <f>[4]p48!B207</f>
        <v>203532</v>
      </c>
    </row>
    <row r="208" spans="1:2">
      <c r="A208" t="s">
        <v>377</v>
      </c>
      <c r="B208">
        <f>[4]p48!B208</f>
        <v>379926</v>
      </c>
    </row>
    <row r="209" spans="1:2">
      <c r="A209" t="s">
        <v>378</v>
      </c>
      <c r="B209">
        <f>[4]p48!B209</f>
        <v>0</v>
      </c>
    </row>
    <row r="210" spans="1:2">
      <c r="A210" t="s">
        <v>379</v>
      </c>
      <c r="B210">
        <f>[4]p48!B210</f>
        <v>0</v>
      </c>
    </row>
    <row r="211" spans="1:2">
      <c r="A211" t="s">
        <v>380</v>
      </c>
      <c r="B211">
        <f>[4]p48!B211</f>
        <v>749032.5</v>
      </c>
    </row>
    <row r="212" spans="1:2">
      <c r="A212" t="s">
        <v>381</v>
      </c>
      <c r="B212">
        <f>[4]p48!B212</f>
        <v>1289036</v>
      </c>
    </row>
    <row r="213" spans="1:2">
      <c r="A213" t="s">
        <v>382</v>
      </c>
      <c r="B213">
        <f>[4]p48!B213</f>
        <v>38246012.500487983</v>
      </c>
    </row>
    <row r="214" spans="1:2">
      <c r="A214" t="s">
        <v>137</v>
      </c>
      <c r="B214">
        <f>[4]p48!B214</f>
        <v>411740</v>
      </c>
    </row>
    <row r="215" spans="1:2">
      <c r="A215" t="s">
        <v>383</v>
      </c>
      <c r="B215">
        <f>[4]p48!B215</f>
        <v>0</v>
      </c>
    </row>
    <row r="216" spans="1:2">
      <c r="A216" t="s">
        <v>384</v>
      </c>
      <c r="B216">
        <f>[4]p48!B216</f>
        <v>38657752.500487983</v>
      </c>
    </row>
    <row r="217" spans="1:2">
      <c r="A217" t="s">
        <v>385</v>
      </c>
      <c r="B217">
        <f>[4]p48!B217</f>
        <v>16605647</v>
      </c>
    </row>
    <row r="218" spans="1:2">
      <c r="A218" t="s">
        <v>386</v>
      </c>
      <c r="B218">
        <f>[4]p48!B218</f>
        <v>1332490.5</v>
      </c>
    </row>
    <row r="219" spans="1:2">
      <c r="A219" t="s">
        <v>387</v>
      </c>
      <c r="B219">
        <f>[4]p48!B219</f>
        <v>4418299</v>
      </c>
    </row>
    <row r="220" spans="1:2">
      <c r="A220" t="s">
        <v>388</v>
      </c>
      <c r="B220">
        <f>[4]p48!B220</f>
        <v>319434</v>
      </c>
    </row>
    <row r="221" spans="1:2">
      <c r="A221" t="s">
        <v>145</v>
      </c>
      <c r="B221">
        <f>[4]p48!B221</f>
        <v>3500000</v>
      </c>
    </row>
    <row r="222" spans="1:2">
      <c r="A222" t="s">
        <v>146</v>
      </c>
      <c r="B222">
        <f>[4]p48!B222</f>
        <v>930476</v>
      </c>
    </row>
    <row r="223" spans="1:2">
      <c r="A223" t="s">
        <v>389</v>
      </c>
      <c r="B223">
        <f>[4]p48!B223</f>
        <v>208792</v>
      </c>
    </row>
    <row r="224" spans="1:2">
      <c r="A224" t="s">
        <v>390</v>
      </c>
      <c r="B224">
        <f>[4]p48!B224</f>
        <v>0</v>
      </c>
    </row>
    <row r="225" spans="1:2">
      <c r="A225" t="s">
        <v>391</v>
      </c>
      <c r="B225">
        <f>[4]p48!B225</f>
        <v>0</v>
      </c>
    </row>
    <row r="226" spans="1:2">
      <c r="A226" t="s">
        <v>392</v>
      </c>
      <c r="B226">
        <f>[4]p48!B226</f>
        <v>2400000</v>
      </c>
    </row>
    <row r="227" spans="1:2">
      <c r="A227" t="s">
        <v>152</v>
      </c>
      <c r="B227">
        <f>[4]p48!B227</f>
        <v>160000</v>
      </c>
    </row>
    <row r="228" spans="1:2">
      <c r="A228" t="s">
        <v>393</v>
      </c>
      <c r="B228">
        <f>[4]p48!B228</f>
        <v>0</v>
      </c>
    </row>
    <row r="229" spans="1:2">
      <c r="A229" t="s">
        <v>394</v>
      </c>
      <c r="B229">
        <f>[4]p48!B229</f>
        <v>261151</v>
      </c>
    </row>
    <row r="230" spans="1:2">
      <c r="A230" t="s">
        <v>395</v>
      </c>
      <c r="B230">
        <f>[4]p48!B230</f>
        <v>2263932.2733278563</v>
      </c>
    </row>
    <row r="231" spans="1:2">
      <c r="A231" t="s">
        <v>396</v>
      </c>
      <c r="B231">
        <f>[4]p48!B231</f>
        <v>32400221.773327857</v>
      </c>
    </row>
    <row r="232" spans="1:2">
      <c r="A232" t="s">
        <v>397</v>
      </c>
      <c r="B232">
        <f>[4]p48!B232</f>
        <v>6257530.727160126</v>
      </c>
    </row>
    <row r="233" spans="1:2">
      <c r="A233" t="s">
        <v>398</v>
      </c>
      <c r="B233">
        <f>[4]p48!B233</f>
        <v>2127560</v>
      </c>
    </row>
    <row r="234" spans="1:2">
      <c r="A234" t="s">
        <v>243</v>
      </c>
      <c r="B234">
        <f>[4]p48!B234</f>
        <v>4129970.727160126</v>
      </c>
    </row>
    <row r="235" spans="1:2">
      <c r="A235" t="s">
        <v>399</v>
      </c>
      <c r="B235">
        <f>[4]p48!B235</f>
        <v>6250000</v>
      </c>
    </row>
    <row r="236" spans="1:2">
      <c r="A236" t="s">
        <v>400</v>
      </c>
      <c r="B236">
        <f>[4]p48!B236</f>
        <v>11666666.666666668</v>
      </c>
    </row>
    <row r="237" spans="1:2">
      <c r="A237" t="s">
        <v>401</v>
      </c>
      <c r="B237">
        <f>[4]p48!B237</f>
        <v>10000000</v>
      </c>
    </row>
    <row r="238" spans="1:2">
      <c r="A238" t="s">
        <v>402</v>
      </c>
      <c r="B238">
        <f>[4]p48!B238</f>
        <v>400</v>
      </c>
    </row>
    <row r="239" spans="1:2">
      <c r="A239" t="s">
        <v>403</v>
      </c>
      <c r="B239">
        <f>[4]p48!B239</f>
        <v>300</v>
      </c>
    </row>
    <row r="240" spans="1:2">
      <c r="A240" t="s">
        <v>404</v>
      </c>
      <c r="B240">
        <f>[4]p48!B240</f>
        <v>1000</v>
      </c>
    </row>
    <row r="241" spans="1:2">
      <c r="A241" t="s">
        <v>405</v>
      </c>
      <c r="B241">
        <f>[4]p48!B241</f>
        <v>1.4</v>
      </c>
    </row>
    <row r="242" spans="1:2">
      <c r="A242" t="s">
        <v>406</v>
      </c>
      <c r="B242">
        <f>[4]p48!B242</f>
        <v>2.4700000000000002</v>
      </c>
    </row>
    <row r="243" spans="1:2">
      <c r="A243" t="s">
        <v>407</v>
      </c>
      <c r="B243">
        <f>[4]p48!B243</f>
        <v>61132456</v>
      </c>
    </row>
    <row r="244" spans="1:2">
      <c r="A244" t="s">
        <v>408</v>
      </c>
      <c r="B244">
        <f>[4]p48!B244</f>
        <v>25221666</v>
      </c>
    </row>
    <row r="245" spans="1:2">
      <c r="A245" t="s">
        <v>409</v>
      </c>
      <c r="B245">
        <f>[4]p48!B245</f>
        <v>29000</v>
      </c>
    </row>
    <row r="246" spans="1:2">
      <c r="A246" t="s">
        <v>410</v>
      </c>
      <c r="B246">
        <f>[4]p48!B246</f>
        <v>0</v>
      </c>
    </row>
    <row r="247" spans="1:2">
      <c r="A247" t="s">
        <v>411</v>
      </c>
      <c r="B247">
        <f>[4]p48!B247</f>
        <v>5.8</v>
      </c>
    </row>
    <row r="248" spans="1:2">
      <c r="A248" t="s">
        <v>412</v>
      </c>
      <c r="B248">
        <f>[4]p48!B248</f>
        <v>5.8</v>
      </c>
    </row>
    <row r="249" spans="1:2">
      <c r="A249" t="s">
        <v>413</v>
      </c>
      <c r="B249">
        <f>[4]p48!B249</f>
        <v>0</v>
      </c>
    </row>
    <row r="250" spans="1:2">
      <c r="A250" t="s">
        <v>414</v>
      </c>
      <c r="B250">
        <f>[4]p48!B250</f>
        <v>0</v>
      </c>
    </row>
    <row r="251" spans="1:2">
      <c r="A251" t="s">
        <v>415</v>
      </c>
      <c r="B251">
        <f>[4]p48!B251</f>
        <v>0</v>
      </c>
    </row>
    <row r="252" spans="1:2">
      <c r="A252" t="s">
        <v>416</v>
      </c>
      <c r="B252">
        <f>[4]p48!B252</f>
        <v>0</v>
      </c>
    </row>
    <row r="253" spans="1:2">
      <c r="A253" t="s">
        <v>417</v>
      </c>
      <c r="B253">
        <f>[4]p48!B253</f>
        <v>0</v>
      </c>
    </row>
    <row r="254" spans="1:2">
      <c r="A254" t="s">
        <v>418</v>
      </c>
      <c r="B254">
        <f>[4]p48!B254</f>
        <v>0</v>
      </c>
    </row>
    <row r="255" spans="1:2">
      <c r="A255" t="s">
        <v>419</v>
      </c>
      <c r="B255">
        <f>[4]p48!B255</f>
        <v>0</v>
      </c>
    </row>
    <row r="256" spans="1:2">
      <c r="A256" t="s">
        <v>420</v>
      </c>
      <c r="B256">
        <f>[4]p48!B256</f>
        <v>0</v>
      </c>
    </row>
    <row r="257" spans="1:2">
      <c r="A257" t="s">
        <v>421</v>
      </c>
      <c r="B257">
        <f>[4]p48!B257</f>
        <v>0</v>
      </c>
    </row>
    <row r="258" spans="1:2">
      <c r="A258" t="s">
        <v>422</v>
      </c>
      <c r="B258">
        <f>[4]p48!B258</f>
        <v>0</v>
      </c>
    </row>
    <row r="259" spans="1:2">
      <c r="A259" t="s">
        <v>423</v>
      </c>
      <c r="B259">
        <f>[4]p48!B259</f>
        <v>5</v>
      </c>
    </row>
    <row r="260" spans="1:2">
      <c r="A260" t="s">
        <v>1065</v>
      </c>
      <c r="B260">
        <f>[4]p48!B260</f>
        <v>15.700974398988738</v>
      </c>
    </row>
    <row r="261" spans="1:2">
      <c r="A261" t="s">
        <v>1066</v>
      </c>
      <c r="B261">
        <f>[4]p48!B261</f>
        <v>20.371661147717006</v>
      </c>
    </row>
    <row r="262" spans="1:2">
      <c r="A262" t="s">
        <v>227</v>
      </c>
      <c r="B262">
        <f>[4]p48!B262</f>
        <v>89</v>
      </c>
    </row>
    <row r="263" spans="1:2">
      <c r="A263" t="s">
        <v>228</v>
      </c>
      <c r="B263">
        <f>[4]p48!B263</f>
        <v>88</v>
      </c>
    </row>
    <row r="264" spans="1:2">
      <c r="A264" t="s">
        <v>346</v>
      </c>
      <c r="B264">
        <f>[4]p48!B264</f>
        <v>335808</v>
      </c>
    </row>
    <row r="265" spans="1:2">
      <c r="A265" t="s">
        <v>355</v>
      </c>
      <c r="B265">
        <f>[4]p48!B265</f>
        <v>337405</v>
      </c>
    </row>
    <row r="266" spans="1:2">
      <c r="A266" t="s">
        <v>338</v>
      </c>
      <c r="B266">
        <f>[4]p48!B266</f>
        <v>5</v>
      </c>
    </row>
    <row r="267" spans="1:2">
      <c r="A267" t="s">
        <v>339</v>
      </c>
      <c r="B267">
        <f>[4]p48!B267</f>
        <v>1</v>
      </c>
    </row>
    <row r="268" spans="1:2">
      <c r="A268" t="s">
        <v>1067</v>
      </c>
      <c r="B268">
        <f>[4]p48!B268</f>
        <v>1208908.8</v>
      </c>
    </row>
    <row r="269" spans="1:2">
      <c r="A269" t="s">
        <v>1068</v>
      </c>
      <c r="B269">
        <f>[4]p48!B269</f>
        <v>1265268.75</v>
      </c>
    </row>
    <row r="270" spans="1:2">
      <c r="A270" t="s">
        <v>1069</v>
      </c>
      <c r="B270">
        <f>[4]p48!B270</f>
        <v>3576791.8595897462</v>
      </c>
    </row>
    <row r="271" spans="1:2">
      <c r="A271" t="s">
        <v>1070</v>
      </c>
      <c r="B271">
        <f>[4]p48!B271</f>
        <v>0.85127485081296395</v>
      </c>
    </row>
    <row r="272" spans="1:2">
      <c r="A272" t="s">
        <v>1071</v>
      </c>
      <c r="B272">
        <f>[4]p48!B272</f>
        <v>0.74712783260248816</v>
      </c>
    </row>
    <row r="273" spans="1:2">
      <c r="A273" t="s">
        <v>1072</v>
      </c>
      <c r="B273">
        <f>[4]p48!B273</f>
        <v>0.71279469775406468</v>
      </c>
    </row>
    <row r="274" spans="1:2">
      <c r="A274" t="s">
        <v>1073</v>
      </c>
      <c r="B274">
        <f>[4]p48!B274</f>
        <v>0.60180635049822895</v>
      </c>
    </row>
    <row r="275" spans="1:2">
      <c r="A275" t="s">
        <v>1087</v>
      </c>
      <c r="B275">
        <f>[4]p48!B275</f>
        <v>0.7619619946510906</v>
      </c>
    </row>
    <row r="276" spans="1:2">
      <c r="A276" t="s">
        <v>1088</v>
      </c>
      <c r="B276">
        <f>[4]p48!B276</f>
        <v>0.63451165587865133</v>
      </c>
    </row>
    <row r="277" spans="1:2">
      <c r="A277" t="s">
        <v>1091</v>
      </c>
      <c r="B277">
        <f>[4]p48!B277</f>
        <v>5061030.727160126</v>
      </c>
    </row>
    <row r="278" spans="1:2">
      <c r="A278" t="s">
        <v>1092</v>
      </c>
      <c r="B278">
        <f>[4]p48!B278</f>
        <v>1.1748518559434489</v>
      </c>
    </row>
    <row r="279" spans="1:2">
      <c r="A279" t="s">
        <v>1093</v>
      </c>
      <c r="B279">
        <f>[4]p48!B279</f>
        <v>0.54019856696574819</v>
      </c>
    </row>
    <row r="280" spans="1:2">
      <c r="A280" t="s">
        <v>1094</v>
      </c>
      <c r="B280">
        <f>[4]p48!B280</f>
        <v>0.45980143303425181</v>
      </c>
    </row>
    <row r="281" spans="1:2">
      <c r="A281" t="s">
        <v>1099</v>
      </c>
      <c r="B281">
        <f>[4]p48!B281</f>
        <v>6.5207999999999988E-2</v>
      </c>
    </row>
    <row r="282" spans="1:2">
      <c r="A282" t="s">
        <v>1100</v>
      </c>
      <c r="B282">
        <f>[4]p48!B282</f>
        <v>0.11762277783915173</v>
      </c>
    </row>
    <row r="283" spans="1:2">
      <c r="A283" t="s">
        <v>1095</v>
      </c>
      <c r="B283">
        <f>[4]p48!B283</f>
        <v>35910790</v>
      </c>
    </row>
    <row r="284" spans="1:2">
      <c r="A284" t="s">
        <v>1096</v>
      </c>
      <c r="B284">
        <f>[4]p48!B284</f>
        <v>30566228.259615187</v>
      </c>
    </row>
    <row r="285" spans="1:2">
      <c r="A285" t="s">
        <v>1097</v>
      </c>
      <c r="B285">
        <f>[4]p48!B285</f>
        <v>1484238.8675703795</v>
      </c>
    </row>
    <row r="286" spans="1:2">
      <c r="A286" t="s">
        <v>1101</v>
      </c>
      <c r="B286">
        <f>[4]p48!B286</f>
        <v>2000000</v>
      </c>
    </row>
    <row r="287" spans="1:2">
      <c r="A287" t="s">
        <v>1102</v>
      </c>
      <c r="B287">
        <f>[4]p48!B287</f>
        <v>0</v>
      </c>
    </row>
    <row r="288" spans="1:2">
      <c r="A288" t="s">
        <v>1103</v>
      </c>
      <c r="B288">
        <f>[4]p48!B288</f>
        <v>0</v>
      </c>
    </row>
    <row r="289" spans="1:2">
      <c r="A289" t="s">
        <v>1069</v>
      </c>
      <c r="B289">
        <f>[4]p48!B289</f>
        <v>3576791.8595897462</v>
      </c>
    </row>
    <row r="290" spans="1:2">
      <c r="A290" t="s">
        <v>508</v>
      </c>
      <c r="B290">
        <f>[4]p48!B290</f>
        <v>8.9308389962613907E-2</v>
      </c>
    </row>
    <row r="291" spans="1:2">
      <c r="A291" t="s">
        <v>1104</v>
      </c>
      <c r="B291">
        <f>[4]p48!B291</f>
        <v>0.30452814278733703</v>
      </c>
    </row>
  </sheetData>
  <phoneticPr fontId="33" type="noConversion"/>
  <pageMargins left="0.75" right="0.75" top="1" bottom="1" header="0.5" footer="0.5"/>
  <headerFooter alignWithMargins="0"/>
  <drawing r:id="rId1"/>
</worksheet>
</file>

<file path=xl/worksheets/sheet6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1203</v>
      </c>
    </row>
    <row r="2" spans="1:11">
      <c r="A2">
        <v>49</v>
      </c>
      <c r="B2" t="s">
        <v>176</v>
      </c>
      <c r="C2" t="s">
        <v>177</v>
      </c>
      <c r="D2" t="s">
        <v>178</v>
      </c>
      <c r="E2" t="s">
        <v>8</v>
      </c>
      <c r="F2" t="s">
        <v>179</v>
      </c>
      <c r="G2" t="s">
        <v>10</v>
      </c>
      <c r="H2" t="s">
        <v>180</v>
      </c>
    </row>
    <row r="3" spans="1:11">
      <c r="A3" t="s">
        <v>181</v>
      </c>
      <c r="B3">
        <f>[4]p49!B3</f>
        <v>335730</v>
      </c>
      <c r="C3">
        <f>[4]p49!C3</f>
        <v>136172</v>
      </c>
      <c r="D3">
        <f>[4]p49!D3</f>
        <v>103662</v>
      </c>
      <c r="E3">
        <f>[4]p49!E3</f>
        <v>242164</v>
      </c>
      <c r="F3">
        <f>[4]p49!F3</f>
        <v>269084</v>
      </c>
      <c r="G3">
        <f>[4]p49!G3</f>
        <v>692025</v>
      </c>
      <c r="H3">
        <f>[4]p49!H3</f>
        <v>1778837</v>
      </c>
      <c r="I3">
        <f>[4]p49!I3</f>
        <v>0</v>
      </c>
      <c r="J3">
        <f>[4]p49!J3</f>
        <v>0</v>
      </c>
      <c r="K3">
        <f>[4]p49!K3</f>
        <v>0</v>
      </c>
    </row>
    <row r="4" spans="1:11">
      <c r="A4" t="s">
        <v>182</v>
      </c>
      <c r="B4">
        <f>[4]p49!B4</f>
        <v>335730</v>
      </c>
      <c r="C4">
        <f>[4]p49!C4</f>
        <v>136172</v>
      </c>
      <c r="D4">
        <f>[4]p49!D4</f>
        <v>103662</v>
      </c>
      <c r="E4">
        <f>[4]p49!E4</f>
        <v>242164</v>
      </c>
      <c r="F4">
        <f>[4]p49!F4</f>
        <v>269084</v>
      </c>
      <c r="G4">
        <f>[4]p49!G4</f>
        <v>692025</v>
      </c>
      <c r="H4">
        <f>[4]p49!H4</f>
        <v>1778837</v>
      </c>
      <c r="I4">
        <f>[4]p49!I4</f>
        <v>0</v>
      </c>
      <c r="J4">
        <f>[4]p49!J4</f>
        <v>0</v>
      </c>
      <c r="K4">
        <f>[4]p49!K4</f>
        <v>0</v>
      </c>
    </row>
    <row r="5" spans="1:11">
      <c r="A5" t="s">
        <v>183</v>
      </c>
      <c r="B5">
        <f>[4]p49!B5</f>
        <v>0</v>
      </c>
      <c r="C5">
        <f>[4]p49!C5</f>
        <v>0</v>
      </c>
      <c r="D5">
        <f>[4]p49!D5</f>
        <v>103662</v>
      </c>
      <c r="E5">
        <f>[4]p49!E5</f>
        <v>0</v>
      </c>
      <c r="F5">
        <f>[4]p49!F5</f>
        <v>0</v>
      </c>
      <c r="G5">
        <f>[4]p49!G5</f>
        <v>0</v>
      </c>
      <c r="H5">
        <f>[4]p49!H5</f>
        <v>0</v>
      </c>
      <c r="I5">
        <f>[4]p49!I5</f>
        <v>0</v>
      </c>
      <c r="J5">
        <f>[4]p49!J5</f>
        <v>0</v>
      </c>
      <c r="K5">
        <f>[4]p49!K5</f>
        <v>0</v>
      </c>
    </row>
    <row r="6" spans="1:11">
      <c r="A6" t="s">
        <v>184</v>
      </c>
      <c r="B6">
        <f>[4]p49!B6</f>
        <v>335730</v>
      </c>
      <c r="C6">
        <f>[4]p49!C6</f>
        <v>136172</v>
      </c>
      <c r="D6">
        <f>[4]p49!D6</f>
        <v>0</v>
      </c>
      <c r="E6">
        <f>[4]p49!E6</f>
        <v>242164</v>
      </c>
      <c r="F6">
        <f>[4]p49!F6</f>
        <v>269084</v>
      </c>
      <c r="G6">
        <f>[4]p49!G6</f>
        <v>692025</v>
      </c>
      <c r="H6">
        <f>[4]p49!H6</f>
        <v>0</v>
      </c>
      <c r="I6">
        <f>[4]p49!I6</f>
        <v>0</v>
      </c>
      <c r="J6">
        <f>[4]p49!J6</f>
        <v>0</v>
      </c>
      <c r="K6">
        <f>[4]p49!K6</f>
        <v>0</v>
      </c>
    </row>
    <row r="7" spans="1:11">
      <c r="A7" t="s">
        <v>185</v>
      </c>
      <c r="B7">
        <f>[4]p49!B7</f>
        <v>0</v>
      </c>
      <c r="C7">
        <f>[4]p49!C7</f>
        <v>0</v>
      </c>
      <c r="D7">
        <f>[4]p49!D7</f>
        <v>1675175</v>
      </c>
      <c r="E7">
        <f>[4]p49!E7</f>
        <v>0</v>
      </c>
      <c r="F7">
        <f>[4]p49!F7</f>
        <v>0</v>
      </c>
      <c r="G7">
        <f>[4]p49!G7</f>
        <v>0</v>
      </c>
      <c r="H7">
        <f>[4]p49!H7</f>
        <v>0</v>
      </c>
      <c r="I7">
        <f>[4]p49!I7</f>
        <v>0</v>
      </c>
      <c r="J7">
        <f>[4]p49!J7</f>
        <v>0</v>
      </c>
      <c r="K7">
        <f>[4]p49!K7</f>
        <v>0</v>
      </c>
    </row>
    <row r="8" spans="1:11">
      <c r="A8" t="s">
        <v>186</v>
      </c>
      <c r="B8">
        <f>[4]p49!B8</f>
        <v>290051</v>
      </c>
      <c r="C8">
        <f>[4]p49!C8</f>
        <v>90750</v>
      </c>
      <c r="D8">
        <f>[4]p49!D8</f>
        <v>85990</v>
      </c>
      <c r="E8">
        <f>[4]p49!E8</f>
        <v>243587</v>
      </c>
      <c r="F8">
        <f>[4]p49!F8</f>
        <v>299339</v>
      </c>
      <c r="G8">
        <f>[4]p49!G8</f>
        <v>738938</v>
      </c>
      <c r="H8">
        <f>[4]p49!H8</f>
        <v>1748655</v>
      </c>
      <c r="I8">
        <f>[4]p49!I8</f>
        <v>0</v>
      </c>
      <c r="J8">
        <f>[4]p49!J8</f>
        <v>0</v>
      </c>
      <c r="K8">
        <f>[4]p49!K8</f>
        <v>0</v>
      </c>
    </row>
    <row r="9" spans="1:11">
      <c r="A9" t="s">
        <v>187</v>
      </c>
      <c r="B9">
        <f>[4]p49!B9</f>
        <v>290051</v>
      </c>
      <c r="C9">
        <f>[4]p49!C9</f>
        <v>90750</v>
      </c>
      <c r="D9">
        <f>[4]p49!D9</f>
        <v>85990</v>
      </c>
      <c r="E9">
        <f>[4]p49!E9</f>
        <v>243587</v>
      </c>
      <c r="F9">
        <f>[4]p49!F9</f>
        <v>299339</v>
      </c>
      <c r="G9">
        <f>[4]p49!G9</f>
        <v>722937</v>
      </c>
      <c r="H9">
        <f>[4]p49!H9</f>
        <v>1732654</v>
      </c>
      <c r="I9">
        <f>[4]p49!I9</f>
        <v>0</v>
      </c>
      <c r="J9">
        <f>[4]p49!J9</f>
        <v>0</v>
      </c>
      <c r="K9">
        <f>[4]p49!K9</f>
        <v>0</v>
      </c>
    </row>
    <row r="10" spans="1:11">
      <c r="A10" t="s">
        <v>188</v>
      </c>
      <c r="B10">
        <f>[4]p49!B10</f>
        <v>0</v>
      </c>
      <c r="C10">
        <f>[4]p49!C10</f>
        <v>0</v>
      </c>
      <c r="D10">
        <f>[4]p49!D10</f>
        <v>0</v>
      </c>
      <c r="E10">
        <f>[4]p49!E10</f>
        <v>0</v>
      </c>
      <c r="F10">
        <f>[4]p49!F10</f>
        <v>0</v>
      </c>
      <c r="G10">
        <f>[4]p49!G10</f>
        <v>722937</v>
      </c>
      <c r="H10">
        <f>[4]p49!H10</f>
        <v>0</v>
      </c>
      <c r="I10">
        <f>[4]p49!I10</f>
        <v>0</v>
      </c>
      <c r="J10">
        <f>[4]p49!J10</f>
        <v>0</v>
      </c>
      <c r="K10">
        <f>[4]p49!K10</f>
        <v>0</v>
      </c>
    </row>
    <row r="11" spans="1:11">
      <c r="A11" t="s">
        <v>189</v>
      </c>
      <c r="B11">
        <f>[4]p49!B11</f>
        <v>290051</v>
      </c>
      <c r="C11">
        <f>[4]p49!C11</f>
        <v>90750</v>
      </c>
      <c r="D11">
        <f>[4]p49!D11</f>
        <v>85990</v>
      </c>
      <c r="E11">
        <f>[4]p49!E11</f>
        <v>243587</v>
      </c>
      <c r="F11">
        <f>[4]p49!F11</f>
        <v>299339</v>
      </c>
      <c r="G11">
        <f>[4]p49!G11</f>
        <v>0</v>
      </c>
      <c r="H11">
        <f>[4]p49!H11</f>
        <v>0</v>
      </c>
      <c r="I11">
        <f>[4]p49!I11</f>
        <v>0</v>
      </c>
      <c r="J11">
        <f>[4]p49!J11</f>
        <v>0</v>
      </c>
      <c r="K11">
        <f>[4]p49!K11</f>
        <v>0</v>
      </c>
    </row>
    <row r="12" spans="1:11">
      <c r="A12" t="s">
        <v>190</v>
      </c>
      <c r="B12">
        <f>[4]p49!B12</f>
        <v>0</v>
      </c>
      <c r="C12">
        <f>[4]p49!C12</f>
        <v>0</v>
      </c>
      <c r="D12">
        <f>[4]p49!D12</f>
        <v>0</v>
      </c>
      <c r="E12">
        <f>[4]p49!E12</f>
        <v>0</v>
      </c>
      <c r="F12">
        <f>[4]p49!F12</f>
        <v>0</v>
      </c>
      <c r="G12">
        <f>[4]p49!G12</f>
        <v>1009717</v>
      </c>
      <c r="H12">
        <f>[4]p49!H12</f>
        <v>0</v>
      </c>
      <c r="I12">
        <f>[4]p49!I12</f>
        <v>0</v>
      </c>
      <c r="J12">
        <f>[4]p49!J12</f>
        <v>0</v>
      </c>
      <c r="K12">
        <f>[4]p49!K12</f>
        <v>0</v>
      </c>
    </row>
    <row r="13" spans="1:11">
      <c r="A13" t="s">
        <v>191</v>
      </c>
      <c r="B13">
        <f>[4]p49!B13</f>
        <v>4150</v>
      </c>
      <c r="C13">
        <f>[4]p49!C13</f>
        <v>400</v>
      </c>
      <c r="D13">
        <f>[4]p49!D13</f>
        <v>340</v>
      </c>
      <c r="E13">
        <f>[4]p49!E13</f>
        <v>31</v>
      </c>
      <c r="F13">
        <f>[4]p49!F13</f>
        <v>48</v>
      </c>
      <c r="G13">
        <f>[4]p49!G13</f>
        <v>44</v>
      </c>
      <c r="H13">
        <f>[4]p49!H13</f>
        <v>0</v>
      </c>
      <c r="I13">
        <f>[4]p49!I13</f>
        <v>0</v>
      </c>
      <c r="J13">
        <f>[4]p49!J13</f>
        <v>0</v>
      </c>
      <c r="K13">
        <f>[4]p49!K13</f>
        <v>0</v>
      </c>
    </row>
    <row r="14" spans="1:11">
      <c r="A14" t="s">
        <v>192</v>
      </c>
      <c r="B14">
        <f>[4]p49!B14</f>
        <v>4000</v>
      </c>
      <c r="C14">
        <f>[4]p49!C14</f>
        <v>400</v>
      </c>
      <c r="D14">
        <f>[4]p49!D14</f>
        <v>350</v>
      </c>
      <c r="E14">
        <f>[4]p49!E14</f>
        <v>30</v>
      </c>
      <c r="F14">
        <f>[4]p49!F14</f>
        <v>46</v>
      </c>
      <c r="G14">
        <f>[4]p49!G14</f>
        <v>41</v>
      </c>
      <c r="H14">
        <f>[4]p49!H14</f>
        <v>0</v>
      </c>
      <c r="I14">
        <f>[4]p49!I14</f>
        <v>0</v>
      </c>
      <c r="J14">
        <f>[4]p49!J14</f>
        <v>0</v>
      </c>
      <c r="K14">
        <f>[4]p49!K14</f>
        <v>0</v>
      </c>
    </row>
    <row r="15" spans="1:11">
      <c r="A15" t="s">
        <v>193</v>
      </c>
      <c r="B15">
        <f>[4]p49!B15</f>
        <v>4150</v>
      </c>
      <c r="C15">
        <f>[4]p49!C15</f>
        <v>400</v>
      </c>
      <c r="D15">
        <f>[4]p49!D15</f>
        <v>340</v>
      </c>
      <c r="E15">
        <f>[4]p49!E15</f>
        <v>31</v>
      </c>
      <c r="F15">
        <f>[4]p49!F15</f>
        <v>48</v>
      </c>
      <c r="G15">
        <f>[4]p49!G15</f>
        <v>44</v>
      </c>
      <c r="H15">
        <f>[4]p49!H15</f>
        <v>0</v>
      </c>
      <c r="I15">
        <f>[4]p49!I15</f>
        <v>0</v>
      </c>
      <c r="J15">
        <f>[4]p49!J15</f>
        <v>0</v>
      </c>
      <c r="K15">
        <f>[4]p49!K15</f>
        <v>0</v>
      </c>
    </row>
    <row r="16" spans="1:11">
      <c r="A16" t="s">
        <v>194</v>
      </c>
      <c r="B16">
        <f>[4]p49!B16</f>
        <v>4000</v>
      </c>
      <c r="C16">
        <f>[4]p49!C16</f>
        <v>400</v>
      </c>
      <c r="D16">
        <f>[4]p49!D16</f>
        <v>350</v>
      </c>
      <c r="E16">
        <f>[4]p49!E16</f>
        <v>30</v>
      </c>
      <c r="F16">
        <f>[4]p49!F16</f>
        <v>46</v>
      </c>
      <c r="G16">
        <f>[4]p49!G16</f>
        <v>41</v>
      </c>
      <c r="H16">
        <f>[4]p49!H16</f>
        <v>0</v>
      </c>
      <c r="I16">
        <f>[4]p49!I16</f>
        <v>0</v>
      </c>
      <c r="J16">
        <f>[4]p49!J16</f>
        <v>0</v>
      </c>
      <c r="K16">
        <f>[4]p49!K16</f>
        <v>0</v>
      </c>
    </row>
    <row r="17" spans="1:11">
      <c r="A17" t="s">
        <v>195</v>
      </c>
      <c r="B17">
        <f>[4]p49!B17</f>
        <v>4150</v>
      </c>
      <c r="C17">
        <f>[4]p49!C17</f>
        <v>400</v>
      </c>
      <c r="D17">
        <f>[4]p49!D17</f>
        <v>340</v>
      </c>
      <c r="E17">
        <f>[4]p49!E17</f>
        <v>31</v>
      </c>
      <c r="F17">
        <f>[4]p49!F17</f>
        <v>48</v>
      </c>
      <c r="G17">
        <f>[4]p49!G17</f>
        <v>44</v>
      </c>
      <c r="H17">
        <f>[4]p49!H17</f>
        <v>0</v>
      </c>
      <c r="I17">
        <f>[4]p49!I17</f>
        <v>0</v>
      </c>
      <c r="J17">
        <f>[4]p49!J17</f>
        <v>0</v>
      </c>
      <c r="K17">
        <f>[4]p49!K17</f>
        <v>0</v>
      </c>
    </row>
    <row r="18" spans="1:11">
      <c r="A18" t="s">
        <v>196</v>
      </c>
      <c r="B18">
        <f>[4]p49!B18</f>
        <v>0</v>
      </c>
      <c r="C18">
        <f>[4]p49!C18</f>
        <v>0</v>
      </c>
      <c r="D18">
        <f>[4]p49!D18</f>
        <v>0</v>
      </c>
      <c r="E18">
        <f>[4]p49!E18</f>
        <v>0</v>
      </c>
      <c r="F18">
        <f>[4]p49!F18</f>
        <v>0</v>
      </c>
      <c r="G18">
        <f>[4]p49!G18</f>
        <v>0</v>
      </c>
      <c r="H18">
        <f>[4]p49!H18</f>
        <v>0</v>
      </c>
      <c r="I18">
        <f>[4]p49!I18</f>
        <v>0</v>
      </c>
      <c r="J18">
        <f>[4]p49!J18</f>
        <v>0</v>
      </c>
      <c r="K18">
        <f>[4]p49!K18</f>
        <v>0</v>
      </c>
    </row>
    <row r="19" spans="1:11">
      <c r="A19" t="s">
        <v>197</v>
      </c>
      <c r="B19">
        <f>[4]p49!B19</f>
        <v>0</v>
      </c>
      <c r="C19">
        <f>[4]p49!C19</f>
        <v>0</v>
      </c>
      <c r="D19">
        <f>[4]p49!D19</f>
        <v>0</v>
      </c>
      <c r="E19">
        <f>[4]p49!E19</f>
        <v>0</v>
      </c>
      <c r="F19">
        <f>[4]p49!F19</f>
        <v>0</v>
      </c>
      <c r="G19">
        <f>[4]p49!G19</f>
        <v>0</v>
      </c>
      <c r="H19">
        <f>[4]p49!H19</f>
        <v>0</v>
      </c>
      <c r="I19">
        <f>[4]p49!I19</f>
        <v>0</v>
      </c>
      <c r="J19">
        <f>[4]p49!J19</f>
        <v>0</v>
      </c>
      <c r="K19">
        <f>[4]p49!K19</f>
        <v>0</v>
      </c>
    </row>
    <row r="20" spans="1:11">
      <c r="A20" t="s">
        <v>198</v>
      </c>
      <c r="B20">
        <f>[4]p49!B20</f>
        <v>0</v>
      </c>
      <c r="C20">
        <f>[4]p49!C20</f>
        <v>0</v>
      </c>
      <c r="D20">
        <f>[4]p49!D20</f>
        <v>0</v>
      </c>
      <c r="E20">
        <f>[4]p49!E20</f>
        <v>0</v>
      </c>
      <c r="F20">
        <f>[4]p49!F20</f>
        <v>0</v>
      </c>
      <c r="G20">
        <f>[4]p49!G20</f>
        <v>0</v>
      </c>
      <c r="H20">
        <f>[4]p49!H20</f>
        <v>0</v>
      </c>
      <c r="I20">
        <f>[4]p49!I20</f>
        <v>0</v>
      </c>
      <c r="J20">
        <f>[4]p49!J20</f>
        <v>0</v>
      </c>
      <c r="K20">
        <f>[4]p49!K20</f>
        <v>0</v>
      </c>
    </row>
    <row r="21" spans="1:11">
      <c r="A21" t="s">
        <v>199</v>
      </c>
      <c r="B21">
        <f>[4]p49!B21</f>
        <v>0</v>
      </c>
      <c r="C21">
        <f>[4]p49!C21</f>
        <v>0</v>
      </c>
      <c r="D21">
        <f>[4]p49!D21</f>
        <v>0</v>
      </c>
      <c r="E21">
        <f>[4]p49!E21</f>
        <v>0</v>
      </c>
      <c r="F21">
        <f>[4]p49!F21</f>
        <v>0</v>
      </c>
      <c r="G21">
        <f>[4]p49!G21</f>
        <v>0</v>
      </c>
      <c r="H21">
        <f>[4]p49!H21</f>
        <v>0</v>
      </c>
      <c r="I21">
        <f>[4]p49!I21</f>
        <v>0</v>
      </c>
      <c r="J21">
        <f>[4]p49!J21</f>
        <v>0</v>
      </c>
      <c r="K21">
        <f>[4]p49!K21</f>
        <v>0</v>
      </c>
    </row>
    <row r="22" spans="1:11">
      <c r="A22" t="s">
        <v>200</v>
      </c>
      <c r="B22">
        <f>[4]p49!B22</f>
        <v>0</v>
      </c>
      <c r="C22">
        <f>[4]p49!C22</f>
        <v>0</v>
      </c>
      <c r="D22">
        <f>[4]p49!D22</f>
        <v>0</v>
      </c>
      <c r="E22">
        <f>[4]p49!E22</f>
        <v>0</v>
      </c>
      <c r="F22">
        <f>[4]p49!F22</f>
        <v>0</v>
      </c>
      <c r="G22">
        <f>[4]p49!G22</f>
        <v>0</v>
      </c>
      <c r="H22">
        <f>[4]p49!H22</f>
        <v>0</v>
      </c>
      <c r="I22">
        <f>[4]p49!I22</f>
        <v>0</v>
      </c>
      <c r="J22">
        <f>[4]p49!J22</f>
        <v>0</v>
      </c>
      <c r="K22">
        <f>[4]p49!K22</f>
        <v>0</v>
      </c>
    </row>
    <row r="23" spans="1:11">
      <c r="A23" t="s">
        <v>201</v>
      </c>
      <c r="B23">
        <f>[4]p49!B23</f>
        <v>6400</v>
      </c>
      <c r="C23">
        <f>[4]p49!C23</f>
        <v>475</v>
      </c>
      <c r="D23">
        <f>[4]p49!D23</f>
        <v>500</v>
      </c>
      <c r="E23">
        <f>[4]p49!E23</f>
        <v>41</v>
      </c>
      <c r="F23">
        <f>[4]p49!F23</f>
        <v>57</v>
      </c>
      <c r="G23">
        <f>[4]p49!G23</f>
        <v>56</v>
      </c>
      <c r="H23">
        <f>[4]p49!H23</f>
        <v>0</v>
      </c>
      <c r="I23">
        <f>[4]p49!I23</f>
        <v>0</v>
      </c>
      <c r="J23">
        <f>[4]p49!J23</f>
        <v>0</v>
      </c>
      <c r="K23">
        <f>[4]p49!K23</f>
        <v>0</v>
      </c>
    </row>
    <row r="24" spans="1:11">
      <c r="A24" t="s">
        <v>202</v>
      </c>
      <c r="B24">
        <f>[4]p49!B24</f>
        <v>6300</v>
      </c>
      <c r="C24">
        <f>[4]p49!C24</f>
        <v>475</v>
      </c>
      <c r="D24">
        <f>[4]p49!D24</f>
        <v>500</v>
      </c>
      <c r="E24">
        <f>[4]p49!E24</f>
        <v>41</v>
      </c>
      <c r="F24">
        <f>[4]p49!F24</f>
        <v>57</v>
      </c>
      <c r="G24">
        <f>[4]p49!G24</f>
        <v>53</v>
      </c>
      <c r="H24">
        <f>[4]p49!H24</f>
        <v>0</v>
      </c>
      <c r="I24">
        <f>[4]p49!I24</f>
        <v>0</v>
      </c>
      <c r="J24">
        <f>[4]p49!J24</f>
        <v>0</v>
      </c>
      <c r="K24">
        <f>[4]p49!K24</f>
        <v>0</v>
      </c>
    </row>
    <row r="25" spans="1:11">
      <c r="A25" t="s">
        <v>203</v>
      </c>
      <c r="B25">
        <f>[4]p49!B25</f>
        <v>6400</v>
      </c>
      <c r="C25">
        <f>[4]p49!C25</f>
        <v>475</v>
      </c>
      <c r="D25">
        <f>[4]p49!D25</f>
        <v>500</v>
      </c>
      <c r="E25">
        <f>[4]p49!E25</f>
        <v>41</v>
      </c>
      <c r="F25">
        <f>[4]p49!F25</f>
        <v>57</v>
      </c>
      <c r="G25">
        <f>[4]p49!G25</f>
        <v>56</v>
      </c>
      <c r="H25">
        <f>[4]p49!H25</f>
        <v>0</v>
      </c>
      <c r="I25">
        <f>[4]p49!I25</f>
        <v>0</v>
      </c>
      <c r="J25">
        <f>[4]p49!J25</f>
        <v>0</v>
      </c>
      <c r="K25">
        <f>[4]p49!K25</f>
        <v>0</v>
      </c>
    </row>
    <row r="26" spans="1:11">
      <c r="A26" t="s">
        <v>204</v>
      </c>
      <c r="B26">
        <f>[4]p49!B26</f>
        <v>6300</v>
      </c>
      <c r="C26">
        <f>[4]p49!C26</f>
        <v>475</v>
      </c>
      <c r="D26">
        <f>[4]p49!D26</f>
        <v>500</v>
      </c>
      <c r="E26">
        <f>[4]p49!E26</f>
        <v>41</v>
      </c>
      <c r="F26">
        <f>[4]p49!F26</f>
        <v>57</v>
      </c>
      <c r="G26">
        <f>[4]p49!G26</f>
        <v>53</v>
      </c>
      <c r="H26">
        <f>[4]p49!H26</f>
        <v>0</v>
      </c>
      <c r="I26">
        <f>[4]p49!I26</f>
        <v>0</v>
      </c>
      <c r="J26">
        <f>[4]p49!J26</f>
        <v>0</v>
      </c>
      <c r="K26">
        <f>[4]p49!K26</f>
        <v>0</v>
      </c>
    </row>
    <row r="27" spans="1:11">
      <c r="A27" t="s">
        <v>205</v>
      </c>
      <c r="B27">
        <f>[4]p49!B27</f>
        <v>6400</v>
      </c>
      <c r="C27">
        <f>[4]p49!C27</f>
        <v>475</v>
      </c>
      <c r="D27">
        <f>[4]p49!D27</f>
        <v>500</v>
      </c>
      <c r="E27">
        <f>[4]p49!E27</f>
        <v>41</v>
      </c>
      <c r="F27">
        <f>[4]p49!F27</f>
        <v>57</v>
      </c>
      <c r="G27">
        <f>[4]p49!G27</f>
        <v>56</v>
      </c>
      <c r="H27">
        <f>[4]p49!H27</f>
        <v>0</v>
      </c>
      <c r="I27">
        <f>[4]p49!I27</f>
        <v>0</v>
      </c>
      <c r="J27">
        <f>[4]p49!J27</f>
        <v>0</v>
      </c>
      <c r="K27">
        <f>[4]p49!K27</f>
        <v>0</v>
      </c>
    </row>
    <row r="28" spans="1:11">
      <c r="A28" t="s">
        <v>206</v>
      </c>
      <c r="B28">
        <f>[4]p49!B28</f>
        <v>0</v>
      </c>
      <c r="C28">
        <f>[4]p49!C28</f>
        <v>0</v>
      </c>
      <c r="D28">
        <f>[4]p49!D28</f>
        <v>0</v>
      </c>
      <c r="E28">
        <f>[4]p49!E28</f>
        <v>0</v>
      </c>
      <c r="F28">
        <f>[4]p49!F28</f>
        <v>0</v>
      </c>
      <c r="G28">
        <f>[4]p49!G28</f>
        <v>0</v>
      </c>
      <c r="H28">
        <f>[4]p49!H28</f>
        <v>0</v>
      </c>
      <c r="I28">
        <f>[4]p49!I28</f>
        <v>0</v>
      </c>
      <c r="J28">
        <f>[4]p49!J28</f>
        <v>0</v>
      </c>
      <c r="K28">
        <f>[4]p49!K28</f>
        <v>0</v>
      </c>
    </row>
    <row r="29" spans="1:11">
      <c r="A29" t="s">
        <v>207</v>
      </c>
      <c r="B29">
        <f>[4]p49!B29</f>
        <v>0</v>
      </c>
      <c r="C29">
        <f>[4]p49!C29</f>
        <v>0</v>
      </c>
      <c r="D29">
        <f>[4]p49!D29</f>
        <v>0</v>
      </c>
      <c r="E29">
        <f>[4]p49!E29</f>
        <v>0</v>
      </c>
      <c r="F29">
        <f>[4]p49!F29</f>
        <v>0</v>
      </c>
      <c r="G29">
        <f>[4]p49!G29</f>
        <v>0</v>
      </c>
      <c r="H29">
        <f>[4]p49!H29</f>
        <v>0</v>
      </c>
      <c r="I29">
        <f>[4]p49!I29</f>
        <v>0</v>
      </c>
      <c r="J29">
        <f>[4]p49!J29</f>
        <v>0</v>
      </c>
      <c r="K29">
        <f>[4]p49!K29</f>
        <v>0</v>
      </c>
    </row>
    <row r="30" spans="1:11">
      <c r="A30" t="s">
        <v>208</v>
      </c>
      <c r="B30">
        <f>[4]p49!B30</f>
        <v>0</v>
      </c>
      <c r="C30">
        <f>[4]p49!C30</f>
        <v>0</v>
      </c>
      <c r="D30">
        <f>[4]p49!D30</f>
        <v>0</v>
      </c>
      <c r="E30">
        <f>[4]p49!E30</f>
        <v>0</v>
      </c>
      <c r="F30">
        <f>[4]p49!F30</f>
        <v>0</v>
      </c>
      <c r="G30">
        <f>[4]p49!G30</f>
        <v>0</v>
      </c>
      <c r="H30">
        <f>[4]p49!H30</f>
        <v>0</v>
      </c>
      <c r="I30">
        <f>[4]p49!I30</f>
        <v>0</v>
      </c>
      <c r="J30">
        <f>[4]p49!J30</f>
        <v>0</v>
      </c>
      <c r="K30">
        <f>[4]p49!K30</f>
        <v>0</v>
      </c>
    </row>
    <row r="31" spans="1:11">
      <c r="A31" t="s">
        <v>209</v>
      </c>
      <c r="B31">
        <f>[4]p49!B31</f>
        <v>0</v>
      </c>
      <c r="C31">
        <f>[4]p49!C31</f>
        <v>0</v>
      </c>
      <c r="D31">
        <f>[4]p49!D31</f>
        <v>0</v>
      </c>
      <c r="E31">
        <f>[4]p49!E31</f>
        <v>0</v>
      </c>
      <c r="F31">
        <f>[4]p49!F31</f>
        <v>0</v>
      </c>
      <c r="G31">
        <f>[4]p49!G31</f>
        <v>0</v>
      </c>
      <c r="H31">
        <f>[4]p49!H31</f>
        <v>0</v>
      </c>
      <c r="I31">
        <f>[4]p49!I31</f>
        <v>0</v>
      </c>
      <c r="J31">
        <f>[4]p49!J31</f>
        <v>0</v>
      </c>
      <c r="K31">
        <f>[4]p49!K31</f>
        <v>0</v>
      </c>
    </row>
    <row r="32" spans="1:11">
      <c r="A32" t="s">
        <v>210</v>
      </c>
      <c r="B32">
        <f>[4]p49!B32</f>
        <v>0</v>
      </c>
      <c r="C32">
        <f>[4]p49!C32</f>
        <v>0</v>
      </c>
      <c r="D32">
        <f>[4]p49!D32</f>
        <v>0</v>
      </c>
      <c r="E32">
        <f>[4]p49!E32</f>
        <v>0</v>
      </c>
      <c r="F32">
        <f>[4]p49!F32</f>
        <v>0</v>
      </c>
      <c r="G32">
        <f>[4]p49!G32</f>
        <v>0</v>
      </c>
      <c r="H32">
        <f>[4]p49!H32</f>
        <v>0</v>
      </c>
      <c r="I32">
        <f>[4]p49!I32</f>
        <v>0</v>
      </c>
      <c r="J32">
        <f>[4]p49!J32</f>
        <v>0</v>
      </c>
      <c r="K32">
        <f>[4]p49!K32</f>
        <v>0</v>
      </c>
    </row>
    <row r="33" spans="1:11">
      <c r="A33" t="s">
        <v>211</v>
      </c>
      <c r="B33">
        <f>[4]p49!B33</f>
        <v>63999990</v>
      </c>
      <c r="C33">
        <f>[4]p49!C33</f>
        <v>3149990.4</v>
      </c>
      <c r="D33">
        <f>[4]p49!D33</f>
        <v>3150001.8</v>
      </c>
      <c r="E33">
        <f>[4]p49!E33</f>
        <v>900000.4</v>
      </c>
      <c r="F33">
        <f>[4]p49!F33</f>
        <v>1400000</v>
      </c>
      <c r="G33">
        <f>[4]p49!G33</f>
        <v>5000000</v>
      </c>
      <c r="H33">
        <f>[4]p49!H33</f>
        <v>9508007</v>
      </c>
      <c r="I33">
        <f>[4]p49!I33</f>
        <v>0</v>
      </c>
      <c r="J33">
        <f>[4]p49!J33</f>
        <v>0</v>
      </c>
      <c r="K33">
        <f>[4]p49!K33</f>
        <v>0</v>
      </c>
    </row>
    <row r="34" spans="1:11">
      <c r="A34" t="s">
        <v>212</v>
      </c>
      <c r="B34">
        <f>[4]p49!B34</f>
        <v>85000050</v>
      </c>
      <c r="C34">
        <f>[4]p49!C34</f>
        <v>3400000</v>
      </c>
      <c r="D34">
        <f>[4]p49!D34</f>
        <v>3399996.6</v>
      </c>
      <c r="E34">
        <f>[4]p49!E34</f>
        <v>1240001.08</v>
      </c>
      <c r="F34">
        <f>[4]p49!F34</f>
        <v>1900000</v>
      </c>
      <c r="G34">
        <f>[4]p49!G34</f>
        <v>6000000</v>
      </c>
      <c r="H34">
        <f>[4]p49!H34</f>
        <v>11923752</v>
      </c>
      <c r="I34">
        <f>[4]p49!I34</f>
        <v>0</v>
      </c>
      <c r="J34">
        <f>[4]p49!J34</f>
        <v>0</v>
      </c>
      <c r="K34">
        <f>[4]p49!K34</f>
        <v>0</v>
      </c>
    </row>
    <row r="35" spans="1:11">
      <c r="A35" t="s">
        <v>213</v>
      </c>
      <c r="B35">
        <f>[4]p49!B35</f>
        <v>0</v>
      </c>
      <c r="C35">
        <f>[4]p49!C35</f>
        <v>0.09</v>
      </c>
      <c r="D35">
        <f>[4]p49!D35</f>
        <v>0.09</v>
      </c>
      <c r="E35">
        <f>[4]p49!E35</f>
        <v>0.09</v>
      </c>
      <c r="F35">
        <f>[4]p49!F35</f>
        <v>0.09</v>
      </c>
      <c r="G35">
        <f>[4]p49!G35</f>
        <v>0.09</v>
      </c>
      <c r="H35">
        <f>[4]p49!H35</f>
        <v>0</v>
      </c>
      <c r="I35">
        <f>[4]p49!I35</f>
        <v>0</v>
      </c>
      <c r="J35">
        <f>[4]p49!J35</f>
        <v>0</v>
      </c>
      <c r="K35">
        <f>[4]p49!K35</f>
        <v>0</v>
      </c>
    </row>
    <row r="36" spans="1:11">
      <c r="A36" t="s">
        <v>214</v>
      </c>
      <c r="B36">
        <f>[4]p49!B36</f>
        <v>6.8999999999999992E-2</v>
      </c>
      <c r="C36">
        <f>[4]p49!C36</f>
        <v>0</v>
      </c>
      <c r="D36">
        <f>[4]p49!D36</f>
        <v>6.8999999999999992E-2</v>
      </c>
      <c r="E36">
        <f>[4]p49!E36</f>
        <v>6.8999999999999992E-2</v>
      </c>
      <c r="F36">
        <f>[4]p49!F36</f>
        <v>6.8999999999999992E-2</v>
      </c>
      <c r="G36">
        <f>[4]p49!G36</f>
        <v>0</v>
      </c>
      <c r="H36">
        <f>[4]p49!H36</f>
        <v>0</v>
      </c>
      <c r="I36">
        <f>[4]p49!I36</f>
        <v>0</v>
      </c>
      <c r="J36">
        <f>[4]p49!J36</f>
        <v>0</v>
      </c>
      <c r="K36">
        <f>[4]p49!K36</f>
        <v>0</v>
      </c>
    </row>
    <row r="37" spans="1:11">
      <c r="A37" t="s">
        <v>215</v>
      </c>
      <c r="B37">
        <f>[4]p49!B37</f>
        <v>9.1999999999999998E-2</v>
      </c>
      <c r="C37">
        <f>[4]p49!C37</f>
        <v>9.1999999999999998E-2</v>
      </c>
      <c r="D37">
        <f>[4]p49!D37</f>
        <v>0</v>
      </c>
      <c r="E37">
        <f>[4]p49!E37</f>
        <v>9.1999999999999998E-2</v>
      </c>
      <c r="F37">
        <f>[4]p49!F37</f>
        <v>9.1999999999999998E-2</v>
      </c>
      <c r="G37">
        <f>[4]p49!G37</f>
        <v>9.1999999999999998E-2</v>
      </c>
      <c r="H37">
        <f>[4]p49!H37</f>
        <v>0</v>
      </c>
      <c r="I37">
        <f>[4]p49!I37</f>
        <v>0</v>
      </c>
      <c r="J37">
        <f>[4]p49!J37</f>
        <v>0</v>
      </c>
      <c r="K37">
        <f>[4]p49!K37</f>
        <v>0</v>
      </c>
    </row>
    <row r="38" spans="1:11">
      <c r="A38" t="s">
        <v>216</v>
      </c>
      <c r="B38">
        <f>[4]p49!B38</f>
        <v>0.115</v>
      </c>
      <c r="C38">
        <f>[4]p49!C38</f>
        <v>0.115</v>
      </c>
      <c r="D38">
        <f>[4]p49!D38</f>
        <v>0.115</v>
      </c>
      <c r="E38">
        <f>[4]p49!E38</f>
        <v>0</v>
      </c>
      <c r="F38">
        <f>[4]p49!F38</f>
        <v>0</v>
      </c>
      <c r="G38">
        <f>[4]p49!G38</f>
        <v>0.115</v>
      </c>
      <c r="H38">
        <f>[4]p49!H38</f>
        <v>0</v>
      </c>
      <c r="I38">
        <f>[4]p49!I38</f>
        <v>0</v>
      </c>
      <c r="J38">
        <f>[4]p49!J38</f>
        <v>0</v>
      </c>
      <c r="K38">
        <f>[4]p49!K38</f>
        <v>0</v>
      </c>
    </row>
    <row r="39" spans="1:11">
      <c r="A39" t="s">
        <v>217</v>
      </c>
      <c r="B39">
        <f>[4]p49!B39</f>
        <v>0.115</v>
      </c>
      <c r="C39">
        <f>[4]p49!C39</f>
        <v>0.115</v>
      </c>
      <c r="D39">
        <f>[4]p49!D39</f>
        <v>0.115</v>
      </c>
      <c r="E39">
        <f>[4]p49!E39</f>
        <v>0</v>
      </c>
      <c r="F39">
        <f>[4]p49!F39</f>
        <v>0</v>
      </c>
      <c r="G39">
        <f>[4]p49!G39</f>
        <v>0.115</v>
      </c>
      <c r="H39">
        <f>[4]p49!H39</f>
        <v>0</v>
      </c>
      <c r="I39">
        <f>[4]p49!I39</f>
        <v>0</v>
      </c>
      <c r="J39">
        <f>[4]p49!J39</f>
        <v>0</v>
      </c>
      <c r="K39">
        <f>[4]p49!K39</f>
        <v>0</v>
      </c>
    </row>
    <row r="40" spans="1:11">
      <c r="A40" t="s">
        <v>218</v>
      </c>
      <c r="B40">
        <f>[4]p49!B40</f>
        <v>5.7500000000000002E-2</v>
      </c>
      <c r="C40">
        <f>[4]p49!C40</f>
        <v>0</v>
      </c>
      <c r="D40">
        <f>[4]p49!D40</f>
        <v>5.7500000000000002E-2</v>
      </c>
      <c r="E40">
        <f>[4]p49!E40</f>
        <v>5.7500000000000002E-2</v>
      </c>
      <c r="F40">
        <f>[4]p49!F40</f>
        <v>5.7500000000000002E-2</v>
      </c>
      <c r="G40">
        <f>[4]p49!G40</f>
        <v>0</v>
      </c>
      <c r="H40">
        <f>[4]p49!H40</f>
        <v>0</v>
      </c>
      <c r="I40">
        <f>[4]p49!I40</f>
        <v>0</v>
      </c>
      <c r="J40">
        <f>[4]p49!J40</f>
        <v>0</v>
      </c>
      <c r="K40">
        <f>[4]p49!K40</f>
        <v>0</v>
      </c>
    </row>
    <row r="41" spans="1:11">
      <c r="A41" t="s">
        <v>219</v>
      </c>
      <c r="B41">
        <f>[4]p49!B41</f>
        <v>0.6</v>
      </c>
      <c r="C41">
        <f>[4]p49!C41</f>
        <v>1.2</v>
      </c>
      <c r="D41">
        <f>[4]p49!D41</f>
        <v>0.6</v>
      </c>
      <c r="E41">
        <f>[4]p49!E41</f>
        <v>1.5</v>
      </c>
      <c r="F41">
        <f>[4]p49!F41</f>
        <v>1.5</v>
      </c>
      <c r="G41">
        <f>[4]p49!G41</f>
        <v>1.2</v>
      </c>
      <c r="H41">
        <f>[4]p49!H41</f>
        <v>0</v>
      </c>
      <c r="I41">
        <f>[4]p49!I41</f>
        <v>0</v>
      </c>
      <c r="J41">
        <f>[4]p49!J41</f>
        <v>0</v>
      </c>
      <c r="K41">
        <f>[4]p49!K41</f>
        <v>0</v>
      </c>
    </row>
    <row r="42" spans="1:11">
      <c r="A42" t="s">
        <v>220</v>
      </c>
      <c r="B42">
        <f>[4]p49!B42</f>
        <v>1.2</v>
      </c>
      <c r="C42">
        <f>[4]p49!C42</f>
        <v>0.6</v>
      </c>
      <c r="D42">
        <f>[4]p49!D42</f>
        <v>1.8</v>
      </c>
      <c r="E42">
        <f>[4]p49!E42</f>
        <v>1.2</v>
      </c>
      <c r="F42">
        <f>[4]p49!F42</f>
        <v>1.2</v>
      </c>
      <c r="G42">
        <f>[4]p49!G42</f>
        <v>0.6</v>
      </c>
      <c r="H42">
        <f>[4]p49!H42</f>
        <v>0</v>
      </c>
      <c r="I42">
        <f>[4]p49!I42</f>
        <v>0</v>
      </c>
      <c r="J42">
        <f>[4]p49!J42</f>
        <v>0</v>
      </c>
      <c r="K42">
        <f>[4]p49!K42</f>
        <v>0</v>
      </c>
    </row>
    <row r="43" spans="1:11">
      <c r="A43" t="s">
        <v>221</v>
      </c>
      <c r="B43">
        <f>[4]p49!B43</f>
        <v>0.6</v>
      </c>
      <c r="C43">
        <f>[4]p49!C43</f>
        <v>1.8</v>
      </c>
      <c r="D43">
        <f>[4]p49!D43</f>
        <v>0.6</v>
      </c>
      <c r="E43">
        <f>[4]p49!E43</f>
        <v>1.2</v>
      </c>
      <c r="F43">
        <f>[4]p49!F43</f>
        <v>1.2</v>
      </c>
      <c r="G43">
        <f>[4]p49!G43</f>
        <v>1.2</v>
      </c>
      <c r="H43">
        <f>[4]p49!H43</f>
        <v>0</v>
      </c>
      <c r="I43">
        <f>[4]p49!I43</f>
        <v>0</v>
      </c>
      <c r="J43">
        <f>[4]p49!J43</f>
        <v>0</v>
      </c>
      <c r="K43">
        <f>[4]p49!K43</f>
        <v>0</v>
      </c>
    </row>
    <row r="44" spans="1:11">
      <c r="A44" t="s">
        <v>222</v>
      </c>
      <c r="B44">
        <f>[4]p49!B44</f>
        <v>1.5</v>
      </c>
      <c r="C44">
        <f>[4]p49!C44</f>
        <v>1.2</v>
      </c>
      <c r="D44">
        <f>[4]p49!D44</f>
        <v>1.2</v>
      </c>
      <c r="E44">
        <f>[4]p49!E44</f>
        <v>0.6</v>
      </c>
      <c r="F44">
        <f>[4]p49!F44</f>
        <v>0.6</v>
      </c>
      <c r="G44">
        <f>[4]p49!G44</f>
        <v>0.9</v>
      </c>
      <c r="H44">
        <f>[4]p49!H44</f>
        <v>0</v>
      </c>
      <c r="I44">
        <f>[4]p49!I44</f>
        <v>0</v>
      </c>
      <c r="J44">
        <f>[4]p49!J44</f>
        <v>0</v>
      </c>
      <c r="K44">
        <f>[4]p49!K44</f>
        <v>0</v>
      </c>
    </row>
    <row r="45" spans="1:11">
      <c r="A45" t="s">
        <v>223</v>
      </c>
      <c r="B45">
        <f>[4]p49!B45</f>
        <v>1.5</v>
      </c>
      <c r="C45">
        <f>[4]p49!C45</f>
        <v>1.2</v>
      </c>
      <c r="D45">
        <f>[4]p49!D45</f>
        <v>1.2</v>
      </c>
      <c r="E45">
        <f>[4]p49!E45</f>
        <v>0.6</v>
      </c>
      <c r="F45">
        <f>[4]p49!F45</f>
        <v>0.6</v>
      </c>
      <c r="G45">
        <f>[4]p49!G45</f>
        <v>0.9</v>
      </c>
      <c r="H45">
        <f>[4]p49!H45</f>
        <v>0</v>
      </c>
      <c r="I45">
        <f>[4]p49!I45</f>
        <v>0</v>
      </c>
      <c r="J45">
        <f>[4]p49!J45</f>
        <v>0</v>
      </c>
      <c r="K45">
        <f>[4]p49!K45</f>
        <v>0</v>
      </c>
    </row>
    <row r="46" spans="1:11">
      <c r="A46" t="s">
        <v>224</v>
      </c>
      <c r="B46">
        <f>[4]p49!B46</f>
        <v>1.2</v>
      </c>
      <c r="C46">
        <f>[4]p49!C46</f>
        <v>0.6</v>
      </c>
      <c r="D46">
        <f>[4]p49!D46</f>
        <v>1.2</v>
      </c>
      <c r="E46">
        <f>[4]p49!E46</f>
        <v>0.9</v>
      </c>
      <c r="F46">
        <f>[4]p49!F46</f>
        <v>0.9</v>
      </c>
      <c r="G46">
        <f>[4]p49!G46</f>
        <v>0.6</v>
      </c>
      <c r="H46">
        <f>[4]p49!H46</f>
        <v>0</v>
      </c>
      <c r="I46">
        <f>[4]p49!I46</f>
        <v>0</v>
      </c>
      <c r="J46">
        <f>[4]p49!J46</f>
        <v>0</v>
      </c>
      <c r="K46">
        <f>[4]p49!K46</f>
        <v>0</v>
      </c>
    </row>
    <row r="47" spans="1:11">
      <c r="A47" t="s">
        <v>225</v>
      </c>
      <c r="B47">
        <f>[4]p49!B47</f>
        <v>89</v>
      </c>
      <c r="C47">
        <f>[4]p49!C47</f>
        <v>12.8</v>
      </c>
      <c r="D47">
        <f>[4]p49!D47</f>
        <v>6.5</v>
      </c>
      <c r="E47">
        <f>[4]p49!E47</f>
        <v>0.67</v>
      </c>
      <c r="F47">
        <f>[4]p49!F47</f>
        <v>0.79</v>
      </c>
      <c r="G47">
        <f>[4]p49!G47</f>
        <v>1</v>
      </c>
      <c r="H47">
        <f>[4]p49!H47</f>
        <v>0</v>
      </c>
      <c r="I47">
        <f>[4]p49!I47</f>
        <v>0</v>
      </c>
      <c r="J47">
        <f>[4]p49!J47</f>
        <v>0</v>
      </c>
      <c r="K47">
        <f>[4]p49!K47</f>
        <v>0</v>
      </c>
    </row>
    <row r="48" spans="1:11">
      <c r="A48" t="s">
        <v>226</v>
      </c>
      <c r="B48">
        <f>[4]p49!B48</f>
        <v>88</v>
      </c>
      <c r="C48">
        <f>[4]p49!C48</f>
        <v>12.8</v>
      </c>
      <c r="D48">
        <f>[4]p49!D48</f>
        <v>6.5</v>
      </c>
      <c r="E48">
        <f>[4]p49!E48</f>
        <v>0.69</v>
      </c>
      <c r="F48">
        <f>[4]p49!F48</f>
        <v>0.82</v>
      </c>
      <c r="G48">
        <f>[4]p49!G48</f>
        <v>1</v>
      </c>
      <c r="H48">
        <f>[4]p49!H48</f>
        <v>0</v>
      </c>
      <c r="I48">
        <f>[4]p49!I48</f>
        <v>0</v>
      </c>
      <c r="J48">
        <f>[4]p49!J48</f>
        <v>0</v>
      </c>
      <c r="K48">
        <f>[4]p49!K48</f>
        <v>0</v>
      </c>
    </row>
    <row r="49" spans="1:20">
      <c r="A49" t="s">
        <v>227</v>
      </c>
      <c r="B49">
        <f>[4]p49!B49</f>
        <v>90</v>
      </c>
      <c r="C49">
        <f>[4]p49!C49</f>
        <v>12.8</v>
      </c>
      <c r="D49">
        <f>[4]p49!D49</f>
        <v>6.6</v>
      </c>
      <c r="E49">
        <f>[4]p49!E49</f>
        <v>0.68</v>
      </c>
      <c r="F49">
        <f>[4]p49!F49</f>
        <v>0.8</v>
      </c>
      <c r="G49">
        <f>[4]p49!G49</f>
        <v>1</v>
      </c>
      <c r="H49">
        <f>[4]p49!H49</f>
        <v>0</v>
      </c>
      <c r="I49">
        <f>[4]p49!I49</f>
        <v>0</v>
      </c>
      <c r="J49">
        <f>[4]p49!J49</f>
        <v>0</v>
      </c>
      <c r="K49">
        <f>[4]p49!K49</f>
        <v>0</v>
      </c>
    </row>
    <row r="50" spans="1:20">
      <c r="A50" t="s">
        <v>228</v>
      </c>
      <c r="B50">
        <f>[4]p49!B50</f>
        <v>88</v>
      </c>
      <c r="C50">
        <f>[4]p49!C50</f>
        <v>12.8</v>
      </c>
      <c r="D50">
        <f>[4]p49!D50</f>
        <v>7.2</v>
      </c>
      <c r="E50">
        <f>[4]p49!E50</f>
        <v>0.68</v>
      </c>
      <c r="F50">
        <f>[4]p49!F50</f>
        <v>0.81</v>
      </c>
      <c r="G50">
        <f>[4]p49!G50</f>
        <v>1</v>
      </c>
      <c r="H50">
        <f>[4]p49!H50</f>
        <v>0</v>
      </c>
      <c r="I50">
        <f>[4]p49!I50</f>
        <v>0</v>
      </c>
      <c r="J50">
        <f>[4]p49!J50</f>
        <v>0</v>
      </c>
      <c r="K50">
        <f>[4]p49!K50</f>
        <v>0</v>
      </c>
    </row>
    <row r="51" spans="1:20" ht="14" thickBot="1">
      <c r="A51" s="34" t="s">
        <v>229</v>
      </c>
      <c r="B51" s="34">
        <f>[4]p49!B51</f>
        <v>5.2088888888888851</v>
      </c>
      <c r="C51" s="34">
        <f>[4]p49!C51</f>
        <v>7.6000000000000068</v>
      </c>
      <c r="D51" s="34">
        <f>[4]p49!D51</f>
        <v>17.381818181818211</v>
      </c>
      <c r="E51" s="34">
        <f>[4]p49!E51</f>
        <v>7.6000000000000068</v>
      </c>
      <c r="F51" s="34">
        <f>[4]p49!F51</f>
        <v>8.9450000000000003</v>
      </c>
      <c r="G51" s="34">
        <f>[4]p49!G51</f>
        <v>7.6</v>
      </c>
      <c r="H51" s="34">
        <f>[4]p49!H51</f>
        <v>0</v>
      </c>
      <c r="I51" s="34">
        <f>[4]p49!I51</f>
        <v>0</v>
      </c>
      <c r="J51" s="34">
        <f>[4]p49!J51</f>
        <v>0</v>
      </c>
      <c r="K51" s="34">
        <f>[4]p49!K51</f>
        <v>0</v>
      </c>
      <c r="L51" s="34"/>
      <c r="M51" s="34"/>
    </row>
    <row r="52" spans="1:20">
      <c r="A52" t="s">
        <v>115</v>
      </c>
      <c r="B52">
        <f>[4]p49!B52</f>
        <v>25247755.614988804</v>
      </c>
      <c r="C52">
        <f>[4]p49!C52</f>
        <v>17573713.331396013</v>
      </c>
      <c r="D52">
        <f>[4]p49!D52</f>
        <v>25937191.363648653</v>
      </c>
      <c r="E52">
        <f>[4]p49!E52</f>
        <v>30244075.216331303</v>
      </c>
      <c r="F52">
        <f>[4]p49!F52</f>
        <v>24247228.470959529</v>
      </c>
      <c r="G52">
        <f>[4]p49!G52</f>
        <v>0</v>
      </c>
      <c r="H52">
        <f>[4]p49!H52</f>
        <v>0</v>
      </c>
      <c r="I52">
        <f>[4]p49!I52</f>
        <v>0</v>
      </c>
      <c r="J52">
        <f>[4]p49!J52</f>
        <v>0</v>
      </c>
      <c r="K52">
        <f>[4]p49!K52</f>
        <v>0</v>
      </c>
      <c r="M52" s="28"/>
    </row>
    <row r="53" spans="1:20">
      <c r="A53" t="s">
        <v>116</v>
      </c>
      <c r="B53">
        <f>[4]p49!B53</f>
        <v>29702365</v>
      </c>
      <c r="C53">
        <f>[4]p49!C53</f>
        <v>34381266</v>
      </c>
      <c r="D53">
        <f>[4]p49!D53</f>
        <v>29710398</v>
      </c>
      <c r="E53">
        <f>[4]p49!E53</f>
        <v>33790101</v>
      </c>
      <c r="F53">
        <f>[4]p49!F53</f>
        <v>29703271</v>
      </c>
      <c r="G53">
        <f>[4]p49!G53</f>
        <v>0</v>
      </c>
      <c r="H53">
        <f>[4]p49!H53</f>
        <v>0</v>
      </c>
      <c r="I53">
        <f>[4]p49!I53</f>
        <v>0</v>
      </c>
      <c r="J53">
        <f>[4]p49!J53</f>
        <v>0</v>
      </c>
      <c r="K53">
        <f>[4]p49!K53</f>
        <v>0</v>
      </c>
      <c r="N53" s="10"/>
      <c r="O53" s="10"/>
      <c r="P53" s="10"/>
      <c r="Q53" s="10"/>
      <c r="R53" s="10"/>
    </row>
    <row r="54" spans="1:20">
      <c r="A54" t="s">
        <v>230</v>
      </c>
      <c r="B54">
        <f>[4]p49!B54</f>
        <v>1133757</v>
      </c>
      <c r="C54">
        <f>[4]p49!C54</f>
        <v>1177546</v>
      </c>
      <c r="D54">
        <f>[4]p49!D54</f>
        <v>1130556</v>
      </c>
      <c r="E54">
        <f>[4]p49!E54</f>
        <v>1347534</v>
      </c>
      <c r="F54">
        <f>[4]p49!F54</f>
        <v>1145544</v>
      </c>
      <c r="G54">
        <f>[4]p49!G54</f>
        <v>0</v>
      </c>
      <c r="H54">
        <f>[4]p49!H54</f>
        <v>0</v>
      </c>
      <c r="I54">
        <f>[4]p49!I54</f>
        <v>0</v>
      </c>
      <c r="J54">
        <f>[4]p49!J54</f>
        <v>0</v>
      </c>
      <c r="K54">
        <f>[4]p49!K54</f>
        <v>0</v>
      </c>
      <c r="N54" s="32"/>
      <c r="O54" s="32"/>
      <c r="P54" s="32"/>
      <c r="Q54" s="32"/>
      <c r="R54" s="32"/>
      <c r="S54" s="32"/>
      <c r="T54" s="33"/>
    </row>
    <row r="55" spans="1:20">
      <c r="A55" t="s">
        <v>231</v>
      </c>
      <c r="B55">
        <f>[4]p49!B55</f>
        <v>3613717</v>
      </c>
      <c r="C55">
        <f>[4]p49!C55</f>
        <v>1282474</v>
      </c>
      <c r="D55">
        <f>[4]p49!D55</f>
        <v>3617479</v>
      </c>
      <c r="E55">
        <f>[4]p49!E55</f>
        <v>1321688</v>
      </c>
      <c r="F55">
        <f>[4]p49!F55</f>
        <v>3418181</v>
      </c>
      <c r="G55">
        <f>[4]p49!G55</f>
        <v>0</v>
      </c>
      <c r="H55">
        <f>[4]p49!H55</f>
        <v>0</v>
      </c>
      <c r="I55">
        <f>[4]p49!I55</f>
        <v>0</v>
      </c>
      <c r="J55">
        <f>[4]p49!J55</f>
        <v>0</v>
      </c>
      <c r="K55">
        <f>[4]p49!K55</f>
        <v>0</v>
      </c>
      <c r="N55" s="32"/>
      <c r="O55" s="32"/>
      <c r="P55" s="32"/>
      <c r="Q55" s="32"/>
      <c r="R55" s="32"/>
      <c r="S55" s="32"/>
      <c r="T55" s="33"/>
    </row>
    <row r="56" spans="1:20">
      <c r="A56" t="s">
        <v>232</v>
      </c>
      <c r="B56">
        <f>[4]p49!B56</f>
        <v>4747474</v>
      </c>
      <c r="C56">
        <f>[4]p49!C56</f>
        <v>2460020</v>
      </c>
      <c r="D56">
        <f>[4]p49!D56</f>
        <v>4748035</v>
      </c>
      <c r="E56">
        <f>[4]p49!E56</f>
        <v>2669222</v>
      </c>
      <c r="F56">
        <f>[4]p49!F56</f>
        <v>4563725</v>
      </c>
      <c r="G56">
        <f>[4]p49!G56</f>
        <v>0</v>
      </c>
      <c r="H56">
        <f>[4]p49!H56</f>
        <v>0</v>
      </c>
      <c r="I56">
        <f>[4]p49!I56</f>
        <v>0</v>
      </c>
      <c r="J56">
        <f>[4]p49!J56</f>
        <v>0</v>
      </c>
      <c r="K56">
        <f>[4]p49!K56</f>
        <v>0</v>
      </c>
      <c r="T56" s="33"/>
    </row>
    <row r="57" spans="1:20">
      <c r="A57" t="s">
        <v>233</v>
      </c>
      <c r="B57">
        <f>[4]p49!B57</f>
        <v>3910303</v>
      </c>
      <c r="C57">
        <f>[4]p49!C57</f>
        <v>3950975</v>
      </c>
      <c r="D57">
        <f>[4]p49!D57</f>
        <v>3925923</v>
      </c>
      <c r="E57">
        <f>[4]p49!E57</f>
        <v>3971250</v>
      </c>
      <c r="F57">
        <f>[4]p49!F57</f>
        <v>3943146</v>
      </c>
      <c r="G57">
        <f>[4]p49!G57</f>
        <v>98433</v>
      </c>
      <c r="H57">
        <f>[4]p49!H57</f>
        <v>98433</v>
      </c>
      <c r="I57">
        <f>[4]p49!I57</f>
        <v>98433</v>
      </c>
      <c r="J57">
        <f>[4]p49!J57</f>
        <v>98433</v>
      </c>
      <c r="K57">
        <f>[4]p49!K57</f>
        <v>98433</v>
      </c>
      <c r="M57" s="28"/>
      <c r="N57" s="10"/>
      <c r="O57" s="10"/>
      <c r="P57" s="10"/>
      <c r="Q57" s="10"/>
      <c r="R57" s="10"/>
      <c r="T57" s="33"/>
    </row>
    <row r="58" spans="1:20">
      <c r="A58" t="s">
        <v>234</v>
      </c>
      <c r="B58">
        <f>[4]p49!B58</f>
        <v>6230000</v>
      </c>
      <c r="C58">
        <f>[4]p49!C58</f>
        <v>6230000</v>
      </c>
      <c r="D58">
        <f>[4]p49!D58</f>
        <v>6230000</v>
      </c>
      <c r="E58">
        <f>[4]p49!E58</f>
        <v>6230000</v>
      </c>
      <c r="F58">
        <f>[4]p49!F58</f>
        <v>6230000</v>
      </c>
      <c r="G58">
        <f>[4]p49!G58</f>
        <v>3036973</v>
      </c>
      <c r="H58">
        <f>[4]p49!H58</f>
        <v>2065142</v>
      </c>
      <c r="I58">
        <f>[4]p49!I58</f>
        <v>1943663</v>
      </c>
      <c r="J58">
        <f>[4]p49!J58</f>
        <v>2672533</v>
      </c>
      <c r="K58">
        <f>[4]p49!K58</f>
        <v>2915491</v>
      </c>
      <c r="N58" s="32"/>
      <c r="O58" s="32"/>
      <c r="P58" s="32"/>
      <c r="Q58" s="32"/>
      <c r="R58" s="32"/>
      <c r="S58" s="32"/>
      <c r="T58" s="33"/>
    </row>
    <row r="59" spans="1:20">
      <c r="A59" t="s">
        <v>235</v>
      </c>
      <c r="B59">
        <f>[4]p49!B59</f>
        <v>7612500</v>
      </c>
      <c r="C59">
        <f>[4]p49!C59</f>
        <v>7612500</v>
      </c>
      <c r="D59">
        <f>[4]p49!D59</f>
        <v>7612500</v>
      </c>
      <c r="E59">
        <f>[4]p49!E59</f>
        <v>7612500</v>
      </c>
      <c r="F59">
        <f>[4]p49!F59</f>
        <v>7612500</v>
      </c>
      <c r="G59">
        <f>[4]p49!G59</f>
        <v>2429577</v>
      </c>
      <c r="H59">
        <f>[4]p49!H59</f>
        <v>2915491</v>
      </c>
      <c r="I59">
        <f>[4]p49!I59</f>
        <v>2672533</v>
      </c>
      <c r="J59">
        <f>[4]p49!J59</f>
        <v>1943663</v>
      </c>
      <c r="K59">
        <f>[4]p49!K59</f>
        <v>2065142</v>
      </c>
      <c r="N59" s="32"/>
      <c r="O59" s="32"/>
      <c r="P59" s="32"/>
      <c r="Q59" s="32"/>
      <c r="R59" s="32"/>
      <c r="S59" s="32"/>
      <c r="T59" s="33"/>
    </row>
    <row r="60" spans="1:20">
      <c r="A60" t="s">
        <v>236</v>
      </c>
      <c r="B60">
        <f>[4]p49!B60</f>
        <v>13842500</v>
      </c>
      <c r="C60">
        <f>[4]p49!C60</f>
        <v>13842500</v>
      </c>
      <c r="D60">
        <f>[4]p49!D60</f>
        <v>13842500</v>
      </c>
      <c r="E60">
        <f>[4]p49!E60</f>
        <v>13842500</v>
      </c>
      <c r="F60">
        <f>[4]p49!F60</f>
        <v>13842500</v>
      </c>
      <c r="G60">
        <f>[4]p49!G60</f>
        <v>5466550</v>
      </c>
      <c r="H60">
        <f>[4]p49!H60</f>
        <v>4980633</v>
      </c>
      <c r="I60">
        <f>[4]p49!I60</f>
        <v>4616196</v>
      </c>
      <c r="J60">
        <f>[4]p49!J60</f>
        <v>4616196</v>
      </c>
      <c r="K60">
        <f>[4]p49!K60</f>
        <v>4980633</v>
      </c>
    </row>
    <row r="61" spans="1:20">
      <c r="A61" t="s">
        <v>237</v>
      </c>
      <c r="B61">
        <f>[4]p49!B61</f>
        <v>77450397.614988804</v>
      </c>
      <c r="C61">
        <f>[4]p49!C61</f>
        <v>72208474.331396013</v>
      </c>
      <c r="D61">
        <f>[4]p49!D61</f>
        <v>78164047.363648653</v>
      </c>
      <c r="E61">
        <f>[4]p49!E61</f>
        <v>84517148.216331303</v>
      </c>
      <c r="F61">
        <f>[4]p49!F61</f>
        <v>76299870.470959529</v>
      </c>
      <c r="G61">
        <f>[4]p49!G61</f>
        <v>0</v>
      </c>
      <c r="H61">
        <f>[4]p49!H61</f>
        <v>0</v>
      </c>
      <c r="I61">
        <f>[4]p49!I61</f>
        <v>0</v>
      </c>
      <c r="J61">
        <f>[4]p49!J61</f>
        <v>0</v>
      </c>
      <c r="K61">
        <f>[4]p49!K61</f>
        <v>0</v>
      </c>
    </row>
    <row r="62" spans="1:20">
      <c r="A62" t="s">
        <v>121</v>
      </c>
      <c r="B62">
        <f>[4]p49!B62</f>
        <v>8425705.1585327759</v>
      </c>
      <c r="C62">
        <f>[4]p49!C62</f>
        <v>8628086.3042343874</v>
      </c>
      <c r="D62">
        <f>[4]p49!D62</f>
        <v>8426763.8167988732</v>
      </c>
      <c r="E62">
        <f>[4]p49!E62</f>
        <v>8628409.5149726532</v>
      </c>
      <c r="F62">
        <f>[4]p49!F62</f>
        <v>8426500.0609298442</v>
      </c>
      <c r="G62">
        <f>[4]p49!G62</f>
        <v>0</v>
      </c>
      <c r="H62">
        <f>[4]p49!H62</f>
        <v>0</v>
      </c>
      <c r="I62">
        <f>[4]p49!I62</f>
        <v>0</v>
      </c>
      <c r="J62">
        <f>[4]p49!J62</f>
        <v>0</v>
      </c>
      <c r="K62">
        <f>[4]p49!K62</f>
        <v>0</v>
      </c>
    </row>
    <row r="63" spans="1:20">
      <c r="A63" t="s">
        <v>122</v>
      </c>
      <c r="B63">
        <f>[4]p49!B63</f>
        <v>2648820</v>
      </c>
      <c r="C63">
        <f>[4]p49!C63</f>
        <v>2111612</v>
      </c>
      <c r="D63">
        <f>[4]p49!D63</f>
        <v>2395517</v>
      </c>
      <c r="E63">
        <f>[4]p49!E63</f>
        <v>2470852</v>
      </c>
      <c r="F63">
        <f>[4]p49!F63</f>
        <v>2439800</v>
      </c>
      <c r="G63">
        <f>[4]p49!G63</f>
        <v>-3657401</v>
      </c>
      <c r="H63">
        <f>[4]p49!H63</f>
        <v>-3213712</v>
      </c>
      <c r="I63">
        <f>[4]p49!I63</f>
        <v>-2499316</v>
      </c>
      <c r="J63">
        <f>[4]p49!J63</f>
        <v>-2345207</v>
      </c>
      <c r="K63">
        <f>[4]p49!K63</f>
        <v>-2935383</v>
      </c>
    </row>
    <row r="64" spans="1:20">
      <c r="A64" t="s">
        <v>238</v>
      </c>
      <c r="B64">
        <f>[4]p49!B64</f>
        <v>36797787</v>
      </c>
      <c r="C64">
        <f>[4]p49!C64</f>
        <v>39956399</v>
      </c>
      <c r="D64">
        <f>[4]p49!D64</f>
        <v>41808937</v>
      </c>
      <c r="E64">
        <f>[4]p49!E64</f>
        <v>34810703</v>
      </c>
      <c r="F64">
        <f>[4]p49!F64</f>
        <v>39822924</v>
      </c>
      <c r="G64">
        <f>[4]p49!G64</f>
        <v>0</v>
      </c>
      <c r="H64">
        <f>[4]p49!H64</f>
        <v>0</v>
      </c>
      <c r="I64">
        <f>[4]p49!I64</f>
        <v>0</v>
      </c>
      <c r="J64">
        <f>[4]p49!J64</f>
        <v>0</v>
      </c>
      <c r="K64">
        <f>[4]p49!K64</f>
        <v>0</v>
      </c>
    </row>
    <row r="65" spans="1:13">
      <c r="A65" t="s">
        <v>239</v>
      </c>
      <c r="B65">
        <f>[4]p49!B65</f>
        <v>1000000</v>
      </c>
      <c r="C65">
        <f>[4]p49!C65</f>
        <v>1000000</v>
      </c>
      <c r="D65">
        <f>[4]p49!D65</f>
        <v>1000000</v>
      </c>
      <c r="E65">
        <f>[4]p49!E65</f>
        <v>1000000</v>
      </c>
      <c r="F65">
        <f>[4]p49!F65</f>
        <v>1000000</v>
      </c>
      <c r="G65">
        <f>[4]p49!G65</f>
        <v>1000000</v>
      </c>
      <c r="H65">
        <f>[4]p49!H65</f>
        <v>1000000</v>
      </c>
      <c r="I65">
        <f>[4]p49!I65</f>
        <v>1000000</v>
      </c>
      <c r="J65">
        <f>[4]p49!J65</f>
        <v>1000000</v>
      </c>
      <c r="K65">
        <f>[4]p49!K65</f>
        <v>1000000</v>
      </c>
    </row>
    <row r="66" spans="1:13">
      <c r="A66" t="s">
        <v>125</v>
      </c>
      <c r="B66">
        <f>[4]p49!B66</f>
        <v>28578085.456456024</v>
      </c>
      <c r="C66">
        <f>[4]p49!C66</f>
        <v>20512377.027161628</v>
      </c>
      <c r="D66">
        <f>[4]p49!D66</f>
        <v>24532829.54684978</v>
      </c>
      <c r="E66">
        <f>[4]p49!E66</f>
        <v>37607183.701358646</v>
      </c>
      <c r="F66">
        <f>[4]p49!F66</f>
        <v>24610646.410029676</v>
      </c>
      <c r="G66">
        <f>[4]p49!G66</f>
        <v>13421894</v>
      </c>
      <c r="H66">
        <f>[4]p49!H66</f>
        <v>14283164</v>
      </c>
      <c r="I66">
        <f>[4]p49!I66</f>
        <v>15669933</v>
      </c>
      <c r="J66">
        <f>[4]p49!J66</f>
        <v>15970100</v>
      </c>
      <c r="K66">
        <f>[4]p49!K66</f>
        <v>14823449</v>
      </c>
    </row>
    <row r="67" spans="1:13">
      <c r="A67" t="s">
        <v>240</v>
      </c>
      <c r="B67">
        <f>[4]p49!B67</f>
        <v>77450397.614988804</v>
      </c>
      <c r="C67">
        <f>[4]p49!C67</f>
        <v>72208474.331396013</v>
      </c>
      <c r="D67">
        <f>[4]p49!D67</f>
        <v>78164047.363648653</v>
      </c>
      <c r="E67">
        <f>[4]p49!E67</f>
        <v>84517148.216331303</v>
      </c>
      <c r="F67">
        <f>[4]p49!F67</f>
        <v>76299870.470959529</v>
      </c>
      <c r="G67">
        <f>[4]p49!G67</f>
        <v>0</v>
      </c>
      <c r="H67">
        <f>[4]p49!H67</f>
        <v>0</v>
      </c>
      <c r="I67">
        <f>[4]p49!I67</f>
        <v>0</v>
      </c>
      <c r="J67">
        <f>[4]p49!J67</f>
        <v>0</v>
      </c>
      <c r="K67">
        <f>[4]p49!K67</f>
        <v>0</v>
      </c>
    </row>
    <row r="68" spans="1:13">
      <c r="A68" t="s">
        <v>241</v>
      </c>
      <c r="B68">
        <f>[4]p49!B68</f>
        <v>2000000</v>
      </c>
      <c r="C68">
        <f>[4]p49!C68</f>
        <v>2000000</v>
      </c>
      <c r="D68">
        <f>[4]p49!D68</f>
        <v>2000000</v>
      </c>
      <c r="E68">
        <f>[4]p49!E68</f>
        <v>2000000</v>
      </c>
      <c r="F68">
        <f>[4]p49!F68</f>
        <v>2000000</v>
      </c>
      <c r="G68">
        <f>[4]p49!G68</f>
        <v>0</v>
      </c>
      <c r="H68">
        <f>[4]p49!H68</f>
        <v>0</v>
      </c>
      <c r="I68">
        <f>[4]p49!I68</f>
        <v>0</v>
      </c>
      <c r="J68">
        <f>[4]p49!J68</f>
        <v>0</v>
      </c>
      <c r="K68">
        <f>[4]p49!K68</f>
        <v>0</v>
      </c>
    </row>
    <row r="69" spans="1:13">
      <c r="A69" t="s">
        <v>242</v>
      </c>
      <c r="B69">
        <f>[4]p49!B69</f>
        <v>34782747.314793155</v>
      </c>
      <c r="C69">
        <f>[4]p49!C69</f>
        <v>41719863.920510247</v>
      </c>
      <c r="D69">
        <f>[4]p49!D69</f>
        <v>34791680.232601754</v>
      </c>
      <c r="E69">
        <f>[4]p49!E69</f>
        <v>40874653.543254234</v>
      </c>
      <c r="F69">
        <f>[4]p49!F69</f>
        <v>34784105.200126261</v>
      </c>
      <c r="G69">
        <f>[4]p49!G69</f>
        <v>0</v>
      </c>
      <c r="H69">
        <f>[4]p49!H69</f>
        <v>0</v>
      </c>
      <c r="I69">
        <f>[4]p49!I69</f>
        <v>0</v>
      </c>
      <c r="J69">
        <f>[4]p49!J69</f>
        <v>0</v>
      </c>
      <c r="K69">
        <f>[4]p49!K69</f>
        <v>0</v>
      </c>
    </row>
    <row r="70" spans="1:13">
      <c r="A70" t="s">
        <v>243</v>
      </c>
      <c r="B70">
        <f>[4]p49!B70</f>
        <v>1011857.1968408376</v>
      </c>
      <c r="C70">
        <f>[4]p49!C70</f>
        <v>1979111.6423930526</v>
      </c>
      <c r="D70">
        <f>[4]p49!D70</f>
        <v>882416.46500816941</v>
      </c>
      <c r="E70">
        <f>[4]p49!E70</f>
        <v>2161435.2486753538</v>
      </c>
      <c r="F70">
        <f>[4]p49!F70</f>
        <v>941510.44542928785</v>
      </c>
      <c r="G70">
        <f>[4]p49!G70</f>
        <v>-55473</v>
      </c>
      <c r="H70">
        <f>[4]p49!H70</f>
        <v>-51414</v>
      </c>
      <c r="I70">
        <f>[4]p49!I70</f>
        <v>-48369</v>
      </c>
      <c r="J70">
        <f>[4]p49!J70</f>
        <v>-48369</v>
      </c>
      <c r="K70">
        <f>[4]p49!K70</f>
        <v>-51414</v>
      </c>
    </row>
    <row r="71" spans="1:13">
      <c r="A71" t="s">
        <v>244</v>
      </c>
      <c r="B71">
        <f>[4]p49!B71</f>
        <v>0.99116717536350196</v>
      </c>
      <c r="C71">
        <f>[4]p49!C71</f>
        <v>1.0140383406471107</v>
      </c>
      <c r="D71">
        <f>[4]p49!D71</f>
        <v>0.99177176292676039</v>
      </c>
      <c r="E71">
        <f>[4]p49!E71</f>
        <v>1.0141128312985257</v>
      </c>
      <c r="F71">
        <f>[4]p49!F71</f>
        <v>0.9889098897641011</v>
      </c>
      <c r="G71">
        <f>[4]p49!G71</f>
        <v>0</v>
      </c>
      <c r="H71">
        <f>[4]p49!H71</f>
        <v>0</v>
      </c>
      <c r="I71">
        <f>[4]p49!I71</f>
        <v>0</v>
      </c>
      <c r="J71">
        <f>[4]p49!J71</f>
        <v>0</v>
      </c>
      <c r="K71">
        <f>[4]p49!K71</f>
        <v>0</v>
      </c>
    </row>
    <row r="72" spans="1:13">
      <c r="A72" t="s">
        <v>245</v>
      </c>
      <c r="B72">
        <f>[4]p49!B72</f>
        <v>0.94273664682866853</v>
      </c>
      <c r="C72">
        <f>[4]p49!C72</f>
        <v>1.0850914251908785</v>
      </c>
      <c r="D72">
        <f>[4]p49!D72</f>
        <v>0.94269039632381024</v>
      </c>
      <c r="E72">
        <f>[4]p49!E72</f>
        <v>1.0851448972483073</v>
      </c>
      <c r="F72">
        <f>[4]p49!F72</f>
        <v>0.94433663440833493</v>
      </c>
      <c r="G72">
        <f>[4]p49!G72</f>
        <v>0</v>
      </c>
      <c r="H72">
        <f>[4]p49!H72</f>
        <v>0</v>
      </c>
      <c r="I72">
        <f>[4]p49!I72</f>
        <v>0</v>
      </c>
      <c r="J72">
        <f>[4]p49!J72</f>
        <v>0</v>
      </c>
      <c r="K72">
        <f>[4]p49!K72</f>
        <v>0</v>
      </c>
    </row>
    <row r="73" spans="1:13">
      <c r="A73" t="s">
        <v>246</v>
      </c>
      <c r="B73">
        <f>[4]p49!B73</f>
        <v>0</v>
      </c>
      <c r="C73">
        <f>[4]p49!C73</f>
        <v>0</v>
      </c>
      <c r="D73">
        <f>[4]p49!D73</f>
        <v>0</v>
      </c>
      <c r="E73">
        <f>[4]p49!E73</f>
        <v>0</v>
      </c>
      <c r="F73">
        <f>[4]p49!F73</f>
        <v>0</v>
      </c>
      <c r="G73">
        <f>[4]p49!G73</f>
        <v>0</v>
      </c>
      <c r="H73">
        <f>[4]p49!H73</f>
        <v>0</v>
      </c>
      <c r="I73">
        <f>[4]p49!I73</f>
        <v>0</v>
      </c>
      <c r="J73">
        <f>[4]p49!J73</f>
        <v>0</v>
      </c>
      <c r="K73">
        <f>[4]p49!K73</f>
        <v>0</v>
      </c>
    </row>
    <row r="74" spans="1:13">
      <c r="A74" t="s">
        <v>435</v>
      </c>
      <c r="B74">
        <f>[4]p49!B74</f>
        <v>0</v>
      </c>
      <c r="C74">
        <f>[4]p49!C74</f>
        <v>0</v>
      </c>
      <c r="D74">
        <f>[4]p49!D74</f>
        <v>0</v>
      </c>
      <c r="E74">
        <f>[4]p49!E74</f>
        <v>0</v>
      </c>
      <c r="F74">
        <f>[4]p49!F74</f>
        <v>0</v>
      </c>
      <c r="G74">
        <f>[4]p49!G74</f>
        <v>0</v>
      </c>
      <c r="H74">
        <f>[4]p49!H74</f>
        <v>0</v>
      </c>
      <c r="I74">
        <f>[4]p49!I74</f>
        <v>0</v>
      </c>
      <c r="J74">
        <f>[4]p49!J74</f>
        <v>0</v>
      </c>
      <c r="K74">
        <f>[4]p49!K74</f>
        <v>0</v>
      </c>
    </row>
    <row r="75" spans="1:13">
      <c r="A75" t="s">
        <v>436</v>
      </c>
      <c r="B75">
        <f>[4]p49!B75</f>
        <v>0</v>
      </c>
      <c r="C75">
        <f>[4]p49!C75</f>
        <v>0</v>
      </c>
      <c r="D75">
        <f>[4]p49!D75</f>
        <v>0</v>
      </c>
      <c r="E75">
        <f>[4]p49!E75</f>
        <v>0</v>
      </c>
      <c r="F75">
        <f>[4]p49!F75</f>
        <v>0</v>
      </c>
      <c r="G75">
        <f>[4]p49!G75</f>
        <v>0</v>
      </c>
      <c r="H75">
        <f>[4]p49!H75</f>
        <v>0</v>
      </c>
      <c r="I75">
        <f>[4]p49!I75</f>
        <v>0</v>
      </c>
      <c r="J75">
        <f>[4]p49!J75</f>
        <v>0</v>
      </c>
      <c r="K75">
        <f>[4]p49!K75</f>
        <v>0</v>
      </c>
    </row>
    <row r="76" spans="1:13">
      <c r="A76" t="s">
        <v>437</v>
      </c>
      <c r="B76">
        <f>[4]p49!B76</f>
        <v>0</v>
      </c>
      <c r="C76">
        <f>[4]p49!C76</f>
        <v>0</v>
      </c>
      <c r="D76">
        <f>[4]p49!D76</f>
        <v>0</v>
      </c>
      <c r="E76">
        <f>[4]p49!E76</f>
        <v>0</v>
      </c>
      <c r="F76">
        <f>[4]p49!F76</f>
        <v>0</v>
      </c>
      <c r="G76">
        <f>[4]p49!G76</f>
        <v>0</v>
      </c>
      <c r="H76">
        <f>[4]p49!H76</f>
        <v>0</v>
      </c>
      <c r="I76">
        <f>[4]p49!I76</f>
        <v>0</v>
      </c>
      <c r="J76">
        <f>[4]p49!J76</f>
        <v>0</v>
      </c>
      <c r="K76">
        <f>[4]p49!K76</f>
        <v>0</v>
      </c>
    </row>
    <row r="77" spans="1:13" ht="14" thickBot="1">
      <c r="A77" s="34" t="s">
        <v>438</v>
      </c>
      <c r="B77" s="34">
        <f>[4]p49!B77</f>
        <v>0</v>
      </c>
      <c r="C77" s="34">
        <f>[4]p49!C77</f>
        <v>0</v>
      </c>
      <c r="D77" s="34">
        <f>[4]p49!D77</f>
        <v>0</v>
      </c>
      <c r="E77" s="34">
        <f>[4]p49!E77</f>
        <v>0</v>
      </c>
      <c r="F77" s="34">
        <f>[4]p49!F77</f>
        <v>0</v>
      </c>
      <c r="G77" s="34">
        <f>[4]p49!G77</f>
        <v>0</v>
      </c>
      <c r="H77" s="34">
        <f>[4]p49!H77</f>
        <v>0</v>
      </c>
      <c r="I77" s="34">
        <f>[4]p49!I77</f>
        <v>0</v>
      </c>
      <c r="J77" s="34">
        <f>[4]p49!J77</f>
        <v>0</v>
      </c>
      <c r="K77" s="34">
        <f>[4]p49!K77</f>
        <v>0</v>
      </c>
      <c r="L77" s="34"/>
      <c r="M77" s="34"/>
    </row>
    <row r="78" spans="1:13">
      <c r="A78" t="s">
        <v>247</v>
      </c>
      <c r="B78">
        <f>[4]p49!B78</f>
        <v>1</v>
      </c>
    </row>
    <row r="79" spans="1:13">
      <c r="A79" t="s">
        <v>248</v>
      </c>
      <c r="B79">
        <f>[4]p49!B79</f>
        <v>29000</v>
      </c>
    </row>
    <row r="80" spans="1:13">
      <c r="A80" t="s">
        <v>249</v>
      </c>
      <c r="B80">
        <f>[4]p49!B80</f>
        <v>29000</v>
      </c>
    </row>
    <row r="81" spans="1:2">
      <c r="A81" t="s">
        <v>250</v>
      </c>
      <c r="B81">
        <f>[4]p49!B81</f>
        <v>0</v>
      </c>
    </row>
    <row r="82" spans="1:2">
      <c r="A82" t="s">
        <v>251</v>
      </c>
      <c r="B82">
        <f>[4]p49!B82</f>
        <v>0</v>
      </c>
    </row>
    <row r="83" spans="1:2">
      <c r="A83" t="s">
        <v>252</v>
      </c>
      <c r="B83">
        <f>[4]p49!B83</f>
        <v>0</v>
      </c>
    </row>
    <row r="84" spans="1:2">
      <c r="A84" t="s">
        <v>253</v>
      </c>
      <c r="B84">
        <f>[4]p49!B84</f>
        <v>0</v>
      </c>
    </row>
    <row r="85" spans="1:2">
      <c r="A85" t="s">
        <v>254</v>
      </c>
      <c r="B85">
        <f>[4]p49!B85</f>
        <v>59520</v>
      </c>
    </row>
    <row r="86" spans="1:2">
      <c r="A86" t="s">
        <v>255</v>
      </c>
      <c r="B86">
        <f>[4]p49!B86</f>
        <v>26024</v>
      </c>
    </row>
    <row r="87" spans="1:2">
      <c r="A87" t="s">
        <v>256</v>
      </c>
      <c r="B87">
        <f>[4]p49!B87</f>
        <v>20301</v>
      </c>
    </row>
    <row r="88" spans="1:2">
      <c r="A88" t="s">
        <v>257</v>
      </c>
      <c r="B88">
        <f>[4]p49!B88</f>
        <v>48876</v>
      </c>
    </row>
    <row r="89" spans="1:2">
      <c r="A89" t="s">
        <v>258</v>
      </c>
      <c r="B89">
        <f>[4]p49!B89</f>
        <v>51534</v>
      </c>
    </row>
    <row r="90" spans="1:2">
      <c r="A90" t="s">
        <v>259</v>
      </c>
      <c r="B90">
        <f>[4]p49!B90</f>
        <v>122613</v>
      </c>
    </row>
    <row r="91" spans="1:2">
      <c r="A91" t="s">
        <v>260</v>
      </c>
      <c r="B91">
        <f>[4]p49!B91</f>
        <v>59520</v>
      </c>
    </row>
    <row r="92" spans="1:2">
      <c r="A92" t="s">
        <v>261</v>
      </c>
      <c r="B92">
        <f>[4]p49!B92</f>
        <v>26024</v>
      </c>
    </row>
    <row r="93" spans="1:2">
      <c r="A93" t="s">
        <v>262</v>
      </c>
      <c r="B93">
        <f>[4]p49!B93</f>
        <v>20301</v>
      </c>
    </row>
    <row r="94" spans="1:2">
      <c r="A94" t="s">
        <v>263</v>
      </c>
      <c r="B94">
        <f>[4]p49!B94</f>
        <v>48876</v>
      </c>
    </row>
    <row r="95" spans="1:2">
      <c r="A95" t="s">
        <v>264</v>
      </c>
      <c r="B95">
        <f>[4]p49!B95</f>
        <v>51534</v>
      </c>
    </row>
    <row r="96" spans="1:2">
      <c r="A96" t="s">
        <v>265</v>
      </c>
      <c r="B96">
        <f>[4]p49!B96</f>
        <v>122613</v>
      </c>
    </row>
    <row r="97" spans="1:2">
      <c r="A97" t="s">
        <v>266</v>
      </c>
      <c r="B97">
        <f>[4]p49!B97</f>
        <v>0</v>
      </c>
    </row>
    <row r="98" spans="1:2">
      <c r="A98" t="s">
        <v>267</v>
      </c>
      <c r="B98">
        <f>[4]p49!B98</f>
        <v>0</v>
      </c>
    </row>
    <row r="99" spans="1:2">
      <c r="A99" t="s">
        <v>268</v>
      </c>
      <c r="B99">
        <f>[4]p49!B99</f>
        <v>0</v>
      </c>
    </row>
    <row r="100" spans="1:2">
      <c r="A100" t="s">
        <v>269</v>
      </c>
      <c r="B100">
        <f>[4]p49!B100</f>
        <v>0</v>
      </c>
    </row>
    <row r="101" spans="1:2">
      <c r="A101" t="s">
        <v>270</v>
      </c>
      <c r="B101">
        <f>[4]p49!B101</f>
        <v>0</v>
      </c>
    </row>
    <row r="102" spans="1:2">
      <c r="A102" t="s">
        <v>271</v>
      </c>
      <c r="B102">
        <f>[4]p49!B102</f>
        <v>0</v>
      </c>
    </row>
    <row r="103" spans="1:2">
      <c r="A103" t="s">
        <v>272</v>
      </c>
      <c r="B103">
        <f>[4]p49!B103</f>
        <v>247008000</v>
      </c>
    </row>
    <row r="104" spans="1:2">
      <c r="A104" t="s">
        <v>273</v>
      </c>
      <c r="B104">
        <f>[4]p49!B104</f>
        <v>10409600</v>
      </c>
    </row>
    <row r="105" spans="1:2">
      <c r="A105" t="s">
        <v>274</v>
      </c>
      <c r="B105">
        <f>[4]p49!B105</f>
        <v>6902340</v>
      </c>
    </row>
    <row r="106" spans="1:2">
      <c r="A106" t="s">
        <v>275</v>
      </c>
      <c r="B106">
        <f>[4]p49!B106</f>
        <v>1515156</v>
      </c>
    </row>
    <row r="107" spans="1:2">
      <c r="A107" t="s">
        <v>276</v>
      </c>
      <c r="B107">
        <f>[4]p49!B107</f>
        <v>2473632</v>
      </c>
    </row>
    <row r="108" spans="1:2">
      <c r="A108" t="s">
        <v>277</v>
      </c>
      <c r="B108">
        <f>[4]p49!B108</f>
        <v>5394972</v>
      </c>
    </row>
    <row r="109" spans="1:2">
      <c r="A109" t="s">
        <v>278</v>
      </c>
      <c r="B109">
        <f>[4]p49!B109</f>
        <v>1932.5924958876076</v>
      </c>
    </row>
    <row r="110" spans="1:2">
      <c r="A110" t="s">
        <v>279</v>
      </c>
      <c r="B110">
        <f>[4]p49!B110</f>
        <v>290.21759941512641</v>
      </c>
    </row>
    <row r="111" spans="1:2">
      <c r="A111" t="s">
        <v>280</v>
      </c>
      <c r="B111">
        <f>[4]p49!B111</f>
        <v>141.72344969842456</v>
      </c>
    </row>
    <row r="112" spans="1:2">
      <c r="A112" t="s">
        <v>281</v>
      </c>
      <c r="B112">
        <f>[4]p49!B112</f>
        <v>15.009809968928591</v>
      </c>
    </row>
    <row r="113" spans="1:2">
      <c r="A113" t="s">
        <v>282</v>
      </c>
      <c r="B113">
        <f>[4]p49!B113</f>
        <v>17.658599963445401</v>
      </c>
    </row>
    <row r="114" spans="1:2">
      <c r="A114" t="s">
        <v>283</v>
      </c>
      <c r="B114">
        <f>[4]p49!B114</f>
        <v>22.07324995430675</v>
      </c>
    </row>
    <row r="115" spans="1:2">
      <c r="A115" t="s">
        <v>284</v>
      </c>
      <c r="B115">
        <f>[4]p49!B115</f>
        <v>11999970</v>
      </c>
    </row>
    <row r="116" spans="1:2">
      <c r="A116" t="s">
        <v>285</v>
      </c>
      <c r="B116">
        <f>[4]p49!B116</f>
        <v>649996.80000000005</v>
      </c>
    </row>
    <row r="117" spans="1:2">
      <c r="A117" t="s">
        <v>286</v>
      </c>
      <c r="B117">
        <f>[4]p49!B117</f>
        <v>650001</v>
      </c>
    </row>
    <row r="118" spans="1:2">
      <c r="A118" t="s">
        <v>287</v>
      </c>
      <c r="B118">
        <f>[4]p49!B118</f>
        <v>200000.24</v>
      </c>
    </row>
    <row r="119" spans="1:2">
      <c r="A119" t="s">
        <v>288</v>
      </c>
      <c r="B119">
        <f>[4]p49!B119</f>
        <v>300000</v>
      </c>
    </row>
    <row r="120" spans="1:2">
      <c r="A120" t="s">
        <v>289</v>
      </c>
      <c r="B120">
        <f>[4]p49!B120</f>
        <v>1000000</v>
      </c>
    </row>
    <row r="121" spans="1:2">
      <c r="A121" t="s">
        <v>290</v>
      </c>
      <c r="B121">
        <f>[4]p49!B121</f>
        <v>22230720</v>
      </c>
    </row>
    <row r="122" spans="1:2">
      <c r="A122" t="s">
        <v>291</v>
      </c>
      <c r="B122">
        <f>[4]p49!B122</f>
        <v>718262.4</v>
      </c>
    </row>
    <row r="123" spans="1:2">
      <c r="A123" t="s">
        <v>292</v>
      </c>
      <c r="B123">
        <f>[4]p49!B123</f>
        <v>0</v>
      </c>
    </row>
    <row r="124" spans="1:2">
      <c r="A124" t="s">
        <v>293</v>
      </c>
      <c r="B124">
        <f>[4]p49!B124</f>
        <v>174242.94</v>
      </c>
    </row>
    <row r="125" spans="1:2">
      <c r="A125" t="s">
        <v>294</v>
      </c>
      <c r="B125">
        <f>[4]p49!B125</f>
        <v>284467.68</v>
      </c>
    </row>
    <row r="126" spans="1:2">
      <c r="A126" t="s">
        <v>295</v>
      </c>
      <c r="B126">
        <f>[4]p49!B126</f>
        <v>310210.89</v>
      </c>
    </row>
    <row r="127" spans="1:2">
      <c r="A127" t="s">
        <v>296</v>
      </c>
      <c r="B127">
        <f>[4]p49!B127</f>
        <v>51451</v>
      </c>
    </row>
    <row r="128" spans="1:2">
      <c r="A128" t="s">
        <v>297</v>
      </c>
      <c r="B128">
        <f>[4]p49!B128</f>
        <v>14983</v>
      </c>
    </row>
    <row r="129" spans="1:2">
      <c r="A129" t="s">
        <v>298</v>
      </c>
      <c r="B129">
        <f>[4]p49!B129</f>
        <v>14197</v>
      </c>
    </row>
    <row r="130" spans="1:2">
      <c r="A130" t="s">
        <v>299</v>
      </c>
      <c r="B130">
        <f>[4]p49!B130</f>
        <v>49605</v>
      </c>
    </row>
    <row r="131" spans="1:2">
      <c r="A131" t="s">
        <v>300</v>
      </c>
      <c r="B131">
        <f>[4]p49!B131</f>
        <v>56367</v>
      </c>
    </row>
    <row r="132" spans="1:2">
      <c r="A132" t="s">
        <v>301</v>
      </c>
      <c r="B132">
        <f>[4]p49!B132</f>
        <v>127976</v>
      </c>
    </row>
    <row r="133" spans="1:2">
      <c r="A133" t="s">
        <v>302</v>
      </c>
      <c r="B133">
        <f>[4]p49!B133</f>
        <v>51451</v>
      </c>
    </row>
    <row r="134" spans="1:2">
      <c r="A134" t="s">
        <v>303</v>
      </c>
      <c r="B134">
        <f>[4]p49!B134</f>
        <v>14983</v>
      </c>
    </row>
    <row r="135" spans="1:2">
      <c r="A135" t="s">
        <v>304</v>
      </c>
      <c r="B135">
        <f>[4]p49!B135</f>
        <v>14197</v>
      </c>
    </row>
    <row r="136" spans="1:2">
      <c r="A136" t="s">
        <v>305</v>
      </c>
      <c r="B136">
        <f>[4]p49!B136</f>
        <v>49605</v>
      </c>
    </row>
    <row r="137" spans="1:2">
      <c r="A137" t="s">
        <v>306</v>
      </c>
      <c r="B137">
        <f>[4]p49!B137</f>
        <v>56367</v>
      </c>
    </row>
    <row r="138" spans="1:2">
      <c r="A138" t="s">
        <v>307</v>
      </c>
      <c r="B138">
        <f>[4]p49!B138</f>
        <v>127976</v>
      </c>
    </row>
    <row r="139" spans="1:2">
      <c r="A139" t="s">
        <v>308</v>
      </c>
      <c r="B139">
        <f>[4]p49!B139</f>
        <v>0</v>
      </c>
    </row>
    <row r="140" spans="1:2">
      <c r="A140" t="s">
        <v>309</v>
      </c>
      <c r="B140">
        <f>[4]p49!B140</f>
        <v>0</v>
      </c>
    </row>
    <row r="141" spans="1:2">
      <c r="A141" t="s">
        <v>310</v>
      </c>
      <c r="B141">
        <f>[4]p49!B141</f>
        <v>0</v>
      </c>
    </row>
    <row r="142" spans="1:2">
      <c r="A142" t="s">
        <v>311</v>
      </c>
      <c r="B142">
        <f>[4]p49!B142</f>
        <v>0</v>
      </c>
    </row>
    <row r="143" spans="1:2">
      <c r="A143" t="s">
        <v>312</v>
      </c>
      <c r="B143">
        <f>[4]p49!B143</f>
        <v>0</v>
      </c>
    </row>
    <row r="144" spans="1:2">
      <c r="A144" t="s">
        <v>313</v>
      </c>
      <c r="B144">
        <f>[4]p49!B144</f>
        <v>0</v>
      </c>
    </row>
    <row r="145" spans="1:2">
      <c r="A145" t="s">
        <v>314</v>
      </c>
      <c r="B145">
        <f>[4]p49!B145</f>
        <v>329286400</v>
      </c>
    </row>
    <row r="146" spans="1:2">
      <c r="A146" t="s">
        <v>315</v>
      </c>
      <c r="B146">
        <f>[4]p49!B146</f>
        <v>7116925</v>
      </c>
    </row>
    <row r="147" spans="1:2">
      <c r="A147" t="s">
        <v>316</v>
      </c>
      <c r="B147">
        <f>[4]p49!B147</f>
        <v>7098500.0000000009</v>
      </c>
    </row>
    <row r="148" spans="1:2">
      <c r="A148" t="s">
        <v>317</v>
      </c>
      <c r="B148">
        <f>[4]p49!B148</f>
        <v>2033805</v>
      </c>
    </row>
    <row r="149" spans="1:2">
      <c r="A149" t="s">
        <v>318</v>
      </c>
      <c r="B149">
        <f>[4]p49!B149</f>
        <v>3212919</v>
      </c>
    </row>
    <row r="150" spans="1:2">
      <c r="A150" t="s">
        <v>319</v>
      </c>
      <c r="B150">
        <f>[4]p49!B150</f>
        <v>7166656</v>
      </c>
    </row>
    <row r="151" spans="1:2">
      <c r="A151" t="s">
        <v>320</v>
      </c>
      <c r="B151">
        <f>[4]p49!B151</f>
        <v>2712.9785738153423</v>
      </c>
    </row>
    <row r="152" spans="1:2">
      <c r="A152" t="s">
        <v>321</v>
      </c>
      <c r="B152">
        <f>[4]p49!B152</f>
        <v>378.16584160929318</v>
      </c>
    </row>
    <row r="153" spans="1:2">
      <c r="A153" t="s">
        <v>322</v>
      </c>
      <c r="B153">
        <f>[4]p49!B153</f>
        <v>198.95176207979176</v>
      </c>
    </row>
    <row r="154" spans="1:2">
      <c r="A154" t="s">
        <v>323</v>
      </c>
      <c r="B154">
        <f>[4]p49!B154</f>
        <v>20.294060335493697</v>
      </c>
    </row>
    <row r="155" spans="1:2">
      <c r="A155" t="s">
        <v>324</v>
      </c>
      <c r="B155">
        <f>[4]p49!B155</f>
        <v>23.875365100580822</v>
      </c>
    </row>
    <row r="156" spans="1:2">
      <c r="A156" t="s">
        <v>325</v>
      </c>
      <c r="B156">
        <f>[4]p49!B156</f>
        <v>29.544206375726027</v>
      </c>
    </row>
    <row r="157" spans="1:2">
      <c r="A157" t="s">
        <v>326</v>
      </c>
      <c r="B157">
        <f>[4]p49!B157</f>
        <v>17000010</v>
      </c>
    </row>
    <row r="158" spans="1:2">
      <c r="A158" t="s">
        <v>327</v>
      </c>
      <c r="B158">
        <f>[4]p49!B158</f>
        <v>600000</v>
      </c>
    </row>
    <row r="159" spans="1:2">
      <c r="A159" t="s">
        <v>328</v>
      </c>
      <c r="B159">
        <f>[4]p49!B159</f>
        <v>599999.4</v>
      </c>
    </row>
    <row r="160" spans="1:2">
      <c r="A160" t="s">
        <v>329</v>
      </c>
      <c r="B160">
        <f>[4]p49!B160</f>
        <v>280000.2</v>
      </c>
    </row>
    <row r="161" spans="1:2">
      <c r="A161" t="s">
        <v>330</v>
      </c>
      <c r="B161">
        <f>[4]p49!B161</f>
        <v>400000</v>
      </c>
    </row>
    <row r="162" spans="1:2">
      <c r="A162" t="s">
        <v>331</v>
      </c>
      <c r="B162">
        <f>[4]p49!B162</f>
        <v>1200000</v>
      </c>
    </row>
    <row r="163" spans="1:2">
      <c r="A163" t="s">
        <v>332</v>
      </c>
      <c r="B163">
        <f>[4]p49!B163</f>
        <v>29635776.000000004</v>
      </c>
    </row>
    <row r="164" spans="1:2">
      <c r="A164" t="s">
        <v>333</v>
      </c>
      <c r="B164">
        <f>[4]p49!B164</f>
        <v>0</v>
      </c>
    </row>
    <row r="165" spans="1:2">
      <c r="A165" t="s">
        <v>334</v>
      </c>
      <c r="B165">
        <f>[4]p49!B165</f>
        <v>653062</v>
      </c>
    </row>
    <row r="166" spans="1:2">
      <c r="A166" t="s">
        <v>335</v>
      </c>
      <c r="B166">
        <f>[4]p49!B166</f>
        <v>233887.57500000001</v>
      </c>
    </row>
    <row r="167" spans="1:2">
      <c r="A167" t="s">
        <v>336</v>
      </c>
      <c r="B167">
        <f>[4]p49!B167</f>
        <v>369485.68500000006</v>
      </c>
    </row>
    <row r="168" spans="1:2">
      <c r="A168" t="s">
        <v>337</v>
      </c>
      <c r="B168">
        <f>[4]p49!B168</f>
        <v>0</v>
      </c>
    </row>
    <row r="169" spans="1:2">
      <c r="A169" t="s">
        <v>338</v>
      </c>
      <c r="B169">
        <f>[4]p49!B169</f>
        <v>3</v>
      </c>
    </row>
    <row r="170" spans="1:2">
      <c r="A170" t="s">
        <v>339</v>
      </c>
      <c r="B170">
        <f>[4]p49!B170</f>
        <v>6</v>
      </c>
    </row>
    <row r="171" spans="1:2">
      <c r="A171" t="s">
        <v>340</v>
      </c>
      <c r="B171">
        <f>[4]p49!B171</f>
        <v>350000</v>
      </c>
    </row>
    <row r="172" spans="1:2">
      <c r="A172" t="s">
        <v>341</v>
      </c>
      <c r="B172">
        <f>[4]p49!B172</f>
        <v>8652296.3322784808</v>
      </c>
    </row>
    <row r="173" spans="1:2">
      <c r="A173" t="s">
        <v>342</v>
      </c>
      <c r="B173">
        <f>[4]p49!B173</f>
        <v>36773478.522151895</v>
      </c>
    </row>
    <row r="174" spans="1:2">
      <c r="A174" t="s">
        <v>343</v>
      </c>
      <c r="B174">
        <f>[4]p49!B174</f>
        <v>350000</v>
      </c>
    </row>
    <row r="175" spans="1:2">
      <c r="A175" t="s">
        <v>344</v>
      </c>
      <c r="B175">
        <f>[4]p49!B175</f>
        <v>8652296.3322784808</v>
      </c>
    </row>
    <row r="176" spans="1:2">
      <c r="A176" t="s">
        <v>345</v>
      </c>
      <c r="B176">
        <f>[4]p49!B176</f>
        <v>36773478.522151895</v>
      </c>
    </row>
    <row r="177" spans="1:2">
      <c r="A177" t="s">
        <v>346</v>
      </c>
      <c r="B177">
        <f>[4]p49!B177</f>
        <v>389375</v>
      </c>
    </row>
    <row r="178" spans="1:2">
      <c r="A178" t="s">
        <v>347</v>
      </c>
      <c r="B178">
        <f>[4]p49!B178</f>
        <v>9483214.1026515141</v>
      </c>
    </row>
    <row r="179" spans="1:2">
      <c r="A179" t="s">
        <v>348</v>
      </c>
      <c r="B179">
        <f>[4]p49!B179</f>
        <v>38267516.950000003</v>
      </c>
    </row>
    <row r="180" spans="1:2">
      <c r="A180" t="s">
        <v>349</v>
      </c>
      <c r="B180">
        <f>[4]p49!B180</f>
        <v>350000</v>
      </c>
    </row>
    <row r="181" spans="1:2">
      <c r="A181" t="s">
        <v>350</v>
      </c>
      <c r="B181">
        <f>[4]p49!B181</f>
        <v>1924400.8426966295</v>
      </c>
    </row>
    <row r="182" spans="1:2">
      <c r="A182" t="s">
        <v>351</v>
      </c>
      <c r="B182">
        <f>[4]p49!B182</f>
        <v>8044316.3146067429</v>
      </c>
    </row>
    <row r="183" spans="1:2">
      <c r="A183" t="s">
        <v>352</v>
      </c>
      <c r="B183">
        <f>[4]p49!B183</f>
        <v>350000</v>
      </c>
    </row>
    <row r="184" spans="1:2">
      <c r="A184" t="s">
        <v>353</v>
      </c>
      <c r="B184">
        <f>[4]p49!B184</f>
        <v>1924400.8426966295</v>
      </c>
    </row>
    <row r="185" spans="1:2">
      <c r="A185" t="s">
        <v>354</v>
      </c>
      <c r="B185">
        <f>[4]p49!B185</f>
        <v>8044316.3146067429</v>
      </c>
    </row>
    <row r="186" spans="1:2">
      <c r="A186" t="s">
        <v>355</v>
      </c>
      <c r="B186">
        <f>[4]p49!B186</f>
        <v>380625</v>
      </c>
    </row>
    <row r="187" spans="1:2">
      <c r="A187" t="s">
        <v>356</v>
      </c>
      <c r="B187">
        <f>[4]p49!B187</f>
        <v>1974900</v>
      </c>
    </row>
    <row r="188" spans="1:2">
      <c r="A188" t="s">
        <v>357</v>
      </c>
      <c r="B188">
        <f>[4]p49!B188</f>
        <v>8271607</v>
      </c>
    </row>
    <row r="189" spans="1:2">
      <c r="A189" t="s">
        <v>358</v>
      </c>
      <c r="B189">
        <f>[4]p49!B189</f>
        <v>0</v>
      </c>
    </row>
    <row r="190" spans="1:2">
      <c r="A190" t="s">
        <v>359</v>
      </c>
      <c r="B190">
        <f>[4]p49!B190</f>
        <v>0</v>
      </c>
    </row>
    <row r="191" spans="1:2">
      <c r="A191" t="s">
        <v>360</v>
      </c>
      <c r="B191">
        <f>[4]p49!B191</f>
        <v>0</v>
      </c>
    </row>
    <row r="192" spans="1:2">
      <c r="A192" t="s">
        <v>361</v>
      </c>
      <c r="B192">
        <f>[4]p49!B192</f>
        <v>57654</v>
      </c>
    </row>
    <row r="193" spans="1:2">
      <c r="A193" t="s">
        <v>362</v>
      </c>
      <c r="B193">
        <f>[4]p49!B193</f>
        <v>7482796.1999999993</v>
      </c>
    </row>
    <row r="194" spans="1:2">
      <c r="A194" t="s">
        <v>363</v>
      </c>
      <c r="B194">
        <f>[4]p49!B194</f>
        <v>129.78792815551535</v>
      </c>
    </row>
    <row r="195" spans="1:2">
      <c r="A195" t="s">
        <v>364</v>
      </c>
      <c r="B195">
        <f>[4]p49!B195</f>
        <v>0</v>
      </c>
    </row>
    <row r="196" spans="1:2">
      <c r="A196" t="s">
        <v>365</v>
      </c>
      <c r="B196">
        <f>[4]p49!B196</f>
        <v>0</v>
      </c>
    </row>
    <row r="197" spans="1:2">
      <c r="A197" t="s">
        <v>366</v>
      </c>
      <c r="B197">
        <f>[4]p49!B197</f>
        <v>0</v>
      </c>
    </row>
    <row r="198" spans="1:2">
      <c r="A198" t="s">
        <v>367</v>
      </c>
      <c r="B198">
        <f>[4]p49!B198</f>
        <v>0</v>
      </c>
    </row>
    <row r="199" spans="1:2">
      <c r="A199" t="s">
        <v>368</v>
      </c>
      <c r="B199">
        <f>[4]p49!B199</f>
        <v>0</v>
      </c>
    </row>
    <row r="200" spans="1:2">
      <c r="A200" t="s">
        <v>369</v>
      </c>
      <c r="B200">
        <f>[4]p49!B200</f>
        <v>0</v>
      </c>
    </row>
    <row r="201" spans="1:2">
      <c r="A201" t="s">
        <v>370</v>
      </c>
      <c r="B201">
        <f>[4]p49!B201</f>
        <v>126877</v>
      </c>
    </row>
    <row r="202" spans="1:2">
      <c r="A202" t="s">
        <v>371</v>
      </c>
      <c r="B202">
        <f>[4]p49!B202</f>
        <v>3613717</v>
      </c>
    </row>
    <row r="203" spans="1:2">
      <c r="A203" t="s">
        <v>372</v>
      </c>
      <c r="B203">
        <f>[4]p49!B203</f>
        <v>28.482049020866778</v>
      </c>
    </row>
    <row r="204" spans="1:2">
      <c r="A204" t="s">
        <v>373</v>
      </c>
      <c r="B204">
        <f>[4]p49!B204</f>
        <v>0</v>
      </c>
    </row>
    <row r="205" spans="1:2">
      <c r="A205" t="s">
        <v>374</v>
      </c>
      <c r="B205">
        <f>[4]p49!B205</f>
        <v>0</v>
      </c>
    </row>
    <row r="206" spans="1:2">
      <c r="A206" t="s">
        <v>375</v>
      </c>
      <c r="B206">
        <f>[4]p49!B206</f>
        <v>0</v>
      </c>
    </row>
    <row r="207" spans="1:2">
      <c r="A207" t="s">
        <v>376</v>
      </c>
      <c r="B207">
        <f>[4]p49!B207</f>
        <v>205805</v>
      </c>
    </row>
    <row r="208" spans="1:2">
      <c r="A208" t="s">
        <v>377</v>
      </c>
      <c r="B208">
        <f>[4]p49!B208</f>
        <v>384170</v>
      </c>
    </row>
    <row r="209" spans="1:2">
      <c r="A209" t="s">
        <v>378</v>
      </c>
      <c r="B209">
        <f>[4]p49!B209</f>
        <v>0</v>
      </c>
    </row>
    <row r="210" spans="1:2">
      <c r="A210" t="s">
        <v>379</v>
      </c>
      <c r="B210">
        <f>[4]p49!B210</f>
        <v>0</v>
      </c>
    </row>
    <row r="211" spans="1:2">
      <c r="A211" t="s">
        <v>380</v>
      </c>
      <c r="B211">
        <f>[4]p49!B211</f>
        <v>622291.19999999995</v>
      </c>
    </row>
    <row r="212" spans="1:2">
      <c r="A212" t="s">
        <v>381</v>
      </c>
      <c r="B212">
        <f>[4]p49!B212</f>
        <v>1303434</v>
      </c>
    </row>
    <row r="213" spans="1:2">
      <c r="A213" t="s">
        <v>382</v>
      </c>
      <c r="B213">
        <f>[4]p49!B213</f>
        <v>34782747.314793155</v>
      </c>
    </row>
    <row r="214" spans="1:2">
      <c r="A214" t="s">
        <v>137</v>
      </c>
      <c r="B214">
        <f>[4]p49!B214</f>
        <v>444080</v>
      </c>
    </row>
    <row r="215" spans="1:2">
      <c r="A215" t="s">
        <v>383</v>
      </c>
      <c r="B215">
        <f>[4]p49!B215</f>
        <v>0</v>
      </c>
    </row>
    <row r="216" spans="1:2">
      <c r="A216" t="s">
        <v>384</v>
      </c>
      <c r="B216">
        <f>[4]p49!B216</f>
        <v>35226827.314793155</v>
      </c>
    </row>
    <row r="217" spans="1:2">
      <c r="A217" t="s">
        <v>385</v>
      </c>
      <c r="B217">
        <f>[4]p49!B217</f>
        <v>15369455</v>
      </c>
    </row>
    <row r="218" spans="1:2">
      <c r="A218" t="s">
        <v>386</v>
      </c>
      <c r="B218">
        <f>[4]p49!B218</f>
        <v>1212266.2</v>
      </c>
    </row>
    <row r="219" spans="1:2">
      <c r="A219" t="s">
        <v>387</v>
      </c>
      <c r="B219">
        <f>[4]p49!B219</f>
        <v>4390155</v>
      </c>
    </row>
    <row r="220" spans="1:2">
      <c r="A220" t="s">
        <v>388</v>
      </c>
      <c r="B220">
        <f>[4]p49!B220</f>
        <v>411408</v>
      </c>
    </row>
    <row r="221" spans="1:2">
      <c r="A221" t="s">
        <v>145</v>
      </c>
      <c r="B221">
        <f>[4]p49!B221</f>
        <v>3500000</v>
      </c>
    </row>
    <row r="222" spans="1:2">
      <c r="A222" t="s">
        <v>146</v>
      </c>
      <c r="B222">
        <f>[4]p49!B222</f>
        <v>886997</v>
      </c>
    </row>
    <row r="223" spans="1:2">
      <c r="A223" t="s">
        <v>389</v>
      </c>
      <c r="B223">
        <f>[4]p49!B223</f>
        <v>157500</v>
      </c>
    </row>
    <row r="224" spans="1:2">
      <c r="A224" t="s">
        <v>390</v>
      </c>
      <c r="B224">
        <f>[4]p49!B224</f>
        <v>2474179.9500000002</v>
      </c>
    </row>
    <row r="225" spans="1:2">
      <c r="A225" t="s">
        <v>391</v>
      </c>
      <c r="B225">
        <f>[4]p49!B225</f>
        <v>0</v>
      </c>
    </row>
    <row r="226" spans="1:2">
      <c r="A226" t="s">
        <v>392</v>
      </c>
      <c r="B226">
        <f>[4]p49!B226</f>
        <v>2400000</v>
      </c>
    </row>
    <row r="227" spans="1:2">
      <c r="A227" t="s">
        <v>152</v>
      </c>
      <c r="B227">
        <f>[4]p49!B227</f>
        <v>160000</v>
      </c>
    </row>
    <row r="228" spans="1:2">
      <c r="A228" t="s">
        <v>393</v>
      </c>
      <c r="B228">
        <f>[4]p49!B228</f>
        <v>0</v>
      </c>
    </row>
    <row r="229" spans="1:2">
      <c r="A229" t="s">
        <v>394</v>
      </c>
      <c r="B229">
        <f>[4]p49!B229</f>
        <v>272547</v>
      </c>
    </row>
    <row r="230" spans="1:2">
      <c r="A230" t="s">
        <v>395</v>
      </c>
      <c r="B230">
        <f>[4]p49!B230</f>
        <v>2459201.9679523176</v>
      </c>
    </row>
    <row r="231" spans="1:2">
      <c r="A231" t="s">
        <v>396</v>
      </c>
      <c r="B231">
        <f>[4]p49!B231</f>
        <v>33693710.117952317</v>
      </c>
    </row>
    <row r="232" spans="1:2">
      <c r="A232" t="s">
        <v>397</v>
      </c>
      <c r="B232">
        <f>[4]p49!B232</f>
        <v>1533117.1968408376</v>
      </c>
    </row>
    <row r="233" spans="1:2">
      <c r="A233" t="s">
        <v>398</v>
      </c>
      <c r="B233">
        <f>[4]p49!B233</f>
        <v>521260</v>
      </c>
    </row>
    <row r="234" spans="1:2">
      <c r="A234" t="s">
        <v>243</v>
      </c>
      <c r="B234">
        <f>[4]p49!B234</f>
        <v>1011857.1968408376</v>
      </c>
    </row>
    <row r="235" spans="1:2">
      <c r="A235" t="s">
        <v>399</v>
      </c>
      <c r="B235">
        <f>[4]p49!B235</f>
        <v>6250000</v>
      </c>
    </row>
    <row r="236" spans="1:2">
      <c r="A236" t="s">
        <v>400</v>
      </c>
      <c r="B236">
        <f>[4]p49!B236</f>
        <v>11666666.666666668</v>
      </c>
    </row>
    <row r="237" spans="1:2">
      <c r="A237" t="s">
        <v>401</v>
      </c>
      <c r="B237">
        <f>[4]p49!B237</f>
        <v>10000000</v>
      </c>
    </row>
    <row r="238" spans="1:2">
      <c r="A238" t="s">
        <v>402</v>
      </c>
      <c r="B238">
        <f>[4]p49!B238</f>
        <v>400</v>
      </c>
    </row>
    <row r="239" spans="1:2">
      <c r="A239" t="s">
        <v>403</v>
      </c>
      <c r="B239">
        <f>[4]p49!B239</f>
        <v>300</v>
      </c>
    </row>
    <row r="240" spans="1:2">
      <c r="A240" t="s">
        <v>404</v>
      </c>
      <c r="B240">
        <f>[4]p49!B240</f>
        <v>1000</v>
      </c>
    </row>
    <row r="241" spans="1:2">
      <c r="A241" t="s">
        <v>405</v>
      </c>
      <c r="B241">
        <f>[4]p49!B241</f>
        <v>1.4</v>
      </c>
    </row>
    <row r="242" spans="1:2">
      <c r="A242" t="s">
        <v>406</v>
      </c>
      <c r="B242">
        <f>[4]p49!B242</f>
        <v>2.66</v>
      </c>
    </row>
    <row r="243" spans="1:2">
      <c r="A243" t="s">
        <v>407</v>
      </c>
      <c r="B243">
        <f>[4]p49!B243</f>
        <v>59156170</v>
      </c>
    </row>
    <row r="244" spans="1:2">
      <c r="A244" t="s">
        <v>408</v>
      </c>
      <c r="B244">
        <f>[4]p49!B244</f>
        <v>22358383</v>
      </c>
    </row>
    <row r="245" spans="1:2">
      <c r="A245" t="s">
        <v>409</v>
      </c>
      <c r="B245">
        <f>[4]p49!B245</f>
        <v>75000</v>
      </c>
    </row>
    <row r="246" spans="1:2">
      <c r="A246" t="s">
        <v>410</v>
      </c>
      <c r="B246">
        <f>[4]p49!B246</f>
        <v>0</v>
      </c>
    </row>
    <row r="247" spans="1:2">
      <c r="A247" t="s">
        <v>411</v>
      </c>
      <c r="B247">
        <f>[4]p49!B247</f>
        <v>5.9</v>
      </c>
    </row>
    <row r="248" spans="1:2">
      <c r="A248" t="s">
        <v>412</v>
      </c>
      <c r="B248">
        <f>[4]p49!B248</f>
        <v>5.9</v>
      </c>
    </row>
    <row r="249" spans="1:2">
      <c r="A249" t="s">
        <v>413</v>
      </c>
      <c r="B249">
        <f>[4]p49!B249</f>
        <v>0</v>
      </c>
    </row>
    <row r="250" spans="1:2">
      <c r="A250" t="s">
        <v>414</v>
      </c>
      <c r="B250">
        <f>[4]p49!B250</f>
        <v>0</v>
      </c>
    </row>
    <row r="251" spans="1:2">
      <c r="A251" t="s">
        <v>415</v>
      </c>
      <c r="B251">
        <f>[4]p49!B251</f>
        <v>0</v>
      </c>
    </row>
    <row r="252" spans="1:2">
      <c r="A252" t="s">
        <v>416</v>
      </c>
      <c r="B252">
        <f>[4]p49!B252</f>
        <v>0</v>
      </c>
    </row>
    <row r="253" spans="1:2">
      <c r="A253" t="s">
        <v>417</v>
      </c>
      <c r="B253">
        <f>[4]p49!B253</f>
        <v>0</v>
      </c>
    </row>
    <row r="254" spans="1:2">
      <c r="A254" t="s">
        <v>418</v>
      </c>
      <c r="B254">
        <f>[4]p49!B254</f>
        <v>0</v>
      </c>
    </row>
    <row r="255" spans="1:2">
      <c r="A255" t="s">
        <v>419</v>
      </c>
      <c r="B255">
        <f>[4]p49!B255</f>
        <v>0</v>
      </c>
    </row>
    <row r="256" spans="1:2">
      <c r="A256" t="s">
        <v>420</v>
      </c>
      <c r="B256">
        <f>[4]p49!B256</f>
        <v>0</v>
      </c>
    </row>
    <row r="257" spans="1:2">
      <c r="A257" t="s">
        <v>421</v>
      </c>
      <c r="B257">
        <f>[4]p49!B257</f>
        <v>0</v>
      </c>
    </row>
    <row r="258" spans="1:2">
      <c r="A258" t="s">
        <v>422</v>
      </c>
      <c r="B258">
        <f>[4]p49!B258</f>
        <v>0</v>
      </c>
    </row>
    <row r="259" spans="1:2">
      <c r="A259" t="s">
        <v>423</v>
      </c>
      <c r="B259">
        <f>[4]p49!B259</f>
        <v>5</v>
      </c>
    </row>
    <row r="260" spans="1:2">
      <c r="A260" t="s">
        <v>1065</v>
      </c>
      <c r="B260">
        <f>[4]p49!B260</f>
        <v>13.649907954342787</v>
      </c>
    </row>
    <row r="261" spans="1:2">
      <c r="A261" t="s">
        <v>1066</v>
      </c>
      <c r="B261">
        <f>[4]p49!B261</f>
        <v>21.731644006568146</v>
      </c>
    </row>
    <row r="262" spans="1:2">
      <c r="A262" t="s">
        <v>227</v>
      </c>
      <c r="B262">
        <f>[4]p49!B262</f>
        <v>90</v>
      </c>
    </row>
    <row r="263" spans="1:2">
      <c r="A263" t="s">
        <v>228</v>
      </c>
      <c r="B263">
        <f>[4]p49!B263</f>
        <v>88</v>
      </c>
    </row>
    <row r="264" spans="1:2">
      <c r="A264" t="s">
        <v>346</v>
      </c>
      <c r="B264">
        <f>[4]p49!B264</f>
        <v>389375</v>
      </c>
    </row>
    <row r="265" spans="1:2">
      <c r="A265" t="s">
        <v>355</v>
      </c>
      <c r="B265">
        <f>[4]p49!B265</f>
        <v>380625</v>
      </c>
    </row>
    <row r="266" spans="1:2">
      <c r="A266" t="s">
        <v>338</v>
      </c>
      <c r="B266">
        <f>[4]p49!B266</f>
        <v>3</v>
      </c>
    </row>
    <row r="267" spans="1:2">
      <c r="A267" t="s">
        <v>339</v>
      </c>
      <c r="B267">
        <f>[4]p49!B267</f>
        <v>6</v>
      </c>
    </row>
    <row r="268" spans="1:2">
      <c r="A268" t="s">
        <v>1067</v>
      </c>
      <c r="B268">
        <f>[4]p49!B268</f>
        <v>934500</v>
      </c>
    </row>
    <row r="269" spans="1:2">
      <c r="A269" t="s">
        <v>1068</v>
      </c>
      <c r="B269">
        <f>[4]p49!B269</f>
        <v>1141875</v>
      </c>
    </row>
    <row r="270" spans="1:2">
      <c r="A270" t="s">
        <v>1069</v>
      </c>
      <c r="B270">
        <f>[4]p49!B270</f>
        <v>2768793.3606074373</v>
      </c>
    </row>
    <row r="271" spans="1:2">
      <c r="A271" t="s">
        <v>1070</v>
      </c>
      <c r="B271">
        <f>[4]p49!B271</f>
        <v>0.78698741172276654</v>
      </c>
    </row>
    <row r="272" spans="1:2">
      <c r="A272" t="s">
        <v>1071</v>
      </c>
      <c r="B272">
        <f>[4]p49!B272</f>
        <v>0.70498188557278574</v>
      </c>
    </row>
    <row r="273" spans="1:2">
      <c r="A273" t="s">
        <v>1072</v>
      </c>
      <c r="B273">
        <f>[4]p49!B273</f>
        <v>0.68121394305880334</v>
      </c>
    </row>
    <row r="274" spans="1:2">
      <c r="A274" t="s">
        <v>1073</v>
      </c>
      <c r="B274">
        <f>[4]p49!B274</f>
        <v>0.57937171029568924</v>
      </c>
    </row>
    <row r="275" spans="1:2">
      <c r="A275" t="s">
        <v>1087</v>
      </c>
      <c r="B275">
        <f>[4]p49!B275</f>
        <v>0.70550608579448815</v>
      </c>
    </row>
    <row r="276" spans="1:2">
      <c r="A276" t="s">
        <v>1088</v>
      </c>
      <c r="B276">
        <f>[4]p49!B276</f>
        <v>0.59553045801328908</v>
      </c>
    </row>
    <row r="277" spans="1:2">
      <c r="A277" t="s">
        <v>1091</v>
      </c>
      <c r="B277">
        <f>[4]p49!B277</f>
        <v>4292259.1468408378</v>
      </c>
    </row>
    <row r="278" spans="1:2">
      <c r="A278" t="s">
        <v>1092</v>
      </c>
      <c r="B278">
        <f>[4]p49!B278</f>
        <v>1.2440895491417998</v>
      </c>
    </row>
    <row r="279" spans="1:2">
      <c r="A279" t="s">
        <v>1093</v>
      </c>
      <c r="B279">
        <f>[4]p49!B279</f>
        <v>0.55438498415429682</v>
      </c>
    </row>
    <row r="280" spans="1:2">
      <c r="A280" t="s">
        <v>1094</v>
      </c>
      <c r="B280">
        <f>[4]p49!B280</f>
        <v>0.44561501584570318</v>
      </c>
    </row>
    <row r="281" spans="1:2">
      <c r="A281" t="s">
        <v>1099</v>
      </c>
      <c r="B281">
        <f>[4]p49!B281</f>
        <v>7.0223999999999995E-2</v>
      </c>
    </row>
    <row r="282" spans="1:2">
      <c r="A282" t="s">
        <v>1100</v>
      </c>
      <c r="B282">
        <f>[4]p49!B282</f>
        <v>0.118661343237127</v>
      </c>
    </row>
    <row r="283" spans="1:2">
      <c r="A283" t="s">
        <v>1095</v>
      </c>
      <c r="B283">
        <f>[4]p49!B283</f>
        <v>36797787</v>
      </c>
    </row>
    <row r="284" spans="1:2">
      <c r="A284" t="s">
        <v>1096</v>
      </c>
      <c r="B284">
        <f>[4]p49!B284</f>
        <v>29578085.456456024</v>
      </c>
    </row>
    <row r="285" spans="1:2">
      <c r="A285" t="s">
        <v>1097</v>
      </c>
      <c r="B285">
        <f>[4]p49!B285</f>
        <v>1523465.7862334005</v>
      </c>
    </row>
    <row r="286" spans="1:2">
      <c r="A286" t="s">
        <v>1101</v>
      </c>
      <c r="B286">
        <f>[4]p49!B286</f>
        <v>2000000</v>
      </c>
    </row>
    <row r="287" spans="1:2">
      <c r="A287" t="s">
        <v>1102</v>
      </c>
      <c r="B287">
        <f>[4]p49!B287</f>
        <v>0</v>
      </c>
    </row>
    <row r="288" spans="1:2">
      <c r="A288" t="s">
        <v>1103</v>
      </c>
      <c r="B288">
        <f>[4]p49!B288</f>
        <v>0</v>
      </c>
    </row>
    <row r="289" spans="1:2">
      <c r="A289" t="s">
        <v>1069</v>
      </c>
      <c r="B289">
        <f>[4]p49!B289</f>
        <v>2768793.3606074373</v>
      </c>
    </row>
    <row r="290" spans="1:2">
      <c r="A290" t="s">
        <v>508</v>
      </c>
      <c r="B290">
        <f>[4]p49!B290</f>
        <v>9.18084074741361E-2</v>
      </c>
    </row>
    <row r="291" spans="1:2">
      <c r="A291" t="s">
        <v>1104</v>
      </c>
      <c r="B291">
        <f>[4]p49!B291</f>
        <v>0.25866381792008236</v>
      </c>
    </row>
  </sheetData>
  <phoneticPr fontId="33" type="noConversion"/>
  <pageMargins left="0.75" right="0.75" top="1" bottom="1" header="0.5" footer="0.5"/>
  <headerFooter alignWithMargins="0"/>
  <drawing r:id="rId1"/>
</worksheet>
</file>

<file path=xl/worksheets/sheet6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1204</v>
      </c>
    </row>
    <row r="2" spans="1:11">
      <c r="A2">
        <v>50</v>
      </c>
      <c r="B2" t="s">
        <v>176</v>
      </c>
      <c r="C2" t="s">
        <v>177</v>
      </c>
      <c r="D2" t="s">
        <v>178</v>
      </c>
      <c r="E2" t="s">
        <v>8</v>
      </c>
      <c r="F2" t="s">
        <v>179</v>
      </c>
      <c r="G2" t="s">
        <v>10</v>
      </c>
      <c r="H2" t="s">
        <v>180</v>
      </c>
    </row>
    <row r="3" spans="1:11">
      <c r="A3" t="s">
        <v>181</v>
      </c>
      <c r="B3">
        <f>[4]p50!B3</f>
        <v>331536</v>
      </c>
      <c r="C3">
        <f>[4]p50!C3</f>
        <v>139332</v>
      </c>
      <c r="D3">
        <f>[4]p50!D3</f>
        <v>102196</v>
      </c>
      <c r="E3">
        <f>[4]p50!E3</f>
        <v>238034</v>
      </c>
      <c r="F3">
        <f>[4]p50!F3</f>
        <v>265006</v>
      </c>
      <c r="G3">
        <f>[4]p50!G3</f>
        <v>689906</v>
      </c>
      <c r="H3">
        <f>[4]p50!H3</f>
        <v>1766010</v>
      </c>
      <c r="I3">
        <f>[4]p50!I3</f>
        <v>0</v>
      </c>
      <c r="J3">
        <f>[4]p50!J3</f>
        <v>0</v>
      </c>
      <c r="K3">
        <f>[4]p50!K3</f>
        <v>0</v>
      </c>
    </row>
    <row r="4" spans="1:11">
      <c r="A4" t="s">
        <v>182</v>
      </c>
      <c r="B4">
        <f>[4]p50!B4</f>
        <v>331536</v>
      </c>
      <c r="C4">
        <f>[4]p50!C4</f>
        <v>139332</v>
      </c>
      <c r="D4">
        <f>[4]p50!D4</f>
        <v>102196</v>
      </c>
      <c r="E4">
        <f>[4]p50!E4</f>
        <v>238034</v>
      </c>
      <c r="F4">
        <f>[4]p50!F4</f>
        <v>265006</v>
      </c>
      <c r="G4">
        <f>[4]p50!G4</f>
        <v>689906</v>
      </c>
      <c r="H4">
        <f>[4]p50!H4</f>
        <v>1766010</v>
      </c>
      <c r="I4">
        <f>[4]p50!I4</f>
        <v>0</v>
      </c>
      <c r="J4">
        <f>[4]p50!J4</f>
        <v>0</v>
      </c>
      <c r="K4">
        <f>[4]p50!K4</f>
        <v>0</v>
      </c>
    </row>
    <row r="5" spans="1:11">
      <c r="A5" t="s">
        <v>183</v>
      </c>
      <c r="B5">
        <f>[4]p50!B5</f>
        <v>0</v>
      </c>
      <c r="C5">
        <f>[4]p50!C5</f>
        <v>0</v>
      </c>
      <c r="D5">
        <f>[4]p50!D5</f>
        <v>102196</v>
      </c>
      <c r="E5">
        <f>[4]p50!E5</f>
        <v>0</v>
      </c>
      <c r="F5">
        <f>[4]p50!F5</f>
        <v>0</v>
      </c>
      <c r="G5">
        <f>[4]p50!G5</f>
        <v>0</v>
      </c>
      <c r="H5">
        <f>[4]p50!H5</f>
        <v>0</v>
      </c>
      <c r="I5">
        <f>[4]p50!I5</f>
        <v>0</v>
      </c>
      <c r="J5">
        <f>[4]p50!J5</f>
        <v>0</v>
      </c>
      <c r="K5">
        <f>[4]p50!K5</f>
        <v>0</v>
      </c>
    </row>
    <row r="6" spans="1:11">
      <c r="A6" t="s">
        <v>184</v>
      </c>
      <c r="B6">
        <f>[4]p50!B6</f>
        <v>331536</v>
      </c>
      <c r="C6">
        <f>[4]p50!C6</f>
        <v>139332</v>
      </c>
      <c r="D6">
        <f>[4]p50!D6</f>
        <v>0</v>
      </c>
      <c r="E6">
        <f>[4]p50!E6</f>
        <v>238034</v>
      </c>
      <c r="F6">
        <f>[4]p50!F6</f>
        <v>265006</v>
      </c>
      <c r="G6">
        <f>[4]p50!G6</f>
        <v>689906</v>
      </c>
      <c r="H6">
        <f>[4]p50!H6</f>
        <v>0</v>
      </c>
      <c r="I6">
        <f>[4]p50!I6</f>
        <v>0</v>
      </c>
      <c r="J6">
        <f>[4]p50!J6</f>
        <v>0</v>
      </c>
      <c r="K6">
        <f>[4]p50!K6</f>
        <v>0</v>
      </c>
    </row>
    <row r="7" spans="1:11">
      <c r="A7" t="s">
        <v>185</v>
      </c>
      <c r="B7">
        <f>[4]p50!B7</f>
        <v>0</v>
      </c>
      <c r="C7">
        <f>[4]p50!C7</f>
        <v>0</v>
      </c>
      <c r="D7">
        <f>[4]p50!D7</f>
        <v>1663814</v>
      </c>
      <c r="E7">
        <f>[4]p50!E7</f>
        <v>0</v>
      </c>
      <c r="F7">
        <f>[4]p50!F7</f>
        <v>0</v>
      </c>
      <c r="G7">
        <f>[4]p50!G7</f>
        <v>0</v>
      </c>
      <c r="H7">
        <f>[4]p50!H7</f>
        <v>0</v>
      </c>
      <c r="I7">
        <f>[4]p50!I7</f>
        <v>0</v>
      </c>
      <c r="J7">
        <f>[4]p50!J7</f>
        <v>0</v>
      </c>
      <c r="K7">
        <f>[4]p50!K7</f>
        <v>0</v>
      </c>
    </row>
    <row r="8" spans="1:11">
      <c r="A8" t="s">
        <v>186</v>
      </c>
      <c r="B8">
        <f>[4]p50!B8</f>
        <v>286482</v>
      </c>
      <c r="C8">
        <f>[4]p50!C8</f>
        <v>97855</v>
      </c>
      <c r="D8">
        <f>[4]p50!D8</f>
        <v>85138</v>
      </c>
      <c r="E8">
        <f>[4]p50!E8</f>
        <v>239350</v>
      </c>
      <c r="F8">
        <f>[4]p50!F8</f>
        <v>294667</v>
      </c>
      <c r="G8">
        <f>[4]p50!G8</f>
        <v>736278</v>
      </c>
      <c r="H8">
        <f>[4]p50!H8</f>
        <v>1739770</v>
      </c>
      <c r="I8">
        <f>[4]p50!I8</f>
        <v>0</v>
      </c>
      <c r="J8">
        <f>[4]p50!J8</f>
        <v>0</v>
      </c>
      <c r="K8">
        <f>[4]p50!K8</f>
        <v>0</v>
      </c>
    </row>
    <row r="9" spans="1:11">
      <c r="A9" t="s">
        <v>187</v>
      </c>
      <c r="B9">
        <f>[4]p50!B9</f>
        <v>286482</v>
      </c>
      <c r="C9">
        <f>[4]p50!C9</f>
        <v>97855</v>
      </c>
      <c r="D9">
        <f>[4]p50!D9</f>
        <v>85138</v>
      </c>
      <c r="E9">
        <f>[4]p50!E9</f>
        <v>239350</v>
      </c>
      <c r="F9">
        <f>[4]p50!F9</f>
        <v>294667</v>
      </c>
      <c r="G9">
        <f>[4]p50!G9</f>
        <v>736278</v>
      </c>
      <c r="H9">
        <f>[4]p50!H9</f>
        <v>1739770</v>
      </c>
      <c r="I9">
        <f>[4]p50!I9</f>
        <v>0</v>
      </c>
      <c r="J9">
        <f>[4]p50!J9</f>
        <v>0</v>
      </c>
      <c r="K9">
        <f>[4]p50!K9</f>
        <v>0</v>
      </c>
    </row>
    <row r="10" spans="1:11">
      <c r="A10" t="s">
        <v>188</v>
      </c>
      <c r="B10">
        <f>[4]p50!B10</f>
        <v>0</v>
      </c>
      <c r="C10">
        <f>[4]p50!C10</f>
        <v>0</v>
      </c>
      <c r="D10">
        <f>[4]p50!D10</f>
        <v>0</v>
      </c>
      <c r="E10">
        <f>[4]p50!E10</f>
        <v>0</v>
      </c>
      <c r="F10">
        <f>[4]p50!F10</f>
        <v>0</v>
      </c>
      <c r="G10">
        <f>[4]p50!G10</f>
        <v>736278</v>
      </c>
      <c r="H10">
        <f>[4]p50!H10</f>
        <v>0</v>
      </c>
      <c r="I10">
        <f>[4]p50!I10</f>
        <v>0</v>
      </c>
      <c r="J10">
        <f>[4]p50!J10</f>
        <v>0</v>
      </c>
      <c r="K10">
        <f>[4]p50!K10</f>
        <v>0</v>
      </c>
    </row>
    <row r="11" spans="1:11">
      <c r="A11" t="s">
        <v>189</v>
      </c>
      <c r="B11">
        <f>[4]p50!B11</f>
        <v>286482</v>
      </c>
      <c r="C11">
        <f>[4]p50!C11</f>
        <v>97855</v>
      </c>
      <c r="D11">
        <f>[4]p50!D11</f>
        <v>85138</v>
      </c>
      <c r="E11">
        <f>[4]p50!E11</f>
        <v>239350</v>
      </c>
      <c r="F11">
        <f>[4]p50!F11</f>
        <v>294667</v>
      </c>
      <c r="G11">
        <f>[4]p50!G11</f>
        <v>0</v>
      </c>
      <c r="H11">
        <f>[4]p50!H11</f>
        <v>0</v>
      </c>
      <c r="I11">
        <f>[4]p50!I11</f>
        <v>0</v>
      </c>
      <c r="J11">
        <f>[4]p50!J11</f>
        <v>0</v>
      </c>
      <c r="K11">
        <f>[4]p50!K11</f>
        <v>0</v>
      </c>
    </row>
    <row r="12" spans="1:11">
      <c r="A12" t="s">
        <v>190</v>
      </c>
      <c r="B12">
        <f>[4]p50!B12</f>
        <v>0</v>
      </c>
      <c r="C12">
        <f>[4]p50!C12</f>
        <v>0</v>
      </c>
      <c r="D12">
        <f>[4]p50!D12</f>
        <v>0</v>
      </c>
      <c r="E12">
        <f>[4]p50!E12</f>
        <v>0</v>
      </c>
      <c r="F12">
        <f>[4]p50!F12</f>
        <v>0</v>
      </c>
      <c r="G12">
        <f>[4]p50!G12</f>
        <v>1003492</v>
      </c>
      <c r="H12">
        <f>[4]p50!H12</f>
        <v>0</v>
      </c>
      <c r="I12">
        <f>[4]p50!I12</f>
        <v>0</v>
      </c>
      <c r="J12">
        <f>[4]p50!J12</f>
        <v>0</v>
      </c>
      <c r="K12">
        <f>[4]p50!K12</f>
        <v>0</v>
      </c>
    </row>
    <row r="13" spans="1:11">
      <c r="A13" t="s">
        <v>191</v>
      </c>
      <c r="B13">
        <f>[4]p50!B13</f>
        <v>4150</v>
      </c>
      <c r="C13">
        <f>[4]p50!C13</f>
        <v>400</v>
      </c>
      <c r="D13">
        <f>[4]p50!D13</f>
        <v>340</v>
      </c>
      <c r="E13">
        <f>[4]p50!E13</f>
        <v>31</v>
      </c>
      <c r="F13">
        <f>[4]p50!F13</f>
        <v>48</v>
      </c>
      <c r="G13">
        <f>[4]p50!G13</f>
        <v>44</v>
      </c>
      <c r="H13">
        <f>[4]p50!H13</f>
        <v>0</v>
      </c>
      <c r="I13">
        <f>[4]p50!I13</f>
        <v>0</v>
      </c>
      <c r="J13">
        <f>[4]p50!J13</f>
        <v>0</v>
      </c>
      <c r="K13">
        <f>[4]p50!K13</f>
        <v>0</v>
      </c>
    </row>
    <row r="14" spans="1:11">
      <c r="A14" t="s">
        <v>192</v>
      </c>
      <c r="B14">
        <f>[4]p50!B14</f>
        <v>4000</v>
      </c>
      <c r="C14">
        <f>[4]p50!C14</f>
        <v>400</v>
      </c>
      <c r="D14">
        <f>[4]p50!D14</f>
        <v>350</v>
      </c>
      <c r="E14">
        <f>[4]p50!E14</f>
        <v>30</v>
      </c>
      <c r="F14">
        <f>[4]p50!F14</f>
        <v>46</v>
      </c>
      <c r="G14">
        <f>[4]p50!G14</f>
        <v>41</v>
      </c>
      <c r="H14">
        <f>[4]p50!H14</f>
        <v>0</v>
      </c>
      <c r="I14">
        <f>[4]p50!I14</f>
        <v>0</v>
      </c>
      <c r="J14">
        <f>[4]p50!J14</f>
        <v>0</v>
      </c>
      <c r="K14">
        <f>[4]p50!K14</f>
        <v>0</v>
      </c>
    </row>
    <row r="15" spans="1:11">
      <c r="A15" t="s">
        <v>193</v>
      </c>
      <c r="B15">
        <f>[4]p50!B15</f>
        <v>4150</v>
      </c>
      <c r="C15">
        <f>[4]p50!C15</f>
        <v>400</v>
      </c>
      <c r="D15">
        <f>[4]p50!D15</f>
        <v>340</v>
      </c>
      <c r="E15">
        <f>[4]p50!E15</f>
        <v>31</v>
      </c>
      <c r="F15">
        <f>[4]p50!F15</f>
        <v>48</v>
      </c>
      <c r="G15">
        <f>[4]p50!G15</f>
        <v>44</v>
      </c>
      <c r="H15">
        <f>[4]p50!H15</f>
        <v>0</v>
      </c>
      <c r="I15">
        <f>[4]p50!I15</f>
        <v>0</v>
      </c>
      <c r="J15">
        <f>[4]p50!J15</f>
        <v>0</v>
      </c>
      <c r="K15">
        <f>[4]p50!K15</f>
        <v>0</v>
      </c>
    </row>
    <row r="16" spans="1:11">
      <c r="A16" t="s">
        <v>194</v>
      </c>
      <c r="B16">
        <f>[4]p50!B16</f>
        <v>4000</v>
      </c>
      <c r="C16">
        <f>[4]p50!C16</f>
        <v>400</v>
      </c>
      <c r="D16">
        <f>[4]p50!D16</f>
        <v>350</v>
      </c>
      <c r="E16">
        <f>[4]p50!E16</f>
        <v>30</v>
      </c>
      <c r="F16">
        <f>[4]p50!F16</f>
        <v>46</v>
      </c>
      <c r="G16">
        <f>[4]p50!G16</f>
        <v>41</v>
      </c>
      <c r="H16">
        <f>[4]p50!H16</f>
        <v>0</v>
      </c>
      <c r="I16">
        <f>[4]p50!I16</f>
        <v>0</v>
      </c>
      <c r="J16">
        <f>[4]p50!J16</f>
        <v>0</v>
      </c>
      <c r="K16">
        <f>[4]p50!K16</f>
        <v>0</v>
      </c>
    </row>
    <row r="17" spans="1:11">
      <c r="A17" t="s">
        <v>195</v>
      </c>
      <c r="B17">
        <f>[4]p50!B17</f>
        <v>4150</v>
      </c>
      <c r="C17">
        <f>[4]p50!C17</f>
        <v>400</v>
      </c>
      <c r="D17">
        <f>[4]p50!D17</f>
        <v>340</v>
      </c>
      <c r="E17">
        <f>[4]p50!E17</f>
        <v>31</v>
      </c>
      <c r="F17">
        <f>[4]p50!F17</f>
        <v>48</v>
      </c>
      <c r="G17">
        <f>[4]p50!G17</f>
        <v>44</v>
      </c>
      <c r="H17">
        <f>[4]p50!H17</f>
        <v>0</v>
      </c>
      <c r="I17">
        <f>[4]p50!I17</f>
        <v>0</v>
      </c>
      <c r="J17">
        <f>[4]p50!J17</f>
        <v>0</v>
      </c>
      <c r="K17">
        <f>[4]p50!K17</f>
        <v>0</v>
      </c>
    </row>
    <row r="18" spans="1:11">
      <c r="A18" t="s">
        <v>196</v>
      </c>
      <c r="B18">
        <f>[4]p50!B18</f>
        <v>0</v>
      </c>
      <c r="C18">
        <f>[4]p50!C18</f>
        <v>0</v>
      </c>
      <c r="D18">
        <f>[4]p50!D18</f>
        <v>0</v>
      </c>
      <c r="E18">
        <f>[4]p50!E18</f>
        <v>0</v>
      </c>
      <c r="F18">
        <f>[4]p50!F18</f>
        <v>0</v>
      </c>
      <c r="G18">
        <f>[4]p50!G18</f>
        <v>0</v>
      </c>
      <c r="H18">
        <f>[4]p50!H18</f>
        <v>0</v>
      </c>
      <c r="I18">
        <f>[4]p50!I18</f>
        <v>0</v>
      </c>
      <c r="J18">
        <f>[4]p50!J18</f>
        <v>0</v>
      </c>
      <c r="K18">
        <f>[4]p50!K18</f>
        <v>0</v>
      </c>
    </row>
    <row r="19" spans="1:11">
      <c r="A19" t="s">
        <v>197</v>
      </c>
      <c r="B19">
        <f>[4]p50!B19</f>
        <v>0</v>
      </c>
      <c r="C19">
        <f>[4]p50!C19</f>
        <v>0</v>
      </c>
      <c r="D19">
        <f>[4]p50!D19</f>
        <v>0</v>
      </c>
      <c r="E19">
        <f>[4]p50!E19</f>
        <v>0</v>
      </c>
      <c r="F19">
        <f>[4]p50!F19</f>
        <v>0</v>
      </c>
      <c r="G19">
        <f>[4]p50!G19</f>
        <v>0</v>
      </c>
      <c r="H19">
        <f>[4]p50!H19</f>
        <v>0</v>
      </c>
      <c r="I19">
        <f>[4]p50!I19</f>
        <v>0</v>
      </c>
      <c r="J19">
        <f>[4]p50!J19</f>
        <v>0</v>
      </c>
      <c r="K19">
        <f>[4]p50!K19</f>
        <v>0</v>
      </c>
    </row>
    <row r="20" spans="1:11">
      <c r="A20" t="s">
        <v>198</v>
      </c>
      <c r="B20">
        <f>[4]p50!B20</f>
        <v>0</v>
      </c>
      <c r="C20">
        <f>[4]p50!C20</f>
        <v>0</v>
      </c>
      <c r="D20">
        <f>[4]p50!D20</f>
        <v>0</v>
      </c>
      <c r="E20">
        <f>[4]p50!E20</f>
        <v>0</v>
      </c>
      <c r="F20">
        <f>[4]p50!F20</f>
        <v>0</v>
      </c>
      <c r="G20">
        <f>[4]p50!G20</f>
        <v>0</v>
      </c>
      <c r="H20">
        <f>[4]p50!H20</f>
        <v>0</v>
      </c>
      <c r="I20">
        <f>[4]p50!I20</f>
        <v>0</v>
      </c>
      <c r="J20">
        <f>[4]p50!J20</f>
        <v>0</v>
      </c>
      <c r="K20">
        <f>[4]p50!K20</f>
        <v>0</v>
      </c>
    </row>
    <row r="21" spans="1:11">
      <c r="A21" t="s">
        <v>199</v>
      </c>
      <c r="B21">
        <f>[4]p50!B21</f>
        <v>0</v>
      </c>
      <c r="C21">
        <f>[4]p50!C21</f>
        <v>0</v>
      </c>
      <c r="D21">
        <f>[4]p50!D21</f>
        <v>0</v>
      </c>
      <c r="E21">
        <f>[4]p50!E21</f>
        <v>0</v>
      </c>
      <c r="F21">
        <f>[4]p50!F21</f>
        <v>0</v>
      </c>
      <c r="G21">
        <f>[4]p50!G21</f>
        <v>0</v>
      </c>
      <c r="H21">
        <f>[4]p50!H21</f>
        <v>0</v>
      </c>
      <c r="I21">
        <f>[4]p50!I21</f>
        <v>0</v>
      </c>
      <c r="J21">
        <f>[4]p50!J21</f>
        <v>0</v>
      </c>
      <c r="K21">
        <f>[4]p50!K21</f>
        <v>0</v>
      </c>
    </row>
    <row r="22" spans="1:11">
      <c r="A22" t="s">
        <v>200</v>
      </c>
      <c r="B22">
        <f>[4]p50!B22</f>
        <v>0</v>
      </c>
      <c r="C22">
        <f>[4]p50!C22</f>
        <v>0</v>
      </c>
      <c r="D22">
        <f>[4]p50!D22</f>
        <v>0</v>
      </c>
      <c r="E22">
        <f>[4]p50!E22</f>
        <v>0</v>
      </c>
      <c r="F22">
        <f>[4]p50!F22</f>
        <v>0</v>
      </c>
      <c r="G22">
        <f>[4]p50!G22</f>
        <v>0</v>
      </c>
      <c r="H22">
        <f>[4]p50!H22</f>
        <v>0</v>
      </c>
      <c r="I22">
        <f>[4]p50!I22</f>
        <v>0</v>
      </c>
      <c r="J22">
        <f>[4]p50!J22</f>
        <v>0</v>
      </c>
      <c r="K22">
        <f>[4]p50!K22</f>
        <v>0</v>
      </c>
    </row>
    <row r="23" spans="1:11">
      <c r="A23" t="s">
        <v>201</v>
      </c>
      <c r="B23">
        <f>[4]p50!B23</f>
        <v>6400</v>
      </c>
      <c r="C23">
        <f>[4]p50!C23</f>
        <v>475</v>
      </c>
      <c r="D23">
        <f>[4]p50!D23</f>
        <v>500</v>
      </c>
      <c r="E23">
        <f>[4]p50!E23</f>
        <v>41</v>
      </c>
      <c r="F23">
        <f>[4]p50!F23</f>
        <v>57</v>
      </c>
      <c r="G23">
        <f>[4]p50!G23</f>
        <v>56</v>
      </c>
      <c r="H23">
        <f>[4]p50!H23</f>
        <v>0</v>
      </c>
      <c r="I23">
        <f>[4]p50!I23</f>
        <v>0</v>
      </c>
      <c r="J23">
        <f>[4]p50!J23</f>
        <v>0</v>
      </c>
      <c r="K23">
        <f>[4]p50!K23</f>
        <v>0</v>
      </c>
    </row>
    <row r="24" spans="1:11">
      <c r="A24" t="s">
        <v>202</v>
      </c>
      <c r="B24">
        <f>[4]p50!B24</f>
        <v>6300</v>
      </c>
      <c r="C24">
        <f>[4]p50!C24</f>
        <v>475</v>
      </c>
      <c r="D24">
        <f>[4]p50!D24</f>
        <v>500</v>
      </c>
      <c r="E24">
        <f>[4]p50!E24</f>
        <v>41</v>
      </c>
      <c r="F24">
        <f>[4]p50!F24</f>
        <v>57</v>
      </c>
      <c r="G24">
        <f>[4]p50!G24</f>
        <v>53</v>
      </c>
      <c r="H24">
        <f>[4]p50!H24</f>
        <v>0</v>
      </c>
      <c r="I24">
        <f>[4]p50!I24</f>
        <v>0</v>
      </c>
      <c r="J24">
        <f>[4]p50!J24</f>
        <v>0</v>
      </c>
      <c r="K24">
        <f>[4]p50!K24</f>
        <v>0</v>
      </c>
    </row>
    <row r="25" spans="1:11">
      <c r="A25" t="s">
        <v>203</v>
      </c>
      <c r="B25">
        <f>[4]p50!B25</f>
        <v>6400</v>
      </c>
      <c r="C25">
        <f>[4]p50!C25</f>
        <v>475</v>
      </c>
      <c r="D25">
        <f>[4]p50!D25</f>
        <v>500</v>
      </c>
      <c r="E25">
        <f>[4]p50!E25</f>
        <v>41</v>
      </c>
      <c r="F25">
        <f>[4]p50!F25</f>
        <v>57</v>
      </c>
      <c r="G25">
        <f>[4]p50!G25</f>
        <v>56</v>
      </c>
      <c r="H25">
        <f>[4]p50!H25</f>
        <v>0</v>
      </c>
      <c r="I25">
        <f>[4]p50!I25</f>
        <v>0</v>
      </c>
      <c r="J25">
        <f>[4]p50!J25</f>
        <v>0</v>
      </c>
      <c r="K25">
        <f>[4]p50!K25</f>
        <v>0</v>
      </c>
    </row>
    <row r="26" spans="1:11">
      <c r="A26" t="s">
        <v>204</v>
      </c>
      <c r="B26">
        <f>[4]p50!B26</f>
        <v>6300</v>
      </c>
      <c r="C26">
        <f>[4]p50!C26</f>
        <v>475</v>
      </c>
      <c r="D26">
        <f>[4]p50!D26</f>
        <v>500</v>
      </c>
      <c r="E26">
        <f>[4]p50!E26</f>
        <v>41</v>
      </c>
      <c r="F26">
        <f>[4]p50!F26</f>
        <v>57</v>
      </c>
      <c r="G26">
        <f>[4]p50!G26</f>
        <v>53</v>
      </c>
      <c r="H26">
        <f>[4]p50!H26</f>
        <v>0</v>
      </c>
      <c r="I26">
        <f>[4]p50!I26</f>
        <v>0</v>
      </c>
      <c r="J26">
        <f>[4]p50!J26</f>
        <v>0</v>
      </c>
      <c r="K26">
        <f>[4]p50!K26</f>
        <v>0</v>
      </c>
    </row>
    <row r="27" spans="1:11">
      <c r="A27" t="s">
        <v>205</v>
      </c>
      <c r="B27">
        <f>[4]p50!B27</f>
        <v>6400</v>
      </c>
      <c r="C27">
        <f>[4]p50!C27</f>
        <v>475</v>
      </c>
      <c r="D27">
        <f>[4]p50!D27</f>
        <v>500</v>
      </c>
      <c r="E27">
        <f>[4]p50!E27</f>
        <v>41</v>
      </c>
      <c r="F27">
        <f>[4]p50!F27</f>
        <v>57</v>
      </c>
      <c r="G27">
        <f>[4]p50!G27</f>
        <v>56</v>
      </c>
      <c r="H27">
        <f>[4]p50!H27</f>
        <v>0</v>
      </c>
      <c r="I27">
        <f>[4]p50!I27</f>
        <v>0</v>
      </c>
      <c r="J27">
        <f>[4]p50!J27</f>
        <v>0</v>
      </c>
      <c r="K27">
        <f>[4]p50!K27</f>
        <v>0</v>
      </c>
    </row>
    <row r="28" spans="1:11">
      <c r="A28" t="s">
        <v>206</v>
      </c>
      <c r="B28">
        <f>[4]p50!B28</f>
        <v>0</v>
      </c>
      <c r="C28">
        <f>[4]p50!C28</f>
        <v>0</v>
      </c>
      <c r="D28">
        <f>[4]p50!D28</f>
        <v>0</v>
      </c>
      <c r="E28">
        <f>[4]p50!E28</f>
        <v>0</v>
      </c>
      <c r="F28">
        <f>[4]p50!F28</f>
        <v>0</v>
      </c>
      <c r="G28">
        <f>[4]p50!G28</f>
        <v>0</v>
      </c>
      <c r="H28">
        <f>[4]p50!H28</f>
        <v>0</v>
      </c>
      <c r="I28">
        <f>[4]p50!I28</f>
        <v>0</v>
      </c>
      <c r="J28">
        <f>[4]p50!J28</f>
        <v>0</v>
      </c>
      <c r="K28">
        <f>[4]p50!K28</f>
        <v>0</v>
      </c>
    </row>
    <row r="29" spans="1:11">
      <c r="A29" t="s">
        <v>207</v>
      </c>
      <c r="B29">
        <f>[4]p50!B29</f>
        <v>0</v>
      </c>
      <c r="C29">
        <f>[4]p50!C29</f>
        <v>0</v>
      </c>
      <c r="D29">
        <f>[4]p50!D29</f>
        <v>0</v>
      </c>
      <c r="E29">
        <f>[4]p50!E29</f>
        <v>0</v>
      </c>
      <c r="F29">
        <f>[4]p50!F29</f>
        <v>0</v>
      </c>
      <c r="G29">
        <f>[4]p50!G29</f>
        <v>0</v>
      </c>
      <c r="H29">
        <f>[4]p50!H29</f>
        <v>0</v>
      </c>
      <c r="I29">
        <f>[4]p50!I29</f>
        <v>0</v>
      </c>
      <c r="J29">
        <f>[4]p50!J29</f>
        <v>0</v>
      </c>
      <c r="K29">
        <f>[4]p50!K29</f>
        <v>0</v>
      </c>
    </row>
    <row r="30" spans="1:11">
      <c r="A30" t="s">
        <v>208</v>
      </c>
      <c r="B30">
        <f>[4]p50!B30</f>
        <v>0</v>
      </c>
      <c r="C30">
        <f>[4]p50!C30</f>
        <v>0</v>
      </c>
      <c r="D30">
        <f>[4]p50!D30</f>
        <v>0</v>
      </c>
      <c r="E30">
        <f>[4]p50!E30</f>
        <v>0</v>
      </c>
      <c r="F30">
        <f>[4]p50!F30</f>
        <v>0</v>
      </c>
      <c r="G30">
        <f>[4]p50!G30</f>
        <v>0</v>
      </c>
      <c r="H30">
        <f>[4]p50!H30</f>
        <v>0</v>
      </c>
      <c r="I30">
        <f>[4]p50!I30</f>
        <v>0</v>
      </c>
      <c r="J30">
        <f>[4]p50!J30</f>
        <v>0</v>
      </c>
      <c r="K30">
        <f>[4]p50!K30</f>
        <v>0</v>
      </c>
    </row>
    <row r="31" spans="1:11">
      <c r="A31" t="s">
        <v>209</v>
      </c>
      <c r="B31">
        <f>[4]p50!B31</f>
        <v>0</v>
      </c>
      <c r="C31">
        <f>[4]p50!C31</f>
        <v>0</v>
      </c>
      <c r="D31">
        <f>[4]p50!D31</f>
        <v>0</v>
      </c>
      <c r="E31">
        <f>[4]p50!E31</f>
        <v>0</v>
      </c>
      <c r="F31">
        <f>[4]p50!F31</f>
        <v>0</v>
      </c>
      <c r="G31">
        <f>[4]p50!G31</f>
        <v>0</v>
      </c>
      <c r="H31">
        <f>[4]p50!H31</f>
        <v>0</v>
      </c>
      <c r="I31">
        <f>[4]p50!I31</f>
        <v>0</v>
      </c>
      <c r="J31">
        <f>[4]p50!J31</f>
        <v>0</v>
      </c>
      <c r="K31">
        <f>[4]p50!K31</f>
        <v>0</v>
      </c>
    </row>
    <row r="32" spans="1:11">
      <c r="A32" t="s">
        <v>210</v>
      </c>
      <c r="B32">
        <f>[4]p50!B32</f>
        <v>0</v>
      </c>
      <c r="C32">
        <f>[4]p50!C32</f>
        <v>0</v>
      </c>
      <c r="D32">
        <f>[4]p50!D32</f>
        <v>0</v>
      </c>
      <c r="E32">
        <f>[4]p50!E32</f>
        <v>0</v>
      </c>
      <c r="F32">
        <f>[4]p50!F32</f>
        <v>0</v>
      </c>
      <c r="G32">
        <f>[4]p50!G32</f>
        <v>0</v>
      </c>
      <c r="H32">
        <f>[4]p50!H32</f>
        <v>0</v>
      </c>
      <c r="I32">
        <f>[4]p50!I32</f>
        <v>0</v>
      </c>
      <c r="J32">
        <f>[4]p50!J32</f>
        <v>0</v>
      </c>
      <c r="K32">
        <f>[4]p50!K32</f>
        <v>0</v>
      </c>
    </row>
    <row r="33" spans="1:11">
      <c r="A33" t="s">
        <v>211</v>
      </c>
      <c r="B33">
        <f>[4]p50!B33</f>
        <v>63999811</v>
      </c>
      <c r="C33">
        <f>[4]p50!C33</f>
        <v>3150004</v>
      </c>
      <c r="D33">
        <f>[4]p50!D33</f>
        <v>3150004</v>
      </c>
      <c r="E33">
        <f>[4]p50!E33</f>
        <v>899999.61</v>
      </c>
      <c r="F33">
        <f>[4]p50!F33</f>
        <v>1400000.87</v>
      </c>
      <c r="G33">
        <f>[4]p50!G33</f>
        <v>5000000</v>
      </c>
      <c r="H33">
        <f>[4]p50!H33</f>
        <v>9561459</v>
      </c>
      <c r="I33">
        <f>[4]p50!I33</f>
        <v>0</v>
      </c>
      <c r="J33">
        <f>[4]p50!J33</f>
        <v>0</v>
      </c>
      <c r="K33">
        <f>[4]p50!K33</f>
        <v>0</v>
      </c>
    </row>
    <row r="34" spans="1:11">
      <c r="A34" t="s">
        <v>212</v>
      </c>
      <c r="B34">
        <f>[4]p50!B34</f>
        <v>84999895</v>
      </c>
      <c r="C34">
        <f>[4]p50!C34</f>
        <v>3399994</v>
      </c>
      <c r="D34">
        <f>[4]p50!D34</f>
        <v>3400007</v>
      </c>
      <c r="E34">
        <f>[4]p50!E34</f>
        <v>1239998.48</v>
      </c>
      <c r="F34">
        <f>[4]p50!F34</f>
        <v>1899999.77</v>
      </c>
      <c r="G34">
        <f>[4]p50!G34</f>
        <v>6000000</v>
      </c>
      <c r="H34">
        <f>[4]p50!H34</f>
        <v>11995478</v>
      </c>
      <c r="I34">
        <f>[4]p50!I34</f>
        <v>0</v>
      </c>
      <c r="J34">
        <f>[4]p50!J34</f>
        <v>0</v>
      </c>
      <c r="K34">
        <f>[4]p50!K34</f>
        <v>0</v>
      </c>
    </row>
    <row r="35" spans="1:11">
      <c r="A35" t="s">
        <v>213</v>
      </c>
      <c r="B35">
        <f>[4]p50!B35</f>
        <v>0</v>
      </c>
      <c r="C35">
        <f>[4]p50!C35</f>
        <v>0.09</v>
      </c>
      <c r="D35">
        <f>[4]p50!D35</f>
        <v>0.09</v>
      </c>
      <c r="E35">
        <f>[4]p50!E35</f>
        <v>0.09</v>
      </c>
      <c r="F35">
        <f>[4]p50!F35</f>
        <v>0.09</v>
      </c>
      <c r="G35">
        <f>[4]p50!G35</f>
        <v>0.09</v>
      </c>
      <c r="H35">
        <f>[4]p50!H35</f>
        <v>0</v>
      </c>
      <c r="I35">
        <f>[4]p50!I35</f>
        <v>0</v>
      </c>
      <c r="J35">
        <f>[4]p50!J35</f>
        <v>0</v>
      </c>
      <c r="K35">
        <f>[4]p50!K35</f>
        <v>0</v>
      </c>
    </row>
    <row r="36" spans="1:11">
      <c r="A36" t="s">
        <v>214</v>
      </c>
      <c r="B36">
        <f>[4]p50!B36</f>
        <v>6.8999999999999992E-2</v>
      </c>
      <c r="C36">
        <f>[4]p50!C36</f>
        <v>0</v>
      </c>
      <c r="D36">
        <f>[4]p50!D36</f>
        <v>6.8999999999999992E-2</v>
      </c>
      <c r="E36">
        <f>[4]p50!E36</f>
        <v>6.8999999999999992E-2</v>
      </c>
      <c r="F36">
        <f>[4]p50!F36</f>
        <v>6.8999999999999992E-2</v>
      </c>
      <c r="G36">
        <f>[4]p50!G36</f>
        <v>0</v>
      </c>
      <c r="H36">
        <f>[4]p50!H36</f>
        <v>0</v>
      </c>
      <c r="I36">
        <f>[4]p50!I36</f>
        <v>0</v>
      </c>
      <c r="J36">
        <f>[4]p50!J36</f>
        <v>0</v>
      </c>
      <c r="K36">
        <f>[4]p50!K36</f>
        <v>0</v>
      </c>
    </row>
    <row r="37" spans="1:11">
      <c r="A37" t="s">
        <v>215</v>
      </c>
      <c r="B37">
        <f>[4]p50!B37</f>
        <v>9.1999999999999998E-2</v>
      </c>
      <c r="C37">
        <f>[4]p50!C37</f>
        <v>9.1999999999999998E-2</v>
      </c>
      <c r="D37">
        <f>[4]p50!D37</f>
        <v>0</v>
      </c>
      <c r="E37">
        <f>[4]p50!E37</f>
        <v>9.1999999999999998E-2</v>
      </c>
      <c r="F37">
        <f>[4]p50!F37</f>
        <v>9.1999999999999998E-2</v>
      </c>
      <c r="G37">
        <f>[4]p50!G37</f>
        <v>9.1999999999999998E-2</v>
      </c>
      <c r="H37">
        <f>[4]p50!H37</f>
        <v>0</v>
      </c>
      <c r="I37">
        <f>[4]p50!I37</f>
        <v>0</v>
      </c>
      <c r="J37">
        <f>[4]p50!J37</f>
        <v>0</v>
      </c>
      <c r="K37">
        <f>[4]p50!K37</f>
        <v>0</v>
      </c>
    </row>
    <row r="38" spans="1:11">
      <c r="A38" t="s">
        <v>216</v>
      </c>
      <c r="B38">
        <f>[4]p50!B38</f>
        <v>0.115</v>
      </c>
      <c r="C38">
        <f>[4]p50!C38</f>
        <v>0.115</v>
      </c>
      <c r="D38">
        <f>[4]p50!D38</f>
        <v>0.115</v>
      </c>
      <c r="E38">
        <f>[4]p50!E38</f>
        <v>0</v>
      </c>
      <c r="F38">
        <f>[4]p50!F38</f>
        <v>0</v>
      </c>
      <c r="G38">
        <f>[4]p50!G38</f>
        <v>0.115</v>
      </c>
      <c r="H38">
        <f>[4]p50!H38</f>
        <v>0</v>
      </c>
      <c r="I38">
        <f>[4]p50!I38</f>
        <v>0</v>
      </c>
      <c r="J38">
        <f>[4]p50!J38</f>
        <v>0</v>
      </c>
      <c r="K38">
        <f>[4]p50!K38</f>
        <v>0</v>
      </c>
    </row>
    <row r="39" spans="1:11">
      <c r="A39" t="s">
        <v>217</v>
      </c>
      <c r="B39">
        <f>[4]p50!B39</f>
        <v>0.115</v>
      </c>
      <c r="C39">
        <f>[4]p50!C39</f>
        <v>0.115</v>
      </c>
      <c r="D39">
        <f>[4]p50!D39</f>
        <v>0.115</v>
      </c>
      <c r="E39">
        <f>[4]p50!E39</f>
        <v>0</v>
      </c>
      <c r="F39">
        <f>[4]p50!F39</f>
        <v>0</v>
      </c>
      <c r="G39">
        <f>[4]p50!G39</f>
        <v>0.115</v>
      </c>
      <c r="H39">
        <f>[4]p50!H39</f>
        <v>0</v>
      </c>
      <c r="I39">
        <f>[4]p50!I39</f>
        <v>0</v>
      </c>
      <c r="J39">
        <f>[4]p50!J39</f>
        <v>0</v>
      </c>
      <c r="K39">
        <f>[4]p50!K39</f>
        <v>0</v>
      </c>
    </row>
    <row r="40" spans="1:11">
      <c r="A40" t="s">
        <v>218</v>
      </c>
      <c r="B40">
        <f>[4]p50!B40</f>
        <v>5.7500000000000002E-2</v>
      </c>
      <c r="C40">
        <f>[4]p50!C40</f>
        <v>0</v>
      </c>
      <c r="D40">
        <f>[4]p50!D40</f>
        <v>5.7500000000000002E-2</v>
      </c>
      <c r="E40">
        <f>[4]p50!E40</f>
        <v>5.7500000000000002E-2</v>
      </c>
      <c r="F40">
        <f>[4]p50!F40</f>
        <v>5.7500000000000002E-2</v>
      </c>
      <c r="G40">
        <f>[4]p50!G40</f>
        <v>0</v>
      </c>
      <c r="H40">
        <f>[4]p50!H40</f>
        <v>0</v>
      </c>
      <c r="I40">
        <f>[4]p50!I40</f>
        <v>0</v>
      </c>
      <c r="J40">
        <f>[4]p50!J40</f>
        <v>0</v>
      </c>
      <c r="K40">
        <f>[4]p50!K40</f>
        <v>0</v>
      </c>
    </row>
    <row r="41" spans="1:11">
      <c r="A41" t="s">
        <v>219</v>
      </c>
      <c r="B41">
        <f>[4]p50!B41</f>
        <v>0.6</v>
      </c>
      <c r="C41">
        <f>[4]p50!C41</f>
        <v>1.2</v>
      </c>
      <c r="D41">
        <f>[4]p50!D41</f>
        <v>0.6</v>
      </c>
      <c r="E41">
        <f>[4]p50!E41</f>
        <v>1.5</v>
      </c>
      <c r="F41">
        <f>[4]p50!F41</f>
        <v>1.5</v>
      </c>
      <c r="G41">
        <f>[4]p50!G41</f>
        <v>1.2</v>
      </c>
      <c r="H41">
        <f>[4]p50!H41</f>
        <v>0</v>
      </c>
      <c r="I41">
        <f>[4]p50!I41</f>
        <v>0</v>
      </c>
      <c r="J41">
        <f>[4]p50!J41</f>
        <v>0</v>
      </c>
      <c r="K41">
        <f>[4]p50!K41</f>
        <v>0</v>
      </c>
    </row>
    <row r="42" spans="1:11">
      <c r="A42" t="s">
        <v>220</v>
      </c>
      <c r="B42">
        <f>[4]p50!B42</f>
        <v>1.2</v>
      </c>
      <c r="C42">
        <f>[4]p50!C42</f>
        <v>0.6</v>
      </c>
      <c r="D42">
        <f>[4]p50!D42</f>
        <v>1.8</v>
      </c>
      <c r="E42">
        <f>[4]p50!E42</f>
        <v>1.2</v>
      </c>
      <c r="F42">
        <f>[4]p50!F42</f>
        <v>1.2</v>
      </c>
      <c r="G42">
        <f>[4]p50!G42</f>
        <v>0.6</v>
      </c>
      <c r="H42">
        <f>[4]p50!H42</f>
        <v>0</v>
      </c>
      <c r="I42">
        <f>[4]p50!I42</f>
        <v>0</v>
      </c>
      <c r="J42">
        <f>[4]p50!J42</f>
        <v>0</v>
      </c>
      <c r="K42">
        <f>[4]p50!K42</f>
        <v>0</v>
      </c>
    </row>
    <row r="43" spans="1:11">
      <c r="A43" t="s">
        <v>221</v>
      </c>
      <c r="B43">
        <f>[4]p50!B43</f>
        <v>0.6</v>
      </c>
      <c r="C43">
        <f>[4]p50!C43</f>
        <v>1.8</v>
      </c>
      <c r="D43">
        <f>[4]p50!D43</f>
        <v>0.6</v>
      </c>
      <c r="E43">
        <f>[4]p50!E43</f>
        <v>1.2</v>
      </c>
      <c r="F43">
        <f>[4]p50!F43</f>
        <v>1.2</v>
      </c>
      <c r="G43">
        <f>[4]p50!G43</f>
        <v>1.2</v>
      </c>
      <c r="H43">
        <f>[4]p50!H43</f>
        <v>0</v>
      </c>
      <c r="I43">
        <f>[4]p50!I43</f>
        <v>0</v>
      </c>
      <c r="J43">
        <f>[4]p50!J43</f>
        <v>0</v>
      </c>
      <c r="K43">
        <f>[4]p50!K43</f>
        <v>0</v>
      </c>
    </row>
    <row r="44" spans="1:11">
      <c r="A44" t="s">
        <v>222</v>
      </c>
      <c r="B44">
        <f>[4]p50!B44</f>
        <v>1.5</v>
      </c>
      <c r="C44">
        <f>[4]p50!C44</f>
        <v>1.2</v>
      </c>
      <c r="D44">
        <f>[4]p50!D44</f>
        <v>1.2</v>
      </c>
      <c r="E44">
        <f>[4]p50!E44</f>
        <v>0.6</v>
      </c>
      <c r="F44">
        <f>[4]p50!F44</f>
        <v>0.6</v>
      </c>
      <c r="G44">
        <f>[4]p50!G44</f>
        <v>0.9</v>
      </c>
      <c r="H44">
        <f>[4]p50!H44</f>
        <v>0</v>
      </c>
      <c r="I44">
        <f>[4]p50!I44</f>
        <v>0</v>
      </c>
      <c r="J44">
        <f>[4]p50!J44</f>
        <v>0</v>
      </c>
      <c r="K44">
        <f>[4]p50!K44</f>
        <v>0</v>
      </c>
    </row>
    <row r="45" spans="1:11">
      <c r="A45" t="s">
        <v>223</v>
      </c>
      <c r="B45">
        <f>[4]p50!B45</f>
        <v>1.5</v>
      </c>
      <c r="C45">
        <f>[4]p50!C45</f>
        <v>1.2</v>
      </c>
      <c r="D45">
        <f>[4]p50!D45</f>
        <v>1.2</v>
      </c>
      <c r="E45">
        <f>[4]p50!E45</f>
        <v>0.6</v>
      </c>
      <c r="F45">
        <f>[4]p50!F45</f>
        <v>0.6</v>
      </c>
      <c r="G45">
        <f>[4]p50!G45</f>
        <v>0.9</v>
      </c>
      <c r="H45">
        <f>[4]p50!H45</f>
        <v>0</v>
      </c>
      <c r="I45">
        <f>[4]p50!I45</f>
        <v>0</v>
      </c>
      <c r="J45">
        <f>[4]p50!J45</f>
        <v>0</v>
      </c>
      <c r="K45">
        <f>[4]p50!K45</f>
        <v>0</v>
      </c>
    </row>
    <row r="46" spans="1:11">
      <c r="A46" t="s">
        <v>224</v>
      </c>
      <c r="B46">
        <f>[4]p50!B46</f>
        <v>1.2</v>
      </c>
      <c r="C46">
        <f>[4]p50!C46</f>
        <v>0.6</v>
      </c>
      <c r="D46">
        <f>[4]p50!D46</f>
        <v>1.2</v>
      </c>
      <c r="E46">
        <f>[4]p50!E46</f>
        <v>0.9</v>
      </c>
      <c r="F46">
        <f>[4]p50!F46</f>
        <v>0.9</v>
      </c>
      <c r="G46">
        <f>[4]p50!G46</f>
        <v>0.6</v>
      </c>
      <c r="H46">
        <f>[4]p50!H46</f>
        <v>0</v>
      </c>
      <c r="I46">
        <f>[4]p50!I46</f>
        <v>0</v>
      </c>
      <c r="J46">
        <f>[4]p50!J46</f>
        <v>0</v>
      </c>
      <c r="K46">
        <f>[4]p50!K46</f>
        <v>0</v>
      </c>
    </row>
    <row r="47" spans="1:11">
      <c r="A47" t="s">
        <v>225</v>
      </c>
      <c r="B47">
        <f>[4]p50!B47</f>
        <v>90</v>
      </c>
      <c r="C47">
        <f>[4]p50!C47</f>
        <v>12.8</v>
      </c>
      <c r="D47">
        <f>[4]p50!D47</f>
        <v>6.6</v>
      </c>
      <c r="E47">
        <f>[4]p50!E47</f>
        <v>0.68</v>
      </c>
      <c r="F47">
        <f>[4]p50!F47</f>
        <v>0.8</v>
      </c>
      <c r="G47">
        <f>[4]p50!G47</f>
        <v>1</v>
      </c>
      <c r="H47">
        <f>[4]p50!H47</f>
        <v>0</v>
      </c>
      <c r="I47">
        <f>[4]p50!I47</f>
        <v>0</v>
      </c>
      <c r="J47">
        <f>[4]p50!J47</f>
        <v>0</v>
      </c>
      <c r="K47">
        <f>[4]p50!K47</f>
        <v>0</v>
      </c>
    </row>
    <row r="48" spans="1:11">
      <c r="A48" t="s">
        <v>226</v>
      </c>
      <c r="B48">
        <f>[4]p50!B48</f>
        <v>88</v>
      </c>
      <c r="C48">
        <f>[4]p50!C48</f>
        <v>12.8</v>
      </c>
      <c r="D48">
        <f>[4]p50!D48</f>
        <v>7.2</v>
      </c>
      <c r="E48">
        <f>[4]p50!E48</f>
        <v>0.68</v>
      </c>
      <c r="F48">
        <f>[4]p50!F48</f>
        <v>0.81</v>
      </c>
      <c r="G48">
        <f>[4]p50!G48</f>
        <v>1</v>
      </c>
      <c r="H48">
        <f>[4]p50!H48</f>
        <v>0</v>
      </c>
      <c r="I48">
        <f>[4]p50!I48</f>
        <v>0</v>
      </c>
      <c r="J48">
        <f>[4]p50!J48</f>
        <v>0</v>
      </c>
      <c r="K48">
        <f>[4]p50!K48</f>
        <v>0</v>
      </c>
    </row>
    <row r="49" spans="1:20">
      <c r="A49" t="s">
        <v>227</v>
      </c>
      <c r="B49">
        <f>[4]p50!B49</f>
        <v>89</v>
      </c>
      <c r="C49">
        <f>[4]p50!C49</f>
        <v>13</v>
      </c>
      <c r="D49">
        <f>[4]p50!D49</f>
        <v>6.5</v>
      </c>
      <c r="E49">
        <f>[4]p50!E49</f>
        <v>0.67</v>
      </c>
      <c r="F49">
        <f>[4]p50!F49</f>
        <v>0.79</v>
      </c>
      <c r="G49">
        <f>[4]p50!G49</f>
        <v>1</v>
      </c>
      <c r="H49">
        <f>[4]p50!H49</f>
        <v>0</v>
      </c>
      <c r="I49">
        <f>[4]p50!I49</f>
        <v>0</v>
      </c>
      <c r="J49">
        <f>[4]p50!J49</f>
        <v>0</v>
      </c>
      <c r="K49">
        <f>[4]p50!K49</f>
        <v>0</v>
      </c>
    </row>
    <row r="50" spans="1:20">
      <c r="A50" t="s">
        <v>228</v>
      </c>
      <c r="B50">
        <f>[4]p50!B50</f>
        <v>90</v>
      </c>
      <c r="C50">
        <f>[4]p50!C50</f>
        <v>13.3</v>
      </c>
      <c r="D50">
        <f>[4]p50!D50</f>
        <v>7.2</v>
      </c>
      <c r="E50">
        <f>[4]p50!E50</f>
        <v>0.68</v>
      </c>
      <c r="F50">
        <f>[4]p50!F50</f>
        <v>0.81</v>
      </c>
      <c r="G50">
        <f>[4]p50!G50</f>
        <v>1</v>
      </c>
      <c r="H50">
        <f>[4]p50!H50</f>
        <v>0</v>
      </c>
      <c r="I50">
        <f>[4]p50!I50</f>
        <v>0</v>
      </c>
      <c r="J50">
        <f>[4]p50!J50</f>
        <v>0</v>
      </c>
      <c r="K50">
        <f>[4]p50!K50</f>
        <v>0</v>
      </c>
    </row>
    <row r="51" spans="1:20" ht="14" thickBot="1">
      <c r="A51" s="34" t="s">
        <v>229</v>
      </c>
      <c r="B51" s="34">
        <f>[4]p50!B51</f>
        <v>8.808988764044944</v>
      </c>
      <c r="C51" s="34">
        <f>[4]p50!C51</f>
        <v>10.08307692307695</v>
      </c>
      <c r="D51" s="34">
        <f>[4]p50!D51</f>
        <v>19.187692307692327</v>
      </c>
      <c r="E51" s="34">
        <f>[4]p50!E51</f>
        <v>9.2059701492537513</v>
      </c>
      <c r="F51" s="34">
        <f>[4]p50!F51</f>
        <v>10.324050632911398</v>
      </c>
      <c r="G51" s="34">
        <f>[4]p50!G51</f>
        <v>7.6</v>
      </c>
      <c r="H51" s="34">
        <f>[4]p50!H51</f>
        <v>0</v>
      </c>
      <c r="I51" s="34">
        <f>[4]p50!I51</f>
        <v>0</v>
      </c>
      <c r="J51" s="34">
        <f>[4]p50!J51</f>
        <v>0</v>
      </c>
      <c r="K51" s="34">
        <f>[4]p50!K51</f>
        <v>0</v>
      </c>
      <c r="L51" s="34"/>
      <c r="M51" s="34"/>
    </row>
    <row r="52" spans="1:20">
      <c r="A52" t="s">
        <v>115</v>
      </c>
      <c r="B52">
        <f>[4]p50!B52</f>
        <v>23951183.284061924</v>
      </c>
      <c r="C52">
        <f>[4]p50!C52</f>
        <v>22029438.889727622</v>
      </c>
      <c r="D52">
        <f>[4]p50!D52</f>
        <v>24912177.750500947</v>
      </c>
      <c r="E52">
        <f>[4]p50!E52</f>
        <v>34179736.079339921</v>
      </c>
      <c r="F52">
        <f>[4]p50!F52</f>
        <v>23165904.456363887</v>
      </c>
      <c r="G52">
        <f>[4]p50!G52</f>
        <v>0</v>
      </c>
      <c r="H52">
        <f>[4]p50!H52</f>
        <v>0</v>
      </c>
      <c r="I52">
        <f>[4]p50!I52</f>
        <v>0</v>
      </c>
      <c r="J52">
        <f>[4]p50!J52</f>
        <v>0</v>
      </c>
      <c r="K52">
        <f>[4]p50!K52</f>
        <v>0</v>
      </c>
      <c r="M52" s="28"/>
    </row>
    <row r="53" spans="1:20">
      <c r="A53" t="s">
        <v>116</v>
      </c>
      <c r="B53">
        <f>[4]p50!B53</f>
        <v>29827239</v>
      </c>
      <c r="C53">
        <f>[4]p50!C53</f>
        <v>34345420</v>
      </c>
      <c r="D53">
        <f>[4]p50!D53</f>
        <v>29833767</v>
      </c>
      <c r="E53">
        <f>[4]p50!E53</f>
        <v>33733073</v>
      </c>
      <c r="F53">
        <f>[4]p50!F53</f>
        <v>29828120</v>
      </c>
      <c r="G53">
        <f>[4]p50!G53</f>
        <v>0</v>
      </c>
      <c r="H53">
        <f>[4]p50!H53</f>
        <v>0</v>
      </c>
      <c r="I53">
        <f>[4]p50!I53</f>
        <v>0</v>
      </c>
      <c r="J53">
        <f>[4]p50!J53</f>
        <v>0</v>
      </c>
      <c r="K53">
        <f>[4]p50!K53</f>
        <v>0</v>
      </c>
      <c r="N53" s="10"/>
      <c r="O53" s="10"/>
      <c r="P53" s="10"/>
      <c r="Q53" s="10"/>
      <c r="R53" s="10"/>
    </row>
    <row r="54" spans="1:20">
      <c r="A54" t="s">
        <v>230</v>
      </c>
      <c r="B54">
        <f>[4]p50!B54</f>
        <v>2147814</v>
      </c>
      <c r="C54">
        <f>[4]p50!C54</f>
        <v>1249203</v>
      </c>
      <c r="D54">
        <f>[4]p50!D54</f>
        <v>2141586</v>
      </c>
      <c r="E54">
        <f>[4]p50!E54</f>
        <v>1413081</v>
      </c>
      <c r="F54">
        <f>[4]p50!F54</f>
        <v>2170843</v>
      </c>
      <c r="G54">
        <f>[4]p50!G54</f>
        <v>0</v>
      </c>
      <c r="H54">
        <f>[4]p50!H54</f>
        <v>0</v>
      </c>
      <c r="I54">
        <f>[4]p50!I54</f>
        <v>0</v>
      </c>
      <c r="J54">
        <f>[4]p50!J54</f>
        <v>0</v>
      </c>
      <c r="K54">
        <f>[4]p50!K54</f>
        <v>0</v>
      </c>
      <c r="N54" s="32"/>
      <c r="O54" s="32"/>
      <c r="P54" s="32"/>
      <c r="Q54" s="32"/>
      <c r="R54" s="32"/>
      <c r="S54" s="32"/>
      <c r="T54" s="33"/>
    </row>
    <row r="55" spans="1:20">
      <c r="A55" t="s">
        <v>231</v>
      </c>
      <c r="B55">
        <f>[4]p50!B55</f>
        <v>4982959</v>
      </c>
      <c r="C55">
        <f>[4]p50!C55</f>
        <v>1143709</v>
      </c>
      <c r="D55">
        <f>[4]p50!D55</f>
        <v>4986895</v>
      </c>
      <c r="E55">
        <f>[4]p50!E55</f>
        <v>1155318</v>
      </c>
      <c r="F55">
        <f>[4]p50!F55</f>
        <v>4784882</v>
      </c>
      <c r="G55">
        <f>[4]p50!G55</f>
        <v>0</v>
      </c>
      <c r="H55">
        <f>[4]p50!H55</f>
        <v>0</v>
      </c>
      <c r="I55">
        <f>[4]p50!I55</f>
        <v>0</v>
      </c>
      <c r="J55">
        <f>[4]p50!J55</f>
        <v>0</v>
      </c>
      <c r="K55">
        <f>[4]p50!K55</f>
        <v>0</v>
      </c>
      <c r="N55" s="32"/>
      <c r="O55" s="32"/>
      <c r="P55" s="32"/>
      <c r="Q55" s="32"/>
      <c r="R55" s="32"/>
      <c r="S55" s="32"/>
      <c r="T55" s="33"/>
    </row>
    <row r="56" spans="1:20">
      <c r="A56" t="s">
        <v>232</v>
      </c>
      <c r="B56">
        <f>[4]p50!B56</f>
        <v>7130773</v>
      </c>
      <c r="C56">
        <f>[4]p50!C56</f>
        <v>2392912</v>
      </c>
      <c r="D56">
        <f>[4]p50!D56</f>
        <v>7128481</v>
      </c>
      <c r="E56">
        <f>[4]p50!E56</f>
        <v>2568399</v>
      </c>
      <c r="F56">
        <f>[4]p50!F56</f>
        <v>6955725</v>
      </c>
      <c r="G56">
        <f>[4]p50!G56</f>
        <v>0</v>
      </c>
      <c r="H56">
        <f>[4]p50!H56</f>
        <v>0</v>
      </c>
      <c r="I56">
        <f>[4]p50!I56</f>
        <v>0</v>
      </c>
      <c r="J56">
        <f>[4]p50!J56</f>
        <v>0</v>
      </c>
      <c r="K56">
        <f>[4]p50!K56</f>
        <v>0</v>
      </c>
      <c r="T56" s="33"/>
    </row>
    <row r="57" spans="1:20">
      <c r="A57" t="s">
        <v>233</v>
      </c>
      <c r="B57">
        <f>[4]p50!B57</f>
        <v>3951337</v>
      </c>
      <c r="C57">
        <f>[4]p50!C57</f>
        <v>3989977</v>
      </c>
      <c r="D57">
        <f>[4]p50!D57</f>
        <v>3966177</v>
      </c>
      <c r="E57">
        <f>[4]p50!E57</f>
        <v>4009238</v>
      </c>
      <c r="F57">
        <f>[4]p50!F57</f>
        <v>3982539</v>
      </c>
      <c r="G57">
        <f>[4]p50!G57</f>
        <v>93511</v>
      </c>
      <c r="H57">
        <f>[4]p50!H57</f>
        <v>93511</v>
      </c>
      <c r="I57">
        <f>[4]p50!I57</f>
        <v>93511</v>
      </c>
      <c r="J57">
        <f>[4]p50!J57</f>
        <v>93511</v>
      </c>
      <c r="K57">
        <f>[4]p50!K57</f>
        <v>93511</v>
      </c>
      <c r="M57" s="28"/>
      <c r="N57" s="10"/>
      <c r="O57" s="10"/>
      <c r="P57" s="10"/>
      <c r="Q57" s="10"/>
      <c r="R57" s="10"/>
      <c r="T57" s="33"/>
    </row>
    <row r="58" spans="1:20">
      <c r="A58" t="s">
        <v>234</v>
      </c>
      <c r="B58">
        <f>[4]p50!B58</f>
        <v>6152125</v>
      </c>
      <c r="C58">
        <f>[4]p50!C58</f>
        <v>6152125</v>
      </c>
      <c r="D58">
        <f>[4]p50!D58</f>
        <v>6152125</v>
      </c>
      <c r="E58">
        <f>[4]p50!E58</f>
        <v>6152125</v>
      </c>
      <c r="F58">
        <f>[4]p50!F58</f>
        <v>6152125</v>
      </c>
      <c r="G58">
        <f>[4]p50!G58</f>
        <v>2999011</v>
      </c>
      <c r="H58">
        <f>[4]p50!H58</f>
        <v>2039328</v>
      </c>
      <c r="I58">
        <f>[4]p50!I58</f>
        <v>1919367</v>
      </c>
      <c r="J58">
        <f>[4]p50!J58</f>
        <v>2639126</v>
      </c>
      <c r="K58">
        <f>[4]p50!K58</f>
        <v>2879047</v>
      </c>
      <c r="N58" s="32"/>
      <c r="O58" s="32"/>
      <c r="P58" s="32"/>
      <c r="Q58" s="32"/>
      <c r="R58" s="32"/>
      <c r="S58" s="32"/>
      <c r="T58" s="33"/>
    </row>
    <row r="59" spans="1:20">
      <c r="A59" t="s">
        <v>235</v>
      </c>
      <c r="B59">
        <f>[4]p50!B59</f>
        <v>7517344</v>
      </c>
      <c r="C59">
        <f>[4]p50!C59</f>
        <v>7517344</v>
      </c>
      <c r="D59">
        <f>[4]p50!D59</f>
        <v>7517344</v>
      </c>
      <c r="E59">
        <f>[4]p50!E59</f>
        <v>7517344</v>
      </c>
      <c r="F59">
        <f>[4]p50!F59</f>
        <v>7517344</v>
      </c>
      <c r="G59">
        <f>[4]p50!G59</f>
        <v>2399207</v>
      </c>
      <c r="H59">
        <f>[4]p50!H59</f>
        <v>2879047</v>
      </c>
      <c r="I59">
        <f>[4]p50!I59</f>
        <v>2639126</v>
      </c>
      <c r="J59">
        <f>[4]p50!J59</f>
        <v>1919367</v>
      </c>
      <c r="K59">
        <f>[4]p50!K59</f>
        <v>2039328</v>
      </c>
      <c r="N59" s="32"/>
      <c r="O59" s="32"/>
      <c r="P59" s="32"/>
      <c r="Q59" s="32"/>
      <c r="R59" s="32"/>
      <c r="S59" s="32"/>
      <c r="T59" s="33"/>
    </row>
    <row r="60" spans="1:20">
      <c r="A60" t="s">
        <v>236</v>
      </c>
      <c r="B60">
        <f>[4]p50!B60</f>
        <v>13669469</v>
      </c>
      <c r="C60">
        <f>[4]p50!C60</f>
        <v>13669469</v>
      </c>
      <c r="D60">
        <f>[4]p50!D60</f>
        <v>13669469</v>
      </c>
      <c r="E60">
        <f>[4]p50!E60</f>
        <v>13669469</v>
      </c>
      <c r="F60">
        <f>[4]p50!F60</f>
        <v>13669469</v>
      </c>
      <c r="G60">
        <f>[4]p50!G60</f>
        <v>5398218</v>
      </c>
      <c r="H60">
        <f>[4]p50!H60</f>
        <v>4918375</v>
      </c>
      <c r="I60">
        <f>[4]p50!I60</f>
        <v>4558493</v>
      </c>
      <c r="J60">
        <f>[4]p50!J60</f>
        <v>4558493</v>
      </c>
      <c r="K60">
        <f>[4]p50!K60</f>
        <v>4918375</v>
      </c>
    </row>
    <row r="61" spans="1:20">
      <c r="A61" t="s">
        <v>237</v>
      </c>
      <c r="B61">
        <f>[4]p50!B61</f>
        <v>78530001.284061924</v>
      </c>
      <c r="C61">
        <f>[4]p50!C61</f>
        <v>76427216.889727622</v>
      </c>
      <c r="D61">
        <f>[4]p50!D61</f>
        <v>79510071.750500947</v>
      </c>
      <c r="E61">
        <f>[4]p50!E61</f>
        <v>88159915.079339921</v>
      </c>
      <c r="F61">
        <f>[4]p50!F61</f>
        <v>77601757.456363887</v>
      </c>
      <c r="G61">
        <f>[4]p50!G61</f>
        <v>0</v>
      </c>
      <c r="H61">
        <f>[4]p50!H61</f>
        <v>0</v>
      </c>
      <c r="I61">
        <f>[4]p50!I61</f>
        <v>0</v>
      </c>
      <c r="J61">
        <f>[4]p50!J61</f>
        <v>0</v>
      </c>
      <c r="K61">
        <f>[4]p50!K61</f>
        <v>0</v>
      </c>
    </row>
    <row r="62" spans="1:20">
      <c r="A62" t="s">
        <v>121</v>
      </c>
      <c r="B62">
        <f>[4]p50!B62</f>
        <v>8795220.2807692308</v>
      </c>
      <c r="C62">
        <f>[4]p50!C62</f>
        <v>9065372.6576923076</v>
      </c>
      <c r="D62">
        <f>[4]p50!D62</f>
        <v>8796181.1269230768</v>
      </c>
      <c r="E62">
        <f>[4]p50!E62</f>
        <v>9065656.6769230776</v>
      </c>
      <c r="F62">
        <f>[4]p50!F62</f>
        <v>8795730.6461538449</v>
      </c>
      <c r="G62">
        <f>[4]p50!G62</f>
        <v>0</v>
      </c>
      <c r="H62">
        <f>[4]p50!H62</f>
        <v>0</v>
      </c>
      <c r="I62">
        <f>[4]p50!I62</f>
        <v>0</v>
      </c>
      <c r="J62">
        <f>[4]p50!J62</f>
        <v>0</v>
      </c>
      <c r="K62">
        <f>[4]p50!K62</f>
        <v>0</v>
      </c>
    </row>
    <row r="63" spans="1:20">
      <c r="A63" t="s">
        <v>122</v>
      </c>
      <c r="B63">
        <f>[4]p50!B63</f>
        <v>1489230</v>
      </c>
      <c r="C63">
        <f>[4]p50!C63</f>
        <v>2167407</v>
      </c>
      <c r="D63">
        <f>[4]p50!D63</f>
        <v>1286351</v>
      </c>
      <c r="E63">
        <f>[4]p50!E63</f>
        <v>2317626</v>
      </c>
      <c r="F63">
        <f>[4]p50!F63</f>
        <v>1466477</v>
      </c>
      <c r="G63">
        <f>[4]p50!G63</f>
        <v>-3685430</v>
      </c>
      <c r="H63">
        <f>[4]p50!H63</f>
        <v>-3239676</v>
      </c>
      <c r="I63">
        <f>[4]p50!I63</f>
        <v>-2523731</v>
      </c>
      <c r="J63">
        <f>[4]p50!J63</f>
        <v>-2369622</v>
      </c>
      <c r="K63">
        <f>[4]p50!K63</f>
        <v>-2961347</v>
      </c>
    </row>
    <row r="64" spans="1:20">
      <c r="A64" t="s">
        <v>238</v>
      </c>
      <c r="B64">
        <f>[4]p50!B64</f>
        <v>37776608</v>
      </c>
      <c r="C64">
        <f>[4]p50!C64</f>
        <v>41474742</v>
      </c>
      <c r="D64">
        <f>[4]p50!D64</f>
        <v>43397677</v>
      </c>
      <c r="E64">
        <f>[4]p50!E64</f>
        <v>35670527</v>
      </c>
      <c r="F64">
        <f>[4]p50!F64</f>
        <v>40882214</v>
      </c>
      <c r="G64">
        <f>[4]p50!G64</f>
        <v>0</v>
      </c>
      <c r="H64">
        <f>[4]p50!H64</f>
        <v>0</v>
      </c>
      <c r="I64">
        <f>[4]p50!I64</f>
        <v>0</v>
      </c>
      <c r="J64">
        <f>[4]p50!J64</f>
        <v>0</v>
      </c>
      <c r="K64">
        <f>[4]p50!K64</f>
        <v>0</v>
      </c>
    </row>
    <row r="65" spans="1:13">
      <c r="A65" t="s">
        <v>239</v>
      </c>
      <c r="B65">
        <f>[4]p50!B65</f>
        <v>1000000</v>
      </c>
      <c r="C65">
        <f>[4]p50!C65</f>
        <v>1000000</v>
      </c>
      <c r="D65">
        <f>[4]p50!D65</f>
        <v>1000000</v>
      </c>
      <c r="E65">
        <f>[4]p50!E65</f>
        <v>1000000</v>
      </c>
      <c r="F65">
        <f>[4]p50!F65</f>
        <v>1000000</v>
      </c>
      <c r="G65">
        <f>[4]p50!G65</f>
        <v>1000000</v>
      </c>
      <c r="H65">
        <f>[4]p50!H65</f>
        <v>1000000</v>
      </c>
      <c r="I65">
        <f>[4]p50!I65</f>
        <v>1000000</v>
      </c>
      <c r="J65">
        <f>[4]p50!J65</f>
        <v>1000000</v>
      </c>
      <c r="K65">
        <f>[4]p50!K65</f>
        <v>1000000</v>
      </c>
    </row>
    <row r="66" spans="1:13">
      <c r="A66" t="s">
        <v>125</v>
      </c>
      <c r="B66">
        <f>[4]p50!B66</f>
        <v>29468943.003292691</v>
      </c>
      <c r="C66">
        <f>[4]p50!C66</f>
        <v>22719695.232035302</v>
      </c>
      <c r="D66">
        <f>[4]p50!D66</f>
        <v>25029862.623577863</v>
      </c>
      <c r="E66">
        <f>[4]p50!E66</f>
        <v>40106105.40241684</v>
      </c>
      <c r="F66">
        <f>[4]p50!F66</f>
        <v>25457335.810210057</v>
      </c>
      <c r="G66">
        <f>[4]p50!G66</f>
        <v>13367482</v>
      </c>
      <c r="H66">
        <f>[4]p50!H66</f>
        <v>14232761</v>
      </c>
      <c r="I66">
        <f>[4]p50!I66</f>
        <v>15622536</v>
      </c>
      <c r="J66">
        <f>[4]p50!J66</f>
        <v>15922703</v>
      </c>
      <c r="K66">
        <f>[4]p50!K66</f>
        <v>14773046</v>
      </c>
    </row>
    <row r="67" spans="1:13">
      <c r="A67" t="s">
        <v>240</v>
      </c>
      <c r="B67">
        <f>[4]p50!B67</f>
        <v>78530001.284061924</v>
      </c>
      <c r="C67">
        <f>[4]p50!C67</f>
        <v>76427216.889727622</v>
      </c>
      <c r="D67">
        <f>[4]p50!D67</f>
        <v>79510071.750500947</v>
      </c>
      <c r="E67">
        <f>[4]p50!E67</f>
        <v>88159915.079339921</v>
      </c>
      <c r="F67">
        <f>[4]p50!F67</f>
        <v>77601757.456363887</v>
      </c>
      <c r="G67">
        <f>[4]p50!G67</f>
        <v>0</v>
      </c>
      <c r="H67">
        <f>[4]p50!H67</f>
        <v>0</v>
      </c>
      <c r="I67">
        <f>[4]p50!I67</f>
        <v>0</v>
      </c>
      <c r="J67">
        <f>[4]p50!J67</f>
        <v>0</v>
      </c>
      <c r="K67">
        <f>[4]p50!K67</f>
        <v>0</v>
      </c>
    </row>
    <row r="68" spans="1:13">
      <c r="A68" t="s">
        <v>241</v>
      </c>
      <c r="B68">
        <f>[4]p50!B68</f>
        <v>2000000</v>
      </c>
      <c r="C68">
        <f>[4]p50!C68</f>
        <v>2000000</v>
      </c>
      <c r="D68">
        <f>[4]p50!D68</f>
        <v>2000000</v>
      </c>
      <c r="E68">
        <f>[4]p50!E68</f>
        <v>2000000</v>
      </c>
      <c r="F68">
        <f>[4]p50!F68</f>
        <v>2000000</v>
      </c>
      <c r="G68">
        <f>[4]p50!G68</f>
        <v>0</v>
      </c>
      <c r="H68">
        <f>[4]p50!H68</f>
        <v>0</v>
      </c>
      <c r="I68">
        <f>[4]p50!I68</f>
        <v>0</v>
      </c>
      <c r="J68">
        <f>[4]p50!J68</f>
        <v>0</v>
      </c>
      <c r="K68">
        <f>[4]p50!K68</f>
        <v>0</v>
      </c>
    </row>
    <row r="69" spans="1:13">
      <c r="A69" t="s">
        <v>242</v>
      </c>
      <c r="B69">
        <f>[4]p50!B69</f>
        <v>35653790.794964597</v>
      </c>
      <c r="C69">
        <f>[4]p50!C69</f>
        <v>40720912.529514611</v>
      </c>
      <c r="D69">
        <f>[4]p50!D69</f>
        <v>35661331.185893178</v>
      </c>
      <c r="E69">
        <f>[4]p50!E69</f>
        <v>40015173.331538156</v>
      </c>
      <c r="F69">
        <f>[4]p50!F69</f>
        <v>35654779.002450034</v>
      </c>
      <c r="G69">
        <f>[4]p50!G69</f>
        <v>0</v>
      </c>
      <c r="H69">
        <f>[4]p50!H69</f>
        <v>0</v>
      </c>
      <c r="I69">
        <f>[4]p50!I69</f>
        <v>0</v>
      </c>
      <c r="J69">
        <f>[4]p50!J69</f>
        <v>0</v>
      </c>
      <c r="K69">
        <f>[4]p50!K69</f>
        <v>0</v>
      </c>
    </row>
    <row r="70" spans="1:13">
      <c r="A70" t="s">
        <v>243</v>
      </c>
      <c r="B70">
        <f>[4]p50!B70</f>
        <v>2890857.5468366668</v>
      </c>
      <c r="C70">
        <f>[4]p50!C70</f>
        <v>4207318.2048736736</v>
      </c>
      <c r="D70">
        <f>[4]p50!D70</f>
        <v>2497033.0767280832</v>
      </c>
      <c r="E70">
        <f>[4]p50!E70</f>
        <v>4498921.701058194</v>
      </c>
      <c r="F70">
        <f>[4]p50!F70</f>
        <v>2846689.4001803808</v>
      </c>
      <c r="G70">
        <f>[4]p50!G70</f>
        <v>-54412</v>
      </c>
      <c r="H70">
        <f>[4]p50!H70</f>
        <v>-50403</v>
      </c>
      <c r="I70">
        <f>[4]p50!I70</f>
        <v>-47397</v>
      </c>
      <c r="J70">
        <f>[4]p50!J70</f>
        <v>-47397</v>
      </c>
      <c r="K70">
        <f>[4]p50!K70</f>
        <v>-50403</v>
      </c>
    </row>
    <row r="71" spans="1:13">
      <c r="A71" t="s">
        <v>244</v>
      </c>
      <c r="B71">
        <f>[4]p50!B71</f>
        <v>0.99253801202432801</v>
      </c>
      <c r="C71">
        <f>[4]p50!C71</f>
        <v>1.0118596183461259</v>
      </c>
      <c r="D71">
        <f>[4]p50!D71</f>
        <v>0.99304876881085291</v>
      </c>
      <c r="E71">
        <f>[4]p50!E71</f>
        <v>1.0119225481979044</v>
      </c>
      <c r="F71">
        <f>[4]p50!F71</f>
        <v>0.99063105262078832</v>
      </c>
      <c r="G71">
        <f>[4]p50!G71</f>
        <v>0</v>
      </c>
      <c r="H71">
        <f>[4]p50!H71</f>
        <v>0</v>
      </c>
      <c r="I71">
        <f>[4]p50!I71</f>
        <v>0</v>
      </c>
      <c r="J71">
        <f>[4]p50!J71</f>
        <v>0</v>
      </c>
      <c r="K71">
        <f>[4]p50!K71</f>
        <v>0</v>
      </c>
    </row>
    <row r="72" spans="1:13">
      <c r="A72" t="s">
        <v>245</v>
      </c>
      <c r="B72">
        <f>[4]p50!B72</f>
        <v>0.95208321437082655</v>
      </c>
      <c r="C72">
        <f>[4]p50!C72</f>
        <v>1.0712027388188901</v>
      </c>
      <c r="D72">
        <f>[4]p50!D72</f>
        <v>0.95204451290813186</v>
      </c>
      <c r="E72">
        <f>[4]p50!E72</f>
        <v>1.0712474831269172</v>
      </c>
      <c r="F72">
        <f>[4]p50!F72</f>
        <v>0.9534220507752339</v>
      </c>
      <c r="G72">
        <f>[4]p50!G72</f>
        <v>0</v>
      </c>
      <c r="H72">
        <f>[4]p50!H72</f>
        <v>0</v>
      </c>
      <c r="I72">
        <f>[4]p50!I72</f>
        <v>0</v>
      </c>
      <c r="J72">
        <f>[4]p50!J72</f>
        <v>0</v>
      </c>
      <c r="K72">
        <f>[4]p50!K72</f>
        <v>0</v>
      </c>
    </row>
    <row r="73" spans="1:13">
      <c r="A73" t="s">
        <v>246</v>
      </c>
      <c r="B73">
        <f>[4]p50!B73</f>
        <v>0</v>
      </c>
      <c r="C73">
        <f>[4]p50!C73</f>
        <v>0</v>
      </c>
      <c r="D73">
        <f>[4]p50!D73</f>
        <v>0</v>
      </c>
      <c r="E73">
        <f>[4]p50!E73</f>
        <v>0</v>
      </c>
      <c r="F73">
        <f>[4]p50!F73</f>
        <v>0</v>
      </c>
      <c r="G73">
        <f>[4]p50!G73</f>
        <v>0</v>
      </c>
      <c r="H73">
        <f>[4]p50!H73</f>
        <v>0</v>
      </c>
      <c r="I73">
        <f>[4]p50!I73</f>
        <v>0</v>
      </c>
      <c r="J73">
        <f>[4]p50!J73</f>
        <v>0</v>
      </c>
      <c r="K73">
        <f>[4]p50!K73</f>
        <v>0</v>
      </c>
    </row>
    <row r="74" spans="1:13">
      <c r="A74" t="s">
        <v>435</v>
      </c>
      <c r="B74">
        <f>[4]p50!B74</f>
        <v>0</v>
      </c>
      <c r="C74">
        <f>[4]p50!C74</f>
        <v>0</v>
      </c>
      <c r="D74">
        <f>[4]p50!D74</f>
        <v>0</v>
      </c>
      <c r="E74">
        <f>[4]p50!E74</f>
        <v>0</v>
      </c>
      <c r="F74">
        <f>[4]p50!F74</f>
        <v>0</v>
      </c>
      <c r="G74">
        <f>[4]p50!G74</f>
        <v>0</v>
      </c>
      <c r="H74">
        <f>[4]p50!H74</f>
        <v>0</v>
      </c>
      <c r="I74">
        <f>[4]p50!I74</f>
        <v>0</v>
      </c>
      <c r="J74">
        <f>[4]p50!J74</f>
        <v>0</v>
      </c>
      <c r="K74">
        <f>[4]p50!K74</f>
        <v>0</v>
      </c>
    </row>
    <row r="75" spans="1:13">
      <c r="A75" t="s">
        <v>436</v>
      </c>
      <c r="B75">
        <f>[4]p50!B75</f>
        <v>0</v>
      </c>
      <c r="C75">
        <f>[4]p50!C75</f>
        <v>0</v>
      </c>
      <c r="D75">
        <f>[4]p50!D75</f>
        <v>0</v>
      </c>
      <c r="E75">
        <f>[4]p50!E75</f>
        <v>0</v>
      </c>
      <c r="F75">
        <f>[4]p50!F75</f>
        <v>0</v>
      </c>
      <c r="G75">
        <f>[4]p50!G75</f>
        <v>0</v>
      </c>
      <c r="H75">
        <f>[4]p50!H75</f>
        <v>0</v>
      </c>
      <c r="I75">
        <f>[4]p50!I75</f>
        <v>0</v>
      </c>
      <c r="J75">
        <f>[4]p50!J75</f>
        <v>0</v>
      </c>
      <c r="K75">
        <f>[4]p50!K75</f>
        <v>0</v>
      </c>
    </row>
    <row r="76" spans="1:13">
      <c r="A76" t="s">
        <v>437</v>
      </c>
      <c r="B76">
        <f>[4]p50!B76</f>
        <v>0</v>
      </c>
      <c r="C76">
        <f>[4]p50!C76</f>
        <v>0</v>
      </c>
      <c r="D76">
        <f>[4]p50!D76</f>
        <v>0</v>
      </c>
      <c r="E76">
        <f>[4]p50!E76</f>
        <v>0</v>
      </c>
      <c r="F76">
        <f>[4]p50!F76</f>
        <v>0</v>
      </c>
      <c r="G76">
        <f>[4]p50!G76</f>
        <v>0</v>
      </c>
      <c r="H76">
        <f>[4]p50!H76</f>
        <v>0</v>
      </c>
      <c r="I76">
        <f>[4]p50!I76</f>
        <v>0</v>
      </c>
      <c r="J76">
        <f>[4]p50!J76</f>
        <v>0</v>
      </c>
      <c r="K76">
        <f>[4]p50!K76</f>
        <v>0</v>
      </c>
    </row>
    <row r="77" spans="1:13" ht="14" thickBot="1">
      <c r="A77" s="34" t="s">
        <v>438</v>
      </c>
      <c r="B77" s="34">
        <f>[4]p50!B77</f>
        <v>0</v>
      </c>
      <c r="C77" s="34">
        <f>[4]p50!C77</f>
        <v>0</v>
      </c>
      <c r="D77" s="34">
        <f>[4]p50!D77</f>
        <v>0</v>
      </c>
      <c r="E77" s="34">
        <f>[4]p50!E77</f>
        <v>0</v>
      </c>
      <c r="F77" s="34">
        <f>[4]p50!F77</f>
        <v>0</v>
      </c>
      <c r="G77" s="34">
        <f>[4]p50!G77</f>
        <v>0</v>
      </c>
      <c r="H77" s="34">
        <f>[4]p50!H77</f>
        <v>0</v>
      </c>
      <c r="I77" s="34">
        <f>[4]p50!I77</f>
        <v>0</v>
      </c>
      <c r="J77" s="34">
        <f>[4]p50!J77</f>
        <v>0</v>
      </c>
      <c r="K77" s="34">
        <f>[4]p50!K77</f>
        <v>0</v>
      </c>
      <c r="L77" s="34"/>
      <c r="M77" s="34"/>
    </row>
    <row r="78" spans="1:13">
      <c r="A78" t="s">
        <v>247</v>
      </c>
      <c r="B78">
        <f>[4]p50!B78</f>
        <v>1</v>
      </c>
    </row>
    <row r="79" spans="1:13">
      <c r="A79" t="s">
        <v>248</v>
      </c>
      <c r="B79">
        <f>[4]p50!B79</f>
        <v>75000</v>
      </c>
    </row>
    <row r="80" spans="1:13">
      <c r="A80" t="s">
        <v>249</v>
      </c>
      <c r="B80">
        <f>[4]p50!B80</f>
        <v>75000</v>
      </c>
    </row>
    <row r="81" spans="1:2">
      <c r="A81" t="s">
        <v>250</v>
      </c>
      <c r="B81">
        <f>[4]p50!B81</f>
        <v>0</v>
      </c>
    </row>
    <row r="82" spans="1:2">
      <c r="A82" t="s">
        <v>251</v>
      </c>
      <c r="B82">
        <f>[4]p50!B82</f>
        <v>0</v>
      </c>
    </row>
    <row r="83" spans="1:2">
      <c r="A83" t="s">
        <v>252</v>
      </c>
      <c r="B83">
        <f>[4]p50!B83</f>
        <v>0</v>
      </c>
    </row>
    <row r="84" spans="1:2">
      <c r="A84" t="s">
        <v>253</v>
      </c>
      <c r="B84">
        <f>[4]p50!B84</f>
        <v>0</v>
      </c>
    </row>
    <row r="85" spans="1:2">
      <c r="A85" t="s">
        <v>254</v>
      </c>
      <c r="B85">
        <f>[4]p50!B85</f>
        <v>60032</v>
      </c>
    </row>
    <row r="86" spans="1:2">
      <c r="A86" t="s">
        <v>255</v>
      </c>
      <c r="B86">
        <f>[4]p50!B86</f>
        <v>27175</v>
      </c>
    </row>
    <row r="87" spans="1:2">
      <c r="A87" t="s">
        <v>256</v>
      </c>
      <c r="B87">
        <f>[4]p50!B87</f>
        <v>20411</v>
      </c>
    </row>
    <row r="88" spans="1:2">
      <c r="A88" t="s">
        <v>257</v>
      </c>
      <c r="B88">
        <f>[4]p50!B88</f>
        <v>48914</v>
      </c>
    </row>
    <row r="89" spans="1:2">
      <c r="A89" t="s">
        <v>258</v>
      </c>
      <c r="B89">
        <f>[4]p50!B89</f>
        <v>51727</v>
      </c>
    </row>
    <row r="90" spans="1:2">
      <c r="A90" t="s">
        <v>259</v>
      </c>
      <c r="B90">
        <f>[4]p50!B90</f>
        <v>124893</v>
      </c>
    </row>
    <row r="91" spans="1:2">
      <c r="A91" t="s">
        <v>260</v>
      </c>
      <c r="B91">
        <f>[4]p50!B91</f>
        <v>60032</v>
      </c>
    </row>
    <row r="92" spans="1:2">
      <c r="A92" t="s">
        <v>261</v>
      </c>
      <c r="B92">
        <f>[4]p50!B92</f>
        <v>27175</v>
      </c>
    </row>
    <row r="93" spans="1:2">
      <c r="A93" t="s">
        <v>262</v>
      </c>
      <c r="B93">
        <f>[4]p50!B93</f>
        <v>20411</v>
      </c>
    </row>
    <row r="94" spans="1:2">
      <c r="A94" t="s">
        <v>263</v>
      </c>
      <c r="B94">
        <f>[4]p50!B94</f>
        <v>48914</v>
      </c>
    </row>
    <row r="95" spans="1:2">
      <c r="A95" t="s">
        <v>264</v>
      </c>
      <c r="B95">
        <f>[4]p50!B95</f>
        <v>51727</v>
      </c>
    </row>
    <row r="96" spans="1:2">
      <c r="A96" t="s">
        <v>265</v>
      </c>
      <c r="B96">
        <f>[4]p50!B96</f>
        <v>124893</v>
      </c>
    </row>
    <row r="97" spans="1:2">
      <c r="A97" t="s">
        <v>266</v>
      </c>
      <c r="B97">
        <f>[4]p50!B97</f>
        <v>0</v>
      </c>
    </row>
    <row r="98" spans="1:2">
      <c r="A98" t="s">
        <v>267</v>
      </c>
      <c r="B98">
        <f>[4]p50!B98</f>
        <v>0</v>
      </c>
    </row>
    <row r="99" spans="1:2">
      <c r="A99" t="s">
        <v>268</v>
      </c>
      <c r="B99">
        <f>[4]p50!B99</f>
        <v>0</v>
      </c>
    </row>
    <row r="100" spans="1:2">
      <c r="A100" t="s">
        <v>269</v>
      </c>
      <c r="B100">
        <f>[4]p50!B100</f>
        <v>0</v>
      </c>
    </row>
    <row r="101" spans="1:2">
      <c r="A101" t="s">
        <v>270</v>
      </c>
      <c r="B101">
        <f>[4]p50!B101</f>
        <v>0</v>
      </c>
    </row>
    <row r="102" spans="1:2">
      <c r="A102" t="s">
        <v>271</v>
      </c>
      <c r="B102">
        <f>[4]p50!B102</f>
        <v>0</v>
      </c>
    </row>
    <row r="103" spans="1:2">
      <c r="A103" t="s">
        <v>272</v>
      </c>
      <c r="B103">
        <f>[4]p50!B103</f>
        <v>249132800</v>
      </c>
    </row>
    <row r="104" spans="1:2">
      <c r="A104" t="s">
        <v>273</v>
      </c>
      <c r="B104">
        <f>[4]p50!B104</f>
        <v>10870000</v>
      </c>
    </row>
    <row r="105" spans="1:2">
      <c r="A105" t="s">
        <v>274</v>
      </c>
      <c r="B105">
        <f>[4]p50!B105</f>
        <v>6939740</v>
      </c>
    </row>
    <row r="106" spans="1:2">
      <c r="A106" t="s">
        <v>275</v>
      </c>
      <c r="B106">
        <f>[4]p50!B106</f>
        <v>1516334</v>
      </c>
    </row>
    <row r="107" spans="1:2">
      <c r="A107" t="s">
        <v>276</v>
      </c>
      <c r="B107">
        <f>[4]p50!B107</f>
        <v>2482896</v>
      </c>
    </row>
    <row r="108" spans="1:2">
      <c r="A108" t="s">
        <v>277</v>
      </c>
      <c r="B108">
        <f>[4]p50!B108</f>
        <v>5495292</v>
      </c>
    </row>
    <row r="109" spans="1:2">
      <c r="A109" t="s">
        <v>278</v>
      </c>
      <c r="B109">
        <f>[4]p50!B109</f>
        <v>1826.7469226573592</v>
      </c>
    </row>
    <row r="110" spans="1:2">
      <c r="A110" t="s">
        <v>279</v>
      </c>
      <c r="B110">
        <f>[4]p50!B110</f>
        <v>282.4282021859064</v>
      </c>
    </row>
    <row r="111" spans="1:2">
      <c r="A111" t="s">
        <v>280</v>
      </c>
      <c r="B111">
        <f>[4]p50!B111</f>
        <v>133.41410109295319</v>
      </c>
    </row>
    <row r="112" spans="1:2">
      <c r="A112" t="s">
        <v>281</v>
      </c>
      <c r="B112">
        <f>[4]p50!B112</f>
        <v>14.153915035735174</v>
      </c>
    </row>
    <row r="113" spans="1:2">
      <c r="A113" t="s">
        <v>282</v>
      </c>
      <c r="B113">
        <f>[4]p50!B113</f>
        <v>16.688944594374309</v>
      </c>
    </row>
    <row r="114" spans="1:2">
      <c r="A114" t="s">
        <v>283</v>
      </c>
      <c r="B114">
        <f>[4]p50!B114</f>
        <v>21.125246321992798</v>
      </c>
    </row>
    <row r="115" spans="1:2">
      <c r="A115" t="s">
        <v>284</v>
      </c>
      <c r="B115">
        <f>[4]p50!B115</f>
        <v>11999959</v>
      </c>
    </row>
    <row r="116" spans="1:2">
      <c r="A116" t="s">
        <v>285</v>
      </c>
      <c r="B116">
        <f>[4]p50!B116</f>
        <v>650000</v>
      </c>
    </row>
    <row r="117" spans="1:2">
      <c r="A117" t="s">
        <v>286</v>
      </c>
      <c r="B117">
        <f>[4]p50!B117</f>
        <v>650000</v>
      </c>
    </row>
    <row r="118" spans="1:2">
      <c r="A118" t="s">
        <v>287</v>
      </c>
      <c r="B118">
        <f>[4]p50!B118</f>
        <v>199999.69</v>
      </c>
    </row>
    <row r="119" spans="1:2">
      <c r="A119" t="s">
        <v>288</v>
      </c>
      <c r="B119">
        <f>[4]p50!B119</f>
        <v>300000.13</v>
      </c>
    </row>
    <row r="120" spans="1:2">
      <c r="A120" t="s">
        <v>289</v>
      </c>
      <c r="B120">
        <f>[4]p50!B120</f>
        <v>1000000</v>
      </c>
    </row>
    <row r="121" spans="1:2">
      <c r="A121" t="s">
        <v>290</v>
      </c>
      <c r="B121">
        <f>[4]p50!B121</f>
        <v>22421952</v>
      </c>
    </row>
    <row r="122" spans="1:2">
      <c r="A122" t="s">
        <v>291</v>
      </c>
      <c r="B122">
        <f>[4]p50!B122</f>
        <v>750030</v>
      </c>
    </row>
    <row r="123" spans="1:2">
      <c r="A123" t="s">
        <v>292</v>
      </c>
      <c r="B123">
        <f>[4]p50!B123</f>
        <v>0</v>
      </c>
    </row>
    <row r="124" spans="1:2">
      <c r="A124" t="s">
        <v>293</v>
      </c>
      <c r="B124">
        <f>[4]p50!B124</f>
        <v>174378.41</v>
      </c>
    </row>
    <row r="125" spans="1:2">
      <c r="A125" t="s">
        <v>294</v>
      </c>
      <c r="B125">
        <f>[4]p50!B125</f>
        <v>285533.03999999998</v>
      </c>
    </row>
    <row r="126" spans="1:2">
      <c r="A126" t="s">
        <v>295</v>
      </c>
      <c r="B126">
        <f>[4]p50!B126</f>
        <v>315979.28999999998</v>
      </c>
    </row>
    <row r="127" spans="1:2">
      <c r="A127" t="s">
        <v>296</v>
      </c>
      <c r="B127">
        <f>[4]p50!B127</f>
        <v>52416</v>
      </c>
    </row>
    <row r="128" spans="1:2">
      <c r="A128" t="s">
        <v>297</v>
      </c>
      <c r="B128">
        <f>[4]p50!B128</f>
        <v>16706</v>
      </c>
    </row>
    <row r="129" spans="1:2">
      <c r="A129" t="s">
        <v>298</v>
      </c>
      <c r="B129">
        <f>[4]p50!B129</f>
        <v>14535</v>
      </c>
    </row>
    <row r="130" spans="1:2">
      <c r="A130" t="s">
        <v>299</v>
      </c>
      <c r="B130">
        <f>[4]p50!B130</f>
        <v>50004</v>
      </c>
    </row>
    <row r="131" spans="1:2">
      <c r="A131" t="s">
        <v>300</v>
      </c>
      <c r="B131">
        <f>[4]p50!B131</f>
        <v>57098</v>
      </c>
    </row>
    <row r="132" spans="1:2">
      <c r="A132" t="s">
        <v>301</v>
      </c>
      <c r="B132">
        <f>[4]p50!B132</f>
        <v>131642</v>
      </c>
    </row>
    <row r="133" spans="1:2">
      <c r="A133" t="s">
        <v>302</v>
      </c>
      <c r="B133">
        <f>[4]p50!B133</f>
        <v>52416</v>
      </c>
    </row>
    <row r="134" spans="1:2">
      <c r="A134" t="s">
        <v>303</v>
      </c>
      <c r="B134">
        <f>[4]p50!B134</f>
        <v>16706</v>
      </c>
    </row>
    <row r="135" spans="1:2">
      <c r="A135" t="s">
        <v>304</v>
      </c>
      <c r="B135">
        <f>[4]p50!B135</f>
        <v>14535</v>
      </c>
    </row>
    <row r="136" spans="1:2">
      <c r="A136" t="s">
        <v>305</v>
      </c>
      <c r="B136">
        <f>[4]p50!B136</f>
        <v>50004</v>
      </c>
    </row>
    <row r="137" spans="1:2">
      <c r="A137" t="s">
        <v>306</v>
      </c>
      <c r="B137">
        <f>[4]p50!B137</f>
        <v>57098</v>
      </c>
    </row>
    <row r="138" spans="1:2">
      <c r="A138" t="s">
        <v>307</v>
      </c>
      <c r="B138">
        <f>[4]p50!B138</f>
        <v>131642</v>
      </c>
    </row>
    <row r="139" spans="1:2">
      <c r="A139" t="s">
        <v>308</v>
      </c>
      <c r="B139">
        <f>[4]p50!B139</f>
        <v>0</v>
      </c>
    </row>
    <row r="140" spans="1:2">
      <c r="A140" t="s">
        <v>309</v>
      </c>
      <c r="B140">
        <f>[4]p50!B140</f>
        <v>0</v>
      </c>
    </row>
    <row r="141" spans="1:2">
      <c r="A141" t="s">
        <v>310</v>
      </c>
      <c r="B141">
        <f>[4]p50!B141</f>
        <v>0</v>
      </c>
    </row>
    <row r="142" spans="1:2">
      <c r="A142" t="s">
        <v>311</v>
      </c>
      <c r="B142">
        <f>[4]p50!B142</f>
        <v>0</v>
      </c>
    </row>
    <row r="143" spans="1:2">
      <c r="A143" t="s">
        <v>312</v>
      </c>
      <c r="B143">
        <f>[4]p50!B143</f>
        <v>0</v>
      </c>
    </row>
    <row r="144" spans="1:2">
      <c r="A144" t="s">
        <v>313</v>
      </c>
      <c r="B144">
        <f>[4]p50!B144</f>
        <v>0</v>
      </c>
    </row>
    <row r="145" spans="1:2">
      <c r="A145" t="s">
        <v>314</v>
      </c>
      <c r="B145">
        <f>[4]p50!B145</f>
        <v>335462400</v>
      </c>
    </row>
    <row r="146" spans="1:2">
      <c r="A146" t="s">
        <v>315</v>
      </c>
      <c r="B146">
        <f>[4]p50!B146</f>
        <v>7935350</v>
      </c>
    </row>
    <row r="147" spans="1:2">
      <c r="A147" t="s">
        <v>316</v>
      </c>
      <c r="B147">
        <f>[4]p50!B147</f>
        <v>7267500</v>
      </c>
    </row>
    <row r="148" spans="1:2">
      <c r="A148" t="s">
        <v>317</v>
      </c>
      <c r="B148">
        <f>[4]p50!B148</f>
        <v>2050164</v>
      </c>
    </row>
    <row r="149" spans="1:2">
      <c r="A149" t="s">
        <v>318</v>
      </c>
      <c r="B149">
        <f>[4]p50!B149</f>
        <v>3254586</v>
      </c>
    </row>
    <row r="150" spans="1:2">
      <c r="A150" t="s">
        <v>319</v>
      </c>
      <c r="B150">
        <f>[4]p50!B150</f>
        <v>7371952</v>
      </c>
    </row>
    <row r="151" spans="1:2">
      <c r="A151" t="s">
        <v>320</v>
      </c>
      <c r="B151">
        <f>[4]p50!B151</f>
        <v>2639.7522822407568</v>
      </c>
    </row>
    <row r="152" spans="1:2">
      <c r="A152" t="s">
        <v>321</v>
      </c>
      <c r="B152">
        <f>[4]p50!B152</f>
        <v>377.78179403516674</v>
      </c>
    </row>
    <row r="153" spans="1:2">
      <c r="A153" t="s">
        <v>322</v>
      </c>
      <c r="B153">
        <f>[4]p50!B153</f>
        <v>192.79089701758335</v>
      </c>
    </row>
    <row r="154" spans="1:2">
      <c r="A154" t="s">
        <v>323</v>
      </c>
      <c r="B154">
        <f>[4]p50!B154</f>
        <v>19.671292461812438</v>
      </c>
    </row>
    <row r="155" spans="1:2">
      <c r="A155" t="s">
        <v>324</v>
      </c>
      <c r="B155">
        <f>[4]p50!B155</f>
        <v>23.194509022137055</v>
      </c>
    </row>
    <row r="156" spans="1:2">
      <c r="A156" t="s">
        <v>325</v>
      </c>
      <c r="B156">
        <f>[4]p50!B156</f>
        <v>29.060138002705134</v>
      </c>
    </row>
    <row r="157" spans="1:2">
      <c r="A157" t="s">
        <v>326</v>
      </c>
      <c r="B157">
        <f>[4]p50!B157</f>
        <v>16999979</v>
      </c>
    </row>
    <row r="158" spans="1:2">
      <c r="A158" t="s">
        <v>327</v>
      </c>
      <c r="B158">
        <f>[4]p50!B158</f>
        <v>600002</v>
      </c>
    </row>
    <row r="159" spans="1:2">
      <c r="A159" t="s">
        <v>328</v>
      </c>
      <c r="B159">
        <f>[4]p50!B159</f>
        <v>600002</v>
      </c>
    </row>
    <row r="160" spans="1:2">
      <c r="A160" t="s">
        <v>329</v>
      </c>
      <c r="B160">
        <f>[4]p50!B160</f>
        <v>279999.7</v>
      </c>
    </row>
    <row r="161" spans="1:2">
      <c r="A161" t="s">
        <v>330</v>
      </c>
      <c r="B161">
        <f>[4]p50!B161</f>
        <v>399999.91</v>
      </c>
    </row>
    <row r="162" spans="1:2">
      <c r="A162" t="s">
        <v>331</v>
      </c>
      <c r="B162">
        <f>[4]p50!B162</f>
        <v>1200000</v>
      </c>
    </row>
    <row r="163" spans="1:2">
      <c r="A163" t="s">
        <v>332</v>
      </c>
      <c r="B163">
        <f>[4]p50!B163</f>
        <v>30191616</v>
      </c>
    </row>
    <row r="164" spans="1:2">
      <c r="A164" t="s">
        <v>333</v>
      </c>
      <c r="B164">
        <f>[4]p50!B164</f>
        <v>0</v>
      </c>
    </row>
    <row r="165" spans="1:2">
      <c r="A165" t="s">
        <v>334</v>
      </c>
      <c r="B165">
        <f>[4]p50!B165</f>
        <v>668610</v>
      </c>
    </row>
    <row r="166" spans="1:2">
      <c r="A166" t="s">
        <v>335</v>
      </c>
      <c r="B166">
        <f>[4]p50!B166</f>
        <v>235768.86</v>
      </c>
    </row>
    <row r="167" spans="1:2">
      <c r="A167" t="s">
        <v>336</v>
      </c>
      <c r="B167">
        <f>[4]p50!B167</f>
        <v>374277.39</v>
      </c>
    </row>
    <row r="168" spans="1:2">
      <c r="A168" t="s">
        <v>337</v>
      </c>
      <c r="B168">
        <f>[4]p50!B168</f>
        <v>0</v>
      </c>
    </row>
    <row r="169" spans="1:2">
      <c r="A169" t="s">
        <v>338</v>
      </c>
      <c r="B169">
        <f>[4]p50!B169</f>
        <v>3</v>
      </c>
    </row>
    <row r="170" spans="1:2">
      <c r="A170" t="s">
        <v>339</v>
      </c>
      <c r="B170">
        <f>[4]p50!B170</f>
        <v>6</v>
      </c>
    </row>
    <row r="171" spans="1:2">
      <c r="A171" t="s">
        <v>340</v>
      </c>
      <c r="B171">
        <f>[4]p50!B171</f>
        <v>389375</v>
      </c>
    </row>
    <row r="172" spans="1:2">
      <c r="A172" t="s">
        <v>341</v>
      </c>
      <c r="B172">
        <f>[4]p50!B172</f>
        <v>9555605.0499999989</v>
      </c>
    </row>
    <row r="173" spans="1:2">
      <c r="A173" t="s">
        <v>342</v>
      </c>
      <c r="B173">
        <f>[4]p50!B173</f>
        <v>38179963.099999994</v>
      </c>
    </row>
    <row r="174" spans="1:2">
      <c r="A174" t="s">
        <v>343</v>
      </c>
      <c r="B174">
        <f>[4]p50!B174</f>
        <v>389375</v>
      </c>
    </row>
    <row r="175" spans="1:2">
      <c r="A175" t="s">
        <v>344</v>
      </c>
      <c r="B175">
        <f>[4]p50!B175</f>
        <v>9555605.0499999989</v>
      </c>
    </row>
    <row r="176" spans="1:2">
      <c r="A176" t="s">
        <v>345</v>
      </c>
      <c r="B176">
        <f>[4]p50!B176</f>
        <v>38179963.099999994</v>
      </c>
    </row>
    <row r="177" spans="1:2">
      <c r="A177" t="s">
        <v>346</v>
      </c>
      <c r="B177">
        <f>[4]p50!B177</f>
        <v>384508</v>
      </c>
    </row>
    <row r="178" spans="1:2">
      <c r="A178" t="s">
        <v>347</v>
      </c>
      <c r="B178">
        <f>[4]p50!B178</f>
        <v>9538783.4407692309</v>
      </c>
    </row>
    <row r="179" spans="1:2">
      <c r="A179" t="s">
        <v>348</v>
      </c>
      <c r="B179">
        <f>[4]p50!B179</f>
        <v>36783896.100000001</v>
      </c>
    </row>
    <row r="180" spans="1:2">
      <c r="A180" t="s">
        <v>349</v>
      </c>
      <c r="B180">
        <f>[4]p50!B180</f>
        <v>380625</v>
      </c>
    </row>
    <row r="181" spans="1:2">
      <c r="A181" t="s">
        <v>350</v>
      </c>
      <c r="B181">
        <f>[4]p50!B181</f>
        <v>1974900</v>
      </c>
    </row>
    <row r="182" spans="1:2">
      <c r="A182" t="s">
        <v>351</v>
      </c>
      <c r="B182">
        <f>[4]p50!B182</f>
        <v>8271607</v>
      </c>
    </row>
    <row r="183" spans="1:2">
      <c r="A183" t="s">
        <v>352</v>
      </c>
      <c r="B183">
        <f>[4]p50!B183</f>
        <v>380625</v>
      </c>
    </row>
    <row r="184" spans="1:2">
      <c r="A184" t="s">
        <v>353</v>
      </c>
      <c r="B184">
        <f>[4]p50!B184</f>
        <v>1974900</v>
      </c>
    </row>
    <row r="185" spans="1:2">
      <c r="A185" t="s">
        <v>354</v>
      </c>
      <c r="B185">
        <f>[4]p50!B185</f>
        <v>8271607</v>
      </c>
    </row>
    <row r="186" spans="1:2">
      <c r="A186" t="s">
        <v>355</v>
      </c>
      <c r="B186">
        <f>[4]p50!B186</f>
        <v>375867</v>
      </c>
    </row>
    <row r="187" spans="1:2">
      <c r="A187" t="s">
        <v>356</v>
      </c>
      <c r="B187">
        <f>[4]p50!B187</f>
        <v>1965384</v>
      </c>
    </row>
    <row r="188" spans="1:2">
      <c r="A188" t="s">
        <v>357</v>
      </c>
      <c r="B188">
        <f>[4]p50!B188</f>
        <v>7975206</v>
      </c>
    </row>
    <row r="189" spans="1:2">
      <c r="A189" t="s">
        <v>358</v>
      </c>
      <c r="B189">
        <f>[4]p50!B189</f>
        <v>0</v>
      </c>
    </row>
    <row r="190" spans="1:2">
      <c r="A190" t="s">
        <v>359</v>
      </c>
      <c r="B190">
        <f>[4]p50!B190</f>
        <v>0</v>
      </c>
    </row>
    <row r="191" spans="1:2">
      <c r="A191" t="s">
        <v>360</v>
      </c>
      <c r="B191">
        <f>[4]p50!B191</f>
        <v>0</v>
      </c>
    </row>
    <row r="192" spans="1:2">
      <c r="A192" t="s">
        <v>361</v>
      </c>
      <c r="B192">
        <f>[4]p50!B192</f>
        <v>113877</v>
      </c>
    </row>
    <row r="193" spans="1:2">
      <c r="A193" t="s">
        <v>362</v>
      </c>
      <c r="B193">
        <f>[4]p50!B193</f>
        <v>13960791</v>
      </c>
    </row>
    <row r="194" spans="1:2">
      <c r="A194" t="s">
        <v>363</v>
      </c>
      <c r="B194">
        <f>[4]p50!B194</f>
        <v>122.59535961476723</v>
      </c>
    </row>
    <row r="195" spans="1:2">
      <c r="A195" t="s">
        <v>364</v>
      </c>
      <c r="B195">
        <f>[4]p50!B195</f>
        <v>0</v>
      </c>
    </row>
    <row r="196" spans="1:2">
      <c r="A196" t="s">
        <v>365</v>
      </c>
      <c r="B196">
        <f>[4]p50!B196</f>
        <v>0</v>
      </c>
    </row>
    <row r="197" spans="1:2">
      <c r="A197" t="s">
        <v>366</v>
      </c>
      <c r="B197">
        <f>[4]p50!B197</f>
        <v>0</v>
      </c>
    </row>
    <row r="198" spans="1:2">
      <c r="A198" t="s">
        <v>367</v>
      </c>
      <c r="B198">
        <f>[4]p50!B198</f>
        <v>0</v>
      </c>
    </row>
    <row r="199" spans="1:2">
      <c r="A199" t="s">
        <v>368</v>
      </c>
      <c r="B199">
        <f>[4]p50!B199</f>
        <v>0</v>
      </c>
    </row>
    <row r="200" spans="1:2">
      <c r="A200" t="s">
        <v>369</v>
      </c>
      <c r="B200">
        <f>[4]p50!B200</f>
        <v>0</v>
      </c>
    </row>
    <row r="201" spans="1:2">
      <c r="A201" t="s">
        <v>370</v>
      </c>
      <c r="B201">
        <f>[4]p50!B201</f>
        <v>185101</v>
      </c>
    </row>
    <row r="202" spans="1:2">
      <c r="A202" t="s">
        <v>371</v>
      </c>
      <c r="B202">
        <f>[4]p50!B202</f>
        <v>4982959</v>
      </c>
    </row>
    <row r="203" spans="1:2">
      <c r="A203" t="s">
        <v>372</v>
      </c>
      <c r="B203">
        <f>[4]p50!B203</f>
        <v>26.920215435139575</v>
      </c>
    </row>
    <row r="204" spans="1:2">
      <c r="A204" t="s">
        <v>373</v>
      </c>
      <c r="B204">
        <f>[4]p50!B204</f>
        <v>0</v>
      </c>
    </row>
    <row r="205" spans="1:2">
      <c r="A205" t="s">
        <v>374</v>
      </c>
      <c r="B205">
        <f>[4]p50!B205</f>
        <v>0</v>
      </c>
    </row>
    <row r="206" spans="1:2">
      <c r="A206" t="s">
        <v>375</v>
      </c>
      <c r="B206">
        <f>[4]p50!B206</f>
        <v>0</v>
      </c>
    </row>
    <row r="207" spans="1:2">
      <c r="A207" t="s">
        <v>376</v>
      </c>
      <c r="B207">
        <f>[4]p50!B207</f>
        <v>207965</v>
      </c>
    </row>
    <row r="208" spans="1:2">
      <c r="A208" t="s">
        <v>377</v>
      </c>
      <c r="B208">
        <f>[4]p50!B208</f>
        <v>388202</v>
      </c>
    </row>
    <row r="209" spans="1:2">
      <c r="A209" t="s">
        <v>378</v>
      </c>
      <c r="B209">
        <f>[4]p50!B209</f>
        <v>0</v>
      </c>
    </row>
    <row r="210" spans="1:2">
      <c r="A210" t="s">
        <v>379</v>
      </c>
      <c r="B210">
        <f>[4]p50!B210</f>
        <v>0</v>
      </c>
    </row>
    <row r="211" spans="1:2">
      <c r="A211" t="s">
        <v>380</v>
      </c>
      <c r="B211">
        <f>[4]p50!B211</f>
        <v>633563.4</v>
      </c>
    </row>
    <row r="212" spans="1:2">
      <c r="A212" t="s">
        <v>381</v>
      </c>
      <c r="B212">
        <f>[4]p50!B212</f>
        <v>1317112</v>
      </c>
    </row>
    <row r="213" spans="1:2">
      <c r="A213" t="s">
        <v>382</v>
      </c>
      <c r="B213">
        <f>[4]p50!B213</f>
        <v>35653790.794964597</v>
      </c>
    </row>
    <row r="214" spans="1:2">
      <c r="A214" t="s">
        <v>137</v>
      </c>
      <c r="B214">
        <f>[4]p50!B214</f>
        <v>457660</v>
      </c>
    </row>
    <row r="215" spans="1:2">
      <c r="A215" t="s">
        <v>383</v>
      </c>
      <c r="B215">
        <f>[4]p50!B215</f>
        <v>0</v>
      </c>
    </row>
    <row r="216" spans="1:2">
      <c r="A216" t="s">
        <v>384</v>
      </c>
      <c r="B216">
        <f>[4]p50!B216</f>
        <v>36111450.794964597</v>
      </c>
    </row>
    <row r="217" spans="1:2">
      <c r="A217" t="s">
        <v>385</v>
      </c>
      <c r="B217">
        <f>[4]p50!B217</f>
        <v>15207141</v>
      </c>
    </row>
    <row r="218" spans="1:2">
      <c r="A218" t="s">
        <v>386</v>
      </c>
      <c r="B218">
        <f>[4]p50!B218</f>
        <v>1229730.3999999999</v>
      </c>
    </row>
    <row r="219" spans="1:2">
      <c r="A219" t="s">
        <v>387</v>
      </c>
      <c r="B219">
        <f>[4]p50!B219</f>
        <v>4416797</v>
      </c>
    </row>
    <row r="220" spans="1:2">
      <c r="A220" t="s">
        <v>388</v>
      </c>
      <c r="B220">
        <f>[4]p50!B220</f>
        <v>883057</v>
      </c>
    </row>
    <row r="221" spans="1:2">
      <c r="A221" t="s">
        <v>145</v>
      </c>
      <c r="B221">
        <f>[4]p50!B221</f>
        <v>3500000</v>
      </c>
    </row>
    <row r="222" spans="1:2">
      <c r="A222" t="s">
        <v>146</v>
      </c>
      <c r="B222">
        <f>[4]p50!B222</f>
        <v>978821</v>
      </c>
    </row>
    <row r="223" spans="1:2">
      <c r="A223" t="s">
        <v>389</v>
      </c>
      <c r="B223">
        <f>[4]p50!B223</f>
        <v>173031</v>
      </c>
    </row>
    <row r="224" spans="1:2">
      <c r="A224" t="s">
        <v>390</v>
      </c>
      <c r="B224">
        <f>[4]p50!B224</f>
        <v>0</v>
      </c>
    </row>
    <row r="225" spans="1:2">
      <c r="A225" t="s">
        <v>391</v>
      </c>
      <c r="B225">
        <f>[4]p50!B225</f>
        <v>0</v>
      </c>
    </row>
    <row r="226" spans="1:2">
      <c r="A226" t="s">
        <v>392</v>
      </c>
      <c r="B226">
        <f>[4]p50!B226</f>
        <v>2400000</v>
      </c>
    </row>
    <row r="227" spans="1:2">
      <c r="A227" t="s">
        <v>152</v>
      </c>
      <c r="B227">
        <f>[4]p50!B227</f>
        <v>160000</v>
      </c>
    </row>
    <row r="228" spans="1:2">
      <c r="A228" t="s">
        <v>393</v>
      </c>
      <c r="B228">
        <f>[4]p50!B228</f>
        <v>0</v>
      </c>
    </row>
    <row r="229" spans="1:2">
      <c r="A229" t="s">
        <v>394</v>
      </c>
      <c r="B229">
        <f>[4]p50!B229</f>
        <v>267722</v>
      </c>
    </row>
    <row r="230" spans="1:2">
      <c r="A230" t="s">
        <v>395</v>
      </c>
      <c r="B230">
        <f>[4]p50!B230</f>
        <v>2515063.84812793</v>
      </c>
    </row>
    <row r="231" spans="1:2">
      <c r="A231" t="s">
        <v>396</v>
      </c>
      <c r="B231">
        <f>[4]p50!B231</f>
        <v>31731363.24812793</v>
      </c>
    </row>
    <row r="232" spans="1:2">
      <c r="A232" t="s">
        <v>397</v>
      </c>
      <c r="B232">
        <f>[4]p50!B232</f>
        <v>4380087.5468366668</v>
      </c>
    </row>
    <row r="233" spans="1:2">
      <c r="A233" t="s">
        <v>398</v>
      </c>
      <c r="B233">
        <f>[4]p50!B233</f>
        <v>1489230</v>
      </c>
    </row>
    <row r="234" spans="1:2">
      <c r="A234" t="s">
        <v>243</v>
      </c>
      <c r="B234">
        <f>[4]p50!B234</f>
        <v>2890857.5468366668</v>
      </c>
    </row>
    <row r="235" spans="1:2">
      <c r="A235" t="s">
        <v>399</v>
      </c>
      <c r="B235">
        <f>[4]p50!B235</f>
        <v>6250000</v>
      </c>
    </row>
    <row r="236" spans="1:2">
      <c r="A236" t="s">
        <v>400</v>
      </c>
      <c r="B236">
        <f>[4]p50!B236</f>
        <v>11666666.666666668</v>
      </c>
    </row>
    <row r="237" spans="1:2">
      <c r="A237" t="s">
        <v>401</v>
      </c>
      <c r="B237">
        <f>[4]p50!B237</f>
        <v>10000000</v>
      </c>
    </row>
    <row r="238" spans="1:2">
      <c r="A238" t="s">
        <v>402</v>
      </c>
      <c r="B238">
        <f>[4]p50!B238</f>
        <v>400</v>
      </c>
    </row>
    <row r="239" spans="1:2">
      <c r="A239" t="s">
        <v>403</v>
      </c>
      <c r="B239">
        <f>[4]p50!B239</f>
        <v>300</v>
      </c>
    </row>
    <row r="240" spans="1:2">
      <c r="A240" t="s">
        <v>404</v>
      </c>
      <c r="B240">
        <f>[4]p50!B240</f>
        <v>1000</v>
      </c>
    </row>
    <row r="241" spans="1:2">
      <c r="A241" t="s">
        <v>405</v>
      </c>
      <c r="B241">
        <f>[4]p50!B241</f>
        <v>1.4</v>
      </c>
    </row>
    <row r="242" spans="1:2">
      <c r="A242" t="s">
        <v>406</v>
      </c>
      <c r="B242">
        <f>[4]p50!B242</f>
        <v>2.66</v>
      </c>
    </row>
    <row r="243" spans="1:2">
      <c r="A243" t="s">
        <v>407</v>
      </c>
      <c r="B243">
        <f>[4]p50!B243</f>
        <v>60937886</v>
      </c>
    </row>
    <row r="244" spans="1:2">
      <c r="A244" t="s">
        <v>408</v>
      </c>
      <c r="B244">
        <f>[4]p50!B244</f>
        <v>23161278</v>
      </c>
    </row>
    <row r="245" spans="1:2">
      <c r="A245" t="s">
        <v>409</v>
      </c>
      <c r="B245">
        <f>[4]p50!B245</f>
        <v>60000</v>
      </c>
    </row>
    <row r="246" spans="1:2">
      <c r="A246" t="s">
        <v>410</v>
      </c>
      <c r="B246">
        <f>[4]p50!B246</f>
        <v>0</v>
      </c>
    </row>
    <row r="247" spans="1:2">
      <c r="A247" t="s">
        <v>411</v>
      </c>
      <c r="B247">
        <f>[4]p50!B247</f>
        <v>6</v>
      </c>
    </row>
    <row r="248" spans="1:2">
      <c r="A248" t="s">
        <v>412</v>
      </c>
      <c r="B248">
        <f>[4]p50!B248</f>
        <v>6</v>
      </c>
    </row>
    <row r="249" spans="1:2">
      <c r="A249" t="s">
        <v>413</v>
      </c>
      <c r="B249">
        <f>[4]p50!B249</f>
        <v>0</v>
      </c>
    </row>
    <row r="250" spans="1:2">
      <c r="A250" t="s">
        <v>414</v>
      </c>
      <c r="B250">
        <f>[4]p50!B250</f>
        <v>0</v>
      </c>
    </row>
    <row r="251" spans="1:2">
      <c r="A251" t="s">
        <v>415</v>
      </c>
      <c r="B251">
        <f>[4]p50!B251</f>
        <v>0</v>
      </c>
    </row>
    <row r="252" spans="1:2">
      <c r="A252" t="s">
        <v>416</v>
      </c>
      <c r="B252">
        <f>[4]p50!B252</f>
        <v>0</v>
      </c>
    </row>
    <row r="253" spans="1:2">
      <c r="A253" t="s">
        <v>417</v>
      </c>
      <c r="B253">
        <f>[4]p50!B253</f>
        <v>0</v>
      </c>
    </row>
    <row r="254" spans="1:2">
      <c r="A254" t="s">
        <v>418</v>
      </c>
      <c r="B254">
        <f>[4]p50!B254</f>
        <v>0</v>
      </c>
    </row>
    <row r="255" spans="1:2">
      <c r="A255" t="s">
        <v>419</v>
      </c>
      <c r="B255">
        <f>[4]p50!B255</f>
        <v>0</v>
      </c>
    </row>
    <row r="256" spans="1:2">
      <c r="A256" t="s">
        <v>420</v>
      </c>
      <c r="B256">
        <f>[4]p50!B256</f>
        <v>0</v>
      </c>
    </row>
    <row r="257" spans="1:2">
      <c r="A257" t="s">
        <v>421</v>
      </c>
      <c r="B257">
        <f>[4]p50!B257</f>
        <v>0</v>
      </c>
    </row>
    <row r="258" spans="1:2">
      <c r="A258" t="s">
        <v>422</v>
      </c>
      <c r="B258">
        <f>[4]p50!B258</f>
        <v>0</v>
      </c>
    </row>
    <row r="259" spans="1:2">
      <c r="A259" t="s">
        <v>423</v>
      </c>
      <c r="B259">
        <f>[4]p50!B259</f>
        <v>5</v>
      </c>
    </row>
    <row r="260" spans="1:2">
      <c r="A260" t="s">
        <v>1065</v>
      </c>
      <c r="B260">
        <f>[4]p50!B260</f>
        <v>13.286783261553293</v>
      </c>
    </row>
    <row r="261" spans="1:2">
      <c r="A261" t="s">
        <v>1066</v>
      </c>
      <c r="B261">
        <f>[4]p50!B261</f>
        <v>21.21815961497019</v>
      </c>
    </row>
    <row r="262" spans="1:2">
      <c r="A262" t="s">
        <v>227</v>
      </c>
      <c r="B262">
        <f>[4]p50!B262</f>
        <v>89</v>
      </c>
    </row>
    <row r="263" spans="1:2">
      <c r="A263" t="s">
        <v>228</v>
      </c>
      <c r="B263">
        <f>[4]p50!B263</f>
        <v>90</v>
      </c>
    </row>
    <row r="264" spans="1:2">
      <c r="A264" t="s">
        <v>346</v>
      </c>
      <c r="B264">
        <f>[4]p50!B264</f>
        <v>384508</v>
      </c>
    </row>
    <row r="265" spans="1:2">
      <c r="A265" t="s">
        <v>355</v>
      </c>
      <c r="B265">
        <f>[4]p50!B265</f>
        <v>375867</v>
      </c>
    </row>
    <row r="266" spans="1:2">
      <c r="A266" t="s">
        <v>338</v>
      </c>
      <c r="B266">
        <f>[4]p50!B266</f>
        <v>3</v>
      </c>
    </row>
    <row r="267" spans="1:2">
      <c r="A267" t="s">
        <v>339</v>
      </c>
      <c r="B267">
        <f>[4]p50!B267</f>
        <v>6</v>
      </c>
    </row>
    <row r="268" spans="1:2">
      <c r="A268" t="s">
        <v>1067</v>
      </c>
      <c r="B268">
        <f>[4]p50!B268</f>
        <v>922819.2</v>
      </c>
    </row>
    <row r="269" spans="1:2">
      <c r="A269" t="s">
        <v>1068</v>
      </c>
      <c r="B269">
        <f>[4]p50!B269</f>
        <v>1127601</v>
      </c>
    </row>
    <row r="270" spans="1:2">
      <c r="A270" t="s">
        <v>1069</v>
      </c>
      <c r="B270">
        <f>[4]p50!B270</f>
        <v>2226422.5617063497</v>
      </c>
    </row>
    <row r="271" spans="1:2">
      <c r="A271" t="s">
        <v>1070</v>
      </c>
      <c r="B271">
        <f>[4]p50!B271</f>
        <v>0.73452970765800762</v>
      </c>
    </row>
    <row r="272" spans="1:2">
      <c r="A272" t="s">
        <v>1071</v>
      </c>
      <c r="B272">
        <f>[4]p50!B272</f>
        <v>0.66995842722495191</v>
      </c>
    </row>
    <row r="273" spans="1:2">
      <c r="A273" t="s">
        <v>1072</v>
      </c>
      <c r="B273">
        <f>[4]p50!B273</f>
        <v>0.66170911188878812</v>
      </c>
    </row>
    <row r="274" spans="1:2">
      <c r="A274" t="s">
        <v>1073</v>
      </c>
      <c r="B274">
        <f>[4]p50!B274</f>
        <v>0.56494309489655925</v>
      </c>
    </row>
    <row r="275" spans="1:2">
      <c r="A275" t="s">
        <v>1087</v>
      </c>
      <c r="B275">
        <f>[4]p50!B275</f>
        <v>0.67371115869495657</v>
      </c>
    </row>
    <row r="276" spans="1:2">
      <c r="A276" t="s">
        <v>1088</v>
      </c>
      <c r="B276">
        <f>[4]p50!B276</f>
        <v>0.57292666590327856</v>
      </c>
    </row>
    <row r="277" spans="1:2">
      <c r="A277" t="s">
        <v>1091</v>
      </c>
      <c r="B277">
        <f>[4]p50!B277</f>
        <v>3793014.5468366668</v>
      </c>
    </row>
    <row r="278" spans="1:2">
      <c r="A278" t="s">
        <v>1092</v>
      </c>
      <c r="B278">
        <f>[4]p50!B278</f>
        <v>1.2398397934551779</v>
      </c>
    </row>
    <row r="279" spans="1:2">
      <c r="A279" t="s">
        <v>1093</v>
      </c>
      <c r="B279">
        <f>[4]p50!B279</f>
        <v>0.55353949736851515</v>
      </c>
    </row>
    <row r="280" spans="1:2">
      <c r="A280" t="s">
        <v>1094</v>
      </c>
      <c r="B280">
        <f>[4]p50!B280</f>
        <v>0.44646050263148485</v>
      </c>
    </row>
    <row r="281" spans="1:2">
      <c r="A281" t="s">
        <v>1099</v>
      </c>
      <c r="B281">
        <f>[4]p50!B281</f>
        <v>7.0223999999999995E-2</v>
      </c>
    </row>
    <row r="282" spans="1:2">
      <c r="A282" t="s">
        <v>1100</v>
      </c>
      <c r="B282">
        <f>[4]p50!B282</f>
        <v>0.11859759690182767</v>
      </c>
    </row>
    <row r="283" spans="1:2">
      <c r="A283" t="s">
        <v>1095</v>
      </c>
      <c r="B283">
        <f>[4]p50!B283</f>
        <v>37776608</v>
      </c>
    </row>
    <row r="284" spans="1:2">
      <c r="A284" t="s">
        <v>1096</v>
      </c>
      <c r="B284">
        <f>[4]p50!B284</f>
        <v>30468943.003292691</v>
      </c>
    </row>
    <row r="285" spans="1:2">
      <c r="A285" t="s">
        <v>1097</v>
      </c>
      <c r="B285">
        <f>[4]p50!B285</f>
        <v>1566591.985130317</v>
      </c>
    </row>
    <row r="286" spans="1:2">
      <c r="A286" t="s">
        <v>1101</v>
      </c>
      <c r="B286">
        <f>[4]p50!B286</f>
        <v>2000000</v>
      </c>
    </row>
    <row r="287" spans="1:2">
      <c r="A287" t="s">
        <v>1102</v>
      </c>
      <c r="B287">
        <f>[4]p50!B287</f>
        <v>0</v>
      </c>
    </row>
    <row r="288" spans="1:2">
      <c r="A288" t="s">
        <v>1103</v>
      </c>
      <c r="B288">
        <f>[4]p50!B288</f>
        <v>0</v>
      </c>
    </row>
    <row r="289" spans="1:2">
      <c r="A289" t="s">
        <v>1069</v>
      </c>
      <c r="B289">
        <f>[4]p50!B289</f>
        <v>2226422.5617063497</v>
      </c>
    </row>
    <row r="290" spans="1:2">
      <c r="A290" t="s">
        <v>508</v>
      </c>
      <c r="B290">
        <f>[4]p50!B290</f>
        <v>9.1820900386882814E-2</v>
      </c>
    </row>
    <row r="291" spans="1:2">
      <c r="A291" t="s">
        <v>1104</v>
      </c>
      <c r="B291">
        <f>[4]p50!B291</f>
        <v>0.2223157109042119</v>
      </c>
    </row>
  </sheetData>
  <phoneticPr fontId="33" type="noConversion"/>
  <pageMargins left="0.75" right="0.75" top="1" bottom="1" header="0.5" footer="0.5"/>
  <headerFooter alignWithMargins="0"/>
  <drawing r:id="rId1"/>
</worksheet>
</file>

<file path=xl/worksheets/sheet6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1205</v>
      </c>
    </row>
    <row r="2" spans="1:11">
      <c r="A2">
        <v>51</v>
      </c>
      <c r="B2" t="s">
        <v>176</v>
      </c>
      <c r="C2" t="s">
        <v>177</v>
      </c>
      <c r="D2" t="s">
        <v>178</v>
      </c>
      <c r="E2" t="s">
        <v>8</v>
      </c>
      <c r="F2" t="s">
        <v>179</v>
      </c>
      <c r="G2" t="s">
        <v>10</v>
      </c>
      <c r="H2" t="s">
        <v>180</v>
      </c>
    </row>
    <row r="3" spans="1:11">
      <c r="A3" t="s">
        <v>181</v>
      </c>
      <c r="B3">
        <f>[4]p51!B3</f>
        <v>326522</v>
      </c>
      <c r="C3">
        <f>[4]p51!C3</f>
        <v>156332</v>
      </c>
      <c r="D3">
        <f>[4]p51!D3</f>
        <v>109195</v>
      </c>
      <c r="E3">
        <f>[4]p51!E3</f>
        <v>236894</v>
      </c>
      <c r="F3">
        <f>[4]p51!F3</f>
        <v>263654</v>
      </c>
      <c r="G3">
        <f>[4]p51!G3</f>
        <v>686101</v>
      </c>
      <c r="H3">
        <f>[4]p51!H3</f>
        <v>1778698</v>
      </c>
      <c r="I3">
        <f>[4]p51!I3</f>
        <v>0</v>
      </c>
      <c r="J3">
        <f>[4]p51!J3</f>
        <v>0</v>
      </c>
      <c r="K3">
        <f>[4]p51!K3</f>
        <v>0</v>
      </c>
    </row>
    <row r="4" spans="1:11">
      <c r="A4" t="s">
        <v>182</v>
      </c>
      <c r="B4">
        <f>[4]p51!B4</f>
        <v>326522</v>
      </c>
      <c r="C4">
        <f>[4]p51!C4</f>
        <v>156332</v>
      </c>
      <c r="D4">
        <f>[4]p51!D4</f>
        <v>109195</v>
      </c>
      <c r="E4">
        <f>[4]p51!E4</f>
        <v>236894</v>
      </c>
      <c r="F4">
        <f>[4]p51!F4</f>
        <v>263654</v>
      </c>
      <c r="G4">
        <f>[4]p51!G4</f>
        <v>686101</v>
      </c>
      <c r="H4">
        <f>[4]p51!H4</f>
        <v>1778698</v>
      </c>
      <c r="I4">
        <f>[4]p51!I4</f>
        <v>0</v>
      </c>
      <c r="J4">
        <f>[4]p51!J4</f>
        <v>0</v>
      </c>
      <c r="K4">
        <f>[4]p51!K4</f>
        <v>0</v>
      </c>
    </row>
    <row r="5" spans="1:11">
      <c r="A5" t="s">
        <v>183</v>
      </c>
      <c r="B5">
        <f>[4]p51!B5</f>
        <v>0</v>
      </c>
      <c r="C5">
        <f>[4]p51!C5</f>
        <v>0</v>
      </c>
      <c r="D5">
        <f>[4]p51!D5</f>
        <v>109195</v>
      </c>
      <c r="E5">
        <f>[4]p51!E5</f>
        <v>0</v>
      </c>
      <c r="F5">
        <f>[4]p51!F5</f>
        <v>0</v>
      </c>
      <c r="G5">
        <f>[4]p51!G5</f>
        <v>0</v>
      </c>
      <c r="H5">
        <f>[4]p51!H5</f>
        <v>0</v>
      </c>
      <c r="I5">
        <f>[4]p51!I5</f>
        <v>0</v>
      </c>
      <c r="J5">
        <f>[4]p51!J5</f>
        <v>0</v>
      </c>
      <c r="K5">
        <f>[4]p51!K5</f>
        <v>0</v>
      </c>
    </row>
    <row r="6" spans="1:11">
      <c r="A6" t="s">
        <v>184</v>
      </c>
      <c r="B6">
        <f>[4]p51!B6</f>
        <v>326522</v>
      </c>
      <c r="C6">
        <f>[4]p51!C6</f>
        <v>156332</v>
      </c>
      <c r="D6">
        <f>[4]p51!D6</f>
        <v>0</v>
      </c>
      <c r="E6">
        <f>[4]p51!E6</f>
        <v>236894</v>
      </c>
      <c r="F6">
        <f>[4]p51!F6</f>
        <v>263654</v>
      </c>
      <c r="G6">
        <f>[4]p51!G6</f>
        <v>686101</v>
      </c>
      <c r="H6">
        <f>[4]p51!H6</f>
        <v>0</v>
      </c>
      <c r="I6">
        <f>[4]p51!I6</f>
        <v>0</v>
      </c>
      <c r="J6">
        <f>[4]p51!J6</f>
        <v>0</v>
      </c>
      <c r="K6">
        <f>[4]p51!K6</f>
        <v>0</v>
      </c>
    </row>
    <row r="7" spans="1:11">
      <c r="A7" t="s">
        <v>185</v>
      </c>
      <c r="B7">
        <f>[4]p51!B7</f>
        <v>0</v>
      </c>
      <c r="C7">
        <f>[4]p51!C7</f>
        <v>0</v>
      </c>
      <c r="D7">
        <f>[4]p51!D7</f>
        <v>1669503</v>
      </c>
      <c r="E7">
        <f>[4]p51!E7</f>
        <v>0</v>
      </c>
      <c r="F7">
        <f>[4]p51!F7</f>
        <v>0</v>
      </c>
      <c r="G7">
        <f>[4]p51!G7</f>
        <v>0</v>
      </c>
      <c r="H7">
        <f>[4]p51!H7</f>
        <v>0</v>
      </c>
      <c r="I7">
        <f>[4]p51!I7</f>
        <v>0</v>
      </c>
      <c r="J7">
        <f>[4]p51!J7</f>
        <v>0</v>
      </c>
      <c r="K7">
        <f>[4]p51!K7</f>
        <v>0</v>
      </c>
    </row>
    <row r="8" spans="1:11">
      <c r="A8" t="s">
        <v>186</v>
      </c>
      <c r="B8">
        <f>[4]p51!B8</f>
        <v>285632</v>
      </c>
      <c r="C8">
        <f>[4]p51!C8</f>
        <v>103832</v>
      </c>
      <c r="D8">
        <f>[4]p51!D8</f>
        <v>98589</v>
      </c>
      <c r="E8">
        <f>[4]p51!E8</f>
        <v>239320</v>
      </c>
      <c r="F8">
        <f>[4]p51!F8</f>
        <v>297834</v>
      </c>
      <c r="G8">
        <f>[4]p51!G8</f>
        <v>717914</v>
      </c>
      <c r="H8">
        <f>[4]p51!H8</f>
        <v>1743121</v>
      </c>
      <c r="I8">
        <f>[4]p51!I8</f>
        <v>0</v>
      </c>
      <c r="J8">
        <f>[4]p51!J8</f>
        <v>0</v>
      </c>
      <c r="K8">
        <f>[4]p51!K8</f>
        <v>0</v>
      </c>
    </row>
    <row r="9" spans="1:11">
      <c r="A9" t="s">
        <v>187</v>
      </c>
      <c r="B9">
        <f>[4]p51!B9</f>
        <v>285632</v>
      </c>
      <c r="C9">
        <f>[4]p51!C9</f>
        <v>103832</v>
      </c>
      <c r="D9">
        <f>[4]p51!D9</f>
        <v>98589</v>
      </c>
      <c r="E9">
        <f>[4]p51!E9</f>
        <v>239320</v>
      </c>
      <c r="F9">
        <f>[4]p51!F9</f>
        <v>297834</v>
      </c>
      <c r="G9">
        <f>[4]p51!G9</f>
        <v>717914</v>
      </c>
      <c r="H9">
        <f>[4]p51!H9</f>
        <v>1743121</v>
      </c>
      <c r="I9">
        <f>[4]p51!I9</f>
        <v>0</v>
      </c>
      <c r="J9">
        <f>[4]p51!J9</f>
        <v>0</v>
      </c>
      <c r="K9">
        <f>[4]p51!K9</f>
        <v>0</v>
      </c>
    </row>
    <row r="10" spans="1:11">
      <c r="A10" t="s">
        <v>188</v>
      </c>
      <c r="B10">
        <f>[4]p51!B10</f>
        <v>0</v>
      </c>
      <c r="C10">
        <f>[4]p51!C10</f>
        <v>0</v>
      </c>
      <c r="D10">
        <f>[4]p51!D10</f>
        <v>0</v>
      </c>
      <c r="E10">
        <f>[4]p51!E10</f>
        <v>0</v>
      </c>
      <c r="F10">
        <f>[4]p51!F10</f>
        <v>0</v>
      </c>
      <c r="G10">
        <f>[4]p51!G10</f>
        <v>717914</v>
      </c>
      <c r="H10">
        <f>[4]p51!H10</f>
        <v>0</v>
      </c>
      <c r="I10">
        <f>[4]p51!I10</f>
        <v>0</v>
      </c>
      <c r="J10">
        <f>[4]p51!J10</f>
        <v>0</v>
      </c>
      <c r="K10">
        <f>[4]p51!K10</f>
        <v>0</v>
      </c>
    </row>
    <row r="11" spans="1:11">
      <c r="A11" t="s">
        <v>189</v>
      </c>
      <c r="B11">
        <f>[4]p51!B11</f>
        <v>285632</v>
      </c>
      <c r="C11">
        <f>[4]p51!C11</f>
        <v>103832</v>
      </c>
      <c r="D11">
        <f>[4]p51!D11</f>
        <v>98589</v>
      </c>
      <c r="E11">
        <f>[4]p51!E11</f>
        <v>239320</v>
      </c>
      <c r="F11">
        <f>[4]p51!F11</f>
        <v>297834</v>
      </c>
      <c r="G11">
        <f>[4]p51!G11</f>
        <v>0</v>
      </c>
      <c r="H11">
        <f>[4]p51!H11</f>
        <v>0</v>
      </c>
      <c r="I11">
        <f>[4]p51!I11</f>
        <v>0</v>
      </c>
      <c r="J11">
        <f>[4]p51!J11</f>
        <v>0</v>
      </c>
      <c r="K11">
        <f>[4]p51!K11</f>
        <v>0</v>
      </c>
    </row>
    <row r="12" spans="1:11">
      <c r="A12" t="s">
        <v>190</v>
      </c>
      <c r="B12">
        <f>[4]p51!B12</f>
        <v>0</v>
      </c>
      <c r="C12">
        <f>[4]p51!C12</f>
        <v>0</v>
      </c>
      <c r="D12">
        <f>[4]p51!D12</f>
        <v>0</v>
      </c>
      <c r="E12">
        <f>[4]p51!E12</f>
        <v>0</v>
      </c>
      <c r="F12">
        <f>[4]p51!F12</f>
        <v>0</v>
      </c>
      <c r="G12">
        <f>[4]p51!G12</f>
        <v>1025207</v>
      </c>
      <c r="H12">
        <f>[4]p51!H12</f>
        <v>0</v>
      </c>
      <c r="I12">
        <f>[4]p51!I12</f>
        <v>0</v>
      </c>
      <c r="J12">
        <f>[4]p51!J12</f>
        <v>0</v>
      </c>
      <c r="K12">
        <f>[4]p51!K12</f>
        <v>0</v>
      </c>
    </row>
    <row r="13" spans="1:11">
      <c r="A13" t="s">
        <v>191</v>
      </c>
      <c r="B13">
        <f>[4]p51!B13</f>
        <v>4000</v>
      </c>
      <c r="C13">
        <f>[4]p51!C13</f>
        <v>360</v>
      </c>
      <c r="D13">
        <f>[4]p51!D13</f>
        <v>340</v>
      </c>
      <c r="E13">
        <f>[4]p51!E13</f>
        <v>30</v>
      </c>
      <c r="F13">
        <f>[4]p51!F13</f>
        <v>47</v>
      </c>
      <c r="G13">
        <f>[4]p51!G13</f>
        <v>43</v>
      </c>
      <c r="H13">
        <f>[4]p51!H13</f>
        <v>0</v>
      </c>
      <c r="I13">
        <f>[4]p51!I13</f>
        <v>0</v>
      </c>
      <c r="J13">
        <f>[4]p51!J13</f>
        <v>0</v>
      </c>
      <c r="K13">
        <f>[4]p51!K13</f>
        <v>0</v>
      </c>
    </row>
    <row r="14" spans="1:11">
      <c r="A14" t="s">
        <v>192</v>
      </c>
      <c r="B14">
        <f>[4]p51!B14</f>
        <v>4000</v>
      </c>
      <c r="C14">
        <f>[4]p51!C14</f>
        <v>400</v>
      </c>
      <c r="D14">
        <f>[4]p51!D14</f>
        <v>350</v>
      </c>
      <c r="E14">
        <f>[4]p51!E14</f>
        <v>30</v>
      </c>
      <c r="F14">
        <f>[4]p51!F14</f>
        <v>46</v>
      </c>
      <c r="G14">
        <f>[4]p51!G14</f>
        <v>41</v>
      </c>
      <c r="H14">
        <f>[4]p51!H14</f>
        <v>0</v>
      </c>
      <c r="I14">
        <f>[4]p51!I14</f>
        <v>0</v>
      </c>
      <c r="J14">
        <f>[4]p51!J14</f>
        <v>0</v>
      </c>
      <c r="K14">
        <f>[4]p51!K14</f>
        <v>0</v>
      </c>
    </row>
    <row r="15" spans="1:11">
      <c r="A15" t="s">
        <v>193</v>
      </c>
      <c r="B15">
        <f>[4]p51!B15</f>
        <v>4000</v>
      </c>
      <c r="C15">
        <f>[4]p51!C15</f>
        <v>360</v>
      </c>
      <c r="D15">
        <f>[4]p51!D15</f>
        <v>340</v>
      </c>
      <c r="E15">
        <f>[4]p51!E15</f>
        <v>30</v>
      </c>
      <c r="F15">
        <f>[4]p51!F15</f>
        <v>47</v>
      </c>
      <c r="G15">
        <f>[4]p51!G15</f>
        <v>43</v>
      </c>
      <c r="H15">
        <f>[4]p51!H15</f>
        <v>0</v>
      </c>
      <c r="I15">
        <f>[4]p51!I15</f>
        <v>0</v>
      </c>
      <c r="J15">
        <f>[4]p51!J15</f>
        <v>0</v>
      </c>
      <c r="K15">
        <f>[4]p51!K15</f>
        <v>0</v>
      </c>
    </row>
    <row r="16" spans="1:11">
      <c r="A16" t="s">
        <v>194</v>
      </c>
      <c r="B16">
        <f>[4]p51!B16</f>
        <v>4000</v>
      </c>
      <c r="C16">
        <f>[4]p51!C16</f>
        <v>400</v>
      </c>
      <c r="D16">
        <f>[4]p51!D16</f>
        <v>350</v>
      </c>
      <c r="E16">
        <f>[4]p51!E16</f>
        <v>30</v>
      </c>
      <c r="F16">
        <f>[4]p51!F16</f>
        <v>46</v>
      </c>
      <c r="G16">
        <f>[4]p51!G16</f>
        <v>41</v>
      </c>
      <c r="H16">
        <f>[4]p51!H16</f>
        <v>0</v>
      </c>
      <c r="I16">
        <f>[4]p51!I16</f>
        <v>0</v>
      </c>
      <c r="J16">
        <f>[4]p51!J16</f>
        <v>0</v>
      </c>
      <c r="K16">
        <f>[4]p51!K16</f>
        <v>0</v>
      </c>
    </row>
    <row r="17" spans="1:11">
      <c r="A17" t="s">
        <v>195</v>
      </c>
      <c r="B17">
        <f>[4]p51!B17</f>
        <v>4000</v>
      </c>
      <c r="C17">
        <f>[4]p51!C17</f>
        <v>360</v>
      </c>
      <c r="D17">
        <f>[4]p51!D17</f>
        <v>340</v>
      </c>
      <c r="E17">
        <f>[4]p51!E17</f>
        <v>30</v>
      </c>
      <c r="F17">
        <f>[4]p51!F17</f>
        <v>47</v>
      </c>
      <c r="G17">
        <f>[4]p51!G17</f>
        <v>43</v>
      </c>
      <c r="H17">
        <f>[4]p51!H17</f>
        <v>0</v>
      </c>
      <c r="I17">
        <f>[4]p51!I17</f>
        <v>0</v>
      </c>
      <c r="J17">
        <f>[4]p51!J17</f>
        <v>0</v>
      </c>
      <c r="K17">
        <f>[4]p51!K17</f>
        <v>0</v>
      </c>
    </row>
    <row r="18" spans="1:11">
      <c r="A18" t="s">
        <v>196</v>
      </c>
      <c r="B18">
        <f>[4]p51!B18</f>
        <v>0</v>
      </c>
      <c r="C18">
        <f>[4]p51!C18</f>
        <v>0</v>
      </c>
      <c r="D18">
        <f>[4]p51!D18</f>
        <v>0</v>
      </c>
      <c r="E18">
        <f>[4]p51!E18</f>
        <v>0</v>
      </c>
      <c r="F18">
        <f>[4]p51!F18</f>
        <v>0</v>
      </c>
      <c r="G18">
        <f>[4]p51!G18</f>
        <v>0</v>
      </c>
      <c r="H18">
        <f>[4]p51!H18</f>
        <v>0</v>
      </c>
      <c r="I18">
        <f>[4]p51!I18</f>
        <v>0</v>
      </c>
      <c r="J18">
        <f>[4]p51!J18</f>
        <v>0</v>
      </c>
      <c r="K18">
        <f>[4]p51!K18</f>
        <v>0</v>
      </c>
    </row>
    <row r="19" spans="1:11">
      <c r="A19" t="s">
        <v>197</v>
      </c>
      <c r="B19">
        <f>[4]p51!B19</f>
        <v>0</v>
      </c>
      <c r="C19">
        <f>[4]p51!C19</f>
        <v>0</v>
      </c>
      <c r="D19">
        <f>[4]p51!D19</f>
        <v>0</v>
      </c>
      <c r="E19">
        <f>[4]p51!E19</f>
        <v>0</v>
      </c>
      <c r="F19">
        <f>[4]p51!F19</f>
        <v>0</v>
      </c>
      <c r="G19">
        <f>[4]p51!G19</f>
        <v>0</v>
      </c>
      <c r="H19">
        <f>[4]p51!H19</f>
        <v>0</v>
      </c>
      <c r="I19">
        <f>[4]p51!I19</f>
        <v>0</v>
      </c>
      <c r="J19">
        <f>[4]p51!J19</f>
        <v>0</v>
      </c>
      <c r="K19">
        <f>[4]p51!K19</f>
        <v>0</v>
      </c>
    </row>
    <row r="20" spans="1:11">
      <c r="A20" t="s">
        <v>198</v>
      </c>
      <c r="B20">
        <f>[4]p51!B20</f>
        <v>0</v>
      </c>
      <c r="C20">
        <f>[4]p51!C20</f>
        <v>0</v>
      </c>
      <c r="D20">
        <f>[4]p51!D20</f>
        <v>0</v>
      </c>
      <c r="E20">
        <f>[4]p51!E20</f>
        <v>0</v>
      </c>
      <c r="F20">
        <f>[4]p51!F20</f>
        <v>0</v>
      </c>
      <c r="G20">
        <f>[4]p51!G20</f>
        <v>0</v>
      </c>
      <c r="H20">
        <f>[4]p51!H20</f>
        <v>0</v>
      </c>
      <c r="I20">
        <f>[4]p51!I20</f>
        <v>0</v>
      </c>
      <c r="J20">
        <f>[4]p51!J20</f>
        <v>0</v>
      </c>
      <c r="K20">
        <f>[4]p51!K20</f>
        <v>0</v>
      </c>
    </row>
    <row r="21" spans="1:11">
      <c r="A21" t="s">
        <v>199</v>
      </c>
      <c r="B21">
        <f>[4]p51!B21</f>
        <v>0</v>
      </c>
      <c r="C21">
        <f>[4]p51!C21</f>
        <v>0</v>
      </c>
      <c r="D21">
        <f>[4]p51!D21</f>
        <v>0</v>
      </c>
      <c r="E21">
        <f>[4]p51!E21</f>
        <v>0</v>
      </c>
      <c r="F21">
        <f>[4]p51!F21</f>
        <v>0</v>
      </c>
      <c r="G21">
        <f>[4]p51!G21</f>
        <v>0</v>
      </c>
      <c r="H21">
        <f>[4]p51!H21</f>
        <v>0</v>
      </c>
      <c r="I21">
        <f>[4]p51!I21</f>
        <v>0</v>
      </c>
      <c r="J21">
        <f>[4]p51!J21</f>
        <v>0</v>
      </c>
      <c r="K21">
        <f>[4]p51!K21</f>
        <v>0</v>
      </c>
    </row>
    <row r="22" spans="1:11">
      <c r="A22" t="s">
        <v>200</v>
      </c>
      <c r="B22">
        <f>[4]p51!B22</f>
        <v>0</v>
      </c>
      <c r="C22">
        <f>[4]p51!C22</f>
        <v>0</v>
      </c>
      <c r="D22">
        <f>[4]p51!D22</f>
        <v>0</v>
      </c>
      <c r="E22">
        <f>[4]p51!E22</f>
        <v>0</v>
      </c>
      <c r="F22">
        <f>[4]p51!F22</f>
        <v>0</v>
      </c>
      <c r="G22">
        <f>[4]p51!G22</f>
        <v>0</v>
      </c>
      <c r="H22">
        <f>[4]p51!H22</f>
        <v>0</v>
      </c>
      <c r="I22">
        <f>[4]p51!I22</f>
        <v>0</v>
      </c>
      <c r="J22">
        <f>[4]p51!J22</f>
        <v>0</v>
      </c>
      <c r="K22">
        <f>[4]p51!K22</f>
        <v>0</v>
      </c>
    </row>
    <row r="23" spans="1:11">
      <c r="A23" t="s">
        <v>201</v>
      </c>
      <c r="B23">
        <f>[4]p51!B23</f>
        <v>6100</v>
      </c>
      <c r="C23">
        <f>[4]p51!C23</f>
        <v>450</v>
      </c>
      <c r="D23">
        <f>[4]p51!D23</f>
        <v>450</v>
      </c>
      <c r="E23">
        <f>[4]p51!E23</f>
        <v>40</v>
      </c>
      <c r="F23">
        <f>[4]p51!F23</f>
        <v>55</v>
      </c>
      <c r="G23">
        <f>[4]p51!G23</f>
        <v>56</v>
      </c>
      <c r="H23">
        <f>[4]p51!H23</f>
        <v>0</v>
      </c>
      <c r="I23">
        <f>[4]p51!I23</f>
        <v>0</v>
      </c>
      <c r="J23">
        <f>[4]p51!J23</f>
        <v>0</v>
      </c>
      <c r="K23">
        <f>[4]p51!K23</f>
        <v>0</v>
      </c>
    </row>
    <row r="24" spans="1:11">
      <c r="A24" t="s">
        <v>202</v>
      </c>
      <c r="B24">
        <f>[4]p51!B24</f>
        <v>6300</v>
      </c>
      <c r="C24">
        <f>[4]p51!C24</f>
        <v>475</v>
      </c>
      <c r="D24">
        <f>[4]p51!D24</f>
        <v>500</v>
      </c>
      <c r="E24">
        <f>[4]p51!E24</f>
        <v>41</v>
      </c>
      <c r="F24">
        <f>[4]p51!F24</f>
        <v>57</v>
      </c>
      <c r="G24">
        <f>[4]p51!G24</f>
        <v>53</v>
      </c>
      <c r="H24">
        <f>[4]p51!H24</f>
        <v>0</v>
      </c>
      <c r="I24">
        <f>[4]p51!I24</f>
        <v>0</v>
      </c>
      <c r="J24">
        <f>[4]p51!J24</f>
        <v>0</v>
      </c>
      <c r="K24">
        <f>[4]p51!K24</f>
        <v>0</v>
      </c>
    </row>
    <row r="25" spans="1:11">
      <c r="A25" t="s">
        <v>203</v>
      </c>
      <c r="B25">
        <f>[4]p51!B25</f>
        <v>6100</v>
      </c>
      <c r="C25">
        <f>[4]p51!C25</f>
        <v>450</v>
      </c>
      <c r="D25">
        <f>[4]p51!D25</f>
        <v>450</v>
      </c>
      <c r="E25">
        <f>[4]p51!E25</f>
        <v>40</v>
      </c>
      <c r="F25">
        <f>[4]p51!F25</f>
        <v>55</v>
      </c>
      <c r="G25">
        <f>[4]p51!G25</f>
        <v>56</v>
      </c>
      <c r="H25">
        <f>[4]p51!H25</f>
        <v>0</v>
      </c>
      <c r="I25">
        <f>[4]p51!I25</f>
        <v>0</v>
      </c>
      <c r="J25">
        <f>[4]p51!J25</f>
        <v>0</v>
      </c>
      <c r="K25">
        <f>[4]p51!K25</f>
        <v>0</v>
      </c>
    </row>
    <row r="26" spans="1:11">
      <c r="A26" t="s">
        <v>204</v>
      </c>
      <c r="B26">
        <f>[4]p51!B26</f>
        <v>6300</v>
      </c>
      <c r="C26">
        <f>[4]p51!C26</f>
        <v>475</v>
      </c>
      <c r="D26">
        <f>[4]p51!D26</f>
        <v>500</v>
      </c>
      <c r="E26">
        <f>[4]p51!E26</f>
        <v>41</v>
      </c>
      <c r="F26">
        <f>[4]p51!F26</f>
        <v>57</v>
      </c>
      <c r="G26">
        <f>[4]p51!G26</f>
        <v>53</v>
      </c>
      <c r="H26">
        <f>[4]p51!H26</f>
        <v>0</v>
      </c>
      <c r="I26">
        <f>[4]p51!I26</f>
        <v>0</v>
      </c>
      <c r="J26">
        <f>[4]p51!J26</f>
        <v>0</v>
      </c>
      <c r="K26">
        <f>[4]p51!K26</f>
        <v>0</v>
      </c>
    </row>
    <row r="27" spans="1:11">
      <c r="A27" t="s">
        <v>205</v>
      </c>
      <c r="B27">
        <f>[4]p51!B27</f>
        <v>6100</v>
      </c>
      <c r="C27">
        <f>[4]p51!C27</f>
        <v>450</v>
      </c>
      <c r="D27">
        <f>[4]p51!D27</f>
        <v>450</v>
      </c>
      <c r="E27">
        <f>[4]p51!E27</f>
        <v>40</v>
      </c>
      <c r="F27">
        <f>[4]p51!F27</f>
        <v>55</v>
      </c>
      <c r="G27">
        <f>[4]p51!G27</f>
        <v>56</v>
      </c>
      <c r="H27">
        <f>[4]p51!H27</f>
        <v>0</v>
      </c>
      <c r="I27">
        <f>[4]p51!I27</f>
        <v>0</v>
      </c>
      <c r="J27">
        <f>[4]p51!J27</f>
        <v>0</v>
      </c>
      <c r="K27">
        <f>[4]p51!K27</f>
        <v>0</v>
      </c>
    </row>
    <row r="28" spans="1:11">
      <c r="A28" t="s">
        <v>206</v>
      </c>
      <c r="B28">
        <f>[4]p51!B28</f>
        <v>0</v>
      </c>
      <c r="C28">
        <f>[4]p51!C28</f>
        <v>0</v>
      </c>
      <c r="D28">
        <f>[4]p51!D28</f>
        <v>0</v>
      </c>
      <c r="E28">
        <f>[4]p51!E28</f>
        <v>0</v>
      </c>
      <c r="F28">
        <f>[4]p51!F28</f>
        <v>0</v>
      </c>
      <c r="G28">
        <f>[4]p51!G28</f>
        <v>0</v>
      </c>
      <c r="H28">
        <f>[4]p51!H28</f>
        <v>0</v>
      </c>
      <c r="I28">
        <f>[4]p51!I28</f>
        <v>0</v>
      </c>
      <c r="J28">
        <f>[4]p51!J28</f>
        <v>0</v>
      </c>
      <c r="K28">
        <f>[4]p51!K28</f>
        <v>0</v>
      </c>
    </row>
    <row r="29" spans="1:11">
      <c r="A29" t="s">
        <v>207</v>
      </c>
      <c r="B29">
        <f>[4]p51!B29</f>
        <v>0</v>
      </c>
      <c r="C29">
        <f>[4]p51!C29</f>
        <v>0</v>
      </c>
      <c r="D29">
        <f>[4]p51!D29</f>
        <v>0</v>
      </c>
      <c r="E29">
        <f>[4]p51!E29</f>
        <v>0</v>
      </c>
      <c r="F29">
        <f>[4]p51!F29</f>
        <v>0</v>
      </c>
      <c r="G29">
        <f>[4]p51!G29</f>
        <v>0</v>
      </c>
      <c r="H29">
        <f>[4]p51!H29</f>
        <v>0</v>
      </c>
      <c r="I29">
        <f>[4]p51!I29</f>
        <v>0</v>
      </c>
      <c r="J29">
        <f>[4]p51!J29</f>
        <v>0</v>
      </c>
      <c r="K29">
        <f>[4]p51!K29</f>
        <v>0</v>
      </c>
    </row>
    <row r="30" spans="1:11">
      <c r="A30" t="s">
        <v>208</v>
      </c>
      <c r="B30">
        <f>[4]p51!B30</f>
        <v>0</v>
      </c>
      <c r="C30">
        <f>[4]p51!C30</f>
        <v>0</v>
      </c>
      <c r="D30">
        <f>[4]p51!D30</f>
        <v>0</v>
      </c>
      <c r="E30">
        <f>[4]p51!E30</f>
        <v>0</v>
      </c>
      <c r="F30">
        <f>[4]p51!F30</f>
        <v>0</v>
      </c>
      <c r="G30">
        <f>[4]p51!G30</f>
        <v>0</v>
      </c>
      <c r="H30">
        <f>[4]p51!H30</f>
        <v>0</v>
      </c>
      <c r="I30">
        <f>[4]p51!I30</f>
        <v>0</v>
      </c>
      <c r="J30">
        <f>[4]p51!J30</f>
        <v>0</v>
      </c>
      <c r="K30">
        <f>[4]p51!K30</f>
        <v>0</v>
      </c>
    </row>
    <row r="31" spans="1:11">
      <c r="A31" t="s">
        <v>209</v>
      </c>
      <c r="B31">
        <f>[4]p51!B31</f>
        <v>0</v>
      </c>
      <c r="C31">
        <f>[4]p51!C31</f>
        <v>0</v>
      </c>
      <c r="D31">
        <f>[4]p51!D31</f>
        <v>0</v>
      </c>
      <c r="E31">
        <f>[4]p51!E31</f>
        <v>0</v>
      </c>
      <c r="F31">
        <f>[4]p51!F31</f>
        <v>0</v>
      </c>
      <c r="G31">
        <f>[4]p51!G31</f>
        <v>0</v>
      </c>
      <c r="H31">
        <f>[4]p51!H31</f>
        <v>0</v>
      </c>
      <c r="I31">
        <f>[4]p51!I31</f>
        <v>0</v>
      </c>
      <c r="J31">
        <f>[4]p51!J31</f>
        <v>0</v>
      </c>
      <c r="K31">
        <f>[4]p51!K31</f>
        <v>0</v>
      </c>
    </row>
    <row r="32" spans="1:11">
      <c r="A32" t="s">
        <v>210</v>
      </c>
      <c r="B32">
        <f>[4]p51!B32</f>
        <v>0</v>
      </c>
      <c r="C32">
        <f>[4]p51!C32</f>
        <v>0</v>
      </c>
      <c r="D32">
        <f>[4]p51!D32</f>
        <v>0</v>
      </c>
      <c r="E32">
        <f>[4]p51!E32</f>
        <v>0</v>
      </c>
      <c r="F32">
        <f>[4]p51!F32</f>
        <v>0</v>
      </c>
      <c r="G32">
        <f>[4]p51!G32</f>
        <v>0</v>
      </c>
      <c r="H32">
        <f>[4]p51!H32</f>
        <v>0</v>
      </c>
      <c r="I32">
        <f>[4]p51!I32</f>
        <v>0</v>
      </c>
      <c r="J32">
        <f>[4]p51!J32</f>
        <v>0</v>
      </c>
      <c r="K32">
        <f>[4]p51!K32</f>
        <v>0</v>
      </c>
    </row>
    <row r="33" spans="1:11">
      <c r="A33" t="s">
        <v>211</v>
      </c>
      <c r="B33">
        <f>[4]p51!B33</f>
        <v>64000112</v>
      </c>
      <c r="C33">
        <f>[4]p51!C33</f>
        <v>3149999.8</v>
      </c>
      <c r="D33">
        <f>[4]p51!D33</f>
        <v>3149993</v>
      </c>
      <c r="E33">
        <f>[4]p51!E33</f>
        <v>899999.61</v>
      </c>
      <c r="F33">
        <f>[4]p51!F33</f>
        <v>1400000.87</v>
      </c>
      <c r="G33">
        <f>[4]p51!G33</f>
        <v>5000000</v>
      </c>
      <c r="H33">
        <f>[4]p51!H33</f>
        <v>9533167</v>
      </c>
      <c r="I33">
        <f>[4]p51!I33</f>
        <v>0</v>
      </c>
      <c r="J33">
        <f>[4]p51!J33</f>
        <v>0</v>
      </c>
      <c r="K33">
        <f>[4]p51!K33</f>
        <v>0</v>
      </c>
    </row>
    <row r="34" spans="1:11">
      <c r="A34" t="s">
        <v>212</v>
      </c>
      <c r="B34">
        <f>[4]p51!B34</f>
        <v>85000080</v>
      </c>
      <c r="C34">
        <f>[4]p51!C34</f>
        <v>3400026.4</v>
      </c>
      <c r="D34">
        <f>[4]p51!D34</f>
        <v>3399998</v>
      </c>
      <c r="E34">
        <f>[4]p51!E34</f>
        <v>1239998.48</v>
      </c>
      <c r="F34">
        <f>[4]p51!F34</f>
        <v>1899999.77</v>
      </c>
      <c r="G34">
        <f>[4]p51!G34</f>
        <v>6000000</v>
      </c>
      <c r="H34">
        <f>[4]p51!H34</f>
        <v>11966975</v>
      </c>
      <c r="I34">
        <f>[4]p51!I34</f>
        <v>0</v>
      </c>
      <c r="J34">
        <f>[4]p51!J34</f>
        <v>0</v>
      </c>
      <c r="K34">
        <f>[4]p51!K34</f>
        <v>0</v>
      </c>
    </row>
    <row r="35" spans="1:11">
      <c r="A35" t="s">
        <v>213</v>
      </c>
      <c r="B35">
        <f>[4]p51!B35</f>
        <v>0</v>
      </c>
      <c r="C35">
        <f>[4]p51!C35</f>
        <v>0.09</v>
      </c>
      <c r="D35">
        <f>[4]p51!D35</f>
        <v>0.09</v>
      </c>
      <c r="E35">
        <f>[4]p51!E35</f>
        <v>0.09</v>
      </c>
      <c r="F35">
        <f>[4]p51!F35</f>
        <v>0.09</v>
      </c>
      <c r="G35">
        <f>[4]p51!G35</f>
        <v>0.09</v>
      </c>
      <c r="H35">
        <f>[4]p51!H35</f>
        <v>0</v>
      </c>
      <c r="I35">
        <f>[4]p51!I35</f>
        <v>0</v>
      </c>
      <c r="J35">
        <f>[4]p51!J35</f>
        <v>0</v>
      </c>
      <c r="K35">
        <f>[4]p51!K35</f>
        <v>0</v>
      </c>
    </row>
    <row r="36" spans="1:11">
      <c r="A36" t="s">
        <v>214</v>
      </c>
      <c r="B36">
        <f>[4]p51!B36</f>
        <v>6.8999999999999992E-2</v>
      </c>
      <c r="C36">
        <f>[4]p51!C36</f>
        <v>0</v>
      </c>
      <c r="D36">
        <f>[4]p51!D36</f>
        <v>6.8999999999999992E-2</v>
      </c>
      <c r="E36">
        <f>[4]p51!E36</f>
        <v>6.8999999999999992E-2</v>
      </c>
      <c r="F36">
        <f>[4]p51!F36</f>
        <v>6.8999999999999992E-2</v>
      </c>
      <c r="G36">
        <f>[4]p51!G36</f>
        <v>0</v>
      </c>
      <c r="H36">
        <f>[4]p51!H36</f>
        <v>0</v>
      </c>
      <c r="I36">
        <f>[4]p51!I36</f>
        <v>0</v>
      </c>
      <c r="J36">
        <f>[4]p51!J36</f>
        <v>0</v>
      </c>
      <c r="K36">
        <f>[4]p51!K36</f>
        <v>0</v>
      </c>
    </row>
    <row r="37" spans="1:11">
      <c r="A37" t="s">
        <v>215</v>
      </c>
      <c r="B37">
        <f>[4]p51!B37</f>
        <v>9.1999999999999998E-2</v>
      </c>
      <c r="C37">
        <f>[4]p51!C37</f>
        <v>9.1999999999999998E-2</v>
      </c>
      <c r="D37">
        <f>[4]p51!D37</f>
        <v>0</v>
      </c>
      <c r="E37">
        <f>[4]p51!E37</f>
        <v>9.1999999999999998E-2</v>
      </c>
      <c r="F37">
        <f>[4]p51!F37</f>
        <v>9.1999999999999998E-2</v>
      </c>
      <c r="G37">
        <f>[4]p51!G37</f>
        <v>9.1999999999999998E-2</v>
      </c>
      <c r="H37">
        <f>[4]p51!H37</f>
        <v>0</v>
      </c>
      <c r="I37">
        <f>[4]p51!I37</f>
        <v>0</v>
      </c>
      <c r="J37">
        <f>[4]p51!J37</f>
        <v>0</v>
      </c>
      <c r="K37">
        <f>[4]p51!K37</f>
        <v>0</v>
      </c>
    </row>
    <row r="38" spans="1:11">
      <c r="A38" t="s">
        <v>216</v>
      </c>
      <c r="B38">
        <f>[4]p51!B38</f>
        <v>0.115</v>
      </c>
      <c r="C38">
        <f>[4]p51!C38</f>
        <v>0.115</v>
      </c>
      <c r="D38">
        <f>[4]p51!D38</f>
        <v>0.115</v>
      </c>
      <c r="E38">
        <f>[4]p51!E38</f>
        <v>0</v>
      </c>
      <c r="F38">
        <f>[4]p51!F38</f>
        <v>0</v>
      </c>
      <c r="G38">
        <f>[4]p51!G38</f>
        <v>0.115</v>
      </c>
      <c r="H38">
        <f>[4]p51!H38</f>
        <v>0</v>
      </c>
      <c r="I38">
        <f>[4]p51!I38</f>
        <v>0</v>
      </c>
      <c r="J38">
        <f>[4]p51!J38</f>
        <v>0</v>
      </c>
      <c r="K38">
        <f>[4]p51!K38</f>
        <v>0</v>
      </c>
    </row>
    <row r="39" spans="1:11">
      <c r="A39" t="s">
        <v>217</v>
      </c>
      <c r="B39">
        <f>[4]p51!B39</f>
        <v>0.115</v>
      </c>
      <c r="C39">
        <f>[4]p51!C39</f>
        <v>0.115</v>
      </c>
      <c r="D39">
        <f>[4]p51!D39</f>
        <v>0.115</v>
      </c>
      <c r="E39">
        <f>[4]p51!E39</f>
        <v>0</v>
      </c>
      <c r="F39">
        <f>[4]p51!F39</f>
        <v>0</v>
      </c>
      <c r="G39">
        <f>[4]p51!G39</f>
        <v>0.115</v>
      </c>
      <c r="H39">
        <f>[4]p51!H39</f>
        <v>0</v>
      </c>
      <c r="I39">
        <f>[4]p51!I39</f>
        <v>0</v>
      </c>
      <c r="J39">
        <f>[4]p51!J39</f>
        <v>0</v>
      </c>
      <c r="K39">
        <f>[4]p51!K39</f>
        <v>0</v>
      </c>
    </row>
    <row r="40" spans="1:11">
      <c r="A40" t="s">
        <v>218</v>
      </c>
      <c r="B40">
        <f>[4]p51!B40</f>
        <v>5.7500000000000002E-2</v>
      </c>
      <c r="C40">
        <f>[4]p51!C40</f>
        <v>0</v>
      </c>
      <c r="D40">
        <f>[4]p51!D40</f>
        <v>5.7500000000000002E-2</v>
      </c>
      <c r="E40">
        <f>[4]p51!E40</f>
        <v>5.7500000000000002E-2</v>
      </c>
      <c r="F40">
        <f>[4]p51!F40</f>
        <v>5.7500000000000002E-2</v>
      </c>
      <c r="G40">
        <f>[4]p51!G40</f>
        <v>0</v>
      </c>
      <c r="H40">
        <f>[4]p51!H40</f>
        <v>0</v>
      </c>
      <c r="I40">
        <f>[4]p51!I40</f>
        <v>0</v>
      </c>
      <c r="J40">
        <f>[4]p51!J40</f>
        <v>0</v>
      </c>
      <c r="K40">
        <f>[4]p51!K40</f>
        <v>0</v>
      </c>
    </row>
    <row r="41" spans="1:11">
      <c r="A41" t="s">
        <v>219</v>
      </c>
      <c r="B41">
        <f>[4]p51!B41</f>
        <v>0.6</v>
      </c>
      <c r="C41">
        <f>[4]p51!C41</f>
        <v>1.2</v>
      </c>
      <c r="D41">
        <f>[4]p51!D41</f>
        <v>0.6</v>
      </c>
      <c r="E41">
        <f>[4]p51!E41</f>
        <v>1.5</v>
      </c>
      <c r="F41">
        <f>[4]p51!F41</f>
        <v>1.5</v>
      </c>
      <c r="G41">
        <f>[4]p51!G41</f>
        <v>1.2</v>
      </c>
      <c r="H41">
        <f>[4]p51!H41</f>
        <v>0</v>
      </c>
      <c r="I41">
        <f>[4]p51!I41</f>
        <v>0</v>
      </c>
      <c r="J41">
        <f>[4]p51!J41</f>
        <v>0</v>
      </c>
      <c r="K41">
        <f>[4]p51!K41</f>
        <v>0</v>
      </c>
    </row>
    <row r="42" spans="1:11">
      <c r="A42" t="s">
        <v>220</v>
      </c>
      <c r="B42">
        <f>[4]p51!B42</f>
        <v>1.2</v>
      </c>
      <c r="C42">
        <f>[4]p51!C42</f>
        <v>0.6</v>
      </c>
      <c r="D42">
        <f>[4]p51!D42</f>
        <v>1.8</v>
      </c>
      <c r="E42">
        <f>[4]p51!E42</f>
        <v>1.2</v>
      </c>
      <c r="F42">
        <f>[4]p51!F42</f>
        <v>1.2</v>
      </c>
      <c r="G42">
        <f>[4]p51!G42</f>
        <v>0.6</v>
      </c>
      <c r="H42">
        <f>[4]p51!H42</f>
        <v>0</v>
      </c>
      <c r="I42">
        <f>[4]p51!I42</f>
        <v>0</v>
      </c>
      <c r="J42">
        <f>[4]p51!J42</f>
        <v>0</v>
      </c>
      <c r="K42">
        <f>[4]p51!K42</f>
        <v>0</v>
      </c>
    </row>
    <row r="43" spans="1:11">
      <c r="A43" t="s">
        <v>221</v>
      </c>
      <c r="B43">
        <f>[4]p51!B43</f>
        <v>0.6</v>
      </c>
      <c r="C43">
        <f>[4]p51!C43</f>
        <v>1.8</v>
      </c>
      <c r="D43">
        <f>[4]p51!D43</f>
        <v>0.6</v>
      </c>
      <c r="E43">
        <f>[4]p51!E43</f>
        <v>1.2</v>
      </c>
      <c r="F43">
        <f>[4]p51!F43</f>
        <v>1.2</v>
      </c>
      <c r="G43">
        <f>[4]p51!G43</f>
        <v>1.2</v>
      </c>
      <c r="H43">
        <f>[4]p51!H43</f>
        <v>0</v>
      </c>
      <c r="I43">
        <f>[4]p51!I43</f>
        <v>0</v>
      </c>
      <c r="J43">
        <f>[4]p51!J43</f>
        <v>0</v>
      </c>
      <c r="K43">
        <f>[4]p51!K43</f>
        <v>0</v>
      </c>
    </row>
    <row r="44" spans="1:11">
      <c r="A44" t="s">
        <v>222</v>
      </c>
      <c r="B44">
        <f>[4]p51!B44</f>
        <v>1.5</v>
      </c>
      <c r="C44">
        <f>[4]p51!C44</f>
        <v>1.2</v>
      </c>
      <c r="D44">
        <f>[4]p51!D44</f>
        <v>1.2</v>
      </c>
      <c r="E44">
        <f>[4]p51!E44</f>
        <v>0.6</v>
      </c>
      <c r="F44">
        <f>[4]p51!F44</f>
        <v>0.6</v>
      </c>
      <c r="G44">
        <f>[4]p51!G44</f>
        <v>0.9</v>
      </c>
      <c r="H44">
        <f>[4]p51!H44</f>
        <v>0</v>
      </c>
      <c r="I44">
        <f>[4]p51!I44</f>
        <v>0</v>
      </c>
      <c r="J44">
        <f>[4]p51!J44</f>
        <v>0</v>
      </c>
      <c r="K44">
        <f>[4]p51!K44</f>
        <v>0</v>
      </c>
    </row>
    <row r="45" spans="1:11">
      <c r="A45" t="s">
        <v>223</v>
      </c>
      <c r="B45">
        <f>[4]p51!B45</f>
        <v>1.5</v>
      </c>
      <c r="C45">
        <f>[4]p51!C45</f>
        <v>1.2</v>
      </c>
      <c r="D45">
        <f>[4]p51!D45</f>
        <v>1.2</v>
      </c>
      <c r="E45">
        <f>[4]p51!E45</f>
        <v>0.6</v>
      </c>
      <c r="F45">
        <f>[4]p51!F45</f>
        <v>0.6</v>
      </c>
      <c r="G45">
        <f>[4]p51!G45</f>
        <v>0.9</v>
      </c>
      <c r="H45">
        <f>[4]p51!H45</f>
        <v>0</v>
      </c>
      <c r="I45">
        <f>[4]p51!I45</f>
        <v>0</v>
      </c>
      <c r="J45">
        <f>[4]p51!J45</f>
        <v>0</v>
      </c>
      <c r="K45">
        <f>[4]p51!K45</f>
        <v>0</v>
      </c>
    </row>
    <row r="46" spans="1:11">
      <c r="A46" t="s">
        <v>224</v>
      </c>
      <c r="B46">
        <f>[4]p51!B46</f>
        <v>1.2</v>
      </c>
      <c r="C46">
        <f>[4]p51!C46</f>
        <v>0.6</v>
      </c>
      <c r="D46">
        <f>[4]p51!D46</f>
        <v>1.2</v>
      </c>
      <c r="E46">
        <f>[4]p51!E46</f>
        <v>0.9</v>
      </c>
      <c r="F46">
        <f>[4]p51!F46</f>
        <v>0.9</v>
      </c>
      <c r="G46">
        <f>[4]p51!G46</f>
        <v>0.6</v>
      </c>
      <c r="H46">
        <f>[4]p51!H46</f>
        <v>0</v>
      </c>
      <c r="I46">
        <f>[4]p51!I46</f>
        <v>0</v>
      </c>
      <c r="J46">
        <f>[4]p51!J46</f>
        <v>0</v>
      </c>
      <c r="K46">
        <f>[4]p51!K46</f>
        <v>0</v>
      </c>
    </row>
    <row r="47" spans="1:11">
      <c r="A47" t="s">
        <v>225</v>
      </c>
      <c r="B47">
        <f>[4]p51!B47</f>
        <v>89</v>
      </c>
      <c r="C47">
        <f>[4]p51!C47</f>
        <v>13</v>
      </c>
      <c r="D47">
        <f>[4]p51!D47</f>
        <v>6.5</v>
      </c>
      <c r="E47">
        <f>[4]p51!E47</f>
        <v>0.67</v>
      </c>
      <c r="F47">
        <f>[4]p51!F47</f>
        <v>0.79</v>
      </c>
      <c r="G47">
        <f>[4]p51!G47</f>
        <v>1</v>
      </c>
      <c r="H47">
        <f>[4]p51!H47</f>
        <v>0</v>
      </c>
      <c r="I47">
        <f>[4]p51!I47</f>
        <v>0</v>
      </c>
      <c r="J47">
        <f>[4]p51!J47</f>
        <v>0</v>
      </c>
      <c r="K47">
        <f>[4]p51!K47</f>
        <v>0</v>
      </c>
    </row>
    <row r="48" spans="1:11">
      <c r="A48" t="s">
        <v>226</v>
      </c>
      <c r="B48">
        <f>[4]p51!B48</f>
        <v>90</v>
      </c>
      <c r="C48">
        <f>[4]p51!C48</f>
        <v>13.3</v>
      </c>
      <c r="D48">
        <f>[4]p51!D48</f>
        <v>7.2</v>
      </c>
      <c r="E48">
        <f>[4]p51!E48</f>
        <v>0.68</v>
      </c>
      <c r="F48">
        <f>[4]p51!F48</f>
        <v>0.81</v>
      </c>
      <c r="G48">
        <f>[4]p51!G48</f>
        <v>1</v>
      </c>
      <c r="H48">
        <f>[4]p51!H48</f>
        <v>0</v>
      </c>
      <c r="I48">
        <f>[4]p51!I48</f>
        <v>0</v>
      </c>
      <c r="J48">
        <f>[4]p51!J48</f>
        <v>0</v>
      </c>
      <c r="K48">
        <f>[4]p51!K48</f>
        <v>0</v>
      </c>
    </row>
    <row r="49" spans="1:20">
      <c r="A49" t="s">
        <v>227</v>
      </c>
      <c r="B49">
        <f>[4]p51!B49</f>
        <v>88</v>
      </c>
      <c r="C49">
        <f>[4]p51!C49</f>
        <v>13.1</v>
      </c>
      <c r="D49">
        <f>[4]p51!D49</f>
        <v>7</v>
      </c>
      <c r="E49">
        <f>[4]p51!E49</f>
        <v>0.67</v>
      </c>
      <c r="F49">
        <f>[4]p51!F49</f>
        <v>0.79</v>
      </c>
      <c r="G49">
        <f>[4]p51!G49</f>
        <v>1</v>
      </c>
      <c r="H49">
        <f>[4]p51!H49</f>
        <v>0</v>
      </c>
      <c r="I49">
        <f>[4]p51!I49</f>
        <v>0</v>
      </c>
      <c r="J49">
        <f>[4]p51!J49</f>
        <v>0</v>
      </c>
      <c r="K49">
        <f>[4]p51!K49</f>
        <v>0</v>
      </c>
    </row>
    <row r="50" spans="1:20">
      <c r="A50" t="s">
        <v>228</v>
      </c>
      <c r="B50">
        <f>[4]p51!B50</f>
        <v>90</v>
      </c>
      <c r="C50">
        <f>[4]p51!C50</f>
        <v>13.4</v>
      </c>
      <c r="D50">
        <f>[4]p51!D50</f>
        <v>6.8</v>
      </c>
      <c r="E50">
        <f>[4]p51!E50</f>
        <v>0.68</v>
      </c>
      <c r="F50">
        <f>[4]p51!F50</f>
        <v>0.81</v>
      </c>
      <c r="G50">
        <f>[4]p51!G50</f>
        <v>1</v>
      </c>
      <c r="H50">
        <f>[4]p51!H50</f>
        <v>0</v>
      </c>
      <c r="I50">
        <f>[4]p51!I50</f>
        <v>0</v>
      </c>
      <c r="J50">
        <f>[4]p51!J50</f>
        <v>0</v>
      </c>
      <c r="K50">
        <f>[4]p51!K50</f>
        <v>0</v>
      </c>
    </row>
    <row r="51" spans="1:20" ht="14" thickBot="1">
      <c r="A51" s="34" t="s">
        <v>229</v>
      </c>
      <c r="B51" s="34">
        <f>[4]p51!B51</f>
        <v>10.045454545454557</v>
      </c>
      <c r="C51" s="34">
        <f>[4]p51!C51</f>
        <v>10.064122137404595</v>
      </c>
      <c r="D51" s="34">
        <f>[4]p51!D51</f>
        <v>4.5257142857142885</v>
      </c>
      <c r="E51" s="34">
        <f>[4]p51!E51</f>
        <v>9.2059701492537513</v>
      </c>
      <c r="F51" s="34">
        <f>[4]p51!F51</f>
        <v>10.324050632911398</v>
      </c>
      <c r="G51" s="34">
        <f>[4]p51!G51</f>
        <v>7.6</v>
      </c>
      <c r="H51" s="34">
        <f>[4]p51!H51</f>
        <v>0</v>
      </c>
      <c r="I51" s="34">
        <f>[4]p51!I51</f>
        <v>0</v>
      </c>
      <c r="J51" s="34">
        <f>[4]p51!J51</f>
        <v>0</v>
      </c>
      <c r="K51" s="34">
        <f>[4]p51!K51</f>
        <v>0</v>
      </c>
      <c r="L51" s="34"/>
      <c r="M51" s="34"/>
    </row>
    <row r="52" spans="1:20">
      <c r="A52" t="s">
        <v>115</v>
      </c>
      <c r="B52">
        <f>[4]p51!B52</f>
        <v>25185077.150674939</v>
      </c>
      <c r="C52">
        <f>[4]p51!C52</f>
        <v>28658676.380815163</v>
      </c>
      <c r="D52">
        <f>[4]p51!D52</f>
        <v>26164716.374318659</v>
      </c>
      <c r="E52">
        <f>[4]p51!E52</f>
        <v>40192947.942653894</v>
      </c>
      <c r="F52">
        <f>[4]p51!F52</f>
        <v>24407203.605343103</v>
      </c>
      <c r="G52">
        <f>[4]p51!G52</f>
        <v>0</v>
      </c>
      <c r="H52">
        <f>[4]p51!H52</f>
        <v>0</v>
      </c>
      <c r="I52">
        <f>[4]p51!I52</f>
        <v>0</v>
      </c>
      <c r="J52">
        <f>[4]p51!J52</f>
        <v>0</v>
      </c>
      <c r="K52">
        <f>[4]p51!K52</f>
        <v>0</v>
      </c>
      <c r="M52" s="28"/>
    </row>
    <row r="53" spans="1:20">
      <c r="A53" t="s">
        <v>116</v>
      </c>
      <c r="B53">
        <f>[4]p51!B53</f>
        <v>30254554</v>
      </c>
      <c r="C53">
        <f>[4]p51!C53</f>
        <v>32712081</v>
      </c>
      <c r="D53">
        <f>[4]p51!D53</f>
        <v>30260175</v>
      </c>
      <c r="E53">
        <f>[4]p51!E53</f>
        <v>32151977</v>
      </c>
      <c r="F53">
        <f>[4]p51!F53</f>
        <v>30255090</v>
      </c>
      <c r="G53">
        <f>[4]p51!G53</f>
        <v>0</v>
      </c>
      <c r="H53">
        <f>[4]p51!H53</f>
        <v>0</v>
      </c>
      <c r="I53">
        <f>[4]p51!I53</f>
        <v>0</v>
      </c>
      <c r="J53">
        <f>[4]p51!J53</f>
        <v>0</v>
      </c>
      <c r="K53">
        <f>[4]p51!K53</f>
        <v>0</v>
      </c>
      <c r="N53" s="10"/>
      <c r="O53" s="10"/>
      <c r="P53" s="10"/>
      <c r="Q53" s="10"/>
      <c r="R53" s="10"/>
    </row>
    <row r="54" spans="1:20">
      <c r="A54" t="s">
        <v>230</v>
      </c>
      <c r="B54">
        <f>[4]p51!B54</f>
        <v>1817465</v>
      </c>
      <c r="C54">
        <f>[4]p51!C54</f>
        <v>1517035</v>
      </c>
      <c r="D54">
        <f>[4]p51!D54</f>
        <v>1806913</v>
      </c>
      <c r="E54">
        <f>[4]p51!E54</f>
        <v>1668011</v>
      </c>
      <c r="F54">
        <f>[4]p51!F54</f>
        <v>1856534</v>
      </c>
      <c r="G54">
        <f>[4]p51!G54</f>
        <v>0</v>
      </c>
      <c r="H54">
        <f>[4]p51!H54</f>
        <v>0</v>
      </c>
      <c r="I54">
        <f>[4]p51!I54</f>
        <v>0</v>
      </c>
      <c r="J54">
        <f>[4]p51!J54</f>
        <v>0</v>
      </c>
      <c r="K54">
        <f>[4]p51!K54</f>
        <v>0</v>
      </c>
      <c r="N54" s="32"/>
      <c r="O54" s="32"/>
      <c r="P54" s="32"/>
      <c r="Q54" s="32"/>
      <c r="R54" s="32"/>
      <c r="S54" s="32"/>
      <c r="T54" s="33"/>
    </row>
    <row r="55" spans="1:20">
      <c r="A55" t="s">
        <v>231</v>
      </c>
      <c r="B55">
        <f>[4]p51!B55</f>
        <v>4908528</v>
      </c>
      <c r="C55">
        <f>[4]p51!C55</f>
        <v>1165972</v>
      </c>
      <c r="D55">
        <f>[4]p51!D55</f>
        <v>4913053</v>
      </c>
      <c r="E55">
        <f>[4]p51!E55</f>
        <v>1513377</v>
      </c>
      <c r="F55">
        <f>[4]p51!F55</f>
        <v>4688198</v>
      </c>
      <c r="G55">
        <f>[4]p51!G55</f>
        <v>0</v>
      </c>
      <c r="H55">
        <f>[4]p51!H55</f>
        <v>0</v>
      </c>
      <c r="I55">
        <f>[4]p51!I55</f>
        <v>0</v>
      </c>
      <c r="J55">
        <f>[4]p51!J55</f>
        <v>0</v>
      </c>
      <c r="K55">
        <f>[4]p51!K55</f>
        <v>0</v>
      </c>
      <c r="N55" s="32"/>
      <c r="O55" s="32"/>
      <c r="P55" s="32"/>
      <c r="Q55" s="32"/>
      <c r="R55" s="32"/>
      <c r="S55" s="32"/>
      <c r="T55" s="33"/>
    </row>
    <row r="56" spans="1:20">
      <c r="A56" t="s">
        <v>232</v>
      </c>
      <c r="B56">
        <f>[4]p51!B56</f>
        <v>6725993</v>
      </c>
      <c r="C56">
        <f>[4]p51!C56</f>
        <v>2683007</v>
      </c>
      <c r="D56">
        <f>[4]p51!D56</f>
        <v>6719966</v>
      </c>
      <c r="E56">
        <f>[4]p51!E56</f>
        <v>3181388</v>
      </c>
      <c r="F56">
        <f>[4]p51!F56</f>
        <v>6544732</v>
      </c>
      <c r="G56">
        <f>[4]p51!G56</f>
        <v>0</v>
      </c>
      <c r="H56">
        <f>[4]p51!H56</f>
        <v>0</v>
      </c>
      <c r="I56">
        <f>[4]p51!I56</f>
        <v>0</v>
      </c>
      <c r="J56">
        <f>[4]p51!J56</f>
        <v>0</v>
      </c>
      <c r="K56">
        <f>[4]p51!K56</f>
        <v>0</v>
      </c>
      <c r="T56" s="33"/>
    </row>
    <row r="57" spans="1:20">
      <c r="A57" t="s">
        <v>233</v>
      </c>
      <c r="B57">
        <f>[4]p51!B57</f>
        <v>3990319</v>
      </c>
      <c r="C57">
        <f>[4]p51!C57</f>
        <v>4027027</v>
      </c>
      <c r="D57">
        <f>[4]p51!D57</f>
        <v>4004418</v>
      </c>
      <c r="E57">
        <f>[4]p51!E57</f>
        <v>4045327</v>
      </c>
      <c r="F57">
        <f>[4]p51!F57</f>
        <v>4019962</v>
      </c>
      <c r="G57">
        <f>[4]p51!G57</f>
        <v>88835</v>
      </c>
      <c r="H57">
        <f>[4]p51!H57</f>
        <v>88835</v>
      </c>
      <c r="I57">
        <f>[4]p51!I57</f>
        <v>88835</v>
      </c>
      <c r="J57">
        <f>[4]p51!J57</f>
        <v>88835</v>
      </c>
      <c r="K57">
        <f>[4]p51!K57</f>
        <v>88835</v>
      </c>
      <c r="M57" s="28"/>
      <c r="N57" s="10"/>
      <c r="O57" s="10"/>
      <c r="P57" s="10"/>
      <c r="Q57" s="10"/>
      <c r="R57" s="10"/>
      <c r="T57" s="33"/>
    </row>
    <row r="58" spans="1:20">
      <c r="A58" t="s">
        <v>234</v>
      </c>
      <c r="B58">
        <f>[4]p51!B58</f>
        <v>6075223</v>
      </c>
      <c r="C58">
        <f>[4]p51!C58</f>
        <v>6075223</v>
      </c>
      <c r="D58">
        <f>[4]p51!D58</f>
        <v>6075223</v>
      </c>
      <c r="E58">
        <f>[4]p51!E58</f>
        <v>6075223</v>
      </c>
      <c r="F58">
        <f>[4]p51!F58</f>
        <v>6075223</v>
      </c>
      <c r="G58">
        <f>[4]p51!G58</f>
        <v>2961523</v>
      </c>
      <c r="H58">
        <f>[4]p51!H58</f>
        <v>2013836</v>
      </c>
      <c r="I58">
        <f>[4]p51!I58</f>
        <v>1895375</v>
      </c>
      <c r="J58">
        <f>[4]p51!J58</f>
        <v>2606137</v>
      </c>
      <c r="K58">
        <f>[4]p51!K58</f>
        <v>2843059</v>
      </c>
      <c r="N58" s="32"/>
      <c r="O58" s="32"/>
      <c r="P58" s="32"/>
      <c r="Q58" s="32"/>
      <c r="R58" s="32"/>
      <c r="S58" s="32"/>
      <c r="T58" s="33"/>
    </row>
    <row r="59" spans="1:20">
      <c r="A59" t="s">
        <v>235</v>
      </c>
      <c r="B59">
        <f>[4]p51!B59</f>
        <v>7423377</v>
      </c>
      <c r="C59">
        <f>[4]p51!C59</f>
        <v>7423377</v>
      </c>
      <c r="D59">
        <f>[4]p51!D59</f>
        <v>7423377</v>
      </c>
      <c r="E59">
        <f>[4]p51!E59</f>
        <v>7423377</v>
      </c>
      <c r="F59">
        <f>[4]p51!F59</f>
        <v>7423377</v>
      </c>
      <c r="G59">
        <f>[4]p51!G59</f>
        <v>2369217</v>
      </c>
      <c r="H59">
        <f>[4]p51!H59</f>
        <v>2843059</v>
      </c>
      <c r="I59">
        <f>[4]p51!I59</f>
        <v>2606137</v>
      </c>
      <c r="J59">
        <f>[4]p51!J59</f>
        <v>1895375</v>
      </c>
      <c r="K59">
        <f>[4]p51!K59</f>
        <v>2013836</v>
      </c>
      <c r="N59" s="32"/>
      <c r="O59" s="32"/>
      <c r="P59" s="32"/>
      <c r="Q59" s="32"/>
      <c r="R59" s="32"/>
      <c r="S59" s="32"/>
      <c r="T59" s="33"/>
    </row>
    <row r="60" spans="1:20">
      <c r="A60" t="s">
        <v>236</v>
      </c>
      <c r="B60">
        <f>[4]p51!B60</f>
        <v>13498600</v>
      </c>
      <c r="C60">
        <f>[4]p51!C60</f>
        <v>13498600</v>
      </c>
      <c r="D60">
        <f>[4]p51!D60</f>
        <v>13498600</v>
      </c>
      <c r="E60">
        <f>[4]p51!E60</f>
        <v>13498600</v>
      </c>
      <c r="F60">
        <f>[4]p51!F60</f>
        <v>13498600</v>
      </c>
      <c r="G60">
        <f>[4]p51!G60</f>
        <v>5330740</v>
      </c>
      <c r="H60">
        <f>[4]p51!H60</f>
        <v>4856895</v>
      </c>
      <c r="I60">
        <f>[4]p51!I60</f>
        <v>4501512</v>
      </c>
      <c r="J60">
        <f>[4]p51!J60</f>
        <v>4501512</v>
      </c>
      <c r="K60">
        <f>[4]p51!K60</f>
        <v>4856895</v>
      </c>
    </row>
    <row r="61" spans="1:20">
      <c r="A61" t="s">
        <v>237</v>
      </c>
      <c r="B61">
        <f>[4]p51!B61</f>
        <v>79654543.150674939</v>
      </c>
      <c r="C61">
        <f>[4]p51!C61</f>
        <v>81579391.380815163</v>
      </c>
      <c r="D61">
        <f>[4]p51!D61</f>
        <v>80647875.374318659</v>
      </c>
      <c r="E61">
        <f>[4]p51!E61</f>
        <v>93070239.942653894</v>
      </c>
      <c r="F61">
        <f>[4]p51!F61</f>
        <v>78725587.605343103</v>
      </c>
      <c r="G61">
        <f>[4]p51!G61</f>
        <v>0</v>
      </c>
      <c r="H61">
        <f>[4]p51!H61</f>
        <v>0</v>
      </c>
      <c r="I61">
        <f>[4]p51!I61</f>
        <v>0</v>
      </c>
      <c r="J61">
        <f>[4]p51!J61</f>
        <v>0</v>
      </c>
      <c r="K61">
        <f>[4]p51!K61</f>
        <v>0</v>
      </c>
    </row>
    <row r="62" spans="1:20">
      <c r="A62" t="s">
        <v>121</v>
      </c>
      <c r="B62">
        <f>[4]p51!B62</f>
        <v>7500000.1214285716</v>
      </c>
      <c r="C62">
        <f>[4]p51!C62</f>
        <v>8569215.6714285724</v>
      </c>
      <c r="D62">
        <f>[4]p51!D62</f>
        <v>7500000.1214285716</v>
      </c>
      <c r="E62">
        <f>[4]p51!E62</f>
        <v>8569435.792857144</v>
      </c>
      <c r="F62">
        <f>[4]p51!F62</f>
        <v>7500000.1214285716</v>
      </c>
      <c r="G62">
        <f>[4]p51!G62</f>
        <v>0</v>
      </c>
      <c r="H62">
        <f>[4]p51!H62</f>
        <v>0</v>
      </c>
      <c r="I62">
        <f>[4]p51!I62</f>
        <v>0</v>
      </c>
      <c r="J62">
        <f>[4]p51!J62</f>
        <v>0</v>
      </c>
      <c r="K62">
        <f>[4]p51!K62</f>
        <v>0</v>
      </c>
    </row>
    <row r="63" spans="1:20">
      <c r="A63" t="s">
        <v>122</v>
      </c>
      <c r="B63">
        <f>[4]p51!B63</f>
        <v>2650297</v>
      </c>
      <c r="C63">
        <f>[4]p51!C63</f>
        <v>4231986</v>
      </c>
      <c r="D63">
        <f>[4]p51!D63</f>
        <v>2233208</v>
      </c>
      <c r="E63">
        <f>[4]p51!E63</f>
        <v>4536290</v>
      </c>
      <c r="F63">
        <f>[4]p51!F63</f>
        <v>2599389</v>
      </c>
      <c r="G63">
        <f>[4]p51!G63</f>
        <v>-3712929</v>
      </c>
      <c r="H63">
        <f>[4]p51!H63</f>
        <v>-3265136</v>
      </c>
      <c r="I63">
        <f>[4]p51!I63</f>
        <v>-2547661</v>
      </c>
      <c r="J63">
        <f>[4]p51!J63</f>
        <v>-2393552</v>
      </c>
      <c r="K63">
        <f>[4]p51!K63</f>
        <v>-2986807</v>
      </c>
    </row>
    <row r="64" spans="1:20">
      <c r="A64" t="s">
        <v>238</v>
      </c>
      <c r="B64">
        <f>[4]p51!B64</f>
        <v>38781466</v>
      </c>
      <c r="C64">
        <f>[4]p51!C64</f>
        <v>43050782</v>
      </c>
      <c r="D64">
        <f>[4]p51!D64</f>
        <v>45046789</v>
      </c>
      <c r="E64">
        <f>[4]p51!E64</f>
        <v>36551589</v>
      </c>
      <c r="F64">
        <f>[4]p51!F64</f>
        <v>41969681</v>
      </c>
      <c r="G64">
        <f>[4]p51!G64</f>
        <v>0</v>
      </c>
      <c r="H64">
        <f>[4]p51!H64</f>
        <v>0</v>
      </c>
      <c r="I64">
        <f>[4]p51!I64</f>
        <v>0</v>
      </c>
      <c r="J64">
        <f>[4]p51!J64</f>
        <v>0</v>
      </c>
      <c r="K64">
        <f>[4]p51!K64</f>
        <v>0</v>
      </c>
    </row>
    <row r="65" spans="1:13">
      <c r="A65" t="s">
        <v>239</v>
      </c>
      <c r="B65">
        <f>[4]p51!B65</f>
        <v>1000000</v>
      </c>
      <c r="C65">
        <f>[4]p51!C65</f>
        <v>1000000</v>
      </c>
      <c r="D65">
        <f>[4]p51!D65</f>
        <v>1000000</v>
      </c>
      <c r="E65">
        <f>[4]p51!E65</f>
        <v>1000000</v>
      </c>
      <c r="F65">
        <f>[4]p51!F65</f>
        <v>1000000</v>
      </c>
      <c r="G65">
        <f>[4]p51!G65</f>
        <v>1000000</v>
      </c>
      <c r="H65">
        <f>[4]p51!H65</f>
        <v>1000000</v>
      </c>
      <c r="I65">
        <f>[4]p51!I65</f>
        <v>1000000</v>
      </c>
      <c r="J65">
        <f>[4]p51!J65</f>
        <v>1000000</v>
      </c>
      <c r="K65">
        <f>[4]p51!K65</f>
        <v>1000000</v>
      </c>
    </row>
    <row r="66" spans="1:13">
      <c r="A66" t="s">
        <v>125</v>
      </c>
      <c r="B66">
        <f>[4]p51!B66</f>
        <v>29722780.029246375</v>
      </c>
      <c r="C66">
        <f>[4]p51!C66</f>
        <v>24727407.709386595</v>
      </c>
      <c r="D66">
        <f>[4]p51!D66</f>
        <v>24867878.252890073</v>
      </c>
      <c r="E66">
        <f>[4]p51!E66</f>
        <v>42412925.149796754</v>
      </c>
      <c r="F66">
        <f>[4]p51!F66</f>
        <v>25656517.483914539</v>
      </c>
      <c r="G66">
        <f>[4]p51!G66</f>
        <v>13314099</v>
      </c>
      <c r="H66">
        <f>[4]p51!H66</f>
        <v>14183337</v>
      </c>
      <c r="I66">
        <f>[4]p51!I66</f>
        <v>15576081</v>
      </c>
      <c r="J66">
        <f>[4]p51!J66</f>
        <v>15876248</v>
      </c>
      <c r="K66">
        <f>[4]p51!K66</f>
        <v>14723622</v>
      </c>
    </row>
    <row r="67" spans="1:13">
      <c r="A67" t="s">
        <v>240</v>
      </c>
      <c r="B67">
        <f>[4]p51!B67</f>
        <v>79654543.150674939</v>
      </c>
      <c r="C67">
        <f>[4]p51!C67</f>
        <v>81579391.380815163</v>
      </c>
      <c r="D67">
        <f>[4]p51!D67</f>
        <v>80647875.374318659</v>
      </c>
      <c r="E67">
        <f>[4]p51!E67</f>
        <v>93070239.942653894</v>
      </c>
      <c r="F67">
        <f>[4]p51!F67</f>
        <v>78725587.605343103</v>
      </c>
      <c r="G67">
        <f>[4]p51!G67</f>
        <v>0</v>
      </c>
      <c r="H67">
        <f>[4]p51!H67</f>
        <v>0</v>
      </c>
      <c r="I67">
        <f>[4]p51!I67</f>
        <v>0</v>
      </c>
      <c r="J67">
        <f>[4]p51!J67</f>
        <v>0</v>
      </c>
      <c r="K67">
        <f>[4]p51!K67</f>
        <v>0</v>
      </c>
    </row>
    <row r="68" spans="1:13">
      <c r="A68" t="s">
        <v>241</v>
      </c>
      <c r="B68">
        <f>[4]p51!B68</f>
        <v>2000000</v>
      </c>
      <c r="C68">
        <f>[4]p51!C68</f>
        <v>2000000</v>
      </c>
      <c r="D68">
        <f>[4]p51!D68</f>
        <v>2000000</v>
      </c>
      <c r="E68">
        <f>[4]p51!E68</f>
        <v>2000000</v>
      </c>
      <c r="F68">
        <f>[4]p51!F68</f>
        <v>2000000</v>
      </c>
      <c r="G68">
        <f>[4]p51!G68</f>
        <v>0</v>
      </c>
      <c r="H68">
        <f>[4]p51!H68</f>
        <v>0</v>
      </c>
      <c r="I68">
        <f>[4]p51!I68</f>
        <v>0</v>
      </c>
      <c r="J68">
        <f>[4]p51!J68</f>
        <v>0</v>
      </c>
      <c r="K68">
        <f>[4]p51!K68</f>
        <v>0</v>
      </c>
    </row>
    <row r="69" spans="1:13">
      <c r="A69" t="s">
        <v>242</v>
      </c>
      <c r="B69">
        <f>[4]p51!B69</f>
        <v>36090034.318467446</v>
      </c>
      <c r="C69">
        <f>[4]p51!C69</f>
        <v>38587361.595963702</v>
      </c>
      <c r="D69">
        <f>[4]p51!D69</f>
        <v>36096555.447080426</v>
      </c>
      <c r="E69">
        <f>[4]p51!E69</f>
        <v>37928361.267718717</v>
      </c>
      <c r="F69">
        <f>[4]p51!F69</f>
        <v>36090601.662873074</v>
      </c>
      <c r="G69">
        <f>[4]p51!G69</f>
        <v>0</v>
      </c>
      <c r="H69">
        <f>[4]p51!H69</f>
        <v>0</v>
      </c>
      <c r="I69">
        <f>[4]p51!I69</f>
        <v>0</v>
      </c>
      <c r="J69">
        <f>[4]p51!J69</f>
        <v>0</v>
      </c>
      <c r="K69">
        <f>[4]p51!K69</f>
        <v>0</v>
      </c>
    </row>
    <row r="70" spans="1:13">
      <c r="A70" t="s">
        <v>243</v>
      </c>
      <c r="B70">
        <f>[4]p51!B70</f>
        <v>2253837.025953684</v>
      </c>
      <c r="C70">
        <f>[4]p51!C70</f>
        <v>4007712.477351293</v>
      </c>
      <c r="D70">
        <f>[4]p51!D70</f>
        <v>1838015.6293122098</v>
      </c>
      <c r="E70">
        <f>[4]p51!E70</f>
        <v>4306819.7473799102</v>
      </c>
      <c r="F70">
        <f>[4]p51!F70</f>
        <v>2199181.6737044826</v>
      </c>
      <c r="G70">
        <f>[4]p51!G70</f>
        <v>-53383</v>
      </c>
      <c r="H70">
        <f>[4]p51!H70</f>
        <v>-49424</v>
      </c>
      <c r="I70">
        <f>[4]p51!I70</f>
        <v>-46455</v>
      </c>
      <c r="J70">
        <f>[4]p51!J70</f>
        <v>-46455</v>
      </c>
      <c r="K70">
        <f>[4]p51!K70</f>
        <v>-49424</v>
      </c>
    </row>
    <row r="71" spans="1:13">
      <c r="A71" t="s">
        <v>244</v>
      </c>
      <c r="B71">
        <f>[4]p51!B71</f>
        <v>1.0002470989333299</v>
      </c>
      <c r="C71">
        <f>[4]p51!C71</f>
        <v>1.0001822843598898</v>
      </c>
      <c r="D71">
        <f>[4]p51!D71</f>
        <v>1.0006707394170575</v>
      </c>
      <c r="E71">
        <f>[4]p51!E71</f>
        <v>1.0002344806958987</v>
      </c>
      <c r="F71">
        <f>[4]p51!F71</f>
        <v>0.99866539659382447</v>
      </c>
      <c r="G71">
        <f>[4]p51!G71</f>
        <v>0</v>
      </c>
      <c r="H71">
        <f>[4]p51!H71</f>
        <v>0</v>
      </c>
      <c r="I71">
        <f>[4]p51!I71</f>
        <v>0</v>
      </c>
      <c r="J71">
        <f>[4]p51!J71</f>
        <v>0</v>
      </c>
      <c r="K71">
        <f>[4]p51!K71</f>
        <v>0</v>
      </c>
    </row>
    <row r="72" spans="1:13">
      <c r="A72" t="s">
        <v>245</v>
      </c>
      <c r="B72">
        <f>[4]p51!B72</f>
        <v>0.9878110687822661</v>
      </c>
      <c r="C72">
        <f>[4]p51!C72</f>
        <v>1.0177467297637994</v>
      </c>
      <c r="D72">
        <f>[4]p51!D72</f>
        <v>0.98778018154787006</v>
      </c>
      <c r="E72">
        <f>[4]p51!E72</f>
        <v>1.0177824397301338</v>
      </c>
      <c r="F72">
        <f>[4]p51!F72</f>
        <v>0.98887958017593069</v>
      </c>
      <c r="G72">
        <f>[4]p51!G72</f>
        <v>0</v>
      </c>
      <c r="H72">
        <f>[4]p51!H72</f>
        <v>0</v>
      </c>
      <c r="I72">
        <f>[4]p51!I72</f>
        <v>0</v>
      </c>
      <c r="J72">
        <f>[4]p51!J72</f>
        <v>0</v>
      </c>
      <c r="K72">
        <f>[4]p51!K72</f>
        <v>0</v>
      </c>
    </row>
    <row r="73" spans="1:13">
      <c r="A73" t="s">
        <v>246</v>
      </c>
      <c r="B73">
        <f>[4]p51!B73</f>
        <v>0</v>
      </c>
      <c r="C73">
        <f>[4]p51!C73</f>
        <v>0</v>
      </c>
      <c r="D73">
        <f>[4]p51!D73</f>
        <v>0</v>
      </c>
      <c r="E73">
        <f>[4]p51!E73</f>
        <v>0</v>
      </c>
      <c r="F73">
        <f>[4]p51!F73</f>
        <v>0</v>
      </c>
      <c r="G73">
        <f>[4]p51!G73</f>
        <v>0</v>
      </c>
      <c r="H73">
        <f>[4]p51!H73</f>
        <v>0</v>
      </c>
      <c r="I73">
        <f>[4]p51!I73</f>
        <v>0</v>
      </c>
      <c r="J73">
        <f>[4]p51!J73</f>
        <v>0</v>
      </c>
      <c r="K73">
        <f>[4]p51!K73</f>
        <v>0</v>
      </c>
    </row>
    <row r="74" spans="1:13">
      <c r="A74" t="s">
        <v>435</v>
      </c>
      <c r="B74">
        <f>[4]p51!B74</f>
        <v>0</v>
      </c>
      <c r="C74">
        <f>[4]p51!C74</f>
        <v>0</v>
      </c>
      <c r="D74">
        <f>[4]p51!D74</f>
        <v>0</v>
      </c>
      <c r="E74">
        <f>[4]p51!E74</f>
        <v>0</v>
      </c>
      <c r="F74">
        <f>[4]p51!F74</f>
        <v>0</v>
      </c>
      <c r="G74">
        <f>[4]p51!G74</f>
        <v>0</v>
      </c>
      <c r="H74">
        <f>[4]p51!H74</f>
        <v>0</v>
      </c>
      <c r="I74">
        <f>[4]p51!I74</f>
        <v>0</v>
      </c>
      <c r="J74">
        <f>[4]p51!J74</f>
        <v>0</v>
      </c>
      <c r="K74">
        <f>[4]p51!K74</f>
        <v>0</v>
      </c>
    </row>
    <row r="75" spans="1:13">
      <c r="A75" t="s">
        <v>436</v>
      </c>
      <c r="B75">
        <f>[4]p51!B75</f>
        <v>0</v>
      </c>
      <c r="C75">
        <f>[4]p51!C75</f>
        <v>0</v>
      </c>
      <c r="D75">
        <f>[4]p51!D75</f>
        <v>0</v>
      </c>
      <c r="E75">
        <f>[4]p51!E75</f>
        <v>0</v>
      </c>
      <c r="F75">
        <f>[4]p51!F75</f>
        <v>0</v>
      </c>
      <c r="G75">
        <f>[4]p51!G75</f>
        <v>0</v>
      </c>
      <c r="H75">
        <f>[4]p51!H75</f>
        <v>0</v>
      </c>
      <c r="I75">
        <f>[4]p51!I75</f>
        <v>0</v>
      </c>
      <c r="J75">
        <f>[4]p51!J75</f>
        <v>0</v>
      </c>
      <c r="K75">
        <f>[4]p51!K75</f>
        <v>0</v>
      </c>
    </row>
    <row r="76" spans="1:13">
      <c r="A76" t="s">
        <v>437</v>
      </c>
      <c r="B76">
        <f>[4]p51!B76</f>
        <v>0</v>
      </c>
      <c r="C76">
        <f>[4]p51!C76</f>
        <v>0</v>
      </c>
      <c r="D76">
        <f>[4]p51!D76</f>
        <v>0</v>
      </c>
      <c r="E76">
        <f>[4]p51!E76</f>
        <v>0</v>
      </c>
      <c r="F76">
        <f>[4]p51!F76</f>
        <v>0</v>
      </c>
      <c r="G76">
        <f>[4]p51!G76</f>
        <v>0</v>
      </c>
      <c r="H76">
        <f>[4]p51!H76</f>
        <v>0</v>
      </c>
      <c r="I76">
        <f>[4]p51!I76</f>
        <v>0</v>
      </c>
      <c r="J76">
        <f>[4]p51!J76</f>
        <v>0</v>
      </c>
      <c r="K76">
        <f>[4]p51!K76</f>
        <v>0</v>
      </c>
    </row>
    <row r="77" spans="1:13" ht="14" thickBot="1">
      <c r="A77" s="34" t="s">
        <v>438</v>
      </c>
      <c r="B77" s="34">
        <f>[4]p51!B77</f>
        <v>0</v>
      </c>
      <c r="C77" s="34">
        <f>[4]p51!C77</f>
        <v>0</v>
      </c>
      <c r="D77" s="34">
        <f>[4]p51!D77</f>
        <v>0</v>
      </c>
      <c r="E77" s="34">
        <f>[4]p51!E77</f>
        <v>0</v>
      </c>
      <c r="F77" s="34">
        <f>[4]p51!F77</f>
        <v>0</v>
      </c>
      <c r="G77" s="34">
        <f>[4]p51!G77</f>
        <v>0</v>
      </c>
      <c r="H77" s="34">
        <f>[4]p51!H77</f>
        <v>0</v>
      </c>
      <c r="I77" s="34">
        <f>[4]p51!I77</f>
        <v>0</v>
      </c>
      <c r="J77" s="34">
        <f>[4]p51!J77</f>
        <v>0</v>
      </c>
      <c r="K77" s="34">
        <f>[4]p51!K77</f>
        <v>0</v>
      </c>
      <c r="L77" s="34"/>
      <c r="M77" s="34"/>
    </row>
    <row r="78" spans="1:13">
      <c r="A78" t="s">
        <v>247</v>
      </c>
      <c r="B78">
        <f>[4]p51!B78</f>
        <v>1</v>
      </c>
    </row>
    <row r="79" spans="1:13">
      <c r="A79" t="s">
        <v>248</v>
      </c>
      <c r="B79">
        <f>[4]p51!B79</f>
        <v>60000</v>
      </c>
    </row>
    <row r="80" spans="1:13">
      <c r="A80" t="s">
        <v>249</v>
      </c>
      <c r="B80">
        <f>[4]p51!B80</f>
        <v>60000</v>
      </c>
    </row>
    <row r="81" spans="1:2">
      <c r="A81" t="s">
        <v>250</v>
      </c>
      <c r="B81">
        <f>[4]p51!B81</f>
        <v>0</v>
      </c>
    </row>
    <row r="82" spans="1:2">
      <c r="A82" t="s">
        <v>251</v>
      </c>
      <c r="B82">
        <f>[4]p51!B82</f>
        <v>0</v>
      </c>
    </row>
    <row r="83" spans="1:2">
      <c r="A83" t="s">
        <v>252</v>
      </c>
      <c r="B83">
        <f>[4]p51!B83</f>
        <v>0</v>
      </c>
    </row>
    <row r="84" spans="1:2">
      <c r="A84" t="s">
        <v>253</v>
      </c>
      <c r="B84">
        <f>[4]p51!B84</f>
        <v>0</v>
      </c>
    </row>
    <row r="85" spans="1:2">
      <c r="A85" t="s">
        <v>254</v>
      </c>
      <c r="B85">
        <f>[4]p51!B85</f>
        <v>61964</v>
      </c>
    </row>
    <row r="86" spans="1:2">
      <c r="A86" t="s">
        <v>255</v>
      </c>
      <c r="B86">
        <f>[4]p51!B86</f>
        <v>33658</v>
      </c>
    </row>
    <row r="87" spans="1:2">
      <c r="A87" t="s">
        <v>256</v>
      </c>
      <c r="B87">
        <f>[4]p51!B87</f>
        <v>22192</v>
      </c>
    </row>
    <row r="88" spans="1:2">
      <c r="A88" t="s">
        <v>257</v>
      </c>
      <c r="B88">
        <f>[4]p51!B88</f>
        <v>50588</v>
      </c>
    </row>
    <row r="89" spans="1:2">
      <c r="A89" t="s">
        <v>258</v>
      </c>
      <c r="B89">
        <f>[4]p51!B89</f>
        <v>53205</v>
      </c>
    </row>
    <row r="90" spans="1:2">
      <c r="A90" t="s">
        <v>259</v>
      </c>
      <c r="B90">
        <f>[4]p51!B90</f>
        <v>129044</v>
      </c>
    </row>
    <row r="91" spans="1:2">
      <c r="A91" t="s">
        <v>260</v>
      </c>
      <c r="B91">
        <f>[4]p51!B91</f>
        <v>61964</v>
      </c>
    </row>
    <row r="92" spans="1:2">
      <c r="A92" t="s">
        <v>261</v>
      </c>
      <c r="B92">
        <f>[4]p51!B92</f>
        <v>33658</v>
      </c>
    </row>
    <row r="93" spans="1:2">
      <c r="A93" t="s">
        <v>262</v>
      </c>
      <c r="B93">
        <f>[4]p51!B93</f>
        <v>22192</v>
      </c>
    </row>
    <row r="94" spans="1:2">
      <c r="A94" t="s">
        <v>263</v>
      </c>
      <c r="B94">
        <f>[4]p51!B94</f>
        <v>50588</v>
      </c>
    </row>
    <row r="95" spans="1:2">
      <c r="A95" t="s">
        <v>264</v>
      </c>
      <c r="B95">
        <f>[4]p51!B95</f>
        <v>53205</v>
      </c>
    </row>
    <row r="96" spans="1:2">
      <c r="A96" t="s">
        <v>265</v>
      </c>
      <c r="B96">
        <f>[4]p51!B96</f>
        <v>129044</v>
      </c>
    </row>
    <row r="97" spans="1:2">
      <c r="A97" t="s">
        <v>266</v>
      </c>
      <c r="B97">
        <f>[4]p51!B97</f>
        <v>0</v>
      </c>
    </row>
    <row r="98" spans="1:2">
      <c r="A98" t="s">
        <v>267</v>
      </c>
      <c r="B98">
        <f>[4]p51!B98</f>
        <v>0</v>
      </c>
    </row>
    <row r="99" spans="1:2">
      <c r="A99" t="s">
        <v>268</v>
      </c>
      <c r="B99">
        <f>[4]p51!B99</f>
        <v>0</v>
      </c>
    </row>
    <row r="100" spans="1:2">
      <c r="A100" t="s">
        <v>269</v>
      </c>
      <c r="B100">
        <f>[4]p51!B100</f>
        <v>0</v>
      </c>
    </row>
    <row r="101" spans="1:2">
      <c r="A101" t="s">
        <v>270</v>
      </c>
      <c r="B101">
        <f>[4]p51!B101</f>
        <v>0</v>
      </c>
    </row>
    <row r="102" spans="1:2">
      <c r="A102" t="s">
        <v>271</v>
      </c>
      <c r="B102">
        <f>[4]p51!B102</f>
        <v>0</v>
      </c>
    </row>
    <row r="103" spans="1:2">
      <c r="A103" t="s">
        <v>272</v>
      </c>
      <c r="B103">
        <f>[4]p51!B103</f>
        <v>247856000</v>
      </c>
    </row>
    <row r="104" spans="1:2">
      <c r="A104" t="s">
        <v>273</v>
      </c>
      <c r="B104">
        <f>[4]p51!B104</f>
        <v>12116880</v>
      </c>
    </row>
    <row r="105" spans="1:2">
      <c r="A105" t="s">
        <v>274</v>
      </c>
      <c r="B105">
        <f>[4]p51!B105</f>
        <v>7545279.9999999991</v>
      </c>
    </row>
    <row r="106" spans="1:2">
      <c r="A106" t="s">
        <v>275</v>
      </c>
      <c r="B106">
        <f>[4]p51!B106</f>
        <v>1517640</v>
      </c>
    </row>
    <row r="107" spans="1:2">
      <c r="A107" t="s">
        <v>276</v>
      </c>
      <c r="B107">
        <f>[4]p51!B107</f>
        <v>2500635</v>
      </c>
    </row>
    <row r="108" spans="1:2">
      <c r="A108" t="s">
        <v>277</v>
      </c>
      <c r="B108">
        <f>[4]p51!B108</f>
        <v>5548892</v>
      </c>
    </row>
    <row r="109" spans="1:2">
      <c r="A109" t="s">
        <v>278</v>
      </c>
      <c r="B109">
        <f>[4]p51!B109</f>
        <v>1719.9953088008399</v>
      </c>
    </row>
    <row r="110" spans="1:2">
      <c r="A110" t="s">
        <v>279</v>
      </c>
      <c r="B110">
        <f>[4]p51!B110</f>
        <v>271.76475619648863</v>
      </c>
    </row>
    <row r="111" spans="1:2">
      <c r="A111" t="s">
        <v>280</v>
      </c>
      <c r="B111">
        <f>[4]p51!B111</f>
        <v>136.81780865461226</v>
      </c>
    </row>
    <row r="112" spans="1:2">
      <c r="A112" t="s">
        <v>281</v>
      </c>
      <c r="B112">
        <f>[4]p51!B112</f>
        <v>13.49741882837003</v>
      </c>
    </row>
    <row r="113" spans="1:2">
      <c r="A113" t="s">
        <v>282</v>
      </c>
      <c r="B113">
        <f>[4]p51!B113</f>
        <v>15.914866976734812</v>
      </c>
    </row>
    <row r="114" spans="1:2">
      <c r="A114" t="s">
        <v>283</v>
      </c>
      <c r="B114">
        <f>[4]p51!B114</f>
        <v>20.145401236373178</v>
      </c>
    </row>
    <row r="115" spans="1:2">
      <c r="A115" t="s">
        <v>284</v>
      </c>
      <c r="B115">
        <f>[4]p51!B115</f>
        <v>12000032</v>
      </c>
    </row>
    <row r="116" spans="1:2">
      <c r="A116" t="s">
        <v>285</v>
      </c>
      <c r="B116">
        <f>[4]p51!B116</f>
        <v>649995.80000000005</v>
      </c>
    </row>
    <row r="117" spans="1:2">
      <c r="A117" t="s">
        <v>286</v>
      </c>
      <c r="B117">
        <f>[4]p51!B117</f>
        <v>649999</v>
      </c>
    </row>
    <row r="118" spans="1:2">
      <c r="A118" t="s">
        <v>287</v>
      </c>
      <c r="B118">
        <f>[4]p51!B118</f>
        <v>199999.69</v>
      </c>
    </row>
    <row r="119" spans="1:2">
      <c r="A119" t="s">
        <v>288</v>
      </c>
      <c r="B119">
        <f>[4]p51!B119</f>
        <v>300000.13</v>
      </c>
    </row>
    <row r="120" spans="1:2">
      <c r="A120" t="s">
        <v>289</v>
      </c>
      <c r="B120">
        <f>[4]p51!B120</f>
        <v>1000000</v>
      </c>
    </row>
    <row r="121" spans="1:2">
      <c r="A121" t="s">
        <v>290</v>
      </c>
      <c r="B121">
        <f>[4]p51!B121</f>
        <v>22307040</v>
      </c>
    </row>
    <row r="122" spans="1:2">
      <c r="A122" t="s">
        <v>291</v>
      </c>
      <c r="B122">
        <f>[4]p51!B122</f>
        <v>836064.72</v>
      </c>
    </row>
    <row r="123" spans="1:2">
      <c r="A123" t="s">
        <v>292</v>
      </c>
      <c r="B123">
        <f>[4]p51!B123</f>
        <v>0</v>
      </c>
    </row>
    <row r="124" spans="1:2">
      <c r="A124" t="s">
        <v>293</v>
      </c>
      <c r="B124">
        <f>[4]p51!B124</f>
        <v>174528.6</v>
      </c>
    </row>
    <row r="125" spans="1:2">
      <c r="A125" t="s">
        <v>294</v>
      </c>
      <c r="B125">
        <f>[4]p51!B125</f>
        <v>287573.02500000002</v>
      </c>
    </row>
    <row r="126" spans="1:2">
      <c r="A126" t="s">
        <v>295</v>
      </c>
      <c r="B126">
        <f>[4]p51!B126</f>
        <v>319061.28999999998</v>
      </c>
    </row>
    <row r="127" spans="1:2">
      <c r="A127" t="s">
        <v>296</v>
      </c>
      <c r="B127">
        <f>[4]p51!B127</f>
        <v>54951</v>
      </c>
    </row>
    <row r="128" spans="1:2">
      <c r="A128" t="s">
        <v>297</v>
      </c>
      <c r="B128">
        <f>[4]p51!B128</f>
        <v>18863</v>
      </c>
    </row>
    <row r="129" spans="1:2">
      <c r="A129" t="s">
        <v>298</v>
      </c>
      <c r="B129">
        <f>[4]p51!B129</f>
        <v>18509</v>
      </c>
    </row>
    <row r="130" spans="1:2">
      <c r="A130" t="s">
        <v>299</v>
      </c>
      <c r="B130">
        <f>[4]p51!B130</f>
        <v>51702</v>
      </c>
    </row>
    <row r="131" spans="1:2">
      <c r="A131" t="s">
        <v>300</v>
      </c>
      <c r="B131">
        <f>[4]p51!B131</f>
        <v>60161</v>
      </c>
    </row>
    <row r="132" spans="1:2">
      <c r="A132" t="s">
        <v>301</v>
      </c>
      <c r="B132">
        <f>[4]p51!B132</f>
        <v>131593</v>
      </c>
    </row>
    <row r="133" spans="1:2">
      <c r="A133" t="s">
        <v>302</v>
      </c>
      <c r="B133">
        <f>[4]p51!B133</f>
        <v>54951</v>
      </c>
    </row>
    <row r="134" spans="1:2">
      <c r="A134" t="s">
        <v>303</v>
      </c>
      <c r="B134">
        <f>[4]p51!B134</f>
        <v>18863</v>
      </c>
    </row>
    <row r="135" spans="1:2">
      <c r="A135" t="s">
        <v>304</v>
      </c>
      <c r="B135">
        <f>[4]p51!B135</f>
        <v>18509</v>
      </c>
    </row>
    <row r="136" spans="1:2">
      <c r="A136" t="s">
        <v>305</v>
      </c>
      <c r="B136">
        <f>[4]p51!B136</f>
        <v>51702</v>
      </c>
    </row>
    <row r="137" spans="1:2">
      <c r="A137" t="s">
        <v>306</v>
      </c>
      <c r="B137">
        <f>[4]p51!B137</f>
        <v>60161</v>
      </c>
    </row>
    <row r="138" spans="1:2">
      <c r="A138" t="s">
        <v>307</v>
      </c>
      <c r="B138">
        <f>[4]p51!B138</f>
        <v>131593</v>
      </c>
    </row>
    <row r="139" spans="1:2">
      <c r="A139" t="s">
        <v>308</v>
      </c>
      <c r="B139">
        <f>[4]p51!B139</f>
        <v>0</v>
      </c>
    </row>
    <row r="140" spans="1:2">
      <c r="A140" t="s">
        <v>309</v>
      </c>
      <c r="B140">
        <f>[4]p51!B140</f>
        <v>0</v>
      </c>
    </row>
    <row r="141" spans="1:2">
      <c r="A141" t="s">
        <v>310</v>
      </c>
      <c r="B141">
        <f>[4]p51!B141</f>
        <v>0</v>
      </c>
    </row>
    <row r="142" spans="1:2">
      <c r="A142" t="s">
        <v>311</v>
      </c>
      <c r="B142">
        <f>[4]p51!B142</f>
        <v>0</v>
      </c>
    </row>
    <row r="143" spans="1:2">
      <c r="A143" t="s">
        <v>312</v>
      </c>
      <c r="B143">
        <f>[4]p51!B143</f>
        <v>0</v>
      </c>
    </row>
    <row r="144" spans="1:2">
      <c r="A144" t="s">
        <v>313</v>
      </c>
      <c r="B144">
        <f>[4]p51!B144</f>
        <v>0</v>
      </c>
    </row>
    <row r="145" spans="1:2">
      <c r="A145" t="s">
        <v>314</v>
      </c>
      <c r="B145">
        <f>[4]p51!B145</f>
        <v>335201099.99999994</v>
      </c>
    </row>
    <row r="146" spans="1:2">
      <c r="A146" t="s">
        <v>315</v>
      </c>
      <c r="B146">
        <f>[4]p51!B146</f>
        <v>8488350</v>
      </c>
    </row>
    <row r="147" spans="1:2">
      <c r="A147" t="s">
        <v>316</v>
      </c>
      <c r="B147">
        <f>[4]p51!B147</f>
        <v>8329050.0000000019</v>
      </c>
    </row>
    <row r="148" spans="1:2">
      <c r="A148" t="s">
        <v>317</v>
      </c>
      <c r="B148">
        <f>[4]p51!B148</f>
        <v>2068080</v>
      </c>
    </row>
    <row r="149" spans="1:2">
      <c r="A149" t="s">
        <v>318</v>
      </c>
      <c r="B149">
        <f>[4]p51!B149</f>
        <v>3308855</v>
      </c>
    </row>
    <row r="150" spans="1:2">
      <c r="A150" t="s">
        <v>319</v>
      </c>
      <c r="B150">
        <f>[4]p51!B150</f>
        <v>7369208</v>
      </c>
    </row>
    <row r="151" spans="1:2">
      <c r="A151" t="s">
        <v>320</v>
      </c>
      <c r="B151">
        <f>[4]p51!B151</f>
        <v>2562.3205636527568</v>
      </c>
    </row>
    <row r="152" spans="1:2">
      <c r="A152" t="s">
        <v>321</v>
      </c>
      <c r="B152">
        <f>[4]p51!B152</f>
        <v>373.57635663467175</v>
      </c>
    </row>
    <row r="153" spans="1:2">
      <c r="A153" t="s">
        <v>322</v>
      </c>
      <c r="B153">
        <f>[4]p51!B153</f>
        <v>203.82095392692383</v>
      </c>
    </row>
    <row r="154" spans="1:2">
      <c r="A154" t="s">
        <v>323</v>
      </c>
      <c r="B154">
        <f>[4]p51!B154</f>
        <v>19.307577018719851</v>
      </c>
    </row>
    <row r="155" spans="1:2">
      <c r="A155" t="s">
        <v>324</v>
      </c>
      <c r="B155">
        <f>[4]p51!B155</f>
        <v>22.765650514609973</v>
      </c>
    </row>
    <row r="156" spans="1:2">
      <c r="A156" t="s">
        <v>325</v>
      </c>
      <c r="B156">
        <f>[4]p51!B156</f>
        <v>28.517279132417691</v>
      </c>
    </row>
    <row r="157" spans="1:2">
      <c r="A157" t="s">
        <v>326</v>
      </c>
      <c r="B157">
        <f>[4]p51!B157</f>
        <v>17000016</v>
      </c>
    </row>
    <row r="158" spans="1:2">
      <c r="A158" t="s">
        <v>327</v>
      </c>
      <c r="B158">
        <f>[4]p51!B158</f>
        <v>600006.19999999995</v>
      </c>
    </row>
    <row r="159" spans="1:2">
      <c r="A159" t="s">
        <v>328</v>
      </c>
      <c r="B159">
        <f>[4]p51!B159</f>
        <v>599998</v>
      </c>
    </row>
    <row r="160" spans="1:2">
      <c r="A160" t="s">
        <v>329</v>
      </c>
      <c r="B160">
        <f>[4]p51!B160</f>
        <v>279999.7</v>
      </c>
    </row>
    <row r="161" spans="1:2">
      <c r="A161" t="s">
        <v>330</v>
      </c>
      <c r="B161">
        <f>[4]p51!B161</f>
        <v>399999.91</v>
      </c>
    </row>
    <row r="162" spans="1:2">
      <c r="A162" t="s">
        <v>331</v>
      </c>
      <c r="B162">
        <f>[4]p51!B162</f>
        <v>1200000</v>
      </c>
    </row>
    <row r="163" spans="1:2">
      <c r="A163" t="s">
        <v>332</v>
      </c>
      <c r="B163">
        <f>[4]p51!B163</f>
        <v>30168098.999999996</v>
      </c>
    </row>
    <row r="164" spans="1:2">
      <c r="A164" t="s">
        <v>333</v>
      </c>
      <c r="B164">
        <f>[4]p51!B164</f>
        <v>0</v>
      </c>
    </row>
    <row r="165" spans="1:2">
      <c r="A165" t="s">
        <v>334</v>
      </c>
      <c r="B165">
        <f>[4]p51!B165</f>
        <v>766272.6</v>
      </c>
    </row>
    <row r="166" spans="1:2">
      <c r="A166" t="s">
        <v>335</v>
      </c>
      <c r="B166">
        <f>[4]p51!B166</f>
        <v>237829.2</v>
      </c>
    </row>
    <row r="167" spans="1:2">
      <c r="A167" t="s">
        <v>336</v>
      </c>
      <c r="B167">
        <f>[4]p51!B167</f>
        <v>380518.32500000001</v>
      </c>
    </row>
    <row r="168" spans="1:2">
      <c r="A168" t="s">
        <v>337</v>
      </c>
      <c r="B168">
        <f>[4]p51!B168</f>
        <v>0</v>
      </c>
    </row>
    <row r="169" spans="1:2">
      <c r="A169" t="s">
        <v>338</v>
      </c>
      <c r="B169">
        <f>[4]p51!B169</f>
        <v>3</v>
      </c>
    </row>
    <row r="170" spans="1:2">
      <c r="A170" t="s">
        <v>339</v>
      </c>
      <c r="B170">
        <f>[4]p51!B170</f>
        <v>6</v>
      </c>
    </row>
    <row r="171" spans="1:2">
      <c r="A171" t="s">
        <v>340</v>
      </c>
      <c r="B171">
        <f>[4]p51!B171</f>
        <v>339661</v>
      </c>
    </row>
    <row r="172" spans="1:2">
      <c r="A172" t="s">
        <v>341</v>
      </c>
      <c r="B172">
        <f>[4]p51!B172</f>
        <v>9465968.3000000007</v>
      </c>
    </row>
    <row r="173" spans="1:2">
      <c r="A173" t="s">
        <v>342</v>
      </c>
      <c r="B173">
        <f>[4]p51!B173</f>
        <v>32534033.400000002</v>
      </c>
    </row>
    <row r="174" spans="1:2">
      <c r="A174" t="s">
        <v>343</v>
      </c>
      <c r="B174">
        <f>[4]p51!B174</f>
        <v>384508</v>
      </c>
    </row>
    <row r="175" spans="1:2">
      <c r="A175" t="s">
        <v>344</v>
      </c>
      <c r="B175">
        <f>[4]p51!B175</f>
        <v>9465968.3000000007</v>
      </c>
    </row>
    <row r="176" spans="1:2">
      <c r="A176" t="s">
        <v>345</v>
      </c>
      <c r="B176">
        <f>[4]p51!B176</f>
        <v>37181409.049999997</v>
      </c>
    </row>
    <row r="177" spans="1:2">
      <c r="A177" t="s">
        <v>346</v>
      </c>
      <c r="B177">
        <f>[4]p51!B177</f>
        <v>379701</v>
      </c>
    </row>
    <row r="178" spans="1:2">
      <c r="A178" t="s">
        <v>347</v>
      </c>
      <c r="B178">
        <f>[4]p51!B178</f>
        <v>9315812.8928571437</v>
      </c>
    </row>
    <row r="179" spans="1:2">
      <c r="A179" t="s">
        <v>348</v>
      </c>
      <c r="B179">
        <f>[4]p51!B179</f>
        <v>35668998</v>
      </c>
    </row>
    <row r="180" spans="1:2">
      <c r="A180" t="s">
        <v>349</v>
      </c>
      <c r="B180">
        <f>[4]p51!B180</f>
        <v>331446</v>
      </c>
    </row>
    <row r="181" spans="1:2">
      <c r="A181" t="s">
        <v>350</v>
      </c>
      <c r="B181">
        <f>[4]p51!B181</f>
        <v>1965384</v>
      </c>
    </row>
    <row r="182" spans="1:2">
      <c r="A182" t="s">
        <v>351</v>
      </c>
      <c r="B182">
        <f>[4]p51!B182</f>
        <v>7034616</v>
      </c>
    </row>
    <row r="183" spans="1:2">
      <c r="A183" t="s">
        <v>352</v>
      </c>
      <c r="B183">
        <f>[4]p51!B183</f>
        <v>375867</v>
      </c>
    </row>
    <row r="184" spans="1:2">
      <c r="A184" t="s">
        <v>353</v>
      </c>
      <c r="B184">
        <f>[4]p51!B184</f>
        <v>1965384</v>
      </c>
    </row>
    <row r="185" spans="1:2">
      <c r="A185" t="s">
        <v>354</v>
      </c>
      <c r="B185">
        <f>[4]p51!B185</f>
        <v>7975206</v>
      </c>
    </row>
    <row r="186" spans="1:2">
      <c r="A186" t="s">
        <v>355</v>
      </c>
      <c r="B186">
        <f>[4]p51!B186</f>
        <v>371169</v>
      </c>
    </row>
    <row r="187" spans="1:2">
      <c r="A187" t="s">
        <v>356</v>
      </c>
      <c r="B187">
        <f>[4]p51!B187</f>
        <v>1955988</v>
      </c>
    </row>
    <row r="188" spans="1:2">
      <c r="A188" t="s">
        <v>357</v>
      </c>
      <c r="B188">
        <f>[4]p51!B188</f>
        <v>7853449</v>
      </c>
    </row>
    <row r="189" spans="1:2">
      <c r="A189" t="s">
        <v>358</v>
      </c>
      <c r="B189">
        <f>[4]p51!B189</f>
        <v>0</v>
      </c>
    </row>
    <row r="190" spans="1:2">
      <c r="A190" t="s">
        <v>359</v>
      </c>
      <c r="B190">
        <f>[4]p51!B190</f>
        <v>0</v>
      </c>
    </row>
    <row r="191" spans="1:2">
      <c r="A191" t="s">
        <v>360</v>
      </c>
      <c r="B191">
        <f>[4]p51!B191</f>
        <v>0</v>
      </c>
    </row>
    <row r="192" spans="1:2">
      <c r="A192" t="s">
        <v>361</v>
      </c>
      <c r="B192">
        <f>[4]p51!B192</f>
        <v>102887</v>
      </c>
    </row>
    <row r="193" spans="1:2">
      <c r="A193" t="s">
        <v>362</v>
      </c>
      <c r="B193">
        <f>[4]p51!B193</f>
        <v>12722255</v>
      </c>
    </row>
    <row r="194" spans="1:2">
      <c r="A194" t="s">
        <v>363</v>
      </c>
      <c r="B194">
        <f>[4]p51!B194</f>
        <v>123.65270578606317</v>
      </c>
    </row>
    <row r="195" spans="1:2">
      <c r="A195" t="s">
        <v>364</v>
      </c>
      <c r="B195">
        <f>[4]p51!B195</f>
        <v>0</v>
      </c>
    </row>
    <row r="196" spans="1:2">
      <c r="A196" t="s">
        <v>365</v>
      </c>
      <c r="B196">
        <f>[4]p51!B196</f>
        <v>0</v>
      </c>
    </row>
    <row r="197" spans="1:2">
      <c r="A197" t="s">
        <v>366</v>
      </c>
      <c r="B197">
        <f>[4]p51!B197</f>
        <v>0</v>
      </c>
    </row>
    <row r="198" spans="1:2">
      <c r="A198" t="s">
        <v>367</v>
      </c>
      <c r="B198">
        <f>[4]p51!B198</f>
        <v>0</v>
      </c>
    </row>
    <row r="199" spans="1:2">
      <c r="A199" t="s">
        <v>368</v>
      </c>
      <c r="B199">
        <f>[4]p51!B199</f>
        <v>0</v>
      </c>
    </row>
    <row r="200" spans="1:2">
      <c r="A200" t="s">
        <v>369</v>
      </c>
      <c r="B200">
        <f>[4]p51!B200</f>
        <v>0</v>
      </c>
    </row>
    <row r="201" spans="1:2">
      <c r="A201" t="s">
        <v>370</v>
      </c>
      <c r="B201">
        <f>[4]p51!B201</f>
        <v>180768</v>
      </c>
    </row>
    <row r="202" spans="1:2">
      <c r="A202" t="s">
        <v>371</v>
      </c>
      <c r="B202">
        <f>[4]p51!B202</f>
        <v>4908528</v>
      </c>
    </row>
    <row r="203" spans="1:2">
      <c r="A203" t="s">
        <v>372</v>
      </c>
      <c r="B203">
        <f>[4]p51!B203</f>
        <v>27.153744501366738</v>
      </c>
    </row>
    <row r="204" spans="1:2">
      <c r="A204" t="s">
        <v>373</v>
      </c>
      <c r="B204">
        <f>[4]p51!B204</f>
        <v>0</v>
      </c>
    </row>
    <row r="205" spans="1:2">
      <c r="A205" t="s">
        <v>374</v>
      </c>
      <c r="B205">
        <f>[4]p51!B205</f>
        <v>0</v>
      </c>
    </row>
    <row r="206" spans="1:2">
      <c r="A206" t="s">
        <v>375</v>
      </c>
      <c r="B206">
        <f>[4]p51!B206</f>
        <v>0</v>
      </c>
    </row>
    <row r="207" spans="1:2">
      <c r="A207" t="s">
        <v>376</v>
      </c>
      <c r="B207">
        <f>[4]p51!B207</f>
        <v>210017</v>
      </c>
    </row>
    <row r="208" spans="1:2">
      <c r="A208" t="s">
        <v>377</v>
      </c>
      <c r="B208">
        <f>[4]p51!B208</f>
        <v>392031</v>
      </c>
    </row>
    <row r="209" spans="1:2">
      <c r="A209" t="s">
        <v>378</v>
      </c>
      <c r="B209">
        <f>[4]p51!B209</f>
        <v>0</v>
      </c>
    </row>
    <row r="210" spans="1:2">
      <c r="A210" t="s">
        <v>379</v>
      </c>
      <c r="B210">
        <f>[4]p51!B210</f>
        <v>0</v>
      </c>
    </row>
    <row r="211" spans="1:2">
      <c r="A211" t="s">
        <v>380</v>
      </c>
      <c r="B211">
        <f>[4]p51!B211</f>
        <v>669584.69999999995</v>
      </c>
    </row>
    <row r="212" spans="1:2">
      <c r="A212" t="s">
        <v>381</v>
      </c>
      <c r="B212">
        <f>[4]p51!B212</f>
        <v>1330106</v>
      </c>
    </row>
    <row r="213" spans="1:2">
      <c r="A213" t="s">
        <v>382</v>
      </c>
      <c r="B213">
        <f>[4]p51!B213</f>
        <v>36090034.318467446</v>
      </c>
    </row>
    <row r="214" spans="1:2">
      <c r="A214" t="s">
        <v>137</v>
      </c>
      <c r="B214">
        <f>[4]p51!B214</f>
        <v>484400</v>
      </c>
    </row>
    <row r="215" spans="1:2">
      <c r="A215" t="s">
        <v>383</v>
      </c>
      <c r="B215">
        <f>[4]p51!B215</f>
        <v>0</v>
      </c>
    </row>
    <row r="216" spans="1:2">
      <c r="A216" t="s">
        <v>384</v>
      </c>
      <c r="B216">
        <f>[4]p51!B216</f>
        <v>36574434.318467446</v>
      </c>
    </row>
    <row r="217" spans="1:2">
      <c r="A217" t="s">
        <v>385</v>
      </c>
      <c r="B217">
        <f>[4]p51!B217</f>
        <v>15404780</v>
      </c>
    </row>
    <row r="218" spans="1:2">
      <c r="A218" t="s">
        <v>386</v>
      </c>
      <c r="B218">
        <f>[4]p51!B218</f>
        <v>1271632.7</v>
      </c>
    </row>
    <row r="219" spans="1:2">
      <c r="A219" t="s">
        <v>387</v>
      </c>
      <c r="B219">
        <f>[4]p51!B219</f>
        <v>4406030</v>
      </c>
    </row>
    <row r="220" spans="1:2">
      <c r="A220" t="s">
        <v>388</v>
      </c>
      <c r="B220">
        <f>[4]p51!B220</f>
        <v>848078</v>
      </c>
    </row>
    <row r="221" spans="1:2">
      <c r="A221" t="s">
        <v>145</v>
      </c>
      <c r="B221">
        <f>[4]p51!B221</f>
        <v>4600000</v>
      </c>
    </row>
    <row r="222" spans="1:2">
      <c r="A222" t="s">
        <v>146</v>
      </c>
      <c r="B222">
        <f>[4]p51!B222</f>
        <v>1004858</v>
      </c>
    </row>
    <row r="223" spans="1:2">
      <c r="A223" t="s">
        <v>389</v>
      </c>
      <c r="B223">
        <f>[4]p51!B223</f>
        <v>170869</v>
      </c>
    </row>
    <row r="224" spans="1:2">
      <c r="A224" t="s">
        <v>390</v>
      </c>
      <c r="B224">
        <f>[4]p51!B224</f>
        <v>0</v>
      </c>
    </row>
    <row r="225" spans="1:2">
      <c r="A225" t="s">
        <v>391</v>
      </c>
      <c r="B225">
        <f>[4]p51!B225</f>
        <v>0</v>
      </c>
    </row>
    <row r="226" spans="1:2">
      <c r="A226" t="s">
        <v>392</v>
      </c>
      <c r="B226">
        <f>[4]p51!B226</f>
        <v>2500000</v>
      </c>
    </row>
    <row r="227" spans="1:2">
      <c r="A227" t="s">
        <v>152</v>
      </c>
      <c r="B227">
        <f>[4]p51!B227</f>
        <v>160000</v>
      </c>
    </row>
    <row r="228" spans="1:2">
      <c r="A228" t="s">
        <v>393</v>
      </c>
      <c r="B228">
        <f>[4]p51!B228</f>
        <v>0</v>
      </c>
    </row>
    <row r="229" spans="1:2">
      <c r="A229" t="s">
        <v>394</v>
      </c>
      <c r="B229">
        <f>[4]p51!B229</f>
        <v>243479</v>
      </c>
    </row>
    <row r="230" spans="1:2">
      <c r="A230" t="s">
        <v>395</v>
      </c>
      <c r="B230">
        <f>[4]p51!B230</f>
        <v>2549803.5925137638</v>
      </c>
    </row>
    <row r="231" spans="1:2">
      <c r="A231" t="s">
        <v>396</v>
      </c>
      <c r="B231">
        <f>[4]p51!B231</f>
        <v>33159530.292513762</v>
      </c>
    </row>
    <row r="232" spans="1:2">
      <c r="A232" t="s">
        <v>397</v>
      </c>
      <c r="B232">
        <f>[4]p51!B232</f>
        <v>3414904.025953684</v>
      </c>
    </row>
    <row r="233" spans="1:2">
      <c r="A233" t="s">
        <v>398</v>
      </c>
      <c r="B233">
        <f>[4]p51!B233</f>
        <v>1161067</v>
      </c>
    </row>
    <row r="234" spans="1:2">
      <c r="A234" t="s">
        <v>243</v>
      </c>
      <c r="B234">
        <f>[4]p51!B234</f>
        <v>2253837.025953684</v>
      </c>
    </row>
    <row r="235" spans="1:2">
      <c r="A235" t="s">
        <v>399</v>
      </c>
      <c r="B235">
        <f>[4]p51!B235</f>
        <v>6250000</v>
      </c>
    </row>
    <row r="236" spans="1:2">
      <c r="A236" t="s">
        <v>400</v>
      </c>
      <c r="B236">
        <f>[4]p51!B236</f>
        <v>11666666.666666668</v>
      </c>
    </row>
    <row r="237" spans="1:2">
      <c r="A237" t="s">
        <v>401</v>
      </c>
      <c r="B237">
        <f>[4]p51!B237</f>
        <v>10000000</v>
      </c>
    </row>
    <row r="238" spans="1:2">
      <c r="A238" t="s">
        <v>402</v>
      </c>
      <c r="B238">
        <f>[4]p51!B238</f>
        <v>400</v>
      </c>
    </row>
    <row r="239" spans="1:2">
      <c r="A239" t="s">
        <v>403</v>
      </c>
      <c r="B239">
        <f>[4]p51!B239</f>
        <v>300</v>
      </c>
    </row>
    <row r="240" spans="1:2">
      <c r="A240" t="s">
        <v>404</v>
      </c>
      <c r="B240">
        <f>[4]p51!B240</f>
        <v>1000</v>
      </c>
    </row>
    <row r="241" spans="1:2">
      <c r="A241" t="s">
        <v>405</v>
      </c>
      <c r="B241">
        <f>[4]p51!B241</f>
        <v>1.4</v>
      </c>
    </row>
    <row r="242" spans="1:2">
      <c r="A242" t="s">
        <v>406</v>
      </c>
      <c r="B242">
        <f>[4]p51!B242</f>
        <v>2.66</v>
      </c>
    </row>
    <row r="243" spans="1:2">
      <c r="A243" t="s">
        <v>407</v>
      </c>
      <c r="B243">
        <f>[4]p51!B243</f>
        <v>61445560</v>
      </c>
    </row>
    <row r="244" spans="1:2">
      <c r="A244" t="s">
        <v>408</v>
      </c>
      <c r="B244">
        <f>[4]p51!B244</f>
        <v>22664094</v>
      </c>
    </row>
    <row r="245" spans="1:2">
      <c r="A245" t="s">
        <v>409</v>
      </c>
      <c r="B245">
        <f>[4]p51!B245</f>
        <v>90000</v>
      </c>
    </row>
    <row r="246" spans="1:2">
      <c r="A246" t="s">
        <v>410</v>
      </c>
      <c r="B246">
        <f>[4]p51!B246</f>
        <v>0</v>
      </c>
    </row>
    <row r="247" spans="1:2">
      <c r="A247" t="s">
        <v>411</v>
      </c>
      <c r="B247">
        <f>[4]p51!B247</f>
        <v>6.1</v>
      </c>
    </row>
    <row r="248" spans="1:2">
      <c r="A248" t="s">
        <v>412</v>
      </c>
      <c r="B248">
        <f>[4]p51!B248</f>
        <v>6.1</v>
      </c>
    </row>
    <row r="249" spans="1:2">
      <c r="A249" t="s">
        <v>413</v>
      </c>
      <c r="B249">
        <f>[4]p51!B249</f>
        <v>0</v>
      </c>
    </row>
    <row r="250" spans="1:2">
      <c r="A250" t="s">
        <v>414</v>
      </c>
      <c r="B250">
        <f>[4]p51!B250</f>
        <v>0</v>
      </c>
    </row>
    <row r="251" spans="1:2">
      <c r="A251" t="s">
        <v>415</v>
      </c>
      <c r="B251">
        <f>[4]p51!B251</f>
        <v>0</v>
      </c>
    </row>
    <row r="252" spans="1:2">
      <c r="A252" t="s">
        <v>416</v>
      </c>
      <c r="B252">
        <f>[4]p51!B252</f>
        <v>0</v>
      </c>
    </row>
    <row r="253" spans="1:2">
      <c r="A253" t="s">
        <v>417</v>
      </c>
      <c r="B253">
        <f>[4]p51!B253</f>
        <v>0</v>
      </c>
    </row>
    <row r="254" spans="1:2">
      <c r="A254" t="s">
        <v>418</v>
      </c>
      <c r="B254">
        <f>[4]p51!B254</f>
        <v>0</v>
      </c>
    </row>
    <row r="255" spans="1:2">
      <c r="A255" t="s">
        <v>419</v>
      </c>
      <c r="B255">
        <f>[4]p51!B255</f>
        <v>0</v>
      </c>
    </row>
    <row r="256" spans="1:2">
      <c r="A256" t="s">
        <v>420</v>
      </c>
      <c r="B256">
        <f>[4]p51!B256</f>
        <v>0</v>
      </c>
    </row>
    <row r="257" spans="1:2">
      <c r="A257" t="s">
        <v>421</v>
      </c>
      <c r="B257">
        <f>[4]p51!B257</f>
        <v>0</v>
      </c>
    </row>
    <row r="258" spans="1:2">
      <c r="A258" t="s">
        <v>422</v>
      </c>
      <c r="B258">
        <f>[4]p51!B258</f>
        <v>0</v>
      </c>
    </row>
    <row r="259" spans="1:2">
      <c r="A259" t="s">
        <v>423</v>
      </c>
      <c r="B259">
        <f>[4]p51!B259</f>
        <v>5</v>
      </c>
    </row>
    <row r="260" spans="1:2">
      <c r="A260" t="s">
        <v>1065</v>
      </c>
      <c r="B260">
        <f>[4]p51!B260</f>
        <v>13.814661753203024</v>
      </c>
    </row>
    <row r="261" spans="1:2">
      <c r="A261" t="s">
        <v>1066</v>
      </c>
      <c r="B261">
        <f>[4]p51!B261</f>
        <v>21.158687821450606</v>
      </c>
    </row>
    <row r="262" spans="1:2">
      <c r="A262" t="s">
        <v>227</v>
      </c>
      <c r="B262">
        <f>[4]p51!B262</f>
        <v>88</v>
      </c>
    </row>
    <row r="263" spans="1:2">
      <c r="A263" t="s">
        <v>228</v>
      </c>
      <c r="B263">
        <f>[4]p51!B263</f>
        <v>90</v>
      </c>
    </row>
    <row r="264" spans="1:2">
      <c r="A264" t="s">
        <v>346</v>
      </c>
      <c r="B264">
        <f>[4]p51!B264</f>
        <v>379701</v>
      </c>
    </row>
    <row r="265" spans="1:2">
      <c r="A265" t="s">
        <v>355</v>
      </c>
      <c r="B265">
        <f>[4]p51!B265</f>
        <v>371169</v>
      </c>
    </row>
    <row r="266" spans="1:2">
      <c r="A266" t="s">
        <v>338</v>
      </c>
      <c r="B266">
        <f>[4]p51!B266</f>
        <v>3</v>
      </c>
    </row>
    <row r="267" spans="1:2">
      <c r="A267" t="s">
        <v>339</v>
      </c>
      <c r="B267">
        <f>[4]p51!B267</f>
        <v>6</v>
      </c>
    </row>
    <row r="268" spans="1:2">
      <c r="A268" t="s">
        <v>1067</v>
      </c>
      <c r="B268">
        <f>[4]p51!B268</f>
        <v>911282.4</v>
      </c>
    </row>
    <row r="269" spans="1:2">
      <c r="A269" t="s">
        <v>1068</v>
      </c>
      <c r="B269">
        <f>[4]p51!B269</f>
        <v>1113507</v>
      </c>
    </row>
    <row r="270" spans="1:2">
      <c r="A270" t="s">
        <v>1069</v>
      </c>
      <c r="B270">
        <f>[4]p51!B270</f>
        <v>1560833.6106265248</v>
      </c>
    </row>
    <row r="271" spans="1:2">
      <c r="A271" t="s">
        <v>1070</v>
      </c>
      <c r="B271">
        <f>[4]p51!B271</f>
        <v>0.70272027999545028</v>
      </c>
    </row>
    <row r="272" spans="1:2">
      <c r="A272" t="s">
        <v>1071</v>
      </c>
      <c r="B272">
        <f>[4]p51!B272</f>
        <v>0.68579050612608949</v>
      </c>
    </row>
    <row r="273" spans="1:2">
      <c r="A273" t="s">
        <v>1072</v>
      </c>
      <c r="B273">
        <f>[4]p51!B273</f>
        <v>0.67116587777213776</v>
      </c>
    </row>
    <row r="274" spans="1:2">
      <c r="A274" t="s">
        <v>1073</v>
      </c>
      <c r="B274">
        <f>[4]p51!B274</f>
        <v>0.56980899220226056</v>
      </c>
    </row>
    <row r="275" spans="1:2">
      <c r="A275" t="s">
        <v>1087</v>
      </c>
      <c r="B275">
        <f>[4]p51!B275</f>
        <v>0.66791615617146971</v>
      </c>
    </row>
    <row r="276" spans="1:2">
      <c r="A276" t="s">
        <v>1088</v>
      </c>
      <c r="B276">
        <f>[4]p51!B276</f>
        <v>0.56763371986502686</v>
      </c>
    </row>
    <row r="277" spans="1:2">
      <c r="A277" t="s">
        <v>1091</v>
      </c>
      <c r="B277">
        <f>[4]p51!B277</f>
        <v>3155181.025953684</v>
      </c>
    </row>
    <row r="278" spans="1:2">
      <c r="A278" t="s">
        <v>1092</v>
      </c>
      <c r="B278">
        <f>[4]p51!B278</f>
        <v>1.2623032799467433</v>
      </c>
    </row>
    <row r="279" spans="1:2">
      <c r="A279" t="s">
        <v>1093</v>
      </c>
      <c r="B279">
        <f>[4]p51!B279</f>
        <v>0.55797261628708728</v>
      </c>
    </row>
    <row r="280" spans="1:2">
      <c r="A280" t="s">
        <v>1094</v>
      </c>
      <c r="B280">
        <f>[4]p51!B280</f>
        <v>0.44202738371291267</v>
      </c>
    </row>
    <row r="281" spans="1:2">
      <c r="A281" t="s">
        <v>1099</v>
      </c>
      <c r="B281">
        <f>[4]p51!B281</f>
        <v>7.0223999999999995E-2</v>
      </c>
    </row>
    <row r="282" spans="1:2">
      <c r="A282" t="s">
        <v>1100</v>
      </c>
      <c r="B282">
        <f>[4]p51!B282</f>
        <v>0.11893454919920116</v>
      </c>
    </row>
    <row r="283" spans="1:2">
      <c r="A283" t="s">
        <v>1095</v>
      </c>
      <c r="B283">
        <f>[4]p51!B283</f>
        <v>38781466</v>
      </c>
    </row>
    <row r="284" spans="1:2">
      <c r="A284" t="s">
        <v>1096</v>
      </c>
      <c r="B284">
        <f>[4]p51!B284</f>
        <v>30722780.029246375</v>
      </c>
    </row>
    <row r="285" spans="1:2">
      <c r="A285" t="s">
        <v>1097</v>
      </c>
      <c r="B285">
        <f>[4]p51!B285</f>
        <v>1594347.4153271592</v>
      </c>
    </row>
    <row r="286" spans="1:2">
      <c r="A286" t="s">
        <v>1101</v>
      </c>
      <c r="B286">
        <f>[4]p51!B286</f>
        <v>2000000</v>
      </c>
    </row>
    <row r="287" spans="1:2">
      <c r="A287" t="s">
        <v>1102</v>
      </c>
      <c r="B287">
        <f>[4]p51!B287</f>
        <v>0</v>
      </c>
    </row>
    <row r="288" spans="1:2">
      <c r="A288" t="s">
        <v>1103</v>
      </c>
      <c r="B288">
        <f>[4]p51!B288</f>
        <v>0</v>
      </c>
    </row>
    <row r="289" spans="1:2">
      <c r="A289" t="s">
        <v>1069</v>
      </c>
      <c r="B289">
        <f>[4]p51!B289</f>
        <v>1560833.6106265248</v>
      </c>
    </row>
    <row r="290" spans="1:2">
      <c r="A290" t="s">
        <v>508</v>
      </c>
      <c r="B290">
        <f>[4]p51!B290</f>
        <v>9.1755396621741994E-2</v>
      </c>
    </row>
    <row r="291" spans="1:2">
      <c r="A291" t="s">
        <v>1104</v>
      </c>
      <c r="B291">
        <f>[4]p51!B291</f>
        <v>0.18158205900836791</v>
      </c>
    </row>
  </sheetData>
  <phoneticPr fontId="33" type="noConversion"/>
  <pageMargins left="0.75" right="0.75" top="1" bottom="1" header="0.5" footer="0.5"/>
  <headerFooter alignWithMargins="0"/>
  <drawing r:id="rId1"/>
</worksheet>
</file>

<file path=xl/worksheets/sheet6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1206</v>
      </c>
    </row>
    <row r="2" spans="1:11">
      <c r="A2">
        <v>52</v>
      </c>
      <c r="B2" t="s">
        <v>176</v>
      </c>
      <c r="C2" t="s">
        <v>177</v>
      </c>
      <c r="D2" t="s">
        <v>178</v>
      </c>
      <c r="E2" t="s">
        <v>8</v>
      </c>
      <c r="F2" t="s">
        <v>179</v>
      </c>
      <c r="G2" t="s">
        <v>10</v>
      </c>
      <c r="H2" t="s">
        <v>180</v>
      </c>
    </row>
    <row r="3" spans="1:11">
      <c r="A3" t="s">
        <v>181</v>
      </c>
      <c r="B3">
        <f>[4]p52!B3</f>
        <v>333092</v>
      </c>
      <c r="C3">
        <f>[4]p52!C3</f>
        <v>157722</v>
      </c>
      <c r="D3">
        <f>[4]p52!D3</f>
        <v>110100</v>
      </c>
      <c r="E3">
        <f>[4]p52!E3</f>
        <v>238832</v>
      </c>
      <c r="F3">
        <f>[4]p52!F3</f>
        <v>265711</v>
      </c>
      <c r="G3">
        <f>[4]p52!G3</f>
        <v>691074</v>
      </c>
      <c r="H3">
        <f>[4]p52!H3</f>
        <v>1796531</v>
      </c>
      <c r="I3">
        <f>[4]p52!I3</f>
        <v>0</v>
      </c>
      <c r="J3">
        <f>[4]p52!J3</f>
        <v>0</v>
      </c>
      <c r="K3">
        <f>[4]p52!K3</f>
        <v>0</v>
      </c>
    </row>
    <row r="4" spans="1:11">
      <c r="A4" t="s">
        <v>182</v>
      </c>
      <c r="B4">
        <f>[4]p52!B4</f>
        <v>333092</v>
      </c>
      <c r="C4">
        <f>[4]p52!C4</f>
        <v>157722</v>
      </c>
      <c r="D4">
        <f>[4]p52!D4</f>
        <v>110100</v>
      </c>
      <c r="E4">
        <f>[4]p52!E4</f>
        <v>238832</v>
      </c>
      <c r="F4">
        <f>[4]p52!F4</f>
        <v>265711</v>
      </c>
      <c r="G4">
        <f>[4]p52!G4</f>
        <v>691074</v>
      </c>
      <c r="H4">
        <f>[4]p52!H4</f>
        <v>1796531</v>
      </c>
      <c r="I4">
        <f>[4]p52!I4</f>
        <v>0</v>
      </c>
      <c r="J4">
        <f>[4]p52!J4</f>
        <v>0</v>
      </c>
      <c r="K4">
        <f>[4]p52!K4</f>
        <v>0</v>
      </c>
    </row>
    <row r="5" spans="1:11">
      <c r="A5" t="s">
        <v>183</v>
      </c>
      <c r="B5">
        <f>[4]p52!B5</f>
        <v>0</v>
      </c>
      <c r="C5">
        <f>[4]p52!C5</f>
        <v>0</v>
      </c>
      <c r="D5">
        <f>[4]p52!D5</f>
        <v>110100</v>
      </c>
      <c r="E5">
        <f>[4]p52!E5</f>
        <v>0</v>
      </c>
      <c r="F5">
        <f>[4]p52!F5</f>
        <v>0</v>
      </c>
      <c r="G5">
        <f>[4]p52!G5</f>
        <v>0</v>
      </c>
      <c r="H5">
        <f>[4]p52!H5</f>
        <v>0</v>
      </c>
      <c r="I5">
        <f>[4]p52!I5</f>
        <v>0</v>
      </c>
      <c r="J5">
        <f>[4]p52!J5</f>
        <v>0</v>
      </c>
      <c r="K5">
        <f>[4]p52!K5</f>
        <v>0</v>
      </c>
    </row>
    <row r="6" spans="1:11">
      <c r="A6" t="s">
        <v>184</v>
      </c>
      <c r="B6">
        <f>[4]p52!B6</f>
        <v>333092</v>
      </c>
      <c r="C6">
        <f>[4]p52!C6</f>
        <v>157722</v>
      </c>
      <c r="D6">
        <f>[4]p52!D6</f>
        <v>0</v>
      </c>
      <c r="E6">
        <f>[4]p52!E6</f>
        <v>238832</v>
      </c>
      <c r="F6">
        <f>[4]p52!F6</f>
        <v>265711</v>
      </c>
      <c r="G6">
        <f>[4]p52!G6</f>
        <v>691074</v>
      </c>
      <c r="H6">
        <f>[4]p52!H6</f>
        <v>0</v>
      </c>
      <c r="I6">
        <f>[4]p52!I6</f>
        <v>0</v>
      </c>
      <c r="J6">
        <f>[4]p52!J6</f>
        <v>0</v>
      </c>
      <c r="K6">
        <f>[4]p52!K6</f>
        <v>0</v>
      </c>
    </row>
    <row r="7" spans="1:11">
      <c r="A7" t="s">
        <v>185</v>
      </c>
      <c r="B7">
        <f>[4]p52!B7</f>
        <v>0</v>
      </c>
      <c r="C7">
        <f>[4]p52!C7</f>
        <v>0</v>
      </c>
      <c r="D7">
        <f>[4]p52!D7</f>
        <v>1686431</v>
      </c>
      <c r="E7">
        <f>[4]p52!E7</f>
        <v>0</v>
      </c>
      <c r="F7">
        <f>[4]p52!F7</f>
        <v>0</v>
      </c>
      <c r="G7">
        <f>[4]p52!G7</f>
        <v>0</v>
      </c>
      <c r="H7">
        <f>[4]p52!H7</f>
        <v>0</v>
      </c>
      <c r="I7">
        <f>[4]p52!I7</f>
        <v>0</v>
      </c>
      <c r="J7">
        <f>[4]p52!J7</f>
        <v>0</v>
      </c>
      <c r="K7">
        <f>[4]p52!K7</f>
        <v>0</v>
      </c>
    </row>
    <row r="8" spans="1:11">
      <c r="A8" t="s">
        <v>186</v>
      </c>
      <c r="B8">
        <f>[4]p52!B8</f>
        <v>289562</v>
      </c>
      <c r="C8">
        <f>[4]p52!C8</f>
        <v>102962</v>
      </c>
      <c r="D8">
        <f>[4]p52!D8</f>
        <v>98209</v>
      </c>
      <c r="E8">
        <f>[4]p52!E8</f>
        <v>239899</v>
      </c>
      <c r="F8">
        <f>[4]p52!F8</f>
        <v>298527</v>
      </c>
      <c r="G8">
        <f>[4]p52!G8</f>
        <v>719476</v>
      </c>
      <c r="H8">
        <f>[4]p52!H8</f>
        <v>1748635</v>
      </c>
      <c r="I8">
        <f>[4]p52!I8</f>
        <v>0</v>
      </c>
      <c r="J8">
        <f>[4]p52!J8</f>
        <v>0</v>
      </c>
      <c r="K8">
        <f>[4]p52!K8</f>
        <v>0</v>
      </c>
    </row>
    <row r="9" spans="1:11">
      <c r="A9" t="s">
        <v>187</v>
      </c>
      <c r="B9">
        <f>[4]p52!B9</f>
        <v>289562</v>
      </c>
      <c r="C9">
        <f>[4]p52!C9</f>
        <v>102962</v>
      </c>
      <c r="D9">
        <f>[4]p52!D9</f>
        <v>98209</v>
      </c>
      <c r="E9">
        <f>[4]p52!E9</f>
        <v>239899</v>
      </c>
      <c r="F9">
        <f>[4]p52!F9</f>
        <v>298527</v>
      </c>
      <c r="G9">
        <f>[4]p52!G9</f>
        <v>719476</v>
      </c>
      <c r="H9">
        <f>[4]p52!H9</f>
        <v>1748635</v>
      </c>
      <c r="I9">
        <f>[4]p52!I9</f>
        <v>0</v>
      </c>
      <c r="J9">
        <f>[4]p52!J9</f>
        <v>0</v>
      </c>
      <c r="K9">
        <f>[4]p52!K9</f>
        <v>0</v>
      </c>
    </row>
    <row r="10" spans="1:11">
      <c r="A10" t="s">
        <v>188</v>
      </c>
      <c r="B10">
        <f>[4]p52!B10</f>
        <v>0</v>
      </c>
      <c r="C10">
        <f>[4]p52!C10</f>
        <v>0</v>
      </c>
      <c r="D10">
        <f>[4]p52!D10</f>
        <v>0</v>
      </c>
      <c r="E10">
        <f>[4]p52!E10</f>
        <v>0</v>
      </c>
      <c r="F10">
        <f>[4]p52!F10</f>
        <v>0</v>
      </c>
      <c r="G10">
        <f>[4]p52!G10</f>
        <v>719476</v>
      </c>
      <c r="H10">
        <f>[4]p52!H10</f>
        <v>0</v>
      </c>
      <c r="I10">
        <f>[4]p52!I10</f>
        <v>0</v>
      </c>
      <c r="J10">
        <f>[4]p52!J10</f>
        <v>0</v>
      </c>
      <c r="K10">
        <f>[4]p52!K10</f>
        <v>0</v>
      </c>
    </row>
    <row r="11" spans="1:11">
      <c r="A11" t="s">
        <v>189</v>
      </c>
      <c r="B11">
        <f>[4]p52!B11</f>
        <v>289562</v>
      </c>
      <c r="C11">
        <f>[4]p52!C11</f>
        <v>102962</v>
      </c>
      <c r="D11">
        <f>[4]p52!D11</f>
        <v>98209</v>
      </c>
      <c r="E11">
        <f>[4]p52!E11</f>
        <v>239899</v>
      </c>
      <c r="F11">
        <f>[4]p52!F11</f>
        <v>298527</v>
      </c>
      <c r="G11">
        <f>[4]p52!G11</f>
        <v>0</v>
      </c>
      <c r="H11">
        <f>[4]p52!H11</f>
        <v>0</v>
      </c>
      <c r="I11">
        <f>[4]p52!I11</f>
        <v>0</v>
      </c>
      <c r="J11">
        <f>[4]p52!J11</f>
        <v>0</v>
      </c>
      <c r="K11">
        <f>[4]p52!K11</f>
        <v>0</v>
      </c>
    </row>
    <row r="12" spans="1:11">
      <c r="A12" t="s">
        <v>190</v>
      </c>
      <c r="B12">
        <f>[4]p52!B12</f>
        <v>0</v>
      </c>
      <c r="C12">
        <f>[4]p52!C12</f>
        <v>0</v>
      </c>
      <c r="D12">
        <f>[4]p52!D12</f>
        <v>0</v>
      </c>
      <c r="E12">
        <f>[4]p52!E12</f>
        <v>0</v>
      </c>
      <c r="F12">
        <f>[4]p52!F12</f>
        <v>0</v>
      </c>
      <c r="G12">
        <f>[4]p52!G12</f>
        <v>1029159</v>
      </c>
      <c r="H12">
        <f>[4]p52!H12</f>
        <v>0</v>
      </c>
      <c r="I12">
        <f>[4]p52!I12</f>
        <v>0</v>
      </c>
      <c r="J12">
        <f>[4]p52!J12</f>
        <v>0</v>
      </c>
      <c r="K12">
        <f>[4]p52!K12</f>
        <v>0</v>
      </c>
    </row>
    <row r="13" spans="1:11">
      <c r="A13" t="s">
        <v>191</v>
      </c>
      <c r="B13">
        <f>[4]p52!B13</f>
        <v>4000</v>
      </c>
      <c r="C13">
        <f>[4]p52!C13</f>
        <v>360</v>
      </c>
      <c r="D13">
        <f>[4]p52!D13</f>
        <v>340</v>
      </c>
      <c r="E13">
        <f>[4]p52!E13</f>
        <v>30</v>
      </c>
      <c r="F13">
        <f>[4]p52!F13</f>
        <v>47</v>
      </c>
      <c r="G13">
        <f>[4]p52!G13</f>
        <v>43</v>
      </c>
      <c r="H13">
        <f>[4]p52!H13</f>
        <v>0</v>
      </c>
      <c r="I13">
        <f>[4]p52!I13</f>
        <v>0</v>
      </c>
      <c r="J13">
        <f>[4]p52!J13</f>
        <v>0</v>
      </c>
      <c r="K13">
        <f>[4]p52!K13</f>
        <v>0</v>
      </c>
    </row>
    <row r="14" spans="1:11">
      <c r="A14" t="s">
        <v>192</v>
      </c>
      <c r="B14">
        <f>[4]p52!B14</f>
        <v>4000</v>
      </c>
      <c r="C14">
        <f>[4]p52!C14</f>
        <v>400</v>
      </c>
      <c r="D14">
        <f>[4]p52!D14</f>
        <v>350</v>
      </c>
      <c r="E14">
        <f>[4]p52!E14</f>
        <v>30</v>
      </c>
      <c r="F14">
        <f>[4]p52!F14</f>
        <v>46</v>
      </c>
      <c r="G14">
        <f>[4]p52!G14</f>
        <v>41</v>
      </c>
      <c r="H14">
        <f>[4]p52!H14</f>
        <v>0</v>
      </c>
      <c r="I14">
        <f>[4]p52!I14</f>
        <v>0</v>
      </c>
      <c r="J14">
        <f>[4]p52!J14</f>
        <v>0</v>
      </c>
      <c r="K14">
        <f>[4]p52!K14</f>
        <v>0</v>
      </c>
    </row>
    <row r="15" spans="1:11">
      <c r="A15" t="s">
        <v>193</v>
      </c>
      <c r="B15">
        <f>[4]p52!B15</f>
        <v>4000</v>
      </c>
      <c r="C15">
        <f>[4]p52!C15</f>
        <v>360</v>
      </c>
      <c r="D15">
        <f>[4]p52!D15</f>
        <v>340</v>
      </c>
      <c r="E15">
        <f>[4]p52!E15</f>
        <v>30</v>
      </c>
      <c r="F15">
        <f>[4]p52!F15</f>
        <v>47</v>
      </c>
      <c r="G15">
        <f>[4]p52!G15</f>
        <v>43</v>
      </c>
      <c r="H15">
        <f>[4]p52!H15</f>
        <v>0</v>
      </c>
      <c r="I15">
        <f>[4]p52!I15</f>
        <v>0</v>
      </c>
      <c r="J15">
        <f>[4]p52!J15</f>
        <v>0</v>
      </c>
      <c r="K15">
        <f>[4]p52!K15</f>
        <v>0</v>
      </c>
    </row>
    <row r="16" spans="1:11">
      <c r="A16" t="s">
        <v>194</v>
      </c>
      <c r="B16">
        <f>[4]p52!B16</f>
        <v>4000</v>
      </c>
      <c r="C16">
        <f>[4]p52!C16</f>
        <v>400</v>
      </c>
      <c r="D16">
        <f>[4]p52!D16</f>
        <v>350</v>
      </c>
      <c r="E16">
        <f>[4]p52!E16</f>
        <v>30</v>
      </c>
      <c r="F16">
        <f>[4]p52!F16</f>
        <v>46</v>
      </c>
      <c r="G16">
        <f>[4]p52!G16</f>
        <v>41</v>
      </c>
      <c r="H16">
        <f>[4]p52!H16</f>
        <v>0</v>
      </c>
      <c r="I16">
        <f>[4]p52!I16</f>
        <v>0</v>
      </c>
      <c r="J16">
        <f>[4]p52!J16</f>
        <v>0</v>
      </c>
      <c r="K16">
        <f>[4]p52!K16</f>
        <v>0</v>
      </c>
    </row>
    <row r="17" spans="1:11">
      <c r="A17" t="s">
        <v>195</v>
      </c>
      <c r="B17">
        <f>[4]p52!B17</f>
        <v>4000</v>
      </c>
      <c r="C17">
        <f>[4]p52!C17</f>
        <v>360</v>
      </c>
      <c r="D17">
        <f>[4]p52!D17</f>
        <v>340</v>
      </c>
      <c r="E17">
        <f>[4]p52!E17</f>
        <v>30</v>
      </c>
      <c r="F17">
        <f>[4]p52!F17</f>
        <v>47</v>
      </c>
      <c r="G17">
        <f>[4]p52!G17</f>
        <v>43</v>
      </c>
      <c r="H17">
        <f>[4]p52!H17</f>
        <v>0</v>
      </c>
      <c r="I17">
        <f>[4]p52!I17</f>
        <v>0</v>
      </c>
      <c r="J17">
        <f>[4]p52!J17</f>
        <v>0</v>
      </c>
      <c r="K17">
        <f>[4]p52!K17</f>
        <v>0</v>
      </c>
    </row>
    <row r="18" spans="1:11">
      <c r="A18" t="s">
        <v>196</v>
      </c>
      <c r="B18">
        <f>[4]p52!B18</f>
        <v>0</v>
      </c>
      <c r="C18">
        <f>[4]p52!C18</f>
        <v>0</v>
      </c>
      <c r="D18">
        <f>[4]p52!D18</f>
        <v>0</v>
      </c>
      <c r="E18">
        <f>[4]p52!E18</f>
        <v>0</v>
      </c>
      <c r="F18">
        <f>[4]p52!F18</f>
        <v>0</v>
      </c>
      <c r="G18">
        <f>[4]p52!G18</f>
        <v>0</v>
      </c>
      <c r="H18">
        <f>[4]p52!H18</f>
        <v>0</v>
      </c>
      <c r="I18">
        <f>[4]p52!I18</f>
        <v>0</v>
      </c>
      <c r="J18">
        <f>[4]p52!J18</f>
        <v>0</v>
      </c>
      <c r="K18">
        <f>[4]p52!K18</f>
        <v>0</v>
      </c>
    </row>
    <row r="19" spans="1:11">
      <c r="A19" t="s">
        <v>197</v>
      </c>
      <c r="B19">
        <f>[4]p52!B19</f>
        <v>0</v>
      </c>
      <c r="C19">
        <f>[4]p52!C19</f>
        <v>0</v>
      </c>
      <c r="D19">
        <f>[4]p52!D19</f>
        <v>0</v>
      </c>
      <c r="E19">
        <f>[4]p52!E19</f>
        <v>0</v>
      </c>
      <c r="F19">
        <f>[4]p52!F19</f>
        <v>0</v>
      </c>
      <c r="G19">
        <f>[4]p52!G19</f>
        <v>0</v>
      </c>
      <c r="H19">
        <f>[4]p52!H19</f>
        <v>0</v>
      </c>
      <c r="I19">
        <f>[4]p52!I19</f>
        <v>0</v>
      </c>
      <c r="J19">
        <f>[4]p52!J19</f>
        <v>0</v>
      </c>
      <c r="K19">
        <f>[4]p52!K19</f>
        <v>0</v>
      </c>
    </row>
    <row r="20" spans="1:11">
      <c r="A20" t="s">
        <v>198</v>
      </c>
      <c r="B20">
        <f>[4]p52!B20</f>
        <v>0</v>
      </c>
      <c r="C20">
        <f>[4]p52!C20</f>
        <v>0</v>
      </c>
      <c r="D20">
        <f>[4]p52!D20</f>
        <v>0</v>
      </c>
      <c r="E20">
        <f>[4]p52!E20</f>
        <v>0</v>
      </c>
      <c r="F20">
        <f>[4]p52!F20</f>
        <v>0</v>
      </c>
      <c r="G20">
        <f>[4]p52!G20</f>
        <v>0</v>
      </c>
      <c r="H20">
        <f>[4]p52!H20</f>
        <v>0</v>
      </c>
      <c r="I20">
        <f>[4]p52!I20</f>
        <v>0</v>
      </c>
      <c r="J20">
        <f>[4]p52!J20</f>
        <v>0</v>
      </c>
      <c r="K20">
        <f>[4]p52!K20</f>
        <v>0</v>
      </c>
    </row>
    <row r="21" spans="1:11">
      <c r="A21" t="s">
        <v>199</v>
      </c>
      <c r="B21">
        <f>[4]p52!B21</f>
        <v>0</v>
      </c>
      <c r="C21">
        <f>[4]p52!C21</f>
        <v>0</v>
      </c>
      <c r="D21">
        <f>[4]p52!D21</f>
        <v>0</v>
      </c>
      <c r="E21">
        <f>[4]p52!E21</f>
        <v>0</v>
      </c>
      <c r="F21">
        <f>[4]p52!F21</f>
        <v>0</v>
      </c>
      <c r="G21">
        <f>[4]p52!G21</f>
        <v>0</v>
      </c>
      <c r="H21">
        <f>[4]p52!H21</f>
        <v>0</v>
      </c>
      <c r="I21">
        <f>[4]p52!I21</f>
        <v>0</v>
      </c>
      <c r="J21">
        <f>[4]p52!J21</f>
        <v>0</v>
      </c>
      <c r="K21">
        <f>[4]p52!K21</f>
        <v>0</v>
      </c>
    </row>
    <row r="22" spans="1:11">
      <c r="A22" t="s">
        <v>200</v>
      </c>
      <c r="B22">
        <f>[4]p52!B22</f>
        <v>0</v>
      </c>
      <c r="C22">
        <f>[4]p52!C22</f>
        <v>0</v>
      </c>
      <c r="D22">
        <f>[4]p52!D22</f>
        <v>0</v>
      </c>
      <c r="E22">
        <f>[4]p52!E22</f>
        <v>0</v>
      </c>
      <c r="F22">
        <f>[4]p52!F22</f>
        <v>0</v>
      </c>
      <c r="G22">
        <f>[4]p52!G22</f>
        <v>0</v>
      </c>
      <c r="H22">
        <f>[4]p52!H22</f>
        <v>0</v>
      </c>
      <c r="I22">
        <f>[4]p52!I22</f>
        <v>0</v>
      </c>
      <c r="J22">
        <f>[4]p52!J22</f>
        <v>0</v>
      </c>
      <c r="K22">
        <f>[4]p52!K22</f>
        <v>0</v>
      </c>
    </row>
    <row r="23" spans="1:11">
      <c r="A23" t="s">
        <v>201</v>
      </c>
      <c r="B23">
        <f>[4]p52!B23</f>
        <v>6100</v>
      </c>
      <c r="C23">
        <f>[4]p52!C23</f>
        <v>450</v>
      </c>
      <c r="D23">
        <f>[4]p52!D23</f>
        <v>450</v>
      </c>
      <c r="E23">
        <f>[4]p52!E23</f>
        <v>40</v>
      </c>
      <c r="F23">
        <f>[4]p52!F23</f>
        <v>55</v>
      </c>
      <c r="G23">
        <f>[4]p52!G23</f>
        <v>56</v>
      </c>
      <c r="H23">
        <f>[4]p52!H23</f>
        <v>0</v>
      </c>
      <c r="I23">
        <f>[4]p52!I23</f>
        <v>0</v>
      </c>
      <c r="J23">
        <f>[4]p52!J23</f>
        <v>0</v>
      </c>
      <c r="K23">
        <f>[4]p52!K23</f>
        <v>0</v>
      </c>
    </row>
    <row r="24" spans="1:11">
      <c r="A24" t="s">
        <v>202</v>
      </c>
      <c r="B24">
        <f>[4]p52!B24</f>
        <v>6300</v>
      </c>
      <c r="C24">
        <f>[4]p52!C24</f>
        <v>475</v>
      </c>
      <c r="D24">
        <f>[4]p52!D24</f>
        <v>500</v>
      </c>
      <c r="E24">
        <f>[4]p52!E24</f>
        <v>41</v>
      </c>
      <c r="F24">
        <f>[4]p52!F24</f>
        <v>57</v>
      </c>
      <c r="G24">
        <f>[4]p52!G24</f>
        <v>53</v>
      </c>
      <c r="H24">
        <f>[4]p52!H24</f>
        <v>0</v>
      </c>
      <c r="I24">
        <f>[4]p52!I24</f>
        <v>0</v>
      </c>
      <c r="J24">
        <f>[4]p52!J24</f>
        <v>0</v>
      </c>
      <c r="K24">
        <f>[4]p52!K24</f>
        <v>0</v>
      </c>
    </row>
    <row r="25" spans="1:11">
      <c r="A25" t="s">
        <v>203</v>
      </c>
      <c r="B25">
        <f>[4]p52!B25</f>
        <v>6100</v>
      </c>
      <c r="C25">
        <f>[4]p52!C25</f>
        <v>450</v>
      </c>
      <c r="D25">
        <f>[4]p52!D25</f>
        <v>450</v>
      </c>
      <c r="E25">
        <f>[4]p52!E25</f>
        <v>40</v>
      </c>
      <c r="F25">
        <f>[4]p52!F25</f>
        <v>55</v>
      </c>
      <c r="G25">
        <f>[4]p52!G25</f>
        <v>56</v>
      </c>
      <c r="H25">
        <f>[4]p52!H25</f>
        <v>0</v>
      </c>
      <c r="I25">
        <f>[4]p52!I25</f>
        <v>0</v>
      </c>
      <c r="J25">
        <f>[4]p52!J25</f>
        <v>0</v>
      </c>
      <c r="K25">
        <f>[4]p52!K25</f>
        <v>0</v>
      </c>
    </row>
    <row r="26" spans="1:11">
      <c r="A26" t="s">
        <v>204</v>
      </c>
      <c r="B26">
        <f>[4]p52!B26</f>
        <v>6300</v>
      </c>
      <c r="C26">
        <f>[4]p52!C26</f>
        <v>475</v>
      </c>
      <c r="D26">
        <f>[4]p52!D26</f>
        <v>500</v>
      </c>
      <c r="E26">
        <f>[4]p52!E26</f>
        <v>41</v>
      </c>
      <c r="F26">
        <f>[4]p52!F26</f>
        <v>57</v>
      </c>
      <c r="G26">
        <f>[4]p52!G26</f>
        <v>53</v>
      </c>
      <c r="H26">
        <f>[4]p52!H26</f>
        <v>0</v>
      </c>
      <c r="I26">
        <f>[4]p52!I26</f>
        <v>0</v>
      </c>
      <c r="J26">
        <f>[4]p52!J26</f>
        <v>0</v>
      </c>
      <c r="K26">
        <f>[4]p52!K26</f>
        <v>0</v>
      </c>
    </row>
    <row r="27" spans="1:11">
      <c r="A27" t="s">
        <v>205</v>
      </c>
      <c r="B27">
        <f>[4]p52!B27</f>
        <v>6100</v>
      </c>
      <c r="C27">
        <f>[4]p52!C27</f>
        <v>450</v>
      </c>
      <c r="D27">
        <f>[4]p52!D27</f>
        <v>450</v>
      </c>
      <c r="E27">
        <f>[4]p52!E27</f>
        <v>40</v>
      </c>
      <c r="F27">
        <f>[4]p52!F27</f>
        <v>55</v>
      </c>
      <c r="G27">
        <f>[4]p52!G27</f>
        <v>56</v>
      </c>
      <c r="H27">
        <f>[4]p52!H27</f>
        <v>0</v>
      </c>
      <c r="I27">
        <f>[4]p52!I27</f>
        <v>0</v>
      </c>
      <c r="J27">
        <f>[4]p52!J27</f>
        <v>0</v>
      </c>
      <c r="K27">
        <f>[4]p52!K27</f>
        <v>0</v>
      </c>
    </row>
    <row r="28" spans="1:11">
      <c r="A28" t="s">
        <v>206</v>
      </c>
      <c r="B28">
        <f>[4]p52!B28</f>
        <v>0</v>
      </c>
      <c r="C28">
        <f>[4]p52!C28</f>
        <v>0</v>
      </c>
      <c r="D28">
        <f>[4]p52!D28</f>
        <v>0</v>
      </c>
      <c r="E28">
        <f>[4]p52!E28</f>
        <v>0</v>
      </c>
      <c r="F28">
        <f>[4]p52!F28</f>
        <v>0</v>
      </c>
      <c r="G28">
        <f>[4]p52!G28</f>
        <v>0</v>
      </c>
      <c r="H28">
        <f>[4]p52!H28</f>
        <v>0</v>
      </c>
      <c r="I28">
        <f>[4]p52!I28</f>
        <v>0</v>
      </c>
      <c r="J28">
        <f>[4]p52!J28</f>
        <v>0</v>
      </c>
      <c r="K28">
        <f>[4]p52!K28</f>
        <v>0</v>
      </c>
    </row>
    <row r="29" spans="1:11">
      <c r="A29" t="s">
        <v>207</v>
      </c>
      <c r="B29">
        <f>[4]p52!B29</f>
        <v>0</v>
      </c>
      <c r="C29">
        <f>[4]p52!C29</f>
        <v>0</v>
      </c>
      <c r="D29">
        <f>[4]p52!D29</f>
        <v>0</v>
      </c>
      <c r="E29">
        <f>[4]p52!E29</f>
        <v>0</v>
      </c>
      <c r="F29">
        <f>[4]p52!F29</f>
        <v>0</v>
      </c>
      <c r="G29">
        <f>[4]p52!G29</f>
        <v>0</v>
      </c>
      <c r="H29">
        <f>[4]p52!H29</f>
        <v>0</v>
      </c>
      <c r="I29">
        <f>[4]p52!I29</f>
        <v>0</v>
      </c>
      <c r="J29">
        <f>[4]p52!J29</f>
        <v>0</v>
      </c>
      <c r="K29">
        <f>[4]p52!K29</f>
        <v>0</v>
      </c>
    </row>
    <row r="30" spans="1:11">
      <c r="A30" t="s">
        <v>208</v>
      </c>
      <c r="B30">
        <f>[4]p52!B30</f>
        <v>0</v>
      </c>
      <c r="C30">
        <f>[4]p52!C30</f>
        <v>0</v>
      </c>
      <c r="D30">
        <f>[4]p52!D30</f>
        <v>0</v>
      </c>
      <c r="E30">
        <f>[4]p52!E30</f>
        <v>0</v>
      </c>
      <c r="F30">
        <f>[4]p52!F30</f>
        <v>0</v>
      </c>
      <c r="G30">
        <f>[4]p52!G30</f>
        <v>0</v>
      </c>
      <c r="H30">
        <f>[4]p52!H30</f>
        <v>0</v>
      </c>
      <c r="I30">
        <f>[4]p52!I30</f>
        <v>0</v>
      </c>
      <c r="J30">
        <f>[4]p52!J30</f>
        <v>0</v>
      </c>
      <c r="K30">
        <f>[4]p52!K30</f>
        <v>0</v>
      </c>
    </row>
    <row r="31" spans="1:11">
      <c r="A31" t="s">
        <v>209</v>
      </c>
      <c r="B31">
        <f>[4]p52!B31</f>
        <v>0</v>
      </c>
      <c r="C31">
        <f>[4]p52!C31</f>
        <v>0</v>
      </c>
      <c r="D31">
        <f>[4]p52!D31</f>
        <v>0</v>
      </c>
      <c r="E31">
        <f>[4]p52!E31</f>
        <v>0</v>
      </c>
      <c r="F31">
        <f>[4]p52!F31</f>
        <v>0</v>
      </c>
      <c r="G31">
        <f>[4]p52!G31</f>
        <v>0</v>
      </c>
      <c r="H31">
        <f>[4]p52!H31</f>
        <v>0</v>
      </c>
      <c r="I31">
        <f>[4]p52!I31</f>
        <v>0</v>
      </c>
      <c r="J31">
        <f>[4]p52!J31</f>
        <v>0</v>
      </c>
      <c r="K31">
        <f>[4]p52!K31</f>
        <v>0</v>
      </c>
    </row>
    <row r="32" spans="1:11">
      <c r="A32" t="s">
        <v>210</v>
      </c>
      <c r="B32">
        <f>[4]p52!B32</f>
        <v>0</v>
      </c>
      <c r="C32">
        <f>[4]p52!C32</f>
        <v>0</v>
      </c>
      <c r="D32">
        <f>[4]p52!D32</f>
        <v>0</v>
      </c>
      <c r="E32">
        <f>[4]p52!E32</f>
        <v>0</v>
      </c>
      <c r="F32">
        <f>[4]p52!F32</f>
        <v>0</v>
      </c>
      <c r="G32">
        <f>[4]p52!G32</f>
        <v>0</v>
      </c>
      <c r="H32">
        <f>[4]p52!H32</f>
        <v>0</v>
      </c>
      <c r="I32">
        <f>[4]p52!I32</f>
        <v>0</v>
      </c>
      <c r="J32">
        <f>[4]p52!J32</f>
        <v>0</v>
      </c>
      <c r="K32">
        <f>[4]p52!K32</f>
        <v>0</v>
      </c>
    </row>
    <row r="33" spans="1:11">
      <c r="A33" t="s">
        <v>211</v>
      </c>
      <c r="B33">
        <f>[4]p52!B33</f>
        <v>63999811</v>
      </c>
      <c r="C33">
        <f>[4]p52!C33</f>
        <v>3150004</v>
      </c>
      <c r="D33">
        <f>[4]p52!D33</f>
        <v>3149993</v>
      </c>
      <c r="E33">
        <f>[4]p52!E33</f>
        <v>899999.61</v>
      </c>
      <c r="F33">
        <f>[4]p52!F33</f>
        <v>1400000.87</v>
      </c>
      <c r="G33">
        <f>[4]p52!G33</f>
        <v>5000000</v>
      </c>
      <c r="H33">
        <f>[4]p52!H33</f>
        <v>9526842</v>
      </c>
      <c r="I33">
        <f>[4]p52!I33</f>
        <v>0</v>
      </c>
      <c r="J33">
        <f>[4]p52!J33</f>
        <v>0</v>
      </c>
      <c r="K33">
        <f>[4]p52!K33</f>
        <v>0</v>
      </c>
    </row>
    <row r="34" spans="1:11">
      <c r="A34" t="s">
        <v>212</v>
      </c>
      <c r="B34">
        <f>[4]p52!B34</f>
        <v>84999895</v>
      </c>
      <c r="C34">
        <f>[4]p52!C34</f>
        <v>3399994</v>
      </c>
      <c r="D34">
        <f>[4]p52!D34</f>
        <v>3399998</v>
      </c>
      <c r="E34">
        <f>[4]p52!E34</f>
        <v>1239998.48</v>
      </c>
      <c r="F34">
        <f>[4]p52!F34</f>
        <v>1899999.77</v>
      </c>
      <c r="G34">
        <f>[4]p52!G34</f>
        <v>6000000</v>
      </c>
      <c r="H34">
        <f>[4]p52!H34</f>
        <v>11958114</v>
      </c>
      <c r="I34">
        <f>[4]p52!I34</f>
        <v>0</v>
      </c>
      <c r="J34">
        <f>[4]p52!J34</f>
        <v>0</v>
      </c>
      <c r="K34">
        <f>[4]p52!K34</f>
        <v>0</v>
      </c>
    </row>
    <row r="35" spans="1:11">
      <c r="A35" t="s">
        <v>213</v>
      </c>
      <c r="B35">
        <f>[4]p52!B35</f>
        <v>0</v>
      </c>
      <c r="C35">
        <f>[4]p52!C35</f>
        <v>0.09</v>
      </c>
      <c r="D35">
        <f>[4]p52!D35</f>
        <v>0.09</v>
      </c>
      <c r="E35">
        <f>[4]p52!E35</f>
        <v>0.09</v>
      </c>
      <c r="F35">
        <f>[4]p52!F35</f>
        <v>0.09</v>
      </c>
      <c r="G35">
        <f>[4]p52!G35</f>
        <v>0.09</v>
      </c>
      <c r="H35">
        <f>[4]p52!H35</f>
        <v>0</v>
      </c>
      <c r="I35">
        <f>[4]p52!I35</f>
        <v>0</v>
      </c>
      <c r="J35">
        <f>[4]p52!J35</f>
        <v>0</v>
      </c>
      <c r="K35">
        <f>[4]p52!K35</f>
        <v>0</v>
      </c>
    </row>
    <row r="36" spans="1:11">
      <c r="A36" t="s">
        <v>214</v>
      </c>
      <c r="B36">
        <f>[4]p52!B36</f>
        <v>6.8999999999999992E-2</v>
      </c>
      <c r="C36">
        <f>[4]p52!C36</f>
        <v>0</v>
      </c>
      <c r="D36">
        <f>[4]p52!D36</f>
        <v>6.8999999999999992E-2</v>
      </c>
      <c r="E36">
        <f>[4]p52!E36</f>
        <v>6.8999999999999992E-2</v>
      </c>
      <c r="F36">
        <f>[4]p52!F36</f>
        <v>6.8999999999999992E-2</v>
      </c>
      <c r="G36">
        <f>[4]p52!G36</f>
        <v>0</v>
      </c>
      <c r="H36">
        <f>[4]p52!H36</f>
        <v>0</v>
      </c>
      <c r="I36">
        <f>[4]p52!I36</f>
        <v>0</v>
      </c>
      <c r="J36">
        <f>[4]p52!J36</f>
        <v>0</v>
      </c>
      <c r="K36">
        <f>[4]p52!K36</f>
        <v>0</v>
      </c>
    </row>
    <row r="37" spans="1:11">
      <c r="A37" t="s">
        <v>215</v>
      </c>
      <c r="B37">
        <f>[4]p52!B37</f>
        <v>9.1999999999999998E-2</v>
      </c>
      <c r="C37">
        <f>[4]p52!C37</f>
        <v>9.1999999999999998E-2</v>
      </c>
      <c r="D37">
        <f>[4]p52!D37</f>
        <v>0</v>
      </c>
      <c r="E37">
        <f>[4]p52!E37</f>
        <v>9.1999999999999998E-2</v>
      </c>
      <c r="F37">
        <f>[4]p52!F37</f>
        <v>9.1999999999999998E-2</v>
      </c>
      <c r="G37">
        <f>[4]p52!G37</f>
        <v>9.1999999999999998E-2</v>
      </c>
      <c r="H37">
        <f>[4]p52!H37</f>
        <v>0</v>
      </c>
      <c r="I37">
        <f>[4]p52!I37</f>
        <v>0</v>
      </c>
      <c r="J37">
        <f>[4]p52!J37</f>
        <v>0</v>
      </c>
      <c r="K37">
        <f>[4]p52!K37</f>
        <v>0</v>
      </c>
    </row>
    <row r="38" spans="1:11">
      <c r="A38" t="s">
        <v>216</v>
      </c>
      <c r="B38">
        <f>[4]p52!B38</f>
        <v>0.115</v>
      </c>
      <c r="C38">
        <f>[4]p52!C38</f>
        <v>0.115</v>
      </c>
      <c r="D38">
        <f>[4]p52!D38</f>
        <v>0.115</v>
      </c>
      <c r="E38">
        <f>[4]p52!E38</f>
        <v>0</v>
      </c>
      <c r="F38">
        <f>[4]p52!F38</f>
        <v>0</v>
      </c>
      <c r="G38">
        <f>[4]p52!G38</f>
        <v>0.115</v>
      </c>
      <c r="H38">
        <f>[4]p52!H38</f>
        <v>0</v>
      </c>
      <c r="I38">
        <f>[4]p52!I38</f>
        <v>0</v>
      </c>
      <c r="J38">
        <f>[4]p52!J38</f>
        <v>0</v>
      </c>
      <c r="K38">
        <f>[4]p52!K38</f>
        <v>0</v>
      </c>
    </row>
    <row r="39" spans="1:11">
      <c r="A39" t="s">
        <v>217</v>
      </c>
      <c r="B39">
        <f>[4]p52!B39</f>
        <v>0.115</v>
      </c>
      <c r="C39">
        <f>[4]p52!C39</f>
        <v>0.115</v>
      </c>
      <c r="D39">
        <f>[4]p52!D39</f>
        <v>0.115</v>
      </c>
      <c r="E39">
        <f>[4]p52!E39</f>
        <v>0</v>
      </c>
      <c r="F39">
        <f>[4]p52!F39</f>
        <v>0</v>
      </c>
      <c r="G39">
        <f>[4]p52!G39</f>
        <v>0.115</v>
      </c>
      <c r="H39">
        <f>[4]p52!H39</f>
        <v>0</v>
      </c>
      <c r="I39">
        <f>[4]p52!I39</f>
        <v>0</v>
      </c>
      <c r="J39">
        <f>[4]p52!J39</f>
        <v>0</v>
      </c>
      <c r="K39">
        <f>[4]p52!K39</f>
        <v>0</v>
      </c>
    </row>
    <row r="40" spans="1:11">
      <c r="A40" t="s">
        <v>218</v>
      </c>
      <c r="B40">
        <f>[4]p52!B40</f>
        <v>5.7500000000000002E-2</v>
      </c>
      <c r="C40">
        <f>[4]p52!C40</f>
        <v>0</v>
      </c>
      <c r="D40">
        <f>[4]p52!D40</f>
        <v>5.7500000000000002E-2</v>
      </c>
      <c r="E40">
        <f>[4]p52!E40</f>
        <v>5.7500000000000002E-2</v>
      </c>
      <c r="F40">
        <f>[4]p52!F40</f>
        <v>5.7500000000000002E-2</v>
      </c>
      <c r="G40">
        <f>[4]p52!G40</f>
        <v>0</v>
      </c>
      <c r="H40">
        <f>[4]p52!H40</f>
        <v>0</v>
      </c>
      <c r="I40">
        <f>[4]p52!I40</f>
        <v>0</v>
      </c>
      <c r="J40">
        <f>[4]p52!J40</f>
        <v>0</v>
      </c>
      <c r="K40">
        <f>[4]p52!K40</f>
        <v>0</v>
      </c>
    </row>
    <row r="41" spans="1:11">
      <c r="A41" t="s">
        <v>219</v>
      </c>
      <c r="B41">
        <f>[4]p52!B41</f>
        <v>0.6</v>
      </c>
      <c r="C41">
        <f>[4]p52!C41</f>
        <v>1.2</v>
      </c>
      <c r="D41">
        <f>[4]p52!D41</f>
        <v>0.6</v>
      </c>
      <c r="E41">
        <f>[4]p52!E41</f>
        <v>1.5</v>
      </c>
      <c r="F41">
        <f>[4]p52!F41</f>
        <v>1.5</v>
      </c>
      <c r="G41">
        <f>[4]p52!G41</f>
        <v>1.2</v>
      </c>
      <c r="H41">
        <f>[4]p52!H41</f>
        <v>0</v>
      </c>
      <c r="I41">
        <f>[4]p52!I41</f>
        <v>0</v>
      </c>
      <c r="J41">
        <f>[4]p52!J41</f>
        <v>0</v>
      </c>
      <c r="K41">
        <f>[4]p52!K41</f>
        <v>0</v>
      </c>
    </row>
    <row r="42" spans="1:11">
      <c r="A42" t="s">
        <v>220</v>
      </c>
      <c r="B42">
        <f>[4]p52!B42</f>
        <v>1.2</v>
      </c>
      <c r="C42">
        <f>[4]p52!C42</f>
        <v>0.6</v>
      </c>
      <c r="D42">
        <f>[4]p52!D42</f>
        <v>1.8</v>
      </c>
      <c r="E42">
        <f>[4]p52!E42</f>
        <v>1.2</v>
      </c>
      <c r="F42">
        <f>[4]p52!F42</f>
        <v>1.2</v>
      </c>
      <c r="G42">
        <f>[4]p52!G42</f>
        <v>0.6</v>
      </c>
      <c r="H42">
        <f>[4]p52!H42</f>
        <v>0</v>
      </c>
      <c r="I42">
        <f>[4]p52!I42</f>
        <v>0</v>
      </c>
      <c r="J42">
        <f>[4]p52!J42</f>
        <v>0</v>
      </c>
      <c r="K42">
        <f>[4]p52!K42</f>
        <v>0</v>
      </c>
    </row>
    <row r="43" spans="1:11">
      <c r="A43" t="s">
        <v>221</v>
      </c>
      <c r="B43">
        <f>[4]p52!B43</f>
        <v>0.6</v>
      </c>
      <c r="C43">
        <f>[4]p52!C43</f>
        <v>1.8</v>
      </c>
      <c r="D43">
        <f>[4]p52!D43</f>
        <v>0.6</v>
      </c>
      <c r="E43">
        <f>[4]p52!E43</f>
        <v>1.2</v>
      </c>
      <c r="F43">
        <f>[4]p52!F43</f>
        <v>1.2</v>
      </c>
      <c r="G43">
        <f>[4]p52!G43</f>
        <v>1.2</v>
      </c>
      <c r="H43">
        <f>[4]p52!H43</f>
        <v>0</v>
      </c>
      <c r="I43">
        <f>[4]p52!I43</f>
        <v>0</v>
      </c>
      <c r="J43">
        <f>[4]p52!J43</f>
        <v>0</v>
      </c>
      <c r="K43">
        <f>[4]p52!K43</f>
        <v>0</v>
      </c>
    </row>
    <row r="44" spans="1:11">
      <c r="A44" t="s">
        <v>222</v>
      </c>
      <c r="B44">
        <f>[4]p52!B44</f>
        <v>1.5</v>
      </c>
      <c r="C44">
        <f>[4]p52!C44</f>
        <v>1.2</v>
      </c>
      <c r="D44">
        <f>[4]p52!D44</f>
        <v>1.2</v>
      </c>
      <c r="E44">
        <f>[4]p52!E44</f>
        <v>0.6</v>
      </c>
      <c r="F44">
        <f>[4]p52!F44</f>
        <v>0.6</v>
      </c>
      <c r="G44">
        <f>[4]p52!G44</f>
        <v>0.9</v>
      </c>
      <c r="H44">
        <f>[4]p52!H44</f>
        <v>0</v>
      </c>
      <c r="I44">
        <f>[4]p52!I44</f>
        <v>0</v>
      </c>
      <c r="J44">
        <f>[4]p52!J44</f>
        <v>0</v>
      </c>
      <c r="K44">
        <f>[4]p52!K44</f>
        <v>0</v>
      </c>
    </row>
    <row r="45" spans="1:11">
      <c r="A45" t="s">
        <v>223</v>
      </c>
      <c r="B45">
        <f>[4]p52!B45</f>
        <v>1.5</v>
      </c>
      <c r="C45">
        <f>[4]p52!C45</f>
        <v>1.2</v>
      </c>
      <c r="D45">
        <f>[4]p52!D45</f>
        <v>1.2</v>
      </c>
      <c r="E45">
        <f>[4]p52!E45</f>
        <v>0.6</v>
      </c>
      <c r="F45">
        <f>[4]p52!F45</f>
        <v>0.6</v>
      </c>
      <c r="G45">
        <f>[4]p52!G45</f>
        <v>0.9</v>
      </c>
      <c r="H45">
        <f>[4]p52!H45</f>
        <v>0</v>
      </c>
      <c r="I45">
        <f>[4]p52!I45</f>
        <v>0</v>
      </c>
      <c r="J45">
        <f>[4]p52!J45</f>
        <v>0</v>
      </c>
      <c r="K45">
        <f>[4]p52!K45</f>
        <v>0</v>
      </c>
    </row>
    <row r="46" spans="1:11">
      <c r="A46" t="s">
        <v>224</v>
      </c>
      <c r="B46">
        <f>[4]p52!B46</f>
        <v>1.2</v>
      </c>
      <c r="C46">
        <f>[4]p52!C46</f>
        <v>0.6</v>
      </c>
      <c r="D46">
        <f>[4]p52!D46</f>
        <v>1.2</v>
      </c>
      <c r="E46">
        <f>[4]p52!E46</f>
        <v>0.9</v>
      </c>
      <c r="F46">
        <f>[4]p52!F46</f>
        <v>0.9</v>
      </c>
      <c r="G46">
        <f>[4]p52!G46</f>
        <v>0.6</v>
      </c>
      <c r="H46">
        <f>[4]p52!H46</f>
        <v>0</v>
      </c>
      <c r="I46">
        <f>[4]p52!I46</f>
        <v>0</v>
      </c>
      <c r="J46">
        <f>[4]p52!J46</f>
        <v>0</v>
      </c>
      <c r="K46">
        <f>[4]p52!K46</f>
        <v>0</v>
      </c>
    </row>
    <row r="47" spans="1:11">
      <c r="A47" t="s">
        <v>225</v>
      </c>
      <c r="B47">
        <f>[4]p52!B47</f>
        <v>88</v>
      </c>
      <c r="C47">
        <f>[4]p52!C47</f>
        <v>13.1</v>
      </c>
      <c r="D47">
        <f>[4]p52!D47</f>
        <v>7</v>
      </c>
      <c r="E47">
        <f>[4]p52!E47</f>
        <v>0.67</v>
      </c>
      <c r="F47">
        <f>[4]p52!F47</f>
        <v>0.79</v>
      </c>
      <c r="G47">
        <f>[4]p52!G47</f>
        <v>1</v>
      </c>
      <c r="H47">
        <f>[4]p52!H47</f>
        <v>0</v>
      </c>
      <c r="I47">
        <f>[4]p52!I47</f>
        <v>0</v>
      </c>
      <c r="J47">
        <f>[4]p52!J47</f>
        <v>0</v>
      </c>
      <c r="K47">
        <f>[4]p52!K47</f>
        <v>0</v>
      </c>
    </row>
    <row r="48" spans="1:11">
      <c r="A48" t="s">
        <v>226</v>
      </c>
      <c r="B48">
        <f>[4]p52!B48</f>
        <v>90</v>
      </c>
      <c r="C48">
        <f>[4]p52!C48</f>
        <v>13.4</v>
      </c>
      <c r="D48">
        <f>[4]p52!D48</f>
        <v>6.8</v>
      </c>
      <c r="E48">
        <f>[4]p52!E48</f>
        <v>0.68</v>
      </c>
      <c r="F48">
        <f>[4]p52!F48</f>
        <v>0.81</v>
      </c>
      <c r="G48">
        <f>[4]p52!G48</f>
        <v>1</v>
      </c>
      <c r="H48">
        <f>[4]p52!H48</f>
        <v>0</v>
      </c>
      <c r="I48">
        <f>[4]p52!I48</f>
        <v>0</v>
      </c>
      <c r="J48">
        <f>[4]p52!J48</f>
        <v>0</v>
      </c>
      <c r="K48">
        <f>[4]p52!K48</f>
        <v>0</v>
      </c>
    </row>
    <row r="49" spans="1:20">
      <c r="A49" t="s">
        <v>227</v>
      </c>
      <c r="B49">
        <f>[4]p52!B49</f>
        <v>89</v>
      </c>
      <c r="C49">
        <f>[4]p52!C49</f>
        <v>13</v>
      </c>
      <c r="D49">
        <f>[4]p52!D49</f>
        <v>7</v>
      </c>
      <c r="E49">
        <f>[4]p52!E49</f>
        <v>0.67</v>
      </c>
      <c r="F49">
        <f>[4]p52!F49</f>
        <v>0.79</v>
      </c>
      <c r="G49">
        <f>[4]p52!G49</f>
        <v>1</v>
      </c>
      <c r="H49">
        <f>[4]p52!H49</f>
        <v>0</v>
      </c>
      <c r="I49">
        <f>[4]p52!I49</f>
        <v>0</v>
      </c>
      <c r="J49">
        <f>[4]p52!J49</f>
        <v>0</v>
      </c>
      <c r="K49">
        <f>[4]p52!K49</f>
        <v>0</v>
      </c>
    </row>
    <row r="50" spans="1:20">
      <c r="A50" t="s">
        <v>228</v>
      </c>
      <c r="B50">
        <f>[4]p52!B50</f>
        <v>88</v>
      </c>
      <c r="C50">
        <f>[4]p52!C50</f>
        <v>13</v>
      </c>
      <c r="D50">
        <f>[4]p52!D50</f>
        <v>6.2</v>
      </c>
      <c r="E50">
        <f>[4]p52!E50</f>
        <v>0.67</v>
      </c>
      <c r="F50">
        <f>[4]p52!F50</f>
        <v>0.8</v>
      </c>
      <c r="G50">
        <f>[4]p52!G50</f>
        <v>1</v>
      </c>
      <c r="H50">
        <f>[4]p52!H50</f>
        <v>0</v>
      </c>
      <c r="I50">
        <f>[4]p52!I50</f>
        <v>0</v>
      </c>
      <c r="J50">
        <f>[4]p52!J50</f>
        <v>0</v>
      </c>
      <c r="K50">
        <f>[4]p52!K50</f>
        <v>0</v>
      </c>
    </row>
    <row r="51" spans="1:20" ht="14" thickBot="1">
      <c r="A51" s="34" t="s">
        <v>229</v>
      </c>
      <c r="B51" s="34">
        <f>[4]p52!B51</f>
        <v>6.3910112359550686</v>
      </c>
      <c r="C51" s="34">
        <f>[4]p52!C51</f>
        <v>7.6000000000000068</v>
      </c>
      <c r="D51" s="34">
        <f>[4]p52!D51</f>
        <v>-4.6971428571428442</v>
      </c>
      <c r="E51" s="34">
        <f>[4]p52!E51</f>
        <v>7.6000000000000068</v>
      </c>
      <c r="F51" s="34">
        <f>[4]p52!F51</f>
        <v>8.962025316455712</v>
      </c>
      <c r="G51" s="34">
        <f>[4]p52!G51</f>
        <v>7.6</v>
      </c>
      <c r="H51" s="34">
        <f>[4]p52!H51</f>
        <v>0</v>
      </c>
      <c r="I51" s="34">
        <f>[4]p52!I51</f>
        <v>0</v>
      </c>
      <c r="J51" s="34">
        <f>[4]p52!J51</f>
        <v>0</v>
      </c>
      <c r="K51" s="34">
        <f>[4]p52!K51</f>
        <v>0</v>
      </c>
      <c r="L51" s="34"/>
      <c r="M51" s="34"/>
    </row>
    <row r="52" spans="1:20">
      <c r="A52" t="s">
        <v>115</v>
      </c>
      <c r="B52">
        <f>[4]p52!B52</f>
        <v>21778052.019719049</v>
      </c>
      <c r="C52">
        <f>[4]p52!C52</f>
        <v>24760505.320544988</v>
      </c>
      <c r="D52">
        <f>[4]p52!D52</f>
        <v>21657088.54675065</v>
      </c>
      <c r="E52">
        <f>[4]p52!E52</f>
        <v>24562234.556477085</v>
      </c>
      <c r="F52">
        <f>[4]p52!F52</f>
        <v>21797796.40088895</v>
      </c>
      <c r="G52">
        <f>[4]p52!G52</f>
        <v>0</v>
      </c>
      <c r="H52">
        <f>[4]p52!H52</f>
        <v>0</v>
      </c>
      <c r="I52">
        <f>[4]p52!I52</f>
        <v>0</v>
      </c>
      <c r="J52">
        <f>[4]p52!J52</f>
        <v>0</v>
      </c>
      <c r="K52">
        <f>[4]p52!K52</f>
        <v>0</v>
      </c>
      <c r="M52" s="28"/>
    </row>
    <row r="53" spans="1:20">
      <c r="A53" t="s">
        <v>116</v>
      </c>
      <c r="B53">
        <f>[4]p52!B53</f>
        <v>31435694</v>
      </c>
      <c r="C53">
        <f>[4]p52!C53</f>
        <v>30804265</v>
      </c>
      <c r="D53">
        <f>[4]p52!D53</f>
        <v>31440464</v>
      </c>
      <c r="E53">
        <f>[4]p52!E53</f>
        <v>30713075</v>
      </c>
      <c r="F53">
        <f>[4]p52!F53</f>
        <v>31435232</v>
      </c>
      <c r="G53">
        <f>[4]p52!G53</f>
        <v>0</v>
      </c>
      <c r="H53">
        <f>[4]p52!H53</f>
        <v>0</v>
      </c>
      <c r="I53">
        <f>[4]p52!I53</f>
        <v>0</v>
      </c>
      <c r="J53">
        <f>[4]p52!J53</f>
        <v>0</v>
      </c>
      <c r="K53">
        <f>[4]p52!K53</f>
        <v>0</v>
      </c>
      <c r="N53" s="10"/>
      <c r="O53" s="10"/>
      <c r="P53" s="10"/>
      <c r="Q53" s="10"/>
      <c r="R53" s="10"/>
    </row>
    <row r="54" spans="1:20">
      <c r="A54" t="s">
        <v>230</v>
      </c>
      <c r="B54">
        <f>[4]p52!B54</f>
        <v>1461433</v>
      </c>
      <c r="C54">
        <f>[4]p52!C54</f>
        <v>1974827</v>
      </c>
      <c r="D54">
        <f>[4]p52!D54</f>
        <v>1447012</v>
      </c>
      <c r="E54">
        <f>[4]p52!E54</f>
        <v>2123028</v>
      </c>
      <c r="F54">
        <f>[4]p52!F54</f>
        <v>1514887</v>
      </c>
      <c r="G54">
        <f>[4]p52!G54</f>
        <v>0</v>
      </c>
      <c r="H54">
        <f>[4]p52!H54</f>
        <v>0</v>
      </c>
      <c r="I54">
        <f>[4]p52!I54</f>
        <v>0</v>
      </c>
      <c r="J54">
        <f>[4]p52!J54</f>
        <v>0</v>
      </c>
      <c r="K54">
        <f>[4]p52!K54</f>
        <v>0</v>
      </c>
      <c r="N54" s="32"/>
      <c r="O54" s="32"/>
      <c r="P54" s="32"/>
      <c r="Q54" s="32"/>
      <c r="R54" s="32"/>
      <c r="S54" s="32"/>
      <c r="T54" s="33"/>
    </row>
    <row r="55" spans="1:20">
      <c r="A55" t="s">
        <v>231</v>
      </c>
      <c r="B55">
        <f>[4]p52!B55</f>
        <v>4348871</v>
      </c>
      <c r="C55">
        <f>[4]p52!C55</f>
        <v>1857631</v>
      </c>
      <c r="D55">
        <f>[4]p52!D55</f>
        <v>4353863</v>
      </c>
      <c r="E55">
        <f>[4]p52!E55</f>
        <v>2197844</v>
      </c>
      <c r="F55">
        <f>[4]p52!F55</f>
        <v>4111753</v>
      </c>
      <c r="G55">
        <f>[4]p52!G55</f>
        <v>0</v>
      </c>
      <c r="H55">
        <f>[4]p52!H55</f>
        <v>0</v>
      </c>
      <c r="I55">
        <f>[4]p52!I55</f>
        <v>0</v>
      </c>
      <c r="J55">
        <f>[4]p52!J55</f>
        <v>0</v>
      </c>
      <c r="K55">
        <f>[4]p52!K55</f>
        <v>0</v>
      </c>
      <c r="N55" s="32"/>
      <c r="O55" s="32"/>
      <c r="P55" s="32"/>
      <c r="Q55" s="32"/>
      <c r="R55" s="32"/>
      <c r="S55" s="32"/>
      <c r="T55" s="33"/>
    </row>
    <row r="56" spans="1:20">
      <c r="A56" t="s">
        <v>232</v>
      </c>
      <c r="B56">
        <f>[4]p52!B56</f>
        <v>5810304</v>
      </c>
      <c r="C56">
        <f>[4]p52!C56</f>
        <v>3832458</v>
      </c>
      <c r="D56">
        <f>[4]p52!D56</f>
        <v>5800875</v>
      </c>
      <c r="E56">
        <f>[4]p52!E56</f>
        <v>4320872</v>
      </c>
      <c r="F56">
        <f>[4]p52!F56</f>
        <v>5626640</v>
      </c>
      <c r="G56">
        <f>[4]p52!G56</f>
        <v>0</v>
      </c>
      <c r="H56">
        <f>[4]p52!H56</f>
        <v>0</v>
      </c>
      <c r="I56">
        <f>[4]p52!I56</f>
        <v>0</v>
      </c>
      <c r="J56">
        <f>[4]p52!J56</f>
        <v>0</v>
      </c>
      <c r="K56">
        <f>[4]p52!K56</f>
        <v>0</v>
      </c>
      <c r="T56" s="33"/>
    </row>
    <row r="57" spans="1:20">
      <c r="A57" t="s">
        <v>233</v>
      </c>
      <c r="B57">
        <f>[4]p52!B57</f>
        <v>4027352</v>
      </c>
      <c r="C57">
        <f>[4]p52!C57</f>
        <v>4062225</v>
      </c>
      <c r="D57">
        <f>[4]p52!D57</f>
        <v>4040747</v>
      </c>
      <c r="E57">
        <f>[4]p52!E57</f>
        <v>4079610</v>
      </c>
      <c r="F57">
        <f>[4]p52!F57</f>
        <v>4055513</v>
      </c>
      <c r="G57">
        <f>[4]p52!G57</f>
        <v>84394</v>
      </c>
      <c r="H57">
        <f>[4]p52!H57</f>
        <v>84394</v>
      </c>
      <c r="I57">
        <f>[4]p52!I57</f>
        <v>84394</v>
      </c>
      <c r="J57">
        <f>[4]p52!J57</f>
        <v>84394</v>
      </c>
      <c r="K57">
        <f>[4]p52!K57</f>
        <v>84394</v>
      </c>
      <c r="M57" s="28"/>
      <c r="N57" s="10"/>
      <c r="O57" s="10"/>
      <c r="P57" s="10"/>
      <c r="Q57" s="10"/>
      <c r="R57" s="10"/>
      <c r="T57" s="33"/>
    </row>
    <row r="58" spans="1:20">
      <c r="A58" t="s">
        <v>234</v>
      </c>
      <c r="B58">
        <f>[4]p52!B58</f>
        <v>5999283</v>
      </c>
      <c r="C58">
        <f>[4]p52!C58</f>
        <v>5999283</v>
      </c>
      <c r="D58">
        <f>[4]p52!D58</f>
        <v>5999283</v>
      </c>
      <c r="E58">
        <f>[4]p52!E58</f>
        <v>5999283</v>
      </c>
      <c r="F58">
        <f>[4]p52!F58</f>
        <v>5999283</v>
      </c>
      <c r="G58">
        <f>[4]p52!G58</f>
        <v>2924504</v>
      </c>
      <c r="H58">
        <f>[4]p52!H58</f>
        <v>1988663</v>
      </c>
      <c r="I58">
        <f>[4]p52!I58</f>
        <v>1871683</v>
      </c>
      <c r="J58">
        <f>[4]p52!J58</f>
        <v>2573560</v>
      </c>
      <c r="K58">
        <f>[4]p52!K58</f>
        <v>2807521</v>
      </c>
      <c r="N58" s="32"/>
      <c r="O58" s="32"/>
      <c r="P58" s="32"/>
      <c r="Q58" s="32"/>
      <c r="R58" s="32"/>
      <c r="S58" s="32"/>
      <c r="T58" s="33"/>
    </row>
    <row r="59" spans="1:20">
      <c r="A59" t="s">
        <v>235</v>
      </c>
      <c r="B59">
        <f>[4]p52!B59</f>
        <v>7330585</v>
      </c>
      <c r="C59">
        <f>[4]p52!C59</f>
        <v>7330585</v>
      </c>
      <c r="D59">
        <f>[4]p52!D59</f>
        <v>7330585</v>
      </c>
      <c r="E59">
        <f>[4]p52!E59</f>
        <v>7330585</v>
      </c>
      <c r="F59">
        <f>[4]p52!F59</f>
        <v>7330585</v>
      </c>
      <c r="G59">
        <f>[4]p52!G59</f>
        <v>2339602</v>
      </c>
      <c r="H59">
        <f>[4]p52!H59</f>
        <v>2807521</v>
      </c>
      <c r="I59">
        <f>[4]p52!I59</f>
        <v>2573560</v>
      </c>
      <c r="J59">
        <f>[4]p52!J59</f>
        <v>1871683</v>
      </c>
      <c r="K59">
        <f>[4]p52!K59</f>
        <v>1988663</v>
      </c>
      <c r="N59" s="32"/>
      <c r="O59" s="32"/>
      <c r="P59" s="32"/>
      <c r="Q59" s="32"/>
      <c r="R59" s="32"/>
      <c r="S59" s="32"/>
      <c r="T59" s="33"/>
    </row>
    <row r="60" spans="1:20">
      <c r="A60" t="s">
        <v>236</v>
      </c>
      <c r="B60">
        <f>[4]p52!B60</f>
        <v>13329868</v>
      </c>
      <c r="C60">
        <f>[4]p52!C60</f>
        <v>13329868</v>
      </c>
      <c r="D60">
        <f>[4]p52!D60</f>
        <v>13329868</v>
      </c>
      <c r="E60">
        <f>[4]p52!E60</f>
        <v>13329868</v>
      </c>
      <c r="F60">
        <f>[4]p52!F60</f>
        <v>13329868</v>
      </c>
      <c r="G60">
        <f>[4]p52!G60</f>
        <v>5264106</v>
      </c>
      <c r="H60">
        <f>[4]p52!H60</f>
        <v>4796184</v>
      </c>
      <c r="I60">
        <f>[4]p52!I60</f>
        <v>4445243</v>
      </c>
      <c r="J60">
        <f>[4]p52!J60</f>
        <v>4445243</v>
      </c>
      <c r="K60">
        <f>[4]p52!K60</f>
        <v>4796184</v>
      </c>
    </row>
    <row r="61" spans="1:20">
      <c r="A61" t="s">
        <v>237</v>
      </c>
      <c r="B61">
        <f>[4]p52!B61</f>
        <v>76381270.019719049</v>
      </c>
      <c r="C61">
        <f>[4]p52!C61</f>
        <v>76789321.320544988</v>
      </c>
      <c r="D61">
        <f>[4]p52!D61</f>
        <v>76269042.54675065</v>
      </c>
      <c r="E61">
        <f>[4]p52!E61</f>
        <v>77005659.556477085</v>
      </c>
      <c r="F61">
        <f>[4]p52!F61</f>
        <v>76245049.40088895</v>
      </c>
      <c r="G61">
        <f>[4]p52!G61</f>
        <v>0</v>
      </c>
      <c r="H61">
        <f>[4]p52!H61</f>
        <v>0</v>
      </c>
      <c r="I61">
        <f>[4]p52!I61</f>
        <v>0</v>
      </c>
      <c r="J61">
        <f>[4]p52!J61</f>
        <v>0</v>
      </c>
      <c r="K61">
        <f>[4]p52!K61</f>
        <v>0</v>
      </c>
    </row>
    <row r="62" spans="1:20">
      <c r="A62" t="s">
        <v>121</v>
      </c>
      <c r="B62">
        <f>[4]p52!B62</f>
        <v>7499999.8928571427</v>
      </c>
      <c r="C62">
        <f>[4]p52!C62</f>
        <v>8306008.3571428573</v>
      </c>
      <c r="D62">
        <f>[4]p52!D62</f>
        <v>7499999.8928571427</v>
      </c>
      <c r="E62">
        <f>[4]p52!E62</f>
        <v>8306182.4285714291</v>
      </c>
      <c r="F62">
        <f>[4]p52!F62</f>
        <v>7499999.8928571427</v>
      </c>
      <c r="G62">
        <f>[4]p52!G62</f>
        <v>0</v>
      </c>
      <c r="H62">
        <f>[4]p52!H62</f>
        <v>0</v>
      </c>
      <c r="I62">
        <f>[4]p52!I62</f>
        <v>0</v>
      </c>
      <c r="J62">
        <f>[4]p52!J62</f>
        <v>0</v>
      </c>
      <c r="K62">
        <f>[4]p52!K62</f>
        <v>0</v>
      </c>
    </row>
    <row r="63" spans="1:20">
      <c r="A63" t="s">
        <v>122</v>
      </c>
      <c r="B63">
        <f>[4]p52!B63</f>
        <v>1987449</v>
      </c>
      <c r="C63">
        <f>[4]p52!C63</f>
        <v>1788126</v>
      </c>
      <c r="D63">
        <f>[4]p52!D63</f>
        <v>1838923</v>
      </c>
      <c r="E63">
        <f>[4]p52!E63</f>
        <v>1966131</v>
      </c>
      <c r="F63">
        <f>[4]p52!F63</f>
        <v>1987489</v>
      </c>
      <c r="G63">
        <f>[4]p52!G63</f>
        <v>-3739913</v>
      </c>
      <c r="H63">
        <f>[4]p52!H63</f>
        <v>-3290106</v>
      </c>
      <c r="I63">
        <f>[4]p52!I63</f>
        <v>-2571121</v>
      </c>
      <c r="J63">
        <f>[4]p52!J63</f>
        <v>-2417012</v>
      </c>
      <c r="K63">
        <f>[4]p52!K63</f>
        <v>-3011777</v>
      </c>
    </row>
    <row r="64" spans="1:20">
      <c r="A64" t="s">
        <v>238</v>
      </c>
      <c r="B64">
        <f>[4]p52!B64</f>
        <v>39813053</v>
      </c>
      <c r="C64">
        <f>[4]p52!C64</f>
        <v>39496712</v>
      </c>
      <c r="D64">
        <f>[4]p52!D64</f>
        <v>39492567</v>
      </c>
      <c r="E64">
        <f>[4]p52!E64</f>
        <v>39503813</v>
      </c>
      <c r="F64">
        <f>[4]p52!F64</f>
        <v>39492975</v>
      </c>
      <c r="G64">
        <f>[4]p52!G64</f>
        <v>0</v>
      </c>
      <c r="H64">
        <f>[4]p52!H64</f>
        <v>0</v>
      </c>
      <c r="I64">
        <f>[4]p52!I64</f>
        <v>0</v>
      </c>
      <c r="J64">
        <f>[4]p52!J64</f>
        <v>0</v>
      </c>
      <c r="K64">
        <f>[4]p52!K64</f>
        <v>0</v>
      </c>
    </row>
    <row r="65" spans="1:13">
      <c r="A65" t="s">
        <v>239</v>
      </c>
      <c r="B65">
        <f>[4]p52!B65</f>
        <v>1000000</v>
      </c>
      <c r="C65">
        <f>[4]p52!C65</f>
        <v>1000000</v>
      </c>
      <c r="D65">
        <f>[4]p52!D65</f>
        <v>1000000</v>
      </c>
      <c r="E65">
        <f>[4]p52!E65</f>
        <v>1000000</v>
      </c>
      <c r="F65">
        <f>[4]p52!F65</f>
        <v>1000000</v>
      </c>
      <c r="G65">
        <f>[4]p52!G65</f>
        <v>1000000</v>
      </c>
      <c r="H65">
        <f>[4]p52!H65</f>
        <v>1000000</v>
      </c>
      <c r="I65">
        <f>[4]p52!I65</f>
        <v>1000000</v>
      </c>
      <c r="J65">
        <f>[4]p52!J65</f>
        <v>1000000</v>
      </c>
      <c r="K65">
        <f>[4]p52!K65</f>
        <v>1000000</v>
      </c>
    </row>
    <row r="66" spans="1:13">
      <c r="A66" t="s">
        <v>125</v>
      </c>
      <c r="B66">
        <f>[4]p52!B66</f>
        <v>26080768.126861908</v>
      </c>
      <c r="C66">
        <f>[4]p52!C66</f>
        <v>26198474.963402137</v>
      </c>
      <c r="D66">
        <f>[4]p52!D66</f>
        <v>26437552.653893501</v>
      </c>
      <c r="E66">
        <f>[4]p52!E66</f>
        <v>26229533.127905652</v>
      </c>
      <c r="F66">
        <f>[4]p52!F66</f>
        <v>26264585.508031797</v>
      </c>
      <c r="G66">
        <f>[4]p52!G66</f>
        <v>13261716</v>
      </c>
      <c r="H66">
        <f>[4]p52!H66</f>
        <v>14134863</v>
      </c>
      <c r="I66">
        <f>[4]p52!I66</f>
        <v>15530539</v>
      </c>
      <c r="J66">
        <f>[4]p52!J66</f>
        <v>15830706</v>
      </c>
      <c r="K66">
        <f>[4]p52!K66</f>
        <v>14675148</v>
      </c>
    </row>
    <row r="67" spans="1:13">
      <c r="A67" t="s">
        <v>240</v>
      </c>
      <c r="B67">
        <f>[4]p52!B67</f>
        <v>76381270.019719049</v>
      </c>
      <c r="C67">
        <f>[4]p52!C67</f>
        <v>76789321.320544988</v>
      </c>
      <c r="D67">
        <f>[4]p52!D67</f>
        <v>76269042.54675065</v>
      </c>
      <c r="E67">
        <f>[4]p52!E67</f>
        <v>77005659.556477085</v>
      </c>
      <c r="F67">
        <f>[4]p52!F67</f>
        <v>76245049.40088895</v>
      </c>
      <c r="G67">
        <f>[4]p52!G67</f>
        <v>0</v>
      </c>
      <c r="H67">
        <f>[4]p52!H67</f>
        <v>0</v>
      </c>
      <c r="I67">
        <f>[4]p52!I67</f>
        <v>0</v>
      </c>
      <c r="J67">
        <f>[4]p52!J67</f>
        <v>0</v>
      </c>
      <c r="K67">
        <f>[4]p52!K67</f>
        <v>0</v>
      </c>
    </row>
    <row r="68" spans="1:13">
      <c r="A68" t="s">
        <v>241</v>
      </c>
      <c r="B68">
        <f>[4]p52!B68</f>
        <v>2000000</v>
      </c>
      <c r="C68">
        <f>[4]p52!C68</f>
        <v>2000000</v>
      </c>
      <c r="D68">
        <f>[4]p52!D68</f>
        <v>2000000</v>
      </c>
      <c r="E68">
        <f>[4]p52!E68</f>
        <v>2000000</v>
      </c>
      <c r="F68">
        <f>[4]p52!F68</f>
        <v>2000000</v>
      </c>
      <c r="G68">
        <f>[4]p52!G68</f>
        <v>0</v>
      </c>
      <c r="H68">
        <f>[4]p52!H68</f>
        <v>0</v>
      </c>
      <c r="I68">
        <f>[4]p52!I68</f>
        <v>0</v>
      </c>
      <c r="J68">
        <f>[4]p52!J68</f>
        <v>0</v>
      </c>
      <c r="K68">
        <f>[4]p52!K68</f>
        <v>0</v>
      </c>
    </row>
    <row r="69" spans="1:13">
      <c r="A69" t="s">
        <v>242</v>
      </c>
      <c r="B69">
        <f>[4]p52!B69</f>
        <v>37690127.488935396</v>
      </c>
      <c r="C69">
        <f>[4]p52!C69</f>
        <v>36288621.467663147</v>
      </c>
      <c r="D69">
        <f>[4]p52!D69</f>
        <v>37695636.975245148</v>
      </c>
      <c r="E69">
        <f>[4]p52!E69</f>
        <v>36290149.342031695</v>
      </c>
      <c r="F69">
        <f>[4]p52!F69</f>
        <v>37689353.240008451</v>
      </c>
      <c r="G69">
        <f>[4]p52!G69</f>
        <v>0</v>
      </c>
      <c r="H69">
        <f>[4]p52!H69</f>
        <v>0</v>
      </c>
      <c r="I69">
        <f>[4]p52!I69</f>
        <v>0</v>
      </c>
      <c r="J69">
        <f>[4]p52!J69</f>
        <v>0</v>
      </c>
      <c r="K69">
        <f>[4]p52!K69</f>
        <v>0</v>
      </c>
    </row>
    <row r="70" spans="1:13">
      <c r="A70" t="s">
        <v>243</v>
      </c>
      <c r="B70">
        <f>[4]p52!B70</f>
        <v>3857988.0976155326</v>
      </c>
      <c r="C70">
        <f>[4]p52!C70</f>
        <v>3471067.2540155426</v>
      </c>
      <c r="D70">
        <f>[4]p52!D70</f>
        <v>3569674.4010034278</v>
      </c>
      <c r="E70">
        <f>[4]p52!E70</f>
        <v>3816607.9781089015</v>
      </c>
      <c r="F70">
        <f>[4]p52!F70</f>
        <v>3858068.0241172574</v>
      </c>
      <c r="G70">
        <f>[4]p52!G70</f>
        <v>-52383</v>
      </c>
      <c r="H70">
        <f>[4]p52!H70</f>
        <v>-48474</v>
      </c>
      <c r="I70">
        <f>[4]p52!I70</f>
        <v>-45542</v>
      </c>
      <c r="J70">
        <f>[4]p52!J70</f>
        <v>-45542</v>
      </c>
      <c r="K70">
        <f>[4]p52!K70</f>
        <v>-48474</v>
      </c>
    </row>
    <row r="71" spans="1:13">
      <c r="A71" t="s">
        <v>244</v>
      </c>
      <c r="B71">
        <f>[4]p52!B71</f>
        <v>1.0002057210579989</v>
      </c>
      <c r="C71">
        <f>[4]p52!C71</f>
        <v>1.0001517599888752</v>
      </c>
      <c r="D71">
        <f>[4]p52!D71</f>
        <v>1.0005584209557654</v>
      </c>
      <c r="E71">
        <f>[4]p52!E71</f>
        <v>1.0001952158036076</v>
      </c>
      <c r="F71">
        <f>[4]p52!F71</f>
        <v>0.99888888219375338</v>
      </c>
      <c r="G71">
        <f>[4]p52!G71</f>
        <v>0</v>
      </c>
      <c r="H71">
        <f>[4]p52!H71</f>
        <v>0</v>
      </c>
      <c r="I71">
        <f>[4]p52!I71</f>
        <v>0</v>
      </c>
      <c r="J71">
        <f>[4]p52!J71</f>
        <v>0</v>
      </c>
      <c r="K71">
        <f>[4]p52!K71</f>
        <v>0</v>
      </c>
    </row>
    <row r="72" spans="1:13">
      <c r="A72" t="s">
        <v>245</v>
      </c>
      <c r="B72">
        <f>[4]p52!B72</f>
        <v>0.98987242288788779</v>
      </c>
      <c r="C72">
        <f>[4]p52!C72</f>
        <v>1.0147454580684814</v>
      </c>
      <c r="D72">
        <f>[4]p52!D72</f>
        <v>0.98984675920642651</v>
      </c>
      <c r="E72">
        <f>[4]p52!E72</f>
        <v>1.0147751288764679</v>
      </c>
      <c r="F72">
        <f>[4]p52!F72</f>
        <v>0.99076023096073706</v>
      </c>
      <c r="G72">
        <f>[4]p52!G72</f>
        <v>0</v>
      </c>
      <c r="H72">
        <f>[4]p52!H72</f>
        <v>0</v>
      </c>
      <c r="I72">
        <f>[4]p52!I72</f>
        <v>0</v>
      </c>
      <c r="J72">
        <f>[4]p52!J72</f>
        <v>0</v>
      </c>
      <c r="K72">
        <f>[4]p52!K72</f>
        <v>0</v>
      </c>
    </row>
    <row r="73" spans="1:13">
      <c r="A73" t="s">
        <v>246</v>
      </c>
      <c r="B73">
        <f>[4]p52!B73</f>
        <v>0</v>
      </c>
      <c r="C73">
        <f>[4]p52!C73</f>
        <v>0</v>
      </c>
      <c r="D73">
        <f>[4]p52!D73</f>
        <v>0</v>
      </c>
      <c r="E73">
        <f>[4]p52!E73</f>
        <v>0</v>
      </c>
      <c r="F73">
        <f>[4]p52!F73</f>
        <v>0</v>
      </c>
      <c r="G73">
        <f>[4]p52!G73</f>
        <v>0</v>
      </c>
      <c r="H73">
        <f>[4]p52!H73</f>
        <v>0</v>
      </c>
      <c r="I73">
        <f>[4]p52!I73</f>
        <v>0</v>
      </c>
      <c r="J73">
        <f>[4]p52!J73</f>
        <v>0</v>
      </c>
      <c r="K73">
        <f>[4]p52!K73</f>
        <v>0</v>
      </c>
    </row>
    <row r="74" spans="1:13">
      <c r="A74" t="s">
        <v>435</v>
      </c>
      <c r="B74">
        <f>[4]p52!B74</f>
        <v>0</v>
      </c>
      <c r="C74">
        <f>[4]p52!C74</f>
        <v>0</v>
      </c>
      <c r="D74">
        <f>[4]p52!D74</f>
        <v>0</v>
      </c>
      <c r="E74">
        <f>[4]p52!E74</f>
        <v>0</v>
      </c>
      <c r="F74">
        <f>[4]p52!F74</f>
        <v>0</v>
      </c>
      <c r="G74">
        <f>[4]p52!G74</f>
        <v>0</v>
      </c>
      <c r="H74">
        <f>[4]p52!H74</f>
        <v>0</v>
      </c>
      <c r="I74">
        <f>[4]p52!I74</f>
        <v>0</v>
      </c>
      <c r="J74">
        <f>[4]p52!J74</f>
        <v>0</v>
      </c>
      <c r="K74">
        <f>[4]p52!K74</f>
        <v>0</v>
      </c>
    </row>
    <row r="75" spans="1:13">
      <c r="A75" t="s">
        <v>436</v>
      </c>
      <c r="B75">
        <f>[4]p52!B75</f>
        <v>0</v>
      </c>
      <c r="C75">
        <f>[4]p52!C75</f>
        <v>0</v>
      </c>
      <c r="D75">
        <f>[4]p52!D75</f>
        <v>0</v>
      </c>
      <c r="E75">
        <f>[4]p52!E75</f>
        <v>0</v>
      </c>
      <c r="F75">
        <f>[4]p52!F75</f>
        <v>0</v>
      </c>
      <c r="G75">
        <f>[4]p52!G75</f>
        <v>0</v>
      </c>
      <c r="H75">
        <f>[4]p52!H75</f>
        <v>0</v>
      </c>
      <c r="I75">
        <f>[4]p52!I75</f>
        <v>0</v>
      </c>
      <c r="J75">
        <f>[4]p52!J75</f>
        <v>0</v>
      </c>
      <c r="K75">
        <f>[4]p52!K75</f>
        <v>0</v>
      </c>
    </row>
    <row r="76" spans="1:13">
      <c r="A76" t="s">
        <v>437</v>
      </c>
      <c r="B76">
        <f>[4]p52!B76</f>
        <v>0</v>
      </c>
      <c r="C76">
        <f>[4]p52!C76</f>
        <v>0</v>
      </c>
      <c r="D76">
        <f>[4]p52!D76</f>
        <v>0</v>
      </c>
      <c r="E76">
        <f>[4]p52!E76</f>
        <v>0</v>
      </c>
      <c r="F76">
        <f>[4]p52!F76</f>
        <v>0</v>
      </c>
      <c r="G76">
        <f>[4]p52!G76</f>
        <v>0</v>
      </c>
      <c r="H76">
        <f>[4]p52!H76</f>
        <v>0</v>
      </c>
      <c r="I76">
        <f>[4]p52!I76</f>
        <v>0</v>
      </c>
      <c r="J76">
        <f>[4]p52!J76</f>
        <v>0</v>
      </c>
      <c r="K76">
        <f>[4]p52!K76</f>
        <v>0</v>
      </c>
    </row>
    <row r="77" spans="1:13" ht="14" thickBot="1">
      <c r="A77" s="34" t="s">
        <v>438</v>
      </c>
      <c r="B77" s="34">
        <f>[4]p52!B77</f>
        <v>0</v>
      </c>
      <c r="C77" s="34">
        <f>[4]p52!C77</f>
        <v>0</v>
      </c>
      <c r="D77" s="34">
        <f>[4]p52!D77</f>
        <v>0</v>
      </c>
      <c r="E77" s="34">
        <f>[4]p52!E77</f>
        <v>0</v>
      </c>
      <c r="F77" s="34">
        <f>[4]p52!F77</f>
        <v>0</v>
      </c>
      <c r="G77" s="34">
        <f>[4]p52!G77</f>
        <v>0</v>
      </c>
      <c r="H77" s="34">
        <f>[4]p52!H77</f>
        <v>0</v>
      </c>
      <c r="I77" s="34">
        <f>[4]p52!I77</f>
        <v>0</v>
      </c>
      <c r="J77" s="34">
        <f>[4]p52!J77</f>
        <v>0</v>
      </c>
      <c r="K77" s="34">
        <f>[4]p52!K77</f>
        <v>0</v>
      </c>
      <c r="L77" s="34"/>
      <c r="M77" s="34"/>
    </row>
    <row r="78" spans="1:13">
      <c r="A78" t="s">
        <v>247</v>
      </c>
      <c r="B78">
        <f>[4]p52!B78</f>
        <v>1</v>
      </c>
    </row>
    <row r="79" spans="1:13">
      <c r="A79" t="s">
        <v>248</v>
      </c>
      <c r="B79">
        <f>[4]p52!B79</f>
        <v>90000</v>
      </c>
    </row>
    <row r="80" spans="1:13">
      <c r="A80" t="s">
        <v>249</v>
      </c>
      <c r="B80">
        <f>[4]p52!B80</f>
        <v>90000</v>
      </c>
    </row>
    <row r="81" spans="1:2">
      <c r="A81" t="s">
        <v>250</v>
      </c>
      <c r="B81">
        <f>[4]p52!B81</f>
        <v>0</v>
      </c>
    </row>
    <row r="82" spans="1:2">
      <c r="A82" t="s">
        <v>251</v>
      </c>
      <c r="B82">
        <f>[4]p52!B82</f>
        <v>0</v>
      </c>
    </row>
    <row r="83" spans="1:2">
      <c r="A83" t="s">
        <v>252</v>
      </c>
      <c r="B83">
        <f>[4]p52!B83</f>
        <v>0</v>
      </c>
    </row>
    <row r="84" spans="1:2">
      <c r="A84" t="s">
        <v>253</v>
      </c>
      <c r="B84">
        <f>[4]p52!B84</f>
        <v>0</v>
      </c>
    </row>
    <row r="85" spans="1:2">
      <c r="A85" t="s">
        <v>254</v>
      </c>
      <c r="B85">
        <f>[4]p52!B85</f>
        <v>65222</v>
      </c>
    </row>
    <row r="86" spans="1:2">
      <c r="A86" t="s">
        <v>255</v>
      </c>
      <c r="B86">
        <f>[4]p52!B86</f>
        <v>34816</v>
      </c>
    </row>
    <row r="87" spans="1:2">
      <c r="A87" t="s">
        <v>256</v>
      </c>
      <c r="B87">
        <f>[4]p52!B87</f>
        <v>23002</v>
      </c>
    </row>
    <row r="88" spans="1:2">
      <c r="A88" t="s">
        <v>257</v>
      </c>
      <c r="B88">
        <f>[4]p52!B88</f>
        <v>52330</v>
      </c>
    </row>
    <row r="89" spans="1:2">
      <c r="A89" t="s">
        <v>258</v>
      </c>
      <c r="B89">
        <f>[4]p52!B89</f>
        <v>55175</v>
      </c>
    </row>
    <row r="90" spans="1:2">
      <c r="A90" t="s">
        <v>259</v>
      </c>
      <c r="B90">
        <f>[4]p52!B90</f>
        <v>134119</v>
      </c>
    </row>
    <row r="91" spans="1:2">
      <c r="A91" t="s">
        <v>260</v>
      </c>
      <c r="B91">
        <f>[4]p52!B91</f>
        <v>65222</v>
      </c>
    </row>
    <row r="92" spans="1:2">
      <c r="A92" t="s">
        <v>261</v>
      </c>
      <c r="B92">
        <f>[4]p52!B92</f>
        <v>34816</v>
      </c>
    </row>
    <row r="93" spans="1:2">
      <c r="A93" t="s">
        <v>262</v>
      </c>
      <c r="B93">
        <f>[4]p52!B93</f>
        <v>23002</v>
      </c>
    </row>
    <row r="94" spans="1:2">
      <c r="A94" t="s">
        <v>263</v>
      </c>
      <c r="B94">
        <f>[4]p52!B94</f>
        <v>52330</v>
      </c>
    </row>
    <row r="95" spans="1:2">
      <c r="A95" t="s">
        <v>264</v>
      </c>
      <c r="B95">
        <f>[4]p52!B95</f>
        <v>55175</v>
      </c>
    </row>
    <row r="96" spans="1:2">
      <c r="A96" t="s">
        <v>265</v>
      </c>
      <c r="B96">
        <f>[4]p52!B96</f>
        <v>134119</v>
      </c>
    </row>
    <row r="97" spans="1:2">
      <c r="A97" t="s">
        <v>266</v>
      </c>
      <c r="B97">
        <f>[4]p52!B97</f>
        <v>0</v>
      </c>
    </row>
    <row r="98" spans="1:2">
      <c r="A98" t="s">
        <v>267</v>
      </c>
      <c r="B98">
        <f>[4]p52!B98</f>
        <v>0</v>
      </c>
    </row>
    <row r="99" spans="1:2">
      <c r="A99" t="s">
        <v>268</v>
      </c>
      <c r="B99">
        <f>[4]p52!B99</f>
        <v>0</v>
      </c>
    </row>
    <row r="100" spans="1:2">
      <c r="A100" t="s">
        <v>269</v>
      </c>
      <c r="B100">
        <f>[4]p52!B100</f>
        <v>0</v>
      </c>
    </row>
    <row r="101" spans="1:2">
      <c r="A101" t="s">
        <v>270</v>
      </c>
      <c r="B101">
        <f>[4]p52!B101</f>
        <v>0</v>
      </c>
    </row>
    <row r="102" spans="1:2">
      <c r="A102" t="s">
        <v>271</v>
      </c>
      <c r="B102">
        <f>[4]p52!B102</f>
        <v>0</v>
      </c>
    </row>
    <row r="103" spans="1:2">
      <c r="A103" t="s">
        <v>272</v>
      </c>
      <c r="B103">
        <f>[4]p52!B103</f>
        <v>260888000.00000003</v>
      </c>
    </row>
    <row r="104" spans="1:2">
      <c r="A104" t="s">
        <v>273</v>
      </c>
      <c r="B104">
        <f>[4]p52!B104</f>
        <v>12533760</v>
      </c>
    </row>
    <row r="105" spans="1:2">
      <c r="A105" t="s">
        <v>274</v>
      </c>
      <c r="B105">
        <f>[4]p52!B105</f>
        <v>7820680</v>
      </c>
    </row>
    <row r="106" spans="1:2">
      <c r="A106" t="s">
        <v>275</v>
      </c>
      <c r="B106">
        <f>[4]p52!B106</f>
        <v>1569900</v>
      </c>
    </row>
    <row r="107" spans="1:2">
      <c r="A107" t="s">
        <v>276</v>
      </c>
      <c r="B107">
        <f>[4]p52!B107</f>
        <v>2593225</v>
      </c>
    </row>
    <row r="108" spans="1:2">
      <c r="A108" t="s">
        <v>277</v>
      </c>
      <c r="B108">
        <f>[4]p52!B108</f>
        <v>5767117</v>
      </c>
    </row>
    <row r="109" spans="1:2">
      <c r="A109" t="s">
        <v>278</v>
      </c>
      <c r="B109">
        <f>[4]p52!B109</f>
        <v>1681.3552337386102</v>
      </c>
    </row>
    <row r="110" spans="1:2">
      <c r="A110" t="s">
        <v>279</v>
      </c>
      <c r="B110">
        <f>[4]p52!B110</f>
        <v>261.19121391687565</v>
      </c>
    </row>
    <row r="111" spans="1:2">
      <c r="A111" t="s">
        <v>280</v>
      </c>
      <c r="B111">
        <f>[4]p52!B111</f>
        <v>132.24142287831765</v>
      </c>
    </row>
    <row r="112" spans="1:2">
      <c r="A112" t="s">
        <v>281</v>
      </c>
      <c r="B112">
        <f>[4]p52!B112</f>
        <v>13.059393332638974</v>
      </c>
    </row>
    <row r="113" spans="1:2">
      <c r="A113" t="s">
        <v>282</v>
      </c>
      <c r="B113">
        <f>[4]p52!B113</f>
        <v>15.398389153410134</v>
      </c>
    </row>
    <row r="114" spans="1:2">
      <c r="A114" t="s">
        <v>283</v>
      </c>
      <c r="B114">
        <f>[4]p52!B114</f>
        <v>19.491631839759663</v>
      </c>
    </row>
    <row r="115" spans="1:2">
      <c r="A115" t="s">
        <v>284</v>
      </c>
      <c r="B115">
        <f>[4]p52!B115</f>
        <v>11999959</v>
      </c>
    </row>
    <row r="116" spans="1:2">
      <c r="A116" t="s">
        <v>285</v>
      </c>
      <c r="B116">
        <f>[4]p52!B116</f>
        <v>650000</v>
      </c>
    </row>
    <row r="117" spans="1:2">
      <c r="A117" t="s">
        <v>286</v>
      </c>
      <c r="B117">
        <f>[4]p52!B117</f>
        <v>649999</v>
      </c>
    </row>
    <row r="118" spans="1:2">
      <c r="A118" t="s">
        <v>287</v>
      </c>
      <c r="B118">
        <f>[4]p52!B118</f>
        <v>199999.69</v>
      </c>
    </row>
    <row r="119" spans="1:2">
      <c r="A119" t="s">
        <v>288</v>
      </c>
      <c r="B119">
        <f>[4]p52!B119</f>
        <v>300000.13</v>
      </c>
    </row>
    <row r="120" spans="1:2">
      <c r="A120" t="s">
        <v>289</v>
      </c>
      <c r="B120">
        <f>[4]p52!B120</f>
        <v>1000000</v>
      </c>
    </row>
    <row r="121" spans="1:2">
      <c r="A121" t="s">
        <v>290</v>
      </c>
      <c r="B121">
        <f>[4]p52!B121</f>
        <v>23479920</v>
      </c>
    </row>
    <row r="122" spans="1:2">
      <c r="A122" t="s">
        <v>291</v>
      </c>
      <c r="B122">
        <f>[4]p52!B122</f>
        <v>864829.43999999994</v>
      </c>
    </row>
    <row r="123" spans="1:2">
      <c r="A123" t="s">
        <v>292</v>
      </c>
      <c r="B123">
        <f>[4]p52!B123</f>
        <v>0</v>
      </c>
    </row>
    <row r="124" spans="1:2">
      <c r="A124" t="s">
        <v>293</v>
      </c>
      <c r="B124">
        <f>[4]p52!B124</f>
        <v>180538.5</v>
      </c>
    </row>
    <row r="125" spans="1:2">
      <c r="A125" t="s">
        <v>294</v>
      </c>
      <c r="B125">
        <f>[4]p52!B125</f>
        <v>298220.875</v>
      </c>
    </row>
    <row r="126" spans="1:2">
      <c r="A126" t="s">
        <v>295</v>
      </c>
      <c r="B126">
        <f>[4]p52!B126</f>
        <v>331609.22750000004</v>
      </c>
    </row>
    <row r="127" spans="1:2">
      <c r="A127" t="s">
        <v>296</v>
      </c>
      <c r="B127">
        <f>[4]p52!B127</f>
        <v>58385</v>
      </c>
    </row>
    <row r="128" spans="1:2">
      <c r="A128" t="s">
        <v>297</v>
      </c>
      <c r="B128">
        <f>[4]p52!B128</f>
        <v>19659</v>
      </c>
    </row>
    <row r="129" spans="1:2">
      <c r="A129" t="s">
        <v>298</v>
      </c>
      <c r="B129">
        <f>[4]p52!B129</f>
        <v>19339</v>
      </c>
    </row>
    <row r="130" spans="1:2">
      <c r="A130" t="s">
        <v>299</v>
      </c>
      <c r="B130">
        <f>[4]p52!B130</f>
        <v>53869</v>
      </c>
    </row>
    <row r="131" spans="1:2">
      <c r="A131" t="s">
        <v>300</v>
      </c>
      <c r="B131">
        <f>[4]p52!B131</f>
        <v>62989</v>
      </c>
    </row>
    <row r="132" spans="1:2">
      <c r="A132" t="s">
        <v>301</v>
      </c>
      <c r="B132">
        <f>[4]p52!B132</f>
        <v>138533</v>
      </c>
    </row>
    <row r="133" spans="1:2">
      <c r="A133" t="s">
        <v>302</v>
      </c>
      <c r="B133">
        <f>[4]p52!B133</f>
        <v>58385</v>
      </c>
    </row>
    <row r="134" spans="1:2">
      <c r="A134" t="s">
        <v>303</v>
      </c>
      <c r="B134">
        <f>[4]p52!B134</f>
        <v>19659</v>
      </c>
    </row>
    <row r="135" spans="1:2">
      <c r="A135" t="s">
        <v>304</v>
      </c>
      <c r="B135">
        <f>[4]p52!B135</f>
        <v>19339</v>
      </c>
    </row>
    <row r="136" spans="1:2">
      <c r="A136" t="s">
        <v>305</v>
      </c>
      <c r="B136">
        <f>[4]p52!B136</f>
        <v>53869</v>
      </c>
    </row>
    <row r="137" spans="1:2">
      <c r="A137" t="s">
        <v>306</v>
      </c>
      <c r="B137">
        <f>[4]p52!B137</f>
        <v>62989</v>
      </c>
    </row>
    <row r="138" spans="1:2">
      <c r="A138" t="s">
        <v>307</v>
      </c>
      <c r="B138">
        <f>[4]p52!B138</f>
        <v>138533</v>
      </c>
    </row>
    <row r="139" spans="1:2">
      <c r="A139" t="s">
        <v>308</v>
      </c>
      <c r="B139">
        <f>[4]p52!B139</f>
        <v>0</v>
      </c>
    </row>
    <row r="140" spans="1:2">
      <c r="A140" t="s">
        <v>309</v>
      </c>
      <c r="B140">
        <f>[4]p52!B140</f>
        <v>0</v>
      </c>
    </row>
    <row r="141" spans="1:2">
      <c r="A141" t="s">
        <v>310</v>
      </c>
      <c r="B141">
        <f>[4]p52!B141</f>
        <v>0</v>
      </c>
    </row>
    <row r="142" spans="1:2">
      <c r="A142" t="s">
        <v>311</v>
      </c>
      <c r="B142">
        <f>[4]p52!B142</f>
        <v>0</v>
      </c>
    </row>
    <row r="143" spans="1:2">
      <c r="A143" t="s">
        <v>312</v>
      </c>
      <c r="B143">
        <f>[4]p52!B143</f>
        <v>0</v>
      </c>
    </row>
    <row r="144" spans="1:2">
      <c r="A144" t="s">
        <v>313</v>
      </c>
      <c r="B144">
        <f>[4]p52!B144</f>
        <v>0</v>
      </c>
    </row>
    <row r="145" spans="1:2">
      <c r="A145" t="s">
        <v>314</v>
      </c>
      <c r="B145">
        <f>[4]p52!B145</f>
        <v>356148500</v>
      </c>
    </row>
    <row r="146" spans="1:2">
      <c r="A146" t="s">
        <v>315</v>
      </c>
      <c r="B146">
        <f>[4]p52!B146</f>
        <v>8846550</v>
      </c>
    </row>
    <row r="147" spans="1:2">
      <c r="A147" t="s">
        <v>316</v>
      </c>
      <c r="B147">
        <f>[4]p52!B147</f>
        <v>8702550</v>
      </c>
    </row>
    <row r="148" spans="1:2">
      <c r="A148" t="s">
        <v>317</v>
      </c>
      <c r="B148">
        <f>[4]p52!B148</f>
        <v>2154760</v>
      </c>
    </row>
    <row r="149" spans="1:2">
      <c r="A149" t="s">
        <v>318</v>
      </c>
      <c r="B149">
        <f>[4]p52!B149</f>
        <v>3464395</v>
      </c>
    </row>
    <row r="150" spans="1:2">
      <c r="A150" t="s">
        <v>319</v>
      </c>
      <c r="B150">
        <f>[4]p52!B150</f>
        <v>7757848</v>
      </c>
    </row>
    <row r="151" spans="1:2">
      <c r="A151" t="s">
        <v>320</v>
      </c>
      <c r="B151">
        <f>[4]p52!B151</f>
        <v>2595.2694631788167</v>
      </c>
    </row>
    <row r="152" spans="1:2">
      <c r="A152" t="s">
        <v>321</v>
      </c>
      <c r="B152">
        <f>[4]p52!B152</f>
        <v>371.28430361038897</v>
      </c>
    </row>
    <row r="153" spans="1:2">
      <c r="A153" t="s">
        <v>322</v>
      </c>
      <c r="B153">
        <f>[4]p52!B153</f>
        <v>204.12231732867099</v>
      </c>
    </row>
    <row r="154" spans="1:2">
      <c r="A154" t="s">
        <v>323</v>
      </c>
      <c r="B154">
        <f>[4]p52!B154</f>
        <v>19.33642180145851</v>
      </c>
    </row>
    <row r="155" spans="1:2">
      <c r="A155" t="s">
        <v>324</v>
      </c>
      <c r="B155">
        <f>[4]p52!B155</f>
        <v>22.799661527092869</v>
      </c>
    </row>
    <row r="156" spans="1:2">
      <c r="A156" t="s">
        <v>325</v>
      </c>
      <c r="B156">
        <f>[4]p52!B156</f>
        <v>28.560331046952999</v>
      </c>
    </row>
    <row r="157" spans="1:2">
      <c r="A157" t="s">
        <v>326</v>
      </c>
      <c r="B157">
        <f>[4]p52!B157</f>
        <v>16999979</v>
      </c>
    </row>
    <row r="158" spans="1:2">
      <c r="A158" t="s">
        <v>327</v>
      </c>
      <c r="B158">
        <f>[4]p52!B158</f>
        <v>600002</v>
      </c>
    </row>
    <row r="159" spans="1:2">
      <c r="A159" t="s">
        <v>328</v>
      </c>
      <c r="B159">
        <f>[4]p52!B159</f>
        <v>599998</v>
      </c>
    </row>
    <row r="160" spans="1:2">
      <c r="A160" t="s">
        <v>329</v>
      </c>
      <c r="B160">
        <f>[4]p52!B160</f>
        <v>279999.7</v>
      </c>
    </row>
    <row r="161" spans="1:2">
      <c r="A161" t="s">
        <v>330</v>
      </c>
      <c r="B161">
        <f>[4]p52!B161</f>
        <v>399999.91</v>
      </c>
    </row>
    <row r="162" spans="1:2">
      <c r="A162" t="s">
        <v>331</v>
      </c>
      <c r="B162">
        <f>[4]p52!B162</f>
        <v>1200000</v>
      </c>
    </row>
    <row r="163" spans="1:2">
      <c r="A163" t="s">
        <v>332</v>
      </c>
      <c r="B163">
        <f>[4]p52!B163</f>
        <v>32053365</v>
      </c>
    </row>
    <row r="164" spans="1:2">
      <c r="A164" t="s">
        <v>333</v>
      </c>
      <c r="B164">
        <f>[4]p52!B164</f>
        <v>0</v>
      </c>
    </row>
    <row r="165" spans="1:2">
      <c r="A165" t="s">
        <v>334</v>
      </c>
      <c r="B165">
        <f>[4]p52!B165</f>
        <v>800634.6</v>
      </c>
    </row>
    <row r="166" spans="1:2">
      <c r="A166" t="s">
        <v>335</v>
      </c>
      <c r="B166">
        <f>[4]p52!B166</f>
        <v>247797.4</v>
      </c>
    </row>
    <row r="167" spans="1:2">
      <c r="A167" t="s">
        <v>336</v>
      </c>
      <c r="B167">
        <f>[4]p52!B167</f>
        <v>398405.42499999999</v>
      </c>
    </row>
    <row r="168" spans="1:2">
      <c r="A168" t="s">
        <v>337</v>
      </c>
      <c r="B168">
        <f>[4]p52!B168</f>
        <v>0</v>
      </c>
    </row>
    <row r="169" spans="1:2">
      <c r="A169" t="s">
        <v>338</v>
      </c>
      <c r="B169">
        <f>[4]p52!B169</f>
        <v>3</v>
      </c>
    </row>
    <row r="170" spans="1:2">
      <c r="A170" t="s">
        <v>339</v>
      </c>
      <c r="B170">
        <f>[4]p52!B170</f>
        <v>6</v>
      </c>
    </row>
    <row r="171" spans="1:2">
      <c r="A171" t="s">
        <v>340</v>
      </c>
      <c r="B171">
        <f>[4]p52!B171</f>
        <v>346070</v>
      </c>
    </row>
    <row r="172" spans="1:2">
      <c r="A172" t="s">
        <v>341</v>
      </c>
      <c r="B172">
        <f>[4]p52!B172</f>
        <v>9660843</v>
      </c>
    </row>
    <row r="173" spans="1:2">
      <c r="A173" t="s">
        <v>342</v>
      </c>
      <c r="B173">
        <f>[4]p52!B173</f>
        <v>32339155.5</v>
      </c>
    </row>
    <row r="174" spans="1:2">
      <c r="A174" t="s">
        <v>343</v>
      </c>
      <c r="B174">
        <f>[4]p52!B174</f>
        <v>379701</v>
      </c>
    </row>
    <row r="175" spans="1:2">
      <c r="A175" t="s">
        <v>344</v>
      </c>
      <c r="B175">
        <f>[4]p52!B175</f>
        <v>9660843</v>
      </c>
    </row>
    <row r="176" spans="1:2">
      <c r="A176" t="s">
        <v>345</v>
      </c>
      <c r="B176">
        <f>[4]p52!B176</f>
        <v>35668998</v>
      </c>
    </row>
    <row r="177" spans="1:2">
      <c r="A177" t="s">
        <v>346</v>
      </c>
      <c r="B177">
        <f>[4]p52!B177</f>
        <v>374955</v>
      </c>
    </row>
    <row r="178" spans="1:2">
      <c r="A178" t="s">
        <v>347</v>
      </c>
      <c r="B178">
        <f>[4]p52!B178</f>
        <v>9923459</v>
      </c>
    </row>
    <row r="179" spans="1:2">
      <c r="A179" t="s">
        <v>348</v>
      </c>
      <c r="B179">
        <f>[4]p52!B179</f>
        <v>36710359</v>
      </c>
    </row>
    <row r="180" spans="1:2">
      <c r="A180" t="s">
        <v>349</v>
      </c>
      <c r="B180">
        <f>[4]p52!B180</f>
        <v>332834</v>
      </c>
    </row>
    <row r="181" spans="1:2">
      <c r="A181" t="s">
        <v>350</v>
      </c>
      <c r="B181">
        <f>[4]p52!B181</f>
        <v>1955988</v>
      </c>
    </row>
    <row r="182" spans="1:2">
      <c r="A182" t="s">
        <v>351</v>
      </c>
      <c r="B182">
        <f>[4]p52!B182</f>
        <v>7044012</v>
      </c>
    </row>
    <row r="183" spans="1:2">
      <c r="A183" t="s">
        <v>352</v>
      </c>
      <c r="B183">
        <f>[4]p52!B183</f>
        <v>371169</v>
      </c>
    </row>
    <row r="184" spans="1:2">
      <c r="A184" t="s">
        <v>353</v>
      </c>
      <c r="B184">
        <f>[4]p52!B184</f>
        <v>1955988</v>
      </c>
    </row>
    <row r="185" spans="1:2">
      <c r="A185" t="s">
        <v>354</v>
      </c>
      <c r="B185">
        <f>[4]p52!B185</f>
        <v>7853449</v>
      </c>
    </row>
    <row r="186" spans="1:2">
      <c r="A186" t="s">
        <v>355</v>
      </c>
      <c r="B186">
        <f>[4]p52!B186</f>
        <v>366529</v>
      </c>
    </row>
    <row r="187" spans="1:2">
      <c r="A187" t="s">
        <v>356</v>
      </c>
      <c r="B187">
        <f>[4]p52!B187</f>
        <v>1946708</v>
      </c>
    </row>
    <row r="188" spans="1:2">
      <c r="A188" t="s">
        <v>357</v>
      </c>
      <c r="B188">
        <f>[4]p52!B188</f>
        <v>7748508</v>
      </c>
    </row>
    <row r="189" spans="1:2">
      <c r="A189" t="s">
        <v>358</v>
      </c>
      <c r="B189">
        <f>[4]p52!B189</f>
        <v>0</v>
      </c>
    </row>
    <row r="190" spans="1:2">
      <c r="A190" t="s">
        <v>359</v>
      </c>
      <c r="B190">
        <f>[4]p52!B190</f>
        <v>0</v>
      </c>
    </row>
    <row r="191" spans="1:2">
      <c r="A191" t="s">
        <v>360</v>
      </c>
      <c r="B191">
        <f>[4]p52!B191</f>
        <v>0</v>
      </c>
    </row>
    <row r="192" spans="1:2">
      <c r="A192" t="s">
        <v>361</v>
      </c>
      <c r="B192">
        <f>[4]p52!B192</f>
        <v>84293</v>
      </c>
    </row>
    <row r="193" spans="1:2">
      <c r="A193" t="s">
        <v>362</v>
      </c>
      <c r="B193">
        <f>[4]p52!B193</f>
        <v>10230031</v>
      </c>
    </row>
    <row r="194" spans="1:2">
      <c r="A194" t="s">
        <v>363</v>
      </c>
      <c r="B194">
        <f>[4]p52!B194</f>
        <v>121.3627257491259</v>
      </c>
    </row>
    <row r="195" spans="1:2">
      <c r="A195" t="s">
        <v>364</v>
      </c>
      <c r="B195">
        <f>[4]p52!B195</f>
        <v>0</v>
      </c>
    </row>
    <row r="196" spans="1:2">
      <c r="A196" t="s">
        <v>365</v>
      </c>
      <c r="B196">
        <f>[4]p52!B196</f>
        <v>0</v>
      </c>
    </row>
    <row r="197" spans="1:2">
      <c r="A197" t="s">
        <v>366</v>
      </c>
      <c r="B197">
        <f>[4]p52!B197</f>
        <v>0</v>
      </c>
    </row>
    <row r="198" spans="1:2">
      <c r="A198" t="s">
        <v>367</v>
      </c>
      <c r="B198">
        <f>[4]p52!B198</f>
        <v>0</v>
      </c>
    </row>
    <row r="199" spans="1:2">
      <c r="A199" t="s">
        <v>368</v>
      </c>
      <c r="B199">
        <f>[4]p52!B199</f>
        <v>0</v>
      </c>
    </row>
    <row r="200" spans="1:2">
      <c r="A200" t="s">
        <v>369</v>
      </c>
      <c r="B200">
        <f>[4]p52!B200</f>
        <v>0</v>
      </c>
    </row>
    <row r="201" spans="1:2">
      <c r="A201" t="s">
        <v>370</v>
      </c>
      <c r="B201">
        <f>[4]p52!B201</f>
        <v>160828</v>
      </c>
    </row>
    <row r="202" spans="1:2">
      <c r="A202" t="s">
        <v>371</v>
      </c>
      <c r="B202">
        <f>[4]p52!B202</f>
        <v>4348871</v>
      </c>
    </row>
    <row r="203" spans="1:2">
      <c r="A203" t="s">
        <v>372</v>
      </c>
      <c r="B203">
        <f>[4]p52!B203</f>
        <v>27.040506679005151</v>
      </c>
    </row>
    <row r="204" spans="1:2">
      <c r="A204" t="s">
        <v>373</v>
      </c>
      <c r="B204">
        <f>[4]p52!B204</f>
        <v>0</v>
      </c>
    </row>
    <row r="205" spans="1:2">
      <c r="A205" t="s">
        <v>374</v>
      </c>
      <c r="B205">
        <f>[4]p52!B205</f>
        <v>0</v>
      </c>
    </row>
    <row r="206" spans="1:2">
      <c r="A206" t="s">
        <v>375</v>
      </c>
      <c r="B206">
        <f>[4]p52!B206</f>
        <v>0</v>
      </c>
    </row>
    <row r="207" spans="1:2">
      <c r="A207" t="s">
        <v>376</v>
      </c>
      <c r="B207">
        <f>[4]p52!B207</f>
        <v>211966</v>
      </c>
    </row>
    <row r="208" spans="1:2">
      <c r="A208" t="s">
        <v>377</v>
      </c>
      <c r="B208">
        <f>[4]p52!B208</f>
        <v>395670</v>
      </c>
    </row>
    <row r="209" spans="1:2">
      <c r="A209" t="s">
        <v>378</v>
      </c>
      <c r="B209">
        <f>[4]p52!B209</f>
        <v>0</v>
      </c>
    </row>
    <row r="210" spans="1:2">
      <c r="A210" t="s">
        <v>379</v>
      </c>
      <c r="B210">
        <f>[4]p52!B210</f>
        <v>0</v>
      </c>
    </row>
    <row r="211" spans="1:2">
      <c r="A211" t="s">
        <v>380</v>
      </c>
      <c r="B211">
        <f>[4]p52!B211</f>
        <v>698908.2</v>
      </c>
    </row>
    <row r="212" spans="1:2">
      <c r="A212" t="s">
        <v>381</v>
      </c>
      <c r="B212">
        <f>[4]p52!B212</f>
        <v>1342451</v>
      </c>
    </row>
    <row r="213" spans="1:2">
      <c r="A213" t="s">
        <v>382</v>
      </c>
      <c r="B213">
        <f>[4]p52!B213</f>
        <v>37690127.488935396</v>
      </c>
    </row>
    <row r="214" spans="1:2">
      <c r="A214" t="s">
        <v>137</v>
      </c>
      <c r="B214">
        <f>[4]p52!B214</f>
        <v>509040</v>
      </c>
    </row>
    <row r="215" spans="1:2">
      <c r="A215" t="s">
        <v>383</v>
      </c>
      <c r="B215">
        <f>[4]p52!B215</f>
        <v>0</v>
      </c>
    </row>
    <row r="216" spans="1:2">
      <c r="A216" t="s">
        <v>384</v>
      </c>
      <c r="B216">
        <f>[4]p52!B216</f>
        <v>38199167.488935396</v>
      </c>
    </row>
    <row r="217" spans="1:2">
      <c r="A217" t="s">
        <v>385</v>
      </c>
      <c r="B217">
        <f>[4]p52!B217</f>
        <v>15915689</v>
      </c>
    </row>
    <row r="218" spans="1:2">
      <c r="A218" t="s">
        <v>386</v>
      </c>
      <c r="B218">
        <f>[4]p52!B218</f>
        <v>1306544.2</v>
      </c>
    </row>
    <row r="219" spans="1:2">
      <c r="A219" t="s">
        <v>387</v>
      </c>
      <c r="B219">
        <f>[4]p52!B219</f>
        <v>4403060</v>
      </c>
    </row>
    <row r="220" spans="1:2">
      <c r="A220" t="s">
        <v>388</v>
      </c>
      <c r="B220">
        <f>[4]p52!B220</f>
        <v>505949</v>
      </c>
    </row>
    <row r="221" spans="1:2">
      <c r="A221" t="s">
        <v>145</v>
      </c>
      <c r="B221">
        <f>[4]p52!B221</f>
        <v>3500000</v>
      </c>
    </row>
    <row r="222" spans="1:2">
      <c r="A222" t="s">
        <v>146</v>
      </c>
      <c r="B222">
        <f>[4]p52!B222</f>
        <v>1031587</v>
      </c>
    </row>
    <row r="223" spans="1:2">
      <c r="A223" t="s">
        <v>389</v>
      </c>
      <c r="B223">
        <f>[4]p52!B223</f>
        <v>168732</v>
      </c>
    </row>
    <row r="224" spans="1:2">
      <c r="A224" t="s">
        <v>390</v>
      </c>
      <c r="B224">
        <f>[4]p52!B224</f>
        <v>0</v>
      </c>
    </row>
    <row r="225" spans="1:2">
      <c r="A225" t="s">
        <v>391</v>
      </c>
      <c r="B225">
        <f>[4]p52!B225</f>
        <v>0</v>
      </c>
    </row>
    <row r="226" spans="1:2">
      <c r="A226" t="s">
        <v>392</v>
      </c>
      <c r="B226">
        <f>[4]p52!B226</f>
        <v>2400000</v>
      </c>
    </row>
    <row r="227" spans="1:2">
      <c r="A227" t="s">
        <v>152</v>
      </c>
      <c r="B227">
        <f>[4]p52!B227</f>
        <v>160000</v>
      </c>
    </row>
    <row r="228" spans="1:2">
      <c r="A228" t="s">
        <v>393</v>
      </c>
      <c r="B228">
        <f>[4]p52!B228</f>
        <v>55000</v>
      </c>
    </row>
    <row r="229" spans="1:2">
      <c r="A229" t="s">
        <v>394</v>
      </c>
      <c r="B229">
        <f>[4]p52!B229</f>
        <v>249576</v>
      </c>
    </row>
    <row r="230" spans="1:2">
      <c r="A230" t="s">
        <v>395</v>
      </c>
      <c r="B230">
        <f>[4]p52!B230</f>
        <v>2657593.1913198661</v>
      </c>
    </row>
    <row r="231" spans="1:2">
      <c r="A231" t="s">
        <v>396</v>
      </c>
      <c r="B231">
        <f>[4]p52!B231</f>
        <v>32353730.391319863</v>
      </c>
    </row>
    <row r="232" spans="1:2">
      <c r="A232" t="s">
        <v>397</v>
      </c>
      <c r="B232">
        <f>[4]p52!B232</f>
        <v>5845437.0976155326</v>
      </c>
    </row>
    <row r="233" spans="1:2">
      <c r="A233" t="s">
        <v>398</v>
      </c>
      <c r="B233">
        <f>[4]p52!B233</f>
        <v>1987449</v>
      </c>
    </row>
    <row r="234" spans="1:2">
      <c r="A234" t="s">
        <v>243</v>
      </c>
      <c r="B234">
        <f>[4]p52!B234</f>
        <v>3857988.0976155326</v>
      </c>
    </row>
    <row r="235" spans="1:2">
      <c r="A235" t="s">
        <v>399</v>
      </c>
      <c r="B235">
        <f>[4]p52!B235</f>
        <v>6250000</v>
      </c>
    </row>
    <row r="236" spans="1:2">
      <c r="A236" t="s">
        <v>400</v>
      </c>
      <c r="B236">
        <f>[4]p52!B236</f>
        <v>11666666.666666668</v>
      </c>
    </row>
    <row r="237" spans="1:2">
      <c r="A237" t="s">
        <v>401</v>
      </c>
      <c r="B237">
        <f>[4]p52!B237</f>
        <v>10000000</v>
      </c>
    </row>
    <row r="238" spans="1:2">
      <c r="A238" t="s">
        <v>402</v>
      </c>
      <c r="B238">
        <f>[4]p52!B238</f>
        <v>400</v>
      </c>
    </row>
    <row r="239" spans="1:2">
      <c r="A239" t="s">
        <v>403</v>
      </c>
      <c r="B239">
        <f>[4]p52!B239</f>
        <v>300</v>
      </c>
    </row>
    <row r="240" spans="1:2">
      <c r="A240" t="s">
        <v>404</v>
      </c>
      <c r="B240">
        <f>[4]p52!B240</f>
        <v>1000</v>
      </c>
    </row>
    <row r="241" spans="1:2">
      <c r="A241" t="s">
        <v>405</v>
      </c>
      <c r="B241">
        <f>[4]p52!B241</f>
        <v>1.4</v>
      </c>
    </row>
    <row r="242" spans="1:2">
      <c r="A242" t="s">
        <v>406</v>
      </c>
      <c r="B242">
        <f>[4]p52!B242</f>
        <v>2.66</v>
      </c>
    </row>
    <row r="243" spans="1:2">
      <c r="A243" t="s">
        <v>407</v>
      </c>
      <c r="B243">
        <f>[4]p52!B243</f>
        <v>54161536</v>
      </c>
    </row>
    <row r="244" spans="1:2">
      <c r="A244" t="s">
        <v>408</v>
      </c>
      <c r="B244">
        <f>[4]p52!B244</f>
        <v>14348483</v>
      </c>
    </row>
    <row r="245" spans="1:2">
      <c r="A245" t="s">
        <v>409</v>
      </c>
      <c r="B245">
        <f>[4]p52!B245</f>
        <v>55000</v>
      </c>
    </row>
    <row r="246" spans="1:2">
      <c r="A246" t="s">
        <v>410</v>
      </c>
      <c r="B246">
        <f>[4]p52!B246</f>
        <v>0</v>
      </c>
    </row>
    <row r="247" spans="1:2">
      <c r="A247" t="s">
        <v>411</v>
      </c>
      <c r="B247">
        <f>[4]p52!B247</f>
        <v>6.2</v>
      </c>
    </row>
    <row r="248" spans="1:2">
      <c r="A248" t="s">
        <v>412</v>
      </c>
      <c r="B248">
        <f>[4]p52!B248</f>
        <v>6.2</v>
      </c>
    </row>
    <row r="249" spans="1:2">
      <c r="A249" t="s">
        <v>413</v>
      </c>
      <c r="B249">
        <f>[4]p52!B249</f>
        <v>0</v>
      </c>
    </row>
    <row r="250" spans="1:2">
      <c r="A250" t="s">
        <v>414</v>
      </c>
      <c r="B250">
        <f>[4]p52!B250</f>
        <v>0</v>
      </c>
    </row>
    <row r="251" spans="1:2">
      <c r="A251" t="s">
        <v>415</v>
      </c>
      <c r="B251">
        <f>[4]p52!B251</f>
        <v>0</v>
      </c>
    </row>
    <row r="252" spans="1:2">
      <c r="A252" t="s">
        <v>416</v>
      </c>
      <c r="B252">
        <f>[4]p52!B252</f>
        <v>0</v>
      </c>
    </row>
    <row r="253" spans="1:2">
      <c r="A253" t="s">
        <v>417</v>
      </c>
      <c r="B253">
        <f>[4]p52!B253</f>
        <v>0</v>
      </c>
    </row>
    <row r="254" spans="1:2">
      <c r="A254" t="s">
        <v>418</v>
      </c>
      <c r="B254">
        <f>[4]p52!B254</f>
        <v>0</v>
      </c>
    </row>
    <row r="255" spans="1:2">
      <c r="A255" t="s">
        <v>419</v>
      </c>
      <c r="B255">
        <f>[4]p52!B255</f>
        <v>0</v>
      </c>
    </row>
    <row r="256" spans="1:2">
      <c r="A256" t="s">
        <v>420</v>
      </c>
      <c r="B256">
        <f>[4]p52!B256</f>
        <v>0</v>
      </c>
    </row>
    <row r="257" spans="1:2">
      <c r="A257" t="s">
        <v>421</v>
      </c>
      <c r="B257">
        <f>[4]p52!B257</f>
        <v>0</v>
      </c>
    </row>
    <row r="258" spans="1:2">
      <c r="A258" t="s">
        <v>422</v>
      </c>
      <c r="B258">
        <f>[4]p52!B258</f>
        <v>0</v>
      </c>
    </row>
    <row r="259" spans="1:2">
      <c r="A259" t="s">
        <v>423</v>
      </c>
      <c r="B259">
        <f>[4]p52!B259</f>
        <v>5</v>
      </c>
    </row>
    <row r="260" spans="1:2">
      <c r="A260" t="s">
        <v>1065</v>
      </c>
      <c r="B260">
        <f>[4]p52!B260</f>
        <v>15.79129667603123</v>
      </c>
    </row>
    <row r="261" spans="1:2">
      <c r="A261" t="s">
        <v>1066</v>
      </c>
      <c r="B261">
        <f>[4]p52!B261</f>
        <v>21.140231741553876</v>
      </c>
    </row>
    <row r="262" spans="1:2">
      <c r="A262" t="s">
        <v>227</v>
      </c>
      <c r="B262">
        <f>[4]p52!B262</f>
        <v>89</v>
      </c>
    </row>
    <row r="263" spans="1:2">
      <c r="A263" t="s">
        <v>228</v>
      </c>
      <c r="B263">
        <f>[4]p52!B263</f>
        <v>88</v>
      </c>
    </row>
    <row r="264" spans="1:2">
      <c r="A264" t="s">
        <v>346</v>
      </c>
      <c r="B264">
        <f>[4]p52!B264</f>
        <v>374955</v>
      </c>
    </row>
    <row r="265" spans="1:2">
      <c r="A265" t="s">
        <v>355</v>
      </c>
      <c r="B265">
        <f>[4]p52!B265</f>
        <v>366529</v>
      </c>
    </row>
    <row r="266" spans="1:2">
      <c r="A266" t="s">
        <v>338</v>
      </c>
      <c r="B266">
        <f>[4]p52!B266</f>
        <v>3</v>
      </c>
    </row>
    <row r="267" spans="1:2">
      <c r="A267" t="s">
        <v>339</v>
      </c>
      <c r="B267">
        <f>[4]p52!B267</f>
        <v>6</v>
      </c>
    </row>
    <row r="268" spans="1:2">
      <c r="A268" t="s">
        <v>1067</v>
      </c>
      <c r="B268">
        <f>[4]p52!B268</f>
        <v>899892</v>
      </c>
    </row>
    <row r="269" spans="1:2">
      <c r="A269" t="s">
        <v>1068</v>
      </c>
      <c r="B269">
        <f>[4]p52!B269</f>
        <v>1099587</v>
      </c>
    </row>
    <row r="270" spans="1:2">
      <c r="A270" t="s">
        <v>1069</v>
      </c>
      <c r="B270">
        <f>[4]p52!B270</f>
        <v>3235956.9872259852</v>
      </c>
    </row>
    <row r="271" spans="1:2">
      <c r="A271" t="s">
        <v>1070</v>
      </c>
      <c r="B271">
        <f>[4]p52!B271</f>
        <v>0.66458865232805486</v>
      </c>
    </row>
    <row r="272" spans="1:2">
      <c r="A272" t="s">
        <v>1071</v>
      </c>
      <c r="B272">
        <f>[4]p52!B272</f>
        <v>0.65125812172225905</v>
      </c>
    </row>
    <row r="273" spans="1:2">
      <c r="A273" t="s">
        <v>1072</v>
      </c>
      <c r="B273">
        <f>[4]p52!B273</f>
        <v>0.6490795165097003</v>
      </c>
    </row>
    <row r="274" spans="1:2">
      <c r="A274" t="s">
        <v>1073</v>
      </c>
      <c r="B274">
        <f>[4]p52!B274</f>
        <v>0.55364831502518341</v>
      </c>
    </row>
    <row r="275" spans="1:2">
      <c r="A275" t="s">
        <v>1087</v>
      </c>
      <c r="B275">
        <f>[4]p52!B275</f>
        <v>0.64747392283348082</v>
      </c>
    </row>
    <row r="276" spans="1:2">
      <c r="A276" t="s">
        <v>1088</v>
      </c>
      <c r="B276">
        <f>[4]p52!B276</f>
        <v>0.55257357572813126</v>
      </c>
    </row>
    <row r="277" spans="1:2">
      <c r="A277" t="s">
        <v>1091</v>
      </c>
      <c r="B277">
        <f>[4]p52!B277</f>
        <v>4761233.0976155326</v>
      </c>
    </row>
    <row r="278" spans="1:2">
      <c r="A278" t="s">
        <v>1092</v>
      </c>
      <c r="B278">
        <f>[4]p52!B278</f>
        <v>1.4701596650985946</v>
      </c>
    </row>
    <row r="279" spans="1:2">
      <c r="A279" t="s">
        <v>1093</v>
      </c>
      <c r="B279">
        <f>[4]p52!B279</f>
        <v>0.59516786945831468</v>
      </c>
    </row>
    <row r="280" spans="1:2">
      <c r="A280" t="s">
        <v>1094</v>
      </c>
      <c r="B280">
        <f>[4]p52!B280</f>
        <v>0.40483213054168532</v>
      </c>
    </row>
    <row r="281" spans="1:2">
      <c r="A281" t="s">
        <v>1099</v>
      </c>
      <c r="B281">
        <f>[4]p52!B281</f>
        <v>7.0223999999999995E-2</v>
      </c>
    </row>
    <row r="282" spans="1:2">
      <c r="A282" t="s">
        <v>1100</v>
      </c>
      <c r="B282">
        <f>[4]p52!B282</f>
        <v>0.12205239497647892</v>
      </c>
    </row>
    <row r="283" spans="1:2">
      <c r="A283" t="s">
        <v>1095</v>
      </c>
      <c r="B283">
        <f>[4]p52!B283</f>
        <v>39813053</v>
      </c>
    </row>
    <row r="284" spans="1:2">
      <c r="A284" t="s">
        <v>1096</v>
      </c>
      <c r="B284">
        <f>[4]p52!B284</f>
        <v>27080768.126861908</v>
      </c>
    </row>
    <row r="285" spans="1:2">
      <c r="A285" t="s">
        <v>1097</v>
      </c>
      <c r="B285">
        <f>[4]p52!B285</f>
        <v>1525276.1103895477</v>
      </c>
    </row>
    <row r="286" spans="1:2">
      <c r="A286" t="s">
        <v>1101</v>
      </c>
      <c r="B286">
        <f>[4]p52!B286</f>
        <v>2000000</v>
      </c>
    </row>
    <row r="287" spans="1:2">
      <c r="A287" t="s">
        <v>1102</v>
      </c>
      <c r="B287">
        <f>[4]p52!B287</f>
        <v>5500000</v>
      </c>
    </row>
    <row r="288" spans="1:2">
      <c r="A288" t="s">
        <v>1103</v>
      </c>
      <c r="B288">
        <f>[4]p52!B288</f>
        <v>0</v>
      </c>
    </row>
    <row r="289" spans="1:2">
      <c r="A289" t="s">
        <v>1069</v>
      </c>
      <c r="B289">
        <f>[4]p52!B289</f>
        <v>3235956.9872259852</v>
      </c>
    </row>
    <row r="290" spans="1:2">
      <c r="A290" t="s">
        <v>508</v>
      </c>
      <c r="B290">
        <f>[4]p52!B290</f>
        <v>9.1205799560883927E-2</v>
      </c>
    </row>
    <row r="291" spans="1:2">
      <c r="A291" t="s">
        <v>1104</v>
      </c>
      <c r="B291">
        <f>[4]p52!B291</f>
        <v>0.2847039094140556</v>
      </c>
    </row>
  </sheetData>
  <phoneticPr fontId="33" type="noConversion"/>
  <pageMargins left="0.75" right="0.75" top="1" bottom="1" header="0.5" footer="0.5"/>
  <headerFooter alignWithMargins="0"/>
  <drawing r:id="rId1"/>
</worksheet>
</file>

<file path=xl/worksheets/sheet6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7"/>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1207</v>
      </c>
    </row>
    <row r="2" spans="1:11">
      <c r="A2">
        <v>53</v>
      </c>
      <c r="B2" t="s">
        <v>176</v>
      </c>
      <c r="C2" t="s">
        <v>177</v>
      </c>
      <c r="D2" t="s">
        <v>178</v>
      </c>
      <c r="E2" t="s">
        <v>8</v>
      </c>
      <c r="F2" t="s">
        <v>179</v>
      </c>
      <c r="G2" t="s">
        <v>10</v>
      </c>
      <c r="H2" t="s">
        <v>180</v>
      </c>
    </row>
    <row r="3" spans="1:11">
      <c r="A3" t="s">
        <v>181</v>
      </c>
      <c r="B3">
        <f>[4]p53!B3</f>
        <v>331556</v>
      </c>
      <c r="C3">
        <f>[4]p53!C3</f>
        <v>159837</v>
      </c>
      <c r="D3">
        <f>[4]p53!D3</f>
        <v>109334</v>
      </c>
      <c r="E3">
        <f>[4]p53!E3</f>
        <v>234160</v>
      </c>
      <c r="F3">
        <f>[4]p53!F3</f>
        <v>261031</v>
      </c>
      <c r="G3">
        <f>[4]p53!G3</f>
        <v>687280</v>
      </c>
      <c r="H3">
        <f>[4]p53!H3</f>
        <v>1783198</v>
      </c>
      <c r="I3">
        <f>[4]p53!I3</f>
        <v>0</v>
      </c>
      <c r="J3">
        <f>[4]p53!J3</f>
        <v>0</v>
      </c>
      <c r="K3">
        <f>[4]p53!K3</f>
        <v>0</v>
      </c>
    </row>
    <row r="4" spans="1:11">
      <c r="A4" t="s">
        <v>182</v>
      </c>
      <c r="B4">
        <f>[4]p53!B4</f>
        <v>331556</v>
      </c>
      <c r="C4">
        <f>[4]p53!C4</f>
        <v>159837</v>
      </c>
      <c r="D4">
        <f>[4]p53!D4</f>
        <v>109334</v>
      </c>
      <c r="E4">
        <f>[4]p53!E4</f>
        <v>234160</v>
      </c>
      <c r="F4">
        <f>[4]p53!F4</f>
        <v>261031</v>
      </c>
      <c r="G4">
        <f>[4]p53!G4</f>
        <v>687280</v>
      </c>
      <c r="H4">
        <f>[4]p53!H4</f>
        <v>1783198</v>
      </c>
      <c r="I4">
        <f>[4]p53!I4</f>
        <v>0</v>
      </c>
      <c r="J4">
        <f>[4]p53!J4</f>
        <v>0</v>
      </c>
      <c r="K4">
        <f>[4]p53!K4</f>
        <v>0</v>
      </c>
    </row>
    <row r="5" spans="1:11">
      <c r="A5" t="s">
        <v>183</v>
      </c>
      <c r="B5">
        <f>[4]p53!B5</f>
        <v>0</v>
      </c>
      <c r="C5">
        <f>[4]p53!C5</f>
        <v>0</v>
      </c>
      <c r="D5">
        <f>[4]p53!D5</f>
        <v>109334</v>
      </c>
      <c r="E5">
        <f>[4]p53!E5</f>
        <v>0</v>
      </c>
      <c r="F5">
        <f>[4]p53!F5</f>
        <v>0</v>
      </c>
      <c r="G5">
        <f>[4]p53!G5</f>
        <v>0</v>
      </c>
      <c r="H5">
        <f>[4]p53!H5</f>
        <v>0</v>
      </c>
      <c r="I5">
        <f>[4]p53!I5</f>
        <v>0</v>
      </c>
      <c r="J5">
        <f>[4]p53!J5</f>
        <v>0</v>
      </c>
      <c r="K5">
        <f>[4]p53!K5</f>
        <v>0</v>
      </c>
    </row>
    <row r="6" spans="1:11">
      <c r="A6" t="s">
        <v>184</v>
      </c>
      <c r="B6">
        <f>[4]p53!B6</f>
        <v>331556</v>
      </c>
      <c r="C6">
        <f>[4]p53!C6</f>
        <v>159837</v>
      </c>
      <c r="D6">
        <f>[4]p53!D6</f>
        <v>0</v>
      </c>
      <c r="E6">
        <f>[4]p53!E6</f>
        <v>234160</v>
      </c>
      <c r="F6">
        <f>[4]p53!F6</f>
        <v>261031</v>
      </c>
      <c r="G6">
        <f>[4]p53!G6</f>
        <v>687280</v>
      </c>
      <c r="H6">
        <f>[4]p53!H6</f>
        <v>0</v>
      </c>
      <c r="I6">
        <f>[4]p53!I6</f>
        <v>0</v>
      </c>
      <c r="J6">
        <f>[4]p53!J6</f>
        <v>0</v>
      </c>
      <c r="K6">
        <f>[4]p53!K6</f>
        <v>0</v>
      </c>
    </row>
    <row r="7" spans="1:11">
      <c r="A7" t="s">
        <v>185</v>
      </c>
      <c r="B7">
        <f>[4]p53!B7</f>
        <v>0</v>
      </c>
      <c r="C7">
        <f>[4]p53!C7</f>
        <v>0</v>
      </c>
      <c r="D7">
        <f>[4]p53!D7</f>
        <v>1673864</v>
      </c>
      <c r="E7">
        <f>[4]p53!E7</f>
        <v>0</v>
      </c>
      <c r="F7">
        <f>[4]p53!F7</f>
        <v>0</v>
      </c>
      <c r="G7">
        <f>[4]p53!G7</f>
        <v>0</v>
      </c>
      <c r="H7">
        <f>[4]p53!H7</f>
        <v>0</v>
      </c>
      <c r="I7">
        <f>[4]p53!I7</f>
        <v>0</v>
      </c>
      <c r="J7">
        <f>[4]p53!J7</f>
        <v>0</v>
      </c>
      <c r="K7">
        <f>[4]p53!K7</f>
        <v>0</v>
      </c>
    </row>
    <row r="8" spans="1:11">
      <c r="A8" t="s">
        <v>186</v>
      </c>
      <c r="B8">
        <f>[4]p53!B8</f>
        <v>289081</v>
      </c>
      <c r="C8">
        <f>[4]p53!C8</f>
        <v>109340</v>
      </c>
      <c r="D8">
        <f>[4]p53!D8</f>
        <v>98000</v>
      </c>
      <c r="E8">
        <f>[4]p53!E8</f>
        <v>235786</v>
      </c>
      <c r="F8">
        <f>[4]p53!F8</f>
        <v>293912</v>
      </c>
      <c r="G8">
        <f>[4]p53!G8</f>
        <v>716865</v>
      </c>
      <c r="H8">
        <f>[4]p53!H8</f>
        <v>1742984</v>
      </c>
      <c r="I8">
        <f>[4]p53!I8</f>
        <v>0</v>
      </c>
      <c r="J8">
        <f>[4]p53!J8</f>
        <v>0</v>
      </c>
      <c r="K8">
        <f>[4]p53!K8</f>
        <v>0</v>
      </c>
    </row>
    <row r="9" spans="1:11">
      <c r="A9" t="s">
        <v>187</v>
      </c>
      <c r="B9">
        <f>[4]p53!B9</f>
        <v>289081</v>
      </c>
      <c r="C9">
        <f>[4]p53!C9</f>
        <v>109340</v>
      </c>
      <c r="D9">
        <f>[4]p53!D9</f>
        <v>98000</v>
      </c>
      <c r="E9">
        <f>[4]p53!E9</f>
        <v>235786</v>
      </c>
      <c r="F9">
        <f>[4]p53!F9</f>
        <v>293912</v>
      </c>
      <c r="G9">
        <f>[4]p53!G9</f>
        <v>716865</v>
      </c>
      <c r="H9">
        <f>[4]p53!H9</f>
        <v>1742984</v>
      </c>
      <c r="I9">
        <f>[4]p53!I9</f>
        <v>0</v>
      </c>
      <c r="J9">
        <f>[4]p53!J9</f>
        <v>0</v>
      </c>
      <c r="K9">
        <f>[4]p53!K9</f>
        <v>0</v>
      </c>
    </row>
    <row r="10" spans="1:11">
      <c r="A10" t="s">
        <v>188</v>
      </c>
      <c r="B10">
        <f>[4]p53!B10</f>
        <v>0</v>
      </c>
      <c r="C10">
        <f>[4]p53!C10</f>
        <v>0</v>
      </c>
      <c r="D10">
        <f>[4]p53!D10</f>
        <v>0</v>
      </c>
      <c r="E10">
        <f>[4]p53!E10</f>
        <v>0</v>
      </c>
      <c r="F10">
        <f>[4]p53!F10</f>
        <v>0</v>
      </c>
      <c r="G10">
        <f>[4]p53!G10</f>
        <v>716865</v>
      </c>
      <c r="H10">
        <f>[4]p53!H10</f>
        <v>0</v>
      </c>
      <c r="I10">
        <f>[4]p53!I10</f>
        <v>0</v>
      </c>
      <c r="J10">
        <f>[4]p53!J10</f>
        <v>0</v>
      </c>
      <c r="K10">
        <f>[4]p53!K10</f>
        <v>0</v>
      </c>
    </row>
    <row r="11" spans="1:11">
      <c r="A11" t="s">
        <v>189</v>
      </c>
      <c r="B11">
        <f>[4]p53!B11</f>
        <v>289081</v>
      </c>
      <c r="C11">
        <f>[4]p53!C11</f>
        <v>109340</v>
      </c>
      <c r="D11">
        <f>[4]p53!D11</f>
        <v>98000</v>
      </c>
      <c r="E11">
        <f>[4]p53!E11</f>
        <v>235786</v>
      </c>
      <c r="F11">
        <f>[4]p53!F11</f>
        <v>293912</v>
      </c>
      <c r="G11">
        <f>[4]p53!G11</f>
        <v>0</v>
      </c>
      <c r="H11">
        <f>[4]p53!H11</f>
        <v>0</v>
      </c>
      <c r="I11">
        <f>[4]p53!I11</f>
        <v>0</v>
      </c>
      <c r="J11">
        <f>[4]p53!J11</f>
        <v>0</v>
      </c>
      <c r="K11">
        <f>[4]p53!K11</f>
        <v>0</v>
      </c>
    </row>
    <row r="12" spans="1:11">
      <c r="A12" t="s">
        <v>190</v>
      </c>
      <c r="B12">
        <f>[4]p53!B12</f>
        <v>0</v>
      </c>
      <c r="C12">
        <f>[4]p53!C12</f>
        <v>0</v>
      </c>
      <c r="D12">
        <f>[4]p53!D12</f>
        <v>0</v>
      </c>
      <c r="E12">
        <f>[4]p53!E12</f>
        <v>0</v>
      </c>
      <c r="F12">
        <f>[4]p53!F12</f>
        <v>0</v>
      </c>
      <c r="G12">
        <f>[4]p53!G12</f>
        <v>1026119</v>
      </c>
      <c r="H12">
        <f>[4]p53!H12</f>
        <v>0</v>
      </c>
      <c r="I12">
        <f>[4]p53!I12</f>
        <v>0</v>
      </c>
      <c r="J12">
        <f>[4]p53!J12</f>
        <v>0</v>
      </c>
      <c r="K12">
        <f>[4]p53!K12</f>
        <v>0</v>
      </c>
    </row>
    <row r="13" spans="1:11">
      <c r="A13" t="s">
        <v>191</v>
      </c>
      <c r="B13">
        <f>[4]p53!B13</f>
        <v>4000</v>
      </c>
      <c r="C13">
        <f>[4]p53!C13</f>
        <v>360</v>
      </c>
      <c r="D13">
        <f>[4]p53!D13</f>
        <v>340</v>
      </c>
      <c r="E13">
        <f>[4]p53!E13</f>
        <v>30</v>
      </c>
      <c r="F13">
        <f>[4]p53!F13</f>
        <v>47</v>
      </c>
      <c r="G13">
        <f>[4]p53!G13</f>
        <v>43</v>
      </c>
      <c r="H13">
        <f>[4]p53!H13</f>
        <v>0</v>
      </c>
      <c r="I13">
        <f>[4]p53!I13</f>
        <v>0</v>
      </c>
      <c r="J13">
        <f>[4]p53!J13</f>
        <v>0</v>
      </c>
      <c r="K13">
        <f>[4]p53!K13</f>
        <v>0</v>
      </c>
    </row>
    <row r="14" spans="1:11">
      <c r="A14" t="s">
        <v>192</v>
      </c>
      <c r="B14">
        <f>[4]p53!B14</f>
        <v>4000</v>
      </c>
      <c r="C14">
        <f>[4]p53!C14</f>
        <v>400</v>
      </c>
      <c r="D14">
        <f>[4]p53!D14</f>
        <v>350</v>
      </c>
      <c r="E14">
        <f>[4]p53!E14</f>
        <v>30</v>
      </c>
      <c r="F14">
        <f>[4]p53!F14</f>
        <v>46</v>
      </c>
      <c r="G14">
        <f>[4]p53!G14</f>
        <v>41</v>
      </c>
      <c r="H14">
        <f>[4]p53!H14</f>
        <v>0</v>
      </c>
      <c r="I14">
        <f>[4]p53!I14</f>
        <v>0</v>
      </c>
      <c r="J14">
        <f>[4]p53!J14</f>
        <v>0</v>
      </c>
      <c r="K14">
        <f>[4]p53!K14</f>
        <v>0</v>
      </c>
    </row>
    <row r="15" spans="1:11">
      <c r="A15" t="s">
        <v>193</v>
      </c>
      <c r="B15">
        <f>[4]p53!B15</f>
        <v>4000</v>
      </c>
      <c r="C15">
        <f>[4]p53!C15</f>
        <v>360</v>
      </c>
      <c r="D15">
        <f>[4]p53!D15</f>
        <v>340</v>
      </c>
      <c r="E15">
        <f>[4]p53!E15</f>
        <v>30</v>
      </c>
      <c r="F15">
        <f>[4]p53!F15</f>
        <v>47</v>
      </c>
      <c r="G15">
        <f>[4]p53!G15</f>
        <v>43</v>
      </c>
      <c r="H15">
        <f>[4]p53!H15</f>
        <v>0</v>
      </c>
      <c r="I15">
        <f>[4]p53!I15</f>
        <v>0</v>
      </c>
      <c r="J15">
        <f>[4]p53!J15</f>
        <v>0</v>
      </c>
      <c r="K15">
        <f>[4]p53!K15</f>
        <v>0</v>
      </c>
    </row>
    <row r="16" spans="1:11">
      <c r="A16" t="s">
        <v>194</v>
      </c>
      <c r="B16">
        <f>[4]p53!B16</f>
        <v>4000</v>
      </c>
      <c r="C16">
        <f>[4]p53!C16</f>
        <v>400</v>
      </c>
      <c r="D16">
        <f>[4]p53!D16</f>
        <v>350</v>
      </c>
      <c r="E16">
        <f>[4]p53!E16</f>
        <v>30</v>
      </c>
      <c r="F16">
        <f>[4]p53!F16</f>
        <v>46</v>
      </c>
      <c r="G16">
        <f>[4]p53!G16</f>
        <v>41</v>
      </c>
      <c r="H16">
        <f>[4]p53!H16</f>
        <v>0</v>
      </c>
      <c r="I16">
        <f>[4]p53!I16</f>
        <v>0</v>
      </c>
      <c r="J16">
        <f>[4]p53!J16</f>
        <v>0</v>
      </c>
      <c r="K16">
        <f>[4]p53!K16</f>
        <v>0</v>
      </c>
    </row>
    <row r="17" spans="1:11">
      <c r="A17" t="s">
        <v>195</v>
      </c>
      <c r="B17">
        <f>[4]p53!B17</f>
        <v>4000</v>
      </c>
      <c r="C17">
        <f>[4]p53!C17</f>
        <v>360</v>
      </c>
      <c r="D17">
        <f>[4]p53!D17</f>
        <v>340</v>
      </c>
      <c r="E17">
        <f>[4]p53!E17</f>
        <v>30</v>
      </c>
      <c r="F17">
        <f>[4]p53!F17</f>
        <v>47</v>
      </c>
      <c r="G17">
        <f>[4]p53!G17</f>
        <v>43</v>
      </c>
      <c r="H17">
        <f>[4]p53!H17</f>
        <v>0</v>
      </c>
      <c r="I17">
        <f>[4]p53!I17</f>
        <v>0</v>
      </c>
      <c r="J17">
        <f>[4]p53!J17</f>
        <v>0</v>
      </c>
      <c r="K17">
        <f>[4]p53!K17</f>
        <v>0</v>
      </c>
    </row>
    <row r="18" spans="1:11">
      <c r="A18" t="s">
        <v>196</v>
      </c>
      <c r="B18">
        <f>[4]p53!B18</f>
        <v>0</v>
      </c>
      <c r="C18">
        <f>[4]p53!C18</f>
        <v>0</v>
      </c>
      <c r="D18">
        <f>[4]p53!D18</f>
        <v>0</v>
      </c>
      <c r="E18">
        <f>[4]p53!E18</f>
        <v>0</v>
      </c>
      <c r="F18">
        <f>[4]p53!F18</f>
        <v>0</v>
      </c>
      <c r="G18">
        <f>[4]p53!G18</f>
        <v>0</v>
      </c>
      <c r="H18">
        <f>[4]p53!H18</f>
        <v>0</v>
      </c>
      <c r="I18">
        <f>[4]p53!I18</f>
        <v>0</v>
      </c>
      <c r="J18">
        <f>[4]p53!J18</f>
        <v>0</v>
      </c>
      <c r="K18">
        <f>[4]p53!K18</f>
        <v>0</v>
      </c>
    </row>
    <row r="19" spans="1:11">
      <c r="A19" t="s">
        <v>197</v>
      </c>
      <c r="B19">
        <f>[4]p53!B19</f>
        <v>0</v>
      </c>
      <c r="C19">
        <f>[4]p53!C19</f>
        <v>0</v>
      </c>
      <c r="D19">
        <f>[4]p53!D19</f>
        <v>0</v>
      </c>
      <c r="E19">
        <f>[4]p53!E19</f>
        <v>0</v>
      </c>
      <c r="F19">
        <f>[4]p53!F19</f>
        <v>0</v>
      </c>
      <c r="G19">
        <f>[4]p53!G19</f>
        <v>0</v>
      </c>
      <c r="H19">
        <f>[4]p53!H19</f>
        <v>0</v>
      </c>
      <c r="I19">
        <f>[4]p53!I19</f>
        <v>0</v>
      </c>
      <c r="J19">
        <f>[4]p53!J19</f>
        <v>0</v>
      </c>
      <c r="K19">
        <f>[4]p53!K19</f>
        <v>0</v>
      </c>
    </row>
    <row r="20" spans="1:11">
      <c r="A20" t="s">
        <v>198</v>
      </c>
      <c r="B20">
        <f>[4]p53!B20</f>
        <v>0</v>
      </c>
      <c r="C20">
        <f>[4]p53!C20</f>
        <v>0</v>
      </c>
      <c r="D20">
        <f>[4]p53!D20</f>
        <v>0</v>
      </c>
      <c r="E20">
        <f>[4]p53!E20</f>
        <v>0</v>
      </c>
      <c r="F20">
        <f>[4]p53!F20</f>
        <v>0</v>
      </c>
      <c r="G20">
        <f>[4]p53!G20</f>
        <v>0</v>
      </c>
      <c r="H20">
        <f>[4]p53!H20</f>
        <v>0</v>
      </c>
      <c r="I20">
        <f>[4]p53!I20</f>
        <v>0</v>
      </c>
      <c r="J20">
        <f>[4]p53!J20</f>
        <v>0</v>
      </c>
      <c r="K20">
        <f>[4]p53!K20</f>
        <v>0</v>
      </c>
    </row>
    <row r="21" spans="1:11">
      <c r="A21" t="s">
        <v>199</v>
      </c>
      <c r="B21">
        <f>[4]p53!B21</f>
        <v>0</v>
      </c>
      <c r="C21">
        <f>[4]p53!C21</f>
        <v>0</v>
      </c>
      <c r="D21">
        <f>[4]p53!D21</f>
        <v>0</v>
      </c>
      <c r="E21">
        <f>[4]p53!E21</f>
        <v>0</v>
      </c>
      <c r="F21">
        <f>[4]p53!F21</f>
        <v>0</v>
      </c>
      <c r="G21">
        <f>[4]p53!G21</f>
        <v>0</v>
      </c>
      <c r="H21">
        <f>[4]p53!H21</f>
        <v>0</v>
      </c>
      <c r="I21">
        <f>[4]p53!I21</f>
        <v>0</v>
      </c>
      <c r="J21">
        <f>[4]p53!J21</f>
        <v>0</v>
      </c>
      <c r="K21">
        <f>[4]p53!K21</f>
        <v>0</v>
      </c>
    </row>
    <row r="22" spans="1:11">
      <c r="A22" t="s">
        <v>200</v>
      </c>
      <c r="B22">
        <f>[4]p53!B22</f>
        <v>0</v>
      </c>
      <c r="C22">
        <f>[4]p53!C22</f>
        <v>0</v>
      </c>
      <c r="D22">
        <f>[4]p53!D22</f>
        <v>0</v>
      </c>
      <c r="E22">
        <f>[4]p53!E22</f>
        <v>0</v>
      </c>
      <c r="F22">
        <f>[4]p53!F22</f>
        <v>0</v>
      </c>
      <c r="G22">
        <f>[4]p53!G22</f>
        <v>0</v>
      </c>
      <c r="H22">
        <f>[4]p53!H22</f>
        <v>0</v>
      </c>
      <c r="I22">
        <f>[4]p53!I22</f>
        <v>0</v>
      </c>
      <c r="J22">
        <f>[4]p53!J22</f>
        <v>0</v>
      </c>
      <c r="K22">
        <f>[4]p53!K22</f>
        <v>0</v>
      </c>
    </row>
    <row r="23" spans="1:11">
      <c r="A23" t="s">
        <v>201</v>
      </c>
      <c r="B23">
        <f>[4]p53!B23</f>
        <v>6100</v>
      </c>
      <c r="C23">
        <f>[4]p53!C23</f>
        <v>450</v>
      </c>
      <c r="D23">
        <f>[4]p53!D23</f>
        <v>450</v>
      </c>
      <c r="E23">
        <f>[4]p53!E23</f>
        <v>40</v>
      </c>
      <c r="F23">
        <f>[4]p53!F23</f>
        <v>55</v>
      </c>
      <c r="G23">
        <f>[4]p53!G23</f>
        <v>56</v>
      </c>
      <c r="H23">
        <f>[4]p53!H23</f>
        <v>0</v>
      </c>
      <c r="I23">
        <f>[4]p53!I23</f>
        <v>0</v>
      </c>
      <c r="J23">
        <f>[4]p53!J23</f>
        <v>0</v>
      </c>
      <c r="K23">
        <f>[4]p53!K23</f>
        <v>0</v>
      </c>
    </row>
    <row r="24" spans="1:11">
      <c r="A24" t="s">
        <v>202</v>
      </c>
      <c r="B24">
        <f>[4]p53!B24</f>
        <v>6300</v>
      </c>
      <c r="C24">
        <f>[4]p53!C24</f>
        <v>475</v>
      </c>
      <c r="D24">
        <f>[4]p53!D24</f>
        <v>500</v>
      </c>
      <c r="E24">
        <f>[4]p53!E24</f>
        <v>41</v>
      </c>
      <c r="F24">
        <f>[4]p53!F24</f>
        <v>57</v>
      </c>
      <c r="G24">
        <f>[4]p53!G24</f>
        <v>53</v>
      </c>
      <c r="H24">
        <f>[4]p53!H24</f>
        <v>0</v>
      </c>
      <c r="I24">
        <f>[4]p53!I24</f>
        <v>0</v>
      </c>
      <c r="J24">
        <f>[4]p53!J24</f>
        <v>0</v>
      </c>
      <c r="K24">
        <f>[4]p53!K24</f>
        <v>0</v>
      </c>
    </row>
    <row r="25" spans="1:11">
      <c r="A25" t="s">
        <v>203</v>
      </c>
      <c r="B25">
        <f>[4]p53!B25</f>
        <v>6100</v>
      </c>
      <c r="C25">
        <f>[4]p53!C25</f>
        <v>450</v>
      </c>
      <c r="D25">
        <f>[4]p53!D25</f>
        <v>450</v>
      </c>
      <c r="E25">
        <f>[4]p53!E25</f>
        <v>40</v>
      </c>
      <c r="F25">
        <f>[4]p53!F25</f>
        <v>55</v>
      </c>
      <c r="G25">
        <f>[4]p53!G25</f>
        <v>56</v>
      </c>
      <c r="H25">
        <f>[4]p53!H25</f>
        <v>0</v>
      </c>
      <c r="I25">
        <f>[4]p53!I25</f>
        <v>0</v>
      </c>
      <c r="J25">
        <f>[4]p53!J25</f>
        <v>0</v>
      </c>
      <c r="K25">
        <f>[4]p53!K25</f>
        <v>0</v>
      </c>
    </row>
    <row r="26" spans="1:11">
      <c r="A26" t="s">
        <v>204</v>
      </c>
      <c r="B26">
        <f>[4]p53!B26</f>
        <v>6300</v>
      </c>
      <c r="C26">
        <f>[4]p53!C26</f>
        <v>475</v>
      </c>
      <c r="D26">
        <f>[4]p53!D26</f>
        <v>500</v>
      </c>
      <c r="E26">
        <f>[4]p53!E26</f>
        <v>41</v>
      </c>
      <c r="F26">
        <f>[4]p53!F26</f>
        <v>57</v>
      </c>
      <c r="G26">
        <f>[4]p53!G26</f>
        <v>53</v>
      </c>
      <c r="H26">
        <f>[4]p53!H26</f>
        <v>0</v>
      </c>
      <c r="I26">
        <f>[4]p53!I26</f>
        <v>0</v>
      </c>
      <c r="J26">
        <f>[4]p53!J26</f>
        <v>0</v>
      </c>
      <c r="K26">
        <f>[4]p53!K26</f>
        <v>0</v>
      </c>
    </row>
    <row r="27" spans="1:11">
      <c r="A27" t="s">
        <v>205</v>
      </c>
      <c r="B27">
        <f>[4]p53!B27</f>
        <v>6100</v>
      </c>
      <c r="C27">
        <f>[4]p53!C27</f>
        <v>450</v>
      </c>
      <c r="D27">
        <f>[4]p53!D27</f>
        <v>450</v>
      </c>
      <c r="E27">
        <f>[4]p53!E27</f>
        <v>40</v>
      </c>
      <c r="F27">
        <f>[4]p53!F27</f>
        <v>55</v>
      </c>
      <c r="G27">
        <f>[4]p53!G27</f>
        <v>56</v>
      </c>
      <c r="H27">
        <f>[4]p53!H27</f>
        <v>0</v>
      </c>
      <c r="I27">
        <f>[4]p53!I27</f>
        <v>0</v>
      </c>
      <c r="J27">
        <f>[4]p53!J27</f>
        <v>0</v>
      </c>
      <c r="K27">
        <f>[4]p53!K27</f>
        <v>0</v>
      </c>
    </row>
    <row r="28" spans="1:11">
      <c r="A28" t="s">
        <v>206</v>
      </c>
      <c r="B28">
        <f>[4]p53!B28</f>
        <v>0</v>
      </c>
      <c r="C28">
        <f>[4]p53!C28</f>
        <v>0</v>
      </c>
      <c r="D28">
        <f>[4]p53!D28</f>
        <v>0</v>
      </c>
      <c r="E28">
        <f>[4]p53!E28</f>
        <v>0</v>
      </c>
      <c r="F28">
        <f>[4]p53!F28</f>
        <v>0</v>
      </c>
      <c r="G28">
        <f>[4]p53!G28</f>
        <v>0</v>
      </c>
      <c r="H28">
        <f>[4]p53!H28</f>
        <v>0</v>
      </c>
      <c r="I28">
        <f>[4]p53!I28</f>
        <v>0</v>
      </c>
      <c r="J28">
        <f>[4]p53!J28</f>
        <v>0</v>
      </c>
      <c r="K28">
        <f>[4]p53!K28</f>
        <v>0</v>
      </c>
    </row>
    <row r="29" spans="1:11">
      <c r="A29" t="s">
        <v>207</v>
      </c>
      <c r="B29">
        <f>[4]p53!B29</f>
        <v>0</v>
      </c>
      <c r="C29">
        <f>[4]p53!C29</f>
        <v>0</v>
      </c>
      <c r="D29">
        <f>[4]p53!D29</f>
        <v>0</v>
      </c>
      <c r="E29">
        <f>[4]p53!E29</f>
        <v>0</v>
      </c>
      <c r="F29">
        <f>[4]p53!F29</f>
        <v>0</v>
      </c>
      <c r="G29">
        <f>[4]p53!G29</f>
        <v>0</v>
      </c>
      <c r="H29">
        <f>[4]p53!H29</f>
        <v>0</v>
      </c>
      <c r="I29">
        <f>[4]p53!I29</f>
        <v>0</v>
      </c>
      <c r="J29">
        <f>[4]p53!J29</f>
        <v>0</v>
      </c>
      <c r="K29">
        <f>[4]p53!K29</f>
        <v>0</v>
      </c>
    </row>
    <row r="30" spans="1:11">
      <c r="A30" t="s">
        <v>208</v>
      </c>
      <c r="B30">
        <f>[4]p53!B30</f>
        <v>0</v>
      </c>
      <c r="C30">
        <f>[4]p53!C30</f>
        <v>0</v>
      </c>
      <c r="D30">
        <f>[4]p53!D30</f>
        <v>0</v>
      </c>
      <c r="E30">
        <f>[4]p53!E30</f>
        <v>0</v>
      </c>
      <c r="F30">
        <f>[4]p53!F30</f>
        <v>0</v>
      </c>
      <c r="G30">
        <f>[4]p53!G30</f>
        <v>0</v>
      </c>
      <c r="H30">
        <f>[4]p53!H30</f>
        <v>0</v>
      </c>
      <c r="I30">
        <f>[4]p53!I30</f>
        <v>0</v>
      </c>
      <c r="J30">
        <f>[4]p53!J30</f>
        <v>0</v>
      </c>
      <c r="K30">
        <f>[4]p53!K30</f>
        <v>0</v>
      </c>
    </row>
    <row r="31" spans="1:11">
      <c r="A31" t="s">
        <v>209</v>
      </c>
      <c r="B31">
        <f>[4]p53!B31</f>
        <v>0</v>
      </c>
      <c r="C31">
        <f>[4]p53!C31</f>
        <v>0</v>
      </c>
      <c r="D31">
        <f>[4]p53!D31</f>
        <v>0</v>
      </c>
      <c r="E31">
        <f>[4]p53!E31</f>
        <v>0</v>
      </c>
      <c r="F31">
        <f>[4]p53!F31</f>
        <v>0</v>
      </c>
      <c r="G31">
        <f>[4]p53!G31</f>
        <v>0</v>
      </c>
      <c r="H31">
        <f>[4]p53!H31</f>
        <v>0</v>
      </c>
      <c r="I31">
        <f>[4]p53!I31</f>
        <v>0</v>
      </c>
      <c r="J31">
        <f>[4]p53!J31</f>
        <v>0</v>
      </c>
      <c r="K31">
        <f>[4]p53!K31</f>
        <v>0</v>
      </c>
    </row>
    <row r="32" spans="1:11">
      <c r="A32" t="s">
        <v>210</v>
      </c>
      <c r="B32">
        <f>[4]p53!B32</f>
        <v>0</v>
      </c>
      <c r="C32">
        <f>[4]p53!C32</f>
        <v>0</v>
      </c>
      <c r="D32">
        <f>[4]p53!D32</f>
        <v>0</v>
      </c>
      <c r="E32">
        <f>[4]p53!E32</f>
        <v>0</v>
      </c>
      <c r="F32">
        <f>[4]p53!F32</f>
        <v>0</v>
      </c>
      <c r="G32">
        <f>[4]p53!G32</f>
        <v>0</v>
      </c>
      <c r="H32">
        <f>[4]p53!H32</f>
        <v>0</v>
      </c>
      <c r="I32">
        <f>[4]p53!I32</f>
        <v>0</v>
      </c>
      <c r="J32">
        <f>[4]p53!J32</f>
        <v>0</v>
      </c>
      <c r="K32">
        <f>[4]p53!K32</f>
        <v>0</v>
      </c>
    </row>
    <row r="33" spans="1:11">
      <c r="A33" t="s">
        <v>211</v>
      </c>
      <c r="B33">
        <f>[4]p53!B33</f>
        <v>63999811</v>
      </c>
      <c r="C33">
        <f>[4]p53!C33</f>
        <v>3149995.2</v>
      </c>
      <c r="D33">
        <f>[4]p53!D33</f>
        <v>3149993</v>
      </c>
      <c r="E33">
        <f>[4]p53!E33</f>
        <v>899999.76</v>
      </c>
      <c r="F33">
        <f>[4]p53!F33</f>
        <v>1399999.38</v>
      </c>
      <c r="G33">
        <f>[4]p53!G33</f>
        <v>5000000</v>
      </c>
      <c r="H33">
        <f>[4]p53!H33</f>
        <v>9566241</v>
      </c>
      <c r="I33">
        <f>[4]p53!I33</f>
        <v>0</v>
      </c>
      <c r="J33">
        <f>[4]p53!J33</f>
        <v>0</v>
      </c>
      <c r="K33">
        <f>[4]p53!K33</f>
        <v>0</v>
      </c>
    </row>
    <row r="34" spans="1:11">
      <c r="A34" t="s">
        <v>212</v>
      </c>
      <c r="B34">
        <f>[4]p53!B34</f>
        <v>84999895</v>
      </c>
      <c r="C34">
        <f>[4]p53!C34</f>
        <v>3400016.4</v>
      </c>
      <c r="D34">
        <f>[4]p53!D34</f>
        <v>3399998</v>
      </c>
      <c r="E34">
        <f>[4]p53!E34</f>
        <v>1239998.76</v>
      </c>
      <c r="F34">
        <f>[4]p53!F34</f>
        <v>1900001.22</v>
      </c>
      <c r="G34">
        <f>[4]p53!G34</f>
        <v>6000000</v>
      </c>
      <c r="H34">
        <f>[4]p53!H34</f>
        <v>12013031</v>
      </c>
      <c r="I34">
        <f>[4]p53!I34</f>
        <v>0</v>
      </c>
      <c r="J34">
        <f>[4]p53!J34</f>
        <v>0</v>
      </c>
      <c r="K34">
        <f>[4]p53!K34</f>
        <v>0</v>
      </c>
    </row>
    <row r="35" spans="1:11">
      <c r="A35" t="s">
        <v>213</v>
      </c>
      <c r="B35">
        <f>[4]p53!B35</f>
        <v>0</v>
      </c>
      <c r="C35">
        <f>[4]p53!C35</f>
        <v>0.09</v>
      </c>
      <c r="D35">
        <f>[4]p53!D35</f>
        <v>0.09</v>
      </c>
      <c r="E35">
        <f>[4]p53!E35</f>
        <v>0.09</v>
      </c>
      <c r="F35">
        <f>[4]p53!F35</f>
        <v>0.09</v>
      </c>
      <c r="G35">
        <f>[4]p53!G35</f>
        <v>0.09</v>
      </c>
      <c r="H35">
        <f>[4]p53!H35</f>
        <v>0</v>
      </c>
      <c r="I35">
        <f>[4]p53!I35</f>
        <v>0</v>
      </c>
      <c r="J35">
        <f>[4]p53!J35</f>
        <v>0</v>
      </c>
      <c r="K35">
        <f>[4]p53!K35</f>
        <v>0</v>
      </c>
    </row>
    <row r="36" spans="1:11">
      <c r="A36" t="s">
        <v>214</v>
      </c>
      <c r="B36">
        <f>[4]p53!B36</f>
        <v>6.8999999999999992E-2</v>
      </c>
      <c r="C36">
        <f>[4]p53!C36</f>
        <v>0</v>
      </c>
      <c r="D36">
        <f>[4]p53!D36</f>
        <v>6.8999999999999992E-2</v>
      </c>
      <c r="E36">
        <f>[4]p53!E36</f>
        <v>6.8999999999999992E-2</v>
      </c>
      <c r="F36">
        <f>[4]p53!F36</f>
        <v>6.8999999999999992E-2</v>
      </c>
      <c r="G36">
        <f>[4]p53!G36</f>
        <v>0</v>
      </c>
      <c r="H36">
        <f>[4]p53!H36</f>
        <v>0</v>
      </c>
      <c r="I36">
        <f>[4]p53!I36</f>
        <v>0</v>
      </c>
      <c r="J36">
        <f>[4]p53!J36</f>
        <v>0</v>
      </c>
      <c r="K36">
        <f>[4]p53!K36</f>
        <v>0</v>
      </c>
    </row>
    <row r="37" spans="1:11">
      <c r="A37" t="s">
        <v>215</v>
      </c>
      <c r="B37">
        <f>[4]p53!B37</f>
        <v>9.1999999999999998E-2</v>
      </c>
      <c r="C37">
        <f>[4]p53!C37</f>
        <v>9.1999999999999998E-2</v>
      </c>
      <c r="D37">
        <f>[4]p53!D37</f>
        <v>0</v>
      </c>
      <c r="E37">
        <f>[4]p53!E37</f>
        <v>9.1999999999999998E-2</v>
      </c>
      <c r="F37">
        <f>[4]p53!F37</f>
        <v>9.1999999999999998E-2</v>
      </c>
      <c r="G37">
        <f>[4]p53!G37</f>
        <v>9.1999999999999998E-2</v>
      </c>
      <c r="H37">
        <f>[4]p53!H37</f>
        <v>0</v>
      </c>
      <c r="I37">
        <f>[4]p53!I37</f>
        <v>0</v>
      </c>
      <c r="J37">
        <f>[4]p53!J37</f>
        <v>0</v>
      </c>
      <c r="K37">
        <f>[4]p53!K37</f>
        <v>0</v>
      </c>
    </row>
    <row r="38" spans="1:11">
      <c r="A38" t="s">
        <v>216</v>
      </c>
      <c r="B38">
        <f>[4]p53!B38</f>
        <v>0.115</v>
      </c>
      <c r="C38">
        <f>[4]p53!C38</f>
        <v>0.115</v>
      </c>
      <c r="D38">
        <f>[4]p53!D38</f>
        <v>0.115</v>
      </c>
      <c r="E38">
        <f>[4]p53!E38</f>
        <v>0</v>
      </c>
      <c r="F38">
        <f>[4]p53!F38</f>
        <v>0</v>
      </c>
      <c r="G38">
        <f>[4]p53!G38</f>
        <v>0.115</v>
      </c>
      <c r="H38">
        <f>[4]p53!H38</f>
        <v>0</v>
      </c>
      <c r="I38">
        <f>[4]p53!I38</f>
        <v>0</v>
      </c>
      <c r="J38">
        <f>[4]p53!J38</f>
        <v>0</v>
      </c>
      <c r="K38">
        <f>[4]p53!K38</f>
        <v>0</v>
      </c>
    </row>
    <row r="39" spans="1:11">
      <c r="A39" t="s">
        <v>217</v>
      </c>
      <c r="B39">
        <f>[4]p53!B39</f>
        <v>0.115</v>
      </c>
      <c r="C39">
        <f>[4]p53!C39</f>
        <v>0.115</v>
      </c>
      <c r="D39">
        <f>[4]p53!D39</f>
        <v>0.115</v>
      </c>
      <c r="E39">
        <f>[4]p53!E39</f>
        <v>0</v>
      </c>
      <c r="F39">
        <f>[4]p53!F39</f>
        <v>0</v>
      </c>
      <c r="G39">
        <f>[4]p53!G39</f>
        <v>0.115</v>
      </c>
      <c r="H39">
        <f>[4]p53!H39</f>
        <v>0</v>
      </c>
      <c r="I39">
        <f>[4]p53!I39</f>
        <v>0</v>
      </c>
      <c r="J39">
        <f>[4]p53!J39</f>
        <v>0</v>
      </c>
      <c r="K39">
        <f>[4]p53!K39</f>
        <v>0</v>
      </c>
    </row>
    <row r="40" spans="1:11">
      <c r="A40" t="s">
        <v>218</v>
      </c>
      <c r="B40">
        <f>[4]p53!B40</f>
        <v>5.7500000000000002E-2</v>
      </c>
      <c r="C40">
        <f>[4]p53!C40</f>
        <v>0</v>
      </c>
      <c r="D40">
        <f>[4]p53!D40</f>
        <v>5.7500000000000002E-2</v>
      </c>
      <c r="E40">
        <f>[4]p53!E40</f>
        <v>5.7500000000000002E-2</v>
      </c>
      <c r="F40">
        <f>[4]p53!F40</f>
        <v>5.7500000000000002E-2</v>
      </c>
      <c r="G40">
        <f>[4]p53!G40</f>
        <v>0</v>
      </c>
      <c r="H40">
        <f>[4]p53!H40</f>
        <v>0</v>
      </c>
      <c r="I40">
        <f>[4]p53!I40</f>
        <v>0</v>
      </c>
      <c r="J40">
        <f>[4]p53!J40</f>
        <v>0</v>
      </c>
      <c r="K40">
        <f>[4]p53!K40</f>
        <v>0</v>
      </c>
    </row>
    <row r="41" spans="1:11">
      <c r="A41" t="s">
        <v>219</v>
      </c>
      <c r="B41">
        <f>[4]p53!B41</f>
        <v>0.6</v>
      </c>
      <c r="C41">
        <f>[4]p53!C41</f>
        <v>1.2</v>
      </c>
      <c r="D41">
        <f>[4]p53!D41</f>
        <v>0.6</v>
      </c>
      <c r="E41">
        <f>[4]p53!E41</f>
        <v>1.5</v>
      </c>
      <c r="F41">
        <f>[4]p53!F41</f>
        <v>1.5</v>
      </c>
      <c r="G41">
        <f>[4]p53!G41</f>
        <v>1.2</v>
      </c>
      <c r="H41">
        <f>[4]p53!H41</f>
        <v>0</v>
      </c>
      <c r="I41">
        <f>[4]p53!I41</f>
        <v>0</v>
      </c>
      <c r="J41">
        <f>[4]p53!J41</f>
        <v>0</v>
      </c>
      <c r="K41">
        <f>[4]p53!K41</f>
        <v>0</v>
      </c>
    </row>
    <row r="42" spans="1:11">
      <c r="A42" t="s">
        <v>220</v>
      </c>
      <c r="B42">
        <f>[4]p53!B42</f>
        <v>1.2</v>
      </c>
      <c r="C42">
        <f>[4]p53!C42</f>
        <v>0.6</v>
      </c>
      <c r="D42">
        <f>[4]p53!D42</f>
        <v>1.8</v>
      </c>
      <c r="E42">
        <f>[4]p53!E42</f>
        <v>1.2</v>
      </c>
      <c r="F42">
        <f>[4]p53!F42</f>
        <v>1.2</v>
      </c>
      <c r="G42">
        <f>[4]p53!G42</f>
        <v>0.6</v>
      </c>
      <c r="H42">
        <f>[4]p53!H42</f>
        <v>0</v>
      </c>
      <c r="I42">
        <f>[4]p53!I42</f>
        <v>0</v>
      </c>
      <c r="J42">
        <f>[4]p53!J42</f>
        <v>0</v>
      </c>
      <c r="K42">
        <f>[4]p53!K42</f>
        <v>0</v>
      </c>
    </row>
    <row r="43" spans="1:11">
      <c r="A43" t="s">
        <v>221</v>
      </c>
      <c r="B43">
        <f>[4]p53!B43</f>
        <v>0.6</v>
      </c>
      <c r="C43">
        <f>[4]p53!C43</f>
        <v>1.8</v>
      </c>
      <c r="D43">
        <f>[4]p53!D43</f>
        <v>0.6</v>
      </c>
      <c r="E43">
        <f>[4]p53!E43</f>
        <v>1.2</v>
      </c>
      <c r="F43">
        <f>[4]p53!F43</f>
        <v>1.2</v>
      </c>
      <c r="G43">
        <f>[4]p53!G43</f>
        <v>1.2</v>
      </c>
      <c r="H43">
        <f>[4]p53!H43</f>
        <v>0</v>
      </c>
      <c r="I43">
        <f>[4]p53!I43</f>
        <v>0</v>
      </c>
      <c r="J43">
        <f>[4]p53!J43</f>
        <v>0</v>
      </c>
      <c r="K43">
        <f>[4]p53!K43</f>
        <v>0</v>
      </c>
    </row>
    <row r="44" spans="1:11">
      <c r="A44" t="s">
        <v>222</v>
      </c>
      <c r="B44">
        <f>[4]p53!B44</f>
        <v>1.5</v>
      </c>
      <c r="C44">
        <f>[4]p53!C44</f>
        <v>1.2</v>
      </c>
      <c r="D44">
        <f>[4]p53!D44</f>
        <v>1.2</v>
      </c>
      <c r="E44">
        <f>[4]p53!E44</f>
        <v>0.6</v>
      </c>
      <c r="F44">
        <f>[4]p53!F44</f>
        <v>0.6</v>
      </c>
      <c r="G44">
        <f>[4]p53!G44</f>
        <v>0.9</v>
      </c>
      <c r="H44">
        <f>[4]p53!H44</f>
        <v>0</v>
      </c>
      <c r="I44">
        <f>[4]p53!I44</f>
        <v>0</v>
      </c>
      <c r="J44">
        <f>[4]p53!J44</f>
        <v>0</v>
      </c>
      <c r="K44">
        <f>[4]p53!K44</f>
        <v>0</v>
      </c>
    </row>
    <row r="45" spans="1:11">
      <c r="A45" t="s">
        <v>223</v>
      </c>
      <c r="B45">
        <f>[4]p53!B45</f>
        <v>1.5</v>
      </c>
      <c r="C45">
        <f>[4]p53!C45</f>
        <v>1.2</v>
      </c>
      <c r="D45">
        <f>[4]p53!D45</f>
        <v>1.2</v>
      </c>
      <c r="E45">
        <f>[4]p53!E45</f>
        <v>0.6</v>
      </c>
      <c r="F45">
        <f>[4]p53!F45</f>
        <v>0.6</v>
      </c>
      <c r="G45">
        <f>[4]p53!G45</f>
        <v>0.9</v>
      </c>
      <c r="H45">
        <f>[4]p53!H45</f>
        <v>0</v>
      </c>
      <c r="I45">
        <f>[4]p53!I45</f>
        <v>0</v>
      </c>
      <c r="J45">
        <f>[4]p53!J45</f>
        <v>0</v>
      </c>
      <c r="K45">
        <f>[4]p53!K45</f>
        <v>0</v>
      </c>
    </row>
    <row r="46" spans="1:11">
      <c r="A46" t="s">
        <v>224</v>
      </c>
      <c r="B46">
        <f>[4]p53!B46</f>
        <v>1.2</v>
      </c>
      <c r="C46">
        <f>[4]p53!C46</f>
        <v>0.6</v>
      </c>
      <c r="D46">
        <f>[4]p53!D46</f>
        <v>1.2</v>
      </c>
      <c r="E46">
        <f>[4]p53!E46</f>
        <v>0.9</v>
      </c>
      <c r="F46">
        <f>[4]p53!F46</f>
        <v>0.9</v>
      </c>
      <c r="G46">
        <f>[4]p53!G46</f>
        <v>0.6</v>
      </c>
      <c r="H46">
        <f>[4]p53!H46</f>
        <v>0</v>
      </c>
      <c r="I46">
        <f>[4]p53!I46</f>
        <v>0</v>
      </c>
      <c r="J46">
        <f>[4]p53!J46</f>
        <v>0</v>
      </c>
      <c r="K46">
        <f>[4]p53!K46</f>
        <v>0</v>
      </c>
    </row>
    <row r="47" spans="1:11">
      <c r="A47" t="s">
        <v>225</v>
      </c>
      <c r="B47">
        <f>[4]p53!B47</f>
        <v>89</v>
      </c>
      <c r="C47">
        <f>[4]p53!C47</f>
        <v>13</v>
      </c>
      <c r="D47">
        <f>[4]p53!D47</f>
        <v>7</v>
      </c>
      <c r="E47">
        <f>[4]p53!E47</f>
        <v>0.67</v>
      </c>
      <c r="F47">
        <f>[4]p53!F47</f>
        <v>0.79</v>
      </c>
      <c r="G47">
        <f>[4]p53!G47</f>
        <v>1</v>
      </c>
      <c r="H47">
        <f>[4]p53!H47</f>
        <v>0</v>
      </c>
      <c r="I47">
        <f>[4]p53!I47</f>
        <v>0</v>
      </c>
      <c r="J47">
        <f>[4]p53!J47</f>
        <v>0</v>
      </c>
      <c r="K47">
        <f>[4]p53!K47</f>
        <v>0</v>
      </c>
    </row>
    <row r="48" spans="1:11">
      <c r="A48" t="s">
        <v>226</v>
      </c>
      <c r="B48">
        <f>[4]p53!B48</f>
        <v>88</v>
      </c>
      <c r="C48">
        <f>[4]p53!C48</f>
        <v>13</v>
      </c>
      <c r="D48">
        <f>[4]p53!D48</f>
        <v>6.2</v>
      </c>
      <c r="E48">
        <f>[4]p53!E48</f>
        <v>0.67</v>
      </c>
      <c r="F48">
        <f>[4]p53!F48</f>
        <v>0.8</v>
      </c>
      <c r="G48">
        <f>[4]p53!G48</f>
        <v>1</v>
      </c>
      <c r="H48">
        <f>[4]p53!H48</f>
        <v>0</v>
      </c>
      <c r="I48">
        <f>[4]p53!I48</f>
        <v>0</v>
      </c>
      <c r="J48">
        <f>[4]p53!J48</f>
        <v>0</v>
      </c>
      <c r="K48">
        <f>[4]p53!K48</f>
        <v>0</v>
      </c>
    </row>
    <row r="49" spans="1:20">
      <c r="A49" t="s">
        <v>227</v>
      </c>
      <c r="B49">
        <f>[4]p53!B49</f>
        <v>89</v>
      </c>
      <c r="C49">
        <f>[4]p53!C49</f>
        <v>13.2</v>
      </c>
      <c r="D49">
        <f>[4]p53!D49</f>
        <v>7</v>
      </c>
      <c r="E49">
        <f>[4]p53!E49</f>
        <v>0.66</v>
      </c>
      <c r="F49">
        <f>[4]p53!F49</f>
        <v>0.78</v>
      </c>
      <c r="G49">
        <f>[4]p53!G49</f>
        <v>1</v>
      </c>
      <c r="H49">
        <f>[4]p53!H49</f>
        <v>0</v>
      </c>
      <c r="I49">
        <f>[4]p53!I49</f>
        <v>0</v>
      </c>
      <c r="J49">
        <f>[4]p53!J49</f>
        <v>0</v>
      </c>
      <c r="K49">
        <f>[4]p53!K49</f>
        <v>0</v>
      </c>
    </row>
    <row r="50" spans="1:20">
      <c r="A50" t="s">
        <v>228</v>
      </c>
      <c r="B50">
        <f>[4]p53!B50</f>
        <v>90</v>
      </c>
      <c r="C50">
        <f>[4]p53!C50</f>
        <v>13</v>
      </c>
      <c r="D50">
        <f>[4]p53!D50</f>
        <v>6.5</v>
      </c>
      <c r="E50">
        <f>[4]p53!E50</f>
        <v>0.66</v>
      </c>
      <c r="F50">
        <f>[4]p53!F50</f>
        <v>0.79</v>
      </c>
      <c r="G50">
        <f>[4]p53!G50</f>
        <v>1</v>
      </c>
      <c r="H50">
        <f>[4]p53!H50</f>
        <v>0</v>
      </c>
      <c r="I50">
        <f>[4]p53!I50</f>
        <v>0</v>
      </c>
      <c r="J50">
        <f>[4]p53!J50</f>
        <v>0</v>
      </c>
      <c r="K50">
        <f>[4]p53!K50</f>
        <v>0</v>
      </c>
    </row>
    <row r="51" spans="1:20" ht="14" thickBot="1">
      <c r="A51" s="34" t="s">
        <v>229</v>
      </c>
      <c r="B51" s="34">
        <f>[4]p53!B51</f>
        <v>8.808988764044944</v>
      </c>
      <c r="C51" s="34">
        <f>[4]p53!C51</f>
        <v>5.9696969696969804</v>
      </c>
      <c r="D51" s="34">
        <f>[4]p53!D51</f>
        <v>-8.571428571427786E-2</v>
      </c>
      <c r="E51" s="34">
        <f>[4]p53!E51</f>
        <v>7.6000000000000068</v>
      </c>
      <c r="F51" s="34">
        <f>[4]p53!F51</f>
        <v>8.9794871794871778</v>
      </c>
      <c r="G51" s="34">
        <f>[4]p53!G51</f>
        <v>7.6</v>
      </c>
      <c r="H51" s="34">
        <f>[4]p53!H51</f>
        <v>0</v>
      </c>
      <c r="I51" s="34">
        <f>[4]p53!I51</f>
        <v>0</v>
      </c>
      <c r="J51" s="34">
        <f>[4]p53!J51</f>
        <v>0</v>
      </c>
      <c r="K51" s="34">
        <f>[4]p53!K51</f>
        <v>0</v>
      </c>
      <c r="L51" s="34"/>
      <c r="M51" s="34"/>
    </row>
    <row r="52" spans="1:20">
      <c r="A52" t="s">
        <v>115</v>
      </c>
      <c r="B52">
        <f>[4]p53!B52</f>
        <v>24611459.222494781</v>
      </c>
      <c r="C52">
        <f>[4]p53!C52</f>
        <v>26483416.279321194</v>
      </c>
      <c r="D52">
        <f>[4]p53!D52</f>
        <v>24493172.683243752</v>
      </c>
      <c r="E52">
        <f>[4]p53!E52</f>
        <v>26150591.432616949</v>
      </c>
      <c r="F52">
        <f>[4]p53!F52</f>
        <v>24643814.742921263</v>
      </c>
      <c r="G52">
        <f>[4]p53!G52</f>
        <v>0</v>
      </c>
      <c r="H52">
        <f>[4]p53!H52</f>
        <v>0</v>
      </c>
      <c r="I52">
        <f>[4]p53!I52</f>
        <v>0</v>
      </c>
      <c r="J52">
        <f>[4]p53!J52</f>
        <v>0</v>
      </c>
      <c r="K52">
        <f>[4]p53!K52</f>
        <v>0</v>
      </c>
      <c r="M52" s="28"/>
    </row>
    <row r="53" spans="1:20">
      <c r="A53" t="s">
        <v>116</v>
      </c>
      <c r="B53">
        <f>[4]p53!B53</f>
        <v>31557481</v>
      </c>
      <c r="C53">
        <f>[4]p53!C53</f>
        <v>30453641</v>
      </c>
      <c r="D53">
        <f>[4]p53!D53</f>
        <v>31561486</v>
      </c>
      <c r="E53">
        <f>[4]p53!E53</f>
        <v>30454705</v>
      </c>
      <c r="F53">
        <f>[4]p53!F53</f>
        <v>31556998</v>
      </c>
      <c r="G53">
        <f>[4]p53!G53</f>
        <v>0</v>
      </c>
      <c r="H53">
        <f>[4]p53!H53</f>
        <v>0</v>
      </c>
      <c r="I53">
        <f>[4]p53!I53</f>
        <v>0</v>
      </c>
      <c r="J53">
        <f>[4]p53!J53</f>
        <v>0</v>
      </c>
      <c r="K53">
        <f>[4]p53!K53</f>
        <v>0</v>
      </c>
      <c r="N53" s="10"/>
      <c r="O53" s="10"/>
      <c r="P53" s="10"/>
      <c r="Q53" s="10"/>
      <c r="R53" s="10"/>
    </row>
    <row r="54" spans="1:20">
      <c r="A54" t="s">
        <v>230</v>
      </c>
      <c r="B54">
        <f>[4]p53!B54</f>
        <v>930054</v>
      </c>
      <c r="C54">
        <f>[4]p53!C54</f>
        <v>1700435</v>
      </c>
      <c r="D54">
        <f>[4]p53!D54</f>
        <v>911340</v>
      </c>
      <c r="E54">
        <f>[4]p53!E54</f>
        <v>1859146</v>
      </c>
      <c r="F54">
        <f>[4]p53!F54</f>
        <v>999445</v>
      </c>
      <c r="G54">
        <f>[4]p53!G54</f>
        <v>0</v>
      </c>
      <c r="H54">
        <f>[4]p53!H54</f>
        <v>0</v>
      </c>
      <c r="I54">
        <f>[4]p53!I54</f>
        <v>0</v>
      </c>
      <c r="J54">
        <f>[4]p53!J54</f>
        <v>0</v>
      </c>
      <c r="K54">
        <f>[4]p53!K54</f>
        <v>0</v>
      </c>
      <c r="N54" s="32"/>
      <c r="O54" s="32"/>
      <c r="P54" s="32"/>
      <c r="Q54" s="32"/>
      <c r="R54" s="32"/>
      <c r="S54" s="32"/>
      <c r="T54" s="33"/>
    </row>
    <row r="55" spans="1:20">
      <c r="A55" t="s">
        <v>231</v>
      </c>
      <c r="B55">
        <f>[4]p53!B55</f>
        <v>3856218</v>
      </c>
      <c r="C55">
        <f>[4]p53!C55</f>
        <v>2444300</v>
      </c>
      <c r="D55">
        <f>[4]p53!D55</f>
        <v>3861571</v>
      </c>
      <c r="E55">
        <f>[4]p53!E55</f>
        <v>2780833</v>
      </c>
      <c r="F55">
        <f>[4]p53!F55</f>
        <v>3605367</v>
      </c>
      <c r="G55">
        <f>[4]p53!G55</f>
        <v>0</v>
      </c>
      <c r="H55">
        <f>[4]p53!H55</f>
        <v>0</v>
      </c>
      <c r="I55">
        <f>[4]p53!I55</f>
        <v>0</v>
      </c>
      <c r="J55">
        <f>[4]p53!J55</f>
        <v>0</v>
      </c>
      <c r="K55">
        <f>[4]p53!K55</f>
        <v>0</v>
      </c>
      <c r="N55" s="32"/>
      <c r="O55" s="32"/>
      <c r="P55" s="32"/>
      <c r="Q55" s="32"/>
      <c r="R55" s="32"/>
      <c r="S55" s="32"/>
      <c r="T55" s="33"/>
    </row>
    <row r="56" spans="1:20">
      <c r="A56" t="s">
        <v>232</v>
      </c>
      <c r="B56">
        <f>[4]p53!B56</f>
        <v>4786272</v>
      </c>
      <c r="C56">
        <f>[4]p53!C56</f>
        <v>4144735</v>
      </c>
      <c r="D56">
        <f>[4]p53!D56</f>
        <v>4772911</v>
      </c>
      <c r="E56">
        <f>[4]p53!E56</f>
        <v>4639979</v>
      </c>
      <c r="F56">
        <f>[4]p53!F56</f>
        <v>4604812</v>
      </c>
      <c r="G56">
        <f>[4]p53!G56</f>
        <v>0</v>
      </c>
      <c r="H56">
        <f>[4]p53!H56</f>
        <v>0</v>
      </c>
      <c r="I56">
        <f>[4]p53!I56</f>
        <v>0</v>
      </c>
      <c r="J56">
        <f>[4]p53!J56</f>
        <v>0</v>
      </c>
      <c r="K56">
        <f>[4]p53!K56</f>
        <v>0</v>
      </c>
      <c r="T56" s="33"/>
    </row>
    <row r="57" spans="1:20">
      <c r="A57" t="s">
        <v>233</v>
      </c>
      <c r="B57">
        <f>[4]p53!B57</f>
        <v>4062535</v>
      </c>
      <c r="C57">
        <f>[4]p53!C57</f>
        <v>4095664</v>
      </c>
      <c r="D57">
        <f>[4]p53!D57</f>
        <v>4075261</v>
      </c>
      <c r="E57">
        <f>[4]p53!E57</f>
        <v>4112180</v>
      </c>
      <c r="F57">
        <f>[4]p53!F57</f>
        <v>4089288</v>
      </c>
      <c r="G57">
        <f>[4]p53!G57</f>
        <v>80173</v>
      </c>
      <c r="H57">
        <f>[4]p53!H57</f>
        <v>80173</v>
      </c>
      <c r="I57">
        <f>[4]p53!I57</f>
        <v>80173</v>
      </c>
      <c r="J57">
        <f>[4]p53!J57</f>
        <v>80173</v>
      </c>
      <c r="K57">
        <f>[4]p53!K57</f>
        <v>80173</v>
      </c>
      <c r="M57" s="28"/>
      <c r="N57" s="10"/>
      <c r="O57" s="10"/>
      <c r="P57" s="10"/>
      <c r="Q57" s="10"/>
      <c r="R57" s="10"/>
      <c r="T57" s="33"/>
    </row>
    <row r="58" spans="1:20">
      <c r="A58" t="s">
        <v>234</v>
      </c>
      <c r="B58">
        <f>[4]p53!B58</f>
        <v>5924292</v>
      </c>
      <c r="C58">
        <f>[4]p53!C58</f>
        <v>5924292</v>
      </c>
      <c r="D58">
        <f>[4]p53!D58</f>
        <v>5924292</v>
      </c>
      <c r="E58">
        <f>[4]p53!E58</f>
        <v>5924292</v>
      </c>
      <c r="F58">
        <f>[4]p53!F58</f>
        <v>5924292</v>
      </c>
      <c r="G58">
        <f>[4]p53!G58</f>
        <v>2887948</v>
      </c>
      <c r="H58">
        <f>[4]p53!H58</f>
        <v>1963805</v>
      </c>
      <c r="I58">
        <f>[4]p53!I58</f>
        <v>1848287</v>
      </c>
      <c r="J58">
        <f>[4]p53!J58</f>
        <v>2541391</v>
      </c>
      <c r="K58">
        <f>[4]p53!K58</f>
        <v>2772427</v>
      </c>
      <c r="N58" s="32"/>
      <c r="O58" s="32"/>
      <c r="P58" s="32"/>
      <c r="Q58" s="32"/>
      <c r="R58" s="32"/>
      <c r="S58" s="32"/>
      <c r="T58" s="33"/>
    </row>
    <row r="59" spans="1:20">
      <c r="A59" t="s">
        <v>235</v>
      </c>
      <c r="B59">
        <f>[4]p53!B59</f>
        <v>7238953</v>
      </c>
      <c r="C59">
        <f>[4]p53!C59</f>
        <v>7238953</v>
      </c>
      <c r="D59">
        <f>[4]p53!D59</f>
        <v>7238953</v>
      </c>
      <c r="E59">
        <f>[4]p53!E59</f>
        <v>7238953</v>
      </c>
      <c r="F59">
        <f>[4]p53!F59</f>
        <v>7238953</v>
      </c>
      <c r="G59">
        <f>[4]p53!G59</f>
        <v>2310357</v>
      </c>
      <c r="H59">
        <f>[4]p53!H59</f>
        <v>2772427</v>
      </c>
      <c r="I59">
        <f>[4]p53!I59</f>
        <v>2541391</v>
      </c>
      <c r="J59">
        <f>[4]p53!J59</f>
        <v>1848287</v>
      </c>
      <c r="K59">
        <f>[4]p53!K59</f>
        <v>1963805</v>
      </c>
      <c r="N59" s="32"/>
      <c r="O59" s="32"/>
      <c r="P59" s="32"/>
      <c r="Q59" s="32"/>
      <c r="R59" s="32"/>
      <c r="S59" s="32"/>
      <c r="T59" s="33"/>
    </row>
    <row r="60" spans="1:20">
      <c r="A60" t="s">
        <v>236</v>
      </c>
      <c r="B60">
        <f>[4]p53!B60</f>
        <v>13163245</v>
      </c>
      <c r="C60">
        <f>[4]p53!C60</f>
        <v>13163245</v>
      </c>
      <c r="D60">
        <f>[4]p53!D60</f>
        <v>13163245</v>
      </c>
      <c r="E60">
        <f>[4]p53!E60</f>
        <v>13163245</v>
      </c>
      <c r="F60">
        <f>[4]p53!F60</f>
        <v>13163245</v>
      </c>
      <c r="G60">
        <f>[4]p53!G60</f>
        <v>5198305</v>
      </c>
      <c r="H60">
        <f>[4]p53!H60</f>
        <v>4736232</v>
      </c>
      <c r="I60">
        <f>[4]p53!I60</f>
        <v>4389678</v>
      </c>
      <c r="J60">
        <f>[4]p53!J60</f>
        <v>4389678</v>
      </c>
      <c r="K60">
        <f>[4]p53!K60</f>
        <v>4736232</v>
      </c>
    </row>
    <row r="61" spans="1:20">
      <c r="A61" t="s">
        <v>237</v>
      </c>
      <c r="B61">
        <f>[4]p53!B61</f>
        <v>78180992.222494781</v>
      </c>
      <c r="C61">
        <f>[4]p53!C61</f>
        <v>78340701.279321194</v>
      </c>
      <c r="D61">
        <f>[4]p53!D61</f>
        <v>78066075.683243752</v>
      </c>
      <c r="E61">
        <f>[4]p53!E61</f>
        <v>78520700.432616949</v>
      </c>
      <c r="F61">
        <f>[4]p53!F61</f>
        <v>78058157.742921263</v>
      </c>
      <c r="G61">
        <f>[4]p53!G61</f>
        <v>0</v>
      </c>
      <c r="H61">
        <f>[4]p53!H61</f>
        <v>0</v>
      </c>
      <c r="I61">
        <f>[4]p53!I61</f>
        <v>0</v>
      </c>
      <c r="J61">
        <f>[4]p53!J61</f>
        <v>0</v>
      </c>
      <c r="K61">
        <f>[4]p53!K61</f>
        <v>0</v>
      </c>
    </row>
    <row r="62" spans="1:20">
      <c r="A62" t="s">
        <v>121</v>
      </c>
      <c r="B62">
        <f>[4]p53!B62</f>
        <v>7500000</v>
      </c>
      <c r="C62">
        <f>[4]p53!C62</f>
        <v>7950363.5</v>
      </c>
      <c r="D62">
        <f>[4]p53!D62</f>
        <v>7500000</v>
      </c>
      <c r="E62">
        <f>[4]p53!E62</f>
        <v>7950439.5</v>
      </c>
      <c r="F62">
        <f>[4]p53!F62</f>
        <v>7500000</v>
      </c>
      <c r="G62">
        <f>[4]p53!G62</f>
        <v>0</v>
      </c>
      <c r="H62">
        <f>[4]p53!H62</f>
        <v>0</v>
      </c>
      <c r="I62">
        <f>[4]p53!I62</f>
        <v>0</v>
      </c>
      <c r="J62">
        <f>[4]p53!J62</f>
        <v>0</v>
      </c>
      <c r="K62">
        <f>[4]p53!K62</f>
        <v>0</v>
      </c>
    </row>
    <row r="63" spans="1:20">
      <c r="A63" t="s">
        <v>122</v>
      </c>
      <c r="B63">
        <f>[4]p53!B63</f>
        <v>3259285</v>
      </c>
      <c r="C63">
        <f>[4]p53!C63</f>
        <v>3099306</v>
      </c>
      <c r="D63">
        <f>[4]p53!D63</f>
        <v>3112744</v>
      </c>
      <c r="E63">
        <f>[4]p53!E63</f>
        <v>3264925</v>
      </c>
      <c r="F63">
        <f>[4]p53!F63</f>
        <v>3266771</v>
      </c>
      <c r="G63">
        <f>[4]p53!G63</f>
        <v>-3766397</v>
      </c>
      <c r="H63">
        <f>[4]p53!H63</f>
        <v>-3314602</v>
      </c>
      <c r="I63">
        <f>[4]p53!I63</f>
        <v>-2594125</v>
      </c>
      <c r="J63">
        <f>[4]p53!J63</f>
        <v>-2440016</v>
      </c>
      <c r="K63">
        <f>[4]p53!K63</f>
        <v>-3036273</v>
      </c>
    </row>
    <row r="64" spans="1:20">
      <c r="A64" t="s">
        <v>238</v>
      </c>
      <c r="B64">
        <f>[4]p53!B64</f>
        <v>40872080</v>
      </c>
      <c r="C64">
        <f>[4]p53!C64</f>
        <v>40547325</v>
      </c>
      <c r="D64">
        <f>[4]p53!D64</f>
        <v>40543069</v>
      </c>
      <c r="E64">
        <f>[4]p53!E64</f>
        <v>40554614</v>
      </c>
      <c r="F64">
        <f>[4]p53!F64</f>
        <v>40543488</v>
      </c>
      <c r="G64">
        <f>[4]p53!G64</f>
        <v>0</v>
      </c>
      <c r="H64">
        <f>[4]p53!H64</f>
        <v>0</v>
      </c>
      <c r="I64">
        <f>[4]p53!I64</f>
        <v>0</v>
      </c>
      <c r="J64">
        <f>[4]p53!J64</f>
        <v>0</v>
      </c>
      <c r="K64">
        <f>[4]p53!K64</f>
        <v>0</v>
      </c>
    </row>
    <row r="65" spans="1:13">
      <c r="A65" t="s">
        <v>239</v>
      </c>
      <c r="B65">
        <f>[4]p53!B65</f>
        <v>1000000</v>
      </c>
      <c r="C65">
        <f>[4]p53!C65</f>
        <v>1000000</v>
      </c>
      <c r="D65">
        <f>[4]p53!D65</f>
        <v>1000000</v>
      </c>
      <c r="E65">
        <f>[4]p53!E65</f>
        <v>1000000</v>
      </c>
      <c r="F65">
        <f>[4]p53!F65</f>
        <v>1000000</v>
      </c>
      <c r="G65">
        <f>[4]p53!G65</f>
        <v>1000000</v>
      </c>
      <c r="H65">
        <f>[4]p53!H65</f>
        <v>1000000</v>
      </c>
      <c r="I65">
        <f>[4]p53!I65</f>
        <v>1000000</v>
      </c>
      <c r="J65">
        <f>[4]p53!J65</f>
        <v>1000000</v>
      </c>
      <c r="K65">
        <f>[4]p53!K65</f>
        <v>1000000</v>
      </c>
    </row>
    <row r="66" spans="1:13">
      <c r="A66" t="s">
        <v>125</v>
      </c>
      <c r="B66">
        <f>[4]p53!B66</f>
        <v>25549627.222494788</v>
      </c>
      <c r="C66">
        <f>[4]p53!C66</f>
        <v>25743706.779321186</v>
      </c>
      <c r="D66">
        <f>[4]p53!D66</f>
        <v>25910262.683243752</v>
      </c>
      <c r="E66">
        <f>[4]p53!E66</f>
        <v>25750721.932616942</v>
      </c>
      <c r="F66">
        <f>[4]p53!F66</f>
        <v>25747898.742921259</v>
      </c>
      <c r="G66">
        <f>[4]p53!G66</f>
        <v>13210302</v>
      </c>
      <c r="H66">
        <f>[4]p53!H66</f>
        <v>14087310</v>
      </c>
      <c r="I66">
        <f>[4]p53!I66</f>
        <v>15485881</v>
      </c>
      <c r="J66">
        <f>[4]p53!J66</f>
        <v>15786048</v>
      </c>
      <c r="K66">
        <f>[4]p53!K66</f>
        <v>14627595</v>
      </c>
    </row>
    <row r="67" spans="1:13">
      <c r="A67" t="s">
        <v>240</v>
      </c>
      <c r="B67">
        <f>[4]p53!B67</f>
        <v>78180992.222494781</v>
      </c>
      <c r="C67">
        <f>[4]p53!C67</f>
        <v>78340701.279321194</v>
      </c>
      <c r="D67">
        <f>[4]p53!D67</f>
        <v>78066075.683243752</v>
      </c>
      <c r="E67">
        <f>[4]p53!E67</f>
        <v>78520700.432616949</v>
      </c>
      <c r="F67">
        <f>[4]p53!F67</f>
        <v>78058157.742921263</v>
      </c>
      <c r="G67">
        <f>[4]p53!G67</f>
        <v>0</v>
      </c>
      <c r="H67">
        <f>[4]p53!H67</f>
        <v>0</v>
      </c>
      <c r="I67">
        <f>[4]p53!I67</f>
        <v>0</v>
      </c>
      <c r="J67">
        <f>[4]p53!J67</f>
        <v>0</v>
      </c>
      <c r="K67">
        <f>[4]p53!K67</f>
        <v>0</v>
      </c>
    </row>
    <row r="68" spans="1:13">
      <c r="A68" t="s">
        <v>241</v>
      </c>
      <c r="B68">
        <f>[4]p53!B68</f>
        <v>3000000</v>
      </c>
      <c r="C68">
        <f>[4]p53!C68</f>
        <v>3000000</v>
      </c>
      <c r="D68">
        <f>[4]p53!D68</f>
        <v>3000000</v>
      </c>
      <c r="E68">
        <f>[4]p53!E68</f>
        <v>3000000</v>
      </c>
      <c r="F68">
        <f>[4]p53!F68</f>
        <v>3000000</v>
      </c>
      <c r="G68">
        <f>[4]p53!G68</f>
        <v>0</v>
      </c>
      <c r="H68">
        <f>[4]p53!H68</f>
        <v>0</v>
      </c>
      <c r="I68">
        <f>[4]p53!I68</f>
        <v>0</v>
      </c>
      <c r="J68">
        <f>[4]p53!J68</f>
        <v>0</v>
      </c>
      <c r="K68">
        <f>[4]p53!K68</f>
        <v>0</v>
      </c>
    </row>
    <row r="69" spans="1:13">
      <c r="A69" t="s">
        <v>242</v>
      </c>
      <c r="B69">
        <f>[4]p53!B69</f>
        <v>37544089.326224342</v>
      </c>
      <c r="C69">
        <f>[4]p53!C69</f>
        <v>36247477.247376218</v>
      </c>
      <c r="D69">
        <f>[4]p53!D69</f>
        <v>37548710.184878789</v>
      </c>
      <c r="E69">
        <f>[4]p53!E69</f>
        <v>36248691.254337423</v>
      </c>
      <c r="F69">
        <f>[4]p53!F69</f>
        <v>37543555.404105261</v>
      </c>
      <c r="G69">
        <f>[4]p53!G69</f>
        <v>0</v>
      </c>
      <c r="H69">
        <f>[4]p53!H69</f>
        <v>0</v>
      </c>
      <c r="I69">
        <f>[4]p53!I69</f>
        <v>0</v>
      </c>
      <c r="J69">
        <f>[4]p53!J69</f>
        <v>0</v>
      </c>
      <c r="K69">
        <f>[4]p53!K69</f>
        <v>0</v>
      </c>
    </row>
    <row r="70" spans="1:13">
      <c r="A70" t="s">
        <v>243</v>
      </c>
      <c r="B70">
        <f>[4]p53!B70</f>
        <v>2468859.0956328809</v>
      </c>
      <c r="C70">
        <f>[4]p53!C70</f>
        <v>2545231.8159190491</v>
      </c>
      <c r="D70">
        <f>[4]p53!D70</f>
        <v>2472710.029350251</v>
      </c>
      <c r="E70">
        <f>[4]p53!E70</f>
        <v>2521188.8047112897</v>
      </c>
      <c r="F70">
        <f>[4]p53!F70</f>
        <v>2483313.2348894626</v>
      </c>
      <c r="G70">
        <f>[4]p53!G70</f>
        <v>-51414</v>
      </c>
      <c r="H70">
        <f>[4]p53!H70</f>
        <v>-47553</v>
      </c>
      <c r="I70">
        <f>[4]p53!I70</f>
        <v>-44658</v>
      </c>
      <c r="J70">
        <f>[4]p53!J70</f>
        <v>-44658</v>
      </c>
      <c r="K70">
        <f>[4]p53!K70</f>
        <v>-47553</v>
      </c>
    </row>
    <row r="71" spans="1:13">
      <c r="A71" t="s">
        <v>244</v>
      </c>
      <c r="B71">
        <f>[4]p53!B71</f>
        <v>1.0001617159144269</v>
      </c>
      <c r="C71">
        <f>[4]p53!C71</f>
        <v>1.0001192974876423</v>
      </c>
      <c r="D71">
        <f>[4]p53!D71</f>
        <v>1.000438970887936</v>
      </c>
      <c r="E71">
        <f>[4]p53!E71</f>
        <v>1.0001534578059148</v>
      </c>
      <c r="F71">
        <f>[4]p53!F71</f>
        <v>0.99912655790407912</v>
      </c>
      <c r="G71">
        <f>[4]p53!G71</f>
        <v>0</v>
      </c>
      <c r="H71">
        <f>[4]p53!H71</f>
        <v>0</v>
      </c>
      <c r="I71">
        <f>[4]p53!I71</f>
        <v>0</v>
      </c>
      <c r="J71">
        <f>[4]p53!J71</f>
        <v>0</v>
      </c>
      <c r="K71">
        <f>[4]p53!K71</f>
        <v>0</v>
      </c>
    </row>
    <row r="72" spans="1:13">
      <c r="A72" t="s">
        <v>245</v>
      </c>
      <c r="B72">
        <f>[4]p53!B72</f>
        <v>1.0000148234352766</v>
      </c>
      <c r="C72">
        <f>[4]p53!C72</f>
        <v>0.99963768242097117</v>
      </c>
      <c r="D72">
        <f>[4]p53!D72</f>
        <v>0.99999525039579384</v>
      </c>
      <c r="E72">
        <f>[4]p53!E72</f>
        <v>0.99966031159430635</v>
      </c>
      <c r="F72">
        <f>[4]p53!F72</f>
        <v>1.0006919321536523</v>
      </c>
      <c r="G72">
        <f>[4]p53!G72</f>
        <v>0</v>
      </c>
      <c r="H72">
        <f>[4]p53!H72</f>
        <v>0</v>
      </c>
      <c r="I72">
        <f>[4]p53!I72</f>
        <v>0</v>
      </c>
      <c r="J72">
        <f>[4]p53!J72</f>
        <v>0</v>
      </c>
      <c r="K72">
        <f>[4]p53!K72</f>
        <v>0</v>
      </c>
    </row>
    <row r="73" spans="1:13">
      <c r="A73" t="s">
        <v>246</v>
      </c>
      <c r="B73">
        <f>[4]p53!B73</f>
        <v>0</v>
      </c>
      <c r="C73">
        <f>[4]p53!C73</f>
        <v>0</v>
      </c>
      <c r="D73">
        <f>[4]p53!D73</f>
        <v>0</v>
      </c>
      <c r="E73">
        <f>[4]p53!E73</f>
        <v>0</v>
      </c>
      <c r="F73">
        <f>[4]p53!F73</f>
        <v>0</v>
      </c>
      <c r="G73">
        <f>[4]p53!G73</f>
        <v>0</v>
      </c>
      <c r="H73">
        <f>[4]p53!H73</f>
        <v>0</v>
      </c>
      <c r="I73">
        <f>[4]p53!I73</f>
        <v>0</v>
      </c>
      <c r="J73">
        <f>[4]p53!J73</f>
        <v>0</v>
      </c>
      <c r="K73">
        <f>[4]p53!K73</f>
        <v>0</v>
      </c>
    </row>
    <row r="74" spans="1:13">
      <c r="A74" t="s">
        <v>435</v>
      </c>
      <c r="B74">
        <f>[4]p53!B74</f>
        <v>0</v>
      </c>
      <c r="C74">
        <f>[4]p53!C74</f>
        <v>0</v>
      </c>
      <c r="D74">
        <f>[4]p53!D74</f>
        <v>0</v>
      </c>
      <c r="E74">
        <f>[4]p53!E74</f>
        <v>0</v>
      </c>
      <c r="F74">
        <f>[4]p53!F74</f>
        <v>0</v>
      </c>
      <c r="G74">
        <f>[4]p53!G74</f>
        <v>0</v>
      </c>
      <c r="H74">
        <f>[4]p53!H74</f>
        <v>0</v>
      </c>
      <c r="I74">
        <f>[4]p53!I74</f>
        <v>0</v>
      </c>
      <c r="J74">
        <f>[4]p53!J74</f>
        <v>0</v>
      </c>
      <c r="K74">
        <f>[4]p53!K74</f>
        <v>0</v>
      </c>
    </row>
    <row r="75" spans="1:13">
      <c r="A75" t="s">
        <v>436</v>
      </c>
      <c r="B75">
        <f>[4]p53!B75</f>
        <v>0</v>
      </c>
      <c r="C75">
        <f>[4]p53!C75</f>
        <v>0</v>
      </c>
      <c r="D75">
        <f>[4]p53!D75</f>
        <v>0</v>
      </c>
      <c r="E75">
        <f>[4]p53!E75</f>
        <v>0</v>
      </c>
      <c r="F75">
        <f>[4]p53!F75</f>
        <v>0</v>
      </c>
      <c r="G75">
        <f>[4]p53!G75</f>
        <v>0</v>
      </c>
      <c r="H75">
        <f>[4]p53!H75</f>
        <v>0</v>
      </c>
      <c r="I75">
        <f>[4]p53!I75</f>
        <v>0</v>
      </c>
      <c r="J75">
        <f>[4]p53!J75</f>
        <v>0</v>
      </c>
      <c r="K75">
        <f>[4]p53!K75</f>
        <v>0</v>
      </c>
    </row>
    <row r="76" spans="1:13">
      <c r="A76" t="s">
        <v>437</v>
      </c>
      <c r="B76">
        <f>[4]p53!B76</f>
        <v>0</v>
      </c>
      <c r="C76">
        <f>[4]p53!C76</f>
        <v>0</v>
      </c>
      <c r="D76">
        <f>[4]p53!D76</f>
        <v>0</v>
      </c>
      <c r="E76">
        <f>[4]p53!E76</f>
        <v>0</v>
      </c>
      <c r="F76">
        <f>[4]p53!F76</f>
        <v>0</v>
      </c>
      <c r="G76">
        <f>[4]p53!G76</f>
        <v>0</v>
      </c>
      <c r="H76">
        <f>[4]p53!H76</f>
        <v>0</v>
      </c>
      <c r="I76">
        <f>[4]p53!I76</f>
        <v>0</v>
      </c>
      <c r="J76">
        <f>[4]p53!J76</f>
        <v>0</v>
      </c>
      <c r="K76">
        <f>[4]p53!K76</f>
        <v>0</v>
      </c>
    </row>
    <row r="77" spans="1:13" ht="14" thickBot="1">
      <c r="A77" s="34" t="s">
        <v>438</v>
      </c>
      <c r="B77" s="34">
        <f>[4]p53!B77</f>
        <v>0</v>
      </c>
      <c r="C77" s="34">
        <f>[4]p53!C77</f>
        <v>0</v>
      </c>
      <c r="D77" s="34">
        <f>[4]p53!D77</f>
        <v>0</v>
      </c>
      <c r="E77" s="34">
        <f>[4]p53!E77</f>
        <v>0</v>
      </c>
      <c r="F77" s="34">
        <f>[4]p53!F77</f>
        <v>0</v>
      </c>
      <c r="G77" s="34">
        <f>[4]p53!G77</f>
        <v>0</v>
      </c>
      <c r="H77" s="34">
        <f>[4]p53!H77</f>
        <v>0</v>
      </c>
      <c r="I77" s="34">
        <f>[4]p53!I77</f>
        <v>0</v>
      </c>
      <c r="J77" s="34">
        <f>[4]p53!J77</f>
        <v>0</v>
      </c>
      <c r="K77" s="34">
        <f>[4]p53!K77</f>
        <v>0</v>
      </c>
      <c r="L77" s="34"/>
      <c r="M77" s="34"/>
    </row>
    <row r="78" spans="1:13">
      <c r="A78" t="s">
        <v>247</v>
      </c>
      <c r="B78">
        <f>[4]p53!B78</f>
        <v>1</v>
      </c>
    </row>
    <row r="79" spans="1:13">
      <c r="A79" t="s">
        <v>248</v>
      </c>
      <c r="B79">
        <f>[4]p53!B79</f>
        <v>55000</v>
      </c>
    </row>
    <row r="80" spans="1:13">
      <c r="A80" t="s">
        <v>249</v>
      </c>
      <c r="B80">
        <f>[4]p53!B80</f>
        <v>55000</v>
      </c>
    </row>
    <row r="81" spans="1:2">
      <c r="A81" t="s">
        <v>250</v>
      </c>
      <c r="B81">
        <f>[4]p53!B81</f>
        <v>0</v>
      </c>
    </row>
    <row r="82" spans="1:2">
      <c r="A82" t="s">
        <v>251</v>
      </c>
      <c r="B82">
        <f>[4]p53!B82</f>
        <v>0</v>
      </c>
    </row>
    <row r="83" spans="1:2">
      <c r="A83" t="s">
        <v>252</v>
      </c>
      <c r="B83">
        <f>[4]p53!B83</f>
        <v>0</v>
      </c>
    </row>
    <row r="84" spans="1:2">
      <c r="A84" t="s">
        <v>253</v>
      </c>
      <c r="B84">
        <f>[4]p53!B84</f>
        <v>0</v>
      </c>
    </row>
    <row r="85" spans="1:2">
      <c r="A85" t="s">
        <v>254</v>
      </c>
      <c r="B85">
        <f>[4]p53!B85</f>
        <v>64760</v>
      </c>
    </row>
    <row r="86" spans="1:2">
      <c r="A86" t="s">
        <v>255</v>
      </c>
      <c r="B86">
        <f>[4]p53!B86</f>
        <v>35210</v>
      </c>
    </row>
    <row r="87" spans="1:2">
      <c r="A87" t="s">
        <v>256</v>
      </c>
      <c r="B87">
        <f>[4]p53!B87</f>
        <v>22790</v>
      </c>
    </row>
    <row r="88" spans="1:2">
      <c r="A88" t="s">
        <v>257</v>
      </c>
      <c r="B88">
        <f>[4]p53!B88</f>
        <v>51194</v>
      </c>
    </row>
    <row r="89" spans="1:2">
      <c r="A89" t="s">
        <v>258</v>
      </c>
      <c r="B89">
        <f>[4]p53!B89</f>
        <v>54075</v>
      </c>
    </row>
    <row r="90" spans="1:2">
      <c r="A90" t="s">
        <v>259</v>
      </c>
      <c r="B90">
        <f>[4]p53!B90</f>
        <v>133045</v>
      </c>
    </row>
    <row r="91" spans="1:2">
      <c r="A91" t="s">
        <v>260</v>
      </c>
      <c r="B91">
        <f>[4]p53!B91</f>
        <v>64760</v>
      </c>
    </row>
    <row r="92" spans="1:2">
      <c r="A92" t="s">
        <v>261</v>
      </c>
      <c r="B92">
        <f>[4]p53!B92</f>
        <v>35210</v>
      </c>
    </row>
    <row r="93" spans="1:2">
      <c r="A93" t="s">
        <v>262</v>
      </c>
      <c r="B93">
        <f>[4]p53!B93</f>
        <v>22790</v>
      </c>
    </row>
    <row r="94" spans="1:2">
      <c r="A94" t="s">
        <v>263</v>
      </c>
      <c r="B94">
        <f>[4]p53!B94</f>
        <v>51194</v>
      </c>
    </row>
    <row r="95" spans="1:2">
      <c r="A95" t="s">
        <v>264</v>
      </c>
      <c r="B95">
        <f>[4]p53!B95</f>
        <v>54075</v>
      </c>
    </row>
    <row r="96" spans="1:2">
      <c r="A96" t="s">
        <v>265</v>
      </c>
      <c r="B96">
        <f>[4]p53!B96</f>
        <v>133045</v>
      </c>
    </row>
    <row r="97" spans="1:2">
      <c r="A97" t="s">
        <v>266</v>
      </c>
      <c r="B97">
        <f>[4]p53!B97</f>
        <v>0</v>
      </c>
    </row>
    <row r="98" spans="1:2">
      <c r="A98" t="s">
        <v>267</v>
      </c>
      <c r="B98">
        <f>[4]p53!B98</f>
        <v>0</v>
      </c>
    </row>
    <row r="99" spans="1:2">
      <c r="A99" t="s">
        <v>268</v>
      </c>
      <c r="B99">
        <f>[4]p53!B99</f>
        <v>0</v>
      </c>
    </row>
    <row r="100" spans="1:2">
      <c r="A100" t="s">
        <v>269</v>
      </c>
      <c r="B100">
        <f>[4]p53!B100</f>
        <v>0</v>
      </c>
    </row>
    <row r="101" spans="1:2">
      <c r="A101" t="s">
        <v>270</v>
      </c>
      <c r="B101">
        <f>[4]p53!B101</f>
        <v>0</v>
      </c>
    </row>
    <row r="102" spans="1:2">
      <c r="A102" t="s">
        <v>271</v>
      </c>
      <c r="B102">
        <f>[4]p53!B102</f>
        <v>0</v>
      </c>
    </row>
    <row r="103" spans="1:2">
      <c r="A103" t="s">
        <v>272</v>
      </c>
      <c r="B103">
        <f>[4]p53!B103</f>
        <v>259040000.00000003</v>
      </c>
    </row>
    <row r="104" spans="1:2">
      <c r="A104" t="s">
        <v>273</v>
      </c>
      <c r="B104">
        <f>[4]p53!B104</f>
        <v>12675600</v>
      </c>
    </row>
    <row r="105" spans="1:2">
      <c r="A105" t="s">
        <v>274</v>
      </c>
      <c r="B105">
        <f>[4]p53!B105</f>
        <v>7748599.9999999991</v>
      </c>
    </row>
    <row r="106" spans="1:2">
      <c r="A106" t="s">
        <v>275</v>
      </c>
      <c r="B106">
        <f>[4]p53!B106</f>
        <v>1535820</v>
      </c>
    </row>
    <row r="107" spans="1:2">
      <c r="A107" t="s">
        <v>276</v>
      </c>
      <c r="B107">
        <f>[4]p53!B107</f>
        <v>2541525</v>
      </c>
    </row>
    <row r="108" spans="1:2">
      <c r="A108" t="s">
        <v>277</v>
      </c>
      <c r="B108">
        <f>[4]p53!B108</f>
        <v>5720935</v>
      </c>
    </row>
    <row r="109" spans="1:2">
      <c r="A109" t="s">
        <v>278</v>
      </c>
      <c r="B109">
        <f>[4]p53!B109</f>
        <v>1741.2031588175398</v>
      </c>
    </row>
    <row r="110" spans="1:2">
      <c r="A110" t="s">
        <v>279</v>
      </c>
      <c r="B110">
        <f>[4]p53!B110</f>
        <v>274.08586175720814</v>
      </c>
    </row>
    <row r="111" spans="1:2">
      <c r="A111" t="s">
        <v>280</v>
      </c>
      <c r="B111">
        <f>[4]p53!B111</f>
        <v>136.94856305306493</v>
      </c>
    </row>
    <row r="112" spans="1:2">
      <c r="A112" t="s">
        <v>281</v>
      </c>
      <c r="B112">
        <f>[4]p53!B112</f>
        <v>13.308293087860406</v>
      </c>
    </row>
    <row r="113" spans="1:2">
      <c r="A113" t="s">
        <v>282</v>
      </c>
      <c r="B113">
        <f>[4]p53!B113</f>
        <v>15.727982740198662</v>
      </c>
    </row>
    <row r="114" spans="1:2">
      <c r="A114" t="s">
        <v>283</v>
      </c>
      <c r="B114">
        <f>[4]p53!B114</f>
        <v>20.16408043615213</v>
      </c>
    </row>
    <row r="115" spans="1:2">
      <c r="A115" t="s">
        <v>284</v>
      </c>
      <c r="B115">
        <f>[4]p53!B115</f>
        <v>11999959</v>
      </c>
    </row>
    <row r="116" spans="1:2">
      <c r="A116" t="s">
        <v>285</v>
      </c>
      <c r="B116">
        <f>[4]p53!B116</f>
        <v>649994.4</v>
      </c>
    </row>
    <row r="117" spans="1:2">
      <c r="A117" t="s">
        <v>286</v>
      </c>
      <c r="B117">
        <f>[4]p53!B117</f>
        <v>649999</v>
      </c>
    </row>
    <row r="118" spans="1:2">
      <c r="A118" t="s">
        <v>287</v>
      </c>
      <c r="B118">
        <f>[4]p53!B118</f>
        <v>199999.8</v>
      </c>
    </row>
    <row r="119" spans="1:2">
      <c r="A119" t="s">
        <v>288</v>
      </c>
      <c r="B119">
        <f>[4]p53!B119</f>
        <v>299999.7</v>
      </c>
    </row>
    <row r="120" spans="1:2">
      <c r="A120" t="s">
        <v>289</v>
      </c>
      <c r="B120">
        <f>[4]p53!B120</f>
        <v>1000000</v>
      </c>
    </row>
    <row r="121" spans="1:2">
      <c r="A121" t="s">
        <v>290</v>
      </c>
      <c r="B121">
        <f>[4]p53!B121</f>
        <v>23313600.000000004</v>
      </c>
    </row>
    <row r="122" spans="1:2">
      <c r="A122" t="s">
        <v>291</v>
      </c>
      <c r="B122">
        <f>[4]p53!B122</f>
        <v>874616.4</v>
      </c>
    </row>
    <row r="123" spans="1:2">
      <c r="A123" t="s">
        <v>292</v>
      </c>
      <c r="B123">
        <f>[4]p53!B123</f>
        <v>0</v>
      </c>
    </row>
    <row r="124" spans="1:2">
      <c r="A124" t="s">
        <v>293</v>
      </c>
      <c r="B124">
        <f>[4]p53!B124</f>
        <v>176619.3</v>
      </c>
    </row>
    <row r="125" spans="1:2">
      <c r="A125" t="s">
        <v>294</v>
      </c>
      <c r="B125">
        <f>[4]p53!B125</f>
        <v>292275.375</v>
      </c>
    </row>
    <row r="126" spans="1:2">
      <c r="A126" t="s">
        <v>295</v>
      </c>
      <c r="B126">
        <f>[4]p53!B126</f>
        <v>328953.76250000001</v>
      </c>
    </row>
    <row r="127" spans="1:2">
      <c r="A127" t="s">
        <v>296</v>
      </c>
      <c r="B127">
        <f>[4]p53!B127</f>
        <v>58295</v>
      </c>
    </row>
    <row r="128" spans="1:2">
      <c r="A128" t="s">
        <v>297</v>
      </c>
      <c r="B128">
        <f>[4]p53!B128</f>
        <v>20879</v>
      </c>
    </row>
    <row r="129" spans="1:2">
      <c r="A129" t="s">
        <v>298</v>
      </c>
      <c r="B129">
        <f>[4]p53!B129</f>
        <v>19299</v>
      </c>
    </row>
    <row r="130" spans="1:2">
      <c r="A130" t="s">
        <v>299</v>
      </c>
      <c r="B130">
        <f>[4]p53!B130</f>
        <v>52945</v>
      </c>
    </row>
    <row r="131" spans="1:2">
      <c r="A131" t="s">
        <v>300</v>
      </c>
      <c r="B131">
        <f>[4]p53!B131</f>
        <v>62017</v>
      </c>
    </row>
    <row r="132" spans="1:2">
      <c r="A132" t="s">
        <v>301</v>
      </c>
      <c r="B132">
        <f>[4]p53!B132</f>
        <v>138041</v>
      </c>
    </row>
    <row r="133" spans="1:2">
      <c r="A133" t="s">
        <v>302</v>
      </c>
      <c r="B133">
        <f>[4]p53!B133</f>
        <v>58295</v>
      </c>
    </row>
    <row r="134" spans="1:2">
      <c r="A134" t="s">
        <v>303</v>
      </c>
      <c r="B134">
        <f>[4]p53!B134</f>
        <v>20879</v>
      </c>
    </row>
    <row r="135" spans="1:2">
      <c r="A135" t="s">
        <v>304</v>
      </c>
      <c r="B135">
        <f>[4]p53!B135</f>
        <v>19299</v>
      </c>
    </row>
    <row r="136" spans="1:2">
      <c r="A136" t="s">
        <v>305</v>
      </c>
      <c r="B136">
        <f>[4]p53!B136</f>
        <v>52945</v>
      </c>
    </row>
    <row r="137" spans="1:2">
      <c r="A137" t="s">
        <v>306</v>
      </c>
      <c r="B137">
        <f>[4]p53!B137</f>
        <v>62017</v>
      </c>
    </row>
    <row r="138" spans="1:2">
      <c r="A138" t="s">
        <v>307</v>
      </c>
      <c r="B138">
        <f>[4]p53!B138</f>
        <v>138041</v>
      </c>
    </row>
    <row r="139" spans="1:2">
      <c r="A139" t="s">
        <v>308</v>
      </c>
      <c r="B139">
        <f>[4]p53!B139</f>
        <v>0</v>
      </c>
    </row>
    <row r="140" spans="1:2">
      <c r="A140" t="s">
        <v>309</v>
      </c>
      <c r="B140">
        <f>[4]p53!B140</f>
        <v>0</v>
      </c>
    </row>
    <row r="141" spans="1:2">
      <c r="A141" t="s">
        <v>310</v>
      </c>
      <c r="B141">
        <f>[4]p53!B141</f>
        <v>0</v>
      </c>
    </row>
    <row r="142" spans="1:2">
      <c r="A142" t="s">
        <v>311</v>
      </c>
      <c r="B142">
        <f>[4]p53!B142</f>
        <v>0</v>
      </c>
    </row>
    <row r="143" spans="1:2">
      <c r="A143" t="s">
        <v>312</v>
      </c>
      <c r="B143">
        <f>[4]p53!B143</f>
        <v>0</v>
      </c>
    </row>
    <row r="144" spans="1:2">
      <c r="A144" t="s">
        <v>313</v>
      </c>
      <c r="B144">
        <f>[4]p53!B144</f>
        <v>0</v>
      </c>
    </row>
    <row r="145" spans="1:2">
      <c r="A145" t="s">
        <v>314</v>
      </c>
      <c r="B145">
        <f>[4]p53!B145</f>
        <v>355599500</v>
      </c>
    </row>
    <row r="146" spans="1:2">
      <c r="A146" t="s">
        <v>315</v>
      </c>
      <c r="B146">
        <f>[4]p53!B146</f>
        <v>9395550</v>
      </c>
    </row>
    <row r="147" spans="1:2">
      <c r="A147" t="s">
        <v>316</v>
      </c>
      <c r="B147">
        <f>[4]p53!B147</f>
        <v>8684550.0000000019</v>
      </c>
    </row>
    <row r="148" spans="1:2">
      <c r="A148" t="s">
        <v>317</v>
      </c>
      <c r="B148">
        <f>[4]p53!B148</f>
        <v>2117800</v>
      </c>
    </row>
    <row r="149" spans="1:2">
      <c r="A149" t="s">
        <v>318</v>
      </c>
      <c r="B149">
        <f>[4]p53!B149</f>
        <v>3410935</v>
      </c>
    </row>
    <row r="150" spans="1:2">
      <c r="A150" t="s">
        <v>319</v>
      </c>
      <c r="B150">
        <f>[4]p53!B150</f>
        <v>7730296</v>
      </c>
    </row>
    <row r="151" spans="1:2">
      <c r="A151" t="s">
        <v>320</v>
      </c>
      <c r="B151">
        <f>[4]p53!B151</f>
        <v>2588.4135038116374</v>
      </c>
    </row>
    <row r="152" spans="1:2">
      <c r="A152" t="s">
        <v>321</v>
      </c>
      <c r="B152">
        <f>[4]p53!B152</f>
        <v>375.9795309024002</v>
      </c>
    </row>
    <row r="153" spans="1:2">
      <c r="A153" t="s">
        <v>322</v>
      </c>
      <c r="B153">
        <f>[4]p53!B153</f>
        <v>203.58308456945463</v>
      </c>
    </row>
    <row r="154" spans="1:2">
      <c r="A154" t="s">
        <v>323</v>
      </c>
      <c r="B154">
        <f>[4]p53!B154</f>
        <v>18.99697654512001</v>
      </c>
    </row>
    <row r="155" spans="1:2">
      <c r="A155" t="s">
        <v>324</v>
      </c>
      <c r="B155">
        <f>[4]p53!B155</f>
        <v>22.450972280596375</v>
      </c>
    </row>
    <row r="156" spans="1:2">
      <c r="A156" t="s">
        <v>325</v>
      </c>
      <c r="B156">
        <f>[4]p53!B156</f>
        <v>28.483297795636378</v>
      </c>
    </row>
    <row r="157" spans="1:2">
      <c r="A157" t="s">
        <v>326</v>
      </c>
      <c r="B157">
        <f>[4]p53!B157</f>
        <v>16999979</v>
      </c>
    </row>
    <row r="158" spans="1:2">
      <c r="A158" t="s">
        <v>327</v>
      </c>
      <c r="B158">
        <f>[4]p53!B158</f>
        <v>600006</v>
      </c>
    </row>
    <row r="159" spans="1:2">
      <c r="A159" t="s">
        <v>328</v>
      </c>
      <c r="B159">
        <f>[4]p53!B159</f>
        <v>599998</v>
      </c>
    </row>
    <row r="160" spans="1:2">
      <c r="A160" t="s">
        <v>329</v>
      </c>
      <c r="B160">
        <f>[4]p53!B160</f>
        <v>279999.71999999997</v>
      </c>
    </row>
    <row r="161" spans="1:2">
      <c r="A161" t="s">
        <v>330</v>
      </c>
      <c r="B161">
        <f>[4]p53!B161</f>
        <v>400000.38</v>
      </c>
    </row>
    <row r="162" spans="1:2">
      <c r="A162" t="s">
        <v>331</v>
      </c>
      <c r="B162">
        <f>[4]p53!B162</f>
        <v>1200000</v>
      </c>
    </row>
    <row r="163" spans="1:2">
      <c r="A163" t="s">
        <v>332</v>
      </c>
      <c r="B163">
        <f>[4]p53!B163</f>
        <v>32003955</v>
      </c>
    </row>
    <row r="164" spans="1:2">
      <c r="A164" t="s">
        <v>333</v>
      </c>
      <c r="B164">
        <f>[4]p53!B164</f>
        <v>0</v>
      </c>
    </row>
    <row r="165" spans="1:2">
      <c r="A165" t="s">
        <v>334</v>
      </c>
      <c r="B165">
        <f>[4]p53!B165</f>
        <v>798978.6</v>
      </c>
    </row>
    <row r="166" spans="1:2">
      <c r="A166" t="s">
        <v>335</v>
      </c>
      <c r="B166">
        <f>[4]p53!B166</f>
        <v>243547</v>
      </c>
    </row>
    <row r="167" spans="1:2">
      <c r="A167" t="s">
        <v>336</v>
      </c>
      <c r="B167">
        <f>[4]p53!B167</f>
        <v>392257.52500000008</v>
      </c>
    </row>
    <row r="168" spans="1:2">
      <c r="A168" t="s">
        <v>337</v>
      </c>
      <c r="B168">
        <f>[4]p53!B168</f>
        <v>0</v>
      </c>
    </row>
    <row r="169" spans="1:2">
      <c r="A169" t="s">
        <v>338</v>
      </c>
      <c r="B169">
        <f>[4]p53!B169</f>
        <v>3</v>
      </c>
    </row>
    <row r="170" spans="1:2">
      <c r="A170" t="s">
        <v>339</v>
      </c>
      <c r="B170">
        <f>[4]p53!B170</f>
        <v>6</v>
      </c>
    </row>
    <row r="171" spans="1:2">
      <c r="A171" t="s">
        <v>340</v>
      </c>
      <c r="B171">
        <f>[4]p53!B171</f>
        <v>327555</v>
      </c>
    </row>
    <row r="172" spans="1:2">
      <c r="A172" t="s">
        <v>341</v>
      </c>
      <c r="B172">
        <f>[4]p53!B172</f>
        <v>9923459</v>
      </c>
    </row>
    <row r="173" spans="1:2">
      <c r="A173" t="s">
        <v>342</v>
      </c>
      <c r="B173">
        <f>[4]p53!B173</f>
        <v>32076541</v>
      </c>
    </row>
    <row r="174" spans="1:2">
      <c r="A174" t="s">
        <v>343</v>
      </c>
      <c r="B174">
        <f>[4]p53!B174</f>
        <v>374955</v>
      </c>
    </row>
    <row r="175" spans="1:2">
      <c r="A175" t="s">
        <v>344</v>
      </c>
      <c r="B175">
        <f>[4]p53!B175</f>
        <v>9923459</v>
      </c>
    </row>
    <row r="176" spans="1:2">
      <c r="A176" t="s">
        <v>345</v>
      </c>
      <c r="B176">
        <f>[4]p53!B176</f>
        <v>36710359</v>
      </c>
    </row>
    <row r="177" spans="1:2">
      <c r="A177" t="s">
        <v>346</v>
      </c>
      <c r="B177">
        <f>[4]p53!B177</f>
        <v>370268</v>
      </c>
    </row>
    <row r="178" spans="1:2">
      <c r="A178" t="s">
        <v>347</v>
      </c>
      <c r="B178">
        <f>[4]p53!B178</f>
        <v>9823093</v>
      </c>
    </row>
    <row r="179" spans="1:2">
      <c r="A179" t="s">
        <v>348</v>
      </c>
      <c r="B179">
        <f>[4]p53!B179</f>
        <v>36355088</v>
      </c>
    </row>
    <row r="180" spans="1:2">
      <c r="A180" t="s">
        <v>349</v>
      </c>
      <c r="B180">
        <f>[4]p53!B180</f>
        <v>333574</v>
      </c>
    </row>
    <row r="181" spans="1:2">
      <c r="A181" t="s">
        <v>350</v>
      </c>
      <c r="B181">
        <f>[4]p53!B181</f>
        <v>1946708</v>
      </c>
    </row>
    <row r="182" spans="1:2">
      <c r="A182" t="s">
        <v>351</v>
      </c>
      <c r="B182">
        <f>[4]p53!B182</f>
        <v>7053292</v>
      </c>
    </row>
    <row r="183" spans="1:2">
      <c r="A183" t="s">
        <v>352</v>
      </c>
      <c r="B183">
        <f>[4]p53!B183</f>
        <v>366529</v>
      </c>
    </row>
    <row r="184" spans="1:2">
      <c r="A184" t="s">
        <v>353</v>
      </c>
      <c r="B184">
        <f>[4]p53!B184</f>
        <v>1946708</v>
      </c>
    </row>
    <row r="185" spans="1:2">
      <c r="A185" t="s">
        <v>354</v>
      </c>
      <c r="B185">
        <f>[4]p53!B185</f>
        <v>7748508</v>
      </c>
    </row>
    <row r="186" spans="1:2">
      <c r="A186" t="s">
        <v>355</v>
      </c>
      <c r="B186">
        <f>[4]p53!B186</f>
        <v>361948</v>
      </c>
    </row>
    <row r="187" spans="1:2">
      <c r="A187" t="s">
        <v>356</v>
      </c>
      <c r="B187">
        <f>[4]p53!B187</f>
        <v>1937546</v>
      </c>
    </row>
    <row r="188" spans="1:2">
      <c r="A188" t="s">
        <v>357</v>
      </c>
      <c r="B188">
        <f>[4]p53!B188</f>
        <v>7667914</v>
      </c>
    </row>
    <row r="189" spans="1:2">
      <c r="A189" t="s">
        <v>358</v>
      </c>
      <c r="B189">
        <f>[4]p53!B189</f>
        <v>0</v>
      </c>
    </row>
    <row r="190" spans="1:2">
      <c r="A190" t="s">
        <v>359</v>
      </c>
      <c r="B190">
        <f>[4]p53!B190</f>
        <v>0</v>
      </c>
    </row>
    <row r="191" spans="1:2">
      <c r="A191" t="s">
        <v>360</v>
      </c>
      <c r="B191">
        <f>[4]p53!B191</f>
        <v>0</v>
      </c>
    </row>
    <row r="192" spans="1:2">
      <c r="A192" t="s">
        <v>361</v>
      </c>
      <c r="B192">
        <f>[4]p53!B192</f>
        <v>50774</v>
      </c>
    </row>
    <row r="193" spans="1:2">
      <c r="A193" t="s">
        <v>362</v>
      </c>
      <c r="B193">
        <f>[4]p53!B193</f>
        <v>6510378</v>
      </c>
    </row>
    <row r="194" spans="1:2">
      <c r="A194" t="s">
        <v>363</v>
      </c>
      <c r="B194">
        <f>[4]p53!B194</f>
        <v>128.22274121903192</v>
      </c>
    </row>
    <row r="195" spans="1:2">
      <c r="A195" t="s">
        <v>364</v>
      </c>
      <c r="B195">
        <f>[4]p53!B195</f>
        <v>0</v>
      </c>
    </row>
    <row r="196" spans="1:2">
      <c r="A196" t="s">
        <v>365</v>
      </c>
      <c r="B196">
        <f>[4]p53!B196</f>
        <v>0</v>
      </c>
    </row>
    <row r="197" spans="1:2">
      <c r="A197" t="s">
        <v>366</v>
      </c>
      <c r="B197">
        <f>[4]p53!B197</f>
        <v>0</v>
      </c>
    </row>
    <row r="198" spans="1:2">
      <c r="A198" t="s">
        <v>367</v>
      </c>
      <c r="B198">
        <f>[4]p53!B198</f>
        <v>0</v>
      </c>
    </row>
    <row r="199" spans="1:2">
      <c r="A199" t="s">
        <v>368</v>
      </c>
      <c r="B199">
        <f>[4]p53!B199</f>
        <v>0</v>
      </c>
    </row>
    <row r="200" spans="1:2">
      <c r="A200" t="s">
        <v>369</v>
      </c>
      <c r="B200">
        <f>[4]p53!B200</f>
        <v>0</v>
      </c>
    </row>
    <row r="201" spans="1:2">
      <c r="A201" t="s">
        <v>370</v>
      </c>
      <c r="B201">
        <f>[4]p53!B201</f>
        <v>142926</v>
      </c>
    </row>
    <row r="202" spans="1:2">
      <c r="A202" t="s">
        <v>371</v>
      </c>
      <c r="B202">
        <f>[4]p53!B202</f>
        <v>3856218</v>
      </c>
    </row>
    <row r="203" spans="1:2">
      <c r="A203" t="s">
        <v>372</v>
      </c>
      <c r="B203">
        <f>[4]p53!B203</f>
        <v>26.980520064513421</v>
      </c>
    </row>
    <row r="204" spans="1:2">
      <c r="A204" t="s">
        <v>373</v>
      </c>
      <c r="B204">
        <f>[4]p53!B204</f>
        <v>0</v>
      </c>
    </row>
    <row r="205" spans="1:2">
      <c r="A205" t="s">
        <v>374</v>
      </c>
      <c r="B205">
        <f>[4]p53!B205</f>
        <v>0</v>
      </c>
    </row>
    <row r="206" spans="1:2">
      <c r="A206" t="s">
        <v>375</v>
      </c>
      <c r="B206">
        <f>[4]p53!B206</f>
        <v>0</v>
      </c>
    </row>
    <row r="207" spans="1:2">
      <c r="A207" t="s">
        <v>376</v>
      </c>
      <c r="B207">
        <f>[4]p53!B207</f>
        <v>213818</v>
      </c>
    </row>
    <row r="208" spans="1:2">
      <c r="A208" t="s">
        <v>377</v>
      </c>
      <c r="B208">
        <f>[4]p53!B208</f>
        <v>399126</v>
      </c>
    </row>
    <row r="209" spans="1:2">
      <c r="A209" t="s">
        <v>378</v>
      </c>
      <c r="B209">
        <f>[4]p53!B209</f>
        <v>0</v>
      </c>
    </row>
    <row r="210" spans="1:2">
      <c r="A210" t="s">
        <v>379</v>
      </c>
      <c r="B210">
        <f>[4]p53!B210</f>
        <v>0</v>
      </c>
    </row>
    <row r="211" spans="1:2">
      <c r="A211" t="s">
        <v>380</v>
      </c>
      <c r="B211">
        <f>[4]p53!B211</f>
        <v>693815.4</v>
      </c>
    </row>
    <row r="212" spans="1:2">
      <c r="A212" t="s">
        <v>381</v>
      </c>
      <c r="B212">
        <f>[4]p53!B212</f>
        <v>1354178</v>
      </c>
    </row>
    <row r="213" spans="1:2">
      <c r="A213" t="s">
        <v>382</v>
      </c>
      <c r="B213">
        <f>[4]p53!B213</f>
        <v>37544089.326224342</v>
      </c>
    </row>
    <row r="214" spans="1:2">
      <c r="A214" t="s">
        <v>137</v>
      </c>
      <c r="B214">
        <f>[4]p53!B214</f>
        <v>471240</v>
      </c>
    </row>
    <row r="215" spans="1:2">
      <c r="A215" t="s">
        <v>383</v>
      </c>
      <c r="B215">
        <f>[4]p53!B215</f>
        <v>0</v>
      </c>
    </row>
    <row r="216" spans="1:2">
      <c r="A216" t="s">
        <v>384</v>
      </c>
      <c r="B216">
        <f>[4]p53!B216</f>
        <v>38015329.326224342</v>
      </c>
    </row>
    <row r="217" spans="1:2">
      <c r="A217" t="s">
        <v>385</v>
      </c>
      <c r="B217">
        <f>[4]p53!B217</f>
        <v>16024031</v>
      </c>
    </row>
    <row r="218" spans="1:2">
      <c r="A218" t="s">
        <v>386</v>
      </c>
      <c r="B218">
        <f>[4]p53!B218</f>
        <v>1306759.3999999999</v>
      </c>
    </row>
    <row r="219" spans="1:2">
      <c r="A219" t="s">
        <v>387</v>
      </c>
      <c r="B219">
        <f>[4]p53!B219</f>
        <v>4423818</v>
      </c>
    </row>
    <row r="220" spans="1:2">
      <c r="A220" t="s">
        <v>388</v>
      </c>
      <c r="B220">
        <f>[4]p53!B220</f>
        <v>436626</v>
      </c>
    </row>
    <row r="221" spans="1:2">
      <c r="A221" t="s">
        <v>145</v>
      </c>
      <c r="B221">
        <f>[4]p53!B221</f>
        <v>5100000</v>
      </c>
    </row>
    <row r="222" spans="1:2">
      <c r="A222" t="s">
        <v>146</v>
      </c>
      <c r="B222">
        <f>[4]p53!B222</f>
        <v>1059027</v>
      </c>
    </row>
    <row r="223" spans="1:2">
      <c r="A223" t="s">
        <v>389</v>
      </c>
      <c r="B223">
        <f>[4]p53!B223</f>
        <v>166623</v>
      </c>
    </row>
    <row r="224" spans="1:2">
      <c r="A224" t="s">
        <v>390</v>
      </c>
      <c r="B224">
        <f>[4]p53!B224</f>
        <v>0</v>
      </c>
    </row>
    <row r="225" spans="1:2">
      <c r="A225" t="s">
        <v>391</v>
      </c>
      <c r="B225">
        <f>[4]p53!B225</f>
        <v>0</v>
      </c>
    </row>
    <row r="226" spans="1:2">
      <c r="A226" t="s">
        <v>392</v>
      </c>
      <c r="B226">
        <f>[4]p53!B226</f>
        <v>2700000</v>
      </c>
    </row>
    <row r="227" spans="1:2">
      <c r="A227" t="s">
        <v>152</v>
      </c>
      <c r="B227">
        <f>[4]p53!B227</f>
        <v>160000</v>
      </c>
    </row>
    <row r="228" spans="1:2">
      <c r="A228" t="s">
        <v>393</v>
      </c>
      <c r="B228">
        <f>[4]p53!B228</f>
        <v>0</v>
      </c>
    </row>
    <row r="229" spans="1:2">
      <c r="A229" t="s">
        <v>394</v>
      </c>
      <c r="B229">
        <f>[4]p53!B229</f>
        <v>252630</v>
      </c>
    </row>
    <row r="230" spans="1:2">
      <c r="A230" t="s">
        <v>395</v>
      </c>
      <c r="B230">
        <f>[4]p53!B230</f>
        <v>2645119.8305914593</v>
      </c>
    </row>
    <row r="231" spans="1:2">
      <c r="A231" t="s">
        <v>396</v>
      </c>
      <c r="B231">
        <f>[4]p53!B231</f>
        <v>34274634.230591461</v>
      </c>
    </row>
    <row r="232" spans="1:2">
      <c r="A232" t="s">
        <v>397</v>
      </c>
      <c r="B232">
        <f>[4]p53!B232</f>
        <v>3740695.0956328809</v>
      </c>
    </row>
    <row r="233" spans="1:2">
      <c r="A233" t="s">
        <v>398</v>
      </c>
      <c r="B233">
        <f>[4]p53!B233</f>
        <v>1271836</v>
      </c>
    </row>
    <row r="234" spans="1:2">
      <c r="A234" t="s">
        <v>243</v>
      </c>
      <c r="B234">
        <f>[4]p53!B234</f>
        <v>2468859.0956328809</v>
      </c>
    </row>
    <row r="235" spans="1:2">
      <c r="A235" t="s">
        <v>399</v>
      </c>
      <c r="B235">
        <f>[4]p53!B235</f>
        <v>6250000</v>
      </c>
    </row>
    <row r="236" spans="1:2">
      <c r="A236" t="s">
        <v>400</v>
      </c>
      <c r="B236">
        <f>[4]p53!B236</f>
        <v>11666666.666666668</v>
      </c>
    </row>
    <row r="237" spans="1:2">
      <c r="A237" t="s">
        <v>401</v>
      </c>
      <c r="B237">
        <f>[4]p53!B237</f>
        <v>10000000</v>
      </c>
    </row>
    <row r="238" spans="1:2">
      <c r="A238" t="s">
        <v>402</v>
      </c>
      <c r="B238">
        <f>[4]p53!B238</f>
        <v>400</v>
      </c>
    </row>
    <row r="239" spans="1:2">
      <c r="A239" t="s">
        <v>403</v>
      </c>
      <c r="B239">
        <f>[4]p53!B239</f>
        <v>300</v>
      </c>
    </row>
    <row r="240" spans="1:2">
      <c r="A240" t="s">
        <v>404</v>
      </c>
      <c r="B240">
        <f>[4]p53!B240</f>
        <v>1000</v>
      </c>
    </row>
    <row r="241" spans="1:2">
      <c r="A241" t="s">
        <v>405</v>
      </c>
      <c r="B241">
        <f>[4]p53!B241</f>
        <v>1.4</v>
      </c>
    </row>
    <row r="242" spans="1:2">
      <c r="A242" t="s">
        <v>406</v>
      </c>
      <c r="B242">
        <f>[4]p53!B242</f>
        <v>2.66</v>
      </c>
    </row>
    <row r="243" spans="1:2">
      <c r="A243" t="s">
        <v>407</v>
      </c>
      <c r="B243">
        <f>[4]p53!B243</f>
        <v>53099254</v>
      </c>
    </row>
    <row r="244" spans="1:2">
      <c r="A244" t="s">
        <v>408</v>
      </c>
      <c r="B244">
        <f>[4]p53!B244</f>
        <v>12227174</v>
      </c>
    </row>
    <row r="245" spans="1:2">
      <c r="A245" t="s">
        <v>409</v>
      </c>
      <c r="B245">
        <f>[4]p53!B245</f>
        <v>70000</v>
      </c>
    </row>
    <row r="246" spans="1:2">
      <c r="A246" t="s">
        <v>410</v>
      </c>
      <c r="B246">
        <f>[4]p53!B246</f>
        <v>0</v>
      </c>
    </row>
    <row r="247" spans="1:2">
      <c r="A247" t="s">
        <v>411</v>
      </c>
      <c r="B247">
        <f>[4]p53!B247</f>
        <v>6.3</v>
      </c>
    </row>
    <row r="248" spans="1:2">
      <c r="A248" t="s">
        <v>412</v>
      </c>
      <c r="B248">
        <f>[4]p53!B248</f>
        <v>6.3</v>
      </c>
    </row>
    <row r="249" spans="1:2">
      <c r="A249" t="s">
        <v>413</v>
      </c>
      <c r="B249">
        <f>[4]p53!B249</f>
        <v>0</v>
      </c>
    </row>
    <row r="250" spans="1:2">
      <c r="A250" t="s">
        <v>414</v>
      </c>
      <c r="B250">
        <f>[4]p53!B250</f>
        <v>0</v>
      </c>
    </row>
    <row r="251" spans="1:2">
      <c r="A251" t="s">
        <v>415</v>
      </c>
      <c r="B251">
        <f>[4]p53!B251</f>
        <v>0</v>
      </c>
    </row>
    <row r="252" spans="1:2">
      <c r="A252" t="s">
        <v>416</v>
      </c>
      <c r="B252">
        <f>[4]p53!B252</f>
        <v>0</v>
      </c>
    </row>
    <row r="253" spans="1:2">
      <c r="A253" t="s">
        <v>417</v>
      </c>
      <c r="B253">
        <f>[4]p53!B253</f>
        <v>0</v>
      </c>
    </row>
    <row r="254" spans="1:2">
      <c r="A254" t="s">
        <v>418</v>
      </c>
      <c r="B254">
        <f>[4]p53!B254</f>
        <v>0</v>
      </c>
    </row>
    <row r="255" spans="1:2">
      <c r="A255" t="s">
        <v>419</v>
      </c>
      <c r="B255">
        <f>[4]p53!B255</f>
        <v>0</v>
      </c>
    </row>
    <row r="256" spans="1:2">
      <c r="A256" t="s">
        <v>420</v>
      </c>
      <c r="B256">
        <f>[4]p53!B256</f>
        <v>0</v>
      </c>
    </row>
    <row r="257" spans="1:2">
      <c r="A257" t="s">
        <v>421</v>
      </c>
      <c r="B257">
        <f>[4]p53!B257</f>
        <v>0</v>
      </c>
    </row>
    <row r="258" spans="1:2">
      <c r="A258" t="s">
        <v>422</v>
      </c>
      <c r="B258">
        <f>[4]p53!B258</f>
        <v>0</v>
      </c>
    </row>
    <row r="259" spans="1:2">
      <c r="A259" t="s">
        <v>423</v>
      </c>
      <c r="B259">
        <f>[4]p53!B259</f>
        <v>5</v>
      </c>
    </row>
    <row r="260" spans="1:2">
      <c r="A260" t="s">
        <v>1065</v>
      </c>
      <c r="B260">
        <f>[4]p53!B260</f>
        <v>15.105519411719246</v>
      </c>
    </row>
    <row r="261" spans="1:2">
      <c r="A261" t="s">
        <v>1066</v>
      </c>
      <c r="B261">
        <f>[4]p53!B261</f>
        <v>21.185126040204672</v>
      </c>
    </row>
    <row r="262" spans="1:2">
      <c r="A262" t="s">
        <v>227</v>
      </c>
      <c r="B262">
        <f>[4]p53!B262</f>
        <v>89</v>
      </c>
    </row>
    <row r="263" spans="1:2">
      <c r="A263" t="s">
        <v>228</v>
      </c>
      <c r="B263">
        <f>[4]p53!B263</f>
        <v>90</v>
      </c>
    </row>
    <row r="264" spans="1:2">
      <c r="A264" t="s">
        <v>346</v>
      </c>
      <c r="B264">
        <f>[4]p53!B264</f>
        <v>370268</v>
      </c>
    </row>
    <row r="265" spans="1:2">
      <c r="A265" t="s">
        <v>355</v>
      </c>
      <c r="B265">
        <f>[4]p53!B265</f>
        <v>361948</v>
      </c>
    </row>
    <row r="266" spans="1:2">
      <c r="A266" t="s">
        <v>338</v>
      </c>
      <c r="B266">
        <f>[4]p53!B266</f>
        <v>3</v>
      </c>
    </row>
    <row r="267" spans="1:2">
      <c r="A267" t="s">
        <v>339</v>
      </c>
      <c r="B267">
        <f>[4]p53!B267</f>
        <v>6</v>
      </c>
    </row>
    <row r="268" spans="1:2">
      <c r="A268" t="s">
        <v>1067</v>
      </c>
      <c r="B268">
        <f>[4]p53!B268</f>
        <v>888643.2</v>
      </c>
    </row>
    <row r="269" spans="1:2">
      <c r="A269" t="s">
        <v>1068</v>
      </c>
      <c r="B269">
        <f>[4]p53!B269</f>
        <v>1085844</v>
      </c>
    </row>
    <row r="270" spans="1:2">
      <c r="A270" t="s">
        <v>1069</v>
      </c>
      <c r="B270">
        <f>[4]p53!B270</f>
        <v>1902525.8785905112</v>
      </c>
    </row>
    <row r="271" spans="1:2">
      <c r="A271" t="s">
        <v>1070</v>
      </c>
      <c r="B271">
        <f>[4]p53!B271</f>
        <v>0.66566554944884759</v>
      </c>
    </row>
    <row r="272" spans="1:2">
      <c r="A272" t="s">
        <v>1071</v>
      </c>
      <c r="B272">
        <f>[4]p53!B272</f>
        <v>0.67926201293540212</v>
      </c>
    </row>
    <row r="273" spans="1:2">
      <c r="A273" t="s">
        <v>1072</v>
      </c>
      <c r="B273">
        <f>[4]p53!B273</f>
        <v>0.67921864532043219</v>
      </c>
    </row>
    <row r="274" spans="1:2">
      <c r="A274" t="s">
        <v>1073</v>
      </c>
      <c r="B274">
        <f>[4]p53!B274</f>
        <v>0.60219157683257585</v>
      </c>
    </row>
    <row r="275" spans="1:2">
      <c r="A275" t="s">
        <v>1087</v>
      </c>
      <c r="B275">
        <f>[4]p53!B275</f>
        <v>0.67842536781241858</v>
      </c>
    </row>
    <row r="276" spans="1:2">
      <c r="A276" t="s">
        <v>1088</v>
      </c>
      <c r="B276">
        <f>[4]p53!B276</f>
        <v>0.60166057915616655</v>
      </c>
    </row>
    <row r="277" spans="1:2">
      <c r="A277" t="s">
        <v>1091</v>
      </c>
      <c r="B277">
        <f>[4]p53!B277</f>
        <v>3437087.0956328809</v>
      </c>
    </row>
    <row r="278" spans="1:2">
      <c r="A278" t="s">
        <v>1092</v>
      </c>
      <c r="B278">
        <f>[4]p53!B278</f>
        <v>1.539459656343882</v>
      </c>
    </row>
    <row r="279" spans="1:2">
      <c r="A279" t="s">
        <v>1093</v>
      </c>
      <c r="B279">
        <f>[4]p53!B279</f>
        <v>0.60621544134324912</v>
      </c>
    </row>
    <row r="280" spans="1:2">
      <c r="A280" t="s">
        <v>1094</v>
      </c>
      <c r="B280">
        <f>[4]p53!B280</f>
        <v>0.39378455865675099</v>
      </c>
    </row>
    <row r="281" spans="1:2">
      <c r="A281" t="s">
        <v>1099</v>
      </c>
      <c r="B281">
        <f>[4]p53!B281</f>
        <v>7.0223999999999995E-2</v>
      </c>
    </row>
    <row r="282" spans="1:2">
      <c r="A282" t="s">
        <v>1100</v>
      </c>
      <c r="B282">
        <f>[4]p53!B282</f>
        <v>0.12309189484515823</v>
      </c>
    </row>
    <row r="283" spans="1:2">
      <c r="A283" t="s">
        <v>1095</v>
      </c>
      <c r="B283">
        <f>[4]p53!B283</f>
        <v>40872080</v>
      </c>
    </row>
    <row r="284" spans="1:2">
      <c r="A284" t="s">
        <v>1096</v>
      </c>
      <c r="B284">
        <f>[4]p53!B284</f>
        <v>26549627.222494788</v>
      </c>
    </row>
    <row r="285" spans="1:2">
      <c r="A285" t="s">
        <v>1097</v>
      </c>
      <c r="B285">
        <f>[4]p53!B285</f>
        <v>1534561.2170423698</v>
      </c>
    </row>
    <row r="286" spans="1:2">
      <c r="A286" t="s">
        <v>1101</v>
      </c>
      <c r="B286">
        <f>[4]p53!B286</f>
        <v>3000000</v>
      </c>
    </row>
    <row r="287" spans="1:2">
      <c r="A287" t="s">
        <v>1102</v>
      </c>
      <c r="B287">
        <f>[4]p53!B287</f>
        <v>0</v>
      </c>
    </row>
    <row r="288" spans="1:2">
      <c r="A288" t="s">
        <v>1103</v>
      </c>
      <c r="B288">
        <f>[4]p53!B288</f>
        <v>0</v>
      </c>
    </row>
    <row r="289" spans="1:2">
      <c r="A289" t="s">
        <v>1069</v>
      </c>
      <c r="B289">
        <f>[4]p53!B289</f>
        <v>1902525.8785905112</v>
      </c>
    </row>
    <row r="290" spans="1:2">
      <c r="A290" t="s">
        <v>508</v>
      </c>
      <c r="B290">
        <f>[4]p53!B290</f>
        <v>9.1042560638712161E-2</v>
      </c>
    </row>
    <row r="291" spans="1:2">
      <c r="A291" t="s">
        <v>1104</v>
      </c>
      <c r="B291">
        <f>[4]p53!B291</f>
        <v>0.20391575575446841</v>
      </c>
    </row>
  </sheetData>
  <phoneticPr fontId="33" type="noConversion"/>
  <pageMargins left="0.75" right="0.75" top="1" bottom="1" header="0.5" footer="0.5"/>
  <headerFooter alignWithMargins="0"/>
  <drawing r:id="rId1"/>
</worksheet>
</file>

<file path=xl/worksheets/sheet6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8"/>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1208</v>
      </c>
    </row>
    <row r="2" spans="1:11">
      <c r="A2">
        <v>54</v>
      </c>
      <c r="B2" t="s">
        <v>176</v>
      </c>
      <c r="C2" t="s">
        <v>177</v>
      </c>
      <c r="D2" t="s">
        <v>178</v>
      </c>
      <c r="E2" t="s">
        <v>8</v>
      </c>
      <c r="F2" t="s">
        <v>179</v>
      </c>
      <c r="G2" t="s">
        <v>10</v>
      </c>
      <c r="H2" t="s">
        <v>180</v>
      </c>
    </row>
    <row r="3" spans="1:11">
      <c r="A3" t="s">
        <v>181</v>
      </c>
      <c r="B3">
        <f>[4]p54!B3</f>
        <v>339033</v>
      </c>
      <c r="C3">
        <f>[4]p54!C3</f>
        <v>159585</v>
      </c>
      <c r="D3">
        <f>[4]p54!D3</f>
        <v>103377</v>
      </c>
      <c r="E3">
        <f>[4]p54!E3</f>
        <v>240435</v>
      </c>
      <c r="F3">
        <f>[4]p54!F3</f>
        <v>267418</v>
      </c>
      <c r="G3">
        <f>[4]p54!G3</f>
        <v>695224</v>
      </c>
      <c r="H3">
        <f>[4]p54!H3</f>
        <v>1805072</v>
      </c>
      <c r="I3">
        <f>[4]p54!I3</f>
        <v>0</v>
      </c>
      <c r="J3">
        <f>[4]p54!J3</f>
        <v>0</v>
      </c>
      <c r="K3">
        <f>[4]p54!K3</f>
        <v>0</v>
      </c>
    </row>
    <row r="4" spans="1:11">
      <c r="A4" t="s">
        <v>182</v>
      </c>
      <c r="B4">
        <f>[4]p54!B4</f>
        <v>339033</v>
      </c>
      <c r="C4">
        <f>[4]p54!C4</f>
        <v>159585</v>
      </c>
      <c r="D4">
        <f>[4]p54!D4</f>
        <v>103377</v>
      </c>
      <c r="E4">
        <f>[4]p54!E4</f>
        <v>240435</v>
      </c>
      <c r="F4">
        <f>[4]p54!F4</f>
        <v>267418</v>
      </c>
      <c r="G4">
        <f>[4]p54!G4</f>
        <v>695224</v>
      </c>
      <c r="H4">
        <f>[4]p54!H4</f>
        <v>1805072</v>
      </c>
      <c r="I4">
        <f>[4]p54!I4</f>
        <v>0</v>
      </c>
      <c r="J4">
        <f>[4]p54!J4</f>
        <v>0</v>
      </c>
      <c r="K4">
        <f>[4]p54!K4</f>
        <v>0</v>
      </c>
    </row>
    <row r="5" spans="1:11">
      <c r="A5" t="s">
        <v>183</v>
      </c>
      <c r="B5">
        <f>[4]p54!B5</f>
        <v>0</v>
      </c>
      <c r="C5">
        <f>[4]p54!C5</f>
        <v>0</v>
      </c>
      <c r="D5">
        <f>[4]p54!D5</f>
        <v>103377</v>
      </c>
      <c r="E5">
        <f>[4]p54!E5</f>
        <v>0</v>
      </c>
      <c r="F5">
        <f>[4]p54!F5</f>
        <v>0</v>
      </c>
      <c r="G5">
        <f>[4]p54!G5</f>
        <v>0</v>
      </c>
      <c r="H5">
        <f>[4]p54!H5</f>
        <v>0</v>
      </c>
      <c r="I5">
        <f>[4]p54!I5</f>
        <v>0</v>
      </c>
      <c r="J5">
        <f>[4]p54!J5</f>
        <v>0</v>
      </c>
      <c r="K5">
        <f>[4]p54!K5</f>
        <v>0</v>
      </c>
    </row>
    <row r="6" spans="1:11">
      <c r="A6" t="s">
        <v>184</v>
      </c>
      <c r="B6">
        <f>[4]p54!B6</f>
        <v>339033</v>
      </c>
      <c r="C6">
        <f>[4]p54!C6</f>
        <v>159585</v>
      </c>
      <c r="D6">
        <f>[4]p54!D6</f>
        <v>0</v>
      </c>
      <c r="E6">
        <f>[4]p54!E6</f>
        <v>240435</v>
      </c>
      <c r="F6">
        <f>[4]p54!F6</f>
        <v>267418</v>
      </c>
      <c r="G6">
        <f>[4]p54!G6</f>
        <v>695224</v>
      </c>
      <c r="H6">
        <f>[4]p54!H6</f>
        <v>0</v>
      </c>
      <c r="I6">
        <f>[4]p54!I6</f>
        <v>0</v>
      </c>
      <c r="J6">
        <f>[4]p54!J6</f>
        <v>0</v>
      </c>
      <c r="K6">
        <f>[4]p54!K6</f>
        <v>0</v>
      </c>
    </row>
    <row r="7" spans="1:11">
      <c r="A7" t="s">
        <v>185</v>
      </c>
      <c r="B7">
        <f>[4]p54!B7</f>
        <v>0</v>
      </c>
      <c r="C7">
        <f>[4]p54!C7</f>
        <v>0</v>
      </c>
      <c r="D7">
        <f>[4]p54!D7</f>
        <v>1701695</v>
      </c>
      <c r="E7">
        <f>[4]p54!E7</f>
        <v>0</v>
      </c>
      <c r="F7">
        <f>[4]p54!F7</f>
        <v>0</v>
      </c>
      <c r="G7">
        <f>[4]p54!G7</f>
        <v>0</v>
      </c>
      <c r="H7">
        <f>[4]p54!H7</f>
        <v>0</v>
      </c>
      <c r="I7">
        <f>[4]p54!I7</f>
        <v>0</v>
      </c>
      <c r="J7">
        <f>[4]p54!J7</f>
        <v>0</v>
      </c>
      <c r="K7">
        <f>[4]p54!K7</f>
        <v>0</v>
      </c>
    </row>
    <row r="8" spans="1:11">
      <c r="A8" t="s">
        <v>186</v>
      </c>
      <c r="B8">
        <f>[4]p54!B8</f>
        <v>300184</v>
      </c>
      <c r="C8">
        <f>[4]p54!C8</f>
        <v>108298</v>
      </c>
      <c r="D8">
        <f>[4]p54!D8</f>
        <v>94308</v>
      </c>
      <c r="E8">
        <f>[4]p54!E8</f>
        <v>245996</v>
      </c>
      <c r="F8">
        <f>[4]p54!F8</f>
        <v>306013</v>
      </c>
      <c r="G8">
        <f>[4]p54!G8</f>
        <v>737182</v>
      </c>
      <c r="H8">
        <f>[4]p54!H8</f>
        <v>1791981</v>
      </c>
      <c r="I8">
        <f>[4]p54!I8</f>
        <v>0</v>
      </c>
      <c r="J8">
        <f>[4]p54!J8</f>
        <v>0</v>
      </c>
      <c r="K8">
        <f>[4]p54!K8</f>
        <v>0</v>
      </c>
    </row>
    <row r="9" spans="1:11">
      <c r="A9" t="s">
        <v>187</v>
      </c>
      <c r="B9">
        <f>[4]p54!B9</f>
        <v>300184</v>
      </c>
      <c r="C9">
        <f>[4]p54!C9</f>
        <v>108298</v>
      </c>
      <c r="D9">
        <f>[4]p54!D9</f>
        <v>94308</v>
      </c>
      <c r="E9">
        <f>[4]p54!E9</f>
        <v>245996</v>
      </c>
      <c r="F9">
        <f>[4]p54!F9</f>
        <v>306013</v>
      </c>
      <c r="G9">
        <f>[4]p54!G9</f>
        <v>737182</v>
      </c>
      <c r="H9">
        <f>[4]p54!H9</f>
        <v>1791981</v>
      </c>
      <c r="I9">
        <f>[4]p54!I9</f>
        <v>0</v>
      </c>
      <c r="J9">
        <f>[4]p54!J9</f>
        <v>0</v>
      </c>
      <c r="K9">
        <f>[4]p54!K9</f>
        <v>0</v>
      </c>
    </row>
    <row r="10" spans="1:11">
      <c r="A10" t="s">
        <v>188</v>
      </c>
      <c r="B10">
        <f>[4]p54!B10</f>
        <v>0</v>
      </c>
      <c r="C10">
        <f>[4]p54!C10</f>
        <v>0</v>
      </c>
      <c r="D10">
        <f>[4]p54!D10</f>
        <v>0</v>
      </c>
      <c r="E10">
        <f>[4]p54!E10</f>
        <v>0</v>
      </c>
      <c r="F10">
        <f>[4]p54!F10</f>
        <v>0</v>
      </c>
      <c r="G10">
        <f>[4]p54!G10</f>
        <v>737182</v>
      </c>
      <c r="H10">
        <f>[4]p54!H10</f>
        <v>0</v>
      </c>
      <c r="I10">
        <f>[4]p54!I10</f>
        <v>0</v>
      </c>
      <c r="J10">
        <f>[4]p54!J10</f>
        <v>0</v>
      </c>
      <c r="K10">
        <f>[4]p54!K10</f>
        <v>0</v>
      </c>
    </row>
    <row r="11" spans="1:11">
      <c r="A11" t="s">
        <v>189</v>
      </c>
      <c r="B11">
        <f>[4]p54!B11</f>
        <v>300184</v>
      </c>
      <c r="C11">
        <f>[4]p54!C11</f>
        <v>108298</v>
      </c>
      <c r="D11">
        <f>[4]p54!D11</f>
        <v>94308</v>
      </c>
      <c r="E11">
        <f>[4]p54!E11</f>
        <v>245996</v>
      </c>
      <c r="F11">
        <f>[4]p54!F11</f>
        <v>306013</v>
      </c>
      <c r="G11">
        <f>[4]p54!G11</f>
        <v>0</v>
      </c>
      <c r="H11">
        <f>[4]p54!H11</f>
        <v>0</v>
      </c>
      <c r="I11">
        <f>[4]p54!I11</f>
        <v>0</v>
      </c>
      <c r="J11">
        <f>[4]p54!J11</f>
        <v>0</v>
      </c>
      <c r="K11">
        <f>[4]p54!K11</f>
        <v>0</v>
      </c>
    </row>
    <row r="12" spans="1:11">
      <c r="A12" t="s">
        <v>190</v>
      </c>
      <c r="B12">
        <f>[4]p54!B12</f>
        <v>0</v>
      </c>
      <c r="C12">
        <f>[4]p54!C12</f>
        <v>0</v>
      </c>
      <c r="D12">
        <f>[4]p54!D12</f>
        <v>0</v>
      </c>
      <c r="E12">
        <f>[4]p54!E12</f>
        <v>0</v>
      </c>
      <c r="F12">
        <f>[4]p54!F12</f>
        <v>0</v>
      </c>
      <c r="G12">
        <f>[4]p54!G12</f>
        <v>1054799</v>
      </c>
      <c r="H12">
        <f>[4]p54!H12</f>
        <v>0</v>
      </c>
      <c r="I12">
        <f>[4]p54!I12</f>
        <v>0</v>
      </c>
      <c r="J12">
        <f>[4]p54!J12</f>
        <v>0</v>
      </c>
      <c r="K12">
        <f>[4]p54!K12</f>
        <v>0</v>
      </c>
    </row>
    <row r="13" spans="1:11">
      <c r="A13" t="s">
        <v>191</v>
      </c>
      <c r="B13">
        <f>[4]p54!B13</f>
        <v>4000</v>
      </c>
      <c r="C13">
        <f>[4]p54!C13</f>
        <v>360</v>
      </c>
      <c r="D13">
        <f>[4]p54!D13</f>
        <v>340</v>
      </c>
      <c r="E13">
        <f>[4]p54!E13</f>
        <v>30</v>
      </c>
      <c r="F13">
        <f>[4]p54!F13</f>
        <v>47</v>
      </c>
      <c r="G13">
        <f>[4]p54!G13</f>
        <v>43</v>
      </c>
      <c r="H13">
        <f>[4]p54!H13</f>
        <v>0</v>
      </c>
      <c r="I13">
        <f>[4]p54!I13</f>
        <v>0</v>
      </c>
      <c r="J13">
        <f>[4]p54!J13</f>
        <v>0</v>
      </c>
      <c r="K13">
        <f>[4]p54!K13</f>
        <v>0</v>
      </c>
    </row>
    <row r="14" spans="1:11">
      <c r="A14" t="s">
        <v>192</v>
      </c>
      <c r="B14">
        <f>[4]p54!B14</f>
        <v>4000</v>
      </c>
      <c r="C14">
        <f>[4]p54!C14</f>
        <v>400</v>
      </c>
      <c r="D14">
        <f>[4]p54!D14</f>
        <v>350</v>
      </c>
      <c r="E14">
        <f>[4]p54!E14</f>
        <v>30</v>
      </c>
      <c r="F14">
        <f>[4]p54!F14</f>
        <v>46</v>
      </c>
      <c r="G14">
        <f>[4]p54!G14</f>
        <v>41</v>
      </c>
      <c r="H14">
        <f>[4]p54!H14</f>
        <v>0</v>
      </c>
      <c r="I14">
        <f>[4]p54!I14</f>
        <v>0</v>
      </c>
      <c r="J14">
        <f>[4]p54!J14</f>
        <v>0</v>
      </c>
      <c r="K14">
        <f>[4]p54!K14</f>
        <v>0</v>
      </c>
    </row>
    <row r="15" spans="1:11">
      <c r="A15" t="s">
        <v>193</v>
      </c>
      <c r="B15">
        <f>[4]p54!B15</f>
        <v>4000</v>
      </c>
      <c r="C15">
        <f>[4]p54!C15</f>
        <v>360</v>
      </c>
      <c r="D15">
        <f>[4]p54!D15</f>
        <v>340</v>
      </c>
      <c r="E15">
        <f>[4]p54!E15</f>
        <v>30</v>
      </c>
      <c r="F15">
        <f>[4]p54!F15</f>
        <v>47</v>
      </c>
      <c r="G15">
        <f>[4]p54!G15</f>
        <v>43</v>
      </c>
      <c r="H15">
        <f>[4]p54!H15</f>
        <v>0</v>
      </c>
      <c r="I15">
        <f>[4]p54!I15</f>
        <v>0</v>
      </c>
      <c r="J15">
        <f>[4]p54!J15</f>
        <v>0</v>
      </c>
      <c r="K15">
        <f>[4]p54!K15</f>
        <v>0</v>
      </c>
    </row>
    <row r="16" spans="1:11">
      <c r="A16" t="s">
        <v>194</v>
      </c>
      <c r="B16">
        <f>[4]p54!B16</f>
        <v>4000</v>
      </c>
      <c r="C16">
        <f>[4]p54!C16</f>
        <v>400</v>
      </c>
      <c r="D16">
        <f>[4]p54!D16</f>
        <v>350</v>
      </c>
      <c r="E16">
        <f>[4]p54!E16</f>
        <v>30</v>
      </c>
      <c r="F16">
        <f>[4]p54!F16</f>
        <v>46</v>
      </c>
      <c r="G16">
        <f>[4]p54!G16</f>
        <v>41</v>
      </c>
      <c r="H16">
        <f>[4]p54!H16</f>
        <v>0</v>
      </c>
      <c r="I16">
        <f>[4]p54!I16</f>
        <v>0</v>
      </c>
      <c r="J16">
        <f>[4]p54!J16</f>
        <v>0</v>
      </c>
      <c r="K16">
        <f>[4]p54!K16</f>
        <v>0</v>
      </c>
    </row>
    <row r="17" spans="1:11">
      <c r="A17" t="s">
        <v>195</v>
      </c>
      <c r="B17">
        <f>[4]p54!B17</f>
        <v>4000</v>
      </c>
      <c r="C17">
        <f>[4]p54!C17</f>
        <v>360</v>
      </c>
      <c r="D17">
        <f>[4]p54!D17</f>
        <v>340</v>
      </c>
      <c r="E17">
        <f>[4]p54!E17</f>
        <v>30</v>
      </c>
      <c r="F17">
        <f>[4]p54!F17</f>
        <v>47</v>
      </c>
      <c r="G17">
        <f>[4]p54!G17</f>
        <v>43</v>
      </c>
      <c r="H17">
        <f>[4]p54!H17</f>
        <v>0</v>
      </c>
      <c r="I17">
        <f>[4]p54!I17</f>
        <v>0</v>
      </c>
      <c r="J17">
        <f>[4]p54!J17</f>
        <v>0</v>
      </c>
      <c r="K17">
        <f>[4]p54!K17</f>
        <v>0</v>
      </c>
    </row>
    <row r="18" spans="1:11">
      <c r="A18" t="s">
        <v>196</v>
      </c>
      <c r="B18">
        <f>[4]p54!B18</f>
        <v>0</v>
      </c>
      <c r="C18">
        <f>[4]p54!C18</f>
        <v>0</v>
      </c>
      <c r="D18">
        <f>[4]p54!D18</f>
        <v>0</v>
      </c>
      <c r="E18">
        <f>[4]p54!E18</f>
        <v>0</v>
      </c>
      <c r="F18">
        <f>[4]p54!F18</f>
        <v>0</v>
      </c>
      <c r="G18">
        <f>[4]p54!G18</f>
        <v>0</v>
      </c>
      <c r="H18">
        <f>[4]p54!H18</f>
        <v>0</v>
      </c>
      <c r="I18">
        <f>[4]p54!I18</f>
        <v>0</v>
      </c>
      <c r="J18">
        <f>[4]p54!J18</f>
        <v>0</v>
      </c>
      <c r="K18">
        <f>[4]p54!K18</f>
        <v>0</v>
      </c>
    </row>
    <row r="19" spans="1:11">
      <c r="A19" t="s">
        <v>197</v>
      </c>
      <c r="B19">
        <f>[4]p54!B19</f>
        <v>0</v>
      </c>
      <c r="C19">
        <f>[4]p54!C19</f>
        <v>0</v>
      </c>
      <c r="D19">
        <f>[4]p54!D19</f>
        <v>0</v>
      </c>
      <c r="E19">
        <f>[4]p54!E19</f>
        <v>0</v>
      </c>
      <c r="F19">
        <f>[4]p54!F19</f>
        <v>0</v>
      </c>
      <c r="G19">
        <f>[4]p54!G19</f>
        <v>0</v>
      </c>
      <c r="H19">
        <f>[4]p54!H19</f>
        <v>0</v>
      </c>
      <c r="I19">
        <f>[4]p54!I19</f>
        <v>0</v>
      </c>
      <c r="J19">
        <f>[4]p54!J19</f>
        <v>0</v>
      </c>
      <c r="K19">
        <f>[4]p54!K19</f>
        <v>0</v>
      </c>
    </row>
    <row r="20" spans="1:11">
      <c r="A20" t="s">
        <v>198</v>
      </c>
      <c r="B20">
        <f>[4]p54!B20</f>
        <v>0</v>
      </c>
      <c r="C20">
        <f>[4]p54!C20</f>
        <v>0</v>
      </c>
      <c r="D20">
        <f>[4]p54!D20</f>
        <v>0</v>
      </c>
      <c r="E20">
        <f>[4]p54!E20</f>
        <v>0</v>
      </c>
      <c r="F20">
        <f>[4]p54!F20</f>
        <v>0</v>
      </c>
      <c r="G20">
        <f>[4]p54!G20</f>
        <v>0</v>
      </c>
      <c r="H20">
        <f>[4]p54!H20</f>
        <v>0</v>
      </c>
      <c r="I20">
        <f>[4]p54!I20</f>
        <v>0</v>
      </c>
      <c r="J20">
        <f>[4]p54!J20</f>
        <v>0</v>
      </c>
      <c r="K20">
        <f>[4]p54!K20</f>
        <v>0</v>
      </c>
    </row>
    <row r="21" spans="1:11">
      <c r="A21" t="s">
        <v>199</v>
      </c>
      <c r="B21">
        <f>[4]p54!B21</f>
        <v>0</v>
      </c>
      <c r="C21">
        <f>[4]p54!C21</f>
        <v>0</v>
      </c>
      <c r="D21">
        <f>[4]p54!D21</f>
        <v>0</v>
      </c>
      <c r="E21">
        <f>[4]p54!E21</f>
        <v>0</v>
      </c>
      <c r="F21">
        <f>[4]p54!F21</f>
        <v>0</v>
      </c>
      <c r="G21">
        <f>[4]p54!G21</f>
        <v>0</v>
      </c>
      <c r="H21">
        <f>[4]p54!H21</f>
        <v>0</v>
      </c>
      <c r="I21">
        <f>[4]p54!I21</f>
        <v>0</v>
      </c>
      <c r="J21">
        <f>[4]p54!J21</f>
        <v>0</v>
      </c>
      <c r="K21">
        <f>[4]p54!K21</f>
        <v>0</v>
      </c>
    </row>
    <row r="22" spans="1:11">
      <c r="A22" t="s">
        <v>200</v>
      </c>
      <c r="B22">
        <f>[4]p54!B22</f>
        <v>0</v>
      </c>
      <c r="C22">
        <f>[4]p54!C22</f>
        <v>0</v>
      </c>
      <c r="D22">
        <f>[4]p54!D22</f>
        <v>0</v>
      </c>
      <c r="E22">
        <f>[4]p54!E22</f>
        <v>0</v>
      </c>
      <c r="F22">
        <f>[4]p54!F22</f>
        <v>0</v>
      </c>
      <c r="G22">
        <f>[4]p54!G22</f>
        <v>0</v>
      </c>
      <c r="H22">
        <f>[4]p54!H22</f>
        <v>0</v>
      </c>
      <c r="I22">
        <f>[4]p54!I22</f>
        <v>0</v>
      </c>
      <c r="J22">
        <f>[4]p54!J22</f>
        <v>0</v>
      </c>
      <c r="K22">
        <f>[4]p54!K22</f>
        <v>0</v>
      </c>
    </row>
    <row r="23" spans="1:11">
      <c r="A23" t="s">
        <v>201</v>
      </c>
      <c r="B23">
        <f>[4]p54!B23</f>
        <v>6100</v>
      </c>
      <c r="C23">
        <f>[4]p54!C23</f>
        <v>450</v>
      </c>
      <c r="D23">
        <f>[4]p54!D23</f>
        <v>450</v>
      </c>
      <c r="E23">
        <f>[4]p54!E23</f>
        <v>40</v>
      </c>
      <c r="F23">
        <f>[4]p54!F23</f>
        <v>55</v>
      </c>
      <c r="G23">
        <f>[4]p54!G23</f>
        <v>56</v>
      </c>
      <c r="H23">
        <f>[4]p54!H23</f>
        <v>0</v>
      </c>
      <c r="I23">
        <f>[4]p54!I23</f>
        <v>0</v>
      </c>
      <c r="J23">
        <f>[4]p54!J23</f>
        <v>0</v>
      </c>
      <c r="K23">
        <f>[4]p54!K23</f>
        <v>0</v>
      </c>
    </row>
    <row r="24" spans="1:11">
      <c r="A24" t="s">
        <v>202</v>
      </c>
      <c r="B24">
        <f>[4]p54!B24</f>
        <v>6300</v>
      </c>
      <c r="C24">
        <f>[4]p54!C24</f>
        <v>475</v>
      </c>
      <c r="D24">
        <f>[4]p54!D24</f>
        <v>500</v>
      </c>
      <c r="E24">
        <f>[4]p54!E24</f>
        <v>41</v>
      </c>
      <c r="F24">
        <f>[4]p54!F24</f>
        <v>57</v>
      </c>
      <c r="G24">
        <f>[4]p54!G24</f>
        <v>53</v>
      </c>
      <c r="H24">
        <f>[4]p54!H24</f>
        <v>0</v>
      </c>
      <c r="I24">
        <f>[4]p54!I24</f>
        <v>0</v>
      </c>
      <c r="J24">
        <f>[4]p54!J24</f>
        <v>0</v>
      </c>
      <c r="K24">
        <f>[4]p54!K24</f>
        <v>0</v>
      </c>
    </row>
    <row r="25" spans="1:11">
      <c r="A25" t="s">
        <v>203</v>
      </c>
      <c r="B25">
        <f>[4]p54!B25</f>
        <v>6100</v>
      </c>
      <c r="C25">
        <f>[4]p54!C25</f>
        <v>450</v>
      </c>
      <c r="D25">
        <f>[4]p54!D25</f>
        <v>450</v>
      </c>
      <c r="E25">
        <f>[4]p54!E25</f>
        <v>40</v>
      </c>
      <c r="F25">
        <f>[4]p54!F25</f>
        <v>55</v>
      </c>
      <c r="G25">
        <f>[4]p54!G25</f>
        <v>56</v>
      </c>
      <c r="H25">
        <f>[4]p54!H25</f>
        <v>0</v>
      </c>
      <c r="I25">
        <f>[4]p54!I25</f>
        <v>0</v>
      </c>
      <c r="J25">
        <f>[4]p54!J25</f>
        <v>0</v>
      </c>
      <c r="K25">
        <f>[4]p54!K25</f>
        <v>0</v>
      </c>
    </row>
    <row r="26" spans="1:11">
      <c r="A26" t="s">
        <v>204</v>
      </c>
      <c r="B26">
        <f>[4]p54!B26</f>
        <v>6300</v>
      </c>
      <c r="C26">
        <f>[4]p54!C26</f>
        <v>475</v>
      </c>
      <c r="D26">
        <f>[4]p54!D26</f>
        <v>500</v>
      </c>
      <c r="E26">
        <f>[4]p54!E26</f>
        <v>41</v>
      </c>
      <c r="F26">
        <f>[4]p54!F26</f>
        <v>57</v>
      </c>
      <c r="G26">
        <f>[4]p54!G26</f>
        <v>53</v>
      </c>
      <c r="H26">
        <f>[4]p54!H26</f>
        <v>0</v>
      </c>
      <c r="I26">
        <f>[4]p54!I26</f>
        <v>0</v>
      </c>
      <c r="J26">
        <f>[4]p54!J26</f>
        <v>0</v>
      </c>
      <c r="K26">
        <f>[4]p54!K26</f>
        <v>0</v>
      </c>
    </row>
    <row r="27" spans="1:11">
      <c r="A27" t="s">
        <v>205</v>
      </c>
      <c r="B27">
        <f>[4]p54!B27</f>
        <v>6100</v>
      </c>
      <c r="C27">
        <f>[4]p54!C27</f>
        <v>450</v>
      </c>
      <c r="D27">
        <f>[4]p54!D27</f>
        <v>450</v>
      </c>
      <c r="E27">
        <f>[4]p54!E27</f>
        <v>40</v>
      </c>
      <c r="F27">
        <f>[4]p54!F27</f>
        <v>55</v>
      </c>
      <c r="G27">
        <f>[4]p54!G27</f>
        <v>56</v>
      </c>
      <c r="H27">
        <f>[4]p54!H27</f>
        <v>0</v>
      </c>
      <c r="I27">
        <f>[4]p54!I27</f>
        <v>0</v>
      </c>
      <c r="J27">
        <f>[4]p54!J27</f>
        <v>0</v>
      </c>
      <c r="K27">
        <f>[4]p54!K27</f>
        <v>0</v>
      </c>
    </row>
    <row r="28" spans="1:11">
      <c r="A28" t="s">
        <v>206</v>
      </c>
      <c r="B28">
        <f>[4]p54!B28</f>
        <v>0</v>
      </c>
      <c r="C28">
        <f>[4]p54!C28</f>
        <v>0</v>
      </c>
      <c r="D28">
        <f>[4]p54!D28</f>
        <v>0</v>
      </c>
      <c r="E28">
        <f>[4]p54!E28</f>
        <v>0</v>
      </c>
      <c r="F28">
        <f>[4]p54!F28</f>
        <v>0</v>
      </c>
      <c r="G28">
        <f>[4]p54!G28</f>
        <v>0</v>
      </c>
      <c r="H28">
        <f>[4]p54!H28</f>
        <v>0</v>
      </c>
      <c r="I28">
        <f>[4]p54!I28</f>
        <v>0</v>
      </c>
      <c r="J28">
        <f>[4]p54!J28</f>
        <v>0</v>
      </c>
      <c r="K28">
        <f>[4]p54!K28</f>
        <v>0</v>
      </c>
    </row>
    <row r="29" spans="1:11">
      <c r="A29" t="s">
        <v>207</v>
      </c>
      <c r="B29">
        <f>[4]p54!B29</f>
        <v>0</v>
      </c>
      <c r="C29">
        <f>[4]p54!C29</f>
        <v>0</v>
      </c>
      <c r="D29">
        <f>[4]p54!D29</f>
        <v>0</v>
      </c>
      <c r="E29">
        <f>[4]p54!E29</f>
        <v>0</v>
      </c>
      <c r="F29">
        <f>[4]p54!F29</f>
        <v>0</v>
      </c>
      <c r="G29">
        <f>[4]p54!G29</f>
        <v>0</v>
      </c>
      <c r="H29">
        <f>[4]p54!H29</f>
        <v>0</v>
      </c>
      <c r="I29">
        <f>[4]p54!I29</f>
        <v>0</v>
      </c>
      <c r="J29">
        <f>[4]p54!J29</f>
        <v>0</v>
      </c>
      <c r="K29">
        <f>[4]p54!K29</f>
        <v>0</v>
      </c>
    </row>
    <row r="30" spans="1:11">
      <c r="A30" t="s">
        <v>208</v>
      </c>
      <c r="B30">
        <f>[4]p54!B30</f>
        <v>0</v>
      </c>
      <c r="C30">
        <f>[4]p54!C30</f>
        <v>0</v>
      </c>
      <c r="D30">
        <f>[4]p54!D30</f>
        <v>0</v>
      </c>
      <c r="E30">
        <f>[4]p54!E30</f>
        <v>0</v>
      </c>
      <c r="F30">
        <f>[4]p54!F30</f>
        <v>0</v>
      </c>
      <c r="G30">
        <f>[4]p54!G30</f>
        <v>0</v>
      </c>
      <c r="H30">
        <f>[4]p54!H30</f>
        <v>0</v>
      </c>
      <c r="I30">
        <f>[4]p54!I30</f>
        <v>0</v>
      </c>
      <c r="J30">
        <f>[4]p54!J30</f>
        <v>0</v>
      </c>
      <c r="K30">
        <f>[4]p54!K30</f>
        <v>0</v>
      </c>
    </row>
    <row r="31" spans="1:11">
      <c r="A31" t="s">
        <v>209</v>
      </c>
      <c r="B31">
        <f>[4]p54!B31</f>
        <v>0</v>
      </c>
      <c r="C31">
        <f>[4]p54!C31</f>
        <v>0</v>
      </c>
      <c r="D31">
        <f>[4]p54!D31</f>
        <v>0</v>
      </c>
      <c r="E31">
        <f>[4]p54!E31</f>
        <v>0</v>
      </c>
      <c r="F31">
        <f>[4]p54!F31</f>
        <v>0</v>
      </c>
      <c r="G31">
        <f>[4]p54!G31</f>
        <v>0</v>
      </c>
      <c r="H31">
        <f>[4]p54!H31</f>
        <v>0</v>
      </c>
      <c r="I31">
        <f>[4]p54!I31</f>
        <v>0</v>
      </c>
      <c r="J31">
        <f>[4]p54!J31</f>
        <v>0</v>
      </c>
      <c r="K31">
        <f>[4]p54!K31</f>
        <v>0</v>
      </c>
    </row>
    <row r="32" spans="1:11">
      <c r="A32" t="s">
        <v>210</v>
      </c>
      <c r="B32">
        <f>[4]p54!B32</f>
        <v>0</v>
      </c>
      <c r="C32">
        <f>[4]p54!C32</f>
        <v>0</v>
      </c>
      <c r="D32">
        <f>[4]p54!D32</f>
        <v>0</v>
      </c>
      <c r="E32">
        <f>[4]p54!E32</f>
        <v>0</v>
      </c>
      <c r="F32">
        <f>[4]p54!F32</f>
        <v>0</v>
      </c>
      <c r="G32">
        <f>[4]p54!G32</f>
        <v>0</v>
      </c>
      <c r="H32">
        <f>[4]p54!H32</f>
        <v>0</v>
      </c>
      <c r="I32">
        <f>[4]p54!I32</f>
        <v>0</v>
      </c>
      <c r="J32">
        <f>[4]p54!J32</f>
        <v>0</v>
      </c>
      <c r="K32">
        <f>[4]p54!K32</f>
        <v>0</v>
      </c>
    </row>
    <row r="33" spans="1:11">
      <c r="A33" t="s">
        <v>211</v>
      </c>
      <c r="B33">
        <f>[4]p54!B33</f>
        <v>63999990</v>
      </c>
      <c r="C33">
        <f>[4]p54!C33</f>
        <v>3150004</v>
      </c>
      <c r="D33">
        <f>[4]p54!D33</f>
        <v>3150004</v>
      </c>
      <c r="E33">
        <f>[4]p54!E33</f>
        <v>899999.61</v>
      </c>
      <c r="F33">
        <f>[4]p54!F33</f>
        <v>1400000.87</v>
      </c>
      <c r="G33">
        <f>[4]p54!G33</f>
        <v>5000000</v>
      </c>
      <c r="H33">
        <f>[4]p54!H33</f>
        <v>9553471</v>
      </c>
      <c r="I33">
        <f>[4]p54!I33</f>
        <v>0</v>
      </c>
      <c r="J33">
        <f>[4]p54!J33</f>
        <v>0</v>
      </c>
      <c r="K33">
        <f>[4]p54!K33</f>
        <v>0</v>
      </c>
    </row>
    <row r="34" spans="1:11">
      <c r="A34" t="s">
        <v>212</v>
      </c>
      <c r="B34">
        <f>[4]p54!B34</f>
        <v>85000050</v>
      </c>
      <c r="C34">
        <f>[4]p54!C34</f>
        <v>3399994</v>
      </c>
      <c r="D34">
        <f>[4]p54!D34</f>
        <v>3400007</v>
      </c>
      <c r="E34">
        <f>[4]p54!E34</f>
        <v>1239998.48</v>
      </c>
      <c r="F34">
        <f>[4]p54!F34</f>
        <v>1899999.77</v>
      </c>
      <c r="G34">
        <f>[4]p54!G34</f>
        <v>6000000</v>
      </c>
      <c r="H34">
        <f>[4]p54!H34</f>
        <v>11984868</v>
      </c>
      <c r="I34">
        <f>[4]p54!I34</f>
        <v>0</v>
      </c>
      <c r="J34">
        <f>[4]p54!J34</f>
        <v>0</v>
      </c>
      <c r="K34">
        <f>[4]p54!K34</f>
        <v>0</v>
      </c>
    </row>
    <row r="35" spans="1:11">
      <c r="A35" t="s">
        <v>213</v>
      </c>
      <c r="B35">
        <f>[4]p54!B35</f>
        <v>0</v>
      </c>
      <c r="C35">
        <f>[4]p54!C35</f>
        <v>0.09</v>
      </c>
      <c r="D35">
        <f>[4]p54!D35</f>
        <v>0.09</v>
      </c>
      <c r="E35">
        <f>[4]p54!E35</f>
        <v>0.09</v>
      </c>
      <c r="F35">
        <f>[4]p54!F35</f>
        <v>0.09</v>
      </c>
      <c r="G35">
        <f>[4]p54!G35</f>
        <v>0.09</v>
      </c>
      <c r="H35">
        <f>[4]p54!H35</f>
        <v>0</v>
      </c>
      <c r="I35">
        <f>[4]p54!I35</f>
        <v>0</v>
      </c>
      <c r="J35">
        <f>[4]p54!J35</f>
        <v>0</v>
      </c>
      <c r="K35">
        <f>[4]p54!K35</f>
        <v>0</v>
      </c>
    </row>
    <row r="36" spans="1:11">
      <c r="A36" t="s">
        <v>214</v>
      </c>
      <c r="B36">
        <f>[4]p54!B36</f>
        <v>6.8999999999999992E-2</v>
      </c>
      <c r="C36">
        <f>[4]p54!C36</f>
        <v>0</v>
      </c>
      <c r="D36">
        <f>[4]p54!D36</f>
        <v>6.8999999999999992E-2</v>
      </c>
      <c r="E36">
        <f>[4]p54!E36</f>
        <v>6.8999999999999992E-2</v>
      </c>
      <c r="F36">
        <f>[4]p54!F36</f>
        <v>6.8999999999999992E-2</v>
      </c>
      <c r="G36">
        <f>[4]p54!G36</f>
        <v>0</v>
      </c>
      <c r="H36">
        <f>[4]p54!H36</f>
        <v>0</v>
      </c>
      <c r="I36">
        <f>[4]p54!I36</f>
        <v>0</v>
      </c>
      <c r="J36">
        <f>[4]p54!J36</f>
        <v>0</v>
      </c>
      <c r="K36">
        <f>[4]p54!K36</f>
        <v>0</v>
      </c>
    </row>
    <row r="37" spans="1:11">
      <c r="A37" t="s">
        <v>215</v>
      </c>
      <c r="B37">
        <f>[4]p54!B37</f>
        <v>9.1999999999999998E-2</v>
      </c>
      <c r="C37">
        <f>[4]p54!C37</f>
        <v>9.1999999999999998E-2</v>
      </c>
      <c r="D37">
        <f>[4]p54!D37</f>
        <v>0</v>
      </c>
      <c r="E37">
        <f>[4]p54!E37</f>
        <v>9.1999999999999998E-2</v>
      </c>
      <c r="F37">
        <f>[4]p54!F37</f>
        <v>9.1999999999999998E-2</v>
      </c>
      <c r="G37">
        <f>[4]p54!G37</f>
        <v>9.1999999999999998E-2</v>
      </c>
      <c r="H37">
        <f>[4]p54!H37</f>
        <v>0</v>
      </c>
      <c r="I37">
        <f>[4]p54!I37</f>
        <v>0</v>
      </c>
      <c r="J37">
        <f>[4]p54!J37</f>
        <v>0</v>
      </c>
      <c r="K37">
        <f>[4]p54!K37</f>
        <v>0</v>
      </c>
    </row>
    <row r="38" spans="1:11">
      <c r="A38" t="s">
        <v>216</v>
      </c>
      <c r="B38">
        <f>[4]p54!B38</f>
        <v>0.115</v>
      </c>
      <c r="C38">
        <f>[4]p54!C38</f>
        <v>0.115</v>
      </c>
      <c r="D38">
        <f>[4]p54!D38</f>
        <v>0.115</v>
      </c>
      <c r="E38">
        <f>[4]p54!E38</f>
        <v>0</v>
      </c>
      <c r="F38">
        <f>[4]p54!F38</f>
        <v>0</v>
      </c>
      <c r="G38">
        <f>[4]p54!G38</f>
        <v>0.115</v>
      </c>
      <c r="H38">
        <f>[4]p54!H38</f>
        <v>0</v>
      </c>
      <c r="I38">
        <f>[4]p54!I38</f>
        <v>0</v>
      </c>
      <c r="J38">
        <f>[4]p54!J38</f>
        <v>0</v>
      </c>
      <c r="K38">
        <f>[4]p54!K38</f>
        <v>0</v>
      </c>
    </row>
    <row r="39" spans="1:11">
      <c r="A39" t="s">
        <v>217</v>
      </c>
      <c r="B39">
        <f>[4]p54!B39</f>
        <v>0.115</v>
      </c>
      <c r="C39">
        <f>[4]p54!C39</f>
        <v>0.115</v>
      </c>
      <c r="D39">
        <f>[4]p54!D39</f>
        <v>0.115</v>
      </c>
      <c r="E39">
        <f>[4]p54!E39</f>
        <v>0</v>
      </c>
      <c r="F39">
        <f>[4]p54!F39</f>
        <v>0</v>
      </c>
      <c r="G39">
        <f>[4]p54!G39</f>
        <v>0.115</v>
      </c>
      <c r="H39">
        <f>[4]p54!H39</f>
        <v>0</v>
      </c>
      <c r="I39">
        <f>[4]p54!I39</f>
        <v>0</v>
      </c>
      <c r="J39">
        <f>[4]p54!J39</f>
        <v>0</v>
      </c>
      <c r="K39">
        <f>[4]p54!K39</f>
        <v>0</v>
      </c>
    </row>
    <row r="40" spans="1:11">
      <c r="A40" t="s">
        <v>218</v>
      </c>
      <c r="B40">
        <f>[4]p54!B40</f>
        <v>5.7500000000000002E-2</v>
      </c>
      <c r="C40">
        <f>[4]p54!C40</f>
        <v>0</v>
      </c>
      <c r="D40">
        <f>[4]p54!D40</f>
        <v>5.7500000000000002E-2</v>
      </c>
      <c r="E40">
        <f>[4]p54!E40</f>
        <v>5.7500000000000002E-2</v>
      </c>
      <c r="F40">
        <f>[4]p54!F40</f>
        <v>5.7500000000000002E-2</v>
      </c>
      <c r="G40">
        <f>[4]p54!G40</f>
        <v>0</v>
      </c>
      <c r="H40">
        <f>[4]p54!H40</f>
        <v>0</v>
      </c>
      <c r="I40">
        <f>[4]p54!I40</f>
        <v>0</v>
      </c>
      <c r="J40">
        <f>[4]p54!J40</f>
        <v>0</v>
      </c>
      <c r="K40">
        <f>[4]p54!K40</f>
        <v>0</v>
      </c>
    </row>
    <row r="41" spans="1:11">
      <c r="A41" t="s">
        <v>219</v>
      </c>
      <c r="B41">
        <f>[4]p54!B41</f>
        <v>0.6</v>
      </c>
      <c r="C41">
        <f>[4]p54!C41</f>
        <v>1.2</v>
      </c>
      <c r="D41">
        <f>[4]p54!D41</f>
        <v>0.6</v>
      </c>
      <c r="E41">
        <f>[4]p54!E41</f>
        <v>1.5</v>
      </c>
      <c r="F41">
        <f>[4]p54!F41</f>
        <v>1.5</v>
      </c>
      <c r="G41">
        <f>[4]p54!G41</f>
        <v>1.2</v>
      </c>
      <c r="H41">
        <f>[4]p54!H41</f>
        <v>0</v>
      </c>
      <c r="I41">
        <f>[4]p54!I41</f>
        <v>0</v>
      </c>
      <c r="J41">
        <f>[4]p54!J41</f>
        <v>0</v>
      </c>
      <c r="K41">
        <f>[4]p54!K41</f>
        <v>0</v>
      </c>
    </row>
    <row r="42" spans="1:11">
      <c r="A42" t="s">
        <v>220</v>
      </c>
      <c r="B42">
        <f>[4]p54!B42</f>
        <v>1.2</v>
      </c>
      <c r="C42">
        <f>[4]p54!C42</f>
        <v>0.6</v>
      </c>
      <c r="D42">
        <f>[4]p54!D42</f>
        <v>1.8</v>
      </c>
      <c r="E42">
        <f>[4]p54!E42</f>
        <v>1.2</v>
      </c>
      <c r="F42">
        <f>[4]p54!F42</f>
        <v>1.2</v>
      </c>
      <c r="G42">
        <f>[4]p54!G42</f>
        <v>0.6</v>
      </c>
      <c r="H42">
        <f>[4]p54!H42</f>
        <v>0</v>
      </c>
      <c r="I42">
        <f>[4]p54!I42</f>
        <v>0</v>
      </c>
      <c r="J42">
        <f>[4]p54!J42</f>
        <v>0</v>
      </c>
      <c r="K42">
        <f>[4]p54!K42</f>
        <v>0</v>
      </c>
    </row>
    <row r="43" spans="1:11">
      <c r="A43" t="s">
        <v>221</v>
      </c>
      <c r="B43">
        <f>[4]p54!B43</f>
        <v>0.6</v>
      </c>
      <c r="C43">
        <f>[4]p54!C43</f>
        <v>1.8</v>
      </c>
      <c r="D43">
        <f>[4]p54!D43</f>
        <v>0.6</v>
      </c>
      <c r="E43">
        <f>[4]p54!E43</f>
        <v>1.2</v>
      </c>
      <c r="F43">
        <f>[4]p54!F43</f>
        <v>1.2</v>
      </c>
      <c r="G43">
        <f>[4]p54!G43</f>
        <v>1.2</v>
      </c>
      <c r="H43">
        <f>[4]p54!H43</f>
        <v>0</v>
      </c>
      <c r="I43">
        <f>[4]p54!I43</f>
        <v>0</v>
      </c>
      <c r="J43">
        <f>[4]p54!J43</f>
        <v>0</v>
      </c>
      <c r="K43">
        <f>[4]p54!K43</f>
        <v>0</v>
      </c>
    </row>
    <row r="44" spans="1:11">
      <c r="A44" t="s">
        <v>222</v>
      </c>
      <c r="B44">
        <f>[4]p54!B44</f>
        <v>1.5</v>
      </c>
      <c r="C44">
        <f>[4]p54!C44</f>
        <v>1.2</v>
      </c>
      <c r="D44">
        <f>[4]p54!D44</f>
        <v>1.2</v>
      </c>
      <c r="E44">
        <f>[4]p54!E44</f>
        <v>0.6</v>
      </c>
      <c r="F44">
        <f>[4]p54!F44</f>
        <v>0.6</v>
      </c>
      <c r="G44">
        <f>[4]p54!G44</f>
        <v>0.9</v>
      </c>
      <c r="H44">
        <f>[4]p54!H44</f>
        <v>0</v>
      </c>
      <c r="I44">
        <f>[4]p54!I44</f>
        <v>0</v>
      </c>
      <c r="J44">
        <f>[4]p54!J44</f>
        <v>0</v>
      </c>
      <c r="K44">
        <f>[4]p54!K44</f>
        <v>0</v>
      </c>
    </row>
    <row r="45" spans="1:11">
      <c r="A45" t="s">
        <v>223</v>
      </c>
      <c r="B45">
        <f>[4]p54!B45</f>
        <v>1.5</v>
      </c>
      <c r="C45">
        <f>[4]p54!C45</f>
        <v>1.2</v>
      </c>
      <c r="D45">
        <f>[4]p54!D45</f>
        <v>1.2</v>
      </c>
      <c r="E45">
        <f>[4]p54!E45</f>
        <v>0.6</v>
      </c>
      <c r="F45">
        <f>[4]p54!F45</f>
        <v>0.6</v>
      </c>
      <c r="G45">
        <f>[4]p54!G45</f>
        <v>0.9</v>
      </c>
      <c r="H45">
        <f>[4]p54!H45</f>
        <v>0</v>
      </c>
      <c r="I45">
        <f>[4]p54!I45</f>
        <v>0</v>
      </c>
      <c r="J45">
        <f>[4]p54!J45</f>
        <v>0</v>
      </c>
      <c r="K45">
        <f>[4]p54!K45</f>
        <v>0</v>
      </c>
    </row>
    <row r="46" spans="1:11">
      <c r="A46" t="s">
        <v>224</v>
      </c>
      <c r="B46">
        <f>[4]p54!B46</f>
        <v>1.2</v>
      </c>
      <c r="C46">
        <f>[4]p54!C46</f>
        <v>0.6</v>
      </c>
      <c r="D46">
        <f>[4]p54!D46</f>
        <v>1.2</v>
      </c>
      <c r="E46">
        <f>[4]p54!E46</f>
        <v>0.9</v>
      </c>
      <c r="F46">
        <f>[4]p54!F46</f>
        <v>0.9</v>
      </c>
      <c r="G46">
        <f>[4]p54!G46</f>
        <v>0.6</v>
      </c>
      <c r="H46">
        <f>[4]p54!H46</f>
        <v>0</v>
      </c>
      <c r="I46">
        <f>[4]p54!I46</f>
        <v>0</v>
      </c>
      <c r="J46">
        <f>[4]p54!J46</f>
        <v>0</v>
      </c>
      <c r="K46">
        <f>[4]p54!K46</f>
        <v>0</v>
      </c>
    </row>
    <row r="47" spans="1:11">
      <c r="A47" t="s">
        <v>225</v>
      </c>
      <c r="B47">
        <f>[4]p54!B47</f>
        <v>89</v>
      </c>
      <c r="C47">
        <f>[4]p54!C47</f>
        <v>13.2</v>
      </c>
      <c r="D47">
        <f>[4]p54!D47</f>
        <v>7</v>
      </c>
      <c r="E47">
        <f>[4]p54!E47</f>
        <v>0.66</v>
      </c>
      <c r="F47">
        <f>[4]p54!F47</f>
        <v>0.78</v>
      </c>
      <c r="G47">
        <f>[4]p54!G47</f>
        <v>1</v>
      </c>
      <c r="H47">
        <f>[4]p54!H47</f>
        <v>0</v>
      </c>
      <c r="I47">
        <f>[4]p54!I47</f>
        <v>0</v>
      </c>
      <c r="J47">
        <f>[4]p54!J47</f>
        <v>0</v>
      </c>
      <c r="K47">
        <f>[4]p54!K47</f>
        <v>0</v>
      </c>
    </row>
    <row r="48" spans="1:11">
      <c r="A48" t="s">
        <v>226</v>
      </c>
      <c r="B48">
        <f>[4]p54!B48</f>
        <v>90</v>
      </c>
      <c r="C48">
        <f>[4]p54!C48</f>
        <v>13</v>
      </c>
      <c r="D48">
        <f>[4]p54!D48</f>
        <v>6.5</v>
      </c>
      <c r="E48">
        <f>[4]p54!E48</f>
        <v>0.66</v>
      </c>
      <c r="F48">
        <f>[4]p54!F48</f>
        <v>0.79</v>
      </c>
      <c r="G48">
        <f>[4]p54!G48</f>
        <v>1</v>
      </c>
      <c r="H48">
        <f>[4]p54!H48</f>
        <v>0</v>
      </c>
      <c r="I48">
        <f>[4]p54!I48</f>
        <v>0</v>
      </c>
      <c r="J48">
        <f>[4]p54!J48</f>
        <v>0</v>
      </c>
      <c r="K48">
        <f>[4]p54!K48</f>
        <v>0</v>
      </c>
    </row>
    <row r="49" spans="1:20">
      <c r="A49" t="s">
        <v>227</v>
      </c>
      <c r="B49">
        <f>[4]p54!B49</f>
        <v>90</v>
      </c>
      <c r="C49">
        <f>[4]p54!C49</f>
        <v>13</v>
      </c>
      <c r="D49">
        <f>[4]p54!D49</f>
        <v>6.5</v>
      </c>
      <c r="E49">
        <f>[4]p54!E49</f>
        <v>0.67</v>
      </c>
      <c r="F49">
        <f>[4]p54!F49</f>
        <v>0.79</v>
      </c>
      <c r="G49">
        <f>[4]p54!G49</f>
        <v>1</v>
      </c>
      <c r="H49">
        <f>[4]p54!H49</f>
        <v>0</v>
      </c>
      <c r="I49">
        <f>[4]p54!I49</f>
        <v>0</v>
      </c>
      <c r="J49">
        <f>[4]p54!J49</f>
        <v>0</v>
      </c>
      <c r="K49">
        <f>[4]p54!K49</f>
        <v>0</v>
      </c>
    </row>
    <row r="50" spans="1:20">
      <c r="A50" t="s">
        <v>228</v>
      </c>
      <c r="B50">
        <f>[4]p54!B50</f>
        <v>90</v>
      </c>
      <c r="C50">
        <f>[4]p54!C50</f>
        <v>13</v>
      </c>
      <c r="D50">
        <f>[4]p54!D50</f>
        <v>6.9</v>
      </c>
      <c r="E50">
        <f>[4]p54!E50</f>
        <v>0.69</v>
      </c>
      <c r="F50">
        <f>[4]p54!F50</f>
        <v>0.82</v>
      </c>
      <c r="G50">
        <f>[4]p54!G50</f>
        <v>1</v>
      </c>
      <c r="H50">
        <f>[4]p54!H50</f>
        <v>0</v>
      </c>
      <c r="I50">
        <f>[4]p54!I50</f>
        <v>0</v>
      </c>
      <c r="J50">
        <f>[4]p54!J50</f>
        <v>0</v>
      </c>
      <c r="K50">
        <f>[4]p54!K50</f>
        <v>0</v>
      </c>
    </row>
    <row r="51" spans="1:20" ht="14" thickBot="1">
      <c r="A51" s="34" t="s">
        <v>229</v>
      </c>
      <c r="B51" s="34">
        <f>[4]p54!B51</f>
        <v>7.6000000000000068</v>
      </c>
      <c r="C51" s="34">
        <f>[4]p54!C51</f>
        <v>7.6000000000000068</v>
      </c>
      <c r="D51" s="34">
        <f>[4]p54!D51</f>
        <v>14.221538461538463</v>
      </c>
      <c r="E51" s="34">
        <f>[4]p54!E51</f>
        <v>10.81194029850745</v>
      </c>
      <c r="F51" s="34">
        <f>[4]p54!F51</f>
        <v>11.686075949367103</v>
      </c>
      <c r="G51" s="34">
        <f>[4]p54!G51</f>
        <v>7.6</v>
      </c>
      <c r="H51" s="34">
        <f>[4]p54!H51</f>
        <v>0</v>
      </c>
      <c r="I51" s="34">
        <f>[4]p54!I51</f>
        <v>0</v>
      </c>
      <c r="J51" s="34">
        <f>[4]p54!J51</f>
        <v>0</v>
      </c>
      <c r="K51" s="34">
        <f>[4]p54!K51</f>
        <v>0</v>
      </c>
      <c r="L51" s="34"/>
      <c r="M51" s="34"/>
    </row>
    <row r="52" spans="1:20">
      <c r="A52" t="s">
        <v>115</v>
      </c>
      <c r="B52">
        <f>[4]p54!B52</f>
        <v>24390180.346476883</v>
      </c>
      <c r="C52">
        <f>[4]p54!C52</f>
        <v>25163704.019164264</v>
      </c>
      <c r="D52">
        <f>[4]p54!D52</f>
        <v>24422459.64782545</v>
      </c>
      <c r="E52">
        <f>[4]p54!E52</f>
        <v>24624268.734105229</v>
      </c>
      <c r="F52">
        <f>[4]p54!F52</f>
        <v>24428011.900093824</v>
      </c>
      <c r="G52">
        <f>[4]p54!G52</f>
        <v>0</v>
      </c>
      <c r="H52">
        <f>[4]p54!H52</f>
        <v>0</v>
      </c>
      <c r="I52">
        <f>[4]p54!I52</f>
        <v>0</v>
      </c>
      <c r="J52">
        <f>[4]p54!J52</f>
        <v>0</v>
      </c>
      <c r="K52">
        <f>[4]p54!K52</f>
        <v>0</v>
      </c>
      <c r="M52" s="28"/>
    </row>
    <row r="53" spans="1:20">
      <c r="A53" t="s">
        <v>116</v>
      </c>
      <c r="B53">
        <f>[4]p54!B53</f>
        <v>32198870</v>
      </c>
      <c r="C53">
        <f>[4]p54!C53</f>
        <v>30806567</v>
      </c>
      <c r="D53">
        <f>[4]p54!D53</f>
        <v>32202103</v>
      </c>
      <c r="E53">
        <f>[4]p54!E53</f>
        <v>30807375</v>
      </c>
      <c r="F53">
        <f>[4]p54!F53</f>
        <v>32198419</v>
      </c>
      <c r="G53">
        <f>[4]p54!G53</f>
        <v>0</v>
      </c>
      <c r="H53">
        <f>[4]p54!H53</f>
        <v>0</v>
      </c>
      <c r="I53">
        <f>[4]p54!I53</f>
        <v>0</v>
      </c>
      <c r="J53">
        <f>[4]p54!J53</f>
        <v>0</v>
      </c>
      <c r="K53">
        <f>[4]p54!K53</f>
        <v>0</v>
      </c>
      <c r="N53" s="10"/>
      <c r="O53" s="10"/>
      <c r="P53" s="10"/>
      <c r="Q53" s="10"/>
      <c r="R53" s="10"/>
    </row>
    <row r="54" spans="1:20">
      <c r="A54" t="s">
        <v>230</v>
      </c>
      <c r="B54">
        <f>[4]p54!B54</f>
        <v>945724</v>
      </c>
      <c r="C54">
        <f>[4]p54!C54</f>
        <v>1331514</v>
      </c>
      <c r="D54">
        <f>[4]p54!D54</f>
        <v>923119</v>
      </c>
      <c r="E54">
        <f>[4]p54!E54</f>
        <v>1501644</v>
      </c>
      <c r="F54">
        <f>[4]p54!F54</f>
        <v>1029535</v>
      </c>
      <c r="G54">
        <f>[4]p54!G54</f>
        <v>0</v>
      </c>
      <c r="H54">
        <f>[4]p54!H54</f>
        <v>0</v>
      </c>
      <c r="I54">
        <f>[4]p54!I54</f>
        <v>0</v>
      </c>
      <c r="J54">
        <f>[4]p54!J54</f>
        <v>0</v>
      </c>
      <c r="K54">
        <f>[4]p54!K54</f>
        <v>0</v>
      </c>
      <c r="N54" s="32"/>
      <c r="O54" s="32"/>
      <c r="P54" s="32"/>
      <c r="Q54" s="32"/>
      <c r="R54" s="32"/>
      <c r="S54" s="32"/>
      <c r="T54" s="33"/>
    </row>
    <row r="55" spans="1:20">
      <c r="A55" t="s">
        <v>231</v>
      </c>
      <c r="B55">
        <f>[4]p54!B55</f>
        <v>3014482</v>
      </c>
      <c r="C55">
        <f>[4]p54!C55</f>
        <v>2774388</v>
      </c>
      <c r="D55">
        <f>[4]p54!D55</f>
        <v>3020143</v>
      </c>
      <c r="E55">
        <f>[4]p54!E55</f>
        <v>3108292</v>
      </c>
      <c r="F55">
        <f>[4]p54!F55</f>
        <v>2752025</v>
      </c>
      <c r="G55">
        <f>[4]p54!G55</f>
        <v>0</v>
      </c>
      <c r="H55">
        <f>[4]p54!H55</f>
        <v>0</v>
      </c>
      <c r="I55">
        <f>[4]p54!I55</f>
        <v>0</v>
      </c>
      <c r="J55">
        <f>[4]p54!J55</f>
        <v>0</v>
      </c>
      <c r="K55">
        <f>[4]p54!K55</f>
        <v>0</v>
      </c>
      <c r="N55" s="32"/>
      <c r="O55" s="32"/>
      <c r="P55" s="32"/>
      <c r="Q55" s="32"/>
      <c r="R55" s="32"/>
      <c r="S55" s="32"/>
      <c r="T55" s="33"/>
    </row>
    <row r="56" spans="1:20">
      <c r="A56" t="s">
        <v>232</v>
      </c>
      <c r="B56">
        <f>[4]p54!B56</f>
        <v>3960206</v>
      </c>
      <c r="C56">
        <f>[4]p54!C56</f>
        <v>4105902</v>
      </c>
      <c r="D56">
        <f>[4]p54!D56</f>
        <v>3943262</v>
      </c>
      <c r="E56">
        <f>[4]p54!E56</f>
        <v>4609936</v>
      </c>
      <c r="F56">
        <f>[4]p54!F56</f>
        <v>3781560</v>
      </c>
      <c r="G56">
        <f>[4]p54!G56</f>
        <v>0</v>
      </c>
      <c r="H56">
        <f>[4]p54!H56</f>
        <v>0</v>
      </c>
      <c r="I56">
        <f>[4]p54!I56</f>
        <v>0</v>
      </c>
      <c r="J56">
        <f>[4]p54!J56</f>
        <v>0</v>
      </c>
      <c r="K56">
        <f>[4]p54!K56</f>
        <v>0</v>
      </c>
      <c r="T56" s="33"/>
    </row>
    <row r="57" spans="1:20">
      <c r="A57" t="s">
        <v>233</v>
      </c>
      <c r="B57">
        <f>[4]p54!B57</f>
        <v>4095957</v>
      </c>
      <c r="C57">
        <f>[4]p54!C57</f>
        <v>4127430</v>
      </c>
      <c r="D57">
        <f>[4]p54!D57</f>
        <v>4108047</v>
      </c>
      <c r="E57">
        <f>[4]p54!E57</f>
        <v>4143122</v>
      </c>
      <c r="F57">
        <f>[4]p54!F57</f>
        <v>4121374</v>
      </c>
      <c r="G57">
        <f>[4]p54!G57</f>
        <v>76163</v>
      </c>
      <c r="H57">
        <f>[4]p54!H57</f>
        <v>76163</v>
      </c>
      <c r="I57">
        <f>[4]p54!I57</f>
        <v>76163</v>
      </c>
      <c r="J57">
        <f>[4]p54!J57</f>
        <v>76163</v>
      </c>
      <c r="K57">
        <f>[4]p54!K57</f>
        <v>76163</v>
      </c>
      <c r="M57" s="28"/>
      <c r="N57" s="10"/>
      <c r="O57" s="10"/>
      <c r="P57" s="10"/>
      <c r="Q57" s="10"/>
      <c r="R57" s="10"/>
      <c r="T57" s="33"/>
    </row>
    <row r="58" spans="1:20">
      <c r="A58" t="s">
        <v>234</v>
      </c>
      <c r="B58">
        <f>[4]p54!B58</f>
        <v>5850238</v>
      </c>
      <c r="C58">
        <f>[4]p54!C58</f>
        <v>5850238</v>
      </c>
      <c r="D58">
        <f>[4]p54!D58</f>
        <v>5850238</v>
      </c>
      <c r="E58">
        <f>[4]p54!E58</f>
        <v>5850238</v>
      </c>
      <c r="F58">
        <f>[4]p54!F58</f>
        <v>5850238</v>
      </c>
      <c r="G58">
        <f>[4]p54!G58</f>
        <v>2851849</v>
      </c>
      <c r="H58">
        <f>[4]p54!H58</f>
        <v>1939257</v>
      </c>
      <c r="I58">
        <f>[4]p54!I58</f>
        <v>1825183</v>
      </c>
      <c r="J58">
        <f>[4]p54!J58</f>
        <v>2509624</v>
      </c>
      <c r="K58">
        <f>[4]p54!K58</f>
        <v>2737772</v>
      </c>
      <c r="N58" s="32"/>
      <c r="O58" s="32"/>
      <c r="P58" s="32"/>
      <c r="Q58" s="32"/>
      <c r="R58" s="32"/>
      <c r="S58" s="32"/>
      <c r="T58" s="33"/>
    </row>
    <row r="59" spans="1:20">
      <c r="A59" t="s">
        <v>235</v>
      </c>
      <c r="B59">
        <f>[4]p54!B59</f>
        <v>7148466</v>
      </c>
      <c r="C59">
        <f>[4]p54!C59</f>
        <v>7148466</v>
      </c>
      <c r="D59">
        <f>[4]p54!D59</f>
        <v>7148466</v>
      </c>
      <c r="E59">
        <f>[4]p54!E59</f>
        <v>7148466</v>
      </c>
      <c r="F59">
        <f>[4]p54!F59</f>
        <v>7148466</v>
      </c>
      <c r="G59">
        <f>[4]p54!G59</f>
        <v>2281478</v>
      </c>
      <c r="H59">
        <f>[4]p54!H59</f>
        <v>2737772</v>
      </c>
      <c r="I59">
        <f>[4]p54!I59</f>
        <v>2509624</v>
      </c>
      <c r="J59">
        <f>[4]p54!J59</f>
        <v>1825183</v>
      </c>
      <c r="K59">
        <f>[4]p54!K59</f>
        <v>1939257</v>
      </c>
      <c r="N59" s="32"/>
      <c r="O59" s="32"/>
      <c r="P59" s="32"/>
      <c r="Q59" s="32"/>
      <c r="R59" s="32"/>
      <c r="S59" s="32"/>
      <c r="T59" s="33"/>
    </row>
    <row r="60" spans="1:20">
      <c r="A60" t="s">
        <v>236</v>
      </c>
      <c r="B60">
        <f>[4]p54!B60</f>
        <v>12998704</v>
      </c>
      <c r="C60">
        <f>[4]p54!C60</f>
        <v>12998704</v>
      </c>
      <c r="D60">
        <f>[4]p54!D60</f>
        <v>12998704</v>
      </c>
      <c r="E60">
        <f>[4]p54!E60</f>
        <v>12998704</v>
      </c>
      <c r="F60">
        <f>[4]p54!F60</f>
        <v>12998704</v>
      </c>
      <c r="G60">
        <f>[4]p54!G60</f>
        <v>5133327</v>
      </c>
      <c r="H60">
        <f>[4]p54!H60</f>
        <v>4677029</v>
      </c>
      <c r="I60">
        <f>[4]p54!I60</f>
        <v>4334807</v>
      </c>
      <c r="J60">
        <f>[4]p54!J60</f>
        <v>4334807</v>
      </c>
      <c r="K60">
        <f>[4]p54!K60</f>
        <v>4677029</v>
      </c>
    </row>
    <row r="61" spans="1:20">
      <c r="A61" t="s">
        <v>237</v>
      </c>
      <c r="B61">
        <f>[4]p54!B61</f>
        <v>77643917.346476883</v>
      </c>
      <c r="C61">
        <f>[4]p54!C61</f>
        <v>77202307.019164264</v>
      </c>
      <c r="D61">
        <f>[4]p54!D61</f>
        <v>77674575.64782545</v>
      </c>
      <c r="E61">
        <f>[4]p54!E61</f>
        <v>77183405.734105229</v>
      </c>
      <c r="F61">
        <f>[4]p54!F61</f>
        <v>77528068.900093824</v>
      </c>
      <c r="G61">
        <f>[4]p54!G61</f>
        <v>0</v>
      </c>
      <c r="H61">
        <f>[4]p54!H61</f>
        <v>0</v>
      </c>
      <c r="I61">
        <f>[4]p54!I61</f>
        <v>0</v>
      </c>
      <c r="J61">
        <f>[4]p54!J61</f>
        <v>0</v>
      </c>
      <c r="K61">
        <f>[4]p54!K61</f>
        <v>0</v>
      </c>
    </row>
    <row r="62" spans="1:20">
      <c r="A62" t="s">
        <v>121</v>
      </c>
      <c r="B62">
        <f>[4]p54!B62</f>
        <v>8000000</v>
      </c>
      <c r="C62">
        <f>[4]p54!C62</f>
        <v>8103099.846153846</v>
      </c>
      <c r="D62">
        <f>[4]p54!D62</f>
        <v>8000000</v>
      </c>
      <c r="E62">
        <f>[4]p54!E62</f>
        <v>8103159.346153846</v>
      </c>
      <c r="F62">
        <f>[4]p54!F62</f>
        <v>8000000</v>
      </c>
      <c r="G62">
        <f>[4]p54!G62</f>
        <v>0</v>
      </c>
      <c r="H62">
        <f>[4]p54!H62</f>
        <v>0</v>
      </c>
      <c r="I62">
        <f>[4]p54!I62</f>
        <v>0</v>
      </c>
      <c r="J62">
        <f>[4]p54!J62</f>
        <v>0</v>
      </c>
      <c r="K62">
        <f>[4]p54!K62</f>
        <v>0</v>
      </c>
    </row>
    <row r="63" spans="1:20">
      <c r="A63" t="s">
        <v>122</v>
      </c>
      <c r="B63">
        <f>[4]p54!B63</f>
        <v>1405904</v>
      </c>
      <c r="C63">
        <f>[4]p54!C63</f>
        <v>1268070</v>
      </c>
      <c r="D63">
        <f>[4]p54!D63</f>
        <v>1408551</v>
      </c>
      <c r="E63">
        <f>[4]p54!E63</f>
        <v>1256694</v>
      </c>
      <c r="F63">
        <f>[4]p54!F63</f>
        <v>1413797</v>
      </c>
      <c r="G63">
        <f>[4]p54!G63</f>
        <v>-3792396</v>
      </c>
      <c r="H63">
        <f>[4]p54!H63</f>
        <v>-3338637</v>
      </c>
      <c r="I63">
        <f>[4]p54!I63</f>
        <v>-2616687</v>
      </c>
      <c r="J63">
        <f>[4]p54!J63</f>
        <v>-2462578</v>
      </c>
      <c r="K63">
        <f>[4]p54!K63</f>
        <v>-3060308</v>
      </c>
    </row>
    <row r="64" spans="1:20">
      <c r="A64" t="s">
        <v>238</v>
      </c>
      <c r="B64">
        <f>[4]p54!B64</f>
        <v>41959277</v>
      </c>
      <c r="C64">
        <f>[4]p54!C64</f>
        <v>41625884</v>
      </c>
      <c r="D64">
        <f>[4]p54!D64</f>
        <v>41621515</v>
      </c>
      <c r="E64">
        <f>[4]p54!E64</f>
        <v>41633367</v>
      </c>
      <c r="F64">
        <f>[4]p54!F64</f>
        <v>41621945</v>
      </c>
      <c r="G64">
        <f>[4]p54!G64</f>
        <v>0</v>
      </c>
      <c r="H64">
        <f>[4]p54!H64</f>
        <v>0</v>
      </c>
      <c r="I64">
        <f>[4]p54!I64</f>
        <v>0</v>
      </c>
      <c r="J64">
        <f>[4]p54!J64</f>
        <v>0</v>
      </c>
      <c r="K64">
        <f>[4]p54!K64</f>
        <v>0</v>
      </c>
    </row>
    <row r="65" spans="1:13">
      <c r="A65" t="s">
        <v>239</v>
      </c>
      <c r="B65">
        <f>[4]p54!B65</f>
        <v>1000000</v>
      </c>
      <c r="C65">
        <f>[4]p54!C65</f>
        <v>1000000</v>
      </c>
      <c r="D65">
        <f>[4]p54!D65</f>
        <v>1000000</v>
      </c>
      <c r="E65">
        <f>[4]p54!E65</f>
        <v>1000000</v>
      </c>
      <c r="F65">
        <f>[4]p54!F65</f>
        <v>1000000</v>
      </c>
      <c r="G65">
        <f>[4]p54!G65</f>
        <v>1000000</v>
      </c>
      <c r="H65">
        <f>[4]p54!H65</f>
        <v>1000000</v>
      </c>
      <c r="I65">
        <f>[4]p54!I65</f>
        <v>1000000</v>
      </c>
      <c r="J65">
        <f>[4]p54!J65</f>
        <v>1000000</v>
      </c>
      <c r="K65">
        <f>[4]p54!K65</f>
        <v>1000000</v>
      </c>
    </row>
    <row r="66" spans="1:13">
      <c r="A66" t="s">
        <v>125</v>
      </c>
      <c r="B66">
        <f>[4]p54!B66</f>
        <v>25278736.346476883</v>
      </c>
      <c r="C66">
        <f>[4]p54!C66</f>
        <v>25205253.17301042</v>
      </c>
      <c r="D66">
        <f>[4]p54!D66</f>
        <v>25644509.647825457</v>
      </c>
      <c r="E66">
        <f>[4]p54!E66</f>
        <v>25190185.387951393</v>
      </c>
      <c r="F66">
        <f>[4]p54!F66</f>
        <v>25492326.90009382</v>
      </c>
      <c r="G66">
        <f>[4]p54!G66</f>
        <v>13159831</v>
      </c>
      <c r="H66">
        <f>[4]p54!H66</f>
        <v>14040650</v>
      </c>
      <c r="I66">
        <f>[4]p54!I66</f>
        <v>15442080</v>
      </c>
      <c r="J66">
        <f>[4]p54!J66</f>
        <v>15742247</v>
      </c>
      <c r="K66">
        <f>[4]p54!K66</f>
        <v>14580935</v>
      </c>
    </row>
    <row r="67" spans="1:13">
      <c r="A67" t="s">
        <v>240</v>
      </c>
      <c r="B67">
        <f>[4]p54!B67</f>
        <v>77643917.346476883</v>
      </c>
      <c r="C67">
        <f>[4]p54!C67</f>
        <v>77202307.019164264</v>
      </c>
      <c r="D67">
        <f>[4]p54!D67</f>
        <v>77674575.64782545</v>
      </c>
      <c r="E67">
        <f>[4]p54!E67</f>
        <v>77183405.734105229</v>
      </c>
      <c r="F67">
        <f>[4]p54!F67</f>
        <v>77528068.900093824</v>
      </c>
      <c r="G67">
        <f>[4]p54!G67</f>
        <v>0</v>
      </c>
      <c r="H67">
        <f>[4]p54!H67</f>
        <v>0</v>
      </c>
      <c r="I67">
        <f>[4]p54!I67</f>
        <v>0</v>
      </c>
      <c r="J67">
        <f>[4]p54!J67</f>
        <v>0</v>
      </c>
      <c r="K67">
        <f>[4]p54!K67</f>
        <v>0</v>
      </c>
    </row>
    <row r="68" spans="1:13">
      <c r="A68" t="s">
        <v>241</v>
      </c>
      <c r="B68">
        <f>[4]p54!B68</f>
        <v>3000000</v>
      </c>
      <c r="C68">
        <f>[4]p54!C68</f>
        <v>3000000</v>
      </c>
      <c r="D68">
        <f>[4]p54!D68</f>
        <v>3000000</v>
      </c>
      <c r="E68">
        <f>[4]p54!E68</f>
        <v>3000000</v>
      </c>
      <c r="F68">
        <f>[4]p54!F68</f>
        <v>3000000</v>
      </c>
      <c r="G68">
        <f>[4]p54!G68</f>
        <v>0</v>
      </c>
      <c r="H68">
        <f>[4]p54!H68</f>
        <v>0</v>
      </c>
      <c r="I68">
        <f>[4]p54!I68</f>
        <v>0</v>
      </c>
      <c r="J68">
        <f>[4]p54!J68</f>
        <v>0</v>
      </c>
      <c r="K68">
        <f>[4]p54!K68</f>
        <v>0</v>
      </c>
    </row>
    <row r="69" spans="1:13">
      <c r="A69" t="s">
        <v>242</v>
      </c>
      <c r="B69">
        <f>[4]p54!B69</f>
        <v>38489567.309922308</v>
      </c>
      <c r="C69">
        <f>[4]p54!C69</f>
        <v>36759886.76362104</v>
      </c>
      <c r="D69">
        <f>[4]p54!D69</f>
        <v>38493261.613052875</v>
      </c>
      <c r="E69">
        <f>[4]p54!E69</f>
        <v>36760797.293004304</v>
      </c>
      <c r="F69">
        <f>[4]p54!F69</f>
        <v>38489030.410828039</v>
      </c>
      <c r="G69">
        <f>[4]p54!G69</f>
        <v>0</v>
      </c>
      <c r="H69">
        <f>[4]p54!H69</f>
        <v>0</v>
      </c>
      <c r="I69">
        <f>[4]p54!I69</f>
        <v>0</v>
      </c>
      <c r="J69">
        <f>[4]p54!J69</f>
        <v>0</v>
      </c>
      <c r="K69">
        <f>[4]p54!K69</f>
        <v>0</v>
      </c>
    </row>
    <row r="70" spans="1:13">
      <c r="A70" t="s">
        <v>243</v>
      </c>
      <c r="B70">
        <f>[4]p54!B70</f>
        <v>2729109.1239820942</v>
      </c>
      <c r="C70">
        <f>[4]p54!C70</f>
        <v>2461546.3936892338</v>
      </c>
      <c r="D70">
        <f>[4]p54!D70</f>
        <v>2734246.9645817056</v>
      </c>
      <c r="E70">
        <f>[4]p54!E70</f>
        <v>2439463.455334451</v>
      </c>
      <c r="F70">
        <f>[4]p54!F70</f>
        <v>2744428.1571725607</v>
      </c>
      <c r="G70">
        <f>[4]p54!G70</f>
        <v>-50471</v>
      </c>
      <c r="H70">
        <f>[4]p54!H70</f>
        <v>-46660</v>
      </c>
      <c r="I70">
        <f>[4]p54!I70</f>
        <v>-43801</v>
      </c>
      <c r="J70">
        <f>[4]p54!J70</f>
        <v>-43801</v>
      </c>
      <c r="K70">
        <f>[4]p54!K70</f>
        <v>-46660</v>
      </c>
    </row>
    <row r="71" spans="1:13">
      <c r="A71" t="s">
        <v>244</v>
      </c>
      <c r="B71">
        <f>[4]p54!B71</f>
        <v>1.0001275982418842</v>
      </c>
      <c r="C71">
        <f>[4]p54!C71</f>
        <v>1.0000941289528513</v>
      </c>
      <c r="D71">
        <f>[4]p54!D71</f>
        <v>1.0003463599345643</v>
      </c>
      <c r="E71">
        <f>[4]p54!E71</f>
        <v>1.0001210823703255</v>
      </c>
      <c r="F71">
        <f>[4]p54!F71</f>
        <v>0.9993108305003755</v>
      </c>
      <c r="G71">
        <f>[4]p54!G71</f>
        <v>0</v>
      </c>
      <c r="H71">
        <f>[4]p54!H71</f>
        <v>0</v>
      </c>
      <c r="I71">
        <f>[4]p54!I71</f>
        <v>0</v>
      </c>
      <c r="J71">
        <f>[4]p54!J71</f>
        <v>0</v>
      </c>
      <c r="K71">
        <f>[4]p54!K71</f>
        <v>0</v>
      </c>
    </row>
    <row r="72" spans="1:13">
      <c r="A72" t="s">
        <v>245</v>
      </c>
      <c r="B72">
        <f>[4]p54!B72</f>
        <v>1.0000115614226841</v>
      </c>
      <c r="C72">
        <f>[4]p54!C72</f>
        <v>0.99971741323121599</v>
      </c>
      <c r="D72">
        <f>[4]p54!D72</f>
        <v>0.99999629558325809</v>
      </c>
      <c r="E72">
        <f>[4]p54!E72</f>
        <v>0.99973506267839485</v>
      </c>
      <c r="F72">
        <f>[4]p54!F72</f>
        <v>1.0005396670844464</v>
      </c>
      <c r="G72">
        <f>[4]p54!G72</f>
        <v>0</v>
      </c>
      <c r="H72">
        <f>[4]p54!H72</f>
        <v>0</v>
      </c>
      <c r="I72">
        <f>[4]p54!I72</f>
        <v>0</v>
      </c>
      <c r="J72">
        <f>[4]p54!J72</f>
        <v>0</v>
      </c>
      <c r="K72">
        <f>[4]p54!K72</f>
        <v>0</v>
      </c>
    </row>
    <row r="73" spans="1:13">
      <c r="A73" t="s">
        <v>246</v>
      </c>
      <c r="B73">
        <f>[4]p54!B73</f>
        <v>0</v>
      </c>
      <c r="C73">
        <f>[4]p54!C73</f>
        <v>0</v>
      </c>
      <c r="D73">
        <f>[4]p54!D73</f>
        <v>0</v>
      </c>
      <c r="E73">
        <f>[4]p54!E73</f>
        <v>0</v>
      </c>
      <c r="F73">
        <f>[4]p54!F73</f>
        <v>0</v>
      </c>
      <c r="G73">
        <f>[4]p54!G73</f>
        <v>0</v>
      </c>
      <c r="H73">
        <f>[4]p54!H73</f>
        <v>0</v>
      </c>
      <c r="I73">
        <f>[4]p54!I73</f>
        <v>0</v>
      </c>
      <c r="J73">
        <f>[4]p54!J73</f>
        <v>0</v>
      </c>
      <c r="K73">
        <f>[4]p54!K73</f>
        <v>0</v>
      </c>
    </row>
    <row r="74" spans="1:13">
      <c r="A74" t="s">
        <v>435</v>
      </c>
      <c r="B74">
        <f>[4]p54!B74</f>
        <v>0</v>
      </c>
      <c r="C74">
        <f>[4]p54!C74</f>
        <v>0</v>
      </c>
      <c r="D74">
        <f>[4]p54!D74</f>
        <v>0</v>
      </c>
      <c r="E74">
        <f>[4]p54!E74</f>
        <v>0</v>
      </c>
      <c r="F74">
        <f>[4]p54!F74</f>
        <v>0</v>
      </c>
      <c r="G74">
        <f>[4]p54!G74</f>
        <v>0</v>
      </c>
      <c r="H74">
        <f>[4]p54!H74</f>
        <v>0</v>
      </c>
      <c r="I74">
        <f>[4]p54!I74</f>
        <v>0</v>
      </c>
      <c r="J74">
        <f>[4]p54!J74</f>
        <v>0</v>
      </c>
      <c r="K74">
        <f>[4]p54!K74</f>
        <v>0</v>
      </c>
    </row>
    <row r="75" spans="1:13">
      <c r="A75" t="s">
        <v>436</v>
      </c>
      <c r="B75">
        <f>[4]p54!B75</f>
        <v>0</v>
      </c>
      <c r="C75">
        <f>[4]p54!C75</f>
        <v>0</v>
      </c>
      <c r="D75">
        <f>[4]p54!D75</f>
        <v>0</v>
      </c>
      <c r="E75">
        <f>[4]p54!E75</f>
        <v>0</v>
      </c>
      <c r="F75">
        <f>[4]p54!F75</f>
        <v>0</v>
      </c>
      <c r="G75">
        <f>[4]p54!G75</f>
        <v>0</v>
      </c>
      <c r="H75">
        <f>[4]p54!H75</f>
        <v>0</v>
      </c>
      <c r="I75">
        <f>[4]p54!I75</f>
        <v>0</v>
      </c>
      <c r="J75">
        <f>[4]p54!J75</f>
        <v>0</v>
      </c>
      <c r="K75">
        <f>[4]p54!K75</f>
        <v>0</v>
      </c>
    </row>
    <row r="76" spans="1:13">
      <c r="A76" t="s">
        <v>437</v>
      </c>
      <c r="B76">
        <f>[4]p54!B76</f>
        <v>0</v>
      </c>
      <c r="C76">
        <f>[4]p54!C76</f>
        <v>0</v>
      </c>
      <c r="D76">
        <f>[4]p54!D76</f>
        <v>0</v>
      </c>
      <c r="E76">
        <f>[4]p54!E76</f>
        <v>0</v>
      </c>
      <c r="F76">
        <f>[4]p54!F76</f>
        <v>0</v>
      </c>
      <c r="G76">
        <f>[4]p54!G76</f>
        <v>0</v>
      </c>
      <c r="H76">
        <f>[4]p54!H76</f>
        <v>0</v>
      </c>
      <c r="I76">
        <f>[4]p54!I76</f>
        <v>0</v>
      </c>
      <c r="J76">
        <f>[4]p54!J76</f>
        <v>0</v>
      </c>
      <c r="K76">
        <f>[4]p54!K76</f>
        <v>0</v>
      </c>
    </row>
    <row r="77" spans="1:13" ht="14" thickBot="1">
      <c r="A77" s="34" t="s">
        <v>438</v>
      </c>
      <c r="B77" s="34">
        <f>[4]p54!B77</f>
        <v>0</v>
      </c>
      <c r="C77" s="34">
        <f>[4]p54!C77</f>
        <v>0</v>
      </c>
      <c r="D77" s="34">
        <f>[4]p54!D77</f>
        <v>0</v>
      </c>
      <c r="E77" s="34">
        <f>[4]p54!E77</f>
        <v>0</v>
      </c>
      <c r="F77" s="34">
        <f>[4]p54!F77</f>
        <v>0</v>
      </c>
      <c r="G77" s="34">
        <f>[4]p54!G77</f>
        <v>0</v>
      </c>
      <c r="H77" s="34">
        <f>[4]p54!H77</f>
        <v>0</v>
      </c>
      <c r="I77" s="34">
        <f>[4]p54!I77</f>
        <v>0</v>
      </c>
      <c r="J77" s="34">
        <f>[4]p54!J77</f>
        <v>0</v>
      </c>
      <c r="K77" s="34">
        <f>[4]p54!K77</f>
        <v>0</v>
      </c>
      <c r="L77" s="34"/>
      <c r="M77" s="34"/>
    </row>
    <row r="78" spans="1:13">
      <c r="A78" t="s">
        <v>247</v>
      </c>
      <c r="B78">
        <f>[4]p54!B78</f>
        <v>1</v>
      </c>
    </row>
    <row r="79" spans="1:13">
      <c r="A79" t="s">
        <v>248</v>
      </c>
      <c r="B79">
        <f>[4]p54!B79</f>
        <v>70000</v>
      </c>
    </row>
    <row r="80" spans="1:13">
      <c r="A80" t="s">
        <v>249</v>
      </c>
      <c r="B80">
        <f>[4]p54!B80</f>
        <v>70000</v>
      </c>
    </row>
    <row r="81" spans="1:2">
      <c r="A81" t="s">
        <v>250</v>
      </c>
      <c r="B81">
        <f>[4]p54!B81</f>
        <v>0</v>
      </c>
    </row>
    <row r="82" spans="1:2">
      <c r="A82" t="s">
        <v>251</v>
      </c>
      <c r="B82">
        <f>[4]p54!B82</f>
        <v>0</v>
      </c>
    </row>
    <row r="83" spans="1:2">
      <c r="A83" t="s">
        <v>252</v>
      </c>
      <c r="B83">
        <f>[4]p54!B83</f>
        <v>0</v>
      </c>
    </row>
    <row r="84" spans="1:2">
      <c r="A84" t="s">
        <v>253</v>
      </c>
      <c r="B84">
        <f>[4]p54!B84</f>
        <v>0</v>
      </c>
    </row>
    <row r="85" spans="1:2">
      <c r="A85" t="s">
        <v>254</v>
      </c>
      <c r="B85">
        <f>[4]p54!B85</f>
        <v>66129</v>
      </c>
    </row>
    <row r="86" spans="1:2">
      <c r="A86" t="s">
        <v>255</v>
      </c>
      <c r="B86">
        <f>[4]p54!B86</f>
        <v>35114</v>
      </c>
    </row>
    <row r="87" spans="1:2">
      <c r="A87" t="s">
        <v>256</v>
      </c>
      <c r="B87">
        <f>[4]p54!B87</f>
        <v>21521</v>
      </c>
    </row>
    <row r="88" spans="1:2">
      <c r="A88" t="s">
        <v>257</v>
      </c>
      <c r="B88">
        <f>[4]p54!B88</f>
        <v>52510</v>
      </c>
    </row>
    <row r="89" spans="1:2">
      <c r="A89" t="s">
        <v>258</v>
      </c>
      <c r="B89">
        <f>[4]p54!B89</f>
        <v>55331</v>
      </c>
    </row>
    <row r="90" spans="1:2">
      <c r="A90" t="s">
        <v>259</v>
      </c>
      <c r="B90">
        <f>[4]p54!B90</f>
        <v>134392</v>
      </c>
    </row>
    <row r="91" spans="1:2">
      <c r="A91" t="s">
        <v>260</v>
      </c>
      <c r="B91">
        <f>[4]p54!B91</f>
        <v>66129</v>
      </c>
    </row>
    <row r="92" spans="1:2">
      <c r="A92" t="s">
        <v>261</v>
      </c>
      <c r="B92">
        <f>[4]p54!B92</f>
        <v>35114</v>
      </c>
    </row>
    <row r="93" spans="1:2">
      <c r="A93" t="s">
        <v>262</v>
      </c>
      <c r="B93">
        <f>[4]p54!B93</f>
        <v>21521</v>
      </c>
    </row>
    <row r="94" spans="1:2">
      <c r="A94" t="s">
        <v>263</v>
      </c>
      <c r="B94">
        <f>[4]p54!B94</f>
        <v>52510</v>
      </c>
    </row>
    <row r="95" spans="1:2">
      <c r="A95" t="s">
        <v>264</v>
      </c>
      <c r="B95">
        <f>[4]p54!B95</f>
        <v>55331</v>
      </c>
    </row>
    <row r="96" spans="1:2">
      <c r="A96" t="s">
        <v>265</v>
      </c>
      <c r="B96">
        <f>[4]p54!B96</f>
        <v>134392</v>
      </c>
    </row>
    <row r="97" spans="1:2">
      <c r="A97" t="s">
        <v>266</v>
      </c>
      <c r="B97">
        <f>[4]p54!B97</f>
        <v>0</v>
      </c>
    </row>
    <row r="98" spans="1:2">
      <c r="A98" t="s">
        <v>267</v>
      </c>
      <c r="B98">
        <f>[4]p54!B98</f>
        <v>0</v>
      </c>
    </row>
    <row r="99" spans="1:2">
      <c r="A99" t="s">
        <v>268</v>
      </c>
      <c r="B99">
        <f>[4]p54!B99</f>
        <v>0</v>
      </c>
    </row>
    <row r="100" spans="1:2">
      <c r="A100" t="s">
        <v>269</v>
      </c>
      <c r="B100">
        <f>[4]p54!B100</f>
        <v>0</v>
      </c>
    </row>
    <row r="101" spans="1:2">
      <c r="A101" t="s">
        <v>270</v>
      </c>
      <c r="B101">
        <f>[4]p54!B101</f>
        <v>0</v>
      </c>
    </row>
    <row r="102" spans="1:2">
      <c r="A102" t="s">
        <v>271</v>
      </c>
      <c r="B102">
        <f>[4]p54!B102</f>
        <v>0</v>
      </c>
    </row>
    <row r="103" spans="1:2">
      <c r="A103" t="s">
        <v>272</v>
      </c>
      <c r="B103">
        <f>[4]p54!B103</f>
        <v>264516000</v>
      </c>
    </row>
    <row r="104" spans="1:2">
      <c r="A104" t="s">
        <v>273</v>
      </c>
      <c r="B104">
        <f>[4]p54!B104</f>
        <v>12641040</v>
      </c>
    </row>
    <row r="105" spans="1:2">
      <c r="A105" t="s">
        <v>274</v>
      </c>
      <c r="B105">
        <f>[4]p54!B105</f>
        <v>7317140.0000000009</v>
      </c>
    </row>
    <row r="106" spans="1:2">
      <c r="A106" t="s">
        <v>275</v>
      </c>
      <c r="B106">
        <f>[4]p54!B106</f>
        <v>1575300</v>
      </c>
    </row>
    <row r="107" spans="1:2">
      <c r="A107" t="s">
        <v>276</v>
      </c>
      <c r="B107">
        <f>[4]p54!B107</f>
        <v>2600557</v>
      </c>
    </row>
    <row r="108" spans="1:2">
      <c r="A108" t="s">
        <v>277</v>
      </c>
      <c r="B108">
        <f>[4]p54!B108</f>
        <v>5778856</v>
      </c>
    </row>
    <row r="109" spans="1:2">
      <c r="A109" t="s">
        <v>278</v>
      </c>
      <c r="B109">
        <f>[4]p54!B109</f>
        <v>1853.7632197563578</v>
      </c>
    </row>
    <row r="110" spans="1:2">
      <c r="A110" t="s">
        <v>279</v>
      </c>
      <c r="B110">
        <f>[4]p54!B110</f>
        <v>283.36579840925168</v>
      </c>
    </row>
    <row r="111" spans="1:2">
      <c r="A111" t="s">
        <v>280</v>
      </c>
      <c r="B111">
        <f>[4]p54!B111</f>
        <v>133.88289920462583</v>
      </c>
    </row>
    <row r="112" spans="1:2">
      <c r="A112" t="s">
        <v>281</v>
      </c>
      <c r="B112">
        <f>[4]p54!B112</f>
        <v>14.202237302630662</v>
      </c>
    </row>
    <row r="113" spans="1:2">
      <c r="A113" t="s">
        <v>282</v>
      </c>
      <c r="B113">
        <f>[4]p54!B113</f>
        <v>16.745921595639139</v>
      </c>
    </row>
    <row r="114" spans="1:2">
      <c r="A114" t="s">
        <v>283</v>
      </c>
      <c r="B114">
        <f>[4]p54!B114</f>
        <v>21.197369108403972</v>
      </c>
    </row>
    <row r="115" spans="1:2">
      <c r="A115" t="s">
        <v>284</v>
      </c>
      <c r="B115">
        <f>[4]p54!B115</f>
        <v>11999970</v>
      </c>
    </row>
    <row r="116" spans="1:2">
      <c r="A116" t="s">
        <v>285</v>
      </c>
      <c r="B116">
        <f>[4]p54!B116</f>
        <v>650000</v>
      </c>
    </row>
    <row r="117" spans="1:2">
      <c r="A117" t="s">
        <v>286</v>
      </c>
      <c r="B117">
        <f>[4]p54!B117</f>
        <v>650000</v>
      </c>
    </row>
    <row r="118" spans="1:2">
      <c r="A118" t="s">
        <v>287</v>
      </c>
      <c r="B118">
        <f>[4]p54!B118</f>
        <v>199999.69</v>
      </c>
    </row>
    <row r="119" spans="1:2">
      <c r="A119" t="s">
        <v>288</v>
      </c>
      <c r="B119">
        <f>[4]p54!B119</f>
        <v>300000.13</v>
      </c>
    </row>
    <row r="120" spans="1:2">
      <c r="A120" t="s">
        <v>289</v>
      </c>
      <c r="B120">
        <f>[4]p54!B120</f>
        <v>1000000</v>
      </c>
    </row>
    <row r="121" spans="1:2">
      <c r="A121" t="s">
        <v>290</v>
      </c>
      <c r="B121">
        <f>[4]p54!B121</f>
        <v>23806440</v>
      </c>
    </row>
    <row r="122" spans="1:2">
      <c r="A122" t="s">
        <v>291</v>
      </c>
      <c r="B122">
        <f>[4]p54!B122</f>
        <v>872231.76</v>
      </c>
    </row>
    <row r="123" spans="1:2">
      <c r="A123" t="s">
        <v>292</v>
      </c>
      <c r="B123">
        <f>[4]p54!B123</f>
        <v>0</v>
      </c>
    </row>
    <row r="124" spans="1:2">
      <c r="A124" t="s">
        <v>293</v>
      </c>
      <c r="B124">
        <f>[4]p54!B124</f>
        <v>181159.5</v>
      </c>
    </row>
    <row r="125" spans="1:2">
      <c r="A125" t="s">
        <v>294</v>
      </c>
      <c r="B125">
        <f>[4]p54!B125</f>
        <v>299064.05499999999</v>
      </c>
    </row>
    <row r="126" spans="1:2">
      <c r="A126" t="s">
        <v>295</v>
      </c>
      <c r="B126">
        <f>[4]p54!B126</f>
        <v>332284.21999999997</v>
      </c>
    </row>
    <row r="127" spans="1:2">
      <c r="A127" t="s">
        <v>296</v>
      </c>
      <c r="B127">
        <f>[4]p54!B127</f>
        <v>61054</v>
      </c>
    </row>
    <row r="128" spans="1:2">
      <c r="A128" t="s">
        <v>297</v>
      </c>
      <c r="B128">
        <f>[4]p54!B128</f>
        <v>20866</v>
      </c>
    </row>
    <row r="129" spans="1:2">
      <c r="A129" t="s">
        <v>298</v>
      </c>
      <c r="B129">
        <f>[4]p54!B129</f>
        <v>18733</v>
      </c>
    </row>
    <row r="130" spans="1:2">
      <c r="A130" t="s">
        <v>299</v>
      </c>
      <c r="B130">
        <f>[4]p54!B130</f>
        <v>55632</v>
      </c>
    </row>
    <row r="131" spans="1:2">
      <c r="A131" t="s">
        <v>300</v>
      </c>
      <c r="B131">
        <f>[4]p54!B131</f>
        <v>65090</v>
      </c>
    </row>
    <row r="132" spans="1:2">
      <c r="A132" t="s">
        <v>301</v>
      </c>
      <c r="B132">
        <f>[4]p54!B132</f>
        <v>143220</v>
      </c>
    </row>
    <row r="133" spans="1:2">
      <c r="A133" t="s">
        <v>302</v>
      </c>
      <c r="B133">
        <f>[4]p54!B133</f>
        <v>61054</v>
      </c>
    </row>
    <row r="134" spans="1:2">
      <c r="A134" t="s">
        <v>303</v>
      </c>
      <c r="B134">
        <f>[4]p54!B134</f>
        <v>20866</v>
      </c>
    </row>
    <row r="135" spans="1:2">
      <c r="A135" t="s">
        <v>304</v>
      </c>
      <c r="B135">
        <f>[4]p54!B135</f>
        <v>18733</v>
      </c>
    </row>
    <row r="136" spans="1:2">
      <c r="A136" t="s">
        <v>305</v>
      </c>
      <c r="B136">
        <f>[4]p54!B136</f>
        <v>55632</v>
      </c>
    </row>
    <row r="137" spans="1:2">
      <c r="A137" t="s">
        <v>306</v>
      </c>
      <c r="B137">
        <f>[4]p54!B137</f>
        <v>65090</v>
      </c>
    </row>
    <row r="138" spans="1:2">
      <c r="A138" t="s">
        <v>307</v>
      </c>
      <c r="B138">
        <f>[4]p54!B138</f>
        <v>143220</v>
      </c>
    </row>
    <row r="139" spans="1:2">
      <c r="A139" t="s">
        <v>308</v>
      </c>
      <c r="B139">
        <f>[4]p54!B139</f>
        <v>0</v>
      </c>
    </row>
    <row r="140" spans="1:2">
      <c r="A140" t="s">
        <v>309</v>
      </c>
      <c r="B140">
        <f>[4]p54!B140</f>
        <v>0</v>
      </c>
    </row>
    <row r="141" spans="1:2">
      <c r="A141" t="s">
        <v>310</v>
      </c>
      <c r="B141">
        <f>[4]p54!B141</f>
        <v>0</v>
      </c>
    </row>
    <row r="142" spans="1:2">
      <c r="A142" t="s">
        <v>311</v>
      </c>
      <c r="B142">
        <f>[4]p54!B142</f>
        <v>0</v>
      </c>
    </row>
    <row r="143" spans="1:2">
      <c r="A143" t="s">
        <v>312</v>
      </c>
      <c r="B143">
        <f>[4]p54!B143</f>
        <v>0</v>
      </c>
    </row>
    <row r="144" spans="1:2">
      <c r="A144" t="s">
        <v>313</v>
      </c>
      <c r="B144">
        <f>[4]p54!B144</f>
        <v>0</v>
      </c>
    </row>
    <row r="145" spans="1:2">
      <c r="A145" t="s">
        <v>314</v>
      </c>
      <c r="B145">
        <f>[4]p54!B145</f>
        <v>372429399.99999994</v>
      </c>
    </row>
    <row r="146" spans="1:2">
      <c r="A146" t="s">
        <v>315</v>
      </c>
      <c r="B146">
        <f>[4]p54!B146</f>
        <v>9389700</v>
      </c>
    </row>
    <row r="147" spans="1:2">
      <c r="A147" t="s">
        <v>316</v>
      </c>
      <c r="B147">
        <f>[4]p54!B147</f>
        <v>8429850</v>
      </c>
    </row>
    <row r="148" spans="1:2">
      <c r="A148" t="s">
        <v>317</v>
      </c>
      <c r="B148">
        <f>[4]p54!B148</f>
        <v>2225280</v>
      </c>
    </row>
    <row r="149" spans="1:2">
      <c r="A149" t="s">
        <v>318</v>
      </c>
      <c r="B149">
        <f>[4]p54!B149</f>
        <v>3579950</v>
      </c>
    </row>
    <row r="150" spans="1:2">
      <c r="A150" t="s">
        <v>319</v>
      </c>
      <c r="B150">
        <f>[4]p54!B150</f>
        <v>8020320</v>
      </c>
    </row>
    <row r="151" spans="1:2">
      <c r="A151" t="s">
        <v>320</v>
      </c>
      <c r="B151">
        <f>[4]p54!B151</f>
        <v>2615.0103447612778</v>
      </c>
    </row>
    <row r="152" spans="1:2">
      <c r="A152" t="s">
        <v>321</v>
      </c>
      <c r="B152">
        <f>[4]p54!B152</f>
        <v>369.92371646551794</v>
      </c>
    </row>
    <row r="153" spans="1:2">
      <c r="A153" t="s">
        <v>322</v>
      </c>
      <c r="B153">
        <f>[4]p54!B153</f>
        <v>188.86185823275895</v>
      </c>
    </row>
    <row r="154" spans="1:2">
      <c r="A154" t="s">
        <v>323</v>
      </c>
      <c r="B154">
        <f>[4]p54!B154</f>
        <v>19.266299233222846</v>
      </c>
    </row>
    <row r="155" spans="1:2">
      <c r="A155" t="s">
        <v>324</v>
      </c>
      <c r="B155">
        <f>[4]p54!B155</f>
        <v>22.716979692904552</v>
      </c>
    </row>
    <row r="156" spans="1:2">
      <c r="A156" t="s">
        <v>325</v>
      </c>
      <c r="B156">
        <f>[4]p54!B156</f>
        <v>28.455670497347533</v>
      </c>
    </row>
    <row r="157" spans="1:2">
      <c r="A157" t="s">
        <v>326</v>
      </c>
      <c r="B157">
        <f>[4]p54!B157</f>
        <v>17000010</v>
      </c>
    </row>
    <row r="158" spans="1:2">
      <c r="A158" t="s">
        <v>327</v>
      </c>
      <c r="B158">
        <f>[4]p54!B158</f>
        <v>600002</v>
      </c>
    </row>
    <row r="159" spans="1:2">
      <c r="A159" t="s">
        <v>328</v>
      </c>
      <c r="B159">
        <f>[4]p54!B159</f>
        <v>600002</v>
      </c>
    </row>
    <row r="160" spans="1:2">
      <c r="A160" t="s">
        <v>329</v>
      </c>
      <c r="B160">
        <f>[4]p54!B160</f>
        <v>279999.7</v>
      </c>
    </row>
    <row r="161" spans="1:2">
      <c r="A161" t="s">
        <v>330</v>
      </c>
      <c r="B161">
        <f>[4]p54!B161</f>
        <v>399999.91</v>
      </c>
    </row>
    <row r="162" spans="1:2">
      <c r="A162" t="s">
        <v>331</v>
      </c>
      <c r="B162">
        <f>[4]p54!B162</f>
        <v>1200000</v>
      </c>
    </row>
    <row r="163" spans="1:2">
      <c r="A163" t="s">
        <v>332</v>
      </c>
      <c r="B163">
        <f>[4]p54!B163</f>
        <v>33518645.999999996</v>
      </c>
    </row>
    <row r="164" spans="1:2">
      <c r="A164" t="s">
        <v>333</v>
      </c>
      <c r="B164">
        <f>[4]p54!B164</f>
        <v>0</v>
      </c>
    </row>
    <row r="165" spans="1:2">
      <c r="A165" t="s">
        <v>334</v>
      </c>
      <c r="B165">
        <f>[4]p54!B165</f>
        <v>775546.2</v>
      </c>
    </row>
    <row r="166" spans="1:2">
      <c r="A166" t="s">
        <v>335</v>
      </c>
      <c r="B166">
        <f>[4]p54!B166</f>
        <v>255907.20000000001</v>
      </c>
    </row>
    <row r="167" spans="1:2">
      <c r="A167" t="s">
        <v>336</v>
      </c>
      <c r="B167">
        <f>[4]p54!B167</f>
        <v>411694.25</v>
      </c>
    </row>
    <row r="168" spans="1:2">
      <c r="A168" t="s">
        <v>337</v>
      </c>
      <c r="B168">
        <f>[4]p54!B168</f>
        <v>0</v>
      </c>
    </row>
    <row r="169" spans="1:2">
      <c r="A169" t="s">
        <v>338</v>
      </c>
      <c r="B169">
        <f>[4]p54!B169</f>
        <v>3</v>
      </c>
    </row>
    <row r="170" spans="1:2">
      <c r="A170" t="s">
        <v>339</v>
      </c>
      <c r="B170">
        <f>[4]p54!B170</f>
        <v>6</v>
      </c>
    </row>
    <row r="171" spans="1:2">
      <c r="A171" t="s">
        <v>340</v>
      </c>
      <c r="B171">
        <f>[4]p54!B171</f>
        <v>363307</v>
      </c>
    </row>
    <row r="172" spans="1:2">
      <c r="A172" t="s">
        <v>341</v>
      </c>
      <c r="B172">
        <f>[4]p54!B172</f>
        <v>9823092.9999999981</v>
      </c>
    </row>
    <row r="173" spans="1:2">
      <c r="A173" t="s">
        <v>342</v>
      </c>
      <c r="B173">
        <f>[4]p54!B173</f>
        <v>35676907</v>
      </c>
    </row>
    <row r="174" spans="1:2">
      <c r="A174" t="s">
        <v>343</v>
      </c>
      <c r="B174">
        <f>[4]p54!B174</f>
        <v>370268</v>
      </c>
    </row>
    <row r="175" spans="1:2">
      <c r="A175" t="s">
        <v>344</v>
      </c>
      <c r="B175">
        <f>[4]p54!B175</f>
        <v>9823092.9999999981</v>
      </c>
    </row>
    <row r="176" spans="1:2">
      <c r="A176" t="s">
        <v>345</v>
      </c>
      <c r="B176">
        <f>[4]p54!B176</f>
        <v>35933548</v>
      </c>
    </row>
    <row r="177" spans="1:2">
      <c r="A177" t="s">
        <v>346</v>
      </c>
      <c r="B177">
        <f>[4]p54!B177</f>
        <v>365640</v>
      </c>
    </row>
    <row r="178" spans="1:2">
      <c r="A178" t="s">
        <v>347</v>
      </c>
      <c r="B178">
        <f>[4]p54!B178</f>
        <v>9737708.6249999963</v>
      </c>
    </row>
    <row r="179" spans="1:2">
      <c r="A179" t="s">
        <v>348</v>
      </c>
      <c r="B179">
        <f>[4]p54!B179</f>
        <v>35780096.249999993</v>
      </c>
    </row>
    <row r="180" spans="1:2">
      <c r="A180" t="s">
        <v>349</v>
      </c>
      <c r="B180">
        <f>[4]p54!B180</f>
        <v>333308</v>
      </c>
    </row>
    <row r="181" spans="1:2">
      <c r="A181" t="s">
        <v>350</v>
      </c>
      <c r="B181">
        <f>[4]p54!B181</f>
        <v>1937546</v>
      </c>
    </row>
    <row r="182" spans="1:2">
      <c r="A182" t="s">
        <v>351</v>
      </c>
      <c r="B182">
        <f>[4]p54!B182</f>
        <v>7062454</v>
      </c>
    </row>
    <row r="183" spans="1:2">
      <c r="A183" t="s">
        <v>352</v>
      </c>
      <c r="B183">
        <f>[4]p54!B183</f>
        <v>361948</v>
      </c>
    </row>
    <row r="184" spans="1:2">
      <c r="A184" t="s">
        <v>353</v>
      </c>
      <c r="B184">
        <f>[4]p54!B184</f>
        <v>1937546</v>
      </c>
    </row>
    <row r="185" spans="1:2">
      <c r="A185" t="s">
        <v>354</v>
      </c>
      <c r="B185">
        <f>[4]p54!B185</f>
        <v>7667914</v>
      </c>
    </row>
    <row r="186" spans="1:2">
      <c r="A186" t="s">
        <v>355</v>
      </c>
      <c r="B186">
        <f>[4]p54!B186</f>
        <v>357423</v>
      </c>
    </row>
    <row r="187" spans="1:2">
      <c r="A187" t="s">
        <v>356</v>
      </c>
      <c r="B187">
        <f>[4]p54!B187</f>
        <v>1928496</v>
      </c>
    </row>
    <row r="188" spans="1:2">
      <c r="A188" t="s">
        <v>357</v>
      </c>
      <c r="B188">
        <f>[4]p54!B188</f>
        <v>7580133</v>
      </c>
    </row>
    <row r="189" spans="1:2">
      <c r="A189" t="s">
        <v>358</v>
      </c>
      <c r="B189">
        <f>[4]p54!B189</f>
        <v>0</v>
      </c>
    </row>
    <row r="190" spans="1:2">
      <c r="A190" t="s">
        <v>359</v>
      </c>
      <c r="B190">
        <f>[4]p54!B190</f>
        <v>0</v>
      </c>
    </row>
    <row r="191" spans="1:2">
      <c r="A191" t="s">
        <v>360</v>
      </c>
      <c r="B191">
        <f>[4]p54!B191</f>
        <v>0</v>
      </c>
    </row>
    <row r="192" spans="1:2">
      <c r="A192" t="s">
        <v>361</v>
      </c>
      <c r="B192">
        <f>[4]p54!B192</f>
        <v>49084</v>
      </c>
    </row>
    <row r="193" spans="1:2">
      <c r="A193" t="s">
        <v>362</v>
      </c>
      <c r="B193">
        <f>[4]p54!B193</f>
        <v>6147206</v>
      </c>
    </row>
    <row r="194" spans="1:2">
      <c r="A194" t="s">
        <v>363</v>
      </c>
      <c r="B194">
        <f>[4]p54!B194</f>
        <v>125.2384347122406</v>
      </c>
    </row>
    <row r="195" spans="1:2">
      <c r="A195" t="s">
        <v>364</v>
      </c>
      <c r="B195">
        <f>[4]p54!B195</f>
        <v>0</v>
      </c>
    </row>
    <row r="196" spans="1:2">
      <c r="A196" t="s">
        <v>365</v>
      </c>
      <c r="B196">
        <f>[4]p54!B196</f>
        <v>0</v>
      </c>
    </row>
    <row r="197" spans="1:2">
      <c r="A197" t="s">
        <v>366</v>
      </c>
      <c r="B197">
        <f>[4]p54!B197</f>
        <v>0</v>
      </c>
    </row>
    <row r="198" spans="1:2">
      <c r="A198" t="s">
        <v>367</v>
      </c>
      <c r="B198">
        <f>[4]p54!B198</f>
        <v>0</v>
      </c>
    </row>
    <row r="199" spans="1:2">
      <c r="A199" t="s">
        <v>368</v>
      </c>
      <c r="B199">
        <f>[4]p54!B199</f>
        <v>0</v>
      </c>
    </row>
    <row r="200" spans="1:2">
      <c r="A200" t="s">
        <v>369</v>
      </c>
      <c r="B200">
        <f>[4]p54!B200</f>
        <v>0</v>
      </c>
    </row>
    <row r="201" spans="1:2">
      <c r="A201" t="s">
        <v>370</v>
      </c>
      <c r="B201">
        <f>[4]p54!B201</f>
        <v>111639</v>
      </c>
    </row>
    <row r="202" spans="1:2">
      <c r="A202" t="s">
        <v>371</v>
      </c>
      <c r="B202">
        <f>[4]p54!B202</f>
        <v>3014482</v>
      </c>
    </row>
    <row r="203" spans="1:2">
      <c r="A203" t="s">
        <v>372</v>
      </c>
      <c r="B203">
        <f>[4]p54!B203</f>
        <v>27.002052155963852</v>
      </c>
    </row>
    <row r="204" spans="1:2">
      <c r="A204" t="s">
        <v>373</v>
      </c>
      <c r="B204">
        <f>[4]p54!B204</f>
        <v>0</v>
      </c>
    </row>
    <row r="205" spans="1:2">
      <c r="A205" t="s">
        <v>374</v>
      </c>
      <c r="B205">
        <f>[4]p54!B205</f>
        <v>0</v>
      </c>
    </row>
    <row r="206" spans="1:2">
      <c r="A206" t="s">
        <v>375</v>
      </c>
      <c r="B206">
        <f>[4]p54!B206</f>
        <v>0</v>
      </c>
    </row>
    <row r="207" spans="1:2">
      <c r="A207" t="s">
        <v>376</v>
      </c>
      <c r="B207">
        <f>[4]p54!B207</f>
        <v>215577</v>
      </c>
    </row>
    <row r="208" spans="1:2">
      <c r="A208" t="s">
        <v>377</v>
      </c>
      <c r="B208">
        <f>[4]p54!B208</f>
        <v>402410</v>
      </c>
    </row>
    <row r="209" spans="1:2">
      <c r="A209" t="s">
        <v>378</v>
      </c>
      <c r="B209">
        <f>[4]p54!B209</f>
        <v>0</v>
      </c>
    </row>
    <row r="210" spans="1:2">
      <c r="A210" t="s">
        <v>379</v>
      </c>
      <c r="B210">
        <f>[4]p54!B210</f>
        <v>0</v>
      </c>
    </row>
    <row r="211" spans="1:2">
      <c r="A211" t="s">
        <v>380</v>
      </c>
      <c r="B211">
        <f>[4]p54!B211</f>
        <v>709320.6</v>
      </c>
    </row>
    <row r="212" spans="1:2">
      <c r="A212" t="s">
        <v>381</v>
      </c>
      <c r="B212">
        <f>[4]p54!B212</f>
        <v>1365319</v>
      </c>
    </row>
    <row r="213" spans="1:2">
      <c r="A213" t="s">
        <v>382</v>
      </c>
      <c r="B213">
        <f>[4]p54!B213</f>
        <v>38489567.309922308</v>
      </c>
    </row>
    <row r="214" spans="1:2">
      <c r="A214" t="s">
        <v>137</v>
      </c>
      <c r="B214">
        <f>[4]p54!B214</f>
        <v>467600</v>
      </c>
    </row>
    <row r="215" spans="1:2">
      <c r="A215" t="s">
        <v>383</v>
      </c>
      <c r="B215">
        <f>[4]p54!B215</f>
        <v>0</v>
      </c>
    </row>
    <row r="216" spans="1:2">
      <c r="A216" t="s">
        <v>384</v>
      </c>
      <c r="B216">
        <f>[4]p54!B216</f>
        <v>38957167.309922308</v>
      </c>
    </row>
    <row r="217" spans="1:2">
      <c r="A217" t="s">
        <v>385</v>
      </c>
      <c r="B217">
        <f>[4]p54!B217</f>
        <v>16826067</v>
      </c>
    </row>
    <row r="218" spans="1:2">
      <c r="A218" t="s">
        <v>386</v>
      </c>
      <c r="B218">
        <f>[4]p54!B218</f>
        <v>1327307.6000000001</v>
      </c>
    </row>
    <row r="219" spans="1:2">
      <c r="A219" t="s">
        <v>387</v>
      </c>
      <c r="B219">
        <f>[4]p54!B219</f>
        <v>4413177</v>
      </c>
    </row>
    <row r="220" spans="1:2">
      <c r="A220" t="s">
        <v>388</v>
      </c>
      <c r="B220">
        <f>[4]p54!B220</f>
        <v>372362</v>
      </c>
    </row>
    <row r="221" spans="1:2">
      <c r="A221" t="s">
        <v>145</v>
      </c>
      <c r="B221">
        <f>[4]p54!B221</f>
        <v>4800000</v>
      </c>
    </row>
    <row r="222" spans="1:2">
      <c r="A222" t="s">
        <v>146</v>
      </c>
      <c r="B222">
        <f>[4]p54!B222</f>
        <v>1087197</v>
      </c>
    </row>
    <row r="223" spans="1:2">
      <c r="A223" t="s">
        <v>389</v>
      </c>
      <c r="B223">
        <f>[4]p54!B223</f>
        <v>164541</v>
      </c>
    </row>
    <row r="224" spans="1:2">
      <c r="A224" t="s">
        <v>390</v>
      </c>
      <c r="B224">
        <f>[4]p54!B224</f>
        <v>0</v>
      </c>
    </row>
    <row r="225" spans="1:2">
      <c r="A225" t="s">
        <v>391</v>
      </c>
      <c r="B225">
        <f>[4]p54!B225</f>
        <v>0</v>
      </c>
    </row>
    <row r="226" spans="1:2">
      <c r="A226" t="s">
        <v>392</v>
      </c>
      <c r="B226">
        <f>[4]p54!B226</f>
        <v>2700000</v>
      </c>
    </row>
    <row r="227" spans="1:2">
      <c r="A227" t="s">
        <v>152</v>
      </c>
      <c r="B227">
        <f>[4]p54!B227</f>
        <v>160000</v>
      </c>
    </row>
    <row r="228" spans="1:2">
      <c r="A228" t="s">
        <v>393</v>
      </c>
      <c r="B228">
        <f>[4]p54!B228</f>
        <v>0</v>
      </c>
    </row>
    <row r="229" spans="1:2">
      <c r="A229" t="s">
        <v>394</v>
      </c>
      <c r="B229">
        <f>[4]p54!B229</f>
        <v>263831</v>
      </c>
    </row>
    <row r="230" spans="1:2">
      <c r="A230" t="s">
        <v>395</v>
      </c>
      <c r="B230">
        <f>[4]p54!B230</f>
        <v>2707671.5859402111</v>
      </c>
    </row>
    <row r="231" spans="1:2">
      <c r="A231" t="s">
        <v>396</v>
      </c>
      <c r="B231">
        <f>[4]p54!B231</f>
        <v>34822154.185940214</v>
      </c>
    </row>
    <row r="232" spans="1:2">
      <c r="A232" t="s">
        <v>397</v>
      </c>
      <c r="B232">
        <f>[4]p54!B232</f>
        <v>4135013.1239820942</v>
      </c>
    </row>
    <row r="233" spans="1:2">
      <c r="A233" t="s">
        <v>398</v>
      </c>
      <c r="B233">
        <f>[4]p54!B233</f>
        <v>1405904</v>
      </c>
    </row>
    <row r="234" spans="1:2">
      <c r="A234" t="s">
        <v>243</v>
      </c>
      <c r="B234">
        <f>[4]p54!B234</f>
        <v>2729109.1239820942</v>
      </c>
    </row>
    <row r="235" spans="1:2">
      <c r="A235" t="s">
        <v>399</v>
      </c>
      <c r="B235">
        <f>[4]p54!B235</f>
        <v>6250000</v>
      </c>
    </row>
    <row r="236" spans="1:2">
      <c r="A236" t="s">
        <v>400</v>
      </c>
      <c r="B236">
        <f>[4]p54!B236</f>
        <v>11666666.666666668</v>
      </c>
    </row>
    <row r="237" spans="1:2">
      <c r="A237" t="s">
        <v>401</v>
      </c>
      <c r="B237">
        <f>[4]p54!B237</f>
        <v>10000000</v>
      </c>
    </row>
    <row r="238" spans="1:2">
      <c r="A238" t="s">
        <v>402</v>
      </c>
      <c r="B238">
        <f>[4]p54!B238</f>
        <v>400</v>
      </c>
    </row>
    <row r="239" spans="1:2">
      <c r="A239" t="s">
        <v>403</v>
      </c>
      <c r="B239">
        <f>[4]p54!B239</f>
        <v>300</v>
      </c>
    </row>
    <row r="240" spans="1:2">
      <c r="A240" t="s">
        <v>404</v>
      </c>
      <c r="B240">
        <f>[4]p54!B240</f>
        <v>1000</v>
      </c>
    </row>
    <row r="241" spans="1:2">
      <c r="A241" t="s">
        <v>405</v>
      </c>
      <c r="B241">
        <f>[4]p54!B241</f>
        <v>1.4</v>
      </c>
    </row>
    <row r="242" spans="1:2">
      <c r="A242" t="s">
        <v>406</v>
      </c>
      <c r="B242">
        <f>[4]p54!B242</f>
        <v>2.66</v>
      </c>
    </row>
    <row r="243" spans="1:2">
      <c r="A243" t="s">
        <v>407</v>
      </c>
      <c r="B243">
        <f>[4]p54!B243</f>
        <v>52557472</v>
      </c>
    </row>
    <row r="244" spans="1:2">
      <c r="A244" t="s">
        <v>408</v>
      </c>
      <c r="B244">
        <f>[4]p54!B244</f>
        <v>10598195</v>
      </c>
    </row>
    <row r="245" spans="1:2">
      <c r="A245" t="s">
        <v>409</v>
      </c>
      <c r="B245">
        <f>[4]p54!B245</f>
        <v>50000</v>
      </c>
    </row>
    <row r="246" spans="1:2">
      <c r="A246" t="s">
        <v>410</v>
      </c>
      <c r="B246">
        <f>[4]p54!B246</f>
        <v>0</v>
      </c>
    </row>
    <row r="247" spans="1:2">
      <c r="A247" t="s">
        <v>411</v>
      </c>
      <c r="B247">
        <f>[4]p54!B247</f>
        <v>6.4</v>
      </c>
    </row>
    <row r="248" spans="1:2">
      <c r="A248" t="s">
        <v>412</v>
      </c>
      <c r="B248">
        <f>[4]p54!B248</f>
        <v>6.4</v>
      </c>
    </row>
    <row r="249" spans="1:2">
      <c r="A249" t="s">
        <v>413</v>
      </c>
      <c r="B249">
        <f>[4]p54!B249</f>
        <v>0</v>
      </c>
    </row>
    <row r="250" spans="1:2">
      <c r="A250" t="s">
        <v>414</v>
      </c>
      <c r="B250">
        <f>[4]p54!B250</f>
        <v>0</v>
      </c>
    </row>
    <row r="251" spans="1:2">
      <c r="A251" t="s">
        <v>415</v>
      </c>
      <c r="B251">
        <f>[4]p54!B251</f>
        <v>0</v>
      </c>
    </row>
    <row r="252" spans="1:2">
      <c r="A252" t="s">
        <v>416</v>
      </c>
      <c r="B252">
        <f>[4]p54!B252</f>
        <v>0</v>
      </c>
    </row>
    <row r="253" spans="1:2">
      <c r="A253" t="s">
        <v>417</v>
      </c>
      <c r="B253">
        <f>[4]p54!B253</f>
        <v>0</v>
      </c>
    </row>
    <row r="254" spans="1:2">
      <c r="A254" t="s">
        <v>418</v>
      </c>
      <c r="B254">
        <f>[4]p54!B254</f>
        <v>0</v>
      </c>
    </row>
    <row r="255" spans="1:2">
      <c r="A255" t="s">
        <v>419</v>
      </c>
      <c r="B255">
        <f>[4]p54!B255</f>
        <v>0</v>
      </c>
    </row>
    <row r="256" spans="1:2">
      <c r="A256" t="s">
        <v>420</v>
      </c>
      <c r="B256">
        <f>[4]p54!B256</f>
        <v>0</v>
      </c>
    </row>
    <row r="257" spans="1:2">
      <c r="A257" t="s">
        <v>421</v>
      </c>
      <c r="B257">
        <f>[4]p54!B257</f>
        <v>0</v>
      </c>
    </row>
    <row r="258" spans="1:2">
      <c r="A258" t="s">
        <v>422</v>
      </c>
      <c r="B258">
        <f>[4]p54!B258</f>
        <v>0</v>
      </c>
    </row>
    <row r="259" spans="1:2">
      <c r="A259" t="s">
        <v>423</v>
      </c>
      <c r="B259">
        <f>[4]p54!B259</f>
        <v>5</v>
      </c>
    </row>
    <row r="260" spans="1:2">
      <c r="A260" t="s">
        <v>1065</v>
      </c>
      <c r="B260">
        <f>[4]p54!B260</f>
        <v>14.182040246286435</v>
      </c>
    </row>
    <row r="261" spans="1:2">
      <c r="A261" t="s">
        <v>1066</v>
      </c>
      <c r="B261">
        <f>[4]p54!B261</f>
        <v>21.207737051057151</v>
      </c>
    </row>
    <row r="262" spans="1:2">
      <c r="A262" t="s">
        <v>227</v>
      </c>
      <c r="B262">
        <f>[4]p54!B262</f>
        <v>90</v>
      </c>
    </row>
    <row r="263" spans="1:2">
      <c r="A263" t="s">
        <v>228</v>
      </c>
      <c r="B263">
        <f>[4]p54!B263</f>
        <v>90</v>
      </c>
    </row>
    <row r="264" spans="1:2">
      <c r="A264" t="s">
        <v>346</v>
      </c>
      <c r="B264">
        <f>[4]p54!B264</f>
        <v>365640</v>
      </c>
    </row>
    <row r="265" spans="1:2">
      <c r="A265" t="s">
        <v>355</v>
      </c>
      <c r="B265">
        <f>[4]p54!B265</f>
        <v>357423</v>
      </c>
    </row>
    <row r="266" spans="1:2">
      <c r="A266" t="s">
        <v>338</v>
      </c>
      <c r="B266">
        <f>[4]p54!B266</f>
        <v>3</v>
      </c>
    </row>
    <row r="267" spans="1:2">
      <c r="A267" t="s">
        <v>339</v>
      </c>
      <c r="B267">
        <f>[4]p54!B267</f>
        <v>6</v>
      </c>
    </row>
    <row r="268" spans="1:2">
      <c r="A268" t="s">
        <v>1067</v>
      </c>
      <c r="B268">
        <f>[4]p54!B268</f>
        <v>877536</v>
      </c>
    </row>
    <row r="269" spans="1:2">
      <c r="A269" t="s">
        <v>1068</v>
      </c>
      <c r="B269">
        <f>[4]p54!B269</f>
        <v>1072269</v>
      </c>
    </row>
    <row r="270" spans="1:2">
      <c r="A270" t="s">
        <v>1069</v>
      </c>
      <c r="B270">
        <f>[4]p54!B270</f>
        <v>2177871.3595581725</v>
      </c>
    </row>
    <row r="271" spans="1:2">
      <c r="A271" t="s">
        <v>1070</v>
      </c>
      <c r="B271">
        <f>[4]p54!B271</f>
        <v>0.66427149366979543</v>
      </c>
    </row>
    <row r="272" spans="1:2">
      <c r="A272" t="s">
        <v>1071</v>
      </c>
      <c r="B272">
        <f>[4]p54!B272</f>
        <v>0.68575624671867519</v>
      </c>
    </row>
    <row r="273" spans="1:2">
      <c r="A273" t="s">
        <v>1072</v>
      </c>
      <c r="B273">
        <f>[4]p54!B273</f>
        <v>0.68985820874951764</v>
      </c>
    </row>
    <row r="274" spans="1:2">
      <c r="A274" t="s">
        <v>1073</v>
      </c>
      <c r="B274">
        <f>[4]p54!B274</f>
        <v>0.62227836722107277</v>
      </c>
    </row>
    <row r="275" spans="1:2">
      <c r="A275" t="s">
        <v>1087</v>
      </c>
      <c r="B275">
        <f>[4]p54!B275</f>
        <v>0.68946627322184284</v>
      </c>
    </row>
    <row r="276" spans="1:2">
      <c r="A276" t="s">
        <v>1088</v>
      </c>
      <c r="B276">
        <f>[4]p54!B276</f>
        <v>0.62201601659043571</v>
      </c>
    </row>
    <row r="277" spans="1:2">
      <c r="A277" t="s">
        <v>1091</v>
      </c>
      <c r="B277">
        <f>[4]p54!B277</f>
        <v>3728824.1239820942</v>
      </c>
    </row>
    <row r="278" spans="1:2">
      <c r="A278" t="s">
        <v>1092</v>
      </c>
      <c r="B278">
        <f>[4]p54!B278</f>
        <v>1.5967007106726943</v>
      </c>
    </row>
    <row r="279" spans="1:2">
      <c r="A279" t="s">
        <v>1093</v>
      </c>
      <c r="B279">
        <f>[4]p54!B279</f>
        <v>0.61489593471827464</v>
      </c>
    </row>
    <row r="280" spans="1:2">
      <c r="A280" t="s">
        <v>1094</v>
      </c>
      <c r="B280">
        <f>[4]p54!B280</f>
        <v>0.38510406528172542</v>
      </c>
    </row>
    <row r="281" spans="1:2">
      <c r="A281" t="s">
        <v>1099</v>
      </c>
      <c r="B281">
        <f>[4]p54!B281</f>
        <v>7.0223999999999995E-2</v>
      </c>
    </row>
    <row r="282" spans="1:2">
      <c r="A282" t="s">
        <v>1100</v>
      </c>
      <c r="B282">
        <f>[4]p54!B282</f>
        <v>0.12395051066009041</v>
      </c>
    </row>
    <row r="283" spans="1:2">
      <c r="A283" t="s">
        <v>1095</v>
      </c>
      <c r="B283">
        <f>[4]p54!B283</f>
        <v>41959277</v>
      </c>
    </row>
    <row r="284" spans="1:2">
      <c r="A284" t="s">
        <v>1096</v>
      </c>
      <c r="B284">
        <f>[4]p54!B284</f>
        <v>26278736.346476883</v>
      </c>
    </row>
    <row r="285" spans="1:2">
      <c r="A285" t="s">
        <v>1097</v>
      </c>
      <c r="B285">
        <f>[4]p54!B285</f>
        <v>1550952.7644239219</v>
      </c>
    </row>
    <row r="286" spans="1:2">
      <c r="A286" t="s">
        <v>1101</v>
      </c>
      <c r="B286">
        <f>[4]p54!B286</f>
        <v>3000000</v>
      </c>
    </row>
    <row r="287" spans="1:2">
      <c r="A287" t="s">
        <v>1102</v>
      </c>
      <c r="B287">
        <f>[4]p54!B287</f>
        <v>0</v>
      </c>
    </row>
    <row r="288" spans="1:2">
      <c r="A288" t="s">
        <v>1103</v>
      </c>
      <c r="B288">
        <f>[4]p54!B288</f>
        <v>0</v>
      </c>
    </row>
    <row r="289" spans="1:2">
      <c r="A289" t="s">
        <v>1069</v>
      </c>
      <c r="B289">
        <f>[4]p54!B289</f>
        <v>2177871.3595581725</v>
      </c>
    </row>
    <row r="290" spans="1:2">
      <c r="A290" t="s">
        <v>508</v>
      </c>
      <c r="B290">
        <f>[4]p54!B290</f>
        <v>9.0914297668602775E-2</v>
      </c>
    </row>
    <row r="291" spans="1:2">
      <c r="A291" t="s">
        <v>1104</v>
      </c>
      <c r="B291">
        <f>[4]p54!B291</f>
        <v>0.21857753126833154</v>
      </c>
    </row>
  </sheetData>
  <phoneticPr fontId="33" type="noConversion"/>
  <pageMargins left="0.75" right="0.75" top="1" bottom="1" header="0.5" footer="0.5"/>
  <headerFooter alignWithMargins="0"/>
  <drawing r:id="rId1"/>
</worksheet>
</file>

<file path=xl/worksheets/sheet6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9"/>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1209</v>
      </c>
    </row>
    <row r="2" spans="1:11">
      <c r="A2">
        <v>55</v>
      </c>
      <c r="B2" t="s">
        <v>176</v>
      </c>
      <c r="C2" t="s">
        <v>177</v>
      </c>
      <c r="D2" t="s">
        <v>178</v>
      </c>
      <c r="E2" t="s">
        <v>8</v>
      </c>
      <c r="F2" t="s">
        <v>179</v>
      </c>
      <c r="G2" t="s">
        <v>10</v>
      </c>
      <c r="H2" t="s">
        <v>180</v>
      </c>
    </row>
    <row r="3" spans="1:11">
      <c r="A3" t="s">
        <v>181</v>
      </c>
      <c r="B3">
        <f>[4]p55!B3</f>
        <v>339062</v>
      </c>
      <c r="C3">
        <f>[4]p55!C3</f>
        <v>157222</v>
      </c>
      <c r="D3">
        <f>[4]p55!D3</f>
        <v>104506</v>
      </c>
      <c r="E3">
        <f>[4]p55!E3</f>
        <v>242726</v>
      </c>
      <c r="F3">
        <f>[4]p55!F3</f>
        <v>269926</v>
      </c>
      <c r="G3">
        <f>[4]p55!G3</f>
        <v>694359</v>
      </c>
      <c r="H3">
        <f>[4]p55!H3</f>
        <v>1807801</v>
      </c>
      <c r="I3">
        <f>[4]p55!I3</f>
        <v>0</v>
      </c>
      <c r="J3">
        <f>[4]p55!J3</f>
        <v>0</v>
      </c>
      <c r="K3">
        <f>[4]p55!K3</f>
        <v>0</v>
      </c>
    </row>
    <row r="4" spans="1:11">
      <c r="A4" t="s">
        <v>182</v>
      </c>
      <c r="B4">
        <f>[4]p55!B4</f>
        <v>339062</v>
      </c>
      <c r="C4">
        <f>[4]p55!C4</f>
        <v>157222</v>
      </c>
      <c r="D4">
        <f>[4]p55!D4</f>
        <v>104506</v>
      </c>
      <c r="E4">
        <f>[4]p55!E4</f>
        <v>242726</v>
      </c>
      <c r="F4">
        <f>[4]p55!F4</f>
        <v>269926</v>
      </c>
      <c r="G4">
        <f>[4]p55!G4</f>
        <v>694359</v>
      </c>
      <c r="H4">
        <f>[4]p55!H4</f>
        <v>1807801</v>
      </c>
      <c r="I4">
        <f>[4]p55!I4</f>
        <v>0</v>
      </c>
      <c r="J4">
        <f>[4]p55!J4</f>
        <v>0</v>
      </c>
      <c r="K4">
        <f>[4]p55!K4</f>
        <v>0</v>
      </c>
    </row>
    <row r="5" spans="1:11">
      <c r="A5" t="s">
        <v>183</v>
      </c>
      <c r="B5">
        <f>[4]p55!B5</f>
        <v>0</v>
      </c>
      <c r="C5">
        <f>[4]p55!C5</f>
        <v>0</v>
      </c>
      <c r="D5">
        <f>[4]p55!D5</f>
        <v>104506</v>
      </c>
      <c r="E5">
        <f>[4]p55!E5</f>
        <v>0</v>
      </c>
      <c r="F5">
        <f>[4]p55!F5</f>
        <v>0</v>
      </c>
      <c r="G5">
        <f>[4]p55!G5</f>
        <v>0</v>
      </c>
      <c r="H5">
        <f>[4]p55!H5</f>
        <v>0</v>
      </c>
      <c r="I5">
        <f>[4]p55!I5</f>
        <v>0</v>
      </c>
      <c r="J5">
        <f>[4]p55!J5</f>
        <v>0</v>
      </c>
      <c r="K5">
        <f>[4]p55!K5</f>
        <v>0</v>
      </c>
    </row>
    <row r="6" spans="1:11">
      <c r="A6" t="s">
        <v>184</v>
      </c>
      <c r="B6">
        <f>[4]p55!B6</f>
        <v>339062</v>
      </c>
      <c r="C6">
        <f>[4]p55!C6</f>
        <v>157222</v>
      </c>
      <c r="D6">
        <f>[4]p55!D6</f>
        <v>0</v>
      </c>
      <c r="E6">
        <f>[4]p55!E6</f>
        <v>242726</v>
      </c>
      <c r="F6">
        <f>[4]p55!F6</f>
        <v>269926</v>
      </c>
      <c r="G6">
        <f>[4]p55!G6</f>
        <v>694359</v>
      </c>
      <c r="H6">
        <f>[4]p55!H6</f>
        <v>0</v>
      </c>
      <c r="I6">
        <f>[4]p55!I6</f>
        <v>0</v>
      </c>
      <c r="J6">
        <f>[4]p55!J6</f>
        <v>0</v>
      </c>
      <c r="K6">
        <f>[4]p55!K6</f>
        <v>0</v>
      </c>
    </row>
    <row r="7" spans="1:11">
      <c r="A7" t="s">
        <v>185</v>
      </c>
      <c r="B7">
        <f>[4]p55!B7</f>
        <v>0</v>
      </c>
      <c r="C7">
        <f>[4]p55!C7</f>
        <v>0</v>
      </c>
      <c r="D7">
        <f>[4]p55!D7</f>
        <v>1703295</v>
      </c>
      <c r="E7">
        <f>[4]p55!E7</f>
        <v>0</v>
      </c>
      <c r="F7">
        <f>[4]p55!F7</f>
        <v>0</v>
      </c>
      <c r="G7">
        <f>[4]p55!G7</f>
        <v>0</v>
      </c>
      <c r="H7">
        <f>[4]p55!H7</f>
        <v>0</v>
      </c>
      <c r="I7">
        <f>[4]p55!I7</f>
        <v>0</v>
      </c>
      <c r="J7">
        <f>[4]p55!J7</f>
        <v>0</v>
      </c>
      <c r="K7">
        <f>[4]p55!K7</f>
        <v>0</v>
      </c>
    </row>
    <row r="8" spans="1:11">
      <c r="A8" t="s">
        <v>186</v>
      </c>
      <c r="B8">
        <f>[4]p55!B8</f>
        <v>299664</v>
      </c>
      <c r="C8">
        <f>[4]p55!C8</f>
        <v>111854</v>
      </c>
      <c r="D8">
        <f>[4]p55!D8</f>
        <v>98188</v>
      </c>
      <c r="E8">
        <f>[4]p55!E8</f>
        <v>247993</v>
      </c>
      <c r="F8">
        <f>[4]p55!F8</f>
        <v>309165</v>
      </c>
      <c r="G8">
        <f>[4]p55!G8</f>
        <v>737163</v>
      </c>
      <c r="H8">
        <f>[4]p55!H8</f>
        <v>1804027</v>
      </c>
      <c r="I8">
        <f>[4]p55!I8</f>
        <v>0</v>
      </c>
      <c r="J8">
        <f>[4]p55!J8</f>
        <v>0</v>
      </c>
      <c r="K8">
        <f>[4]p55!K8</f>
        <v>0</v>
      </c>
    </row>
    <row r="9" spans="1:11">
      <c r="A9" t="s">
        <v>187</v>
      </c>
      <c r="B9">
        <f>[4]p55!B9</f>
        <v>299664</v>
      </c>
      <c r="C9">
        <f>[4]p55!C9</f>
        <v>111854</v>
      </c>
      <c r="D9">
        <f>[4]p55!D9</f>
        <v>98188</v>
      </c>
      <c r="E9">
        <f>[4]p55!E9</f>
        <v>247993</v>
      </c>
      <c r="F9">
        <f>[4]p55!F9</f>
        <v>309165</v>
      </c>
      <c r="G9">
        <f>[4]p55!G9</f>
        <v>737163</v>
      </c>
      <c r="H9">
        <f>[4]p55!H9</f>
        <v>1804027</v>
      </c>
      <c r="I9">
        <f>[4]p55!I9</f>
        <v>0</v>
      </c>
      <c r="J9">
        <f>[4]p55!J9</f>
        <v>0</v>
      </c>
      <c r="K9">
        <f>[4]p55!K9</f>
        <v>0</v>
      </c>
    </row>
    <row r="10" spans="1:11">
      <c r="A10" t="s">
        <v>188</v>
      </c>
      <c r="B10">
        <f>[4]p55!B10</f>
        <v>0</v>
      </c>
      <c r="C10">
        <f>[4]p55!C10</f>
        <v>0</v>
      </c>
      <c r="D10">
        <f>[4]p55!D10</f>
        <v>0</v>
      </c>
      <c r="E10">
        <f>[4]p55!E10</f>
        <v>0</v>
      </c>
      <c r="F10">
        <f>[4]p55!F10</f>
        <v>0</v>
      </c>
      <c r="G10">
        <f>[4]p55!G10</f>
        <v>737163</v>
      </c>
      <c r="H10">
        <f>[4]p55!H10</f>
        <v>0</v>
      </c>
      <c r="I10">
        <f>[4]p55!I10</f>
        <v>0</v>
      </c>
      <c r="J10">
        <f>[4]p55!J10</f>
        <v>0</v>
      </c>
      <c r="K10">
        <f>[4]p55!K10</f>
        <v>0</v>
      </c>
    </row>
    <row r="11" spans="1:11">
      <c r="A11" t="s">
        <v>189</v>
      </c>
      <c r="B11">
        <f>[4]p55!B11</f>
        <v>299664</v>
      </c>
      <c r="C11">
        <f>[4]p55!C11</f>
        <v>111854</v>
      </c>
      <c r="D11">
        <f>[4]p55!D11</f>
        <v>98188</v>
      </c>
      <c r="E11">
        <f>[4]p55!E11</f>
        <v>247993</v>
      </c>
      <c r="F11">
        <f>[4]p55!F11</f>
        <v>309165</v>
      </c>
      <c r="G11">
        <f>[4]p55!G11</f>
        <v>0</v>
      </c>
      <c r="H11">
        <f>[4]p55!H11</f>
        <v>0</v>
      </c>
      <c r="I11">
        <f>[4]p55!I11</f>
        <v>0</v>
      </c>
      <c r="J11">
        <f>[4]p55!J11</f>
        <v>0</v>
      </c>
      <c r="K11">
        <f>[4]p55!K11</f>
        <v>0</v>
      </c>
    </row>
    <row r="12" spans="1:11">
      <c r="A12" t="s">
        <v>190</v>
      </c>
      <c r="B12">
        <f>[4]p55!B12</f>
        <v>0</v>
      </c>
      <c r="C12">
        <f>[4]p55!C12</f>
        <v>0</v>
      </c>
      <c r="D12">
        <f>[4]p55!D12</f>
        <v>0</v>
      </c>
      <c r="E12">
        <f>[4]p55!E12</f>
        <v>0</v>
      </c>
      <c r="F12">
        <f>[4]p55!F12</f>
        <v>0</v>
      </c>
      <c r="G12">
        <f>[4]p55!G12</f>
        <v>1066864</v>
      </c>
      <c r="H12">
        <f>[4]p55!H12</f>
        <v>0</v>
      </c>
      <c r="I12">
        <f>[4]p55!I12</f>
        <v>0</v>
      </c>
      <c r="J12">
        <f>[4]p55!J12</f>
        <v>0</v>
      </c>
      <c r="K12">
        <f>[4]p55!K12</f>
        <v>0</v>
      </c>
    </row>
    <row r="13" spans="1:11">
      <c r="A13" t="s">
        <v>191</v>
      </c>
      <c r="B13">
        <f>[4]p55!B13</f>
        <v>4000</v>
      </c>
      <c r="C13">
        <f>[4]p55!C13</f>
        <v>360</v>
      </c>
      <c r="D13">
        <f>[4]p55!D13</f>
        <v>340</v>
      </c>
      <c r="E13">
        <f>[4]p55!E13</f>
        <v>30</v>
      </c>
      <c r="F13">
        <f>[4]p55!F13</f>
        <v>47</v>
      </c>
      <c r="G13">
        <f>[4]p55!G13</f>
        <v>43</v>
      </c>
      <c r="H13">
        <f>[4]p55!H13</f>
        <v>0</v>
      </c>
      <c r="I13">
        <f>[4]p55!I13</f>
        <v>0</v>
      </c>
      <c r="J13">
        <f>[4]p55!J13</f>
        <v>0</v>
      </c>
      <c r="K13">
        <f>[4]p55!K13</f>
        <v>0</v>
      </c>
    </row>
    <row r="14" spans="1:11">
      <c r="A14" t="s">
        <v>192</v>
      </c>
      <c r="B14">
        <f>[4]p55!B14</f>
        <v>4000</v>
      </c>
      <c r="C14">
        <f>[4]p55!C14</f>
        <v>400</v>
      </c>
      <c r="D14">
        <f>[4]p55!D14</f>
        <v>350</v>
      </c>
      <c r="E14">
        <f>[4]p55!E14</f>
        <v>30</v>
      </c>
      <c r="F14">
        <f>[4]p55!F14</f>
        <v>46</v>
      </c>
      <c r="G14">
        <f>[4]p55!G14</f>
        <v>41</v>
      </c>
      <c r="H14">
        <f>[4]p55!H14</f>
        <v>0</v>
      </c>
      <c r="I14">
        <f>[4]p55!I14</f>
        <v>0</v>
      </c>
      <c r="J14">
        <f>[4]p55!J14</f>
        <v>0</v>
      </c>
      <c r="K14">
        <f>[4]p55!K14</f>
        <v>0</v>
      </c>
    </row>
    <row r="15" spans="1:11">
      <c r="A15" t="s">
        <v>193</v>
      </c>
      <c r="B15">
        <f>[4]p55!B15</f>
        <v>4000</v>
      </c>
      <c r="C15">
        <f>[4]p55!C15</f>
        <v>360</v>
      </c>
      <c r="D15">
        <f>[4]p55!D15</f>
        <v>340</v>
      </c>
      <c r="E15">
        <f>[4]p55!E15</f>
        <v>30</v>
      </c>
      <c r="F15">
        <f>[4]p55!F15</f>
        <v>47</v>
      </c>
      <c r="G15">
        <f>[4]p55!G15</f>
        <v>43</v>
      </c>
      <c r="H15">
        <f>[4]p55!H15</f>
        <v>0</v>
      </c>
      <c r="I15">
        <f>[4]p55!I15</f>
        <v>0</v>
      </c>
      <c r="J15">
        <f>[4]p55!J15</f>
        <v>0</v>
      </c>
      <c r="K15">
        <f>[4]p55!K15</f>
        <v>0</v>
      </c>
    </row>
    <row r="16" spans="1:11">
      <c r="A16" t="s">
        <v>194</v>
      </c>
      <c r="B16">
        <f>[4]p55!B16</f>
        <v>4000</v>
      </c>
      <c r="C16">
        <f>[4]p55!C16</f>
        <v>400</v>
      </c>
      <c r="D16">
        <f>[4]p55!D16</f>
        <v>350</v>
      </c>
      <c r="E16">
        <f>[4]p55!E16</f>
        <v>30</v>
      </c>
      <c r="F16">
        <f>[4]p55!F16</f>
        <v>46</v>
      </c>
      <c r="G16">
        <f>[4]p55!G16</f>
        <v>41</v>
      </c>
      <c r="H16">
        <f>[4]p55!H16</f>
        <v>0</v>
      </c>
      <c r="I16">
        <f>[4]p55!I16</f>
        <v>0</v>
      </c>
      <c r="J16">
        <f>[4]p55!J16</f>
        <v>0</v>
      </c>
      <c r="K16">
        <f>[4]p55!K16</f>
        <v>0</v>
      </c>
    </row>
    <row r="17" spans="1:11">
      <c r="A17" t="s">
        <v>195</v>
      </c>
      <c r="B17">
        <f>[4]p55!B17</f>
        <v>4000</v>
      </c>
      <c r="C17">
        <f>[4]p55!C17</f>
        <v>360</v>
      </c>
      <c r="D17">
        <f>[4]p55!D17</f>
        <v>340</v>
      </c>
      <c r="E17">
        <f>[4]p55!E17</f>
        <v>30</v>
      </c>
      <c r="F17">
        <f>[4]p55!F17</f>
        <v>47</v>
      </c>
      <c r="G17">
        <f>[4]p55!G17</f>
        <v>43</v>
      </c>
      <c r="H17">
        <f>[4]p55!H17</f>
        <v>0</v>
      </c>
      <c r="I17">
        <f>[4]p55!I17</f>
        <v>0</v>
      </c>
      <c r="J17">
        <f>[4]p55!J17</f>
        <v>0</v>
      </c>
      <c r="K17">
        <f>[4]p55!K17</f>
        <v>0</v>
      </c>
    </row>
    <row r="18" spans="1:11">
      <c r="A18" t="s">
        <v>196</v>
      </c>
      <c r="B18">
        <f>[4]p55!B18</f>
        <v>0</v>
      </c>
      <c r="C18">
        <f>[4]p55!C18</f>
        <v>0</v>
      </c>
      <c r="D18">
        <f>[4]p55!D18</f>
        <v>0</v>
      </c>
      <c r="E18">
        <f>[4]p55!E18</f>
        <v>0</v>
      </c>
      <c r="F18">
        <f>[4]p55!F18</f>
        <v>0</v>
      </c>
      <c r="G18">
        <f>[4]p55!G18</f>
        <v>0</v>
      </c>
      <c r="H18">
        <f>[4]p55!H18</f>
        <v>0</v>
      </c>
      <c r="I18">
        <f>[4]p55!I18</f>
        <v>0</v>
      </c>
      <c r="J18">
        <f>[4]p55!J18</f>
        <v>0</v>
      </c>
      <c r="K18">
        <f>[4]p55!K18</f>
        <v>0</v>
      </c>
    </row>
    <row r="19" spans="1:11">
      <c r="A19" t="s">
        <v>197</v>
      </c>
      <c r="B19">
        <f>[4]p55!B19</f>
        <v>0</v>
      </c>
      <c r="C19">
        <f>[4]p55!C19</f>
        <v>0</v>
      </c>
      <c r="D19">
        <f>[4]p55!D19</f>
        <v>0</v>
      </c>
      <c r="E19">
        <f>[4]p55!E19</f>
        <v>0</v>
      </c>
      <c r="F19">
        <f>[4]p55!F19</f>
        <v>0</v>
      </c>
      <c r="G19">
        <f>[4]p55!G19</f>
        <v>0</v>
      </c>
      <c r="H19">
        <f>[4]p55!H19</f>
        <v>0</v>
      </c>
      <c r="I19">
        <f>[4]p55!I19</f>
        <v>0</v>
      </c>
      <c r="J19">
        <f>[4]p55!J19</f>
        <v>0</v>
      </c>
      <c r="K19">
        <f>[4]p55!K19</f>
        <v>0</v>
      </c>
    </row>
    <row r="20" spans="1:11">
      <c r="A20" t="s">
        <v>198</v>
      </c>
      <c r="B20">
        <f>[4]p55!B20</f>
        <v>0</v>
      </c>
      <c r="C20">
        <f>[4]p55!C20</f>
        <v>0</v>
      </c>
      <c r="D20">
        <f>[4]p55!D20</f>
        <v>0</v>
      </c>
      <c r="E20">
        <f>[4]p55!E20</f>
        <v>0</v>
      </c>
      <c r="F20">
        <f>[4]p55!F20</f>
        <v>0</v>
      </c>
      <c r="G20">
        <f>[4]p55!G20</f>
        <v>0</v>
      </c>
      <c r="H20">
        <f>[4]p55!H20</f>
        <v>0</v>
      </c>
      <c r="I20">
        <f>[4]p55!I20</f>
        <v>0</v>
      </c>
      <c r="J20">
        <f>[4]p55!J20</f>
        <v>0</v>
      </c>
      <c r="K20">
        <f>[4]p55!K20</f>
        <v>0</v>
      </c>
    </row>
    <row r="21" spans="1:11">
      <c r="A21" t="s">
        <v>199</v>
      </c>
      <c r="B21">
        <f>[4]p55!B21</f>
        <v>0</v>
      </c>
      <c r="C21">
        <f>[4]p55!C21</f>
        <v>0</v>
      </c>
      <c r="D21">
        <f>[4]p55!D21</f>
        <v>0</v>
      </c>
      <c r="E21">
        <f>[4]p55!E21</f>
        <v>0</v>
      </c>
      <c r="F21">
        <f>[4]p55!F21</f>
        <v>0</v>
      </c>
      <c r="G21">
        <f>[4]p55!G21</f>
        <v>0</v>
      </c>
      <c r="H21">
        <f>[4]p55!H21</f>
        <v>0</v>
      </c>
      <c r="I21">
        <f>[4]p55!I21</f>
        <v>0</v>
      </c>
      <c r="J21">
        <f>[4]p55!J21</f>
        <v>0</v>
      </c>
      <c r="K21">
        <f>[4]p55!K21</f>
        <v>0</v>
      </c>
    </row>
    <row r="22" spans="1:11">
      <c r="A22" t="s">
        <v>200</v>
      </c>
      <c r="B22">
        <f>[4]p55!B22</f>
        <v>0</v>
      </c>
      <c r="C22">
        <f>[4]p55!C22</f>
        <v>0</v>
      </c>
      <c r="D22">
        <f>[4]p55!D22</f>
        <v>0</v>
      </c>
      <c r="E22">
        <f>[4]p55!E22</f>
        <v>0</v>
      </c>
      <c r="F22">
        <f>[4]p55!F22</f>
        <v>0</v>
      </c>
      <c r="G22">
        <f>[4]p55!G22</f>
        <v>0</v>
      </c>
      <c r="H22">
        <f>[4]p55!H22</f>
        <v>0</v>
      </c>
      <c r="I22">
        <f>[4]p55!I22</f>
        <v>0</v>
      </c>
      <c r="J22">
        <f>[4]p55!J22</f>
        <v>0</v>
      </c>
      <c r="K22">
        <f>[4]p55!K22</f>
        <v>0</v>
      </c>
    </row>
    <row r="23" spans="1:11">
      <c r="A23" t="s">
        <v>201</v>
      </c>
      <c r="B23">
        <f>[4]p55!B23</f>
        <v>6100</v>
      </c>
      <c r="C23">
        <f>[4]p55!C23</f>
        <v>450</v>
      </c>
      <c r="D23">
        <f>[4]p55!D23</f>
        <v>450</v>
      </c>
      <c r="E23">
        <f>[4]p55!E23</f>
        <v>40</v>
      </c>
      <c r="F23">
        <f>[4]p55!F23</f>
        <v>55</v>
      </c>
      <c r="G23">
        <f>[4]p55!G23</f>
        <v>56</v>
      </c>
      <c r="H23">
        <f>[4]p55!H23</f>
        <v>0</v>
      </c>
      <c r="I23">
        <f>[4]p55!I23</f>
        <v>0</v>
      </c>
      <c r="J23">
        <f>[4]p55!J23</f>
        <v>0</v>
      </c>
      <c r="K23">
        <f>[4]p55!K23</f>
        <v>0</v>
      </c>
    </row>
    <row r="24" spans="1:11">
      <c r="A24" t="s">
        <v>202</v>
      </c>
      <c r="B24">
        <f>[4]p55!B24</f>
        <v>6300</v>
      </c>
      <c r="C24">
        <f>[4]p55!C24</f>
        <v>475</v>
      </c>
      <c r="D24">
        <f>[4]p55!D24</f>
        <v>500</v>
      </c>
      <c r="E24">
        <f>[4]p55!E24</f>
        <v>41</v>
      </c>
      <c r="F24">
        <f>[4]p55!F24</f>
        <v>57</v>
      </c>
      <c r="G24">
        <f>[4]p55!G24</f>
        <v>53</v>
      </c>
      <c r="H24">
        <f>[4]p55!H24</f>
        <v>0</v>
      </c>
      <c r="I24">
        <f>[4]p55!I24</f>
        <v>0</v>
      </c>
      <c r="J24">
        <f>[4]p55!J24</f>
        <v>0</v>
      </c>
      <c r="K24">
        <f>[4]p55!K24</f>
        <v>0</v>
      </c>
    </row>
    <row r="25" spans="1:11">
      <c r="A25" t="s">
        <v>203</v>
      </c>
      <c r="B25">
        <f>[4]p55!B25</f>
        <v>6100</v>
      </c>
      <c r="C25">
        <f>[4]p55!C25</f>
        <v>450</v>
      </c>
      <c r="D25">
        <f>[4]p55!D25</f>
        <v>450</v>
      </c>
      <c r="E25">
        <f>[4]p55!E25</f>
        <v>40</v>
      </c>
      <c r="F25">
        <f>[4]p55!F25</f>
        <v>55</v>
      </c>
      <c r="G25">
        <f>[4]p55!G25</f>
        <v>56</v>
      </c>
      <c r="H25">
        <f>[4]p55!H25</f>
        <v>0</v>
      </c>
      <c r="I25">
        <f>[4]p55!I25</f>
        <v>0</v>
      </c>
      <c r="J25">
        <f>[4]p55!J25</f>
        <v>0</v>
      </c>
      <c r="K25">
        <f>[4]p55!K25</f>
        <v>0</v>
      </c>
    </row>
    <row r="26" spans="1:11">
      <c r="A26" t="s">
        <v>204</v>
      </c>
      <c r="B26">
        <f>[4]p55!B26</f>
        <v>6300</v>
      </c>
      <c r="C26">
        <f>[4]p55!C26</f>
        <v>475</v>
      </c>
      <c r="D26">
        <f>[4]p55!D26</f>
        <v>500</v>
      </c>
      <c r="E26">
        <f>[4]p55!E26</f>
        <v>41</v>
      </c>
      <c r="F26">
        <f>[4]p55!F26</f>
        <v>57</v>
      </c>
      <c r="G26">
        <f>[4]p55!G26</f>
        <v>53</v>
      </c>
      <c r="H26">
        <f>[4]p55!H26</f>
        <v>0</v>
      </c>
      <c r="I26">
        <f>[4]p55!I26</f>
        <v>0</v>
      </c>
      <c r="J26">
        <f>[4]p55!J26</f>
        <v>0</v>
      </c>
      <c r="K26">
        <f>[4]p55!K26</f>
        <v>0</v>
      </c>
    </row>
    <row r="27" spans="1:11">
      <c r="A27" t="s">
        <v>205</v>
      </c>
      <c r="B27">
        <f>[4]p55!B27</f>
        <v>6100</v>
      </c>
      <c r="C27">
        <f>[4]p55!C27</f>
        <v>450</v>
      </c>
      <c r="D27">
        <f>[4]p55!D27</f>
        <v>450</v>
      </c>
      <c r="E27">
        <f>[4]p55!E27</f>
        <v>40</v>
      </c>
      <c r="F27">
        <f>[4]p55!F27</f>
        <v>55</v>
      </c>
      <c r="G27">
        <f>[4]p55!G27</f>
        <v>56</v>
      </c>
      <c r="H27">
        <f>[4]p55!H27</f>
        <v>0</v>
      </c>
      <c r="I27">
        <f>[4]p55!I27</f>
        <v>0</v>
      </c>
      <c r="J27">
        <f>[4]p55!J27</f>
        <v>0</v>
      </c>
      <c r="K27">
        <f>[4]p55!K27</f>
        <v>0</v>
      </c>
    </row>
    <row r="28" spans="1:11">
      <c r="A28" t="s">
        <v>206</v>
      </c>
      <c r="B28">
        <f>[4]p55!B28</f>
        <v>0</v>
      </c>
      <c r="C28">
        <f>[4]p55!C28</f>
        <v>0</v>
      </c>
      <c r="D28">
        <f>[4]p55!D28</f>
        <v>0</v>
      </c>
      <c r="E28">
        <f>[4]p55!E28</f>
        <v>0</v>
      </c>
      <c r="F28">
        <f>[4]p55!F28</f>
        <v>0</v>
      </c>
      <c r="G28">
        <f>[4]p55!G28</f>
        <v>0</v>
      </c>
      <c r="H28">
        <f>[4]p55!H28</f>
        <v>0</v>
      </c>
      <c r="I28">
        <f>[4]p55!I28</f>
        <v>0</v>
      </c>
      <c r="J28">
        <f>[4]p55!J28</f>
        <v>0</v>
      </c>
      <c r="K28">
        <f>[4]p55!K28</f>
        <v>0</v>
      </c>
    </row>
    <row r="29" spans="1:11">
      <c r="A29" t="s">
        <v>207</v>
      </c>
      <c r="B29">
        <f>[4]p55!B29</f>
        <v>0</v>
      </c>
      <c r="C29">
        <f>[4]p55!C29</f>
        <v>0</v>
      </c>
      <c r="D29">
        <f>[4]p55!D29</f>
        <v>0</v>
      </c>
      <c r="E29">
        <f>[4]p55!E29</f>
        <v>0</v>
      </c>
      <c r="F29">
        <f>[4]p55!F29</f>
        <v>0</v>
      </c>
      <c r="G29">
        <f>[4]p55!G29</f>
        <v>0</v>
      </c>
      <c r="H29">
        <f>[4]p55!H29</f>
        <v>0</v>
      </c>
      <c r="I29">
        <f>[4]p55!I29</f>
        <v>0</v>
      </c>
      <c r="J29">
        <f>[4]p55!J29</f>
        <v>0</v>
      </c>
      <c r="K29">
        <f>[4]p55!K29</f>
        <v>0</v>
      </c>
    </row>
    <row r="30" spans="1:11">
      <c r="A30" t="s">
        <v>208</v>
      </c>
      <c r="B30">
        <f>[4]p55!B30</f>
        <v>0</v>
      </c>
      <c r="C30">
        <f>[4]p55!C30</f>
        <v>0</v>
      </c>
      <c r="D30">
        <f>[4]p55!D30</f>
        <v>0</v>
      </c>
      <c r="E30">
        <f>[4]p55!E30</f>
        <v>0</v>
      </c>
      <c r="F30">
        <f>[4]p55!F30</f>
        <v>0</v>
      </c>
      <c r="G30">
        <f>[4]p55!G30</f>
        <v>0</v>
      </c>
      <c r="H30">
        <f>[4]p55!H30</f>
        <v>0</v>
      </c>
      <c r="I30">
        <f>[4]p55!I30</f>
        <v>0</v>
      </c>
      <c r="J30">
        <f>[4]p55!J30</f>
        <v>0</v>
      </c>
      <c r="K30">
        <f>[4]p55!K30</f>
        <v>0</v>
      </c>
    </row>
    <row r="31" spans="1:11">
      <c r="A31" t="s">
        <v>209</v>
      </c>
      <c r="B31">
        <f>[4]p55!B31</f>
        <v>0</v>
      </c>
      <c r="C31">
        <f>[4]p55!C31</f>
        <v>0</v>
      </c>
      <c r="D31">
        <f>[4]p55!D31</f>
        <v>0</v>
      </c>
      <c r="E31">
        <f>[4]p55!E31</f>
        <v>0</v>
      </c>
      <c r="F31">
        <f>[4]p55!F31</f>
        <v>0</v>
      </c>
      <c r="G31">
        <f>[4]p55!G31</f>
        <v>0</v>
      </c>
      <c r="H31">
        <f>[4]p55!H31</f>
        <v>0</v>
      </c>
      <c r="I31">
        <f>[4]p55!I31</f>
        <v>0</v>
      </c>
      <c r="J31">
        <f>[4]p55!J31</f>
        <v>0</v>
      </c>
      <c r="K31">
        <f>[4]p55!K31</f>
        <v>0</v>
      </c>
    </row>
    <row r="32" spans="1:11">
      <c r="A32" t="s">
        <v>210</v>
      </c>
      <c r="B32">
        <f>[4]p55!B32</f>
        <v>0</v>
      </c>
      <c r="C32">
        <f>[4]p55!C32</f>
        <v>0</v>
      </c>
      <c r="D32">
        <f>[4]p55!D32</f>
        <v>0</v>
      </c>
      <c r="E32">
        <f>[4]p55!E32</f>
        <v>0</v>
      </c>
      <c r="F32">
        <f>[4]p55!F32</f>
        <v>0</v>
      </c>
      <c r="G32">
        <f>[4]p55!G32</f>
        <v>0</v>
      </c>
      <c r="H32">
        <f>[4]p55!H32</f>
        <v>0</v>
      </c>
      <c r="I32">
        <f>[4]p55!I32</f>
        <v>0</v>
      </c>
      <c r="J32">
        <f>[4]p55!J32</f>
        <v>0</v>
      </c>
      <c r="K32">
        <f>[4]p55!K32</f>
        <v>0</v>
      </c>
    </row>
    <row r="33" spans="1:11">
      <c r="A33" t="s">
        <v>211</v>
      </c>
      <c r="B33">
        <f>[4]p55!B33</f>
        <v>70000200</v>
      </c>
      <c r="C33">
        <f>[4]p55!C33</f>
        <v>3000010</v>
      </c>
      <c r="D33">
        <f>[4]p55!D33</f>
        <v>2999997</v>
      </c>
      <c r="E33">
        <f>[4]p55!E33</f>
        <v>749999.2</v>
      </c>
      <c r="F33">
        <f>[4]p55!F33</f>
        <v>1250000</v>
      </c>
      <c r="G33">
        <f>[4]p55!G33</f>
        <v>5000000</v>
      </c>
      <c r="H33">
        <f>[4]p55!H33</f>
        <v>9128535</v>
      </c>
      <c r="I33">
        <f>[4]p55!I33</f>
        <v>0</v>
      </c>
      <c r="J33">
        <f>[4]p55!J33</f>
        <v>0</v>
      </c>
      <c r="K33">
        <f>[4]p55!K33</f>
        <v>0</v>
      </c>
    </row>
    <row r="34" spans="1:11">
      <c r="A34" t="s">
        <v>212</v>
      </c>
      <c r="B34">
        <f>[4]p55!B34</f>
        <v>85000050</v>
      </c>
      <c r="C34">
        <f>[4]p55!C34</f>
        <v>3999970</v>
      </c>
      <c r="D34">
        <f>[4]p55!D34</f>
        <v>3999996</v>
      </c>
      <c r="E34">
        <f>[4]p55!E34</f>
        <v>1000001.2</v>
      </c>
      <c r="F34">
        <f>[4]p55!F34</f>
        <v>1750000</v>
      </c>
      <c r="G34">
        <f>[4]p55!G34</f>
        <v>6000000</v>
      </c>
      <c r="H34">
        <f>[4]p55!H34</f>
        <v>11516285</v>
      </c>
      <c r="I34">
        <f>[4]p55!I34</f>
        <v>0</v>
      </c>
      <c r="J34">
        <f>[4]p55!J34</f>
        <v>0</v>
      </c>
      <c r="K34">
        <f>[4]p55!K34</f>
        <v>0</v>
      </c>
    </row>
    <row r="35" spans="1:11">
      <c r="A35" t="s">
        <v>213</v>
      </c>
      <c r="B35">
        <f>[4]p55!B35</f>
        <v>0</v>
      </c>
      <c r="C35">
        <f>[4]p55!C35</f>
        <v>0.09</v>
      </c>
      <c r="D35">
        <f>[4]p55!D35</f>
        <v>0.09</v>
      </c>
      <c r="E35">
        <f>[4]p55!E35</f>
        <v>0.09</v>
      </c>
      <c r="F35">
        <f>[4]p55!F35</f>
        <v>0.09</v>
      </c>
      <c r="G35">
        <f>[4]p55!G35</f>
        <v>0.09</v>
      </c>
      <c r="H35">
        <f>[4]p55!H35</f>
        <v>0</v>
      </c>
      <c r="I35">
        <f>[4]p55!I35</f>
        <v>0</v>
      </c>
      <c r="J35">
        <f>[4]p55!J35</f>
        <v>0</v>
      </c>
      <c r="K35">
        <f>[4]p55!K35</f>
        <v>0</v>
      </c>
    </row>
    <row r="36" spans="1:11">
      <c r="A36" t="s">
        <v>214</v>
      </c>
      <c r="B36">
        <f>[4]p55!B36</f>
        <v>6.8999999999999992E-2</v>
      </c>
      <c r="C36">
        <f>[4]p55!C36</f>
        <v>0</v>
      </c>
      <c r="D36">
        <f>[4]p55!D36</f>
        <v>6.8999999999999992E-2</v>
      </c>
      <c r="E36">
        <f>[4]p55!E36</f>
        <v>6.8999999999999992E-2</v>
      </c>
      <c r="F36">
        <f>[4]p55!F36</f>
        <v>6.8999999999999992E-2</v>
      </c>
      <c r="G36">
        <f>[4]p55!G36</f>
        <v>0</v>
      </c>
      <c r="H36">
        <f>[4]p55!H36</f>
        <v>0</v>
      </c>
      <c r="I36">
        <f>[4]p55!I36</f>
        <v>0</v>
      </c>
      <c r="J36">
        <f>[4]p55!J36</f>
        <v>0</v>
      </c>
      <c r="K36">
        <f>[4]p55!K36</f>
        <v>0</v>
      </c>
    </row>
    <row r="37" spans="1:11">
      <c r="A37" t="s">
        <v>215</v>
      </c>
      <c r="B37">
        <f>[4]p55!B37</f>
        <v>9.1999999999999998E-2</v>
      </c>
      <c r="C37">
        <f>[4]p55!C37</f>
        <v>9.1999999999999998E-2</v>
      </c>
      <c r="D37">
        <f>[4]p55!D37</f>
        <v>0</v>
      </c>
      <c r="E37">
        <f>[4]p55!E37</f>
        <v>9.1999999999999998E-2</v>
      </c>
      <c r="F37">
        <f>[4]p55!F37</f>
        <v>9.1999999999999998E-2</v>
      </c>
      <c r="G37">
        <f>[4]p55!G37</f>
        <v>9.1999999999999998E-2</v>
      </c>
      <c r="H37">
        <f>[4]p55!H37</f>
        <v>0</v>
      </c>
      <c r="I37">
        <f>[4]p55!I37</f>
        <v>0</v>
      </c>
      <c r="J37">
        <f>[4]p55!J37</f>
        <v>0</v>
      </c>
      <c r="K37">
        <f>[4]p55!K37</f>
        <v>0</v>
      </c>
    </row>
    <row r="38" spans="1:11">
      <c r="A38" t="s">
        <v>216</v>
      </c>
      <c r="B38">
        <f>[4]p55!B38</f>
        <v>0.115</v>
      </c>
      <c r="C38">
        <f>[4]p55!C38</f>
        <v>0.115</v>
      </c>
      <c r="D38">
        <f>[4]p55!D38</f>
        <v>0.115</v>
      </c>
      <c r="E38">
        <f>[4]p55!E38</f>
        <v>0</v>
      </c>
      <c r="F38">
        <f>[4]p55!F38</f>
        <v>0</v>
      </c>
      <c r="G38">
        <f>[4]p55!G38</f>
        <v>0.115</v>
      </c>
      <c r="H38">
        <f>[4]p55!H38</f>
        <v>0</v>
      </c>
      <c r="I38">
        <f>[4]p55!I38</f>
        <v>0</v>
      </c>
      <c r="J38">
        <f>[4]p55!J38</f>
        <v>0</v>
      </c>
      <c r="K38">
        <f>[4]p55!K38</f>
        <v>0</v>
      </c>
    </row>
    <row r="39" spans="1:11">
      <c r="A39" t="s">
        <v>217</v>
      </c>
      <c r="B39">
        <f>[4]p55!B39</f>
        <v>0.115</v>
      </c>
      <c r="C39">
        <f>[4]p55!C39</f>
        <v>0.115</v>
      </c>
      <c r="D39">
        <f>[4]p55!D39</f>
        <v>0.115</v>
      </c>
      <c r="E39">
        <f>[4]p55!E39</f>
        <v>0</v>
      </c>
      <c r="F39">
        <f>[4]p55!F39</f>
        <v>0</v>
      </c>
      <c r="G39">
        <f>[4]p55!G39</f>
        <v>0.115</v>
      </c>
      <c r="H39">
        <f>[4]p55!H39</f>
        <v>0</v>
      </c>
      <c r="I39">
        <f>[4]p55!I39</f>
        <v>0</v>
      </c>
      <c r="J39">
        <f>[4]p55!J39</f>
        <v>0</v>
      </c>
      <c r="K39">
        <f>[4]p55!K39</f>
        <v>0</v>
      </c>
    </row>
    <row r="40" spans="1:11">
      <c r="A40" t="s">
        <v>218</v>
      </c>
      <c r="B40">
        <f>[4]p55!B40</f>
        <v>5.7500000000000002E-2</v>
      </c>
      <c r="C40">
        <f>[4]p55!C40</f>
        <v>0</v>
      </c>
      <c r="D40">
        <f>[4]p55!D40</f>
        <v>5.7500000000000002E-2</v>
      </c>
      <c r="E40">
        <f>[4]p55!E40</f>
        <v>5.7500000000000002E-2</v>
      </c>
      <c r="F40">
        <f>[4]p55!F40</f>
        <v>5.7500000000000002E-2</v>
      </c>
      <c r="G40">
        <f>[4]p55!G40</f>
        <v>0</v>
      </c>
      <c r="H40">
        <f>[4]p55!H40</f>
        <v>0</v>
      </c>
      <c r="I40">
        <f>[4]p55!I40</f>
        <v>0</v>
      </c>
      <c r="J40">
        <f>[4]p55!J40</f>
        <v>0</v>
      </c>
      <c r="K40">
        <f>[4]p55!K40</f>
        <v>0</v>
      </c>
    </row>
    <row r="41" spans="1:11">
      <c r="A41" t="s">
        <v>219</v>
      </c>
      <c r="B41">
        <f>[4]p55!B41</f>
        <v>0.6</v>
      </c>
      <c r="C41">
        <f>[4]p55!C41</f>
        <v>1.2</v>
      </c>
      <c r="D41">
        <f>[4]p55!D41</f>
        <v>0.6</v>
      </c>
      <c r="E41">
        <f>[4]p55!E41</f>
        <v>1.5</v>
      </c>
      <c r="F41">
        <f>[4]p55!F41</f>
        <v>1.5</v>
      </c>
      <c r="G41">
        <f>[4]p55!G41</f>
        <v>1.2</v>
      </c>
      <c r="H41">
        <f>[4]p55!H41</f>
        <v>0</v>
      </c>
      <c r="I41">
        <f>[4]p55!I41</f>
        <v>0</v>
      </c>
      <c r="J41">
        <f>[4]p55!J41</f>
        <v>0</v>
      </c>
      <c r="K41">
        <f>[4]p55!K41</f>
        <v>0</v>
      </c>
    </row>
    <row r="42" spans="1:11">
      <c r="A42" t="s">
        <v>220</v>
      </c>
      <c r="B42">
        <f>[4]p55!B42</f>
        <v>1.2</v>
      </c>
      <c r="C42">
        <f>[4]p55!C42</f>
        <v>0.6</v>
      </c>
      <c r="D42">
        <f>[4]p55!D42</f>
        <v>1.8</v>
      </c>
      <c r="E42">
        <f>[4]p55!E42</f>
        <v>1.2</v>
      </c>
      <c r="F42">
        <f>[4]p55!F42</f>
        <v>1.2</v>
      </c>
      <c r="G42">
        <f>[4]p55!G42</f>
        <v>0.6</v>
      </c>
      <c r="H42">
        <f>[4]p55!H42</f>
        <v>0</v>
      </c>
      <c r="I42">
        <f>[4]p55!I42</f>
        <v>0</v>
      </c>
      <c r="J42">
        <f>[4]p55!J42</f>
        <v>0</v>
      </c>
      <c r="K42">
        <f>[4]p55!K42</f>
        <v>0</v>
      </c>
    </row>
    <row r="43" spans="1:11">
      <c r="A43" t="s">
        <v>221</v>
      </c>
      <c r="B43">
        <f>[4]p55!B43</f>
        <v>0.6</v>
      </c>
      <c r="C43">
        <f>[4]p55!C43</f>
        <v>1.8</v>
      </c>
      <c r="D43">
        <f>[4]p55!D43</f>
        <v>0.6</v>
      </c>
      <c r="E43">
        <f>[4]p55!E43</f>
        <v>1.2</v>
      </c>
      <c r="F43">
        <f>[4]p55!F43</f>
        <v>1.2</v>
      </c>
      <c r="G43">
        <f>[4]p55!G43</f>
        <v>1.2</v>
      </c>
      <c r="H43">
        <f>[4]p55!H43</f>
        <v>0</v>
      </c>
      <c r="I43">
        <f>[4]p55!I43</f>
        <v>0</v>
      </c>
      <c r="J43">
        <f>[4]p55!J43</f>
        <v>0</v>
      </c>
      <c r="K43">
        <f>[4]p55!K43</f>
        <v>0</v>
      </c>
    </row>
    <row r="44" spans="1:11">
      <c r="A44" t="s">
        <v>222</v>
      </c>
      <c r="B44">
        <f>[4]p55!B44</f>
        <v>1.5</v>
      </c>
      <c r="C44">
        <f>[4]p55!C44</f>
        <v>1.2</v>
      </c>
      <c r="D44">
        <f>[4]p55!D44</f>
        <v>1.2</v>
      </c>
      <c r="E44">
        <f>[4]p55!E44</f>
        <v>0.6</v>
      </c>
      <c r="F44">
        <f>[4]p55!F44</f>
        <v>0.6</v>
      </c>
      <c r="G44">
        <f>[4]p55!G44</f>
        <v>0.9</v>
      </c>
      <c r="H44">
        <f>[4]p55!H44</f>
        <v>0</v>
      </c>
      <c r="I44">
        <f>[4]p55!I44</f>
        <v>0</v>
      </c>
      <c r="J44">
        <f>[4]p55!J44</f>
        <v>0</v>
      </c>
      <c r="K44">
        <f>[4]p55!K44</f>
        <v>0</v>
      </c>
    </row>
    <row r="45" spans="1:11">
      <c r="A45" t="s">
        <v>223</v>
      </c>
      <c r="B45">
        <f>[4]p55!B45</f>
        <v>1.5</v>
      </c>
      <c r="C45">
        <f>[4]p55!C45</f>
        <v>1.2</v>
      </c>
      <c r="D45">
        <f>[4]p55!D45</f>
        <v>1.2</v>
      </c>
      <c r="E45">
        <f>[4]p55!E45</f>
        <v>0.6</v>
      </c>
      <c r="F45">
        <f>[4]p55!F45</f>
        <v>0.6</v>
      </c>
      <c r="G45">
        <f>[4]p55!G45</f>
        <v>0.9</v>
      </c>
      <c r="H45">
        <f>[4]p55!H45</f>
        <v>0</v>
      </c>
      <c r="I45">
        <f>[4]p55!I45</f>
        <v>0</v>
      </c>
      <c r="J45">
        <f>[4]p55!J45</f>
        <v>0</v>
      </c>
      <c r="K45">
        <f>[4]p55!K45</f>
        <v>0</v>
      </c>
    </row>
    <row r="46" spans="1:11">
      <c r="A46" t="s">
        <v>224</v>
      </c>
      <c r="B46">
        <f>[4]p55!B46</f>
        <v>1.2</v>
      </c>
      <c r="C46">
        <f>[4]p55!C46</f>
        <v>0.6</v>
      </c>
      <c r="D46">
        <f>[4]p55!D46</f>
        <v>1.2</v>
      </c>
      <c r="E46">
        <f>[4]p55!E46</f>
        <v>0.9</v>
      </c>
      <c r="F46">
        <f>[4]p55!F46</f>
        <v>0.9</v>
      </c>
      <c r="G46">
        <f>[4]p55!G46</f>
        <v>0.6</v>
      </c>
      <c r="H46">
        <f>[4]p55!H46</f>
        <v>0</v>
      </c>
      <c r="I46">
        <f>[4]p55!I46</f>
        <v>0</v>
      </c>
      <c r="J46">
        <f>[4]p55!J46</f>
        <v>0</v>
      </c>
      <c r="K46">
        <f>[4]p55!K46</f>
        <v>0</v>
      </c>
    </row>
    <row r="47" spans="1:11">
      <c r="A47" t="s">
        <v>225</v>
      </c>
      <c r="B47">
        <f>[4]p55!B47</f>
        <v>90</v>
      </c>
      <c r="C47">
        <f>[4]p55!C47</f>
        <v>13</v>
      </c>
      <c r="D47">
        <f>[4]p55!D47</f>
        <v>6.5</v>
      </c>
      <c r="E47">
        <f>[4]p55!E47</f>
        <v>0.67</v>
      </c>
      <c r="F47">
        <f>[4]p55!F47</f>
        <v>0.79</v>
      </c>
      <c r="G47">
        <f>[4]p55!G47</f>
        <v>1</v>
      </c>
      <c r="H47">
        <f>[4]p55!H47</f>
        <v>0</v>
      </c>
      <c r="I47">
        <f>[4]p55!I47</f>
        <v>0</v>
      </c>
      <c r="J47">
        <f>[4]p55!J47</f>
        <v>0</v>
      </c>
      <c r="K47">
        <f>[4]p55!K47</f>
        <v>0</v>
      </c>
    </row>
    <row r="48" spans="1:11">
      <c r="A48" t="s">
        <v>226</v>
      </c>
      <c r="B48">
        <f>[4]p55!B48</f>
        <v>90</v>
      </c>
      <c r="C48">
        <f>[4]p55!C48</f>
        <v>13</v>
      </c>
      <c r="D48">
        <f>[4]p55!D48</f>
        <v>6.9</v>
      </c>
      <c r="E48">
        <f>[4]p55!E48</f>
        <v>0.69</v>
      </c>
      <c r="F48">
        <f>[4]p55!F48</f>
        <v>0.82</v>
      </c>
      <c r="G48">
        <f>[4]p55!G48</f>
        <v>1</v>
      </c>
      <c r="H48">
        <f>[4]p55!H48</f>
        <v>0</v>
      </c>
      <c r="I48">
        <f>[4]p55!I48</f>
        <v>0</v>
      </c>
      <c r="J48">
        <f>[4]p55!J48</f>
        <v>0</v>
      </c>
      <c r="K48">
        <f>[4]p55!K48</f>
        <v>0</v>
      </c>
    </row>
    <row r="49" spans="1:20">
      <c r="A49" t="s">
        <v>227</v>
      </c>
      <c r="B49">
        <f>[4]p55!B49</f>
        <v>90</v>
      </c>
      <c r="C49">
        <f>[4]p55!C49</f>
        <v>13</v>
      </c>
      <c r="D49">
        <f>[4]p55!D49</f>
        <v>6.6</v>
      </c>
      <c r="E49">
        <f>[4]p55!E49</f>
        <v>0.68</v>
      </c>
      <c r="F49">
        <f>[4]p55!F49</f>
        <v>0.8</v>
      </c>
      <c r="G49">
        <f>[4]p55!G49</f>
        <v>1</v>
      </c>
      <c r="H49">
        <f>[4]p55!H49</f>
        <v>0</v>
      </c>
      <c r="I49">
        <f>[4]p55!I49</f>
        <v>0</v>
      </c>
      <c r="J49">
        <f>[4]p55!J49</f>
        <v>0</v>
      </c>
      <c r="K49">
        <f>[4]p55!K49</f>
        <v>0</v>
      </c>
    </row>
    <row r="50" spans="1:20">
      <c r="A50" t="s">
        <v>228</v>
      </c>
      <c r="B50">
        <f>[4]p55!B50</f>
        <v>90</v>
      </c>
      <c r="C50">
        <f>[4]p55!C50</f>
        <v>13</v>
      </c>
      <c r="D50">
        <f>[4]p55!D50</f>
        <v>6.5</v>
      </c>
      <c r="E50">
        <f>[4]p55!E50</f>
        <v>0.68</v>
      </c>
      <c r="F50">
        <f>[4]p55!F50</f>
        <v>0.81</v>
      </c>
      <c r="G50">
        <f>[4]p55!G50</f>
        <v>1</v>
      </c>
      <c r="H50">
        <f>[4]p55!H50</f>
        <v>0</v>
      </c>
      <c r="I50">
        <f>[4]p55!I50</f>
        <v>0</v>
      </c>
      <c r="J50">
        <f>[4]p55!J50</f>
        <v>0</v>
      </c>
      <c r="K50">
        <f>[4]p55!K50</f>
        <v>0</v>
      </c>
    </row>
    <row r="51" spans="1:20" ht="14" thickBot="1">
      <c r="A51" s="34" t="s">
        <v>229</v>
      </c>
      <c r="B51" s="34">
        <f>[4]p55!B51</f>
        <v>7.6000000000000068</v>
      </c>
      <c r="C51" s="34">
        <f>[4]p55!C51</f>
        <v>7.6000000000000068</v>
      </c>
      <c r="D51" s="34">
        <f>[4]p55!D51</f>
        <v>5.9696969696969804</v>
      </c>
      <c r="E51" s="34">
        <f>[4]p55!E51</f>
        <v>7.6000000000000068</v>
      </c>
      <c r="F51" s="34">
        <f>[4]p55!F51</f>
        <v>8.9450000000000003</v>
      </c>
      <c r="G51" s="34">
        <f>[4]p55!G51</f>
        <v>7.6</v>
      </c>
      <c r="H51" s="34">
        <f>[4]p55!H51</f>
        <v>0</v>
      </c>
      <c r="I51" s="34">
        <f>[4]p55!I51</f>
        <v>0</v>
      </c>
      <c r="J51" s="34">
        <f>[4]p55!J51</f>
        <v>0</v>
      </c>
      <c r="K51" s="34">
        <f>[4]p55!K51</f>
        <v>0</v>
      </c>
      <c r="L51" s="34"/>
      <c r="M51" s="34"/>
    </row>
    <row r="52" spans="1:20">
      <c r="A52" t="s">
        <v>115</v>
      </c>
      <c r="B52">
        <f>[4]p55!B52</f>
        <v>27953452.690169632</v>
      </c>
      <c r="C52">
        <f>[4]p55!C52</f>
        <v>27451289.372958034</v>
      </c>
      <c r="D52">
        <f>[4]p55!D52</f>
        <v>27989061.936635777</v>
      </c>
      <c r="E52">
        <f>[4]p55!E52</f>
        <v>26787794.357324541</v>
      </c>
      <c r="F52">
        <f>[4]p55!F52</f>
        <v>27996047.148424461</v>
      </c>
      <c r="G52">
        <f>[4]p55!G52</f>
        <v>0</v>
      </c>
      <c r="H52">
        <f>[4]p55!H52</f>
        <v>0</v>
      </c>
      <c r="I52">
        <f>[4]p55!I52</f>
        <v>0</v>
      </c>
      <c r="J52">
        <f>[4]p55!J52</f>
        <v>0</v>
      </c>
      <c r="K52">
        <f>[4]p55!K52</f>
        <v>0</v>
      </c>
      <c r="M52" s="28"/>
    </row>
    <row r="53" spans="1:20">
      <c r="A53" t="s">
        <v>116</v>
      </c>
      <c r="B53">
        <f>[4]p55!B53</f>
        <v>32209626</v>
      </c>
      <c r="C53">
        <f>[4]p55!C53</f>
        <v>31015155</v>
      </c>
      <c r="D53">
        <f>[4]p55!D53</f>
        <v>32212106</v>
      </c>
      <c r="E53">
        <f>[4]p55!E53</f>
        <v>31015817</v>
      </c>
      <c r="F53">
        <f>[4]p55!F53</f>
        <v>32209094</v>
      </c>
      <c r="G53">
        <f>[4]p55!G53</f>
        <v>0</v>
      </c>
      <c r="H53">
        <f>[4]p55!H53</f>
        <v>0</v>
      </c>
      <c r="I53">
        <f>[4]p55!I53</f>
        <v>0</v>
      </c>
      <c r="J53">
        <f>[4]p55!J53</f>
        <v>0</v>
      </c>
      <c r="K53">
        <f>[4]p55!K53</f>
        <v>0</v>
      </c>
      <c r="N53" s="10"/>
      <c r="O53" s="10"/>
      <c r="P53" s="10"/>
      <c r="Q53" s="10"/>
      <c r="R53" s="10"/>
    </row>
    <row r="54" spans="1:20">
      <c r="A54" t="s">
        <v>230</v>
      </c>
      <c r="B54">
        <f>[4]p55!B54</f>
        <v>953572</v>
      </c>
      <c r="C54">
        <f>[4]p55!C54</f>
        <v>951924</v>
      </c>
      <c r="D54">
        <f>[4]p55!D54</f>
        <v>930235</v>
      </c>
      <c r="E54">
        <f>[4]p55!E54</f>
        <v>1116535</v>
      </c>
      <c r="F54">
        <f>[4]p55!F54</f>
        <v>1040214</v>
      </c>
      <c r="G54">
        <f>[4]p55!G54</f>
        <v>0</v>
      </c>
      <c r="H54">
        <f>[4]p55!H54</f>
        <v>0</v>
      </c>
      <c r="I54">
        <f>[4]p55!I54</f>
        <v>0</v>
      </c>
      <c r="J54">
        <f>[4]p55!J54</f>
        <v>0</v>
      </c>
      <c r="K54">
        <f>[4]p55!K54</f>
        <v>0</v>
      </c>
      <c r="N54" s="32"/>
      <c r="O54" s="32"/>
      <c r="P54" s="32"/>
      <c r="Q54" s="32"/>
      <c r="R54" s="32"/>
      <c r="S54" s="32"/>
      <c r="T54" s="33"/>
    </row>
    <row r="55" spans="1:20">
      <c r="A55" t="s">
        <v>231</v>
      </c>
      <c r="B55">
        <f>[4]p55!B55</f>
        <v>2123789</v>
      </c>
      <c r="C55">
        <f>[4]p55!C55</f>
        <v>2236319</v>
      </c>
      <c r="D55">
        <f>[4]p55!D55</f>
        <v>2129682</v>
      </c>
      <c r="E55">
        <f>[4]p55!E55</f>
        <v>2574359</v>
      </c>
      <c r="F55">
        <f>[4]p55!F55</f>
        <v>1852542</v>
      </c>
      <c r="G55">
        <f>[4]p55!G55</f>
        <v>0</v>
      </c>
      <c r="H55">
        <f>[4]p55!H55</f>
        <v>0</v>
      </c>
      <c r="I55">
        <f>[4]p55!I55</f>
        <v>0</v>
      </c>
      <c r="J55">
        <f>[4]p55!J55</f>
        <v>0</v>
      </c>
      <c r="K55">
        <f>[4]p55!K55</f>
        <v>0</v>
      </c>
      <c r="N55" s="32"/>
      <c r="O55" s="32"/>
      <c r="P55" s="32"/>
      <c r="Q55" s="32"/>
      <c r="R55" s="32"/>
      <c r="S55" s="32"/>
      <c r="T55" s="33"/>
    </row>
    <row r="56" spans="1:20">
      <c r="A56" t="s">
        <v>232</v>
      </c>
      <c r="B56">
        <f>[4]p55!B56</f>
        <v>3077361</v>
      </c>
      <c r="C56">
        <f>[4]p55!C56</f>
        <v>3188243</v>
      </c>
      <c r="D56">
        <f>[4]p55!D56</f>
        <v>3059917</v>
      </c>
      <c r="E56">
        <f>[4]p55!E56</f>
        <v>3690894</v>
      </c>
      <c r="F56">
        <f>[4]p55!F56</f>
        <v>2892756</v>
      </c>
      <c r="G56">
        <f>[4]p55!G56</f>
        <v>0</v>
      </c>
      <c r="H56">
        <f>[4]p55!H56</f>
        <v>0</v>
      </c>
      <c r="I56">
        <f>[4]p55!I56</f>
        <v>0</v>
      </c>
      <c r="J56">
        <f>[4]p55!J56</f>
        <v>0</v>
      </c>
      <c r="K56">
        <f>[4]p55!K56</f>
        <v>0</v>
      </c>
      <c r="T56" s="33"/>
    </row>
    <row r="57" spans="1:20">
      <c r="A57" t="s">
        <v>233</v>
      </c>
      <c r="B57">
        <f>[4]p55!B57</f>
        <v>4127709</v>
      </c>
      <c r="C57">
        <f>[4]p55!C57</f>
        <v>4157609</v>
      </c>
      <c r="D57">
        <f>[4]p55!D57</f>
        <v>4139195</v>
      </c>
      <c r="E57">
        <f>[4]p55!E57</f>
        <v>4172517</v>
      </c>
      <c r="F57">
        <f>[4]p55!F57</f>
        <v>4151854</v>
      </c>
      <c r="G57">
        <f>[4]p55!G57</f>
        <v>72356</v>
      </c>
      <c r="H57">
        <f>[4]p55!H57</f>
        <v>72356</v>
      </c>
      <c r="I57">
        <f>[4]p55!I57</f>
        <v>72356</v>
      </c>
      <c r="J57">
        <f>[4]p55!J57</f>
        <v>72356</v>
      </c>
      <c r="K57">
        <f>[4]p55!K57</f>
        <v>72356</v>
      </c>
      <c r="M57" s="28"/>
      <c r="N57" s="10"/>
      <c r="O57" s="10"/>
      <c r="P57" s="10"/>
      <c r="Q57" s="10"/>
      <c r="R57" s="10"/>
      <c r="T57" s="33"/>
    </row>
    <row r="58" spans="1:20">
      <c r="A58" t="s">
        <v>234</v>
      </c>
      <c r="B58">
        <f>[4]p55!B58</f>
        <v>5777110</v>
      </c>
      <c r="C58">
        <f>[4]p55!C58</f>
        <v>5777110</v>
      </c>
      <c r="D58">
        <f>[4]p55!D58</f>
        <v>5777110</v>
      </c>
      <c r="E58">
        <f>[4]p55!E58</f>
        <v>5777110</v>
      </c>
      <c r="F58">
        <f>[4]p55!F58</f>
        <v>5777110</v>
      </c>
      <c r="G58">
        <f>[4]p55!G58</f>
        <v>2816201</v>
      </c>
      <c r="H58">
        <f>[4]p55!H58</f>
        <v>1915016</v>
      </c>
      <c r="I58">
        <f>[4]p55!I58</f>
        <v>1802368</v>
      </c>
      <c r="J58">
        <f>[4]p55!J58</f>
        <v>2478254</v>
      </c>
      <c r="K58">
        <f>[4]p55!K58</f>
        <v>2703550</v>
      </c>
      <c r="N58" s="32"/>
      <c r="O58" s="32"/>
      <c r="P58" s="32"/>
      <c r="Q58" s="32"/>
      <c r="R58" s="32"/>
      <c r="S58" s="32"/>
      <c r="T58" s="33"/>
    </row>
    <row r="59" spans="1:20">
      <c r="A59" t="s">
        <v>235</v>
      </c>
      <c r="B59">
        <f>[4]p55!B59</f>
        <v>7059110</v>
      </c>
      <c r="C59">
        <f>[4]p55!C59</f>
        <v>7059110</v>
      </c>
      <c r="D59">
        <f>[4]p55!D59</f>
        <v>7059110</v>
      </c>
      <c r="E59">
        <f>[4]p55!E59</f>
        <v>7059110</v>
      </c>
      <c r="F59">
        <f>[4]p55!F59</f>
        <v>7059110</v>
      </c>
      <c r="G59">
        <f>[4]p55!G59</f>
        <v>2252960</v>
      </c>
      <c r="H59">
        <f>[4]p55!H59</f>
        <v>2703550</v>
      </c>
      <c r="I59">
        <f>[4]p55!I59</f>
        <v>2478254</v>
      </c>
      <c r="J59">
        <f>[4]p55!J59</f>
        <v>1802368</v>
      </c>
      <c r="K59">
        <f>[4]p55!K59</f>
        <v>1915016</v>
      </c>
      <c r="N59" s="32"/>
      <c r="O59" s="32"/>
      <c r="P59" s="32"/>
      <c r="Q59" s="32"/>
      <c r="R59" s="32"/>
      <c r="S59" s="32"/>
      <c r="T59" s="33"/>
    </row>
    <row r="60" spans="1:20">
      <c r="A60" t="s">
        <v>236</v>
      </c>
      <c r="B60">
        <f>[4]p55!B60</f>
        <v>12836220</v>
      </c>
      <c r="C60">
        <f>[4]p55!C60</f>
        <v>12836220</v>
      </c>
      <c r="D60">
        <f>[4]p55!D60</f>
        <v>12836220</v>
      </c>
      <c r="E60">
        <f>[4]p55!E60</f>
        <v>12836220</v>
      </c>
      <c r="F60">
        <f>[4]p55!F60</f>
        <v>12836220</v>
      </c>
      <c r="G60">
        <f>[4]p55!G60</f>
        <v>5069161</v>
      </c>
      <c r="H60">
        <f>[4]p55!H60</f>
        <v>4618566</v>
      </c>
      <c r="I60">
        <f>[4]p55!I60</f>
        <v>4280622</v>
      </c>
      <c r="J60">
        <f>[4]p55!J60</f>
        <v>4280622</v>
      </c>
      <c r="K60">
        <f>[4]p55!K60</f>
        <v>4618566</v>
      </c>
    </row>
    <row r="61" spans="1:20">
      <c r="A61" t="s">
        <v>237</v>
      </c>
      <c r="B61">
        <f>[4]p55!B61</f>
        <v>80204368.690169632</v>
      </c>
      <c r="C61">
        <f>[4]p55!C61</f>
        <v>78648516.372958034</v>
      </c>
      <c r="D61">
        <f>[4]p55!D61</f>
        <v>80236499.936635777</v>
      </c>
      <c r="E61">
        <f>[4]p55!E61</f>
        <v>78503242.357324541</v>
      </c>
      <c r="F61">
        <f>[4]p55!F61</f>
        <v>80085971.148424461</v>
      </c>
      <c r="G61">
        <f>[4]p55!G61</f>
        <v>0</v>
      </c>
      <c r="H61">
        <f>[4]p55!H61</f>
        <v>0</v>
      </c>
      <c r="I61">
        <f>[4]p55!I61</f>
        <v>0</v>
      </c>
      <c r="J61">
        <f>[4]p55!J61</f>
        <v>0</v>
      </c>
      <c r="K61">
        <f>[4]p55!K61</f>
        <v>0</v>
      </c>
    </row>
    <row r="62" spans="1:20">
      <c r="A62" t="s">
        <v>121</v>
      </c>
      <c r="B62">
        <f>[4]p55!B62</f>
        <v>7927483.8068181816</v>
      </c>
      <c r="C62">
        <f>[4]p55!C62</f>
        <v>7750000.2272727266</v>
      </c>
      <c r="D62">
        <f>[4]p55!D62</f>
        <v>7927841.7613636367</v>
      </c>
      <c r="E62">
        <f>[4]p55!E62</f>
        <v>7749999.7159090908</v>
      </c>
      <c r="F62">
        <f>[4]p55!F62</f>
        <v>7926149.1477272725</v>
      </c>
      <c r="G62">
        <f>[4]p55!G62</f>
        <v>0</v>
      </c>
      <c r="H62">
        <f>[4]p55!H62</f>
        <v>0</v>
      </c>
      <c r="I62">
        <f>[4]p55!I62</f>
        <v>0</v>
      </c>
      <c r="J62">
        <f>[4]p55!J62</f>
        <v>0</v>
      </c>
      <c r="K62">
        <f>[4]p55!K62</f>
        <v>0</v>
      </c>
    </row>
    <row r="63" spans="1:20">
      <c r="A63" t="s">
        <v>122</v>
      </c>
      <c r="B63">
        <f>[4]p55!B63</f>
        <v>2941633</v>
      </c>
      <c r="C63">
        <f>[4]p55!C63</f>
        <v>2523370</v>
      </c>
      <c r="D63">
        <f>[4]p55!D63</f>
        <v>2947714</v>
      </c>
      <c r="E63">
        <f>[4]p55!E63</f>
        <v>2468980</v>
      </c>
      <c r="F63">
        <f>[4]p55!F63</f>
        <v>2952164</v>
      </c>
      <c r="G63">
        <f>[4]p55!G63</f>
        <v>-3817923</v>
      </c>
      <c r="H63">
        <f>[4]p55!H63</f>
        <v>-3362225</v>
      </c>
      <c r="I63">
        <f>[4]p55!I63</f>
        <v>-2638821</v>
      </c>
      <c r="J63">
        <f>[4]p55!J63</f>
        <v>-2484712</v>
      </c>
      <c r="K63">
        <f>[4]p55!K63</f>
        <v>-3083896</v>
      </c>
    </row>
    <row r="64" spans="1:20">
      <c r="A64" t="s">
        <v>238</v>
      </c>
      <c r="B64">
        <f>[4]p55!B64</f>
        <v>43075394</v>
      </c>
      <c r="C64">
        <f>[4]p55!C64</f>
        <v>42733133</v>
      </c>
      <c r="D64">
        <f>[4]p55!D64</f>
        <v>42728647</v>
      </c>
      <c r="E64">
        <f>[4]p55!E64</f>
        <v>42740815</v>
      </c>
      <c r="F64">
        <f>[4]p55!F64</f>
        <v>42729089</v>
      </c>
      <c r="G64">
        <f>[4]p55!G64</f>
        <v>0</v>
      </c>
      <c r="H64">
        <f>[4]p55!H64</f>
        <v>0</v>
      </c>
      <c r="I64">
        <f>[4]p55!I64</f>
        <v>0</v>
      </c>
      <c r="J64">
        <f>[4]p55!J64</f>
        <v>0</v>
      </c>
      <c r="K64">
        <f>[4]p55!K64</f>
        <v>0</v>
      </c>
    </row>
    <row r="65" spans="1:13">
      <c r="A65" t="s">
        <v>239</v>
      </c>
      <c r="B65">
        <f>[4]p55!B65</f>
        <v>1000000</v>
      </c>
      <c r="C65">
        <f>[4]p55!C65</f>
        <v>1000000</v>
      </c>
      <c r="D65">
        <f>[4]p55!D65</f>
        <v>1000000</v>
      </c>
      <c r="E65">
        <f>[4]p55!E65</f>
        <v>1000000</v>
      </c>
      <c r="F65">
        <f>[4]p55!F65</f>
        <v>1000000</v>
      </c>
      <c r="G65">
        <f>[4]p55!G65</f>
        <v>1000000</v>
      </c>
      <c r="H65">
        <f>[4]p55!H65</f>
        <v>1000000</v>
      </c>
      <c r="I65">
        <f>[4]p55!I65</f>
        <v>1000000</v>
      </c>
      <c r="J65">
        <f>[4]p55!J65</f>
        <v>1000000</v>
      </c>
      <c r="K65">
        <f>[4]p55!K65</f>
        <v>1000000</v>
      </c>
    </row>
    <row r="66" spans="1:13">
      <c r="A66" t="s">
        <v>125</v>
      </c>
      <c r="B66">
        <f>[4]p55!B66</f>
        <v>25259857.883351453</v>
      </c>
      <c r="C66">
        <f>[4]p55!C66</f>
        <v>24642013.145685304</v>
      </c>
      <c r="D66">
        <f>[4]p55!D66</f>
        <v>25632297.175272144</v>
      </c>
      <c r="E66">
        <f>[4]p55!E66</f>
        <v>24543447.641415443</v>
      </c>
      <c r="F66">
        <f>[4]p55!F66</f>
        <v>25478569.000697192</v>
      </c>
      <c r="G66">
        <f>[4]p55!G66</f>
        <v>13110275</v>
      </c>
      <c r="H66">
        <f>[4]p55!H66</f>
        <v>13994858</v>
      </c>
      <c r="I66">
        <f>[4]p55!I66</f>
        <v>15399112</v>
      </c>
      <c r="J66">
        <f>[4]p55!J66</f>
        <v>15699279</v>
      </c>
      <c r="K66">
        <f>[4]p55!K66</f>
        <v>14535143</v>
      </c>
    </row>
    <row r="67" spans="1:13">
      <c r="A67" t="s">
        <v>240</v>
      </c>
      <c r="B67">
        <f>[4]p55!B67</f>
        <v>80204368.690169632</v>
      </c>
      <c r="C67">
        <f>[4]p55!C67</f>
        <v>78648516.372958034</v>
      </c>
      <c r="D67">
        <f>[4]p55!D67</f>
        <v>80236499.936635777</v>
      </c>
      <c r="E67">
        <f>[4]p55!E67</f>
        <v>78503242.357324541</v>
      </c>
      <c r="F67">
        <f>[4]p55!F67</f>
        <v>80085971.148424461</v>
      </c>
      <c r="G67">
        <f>[4]p55!G67</f>
        <v>0</v>
      </c>
      <c r="H67">
        <f>[4]p55!H67</f>
        <v>0</v>
      </c>
      <c r="I67">
        <f>[4]p55!I67</f>
        <v>0</v>
      </c>
      <c r="J67">
        <f>[4]p55!J67</f>
        <v>0</v>
      </c>
      <c r="K67">
        <f>[4]p55!K67</f>
        <v>0</v>
      </c>
    </row>
    <row r="68" spans="1:13">
      <c r="A68" t="s">
        <v>241</v>
      </c>
      <c r="B68">
        <f>[4]p55!B68</f>
        <v>3000000</v>
      </c>
      <c r="C68">
        <f>[4]p55!C68</f>
        <v>3000000</v>
      </c>
      <c r="D68">
        <f>[4]p55!D68</f>
        <v>3000000</v>
      </c>
      <c r="E68">
        <f>[4]p55!E68</f>
        <v>3000000</v>
      </c>
      <c r="F68">
        <f>[4]p55!F68</f>
        <v>3000000</v>
      </c>
      <c r="G68">
        <f>[4]p55!G68</f>
        <v>0</v>
      </c>
      <c r="H68">
        <f>[4]p55!H68</f>
        <v>0</v>
      </c>
      <c r="I68">
        <f>[4]p55!I68</f>
        <v>0</v>
      </c>
      <c r="J68">
        <f>[4]p55!J68</f>
        <v>0</v>
      </c>
      <c r="K68">
        <f>[4]p55!K68</f>
        <v>0</v>
      </c>
    </row>
    <row r="69" spans="1:13">
      <c r="A69" t="s">
        <v>242</v>
      </c>
      <c r="B69">
        <f>[4]p55!B69</f>
        <v>38315837.53890717</v>
      </c>
      <c r="C69">
        <f>[4]p55!C69</f>
        <v>36955388.134089768</v>
      </c>
      <c r="D69">
        <f>[4]p55!D69</f>
        <v>38318641.488653496</v>
      </c>
      <c r="E69">
        <f>[4]p55!E69</f>
        <v>36956149.417432241</v>
      </c>
      <c r="F69">
        <f>[4]p55!F69</f>
        <v>38315186.585892864</v>
      </c>
      <c r="G69">
        <f>[4]p55!G69</f>
        <v>0</v>
      </c>
      <c r="H69">
        <f>[4]p55!H69</f>
        <v>0</v>
      </c>
      <c r="I69">
        <f>[4]p55!I69</f>
        <v>0</v>
      </c>
      <c r="J69">
        <f>[4]p55!J69</f>
        <v>0</v>
      </c>
      <c r="K69">
        <f>[4]p55!K69</f>
        <v>0</v>
      </c>
    </row>
    <row r="70" spans="1:13">
      <c r="A70" t="s">
        <v>243</v>
      </c>
      <c r="B70">
        <f>[4]p55!B70</f>
        <v>2981121.53687457</v>
      </c>
      <c r="C70">
        <f>[4]p55!C70</f>
        <v>2436759.9726748839</v>
      </c>
      <c r="D70">
        <f>[4]p55!D70</f>
        <v>2987787.5274466872</v>
      </c>
      <c r="E70">
        <f>[4]p55!E70</f>
        <v>2353262.2534640506</v>
      </c>
      <c r="F70">
        <f>[4]p55!F70</f>
        <v>2986242.1006033719</v>
      </c>
      <c r="G70">
        <f>[4]p55!G70</f>
        <v>-49556</v>
      </c>
      <c r="H70">
        <f>[4]p55!H70</f>
        <v>-45792</v>
      </c>
      <c r="I70">
        <f>[4]p55!I70</f>
        <v>-42968</v>
      </c>
      <c r="J70">
        <f>[4]p55!J70</f>
        <v>-42968</v>
      </c>
      <c r="K70">
        <f>[4]p55!K70</f>
        <v>-45792</v>
      </c>
    </row>
    <row r="71" spans="1:13">
      <c r="A71" t="s">
        <v>244</v>
      </c>
      <c r="B71">
        <f>[4]p55!B71</f>
        <v>1.0001009706544239</v>
      </c>
      <c r="C71">
        <f>[4]p55!C71</f>
        <v>1.0000744858379651</v>
      </c>
      <c r="D71">
        <f>[4]p55!D71</f>
        <v>1.0002740804947059</v>
      </c>
      <c r="E71">
        <f>[4]p55!E71</f>
        <v>1.000095814534671</v>
      </c>
      <c r="F71">
        <f>[4]p55!F71</f>
        <v>0.99945464847823429</v>
      </c>
      <c r="G71">
        <f>[4]p55!G71</f>
        <v>0</v>
      </c>
      <c r="H71">
        <f>[4]p55!H71</f>
        <v>0</v>
      </c>
      <c r="I71">
        <f>[4]p55!I71</f>
        <v>0</v>
      </c>
      <c r="J71">
        <f>[4]p55!J71</f>
        <v>0</v>
      </c>
      <c r="K71">
        <f>[4]p55!K71</f>
        <v>0</v>
      </c>
    </row>
    <row r="72" spans="1:13">
      <c r="A72" t="s">
        <v>245</v>
      </c>
      <c r="B72">
        <f>[4]p55!B72</f>
        <v>1.0000090672686635</v>
      </c>
      <c r="C72">
        <f>[4]p55!C72</f>
        <v>0.99977837587784246</v>
      </c>
      <c r="D72">
        <f>[4]p55!D72</f>
        <v>0.99999709473974296</v>
      </c>
      <c r="E72">
        <f>[4]p55!E72</f>
        <v>0.99979221779710281</v>
      </c>
      <c r="F72">
        <f>[4]p55!F72</f>
        <v>1.0004232443166483</v>
      </c>
      <c r="G72">
        <f>[4]p55!G72</f>
        <v>0</v>
      </c>
      <c r="H72">
        <f>[4]p55!H72</f>
        <v>0</v>
      </c>
      <c r="I72">
        <f>[4]p55!I72</f>
        <v>0</v>
      </c>
      <c r="J72">
        <f>[4]p55!J72</f>
        <v>0</v>
      </c>
      <c r="K72">
        <f>[4]p55!K72</f>
        <v>0</v>
      </c>
    </row>
    <row r="73" spans="1:13">
      <c r="A73" t="s">
        <v>246</v>
      </c>
      <c r="B73">
        <f>[4]p55!B73</f>
        <v>0</v>
      </c>
      <c r="C73">
        <f>[4]p55!C73</f>
        <v>0</v>
      </c>
      <c r="D73">
        <f>[4]p55!D73</f>
        <v>0</v>
      </c>
      <c r="E73">
        <f>[4]p55!E73</f>
        <v>0</v>
      </c>
      <c r="F73">
        <f>[4]p55!F73</f>
        <v>0</v>
      </c>
      <c r="G73">
        <f>[4]p55!G73</f>
        <v>0</v>
      </c>
      <c r="H73">
        <f>[4]p55!H73</f>
        <v>0</v>
      </c>
      <c r="I73">
        <f>[4]p55!I73</f>
        <v>0</v>
      </c>
      <c r="J73">
        <f>[4]p55!J73</f>
        <v>0</v>
      </c>
      <c r="K73">
        <f>[4]p55!K73</f>
        <v>0</v>
      </c>
    </row>
    <row r="74" spans="1:13">
      <c r="A74" t="s">
        <v>435</v>
      </c>
      <c r="B74">
        <f>[4]p55!B74</f>
        <v>0</v>
      </c>
      <c r="C74">
        <f>[4]p55!C74</f>
        <v>0</v>
      </c>
      <c r="D74">
        <f>[4]p55!D74</f>
        <v>0</v>
      </c>
      <c r="E74">
        <f>[4]p55!E74</f>
        <v>0</v>
      </c>
      <c r="F74">
        <f>[4]p55!F74</f>
        <v>0</v>
      </c>
      <c r="G74">
        <f>[4]p55!G74</f>
        <v>0</v>
      </c>
      <c r="H74">
        <f>[4]p55!H74</f>
        <v>0</v>
      </c>
      <c r="I74">
        <f>[4]p55!I74</f>
        <v>0</v>
      </c>
      <c r="J74">
        <f>[4]p55!J74</f>
        <v>0</v>
      </c>
      <c r="K74">
        <f>[4]p55!K74</f>
        <v>0</v>
      </c>
    </row>
    <row r="75" spans="1:13">
      <c r="A75" t="s">
        <v>436</v>
      </c>
      <c r="B75">
        <f>[4]p55!B75</f>
        <v>0</v>
      </c>
      <c r="C75">
        <f>[4]p55!C75</f>
        <v>0</v>
      </c>
      <c r="D75">
        <f>[4]p55!D75</f>
        <v>0</v>
      </c>
      <c r="E75">
        <f>[4]p55!E75</f>
        <v>0</v>
      </c>
      <c r="F75">
        <f>[4]p55!F75</f>
        <v>0</v>
      </c>
      <c r="G75">
        <f>[4]p55!G75</f>
        <v>0</v>
      </c>
      <c r="H75">
        <f>[4]p55!H75</f>
        <v>0</v>
      </c>
      <c r="I75">
        <f>[4]p55!I75</f>
        <v>0</v>
      </c>
      <c r="J75">
        <f>[4]p55!J75</f>
        <v>0</v>
      </c>
      <c r="K75">
        <f>[4]p55!K75</f>
        <v>0</v>
      </c>
    </row>
    <row r="76" spans="1:13">
      <c r="A76" t="s">
        <v>437</v>
      </c>
      <c r="B76">
        <f>[4]p55!B76</f>
        <v>0</v>
      </c>
      <c r="C76">
        <f>[4]p55!C76</f>
        <v>0</v>
      </c>
      <c r="D76">
        <f>[4]p55!D76</f>
        <v>0</v>
      </c>
      <c r="E76">
        <f>[4]p55!E76</f>
        <v>0</v>
      </c>
      <c r="F76">
        <f>[4]p55!F76</f>
        <v>0</v>
      </c>
      <c r="G76">
        <f>[4]p55!G76</f>
        <v>0</v>
      </c>
      <c r="H76">
        <f>[4]p55!H76</f>
        <v>0</v>
      </c>
      <c r="I76">
        <f>[4]p55!I76</f>
        <v>0</v>
      </c>
      <c r="J76">
        <f>[4]p55!J76</f>
        <v>0</v>
      </c>
      <c r="K76">
        <f>[4]p55!K76</f>
        <v>0</v>
      </c>
    </row>
    <row r="77" spans="1:13" ht="14" thickBot="1">
      <c r="A77" s="34" t="s">
        <v>438</v>
      </c>
      <c r="B77" s="34">
        <f>[4]p55!B77</f>
        <v>0</v>
      </c>
      <c r="C77" s="34">
        <f>[4]p55!C77</f>
        <v>0</v>
      </c>
      <c r="D77" s="34">
        <f>[4]p55!D77</f>
        <v>0</v>
      </c>
      <c r="E77" s="34">
        <f>[4]p55!E77</f>
        <v>0</v>
      </c>
      <c r="F77" s="34">
        <f>[4]p55!F77</f>
        <v>0</v>
      </c>
      <c r="G77" s="34">
        <f>[4]p55!G77</f>
        <v>0</v>
      </c>
      <c r="H77" s="34">
        <f>[4]p55!H77</f>
        <v>0</v>
      </c>
      <c r="I77" s="34">
        <f>[4]p55!I77</f>
        <v>0</v>
      </c>
      <c r="J77" s="34">
        <f>[4]p55!J77</f>
        <v>0</v>
      </c>
      <c r="K77" s="34">
        <f>[4]p55!K77</f>
        <v>0</v>
      </c>
      <c r="L77" s="34"/>
      <c r="M77" s="34"/>
    </row>
    <row r="78" spans="1:13">
      <c r="A78" t="s">
        <v>247</v>
      </c>
      <c r="B78">
        <f>[4]p55!B78</f>
        <v>1</v>
      </c>
    </row>
    <row r="79" spans="1:13">
      <c r="A79" t="s">
        <v>248</v>
      </c>
      <c r="B79">
        <f>[4]p55!B79</f>
        <v>50000</v>
      </c>
    </row>
    <row r="80" spans="1:13">
      <c r="A80" t="s">
        <v>249</v>
      </c>
      <c r="B80">
        <f>[4]p55!B80</f>
        <v>50000</v>
      </c>
    </row>
    <row r="81" spans="1:2">
      <c r="A81" t="s">
        <v>250</v>
      </c>
      <c r="B81">
        <f>[4]p55!B81</f>
        <v>0</v>
      </c>
    </row>
    <row r="82" spans="1:2">
      <c r="A82" t="s">
        <v>251</v>
      </c>
      <c r="B82">
        <f>[4]p55!B82</f>
        <v>0</v>
      </c>
    </row>
    <row r="83" spans="1:2">
      <c r="A83" t="s">
        <v>252</v>
      </c>
      <c r="B83">
        <f>[4]p55!B83</f>
        <v>0</v>
      </c>
    </row>
    <row r="84" spans="1:2">
      <c r="A84" t="s">
        <v>253</v>
      </c>
      <c r="B84">
        <f>[4]p55!B84</f>
        <v>0</v>
      </c>
    </row>
    <row r="85" spans="1:2">
      <c r="A85" t="s">
        <v>254</v>
      </c>
      <c r="B85">
        <f>[4]p55!B85</f>
        <v>66627</v>
      </c>
    </row>
    <row r="86" spans="1:2">
      <c r="A86" t="s">
        <v>255</v>
      </c>
      <c r="B86">
        <f>[4]p55!B86</f>
        <v>34360</v>
      </c>
    </row>
    <row r="87" spans="1:2">
      <c r="A87" t="s">
        <v>256</v>
      </c>
      <c r="B87">
        <f>[4]p55!B87</f>
        <v>21592</v>
      </c>
    </row>
    <row r="88" spans="1:2">
      <c r="A88" t="s">
        <v>257</v>
      </c>
      <c r="B88">
        <f>[4]p55!B88</f>
        <v>51917</v>
      </c>
    </row>
    <row r="89" spans="1:2">
      <c r="A89" t="s">
        <v>258</v>
      </c>
      <c r="B89">
        <f>[4]p55!B89</f>
        <v>55229</v>
      </c>
    </row>
    <row r="90" spans="1:2">
      <c r="A90" t="s">
        <v>259</v>
      </c>
      <c r="B90">
        <f>[4]p55!B90</f>
        <v>134136</v>
      </c>
    </row>
    <row r="91" spans="1:2">
      <c r="A91" t="s">
        <v>260</v>
      </c>
      <c r="B91">
        <f>[4]p55!B91</f>
        <v>66627</v>
      </c>
    </row>
    <row r="92" spans="1:2">
      <c r="A92" t="s">
        <v>261</v>
      </c>
      <c r="B92">
        <f>[4]p55!B92</f>
        <v>34360</v>
      </c>
    </row>
    <row r="93" spans="1:2">
      <c r="A93" t="s">
        <v>262</v>
      </c>
      <c r="B93">
        <f>[4]p55!B93</f>
        <v>21592</v>
      </c>
    </row>
    <row r="94" spans="1:2">
      <c r="A94" t="s">
        <v>263</v>
      </c>
      <c r="B94">
        <f>[4]p55!B94</f>
        <v>51917</v>
      </c>
    </row>
    <row r="95" spans="1:2">
      <c r="A95" t="s">
        <v>264</v>
      </c>
      <c r="B95">
        <f>[4]p55!B95</f>
        <v>55229</v>
      </c>
    </row>
    <row r="96" spans="1:2">
      <c r="A96" t="s">
        <v>265</v>
      </c>
      <c r="B96">
        <f>[4]p55!B96</f>
        <v>134136</v>
      </c>
    </row>
    <row r="97" spans="1:2">
      <c r="A97" t="s">
        <v>266</v>
      </c>
      <c r="B97">
        <f>[4]p55!B97</f>
        <v>0</v>
      </c>
    </row>
    <row r="98" spans="1:2">
      <c r="A98" t="s">
        <v>267</v>
      </c>
      <c r="B98">
        <f>[4]p55!B98</f>
        <v>0</v>
      </c>
    </row>
    <row r="99" spans="1:2">
      <c r="A99" t="s">
        <v>268</v>
      </c>
      <c r="B99">
        <f>[4]p55!B99</f>
        <v>0</v>
      </c>
    </row>
    <row r="100" spans="1:2">
      <c r="A100" t="s">
        <v>269</v>
      </c>
      <c r="B100">
        <f>[4]p55!B100</f>
        <v>0</v>
      </c>
    </row>
    <row r="101" spans="1:2">
      <c r="A101" t="s">
        <v>270</v>
      </c>
      <c r="B101">
        <f>[4]p55!B101</f>
        <v>0</v>
      </c>
    </row>
    <row r="102" spans="1:2">
      <c r="A102" t="s">
        <v>271</v>
      </c>
      <c r="B102">
        <f>[4]p55!B102</f>
        <v>0</v>
      </c>
    </row>
    <row r="103" spans="1:2">
      <c r="A103" t="s">
        <v>272</v>
      </c>
      <c r="B103">
        <f>[4]p55!B103</f>
        <v>266508000</v>
      </c>
    </row>
    <row r="104" spans="1:2">
      <c r="A104" t="s">
        <v>273</v>
      </c>
      <c r="B104">
        <f>[4]p55!B104</f>
        <v>12369600</v>
      </c>
    </row>
    <row r="105" spans="1:2">
      <c r="A105" t="s">
        <v>274</v>
      </c>
      <c r="B105">
        <f>[4]p55!B105</f>
        <v>7341280</v>
      </c>
    </row>
    <row r="106" spans="1:2">
      <c r="A106" t="s">
        <v>275</v>
      </c>
      <c r="B106">
        <f>[4]p55!B106</f>
        <v>1557510</v>
      </c>
    </row>
    <row r="107" spans="1:2">
      <c r="A107" t="s">
        <v>276</v>
      </c>
      <c r="B107">
        <f>[4]p55!B107</f>
        <v>2595763</v>
      </c>
    </row>
    <row r="108" spans="1:2">
      <c r="A108" t="s">
        <v>277</v>
      </c>
      <c r="B108">
        <f>[4]p55!B108</f>
        <v>5767848</v>
      </c>
    </row>
    <row r="109" spans="1:2">
      <c r="A109" t="s">
        <v>278</v>
      </c>
      <c r="B109">
        <f>[4]p55!B109</f>
        <v>1825.7382064472561</v>
      </c>
    </row>
    <row r="110" spans="1:2">
      <c r="A110" t="s">
        <v>279</v>
      </c>
      <c r="B110">
        <f>[4]p55!B110</f>
        <v>279.31774093127029</v>
      </c>
    </row>
    <row r="111" spans="1:2">
      <c r="A111" t="s">
        <v>280</v>
      </c>
      <c r="B111">
        <f>[4]p55!B111</f>
        <v>133.88746847279876</v>
      </c>
    </row>
    <row r="112" spans="1:2">
      <c r="A112" t="s">
        <v>281</v>
      </c>
      <c r="B112">
        <f>[4]p55!B112</f>
        <v>14.202466448712601</v>
      </c>
    </row>
    <row r="113" spans="1:2">
      <c r="A113" t="s">
        <v>282</v>
      </c>
      <c r="B113">
        <f>[4]p55!B113</f>
        <v>16.708784057308943</v>
      </c>
    </row>
    <row r="114" spans="1:2">
      <c r="A114" t="s">
        <v>283</v>
      </c>
      <c r="B114">
        <f>[4]p55!B114</f>
        <v>20.885980071636176</v>
      </c>
    </row>
    <row r="115" spans="1:2">
      <c r="A115" t="s">
        <v>284</v>
      </c>
      <c r="B115">
        <f>[4]p55!B115</f>
        <v>14000040</v>
      </c>
    </row>
    <row r="116" spans="1:2">
      <c r="A116" t="s">
        <v>285</v>
      </c>
      <c r="B116">
        <f>[4]p55!B116</f>
        <v>600002</v>
      </c>
    </row>
    <row r="117" spans="1:2">
      <c r="A117" t="s">
        <v>286</v>
      </c>
      <c r="B117">
        <f>[4]p55!B117</f>
        <v>599999.4</v>
      </c>
    </row>
    <row r="118" spans="1:2">
      <c r="A118" t="s">
        <v>287</v>
      </c>
      <c r="B118">
        <f>[4]p55!B118</f>
        <v>149999.84</v>
      </c>
    </row>
    <row r="119" spans="1:2">
      <c r="A119" t="s">
        <v>288</v>
      </c>
      <c r="B119">
        <f>[4]p55!B119</f>
        <v>250000</v>
      </c>
    </row>
    <row r="120" spans="1:2">
      <c r="A120" t="s">
        <v>289</v>
      </c>
      <c r="B120">
        <f>[4]p55!B120</f>
        <v>1000000</v>
      </c>
    </row>
    <row r="121" spans="1:2">
      <c r="A121" t="s">
        <v>290</v>
      </c>
      <c r="B121">
        <f>[4]p55!B121</f>
        <v>23985720</v>
      </c>
    </row>
    <row r="122" spans="1:2">
      <c r="A122" t="s">
        <v>291</v>
      </c>
      <c r="B122">
        <f>[4]p55!B122</f>
        <v>853502.4</v>
      </c>
    </row>
    <row r="123" spans="1:2">
      <c r="A123" t="s">
        <v>292</v>
      </c>
      <c r="B123">
        <f>[4]p55!B123</f>
        <v>0</v>
      </c>
    </row>
    <row r="124" spans="1:2">
      <c r="A124" t="s">
        <v>293</v>
      </c>
      <c r="B124">
        <f>[4]p55!B124</f>
        <v>179113.65</v>
      </c>
    </row>
    <row r="125" spans="1:2">
      <c r="A125" t="s">
        <v>294</v>
      </c>
      <c r="B125">
        <f>[4]p55!B125</f>
        <v>298512.74500000005</v>
      </c>
    </row>
    <row r="126" spans="1:2">
      <c r="A126" t="s">
        <v>295</v>
      </c>
      <c r="B126">
        <f>[4]p55!B126</f>
        <v>331651.26</v>
      </c>
    </row>
    <row r="127" spans="1:2">
      <c r="A127" t="s">
        <v>296</v>
      </c>
      <c r="B127">
        <f>[4]p55!B127</f>
        <v>60921</v>
      </c>
    </row>
    <row r="128" spans="1:2">
      <c r="A128" t="s">
        <v>297</v>
      </c>
      <c r="B128">
        <f>[4]p55!B128</f>
        <v>22285</v>
      </c>
    </row>
    <row r="129" spans="1:2">
      <c r="A129" t="s">
        <v>298</v>
      </c>
      <c r="B129">
        <f>[4]p55!B129</f>
        <v>20143</v>
      </c>
    </row>
    <row r="130" spans="1:2">
      <c r="A130" t="s">
        <v>299</v>
      </c>
      <c r="B130">
        <f>[4]p55!B130</f>
        <v>54670</v>
      </c>
    </row>
    <row r="131" spans="1:2">
      <c r="A131" t="s">
        <v>300</v>
      </c>
      <c r="B131">
        <f>[4]p55!B131</f>
        <v>65190</v>
      </c>
    </row>
    <row r="132" spans="1:2">
      <c r="A132" t="s">
        <v>301</v>
      </c>
      <c r="B132">
        <f>[4]p55!B132</f>
        <v>143147</v>
      </c>
    </row>
    <row r="133" spans="1:2">
      <c r="A133" t="s">
        <v>302</v>
      </c>
      <c r="B133">
        <f>[4]p55!B133</f>
        <v>60921</v>
      </c>
    </row>
    <row r="134" spans="1:2">
      <c r="A134" t="s">
        <v>303</v>
      </c>
      <c r="B134">
        <f>[4]p55!B134</f>
        <v>22285</v>
      </c>
    </row>
    <row r="135" spans="1:2">
      <c r="A135" t="s">
        <v>304</v>
      </c>
      <c r="B135">
        <f>[4]p55!B135</f>
        <v>20143</v>
      </c>
    </row>
    <row r="136" spans="1:2">
      <c r="A136" t="s">
        <v>305</v>
      </c>
      <c r="B136">
        <f>[4]p55!B136</f>
        <v>54670</v>
      </c>
    </row>
    <row r="137" spans="1:2">
      <c r="A137" t="s">
        <v>306</v>
      </c>
      <c r="B137">
        <f>[4]p55!B137</f>
        <v>65190</v>
      </c>
    </row>
    <row r="138" spans="1:2">
      <c r="A138" t="s">
        <v>307</v>
      </c>
      <c r="B138">
        <f>[4]p55!B138</f>
        <v>143147</v>
      </c>
    </row>
    <row r="139" spans="1:2">
      <c r="A139" t="s">
        <v>308</v>
      </c>
      <c r="B139">
        <f>[4]p55!B139</f>
        <v>0</v>
      </c>
    </row>
    <row r="140" spans="1:2">
      <c r="A140" t="s">
        <v>309</v>
      </c>
      <c r="B140">
        <f>[4]p55!B140</f>
        <v>0</v>
      </c>
    </row>
    <row r="141" spans="1:2">
      <c r="A141" t="s">
        <v>310</v>
      </c>
      <c r="B141">
        <f>[4]p55!B141</f>
        <v>0</v>
      </c>
    </row>
    <row r="142" spans="1:2">
      <c r="A142" t="s">
        <v>311</v>
      </c>
      <c r="B142">
        <f>[4]p55!B142</f>
        <v>0</v>
      </c>
    </row>
    <row r="143" spans="1:2">
      <c r="A143" t="s">
        <v>312</v>
      </c>
      <c r="B143">
        <f>[4]p55!B143</f>
        <v>0</v>
      </c>
    </row>
    <row r="144" spans="1:2">
      <c r="A144" t="s">
        <v>313</v>
      </c>
      <c r="B144">
        <f>[4]p55!B144</f>
        <v>0</v>
      </c>
    </row>
    <row r="145" spans="1:2">
      <c r="A145" t="s">
        <v>314</v>
      </c>
      <c r="B145">
        <f>[4]p55!B145</f>
        <v>371618099.99999994</v>
      </c>
    </row>
    <row r="146" spans="1:2">
      <c r="A146" t="s">
        <v>315</v>
      </c>
      <c r="B146">
        <f>[4]p55!B146</f>
        <v>10028250</v>
      </c>
    </row>
    <row r="147" spans="1:2">
      <c r="A147" t="s">
        <v>316</v>
      </c>
      <c r="B147">
        <f>[4]p55!B147</f>
        <v>9064350</v>
      </c>
    </row>
    <row r="148" spans="1:2">
      <c r="A148" t="s">
        <v>317</v>
      </c>
      <c r="B148">
        <f>[4]p55!B148</f>
        <v>2186800</v>
      </c>
    </row>
    <row r="149" spans="1:2">
      <c r="A149" t="s">
        <v>318</v>
      </c>
      <c r="B149">
        <f>[4]p55!B149</f>
        <v>3585450</v>
      </c>
    </row>
    <row r="150" spans="1:2">
      <c r="A150" t="s">
        <v>319</v>
      </c>
      <c r="B150">
        <f>[4]p55!B150</f>
        <v>8016232</v>
      </c>
    </row>
    <row r="151" spans="1:2">
      <c r="A151" t="s">
        <v>320</v>
      </c>
      <c r="B151">
        <f>[4]p55!B151</f>
        <v>2615.896721048181</v>
      </c>
    </row>
    <row r="152" spans="1:2">
      <c r="A152" t="s">
        <v>321</v>
      </c>
      <c r="B152">
        <f>[4]p55!B152</f>
        <v>370.05174859584838</v>
      </c>
    </row>
    <row r="153" spans="1:2">
      <c r="A153" t="s">
        <v>322</v>
      </c>
      <c r="B153">
        <f>[4]p55!B153</f>
        <v>191.83242621019994</v>
      </c>
    </row>
    <row r="154" spans="1:2">
      <c r="A154" t="s">
        <v>323</v>
      </c>
      <c r="B154">
        <f>[4]p55!B154</f>
        <v>19.560553003475146</v>
      </c>
    </row>
    <row r="155" spans="1:2">
      <c r="A155" t="s">
        <v>324</v>
      </c>
      <c r="B155">
        <f>[4]p55!B155</f>
        <v>23.012415298206054</v>
      </c>
    </row>
    <row r="156" spans="1:2">
      <c r="A156" t="s">
        <v>325</v>
      </c>
      <c r="B156">
        <f>[4]p55!B156</f>
        <v>28.46551912275757</v>
      </c>
    </row>
    <row r="157" spans="1:2">
      <c r="A157" t="s">
        <v>326</v>
      </c>
      <c r="B157">
        <f>[4]p55!B157</f>
        <v>17000010</v>
      </c>
    </row>
    <row r="158" spans="1:2">
      <c r="A158" t="s">
        <v>327</v>
      </c>
      <c r="B158">
        <f>[4]p55!B158</f>
        <v>799994</v>
      </c>
    </row>
    <row r="159" spans="1:2">
      <c r="A159" t="s">
        <v>328</v>
      </c>
      <c r="B159">
        <f>[4]p55!B159</f>
        <v>799999.2</v>
      </c>
    </row>
    <row r="160" spans="1:2">
      <c r="A160" t="s">
        <v>329</v>
      </c>
      <c r="B160">
        <f>[4]p55!B160</f>
        <v>200000.24</v>
      </c>
    </row>
    <row r="161" spans="1:2">
      <c r="A161" t="s">
        <v>330</v>
      </c>
      <c r="B161">
        <f>[4]p55!B161</f>
        <v>350000</v>
      </c>
    </row>
    <row r="162" spans="1:2">
      <c r="A162" t="s">
        <v>331</v>
      </c>
      <c r="B162">
        <f>[4]p55!B162</f>
        <v>1200000</v>
      </c>
    </row>
    <row r="163" spans="1:2">
      <c r="A163" t="s">
        <v>332</v>
      </c>
      <c r="B163">
        <f>[4]p55!B163</f>
        <v>33445628.999999993</v>
      </c>
    </row>
    <row r="164" spans="1:2">
      <c r="A164" t="s">
        <v>333</v>
      </c>
      <c r="B164">
        <f>[4]p55!B164</f>
        <v>0</v>
      </c>
    </row>
    <row r="165" spans="1:2">
      <c r="A165" t="s">
        <v>334</v>
      </c>
      <c r="B165">
        <f>[4]p55!B165</f>
        <v>833920.2</v>
      </c>
    </row>
    <row r="166" spans="1:2">
      <c r="A166" t="s">
        <v>335</v>
      </c>
      <c r="B166">
        <f>[4]p55!B166</f>
        <v>251482</v>
      </c>
    </row>
    <row r="167" spans="1:2">
      <c r="A167" t="s">
        <v>336</v>
      </c>
      <c r="B167">
        <f>[4]p55!B167</f>
        <v>412326.75</v>
      </c>
    </row>
    <row r="168" spans="1:2">
      <c r="A168" t="s">
        <v>337</v>
      </c>
      <c r="B168">
        <f>[4]p55!B168</f>
        <v>0</v>
      </c>
    </row>
    <row r="169" spans="1:2">
      <c r="A169" t="s">
        <v>338</v>
      </c>
      <c r="B169">
        <f>[4]p55!B169</f>
        <v>3</v>
      </c>
    </row>
    <row r="170" spans="1:2">
      <c r="A170" t="s">
        <v>339</v>
      </c>
      <c r="B170">
        <f>[4]p55!B170</f>
        <v>6</v>
      </c>
    </row>
    <row r="171" spans="1:2">
      <c r="A171" t="s">
        <v>340</v>
      </c>
      <c r="B171">
        <f>[4]p55!B171</f>
        <v>365640</v>
      </c>
    </row>
    <row r="172" spans="1:2">
      <c r="A172" t="s">
        <v>341</v>
      </c>
      <c r="B172">
        <f>[4]p55!B172</f>
        <v>9377052.75</v>
      </c>
    </row>
    <row r="173" spans="1:2">
      <c r="A173" t="s">
        <v>342</v>
      </c>
      <c r="B173">
        <f>[4]p55!B173</f>
        <v>35865733.499999993</v>
      </c>
    </row>
    <row r="174" spans="1:2">
      <c r="A174" t="s">
        <v>343</v>
      </c>
      <c r="B174">
        <f>[4]p55!B174</f>
        <v>365640</v>
      </c>
    </row>
    <row r="175" spans="1:2">
      <c r="A175" t="s">
        <v>344</v>
      </c>
      <c r="B175">
        <f>[4]p55!B175</f>
        <v>9377052.75</v>
      </c>
    </row>
    <row r="176" spans="1:2">
      <c r="A176" t="s">
        <v>345</v>
      </c>
      <c r="B176">
        <f>[4]p55!B176</f>
        <v>35865733.499999993</v>
      </c>
    </row>
    <row r="177" spans="1:2">
      <c r="A177" t="s">
        <v>346</v>
      </c>
      <c r="B177">
        <f>[4]p55!B177</f>
        <v>361069</v>
      </c>
    </row>
    <row r="178" spans="1:2">
      <c r="A178" t="s">
        <v>347</v>
      </c>
      <c r="B178">
        <f>[4]p55!B178</f>
        <v>8939990.4481060598</v>
      </c>
    </row>
    <row r="179" spans="1:2">
      <c r="A179" t="s">
        <v>348</v>
      </c>
      <c r="B179">
        <f>[4]p55!B179</f>
        <v>33639116.649999999</v>
      </c>
    </row>
    <row r="180" spans="1:2">
      <c r="A180" t="s">
        <v>349</v>
      </c>
      <c r="B180">
        <f>[4]p55!B180</f>
        <v>333389</v>
      </c>
    </row>
    <row r="181" spans="1:2">
      <c r="A181" t="s">
        <v>350</v>
      </c>
      <c r="B181">
        <f>[4]p55!B181</f>
        <v>1928496</v>
      </c>
    </row>
    <row r="182" spans="1:2">
      <c r="A182" t="s">
        <v>351</v>
      </c>
      <c r="B182">
        <f>[4]p55!B182</f>
        <v>7071504</v>
      </c>
    </row>
    <row r="183" spans="1:2">
      <c r="A183" t="s">
        <v>352</v>
      </c>
      <c r="B183">
        <f>[4]p55!B183</f>
        <v>357423</v>
      </c>
    </row>
    <row r="184" spans="1:2">
      <c r="A184" t="s">
        <v>353</v>
      </c>
      <c r="B184">
        <f>[4]p55!B184</f>
        <v>1928496</v>
      </c>
    </row>
    <row r="185" spans="1:2">
      <c r="A185" t="s">
        <v>354</v>
      </c>
      <c r="B185">
        <f>[4]p55!B185</f>
        <v>7580133</v>
      </c>
    </row>
    <row r="186" spans="1:2">
      <c r="A186" t="s">
        <v>355</v>
      </c>
      <c r="B186">
        <f>[4]p55!B186</f>
        <v>352956</v>
      </c>
    </row>
    <row r="187" spans="1:2">
      <c r="A187" t="s">
        <v>356</v>
      </c>
      <c r="B187">
        <f>[4]p55!B187</f>
        <v>1919562</v>
      </c>
    </row>
    <row r="188" spans="1:2">
      <c r="A188" t="s">
        <v>357</v>
      </c>
      <c r="B188">
        <f>[4]p55!B188</f>
        <v>7489449</v>
      </c>
    </row>
    <row r="189" spans="1:2">
      <c r="A189" t="s">
        <v>358</v>
      </c>
      <c r="B189">
        <f>[4]p55!B189</f>
        <v>0</v>
      </c>
    </row>
    <row r="190" spans="1:2">
      <c r="A190" t="s">
        <v>359</v>
      </c>
      <c r="B190">
        <f>[4]p55!B190</f>
        <v>0</v>
      </c>
    </row>
    <row r="191" spans="1:2">
      <c r="A191" t="s">
        <v>360</v>
      </c>
      <c r="B191">
        <f>[4]p55!B191</f>
        <v>0</v>
      </c>
    </row>
    <row r="192" spans="1:2">
      <c r="A192" t="s">
        <v>361</v>
      </c>
      <c r="B192">
        <f>[4]p55!B192</f>
        <v>50863</v>
      </c>
    </row>
    <row r="193" spans="1:2">
      <c r="A193" t="s">
        <v>362</v>
      </c>
      <c r="B193">
        <f>[4]p55!B193</f>
        <v>6293575.1999999993</v>
      </c>
    </row>
    <row r="194" spans="1:2">
      <c r="A194" t="s">
        <v>363</v>
      </c>
      <c r="B194">
        <f>[4]p55!B194</f>
        <v>123.73587750246142</v>
      </c>
    </row>
    <row r="195" spans="1:2">
      <c r="A195" t="s">
        <v>364</v>
      </c>
      <c r="B195">
        <f>[4]p55!B195</f>
        <v>0</v>
      </c>
    </row>
    <row r="196" spans="1:2">
      <c r="A196" t="s">
        <v>365</v>
      </c>
      <c r="B196">
        <f>[4]p55!B196</f>
        <v>0</v>
      </c>
    </row>
    <row r="197" spans="1:2">
      <c r="A197" t="s">
        <v>366</v>
      </c>
      <c r="B197">
        <f>[4]p55!B197</f>
        <v>0</v>
      </c>
    </row>
    <row r="198" spans="1:2">
      <c r="A198" t="s">
        <v>367</v>
      </c>
      <c r="B198">
        <f>[4]p55!B198</f>
        <v>0</v>
      </c>
    </row>
    <row r="199" spans="1:2">
      <c r="A199" t="s">
        <v>368</v>
      </c>
      <c r="B199">
        <f>[4]p55!B199</f>
        <v>0</v>
      </c>
    </row>
    <row r="200" spans="1:2">
      <c r="A200" t="s">
        <v>369</v>
      </c>
      <c r="B200">
        <f>[4]p55!B200</f>
        <v>0</v>
      </c>
    </row>
    <row r="201" spans="1:2">
      <c r="A201" t="s">
        <v>370</v>
      </c>
      <c r="B201">
        <f>[4]p55!B201</f>
        <v>78672</v>
      </c>
    </row>
    <row r="202" spans="1:2">
      <c r="A202" t="s">
        <v>371</v>
      </c>
      <c r="B202">
        <f>[4]p55!B202</f>
        <v>2123789</v>
      </c>
    </row>
    <row r="203" spans="1:2">
      <c r="A203" t="s">
        <v>372</v>
      </c>
      <c r="B203">
        <f>[4]p55!B203</f>
        <v>26.995491752877271</v>
      </c>
    </row>
    <row r="204" spans="1:2">
      <c r="A204" t="s">
        <v>373</v>
      </c>
      <c r="B204">
        <f>[4]p55!B204</f>
        <v>0</v>
      </c>
    </row>
    <row r="205" spans="1:2">
      <c r="A205" t="s">
        <v>374</v>
      </c>
      <c r="B205">
        <f>[4]p55!B205</f>
        <v>0</v>
      </c>
    </row>
    <row r="206" spans="1:2">
      <c r="A206" t="s">
        <v>375</v>
      </c>
      <c r="B206">
        <f>[4]p55!B206</f>
        <v>0</v>
      </c>
    </row>
    <row r="207" spans="1:2">
      <c r="A207" t="s">
        <v>376</v>
      </c>
      <c r="B207">
        <f>[4]p55!B207</f>
        <v>217248</v>
      </c>
    </row>
    <row r="208" spans="1:2">
      <c r="A208" t="s">
        <v>377</v>
      </c>
      <c r="B208">
        <f>[4]p55!B208</f>
        <v>405529</v>
      </c>
    </row>
    <row r="209" spans="1:2">
      <c r="A209" t="s">
        <v>378</v>
      </c>
      <c r="B209">
        <f>[4]p55!B209</f>
        <v>0</v>
      </c>
    </row>
    <row r="210" spans="1:2">
      <c r="A210" t="s">
        <v>379</v>
      </c>
      <c r="B210">
        <f>[4]p55!B210</f>
        <v>0</v>
      </c>
    </row>
    <row r="211" spans="1:2">
      <c r="A211" t="s">
        <v>380</v>
      </c>
      <c r="B211">
        <f>[4]p55!B211</f>
        <v>708727.8</v>
      </c>
    </row>
    <row r="212" spans="1:2">
      <c r="A212" t="s">
        <v>381</v>
      </c>
      <c r="B212">
        <f>[4]p55!B212</f>
        <v>1375903</v>
      </c>
    </row>
    <row r="213" spans="1:2">
      <c r="A213" t="s">
        <v>382</v>
      </c>
      <c r="B213">
        <f>[4]p55!B213</f>
        <v>38315837.53890717</v>
      </c>
    </row>
    <row r="214" spans="1:2">
      <c r="A214" t="s">
        <v>137</v>
      </c>
      <c r="B214">
        <f>[4]p55!B214</f>
        <v>513800</v>
      </c>
    </row>
    <row r="215" spans="1:2">
      <c r="A215" t="s">
        <v>383</v>
      </c>
      <c r="B215">
        <f>[4]p55!B215</f>
        <v>0</v>
      </c>
    </row>
    <row r="216" spans="1:2">
      <c r="A216" t="s">
        <v>384</v>
      </c>
      <c r="B216">
        <f>[4]p55!B216</f>
        <v>38829637.53890717</v>
      </c>
    </row>
    <row r="217" spans="1:2">
      <c r="A217" t="s">
        <v>385</v>
      </c>
      <c r="B217">
        <f>[4]p55!B217</f>
        <v>16737812</v>
      </c>
    </row>
    <row r="218" spans="1:2">
      <c r="A218" t="s">
        <v>386</v>
      </c>
      <c r="B218">
        <f>[4]p55!B218</f>
        <v>1331504.8</v>
      </c>
    </row>
    <row r="219" spans="1:2">
      <c r="A219" t="s">
        <v>387</v>
      </c>
      <c r="B219">
        <f>[4]p55!B219</f>
        <v>4128964</v>
      </c>
    </row>
    <row r="220" spans="1:2">
      <c r="A220" t="s">
        <v>388</v>
      </c>
      <c r="B220">
        <f>[4]p55!B220</f>
        <v>229535</v>
      </c>
    </row>
    <row r="221" spans="1:2">
      <c r="A221" t="s">
        <v>145</v>
      </c>
      <c r="B221">
        <f>[4]p55!B221</f>
        <v>4800000</v>
      </c>
    </row>
    <row r="222" spans="1:2">
      <c r="A222" t="s">
        <v>146</v>
      </c>
      <c r="B222">
        <f>[4]p55!B222</f>
        <v>1116117</v>
      </c>
    </row>
    <row r="223" spans="1:2">
      <c r="A223" t="s">
        <v>389</v>
      </c>
      <c r="B223">
        <f>[4]p55!B223</f>
        <v>162484</v>
      </c>
    </row>
    <row r="224" spans="1:2">
      <c r="A224" t="s">
        <v>390</v>
      </c>
      <c r="B224">
        <f>[4]p55!B224</f>
        <v>0</v>
      </c>
    </row>
    <row r="225" spans="1:2">
      <c r="A225" t="s">
        <v>391</v>
      </c>
      <c r="B225">
        <f>[4]p55!B225</f>
        <v>0</v>
      </c>
    </row>
    <row r="226" spans="1:2">
      <c r="A226" t="s">
        <v>392</v>
      </c>
      <c r="B226">
        <f>[4]p55!B226</f>
        <v>2700000</v>
      </c>
    </row>
    <row r="227" spans="1:2">
      <c r="A227" t="s">
        <v>152</v>
      </c>
      <c r="B227">
        <f>[4]p55!B227</f>
        <v>160000</v>
      </c>
    </row>
    <row r="228" spans="1:2">
      <c r="A228" t="s">
        <v>393</v>
      </c>
      <c r="B228">
        <f>[4]p55!B228</f>
        <v>0</v>
      </c>
    </row>
    <row r="229" spans="1:2">
      <c r="A229" t="s">
        <v>394</v>
      </c>
      <c r="B229">
        <f>[4]p55!B229</f>
        <v>262809</v>
      </c>
    </row>
    <row r="230" spans="1:2">
      <c r="A230" t="s">
        <v>395</v>
      </c>
      <c r="B230">
        <f>[4]p55!B230</f>
        <v>2683561.2020325996</v>
      </c>
    </row>
    <row r="231" spans="1:2">
      <c r="A231" t="s">
        <v>396</v>
      </c>
      <c r="B231">
        <f>[4]p55!B231</f>
        <v>34312787.0020326</v>
      </c>
    </row>
    <row r="232" spans="1:2">
      <c r="A232" t="s">
        <v>397</v>
      </c>
      <c r="B232">
        <f>[4]p55!B232</f>
        <v>4516850.53687457</v>
      </c>
    </row>
    <row r="233" spans="1:2">
      <c r="A233" t="s">
        <v>398</v>
      </c>
      <c r="B233">
        <f>[4]p55!B233</f>
        <v>1535729</v>
      </c>
    </row>
    <row r="234" spans="1:2">
      <c r="A234" t="s">
        <v>243</v>
      </c>
      <c r="B234">
        <f>[4]p55!B234</f>
        <v>2981121.53687457</v>
      </c>
    </row>
    <row r="235" spans="1:2">
      <c r="A235" t="s">
        <v>399</v>
      </c>
      <c r="B235">
        <f>[4]p55!B235</f>
        <v>6250000</v>
      </c>
    </row>
    <row r="236" spans="1:2">
      <c r="A236" t="s">
        <v>400</v>
      </c>
      <c r="B236">
        <f>[4]p55!B236</f>
        <v>11666666.666666668</v>
      </c>
    </row>
    <row r="237" spans="1:2">
      <c r="A237" t="s">
        <v>401</v>
      </c>
      <c r="B237">
        <f>[4]p55!B237</f>
        <v>10000000</v>
      </c>
    </row>
    <row r="238" spans="1:2">
      <c r="A238" t="s">
        <v>402</v>
      </c>
      <c r="B238">
        <f>[4]p55!B238</f>
        <v>400</v>
      </c>
    </row>
    <row r="239" spans="1:2">
      <c r="A239" t="s">
        <v>403</v>
      </c>
      <c r="B239">
        <f>[4]p55!B239</f>
        <v>300</v>
      </c>
    </row>
    <row r="240" spans="1:2">
      <c r="A240" t="s">
        <v>404</v>
      </c>
      <c r="B240">
        <f>[4]p55!B240</f>
        <v>1000</v>
      </c>
    </row>
    <row r="241" spans="1:2">
      <c r="A241" t="s">
        <v>405</v>
      </c>
      <c r="B241">
        <f>[4]p55!B241</f>
        <v>1.4</v>
      </c>
    </row>
    <row r="242" spans="1:2">
      <c r="A242" t="s">
        <v>406</v>
      </c>
      <c r="B242">
        <f>[4]p55!B242</f>
        <v>3.8</v>
      </c>
    </row>
    <row r="243" spans="1:2">
      <c r="A243" t="s">
        <v>407</v>
      </c>
      <c r="B243">
        <f>[4]p55!B243</f>
        <v>52519715</v>
      </c>
    </row>
    <row r="244" spans="1:2">
      <c r="A244" t="s">
        <v>408</v>
      </c>
      <c r="B244">
        <f>[4]p55!B244</f>
        <v>9444321</v>
      </c>
    </row>
    <row r="245" spans="1:2">
      <c r="A245" t="s">
        <v>409</v>
      </c>
      <c r="B245">
        <f>[4]p55!B245</f>
        <v>45000</v>
      </c>
    </row>
    <row r="246" spans="1:2">
      <c r="A246" t="s">
        <v>410</v>
      </c>
      <c r="B246">
        <f>[4]p55!B246</f>
        <v>0</v>
      </c>
    </row>
    <row r="247" spans="1:2">
      <c r="A247" t="s">
        <v>411</v>
      </c>
      <c r="B247">
        <f>[4]p55!B247</f>
        <v>6.5</v>
      </c>
    </row>
    <row r="248" spans="1:2">
      <c r="A248" t="s">
        <v>412</v>
      </c>
      <c r="B248">
        <f>[4]p55!B248</f>
        <v>6.5</v>
      </c>
    </row>
    <row r="249" spans="1:2">
      <c r="A249" t="s">
        <v>413</v>
      </c>
      <c r="B249">
        <f>[4]p55!B249</f>
        <v>0</v>
      </c>
    </row>
    <row r="250" spans="1:2">
      <c r="A250" t="s">
        <v>414</v>
      </c>
      <c r="B250">
        <f>[4]p55!B250</f>
        <v>0</v>
      </c>
    </row>
    <row r="251" spans="1:2">
      <c r="A251" t="s">
        <v>415</v>
      </c>
      <c r="B251">
        <f>[4]p55!B251</f>
        <v>0</v>
      </c>
    </row>
    <row r="252" spans="1:2">
      <c r="A252" t="s">
        <v>416</v>
      </c>
      <c r="B252">
        <f>[4]p55!B252</f>
        <v>0</v>
      </c>
    </row>
    <row r="253" spans="1:2">
      <c r="A253" t="s">
        <v>417</v>
      </c>
      <c r="B253">
        <f>[4]p55!B253</f>
        <v>0</v>
      </c>
    </row>
    <row r="254" spans="1:2">
      <c r="A254" t="s">
        <v>418</v>
      </c>
      <c r="B254">
        <f>[4]p55!B254</f>
        <v>0</v>
      </c>
    </row>
    <row r="255" spans="1:2">
      <c r="A255" t="s">
        <v>419</v>
      </c>
      <c r="B255">
        <f>[4]p55!B255</f>
        <v>0</v>
      </c>
    </row>
    <row r="256" spans="1:2">
      <c r="A256" t="s">
        <v>420</v>
      </c>
      <c r="B256">
        <f>[4]p55!B256</f>
        <v>0</v>
      </c>
    </row>
    <row r="257" spans="1:2">
      <c r="A257" t="s">
        <v>421</v>
      </c>
      <c r="B257">
        <f>[4]p55!B257</f>
        <v>0</v>
      </c>
    </row>
    <row r="258" spans="1:2">
      <c r="A258" t="s">
        <v>422</v>
      </c>
      <c r="B258">
        <f>[4]p55!B258</f>
        <v>0</v>
      </c>
    </row>
    <row r="259" spans="1:2">
      <c r="A259" t="s">
        <v>423</v>
      </c>
      <c r="B259">
        <f>[4]p55!B259</f>
        <v>5</v>
      </c>
    </row>
    <row r="260" spans="1:2">
      <c r="A260" t="s">
        <v>1065</v>
      </c>
      <c r="B260">
        <f>[4]p55!B260</f>
        <v>14.333129444467998</v>
      </c>
    </row>
    <row r="261" spans="1:2">
      <c r="A261" t="s">
        <v>1066</v>
      </c>
      <c r="B261">
        <f>[4]p55!B261</f>
        <v>21.219214292999695</v>
      </c>
    </row>
    <row r="262" spans="1:2">
      <c r="A262" t="s">
        <v>227</v>
      </c>
      <c r="B262">
        <f>[4]p55!B262</f>
        <v>90</v>
      </c>
    </row>
    <row r="263" spans="1:2">
      <c r="A263" t="s">
        <v>228</v>
      </c>
      <c r="B263">
        <f>[4]p55!B263</f>
        <v>90</v>
      </c>
    </row>
    <row r="264" spans="1:2">
      <c r="A264" t="s">
        <v>346</v>
      </c>
      <c r="B264">
        <f>[4]p55!B264</f>
        <v>361069</v>
      </c>
    </row>
    <row r="265" spans="1:2">
      <c r="A265" t="s">
        <v>355</v>
      </c>
      <c r="B265">
        <f>[4]p55!B265</f>
        <v>352956</v>
      </c>
    </row>
    <row r="266" spans="1:2">
      <c r="A266" t="s">
        <v>338</v>
      </c>
      <c r="B266">
        <f>[4]p55!B266</f>
        <v>3</v>
      </c>
    </row>
    <row r="267" spans="1:2">
      <c r="A267" t="s">
        <v>339</v>
      </c>
      <c r="B267">
        <f>[4]p55!B267</f>
        <v>6</v>
      </c>
    </row>
    <row r="268" spans="1:2">
      <c r="A268" t="s">
        <v>1067</v>
      </c>
      <c r="B268">
        <f>[4]p55!B268</f>
        <v>866565.6</v>
      </c>
    </row>
    <row r="269" spans="1:2">
      <c r="A269" t="s">
        <v>1068</v>
      </c>
      <c r="B269">
        <f>[4]p55!B269</f>
        <v>1058868</v>
      </c>
    </row>
    <row r="270" spans="1:2">
      <c r="A270" t="s">
        <v>1069</v>
      </c>
      <c r="B270">
        <f>[4]p55!B270</f>
        <v>2064810.4807707835</v>
      </c>
    </row>
    <row r="271" spans="1:2">
      <c r="A271" t="s">
        <v>1070</v>
      </c>
      <c r="B271">
        <f>[4]p55!B271</f>
        <v>0.66096711287146215</v>
      </c>
    </row>
    <row r="272" spans="1:2">
      <c r="A272" t="s">
        <v>1071</v>
      </c>
      <c r="B272">
        <f>[4]p55!B272</f>
        <v>0.68849337146094725</v>
      </c>
    </row>
    <row r="273" spans="1:2">
      <c r="A273" t="s">
        <v>1072</v>
      </c>
      <c r="B273">
        <f>[4]p55!B273</f>
        <v>0.6909140103555278</v>
      </c>
    </row>
    <row r="274" spans="1:2">
      <c r="A274" t="s">
        <v>1073</v>
      </c>
      <c r="B274">
        <f>[4]p55!B274</f>
        <v>0.62835184605416861</v>
      </c>
    </row>
    <row r="275" spans="1:2">
      <c r="A275" t="s">
        <v>1087</v>
      </c>
      <c r="B275">
        <f>[4]p55!B275</f>
        <v>0.69072036632011535</v>
      </c>
    </row>
    <row r="276" spans="1:2">
      <c r="A276" t="s">
        <v>1088</v>
      </c>
      <c r="B276">
        <f>[4]p55!B276</f>
        <v>0.62822222617737178</v>
      </c>
    </row>
    <row r="277" spans="1:2">
      <c r="A277" t="s">
        <v>1091</v>
      </c>
      <c r="B277">
        <f>[4]p55!B277</f>
        <v>3963170.53687457</v>
      </c>
    </row>
    <row r="278" spans="1:2">
      <c r="A278" t="s">
        <v>1092</v>
      </c>
      <c r="B278">
        <f>[4]p55!B278</f>
        <v>1.6403513755232266</v>
      </c>
    </row>
    <row r="279" spans="1:2">
      <c r="A279" t="s">
        <v>1093</v>
      </c>
      <c r="B279">
        <f>[4]p55!B279</f>
        <v>0.62126252995329667</v>
      </c>
    </row>
    <row r="280" spans="1:2">
      <c r="A280" t="s">
        <v>1094</v>
      </c>
      <c r="B280">
        <f>[4]p55!B280</f>
        <v>0.37873747004670338</v>
      </c>
    </row>
    <row r="281" spans="1:2">
      <c r="A281" t="s">
        <v>1099</v>
      </c>
      <c r="B281">
        <f>[4]p55!B281</f>
        <v>0.10032000000000001</v>
      </c>
    </row>
    <row r="282" spans="1:2">
      <c r="A282" t="s">
        <v>1100</v>
      </c>
      <c r="B282">
        <f>[4]p55!B282</f>
        <v>0.1246052706328484</v>
      </c>
    </row>
    <row r="283" spans="1:2">
      <c r="A283" t="s">
        <v>1095</v>
      </c>
      <c r="B283">
        <f>[4]p55!B283</f>
        <v>43075394</v>
      </c>
    </row>
    <row r="284" spans="1:2">
      <c r="A284" t="s">
        <v>1096</v>
      </c>
      <c r="B284">
        <f>[4]p55!B284</f>
        <v>26259857.883351453</v>
      </c>
    </row>
    <row r="285" spans="1:2">
      <c r="A285" t="s">
        <v>1097</v>
      </c>
      <c r="B285">
        <f>[4]p55!B285</f>
        <v>1898360.0561037865</v>
      </c>
    </row>
    <row r="286" spans="1:2">
      <c r="A286" t="s">
        <v>1101</v>
      </c>
      <c r="B286">
        <f>[4]p55!B286</f>
        <v>3000000</v>
      </c>
    </row>
    <row r="287" spans="1:2">
      <c r="A287" t="s">
        <v>1102</v>
      </c>
      <c r="B287">
        <f>[4]p55!B287</f>
        <v>0</v>
      </c>
    </row>
    <row r="288" spans="1:2">
      <c r="A288" t="s">
        <v>1103</v>
      </c>
      <c r="B288">
        <f>[4]p55!B288</f>
        <v>0</v>
      </c>
    </row>
    <row r="289" spans="1:2">
      <c r="A289" t="s">
        <v>1069</v>
      </c>
      <c r="B289">
        <f>[4]p55!B289</f>
        <v>2064810.4807707835</v>
      </c>
    </row>
    <row r="290" spans="1:2">
      <c r="A290" t="s">
        <v>508</v>
      </c>
      <c r="B290">
        <f>[4]p55!B290</f>
        <v>0.10951774195888452</v>
      </c>
    </row>
    <row r="291" spans="1:2">
      <c r="A291" t="s">
        <v>1104</v>
      </c>
      <c r="B291">
        <f>[4]p55!B291</f>
        <v>0.22863812731463912</v>
      </c>
    </row>
  </sheetData>
  <phoneticPr fontId="33" type="noConversion"/>
  <pageMargins left="0.75" right="0.75" top="1" bottom="1" header="0.5" footer="0.5"/>
  <headerFooter alignWithMargins="0"/>
  <drawing r:id="rId1"/>
</worksheet>
</file>

<file path=xl/worksheets/sheet6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70"/>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1210</v>
      </c>
    </row>
    <row r="2" spans="1:11">
      <c r="A2">
        <v>56</v>
      </c>
      <c r="B2" t="s">
        <v>176</v>
      </c>
      <c r="C2" t="s">
        <v>177</v>
      </c>
      <c r="D2" t="s">
        <v>178</v>
      </c>
      <c r="E2" t="s">
        <v>8</v>
      </c>
      <c r="F2" t="s">
        <v>179</v>
      </c>
      <c r="G2" t="s">
        <v>10</v>
      </c>
      <c r="H2" t="s">
        <v>180</v>
      </c>
    </row>
    <row r="3" spans="1:11">
      <c r="A3" t="s">
        <v>181</v>
      </c>
      <c r="B3">
        <f>[4]p56!B3</f>
        <v>349392</v>
      </c>
      <c r="C3">
        <f>[4]p56!C3</f>
        <v>158910</v>
      </c>
      <c r="D3">
        <f>[4]p56!D3</f>
        <v>103618</v>
      </c>
      <c r="E3">
        <f>[4]p56!E3</f>
        <v>243022</v>
      </c>
      <c r="F3">
        <f>[4]p56!F3</f>
        <v>265413</v>
      </c>
      <c r="G3">
        <f>[4]p56!G3</f>
        <v>673796</v>
      </c>
      <c r="H3">
        <f>[4]p56!H3</f>
        <v>1794151</v>
      </c>
      <c r="I3">
        <f>[4]p56!I3</f>
        <v>0</v>
      </c>
      <c r="J3">
        <f>[4]p56!J3</f>
        <v>0</v>
      </c>
      <c r="K3">
        <f>[4]p56!K3</f>
        <v>0</v>
      </c>
    </row>
    <row r="4" spans="1:11">
      <c r="A4" t="s">
        <v>182</v>
      </c>
      <c r="B4">
        <f>[4]p56!B4</f>
        <v>349392</v>
      </c>
      <c r="C4">
        <f>[4]p56!C4</f>
        <v>158910</v>
      </c>
      <c r="D4">
        <f>[4]p56!D4</f>
        <v>103618</v>
      </c>
      <c r="E4">
        <f>[4]p56!E4</f>
        <v>243022</v>
      </c>
      <c r="F4">
        <f>[4]p56!F4</f>
        <v>265413</v>
      </c>
      <c r="G4">
        <f>[4]p56!G4</f>
        <v>673796</v>
      </c>
      <c r="H4">
        <f>[4]p56!H4</f>
        <v>1794151</v>
      </c>
      <c r="I4">
        <f>[4]p56!I4</f>
        <v>0</v>
      </c>
      <c r="J4">
        <f>[4]p56!J4</f>
        <v>0</v>
      </c>
      <c r="K4">
        <f>[4]p56!K4</f>
        <v>0</v>
      </c>
    </row>
    <row r="5" spans="1:11">
      <c r="A5" t="s">
        <v>183</v>
      </c>
      <c r="B5">
        <f>[4]p56!B5</f>
        <v>0</v>
      </c>
      <c r="C5">
        <f>[4]p56!C5</f>
        <v>0</v>
      </c>
      <c r="D5">
        <f>[4]p56!D5</f>
        <v>103618</v>
      </c>
      <c r="E5">
        <f>[4]p56!E5</f>
        <v>0</v>
      </c>
      <c r="F5">
        <f>[4]p56!F5</f>
        <v>0</v>
      </c>
      <c r="G5">
        <f>[4]p56!G5</f>
        <v>0</v>
      </c>
      <c r="H5">
        <f>[4]p56!H5</f>
        <v>0</v>
      </c>
      <c r="I5">
        <f>[4]p56!I5</f>
        <v>0</v>
      </c>
      <c r="J5">
        <f>[4]p56!J5</f>
        <v>0</v>
      </c>
      <c r="K5">
        <f>[4]p56!K5</f>
        <v>0</v>
      </c>
    </row>
    <row r="6" spans="1:11">
      <c r="A6" t="s">
        <v>184</v>
      </c>
      <c r="B6">
        <f>[4]p56!B6</f>
        <v>349392</v>
      </c>
      <c r="C6">
        <f>[4]p56!C6</f>
        <v>158910</v>
      </c>
      <c r="D6">
        <f>[4]p56!D6</f>
        <v>0</v>
      </c>
      <c r="E6">
        <f>[4]p56!E6</f>
        <v>243022</v>
      </c>
      <c r="F6">
        <f>[4]p56!F6</f>
        <v>265413</v>
      </c>
      <c r="G6">
        <f>[4]p56!G6</f>
        <v>673796</v>
      </c>
      <c r="H6">
        <f>[4]p56!H6</f>
        <v>0</v>
      </c>
      <c r="I6">
        <f>[4]p56!I6</f>
        <v>0</v>
      </c>
      <c r="J6">
        <f>[4]p56!J6</f>
        <v>0</v>
      </c>
      <c r="K6">
        <f>[4]p56!K6</f>
        <v>0</v>
      </c>
    </row>
    <row r="7" spans="1:11">
      <c r="A7" t="s">
        <v>185</v>
      </c>
      <c r="B7">
        <f>[4]p56!B7</f>
        <v>0</v>
      </c>
      <c r="C7">
        <f>[4]p56!C7</f>
        <v>0</v>
      </c>
      <c r="D7">
        <f>[4]p56!D7</f>
        <v>1690533</v>
      </c>
      <c r="E7">
        <f>[4]p56!E7</f>
        <v>0</v>
      </c>
      <c r="F7">
        <f>[4]p56!F7</f>
        <v>0</v>
      </c>
      <c r="G7">
        <f>[4]p56!G7</f>
        <v>0</v>
      </c>
      <c r="H7">
        <f>[4]p56!H7</f>
        <v>0</v>
      </c>
      <c r="I7">
        <f>[4]p56!I7</f>
        <v>0</v>
      </c>
      <c r="J7">
        <f>[4]p56!J7</f>
        <v>0</v>
      </c>
      <c r="K7">
        <f>[4]p56!K7</f>
        <v>0</v>
      </c>
    </row>
    <row r="8" spans="1:11">
      <c r="A8" t="s">
        <v>186</v>
      </c>
      <c r="B8">
        <f>[4]p56!B8</f>
        <v>308313</v>
      </c>
      <c r="C8">
        <f>[4]p56!C8</f>
        <v>118819</v>
      </c>
      <c r="D8">
        <f>[4]p56!D8</f>
        <v>99227</v>
      </c>
      <c r="E8">
        <f>[4]p56!E8</f>
        <v>248014</v>
      </c>
      <c r="F8">
        <f>[4]p56!F8</f>
        <v>310815</v>
      </c>
      <c r="G8">
        <f>[4]p56!G8</f>
        <v>710390</v>
      </c>
      <c r="H8">
        <f>[4]p56!H8</f>
        <v>1795578</v>
      </c>
      <c r="I8">
        <f>[4]p56!I8</f>
        <v>0</v>
      </c>
      <c r="J8">
        <f>[4]p56!J8</f>
        <v>0</v>
      </c>
      <c r="K8">
        <f>[4]p56!K8</f>
        <v>0</v>
      </c>
    </row>
    <row r="9" spans="1:11">
      <c r="A9" t="s">
        <v>187</v>
      </c>
      <c r="B9">
        <f>[4]p56!B9</f>
        <v>308313</v>
      </c>
      <c r="C9">
        <f>[4]p56!C9</f>
        <v>118819</v>
      </c>
      <c r="D9">
        <f>[4]p56!D9</f>
        <v>99227</v>
      </c>
      <c r="E9">
        <f>[4]p56!E9</f>
        <v>248014</v>
      </c>
      <c r="F9">
        <f>[4]p56!F9</f>
        <v>310815</v>
      </c>
      <c r="G9">
        <f>[4]p56!G9</f>
        <v>710390</v>
      </c>
      <c r="H9">
        <f>[4]p56!H9</f>
        <v>1795578</v>
      </c>
      <c r="I9">
        <f>[4]p56!I9</f>
        <v>0</v>
      </c>
      <c r="J9">
        <f>[4]p56!J9</f>
        <v>0</v>
      </c>
      <c r="K9">
        <f>[4]p56!K9</f>
        <v>0</v>
      </c>
    </row>
    <row r="10" spans="1:11">
      <c r="A10" t="s">
        <v>188</v>
      </c>
      <c r="B10">
        <f>[4]p56!B10</f>
        <v>0</v>
      </c>
      <c r="C10">
        <f>[4]p56!C10</f>
        <v>0</v>
      </c>
      <c r="D10">
        <f>[4]p56!D10</f>
        <v>0</v>
      </c>
      <c r="E10">
        <f>[4]p56!E10</f>
        <v>0</v>
      </c>
      <c r="F10">
        <f>[4]p56!F10</f>
        <v>0</v>
      </c>
      <c r="G10">
        <f>[4]p56!G10</f>
        <v>710390</v>
      </c>
      <c r="H10">
        <f>[4]p56!H10</f>
        <v>0</v>
      </c>
      <c r="I10">
        <f>[4]p56!I10</f>
        <v>0</v>
      </c>
      <c r="J10">
        <f>[4]p56!J10</f>
        <v>0</v>
      </c>
      <c r="K10">
        <f>[4]p56!K10</f>
        <v>0</v>
      </c>
    </row>
    <row r="11" spans="1:11">
      <c r="A11" t="s">
        <v>189</v>
      </c>
      <c r="B11">
        <f>[4]p56!B11</f>
        <v>308313</v>
      </c>
      <c r="C11">
        <f>[4]p56!C11</f>
        <v>118819</v>
      </c>
      <c r="D11">
        <f>[4]p56!D11</f>
        <v>99227</v>
      </c>
      <c r="E11">
        <f>[4]p56!E11</f>
        <v>248014</v>
      </c>
      <c r="F11">
        <f>[4]p56!F11</f>
        <v>310815</v>
      </c>
      <c r="G11">
        <f>[4]p56!G11</f>
        <v>0</v>
      </c>
      <c r="H11">
        <f>[4]p56!H11</f>
        <v>0</v>
      </c>
      <c r="I11">
        <f>[4]p56!I11</f>
        <v>0</v>
      </c>
      <c r="J11">
        <f>[4]p56!J11</f>
        <v>0</v>
      </c>
      <c r="K11">
        <f>[4]p56!K11</f>
        <v>0</v>
      </c>
    </row>
    <row r="12" spans="1:11">
      <c r="A12" t="s">
        <v>190</v>
      </c>
      <c r="B12">
        <f>[4]p56!B12</f>
        <v>0</v>
      </c>
      <c r="C12">
        <f>[4]p56!C12</f>
        <v>0</v>
      </c>
      <c r="D12">
        <f>[4]p56!D12</f>
        <v>0</v>
      </c>
      <c r="E12">
        <f>[4]p56!E12</f>
        <v>0</v>
      </c>
      <c r="F12">
        <f>[4]p56!F12</f>
        <v>0</v>
      </c>
      <c r="G12">
        <f>[4]p56!G12</f>
        <v>1085188</v>
      </c>
      <c r="H12">
        <f>[4]p56!H12</f>
        <v>0</v>
      </c>
      <c r="I12">
        <f>[4]p56!I12</f>
        <v>0</v>
      </c>
      <c r="J12">
        <f>[4]p56!J12</f>
        <v>0</v>
      </c>
      <c r="K12">
        <f>[4]p56!K12</f>
        <v>0</v>
      </c>
    </row>
    <row r="13" spans="1:11">
      <c r="A13" t="s">
        <v>191</v>
      </c>
      <c r="B13">
        <f>[4]p56!B13</f>
        <v>4000</v>
      </c>
      <c r="C13">
        <f>[4]p56!C13</f>
        <v>360</v>
      </c>
      <c r="D13">
        <f>[4]p56!D13</f>
        <v>340</v>
      </c>
      <c r="E13">
        <f>[4]p56!E13</f>
        <v>30</v>
      </c>
      <c r="F13">
        <f>[4]p56!F13</f>
        <v>47</v>
      </c>
      <c r="G13">
        <f>[4]p56!G13</f>
        <v>43</v>
      </c>
      <c r="H13">
        <f>[4]p56!H13</f>
        <v>0</v>
      </c>
      <c r="I13">
        <f>[4]p56!I13</f>
        <v>0</v>
      </c>
      <c r="J13">
        <f>[4]p56!J13</f>
        <v>0</v>
      </c>
      <c r="K13">
        <f>[4]p56!K13</f>
        <v>0</v>
      </c>
    </row>
    <row r="14" spans="1:11">
      <c r="A14" t="s">
        <v>192</v>
      </c>
      <c r="B14">
        <f>[4]p56!B14</f>
        <v>4000</v>
      </c>
      <c r="C14">
        <f>[4]p56!C14</f>
        <v>360</v>
      </c>
      <c r="D14">
        <f>[4]p56!D14</f>
        <v>340</v>
      </c>
      <c r="E14">
        <f>[4]p56!E14</f>
        <v>30</v>
      </c>
      <c r="F14">
        <f>[4]p56!F14</f>
        <v>47</v>
      </c>
      <c r="G14">
        <f>[4]p56!G14</f>
        <v>43</v>
      </c>
      <c r="H14">
        <f>[4]p56!H14</f>
        <v>0</v>
      </c>
      <c r="I14">
        <f>[4]p56!I14</f>
        <v>0</v>
      </c>
      <c r="J14">
        <f>[4]p56!J14</f>
        <v>0</v>
      </c>
      <c r="K14">
        <f>[4]p56!K14</f>
        <v>0</v>
      </c>
    </row>
    <row r="15" spans="1:11">
      <c r="A15" t="s">
        <v>193</v>
      </c>
      <c r="B15">
        <f>[4]p56!B15</f>
        <v>4000</v>
      </c>
      <c r="C15">
        <f>[4]p56!C15</f>
        <v>360</v>
      </c>
      <c r="D15">
        <f>[4]p56!D15</f>
        <v>340</v>
      </c>
      <c r="E15">
        <f>[4]p56!E15</f>
        <v>30</v>
      </c>
      <c r="F15">
        <f>[4]p56!F15</f>
        <v>47</v>
      </c>
      <c r="G15">
        <f>[4]p56!G15</f>
        <v>43</v>
      </c>
      <c r="H15">
        <f>[4]p56!H15</f>
        <v>0</v>
      </c>
      <c r="I15">
        <f>[4]p56!I15</f>
        <v>0</v>
      </c>
      <c r="J15">
        <f>[4]p56!J15</f>
        <v>0</v>
      </c>
      <c r="K15">
        <f>[4]p56!K15</f>
        <v>0</v>
      </c>
    </row>
    <row r="16" spans="1:11">
      <c r="A16" t="s">
        <v>194</v>
      </c>
      <c r="B16">
        <f>[4]p56!B16</f>
        <v>4000</v>
      </c>
      <c r="C16">
        <f>[4]p56!C16</f>
        <v>360</v>
      </c>
      <c r="D16">
        <f>[4]p56!D16</f>
        <v>340</v>
      </c>
      <c r="E16">
        <f>[4]p56!E16</f>
        <v>30</v>
      </c>
      <c r="F16">
        <f>[4]p56!F16</f>
        <v>47</v>
      </c>
      <c r="G16">
        <f>[4]p56!G16</f>
        <v>43</v>
      </c>
      <c r="H16">
        <f>[4]p56!H16</f>
        <v>0</v>
      </c>
      <c r="I16">
        <f>[4]p56!I16</f>
        <v>0</v>
      </c>
      <c r="J16">
        <f>[4]p56!J16</f>
        <v>0</v>
      </c>
      <c r="K16">
        <f>[4]p56!K16</f>
        <v>0</v>
      </c>
    </row>
    <row r="17" spans="1:11">
      <c r="A17" t="s">
        <v>195</v>
      </c>
      <c r="B17">
        <f>[4]p56!B17</f>
        <v>4000</v>
      </c>
      <c r="C17">
        <f>[4]p56!C17</f>
        <v>360</v>
      </c>
      <c r="D17">
        <f>[4]p56!D17</f>
        <v>340</v>
      </c>
      <c r="E17">
        <f>[4]p56!E17</f>
        <v>30</v>
      </c>
      <c r="F17">
        <f>[4]p56!F17</f>
        <v>47</v>
      </c>
      <c r="G17">
        <f>[4]p56!G17</f>
        <v>43</v>
      </c>
      <c r="H17">
        <f>[4]p56!H17</f>
        <v>0</v>
      </c>
      <c r="I17">
        <f>[4]p56!I17</f>
        <v>0</v>
      </c>
      <c r="J17">
        <f>[4]p56!J17</f>
        <v>0</v>
      </c>
      <c r="K17">
        <f>[4]p56!K17</f>
        <v>0</v>
      </c>
    </row>
    <row r="18" spans="1:11">
      <c r="A18" t="s">
        <v>196</v>
      </c>
      <c r="B18">
        <f>[4]p56!B18</f>
        <v>0</v>
      </c>
      <c r="C18">
        <f>[4]p56!C18</f>
        <v>0</v>
      </c>
      <c r="D18">
        <f>[4]p56!D18</f>
        <v>0</v>
      </c>
      <c r="E18">
        <f>[4]p56!E18</f>
        <v>0</v>
      </c>
      <c r="F18">
        <f>[4]p56!F18</f>
        <v>0</v>
      </c>
      <c r="G18">
        <f>[4]p56!G18</f>
        <v>0</v>
      </c>
      <c r="H18">
        <f>[4]p56!H18</f>
        <v>0</v>
      </c>
      <c r="I18">
        <f>[4]p56!I18</f>
        <v>0</v>
      </c>
      <c r="J18">
        <f>[4]p56!J18</f>
        <v>0</v>
      </c>
      <c r="K18">
        <f>[4]p56!K18</f>
        <v>0</v>
      </c>
    </row>
    <row r="19" spans="1:11">
      <c r="A19" t="s">
        <v>197</v>
      </c>
      <c r="B19">
        <f>[4]p56!B19</f>
        <v>0</v>
      </c>
      <c r="C19">
        <f>[4]p56!C19</f>
        <v>0</v>
      </c>
      <c r="D19">
        <f>[4]p56!D19</f>
        <v>0</v>
      </c>
      <c r="E19">
        <f>[4]p56!E19</f>
        <v>0</v>
      </c>
      <c r="F19">
        <f>[4]p56!F19</f>
        <v>0</v>
      </c>
      <c r="G19">
        <f>[4]p56!G19</f>
        <v>0</v>
      </c>
      <c r="H19">
        <f>[4]p56!H19</f>
        <v>0</v>
      </c>
      <c r="I19">
        <f>[4]p56!I19</f>
        <v>0</v>
      </c>
      <c r="J19">
        <f>[4]p56!J19</f>
        <v>0</v>
      </c>
      <c r="K19">
        <f>[4]p56!K19</f>
        <v>0</v>
      </c>
    </row>
    <row r="20" spans="1:11">
      <c r="A20" t="s">
        <v>198</v>
      </c>
      <c r="B20">
        <f>[4]p56!B20</f>
        <v>0</v>
      </c>
      <c r="C20">
        <f>[4]p56!C20</f>
        <v>0</v>
      </c>
      <c r="D20">
        <f>[4]p56!D20</f>
        <v>0</v>
      </c>
      <c r="E20">
        <f>[4]p56!E20</f>
        <v>0</v>
      </c>
      <c r="F20">
        <f>[4]p56!F20</f>
        <v>0</v>
      </c>
      <c r="G20">
        <f>[4]p56!G20</f>
        <v>0</v>
      </c>
      <c r="H20">
        <f>[4]p56!H20</f>
        <v>0</v>
      </c>
      <c r="I20">
        <f>[4]p56!I20</f>
        <v>0</v>
      </c>
      <c r="J20">
        <f>[4]p56!J20</f>
        <v>0</v>
      </c>
      <c r="K20">
        <f>[4]p56!K20</f>
        <v>0</v>
      </c>
    </row>
    <row r="21" spans="1:11">
      <c r="A21" t="s">
        <v>199</v>
      </c>
      <c r="B21">
        <f>[4]p56!B21</f>
        <v>0</v>
      </c>
      <c r="C21">
        <f>[4]p56!C21</f>
        <v>0</v>
      </c>
      <c r="D21">
        <f>[4]p56!D21</f>
        <v>0</v>
      </c>
      <c r="E21">
        <f>[4]p56!E21</f>
        <v>0</v>
      </c>
      <c r="F21">
        <f>[4]p56!F21</f>
        <v>0</v>
      </c>
      <c r="G21">
        <f>[4]p56!G21</f>
        <v>0</v>
      </c>
      <c r="H21">
        <f>[4]p56!H21</f>
        <v>0</v>
      </c>
      <c r="I21">
        <f>[4]p56!I21</f>
        <v>0</v>
      </c>
      <c r="J21">
        <f>[4]p56!J21</f>
        <v>0</v>
      </c>
      <c r="K21">
        <f>[4]p56!K21</f>
        <v>0</v>
      </c>
    </row>
    <row r="22" spans="1:11">
      <c r="A22" t="s">
        <v>200</v>
      </c>
      <c r="B22">
        <f>[4]p56!B22</f>
        <v>0</v>
      </c>
      <c r="C22">
        <f>[4]p56!C22</f>
        <v>0</v>
      </c>
      <c r="D22">
        <f>[4]p56!D22</f>
        <v>0</v>
      </c>
      <c r="E22">
        <f>[4]p56!E22</f>
        <v>0</v>
      </c>
      <c r="F22">
        <f>[4]p56!F22</f>
        <v>0</v>
      </c>
      <c r="G22">
        <f>[4]p56!G22</f>
        <v>0</v>
      </c>
      <c r="H22">
        <f>[4]p56!H22</f>
        <v>0</v>
      </c>
      <c r="I22">
        <f>[4]p56!I22</f>
        <v>0</v>
      </c>
      <c r="J22">
        <f>[4]p56!J22</f>
        <v>0</v>
      </c>
      <c r="K22">
        <f>[4]p56!K22</f>
        <v>0</v>
      </c>
    </row>
    <row r="23" spans="1:11">
      <c r="A23" t="s">
        <v>201</v>
      </c>
      <c r="B23">
        <f>[4]p56!B23</f>
        <v>6100</v>
      </c>
      <c r="C23">
        <f>[4]p56!C23</f>
        <v>450</v>
      </c>
      <c r="D23">
        <f>[4]p56!D23</f>
        <v>450</v>
      </c>
      <c r="E23">
        <f>[4]p56!E23</f>
        <v>40</v>
      </c>
      <c r="F23">
        <f>[4]p56!F23</f>
        <v>55</v>
      </c>
      <c r="G23">
        <f>[4]p56!G23</f>
        <v>56</v>
      </c>
      <c r="H23">
        <f>[4]p56!H23</f>
        <v>0</v>
      </c>
      <c r="I23">
        <f>[4]p56!I23</f>
        <v>0</v>
      </c>
      <c r="J23">
        <f>[4]p56!J23</f>
        <v>0</v>
      </c>
      <c r="K23">
        <f>[4]p56!K23</f>
        <v>0</v>
      </c>
    </row>
    <row r="24" spans="1:11">
      <c r="A24" t="s">
        <v>202</v>
      </c>
      <c r="B24">
        <f>[4]p56!B24</f>
        <v>6100</v>
      </c>
      <c r="C24">
        <f>[4]p56!C24</f>
        <v>450</v>
      </c>
      <c r="D24">
        <f>[4]p56!D24</f>
        <v>450</v>
      </c>
      <c r="E24">
        <f>[4]p56!E24</f>
        <v>40</v>
      </c>
      <c r="F24">
        <f>[4]p56!F24</f>
        <v>55</v>
      </c>
      <c r="G24">
        <f>[4]p56!G24</f>
        <v>56</v>
      </c>
      <c r="H24">
        <f>[4]p56!H24</f>
        <v>0</v>
      </c>
      <c r="I24">
        <f>[4]p56!I24</f>
        <v>0</v>
      </c>
      <c r="J24">
        <f>[4]p56!J24</f>
        <v>0</v>
      </c>
      <c r="K24">
        <f>[4]p56!K24</f>
        <v>0</v>
      </c>
    </row>
    <row r="25" spans="1:11">
      <c r="A25" t="s">
        <v>203</v>
      </c>
      <c r="B25">
        <f>[4]p56!B25</f>
        <v>6100</v>
      </c>
      <c r="C25">
        <f>[4]p56!C25</f>
        <v>450</v>
      </c>
      <c r="D25">
        <f>[4]p56!D25</f>
        <v>450</v>
      </c>
      <c r="E25">
        <f>[4]p56!E25</f>
        <v>40</v>
      </c>
      <c r="F25">
        <f>[4]p56!F25</f>
        <v>55</v>
      </c>
      <c r="G25">
        <f>[4]p56!G25</f>
        <v>56</v>
      </c>
      <c r="H25">
        <f>[4]p56!H25</f>
        <v>0</v>
      </c>
      <c r="I25">
        <f>[4]p56!I25</f>
        <v>0</v>
      </c>
      <c r="J25">
        <f>[4]p56!J25</f>
        <v>0</v>
      </c>
      <c r="K25">
        <f>[4]p56!K25</f>
        <v>0</v>
      </c>
    </row>
    <row r="26" spans="1:11">
      <c r="A26" t="s">
        <v>204</v>
      </c>
      <c r="B26">
        <f>[4]p56!B26</f>
        <v>6100</v>
      </c>
      <c r="C26">
        <f>[4]p56!C26</f>
        <v>450</v>
      </c>
      <c r="D26">
        <f>[4]p56!D26</f>
        <v>450</v>
      </c>
      <c r="E26">
        <f>[4]p56!E26</f>
        <v>40</v>
      </c>
      <c r="F26">
        <f>[4]p56!F26</f>
        <v>55</v>
      </c>
      <c r="G26">
        <f>[4]p56!G26</f>
        <v>56</v>
      </c>
      <c r="H26">
        <f>[4]p56!H26</f>
        <v>0</v>
      </c>
      <c r="I26">
        <f>[4]p56!I26</f>
        <v>0</v>
      </c>
      <c r="J26">
        <f>[4]p56!J26</f>
        <v>0</v>
      </c>
      <c r="K26">
        <f>[4]p56!K26</f>
        <v>0</v>
      </c>
    </row>
    <row r="27" spans="1:11">
      <c r="A27" t="s">
        <v>205</v>
      </c>
      <c r="B27">
        <f>[4]p56!B27</f>
        <v>6100</v>
      </c>
      <c r="C27">
        <f>[4]p56!C27</f>
        <v>450</v>
      </c>
      <c r="D27">
        <f>[4]p56!D27</f>
        <v>450</v>
      </c>
      <c r="E27">
        <f>[4]p56!E27</f>
        <v>40</v>
      </c>
      <c r="F27">
        <f>[4]p56!F27</f>
        <v>55</v>
      </c>
      <c r="G27">
        <f>[4]p56!G27</f>
        <v>56</v>
      </c>
      <c r="H27">
        <f>[4]p56!H27</f>
        <v>0</v>
      </c>
      <c r="I27">
        <f>[4]p56!I27</f>
        <v>0</v>
      </c>
      <c r="J27">
        <f>[4]p56!J27</f>
        <v>0</v>
      </c>
      <c r="K27">
        <f>[4]p56!K27</f>
        <v>0</v>
      </c>
    </row>
    <row r="28" spans="1:11">
      <c r="A28" t="s">
        <v>206</v>
      </c>
      <c r="B28">
        <f>[4]p56!B28</f>
        <v>0</v>
      </c>
      <c r="C28">
        <f>[4]p56!C28</f>
        <v>0</v>
      </c>
      <c r="D28">
        <f>[4]p56!D28</f>
        <v>0</v>
      </c>
      <c r="E28">
        <f>[4]p56!E28</f>
        <v>0</v>
      </c>
      <c r="F28">
        <f>[4]p56!F28</f>
        <v>0</v>
      </c>
      <c r="G28">
        <f>[4]p56!G28</f>
        <v>0</v>
      </c>
      <c r="H28">
        <f>[4]p56!H28</f>
        <v>0</v>
      </c>
      <c r="I28">
        <f>[4]p56!I28</f>
        <v>0</v>
      </c>
      <c r="J28">
        <f>[4]p56!J28</f>
        <v>0</v>
      </c>
      <c r="K28">
        <f>[4]p56!K28</f>
        <v>0</v>
      </c>
    </row>
    <row r="29" spans="1:11">
      <c r="A29" t="s">
        <v>207</v>
      </c>
      <c r="B29">
        <f>[4]p56!B29</f>
        <v>0</v>
      </c>
      <c r="C29">
        <f>[4]p56!C29</f>
        <v>0</v>
      </c>
      <c r="D29">
        <f>[4]p56!D29</f>
        <v>0</v>
      </c>
      <c r="E29">
        <f>[4]p56!E29</f>
        <v>0</v>
      </c>
      <c r="F29">
        <f>[4]p56!F29</f>
        <v>0</v>
      </c>
      <c r="G29">
        <f>[4]p56!G29</f>
        <v>0</v>
      </c>
      <c r="H29">
        <f>[4]p56!H29</f>
        <v>0</v>
      </c>
      <c r="I29">
        <f>[4]p56!I29</f>
        <v>0</v>
      </c>
      <c r="J29">
        <f>[4]p56!J29</f>
        <v>0</v>
      </c>
      <c r="K29">
        <f>[4]p56!K29</f>
        <v>0</v>
      </c>
    </row>
    <row r="30" spans="1:11">
      <c r="A30" t="s">
        <v>208</v>
      </c>
      <c r="B30">
        <f>[4]p56!B30</f>
        <v>0</v>
      </c>
      <c r="C30">
        <f>[4]p56!C30</f>
        <v>0</v>
      </c>
      <c r="D30">
        <f>[4]p56!D30</f>
        <v>0</v>
      </c>
      <c r="E30">
        <f>[4]p56!E30</f>
        <v>0</v>
      </c>
      <c r="F30">
        <f>[4]p56!F30</f>
        <v>0</v>
      </c>
      <c r="G30">
        <f>[4]p56!G30</f>
        <v>0</v>
      </c>
      <c r="H30">
        <f>[4]p56!H30</f>
        <v>0</v>
      </c>
      <c r="I30">
        <f>[4]p56!I30</f>
        <v>0</v>
      </c>
      <c r="J30">
        <f>[4]p56!J30</f>
        <v>0</v>
      </c>
      <c r="K30">
        <f>[4]p56!K30</f>
        <v>0</v>
      </c>
    </row>
    <row r="31" spans="1:11">
      <c r="A31" t="s">
        <v>209</v>
      </c>
      <c r="B31">
        <f>[4]p56!B31</f>
        <v>0</v>
      </c>
      <c r="C31">
        <f>[4]p56!C31</f>
        <v>0</v>
      </c>
      <c r="D31">
        <f>[4]p56!D31</f>
        <v>0</v>
      </c>
      <c r="E31">
        <f>[4]p56!E31</f>
        <v>0</v>
      </c>
      <c r="F31">
        <f>[4]p56!F31</f>
        <v>0</v>
      </c>
      <c r="G31">
        <f>[4]p56!G31</f>
        <v>0</v>
      </c>
      <c r="H31">
        <f>[4]p56!H31</f>
        <v>0</v>
      </c>
      <c r="I31">
        <f>[4]p56!I31</f>
        <v>0</v>
      </c>
      <c r="J31">
        <f>[4]p56!J31</f>
        <v>0</v>
      </c>
      <c r="K31">
        <f>[4]p56!K31</f>
        <v>0</v>
      </c>
    </row>
    <row r="32" spans="1:11">
      <c r="A32" t="s">
        <v>210</v>
      </c>
      <c r="B32">
        <f>[4]p56!B32</f>
        <v>0</v>
      </c>
      <c r="C32">
        <f>[4]p56!C32</f>
        <v>0</v>
      </c>
      <c r="D32">
        <f>[4]p56!D32</f>
        <v>0</v>
      </c>
      <c r="E32">
        <f>[4]p56!E32</f>
        <v>0</v>
      </c>
      <c r="F32">
        <f>[4]p56!F32</f>
        <v>0</v>
      </c>
      <c r="G32">
        <f>[4]p56!G32</f>
        <v>0</v>
      </c>
      <c r="H32">
        <f>[4]p56!H32</f>
        <v>0</v>
      </c>
      <c r="I32">
        <f>[4]p56!I32</f>
        <v>0</v>
      </c>
      <c r="J32">
        <f>[4]p56!J32</f>
        <v>0</v>
      </c>
      <c r="K32">
        <f>[4]p56!K32</f>
        <v>0</v>
      </c>
    </row>
    <row r="33" spans="1:11">
      <c r="A33" t="s">
        <v>211</v>
      </c>
      <c r="B33">
        <f>[4]p56!B33</f>
        <v>69999930</v>
      </c>
      <c r="C33">
        <f>[4]p56!C33</f>
        <v>3000024</v>
      </c>
      <c r="D33">
        <f>[4]p56!D33</f>
        <v>3000000</v>
      </c>
      <c r="E33">
        <f>[4]p56!E33</f>
        <v>750001.35</v>
      </c>
      <c r="F33">
        <f>[4]p56!F33</f>
        <v>1250001.2</v>
      </c>
      <c r="G33">
        <f>[4]p56!G33</f>
        <v>5000000</v>
      </c>
      <c r="H33">
        <f>[4]p56!H33</f>
        <v>9172225</v>
      </c>
      <c r="I33">
        <f>[4]p56!I33</f>
        <v>0</v>
      </c>
      <c r="J33">
        <f>[4]p56!J33</f>
        <v>0</v>
      </c>
      <c r="K33">
        <f>[4]p56!K33</f>
        <v>0</v>
      </c>
    </row>
    <row r="34" spans="1:11">
      <c r="A34" t="s">
        <v>212</v>
      </c>
      <c r="B34">
        <f>[4]p56!B34</f>
        <v>84999915</v>
      </c>
      <c r="C34">
        <f>[4]p56!C34</f>
        <v>4000032</v>
      </c>
      <c r="D34">
        <f>[4]p56!D34</f>
        <v>4000000</v>
      </c>
      <c r="E34">
        <f>[4]p56!E34</f>
        <v>999998.45</v>
      </c>
      <c r="F34">
        <f>[4]p56!F34</f>
        <v>1750000.1</v>
      </c>
      <c r="G34">
        <f>[4]p56!G34</f>
        <v>6000000</v>
      </c>
      <c r="H34">
        <f>[4]p56!H34</f>
        <v>11576870</v>
      </c>
      <c r="I34">
        <f>[4]p56!I34</f>
        <v>0</v>
      </c>
      <c r="J34">
        <f>[4]p56!J34</f>
        <v>0</v>
      </c>
      <c r="K34">
        <f>[4]p56!K34</f>
        <v>0</v>
      </c>
    </row>
    <row r="35" spans="1:11">
      <c r="A35" t="s">
        <v>213</v>
      </c>
      <c r="B35">
        <f>[4]p56!B35</f>
        <v>0</v>
      </c>
      <c r="C35">
        <f>[4]p56!C35</f>
        <v>0.09</v>
      </c>
      <c r="D35">
        <f>[4]p56!D35</f>
        <v>0.09</v>
      </c>
      <c r="E35">
        <f>[4]p56!E35</f>
        <v>0.09</v>
      </c>
      <c r="F35">
        <f>[4]p56!F35</f>
        <v>0.09</v>
      </c>
      <c r="G35">
        <f>[4]p56!G35</f>
        <v>0.09</v>
      </c>
      <c r="H35">
        <f>[4]p56!H35</f>
        <v>0</v>
      </c>
      <c r="I35">
        <f>[4]p56!I35</f>
        <v>0</v>
      </c>
      <c r="J35">
        <f>[4]p56!J35</f>
        <v>0</v>
      </c>
      <c r="K35">
        <f>[4]p56!K35</f>
        <v>0</v>
      </c>
    </row>
    <row r="36" spans="1:11">
      <c r="A36" t="s">
        <v>214</v>
      </c>
      <c r="B36">
        <f>[4]p56!B36</f>
        <v>6.8999999999999992E-2</v>
      </c>
      <c r="C36">
        <f>[4]p56!C36</f>
        <v>0</v>
      </c>
      <c r="D36">
        <f>[4]p56!D36</f>
        <v>6.8999999999999992E-2</v>
      </c>
      <c r="E36">
        <f>[4]p56!E36</f>
        <v>6.8999999999999992E-2</v>
      </c>
      <c r="F36">
        <f>[4]p56!F36</f>
        <v>6.8999999999999992E-2</v>
      </c>
      <c r="G36">
        <f>[4]p56!G36</f>
        <v>0</v>
      </c>
      <c r="H36">
        <f>[4]p56!H36</f>
        <v>0</v>
      </c>
      <c r="I36">
        <f>[4]p56!I36</f>
        <v>0</v>
      </c>
      <c r="J36">
        <f>[4]p56!J36</f>
        <v>0</v>
      </c>
      <c r="K36">
        <f>[4]p56!K36</f>
        <v>0</v>
      </c>
    </row>
    <row r="37" spans="1:11">
      <c r="A37" t="s">
        <v>215</v>
      </c>
      <c r="B37">
        <f>[4]p56!B37</f>
        <v>9.1999999999999998E-2</v>
      </c>
      <c r="C37">
        <f>[4]p56!C37</f>
        <v>9.1999999999999998E-2</v>
      </c>
      <c r="D37">
        <f>[4]p56!D37</f>
        <v>0</v>
      </c>
      <c r="E37">
        <f>[4]p56!E37</f>
        <v>9.1999999999999998E-2</v>
      </c>
      <c r="F37">
        <f>[4]p56!F37</f>
        <v>9.1999999999999998E-2</v>
      </c>
      <c r="G37">
        <f>[4]p56!G37</f>
        <v>9.1999999999999998E-2</v>
      </c>
      <c r="H37">
        <f>[4]p56!H37</f>
        <v>0</v>
      </c>
      <c r="I37">
        <f>[4]p56!I37</f>
        <v>0</v>
      </c>
      <c r="J37">
        <f>[4]p56!J37</f>
        <v>0</v>
      </c>
      <c r="K37">
        <f>[4]p56!K37</f>
        <v>0</v>
      </c>
    </row>
    <row r="38" spans="1:11">
      <c r="A38" t="s">
        <v>216</v>
      </c>
      <c r="B38">
        <f>[4]p56!B38</f>
        <v>0.115</v>
      </c>
      <c r="C38">
        <f>[4]p56!C38</f>
        <v>0.115</v>
      </c>
      <c r="D38">
        <f>[4]p56!D38</f>
        <v>0.115</v>
      </c>
      <c r="E38">
        <f>[4]p56!E38</f>
        <v>0</v>
      </c>
      <c r="F38">
        <f>[4]p56!F38</f>
        <v>0</v>
      </c>
      <c r="G38">
        <f>[4]p56!G38</f>
        <v>0.115</v>
      </c>
      <c r="H38">
        <f>[4]p56!H38</f>
        <v>0</v>
      </c>
      <c r="I38">
        <f>[4]p56!I38</f>
        <v>0</v>
      </c>
      <c r="J38">
        <f>[4]p56!J38</f>
        <v>0</v>
      </c>
      <c r="K38">
        <f>[4]p56!K38</f>
        <v>0</v>
      </c>
    </row>
    <row r="39" spans="1:11">
      <c r="A39" t="s">
        <v>217</v>
      </c>
      <c r="B39">
        <f>[4]p56!B39</f>
        <v>0.115</v>
      </c>
      <c r="C39">
        <f>[4]p56!C39</f>
        <v>0.115</v>
      </c>
      <c r="D39">
        <f>[4]p56!D39</f>
        <v>0.115</v>
      </c>
      <c r="E39">
        <f>[4]p56!E39</f>
        <v>0</v>
      </c>
      <c r="F39">
        <f>[4]p56!F39</f>
        <v>0</v>
      </c>
      <c r="G39">
        <f>[4]p56!G39</f>
        <v>0.115</v>
      </c>
      <c r="H39">
        <f>[4]p56!H39</f>
        <v>0</v>
      </c>
      <c r="I39">
        <f>[4]p56!I39</f>
        <v>0</v>
      </c>
      <c r="J39">
        <f>[4]p56!J39</f>
        <v>0</v>
      </c>
      <c r="K39">
        <f>[4]p56!K39</f>
        <v>0</v>
      </c>
    </row>
    <row r="40" spans="1:11">
      <c r="A40" t="s">
        <v>218</v>
      </c>
      <c r="B40">
        <f>[4]p56!B40</f>
        <v>5.7500000000000002E-2</v>
      </c>
      <c r="C40">
        <f>[4]p56!C40</f>
        <v>0</v>
      </c>
      <c r="D40">
        <f>[4]p56!D40</f>
        <v>5.7500000000000002E-2</v>
      </c>
      <c r="E40">
        <f>[4]p56!E40</f>
        <v>5.7500000000000002E-2</v>
      </c>
      <c r="F40">
        <f>[4]p56!F40</f>
        <v>5.7500000000000002E-2</v>
      </c>
      <c r="G40">
        <f>[4]p56!G40</f>
        <v>0</v>
      </c>
      <c r="H40">
        <f>[4]p56!H40</f>
        <v>0</v>
      </c>
      <c r="I40">
        <f>[4]p56!I40</f>
        <v>0</v>
      </c>
      <c r="J40">
        <f>[4]p56!J40</f>
        <v>0</v>
      </c>
      <c r="K40">
        <f>[4]p56!K40</f>
        <v>0</v>
      </c>
    </row>
    <row r="41" spans="1:11">
      <c r="A41" t="s">
        <v>219</v>
      </c>
      <c r="B41">
        <f>[4]p56!B41</f>
        <v>0.6</v>
      </c>
      <c r="C41">
        <f>[4]p56!C41</f>
        <v>1.2</v>
      </c>
      <c r="D41">
        <f>[4]p56!D41</f>
        <v>0.6</v>
      </c>
      <c r="E41">
        <f>[4]p56!E41</f>
        <v>1.5</v>
      </c>
      <c r="F41">
        <f>[4]p56!F41</f>
        <v>1.5</v>
      </c>
      <c r="G41">
        <f>[4]p56!G41</f>
        <v>1.2</v>
      </c>
      <c r="H41">
        <f>[4]p56!H41</f>
        <v>0</v>
      </c>
      <c r="I41">
        <f>[4]p56!I41</f>
        <v>0</v>
      </c>
      <c r="J41">
        <f>[4]p56!J41</f>
        <v>0</v>
      </c>
      <c r="K41">
        <f>[4]p56!K41</f>
        <v>0</v>
      </c>
    </row>
    <row r="42" spans="1:11">
      <c r="A42" t="s">
        <v>220</v>
      </c>
      <c r="B42">
        <f>[4]p56!B42</f>
        <v>1.2</v>
      </c>
      <c r="C42">
        <f>[4]p56!C42</f>
        <v>0.6</v>
      </c>
      <c r="D42">
        <f>[4]p56!D42</f>
        <v>1.8</v>
      </c>
      <c r="E42">
        <f>[4]p56!E42</f>
        <v>1.2</v>
      </c>
      <c r="F42">
        <f>[4]p56!F42</f>
        <v>1.2</v>
      </c>
      <c r="G42">
        <f>[4]p56!G42</f>
        <v>0.6</v>
      </c>
      <c r="H42">
        <f>[4]p56!H42</f>
        <v>0</v>
      </c>
      <c r="I42">
        <f>[4]p56!I42</f>
        <v>0</v>
      </c>
      <c r="J42">
        <f>[4]p56!J42</f>
        <v>0</v>
      </c>
      <c r="K42">
        <f>[4]p56!K42</f>
        <v>0</v>
      </c>
    </row>
    <row r="43" spans="1:11">
      <c r="A43" t="s">
        <v>221</v>
      </c>
      <c r="B43">
        <f>[4]p56!B43</f>
        <v>0.6</v>
      </c>
      <c r="C43">
        <f>[4]p56!C43</f>
        <v>1.8</v>
      </c>
      <c r="D43">
        <f>[4]p56!D43</f>
        <v>0.6</v>
      </c>
      <c r="E43">
        <f>[4]p56!E43</f>
        <v>1.2</v>
      </c>
      <c r="F43">
        <f>[4]p56!F43</f>
        <v>1.2</v>
      </c>
      <c r="G43">
        <f>[4]p56!G43</f>
        <v>1.2</v>
      </c>
      <c r="H43">
        <f>[4]p56!H43</f>
        <v>0</v>
      </c>
      <c r="I43">
        <f>[4]p56!I43</f>
        <v>0</v>
      </c>
      <c r="J43">
        <f>[4]p56!J43</f>
        <v>0</v>
      </c>
      <c r="K43">
        <f>[4]p56!K43</f>
        <v>0</v>
      </c>
    </row>
    <row r="44" spans="1:11">
      <c r="A44" t="s">
        <v>222</v>
      </c>
      <c r="B44">
        <f>[4]p56!B44</f>
        <v>1.5</v>
      </c>
      <c r="C44">
        <f>[4]p56!C44</f>
        <v>1.2</v>
      </c>
      <c r="D44">
        <f>[4]p56!D44</f>
        <v>1.2</v>
      </c>
      <c r="E44">
        <f>[4]p56!E44</f>
        <v>0.6</v>
      </c>
      <c r="F44">
        <f>[4]p56!F44</f>
        <v>0.6</v>
      </c>
      <c r="G44">
        <f>[4]p56!G44</f>
        <v>0.9</v>
      </c>
      <c r="H44">
        <f>[4]p56!H44</f>
        <v>0</v>
      </c>
      <c r="I44">
        <f>[4]p56!I44</f>
        <v>0</v>
      </c>
      <c r="J44">
        <f>[4]p56!J44</f>
        <v>0</v>
      </c>
      <c r="K44">
        <f>[4]p56!K44</f>
        <v>0</v>
      </c>
    </row>
    <row r="45" spans="1:11">
      <c r="A45" t="s">
        <v>223</v>
      </c>
      <c r="B45">
        <f>[4]p56!B45</f>
        <v>1.5</v>
      </c>
      <c r="C45">
        <f>[4]p56!C45</f>
        <v>1.2</v>
      </c>
      <c r="D45">
        <f>[4]p56!D45</f>
        <v>1.2</v>
      </c>
      <c r="E45">
        <f>[4]p56!E45</f>
        <v>0.6</v>
      </c>
      <c r="F45">
        <f>[4]p56!F45</f>
        <v>0.6</v>
      </c>
      <c r="G45">
        <f>[4]p56!G45</f>
        <v>0.9</v>
      </c>
      <c r="H45">
        <f>[4]p56!H45</f>
        <v>0</v>
      </c>
      <c r="I45">
        <f>[4]p56!I45</f>
        <v>0</v>
      </c>
      <c r="J45">
        <f>[4]p56!J45</f>
        <v>0</v>
      </c>
      <c r="K45">
        <f>[4]p56!K45</f>
        <v>0</v>
      </c>
    </row>
    <row r="46" spans="1:11">
      <c r="A46" t="s">
        <v>224</v>
      </c>
      <c r="B46">
        <f>[4]p56!B46</f>
        <v>1.2</v>
      </c>
      <c r="C46">
        <f>[4]p56!C46</f>
        <v>0.6</v>
      </c>
      <c r="D46">
        <f>[4]p56!D46</f>
        <v>1.2</v>
      </c>
      <c r="E46">
        <f>[4]p56!E46</f>
        <v>0.9</v>
      </c>
      <c r="F46">
        <f>[4]p56!F46</f>
        <v>0.9</v>
      </c>
      <c r="G46">
        <f>[4]p56!G46</f>
        <v>0.6</v>
      </c>
      <c r="H46">
        <f>[4]p56!H46</f>
        <v>0</v>
      </c>
      <c r="I46">
        <f>[4]p56!I46</f>
        <v>0</v>
      </c>
      <c r="J46">
        <f>[4]p56!J46</f>
        <v>0</v>
      </c>
      <c r="K46">
        <f>[4]p56!K46</f>
        <v>0</v>
      </c>
    </row>
    <row r="47" spans="1:11">
      <c r="A47" t="s">
        <v>225</v>
      </c>
      <c r="B47">
        <f>[4]p56!B47</f>
        <v>90</v>
      </c>
      <c r="C47">
        <f>[4]p56!C47</f>
        <v>13</v>
      </c>
      <c r="D47">
        <f>[4]p56!D47</f>
        <v>6.6</v>
      </c>
      <c r="E47">
        <f>[4]p56!E47</f>
        <v>0.68</v>
      </c>
      <c r="F47">
        <f>[4]p56!F47</f>
        <v>0.8</v>
      </c>
      <c r="G47">
        <f>[4]p56!G47</f>
        <v>1</v>
      </c>
      <c r="H47">
        <f>[4]p56!H47</f>
        <v>0</v>
      </c>
      <c r="I47">
        <f>[4]p56!I47</f>
        <v>0</v>
      </c>
      <c r="J47">
        <f>[4]p56!J47</f>
        <v>0</v>
      </c>
      <c r="K47">
        <f>[4]p56!K47</f>
        <v>0</v>
      </c>
    </row>
    <row r="48" spans="1:11">
      <c r="A48" t="s">
        <v>226</v>
      </c>
      <c r="B48">
        <f>[4]p56!B48</f>
        <v>90</v>
      </c>
      <c r="C48">
        <f>[4]p56!C48</f>
        <v>13</v>
      </c>
      <c r="D48">
        <f>[4]p56!D48</f>
        <v>6.5</v>
      </c>
      <c r="E48">
        <f>[4]p56!E48</f>
        <v>0.68</v>
      </c>
      <c r="F48">
        <f>[4]p56!F48</f>
        <v>0.81</v>
      </c>
      <c r="G48">
        <f>[4]p56!G48</f>
        <v>1</v>
      </c>
      <c r="H48">
        <f>[4]p56!H48</f>
        <v>0</v>
      </c>
      <c r="I48">
        <f>[4]p56!I48</f>
        <v>0</v>
      </c>
      <c r="J48">
        <f>[4]p56!J48</f>
        <v>0</v>
      </c>
      <c r="K48">
        <f>[4]p56!K48</f>
        <v>0</v>
      </c>
    </row>
    <row r="49" spans="1:20">
      <c r="A49" t="s">
        <v>227</v>
      </c>
      <c r="B49">
        <f>[4]p56!B49</f>
        <v>91</v>
      </c>
      <c r="C49">
        <f>[4]p56!C49</f>
        <v>12.9</v>
      </c>
      <c r="D49">
        <f>[4]p56!D49</f>
        <v>6.4</v>
      </c>
      <c r="E49">
        <f>[4]p56!E49</f>
        <v>0.67</v>
      </c>
      <c r="F49">
        <f>[4]p56!F49</f>
        <v>0.79</v>
      </c>
      <c r="G49">
        <f>[4]p56!G49</f>
        <v>1</v>
      </c>
      <c r="H49">
        <f>[4]p56!H49</f>
        <v>0</v>
      </c>
      <c r="I49">
        <f>[4]p56!I49</f>
        <v>0</v>
      </c>
      <c r="J49">
        <f>[4]p56!J49</f>
        <v>0</v>
      </c>
      <c r="K49">
        <f>[4]p56!K49</f>
        <v>0</v>
      </c>
    </row>
    <row r="50" spans="1:20">
      <c r="A50" t="s">
        <v>228</v>
      </c>
      <c r="B50">
        <f>[4]p56!B50</f>
        <v>92</v>
      </c>
      <c r="C50">
        <f>[4]p56!C50</f>
        <v>12.8</v>
      </c>
      <c r="D50">
        <f>[4]p56!D50</f>
        <v>6.7</v>
      </c>
      <c r="E50">
        <f>[4]p56!E50</f>
        <v>0.68</v>
      </c>
      <c r="F50">
        <f>[4]p56!F50</f>
        <v>0.81</v>
      </c>
      <c r="G50">
        <f>[4]p56!G50</f>
        <v>1</v>
      </c>
      <c r="H50">
        <f>[4]p56!H50</f>
        <v>0</v>
      </c>
      <c r="I50">
        <f>[4]p56!I50</f>
        <v>0</v>
      </c>
      <c r="J50">
        <f>[4]p56!J50</f>
        <v>0</v>
      </c>
      <c r="K50">
        <f>[4]p56!K50</f>
        <v>0</v>
      </c>
    </row>
    <row r="51" spans="1:20" ht="14" thickBot="1">
      <c r="A51" s="34" t="s">
        <v>229</v>
      </c>
      <c r="B51" s="34">
        <f>[4]p56!B51</f>
        <v>8.7824175824175796</v>
      </c>
      <c r="C51" s="34">
        <f>[4]p56!C51</f>
        <v>6.7658914728682129</v>
      </c>
      <c r="D51" s="34">
        <f>[4]p56!D51</f>
        <v>12.643750000000001</v>
      </c>
      <c r="E51" s="34">
        <f>[4]p56!E51</f>
        <v>9.2059701492537513</v>
      </c>
      <c r="F51" s="34">
        <f>[4]p56!F51</f>
        <v>10.324050632911398</v>
      </c>
      <c r="G51" s="34">
        <f>[4]p56!G51</f>
        <v>7.6</v>
      </c>
      <c r="H51" s="34">
        <f>[4]p56!H51</f>
        <v>0</v>
      </c>
      <c r="I51" s="34">
        <f>[4]p56!I51</f>
        <v>0</v>
      </c>
      <c r="J51" s="34">
        <f>[4]p56!J51</f>
        <v>0</v>
      </c>
      <c r="K51" s="34">
        <f>[4]p56!K51</f>
        <v>0</v>
      </c>
      <c r="L51" s="34"/>
      <c r="M51" s="34"/>
    </row>
    <row r="52" spans="1:20">
      <c r="A52" t="s">
        <v>115</v>
      </c>
      <c r="B52">
        <f>[4]p56!B52</f>
        <v>6159741.1348139793</v>
      </c>
      <c r="C52">
        <f>[4]p56!C52</f>
        <v>5399414.2121022791</v>
      </c>
      <c r="D52">
        <f>[4]p56!D52</f>
        <v>6495901.9505609944</v>
      </c>
      <c r="E52">
        <f>[4]p56!E52</f>
        <v>4667111.6853933781</v>
      </c>
      <c r="F52">
        <f>[4]p56!F52</f>
        <v>6500667.1274176538</v>
      </c>
      <c r="G52">
        <f>[4]p56!G52</f>
        <v>0</v>
      </c>
      <c r="H52">
        <f>[4]p56!H52</f>
        <v>0</v>
      </c>
      <c r="I52">
        <f>[4]p56!I52</f>
        <v>0</v>
      </c>
      <c r="J52">
        <f>[4]p56!J52</f>
        <v>0</v>
      </c>
      <c r="K52">
        <f>[4]p56!K52</f>
        <v>0</v>
      </c>
      <c r="M52" s="28"/>
    </row>
    <row r="53" spans="1:20">
      <c r="A53" t="s">
        <v>116</v>
      </c>
      <c r="B53">
        <f>[4]p56!B53</f>
        <v>32031026</v>
      </c>
      <c r="C53">
        <f>[4]p56!C53</f>
        <v>31308452</v>
      </c>
      <c r="D53">
        <f>[4]p56!D53</f>
        <v>32032919</v>
      </c>
      <c r="E53">
        <f>[4]p56!E53</f>
        <v>31308988</v>
      </c>
      <c r="F53">
        <f>[4]p56!F53</f>
        <v>32030515</v>
      </c>
      <c r="G53">
        <f>[4]p56!G53</f>
        <v>0</v>
      </c>
      <c r="H53">
        <f>[4]p56!H53</f>
        <v>0</v>
      </c>
      <c r="I53">
        <f>[4]p56!I53</f>
        <v>0</v>
      </c>
      <c r="J53">
        <f>[4]p56!J53</f>
        <v>0</v>
      </c>
      <c r="K53">
        <f>[4]p56!K53</f>
        <v>0</v>
      </c>
      <c r="N53" s="10"/>
      <c r="O53" s="10"/>
      <c r="P53" s="10"/>
      <c r="Q53" s="10"/>
      <c r="R53" s="10"/>
    </row>
    <row r="54" spans="1:20">
      <c r="A54" t="s">
        <v>230</v>
      </c>
      <c r="B54">
        <f>[4]p56!B54</f>
        <v>932750</v>
      </c>
      <c r="C54">
        <f>[4]p56!C54</f>
        <v>1022138</v>
      </c>
      <c r="D54">
        <f>[4]p56!D54</f>
        <v>908868</v>
      </c>
      <c r="E54">
        <f>[4]p56!E54</f>
        <v>1180548</v>
      </c>
      <c r="F54">
        <f>[4]p56!F54</f>
        <v>1021552</v>
      </c>
      <c r="G54">
        <f>[4]p56!G54</f>
        <v>0</v>
      </c>
      <c r="H54">
        <f>[4]p56!H54</f>
        <v>0</v>
      </c>
      <c r="I54">
        <f>[4]p56!I54</f>
        <v>0</v>
      </c>
      <c r="J54">
        <f>[4]p56!J54</f>
        <v>0</v>
      </c>
      <c r="K54">
        <f>[4]p56!K54</f>
        <v>0</v>
      </c>
      <c r="N54" s="32"/>
      <c r="O54" s="32"/>
      <c r="P54" s="32"/>
      <c r="Q54" s="32"/>
      <c r="R54" s="32"/>
      <c r="S54" s="32"/>
      <c r="T54" s="33"/>
    </row>
    <row r="55" spans="1:20">
      <c r="A55" t="s">
        <v>231</v>
      </c>
      <c r="B55">
        <f>[4]p56!B55</f>
        <v>1858871</v>
      </c>
      <c r="C55">
        <f>[4]p56!C55</f>
        <v>2148421</v>
      </c>
      <c r="D55">
        <f>[4]p56!D55</f>
        <v>1864830</v>
      </c>
      <c r="E55">
        <f>[4]p56!E55</f>
        <v>2480770</v>
      </c>
      <c r="F55">
        <f>[4]p56!F55</f>
        <v>1586895</v>
      </c>
      <c r="G55">
        <f>[4]p56!G55</f>
        <v>0</v>
      </c>
      <c r="H55">
        <f>[4]p56!H55</f>
        <v>0</v>
      </c>
      <c r="I55">
        <f>[4]p56!I55</f>
        <v>0</v>
      </c>
      <c r="J55">
        <f>[4]p56!J55</f>
        <v>0</v>
      </c>
      <c r="K55">
        <f>[4]p56!K55</f>
        <v>0</v>
      </c>
      <c r="N55" s="32"/>
      <c r="O55" s="32"/>
      <c r="P55" s="32"/>
      <c r="Q55" s="32"/>
      <c r="R55" s="32"/>
      <c r="S55" s="32"/>
      <c r="T55" s="33"/>
    </row>
    <row r="56" spans="1:20">
      <c r="A56" t="s">
        <v>232</v>
      </c>
      <c r="B56">
        <f>[4]p56!B56</f>
        <v>2791621</v>
      </c>
      <c r="C56">
        <f>[4]p56!C56</f>
        <v>3170559</v>
      </c>
      <c r="D56">
        <f>[4]p56!D56</f>
        <v>2773698</v>
      </c>
      <c r="E56">
        <f>[4]p56!E56</f>
        <v>3661318</v>
      </c>
      <c r="F56">
        <f>[4]p56!F56</f>
        <v>2608447</v>
      </c>
      <c r="G56">
        <f>[4]p56!G56</f>
        <v>0</v>
      </c>
      <c r="H56">
        <f>[4]p56!H56</f>
        <v>0</v>
      </c>
      <c r="I56">
        <f>[4]p56!I56</f>
        <v>0</v>
      </c>
      <c r="J56">
        <f>[4]p56!J56</f>
        <v>0</v>
      </c>
      <c r="K56">
        <f>[4]p56!K56</f>
        <v>0</v>
      </c>
      <c r="T56" s="33"/>
    </row>
    <row r="57" spans="1:20">
      <c r="A57" t="s">
        <v>233</v>
      </c>
      <c r="B57">
        <f>[4]p56!B57</f>
        <v>4157874</v>
      </c>
      <c r="C57">
        <f>[4]p56!C57</f>
        <v>4186280</v>
      </c>
      <c r="D57">
        <f>[4]p56!D57</f>
        <v>4168786</v>
      </c>
      <c r="E57">
        <f>[4]p56!E57</f>
        <v>4200441</v>
      </c>
      <c r="F57">
        <f>[4]p56!F57</f>
        <v>4180810</v>
      </c>
      <c r="G57">
        <f>[4]p56!G57</f>
        <v>68739</v>
      </c>
      <c r="H57">
        <f>[4]p56!H57</f>
        <v>68739</v>
      </c>
      <c r="I57">
        <f>[4]p56!I57</f>
        <v>68739</v>
      </c>
      <c r="J57">
        <f>[4]p56!J57</f>
        <v>68739</v>
      </c>
      <c r="K57">
        <f>[4]p56!K57</f>
        <v>68739</v>
      </c>
      <c r="M57" s="28"/>
      <c r="N57" s="10"/>
      <c r="O57" s="10"/>
      <c r="P57" s="10"/>
      <c r="Q57" s="10"/>
      <c r="R57" s="10"/>
      <c r="T57" s="33"/>
    </row>
    <row r="58" spans="1:20">
      <c r="A58" t="s">
        <v>234</v>
      </c>
      <c r="B58">
        <f>[4]p56!B58</f>
        <v>6504896</v>
      </c>
      <c r="C58">
        <f>[4]p56!C58</f>
        <v>6504896</v>
      </c>
      <c r="D58">
        <f>[4]p56!D58</f>
        <v>6504896</v>
      </c>
      <c r="E58">
        <f>[4]p56!E58</f>
        <v>6504896</v>
      </c>
      <c r="F58">
        <f>[4]p56!F58</f>
        <v>6504896</v>
      </c>
      <c r="G58">
        <f>[4]p56!G58</f>
        <v>2780998</v>
      </c>
      <c r="H58">
        <f>[4]p56!H58</f>
        <v>1891078</v>
      </c>
      <c r="I58">
        <f>[4]p56!I58</f>
        <v>1779838</v>
      </c>
      <c r="J58">
        <f>[4]p56!J58</f>
        <v>2447276</v>
      </c>
      <c r="K58">
        <f>[4]p56!K58</f>
        <v>2669756</v>
      </c>
      <c r="N58" s="32"/>
      <c r="O58" s="32"/>
      <c r="P58" s="32"/>
      <c r="Q58" s="32"/>
      <c r="R58" s="32"/>
      <c r="S58" s="32"/>
      <c r="T58" s="33"/>
    </row>
    <row r="59" spans="1:20">
      <c r="A59" t="s">
        <v>235</v>
      </c>
      <c r="B59">
        <f>[4]p56!B59</f>
        <v>6970871</v>
      </c>
      <c r="C59">
        <f>[4]p56!C59</f>
        <v>6970871</v>
      </c>
      <c r="D59">
        <f>[4]p56!D59</f>
        <v>6970871</v>
      </c>
      <c r="E59">
        <f>[4]p56!E59</f>
        <v>6970871</v>
      </c>
      <c r="F59">
        <f>[4]p56!F59</f>
        <v>6970871</v>
      </c>
      <c r="G59">
        <f>[4]p56!G59</f>
        <v>2224798</v>
      </c>
      <c r="H59">
        <f>[4]p56!H59</f>
        <v>2669756</v>
      </c>
      <c r="I59">
        <f>[4]p56!I59</f>
        <v>2447276</v>
      </c>
      <c r="J59">
        <f>[4]p56!J59</f>
        <v>1779838</v>
      </c>
      <c r="K59">
        <f>[4]p56!K59</f>
        <v>1891078</v>
      </c>
      <c r="N59" s="32"/>
      <c r="O59" s="32"/>
      <c r="P59" s="32"/>
      <c r="Q59" s="32"/>
      <c r="R59" s="32"/>
      <c r="S59" s="32"/>
      <c r="T59" s="33"/>
    </row>
    <row r="60" spans="1:20">
      <c r="A60" t="s">
        <v>236</v>
      </c>
      <c r="B60">
        <f>[4]p56!B60</f>
        <v>13475767</v>
      </c>
      <c r="C60">
        <f>[4]p56!C60</f>
        <v>13475767</v>
      </c>
      <c r="D60">
        <f>[4]p56!D60</f>
        <v>13475767</v>
      </c>
      <c r="E60">
        <f>[4]p56!E60</f>
        <v>13475767</v>
      </c>
      <c r="F60">
        <f>[4]p56!F60</f>
        <v>13475767</v>
      </c>
      <c r="G60">
        <f>[4]p56!G60</f>
        <v>5005796</v>
      </c>
      <c r="H60">
        <f>[4]p56!H60</f>
        <v>4560834</v>
      </c>
      <c r="I60">
        <f>[4]p56!I60</f>
        <v>4227114</v>
      </c>
      <c r="J60">
        <f>[4]p56!J60</f>
        <v>4227114</v>
      </c>
      <c r="K60">
        <f>[4]p56!K60</f>
        <v>4560834</v>
      </c>
    </row>
    <row r="61" spans="1:20">
      <c r="A61" t="s">
        <v>237</v>
      </c>
      <c r="B61">
        <f>[4]p56!B61</f>
        <v>58616029.134813979</v>
      </c>
      <c r="C61">
        <f>[4]p56!C61</f>
        <v>57540472.212102279</v>
      </c>
      <c r="D61">
        <f>[4]p56!D61</f>
        <v>58947071.950560994</v>
      </c>
      <c r="E61">
        <f>[4]p56!E61</f>
        <v>57313625.685393378</v>
      </c>
      <c r="F61">
        <f>[4]p56!F61</f>
        <v>58796206.127417654</v>
      </c>
      <c r="G61">
        <f>[4]p56!G61</f>
        <v>0</v>
      </c>
      <c r="H61">
        <f>[4]p56!H61</f>
        <v>0</v>
      </c>
      <c r="I61">
        <f>[4]p56!I61</f>
        <v>0</v>
      </c>
      <c r="J61">
        <f>[4]p56!J61</f>
        <v>0</v>
      </c>
      <c r="K61">
        <f>[4]p56!K61</f>
        <v>0</v>
      </c>
    </row>
    <row r="62" spans="1:20">
      <c r="A62" t="s">
        <v>121</v>
      </c>
      <c r="B62">
        <f>[4]p56!B62</f>
        <v>8023977.953125</v>
      </c>
      <c r="C62">
        <f>[4]p56!C62</f>
        <v>8036172.12890625</v>
      </c>
      <c r="D62">
        <f>[4]p56!D62</f>
        <v>8024224.3046875</v>
      </c>
      <c r="E62">
        <f>[4]p56!E62</f>
        <v>8036242.4140625</v>
      </c>
      <c r="F62">
        <f>[4]p56!F62</f>
        <v>8024008.734375</v>
      </c>
      <c r="G62">
        <f>[4]p56!G62</f>
        <v>0</v>
      </c>
      <c r="H62">
        <f>[4]p56!H62</f>
        <v>0</v>
      </c>
      <c r="I62">
        <f>[4]p56!I62</f>
        <v>0</v>
      </c>
      <c r="J62">
        <f>[4]p56!J62</f>
        <v>0</v>
      </c>
      <c r="K62">
        <f>[4]p56!K62</f>
        <v>0</v>
      </c>
    </row>
    <row r="63" spans="1:20">
      <c r="A63" t="s">
        <v>122</v>
      </c>
      <c r="B63">
        <f>[4]p56!B63</f>
        <v>1491694</v>
      </c>
      <c r="C63">
        <f>[4]p56!C63</f>
        <v>1346840</v>
      </c>
      <c r="D63">
        <f>[4]p56!D63</f>
        <v>1494033</v>
      </c>
      <c r="E63">
        <f>[4]p56!E63</f>
        <v>1300490</v>
      </c>
      <c r="F63">
        <f>[4]p56!F63</f>
        <v>1494924</v>
      </c>
      <c r="G63">
        <f>[4]p56!G63</f>
        <v>-3842992</v>
      </c>
      <c r="H63">
        <f>[4]p56!H63</f>
        <v>-3385379</v>
      </c>
      <c r="I63">
        <f>[4]p56!I63</f>
        <v>-2660539</v>
      </c>
      <c r="J63">
        <f>[4]p56!J63</f>
        <v>-2506430</v>
      </c>
      <c r="K63">
        <f>[4]p56!K63</f>
        <v>-3107050</v>
      </c>
    </row>
    <row r="64" spans="1:20">
      <c r="A64" t="s">
        <v>238</v>
      </c>
      <c r="B64">
        <f>[4]p56!B64</f>
        <v>31944859</v>
      </c>
      <c r="C64">
        <f>[4]p56!C64</f>
        <v>31900992</v>
      </c>
      <c r="D64">
        <f>[4]p56!D64</f>
        <v>31896336</v>
      </c>
      <c r="E64">
        <f>[4]p56!E64</f>
        <v>31908966</v>
      </c>
      <c r="F64">
        <f>[4]p56!F64</f>
        <v>31896794</v>
      </c>
      <c r="G64">
        <f>[4]p56!G64</f>
        <v>0</v>
      </c>
      <c r="H64">
        <f>[4]p56!H64</f>
        <v>0</v>
      </c>
      <c r="I64">
        <f>[4]p56!I64</f>
        <v>0</v>
      </c>
      <c r="J64">
        <f>[4]p56!J64</f>
        <v>0</v>
      </c>
      <c r="K64">
        <f>[4]p56!K64</f>
        <v>0</v>
      </c>
    </row>
    <row r="65" spans="1:13">
      <c r="A65" t="s">
        <v>239</v>
      </c>
      <c r="B65">
        <f>[4]p56!B65</f>
        <v>1000000</v>
      </c>
      <c r="C65">
        <f>[4]p56!C65</f>
        <v>1000000</v>
      </c>
      <c r="D65">
        <f>[4]p56!D65</f>
        <v>1000000</v>
      </c>
      <c r="E65">
        <f>[4]p56!E65</f>
        <v>1000000</v>
      </c>
      <c r="F65">
        <f>[4]p56!F65</f>
        <v>1000000</v>
      </c>
      <c r="G65">
        <f>[4]p56!G65</f>
        <v>1000000</v>
      </c>
      <c r="H65">
        <f>[4]p56!H65</f>
        <v>1000000</v>
      </c>
      <c r="I65">
        <f>[4]p56!I65</f>
        <v>1000000</v>
      </c>
      <c r="J65">
        <f>[4]p56!J65</f>
        <v>1000000</v>
      </c>
      <c r="K65">
        <f>[4]p56!K65</f>
        <v>1000000</v>
      </c>
    </row>
    <row r="66" spans="1:13">
      <c r="A66" t="s">
        <v>125</v>
      </c>
      <c r="B66">
        <f>[4]p56!B66</f>
        <v>16155498.181688979</v>
      </c>
      <c r="C66">
        <f>[4]p56!C66</f>
        <v>15256468.083196025</v>
      </c>
      <c r="D66">
        <f>[4]p56!D66</f>
        <v>16532478.645873494</v>
      </c>
      <c r="E66">
        <f>[4]p56!E66</f>
        <v>15067927.271330874</v>
      </c>
      <c r="F66">
        <f>[4]p56!F66</f>
        <v>16380479.393042658</v>
      </c>
      <c r="G66">
        <f>[4]p56!G66</f>
        <v>13061608</v>
      </c>
      <c r="H66">
        <f>[4]p56!H66</f>
        <v>13949909</v>
      </c>
      <c r="I66">
        <f>[4]p56!I66</f>
        <v>15356951</v>
      </c>
      <c r="J66">
        <f>[4]p56!J66</f>
        <v>15657118</v>
      </c>
      <c r="K66">
        <f>[4]p56!K66</f>
        <v>14490194</v>
      </c>
    </row>
    <row r="67" spans="1:13">
      <c r="A67" t="s">
        <v>240</v>
      </c>
      <c r="B67">
        <f>[4]p56!B67</f>
        <v>58616029.134813979</v>
      </c>
      <c r="C67">
        <f>[4]p56!C67</f>
        <v>57540472.212102279</v>
      </c>
      <c r="D67">
        <f>[4]p56!D67</f>
        <v>58947071.950560994</v>
      </c>
      <c r="E67">
        <f>[4]p56!E67</f>
        <v>57313625.685393378</v>
      </c>
      <c r="F67">
        <f>[4]p56!F67</f>
        <v>58796206.127417654</v>
      </c>
      <c r="G67">
        <f>[4]p56!G67</f>
        <v>0</v>
      </c>
      <c r="H67">
        <f>[4]p56!H67</f>
        <v>0</v>
      </c>
      <c r="I67">
        <f>[4]p56!I67</f>
        <v>0</v>
      </c>
      <c r="J67">
        <f>[4]p56!J67</f>
        <v>0</v>
      </c>
      <c r="K67">
        <f>[4]p56!K67</f>
        <v>0</v>
      </c>
    </row>
    <row r="68" spans="1:13">
      <c r="A68" t="s">
        <v>241</v>
      </c>
      <c r="B68">
        <f>[4]p56!B68</f>
        <v>3000000</v>
      </c>
      <c r="C68">
        <f>[4]p56!C68</f>
        <v>3000000</v>
      </c>
      <c r="D68">
        <f>[4]p56!D68</f>
        <v>3000000</v>
      </c>
      <c r="E68">
        <f>[4]p56!E68</f>
        <v>3000000</v>
      </c>
      <c r="F68">
        <f>[4]p56!F68</f>
        <v>3000000</v>
      </c>
      <c r="G68">
        <f>[4]p56!G68</f>
        <v>0</v>
      </c>
      <c r="H68">
        <f>[4]p56!H68</f>
        <v>0</v>
      </c>
      <c r="I68">
        <f>[4]p56!I68</f>
        <v>0</v>
      </c>
      <c r="J68">
        <f>[4]p56!J68</f>
        <v>0</v>
      </c>
      <c r="K68">
        <f>[4]p56!K68</f>
        <v>0</v>
      </c>
    </row>
    <row r="69" spans="1:13">
      <c r="A69" t="s">
        <v>242</v>
      </c>
      <c r="B69">
        <f>[4]p56!B69</f>
        <v>38095441.36331363</v>
      </c>
      <c r="C69">
        <f>[4]p56!C69</f>
        <v>37335282.44588761</v>
      </c>
      <c r="D69">
        <f>[4]p56!D69</f>
        <v>38097584.597067326</v>
      </c>
      <c r="E69">
        <f>[4]p56!E69</f>
        <v>37335895.933411337</v>
      </c>
      <c r="F69">
        <f>[4]p56!F69</f>
        <v>38094840.852102615</v>
      </c>
      <c r="G69">
        <f>[4]p56!G69</f>
        <v>0</v>
      </c>
      <c r="H69">
        <f>[4]p56!H69</f>
        <v>0</v>
      </c>
      <c r="I69">
        <f>[4]p56!I69</f>
        <v>0</v>
      </c>
      <c r="J69">
        <f>[4]p56!J69</f>
        <v>0</v>
      </c>
      <c r="K69">
        <f>[4]p56!K69</f>
        <v>0</v>
      </c>
    </row>
    <row r="70" spans="1:13">
      <c r="A70" t="s">
        <v>243</v>
      </c>
      <c r="B70">
        <f>[4]p56!B70</f>
        <v>2895640.2983375266</v>
      </c>
      <c r="C70">
        <f>[4]p56!C70</f>
        <v>2614454.9375107214</v>
      </c>
      <c r="D70">
        <f>[4]p56!D70</f>
        <v>2900181.4706013501</v>
      </c>
      <c r="E70">
        <f>[4]p56!E70</f>
        <v>2524479.6299154311</v>
      </c>
      <c r="F70">
        <f>[4]p56!F70</f>
        <v>2901910.3923454657</v>
      </c>
      <c r="G70">
        <f>[4]p56!G70</f>
        <v>-48667</v>
      </c>
      <c r="H70">
        <f>[4]p56!H70</f>
        <v>-44949</v>
      </c>
      <c r="I70">
        <f>[4]p56!I70</f>
        <v>-42161</v>
      </c>
      <c r="J70">
        <f>[4]p56!J70</f>
        <v>-42161</v>
      </c>
      <c r="K70">
        <f>[4]p56!K70</f>
        <v>-44949</v>
      </c>
    </row>
    <row r="71" spans="1:13">
      <c r="A71" t="s">
        <v>244</v>
      </c>
      <c r="B71">
        <f>[4]p56!B71</f>
        <v>1.0000800811764565</v>
      </c>
      <c r="C71">
        <f>[4]p56!C71</f>
        <v>1.0000590757143017</v>
      </c>
      <c r="D71">
        <f>[4]p56!D71</f>
        <v>1.0002173769060436</v>
      </c>
      <c r="E71">
        <f>[4]p56!E71</f>
        <v>1.0000759917889201</v>
      </c>
      <c r="F71">
        <f>[4]p56!F71</f>
        <v>0.99956747441427873</v>
      </c>
      <c r="G71">
        <f>[4]p56!G71</f>
        <v>0</v>
      </c>
      <c r="H71">
        <f>[4]p56!H71</f>
        <v>0</v>
      </c>
      <c r="I71">
        <f>[4]p56!I71</f>
        <v>0</v>
      </c>
      <c r="J71">
        <f>[4]p56!J71</f>
        <v>0</v>
      </c>
      <c r="K71">
        <f>[4]p56!K71</f>
        <v>0</v>
      </c>
    </row>
    <row r="72" spans="1:13">
      <c r="A72" t="s">
        <v>245</v>
      </c>
      <c r="B72">
        <f>[4]p56!B72</f>
        <v>1.0000071414744083</v>
      </c>
      <c r="C72">
        <f>[4]p56!C72</f>
        <v>0.99982544655338002</v>
      </c>
      <c r="D72">
        <f>[4]p56!D72</f>
        <v>0.99999771178702834</v>
      </c>
      <c r="E72">
        <f>[4]p56!E72</f>
        <v>0.99983634859189097</v>
      </c>
      <c r="F72">
        <f>[4]p56!F72</f>
        <v>1.0003333515932928</v>
      </c>
      <c r="G72">
        <f>[4]p56!G72</f>
        <v>0</v>
      </c>
      <c r="H72">
        <f>[4]p56!H72</f>
        <v>0</v>
      </c>
      <c r="I72">
        <f>[4]p56!I72</f>
        <v>0</v>
      </c>
      <c r="J72">
        <f>[4]p56!J72</f>
        <v>0</v>
      </c>
      <c r="K72">
        <f>[4]p56!K72</f>
        <v>0</v>
      </c>
    </row>
    <row r="73" spans="1:13">
      <c r="A73" t="s">
        <v>246</v>
      </c>
      <c r="B73">
        <f>[4]p56!B73</f>
        <v>0</v>
      </c>
      <c r="C73">
        <f>[4]p56!C73</f>
        <v>0</v>
      </c>
      <c r="D73">
        <f>[4]p56!D73</f>
        <v>0</v>
      </c>
      <c r="E73">
        <f>[4]p56!E73</f>
        <v>0</v>
      </c>
      <c r="F73">
        <f>[4]p56!F73</f>
        <v>0</v>
      </c>
      <c r="G73">
        <f>[4]p56!G73</f>
        <v>0</v>
      </c>
      <c r="H73">
        <f>[4]p56!H73</f>
        <v>0</v>
      </c>
      <c r="I73">
        <f>[4]p56!I73</f>
        <v>0</v>
      </c>
      <c r="J73">
        <f>[4]p56!J73</f>
        <v>0</v>
      </c>
      <c r="K73">
        <f>[4]p56!K73</f>
        <v>0</v>
      </c>
    </row>
    <row r="74" spans="1:13">
      <c r="A74" t="s">
        <v>435</v>
      </c>
      <c r="B74">
        <f>[4]p56!B74</f>
        <v>0</v>
      </c>
      <c r="C74">
        <f>[4]p56!C74</f>
        <v>0</v>
      </c>
      <c r="D74">
        <f>[4]p56!D74</f>
        <v>0</v>
      </c>
      <c r="E74">
        <f>[4]p56!E74</f>
        <v>0</v>
      </c>
      <c r="F74">
        <f>[4]p56!F74</f>
        <v>0</v>
      </c>
      <c r="G74">
        <f>[4]p56!G74</f>
        <v>0</v>
      </c>
      <c r="H74">
        <f>[4]p56!H74</f>
        <v>0</v>
      </c>
      <c r="I74">
        <f>[4]p56!I74</f>
        <v>0</v>
      </c>
      <c r="J74">
        <f>[4]p56!J74</f>
        <v>0</v>
      </c>
      <c r="K74">
        <f>[4]p56!K74</f>
        <v>0</v>
      </c>
    </row>
    <row r="75" spans="1:13">
      <c r="A75" t="s">
        <v>436</v>
      </c>
      <c r="B75">
        <f>[4]p56!B75</f>
        <v>0</v>
      </c>
      <c r="C75">
        <f>[4]p56!C75</f>
        <v>0</v>
      </c>
      <c r="D75">
        <f>[4]p56!D75</f>
        <v>0</v>
      </c>
      <c r="E75">
        <f>[4]p56!E75</f>
        <v>0</v>
      </c>
      <c r="F75">
        <f>[4]p56!F75</f>
        <v>0</v>
      </c>
      <c r="G75">
        <f>[4]p56!G75</f>
        <v>0</v>
      </c>
      <c r="H75">
        <f>[4]p56!H75</f>
        <v>0</v>
      </c>
      <c r="I75">
        <f>[4]p56!I75</f>
        <v>0</v>
      </c>
      <c r="J75">
        <f>[4]p56!J75</f>
        <v>0</v>
      </c>
      <c r="K75">
        <f>[4]p56!K75</f>
        <v>0</v>
      </c>
    </row>
    <row r="76" spans="1:13">
      <c r="A76" t="s">
        <v>437</v>
      </c>
      <c r="B76">
        <f>[4]p56!B76</f>
        <v>0</v>
      </c>
      <c r="C76">
        <f>[4]p56!C76</f>
        <v>0</v>
      </c>
      <c r="D76">
        <f>[4]p56!D76</f>
        <v>0</v>
      </c>
      <c r="E76">
        <f>[4]p56!E76</f>
        <v>0</v>
      </c>
      <c r="F76">
        <f>[4]p56!F76</f>
        <v>0</v>
      </c>
      <c r="G76">
        <f>[4]p56!G76</f>
        <v>0</v>
      </c>
      <c r="H76">
        <f>[4]p56!H76</f>
        <v>0</v>
      </c>
      <c r="I76">
        <f>[4]p56!I76</f>
        <v>0</v>
      </c>
      <c r="J76">
        <f>[4]p56!J76</f>
        <v>0</v>
      </c>
      <c r="K76">
        <f>[4]p56!K76</f>
        <v>0</v>
      </c>
    </row>
    <row r="77" spans="1:13" ht="14" thickBot="1">
      <c r="A77" s="34" t="s">
        <v>438</v>
      </c>
      <c r="B77" s="34">
        <f>[4]p56!B77</f>
        <v>0</v>
      </c>
      <c r="C77" s="34">
        <f>[4]p56!C77</f>
        <v>0</v>
      </c>
      <c r="D77" s="34">
        <f>[4]p56!D77</f>
        <v>0</v>
      </c>
      <c r="E77" s="34">
        <f>[4]p56!E77</f>
        <v>0</v>
      </c>
      <c r="F77" s="34">
        <f>[4]p56!F77</f>
        <v>0</v>
      </c>
      <c r="G77" s="34">
        <f>[4]p56!G77</f>
        <v>0</v>
      </c>
      <c r="H77" s="34">
        <f>[4]p56!H77</f>
        <v>0</v>
      </c>
      <c r="I77" s="34">
        <f>[4]p56!I77</f>
        <v>0</v>
      </c>
      <c r="J77" s="34">
        <f>[4]p56!J77</f>
        <v>0</v>
      </c>
      <c r="K77" s="34">
        <f>[4]p56!K77</f>
        <v>0</v>
      </c>
      <c r="L77" s="34"/>
      <c r="M77" s="34"/>
    </row>
    <row r="78" spans="1:13">
      <c r="A78" t="s">
        <v>247</v>
      </c>
      <c r="B78">
        <f>[4]p56!B78</f>
        <v>1</v>
      </c>
    </row>
    <row r="79" spans="1:13">
      <c r="A79" t="s">
        <v>248</v>
      </c>
      <c r="B79">
        <f>[4]p56!B79</f>
        <v>45000</v>
      </c>
    </row>
    <row r="80" spans="1:13">
      <c r="A80" t="s">
        <v>249</v>
      </c>
      <c r="B80">
        <f>[4]p56!B80</f>
        <v>45000</v>
      </c>
    </row>
    <row r="81" spans="1:2">
      <c r="A81" t="s">
        <v>250</v>
      </c>
      <c r="B81">
        <f>[4]p56!B81</f>
        <v>0</v>
      </c>
    </row>
    <row r="82" spans="1:2">
      <c r="A82" t="s">
        <v>251</v>
      </c>
      <c r="B82">
        <f>[4]p56!B82</f>
        <v>0</v>
      </c>
    </row>
    <row r="83" spans="1:2">
      <c r="A83" t="s">
        <v>252</v>
      </c>
      <c r="B83">
        <f>[4]p56!B83</f>
        <v>0</v>
      </c>
    </row>
    <row r="84" spans="1:2">
      <c r="A84" t="s">
        <v>253</v>
      </c>
      <c r="B84">
        <f>[4]p56!B84</f>
        <v>0</v>
      </c>
    </row>
    <row r="85" spans="1:2">
      <c r="A85" t="s">
        <v>254</v>
      </c>
      <c r="B85">
        <f>[4]p56!B85</f>
        <v>69056</v>
      </c>
    </row>
    <row r="86" spans="1:2">
      <c r="A86" t="s">
        <v>255</v>
      </c>
      <c r="B86">
        <f>[4]p56!B86</f>
        <v>31952</v>
      </c>
    </row>
    <row r="87" spans="1:2">
      <c r="A87" t="s">
        <v>256</v>
      </c>
      <c r="B87">
        <f>[4]p56!B87</f>
        <v>20834</v>
      </c>
    </row>
    <row r="88" spans="1:2">
      <c r="A88" t="s">
        <v>257</v>
      </c>
      <c r="B88">
        <f>[4]p56!B88</f>
        <v>50430</v>
      </c>
    </row>
    <row r="89" spans="1:2">
      <c r="A89" t="s">
        <v>258</v>
      </c>
      <c r="B89">
        <f>[4]p56!B89</f>
        <v>54122</v>
      </c>
    </row>
    <row r="90" spans="1:2">
      <c r="A90" t="s">
        <v>259</v>
      </c>
      <c r="B90">
        <f>[4]p56!B90</f>
        <v>134809</v>
      </c>
    </row>
    <row r="91" spans="1:2">
      <c r="A91" t="s">
        <v>260</v>
      </c>
      <c r="B91">
        <f>[4]p56!B91</f>
        <v>69056</v>
      </c>
    </row>
    <row r="92" spans="1:2">
      <c r="A92" t="s">
        <v>261</v>
      </c>
      <c r="B92">
        <f>[4]p56!B92</f>
        <v>31952</v>
      </c>
    </row>
    <row r="93" spans="1:2">
      <c r="A93" t="s">
        <v>262</v>
      </c>
      <c r="B93">
        <f>[4]p56!B93</f>
        <v>20834</v>
      </c>
    </row>
    <row r="94" spans="1:2">
      <c r="A94" t="s">
        <v>263</v>
      </c>
      <c r="B94">
        <f>[4]p56!B94</f>
        <v>50430</v>
      </c>
    </row>
    <row r="95" spans="1:2">
      <c r="A95" t="s">
        <v>264</v>
      </c>
      <c r="B95">
        <f>[4]p56!B95</f>
        <v>54122</v>
      </c>
    </row>
    <row r="96" spans="1:2">
      <c r="A96" t="s">
        <v>265</v>
      </c>
      <c r="B96">
        <f>[4]p56!B96</f>
        <v>134809</v>
      </c>
    </row>
    <row r="97" spans="1:2">
      <c r="A97" t="s">
        <v>266</v>
      </c>
      <c r="B97">
        <f>[4]p56!B97</f>
        <v>0</v>
      </c>
    </row>
    <row r="98" spans="1:2">
      <c r="A98" t="s">
        <v>267</v>
      </c>
      <c r="B98">
        <f>[4]p56!B98</f>
        <v>0</v>
      </c>
    </row>
    <row r="99" spans="1:2">
      <c r="A99" t="s">
        <v>268</v>
      </c>
      <c r="B99">
        <f>[4]p56!B99</f>
        <v>0</v>
      </c>
    </row>
    <row r="100" spans="1:2">
      <c r="A100" t="s">
        <v>269</v>
      </c>
      <c r="B100">
        <f>[4]p56!B100</f>
        <v>0</v>
      </c>
    </row>
    <row r="101" spans="1:2">
      <c r="A101" t="s">
        <v>270</v>
      </c>
      <c r="B101">
        <f>[4]p56!B101</f>
        <v>0</v>
      </c>
    </row>
    <row r="102" spans="1:2">
      <c r="A102" t="s">
        <v>271</v>
      </c>
      <c r="B102">
        <f>[4]p56!B102</f>
        <v>0</v>
      </c>
    </row>
    <row r="103" spans="1:2">
      <c r="A103" t="s">
        <v>272</v>
      </c>
      <c r="B103">
        <f>[4]p56!B103</f>
        <v>276224000</v>
      </c>
    </row>
    <row r="104" spans="1:2">
      <c r="A104" t="s">
        <v>273</v>
      </c>
      <c r="B104">
        <f>[4]p56!B104</f>
        <v>11502720</v>
      </c>
    </row>
    <row r="105" spans="1:2">
      <c r="A105" t="s">
        <v>274</v>
      </c>
      <c r="B105">
        <f>[4]p56!B105</f>
        <v>7083560</v>
      </c>
    </row>
    <row r="106" spans="1:2">
      <c r="A106" t="s">
        <v>275</v>
      </c>
      <c r="B106">
        <f>[4]p56!B106</f>
        <v>1512900</v>
      </c>
    </row>
    <row r="107" spans="1:2">
      <c r="A107" t="s">
        <v>276</v>
      </c>
      <c r="B107">
        <f>[4]p56!B107</f>
        <v>2543734</v>
      </c>
    </row>
    <row r="108" spans="1:2">
      <c r="A108" t="s">
        <v>277</v>
      </c>
      <c r="B108">
        <f>[4]p56!B108</f>
        <v>5796787</v>
      </c>
    </row>
    <row r="109" spans="1:2">
      <c r="A109" t="s">
        <v>278</v>
      </c>
      <c r="B109">
        <f>[4]p56!B109</f>
        <v>1812.8355567187261</v>
      </c>
    </row>
    <row r="110" spans="1:2">
      <c r="A110" t="s">
        <v>279</v>
      </c>
      <c r="B110">
        <f>[4]p56!B110</f>
        <v>272.46438111726997</v>
      </c>
    </row>
    <row r="111" spans="1:2">
      <c r="A111" t="s">
        <v>280</v>
      </c>
      <c r="B111">
        <f>[4]p56!B111</f>
        <v>127.4961270659324</v>
      </c>
    </row>
    <row r="112" spans="1:2">
      <c r="A112" t="s">
        <v>281</v>
      </c>
      <c r="B112">
        <f>[4]p56!B112</f>
        <v>13.749250802214796</v>
      </c>
    </row>
    <row r="113" spans="1:2">
      <c r="A113" t="s">
        <v>282</v>
      </c>
      <c r="B113">
        <f>[4]p56!B113</f>
        <v>16.211803184701029</v>
      </c>
    </row>
    <row r="114" spans="1:2">
      <c r="A114" t="s">
        <v>283</v>
      </c>
      <c r="B114">
        <f>[4]p56!B114</f>
        <v>20.521269854051933</v>
      </c>
    </row>
    <row r="115" spans="1:2">
      <c r="A115" t="s">
        <v>284</v>
      </c>
      <c r="B115">
        <f>[4]p56!B115</f>
        <v>13999986</v>
      </c>
    </row>
    <row r="116" spans="1:2">
      <c r="A116" t="s">
        <v>285</v>
      </c>
      <c r="B116">
        <f>[4]p56!B116</f>
        <v>600004.80000000005</v>
      </c>
    </row>
    <row r="117" spans="1:2">
      <c r="A117" t="s">
        <v>286</v>
      </c>
      <c r="B117">
        <f>[4]p56!B117</f>
        <v>600000</v>
      </c>
    </row>
    <row r="118" spans="1:2">
      <c r="A118" t="s">
        <v>287</v>
      </c>
      <c r="B118">
        <f>[4]p56!B118</f>
        <v>150000.26999999999</v>
      </c>
    </row>
    <row r="119" spans="1:2">
      <c r="A119" t="s">
        <v>288</v>
      </c>
      <c r="B119">
        <f>[4]p56!B119</f>
        <v>250000.24</v>
      </c>
    </row>
    <row r="120" spans="1:2">
      <c r="A120" t="s">
        <v>289</v>
      </c>
      <c r="B120">
        <f>[4]p56!B120</f>
        <v>1000000</v>
      </c>
    </row>
    <row r="121" spans="1:2">
      <c r="A121" t="s">
        <v>290</v>
      </c>
      <c r="B121">
        <f>[4]p56!B121</f>
        <v>24860160</v>
      </c>
    </row>
    <row r="122" spans="1:2">
      <c r="A122" t="s">
        <v>291</v>
      </c>
      <c r="B122">
        <f>[4]p56!B122</f>
        <v>793687.68</v>
      </c>
    </row>
    <row r="123" spans="1:2">
      <c r="A123" t="s">
        <v>292</v>
      </c>
      <c r="B123">
        <f>[4]p56!B123</f>
        <v>0</v>
      </c>
    </row>
    <row r="124" spans="1:2">
      <c r="A124" t="s">
        <v>293</v>
      </c>
      <c r="B124">
        <f>[4]p56!B124</f>
        <v>173983.5</v>
      </c>
    </row>
    <row r="125" spans="1:2">
      <c r="A125" t="s">
        <v>294</v>
      </c>
      <c r="B125">
        <f>[4]p56!B125</f>
        <v>292529.40999999997</v>
      </c>
    </row>
    <row r="126" spans="1:2">
      <c r="A126" t="s">
        <v>295</v>
      </c>
      <c r="B126">
        <f>[4]p56!B126</f>
        <v>333315.2525</v>
      </c>
    </row>
    <row r="127" spans="1:2">
      <c r="A127" t="s">
        <v>296</v>
      </c>
      <c r="B127">
        <f>[4]p56!B127</f>
        <v>61675</v>
      </c>
    </row>
    <row r="128" spans="1:2">
      <c r="A128" t="s">
        <v>297</v>
      </c>
      <c r="B128">
        <f>[4]p56!B128</f>
        <v>23349</v>
      </c>
    </row>
    <row r="129" spans="1:2">
      <c r="A129" t="s">
        <v>298</v>
      </c>
      <c r="B129">
        <f>[4]p56!B129</f>
        <v>19499</v>
      </c>
    </row>
    <row r="130" spans="1:2">
      <c r="A130" t="s">
        <v>299</v>
      </c>
      <c r="B130">
        <f>[4]p56!B130</f>
        <v>52013</v>
      </c>
    </row>
    <row r="131" spans="1:2">
      <c r="A131" t="s">
        <v>300</v>
      </c>
      <c r="B131">
        <f>[4]p56!B131</f>
        <v>63252</v>
      </c>
    </row>
    <row r="132" spans="1:2">
      <c r="A132" t="s">
        <v>301</v>
      </c>
      <c r="B132">
        <f>[4]p56!B132</f>
        <v>142109</v>
      </c>
    </row>
    <row r="133" spans="1:2">
      <c r="A133" t="s">
        <v>302</v>
      </c>
      <c r="B133">
        <f>[4]p56!B133</f>
        <v>61675</v>
      </c>
    </row>
    <row r="134" spans="1:2">
      <c r="A134" t="s">
        <v>303</v>
      </c>
      <c r="B134">
        <f>[4]p56!B134</f>
        <v>23349</v>
      </c>
    </row>
    <row r="135" spans="1:2">
      <c r="A135" t="s">
        <v>304</v>
      </c>
      <c r="B135">
        <f>[4]p56!B135</f>
        <v>19499</v>
      </c>
    </row>
    <row r="136" spans="1:2">
      <c r="A136" t="s">
        <v>305</v>
      </c>
      <c r="B136">
        <f>[4]p56!B136</f>
        <v>52013</v>
      </c>
    </row>
    <row r="137" spans="1:2">
      <c r="A137" t="s">
        <v>306</v>
      </c>
      <c r="B137">
        <f>[4]p56!B137</f>
        <v>63252</v>
      </c>
    </row>
    <row r="138" spans="1:2">
      <c r="A138" t="s">
        <v>307</v>
      </c>
      <c r="B138">
        <f>[4]p56!B138</f>
        <v>142109</v>
      </c>
    </row>
    <row r="139" spans="1:2">
      <c r="A139" t="s">
        <v>308</v>
      </c>
      <c r="B139">
        <f>[4]p56!B139</f>
        <v>0</v>
      </c>
    </row>
    <row r="140" spans="1:2">
      <c r="A140" t="s">
        <v>309</v>
      </c>
      <c r="B140">
        <f>[4]p56!B140</f>
        <v>0</v>
      </c>
    </row>
    <row r="141" spans="1:2">
      <c r="A141" t="s">
        <v>310</v>
      </c>
      <c r="B141">
        <f>[4]p56!B141</f>
        <v>0</v>
      </c>
    </row>
    <row r="142" spans="1:2">
      <c r="A142" t="s">
        <v>311</v>
      </c>
      <c r="B142">
        <f>[4]p56!B142</f>
        <v>0</v>
      </c>
    </row>
    <row r="143" spans="1:2">
      <c r="A143" t="s">
        <v>312</v>
      </c>
      <c r="B143">
        <f>[4]p56!B143</f>
        <v>0</v>
      </c>
    </row>
    <row r="144" spans="1:2">
      <c r="A144" t="s">
        <v>313</v>
      </c>
      <c r="B144">
        <f>[4]p56!B144</f>
        <v>0</v>
      </c>
    </row>
    <row r="145" spans="1:2">
      <c r="A145" t="s">
        <v>314</v>
      </c>
      <c r="B145">
        <f>[4]p56!B145</f>
        <v>376217500</v>
      </c>
    </row>
    <row r="146" spans="1:2">
      <c r="A146" t="s">
        <v>315</v>
      </c>
      <c r="B146">
        <f>[4]p56!B146</f>
        <v>10507050</v>
      </c>
    </row>
    <row r="147" spans="1:2">
      <c r="A147" t="s">
        <v>316</v>
      </c>
      <c r="B147">
        <f>[4]p56!B147</f>
        <v>8774550</v>
      </c>
    </row>
    <row r="148" spans="1:2">
      <c r="A148" t="s">
        <v>317</v>
      </c>
      <c r="B148">
        <f>[4]p56!B148</f>
        <v>2080520</v>
      </c>
    </row>
    <row r="149" spans="1:2">
      <c r="A149" t="s">
        <v>318</v>
      </c>
      <c r="B149">
        <f>[4]p56!B149</f>
        <v>3478860</v>
      </c>
    </row>
    <row r="150" spans="1:2">
      <c r="A150" t="s">
        <v>319</v>
      </c>
      <c r="B150">
        <f>[4]p56!B150</f>
        <v>7958104</v>
      </c>
    </row>
    <row r="151" spans="1:2">
      <c r="A151" t="s">
        <v>320</v>
      </c>
      <c r="B151">
        <f>[4]p56!B151</f>
        <v>2622.1371259315401</v>
      </c>
    </row>
    <row r="152" spans="1:2">
      <c r="A152" t="s">
        <v>321</v>
      </c>
      <c r="B152">
        <f>[4]p56!B152</f>
        <v>363.96954862106446</v>
      </c>
    </row>
    <row r="153" spans="1:2">
      <c r="A153" t="s">
        <v>322</v>
      </c>
      <c r="B153">
        <f>[4]p56!B153</f>
        <v>184.41403962595447</v>
      </c>
    </row>
    <row r="154" spans="1:2">
      <c r="A154" t="s">
        <v>323</v>
      </c>
      <c r="B154">
        <f>[4]p56!B154</f>
        <v>19.104844773342109</v>
      </c>
    </row>
    <row r="155" spans="1:2">
      <c r="A155" t="s">
        <v>324</v>
      </c>
      <c r="B155">
        <f>[4]p56!B155</f>
        <v>22.526608016328755</v>
      </c>
    </row>
    <row r="156" spans="1:2">
      <c r="A156" t="s">
        <v>325</v>
      </c>
      <c r="B156">
        <f>[4]p56!B156</f>
        <v>28.214693691555386</v>
      </c>
    </row>
    <row r="157" spans="1:2">
      <c r="A157" t="s">
        <v>326</v>
      </c>
      <c r="B157">
        <f>[4]p56!B157</f>
        <v>16999983</v>
      </c>
    </row>
    <row r="158" spans="1:2">
      <c r="A158" t="s">
        <v>327</v>
      </c>
      <c r="B158">
        <f>[4]p56!B158</f>
        <v>800006.4</v>
      </c>
    </row>
    <row r="159" spans="1:2">
      <c r="A159" t="s">
        <v>328</v>
      </c>
      <c r="B159">
        <f>[4]p56!B159</f>
        <v>800000</v>
      </c>
    </row>
    <row r="160" spans="1:2">
      <c r="A160" t="s">
        <v>329</v>
      </c>
      <c r="B160">
        <f>[4]p56!B160</f>
        <v>199999.69</v>
      </c>
    </row>
    <row r="161" spans="1:2">
      <c r="A161" t="s">
        <v>330</v>
      </c>
      <c r="B161">
        <f>[4]p56!B161</f>
        <v>350000.02</v>
      </c>
    </row>
    <row r="162" spans="1:2">
      <c r="A162" t="s">
        <v>331</v>
      </c>
      <c r="B162">
        <f>[4]p56!B162</f>
        <v>1200000</v>
      </c>
    </row>
    <row r="163" spans="1:2">
      <c r="A163" t="s">
        <v>332</v>
      </c>
      <c r="B163">
        <f>[4]p56!B163</f>
        <v>33859575</v>
      </c>
    </row>
    <row r="164" spans="1:2">
      <c r="A164" t="s">
        <v>333</v>
      </c>
      <c r="B164">
        <f>[4]p56!B164</f>
        <v>0</v>
      </c>
    </row>
    <row r="165" spans="1:2">
      <c r="A165" t="s">
        <v>334</v>
      </c>
      <c r="B165">
        <f>[4]p56!B165</f>
        <v>807258.6</v>
      </c>
    </row>
    <row r="166" spans="1:2">
      <c r="A166" t="s">
        <v>335</v>
      </c>
      <c r="B166">
        <f>[4]p56!B166</f>
        <v>239259.8</v>
      </c>
    </row>
    <row r="167" spans="1:2">
      <c r="A167" t="s">
        <v>336</v>
      </c>
      <c r="B167">
        <f>[4]p56!B167</f>
        <v>400068.9</v>
      </c>
    </row>
    <row r="168" spans="1:2">
      <c r="A168" t="s">
        <v>337</v>
      </c>
      <c r="B168">
        <f>[4]p56!B168</f>
        <v>0</v>
      </c>
    </row>
    <row r="169" spans="1:2">
      <c r="A169" t="s">
        <v>338</v>
      </c>
      <c r="B169">
        <f>[4]p56!B169</f>
        <v>3</v>
      </c>
    </row>
    <row r="170" spans="1:2">
      <c r="A170" t="s">
        <v>339</v>
      </c>
      <c r="B170">
        <f>[4]p56!B170</f>
        <v>6</v>
      </c>
    </row>
    <row r="171" spans="1:2">
      <c r="A171" t="s">
        <v>340</v>
      </c>
      <c r="B171">
        <f>[4]p56!B171</f>
        <v>361069</v>
      </c>
    </row>
    <row r="172" spans="1:2">
      <c r="A172" t="s">
        <v>341</v>
      </c>
      <c r="B172">
        <f>[4]p56!B172</f>
        <v>9008234.6499999985</v>
      </c>
    </row>
    <row r="173" spans="1:2">
      <c r="A173" t="s">
        <v>342</v>
      </c>
      <c r="B173">
        <f>[4]p56!B173</f>
        <v>33481012.749999996</v>
      </c>
    </row>
    <row r="174" spans="1:2">
      <c r="A174" t="s">
        <v>343</v>
      </c>
      <c r="B174">
        <f>[4]p56!B174</f>
        <v>361069</v>
      </c>
    </row>
    <row r="175" spans="1:2">
      <c r="A175" t="s">
        <v>344</v>
      </c>
      <c r="B175">
        <f>[4]p56!B175</f>
        <v>9008234.6499999985</v>
      </c>
    </row>
    <row r="176" spans="1:2">
      <c r="A176" t="s">
        <v>345</v>
      </c>
      <c r="B176">
        <f>[4]p56!B176</f>
        <v>33481012.749999996</v>
      </c>
    </row>
    <row r="177" spans="1:2">
      <c r="A177" t="s">
        <v>346</v>
      </c>
      <c r="B177">
        <f>[4]p56!B177</f>
        <v>406556</v>
      </c>
    </row>
    <row r="178" spans="1:2">
      <c r="A178" t="s">
        <v>347</v>
      </c>
      <c r="B178">
        <f>[4]p56!B178</f>
        <v>9979067.109375</v>
      </c>
    </row>
    <row r="179" spans="1:2">
      <c r="A179" t="s">
        <v>348</v>
      </c>
      <c r="B179">
        <f>[4]p56!B179</f>
        <v>37822850</v>
      </c>
    </row>
    <row r="180" spans="1:2">
      <c r="A180" t="s">
        <v>349</v>
      </c>
      <c r="B180">
        <f>[4]p56!B180</f>
        <v>352956</v>
      </c>
    </row>
    <row r="181" spans="1:2">
      <c r="A181" t="s">
        <v>350</v>
      </c>
      <c r="B181">
        <f>[4]p56!B181</f>
        <v>1919562</v>
      </c>
    </row>
    <row r="182" spans="1:2">
      <c r="A182" t="s">
        <v>351</v>
      </c>
      <c r="B182">
        <f>[4]p56!B182</f>
        <v>7489449</v>
      </c>
    </row>
    <row r="183" spans="1:2">
      <c r="A183" t="s">
        <v>352</v>
      </c>
      <c r="B183">
        <f>[4]p56!B183</f>
        <v>352956</v>
      </c>
    </row>
    <row r="184" spans="1:2">
      <c r="A184" t="s">
        <v>353</v>
      </c>
      <c r="B184">
        <f>[4]p56!B184</f>
        <v>1919562</v>
      </c>
    </row>
    <row r="185" spans="1:2">
      <c r="A185" t="s">
        <v>354</v>
      </c>
      <c r="B185">
        <f>[4]p56!B185</f>
        <v>7489449</v>
      </c>
    </row>
    <row r="186" spans="1:2">
      <c r="A186" t="s">
        <v>355</v>
      </c>
      <c r="B186">
        <f>[4]p56!B186</f>
        <v>348544</v>
      </c>
    </row>
    <row r="187" spans="1:2">
      <c r="A187" t="s">
        <v>356</v>
      </c>
      <c r="B187">
        <f>[4]p56!B187</f>
        <v>1910738</v>
      </c>
    </row>
    <row r="188" spans="1:2">
      <c r="A188" t="s">
        <v>357</v>
      </c>
      <c r="B188">
        <f>[4]p56!B188</f>
        <v>7397890</v>
      </c>
    </row>
    <row r="189" spans="1:2">
      <c r="A189" t="s">
        <v>358</v>
      </c>
      <c r="B189">
        <f>[4]p56!B189</f>
        <v>0</v>
      </c>
    </row>
    <row r="190" spans="1:2">
      <c r="A190" t="s">
        <v>359</v>
      </c>
      <c r="B190">
        <f>[4]p56!B190</f>
        <v>0</v>
      </c>
    </row>
    <row r="191" spans="1:2">
      <c r="A191" t="s">
        <v>360</v>
      </c>
      <c r="B191">
        <f>[4]p56!B191</f>
        <v>0</v>
      </c>
    </row>
    <row r="192" spans="1:2">
      <c r="A192" t="s">
        <v>361</v>
      </c>
      <c r="B192">
        <f>[4]p56!B192</f>
        <v>50729</v>
      </c>
    </row>
    <row r="193" spans="1:2">
      <c r="A193" t="s">
        <v>362</v>
      </c>
      <c r="B193">
        <f>[4]p56!B193</f>
        <v>5969600</v>
      </c>
    </row>
    <row r="194" spans="1:2">
      <c r="A194" t="s">
        <v>363</v>
      </c>
      <c r="B194">
        <f>[4]p56!B194</f>
        <v>117.67625412317312</v>
      </c>
    </row>
    <row r="195" spans="1:2">
      <c r="A195" t="s">
        <v>364</v>
      </c>
      <c r="B195">
        <f>[4]p56!B195</f>
        <v>0</v>
      </c>
    </row>
    <row r="196" spans="1:2">
      <c r="A196" t="s">
        <v>365</v>
      </c>
      <c r="B196">
        <f>[4]p56!B196</f>
        <v>0</v>
      </c>
    </row>
    <row r="197" spans="1:2">
      <c r="A197" t="s">
        <v>366</v>
      </c>
      <c r="B197">
        <f>[4]p56!B197</f>
        <v>0</v>
      </c>
    </row>
    <row r="198" spans="1:2">
      <c r="A198" t="s">
        <v>367</v>
      </c>
      <c r="B198">
        <f>[4]p56!B198</f>
        <v>0</v>
      </c>
    </row>
    <row r="199" spans="1:2">
      <c r="A199" t="s">
        <v>368</v>
      </c>
      <c r="B199">
        <f>[4]p56!B199</f>
        <v>0</v>
      </c>
    </row>
    <row r="200" spans="1:2">
      <c r="A200" t="s">
        <v>369</v>
      </c>
      <c r="B200">
        <f>[4]p56!B200</f>
        <v>0</v>
      </c>
    </row>
    <row r="201" spans="1:2">
      <c r="A201" t="s">
        <v>370</v>
      </c>
      <c r="B201">
        <f>[4]p56!B201</f>
        <v>69731</v>
      </c>
    </row>
    <row r="202" spans="1:2">
      <c r="A202" t="s">
        <v>371</v>
      </c>
      <c r="B202">
        <f>[4]p56!B202</f>
        <v>1858871</v>
      </c>
    </row>
    <row r="203" spans="1:2">
      <c r="A203" t="s">
        <v>372</v>
      </c>
      <c r="B203">
        <f>[4]p56!B203</f>
        <v>26.657744874715263</v>
      </c>
    </row>
    <row r="204" spans="1:2">
      <c r="A204" t="s">
        <v>373</v>
      </c>
      <c r="B204">
        <f>[4]p56!B204</f>
        <v>0</v>
      </c>
    </row>
    <row r="205" spans="1:2">
      <c r="A205" t="s">
        <v>374</v>
      </c>
      <c r="B205">
        <f>[4]p56!B205</f>
        <v>0</v>
      </c>
    </row>
    <row r="206" spans="1:2">
      <c r="A206" t="s">
        <v>375</v>
      </c>
      <c r="B206">
        <f>[4]p56!B206</f>
        <v>0</v>
      </c>
    </row>
    <row r="207" spans="1:2">
      <c r="A207" t="s">
        <v>376</v>
      </c>
      <c r="B207">
        <f>[4]p56!B207</f>
        <v>218835</v>
      </c>
    </row>
    <row r="208" spans="1:2">
      <c r="A208" t="s">
        <v>377</v>
      </c>
      <c r="B208">
        <f>[4]p56!B208</f>
        <v>408493</v>
      </c>
    </row>
    <row r="209" spans="1:2">
      <c r="A209" t="s">
        <v>378</v>
      </c>
      <c r="B209">
        <f>[4]p56!B209</f>
        <v>0</v>
      </c>
    </row>
    <row r="210" spans="1:2">
      <c r="A210" t="s">
        <v>379</v>
      </c>
      <c r="B210">
        <f>[4]p56!B210</f>
        <v>0</v>
      </c>
    </row>
    <row r="211" spans="1:2">
      <c r="A211" t="s">
        <v>380</v>
      </c>
      <c r="B211">
        <f>[4]p56!B211</f>
        <v>699102.9</v>
      </c>
    </row>
    <row r="212" spans="1:2">
      <c r="A212" t="s">
        <v>381</v>
      </c>
      <c r="B212">
        <f>[4]p56!B212</f>
        <v>1385958</v>
      </c>
    </row>
    <row r="213" spans="1:2">
      <c r="A213" t="s">
        <v>382</v>
      </c>
      <c r="B213">
        <f>[4]p56!B213</f>
        <v>38095441.36331363</v>
      </c>
    </row>
    <row r="214" spans="1:2">
      <c r="A214" t="s">
        <v>137</v>
      </c>
      <c r="B214">
        <f>[4]p56!B214</f>
        <v>331380</v>
      </c>
    </row>
    <row r="215" spans="1:2">
      <c r="A215" t="s">
        <v>383</v>
      </c>
      <c r="B215">
        <f>[4]p56!B215</f>
        <v>0</v>
      </c>
    </row>
    <row r="216" spans="1:2">
      <c r="A216" t="s">
        <v>384</v>
      </c>
      <c r="B216">
        <f>[4]p56!B216</f>
        <v>38426821.36331363</v>
      </c>
    </row>
    <row r="217" spans="1:2">
      <c r="A217" t="s">
        <v>385</v>
      </c>
      <c r="B217">
        <f>[4]p56!B217</f>
        <v>16333697</v>
      </c>
    </row>
    <row r="218" spans="1:2">
      <c r="A218" t="s">
        <v>386</v>
      </c>
      <c r="B218">
        <f>[4]p56!B218</f>
        <v>1326430.8999999999</v>
      </c>
    </row>
    <row r="219" spans="1:2">
      <c r="A219" t="s">
        <v>387</v>
      </c>
      <c r="B219">
        <f>[4]p56!B219</f>
        <v>4149819</v>
      </c>
    </row>
    <row r="220" spans="1:2">
      <c r="A220" t="s">
        <v>388</v>
      </c>
      <c r="B220">
        <f>[4]p56!B220</f>
        <v>220460</v>
      </c>
    </row>
    <row r="221" spans="1:2">
      <c r="A221" t="s">
        <v>145</v>
      </c>
      <c r="B221">
        <f>[4]p56!B221</f>
        <v>4800000</v>
      </c>
    </row>
    <row r="222" spans="1:2">
      <c r="A222" t="s">
        <v>146</v>
      </c>
      <c r="B222">
        <f>[4]p56!B222</f>
        <v>1169465</v>
      </c>
    </row>
    <row r="223" spans="1:2">
      <c r="A223" t="s">
        <v>389</v>
      </c>
      <c r="B223">
        <f>[4]p56!B223</f>
        <v>160453</v>
      </c>
    </row>
    <row r="224" spans="1:2">
      <c r="A224" t="s">
        <v>390</v>
      </c>
      <c r="B224">
        <f>[4]p56!B224</f>
        <v>0</v>
      </c>
    </row>
    <row r="225" spans="1:2">
      <c r="A225" t="s">
        <v>391</v>
      </c>
      <c r="B225">
        <f>[4]p56!B225</f>
        <v>0</v>
      </c>
    </row>
    <row r="226" spans="1:2">
      <c r="A226" t="s">
        <v>392</v>
      </c>
      <c r="B226">
        <f>[4]p56!B226</f>
        <v>2700000</v>
      </c>
    </row>
    <row r="227" spans="1:2">
      <c r="A227" t="s">
        <v>152</v>
      </c>
      <c r="B227">
        <f>[4]p56!B227</f>
        <v>160000</v>
      </c>
    </row>
    <row r="228" spans="1:2">
      <c r="A228" t="s">
        <v>393</v>
      </c>
      <c r="B228">
        <f>[4]p56!B228</f>
        <v>90000</v>
      </c>
    </row>
    <row r="229" spans="1:2">
      <c r="A229" t="s">
        <v>394</v>
      </c>
      <c r="B229">
        <f>[4]p56!B229</f>
        <v>269427</v>
      </c>
    </row>
    <row r="230" spans="1:2">
      <c r="A230" t="s">
        <v>395</v>
      </c>
      <c r="B230">
        <f>[4]p56!B230</f>
        <v>2659735.1649761056</v>
      </c>
    </row>
    <row r="231" spans="1:2">
      <c r="A231" t="s">
        <v>396</v>
      </c>
      <c r="B231">
        <f>[4]p56!B231</f>
        <v>34039487.064976104</v>
      </c>
    </row>
    <row r="232" spans="1:2">
      <c r="A232" t="s">
        <v>397</v>
      </c>
      <c r="B232">
        <f>[4]p56!B232</f>
        <v>4387334.2983375266</v>
      </c>
    </row>
    <row r="233" spans="1:2">
      <c r="A233" t="s">
        <v>398</v>
      </c>
      <c r="B233">
        <f>[4]p56!B233</f>
        <v>1491694</v>
      </c>
    </row>
    <row r="234" spans="1:2">
      <c r="A234" t="s">
        <v>243</v>
      </c>
      <c r="B234">
        <f>[4]p56!B234</f>
        <v>2895640.2983375266</v>
      </c>
    </row>
    <row r="235" spans="1:2">
      <c r="A235" t="s">
        <v>399</v>
      </c>
      <c r="B235">
        <f>[4]p56!B235</f>
        <v>6250000</v>
      </c>
    </row>
    <row r="236" spans="1:2">
      <c r="A236" t="s">
        <v>400</v>
      </c>
      <c r="B236">
        <f>[4]p56!B236</f>
        <v>11666666.666666668</v>
      </c>
    </row>
    <row r="237" spans="1:2">
      <c r="A237" t="s">
        <v>401</v>
      </c>
      <c r="B237">
        <f>[4]p56!B237</f>
        <v>10000000</v>
      </c>
    </row>
    <row r="238" spans="1:2">
      <c r="A238" t="s">
        <v>402</v>
      </c>
      <c r="B238">
        <f>[4]p56!B238</f>
        <v>400</v>
      </c>
    </row>
    <row r="239" spans="1:2">
      <c r="A239" t="s">
        <v>403</v>
      </c>
      <c r="B239">
        <f>[4]p56!B239</f>
        <v>300</v>
      </c>
    </row>
    <row r="240" spans="1:2">
      <c r="A240" t="s">
        <v>404</v>
      </c>
      <c r="B240">
        <f>[4]p56!B240</f>
        <v>1000</v>
      </c>
    </row>
    <row r="241" spans="1:2">
      <c r="A241" t="s">
        <v>405</v>
      </c>
      <c r="B241">
        <f>[4]p56!B241</f>
        <v>1.4</v>
      </c>
    </row>
    <row r="242" spans="1:2">
      <c r="A242" t="s">
        <v>406</v>
      </c>
      <c r="B242">
        <f>[4]p56!B242</f>
        <v>3.8</v>
      </c>
    </row>
    <row r="243" spans="1:2">
      <c r="A243" t="s">
        <v>407</v>
      </c>
      <c r="B243">
        <f>[4]p56!B243</f>
        <v>34310996</v>
      </c>
    </row>
    <row r="244" spans="1:2">
      <c r="A244" t="s">
        <v>408</v>
      </c>
      <c r="B244">
        <f>[4]p56!B244</f>
        <v>2366137</v>
      </c>
    </row>
    <row r="245" spans="1:2">
      <c r="A245" t="s">
        <v>409</v>
      </c>
      <c r="B245">
        <f>[4]p56!B245</f>
        <v>35000</v>
      </c>
    </row>
    <row r="246" spans="1:2">
      <c r="A246" t="s">
        <v>410</v>
      </c>
      <c r="B246">
        <f>[4]p56!B246</f>
        <v>0</v>
      </c>
    </row>
    <row r="247" spans="1:2">
      <c r="A247" t="s">
        <v>411</v>
      </c>
      <c r="B247">
        <f>[4]p56!B247</f>
        <v>6.6</v>
      </c>
    </row>
    <row r="248" spans="1:2">
      <c r="A248" t="s">
        <v>412</v>
      </c>
      <c r="B248">
        <f>[4]p56!B248</f>
        <v>6.6</v>
      </c>
    </row>
    <row r="249" spans="1:2">
      <c r="A249" t="s">
        <v>413</v>
      </c>
      <c r="B249">
        <f>[4]p56!B249</f>
        <v>0</v>
      </c>
    </row>
    <row r="250" spans="1:2">
      <c r="A250" t="s">
        <v>414</v>
      </c>
      <c r="B250">
        <f>[4]p56!B250</f>
        <v>0</v>
      </c>
    </row>
    <row r="251" spans="1:2">
      <c r="A251" t="s">
        <v>415</v>
      </c>
      <c r="B251">
        <f>[4]p56!B251</f>
        <v>0</v>
      </c>
    </row>
    <row r="252" spans="1:2">
      <c r="A252" t="s">
        <v>416</v>
      </c>
      <c r="B252">
        <f>[4]p56!B252</f>
        <v>0</v>
      </c>
    </row>
    <row r="253" spans="1:2">
      <c r="A253" t="s">
        <v>417</v>
      </c>
      <c r="B253">
        <f>[4]p56!B253</f>
        <v>0</v>
      </c>
    </row>
    <row r="254" spans="1:2">
      <c r="A254" t="s">
        <v>418</v>
      </c>
      <c r="B254">
        <f>[4]p56!B254</f>
        <v>0</v>
      </c>
    </row>
    <row r="255" spans="1:2">
      <c r="A255" t="s">
        <v>419</v>
      </c>
      <c r="B255">
        <f>[4]p56!B255</f>
        <v>0</v>
      </c>
    </row>
    <row r="256" spans="1:2">
      <c r="A256" t="s">
        <v>420</v>
      </c>
      <c r="B256">
        <f>[4]p56!B256</f>
        <v>0</v>
      </c>
    </row>
    <row r="257" spans="1:2">
      <c r="A257" t="s">
        <v>421</v>
      </c>
      <c r="B257">
        <f>[4]p56!B257</f>
        <v>0</v>
      </c>
    </row>
    <row r="258" spans="1:2">
      <c r="A258" t="s">
        <v>422</v>
      </c>
      <c r="B258">
        <f>[4]p56!B258</f>
        <v>0</v>
      </c>
    </row>
    <row r="259" spans="1:2">
      <c r="A259" t="s">
        <v>423</v>
      </c>
      <c r="B259">
        <f>[4]p56!B259</f>
        <v>5</v>
      </c>
    </row>
    <row r="260" spans="1:2">
      <c r="A260" t="s">
        <v>1065</v>
      </c>
      <c r="B260">
        <f>[4]p56!B260</f>
        <v>13.88542167016921</v>
      </c>
    </row>
    <row r="261" spans="1:2">
      <c r="A261" t="s">
        <v>1066</v>
      </c>
      <c r="B261">
        <f>[4]p56!B261</f>
        <v>21.225125091810504</v>
      </c>
    </row>
    <row r="262" spans="1:2">
      <c r="A262" t="s">
        <v>227</v>
      </c>
      <c r="B262">
        <f>[4]p56!B262</f>
        <v>91</v>
      </c>
    </row>
    <row r="263" spans="1:2">
      <c r="A263" t="s">
        <v>228</v>
      </c>
      <c r="B263">
        <f>[4]p56!B263</f>
        <v>92</v>
      </c>
    </row>
    <row r="264" spans="1:2">
      <c r="A264" t="s">
        <v>346</v>
      </c>
      <c r="B264">
        <f>[4]p56!B264</f>
        <v>406556</v>
      </c>
    </row>
    <row r="265" spans="1:2">
      <c r="A265" t="s">
        <v>355</v>
      </c>
      <c r="B265">
        <f>[4]p56!B265</f>
        <v>348544</v>
      </c>
    </row>
    <row r="266" spans="1:2">
      <c r="A266" t="s">
        <v>338</v>
      </c>
      <c r="B266">
        <f>[4]p56!B266</f>
        <v>3</v>
      </c>
    </row>
    <row r="267" spans="1:2">
      <c r="A267" t="s">
        <v>339</v>
      </c>
      <c r="B267">
        <f>[4]p56!B267</f>
        <v>6</v>
      </c>
    </row>
    <row r="268" spans="1:2">
      <c r="A268" t="s">
        <v>1067</v>
      </c>
      <c r="B268">
        <f>[4]p56!B268</f>
        <v>975734.4</v>
      </c>
    </row>
    <row r="269" spans="1:2">
      <c r="A269" t="s">
        <v>1068</v>
      </c>
      <c r="B269">
        <f>[4]p56!B269</f>
        <v>1045632</v>
      </c>
    </row>
    <row r="270" spans="1:2">
      <c r="A270" t="s">
        <v>1069</v>
      </c>
      <c r="B270">
        <f>[4]p56!B270</f>
        <v>2763155.5588253019</v>
      </c>
    </row>
    <row r="271" spans="1:2">
      <c r="A271" t="s">
        <v>1070</v>
      </c>
      <c r="B271">
        <f>[4]p56!B271</f>
        <v>0.65619329031121498</v>
      </c>
    </row>
    <row r="272" spans="1:2">
      <c r="A272" t="s">
        <v>1071</v>
      </c>
      <c r="B272">
        <f>[4]p56!B272</f>
        <v>0.68830956696094792</v>
      </c>
    </row>
    <row r="273" spans="1:2">
      <c r="A273" t="s">
        <v>1072</v>
      </c>
      <c r="B273">
        <f>[4]p56!B273</f>
        <v>0.68728456481210864</v>
      </c>
    </row>
    <row r="274" spans="1:2">
      <c r="A274" t="s">
        <v>1073</v>
      </c>
      <c r="B274">
        <f>[4]p56!B274</f>
        <v>0.62754741393758273</v>
      </c>
    </row>
    <row r="275" spans="1:2">
      <c r="A275" t="s">
        <v>1087</v>
      </c>
      <c r="B275">
        <f>[4]p56!B275</f>
        <v>0.68718889088156898</v>
      </c>
    </row>
    <row r="276" spans="1:2">
      <c r="A276" t="s">
        <v>1088</v>
      </c>
      <c r="B276">
        <f>[4]p56!B276</f>
        <v>0.62748337249647756</v>
      </c>
    </row>
    <row r="277" spans="1:2">
      <c r="A277" t="s">
        <v>1091</v>
      </c>
      <c r="B277">
        <f>[4]p56!B277</f>
        <v>4113013.2983375266</v>
      </c>
    </row>
    <row r="278" spans="1:2">
      <c r="A278" t="s">
        <v>1092</v>
      </c>
      <c r="B278">
        <f>[4]p56!B278</f>
        <v>1.8620770240351592</v>
      </c>
    </row>
    <row r="279" spans="1:2">
      <c r="A279" t="s">
        <v>1093</v>
      </c>
      <c r="B279">
        <f>[4]p56!B279</f>
        <v>0.65060339340898343</v>
      </c>
    </row>
    <row r="280" spans="1:2">
      <c r="A280" t="s">
        <v>1094</v>
      </c>
      <c r="B280">
        <f>[4]p56!B280</f>
        <v>0.34939660659101657</v>
      </c>
    </row>
    <row r="281" spans="1:2">
      <c r="A281" t="s">
        <v>1099</v>
      </c>
      <c r="B281">
        <f>[4]p56!B281</f>
        <v>0.10032000000000001</v>
      </c>
    </row>
    <row r="282" spans="1:2">
      <c r="A282" t="s">
        <v>1100</v>
      </c>
      <c r="B282">
        <f>[4]p56!B282</f>
        <v>0.1279311553605274</v>
      </c>
    </row>
    <row r="283" spans="1:2">
      <c r="A283" t="s">
        <v>1095</v>
      </c>
      <c r="B283">
        <f>[4]p56!B283</f>
        <v>31944859</v>
      </c>
    </row>
    <row r="284" spans="1:2">
      <c r="A284" t="s">
        <v>1096</v>
      </c>
      <c r="B284">
        <f>[4]p56!B284</f>
        <v>17155498.181688979</v>
      </c>
    </row>
    <row r="285" spans="1:2">
      <c r="A285" t="s">
        <v>1097</v>
      </c>
      <c r="B285">
        <f>[4]p56!B285</f>
        <v>1349857.7395122247</v>
      </c>
    </row>
    <row r="286" spans="1:2">
      <c r="A286" t="s">
        <v>1101</v>
      </c>
      <c r="B286">
        <f>[4]p56!B286</f>
        <v>3000000</v>
      </c>
    </row>
    <row r="287" spans="1:2">
      <c r="A287" t="s">
        <v>1102</v>
      </c>
      <c r="B287">
        <f>[4]p56!B287</f>
        <v>9000000</v>
      </c>
    </row>
    <row r="288" spans="1:2">
      <c r="A288" t="s">
        <v>1103</v>
      </c>
      <c r="B288">
        <f>[4]p56!B288</f>
        <v>0</v>
      </c>
    </row>
    <row r="289" spans="1:2">
      <c r="A289" t="s">
        <v>1069</v>
      </c>
      <c r="B289">
        <f>[4]p56!B289</f>
        <v>2763155.5588253019</v>
      </c>
    </row>
    <row r="290" spans="1:2">
      <c r="A290" t="s">
        <v>508</v>
      </c>
      <c r="B290">
        <f>[4]p56!B290</f>
        <v>0.10996724398702563</v>
      </c>
    </row>
    <row r="291" spans="1:2">
      <c r="A291" t="s">
        <v>1104</v>
      </c>
      <c r="B291">
        <f>[4]p56!B291</f>
        <v>0.33506992897162829</v>
      </c>
    </row>
  </sheetData>
  <phoneticPr fontId="33" type="noConversion"/>
  <pageMargins left="0.75" right="0.75" top="1" bottom="1" header="0.5" footer="0.5"/>
  <headerFooter alignWithMargins="0"/>
  <drawing r:id="rId1"/>
</worksheet>
</file>

<file path=xl/worksheets/sheet6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71"/>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1211</v>
      </c>
    </row>
    <row r="2" spans="1:11">
      <c r="A2">
        <v>57</v>
      </c>
      <c r="B2" t="s">
        <v>176</v>
      </c>
      <c r="C2" t="s">
        <v>177</v>
      </c>
      <c r="D2" t="s">
        <v>178</v>
      </c>
      <c r="E2" t="s">
        <v>8</v>
      </c>
      <c r="F2" t="s">
        <v>179</v>
      </c>
      <c r="G2" t="s">
        <v>10</v>
      </c>
      <c r="H2" t="s">
        <v>180</v>
      </c>
    </row>
    <row r="3" spans="1:11">
      <c r="A3" t="s">
        <v>181</v>
      </c>
      <c r="B3">
        <f>[4]p57!B3</f>
        <v>351847</v>
      </c>
      <c r="C3">
        <f>[4]p57!C3</f>
        <v>162117</v>
      </c>
      <c r="D3">
        <f>[4]p57!D3</f>
        <v>108242</v>
      </c>
      <c r="E3">
        <f>[4]p57!E3</f>
        <v>246288</v>
      </c>
      <c r="F3">
        <f>[4]p57!F3</f>
        <v>269428</v>
      </c>
      <c r="G3">
        <f>[4]p57!G3</f>
        <v>684654</v>
      </c>
      <c r="H3">
        <f>[4]p57!H3</f>
        <v>1822576</v>
      </c>
      <c r="I3">
        <f>[4]p57!I3</f>
        <v>0</v>
      </c>
      <c r="J3">
        <f>[4]p57!J3</f>
        <v>0</v>
      </c>
      <c r="K3">
        <f>[4]p57!K3</f>
        <v>0</v>
      </c>
    </row>
    <row r="4" spans="1:11">
      <c r="A4" t="s">
        <v>182</v>
      </c>
      <c r="B4">
        <f>[4]p57!B4</f>
        <v>351847</v>
      </c>
      <c r="C4">
        <f>[4]p57!C4</f>
        <v>162117</v>
      </c>
      <c r="D4">
        <f>[4]p57!D4</f>
        <v>108242</v>
      </c>
      <c r="E4">
        <f>[4]p57!E4</f>
        <v>246288</v>
      </c>
      <c r="F4">
        <f>[4]p57!F4</f>
        <v>269428</v>
      </c>
      <c r="G4">
        <f>[4]p57!G4</f>
        <v>684654</v>
      </c>
      <c r="H4">
        <f>[4]p57!H4</f>
        <v>1822576</v>
      </c>
      <c r="I4">
        <f>[4]p57!I4</f>
        <v>0</v>
      </c>
      <c r="J4">
        <f>[4]p57!J4</f>
        <v>0</v>
      </c>
      <c r="K4">
        <f>[4]p57!K4</f>
        <v>0</v>
      </c>
    </row>
    <row r="5" spans="1:11">
      <c r="A5" t="s">
        <v>183</v>
      </c>
      <c r="B5">
        <f>[4]p57!B5</f>
        <v>0</v>
      </c>
      <c r="C5">
        <f>[4]p57!C5</f>
        <v>0</v>
      </c>
      <c r="D5">
        <f>[4]p57!D5</f>
        <v>108242</v>
      </c>
      <c r="E5">
        <f>[4]p57!E5</f>
        <v>0</v>
      </c>
      <c r="F5">
        <f>[4]p57!F5</f>
        <v>0</v>
      </c>
      <c r="G5">
        <f>[4]p57!G5</f>
        <v>0</v>
      </c>
      <c r="H5">
        <f>[4]p57!H5</f>
        <v>0</v>
      </c>
      <c r="I5">
        <f>[4]p57!I5</f>
        <v>0</v>
      </c>
      <c r="J5">
        <f>[4]p57!J5</f>
        <v>0</v>
      </c>
      <c r="K5">
        <f>[4]p57!K5</f>
        <v>0</v>
      </c>
    </row>
    <row r="6" spans="1:11">
      <c r="A6" t="s">
        <v>184</v>
      </c>
      <c r="B6">
        <f>[4]p57!B6</f>
        <v>351847</v>
      </c>
      <c r="C6">
        <f>[4]p57!C6</f>
        <v>162117</v>
      </c>
      <c r="D6">
        <f>[4]p57!D6</f>
        <v>0</v>
      </c>
      <c r="E6">
        <f>[4]p57!E6</f>
        <v>246288</v>
      </c>
      <c r="F6">
        <f>[4]p57!F6</f>
        <v>269428</v>
      </c>
      <c r="G6">
        <f>[4]p57!G6</f>
        <v>684654</v>
      </c>
      <c r="H6">
        <f>[4]p57!H6</f>
        <v>0</v>
      </c>
      <c r="I6">
        <f>[4]p57!I6</f>
        <v>0</v>
      </c>
      <c r="J6">
        <f>[4]p57!J6</f>
        <v>0</v>
      </c>
      <c r="K6">
        <f>[4]p57!K6</f>
        <v>0</v>
      </c>
    </row>
    <row r="7" spans="1:11">
      <c r="A7" t="s">
        <v>185</v>
      </c>
      <c r="B7">
        <f>[4]p57!B7</f>
        <v>0</v>
      </c>
      <c r="C7">
        <f>[4]p57!C7</f>
        <v>0</v>
      </c>
      <c r="D7">
        <f>[4]p57!D7</f>
        <v>1714334</v>
      </c>
      <c r="E7">
        <f>[4]p57!E7</f>
        <v>0</v>
      </c>
      <c r="F7">
        <f>[4]p57!F7</f>
        <v>0</v>
      </c>
      <c r="G7">
        <f>[4]p57!G7</f>
        <v>0</v>
      </c>
      <c r="H7">
        <f>[4]p57!H7</f>
        <v>0</v>
      </c>
      <c r="I7">
        <f>[4]p57!I7</f>
        <v>0</v>
      </c>
      <c r="J7">
        <f>[4]p57!J7</f>
        <v>0</v>
      </c>
      <c r="K7">
        <f>[4]p57!K7</f>
        <v>0</v>
      </c>
    </row>
    <row r="8" spans="1:11">
      <c r="A8" t="s">
        <v>186</v>
      </c>
      <c r="B8">
        <f>[4]p57!B8</f>
        <v>306737</v>
      </c>
      <c r="C8">
        <f>[4]p57!C8</f>
        <v>123636</v>
      </c>
      <c r="D8">
        <f>[4]p57!D8</f>
        <v>103841</v>
      </c>
      <c r="E8">
        <f>[4]p57!E8</f>
        <v>248301</v>
      </c>
      <c r="F8">
        <f>[4]p57!F8</f>
        <v>312481</v>
      </c>
      <c r="G8">
        <f>[4]p57!G8</f>
        <v>714997</v>
      </c>
      <c r="H8">
        <f>[4]p57!H8</f>
        <v>1809993</v>
      </c>
      <c r="I8">
        <f>[4]p57!I8</f>
        <v>0</v>
      </c>
      <c r="J8">
        <f>[4]p57!J8</f>
        <v>0</v>
      </c>
      <c r="K8">
        <f>[4]p57!K8</f>
        <v>0</v>
      </c>
    </row>
    <row r="9" spans="1:11">
      <c r="A9" t="s">
        <v>187</v>
      </c>
      <c r="B9">
        <f>[4]p57!B9</f>
        <v>306737</v>
      </c>
      <c r="C9">
        <f>[4]p57!C9</f>
        <v>123636</v>
      </c>
      <c r="D9">
        <f>[4]p57!D9</f>
        <v>103841</v>
      </c>
      <c r="E9">
        <f>[4]p57!E9</f>
        <v>248301</v>
      </c>
      <c r="F9">
        <f>[4]p57!F9</f>
        <v>312481</v>
      </c>
      <c r="G9">
        <f>[4]p57!G9</f>
        <v>714997</v>
      </c>
      <c r="H9">
        <f>[4]p57!H9</f>
        <v>1809993</v>
      </c>
      <c r="I9">
        <f>[4]p57!I9</f>
        <v>0</v>
      </c>
      <c r="J9">
        <f>[4]p57!J9</f>
        <v>0</v>
      </c>
      <c r="K9">
        <f>[4]p57!K9</f>
        <v>0</v>
      </c>
    </row>
    <row r="10" spans="1:11">
      <c r="A10" t="s">
        <v>188</v>
      </c>
      <c r="B10">
        <f>[4]p57!B10</f>
        <v>0</v>
      </c>
      <c r="C10">
        <f>[4]p57!C10</f>
        <v>0</v>
      </c>
      <c r="D10">
        <f>[4]p57!D10</f>
        <v>0</v>
      </c>
      <c r="E10">
        <f>[4]p57!E10</f>
        <v>0</v>
      </c>
      <c r="F10">
        <f>[4]p57!F10</f>
        <v>0</v>
      </c>
      <c r="G10">
        <f>[4]p57!G10</f>
        <v>714997</v>
      </c>
      <c r="H10">
        <f>[4]p57!H10</f>
        <v>0</v>
      </c>
      <c r="I10">
        <f>[4]p57!I10</f>
        <v>0</v>
      </c>
      <c r="J10">
        <f>[4]p57!J10</f>
        <v>0</v>
      </c>
      <c r="K10">
        <f>[4]p57!K10</f>
        <v>0</v>
      </c>
    </row>
    <row r="11" spans="1:11">
      <c r="A11" t="s">
        <v>189</v>
      </c>
      <c r="B11">
        <f>[4]p57!B11</f>
        <v>306737</v>
      </c>
      <c r="C11">
        <f>[4]p57!C11</f>
        <v>123636</v>
      </c>
      <c r="D11">
        <f>[4]p57!D11</f>
        <v>103841</v>
      </c>
      <c r="E11">
        <f>[4]p57!E11</f>
        <v>248301</v>
      </c>
      <c r="F11">
        <f>[4]p57!F11</f>
        <v>312481</v>
      </c>
      <c r="G11">
        <f>[4]p57!G11</f>
        <v>0</v>
      </c>
      <c r="H11">
        <f>[4]p57!H11</f>
        <v>0</v>
      </c>
      <c r="I11">
        <f>[4]p57!I11</f>
        <v>0</v>
      </c>
      <c r="J11">
        <f>[4]p57!J11</f>
        <v>0</v>
      </c>
      <c r="K11">
        <f>[4]p57!K11</f>
        <v>0</v>
      </c>
    </row>
    <row r="12" spans="1:11">
      <c r="A12" t="s">
        <v>190</v>
      </c>
      <c r="B12">
        <f>[4]p57!B12</f>
        <v>0</v>
      </c>
      <c r="C12">
        <f>[4]p57!C12</f>
        <v>0</v>
      </c>
      <c r="D12">
        <f>[4]p57!D12</f>
        <v>0</v>
      </c>
      <c r="E12">
        <f>[4]p57!E12</f>
        <v>0</v>
      </c>
      <c r="F12">
        <f>[4]p57!F12</f>
        <v>0</v>
      </c>
      <c r="G12">
        <f>[4]p57!G12</f>
        <v>1094996</v>
      </c>
      <c r="H12">
        <f>[4]p57!H12</f>
        <v>0</v>
      </c>
      <c r="I12">
        <f>[4]p57!I12</f>
        <v>0</v>
      </c>
      <c r="J12">
        <f>[4]p57!J12</f>
        <v>0</v>
      </c>
      <c r="K12">
        <f>[4]p57!K12</f>
        <v>0</v>
      </c>
    </row>
    <row r="13" spans="1:11">
      <c r="A13" t="s">
        <v>191</v>
      </c>
      <c r="B13">
        <f>[4]p57!B13</f>
        <v>4000</v>
      </c>
      <c r="C13">
        <f>[4]p57!C13</f>
        <v>360</v>
      </c>
      <c r="D13">
        <f>[4]p57!D13</f>
        <v>340</v>
      </c>
      <c r="E13">
        <f>[4]p57!E13</f>
        <v>30</v>
      </c>
      <c r="F13">
        <f>[4]p57!F13</f>
        <v>47</v>
      </c>
      <c r="G13">
        <f>[4]p57!G13</f>
        <v>43</v>
      </c>
      <c r="H13">
        <f>[4]p57!H13</f>
        <v>0</v>
      </c>
      <c r="I13">
        <f>[4]p57!I13</f>
        <v>0</v>
      </c>
      <c r="J13">
        <f>[4]p57!J13</f>
        <v>0</v>
      </c>
      <c r="K13">
        <f>[4]p57!K13</f>
        <v>0</v>
      </c>
    </row>
    <row r="14" spans="1:11">
      <c r="A14" t="s">
        <v>192</v>
      </c>
      <c r="B14">
        <f>[4]p57!B14</f>
        <v>4000</v>
      </c>
      <c r="C14">
        <f>[4]p57!C14</f>
        <v>360</v>
      </c>
      <c r="D14">
        <f>[4]p57!D14</f>
        <v>340</v>
      </c>
      <c r="E14">
        <f>[4]p57!E14</f>
        <v>30</v>
      </c>
      <c r="F14">
        <f>[4]p57!F14</f>
        <v>47</v>
      </c>
      <c r="G14">
        <f>[4]p57!G14</f>
        <v>43</v>
      </c>
      <c r="H14">
        <f>[4]p57!H14</f>
        <v>0</v>
      </c>
      <c r="I14">
        <f>[4]p57!I14</f>
        <v>0</v>
      </c>
      <c r="J14">
        <f>[4]p57!J14</f>
        <v>0</v>
      </c>
      <c r="K14">
        <f>[4]p57!K14</f>
        <v>0</v>
      </c>
    </row>
    <row r="15" spans="1:11">
      <c r="A15" t="s">
        <v>193</v>
      </c>
      <c r="B15">
        <f>[4]p57!B15</f>
        <v>4000</v>
      </c>
      <c r="C15">
        <f>[4]p57!C15</f>
        <v>360</v>
      </c>
      <c r="D15">
        <f>[4]p57!D15</f>
        <v>340</v>
      </c>
      <c r="E15">
        <f>[4]p57!E15</f>
        <v>30</v>
      </c>
      <c r="F15">
        <f>[4]p57!F15</f>
        <v>47</v>
      </c>
      <c r="G15">
        <f>[4]p57!G15</f>
        <v>43</v>
      </c>
      <c r="H15">
        <f>[4]p57!H15</f>
        <v>0</v>
      </c>
      <c r="I15">
        <f>[4]p57!I15</f>
        <v>0</v>
      </c>
      <c r="J15">
        <f>[4]p57!J15</f>
        <v>0</v>
      </c>
      <c r="K15">
        <f>[4]p57!K15</f>
        <v>0</v>
      </c>
    </row>
    <row r="16" spans="1:11">
      <c r="A16" t="s">
        <v>194</v>
      </c>
      <c r="B16">
        <f>[4]p57!B16</f>
        <v>4000</v>
      </c>
      <c r="C16">
        <f>[4]p57!C16</f>
        <v>360</v>
      </c>
      <c r="D16">
        <f>[4]p57!D16</f>
        <v>340</v>
      </c>
      <c r="E16">
        <f>[4]p57!E16</f>
        <v>30</v>
      </c>
      <c r="F16">
        <f>[4]p57!F16</f>
        <v>47</v>
      </c>
      <c r="G16">
        <f>[4]p57!G16</f>
        <v>43</v>
      </c>
      <c r="H16">
        <f>[4]p57!H16</f>
        <v>0</v>
      </c>
      <c r="I16">
        <f>[4]p57!I16</f>
        <v>0</v>
      </c>
      <c r="J16">
        <f>[4]p57!J16</f>
        <v>0</v>
      </c>
      <c r="K16">
        <f>[4]p57!K16</f>
        <v>0</v>
      </c>
    </row>
    <row r="17" spans="1:11">
      <c r="A17" t="s">
        <v>195</v>
      </c>
      <c r="B17">
        <f>[4]p57!B17</f>
        <v>4000</v>
      </c>
      <c r="C17">
        <f>[4]p57!C17</f>
        <v>360</v>
      </c>
      <c r="D17">
        <f>[4]p57!D17</f>
        <v>340</v>
      </c>
      <c r="E17">
        <f>[4]p57!E17</f>
        <v>30</v>
      </c>
      <c r="F17">
        <f>[4]p57!F17</f>
        <v>47</v>
      </c>
      <c r="G17">
        <f>[4]p57!G17</f>
        <v>43</v>
      </c>
      <c r="H17">
        <f>[4]p57!H17</f>
        <v>0</v>
      </c>
      <c r="I17">
        <f>[4]p57!I17</f>
        <v>0</v>
      </c>
      <c r="J17">
        <f>[4]p57!J17</f>
        <v>0</v>
      </c>
      <c r="K17">
        <f>[4]p57!K17</f>
        <v>0</v>
      </c>
    </row>
    <row r="18" spans="1:11">
      <c r="A18" t="s">
        <v>196</v>
      </c>
      <c r="B18">
        <f>[4]p57!B18</f>
        <v>0</v>
      </c>
      <c r="C18">
        <f>[4]p57!C18</f>
        <v>0</v>
      </c>
      <c r="D18">
        <f>[4]p57!D18</f>
        <v>0</v>
      </c>
      <c r="E18">
        <f>[4]p57!E18</f>
        <v>0</v>
      </c>
      <c r="F18">
        <f>[4]p57!F18</f>
        <v>0</v>
      </c>
      <c r="G18">
        <f>[4]p57!G18</f>
        <v>0</v>
      </c>
      <c r="H18">
        <f>[4]p57!H18</f>
        <v>0</v>
      </c>
      <c r="I18">
        <f>[4]p57!I18</f>
        <v>0</v>
      </c>
      <c r="J18">
        <f>[4]p57!J18</f>
        <v>0</v>
      </c>
      <c r="K18">
        <f>[4]p57!K18</f>
        <v>0</v>
      </c>
    </row>
    <row r="19" spans="1:11">
      <c r="A19" t="s">
        <v>197</v>
      </c>
      <c r="B19">
        <f>[4]p57!B19</f>
        <v>0</v>
      </c>
      <c r="C19">
        <f>[4]p57!C19</f>
        <v>0</v>
      </c>
      <c r="D19">
        <f>[4]p57!D19</f>
        <v>0</v>
      </c>
      <c r="E19">
        <f>[4]p57!E19</f>
        <v>0</v>
      </c>
      <c r="F19">
        <f>[4]p57!F19</f>
        <v>0</v>
      </c>
      <c r="G19">
        <f>[4]p57!G19</f>
        <v>0</v>
      </c>
      <c r="H19">
        <f>[4]p57!H19</f>
        <v>0</v>
      </c>
      <c r="I19">
        <f>[4]p57!I19</f>
        <v>0</v>
      </c>
      <c r="J19">
        <f>[4]p57!J19</f>
        <v>0</v>
      </c>
      <c r="K19">
        <f>[4]p57!K19</f>
        <v>0</v>
      </c>
    </row>
    <row r="20" spans="1:11">
      <c r="A20" t="s">
        <v>198</v>
      </c>
      <c r="B20">
        <f>[4]p57!B20</f>
        <v>0</v>
      </c>
      <c r="C20">
        <f>[4]p57!C20</f>
        <v>0</v>
      </c>
      <c r="D20">
        <f>[4]p57!D20</f>
        <v>0</v>
      </c>
      <c r="E20">
        <f>[4]p57!E20</f>
        <v>0</v>
      </c>
      <c r="F20">
        <f>[4]p57!F20</f>
        <v>0</v>
      </c>
      <c r="G20">
        <f>[4]p57!G20</f>
        <v>0</v>
      </c>
      <c r="H20">
        <f>[4]p57!H20</f>
        <v>0</v>
      </c>
      <c r="I20">
        <f>[4]p57!I20</f>
        <v>0</v>
      </c>
      <c r="J20">
        <f>[4]p57!J20</f>
        <v>0</v>
      </c>
      <c r="K20">
        <f>[4]p57!K20</f>
        <v>0</v>
      </c>
    </row>
    <row r="21" spans="1:11">
      <c r="A21" t="s">
        <v>199</v>
      </c>
      <c r="B21">
        <f>[4]p57!B21</f>
        <v>0</v>
      </c>
      <c r="C21">
        <f>[4]p57!C21</f>
        <v>0</v>
      </c>
      <c r="D21">
        <f>[4]p57!D21</f>
        <v>0</v>
      </c>
      <c r="E21">
        <f>[4]p57!E21</f>
        <v>0</v>
      </c>
      <c r="F21">
        <f>[4]p57!F21</f>
        <v>0</v>
      </c>
      <c r="G21">
        <f>[4]p57!G21</f>
        <v>0</v>
      </c>
      <c r="H21">
        <f>[4]p57!H21</f>
        <v>0</v>
      </c>
      <c r="I21">
        <f>[4]p57!I21</f>
        <v>0</v>
      </c>
      <c r="J21">
        <f>[4]p57!J21</f>
        <v>0</v>
      </c>
      <c r="K21">
        <f>[4]p57!K21</f>
        <v>0</v>
      </c>
    </row>
    <row r="22" spans="1:11">
      <c r="A22" t="s">
        <v>200</v>
      </c>
      <c r="B22">
        <f>[4]p57!B22</f>
        <v>0</v>
      </c>
      <c r="C22">
        <f>[4]p57!C22</f>
        <v>0</v>
      </c>
      <c r="D22">
        <f>[4]p57!D22</f>
        <v>0</v>
      </c>
      <c r="E22">
        <f>[4]p57!E22</f>
        <v>0</v>
      </c>
      <c r="F22">
        <f>[4]p57!F22</f>
        <v>0</v>
      </c>
      <c r="G22">
        <f>[4]p57!G22</f>
        <v>0</v>
      </c>
      <c r="H22">
        <f>[4]p57!H22</f>
        <v>0</v>
      </c>
      <c r="I22">
        <f>[4]p57!I22</f>
        <v>0</v>
      </c>
      <c r="J22">
        <f>[4]p57!J22</f>
        <v>0</v>
      </c>
      <c r="K22">
        <f>[4]p57!K22</f>
        <v>0</v>
      </c>
    </row>
    <row r="23" spans="1:11">
      <c r="A23" t="s">
        <v>201</v>
      </c>
      <c r="B23">
        <f>[4]p57!B23</f>
        <v>6100</v>
      </c>
      <c r="C23">
        <f>[4]p57!C23</f>
        <v>450</v>
      </c>
      <c r="D23">
        <f>[4]p57!D23</f>
        <v>450</v>
      </c>
      <c r="E23">
        <f>[4]p57!E23</f>
        <v>40</v>
      </c>
      <c r="F23">
        <f>[4]p57!F23</f>
        <v>55</v>
      </c>
      <c r="G23">
        <f>[4]p57!G23</f>
        <v>56</v>
      </c>
      <c r="H23">
        <f>[4]p57!H23</f>
        <v>0</v>
      </c>
      <c r="I23">
        <f>[4]p57!I23</f>
        <v>0</v>
      </c>
      <c r="J23">
        <f>[4]p57!J23</f>
        <v>0</v>
      </c>
      <c r="K23">
        <f>[4]p57!K23</f>
        <v>0</v>
      </c>
    </row>
    <row r="24" spans="1:11">
      <c r="A24" t="s">
        <v>202</v>
      </c>
      <c r="B24">
        <f>[4]p57!B24</f>
        <v>6100</v>
      </c>
      <c r="C24">
        <f>[4]p57!C24</f>
        <v>450</v>
      </c>
      <c r="D24">
        <f>[4]p57!D24</f>
        <v>450</v>
      </c>
      <c r="E24">
        <f>[4]p57!E24</f>
        <v>40</v>
      </c>
      <c r="F24">
        <f>[4]p57!F24</f>
        <v>55</v>
      </c>
      <c r="G24">
        <f>[4]p57!G24</f>
        <v>56</v>
      </c>
      <c r="H24">
        <f>[4]p57!H24</f>
        <v>0</v>
      </c>
      <c r="I24">
        <f>[4]p57!I24</f>
        <v>0</v>
      </c>
      <c r="J24">
        <f>[4]p57!J24</f>
        <v>0</v>
      </c>
      <c r="K24">
        <f>[4]p57!K24</f>
        <v>0</v>
      </c>
    </row>
    <row r="25" spans="1:11">
      <c r="A25" t="s">
        <v>203</v>
      </c>
      <c r="B25">
        <f>[4]p57!B25</f>
        <v>6100</v>
      </c>
      <c r="C25">
        <f>[4]p57!C25</f>
        <v>450</v>
      </c>
      <c r="D25">
        <f>[4]p57!D25</f>
        <v>450</v>
      </c>
      <c r="E25">
        <f>[4]p57!E25</f>
        <v>40</v>
      </c>
      <c r="F25">
        <f>[4]p57!F25</f>
        <v>55</v>
      </c>
      <c r="G25">
        <f>[4]p57!G25</f>
        <v>56</v>
      </c>
      <c r="H25">
        <f>[4]p57!H25</f>
        <v>0</v>
      </c>
      <c r="I25">
        <f>[4]p57!I25</f>
        <v>0</v>
      </c>
      <c r="J25">
        <f>[4]p57!J25</f>
        <v>0</v>
      </c>
      <c r="K25">
        <f>[4]p57!K25</f>
        <v>0</v>
      </c>
    </row>
    <row r="26" spans="1:11">
      <c r="A26" t="s">
        <v>204</v>
      </c>
      <c r="B26">
        <f>[4]p57!B26</f>
        <v>6100</v>
      </c>
      <c r="C26">
        <f>[4]p57!C26</f>
        <v>450</v>
      </c>
      <c r="D26">
        <f>[4]p57!D26</f>
        <v>450</v>
      </c>
      <c r="E26">
        <f>[4]p57!E26</f>
        <v>40</v>
      </c>
      <c r="F26">
        <f>[4]p57!F26</f>
        <v>55</v>
      </c>
      <c r="G26">
        <f>[4]p57!G26</f>
        <v>56</v>
      </c>
      <c r="H26">
        <f>[4]p57!H26</f>
        <v>0</v>
      </c>
      <c r="I26">
        <f>[4]p57!I26</f>
        <v>0</v>
      </c>
      <c r="J26">
        <f>[4]p57!J26</f>
        <v>0</v>
      </c>
      <c r="K26">
        <f>[4]p57!K26</f>
        <v>0</v>
      </c>
    </row>
    <row r="27" spans="1:11">
      <c r="A27" t="s">
        <v>205</v>
      </c>
      <c r="B27">
        <f>[4]p57!B27</f>
        <v>6100</v>
      </c>
      <c r="C27">
        <f>[4]p57!C27</f>
        <v>450</v>
      </c>
      <c r="D27">
        <f>[4]p57!D27</f>
        <v>450</v>
      </c>
      <c r="E27">
        <f>[4]p57!E27</f>
        <v>40</v>
      </c>
      <c r="F27">
        <f>[4]p57!F27</f>
        <v>55</v>
      </c>
      <c r="G27">
        <f>[4]p57!G27</f>
        <v>56</v>
      </c>
      <c r="H27">
        <f>[4]p57!H27</f>
        <v>0</v>
      </c>
      <c r="I27">
        <f>[4]p57!I27</f>
        <v>0</v>
      </c>
      <c r="J27">
        <f>[4]p57!J27</f>
        <v>0</v>
      </c>
      <c r="K27">
        <f>[4]p57!K27</f>
        <v>0</v>
      </c>
    </row>
    <row r="28" spans="1:11">
      <c r="A28" t="s">
        <v>206</v>
      </c>
      <c r="B28">
        <f>[4]p57!B28</f>
        <v>0</v>
      </c>
      <c r="C28">
        <f>[4]p57!C28</f>
        <v>0</v>
      </c>
      <c r="D28">
        <f>[4]p57!D28</f>
        <v>0</v>
      </c>
      <c r="E28">
        <f>[4]p57!E28</f>
        <v>0</v>
      </c>
      <c r="F28">
        <f>[4]p57!F28</f>
        <v>0</v>
      </c>
      <c r="G28">
        <f>[4]p57!G28</f>
        <v>0</v>
      </c>
      <c r="H28">
        <f>[4]p57!H28</f>
        <v>0</v>
      </c>
      <c r="I28">
        <f>[4]p57!I28</f>
        <v>0</v>
      </c>
      <c r="J28">
        <f>[4]p57!J28</f>
        <v>0</v>
      </c>
      <c r="K28">
        <f>[4]p57!K28</f>
        <v>0</v>
      </c>
    </row>
    <row r="29" spans="1:11">
      <c r="A29" t="s">
        <v>207</v>
      </c>
      <c r="B29">
        <f>[4]p57!B29</f>
        <v>0</v>
      </c>
      <c r="C29">
        <f>[4]p57!C29</f>
        <v>0</v>
      </c>
      <c r="D29">
        <f>[4]p57!D29</f>
        <v>0</v>
      </c>
      <c r="E29">
        <f>[4]p57!E29</f>
        <v>0</v>
      </c>
      <c r="F29">
        <f>[4]p57!F29</f>
        <v>0</v>
      </c>
      <c r="G29">
        <f>[4]p57!G29</f>
        <v>0</v>
      </c>
      <c r="H29">
        <f>[4]p57!H29</f>
        <v>0</v>
      </c>
      <c r="I29">
        <f>[4]p57!I29</f>
        <v>0</v>
      </c>
      <c r="J29">
        <f>[4]p57!J29</f>
        <v>0</v>
      </c>
      <c r="K29">
        <f>[4]p57!K29</f>
        <v>0</v>
      </c>
    </row>
    <row r="30" spans="1:11">
      <c r="A30" t="s">
        <v>208</v>
      </c>
      <c r="B30">
        <f>[4]p57!B30</f>
        <v>0</v>
      </c>
      <c r="C30">
        <f>[4]p57!C30</f>
        <v>0</v>
      </c>
      <c r="D30">
        <f>[4]p57!D30</f>
        <v>0</v>
      </c>
      <c r="E30">
        <f>[4]p57!E30</f>
        <v>0</v>
      </c>
      <c r="F30">
        <f>[4]p57!F30</f>
        <v>0</v>
      </c>
      <c r="G30">
        <f>[4]p57!G30</f>
        <v>0</v>
      </c>
      <c r="H30">
        <f>[4]p57!H30</f>
        <v>0</v>
      </c>
      <c r="I30">
        <f>[4]p57!I30</f>
        <v>0</v>
      </c>
      <c r="J30">
        <f>[4]p57!J30</f>
        <v>0</v>
      </c>
      <c r="K30">
        <f>[4]p57!K30</f>
        <v>0</v>
      </c>
    </row>
    <row r="31" spans="1:11">
      <c r="A31" t="s">
        <v>209</v>
      </c>
      <c r="B31">
        <f>[4]p57!B31</f>
        <v>0</v>
      </c>
      <c r="C31">
        <f>[4]p57!C31</f>
        <v>0</v>
      </c>
      <c r="D31">
        <f>[4]p57!D31</f>
        <v>0</v>
      </c>
      <c r="E31">
        <f>[4]p57!E31</f>
        <v>0</v>
      </c>
      <c r="F31">
        <f>[4]p57!F31</f>
        <v>0</v>
      </c>
      <c r="G31">
        <f>[4]p57!G31</f>
        <v>0</v>
      </c>
      <c r="H31">
        <f>[4]p57!H31</f>
        <v>0</v>
      </c>
      <c r="I31">
        <f>[4]p57!I31</f>
        <v>0</v>
      </c>
      <c r="J31">
        <f>[4]p57!J31</f>
        <v>0</v>
      </c>
      <c r="K31">
        <f>[4]p57!K31</f>
        <v>0</v>
      </c>
    </row>
    <row r="32" spans="1:11">
      <c r="A32" t="s">
        <v>210</v>
      </c>
      <c r="B32">
        <f>[4]p57!B32</f>
        <v>0</v>
      </c>
      <c r="C32">
        <f>[4]p57!C32</f>
        <v>0</v>
      </c>
      <c r="D32">
        <f>[4]p57!D32</f>
        <v>0</v>
      </c>
      <c r="E32">
        <f>[4]p57!E32</f>
        <v>0</v>
      </c>
      <c r="F32">
        <f>[4]p57!F32</f>
        <v>0</v>
      </c>
      <c r="G32">
        <f>[4]p57!G32</f>
        <v>0</v>
      </c>
      <c r="H32">
        <f>[4]p57!H32</f>
        <v>0</v>
      </c>
      <c r="I32">
        <f>[4]p57!I32</f>
        <v>0</v>
      </c>
      <c r="J32">
        <f>[4]p57!J32</f>
        <v>0</v>
      </c>
      <c r="K32">
        <f>[4]p57!K32</f>
        <v>0</v>
      </c>
    </row>
    <row r="33" spans="1:11">
      <c r="A33" t="s">
        <v>211</v>
      </c>
      <c r="B33">
        <f>[4]p57!B33</f>
        <v>70000200</v>
      </c>
      <c r="C33">
        <f>[4]p57!C33</f>
        <v>3000010</v>
      </c>
      <c r="D33">
        <f>[4]p57!D33</f>
        <v>2999997</v>
      </c>
      <c r="E33">
        <f>[4]p57!E33</f>
        <v>750001.35</v>
      </c>
      <c r="F33">
        <f>[4]p57!F33</f>
        <v>1250001.2</v>
      </c>
      <c r="G33">
        <f>[4]p57!G33</f>
        <v>5000000</v>
      </c>
      <c r="H33">
        <f>[4]p57!H33</f>
        <v>9164780</v>
      </c>
      <c r="I33">
        <f>[4]p57!I33</f>
        <v>0</v>
      </c>
      <c r="J33">
        <f>[4]p57!J33</f>
        <v>0</v>
      </c>
      <c r="K33">
        <f>[4]p57!K33</f>
        <v>0</v>
      </c>
    </row>
    <row r="34" spans="1:11">
      <c r="A34" t="s">
        <v>212</v>
      </c>
      <c r="B34">
        <f>[4]p57!B34</f>
        <v>85000050</v>
      </c>
      <c r="C34">
        <f>[4]p57!C34</f>
        <v>3999970</v>
      </c>
      <c r="D34">
        <f>[4]p57!D34</f>
        <v>3999996</v>
      </c>
      <c r="E34">
        <f>[4]p57!E34</f>
        <v>999998.45</v>
      </c>
      <c r="F34">
        <f>[4]p57!F34</f>
        <v>1750000.1</v>
      </c>
      <c r="G34">
        <f>[4]p57!G34</f>
        <v>6000000</v>
      </c>
      <c r="H34">
        <f>[4]p57!H34</f>
        <v>11565920</v>
      </c>
      <c r="I34">
        <f>[4]p57!I34</f>
        <v>0</v>
      </c>
      <c r="J34">
        <f>[4]p57!J34</f>
        <v>0</v>
      </c>
      <c r="K34">
        <f>[4]p57!K34</f>
        <v>0</v>
      </c>
    </row>
    <row r="35" spans="1:11">
      <c r="A35" t="s">
        <v>213</v>
      </c>
      <c r="B35">
        <f>[4]p57!B35</f>
        <v>0</v>
      </c>
      <c r="C35">
        <f>[4]p57!C35</f>
        <v>0.09</v>
      </c>
      <c r="D35">
        <f>[4]p57!D35</f>
        <v>0.09</v>
      </c>
      <c r="E35">
        <f>[4]p57!E35</f>
        <v>0.09</v>
      </c>
      <c r="F35">
        <f>[4]p57!F35</f>
        <v>0.09</v>
      </c>
      <c r="G35">
        <f>[4]p57!G35</f>
        <v>0.09</v>
      </c>
      <c r="H35">
        <f>[4]p57!H35</f>
        <v>0</v>
      </c>
      <c r="I35">
        <f>[4]p57!I35</f>
        <v>0</v>
      </c>
      <c r="J35">
        <f>[4]p57!J35</f>
        <v>0</v>
      </c>
      <c r="K35">
        <f>[4]p57!K35</f>
        <v>0</v>
      </c>
    </row>
    <row r="36" spans="1:11">
      <c r="A36" t="s">
        <v>214</v>
      </c>
      <c r="B36">
        <f>[4]p57!B36</f>
        <v>6.8999999999999992E-2</v>
      </c>
      <c r="C36">
        <f>[4]p57!C36</f>
        <v>0</v>
      </c>
      <c r="D36">
        <f>[4]p57!D36</f>
        <v>6.8999999999999992E-2</v>
      </c>
      <c r="E36">
        <f>[4]p57!E36</f>
        <v>6.8999999999999992E-2</v>
      </c>
      <c r="F36">
        <f>[4]p57!F36</f>
        <v>6.8999999999999992E-2</v>
      </c>
      <c r="G36">
        <f>[4]p57!G36</f>
        <v>0</v>
      </c>
      <c r="H36">
        <f>[4]p57!H36</f>
        <v>0</v>
      </c>
      <c r="I36">
        <f>[4]p57!I36</f>
        <v>0</v>
      </c>
      <c r="J36">
        <f>[4]p57!J36</f>
        <v>0</v>
      </c>
      <c r="K36">
        <f>[4]p57!K36</f>
        <v>0</v>
      </c>
    </row>
    <row r="37" spans="1:11">
      <c r="A37" t="s">
        <v>215</v>
      </c>
      <c r="B37">
        <f>[4]p57!B37</f>
        <v>9.1999999999999998E-2</v>
      </c>
      <c r="C37">
        <f>[4]p57!C37</f>
        <v>9.1999999999999998E-2</v>
      </c>
      <c r="D37">
        <f>[4]p57!D37</f>
        <v>0</v>
      </c>
      <c r="E37">
        <f>[4]p57!E37</f>
        <v>9.1999999999999998E-2</v>
      </c>
      <c r="F37">
        <f>[4]p57!F37</f>
        <v>9.1999999999999998E-2</v>
      </c>
      <c r="G37">
        <f>[4]p57!G37</f>
        <v>9.1999999999999998E-2</v>
      </c>
      <c r="H37">
        <f>[4]p57!H37</f>
        <v>0</v>
      </c>
      <c r="I37">
        <f>[4]p57!I37</f>
        <v>0</v>
      </c>
      <c r="J37">
        <f>[4]p57!J37</f>
        <v>0</v>
      </c>
      <c r="K37">
        <f>[4]p57!K37</f>
        <v>0</v>
      </c>
    </row>
    <row r="38" spans="1:11">
      <c r="A38" t="s">
        <v>216</v>
      </c>
      <c r="B38">
        <f>[4]p57!B38</f>
        <v>0.115</v>
      </c>
      <c r="C38">
        <f>[4]p57!C38</f>
        <v>0.115</v>
      </c>
      <c r="D38">
        <f>[4]p57!D38</f>
        <v>0.115</v>
      </c>
      <c r="E38">
        <f>[4]p57!E38</f>
        <v>0</v>
      </c>
      <c r="F38">
        <f>[4]p57!F38</f>
        <v>0</v>
      </c>
      <c r="G38">
        <f>[4]p57!G38</f>
        <v>0.115</v>
      </c>
      <c r="H38">
        <f>[4]p57!H38</f>
        <v>0</v>
      </c>
      <c r="I38">
        <f>[4]p57!I38</f>
        <v>0</v>
      </c>
      <c r="J38">
        <f>[4]p57!J38</f>
        <v>0</v>
      </c>
      <c r="K38">
        <f>[4]p57!K38</f>
        <v>0</v>
      </c>
    </row>
    <row r="39" spans="1:11">
      <c r="A39" t="s">
        <v>217</v>
      </c>
      <c r="B39">
        <f>[4]p57!B39</f>
        <v>0.115</v>
      </c>
      <c r="C39">
        <f>[4]p57!C39</f>
        <v>0.115</v>
      </c>
      <c r="D39">
        <f>[4]p57!D39</f>
        <v>0.115</v>
      </c>
      <c r="E39">
        <f>[4]p57!E39</f>
        <v>0</v>
      </c>
      <c r="F39">
        <f>[4]p57!F39</f>
        <v>0</v>
      </c>
      <c r="G39">
        <f>[4]p57!G39</f>
        <v>0.115</v>
      </c>
      <c r="H39">
        <f>[4]p57!H39</f>
        <v>0</v>
      </c>
      <c r="I39">
        <f>[4]p57!I39</f>
        <v>0</v>
      </c>
      <c r="J39">
        <f>[4]p57!J39</f>
        <v>0</v>
      </c>
      <c r="K39">
        <f>[4]p57!K39</f>
        <v>0</v>
      </c>
    </row>
    <row r="40" spans="1:11">
      <c r="A40" t="s">
        <v>218</v>
      </c>
      <c r="B40">
        <f>[4]p57!B40</f>
        <v>5.7500000000000002E-2</v>
      </c>
      <c r="C40">
        <f>[4]p57!C40</f>
        <v>0</v>
      </c>
      <c r="D40">
        <f>[4]p57!D40</f>
        <v>5.7500000000000002E-2</v>
      </c>
      <c r="E40">
        <f>[4]p57!E40</f>
        <v>5.7500000000000002E-2</v>
      </c>
      <c r="F40">
        <f>[4]p57!F40</f>
        <v>5.7500000000000002E-2</v>
      </c>
      <c r="G40">
        <f>[4]p57!G40</f>
        <v>0</v>
      </c>
      <c r="H40">
        <f>[4]p57!H40</f>
        <v>0</v>
      </c>
      <c r="I40">
        <f>[4]p57!I40</f>
        <v>0</v>
      </c>
      <c r="J40">
        <f>[4]p57!J40</f>
        <v>0</v>
      </c>
      <c r="K40">
        <f>[4]p57!K40</f>
        <v>0</v>
      </c>
    </row>
    <row r="41" spans="1:11">
      <c r="A41" t="s">
        <v>219</v>
      </c>
      <c r="B41">
        <f>[4]p57!B41</f>
        <v>0.6</v>
      </c>
      <c r="C41">
        <f>[4]p57!C41</f>
        <v>1.2</v>
      </c>
      <c r="D41">
        <f>[4]p57!D41</f>
        <v>0.6</v>
      </c>
      <c r="E41">
        <f>[4]p57!E41</f>
        <v>1.5</v>
      </c>
      <c r="F41">
        <f>[4]p57!F41</f>
        <v>1.5</v>
      </c>
      <c r="G41">
        <f>[4]p57!G41</f>
        <v>1.2</v>
      </c>
      <c r="H41">
        <f>[4]p57!H41</f>
        <v>0</v>
      </c>
      <c r="I41">
        <f>[4]p57!I41</f>
        <v>0</v>
      </c>
      <c r="J41">
        <f>[4]p57!J41</f>
        <v>0</v>
      </c>
      <c r="K41">
        <f>[4]p57!K41</f>
        <v>0</v>
      </c>
    </row>
    <row r="42" spans="1:11">
      <c r="A42" t="s">
        <v>220</v>
      </c>
      <c r="B42">
        <f>[4]p57!B42</f>
        <v>1.2</v>
      </c>
      <c r="C42">
        <f>[4]p57!C42</f>
        <v>0.6</v>
      </c>
      <c r="D42">
        <f>[4]p57!D42</f>
        <v>1.8</v>
      </c>
      <c r="E42">
        <f>[4]p57!E42</f>
        <v>1.2</v>
      </c>
      <c r="F42">
        <f>[4]p57!F42</f>
        <v>1.2</v>
      </c>
      <c r="G42">
        <f>[4]p57!G42</f>
        <v>0.6</v>
      </c>
      <c r="H42">
        <f>[4]p57!H42</f>
        <v>0</v>
      </c>
      <c r="I42">
        <f>[4]p57!I42</f>
        <v>0</v>
      </c>
      <c r="J42">
        <f>[4]p57!J42</f>
        <v>0</v>
      </c>
      <c r="K42">
        <f>[4]p57!K42</f>
        <v>0</v>
      </c>
    </row>
    <row r="43" spans="1:11">
      <c r="A43" t="s">
        <v>221</v>
      </c>
      <c r="B43">
        <f>[4]p57!B43</f>
        <v>0.6</v>
      </c>
      <c r="C43">
        <f>[4]p57!C43</f>
        <v>1.8</v>
      </c>
      <c r="D43">
        <f>[4]p57!D43</f>
        <v>0.6</v>
      </c>
      <c r="E43">
        <f>[4]p57!E43</f>
        <v>1.2</v>
      </c>
      <c r="F43">
        <f>[4]p57!F43</f>
        <v>1.2</v>
      </c>
      <c r="G43">
        <f>[4]p57!G43</f>
        <v>1.2</v>
      </c>
      <c r="H43">
        <f>[4]p57!H43</f>
        <v>0</v>
      </c>
      <c r="I43">
        <f>[4]p57!I43</f>
        <v>0</v>
      </c>
      <c r="J43">
        <f>[4]p57!J43</f>
        <v>0</v>
      </c>
      <c r="K43">
        <f>[4]p57!K43</f>
        <v>0</v>
      </c>
    </row>
    <row r="44" spans="1:11">
      <c r="A44" t="s">
        <v>222</v>
      </c>
      <c r="B44">
        <f>[4]p57!B44</f>
        <v>1.5</v>
      </c>
      <c r="C44">
        <f>[4]p57!C44</f>
        <v>1.2</v>
      </c>
      <c r="D44">
        <f>[4]p57!D44</f>
        <v>1.2</v>
      </c>
      <c r="E44">
        <f>[4]p57!E44</f>
        <v>0.6</v>
      </c>
      <c r="F44">
        <f>[4]p57!F44</f>
        <v>0.6</v>
      </c>
      <c r="G44">
        <f>[4]p57!G44</f>
        <v>0.9</v>
      </c>
      <c r="H44">
        <f>[4]p57!H44</f>
        <v>0</v>
      </c>
      <c r="I44">
        <f>[4]p57!I44</f>
        <v>0</v>
      </c>
      <c r="J44">
        <f>[4]p57!J44</f>
        <v>0</v>
      </c>
      <c r="K44">
        <f>[4]p57!K44</f>
        <v>0</v>
      </c>
    </row>
    <row r="45" spans="1:11">
      <c r="A45" t="s">
        <v>223</v>
      </c>
      <c r="B45">
        <f>[4]p57!B45</f>
        <v>1.5</v>
      </c>
      <c r="C45">
        <f>[4]p57!C45</f>
        <v>1.2</v>
      </c>
      <c r="D45">
        <f>[4]p57!D45</f>
        <v>1.2</v>
      </c>
      <c r="E45">
        <f>[4]p57!E45</f>
        <v>0.6</v>
      </c>
      <c r="F45">
        <f>[4]p57!F45</f>
        <v>0.6</v>
      </c>
      <c r="G45">
        <f>[4]p57!G45</f>
        <v>0.9</v>
      </c>
      <c r="H45">
        <f>[4]p57!H45</f>
        <v>0</v>
      </c>
      <c r="I45">
        <f>[4]p57!I45</f>
        <v>0</v>
      </c>
      <c r="J45">
        <f>[4]p57!J45</f>
        <v>0</v>
      </c>
      <c r="K45">
        <f>[4]p57!K45</f>
        <v>0</v>
      </c>
    </row>
    <row r="46" spans="1:11">
      <c r="A46" t="s">
        <v>224</v>
      </c>
      <c r="B46">
        <f>[4]p57!B46</f>
        <v>1.2</v>
      </c>
      <c r="C46">
        <f>[4]p57!C46</f>
        <v>0.6</v>
      </c>
      <c r="D46">
        <f>[4]p57!D46</f>
        <v>1.2</v>
      </c>
      <c r="E46">
        <f>[4]p57!E46</f>
        <v>0.9</v>
      </c>
      <c r="F46">
        <f>[4]p57!F46</f>
        <v>0.9</v>
      </c>
      <c r="G46">
        <f>[4]p57!G46</f>
        <v>0.6</v>
      </c>
      <c r="H46">
        <f>[4]p57!H46</f>
        <v>0</v>
      </c>
      <c r="I46">
        <f>[4]p57!I46</f>
        <v>0</v>
      </c>
      <c r="J46">
        <f>[4]p57!J46</f>
        <v>0</v>
      </c>
      <c r="K46">
        <f>[4]p57!K46</f>
        <v>0</v>
      </c>
    </row>
    <row r="47" spans="1:11">
      <c r="A47" t="s">
        <v>225</v>
      </c>
      <c r="B47">
        <f>[4]p57!B47</f>
        <v>91</v>
      </c>
      <c r="C47">
        <f>[4]p57!C47</f>
        <v>12.9</v>
      </c>
      <c r="D47">
        <f>[4]p57!D47</f>
        <v>6.4</v>
      </c>
      <c r="E47">
        <f>[4]p57!E47</f>
        <v>0.67</v>
      </c>
      <c r="F47">
        <f>[4]p57!F47</f>
        <v>0.79</v>
      </c>
      <c r="G47">
        <f>[4]p57!G47</f>
        <v>1</v>
      </c>
      <c r="H47">
        <f>[4]p57!H47</f>
        <v>0</v>
      </c>
      <c r="I47">
        <f>[4]p57!I47</f>
        <v>0</v>
      </c>
      <c r="J47">
        <f>[4]p57!J47</f>
        <v>0</v>
      </c>
      <c r="K47">
        <f>[4]p57!K47</f>
        <v>0</v>
      </c>
    </row>
    <row r="48" spans="1:11">
      <c r="A48" t="s">
        <v>226</v>
      </c>
      <c r="B48">
        <f>[4]p57!B48</f>
        <v>92</v>
      </c>
      <c r="C48">
        <f>[4]p57!C48</f>
        <v>12.8</v>
      </c>
      <c r="D48">
        <f>[4]p57!D48</f>
        <v>6.7</v>
      </c>
      <c r="E48">
        <f>[4]p57!E48</f>
        <v>0.68</v>
      </c>
      <c r="F48">
        <f>[4]p57!F48</f>
        <v>0.81</v>
      </c>
      <c r="G48">
        <f>[4]p57!G48</f>
        <v>1</v>
      </c>
      <c r="H48">
        <f>[4]p57!H48</f>
        <v>0</v>
      </c>
      <c r="I48">
        <f>[4]p57!I48</f>
        <v>0</v>
      </c>
      <c r="J48">
        <f>[4]p57!J48</f>
        <v>0</v>
      </c>
      <c r="K48">
        <f>[4]p57!K48</f>
        <v>0</v>
      </c>
    </row>
    <row r="49" spans="1:20">
      <c r="A49" t="s">
        <v>227</v>
      </c>
      <c r="B49">
        <f>[4]p57!B49</f>
        <v>90</v>
      </c>
      <c r="C49">
        <f>[4]p57!C49</f>
        <v>13</v>
      </c>
      <c r="D49">
        <f>[4]p57!D49</f>
        <v>6.6</v>
      </c>
      <c r="E49">
        <f>[4]p57!E49</f>
        <v>0.67</v>
      </c>
      <c r="F49">
        <f>[4]p57!F49</f>
        <v>0.79</v>
      </c>
      <c r="G49">
        <f>[4]p57!G49</f>
        <v>1</v>
      </c>
      <c r="H49">
        <f>[4]p57!H49</f>
        <v>0</v>
      </c>
      <c r="I49">
        <f>[4]p57!I49</f>
        <v>0</v>
      </c>
      <c r="J49">
        <f>[4]p57!J49</f>
        <v>0</v>
      </c>
      <c r="K49">
        <f>[4]p57!K49</f>
        <v>0</v>
      </c>
    </row>
    <row r="50" spans="1:20">
      <c r="A50" t="s">
        <v>228</v>
      </c>
      <c r="B50">
        <f>[4]p57!B50</f>
        <v>90</v>
      </c>
      <c r="C50">
        <f>[4]p57!C50</f>
        <v>12.9</v>
      </c>
      <c r="D50">
        <f>[4]p57!D50</f>
        <v>6.6</v>
      </c>
      <c r="E50">
        <f>[4]p57!E50</f>
        <v>0.68</v>
      </c>
      <c r="F50">
        <f>[4]p57!F50</f>
        <v>0.81</v>
      </c>
      <c r="G50">
        <f>[4]p57!G50</f>
        <v>1</v>
      </c>
      <c r="H50">
        <f>[4]p57!H50</f>
        <v>0</v>
      </c>
      <c r="I50">
        <f>[4]p57!I50</f>
        <v>0</v>
      </c>
      <c r="J50">
        <f>[4]p57!J50</f>
        <v>0</v>
      </c>
      <c r="K50">
        <f>[4]p57!K50</f>
        <v>0</v>
      </c>
    </row>
    <row r="51" spans="1:20" ht="14" thickBot="1">
      <c r="A51" s="34" t="s">
        <v>229</v>
      </c>
      <c r="B51" s="34">
        <f>[4]p57!B51</f>
        <v>7.6000000000000068</v>
      </c>
      <c r="C51" s="34">
        <f>[4]p57!C51</f>
        <v>6.7723076923076997</v>
      </c>
      <c r="D51" s="34">
        <f>[4]p57!D51</f>
        <v>7.6000000000000068</v>
      </c>
      <c r="E51" s="34">
        <f>[4]p57!E51</f>
        <v>9.2059701492537513</v>
      </c>
      <c r="F51" s="34">
        <f>[4]p57!F51</f>
        <v>10.324050632911398</v>
      </c>
      <c r="G51" s="34">
        <f>[4]p57!G51</f>
        <v>7.6</v>
      </c>
      <c r="H51" s="34">
        <f>[4]p57!H51</f>
        <v>0</v>
      </c>
      <c r="I51" s="34">
        <f>[4]p57!I51</f>
        <v>0</v>
      </c>
      <c r="J51" s="34">
        <f>[4]p57!J51</f>
        <v>0</v>
      </c>
      <c r="K51" s="34">
        <f>[4]p57!K51</f>
        <v>0</v>
      </c>
      <c r="L51" s="34"/>
      <c r="M51" s="34"/>
    </row>
    <row r="52" spans="1:20">
      <c r="A52" t="s">
        <v>115</v>
      </c>
      <c r="B52">
        <f>[4]p57!B52</f>
        <v>6040707.2908138335</v>
      </c>
      <c r="C52">
        <f>[4]p57!C52</f>
        <v>4580176.5237190723</v>
      </c>
      <c r="D52">
        <f>[4]p57!D52</f>
        <v>6383440.3714188412</v>
      </c>
      <c r="E52">
        <f>[4]p57!E52</f>
        <v>4113495.6483389884</v>
      </c>
      <c r="F52">
        <f>[4]p57!F52</f>
        <v>6388233.5069311559</v>
      </c>
      <c r="G52">
        <f>[4]p57!G52</f>
        <v>0</v>
      </c>
      <c r="H52">
        <f>[4]p57!H52</f>
        <v>0</v>
      </c>
      <c r="I52">
        <f>[4]p57!I52</f>
        <v>0</v>
      </c>
      <c r="J52">
        <f>[4]p57!J52</f>
        <v>0</v>
      </c>
      <c r="K52">
        <f>[4]p57!K52</f>
        <v>0</v>
      </c>
      <c r="M52" s="28"/>
    </row>
    <row r="53" spans="1:20">
      <c r="A53" t="s">
        <v>116</v>
      </c>
      <c r="B53">
        <f>[4]p57!B53</f>
        <v>32127142</v>
      </c>
      <c r="C53">
        <f>[4]p57!C53</f>
        <v>31874798</v>
      </c>
      <c r="D53">
        <f>[4]p57!D53</f>
        <v>32128642</v>
      </c>
      <c r="E53">
        <f>[4]p57!E53</f>
        <v>31875268</v>
      </c>
      <c r="F53">
        <f>[4]p57!F53</f>
        <v>32126613</v>
      </c>
      <c r="G53">
        <f>[4]p57!G53</f>
        <v>0</v>
      </c>
      <c r="H53">
        <f>[4]p57!H53</f>
        <v>0</v>
      </c>
      <c r="I53">
        <f>[4]p57!I53</f>
        <v>0</v>
      </c>
      <c r="J53">
        <f>[4]p57!J53</f>
        <v>0</v>
      </c>
      <c r="K53">
        <f>[4]p57!K53</f>
        <v>0</v>
      </c>
      <c r="N53" s="10"/>
      <c r="O53" s="10"/>
      <c r="P53" s="10"/>
      <c r="Q53" s="10"/>
      <c r="R53" s="10"/>
    </row>
    <row r="54" spans="1:20">
      <c r="A54" t="s">
        <v>230</v>
      </c>
      <c r="B54">
        <f>[4]p57!B54</f>
        <v>1360369</v>
      </c>
      <c r="C54">
        <f>[4]p57!C54</f>
        <v>1467612</v>
      </c>
      <c r="D54">
        <f>[4]p57!D54</f>
        <v>1335717</v>
      </c>
      <c r="E54">
        <f>[4]p57!E54</f>
        <v>1378641</v>
      </c>
      <c r="F54">
        <f>[4]p57!F54</f>
        <v>1452008</v>
      </c>
      <c r="G54">
        <f>[4]p57!G54</f>
        <v>0</v>
      </c>
      <c r="H54">
        <f>[4]p57!H54</f>
        <v>0</v>
      </c>
      <c r="I54">
        <f>[4]p57!I54</f>
        <v>0</v>
      </c>
      <c r="J54">
        <f>[4]p57!J54</f>
        <v>0</v>
      </c>
      <c r="K54">
        <f>[4]p57!K54</f>
        <v>0</v>
      </c>
      <c r="N54" s="32"/>
      <c r="O54" s="32"/>
      <c r="P54" s="32"/>
      <c r="Q54" s="32"/>
      <c r="R54" s="32"/>
      <c r="S54" s="32"/>
      <c r="T54" s="33"/>
    </row>
    <row r="55" spans="1:20">
      <c r="A55" t="s">
        <v>231</v>
      </c>
      <c r="B55">
        <f>[4]p57!B55</f>
        <v>1478723</v>
      </c>
      <c r="C55">
        <f>[4]p57!C55</f>
        <v>1827733</v>
      </c>
      <c r="D55">
        <f>[4]p57!D55</f>
        <v>1484832</v>
      </c>
      <c r="E55">
        <f>[4]p57!E55</f>
        <v>1773026</v>
      </c>
      <c r="F55">
        <f>[4]p57!F55</f>
        <v>1203132</v>
      </c>
      <c r="G55">
        <f>[4]p57!G55</f>
        <v>0</v>
      </c>
      <c r="H55">
        <f>[4]p57!H55</f>
        <v>0</v>
      </c>
      <c r="I55">
        <f>[4]p57!I55</f>
        <v>0</v>
      </c>
      <c r="J55">
        <f>[4]p57!J55</f>
        <v>0</v>
      </c>
      <c r="K55">
        <f>[4]p57!K55</f>
        <v>0</v>
      </c>
      <c r="N55" s="32"/>
      <c r="O55" s="32"/>
      <c r="P55" s="32"/>
      <c r="Q55" s="32"/>
      <c r="R55" s="32"/>
      <c r="S55" s="32"/>
      <c r="T55" s="33"/>
    </row>
    <row r="56" spans="1:20">
      <c r="A56" t="s">
        <v>232</v>
      </c>
      <c r="B56">
        <f>[4]p57!B56</f>
        <v>2839092</v>
      </c>
      <c r="C56">
        <f>[4]p57!C56</f>
        <v>3295345</v>
      </c>
      <c r="D56">
        <f>[4]p57!D56</f>
        <v>2820549</v>
      </c>
      <c r="E56">
        <f>[4]p57!E56</f>
        <v>3151667</v>
      </c>
      <c r="F56">
        <f>[4]p57!F56</f>
        <v>2655140</v>
      </c>
      <c r="G56">
        <f>[4]p57!G56</f>
        <v>0</v>
      </c>
      <c r="H56">
        <f>[4]p57!H56</f>
        <v>0</v>
      </c>
      <c r="I56">
        <f>[4]p57!I56</f>
        <v>0</v>
      </c>
      <c r="J56">
        <f>[4]p57!J56</f>
        <v>0</v>
      </c>
      <c r="K56">
        <f>[4]p57!K56</f>
        <v>0</v>
      </c>
      <c r="T56" s="33"/>
    </row>
    <row r="57" spans="1:20">
      <c r="A57" t="s">
        <v>233</v>
      </c>
      <c r="B57">
        <f>[4]p57!B57</f>
        <v>4186530</v>
      </c>
      <c r="C57">
        <f>[4]p57!C57</f>
        <v>4213517</v>
      </c>
      <c r="D57">
        <f>[4]p57!D57</f>
        <v>4196896</v>
      </c>
      <c r="E57">
        <f>[4]p57!E57</f>
        <v>4226969</v>
      </c>
      <c r="F57">
        <f>[4]p57!F57</f>
        <v>4208319</v>
      </c>
      <c r="G57">
        <f>[4]p57!G57</f>
        <v>65302</v>
      </c>
      <c r="H57">
        <f>[4]p57!H57</f>
        <v>65302</v>
      </c>
      <c r="I57">
        <f>[4]p57!I57</f>
        <v>65302</v>
      </c>
      <c r="J57">
        <f>[4]p57!J57</f>
        <v>65302</v>
      </c>
      <c r="K57">
        <f>[4]p57!K57</f>
        <v>65302</v>
      </c>
      <c r="M57" s="28"/>
      <c r="N57" s="10"/>
      <c r="O57" s="10"/>
      <c r="P57" s="10"/>
      <c r="Q57" s="10"/>
      <c r="R57" s="10"/>
      <c r="T57" s="33"/>
    </row>
    <row r="58" spans="1:20">
      <c r="A58" t="s">
        <v>234</v>
      </c>
      <c r="B58">
        <f>[4]p57!B58</f>
        <v>6423585</v>
      </c>
      <c r="C58">
        <f>[4]p57!C58</f>
        <v>6423585</v>
      </c>
      <c r="D58">
        <f>[4]p57!D58</f>
        <v>6423585</v>
      </c>
      <c r="E58">
        <f>[4]p57!E58</f>
        <v>6423585</v>
      </c>
      <c r="F58">
        <f>[4]p57!F58</f>
        <v>6423585</v>
      </c>
      <c r="G58">
        <f>[4]p57!G58</f>
        <v>2746236</v>
      </c>
      <c r="H58">
        <f>[4]p57!H58</f>
        <v>1867440</v>
      </c>
      <c r="I58">
        <f>[4]p57!I58</f>
        <v>1757590</v>
      </c>
      <c r="J58">
        <f>[4]p57!J58</f>
        <v>2416685</v>
      </c>
      <c r="K58">
        <f>[4]p57!K58</f>
        <v>2636384</v>
      </c>
      <c r="N58" s="32"/>
      <c r="O58" s="32"/>
      <c r="P58" s="32"/>
      <c r="Q58" s="32"/>
      <c r="R58" s="32"/>
      <c r="S58" s="32"/>
      <c r="T58" s="33"/>
    </row>
    <row r="59" spans="1:20">
      <c r="A59" t="s">
        <v>235</v>
      </c>
      <c r="B59">
        <f>[4]p57!B59</f>
        <v>6883735</v>
      </c>
      <c r="C59">
        <f>[4]p57!C59</f>
        <v>6883735</v>
      </c>
      <c r="D59">
        <f>[4]p57!D59</f>
        <v>6883735</v>
      </c>
      <c r="E59">
        <f>[4]p57!E59</f>
        <v>6883735</v>
      </c>
      <c r="F59">
        <f>[4]p57!F59</f>
        <v>6883735</v>
      </c>
      <c r="G59">
        <f>[4]p57!G59</f>
        <v>2196988</v>
      </c>
      <c r="H59">
        <f>[4]p57!H59</f>
        <v>2636384</v>
      </c>
      <c r="I59">
        <f>[4]p57!I59</f>
        <v>2416685</v>
      </c>
      <c r="J59">
        <f>[4]p57!J59</f>
        <v>1757590</v>
      </c>
      <c r="K59">
        <f>[4]p57!K59</f>
        <v>1867440</v>
      </c>
      <c r="N59" s="32"/>
      <c r="O59" s="32"/>
      <c r="P59" s="32"/>
      <c r="Q59" s="32"/>
      <c r="R59" s="32"/>
      <c r="S59" s="32"/>
      <c r="T59" s="33"/>
    </row>
    <row r="60" spans="1:20">
      <c r="A60" t="s">
        <v>236</v>
      </c>
      <c r="B60">
        <f>[4]p57!B60</f>
        <v>13307320</v>
      </c>
      <c r="C60">
        <f>[4]p57!C60</f>
        <v>13307320</v>
      </c>
      <c r="D60">
        <f>[4]p57!D60</f>
        <v>13307320</v>
      </c>
      <c r="E60">
        <f>[4]p57!E60</f>
        <v>13307320</v>
      </c>
      <c r="F60">
        <f>[4]p57!F60</f>
        <v>13307320</v>
      </c>
      <c r="G60">
        <f>[4]p57!G60</f>
        <v>4943224</v>
      </c>
      <c r="H60">
        <f>[4]p57!H60</f>
        <v>4503824</v>
      </c>
      <c r="I60">
        <f>[4]p57!I60</f>
        <v>4174275</v>
      </c>
      <c r="J60">
        <f>[4]p57!J60</f>
        <v>4174275</v>
      </c>
      <c r="K60">
        <f>[4]p57!K60</f>
        <v>4503824</v>
      </c>
    </row>
    <row r="61" spans="1:20">
      <c r="A61" t="s">
        <v>237</v>
      </c>
      <c r="B61">
        <f>[4]p57!B61</f>
        <v>58500791.290813833</v>
      </c>
      <c r="C61">
        <f>[4]p57!C61</f>
        <v>57271156.523719072</v>
      </c>
      <c r="D61">
        <f>[4]p57!D61</f>
        <v>58836847.371418841</v>
      </c>
      <c r="E61">
        <f>[4]p57!E61</f>
        <v>56674719.648338988</v>
      </c>
      <c r="F61">
        <f>[4]p57!F61</f>
        <v>58685625.506931156</v>
      </c>
      <c r="G61">
        <f>[4]p57!G61</f>
        <v>0</v>
      </c>
      <c r="H61">
        <f>[4]p57!H61</f>
        <v>0</v>
      </c>
      <c r="I61">
        <f>[4]p57!I61</f>
        <v>0</v>
      </c>
      <c r="J61">
        <f>[4]p57!J61</f>
        <v>0</v>
      </c>
      <c r="K61">
        <f>[4]p57!K61</f>
        <v>0</v>
      </c>
    </row>
    <row r="62" spans="1:20">
      <c r="A62" t="s">
        <v>121</v>
      </c>
      <c r="B62">
        <f>[4]p57!B62</f>
        <v>8154313.8484848496</v>
      </c>
      <c r="C62">
        <f>[4]p57!C62</f>
        <v>8160033.8409090918</v>
      </c>
      <c r="D62">
        <f>[4]p57!D62</f>
        <v>8154290.3409090918</v>
      </c>
      <c r="E62">
        <f>[4]p57!E62</f>
        <v>7899999.8106060605</v>
      </c>
      <c r="F62">
        <f>[4]p57!F62</f>
        <v>8155142.8409090918</v>
      </c>
      <c r="G62">
        <f>[4]p57!G62</f>
        <v>0</v>
      </c>
      <c r="H62">
        <f>[4]p57!H62</f>
        <v>0</v>
      </c>
      <c r="I62">
        <f>[4]p57!I62</f>
        <v>0</v>
      </c>
      <c r="J62">
        <f>[4]p57!J62</f>
        <v>0</v>
      </c>
      <c r="K62">
        <f>[4]p57!K62</f>
        <v>0</v>
      </c>
    </row>
    <row r="63" spans="1:20">
      <c r="A63" t="s">
        <v>122</v>
      </c>
      <c r="B63">
        <f>[4]p57!B63</f>
        <v>3074231</v>
      </c>
      <c r="C63">
        <f>[4]p57!C63</f>
        <v>2879759</v>
      </c>
      <c r="D63">
        <f>[4]p57!D63</f>
        <v>3078993</v>
      </c>
      <c r="E63">
        <f>[4]p57!E63</f>
        <v>2796080</v>
      </c>
      <c r="F63">
        <f>[4]p57!F63</f>
        <v>3079394</v>
      </c>
      <c r="G63">
        <f>[4]p57!G63</f>
        <v>-3867615</v>
      </c>
      <c r="H63">
        <f>[4]p57!H63</f>
        <v>-3408111</v>
      </c>
      <c r="I63">
        <f>[4]p57!I63</f>
        <v>-2681853</v>
      </c>
      <c r="J63">
        <f>[4]p57!J63</f>
        <v>-2527744</v>
      </c>
      <c r="K63">
        <f>[4]p57!K63</f>
        <v>-3129782</v>
      </c>
    </row>
    <row r="64" spans="1:20">
      <c r="A64" t="s">
        <v>238</v>
      </c>
      <c r="B64">
        <f>[4]p57!B64</f>
        <v>30044764</v>
      </c>
      <c r="C64">
        <f>[4]p57!C64</f>
        <v>29999230</v>
      </c>
      <c r="D64">
        <f>[4]p57!D64</f>
        <v>29994397</v>
      </c>
      <c r="E64">
        <f>[4]p57!E64</f>
        <v>30007507</v>
      </c>
      <c r="F64">
        <f>[4]p57!F64</f>
        <v>29994872</v>
      </c>
      <c r="G64">
        <f>[4]p57!G64</f>
        <v>0</v>
      </c>
      <c r="H64">
        <f>[4]p57!H64</f>
        <v>0</v>
      </c>
      <c r="I64">
        <f>[4]p57!I64</f>
        <v>0</v>
      </c>
      <c r="J64">
        <f>[4]p57!J64</f>
        <v>0</v>
      </c>
      <c r="K64">
        <f>[4]p57!K64</f>
        <v>0</v>
      </c>
    </row>
    <row r="65" spans="1:13">
      <c r="A65" t="s">
        <v>239</v>
      </c>
      <c r="B65">
        <f>[4]p57!B65</f>
        <v>1000000</v>
      </c>
      <c r="C65">
        <f>[4]p57!C65</f>
        <v>1000000</v>
      </c>
      <c r="D65">
        <f>[4]p57!D65</f>
        <v>1000000</v>
      </c>
      <c r="E65">
        <f>[4]p57!E65</f>
        <v>1000000</v>
      </c>
      <c r="F65">
        <f>[4]p57!F65</f>
        <v>1000000</v>
      </c>
      <c r="G65">
        <f>[4]p57!G65</f>
        <v>1000000</v>
      </c>
      <c r="H65">
        <f>[4]p57!H65</f>
        <v>1000000</v>
      </c>
      <c r="I65">
        <f>[4]p57!I65</f>
        <v>1000000</v>
      </c>
      <c r="J65">
        <f>[4]p57!J65</f>
        <v>1000000</v>
      </c>
      <c r="K65">
        <f>[4]p57!K65</f>
        <v>1000000</v>
      </c>
    </row>
    <row r="66" spans="1:13">
      <c r="A66" t="s">
        <v>125</v>
      </c>
      <c r="B66">
        <f>[4]p57!B66</f>
        <v>16227482.442328982</v>
      </c>
      <c r="C66">
        <f>[4]p57!C66</f>
        <v>15232133.682809975</v>
      </c>
      <c r="D66">
        <f>[4]p57!D66</f>
        <v>16609167.030509748</v>
      </c>
      <c r="E66">
        <f>[4]p57!E66</f>
        <v>14971132.837732922</v>
      </c>
      <c r="F66">
        <f>[4]p57!F66</f>
        <v>16456216.666022059</v>
      </c>
      <c r="G66">
        <f>[4]p57!G66</f>
        <v>13013806</v>
      </c>
      <c r="H66">
        <f>[4]p57!H66</f>
        <v>13905778</v>
      </c>
      <c r="I66">
        <f>[4]p57!I66</f>
        <v>15315573</v>
      </c>
      <c r="J66">
        <f>[4]p57!J66</f>
        <v>15615740</v>
      </c>
      <c r="K66">
        <f>[4]p57!K66</f>
        <v>14446063</v>
      </c>
    </row>
    <row r="67" spans="1:13">
      <c r="A67" t="s">
        <v>240</v>
      </c>
      <c r="B67">
        <f>[4]p57!B67</f>
        <v>58500791.290813833</v>
      </c>
      <c r="C67">
        <f>[4]p57!C67</f>
        <v>57271156.523719072</v>
      </c>
      <c r="D67">
        <f>[4]p57!D67</f>
        <v>58836847.371418841</v>
      </c>
      <c r="E67">
        <f>[4]p57!E67</f>
        <v>56674719.648338988</v>
      </c>
      <c r="F67">
        <f>[4]p57!F67</f>
        <v>58685625.506931156</v>
      </c>
      <c r="G67">
        <f>[4]p57!G67</f>
        <v>0</v>
      </c>
      <c r="H67">
        <f>[4]p57!H67</f>
        <v>0</v>
      </c>
      <c r="I67">
        <f>[4]p57!I67</f>
        <v>0</v>
      </c>
      <c r="J67">
        <f>[4]p57!J67</f>
        <v>0</v>
      </c>
      <c r="K67">
        <f>[4]p57!K67</f>
        <v>0</v>
      </c>
    </row>
    <row r="68" spans="1:13">
      <c r="A68" t="s">
        <v>241</v>
      </c>
      <c r="B68">
        <f>[4]p57!B68</f>
        <v>3000000</v>
      </c>
      <c r="C68">
        <f>[4]p57!C68</f>
        <v>3000000</v>
      </c>
      <c r="D68">
        <f>[4]p57!D68</f>
        <v>3000000</v>
      </c>
      <c r="E68">
        <f>[4]p57!E68</f>
        <v>3000000</v>
      </c>
      <c r="F68">
        <f>[4]p57!F68</f>
        <v>3000000</v>
      </c>
      <c r="G68">
        <f>[4]p57!G68</f>
        <v>0</v>
      </c>
      <c r="H68">
        <f>[4]p57!H68</f>
        <v>0</v>
      </c>
      <c r="I68">
        <f>[4]p57!I68</f>
        <v>0</v>
      </c>
      <c r="J68">
        <f>[4]p57!J68</f>
        <v>0</v>
      </c>
      <c r="K68">
        <f>[4]p57!K68</f>
        <v>0</v>
      </c>
    </row>
    <row r="69" spans="1:13">
      <c r="A69" t="s">
        <v>242</v>
      </c>
      <c r="B69">
        <f>[4]p57!B69</f>
        <v>38276828.790627867</v>
      </c>
      <c r="C69">
        <f>[4]p57!C69</f>
        <v>38068369.178342007</v>
      </c>
      <c r="D69">
        <f>[4]p57!D69</f>
        <v>38278543.295358501</v>
      </c>
      <c r="E69">
        <f>[4]p57!E69</f>
        <v>38068917.946827628</v>
      </c>
      <c r="F69">
        <f>[4]p57!F69</f>
        <v>38276192.488730848</v>
      </c>
      <c r="G69">
        <f>[4]p57!G69</f>
        <v>0</v>
      </c>
      <c r="H69">
        <f>[4]p57!H69</f>
        <v>0</v>
      </c>
      <c r="I69">
        <f>[4]p57!I69</f>
        <v>0</v>
      </c>
      <c r="J69">
        <f>[4]p57!J69</f>
        <v>0</v>
      </c>
      <c r="K69">
        <f>[4]p57!K69</f>
        <v>0</v>
      </c>
    </row>
    <row r="70" spans="1:13">
      <c r="A70" t="s">
        <v>243</v>
      </c>
      <c r="B70">
        <f>[4]p57!B70</f>
        <v>3071984.2606400028</v>
      </c>
      <c r="C70">
        <f>[4]p57!C70</f>
        <v>2975665.5996139497</v>
      </c>
      <c r="D70">
        <f>[4]p57!D70</f>
        <v>3076688.3846362531</v>
      </c>
      <c r="E70">
        <f>[4]p57!E70</f>
        <v>2903205.5664020479</v>
      </c>
      <c r="F70">
        <f>[4]p57!F70</f>
        <v>3075737.2729794011</v>
      </c>
      <c r="G70">
        <f>[4]p57!G70</f>
        <v>-47802</v>
      </c>
      <c r="H70">
        <f>[4]p57!H70</f>
        <v>-44131</v>
      </c>
      <c r="I70">
        <f>[4]p57!I70</f>
        <v>-41378</v>
      </c>
      <c r="J70">
        <f>[4]p57!J70</f>
        <v>-41378</v>
      </c>
      <c r="K70">
        <f>[4]p57!K70</f>
        <v>-44131</v>
      </c>
    </row>
    <row r="71" spans="1:13">
      <c r="A71" t="s">
        <v>244</v>
      </c>
      <c r="B71">
        <f>[4]p57!B71</f>
        <v>1.0000636267674463</v>
      </c>
      <c r="C71">
        <f>[4]p57!C71</f>
        <v>1.0000469373316168</v>
      </c>
      <c r="D71">
        <f>[4]p57!D71</f>
        <v>1.0001727121211386</v>
      </c>
      <c r="E71">
        <f>[4]p57!E71</f>
        <v>1.0000603776329893</v>
      </c>
      <c r="F71">
        <f>[4]p57!F71</f>
        <v>0.99965634614680821</v>
      </c>
      <c r="G71">
        <f>[4]p57!G71</f>
        <v>0</v>
      </c>
      <c r="H71">
        <f>[4]p57!H71</f>
        <v>0</v>
      </c>
      <c r="I71">
        <f>[4]p57!I71</f>
        <v>0</v>
      </c>
      <c r="J71">
        <f>[4]p57!J71</f>
        <v>0</v>
      </c>
      <c r="K71">
        <f>[4]p57!K71</f>
        <v>0</v>
      </c>
    </row>
    <row r="72" spans="1:13">
      <c r="A72" t="s">
        <v>245</v>
      </c>
      <c r="B72">
        <f>[4]p57!B72</f>
        <v>1.000005643261346</v>
      </c>
      <c r="C72">
        <f>[4]p57!C72</f>
        <v>0.99986206619784612</v>
      </c>
      <c r="D72">
        <f>[4]p57!D72</f>
        <v>0.99999819183223548</v>
      </c>
      <c r="E72">
        <f>[4]p57!E72</f>
        <v>0.99987068109289501</v>
      </c>
      <c r="F72">
        <f>[4]p57!F72</f>
        <v>1.0002634176156773</v>
      </c>
      <c r="G72">
        <f>[4]p57!G72</f>
        <v>0</v>
      </c>
      <c r="H72">
        <f>[4]p57!H72</f>
        <v>0</v>
      </c>
      <c r="I72">
        <f>[4]p57!I72</f>
        <v>0</v>
      </c>
      <c r="J72">
        <f>[4]p57!J72</f>
        <v>0</v>
      </c>
      <c r="K72">
        <f>[4]p57!K72</f>
        <v>0</v>
      </c>
    </row>
    <row r="73" spans="1:13">
      <c r="A73" t="s">
        <v>246</v>
      </c>
      <c r="B73">
        <f>[4]p57!B73</f>
        <v>0</v>
      </c>
      <c r="C73">
        <f>[4]p57!C73</f>
        <v>0</v>
      </c>
      <c r="D73">
        <f>[4]p57!D73</f>
        <v>0</v>
      </c>
      <c r="E73">
        <f>[4]p57!E73</f>
        <v>0</v>
      </c>
      <c r="F73">
        <f>[4]p57!F73</f>
        <v>0</v>
      </c>
      <c r="G73">
        <f>[4]p57!G73</f>
        <v>0</v>
      </c>
      <c r="H73">
        <f>[4]p57!H73</f>
        <v>0</v>
      </c>
      <c r="I73">
        <f>[4]p57!I73</f>
        <v>0</v>
      </c>
      <c r="J73">
        <f>[4]p57!J73</f>
        <v>0</v>
      </c>
      <c r="K73">
        <f>[4]p57!K73</f>
        <v>0</v>
      </c>
    </row>
    <row r="74" spans="1:13">
      <c r="A74" t="s">
        <v>435</v>
      </c>
      <c r="B74">
        <f>[4]p57!B74</f>
        <v>0</v>
      </c>
      <c r="C74">
        <f>[4]p57!C74</f>
        <v>0</v>
      </c>
      <c r="D74">
        <f>[4]p57!D74</f>
        <v>0</v>
      </c>
      <c r="E74">
        <f>[4]p57!E74</f>
        <v>0</v>
      </c>
      <c r="F74">
        <f>[4]p57!F74</f>
        <v>0</v>
      </c>
      <c r="G74">
        <f>[4]p57!G74</f>
        <v>0</v>
      </c>
      <c r="H74">
        <f>[4]p57!H74</f>
        <v>0</v>
      </c>
      <c r="I74">
        <f>[4]p57!I74</f>
        <v>0</v>
      </c>
      <c r="J74">
        <f>[4]p57!J74</f>
        <v>0</v>
      </c>
      <c r="K74">
        <f>[4]p57!K74</f>
        <v>0</v>
      </c>
    </row>
    <row r="75" spans="1:13">
      <c r="A75" t="s">
        <v>436</v>
      </c>
      <c r="B75">
        <f>[4]p57!B75</f>
        <v>0</v>
      </c>
      <c r="C75">
        <f>[4]p57!C75</f>
        <v>0</v>
      </c>
      <c r="D75">
        <f>[4]p57!D75</f>
        <v>0</v>
      </c>
      <c r="E75">
        <f>[4]p57!E75</f>
        <v>0</v>
      </c>
      <c r="F75">
        <f>[4]p57!F75</f>
        <v>0</v>
      </c>
      <c r="G75">
        <f>[4]p57!G75</f>
        <v>0</v>
      </c>
      <c r="H75">
        <f>[4]p57!H75</f>
        <v>0</v>
      </c>
      <c r="I75">
        <f>[4]p57!I75</f>
        <v>0</v>
      </c>
      <c r="J75">
        <f>[4]p57!J75</f>
        <v>0</v>
      </c>
      <c r="K75">
        <f>[4]p57!K75</f>
        <v>0</v>
      </c>
    </row>
    <row r="76" spans="1:13">
      <c r="A76" t="s">
        <v>437</v>
      </c>
      <c r="B76">
        <f>[4]p57!B76</f>
        <v>0</v>
      </c>
      <c r="C76">
        <f>[4]p57!C76</f>
        <v>0</v>
      </c>
      <c r="D76">
        <f>[4]p57!D76</f>
        <v>0</v>
      </c>
      <c r="E76">
        <f>[4]p57!E76</f>
        <v>0</v>
      </c>
      <c r="F76">
        <f>[4]p57!F76</f>
        <v>0</v>
      </c>
      <c r="G76">
        <f>[4]p57!G76</f>
        <v>0</v>
      </c>
      <c r="H76">
        <f>[4]p57!H76</f>
        <v>0</v>
      </c>
      <c r="I76">
        <f>[4]p57!I76</f>
        <v>0</v>
      </c>
      <c r="J76">
        <f>[4]p57!J76</f>
        <v>0</v>
      </c>
      <c r="K76">
        <f>[4]p57!K76</f>
        <v>0</v>
      </c>
    </row>
    <row r="77" spans="1:13" ht="14" thickBot="1">
      <c r="A77" s="34" t="s">
        <v>438</v>
      </c>
      <c r="B77" s="34">
        <f>[4]p57!B77</f>
        <v>0</v>
      </c>
      <c r="C77" s="34">
        <f>[4]p57!C77</f>
        <v>0</v>
      </c>
      <c r="D77" s="34">
        <f>[4]p57!D77</f>
        <v>0</v>
      </c>
      <c r="E77" s="34">
        <f>[4]p57!E77</f>
        <v>0</v>
      </c>
      <c r="F77" s="34">
        <f>[4]p57!F77</f>
        <v>0</v>
      </c>
      <c r="G77" s="34">
        <f>[4]p57!G77</f>
        <v>0</v>
      </c>
      <c r="H77" s="34">
        <f>[4]p57!H77</f>
        <v>0</v>
      </c>
      <c r="I77" s="34">
        <f>[4]p57!I77</f>
        <v>0</v>
      </c>
      <c r="J77" s="34">
        <f>[4]p57!J77</f>
        <v>0</v>
      </c>
      <c r="K77" s="34">
        <f>[4]p57!K77</f>
        <v>0</v>
      </c>
      <c r="L77" s="34"/>
      <c r="M77" s="34"/>
    </row>
    <row r="78" spans="1:13">
      <c r="A78" t="s">
        <v>247</v>
      </c>
      <c r="B78">
        <f>[4]p57!B78</f>
        <v>1</v>
      </c>
    </row>
    <row r="79" spans="1:13">
      <c r="A79" t="s">
        <v>248</v>
      </c>
      <c r="B79">
        <f>[4]p57!B79</f>
        <v>35000</v>
      </c>
    </row>
    <row r="80" spans="1:13">
      <c r="A80" t="s">
        <v>249</v>
      </c>
      <c r="B80">
        <f>[4]p57!B80</f>
        <v>35000</v>
      </c>
    </row>
    <row r="81" spans="1:2">
      <c r="A81" t="s">
        <v>250</v>
      </c>
      <c r="B81">
        <f>[4]p57!B81</f>
        <v>0</v>
      </c>
    </row>
    <row r="82" spans="1:2">
      <c r="A82" t="s">
        <v>251</v>
      </c>
      <c r="B82">
        <f>[4]p57!B82</f>
        <v>0</v>
      </c>
    </row>
    <row r="83" spans="1:2">
      <c r="A83" t="s">
        <v>252</v>
      </c>
      <c r="B83">
        <f>[4]p57!B83</f>
        <v>0</v>
      </c>
    </row>
    <row r="84" spans="1:2">
      <c r="A84" t="s">
        <v>253</v>
      </c>
      <c r="B84">
        <f>[4]p57!B84</f>
        <v>0</v>
      </c>
    </row>
    <row r="85" spans="1:2">
      <c r="A85" t="s">
        <v>254</v>
      </c>
      <c r="B85">
        <f>[4]p57!B85</f>
        <v>70030</v>
      </c>
    </row>
    <row r="86" spans="1:2">
      <c r="A86" t="s">
        <v>255</v>
      </c>
      <c r="B86">
        <f>[4]p57!B86</f>
        <v>32438</v>
      </c>
    </row>
    <row r="87" spans="1:2">
      <c r="A87" t="s">
        <v>256</v>
      </c>
      <c r="B87">
        <f>[4]p57!B87</f>
        <v>21658</v>
      </c>
    </row>
    <row r="88" spans="1:2">
      <c r="A88" t="s">
        <v>257</v>
      </c>
      <c r="B88">
        <f>[4]p57!B88</f>
        <v>49731</v>
      </c>
    </row>
    <row r="89" spans="1:2">
      <c r="A89" t="s">
        <v>258</v>
      </c>
      <c r="B89">
        <f>[4]p57!B89</f>
        <v>54175</v>
      </c>
    </row>
    <row r="90" spans="1:2">
      <c r="A90" t="s">
        <v>259</v>
      </c>
      <c r="B90">
        <f>[4]p57!B90</f>
        <v>136959</v>
      </c>
    </row>
    <row r="91" spans="1:2">
      <c r="A91" t="s">
        <v>260</v>
      </c>
      <c r="B91">
        <f>[4]p57!B91</f>
        <v>70030</v>
      </c>
    </row>
    <row r="92" spans="1:2">
      <c r="A92" t="s">
        <v>261</v>
      </c>
      <c r="B92">
        <f>[4]p57!B92</f>
        <v>32438</v>
      </c>
    </row>
    <row r="93" spans="1:2">
      <c r="A93" t="s">
        <v>262</v>
      </c>
      <c r="B93">
        <f>[4]p57!B93</f>
        <v>21658</v>
      </c>
    </row>
    <row r="94" spans="1:2">
      <c r="A94" t="s">
        <v>263</v>
      </c>
      <c r="B94">
        <f>[4]p57!B94</f>
        <v>49731</v>
      </c>
    </row>
    <row r="95" spans="1:2">
      <c r="A95" t="s">
        <v>264</v>
      </c>
      <c r="B95">
        <f>[4]p57!B95</f>
        <v>54175</v>
      </c>
    </row>
    <row r="96" spans="1:2">
      <c r="A96" t="s">
        <v>265</v>
      </c>
      <c r="B96">
        <f>[4]p57!B96</f>
        <v>136959</v>
      </c>
    </row>
    <row r="97" spans="1:2">
      <c r="A97" t="s">
        <v>266</v>
      </c>
      <c r="B97">
        <f>[4]p57!B97</f>
        <v>0</v>
      </c>
    </row>
    <row r="98" spans="1:2">
      <c r="A98" t="s">
        <v>267</v>
      </c>
      <c r="B98">
        <f>[4]p57!B98</f>
        <v>0</v>
      </c>
    </row>
    <row r="99" spans="1:2">
      <c r="A99" t="s">
        <v>268</v>
      </c>
      <c r="B99">
        <f>[4]p57!B99</f>
        <v>0</v>
      </c>
    </row>
    <row r="100" spans="1:2">
      <c r="A100" t="s">
        <v>269</v>
      </c>
      <c r="B100">
        <f>[4]p57!B100</f>
        <v>0</v>
      </c>
    </row>
    <row r="101" spans="1:2">
      <c r="A101" t="s">
        <v>270</v>
      </c>
      <c r="B101">
        <f>[4]p57!B101</f>
        <v>0</v>
      </c>
    </row>
    <row r="102" spans="1:2">
      <c r="A102" t="s">
        <v>271</v>
      </c>
      <c r="B102">
        <f>[4]p57!B102</f>
        <v>0</v>
      </c>
    </row>
    <row r="103" spans="1:2">
      <c r="A103" t="s">
        <v>272</v>
      </c>
      <c r="B103">
        <f>[4]p57!B103</f>
        <v>280120000</v>
      </c>
    </row>
    <row r="104" spans="1:2">
      <c r="A104" t="s">
        <v>273</v>
      </c>
      <c r="B104">
        <f>[4]p57!B104</f>
        <v>11677680</v>
      </c>
    </row>
    <row r="105" spans="1:2">
      <c r="A105" t="s">
        <v>274</v>
      </c>
      <c r="B105">
        <f>[4]p57!B105</f>
        <v>7363720</v>
      </c>
    </row>
    <row r="106" spans="1:2">
      <c r="A106" t="s">
        <v>275</v>
      </c>
      <c r="B106">
        <f>[4]p57!B106</f>
        <v>1491930</v>
      </c>
    </row>
    <row r="107" spans="1:2">
      <c r="A107" t="s">
        <v>276</v>
      </c>
      <c r="B107">
        <f>[4]p57!B107</f>
        <v>2546225</v>
      </c>
    </row>
    <row r="108" spans="1:2">
      <c r="A108" t="s">
        <v>277</v>
      </c>
      <c r="B108">
        <f>[4]p57!B108</f>
        <v>5889237</v>
      </c>
    </row>
    <row r="109" spans="1:2">
      <c r="A109" t="s">
        <v>278</v>
      </c>
      <c r="B109">
        <f>[4]p57!B109</f>
        <v>1754.1624416017055</v>
      </c>
    </row>
    <row r="110" spans="1:2">
      <c r="A110" t="s">
        <v>279</v>
      </c>
      <c r="B110">
        <f>[4]p57!B110</f>
        <v>268.97901934246852</v>
      </c>
    </row>
    <row r="111" spans="1:2">
      <c r="A111" t="s">
        <v>280</v>
      </c>
      <c r="B111">
        <f>[4]p57!B111</f>
        <v>128.63857905079172</v>
      </c>
    </row>
    <row r="112" spans="1:2">
      <c r="A112" t="s">
        <v>281</v>
      </c>
      <c r="B112">
        <f>[4]p57!B112</f>
        <v>13.460764843034918</v>
      </c>
    </row>
    <row r="113" spans="1:2">
      <c r="A113" t="s">
        <v>282</v>
      </c>
      <c r="B113">
        <f>[4]p57!B113</f>
        <v>15.871648098503858</v>
      </c>
    </row>
    <row r="114" spans="1:2">
      <c r="A114" t="s">
        <v>283</v>
      </c>
      <c r="B114">
        <f>[4]p57!B114</f>
        <v>20.090693795574502</v>
      </c>
    </row>
    <row r="115" spans="1:2">
      <c r="A115" t="s">
        <v>284</v>
      </c>
      <c r="B115">
        <f>[4]p57!B115</f>
        <v>14000040</v>
      </c>
    </row>
    <row r="116" spans="1:2">
      <c r="A116" t="s">
        <v>285</v>
      </c>
      <c r="B116">
        <f>[4]p57!B116</f>
        <v>600002</v>
      </c>
    </row>
    <row r="117" spans="1:2">
      <c r="A117" t="s">
        <v>286</v>
      </c>
      <c r="B117">
        <f>[4]p57!B117</f>
        <v>599999.4</v>
      </c>
    </row>
    <row r="118" spans="1:2">
      <c r="A118" t="s">
        <v>287</v>
      </c>
      <c r="B118">
        <f>[4]p57!B118</f>
        <v>150000.26999999999</v>
      </c>
    </row>
    <row r="119" spans="1:2">
      <c r="A119" t="s">
        <v>288</v>
      </c>
      <c r="B119">
        <f>[4]p57!B119</f>
        <v>250000.24</v>
      </c>
    </row>
    <row r="120" spans="1:2">
      <c r="A120" t="s">
        <v>289</v>
      </c>
      <c r="B120">
        <f>[4]p57!B120</f>
        <v>1000000</v>
      </c>
    </row>
    <row r="121" spans="1:2">
      <c r="A121" t="s">
        <v>290</v>
      </c>
      <c r="B121">
        <f>[4]p57!B121</f>
        <v>25210800</v>
      </c>
    </row>
    <row r="122" spans="1:2">
      <c r="A122" t="s">
        <v>291</v>
      </c>
      <c r="B122">
        <f>[4]p57!B122</f>
        <v>805759.92</v>
      </c>
    </row>
    <row r="123" spans="1:2">
      <c r="A123" t="s">
        <v>292</v>
      </c>
      <c r="B123">
        <f>[4]p57!B123</f>
        <v>0</v>
      </c>
    </row>
    <row r="124" spans="1:2">
      <c r="A124" t="s">
        <v>293</v>
      </c>
      <c r="B124">
        <f>[4]p57!B124</f>
        <v>171571.95</v>
      </c>
    </row>
    <row r="125" spans="1:2">
      <c r="A125" t="s">
        <v>294</v>
      </c>
      <c r="B125">
        <f>[4]p57!B125</f>
        <v>292815.875</v>
      </c>
    </row>
    <row r="126" spans="1:2">
      <c r="A126" t="s">
        <v>295</v>
      </c>
      <c r="B126">
        <f>[4]p57!B126</f>
        <v>338631.1275</v>
      </c>
    </row>
    <row r="127" spans="1:2">
      <c r="A127" t="s">
        <v>296</v>
      </c>
      <c r="B127">
        <f>[4]p57!B127</f>
        <v>61354</v>
      </c>
    </row>
    <row r="128" spans="1:2">
      <c r="A128" t="s">
        <v>297</v>
      </c>
      <c r="B128">
        <f>[4]p57!B128</f>
        <v>24711</v>
      </c>
    </row>
    <row r="129" spans="1:2">
      <c r="A129" t="s">
        <v>298</v>
      </c>
      <c r="B129">
        <f>[4]p57!B129</f>
        <v>20754</v>
      </c>
    </row>
    <row r="130" spans="1:2">
      <c r="A130" t="s">
        <v>299</v>
      </c>
      <c r="B130">
        <f>[4]p57!B130</f>
        <v>50264</v>
      </c>
    </row>
    <row r="131" spans="1:2">
      <c r="A131" t="s">
        <v>300</v>
      </c>
      <c r="B131">
        <f>[4]p57!B131</f>
        <v>62809</v>
      </c>
    </row>
    <row r="132" spans="1:2">
      <c r="A132" t="s">
        <v>301</v>
      </c>
      <c r="B132">
        <f>[4]p57!B132</f>
        <v>143015</v>
      </c>
    </row>
    <row r="133" spans="1:2">
      <c r="A133" t="s">
        <v>302</v>
      </c>
      <c r="B133">
        <f>[4]p57!B133</f>
        <v>61354</v>
      </c>
    </row>
    <row r="134" spans="1:2">
      <c r="A134" t="s">
        <v>303</v>
      </c>
      <c r="B134">
        <f>[4]p57!B134</f>
        <v>24711</v>
      </c>
    </row>
    <row r="135" spans="1:2">
      <c r="A135" t="s">
        <v>304</v>
      </c>
      <c r="B135">
        <f>[4]p57!B135</f>
        <v>20754</v>
      </c>
    </row>
    <row r="136" spans="1:2">
      <c r="A136" t="s">
        <v>305</v>
      </c>
      <c r="B136">
        <f>[4]p57!B136</f>
        <v>50264</v>
      </c>
    </row>
    <row r="137" spans="1:2">
      <c r="A137" t="s">
        <v>306</v>
      </c>
      <c r="B137">
        <f>[4]p57!B137</f>
        <v>62809</v>
      </c>
    </row>
    <row r="138" spans="1:2">
      <c r="A138" t="s">
        <v>307</v>
      </c>
      <c r="B138">
        <f>[4]p57!B138</f>
        <v>143015</v>
      </c>
    </row>
    <row r="139" spans="1:2">
      <c r="A139" t="s">
        <v>308</v>
      </c>
      <c r="B139">
        <f>[4]p57!B139</f>
        <v>0</v>
      </c>
    </row>
    <row r="140" spans="1:2">
      <c r="A140" t="s">
        <v>309</v>
      </c>
      <c r="B140">
        <f>[4]p57!B140</f>
        <v>0</v>
      </c>
    </row>
    <row r="141" spans="1:2">
      <c r="A141" t="s">
        <v>310</v>
      </c>
      <c r="B141">
        <f>[4]p57!B141</f>
        <v>0</v>
      </c>
    </row>
    <row r="142" spans="1:2">
      <c r="A142" t="s">
        <v>311</v>
      </c>
      <c r="B142">
        <f>[4]p57!B142</f>
        <v>0</v>
      </c>
    </row>
    <row r="143" spans="1:2">
      <c r="A143" t="s">
        <v>312</v>
      </c>
      <c r="B143">
        <f>[4]p57!B143</f>
        <v>0</v>
      </c>
    </row>
    <row r="144" spans="1:2">
      <c r="A144" t="s">
        <v>313</v>
      </c>
      <c r="B144">
        <f>[4]p57!B144</f>
        <v>0</v>
      </c>
    </row>
    <row r="145" spans="1:2">
      <c r="A145" t="s">
        <v>314</v>
      </c>
      <c r="B145">
        <f>[4]p57!B145</f>
        <v>374259400</v>
      </c>
    </row>
    <row r="146" spans="1:2">
      <c r="A146" t="s">
        <v>315</v>
      </c>
      <c r="B146">
        <f>[4]p57!B146</f>
        <v>11119949.999999998</v>
      </c>
    </row>
    <row r="147" spans="1:2">
      <c r="A147" t="s">
        <v>316</v>
      </c>
      <c r="B147">
        <f>[4]p57!B147</f>
        <v>9339300</v>
      </c>
    </row>
    <row r="148" spans="1:2">
      <c r="A148" t="s">
        <v>317</v>
      </c>
      <c r="B148">
        <f>[4]p57!B148</f>
        <v>2010560</v>
      </c>
    </row>
    <row r="149" spans="1:2">
      <c r="A149" t="s">
        <v>318</v>
      </c>
      <c r="B149">
        <f>[4]p57!B149</f>
        <v>3454495</v>
      </c>
    </row>
    <row r="150" spans="1:2">
      <c r="A150" t="s">
        <v>319</v>
      </c>
      <c r="B150">
        <f>[4]p57!B150</f>
        <v>8008840</v>
      </c>
    </row>
    <row r="151" spans="1:2">
      <c r="A151" t="s">
        <v>320</v>
      </c>
      <c r="B151">
        <f>[4]p57!B151</f>
        <v>2590.3268440129727</v>
      </c>
    </row>
    <row r="152" spans="1:2">
      <c r="A152" t="s">
        <v>321</v>
      </c>
      <c r="B152">
        <f>[4]p57!B152</f>
        <v>366.35832191298499</v>
      </c>
    </row>
    <row r="153" spans="1:2">
      <c r="A153" t="s">
        <v>322</v>
      </c>
      <c r="B153">
        <f>[4]p57!B153</f>
        <v>189.95730189428468</v>
      </c>
    </row>
    <row r="154" spans="1:2">
      <c r="A154" t="s">
        <v>323</v>
      </c>
      <c r="B154">
        <f>[4]p57!B154</f>
        <v>19.082544283207689</v>
      </c>
    </row>
    <row r="155" spans="1:2">
      <c r="A155" t="s">
        <v>324</v>
      </c>
      <c r="B155">
        <f>[4]p57!B155</f>
        <v>22.50031340855832</v>
      </c>
    </row>
    <row r="156" spans="1:2">
      <c r="A156" t="s">
        <v>325</v>
      </c>
      <c r="B156">
        <f>[4]p57!B156</f>
        <v>28.181409377921923</v>
      </c>
    </row>
    <row r="157" spans="1:2">
      <c r="A157" t="s">
        <v>326</v>
      </c>
      <c r="B157">
        <f>[4]p57!B157</f>
        <v>17000010</v>
      </c>
    </row>
    <row r="158" spans="1:2">
      <c r="A158" t="s">
        <v>327</v>
      </c>
      <c r="B158">
        <f>[4]p57!B158</f>
        <v>799994</v>
      </c>
    </row>
    <row r="159" spans="1:2">
      <c r="A159" t="s">
        <v>328</v>
      </c>
      <c r="B159">
        <f>[4]p57!B159</f>
        <v>799999.2</v>
      </c>
    </row>
    <row r="160" spans="1:2">
      <c r="A160" t="s">
        <v>329</v>
      </c>
      <c r="B160">
        <f>[4]p57!B160</f>
        <v>199999.69</v>
      </c>
    </row>
    <row r="161" spans="1:2">
      <c r="A161" t="s">
        <v>330</v>
      </c>
      <c r="B161">
        <f>[4]p57!B161</f>
        <v>350000.02</v>
      </c>
    </row>
    <row r="162" spans="1:2">
      <c r="A162" t="s">
        <v>331</v>
      </c>
      <c r="B162">
        <f>[4]p57!B162</f>
        <v>1200000</v>
      </c>
    </row>
    <row r="163" spans="1:2">
      <c r="A163" t="s">
        <v>332</v>
      </c>
      <c r="B163">
        <f>[4]p57!B163</f>
        <v>33683346</v>
      </c>
    </row>
    <row r="164" spans="1:2">
      <c r="A164" t="s">
        <v>333</v>
      </c>
      <c r="B164">
        <f>[4]p57!B164</f>
        <v>0</v>
      </c>
    </row>
    <row r="165" spans="1:2">
      <c r="A165" t="s">
        <v>334</v>
      </c>
      <c r="B165">
        <f>[4]p57!B165</f>
        <v>859215.6</v>
      </c>
    </row>
    <row r="166" spans="1:2">
      <c r="A166" t="s">
        <v>335</v>
      </c>
      <c r="B166">
        <f>[4]p57!B166</f>
        <v>231214.4</v>
      </c>
    </row>
    <row r="167" spans="1:2">
      <c r="A167" t="s">
        <v>336</v>
      </c>
      <c r="B167">
        <f>[4]p57!B167</f>
        <v>397266.92499999999</v>
      </c>
    </row>
    <row r="168" spans="1:2">
      <c r="A168" t="s">
        <v>337</v>
      </c>
      <c r="B168">
        <f>[4]p57!B168</f>
        <v>0</v>
      </c>
    </row>
    <row r="169" spans="1:2">
      <c r="A169" t="s">
        <v>338</v>
      </c>
      <c r="B169">
        <f>[4]p57!B169</f>
        <v>3</v>
      </c>
    </row>
    <row r="170" spans="1:2">
      <c r="A170" t="s">
        <v>339</v>
      </c>
      <c r="B170">
        <f>[4]p57!B170</f>
        <v>6</v>
      </c>
    </row>
    <row r="171" spans="1:2">
      <c r="A171" t="s">
        <v>340</v>
      </c>
      <c r="B171">
        <f>[4]p57!B171</f>
        <v>390067</v>
      </c>
    </row>
    <row r="172" spans="1:2">
      <c r="A172" t="s">
        <v>341</v>
      </c>
      <c r="B172">
        <f>[4]p57!B172</f>
        <v>9825543</v>
      </c>
    </row>
    <row r="173" spans="1:2">
      <c r="A173" t="s">
        <v>342</v>
      </c>
      <c r="B173">
        <f>[4]p57!B173</f>
        <v>36374455.000000007</v>
      </c>
    </row>
    <row r="174" spans="1:2">
      <c r="A174" t="s">
        <v>343</v>
      </c>
      <c r="B174">
        <f>[4]p57!B174</f>
        <v>406556</v>
      </c>
    </row>
    <row r="175" spans="1:2">
      <c r="A175" t="s">
        <v>344</v>
      </c>
      <c r="B175">
        <f>[4]p57!B175</f>
        <v>9825543</v>
      </c>
    </row>
    <row r="176" spans="1:2">
      <c r="A176" t="s">
        <v>345</v>
      </c>
      <c r="B176">
        <f>[4]p57!B176</f>
        <v>37995750.000000007</v>
      </c>
    </row>
    <row r="177" spans="1:2">
      <c r="A177" t="s">
        <v>346</v>
      </c>
      <c r="B177">
        <f>[4]p57!B177</f>
        <v>401474</v>
      </c>
    </row>
    <row r="178" spans="1:2">
      <c r="A178" t="s">
        <v>347</v>
      </c>
      <c r="B178">
        <f>[4]p57!B178</f>
        <v>9578350.2651515137</v>
      </c>
    </row>
    <row r="179" spans="1:2">
      <c r="A179" t="s">
        <v>348</v>
      </c>
      <c r="B179">
        <f>[4]p57!B179</f>
        <v>36557085.499999993</v>
      </c>
    </row>
    <row r="180" spans="1:2">
      <c r="A180" t="s">
        <v>349</v>
      </c>
      <c r="B180">
        <f>[4]p57!B180</f>
        <v>348544</v>
      </c>
    </row>
    <row r="181" spans="1:2">
      <c r="A181" t="s">
        <v>350</v>
      </c>
      <c r="B181">
        <f>[4]p57!B181</f>
        <v>1910738</v>
      </c>
    </row>
    <row r="182" spans="1:2">
      <c r="A182" t="s">
        <v>351</v>
      </c>
      <c r="B182">
        <f>[4]p57!B182</f>
        <v>7397890</v>
      </c>
    </row>
    <row r="183" spans="1:2">
      <c r="A183" t="s">
        <v>352</v>
      </c>
      <c r="B183">
        <f>[4]p57!B183</f>
        <v>348544</v>
      </c>
    </row>
    <row r="184" spans="1:2">
      <c r="A184" t="s">
        <v>353</v>
      </c>
      <c r="B184">
        <f>[4]p57!B184</f>
        <v>1910738</v>
      </c>
    </row>
    <row r="185" spans="1:2">
      <c r="A185" t="s">
        <v>354</v>
      </c>
      <c r="B185">
        <f>[4]p57!B185</f>
        <v>7397890</v>
      </c>
    </row>
    <row r="186" spans="1:2">
      <c r="A186" t="s">
        <v>355</v>
      </c>
      <c r="B186">
        <f>[4]p57!B186</f>
        <v>344187</v>
      </c>
    </row>
    <row r="187" spans="1:2">
      <c r="A187" t="s">
        <v>356</v>
      </c>
      <c r="B187">
        <f>[4]p57!B187</f>
        <v>1902024</v>
      </c>
    </row>
    <row r="188" spans="1:2">
      <c r="A188" t="s">
        <v>357</v>
      </c>
      <c r="B188">
        <f>[4]p57!B188</f>
        <v>7306492</v>
      </c>
    </row>
    <row r="189" spans="1:2">
      <c r="A189" t="s">
        <v>358</v>
      </c>
      <c r="B189">
        <f>[4]p57!B189</f>
        <v>0</v>
      </c>
    </row>
    <row r="190" spans="1:2">
      <c r="A190" t="s">
        <v>359</v>
      </c>
      <c r="B190">
        <f>[4]p57!B190</f>
        <v>0</v>
      </c>
    </row>
    <row r="191" spans="1:2">
      <c r="A191" t="s">
        <v>360</v>
      </c>
      <c r="B191">
        <f>[4]p57!B191</f>
        <v>0</v>
      </c>
    </row>
    <row r="192" spans="1:2">
      <c r="A192" t="s">
        <v>361</v>
      </c>
      <c r="B192">
        <f>[4]p57!B192</f>
        <v>75805</v>
      </c>
    </row>
    <row r="193" spans="1:2">
      <c r="A193" t="s">
        <v>362</v>
      </c>
      <c r="B193">
        <f>[4]p57!B193</f>
        <v>8978435.4000000004</v>
      </c>
    </row>
    <row r="194" spans="1:2">
      <c r="A194" t="s">
        <v>363</v>
      </c>
      <c r="B194">
        <f>[4]p57!B194</f>
        <v>118.44118574501306</v>
      </c>
    </row>
    <row r="195" spans="1:2">
      <c r="A195" t="s">
        <v>364</v>
      </c>
      <c r="B195">
        <f>[4]p57!B195</f>
        <v>0</v>
      </c>
    </row>
    <row r="196" spans="1:2">
      <c r="A196" t="s">
        <v>365</v>
      </c>
      <c r="B196">
        <f>[4]p57!B196</f>
        <v>0</v>
      </c>
    </row>
    <row r="197" spans="1:2">
      <c r="A197" t="s">
        <v>366</v>
      </c>
      <c r="B197">
        <f>[4]p57!B197</f>
        <v>0</v>
      </c>
    </row>
    <row r="198" spans="1:2">
      <c r="A198" t="s">
        <v>367</v>
      </c>
      <c r="B198">
        <f>[4]p57!B198</f>
        <v>0</v>
      </c>
    </row>
    <row r="199" spans="1:2">
      <c r="A199" t="s">
        <v>368</v>
      </c>
      <c r="B199">
        <f>[4]p57!B199</f>
        <v>0</v>
      </c>
    </row>
    <row r="200" spans="1:2">
      <c r="A200" t="s">
        <v>369</v>
      </c>
      <c r="B200">
        <f>[4]p57!B200</f>
        <v>0</v>
      </c>
    </row>
    <row r="201" spans="1:2">
      <c r="A201" t="s">
        <v>370</v>
      </c>
      <c r="B201">
        <f>[4]p57!B201</f>
        <v>55368</v>
      </c>
    </row>
    <row r="202" spans="1:2">
      <c r="A202" t="s">
        <v>371</v>
      </c>
      <c r="B202">
        <f>[4]p57!B202</f>
        <v>1478723</v>
      </c>
    </row>
    <row r="203" spans="1:2">
      <c r="A203" t="s">
        <v>372</v>
      </c>
      <c r="B203">
        <f>[4]p57!B203</f>
        <v>26.707181876606683</v>
      </c>
    </row>
    <row r="204" spans="1:2">
      <c r="A204" t="s">
        <v>373</v>
      </c>
      <c r="B204">
        <f>[4]p57!B204</f>
        <v>0</v>
      </c>
    </row>
    <row r="205" spans="1:2">
      <c r="A205" t="s">
        <v>374</v>
      </c>
      <c r="B205">
        <f>[4]p57!B205</f>
        <v>0</v>
      </c>
    </row>
    <row r="206" spans="1:2">
      <c r="A206" t="s">
        <v>375</v>
      </c>
      <c r="B206">
        <f>[4]p57!B206</f>
        <v>0</v>
      </c>
    </row>
    <row r="207" spans="1:2">
      <c r="A207" t="s">
        <v>376</v>
      </c>
      <c r="B207">
        <f>[4]p57!B207</f>
        <v>220344</v>
      </c>
    </row>
    <row r="208" spans="1:2">
      <c r="A208" t="s">
        <v>377</v>
      </c>
      <c r="B208">
        <f>[4]p57!B208</f>
        <v>411308</v>
      </c>
    </row>
    <row r="209" spans="1:2">
      <c r="A209" t="s">
        <v>378</v>
      </c>
      <c r="B209">
        <f>[4]p57!B209</f>
        <v>0</v>
      </c>
    </row>
    <row r="210" spans="1:2">
      <c r="A210" t="s">
        <v>379</v>
      </c>
      <c r="B210">
        <f>[4]p57!B210</f>
        <v>0</v>
      </c>
    </row>
    <row r="211" spans="1:2">
      <c r="A211" t="s">
        <v>380</v>
      </c>
      <c r="B211">
        <f>[4]p57!B211</f>
        <v>703370.1</v>
      </c>
    </row>
    <row r="212" spans="1:2">
      <c r="A212" t="s">
        <v>381</v>
      </c>
      <c r="B212">
        <f>[4]p57!B212</f>
        <v>1395510</v>
      </c>
    </row>
    <row r="213" spans="1:2">
      <c r="A213" t="s">
        <v>382</v>
      </c>
      <c r="B213">
        <f>[4]p57!B213</f>
        <v>38276828.790627867</v>
      </c>
    </row>
    <row r="214" spans="1:2">
      <c r="A214" t="s">
        <v>137</v>
      </c>
      <c r="B214">
        <f>[4]p57!B214</f>
        <v>207620</v>
      </c>
    </row>
    <row r="215" spans="1:2">
      <c r="A215" t="s">
        <v>383</v>
      </c>
      <c r="B215">
        <f>[4]p57!B215</f>
        <v>0</v>
      </c>
    </row>
    <row r="216" spans="1:2">
      <c r="A216" t="s">
        <v>384</v>
      </c>
      <c r="B216">
        <f>[4]p57!B216</f>
        <v>38484448.790627867</v>
      </c>
    </row>
    <row r="217" spans="1:2">
      <c r="A217" t="s">
        <v>385</v>
      </c>
      <c r="B217">
        <f>[4]p57!B217</f>
        <v>16261157</v>
      </c>
    </row>
    <row r="218" spans="1:2">
      <c r="A218" t="s">
        <v>386</v>
      </c>
      <c r="B218">
        <f>[4]p57!B218</f>
        <v>1335022.1000000001</v>
      </c>
    </row>
    <row r="219" spans="1:2">
      <c r="A219" t="s">
        <v>387</v>
      </c>
      <c r="B219">
        <f>[4]p57!B219</f>
        <v>4146140</v>
      </c>
    </row>
    <row r="220" spans="1:2">
      <c r="A220" t="s">
        <v>388</v>
      </c>
      <c r="B220">
        <f>[4]p57!B220</f>
        <v>231173</v>
      </c>
    </row>
    <row r="221" spans="1:2">
      <c r="A221" t="s">
        <v>145</v>
      </c>
      <c r="B221">
        <f>[4]p57!B221</f>
        <v>4800000</v>
      </c>
    </row>
    <row r="222" spans="1:2">
      <c r="A222" t="s">
        <v>146</v>
      </c>
      <c r="B222">
        <f>[4]p57!B222</f>
        <v>1099905</v>
      </c>
    </row>
    <row r="223" spans="1:2">
      <c r="A223" t="s">
        <v>389</v>
      </c>
      <c r="B223">
        <f>[4]p57!B223</f>
        <v>168447</v>
      </c>
    </row>
    <row r="224" spans="1:2">
      <c r="A224" t="s">
        <v>390</v>
      </c>
      <c r="B224">
        <f>[4]p57!B224</f>
        <v>0</v>
      </c>
    </row>
    <row r="225" spans="1:2">
      <c r="A225" t="s">
        <v>391</v>
      </c>
      <c r="B225">
        <f>[4]p57!B225</f>
        <v>0</v>
      </c>
    </row>
    <row r="226" spans="1:2">
      <c r="A226" t="s">
        <v>392</v>
      </c>
      <c r="B226">
        <f>[4]p57!B226</f>
        <v>2700000</v>
      </c>
    </row>
    <row r="227" spans="1:2">
      <c r="A227" t="s">
        <v>152</v>
      </c>
      <c r="B227">
        <f>[4]p57!B227</f>
        <v>160000</v>
      </c>
    </row>
    <row r="228" spans="1:2">
      <c r="A228" t="s">
        <v>393</v>
      </c>
      <c r="B228">
        <f>[4]p57!B228</f>
        <v>0</v>
      </c>
    </row>
    <row r="229" spans="1:2">
      <c r="A229" t="s">
        <v>394</v>
      </c>
      <c r="B229">
        <f>[4]p57!B229</f>
        <v>268211</v>
      </c>
    </row>
    <row r="230" spans="1:2">
      <c r="A230" t="s">
        <v>395</v>
      </c>
      <c r="B230">
        <f>[4]p57!B230</f>
        <v>2659872.4299878618</v>
      </c>
    </row>
    <row r="231" spans="1:2">
      <c r="A231" t="s">
        <v>396</v>
      </c>
      <c r="B231">
        <f>[4]p57!B231</f>
        <v>33829927.529987864</v>
      </c>
    </row>
    <row r="232" spans="1:2">
      <c r="A232" t="s">
        <v>397</v>
      </c>
      <c r="B232">
        <f>[4]p57!B232</f>
        <v>4654521.2606400028</v>
      </c>
    </row>
    <row r="233" spans="1:2">
      <c r="A233" t="s">
        <v>398</v>
      </c>
      <c r="B233">
        <f>[4]p57!B233</f>
        <v>1582537</v>
      </c>
    </row>
    <row r="234" spans="1:2">
      <c r="A234" t="s">
        <v>243</v>
      </c>
      <c r="B234">
        <f>[4]p57!B234</f>
        <v>3071984.2606400028</v>
      </c>
    </row>
    <row r="235" spans="1:2">
      <c r="A235" t="s">
        <v>399</v>
      </c>
      <c r="B235">
        <f>[4]p57!B235</f>
        <v>6250000</v>
      </c>
    </row>
    <row r="236" spans="1:2">
      <c r="A236" t="s">
        <v>400</v>
      </c>
      <c r="B236">
        <f>[4]p57!B236</f>
        <v>11666666.666666668</v>
      </c>
    </row>
    <row r="237" spans="1:2">
      <c r="A237" t="s">
        <v>401</v>
      </c>
      <c r="B237">
        <f>[4]p57!B237</f>
        <v>10000000</v>
      </c>
    </row>
    <row r="238" spans="1:2">
      <c r="A238" t="s">
        <v>402</v>
      </c>
      <c r="B238">
        <f>[4]p57!B238</f>
        <v>400</v>
      </c>
    </row>
    <row r="239" spans="1:2">
      <c r="A239" t="s">
        <v>403</v>
      </c>
      <c r="B239">
        <f>[4]p57!B239</f>
        <v>300</v>
      </c>
    </row>
    <row r="240" spans="1:2">
      <c r="A240" t="s">
        <v>404</v>
      </c>
      <c r="B240">
        <f>[4]p57!B240</f>
        <v>1000</v>
      </c>
    </row>
    <row r="241" spans="1:2">
      <c r="A241" t="s">
        <v>405</v>
      </c>
      <c r="B241">
        <f>[4]p57!B241</f>
        <v>1.4</v>
      </c>
    </row>
    <row r="242" spans="1:2">
      <c r="A242" t="s">
        <v>406</v>
      </c>
      <c r="B242">
        <f>[4]p57!B242</f>
        <v>3.8</v>
      </c>
    </row>
    <row r="243" spans="1:2">
      <c r="A243" t="s">
        <v>407</v>
      </c>
      <c r="B243">
        <f>[4]p57!B243</f>
        <v>34454964</v>
      </c>
    </row>
    <row r="244" spans="1:2">
      <c r="A244" t="s">
        <v>408</v>
      </c>
      <c r="B244">
        <f>[4]p57!B244</f>
        <v>4410200</v>
      </c>
    </row>
    <row r="245" spans="1:2">
      <c r="A245" t="s">
        <v>409</v>
      </c>
      <c r="B245">
        <f>[4]p57!B245</f>
        <v>55000</v>
      </c>
    </row>
    <row r="246" spans="1:2">
      <c r="A246" t="s">
        <v>410</v>
      </c>
      <c r="B246">
        <f>[4]p57!B246</f>
        <v>0</v>
      </c>
    </row>
    <row r="247" spans="1:2">
      <c r="A247" t="s">
        <v>411</v>
      </c>
      <c r="B247">
        <f>[4]p57!B247</f>
        <v>6.7</v>
      </c>
    </row>
    <row r="248" spans="1:2">
      <c r="A248" t="s">
        <v>412</v>
      </c>
      <c r="B248">
        <f>[4]p57!B248</f>
        <v>6.7</v>
      </c>
    </row>
    <row r="249" spans="1:2">
      <c r="A249" t="s">
        <v>413</v>
      </c>
      <c r="B249">
        <f>[4]p57!B249</f>
        <v>0</v>
      </c>
    </row>
    <row r="250" spans="1:2">
      <c r="A250" t="s">
        <v>414</v>
      </c>
      <c r="B250">
        <f>[4]p57!B250</f>
        <v>0</v>
      </c>
    </row>
    <row r="251" spans="1:2">
      <c r="A251" t="s">
        <v>415</v>
      </c>
      <c r="B251">
        <f>[4]p57!B251</f>
        <v>0</v>
      </c>
    </row>
    <row r="252" spans="1:2">
      <c r="A252" t="s">
        <v>416</v>
      </c>
      <c r="B252">
        <f>[4]p57!B252</f>
        <v>0</v>
      </c>
    </row>
    <row r="253" spans="1:2">
      <c r="A253" t="s">
        <v>417</v>
      </c>
      <c r="B253">
        <f>[4]p57!B253</f>
        <v>0</v>
      </c>
    </row>
    <row r="254" spans="1:2">
      <c r="A254" t="s">
        <v>418</v>
      </c>
      <c r="B254">
        <f>[4]p57!B254</f>
        <v>0</v>
      </c>
    </row>
    <row r="255" spans="1:2">
      <c r="A255" t="s">
        <v>419</v>
      </c>
      <c r="B255">
        <f>[4]p57!B255</f>
        <v>0</v>
      </c>
    </row>
    <row r="256" spans="1:2">
      <c r="A256" t="s">
        <v>420</v>
      </c>
      <c r="B256">
        <f>[4]p57!B256</f>
        <v>0</v>
      </c>
    </row>
    <row r="257" spans="1:2">
      <c r="A257" t="s">
        <v>421</v>
      </c>
      <c r="B257">
        <f>[4]p57!B257</f>
        <v>0</v>
      </c>
    </row>
    <row r="258" spans="1:2">
      <c r="A258" t="s">
        <v>422</v>
      </c>
      <c r="B258">
        <f>[4]p57!B258</f>
        <v>0</v>
      </c>
    </row>
    <row r="259" spans="1:2">
      <c r="A259" t="s">
        <v>423</v>
      </c>
      <c r="B259">
        <f>[4]p57!B259</f>
        <v>5</v>
      </c>
    </row>
    <row r="260" spans="1:2">
      <c r="A260" t="s">
        <v>1065</v>
      </c>
      <c r="B260">
        <f>[4]p57!B260</f>
        <v>13.79654061903099</v>
      </c>
    </row>
    <row r="261" spans="1:2">
      <c r="A261" t="s">
        <v>1066</v>
      </c>
      <c r="B261">
        <f>[4]p57!B261</f>
        <v>21.228262543326739</v>
      </c>
    </row>
    <row r="262" spans="1:2">
      <c r="A262" t="s">
        <v>227</v>
      </c>
      <c r="B262">
        <f>[4]p57!B262</f>
        <v>90</v>
      </c>
    </row>
    <row r="263" spans="1:2">
      <c r="A263" t="s">
        <v>228</v>
      </c>
      <c r="B263">
        <f>[4]p57!B263</f>
        <v>90</v>
      </c>
    </row>
    <row r="264" spans="1:2">
      <c r="A264" t="s">
        <v>346</v>
      </c>
      <c r="B264">
        <f>[4]p57!B264</f>
        <v>401474</v>
      </c>
    </row>
    <row r="265" spans="1:2">
      <c r="A265" t="s">
        <v>355</v>
      </c>
      <c r="B265">
        <f>[4]p57!B265</f>
        <v>344187</v>
      </c>
    </row>
    <row r="266" spans="1:2">
      <c r="A266" t="s">
        <v>338</v>
      </c>
      <c r="B266">
        <f>[4]p57!B266</f>
        <v>3</v>
      </c>
    </row>
    <row r="267" spans="1:2">
      <c r="A267" t="s">
        <v>339</v>
      </c>
      <c r="B267">
        <f>[4]p57!B267</f>
        <v>6</v>
      </c>
    </row>
    <row r="268" spans="1:2">
      <c r="A268" t="s">
        <v>1067</v>
      </c>
      <c r="B268">
        <f>[4]p57!B268</f>
        <v>963537.6</v>
      </c>
    </row>
    <row r="269" spans="1:2">
      <c r="A269" t="s">
        <v>1068</v>
      </c>
      <c r="B269">
        <f>[4]p57!B269</f>
        <v>1032561</v>
      </c>
    </row>
    <row r="270" spans="1:2">
      <c r="A270" t="s">
        <v>1069</v>
      </c>
      <c r="B270">
        <f>[4]p57!B270</f>
        <v>3056182.6534617781</v>
      </c>
    </row>
    <row r="271" spans="1:2">
      <c r="A271" t="s">
        <v>1070</v>
      </c>
      <c r="B271">
        <f>[4]p57!B271</f>
        <v>0.6502966308977427</v>
      </c>
    </row>
    <row r="272" spans="1:2">
      <c r="A272" t="s">
        <v>1071</v>
      </c>
      <c r="B272">
        <f>[4]p57!B272</f>
        <v>0.68586265314943551</v>
      </c>
    </row>
    <row r="273" spans="1:2">
      <c r="A273" t="s">
        <v>1072</v>
      </c>
      <c r="B273">
        <f>[4]p57!B273</f>
        <v>0.68138949621051059</v>
      </c>
    </row>
    <row r="274" spans="1:2">
      <c r="A274" t="s">
        <v>1073</v>
      </c>
      <c r="B274">
        <f>[4]p57!B274</f>
        <v>0.62338992498141488</v>
      </c>
    </row>
    <row r="275" spans="1:2">
      <c r="A275" t="s">
        <v>1087</v>
      </c>
      <c r="B275">
        <f>[4]p57!B275</f>
        <v>0.68134222648198295</v>
      </c>
    </row>
    <row r="276" spans="1:2">
      <c r="A276" t="s">
        <v>1088</v>
      </c>
      <c r="B276">
        <f>[4]p57!B276</f>
        <v>0.62335828395320092</v>
      </c>
    </row>
    <row r="277" spans="1:2">
      <c r="A277" t="s">
        <v>1091</v>
      </c>
      <c r="B277">
        <f>[4]p57!B277</f>
        <v>4353060.2606400028</v>
      </c>
    </row>
    <row r="278" spans="1:2">
      <c r="A278" t="s">
        <v>1092</v>
      </c>
      <c r="B278">
        <f>[4]p57!B278</f>
        <v>1.744002009613324</v>
      </c>
    </row>
    <row r="279" spans="1:2">
      <c r="A279" t="s">
        <v>1093</v>
      </c>
      <c r="B279">
        <f>[4]p57!B279</f>
        <v>0.6355687800167038</v>
      </c>
    </row>
    <row r="280" spans="1:2">
      <c r="A280" t="s">
        <v>1094</v>
      </c>
      <c r="B280">
        <f>[4]p57!B280</f>
        <v>0.36443121998329614</v>
      </c>
    </row>
    <row r="281" spans="1:2">
      <c r="A281" t="s">
        <v>1099</v>
      </c>
      <c r="B281">
        <f>[4]p57!B281</f>
        <v>0.10032000000000001</v>
      </c>
    </row>
    <row r="282" spans="1:2">
      <c r="A282" t="s">
        <v>1100</v>
      </c>
      <c r="B282">
        <f>[4]p57!B282</f>
        <v>0.12616003014419985</v>
      </c>
    </row>
    <row r="283" spans="1:2">
      <c r="A283" t="s">
        <v>1095</v>
      </c>
      <c r="B283">
        <f>[4]p57!B283</f>
        <v>30044764</v>
      </c>
    </row>
    <row r="284" spans="1:2">
      <c r="A284" t="s">
        <v>1096</v>
      </c>
      <c r="B284">
        <f>[4]p57!B284</f>
        <v>17227482.442328982</v>
      </c>
    </row>
    <row r="285" spans="1:2">
      <c r="A285" t="s">
        <v>1097</v>
      </c>
      <c r="B285">
        <f>[4]p57!B285</f>
        <v>1296877.6071782247</v>
      </c>
    </row>
    <row r="286" spans="1:2">
      <c r="A286" t="s">
        <v>1101</v>
      </c>
      <c r="B286">
        <f>[4]p57!B286</f>
        <v>3000000</v>
      </c>
    </row>
    <row r="287" spans="1:2">
      <c r="A287" t="s">
        <v>1102</v>
      </c>
      <c r="B287">
        <f>[4]p57!B287</f>
        <v>0</v>
      </c>
    </row>
    <row r="288" spans="1:2">
      <c r="A288" t="s">
        <v>1103</v>
      </c>
      <c r="B288">
        <f>[4]p57!B288</f>
        <v>0</v>
      </c>
    </row>
    <row r="289" spans="1:2">
      <c r="A289" t="s">
        <v>1069</v>
      </c>
      <c r="B289">
        <f>[4]p57!B289</f>
        <v>3056182.6534617781</v>
      </c>
    </row>
    <row r="290" spans="1:2">
      <c r="A290" t="s">
        <v>508</v>
      </c>
      <c r="B290">
        <f>[4]p57!B290</f>
        <v>0.1097369137098559</v>
      </c>
    </row>
    <row r="291" spans="1:2">
      <c r="A291" t="s">
        <v>1104</v>
      </c>
      <c r="B291">
        <f>[4]p57!B291</f>
        <v>0.36833961474207771</v>
      </c>
    </row>
  </sheetData>
  <phoneticPr fontId="33" type="noConversion"/>
  <pageMargins left="0.75" right="0.75" top="1" bottom="1" header="0.5" footer="0.5"/>
  <headerFooter alignWithMargins="0"/>
  <drawing r:id="rId1"/>
</worksheet>
</file>

<file path=xl/worksheets/sheet6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72"/>
  <dimension ref="A1:T291"/>
  <sheetViews>
    <sheetView workbookViewId="0">
      <selection sqref="A1:IV6553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1212</v>
      </c>
    </row>
    <row r="2" spans="1:11">
      <c r="A2">
        <v>58</v>
      </c>
      <c r="B2" t="s">
        <v>176</v>
      </c>
      <c r="C2" t="s">
        <v>177</v>
      </c>
      <c r="D2" t="s">
        <v>178</v>
      </c>
      <c r="E2" t="s">
        <v>8</v>
      </c>
      <c r="F2" t="s">
        <v>179</v>
      </c>
      <c r="G2" t="s">
        <v>10</v>
      </c>
      <c r="H2" t="s">
        <v>180</v>
      </c>
    </row>
    <row r="3" spans="1:11">
      <c r="A3" t="s">
        <v>181</v>
      </c>
      <c r="B3">
        <f>[4]p58!B3</f>
        <v>353524</v>
      </c>
      <c r="C3">
        <f>[4]p58!C3</f>
        <v>160608</v>
      </c>
      <c r="D3">
        <f>[4]p58!D3</f>
        <v>108967</v>
      </c>
      <c r="E3">
        <f>[4]p58!E3</f>
        <v>244902</v>
      </c>
      <c r="F3">
        <f>[4]p58!F3</f>
        <v>267940</v>
      </c>
      <c r="G3">
        <f>[4]p58!G3</f>
        <v>680807</v>
      </c>
      <c r="H3">
        <f>[4]p58!H3</f>
        <v>1816748</v>
      </c>
      <c r="I3">
        <f>[4]p58!I3</f>
        <v>0</v>
      </c>
      <c r="J3">
        <f>[4]p58!J3</f>
        <v>0</v>
      </c>
      <c r="K3">
        <f>[4]p58!K3</f>
        <v>0</v>
      </c>
    </row>
    <row r="4" spans="1:11">
      <c r="A4" t="s">
        <v>182</v>
      </c>
      <c r="B4">
        <f>[4]p58!B4</f>
        <v>353524</v>
      </c>
      <c r="C4">
        <f>[4]p58!C4</f>
        <v>160608</v>
      </c>
      <c r="D4">
        <f>[4]p58!D4</f>
        <v>108967</v>
      </c>
      <c r="E4">
        <f>[4]p58!E4</f>
        <v>244902</v>
      </c>
      <c r="F4">
        <f>[4]p58!F4</f>
        <v>267940</v>
      </c>
      <c r="G4">
        <f>[4]p58!G4</f>
        <v>680807</v>
      </c>
      <c r="H4">
        <f>[4]p58!H4</f>
        <v>1816748</v>
      </c>
      <c r="I4">
        <f>[4]p58!I4</f>
        <v>0</v>
      </c>
      <c r="J4">
        <f>[4]p58!J4</f>
        <v>0</v>
      </c>
      <c r="K4">
        <f>[4]p58!K4</f>
        <v>0</v>
      </c>
    </row>
    <row r="5" spans="1:11">
      <c r="A5" t="s">
        <v>183</v>
      </c>
      <c r="B5">
        <f>[4]p58!B5</f>
        <v>0</v>
      </c>
      <c r="C5">
        <f>[4]p58!C5</f>
        <v>0</v>
      </c>
      <c r="D5">
        <f>[4]p58!D5</f>
        <v>108967</v>
      </c>
      <c r="E5">
        <f>[4]p58!E5</f>
        <v>0</v>
      </c>
      <c r="F5">
        <f>[4]p58!F5</f>
        <v>0</v>
      </c>
      <c r="G5">
        <f>[4]p58!G5</f>
        <v>0</v>
      </c>
      <c r="H5">
        <f>[4]p58!H5</f>
        <v>0</v>
      </c>
      <c r="I5">
        <f>[4]p58!I5</f>
        <v>0</v>
      </c>
      <c r="J5">
        <f>[4]p58!J5</f>
        <v>0</v>
      </c>
      <c r="K5">
        <f>[4]p58!K5</f>
        <v>0</v>
      </c>
    </row>
    <row r="6" spans="1:11">
      <c r="A6" t="s">
        <v>184</v>
      </c>
      <c r="B6">
        <f>[4]p58!B6</f>
        <v>353524</v>
      </c>
      <c r="C6">
        <f>[4]p58!C6</f>
        <v>160608</v>
      </c>
      <c r="D6">
        <f>[4]p58!D6</f>
        <v>0</v>
      </c>
      <c r="E6">
        <f>[4]p58!E6</f>
        <v>244902</v>
      </c>
      <c r="F6">
        <f>[4]p58!F6</f>
        <v>267940</v>
      </c>
      <c r="G6">
        <f>[4]p58!G6</f>
        <v>680807</v>
      </c>
      <c r="H6">
        <f>[4]p58!H6</f>
        <v>0</v>
      </c>
      <c r="I6">
        <f>[4]p58!I6</f>
        <v>0</v>
      </c>
      <c r="J6">
        <f>[4]p58!J6</f>
        <v>0</v>
      </c>
      <c r="K6">
        <f>[4]p58!K6</f>
        <v>0</v>
      </c>
    </row>
    <row r="7" spans="1:11">
      <c r="A7" t="s">
        <v>185</v>
      </c>
      <c r="B7">
        <f>[4]p58!B7</f>
        <v>0</v>
      </c>
      <c r="C7">
        <f>[4]p58!C7</f>
        <v>0</v>
      </c>
      <c r="D7">
        <f>[4]p58!D7</f>
        <v>1707781</v>
      </c>
      <c r="E7">
        <f>[4]p58!E7</f>
        <v>0</v>
      </c>
      <c r="F7">
        <f>[4]p58!F7</f>
        <v>0</v>
      </c>
      <c r="G7">
        <f>[4]p58!G7</f>
        <v>0</v>
      </c>
      <c r="H7">
        <f>[4]p58!H7</f>
        <v>0</v>
      </c>
      <c r="I7">
        <f>[4]p58!I7</f>
        <v>0</v>
      </c>
      <c r="J7">
        <f>[4]p58!J7</f>
        <v>0</v>
      </c>
      <c r="K7">
        <f>[4]p58!K7</f>
        <v>0</v>
      </c>
    </row>
    <row r="8" spans="1:11">
      <c r="A8" t="s">
        <v>186</v>
      </c>
      <c r="B8">
        <f>[4]p58!B8</f>
        <v>310914</v>
      </c>
      <c r="C8">
        <f>[4]p58!C8</f>
        <v>122294</v>
      </c>
      <c r="D8">
        <f>[4]p58!D8</f>
        <v>105421</v>
      </c>
      <c r="E8">
        <f>[4]p58!E8</f>
        <v>249143</v>
      </c>
      <c r="F8">
        <f>[4]p58!F8</f>
        <v>313629</v>
      </c>
      <c r="G8">
        <f>[4]p58!G8</f>
        <v>717459</v>
      </c>
      <c r="H8">
        <f>[4]p58!H8</f>
        <v>1818860</v>
      </c>
      <c r="I8">
        <f>[4]p58!I8</f>
        <v>0</v>
      </c>
      <c r="J8">
        <f>[4]p58!J8</f>
        <v>0</v>
      </c>
      <c r="K8">
        <f>[4]p58!K8</f>
        <v>0</v>
      </c>
    </row>
    <row r="9" spans="1:11">
      <c r="A9" t="s">
        <v>187</v>
      </c>
      <c r="B9">
        <f>[4]p58!B9</f>
        <v>310914</v>
      </c>
      <c r="C9">
        <f>[4]p58!C9</f>
        <v>122294</v>
      </c>
      <c r="D9">
        <f>[4]p58!D9</f>
        <v>105421</v>
      </c>
      <c r="E9">
        <f>[4]p58!E9</f>
        <v>249143</v>
      </c>
      <c r="F9">
        <f>[4]p58!F9</f>
        <v>313629</v>
      </c>
      <c r="G9">
        <f>[4]p58!G9</f>
        <v>717459</v>
      </c>
      <c r="H9">
        <f>[4]p58!H9</f>
        <v>1818860</v>
      </c>
      <c r="I9">
        <f>[4]p58!I9</f>
        <v>0</v>
      </c>
      <c r="J9">
        <f>[4]p58!J9</f>
        <v>0</v>
      </c>
      <c r="K9">
        <f>[4]p58!K9</f>
        <v>0</v>
      </c>
    </row>
    <row r="10" spans="1:11">
      <c r="A10" t="s">
        <v>188</v>
      </c>
      <c r="B10">
        <f>[4]p58!B10</f>
        <v>0</v>
      </c>
      <c r="C10">
        <f>[4]p58!C10</f>
        <v>0</v>
      </c>
      <c r="D10">
        <f>[4]p58!D10</f>
        <v>0</v>
      </c>
      <c r="E10">
        <f>[4]p58!E10</f>
        <v>0</v>
      </c>
      <c r="F10">
        <f>[4]p58!F10</f>
        <v>0</v>
      </c>
      <c r="G10">
        <f>[4]p58!G10</f>
        <v>717459</v>
      </c>
      <c r="H10">
        <f>[4]p58!H10</f>
        <v>0</v>
      </c>
      <c r="I10">
        <f>[4]p58!I10</f>
        <v>0</v>
      </c>
      <c r="J10">
        <f>[4]p58!J10</f>
        <v>0</v>
      </c>
      <c r="K10">
        <f>[4]p58!K10</f>
        <v>0</v>
      </c>
    </row>
    <row r="11" spans="1:11">
      <c r="A11" t="s">
        <v>189</v>
      </c>
      <c r="B11">
        <f>[4]p58!B11</f>
        <v>310914</v>
      </c>
      <c r="C11">
        <f>[4]p58!C11</f>
        <v>122294</v>
      </c>
      <c r="D11">
        <f>[4]p58!D11</f>
        <v>105421</v>
      </c>
      <c r="E11">
        <f>[4]p58!E11</f>
        <v>249143</v>
      </c>
      <c r="F11">
        <f>[4]p58!F11</f>
        <v>313629</v>
      </c>
      <c r="G11">
        <f>[4]p58!G11</f>
        <v>0</v>
      </c>
      <c r="H11">
        <f>[4]p58!H11</f>
        <v>0</v>
      </c>
      <c r="I11">
        <f>[4]p58!I11</f>
        <v>0</v>
      </c>
      <c r="J11">
        <f>[4]p58!J11</f>
        <v>0</v>
      </c>
      <c r="K11">
        <f>[4]p58!K11</f>
        <v>0</v>
      </c>
    </row>
    <row r="12" spans="1:11">
      <c r="A12" t="s">
        <v>190</v>
      </c>
      <c r="B12">
        <f>[4]p58!B12</f>
        <v>0</v>
      </c>
      <c r="C12">
        <f>[4]p58!C12</f>
        <v>0</v>
      </c>
      <c r="D12">
        <f>[4]p58!D12</f>
        <v>0</v>
      </c>
      <c r="E12">
        <f>[4]p58!E12</f>
        <v>0</v>
      </c>
      <c r="F12">
        <f>[4]p58!F12</f>
        <v>0</v>
      </c>
      <c r="G12">
        <f>[4]p58!G12</f>
        <v>1101401</v>
      </c>
      <c r="H12">
        <f>[4]p58!H12</f>
        <v>0</v>
      </c>
      <c r="I12">
        <f>[4]p58!I12</f>
        <v>0</v>
      </c>
      <c r="J12">
        <f>[4]p58!J12</f>
        <v>0</v>
      </c>
      <c r="K12">
        <f>[4]p58!K12</f>
        <v>0</v>
      </c>
    </row>
    <row r="13" spans="1:11">
      <c r="A13" t="s">
        <v>191</v>
      </c>
      <c r="B13">
        <f>[4]p58!B13</f>
        <v>4000</v>
      </c>
      <c r="C13">
        <f>[4]p58!C13</f>
        <v>360</v>
      </c>
      <c r="D13">
        <f>[4]p58!D13</f>
        <v>340</v>
      </c>
      <c r="E13">
        <f>[4]p58!E13</f>
        <v>30</v>
      </c>
      <c r="F13">
        <f>[4]p58!F13</f>
        <v>47</v>
      </c>
      <c r="G13">
        <f>[4]p58!G13</f>
        <v>43</v>
      </c>
      <c r="H13">
        <f>[4]p58!H13</f>
        <v>0</v>
      </c>
      <c r="I13">
        <f>[4]p58!I13</f>
        <v>0</v>
      </c>
      <c r="J13">
        <f>[4]p58!J13</f>
        <v>0</v>
      </c>
      <c r="K13">
        <f>[4]p58!K13</f>
        <v>0</v>
      </c>
    </row>
    <row r="14" spans="1:11">
      <c r="A14" t="s">
        <v>192</v>
      </c>
      <c r="B14">
        <f>[4]p58!B14</f>
        <v>4000</v>
      </c>
      <c r="C14">
        <f>[4]p58!C14</f>
        <v>360</v>
      </c>
      <c r="D14">
        <f>[4]p58!D14</f>
        <v>340</v>
      </c>
      <c r="E14">
        <f>[4]p58!E14</f>
        <v>30</v>
      </c>
      <c r="F14">
        <f>[4]p58!F14</f>
        <v>47</v>
      </c>
      <c r="G14">
        <f>[4]p58!G14</f>
        <v>43</v>
      </c>
      <c r="H14">
        <f>[4]p58!H14</f>
        <v>0</v>
      </c>
      <c r="I14">
        <f>[4]p58!I14</f>
        <v>0</v>
      </c>
      <c r="J14">
        <f>[4]p58!J14</f>
        <v>0</v>
      </c>
      <c r="K14">
        <f>[4]p58!K14</f>
        <v>0</v>
      </c>
    </row>
    <row r="15" spans="1:11">
      <c r="A15" t="s">
        <v>193</v>
      </c>
      <c r="B15">
        <f>[4]p58!B15</f>
        <v>4000</v>
      </c>
      <c r="C15">
        <f>[4]p58!C15</f>
        <v>360</v>
      </c>
      <c r="D15">
        <f>[4]p58!D15</f>
        <v>340</v>
      </c>
      <c r="E15">
        <f>[4]p58!E15</f>
        <v>30</v>
      </c>
      <c r="F15">
        <f>[4]p58!F15</f>
        <v>47</v>
      </c>
      <c r="G15">
        <f>[4]p58!G15</f>
        <v>43</v>
      </c>
      <c r="H15">
        <f>[4]p58!H15</f>
        <v>0</v>
      </c>
      <c r="I15">
        <f>[4]p58!I15</f>
        <v>0</v>
      </c>
      <c r="J15">
        <f>[4]p58!J15</f>
        <v>0</v>
      </c>
      <c r="K15">
        <f>[4]p58!K15</f>
        <v>0</v>
      </c>
    </row>
    <row r="16" spans="1:11">
      <c r="A16" t="s">
        <v>194</v>
      </c>
      <c r="B16">
        <f>[4]p58!B16</f>
        <v>4000</v>
      </c>
      <c r="C16">
        <f>[4]p58!C16</f>
        <v>360</v>
      </c>
      <c r="D16">
        <f>[4]p58!D16</f>
        <v>340</v>
      </c>
      <c r="E16">
        <f>[4]p58!E16</f>
        <v>30</v>
      </c>
      <c r="F16">
        <f>[4]p58!F16</f>
        <v>47</v>
      </c>
      <c r="G16">
        <f>[4]p58!G16</f>
        <v>43</v>
      </c>
      <c r="H16">
        <f>[4]p58!H16</f>
        <v>0</v>
      </c>
      <c r="I16">
        <f>[4]p58!I16</f>
        <v>0</v>
      </c>
      <c r="J16">
        <f>[4]p58!J16</f>
        <v>0</v>
      </c>
      <c r="K16">
        <f>[4]p58!K16</f>
        <v>0</v>
      </c>
    </row>
    <row r="17" spans="1:11">
      <c r="A17" t="s">
        <v>195</v>
      </c>
      <c r="B17">
        <f>[4]p58!B17</f>
        <v>4000</v>
      </c>
      <c r="C17">
        <f>[4]p58!C17</f>
        <v>360</v>
      </c>
      <c r="D17">
        <f>[4]p58!D17</f>
        <v>340</v>
      </c>
      <c r="E17">
        <f>[4]p58!E17</f>
        <v>30</v>
      </c>
      <c r="F17">
        <f>[4]p58!F17</f>
        <v>47</v>
      </c>
      <c r="G17">
        <f>[4]p58!G17</f>
        <v>43</v>
      </c>
      <c r="H17">
        <f>[4]p58!H17</f>
        <v>0</v>
      </c>
      <c r="I17">
        <f>[4]p58!I17</f>
        <v>0</v>
      </c>
      <c r="J17">
        <f>[4]p58!J17</f>
        <v>0</v>
      </c>
      <c r="K17">
        <f>[4]p58!K17</f>
        <v>0</v>
      </c>
    </row>
    <row r="18" spans="1:11">
      <c r="A18" t="s">
        <v>196</v>
      </c>
      <c r="B18">
        <f>[4]p58!B18</f>
        <v>0</v>
      </c>
      <c r="C18">
        <f>[4]p58!C18</f>
        <v>0</v>
      </c>
      <c r="D18">
        <f>[4]p58!D18</f>
        <v>0</v>
      </c>
      <c r="E18">
        <f>[4]p58!E18</f>
        <v>0</v>
      </c>
      <c r="F18">
        <f>[4]p58!F18</f>
        <v>0</v>
      </c>
      <c r="G18">
        <f>[4]p58!G18</f>
        <v>0</v>
      </c>
      <c r="H18">
        <f>[4]p58!H18</f>
        <v>0</v>
      </c>
      <c r="I18">
        <f>[4]p58!I18</f>
        <v>0</v>
      </c>
      <c r="J18">
        <f>[4]p58!J18</f>
        <v>0</v>
      </c>
      <c r="K18">
        <f>[4]p58!K18</f>
        <v>0</v>
      </c>
    </row>
    <row r="19" spans="1:11">
      <c r="A19" t="s">
        <v>197</v>
      </c>
      <c r="B19">
        <f>[4]p58!B19</f>
        <v>0</v>
      </c>
      <c r="C19">
        <f>[4]p58!C19</f>
        <v>0</v>
      </c>
      <c r="D19">
        <f>[4]p58!D19</f>
        <v>0</v>
      </c>
      <c r="E19">
        <f>[4]p58!E19</f>
        <v>0</v>
      </c>
      <c r="F19">
        <f>[4]p58!F19</f>
        <v>0</v>
      </c>
      <c r="G19">
        <f>[4]p58!G19</f>
        <v>0</v>
      </c>
      <c r="H19">
        <f>[4]p58!H19</f>
        <v>0</v>
      </c>
      <c r="I19">
        <f>[4]p58!I19</f>
        <v>0</v>
      </c>
      <c r="J19">
        <f>[4]p58!J19</f>
        <v>0</v>
      </c>
      <c r="K19">
        <f>[4]p58!K19</f>
        <v>0</v>
      </c>
    </row>
    <row r="20" spans="1:11">
      <c r="A20" t="s">
        <v>198</v>
      </c>
      <c r="B20">
        <f>[4]p58!B20</f>
        <v>0</v>
      </c>
      <c r="C20">
        <f>[4]p58!C20</f>
        <v>0</v>
      </c>
      <c r="D20">
        <f>[4]p58!D20</f>
        <v>0</v>
      </c>
      <c r="E20">
        <f>[4]p58!E20</f>
        <v>0</v>
      </c>
      <c r="F20">
        <f>[4]p58!F20</f>
        <v>0</v>
      </c>
      <c r="G20">
        <f>[4]p58!G20</f>
        <v>0</v>
      </c>
      <c r="H20">
        <f>[4]p58!H20</f>
        <v>0</v>
      </c>
      <c r="I20">
        <f>[4]p58!I20</f>
        <v>0</v>
      </c>
      <c r="J20">
        <f>[4]p58!J20</f>
        <v>0</v>
      </c>
      <c r="K20">
        <f>[4]p58!K20</f>
        <v>0</v>
      </c>
    </row>
    <row r="21" spans="1:11">
      <c r="A21" t="s">
        <v>199</v>
      </c>
      <c r="B21">
        <f>[4]p58!B21</f>
        <v>0</v>
      </c>
      <c r="C21">
        <f>[4]p58!C21</f>
        <v>0</v>
      </c>
      <c r="D21">
        <f>[4]p58!D21</f>
        <v>0</v>
      </c>
      <c r="E21">
        <f>[4]p58!E21</f>
        <v>0</v>
      </c>
      <c r="F21">
        <f>[4]p58!F21</f>
        <v>0</v>
      </c>
      <c r="G21">
        <f>[4]p58!G21</f>
        <v>0</v>
      </c>
      <c r="H21">
        <f>[4]p58!H21</f>
        <v>0</v>
      </c>
      <c r="I21">
        <f>[4]p58!I21</f>
        <v>0</v>
      </c>
      <c r="J21">
        <f>[4]p58!J21</f>
        <v>0</v>
      </c>
      <c r="K21">
        <f>[4]p58!K21</f>
        <v>0</v>
      </c>
    </row>
    <row r="22" spans="1:11">
      <c r="A22" t="s">
        <v>200</v>
      </c>
      <c r="B22">
        <f>[4]p58!B22</f>
        <v>0</v>
      </c>
      <c r="C22">
        <f>[4]p58!C22</f>
        <v>0</v>
      </c>
      <c r="D22">
        <f>[4]p58!D22</f>
        <v>0</v>
      </c>
      <c r="E22">
        <f>[4]p58!E22</f>
        <v>0</v>
      </c>
      <c r="F22">
        <f>[4]p58!F22</f>
        <v>0</v>
      </c>
      <c r="G22">
        <f>[4]p58!G22</f>
        <v>0</v>
      </c>
      <c r="H22">
        <f>[4]p58!H22</f>
        <v>0</v>
      </c>
      <c r="I22">
        <f>[4]p58!I22</f>
        <v>0</v>
      </c>
      <c r="J22">
        <f>[4]p58!J22</f>
        <v>0</v>
      </c>
      <c r="K22">
        <f>[4]p58!K22</f>
        <v>0</v>
      </c>
    </row>
    <row r="23" spans="1:11">
      <c r="A23" t="s">
        <v>201</v>
      </c>
      <c r="B23">
        <f>[4]p58!B23</f>
        <v>6100</v>
      </c>
      <c r="C23">
        <f>[4]p58!C23</f>
        <v>450</v>
      </c>
      <c r="D23">
        <f>[4]p58!D23</f>
        <v>450</v>
      </c>
      <c r="E23">
        <f>[4]p58!E23</f>
        <v>40</v>
      </c>
      <c r="F23">
        <f>[4]p58!F23</f>
        <v>55</v>
      </c>
      <c r="G23">
        <f>[4]p58!G23</f>
        <v>56</v>
      </c>
      <c r="H23">
        <f>[4]p58!H23</f>
        <v>0</v>
      </c>
      <c r="I23">
        <f>[4]p58!I23</f>
        <v>0</v>
      </c>
      <c r="J23">
        <f>[4]p58!J23</f>
        <v>0</v>
      </c>
      <c r="K23">
        <f>[4]p58!K23</f>
        <v>0</v>
      </c>
    </row>
    <row r="24" spans="1:11">
      <c r="A24" t="s">
        <v>202</v>
      </c>
      <c r="B24">
        <f>[4]p58!B24</f>
        <v>6100</v>
      </c>
      <c r="C24">
        <f>[4]p58!C24</f>
        <v>450</v>
      </c>
      <c r="D24">
        <f>[4]p58!D24</f>
        <v>450</v>
      </c>
      <c r="E24">
        <f>[4]p58!E24</f>
        <v>40</v>
      </c>
      <c r="F24">
        <f>[4]p58!F24</f>
        <v>55</v>
      </c>
      <c r="G24">
        <f>[4]p58!G24</f>
        <v>56</v>
      </c>
      <c r="H24">
        <f>[4]p58!H24</f>
        <v>0</v>
      </c>
      <c r="I24">
        <f>[4]p58!I24</f>
        <v>0</v>
      </c>
      <c r="J24">
        <f>[4]p58!J24</f>
        <v>0</v>
      </c>
      <c r="K24">
        <f>[4]p58!K24</f>
        <v>0</v>
      </c>
    </row>
    <row r="25" spans="1:11">
      <c r="A25" t="s">
        <v>203</v>
      </c>
      <c r="B25">
        <f>[4]p58!B25</f>
        <v>6100</v>
      </c>
      <c r="C25">
        <f>[4]p58!C25</f>
        <v>450</v>
      </c>
      <c r="D25">
        <f>[4]p58!D25</f>
        <v>450</v>
      </c>
      <c r="E25">
        <f>[4]p58!E25</f>
        <v>40</v>
      </c>
      <c r="F25">
        <f>[4]p58!F25</f>
        <v>55</v>
      </c>
      <c r="G25">
        <f>[4]p58!G25</f>
        <v>56</v>
      </c>
      <c r="H25">
        <f>[4]p58!H25</f>
        <v>0</v>
      </c>
      <c r="I25">
        <f>[4]p58!I25</f>
        <v>0</v>
      </c>
      <c r="J25">
        <f>[4]p58!J25</f>
        <v>0</v>
      </c>
      <c r="K25">
        <f>[4]p58!K25</f>
        <v>0</v>
      </c>
    </row>
    <row r="26" spans="1:11">
      <c r="A26" t="s">
        <v>204</v>
      </c>
      <c r="B26">
        <f>[4]p58!B26</f>
        <v>6100</v>
      </c>
      <c r="C26">
        <f>[4]p58!C26</f>
        <v>450</v>
      </c>
      <c r="D26">
        <f>[4]p58!D26</f>
        <v>450</v>
      </c>
      <c r="E26">
        <f>[4]p58!E26</f>
        <v>40</v>
      </c>
      <c r="F26">
        <f>[4]p58!F26</f>
        <v>55</v>
      </c>
      <c r="G26">
        <f>[4]p58!G26</f>
        <v>56</v>
      </c>
      <c r="H26">
        <f>[4]p58!H26</f>
        <v>0</v>
      </c>
      <c r="I26">
        <f>[4]p58!I26</f>
        <v>0</v>
      </c>
      <c r="J26">
        <f>[4]p58!J26</f>
        <v>0</v>
      </c>
      <c r="K26">
        <f>[4]p58!K26</f>
        <v>0</v>
      </c>
    </row>
    <row r="27" spans="1:11">
      <c r="A27" t="s">
        <v>205</v>
      </c>
      <c r="B27">
        <f>[4]p58!B27</f>
        <v>6100</v>
      </c>
      <c r="C27">
        <f>[4]p58!C27</f>
        <v>450</v>
      </c>
      <c r="D27">
        <f>[4]p58!D27</f>
        <v>450</v>
      </c>
      <c r="E27">
        <f>[4]p58!E27</f>
        <v>40</v>
      </c>
      <c r="F27">
        <f>[4]p58!F27</f>
        <v>55</v>
      </c>
      <c r="G27">
        <f>[4]p58!G27</f>
        <v>56</v>
      </c>
      <c r="H27">
        <f>[4]p58!H27</f>
        <v>0</v>
      </c>
      <c r="I27">
        <f>[4]p58!I27</f>
        <v>0</v>
      </c>
      <c r="J27">
        <f>[4]p58!J27</f>
        <v>0</v>
      </c>
      <c r="K27">
        <f>[4]p58!K27</f>
        <v>0</v>
      </c>
    </row>
    <row r="28" spans="1:11">
      <c r="A28" t="s">
        <v>206</v>
      </c>
      <c r="B28">
        <f>[4]p58!B28</f>
        <v>0</v>
      </c>
      <c r="C28">
        <f>[4]p58!C28</f>
        <v>0</v>
      </c>
      <c r="D28">
        <f>[4]p58!D28</f>
        <v>0</v>
      </c>
      <c r="E28">
        <f>[4]p58!E28</f>
        <v>0</v>
      </c>
      <c r="F28">
        <f>[4]p58!F28</f>
        <v>0</v>
      </c>
      <c r="G28">
        <f>[4]p58!G28</f>
        <v>0</v>
      </c>
      <c r="H28">
        <f>[4]p58!H28</f>
        <v>0</v>
      </c>
      <c r="I28">
        <f>[4]p58!I28</f>
        <v>0</v>
      </c>
      <c r="J28">
        <f>[4]p58!J28</f>
        <v>0</v>
      </c>
      <c r="K28">
        <f>[4]p58!K28</f>
        <v>0</v>
      </c>
    </row>
    <row r="29" spans="1:11">
      <c r="A29" t="s">
        <v>207</v>
      </c>
      <c r="B29">
        <f>[4]p58!B29</f>
        <v>0</v>
      </c>
      <c r="C29">
        <f>[4]p58!C29</f>
        <v>0</v>
      </c>
      <c r="D29">
        <f>[4]p58!D29</f>
        <v>0</v>
      </c>
      <c r="E29">
        <f>[4]p58!E29</f>
        <v>0</v>
      </c>
      <c r="F29">
        <f>[4]p58!F29</f>
        <v>0</v>
      </c>
      <c r="G29">
        <f>[4]p58!G29</f>
        <v>0</v>
      </c>
      <c r="H29">
        <f>[4]p58!H29</f>
        <v>0</v>
      </c>
      <c r="I29">
        <f>[4]p58!I29</f>
        <v>0</v>
      </c>
      <c r="J29">
        <f>[4]p58!J29</f>
        <v>0</v>
      </c>
      <c r="K29">
        <f>[4]p58!K29</f>
        <v>0</v>
      </c>
    </row>
    <row r="30" spans="1:11">
      <c r="A30" t="s">
        <v>208</v>
      </c>
      <c r="B30">
        <f>[4]p58!B30</f>
        <v>0</v>
      </c>
      <c r="C30">
        <f>[4]p58!C30</f>
        <v>0</v>
      </c>
      <c r="D30">
        <f>[4]p58!D30</f>
        <v>0</v>
      </c>
      <c r="E30">
        <f>[4]p58!E30</f>
        <v>0</v>
      </c>
      <c r="F30">
        <f>[4]p58!F30</f>
        <v>0</v>
      </c>
      <c r="G30">
        <f>[4]p58!G30</f>
        <v>0</v>
      </c>
      <c r="H30">
        <f>[4]p58!H30</f>
        <v>0</v>
      </c>
      <c r="I30">
        <f>[4]p58!I30</f>
        <v>0</v>
      </c>
      <c r="J30">
        <f>[4]p58!J30</f>
        <v>0</v>
      </c>
      <c r="K30">
        <f>[4]p58!K30</f>
        <v>0</v>
      </c>
    </row>
    <row r="31" spans="1:11">
      <c r="A31" t="s">
        <v>209</v>
      </c>
      <c r="B31">
        <f>[4]p58!B31</f>
        <v>0</v>
      </c>
      <c r="C31">
        <f>[4]p58!C31</f>
        <v>0</v>
      </c>
      <c r="D31">
        <f>[4]p58!D31</f>
        <v>0</v>
      </c>
      <c r="E31">
        <f>[4]p58!E31</f>
        <v>0</v>
      </c>
      <c r="F31">
        <f>[4]p58!F31</f>
        <v>0</v>
      </c>
      <c r="G31">
        <f>[4]p58!G31</f>
        <v>0</v>
      </c>
      <c r="H31">
        <f>[4]p58!H31</f>
        <v>0</v>
      </c>
      <c r="I31">
        <f>[4]p58!I31</f>
        <v>0</v>
      </c>
      <c r="J31">
        <f>[4]p58!J31</f>
        <v>0</v>
      </c>
      <c r="K31">
        <f>[4]p58!K31</f>
        <v>0</v>
      </c>
    </row>
    <row r="32" spans="1:11">
      <c r="A32" t="s">
        <v>210</v>
      </c>
      <c r="B32">
        <f>[4]p58!B32</f>
        <v>0</v>
      </c>
      <c r="C32">
        <f>[4]p58!C32</f>
        <v>0</v>
      </c>
      <c r="D32">
        <f>[4]p58!D32</f>
        <v>0</v>
      </c>
      <c r="E32">
        <f>[4]p58!E32</f>
        <v>0</v>
      </c>
      <c r="F32">
        <f>[4]p58!F32</f>
        <v>0</v>
      </c>
      <c r="G32">
        <f>[4]p58!G32</f>
        <v>0</v>
      </c>
      <c r="H32">
        <f>[4]p58!H32</f>
        <v>0</v>
      </c>
      <c r="I32">
        <f>[4]p58!I32</f>
        <v>0</v>
      </c>
      <c r="J32">
        <f>[4]p58!J32</f>
        <v>0</v>
      </c>
      <c r="K32">
        <f>[4]p58!K32</f>
        <v>0</v>
      </c>
    </row>
    <row r="33" spans="1:11">
      <c r="A33" t="s">
        <v>211</v>
      </c>
      <c r="B33">
        <f>[4]p58!B33</f>
        <v>69999930</v>
      </c>
      <c r="C33">
        <f>[4]p58!C33</f>
        <v>3000010</v>
      </c>
      <c r="D33">
        <f>[4]p58!D33</f>
        <v>2999992</v>
      </c>
      <c r="E33">
        <f>[4]p58!E33</f>
        <v>750001.35</v>
      </c>
      <c r="F33">
        <f>[4]p58!F33</f>
        <v>1250001.2</v>
      </c>
      <c r="G33">
        <f>[4]p58!G33</f>
        <v>5000000</v>
      </c>
      <c r="H33">
        <f>[4]p58!H33</f>
        <v>9149445</v>
      </c>
      <c r="I33">
        <f>[4]p58!I33</f>
        <v>0</v>
      </c>
      <c r="J33">
        <f>[4]p58!J33</f>
        <v>0</v>
      </c>
      <c r="K33">
        <f>[4]p58!K33</f>
        <v>0</v>
      </c>
    </row>
    <row r="34" spans="1:11">
      <c r="A34" t="s">
        <v>212</v>
      </c>
      <c r="B34">
        <f>[4]p58!B34</f>
        <v>84999915</v>
      </c>
      <c r="C34">
        <f>[4]p58!C34</f>
        <v>3999970</v>
      </c>
      <c r="D34">
        <f>[4]p58!D34</f>
        <v>4000000.5</v>
      </c>
      <c r="E34">
        <f>[4]p58!E34</f>
        <v>999998.45</v>
      </c>
      <c r="F34">
        <f>[4]p58!F34</f>
        <v>1750000.1</v>
      </c>
      <c r="G34">
        <f>[4]p58!G34</f>
        <v>6000000</v>
      </c>
      <c r="H34">
        <f>[4]p58!H34</f>
        <v>11546495</v>
      </c>
      <c r="I34">
        <f>[4]p58!I34</f>
        <v>0</v>
      </c>
      <c r="J34">
        <f>[4]p58!J34</f>
        <v>0</v>
      </c>
      <c r="K34">
        <f>[4]p58!K34</f>
        <v>0</v>
      </c>
    </row>
    <row r="35" spans="1:11">
      <c r="A35" t="s">
        <v>213</v>
      </c>
      <c r="B35">
        <f>[4]p58!B35</f>
        <v>0</v>
      </c>
      <c r="C35">
        <f>[4]p58!C35</f>
        <v>0.09</v>
      </c>
      <c r="D35">
        <f>[4]p58!D35</f>
        <v>0.09</v>
      </c>
      <c r="E35">
        <f>[4]p58!E35</f>
        <v>0.09</v>
      </c>
      <c r="F35">
        <f>[4]p58!F35</f>
        <v>0.09</v>
      </c>
      <c r="G35">
        <f>[4]p58!G35</f>
        <v>0.09</v>
      </c>
      <c r="H35">
        <f>[4]p58!H35</f>
        <v>0</v>
      </c>
      <c r="I35">
        <f>[4]p58!I35</f>
        <v>0</v>
      </c>
      <c r="J35">
        <f>[4]p58!J35</f>
        <v>0</v>
      </c>
      <c r="K35">
        <f>[4]p58!K35</f>
        <v>0</v>
      </c>
    </row>
    <row r="36" spans="1:11">
      <c r="A36" t="s">
        <v>214</v>
      </c>
      <c r="B36">
        <f>[4]p58!B36</f>
        <v>6.8999999999999992E-2</v>
      </c>
      <c r="C36">
        <f>[4]p58!C36</f>
        <v>0</v>
      </c>
      <c r="D36">
        <f>[4]p58!D36</f>
        <v>6.8999999999999992E-2</v>
      </c>
      <c r="E36">
        <f>[4]p58!E36</f>
        <v>6.8999999999999992E-2</v>
      </c>
      <c r="F36">
        <f>[4]p58!F36</f>
        <v>6.8999999999999992E-2</v>
      </c>
      <c r="G36">
        <f>[4]p58!G36</f>
        <v>0</v>
      </c>
      <c r="H36">
        <f>[4]p58!H36</f>
        <v>0</v>
      </c>
      <c r="I36">
        <f>[4]p58!I36</f>
        <v>0</v>
      </c>
      <c r="J36">
        <f>[4]p58!J36</f>
        <v>0</v>
      </c>
      <c r="K36">
        <f>[4]p58!K36</f>
        <v>0</v>
      </c>
    </row>
    <row r="37" spans="1:11">
      <c r="A37" t="s">
        <v>215</v>
      </c>
      <c r="B37">
        <f>[4]p58!B37</f>
        <v>9.1999999999999998E-2</v>
      </c>
      <c r="C37">
        <f>[4]p58!C37</f>
        <v>9.1999999999999998E-2</v>
      </c>
      <c r="D37">
        <f>[4]p58!D37</f>
        <v>0</v>
      </c>
      <c r="E37">
        <f>[4]p58!E37</f>
        <v>9.1999999999999998E-2</v>
      </c>
      <c r="F37">
        <f>[4]p58!F37</f>
        <v>9.1999999999999998E-2</v>
      </c>
      <c r="G37">
        <f>[4]p58!G37</f>
        <v>9.1999999999999998E-2</v>
      </c>
      <c r="H37">
        <f>[4]p58!H37</f>
        <v>0</v>
      </c>
      <c r="I37">
        <f>[4]p58!I37</f>
        <v>0</v>
      </c>
      <c r="J37">
        <f>[4]p58!J37</f>
        <v>0</v>
      </c>
      <c r="K37">
        <f>[4]p58!K37</f>
        <v>0</v>
      </c>
    </row>
    <row r="38" spans="1:11">
      <c r="A38" t="s">
        <v>216</v>
      </c>
      <c r="B38">
        <f>[4]p58!B38</f>
        <v>0.115</v>
      </c>
      <c r="C38">
        <f>[4]p58!C38</f>
        <v>0.115</v>
      </c>
      <c r="D38">
        <f>[4]p58!D38</f>
        <v>0.115</v>
      </c>
      <c r="E38">
        <f>[4]p58!E38</f>
        <v>0</v>
      </c>
      <c r="F38">
        <f>[4]p58!F38</f>
        <v>0</v>
      </c>
      <c r="G38">
        <f>[4]p58!G38</f>
        <v>0.115</v>
      </c>
      <c r="H38">
        <f>[4]p58!H38</f>
        <v>0</v>
      </c>
      <c r="I38">
        <f>[4]p58!I38</f>
        <v>0</v>
      </c>
      <c r="J38">
        <f>[4]p58!J38</f>
        <v>0</v>
      </c>
      <c r="K38">
        <f>[4]p58!K38</f>
        <v>0</v>
      </c>
    </row>
    <row r="39" spans="1:11">
      <c r="A39" t="s">
        <v>217</v>
      </c>
      <c r="B39">
        <f>[4]p58!B39</f>
        <v>0.115</v>
      </c>
      <c r="C39">
        <f>[4]p58!C39</f>
        <v>0.115</v>
      </c>
      <c r="D39">
        <f>[4]p58!D39</f>
        <v>0.115</v>
      </c>
      <c r="E39">
        <f>[4]p58!E39</f>
        <v>0</v>
      </c>
      <c r="F39">
        <f>[4]p58!F39</f>
        <v>0</v>
      </c>
      <c r="G39">
        <f>[4]p58!G39</f>
        <v>0.115</v>
      </c>
      <c r="H39">
        <f>[4]p58!H39</f>
        <v>0</v>
      </c>
      <c r="I39">
        <f>[4]p58!I39</f>
        <v>0</v>
      </c>
      <c r="J39">
        <f>[4]p58!J39</f>
        <v>0</v>
      </c>
      <c r="K39">
        <f>[4]p58!K39</f>
        <v>0</v>
      </c>
    </row>
    <row r="40" spans="1:11">
      <c r="A40" t="s">
        <v>218</v>
      </c>
      <c r="B40">
        <f>[4]p58!B40</f>
        <v>5.7500000000000002E-2</v>
      </c>
      <c r="C40">
        <f>[4]p58!C40</f>
        <v>0</v>
      </c>
      <c r="D40">
        <f>[4]p58!D40</f>
        <v>5.7500000000000002E-2</v>
      </c>
      <c r="E40">
        <f>[4]p58!E40</f>
        <v>5.7500000000000002E-2</v>
      </c>
      <c r="F40">
        <f>[4]p58!F40</f>
        <v>5.7500000000000002E-2</v>
      </c>
      <c r="G40">
        <f>[4]p58!G40</f>
        <v>0</v>
      </c>
      <c r="H40">
        <f>[4]p58!H40</f>
        <v>0</v>
      </c>
      <c r="I40">
        <f>[4]p58!I40</f>
        <v>0</v>
      </c>
      <c r="J40">
        <f>[4]p58!J40</f>
        <v>0</v>
      </c>
      <c r="K40">
        <f>[4]p58!K40</f>
        <v>0</v>
      </c>
    </row>
    <row r="41" spans="1:11">
      <c r="A41" t="s">
        <v>219</v>
      </c>
      <c r="B41">
        <f>[4]p58!B41</f>
        <v>0.6</v>
      </c>
      <c r="C41">
        <f>[4]p58!C41</f>
        <v>1.2</v>
      </c>
      <c r="D41">
        <f>[4]p58!D41</f>
        <v>0.6</v>
      </c>
      <c r="E41">
        <f>[4]p58!E41</f>
        <v>1.5</v>
      </c>
      <c r="F41">
        <f>[4]p58!F41</f>
        <v>1.5</v>
      </c>
      <c r="G41">
        <f>[4]p58!G41</f>
        <v>1.2</v>
      </c>
      <c r="H41">
        <f>[4]p58!H41</f>
        <v>0</v>
      </c>
      <c r="I41">
        <f>[4]p58!I41</f>
        <v>0</v>
      </c>
      <c r="J41">
        <f>[4]p58!J41</f>
        <v>0</v>
      </c>
      <c r="K41">
        <f>[4]p58!K41</f>
        <v>0</v>
      </c>
    </row>
    <row r="42" spans="1:11">
      <c r="A42" t="s">
        <v>220</v>
      </c>
      <c r="B42">
        <f>[4]p58!B42</f>
        <v>1.2</v>
      </c>
      <c r="C42">
        <f>[4]p58!C42</f>
        <v>0.6</v>
      </c>
      <c r="D42">
        <f>[4]p58!D42</f>
        <v>1.8</v>
      </c>
      <c r="E42">
        <f>[4]p58!E42</f>
        <v>1.2</v>
      </c>
      <c r="F42">
        <f>[4]p58!F42</f>
        <v>1.2</v>
      </c>
      <c r="G42">
        <f>[4]p58!G42</f>
        <v>0.6</v>
      </c>
      <c r="H42">
        <f>[4]p58!H42</f>
        <v>0</v>
      </c>
      <c r="I42">
        <f>[4]p58!I42</f>
        <v>0</v>
      </c>
      <c r="J42">
        <f>[4]p58!J42</f>
        <v>0</v>
      </c>
      <c r="K42">
        <f>[4]p58!K42</f>
        <v>0</v>
      </c>
    </row>
    <row r="43" spans="1:11">
      <c r="A43" t="s">
        <v>221</v>
      </c>
      <c r="B43">
        <f>[4]p58!B43</f>
        <v>0.6</v>
      </c>
      <c r="C43">
        <f>[4]p58!C43</f>
        <v>1.8</v>
      </c>
      <c r="D43">
        <f>[4]p58!D43</f>
        <v>0.6</v>
      </c>
      <c r="E43">
        <f>[4]p58!E43</f>
        <v>1.2</v>
      </c>
      <c r="F43">
        <f>[4]p58!F43</f>
        <v>1.2</v>
      </c>
      <c r="G43">
        <f>[4]p58!G43</f>
        <v>1.2</v>
      </c>
      <c r="H43">
        <f>[4]p58!H43</f>
        <v>0</v>
      </c>
      <c r="I43">
        <f>[4]p58!I43</f>
        <v>0</v>
      </c>
      <c r="J43">
        <f>[4]p58!J43</f>
        <v>0</v>
      </c>
      <c r="K43">
        <f>[4]p58!K43</f>
        <v>0</v>
      </c>
    </row>
    <row r="44" spans="1:11">
      <c r="A44" t="s">
        <v>222</v>
      </c>
      <c r="B44">
        <f>[4]p58!B44</f>
        <v>1.5</v>
      </c>
      <c r="C44">
        <f>[4]p58!C44</f>
        <v>1.2</v>
      </c>
      <c r="D44">
        <f>[4]p58!D44</f>
        <v>1.2</v>
      </c>
      <c r="E44">
        <f>[4]p58!E44</f>
        <v>0.6</v>
      </c>
      <c r="F44">
        <f>[4]p58!F44</f>
        <v>0.6</v>
      </c>
      <c r="G44">
        <f>[4]p58!G44</f>
        <v>0.9</v>
      </c>
      <c r="H44">
        <f>[4]p58!H44</f>
        <v>0</v>
      </c>
      <c r="I44">
        <f>[4]p58!I44</f>
        <v>0</v>
      </c>
      <c r="J44">
        <f>[4]p58!J44</f>
        <v>0</v>
      </c>
      <c r="K44">
        <f>[4]p58!K44</f>
        <v>0</v>
      </c>
    </row>
    <row r="45" spans="1:11">
      <c r="A45" t="s">
        <v>223</v>
      </c>
      <c r="B45">
        <f>[4]p58!B45</f>
        <v>1.5</v>
      </c>
      <c r="C45">
        <f>[4]p58!C45</f>
        <v>1.2</v>
      </c>
      <c r="D45">
        <f>[4]p58!D45</f>
        <v>1.2</v>
      </c>
      <c r="E45">
        <f>[4]p58!E45</f>
        <v>0.6</v>
      </c>
      <c r="F45">
        <f>[4]p58!F45</f>
        <v>0.6</v>
      </c>
      <c r="G45">
        <f>[4]p58!G45</f>
        <v>0.9</v>
      </c>
      <c r="H45">
        <f>[4]p58!H45</f>
        <v>0</v>
      </c>
      <c r="I45">
        <f>[4]p58!I45</f>
        <v>0</v>
      </c>
      <c r="J45">
        <f>[4]p58!J45</f>
        <v>0</v>
      </c>
      <c r="K45">
        <f>[4]p58!K45</f>
        <v>0</v>
      </c>
    </row>
    <row r="46" spans="1:11">
      <c r="A46" t="s">
        <v>224</v>
      </c>
      <c r="B46">
        <f>[4]p58!B46</f>
        <v>1.2</v>
      </c>
      <c r="C46">
        <f>[4]p58!C46</f>
        <v>0.6</v>
      </c>
      <c r="D46">
        <f>[4]p58!D46</f>
        <v>1.2</v>
      </c>
      <c r="E46">
        <f>[4]p58!E46</f>
        <v>0.9</v>
      </c>
      <c r="F46">
        <f>[4]p58!F46</f>
        <v>0.9</v>
      </c>
      <c r="G46">
        <f>[4]p58!G46</f>
        <v>0.6</v>
      </c>
      <c r="H46">
        <f>[4]p58!H46</f>
        <v>0</v>
      </c>
      <c r="I46">
        <f>[4]p58!I46</f>
        <v>0</v>
      </c>
      <c r="J46">
        <f>[4]p58!J46</f>
        <v>0</v>
      </c>
      <c r="K46">
        <f>[4]p58!K46</f>
        <v>0</v>
      </c>
    </row>
    <row r="47" spans="1:11">
      <c r="A47" t="s">
        <v>225</v>
      </c>
      <c r="B47">
        <f>[4]p58!B47</f>
        <v>90</v>
      </c>
      <c r="C47">
        <f>[4]p58!C47</f>
        <v>13</v>
      </c>
      <c r="D47">
        <f>[4]p58!D47</f>
        <v>6.6</v>
      </c>
      <c r="E47">
        <f>[4]p58!E47</f>
        <v>0.67</v>
      </c>
      <c r="F47">
        <f>[4]p58!F47</f>
        <v>0.79</v>
      </c>
      <c r="G47">
        <f>[4]p58!G47</f>
        <v>1</v>
      </c>
      <c r="H47">
        <f>[4]p58!H47</f>
        <v>0</v>
      </c>
      <c r="I47">
        <f>[4]p58!I47</f>
        <v>0</v>
      </c>
      <c r="J47">
        <f>[4]p58!J47</f>
        <v>0</v>
      </c>
      <c r="K47">
        <f>[4]p58!K47</f>
        <v>0</v>
      </c>
    </row>
    <row r="48" spans="1:11">
      <c r="A48" t="s">
        <v>226</v>
      </c>
      <c r="B48">
        <f>[4]p58!B48</f>
        <v>90</v>
      </c>
      <c r="C48">
        <f>[4]p58!C48</f>
        <v>12.9</v>
      </c>
      <c r="D48">
        <f>[4]p58!D48</f>
        <v>6.6</v>
      </c>
      <c r="E48">
        <f>[4]p58!E48</f>
        <v>0.68</v>
      </c>
      <c r="F48">
        <f>[4]p58!F48</f>
        <v>0.81</v>
      </c>
      <c r="G48">
        <f>[4]p58!G48</f>
        <v>1</v>
      </c>
      <c r="H48">
        <f>[4]p58!H48</f>
        <v>0</v>
      </c>
      <c r="I48">
        <f>[4]p58!I48</f>
        <v>0</v>
      </c>
      <c r="J48">
        <f>[4]p58!J48</f>
        <v>0</v>
      </c>
      <c r="K48">
        <f>[4]p58!K48</f>
        <v>0</v>
      </c>
    </row>
    <row r="49" spans="1:20">
      <c r="A49" t="s">
        <v>227</v>
      </c>
      <c r="B49">
        <f>[4]p58!B49</f>
        <v>91</v>
      </c>
      <c r="C49">
        <f>[4]p58!C49</f>
        <v>13</v>
      </c>
      <c r="D49">
        <f>[4]p58!D49</f>
        <v>6.7</v>
      </c>
      <c r="E49">
        <f>[4]p58!E49</f>
        <v>0.67</v>
      </c>
      <c r="F49">
        <f>[4]p58!F49</f>
        <v>0.79</v>
      </c>
      <c r="G49">
        <f>[4]p58!G49</f>
        <v>1</v>
      </c>
      <c r="H49">
        <f>[4]p58!H49</f>
        <v>0</v>
      </c>
      <c r="I49">
        <f>[4]p58!I49</f>
        <v>0</v>
      </c>
      <c r="J49">
        <f>[4]p58!J49</f>
        <v>0</v>
      </c>
      <c r="K49">
        <f>[4]p58!K49</f>
        <v>0</v>
      </c>
    </row>
    <row r="50" spans="1:20">
      <c r="A50" t="s">
        <v>228</v>
      </c>
      <c r="B50">
        <f>[4]p58!B50</f>
        <v>91</v>
      </c>
      <c r="C50">
        <f>[4]p58!C50</f>
        <v>12.9</v>
      </c>
      <c r="D50">
        <f>[4]p58!D50</f>
        <v>6.7</v>
      </c>
      <c r="E50">
        <f>[4]p58!E50</f>
        <v>0.67</v>
      </c>
      <c r="F50">
        <f>[4]p58!F50</f>
        <v>0.8</v>
      </c>
      <c r="G50">
        <f>[4]p58!G50</f>
        <v>1</v>
      </c>
      <c r="H50">
        <f>[4]p58!H50</f>
        <v>0</v>
      </c>
      <c r="I50">
        <f>[4]p58!I50</f>
        <v>0</v>
      </c>
      <c r="J50">
        <f>[4]p58!J50</f>
        <v>0</v>
      </c>
      <c r="K50">
        <f>[4]p58!K50</f>
        <v>0</v>
      </c>
    </row>
    <row r="51" spans="1:20" ht="14" thickBot="1">
      <c r="A51" s="34" t="s">
        <v>229</v>
      </c>
      <c r="B51" s="34">
        <f>[4]p58!B51</f>
        <v>7.6000000000000068</v>
      </c>
      <c r="C51" s="34">
        <f>[4]p58!C51</f>
        <v>6.7723076923076997</v>
      </c>
      <c r="D51" s="34">
        <f>[4]p58!D51</f>
        <v>7.6000000000000068</v>
      </c>
      <c r="E51" s="34">
        <f>[4]p58!E51</f>
        <v>7.6000000000000068</v>
      </c>
      <c r="F51" s="34">
        <f>[4]p58!F51</f>
        <v>8.962025316455712</v>
      </c>
      <c r="G51" s="34">
        <f>[4]p58!G51</f>
        <v>7.6</v>
      </c>
      <c r="H51" s="34">
        <f>[4]p58!H51</f>
        <v>0</v>
      </c>
      <c r="I51" s="34">
        <f>[4]p58!I51</f>
        <v>0</v>
      </c>
      <c r="J51" s="34">
        <f>[4]p58!J51</f>
        <v>0</v>
      </c>
      <c r="K51" s="34">
        <f>[4]p58!K51</f>
        <v>0</v>
      </c>
      <c r="L51" s="34"/>
      <c r="M51" s="34"/>
    </row>
    <row r="52" spans="1:20">
      <c r="A52" t="s">
        <v>115</v>
      </c>
      <c r="B52">
        <f>[4]p58!B52</f>
        <v>5271653.6659282595</v>
      </c>
      <c r="C52">
        <f>[4]p58!C52</f>
        <v>3751247.4687046036</v>
      </c>
      <c r="D52">
        <f>[4]p58!D52</f>
        <v>5624260.254109025</v>
      </c>
      <c r="E52">
        <f>[4]p58!E52</f>
        <v>3639398.6236275509</v>
      </c>
      <c r="F52">
        <f>[4]p58!F52</f>
        <v>5297939.8896213397</v>
      </c>
      <c r="G52">
        <f>[4]p58!G52</f>
        <v>0</v>
      </c>
      <c r="H52">
        <f>[4]p58!H52</f>
        <v>0</v>
      </c>
      <c r="I52">
        <f>[4]p58!I52</f>
        <v>0</v>
      </c>
      <c r="J52">
        <f>[4]p58!J52</f>
        <v>0</v>
      </c>
      <c r="K52">
        <f>[4]p58!K52</f>
        <v>0</v>
      </c>
      <c r="M52" s="28"/>
    </row>
    <row r="53" spans="1:20">
      <c r="A53" t="s">
        <v>116</v>
      </c>
      <c r="B53">
        <f>[4]p58!B53</f>
        <v>32063955</v>
      </c>
      <c r="C53">
        <f>[4]p58!C53</f>
        <v>32030803</v>
      </c>
      <c r="D53">
        <f>[4]p58!D53</f>
        <v>32064196</v>
      </c>
      <c r="E53">
        <f>[4]p58!E53</f>
        <v>32030880</v>
      </c>
      <c r="F53">
        <f>[4]p58!F53</f>
        <v>32063867</v>
      </c>
      <c r="G53">
        <f>[4]p58!G53</f>
        <v>0</v>
      </c>
      <c r="H53">
        <f>[4]p58!H53</f>
        <v>0</v>
      </c>
      <c r="I53">
        <f>[4]p58!I53</f>
        <v>0</v>
      </c>
      <c r="J53">
        <f>[4]p58!J53</f>
        <v>0</v>
      </c>
      <c r="K53">
        <f>[4]p58!K53</f>
        <v>0</v>
      </c>
      <c r="N53" s="10"/>
      <c r="O53" s="10"/>
      <c r="P53" s="10"/>
      <c r="Q53" s="10"/>
      <c r="R53" s="10"/>
    </row>
    <row r="54" spans="1:20">
      <c r="A54" t="s">
        <v>230</v>
      </c>
      <c r="B54">
        <f>[4]p58!B54</f>
        <v>1963222</v>
      </c>
      <c r="C54">
        <f>[4]p58!C54</f>
        <v>2067293</v>
      </c>
      <c r="D54">
        <f>[4]p58!D54</f>
        <v>1939437</v>
      </c>
      <c r="E54">
        <f>[4]p58!E54</f>
        <v>1971237</v>
      </c>
      <c r="F54">
        <f>[4]p58!F54</f>
        <v>2051677</v>
      </c>
      <c r="G54">
        <f>[4]p58!G54</f>
        <v>0</v>
      </c>
      <c r="H54">
        <f>[4]p58!H54</f>
        <v>0</v>
      </c>
      <c r="I54">
        <f>[4]p58!I54</f>
        <v>0</v>
      </c>
      <c r="J54">
        <f>[4]p58!J54</f>
        <v>0</v>
      </c>
      <c r="K54">
        <f>[4]p58!K54</f>
        <v>0</v>
      </c>
      <c r="N54" s="32"/>
      <c r="O54" s="32"/>
      <c r="P54" s="32"/>
      <c r="Q54" s="32"/>
      <c r="R54" s="32"/>
      <c r="S54" s="32"/>
      <c r="T54" s="33"/>
    </row>
    <row r="55" spans="1:20">
      <c r="A55" t="s">
        <v>231</v>
      </c>
      <c r="B55">
        <f>[4]p58!B55</f>
        <v>975140</v>
      </c>
      <c r="C55">
        <f>[4]p58!C55</f>
        <v>1305454</v>
      </c>
      <c r="D55">
        <f>[4]p58!D55</f>
        <v>974453</v>
      </c>
      <c r="E55">
        <f>[4]p58!E55</f>
        <v>1234261</v>
      </c>
      <c r="F55">
        <f>[4]p58!F55</f>
        <v>1006121</v>
      </c>
      <c r="G55">
        <f>[4]p58!G55</f>
        <v>0</v>
      </c>
      <c r="H55">
        <f>[4]p58!H55</f>
        <v>0</v>
      </c>
      <c r="I55">
        <f>[4]p58!I55</f>
        <v>0</v>
      </c>
      <c r="J55">
        <f>[4]p58!J55</f>
        <v>0</v>
      </c>
      <c r="K55">
        <f>[4]p58!K55</f>
        <v>0</v>
      </c>
      <c r="N55" s="32"/>
      <c r="O55" s="32"/>
      <c r="P55" s="32"/>
      <c r="Q55" s="32"/>
      <c r="R55" s="32"/>
      <c r="S55" s="32"/>
      <c r="T55" s="33"/>
    </row>
    <row r="56" spans="1:20">
      <c r="A56" t="s">
        <v>232</v>
      </c>
      <c r="B56">
        <f>[4]p58!B56</f>
        <v>2938362</v>
      </c>
      <c r="C56">
        <f>[4]p58!C56</f>
        <v>3372747</v>
      </c>
      <c r="D56">
        <f>[4]p58!D56</f>
        <v>2913890</v>
      </c>
      <c r="E56">
        <f>[4]p58!E56</f>
        <v>3205498</v>
      </c>
      <c r="F56">
        <f>[4]p58!F56</f>
        <v>3057798</v>
      </c>
      <c r="G56">
        <f>[4]p58!G56</f>
        <v>0</v>
      </c>
      <c r="H56">
        <f>[4]p58!H56</f>
        <v>0</v>
      </c>
      <c r="I56">
        <f>[4]p58!I56</f>
        <v>0</v>
      </c>
      <c r="J56">
        <f>[4]p58!J56</f>
        <v>0</v>
      </c>
      <c r="K56">
        <f>[4]p58!K56</f>
        <v>0</v>
      </c>
      <c r="T56" s="33"/>
    </row>
    <row r="57" spans="1:20">
      <c r="A57" t="s">
        <v>233</v>
      </c>
      <c r="B57">
        <f>[4]p58!B57</f>
        <v>3977204</v>
      </c>
      <c r="C57">
        <f>[4]p58!C57</f>
        <v>4002842</v>
      </c>
      <c r="D57">
        <f>[4]p58!D57</f>
        <v>3987050</v>
      </c>
      <c r="E57">
        <f>[4]p58!E57</f>
        <v>4015622</v>
      </c>
      <c r="F57">
        <f>[4]p58!F57</f>
        <v>3997903</v>
      </c>
      <c r="G57">
        <f>[4]p58!G57</f>
        <v>62036</v>
      </c>
      <c r="H57">
        <f>[4]p58!H57</f>
        <v>62036</v>
      </c>
      <c r="I57">
        <f>[4]p58!I57</f>
        <v>62036</v>
      </c>
      <c r="J57">
        <f>[4]p58!J57</f>
        <v>62036</v>
      </c>
      <c r="K57">
        <f>[4]p58!K57</f>
        <v>62036</v>
      </c>
      <c r="M57" s="28"/>
      <c r="N57" s="10"/>
      <c r="O57" s="10"/>
      <c r="P57" s="10"/>
      <c r="Q57" s="10"/>
      <c r="R57" s="10"/>
      <c r="T57" s="33"/>
    </row>
    <row r="58" spans="1:20">
      <c r="A58" t="s">
        <v>234</v>
      </c>
      <c r="B58">
        <f>[4]p58!B58</f>
        <v>6343290</v>
      </c>
      <c r="C58">
        <f>[4]p58!C58</f>
        <v>6343290</v>
      </c>
      <c r="D58">
        <f>[4]p58!D58</f>
        <v>6343290</v>
      </c>
      <c r="E58">
        <f>[4]p58!E58</f>
        <v>6343290</v>
      </c>
      <c r="F58">
        <f>[4]p58!F58</f>
        <v>6343290</v>
      </c>
      <c r="G58">
        <f>[4]p58!G58</f>
        <v>2711908</v>
      </c>
      <c r="H58">
        <f>[4]p58!H58</f>
        <v>1844097</v>
      </c>
      <c r="I58">
        <f>[4]p58!I58</f>
        <v>1735620</v>
      </c>
      <c r="J58">
        <f>[4]p58!J58</f>
        <v>2386476</v>
      </c>
      <c r="K58">
        <f>[4]p58!K58</f>
        <v>2603429</v>
      </c>
      <c r="N58" s="32"/>
      <c r="O58" s="32"/>
      <c r="P58" s="32"/>
      <c r="Q58" s="32"/>
      <c r="R58" s="32"/>
      <c r="S58" s="32"/>
      <c r="T58" s="33"/>
    </row>
    <row r="59" spans="1:20">
      <c r="A59" t="s">
        <v>235</v>
      </c>
      <c r="B59">
        <f>[4]p58!B59</f>
        <v>7497688</v>
      </c>
      <c r="C59">
        <f>[4]p58!C59</f>
        <v>7497688</v>
      </c>
      <c r="D59">
        <f>[4]p58!D59</f>
        <v>7497688</v>
      </c>
      <c r="E59">
        <f>[4]p58!E59</f>
        <v>7497688</v>
      </c>
      <c r="F59">
        <f>[4]p58!F59</f>
        <v>7497688</v>
      </c>
      <c r="G59">
        <f>[4]p58!G59</f>
        <v>2169526</v>
      </c>
      <c r="H59">
        <f>[4]p58!H59</f>
        <v>2603429</v>
      </c>
      <c r="I59">
        <f>[4]p58!I59</f>
        <v>2386476</v>
      </c>
      <c r="J59">
        <f>[4]p58!J59</f>
        <v>1735620</v>
      </c>
      <c r="K59">
        <f>[4]p58!K59</f>
        <v>1844097</v>
      </c>
      <c r="N59" s="32"/>
      <c r="O59" s="32"/>
      <c r="P59" s="32"/>
      <c r="Q59" s="32"/>
      <c r="R59" s="32"/>
      <c r="S59" s="32"/>
      <c r="T59" s="33"/>
    </row>
    <row r="60" spans="1:20">
      <c r="A60" t="s">
        <v>236</v>
      </c>
      <c r="B60">
        <f>[4]p58!B60</f>
        <v>13840978</v>
      </c>
      <c r="C60">
        <f>[4]p58!C60</f>
        <v>13840978</v>
      </c>
      <c r="D60">
        <f>[4]p58!D60</f>
        <v>13840978</v>
      </c>
      <c r="E60">
        <f>[4]p58!E60</f>
        <v>13840978</v>
      </c>
      <c r="F60">
        <f>[4]p58!F60</f>
        <v>13840978</v>
      </c>
      <c r="G60">
        <f>[4]p58!G60</f>
        <v>4881434</v>
      </c>
      <c r="H60">
        <f>[4]p58!H60</f>
        <v>4447526</v>
      </c>
      <c r="I60">
        <f>[4]p58!I60</f>
        <v>4122096</v>
      </c>
      <c r="J60">
        <f>[4]p58!J60</f>
        <v>4122096</v>
      </c>
      <c r="K60">
        <f>[4]p58!K60</f>
        <v>4447526</v>
      </c>
    </row>
    <row r="61" spans="1:20">
      <c r="A61" t="s">
        <v>237</v>
      </c>
      <c r="B61">
        <f>[4]p58!B61</f>
        <v>58092152.665928259</v>
      </c>
      <c r="C61">
        <f>[4]p58!C61</f>
        <v>56998617.468704604</v>
      </c>
      <c r="D61">
        <f>[4]p58!D61</f>
        <v>58430374.254109025</v>
      </c>
      <c r="E61">
        <f>[4]p58!E61</f>
        <v>56732376.623627551</v>
      </c>
      <c r="F61">
        <f>[4]p58!F61</f>
        <v>58258485.88962134</v>
      </c>
      <c r="G61">
        <f>[4]p58!G61</f>
        <v>0</v>
      </c>
      <c r="H61">
        <f>[4]p58!H61</f>
        <v>0</v>
      </c>
      <c r="I61">
        <f>[4]p58!I61</f>
        <v>0</v>
      </c>
      <c r="J61">
        <f>[4]p58!J61</f>
        <v>0</v>
      </c>
      <c r="K61">
        <f>[4]p58!K61</f>
        <v>0</v>
      </c>
    </row>
    <row r="62" spans="1:20">
      <c r="A62" t="s">
        <v>121</v>
      </c>
      <c r="B62">
        <f>[4]p58!B62</f>
        <v>8064143.9701492544</v>
      </c>
      <c r="C62">
        <f>[4]p58!C62</f>
        <v>8064143.9701492544</v>
      </c>
      <c r="D62">
        <f>[4]p58!D62</f>
        <v>8064143.9701492544</v>
      </c>
      <c r="E62">
        <f>[4]p58!E62</f>
        <v>8064143.9701492544</v>
      </c>
      <c r="F62">
        <f>[4]p58!F62</f>
        <v>8064143.9701492544</v>
      </c>
      <c r="G62">
        <f>[4]p58!G62</f>
        <v>0</v>
      </c>
      <c r="H62">
        <f>[4]p58!H62</f>
        <v>0</v>
      </c>
      <c r="I62">
        <f>[4]p58!I62</f>
        <v>0</v>
      </c>
      <c r="J62">
        <f>[4]p58!J62</f>
        <v>0</v>
      </c>
      <c r="K62">
        <f>[4]p58!K62</f>
        <v>0</v>
      </c>
    </row>
    <row r="63" spans="1:20">
      <c r="A63" t="s">
        <v>122</v>
      </c>
      <c r="B63">
        <f>[4]p58!B63</f>
        <v>1568781</v>
      </c>
      <c r="C63">
        <f>[4]p58!C63</f>
        <v>1551467</v>
      </c>
      <c r="D63">
        <f>[4]p58!D63</f>
        <v>1571779</v>
      </c>
      <c r="E63">
        <f>[4]p58!E63</f>
        <v>1546765</v>
      </c>
      <c r="F63">
        <f>[4]p58!F63</f>
        <v>1565172</v>
      </c>
      <c r="G63">
        <f>[4]p58!G63</f>
        <v>-3891805</v>
      </c>
      <c r="H63">
        <f>[4]p58!H63</f>
        <v>-3430434</v>
      </c>
      <c r="I63">
        <f>[4]p58!I63</f>
        <v>-2702775</v>
      </c>
      <c r="J63">
        <f>[4]p58!J63</f>
        <v>-2548666</v>
      </c>
      <c r="K63">
        <f>[4]p58!K63</f>
        <v>-3152105</v>
      </c>
    </row>
    <row r="64" spans="1:20">
      <c r="A64" t="s">
        <v>238</v>
      </c>
      <c r="B64">
        <f>[4]p58!B64</f>
        <v>31186465</v>
      </c>
      <c r="C64">
        <f>[4]p58!C64</f>
        <v>31139201</v>
      </c>
      <c r="D64">
        <f>[4]p58!D64</f>
        <v>31134184</v>
      </c>
      <c r="E64">
        <f>[4]p58!E64</f>
        <v>31147792</v>
      </c>
      <c r="F64">
        <f>[4]p58!F64</f>
        <v>31134677</v>
      </c>
      <c r="G64">
        <f>[4]p58!G64</f>
        <v>0</v>
      </c>
      <c r="H64">
        <f>[4]p58!H64</f>
        <v>0</v>
      </c>
      <c r="I64">
        <f>[4]p58!I64</f>
        <v>0</v>
      </c>
      <c r="J64">
        <f>[4]p58!J64</f>
        <v>0</v>
      </c>
      <c r="K64">
        <f>[4]p58!K64</f>
        <v>0</v>
      </c>
    </row>
    <row r="65" spans="1:13">
      <c r="A65" t="s">
        <v>239</v>
      </c>
      <c r="B65">
        <f>[4]p58!B65</f>
        <v>1000000</v>
      </c>
      <c r="C65">
        <f>[4]p58!C65</f>
        <v>1000000</v>
      </c>
      <c r="D65">
        <f>[4]p58!D65</f>
        <v>1000000</v>
      </c>
      <c r="E65">
        <f>[4]p58!E65</f>
        <v>1000000</v>
      </c>
      <c r="F65">
        <f>[4]p58!F65</f>
        <v>1000000</v>
      </c>
      <c r="G65">
        <f>[4]p58!G65</f>
        <v>1000000</v>
      </c>
      <c r="H65">
        <f>[4]p58!H65</f>
        <v>1000000</v>
      </c>
      <c r="I65">
        <f>[4]p58!I65</f>
        <v>1000000</v>
      </c>
      <c r="J65">
        <f>[4]p58!J65</f>
        <v>1000000</v>
      </c>
      <c r="K65">
        <f>[4]p58!K65</f>
        <v>1000000</v>
      </c>
    </row>
    <row r="66" spans="1:13">
      <c r="A66" t="s">
        <v>125</v>
      </c>
      <c r="B66">
        <f>[4]p58!B66</f>
        <v>16272762.695779003</v>
      </c>
      <c r="C66">
        <f>[4]p58!C66</f>
        <v>15243805.498555344</v>
      </c>
      <c r="D66">
        <f>[4]p58!D66</f>
        <v>16660267.283959769</v>
      </c>
      <c r="E66">
        <f>[4]p58!E66</f>
        <v>14973675.653478291</v>
      </c>
      <c r="F66">
        <f>[4]p58!F66</f>
        <v>16494492.91947208</v>
      </c>
      <c r="G66">
        <f>[4]p58!G66</f>
        <v>12966846</v>
      </c>
      <c r="H66">
        <f>[4]p58!H66</f>
        <v>13862443</v>
      </c>
      <c r="I66">
        <f>[4]p58!I66</f>
        <v>15274956</v>
      </c>
      <c r="J66">
        <f>[4]p58!J66</f>
        <v>15575123</v>
      </c>
      <c r="K66">
        <f>[4]p58!K66</f>
        <v>14402728</v>
      </c>
    </row>
    <row r="67" spans="1:13">
      <c r="A67" t="s">
        <v>240</v>
      </c>
      <c r="B67">
        <f>[4]p58!B67</f>
        <v>58092152.665928259</v>
      </c>
      <c r="C67">
        <f>[4]p58!C67</f>
        <v>56998617.468704604</v>
      </c>
      <c r="D67">
        <f>[4]p58!D67</f>
        <v>58430374.254109025</v>
      </c>
      <c r="E67">
        <f>[4]p58!E67</f>
        <v>56732376.623627551</v>
      </c>
      <c r="F67">
        <f>[4]p58!F67</f>
        <v>58258485.88962134</v>
      </c>
      <c r="G67">
        <f>[4]p58!G67</f>
        <v>0</v>
      </c>
      <c r="H67">
        <f>[4]p58!H67</f>
        <v>0</v>
      </c>
      <c r="I67">
        <f>[4]p58!I67</f>
        <v>0</v>
      </c>
      <c r="J67">
        <f>[4]p58!J67</f>
        <v>0</v>
      </c>
      <c r="K67">
        <f>[4]p58!K67</f>
        <v>0</v>
      </c>
    </row>
    <row r="68" spans="1:13">
      <c r="A68" t="s">
        <v>241</v>
      </c>
      <c r="B68">
        <f>[4]p58!B68</f>
        <v>3000000</v>
      </c>
      <c r="C68">
        <f>[4]p58!C68</f>
        <v>3000000</v>
      </c>
      <c r="D68">
        <f>[4]p58!D68</f>
        <v>3000000</v>
      </c>
      <c r="E68">
        <f>[4]p58!E68</f>
        <v>3000000</v>
      </c>
      <c r="F68">
        <f>[4]p58!F68</f>
        <v>3000000</v>
      </c>
      <c r="G68">
        <f>[4]p58!G68</f>
        <v>0</v>
      </c>
      <c r="H68">
        <f>[4]p58!H68</f>
        <v>0</v>
      </c>
      <c r="I68">
        <f>[4]p58!I68</f>
        <v>0</v>
      </c>
      <c r="J68">
        <f>[4]p58!J68</f>
        <v>0</v>
      </c>
      <c r="K68">
        <f>[4]p58!K68</f>
        <v>0</v>
      </c>
    </row>
    <row r="69" spans="1:13">
      <c r="A69" t="s">
        <v>242</v>
      </c>
      <c r="B69">
        <f>[4]p58!B69</f>
        <v>38150284.776183762</v>
      </c>
      <c r="C69">
        <f>[4]p58!C69</f>
        <v>38144616.677679211</v>
      </c>
      <c r="D69">
        <f>[4]p58!D69</f>
        <v>38150284.776183762</v>
      </c>
      <c r="E69">
        <f>[4]p58!E69</f>
        <v>38144616.677679211</v>
      </c>
      <c r="F69">
        <f>[4]p58!F69</f>
        <v>38150284.776183762</v>
      </c>
      <c r="G69">
        <f>[4]p58!G69</f>
        <v>0</v>
      </c>
      <c r="H69">
        <f>[4]p58!H69</f>
        <v>0</v>
      </c>
      <c r="I69">
        <f>[4]p58!I69</f>
        <v>0</v>
      </c>
      <c r="J69">
        <f>[4]p58!J69</f>
        <v>0</v>
      </c>
      <c r="K69">
        <f>[4]p58!K69</f>
        <v>0</v>
      </c>
    </row>
    <row r="70" spans="1:13">
      <c r="A70" t="s">
        <v>243</v>
      </c>
      <c r="B70">
        <f>[4]p58!B70</f>
        <v>3045280.2534500211</v>
      </c>
      <c r="C70">
        <f>[4]p58!C70</f>
        <v>3011671.8157453686</v>
      </c>
      <c r="D70">
        <f>[4]p58!D70</f>
        <v>3051100.2534500211</v>
      </c>
      <c r="E70">
        <f>[4]p58!E70</f>
        <v>3002542.8157453686</v>
      </c>
      <c r="F70">
        <f>[4]p58!F70</f>
        <v>3038276.2534500211</v>
      </c>
      <c r="G70">
        <f>[4]p58!G70</f>
        <v>-46960</v>
      </c>
      <c r="H70">
        <f>[4]p58!H70</f>
        <v>-43335</v>
      </c>
      <c r="I70">
        <f>[4]p58!I70</f>
        <v>-40617</v>
      </c>
      <c r="J70">
        <f>[4]p58!J70</f>
        <v>-40617</v>
      </c>
      <c r="K70">
        <f>[4]p58!K70</f>
        <v>-43335</v>
      </c>
    </row>
    <row r="71" spans="1:13">
      <c r="A71" t="s">
        <v>244</v>
      </c>
      <c r="B71">
        <f>[4]p58!B71</f>
        <v>1</v>
      </c>
      <c r="C71">
        <f>[4]p58!C71</f>
        <v>1</v>
      </c>
      <c r="D71">
        <f>[4]p58!D71</f>
        <v>1</v>
      </c>
      <c r="E71">
        <f>[4]p58!E71</f>
        <v>1</v>
      </c>
      <c r="F71">
        <f>[4]p58!F71</f>
        <v>1</v>
      </c>
      <c r="G71">
        <f>[4]p58!G71</f>
        <v>0</v>
      </c>
      <c r="H71">
        <f>[4]p58!H71</f>
        <v>0</v>
      </c>
      <c r="I71">
        <f>[4]p58!I71</f>
        <v>0</v>
      </c>
      <c r="J71">
        <f>[4]p58!J71</f>
        <v>0</v>
      </c>
      <c r="K71">
        <f>[4]p58!K71</f>
        <v>0</v>
      </c>
    </row>
    <row r="72" spans="1:13">
      <c r="A72" t="s">
        <v>245</v>
      </c>
      <c r="B72">
        <f>[4]p58!B72</f>
        <v>1</v>
      </c>
      <c r="C72">
        <f>[4]p58!C72</f>
        <v>1</v>
      </c>
      <c r="D72">
        <f>[4]p58!D72</f>
        <v>1</v>
      </c>
      <c r="E72">
        <f>[4]p58!E72</f>
        <v>1</v>
      </c>
      <c r="F72">
        <f>[4]p58!F72</f>
        <v>1</v>
      </c>
      <c r="G72">
        <f>[4]p58!G72</f>
        <v>0</v>
      </c>
      <c r="H72">
        <f>[4]p58!H72</f>
        <v>0</v>
      </c>
      <c r="I72">
        <f>[4]p58!I72</f>
        <v>0</v>
      </c>
      <c r="J72">
        <f>[4]p58!J72</f>
        <v>0</v>
      </c>
      <c r="K72">
        <f>[4]p58!K72</f>
        <v>0</v>
      </c>
    </row>
    <row r="73" spans="1:13">
      <c r="A73" t="s">
        <v>246</v>
      </c>
      <c r="B73">
        <f>[4]p58!B73</f>
        <v>0</v>
      </c>
      <c r="C73">
        <f>[4]p58!C73</f>
        <v>0</v>
      </c>
      <c r="D73">
        <f>[4]p58!D73</f>
        <v>0</v>
      </c>
      <c r="E73">
        <f>[4]p58!E73</f>
        <v>0</v>
      </c>
      <c r="F73">
        <f>[4]p58!F73</f>
        <v>0</v>
      </c>
      <c r="G73">
        <f>[4]p58!G73</f>
        <v>0</v>
      </c>
      <c r="H73">
        <f>[4]p58!H73</f>
        <v>0</v>
      </c>
      <c r="I73">
        <f>[4]p58!I73</f>
        <v>0</v>
      </c>
      <c r="J73">
        <f>[4]p58!J73</f>
        <v>0</v>
      </c>
      <c r="K73">
        <f>[4]p58!K73</f>
        <v>0</v>
      </c>
    </row>
    <row r="74" spans="1:13">
      <c r="A74" t="s">
        <v>435</v>
      </c>
      <c r="B74">
        <f>[4]p58!B74</f>
        <v>0</v>
      </c>
      <c r="C74">
        <f>[4]p58!C74</f>
        <v>0</v>
      </c>
      <c r="D74">
        <f>[4]p58!D74</f>
        <v>0</v>
      </c>
      <c r="E74">
        <f>[4]p58!E74</f>
        <v>0</v>
      </c>
      <c r="F74">
        <f>[4]p58!F74</f>
        <v>0</v>
      </c>
      <c r="G74">
        <f>[4]p58!G74</f>
        <v>0</v>
      </c>
      <c r="H74">
        <f>[4]p58!H74</f>
        <v>0</v>
      </c>
      <c r="I74">
        <f>[4]p58!I74</f>
        <v>0</v>
      </c>
      <c r="J74">
        <f>[4]p58!J74</f>
        <v>0</v>
      </c>
      <c r="K74">
        <f>[4]p58!K74</f>
        <v>0</v>
      </c>
    </row>
    <row r="75" spans="1:13">
      <c r="A75" t="s">
        <v>436</v>
      </c>
      <c r="B75">
        <f>[4]p58!B75</f>
        <v>0</v>
      </c>
      <c r="C75">
        <f>[4]p58!C75</f>
        <v>0</v>
      </c>
      <c r="D75">
        <f>[4]p58!D75</f>
        <v>0</v>
      </c>
      <c r="E75">
        <f>[4]p58!E75</f>
        <v>0</v>
      </c>
      <c r="F75">
        <f>[4]p58!F75</f>
        <v>0</v>
      </c>
      <c r="G75">
        <f>[4]p58!G75</f>
        <v>0</v>
      </c>
      <c r="H75">
        <f>[4]p58!H75</f>
        <v>0</v>
      </c>
      <c r="I75">
        <f>[4]p58!I75</f>
        <v>0</v>
      </c>
      <c r="J75">
        <f>[4]p58!J75</f>
        <v>0</v>
      </c>
      <c r="K75">
        <f>[4]p58!K75</f>
        <v>0</v>
      </c>
    </row>
    <row r="76" spans="1:13">
      <c r="A76" t="s">
        <v>437</v>
      </c>
      <c r="B76">
        <f>[4]p58!B76</f>
        <v>0</v>
      </c>
      <c r="C76">
        <f>[4]p58!C76</f>
        <v>0</v>
      </c>
      <c r="D76">
        <f>[4]p58!D76</f>
        <v>0</v>
      </c>
      <c r="E76">
        <f>[4]p58!E76</f>
        <v>0</v>
      </c>
      <c r="F76">
        <f>[4]p58!F76</f>
        <v>0</v>
      </c>
      <c r="G76">
        <f>[4]p58!G76</f>
        <v>0</v>
      </c>
      <c r="H76">
        <f>[4]p58!H76</f>
        <v>0</v>
      </c>
      <c r="I76">
        <f>[4]p58!I76</f>
        <v>0</v>
      </c>
      <c r="J76">
        <f>[4]p58!J76</f>
        <v>0</v>
      </c>
      <c r="K76">
        <f>[4]p58!K76</f>
        <v>0</v>
      </c>
    </row>
    <row r="77" spans="1:13" ht="14" thickBot="1">
      <c r="A77" s="34" t="s">
        <v>438</v>
      </c>
      <c r="B77" s="34">
        <f>[4]p58!B77</f>
        <v>0</v>
      </c>
      <c r="C77" s="34">
        <f>[4]p58!C77</f>
        <v>0</v>
      </c>
      <c r="D77" s="34">
        <f>[4]p58!D77</f>
        <v>0</v>
      </c>
      <c r="E77" s="34">
        <f>[4]p58!E77</f>
        <v>0</v>
      </c>
      <c r="F77" s="34">
        <f>[4]p58!F77</f>
        <v>0</v>
      </c>
      <c r="G77" s="34">
        <f>[4]p58!G77</f>
        <v>0</v>
      </c>
      <c r="H77" s="34">
        <f>[4]p58!H77</f>
        <v>0</v>
      </c>
      <c r="I77" s="34">
        <f>[4]p58!I77</f>
        <v>0</v>
      </c>
      <c r="J77" s="34">
        <f>[4]p58!J77</f>
        <v>0</v>
      </c>
      <c r="K77" s="34">
        <f>[4]p58!K77</f>
        <v>0</v>
      </c>
      <c r="L77" s="34"/>
      <c r="M77" s="34"/>
    </row>
    <row r="78" spans="1:13">
      <c r="A78" t="s">
        <v>247</v>
      </c>
      <c r="B78">
        <f>[4]p58!B78</f>
        <v>1</v>
      </c>
    </row>
    <row r="79" spans="1:13">
      <c r="A79" t="s">
        <v>248</v>
      </c>
      <c r="B79">
        <f>[4]p58!B79</f>
        <v>55000</v>
      </c>
    </row>
    <row r="80" spans="1:13">
      <c r="A80" t="s">
        <v>249</v>
      </c>
      <c r="B80">
        <f>[4]p58!B80</f>
        <v>55000</v>
      </c>
    </row>
    <row r="81" spans="1:2">
      <c r="A81" t="s">
        <v>250</v>
      </c>
      <c r="B81">
        <f>[4]p58!B81</f>
        <v>0</v>
      </c>
    </row>
    <row r="82" spans="1:2">
      <c r="A82" t="s">
        <v>251</v>
      </c>
      <c r="B82">
        <f>[4]p58!B82</f>
        <v>0</v>
      </c>
    </row>
    <row r="83" spans="1:2">
      <c r="A83" t="s">
        <v>252</v>
      </c>
      <c r="B83">
        <f>[4]p58!B83</f>
        <v>0</v>
      </c>
    </row>
    <row r="84" spans="1:2">
      <c r="A84" t="s">
        <v>253</v>
      </c>
      <c r="B84">
        <f>[4]p58!B84</f>
        <v>0</v>
      </c>
    </row>
    <row r="85" spans="1:2">
      <c r="A85" t="s">
        <v>254</v>
      </c>
      <c r="B85">
        <f>[4]p58!B85</f>
        <v>70710</v>
      </c>
    </row>
    <row r="86" spans="1:2">
      <c r="A86" t="s">
        <v>255</v>
      </c>
      <c r="B86">
        <f>[4]p58!B86</f>
        <v>32124</v>
      </c>
    </row>
    <row r="87" spans="1:2">
      <c r="A87" t="s">
        <v>256</v>
      </c>
      <c r="B87">
        <f>[4]p58!B87</f>
        <v>21795</v>
      </c>
    </row>
    <row r="88" spans="1:2">
      <c r="A88" t="s">
        <v>257</v>
      </c>
      <c r="B88">
        <f>[4]p58!B88</f>
        <v>48984</v>
      </c>
    </row>
    <row r="89" spans="1:2">
      <c r="A89" t="s">
        <v>258</v>
      </c>
      <c r="B89">
        <f>[4]p58!B89</f>
        <v>53592</v>
      </c>
    </row>
    <row r="90" spans="1:2">
      <c r="A90" t="s">
        <v>259</v>
      </c>
      <c r="B90">
        <f>[4]p58!B90</f>
        <v>136171</v>
      </c>
    </row>
    <row r="91" spans="1:2">
      <c r="A91" t="s">
        <v>260</v>
      </c>
      <c r="B91">
        <f>[4]p58!B91</f>
        <v>70710</v>
      </c>
    </row>
    <row r="92" spans="1:2">
      <c r="A92" t="s">
        <v>261</v>
      </c>
      <c r="B92">
        <f>[4]p58!B92</f>
        <v>32124</v>
      </c>
    </row>
    <row r="93" spans="1:2">
      <c r="A93" t="s">
        <v>262</v>
      </c>
      <c r="B93">
        <f>[4]p58!B93</f>
        <v>21795</v>
      </c>
    </row>
    <row r="94" spans="1:2">
      <c r="A94" t="s">
        <v>263</v>
      </c>
      <c r="B94">
        <f>[4]p58!B94</f>
        <v>48984</v>
      </c>
    </row>
    <row r="95" spans="1:2">
      <c r="A95" t="s">
        <v>264</v>
      </c>
      <c r="B95">
        <f>[4]p58!B95</f>
        <v>53592</v>
      </c>
    </row>
    <row r="96" spans="1:2">
      <c r="A96" t="s">
        <v>265</v>
      </c>
      <c r="B96">
        <f>[4]p58!B96</f>
        <v>136171</v>
      </c>
    </row>
    <row r="97" spans="1:2">
      <c r="A97" t="s">
        <v>266</v>
      </c>
      <c r="B97">
        <f>[4]p58!B97</f>
        <v>0</v>
      </c>
    </row>
    <row r="98" spans="1:2">
      <c r="A98" t="s">
        <v>267</v>
      </c>
      <c r="B98">
        <f>[4]p58!B98</f>
        <v>0</v>
      </c>
    </row>
    <row r="99" spans="1:2">
      <c r="A99" t="s">
        <v>268</v>
      </c>
      <c r="B99">
        <f>[4]p58!B99</f>
        <v>0</v>
      </c>
    </row>
    <row r="100" spans="1:2">
      <c r="A100" t="s">
        <v>269</v>
      </c>
      <c r="B100">
        <f>[4]p58!B100</f>
        <v>0</v>
      </c>
    </row>
    <row r="101" spans="1:2">
      <c r="A101" t="s">
        <v>270</v>
      </c>
      <c r="B101">
        <f>[4]p58!B101</f>
        <v>0</v>
      </c>
    </row>
    <row r="102" spans="1:2">
      <c r="A102" t="s">
        <v>271</v>
      </c>
      <c r="B102">
        <f>[4]p58!B102</f>
        <v>0</v>
      </c>
    </row>
    <row r="103" spans="1:2">
      <c r="A103" t="s">
        <v>272</v>
      </c>
      <c r="B103">
        <f>[4]p58!B103</f>
        <v>282840000</v>
      </c>
    </row>
    <row r="104" spans="1:2">
      <c r="A104" t="s">
        <v>273</v>
      </c>
      <c r="B104">
        <f>[4]p58!B104</f>
        <v>11564640</v>
      </c>
    </row>
    <row r="105" spans="1:2">
      <c r="A105" t="s">
        <v>274</v>
      </c>
      <c r="B105">
        <f>[4]p58!B105</f>
        <v>7410299.9999999991</v>
      </c>
    </row>
    <row r="106" spans="1:2">
      <c r="A106" t="s">
        <v>275</v>
      </c>
      <c r="B106">
        <f>[4]p58!B106</f>
        <v>1469520</v>
      </c>
    </row>
    <row r="107" spans="1:2">
      <c r="A107" t="s">
        <v>276</v>
      </c>
      <c r="B107">
        <f>[4]p58!B107</f>
        <v>2518824</v>
      </c>
    </row>
    <row r="108" spans="1:2">
      <c r="A108" t="s">
        <v>277</v>
      </c>
      <c r="B108">
        <f>[4]p58!B108</f>
        <v>5855353</v>
      </c>
    </row>
    <row r="109" spans="1:2">
      <c r="A109" t="s">
        <v>278</v>
      </c>
      <c r="B109">
        <f>[4]p58!B109</f>
        <v>1713.034150948338</v>
      </c>
    </row>
    <row r="110" spans="1:2">
      <c r="A110" t="s">
        <v>279</v>
      </c>
      <c r="B110">
        <f>[4]p58!B110</f>
        <v>260.31916442119115</v>
      </c>
    </row>
    <row r="111" spans="1:2">
      <c r="A111" t="s">
        <v>280</v>
      </c>
      <c r="B111">
        <f>[4]p58!B111</f>
        <v>126.12449243246006</v>
      </c>
    </row>
    <row r="112" spans="1:2">
      <c r="A112" t="s">
        <v>281</v>
      </c>
      <c r="B112">
        <f>[4]p58!B112</f>
        <v>13.014449243246005</v>
      </c>
    </row>
    <row r="113" spans="1:2">
      <c r="A113" t="s">
        <v>282</v>
      </c>
      <c r="B113">
        <f>[4]p58!B113</f>
        <v>15.345395376364692</v>
      </c>
    </row>
    <row r="114" spans="1:2">
      <c r="A114" t="s">
        <v>283</v>
      </c>
      <c r="B114">
        <f>[4]p58!B114</f>
        <v>19.424551109322394</v>
      </c>
    </row>
    <row r="115" spans="1:2">
      <c r="A115" t="s">
        <v>284</v>
      </c>
      <c r="B115">
        <f>[4]p58!B115</f>
        <v>13999986</v>
      </c>
    </row>
    <row r="116" spans="1:2">
      <c r="A116" t="s">
        <v>285</v>
      </c>
      <c r="B116">
        <f>[4]p58!B116</f>
        <v>600002</v>
      </c>
    </row>
    <row r="117" spans="1:2">
      <c r="A117" t="s">
        <v>286</v>
      </c>
      <c r="B117">
        <f>[4]p58!B117</f>
        <v>599998.4</v>
      </c>
    </row>
    <row r="118" spans="1:2">
      <c r="A118" t="s">
        <v>287</v>
      </c>
      <c r="B118">
        <f>[4]p58!B118</f>
        <v>150000.26999999999</v>
      </c>
    </row>
    <row r="119" spans="1:2">
      <c r="A119" t="s">
        <v>288</v>
      </c>
      <c r="B119">
        <f>[4]p58!B119</f>
        <v>250000.24</v>
      </c>
    </row>
    <row r="120" spans="1:2">
      <c r="A120" t="s">
        <v>289</v>
      </c>
      <c r="B120">
        <f>[4]p58!B120</f>
        <v>1000000</v>
      </c>
    </row>
    <row r="121" spans="1:2">
      <c r="A121" t="s">
        <v>290</v>
      </c>
      <c r="B121">
        <f>[4]p58!B121</f>
        <v>25455600</v>
      </c>
    </row>
    <row r="122" spans="1:2">
      <c r="A122" t="s">
        <v>291</v>
      </c>
      <c r="B122">
        <f>[4]p58!B122</f>
        <v>797960.16</v>
      </c>
    </row>
    <row r="123" spans="1:2">
      <c r="A123" t="s">
        <v>292</v>
      </c>
      <c r="B123">
        <f>[4]p58!B123</f>
        <v>0</v>
      </c>
    </row>
    <row r="124" spans="1:2">
      <c r="A124" t="s">
        <v>293</v>
      </c>
      <c r="B124">
        <f>[4]p58!B124</f>
        <v>168994.8</v>
      </c>
    </row>
    <row r="125" spans="1:2">
      <c r="A125" t="s">
        <v>294</v>
      </c>
      <c r="B125">
        <f>[4]p58!B125</f>
        <v>289664.76</v>
      </c>
    </row>
    <row r="126" spans="1:2">
      <c r="A126" t="s">
        <v>295</v>
      </c>
      <c r="B126">
        <f>[4]p58!B126</f>
        <v>336682.79749999999</v>
      </c>
    </row>
    <row r="127" spans="1:2">
      <c r="A127" t="s">
        <v>296</v>
      </c>
      <c r="B127">
        <f>[4]p58!B127</f>
        <v>62186</v>
      </c>
    </row>
    <row r="128" spans="1:2">
      <c r="A128" t="s">
        <v>297</v>
      </c>
      <c r="B128">
        <f>[4]p58!B128</f>
        <v>24460</v>
      </c>
    </row>
    <row r="129" spans="1:2">
      <c r="A129" t="s">
        <v>298</v>
      </c>
      <c r="B129">
        <f>[4]p58!B129</f>
        <v>21085</v>
      </c>
    </row>
    <row r="130" spans="1:2">
      <c r="A130" t="s">
        <v>299</v>
      </c>
      <c r="B130">
        <f>[4]p58!B130</f>
        <v>49831</v>
      </c>
    </row>
    <row r="131" spans="1:2">
      <c r="A131" t="s">
        <v>300</v>
      </c>
      <c r="B131">
        <f>[4]p58!B131</f>
        <v>62729</v>
      </c>
    </row>
    <row r="132" spans="1:2">
      <c r="A132" t="s">
        <v>301</v>
      </c>
      <c r="B132">
        <f>[4]p58!B132</f>
        <v>143499</v>
      </c>
    </row>
    <row r="133" spans="1:2">
      <c r="A133" t="s">
        <v>302</v>
      </c>
      <c r="B133">
        <f>[4]p58!B133</f>
        <v>62186</v>
      </c>
    </row>
    <row r="134" spans="1:2">
      <c r="A134" t="s">
        <v>303</v>
      </c>
      <c r="B134">
        <f>[4]p58!B134</f>
        <v>24460</v>
      </c>
    </row>
    <row r="135" spans="1:2">
      <c r="A135" t="s">
        <v>304</v>
      </c>
      <c r="B135">
        <f>[4]p58!B135</f>
        <v>21085</v>
      </c>
    </row>
    <row r="136" spans="1:2">
      <c r="A136" t="s">
        <v>305</v>
      </c>
      <c r="B136">
        <f>[4]p58!B136</f>
        <v>49831</v>
      </c>
    </row>
    <row r="137" spans="1:2">
      <c r="A137" t="s">
        <v>306</v>
      </c>
      <c r="B137">
        <f>[4]p58!B137</f>
        <v>62729</v>
      </c>
    </row>
    <row r="138" spans="1:2">
      <c r="A138" t="s">
        <v>307</v>
      </c>
      <c r="B138">
        <f>[4]p58!B138</f>
        <v>143499</v>
      </c>
    </row>
    <row r="139" spans="1:2">
      <c r="A139" t="s">
        <v>308</v>
      </c>
      <c r="B139">
        <f>[4]p58!B139</f>
        <v>0</v>
      </c>
    </row>
    <row r="140" spans="1:2">
      <c r="A140" t="s">
        <v>309</v>
      </c>
      <c r="B140">
        <f>[4]p58!B140</f>
        <v>0</v>
      </c>
    </row>
    <row r="141" spans="1:2">
      <c r="A141" t="s">
        <v>310</v>
      </c>
      <c r="B141">
        <f>[4]p58!B141</f>
        <v>0</v>
      </c>
    </row>
    <row r="142" spans="1:2">
      <c r="A142" t="s">
        <v>311</v>
      </c>
      <c r="B142">
        <f>[4]p58!B142</f>
        <v>0</v>
      </c>
    </row>
    <row r="143" spans="1:2">
      <c r="A143" t="s">
        <v>312</v>
      </c>
      <c r="B143">
        <f>[4]p58!B143</f>
        <v>0</v>
      </c>
    </row>
    <row r="144" spans="1:2">
      <c r="A144" t="s">
        <v>313</v>
      </c>
      <c r="B144">
        <f>[4]p58!B144</f>
        <v>0</v>
      </c>
    </row>
    <row r="145" spans="1:2">
      <c r="A145" t="s">
        <v>314</v>
      </c>
      <c r="B145">
        <f>[4]p58!B145</f>
        <v>379334600.00000006</v>
      </c>
    </row>
    <row r="146" spans="1:2">
      <c r="A146" t="s">
        <v>315</v>
      </c>
      <c r="B146">
        <f>[4]p58!B146</f>
        <v>11007000</v>
      </c>
    </row>
    <row r="147" spans="1:2">
      <c r="A147" t="s">
        <v>316</v>
      </c>
      <c r="B147">
        <f>[4]p58!B147</f>
        <v>9488250</v>
      </c>
    </row>
    <row r="148" spans="1:2">
      <c r="A148" t="s">
        <v>317</v>
      </c>
      <c r="B148">
        <f>[4]p58!B148</f>
        <v>1993240</v>
      </c>
    </row>
    <row r="149" spans="1:2">
      <c r="A149" t="s">
        <v>318</v>
      </c>
      <c r="B149">
        <f>[4]p58!B149</f>
        <v>3450095</v>
      </c>
    </row>
    <row r="150" spans="1:2">
      <c r="A150" t="s">
        <v>319</v>
      </c>
      <c r="B150">
        <f>[4]p58!B150</f>
        <v>8035944</v>
      </c>
    </row>
    <row r="151" spans="1:2">
      <c r="A151" t="s">
        <v>320</v>
      </c>
      <c r="B151">
        <f>[4]p58!B151</f>
        <v>2619.6889799996848</v>
      </c>
    </row>
    <row r="152" spans="1:2">
      <c r="A152" t="s">
        <v>321</v>
      </c>
      <c r="B152">
        <f>[4]p58!B152</f>
        <v>366.44128285709786</v>
      </c>
    </row>
    <row r="153" spans="1:2">
      <c r="A153" t="s">
        <v>322</v>
      </c>
      <c r="B153">
        <f>[4]p58!B153</f>
        <v>192.87819962635044</v>
      </c>
    </row>
    <row r="154" spans="1:2">
      <c r="A154" t="s">
        <v>323</v>
      </c>
      <c r="B154">
        <f>[4]p58!B154</f>
        <v>19.086819962635044</v>
      </c>
    </row>
    <row r="155" spans="1:2">
      <c r="A155" t="s">
        <v>324</v>
      </c>
      <c r="B155">
        <f>[4]p58!B155</f>
        <v>22.505354881315945</v>
      </c>
    </row>
    <row r="156" spans="1:2">
      <c r="A156" t="s">
        <v>325</v>
      </c>
      <c r="B156">
        <f>[4]p58!B156</f>
        <v>28.187790989007528</v>
      </c>
    </row>
    <row r="157" spans="1:2">
      <c r="A157" t="s">
        <v>326</v>
      </c>
      <c r="B157">
        <f>[4]p58!B157</f>
        <v>16999983</v>
      </c>
    </row>
    <row r="158" spans="1:2">
      <c r="A158" t="s">
        <v>327</v>
      </c>
      <c r="B158">
        <f>[4]p58!B158</f>
        <v>799994</v>
      </c>
    </row>
    <row r="159" spans="1:2">
      <c r="A159" t="s">
        <v>328</v>
      </c>
      <c r="B159">
        <f>[4]p58!B159</f>
        <v>800000.1</v>
      </c>
    </row>
    <row r="160" spans="1:2">
      <c r="A160" t="s">
        <v>329</v>
      </c>
      <c r="B160">
        <f>[4]p58!B160</f>
        <v>199999.69</v>
      </c>
    </row>
    <row r="161" spans="1:2">
      <c r="A161" t="s">
        <v>330</v>
      </c>
      <c r="B161">
        <f>[4]p58!B161</f>
        <v>350000.02</v>
      </c>
    </row>
    <row r="162" spans="1:2">
      <c r="A162" t="s">
        <v>331</v>
      </c>
      <c r="B162">
        <f>[4]p58!B162</f>
        <v>1200000</v>
      </c>
    </row>
    <row r="163" spans="1:2">
      <c r="A163" t="s">
        <v>332</v>
      </c>
      <c r="B163">
        <f>[4]p58!B163</f>
        <v>34140114</v>
      </c>
    </row>
    <row r="164" spans="1:2">
      <c r="A164" t="s">
        <v>333</v>
      </c>
      <c r="B164">
        <f>[4]p58!B164</f>
        <v>0</v>
      </c>
    </row>
    <row r="165" spans="1:2">
      <c r="A165" t="s">
        <v>334</v>
      </c>
      <c r="B165">
        <f>[4]p58!B165</f>
        <v>872919</v>
      </c>
    </row>
    <row r="166" spans="1:2">
      <c r="A166" t="s">
        <v>335</v>
      </c>
      <c r="B166">
        <f>[4]p58!B166</f>
        <v>229222.6</v>
      </c>
    </row>
    <row r="167" spans="1:2">
      <c r="A167" t="s">
        <v>336</v>
      </c>
      <c r="B167">
        <f>[4]p58!B167</f>
        <v>396760.92499999999</v>
      </c>
    </row>
    <row r="168" spans="1:2">
      <c r="A168" t="s">
        <v>337</v>
      </c>
      <c r="B168">
        <f>[4]p58!B168</f>
        <v>0</v>
      </c>
    </row>
    <row r="169" spans="1:2">
      <c r="A169" t="s">
        <v>338</v>
      </c>
      <c r="B169">
        <f>[4]p58!B169</f>
        <v>3</v>
      </c>
    </row>
    <row r="170" spans="1:2">
      <c r="A170" t="s">
        <v>339</v>
      </c>
      <c r="B170">
        <f>[4]p58!B170</f>
        <v>6</v>
      </c>
    </row>
    <row r="171" spans="1:2">
      <c r="A171" t="s">
        <v>340</v>
      </c>
      <c r="B171">
        <f>[4]p58!B171</f>
        <v>401474</v>
      </c>
    </row>
    <row r="172" spans="1:2">
      <c r="A172" t="s">
        <v>341</v>
      </c>
      <c r="B172">
        <f>[4]p58!B172</f>
        <v>9725709.5</v>
      </c>
    </row>
    <row r="173" spans="1:2">
      <c r="A173" t="s">
        <v>342</v>
      </c>
      <c r="B173">
        <f>[4]p58!B173</f>
        <v>36636762.5</v>
      </c>
    </row>
    <row r="174" spans="1:2">
      <c r="A174" t="s">
        <v>343</v>
      </c>
      <c r="B174">
        <f>[4]p58!B174</f>
        <v>401474</v>
      </c>
    </row>
    <row r="175" spans="1:2">
      <c r="A175" t="s">
        <v>344</v>
      </c>
      <c r="B175">
        <f>[4]p58!B175</f>
        <v>9725709.5</v>
      </c>
    </row>
    <row r="176" spans="1:2">
      <c r="A176" t="s">
        <v>345</v>
      </c>
      <c r="B176">
        <f>[4]p58!B176</f>
        <v>36636762.5</v>
      </c>
    </row>
    <row r="177" spans="1:2">
      <c r="A177" t="s">
        <v>346</v>
      </c>
      <c r="B177">
        <f>[4]p58!B177</f>
        <v>396456</v>
      </c>
    </row>
    <row r="178" spans="1:2">
      <c r="A178" t="s">
        <v>347</v>
      </c>
      <c r="B178">
        <f>[4]p58!B178</f>
        <v>9775931.4559701476</v>
      </c>
    </row>
    <row r="179" spans="1:2">
      <c r="A179" t="s">
        <v>348</v>
      </c>
      <c r="B179">
        <f>[4]p58!B179</f>
        <v>36691388.299999997</v>
      </c>
    </row>
    <row r="180" spans="1:2">
      <c r="A180" t="s">
        <v>349</v>
      </c>
      <c r="B180">
        <f>[4]p58!B180</f>
        <v>344187</v>
      </c>
    </row>
    <row r="181" spans="1:2">
      <c r="A181" t="s">
        <v>350</v>
      </c>
      <c r="B181">
        <f>[4]p58!B181</f>
        <v>1902024</v>
      </c>
    </row>
    <row r="182" spans="1:2">
      <c r="A182" t="s">
        <v>351</v>
      </c>
      <c r="B182">
        <f>[4]p58!B182</f>
        <v>7306492</v>
      </c>
    </row>
    <row r="183" spans="1:2">
      <c r="A183" t="s">
        <v>352</v>
      </c>
      <c r="B183">
        <f>[4]p58!B183</f>
        <v>344187</v>
      </c>
    </row>
    <row r="184" spans="1:2">
      <c r="A184" t="s">
        <v>353</v>
      </c>
      <c r="B184">
        <f>[4]p58!B184</f>
        <v>1902024</v>
      </c>
    </row>
    <row r="185" spans="1:2">
      <c r="A185" t="s">
        <v>354</v>
      </c>
      <c r="B185">
        <f>[4]p58!B185</f>
        <v>7306492</v>
      </c>
    </row>
    <row r="186" spans="1:2">
      <c r="A186" t="s">
        <v>355</v>
      </c>
      <c r="B186">
        <f>[4]p58!B186</f>
        <v>374884</v>
      </c>
    </row>
    <row r="187" spans="1:2">
      <c r="A187" t="s">
        <v>356</v>
      </c>
      <c r="B187">
        <f>[4]p58!B187</f>
        <v>1963418</v>
      </c>
    </row>
    <row r="188" spans="1:2">
      <c r="A188" t="s">
        <v>357</v>
      </c>
      <c r="B188">
        <f>[4]p58!B188</f>
        <v>7957734</v>
      </c>
    </row>
    <row r="189" spans="1:2">
      <c r="A189" t="s">
        <v>358</v>
      </c>
      <c r="B189">
        <f>[4]p58!B189</f>
        <v>0</v>
      </c>
    </row>
    <row r="190" spans="1:2">
      <c r="A190" t="s">
        <v>359</v>
      </c>
      <c r="B190">
        <f>[4]p58!B190</f>
        <v>0</v>
      </c>
    </row>
    <row r="191" spans="1:2">
      <c r="A191" t="s">
        <v>360</v>
      </c>
      <c r="B191">
        <f>[4]p58!B191</f>
        <v>0</v>
      </c>
    </row>
    <row r="192" spans="1:2">
      <c r="A192" t="s">
        <v>361</v>
      </c>
      <c r="B192">
        <f>[4]p58!B192</f>
        <v>113903</v>
      </c>
    </row>
    <row r="193" spans="1:2">
      <c r="A193" t="s">
        <v>362</v>
      </c>
      <c r="B193">
        <f>[4]p58!B193</f>
        <v>13153587.4</v>
      </c>
    </row>
    <row r="194" spans="1:2">
      <c r="A194" t="s">
        <v>363</v>
      </c>
      <c r="B194">
        <f>[4]p58!B194</f>
        <v>115.48063386421039</v>
      </c>
    </row>
    <row r="195" spans="1:2">
      <c r="A195" t="s">
        <v>364</v>
      </c>
      <c r="B195">
        <f>[4]p58!B195</f>
        <v>0</v>
      </c>
    </row>
    <row r="196" spans="1:2">
      <c r="A196" t="s">
        <v>365</v>
      </c>
      <c r="B196">
        <f>[4]p58!B196</f>
        <v>0</v>
      </c>
    </row>
    <row r="197" spans="1:2">
      <c r="A197" t="s">
        <v>366</v>
      </c>
      <c r="B197">
        <f>[4]p58!B197</f>
        <v>0</v>
      </c>
    </row>
    <row r="198" spans="1:2">
      <c r="A198" t="s">
        <v>367</v>
      </c>
      <c r="B198">
        <f>[4]p58!B198</f>
        <v>0</v>
      </c>
    </row>
    <row r="199" spans="1:2">
      <c r="A199" t="s">
        <v>368</v>
      </c>
      <c r="B199">
        <f>[4]p58!B199</f>
        <v>0</v>
      </c>
    </row>
    <row r="200" spans="1:2">
      <c r="A200" t="s">
        <v>369</v>
      </c>
      <c r="B200">
        <f>[4]p58!B200</f>
        <v>0</v>
      </c>
    </row>
    <row r="201" spans="1:2">
      <c r="A201" t="s">
        <v>370</v>
      </c>
      <c r="B201">
        <f>[4]p58!B201</f>
        <v>35765</v>
      </c>
    </row>
    <row r="202" spans="1:2">
      <c r="A202" t="s">
        <v>371</v>
      </c>
      <c r="B202">
        <f>[4]p58!B202</f>
        <v>956871</v>
      </c>
    </row>
    <row r="203" spans="1:2">
      <c r="A203" t="s">
        <v>372</v>
      </c>
      <c r="B203">
        <f>[4]p58!B203</f>
        <v>26.75439804524866</v>
      </c>
    </row>
    <row r="204" spans="1:2">
      <c r="A204" t="s">
        <v>373</v>
      </c>
      <c r="B204">
        <f>[4]p58!B204</f>
        <v>614</v>
      </c>
    </row>
    <row r="205" spans="1:2">
      <c r="A205" t="s">
        <v>374</v>
      </c>
      <c r="B205">
        <f>[4]p58!B205</f>
        <v>18269</v>
      </c>
    </row>
    <row r="206" spans="1:2">
      <c r="A206" t="s">
        <v>375</v>
      </c>
      <c r="B206">
        <f>[4]p58!B206</f>
        <v>29.75439804524866</v>
      </c>
    </row>
    <row r="207" spans="1:2">
      <c r="A207" t="s">
        <v>376</v>
      </c>
      <c r="B207">
        <f>[4]p58!B207</f>
        <v>209327</v>
      </c>
    </row>
    <row r="208" spans="1:2">
      <c r="A208" t="s">
        <v>377</v>
      </c>
      <c r="B208">
        <f>[4]p58!B208</f>
        <v>390743</v>
      </c>
    </row>
    <row r="209" spans="1:2">
      <c r="A209" t="s">
        <v>378</v>
      </c>
      <c r="B209">
        <f>[4]p58!B209</f>
        <v>0</v>
      </c>
    </row>
    <row r="210" spans="1:2">
      <c r="A210" t="s">
        <v>379</v>
      </c>
      <c r="B210">
        <f>[4]p58!B210</f>
        <v>0</v>
      </c>
    </row>
    <row r="211" spans="1:2">
      <c r="A211" t="s">
        <v>380</v>
      </c>
      <c r="B211">
        <f>[4]p58!B211</f>
        <v>701827.2</v>
      </c>
    </row>
    <row r="212" spans="1:2">
      <c r="A212" t="s">
        <v>381</v>
      </c>
      <c r="B212">
        <f>[4]p58!B212</f>
        <v>1325735</v>
      </c>
    </row>
    <row r="213" spans="1:2">
      <c r="A213" t="s">
        <v>382</v>
      </c>
      <c r="B213">
        <f>[4]p58!B213</f>
        <v>38150284.776183762</v>
      </c>
    </row>
    <row r="214" spans="1:2">
      <c r="A214" t="s">
        <v>137</v>
      </c>
      <c r="B214">
        <f>[4]p58!B214</f>
        <v>197540</v>
      </c>
    </row>
    <row r="215" spans="1:2">
      <c r="A215" t="s">
        <v>383</v>
      </c>
      <c r="B215">
        <f>[4]p58!B215</f>
        <v>0</v>
      </c>
    </row>
    <row r="216" spans="1:2">
      <c r="A216" t="s">
        <v>384</v>
      </c>
      <c r="B216">
        <f>[4]p58!B216</f>
        <v>38347824.776183762</v>
      </c>
    </row>
    <row r="217" spans="1:2">
      <c r="A217" t="s">
        <v>385</v>
      </c>
      <c r="B217">
        <f>[4]p58!B217</f>
        <v>16047286</v>
      </c>
    </row>
    <row r="218" spans="1:2">
      <c r="A218" t="s">
        <v>386</v>
      </c>
      <c r="B218">
        <f>[4]p58!B218</f>
        <v>1301897.2</v>
      </c>
    </row>
    <row r="219" spans="1:2">
      <c r="A219" t="s">
        <v>387</v>
      </c>
      <c r="B219">
        <f>[4]p58!B219</f>
        <v>4139188</v>
      </c>
    </row>
    <row r="220" spans="1:2">
      <c r="A220" t="s">
        <v>388</v>
      </c>
      <c r="B220">
        <f>[4]p58!B220</f>
        <v>364185</v>
      </c>
    </row>
    <row r="221" spans="1:2">
      <c r="A221" t="s">
        <v>145</v>
      </c>
      <c r="B221">
        <f>[4]p58!B221</f>
        <v>4800000</v>
      </c>
    </row>
    <row r="222" spans="1:2">
      <c r="A222" t="s">
        <v>146</v>
      </c>
      <c r="B222">
        <f>[4]p58!B222</f>
        <v>1141701</v>
      </c>
    </row>
    <row r="223" spans="1:2">
      <c r="A223" t="s">
        <v>389</v>
      </c>
      <c r="B223">
        <f>[4]p58!B223</f>
        <v>166342</v>
      </c>
    </row>
    <row r="224" spans="1:2">
      <c r="A224" t="s">
        <v>390</v>
      </c>
      <c r="B224">
        <f>[4]p58!B224</f>
        <v>0</v>
      </c>
    </row>
    <row r="225" spans="1:2">
      <c r="A225" t="s">
        <v>391</v>
      </c>
      <c r="B225">
        <f>[4]p58!B225</f>
        <v>0</v>
      </c>
    </row>
    <row r="226" spans="1:2">
      <c r="A226" t="s">
        <v>392</v>
      </c>
      <c r="B226">
        <f>[4]p58!B226</f>
        <v>2700000</v>
      </c>
    </row>
    <row r="227" spans="1:2">
      <c r="A227" t="s">
        <v>152</v>
      </c>
      <c r="B227">
        <f>[4]p58!B227</f>
        <v>160000</v>
      </c>
    </row>
    <row r="228" spans="1:2">
      <c r="A228" t="s">
        <v>393</v>
      </c>
      <c r="B228">
        <f>[4]p58!B228</f>
        <v>0</v>
      </c>
    </row>
    <row r="229" spans="1:2">
      <c r="A229" t="s">
        <v>394</v>
      </c>
      <c r="B229">
        <f>[4]p58!B229</f>
        <v>266668</v>
      </c>
    </row>
    <row r="230" spans="1:2">
      <c r="A230" t="s">
        <v>395</v>
      </c>
      <c r="B230">
        <f>[4]p58!B230</f>
        <v>2646496.3227337422</v>
      </c>
    </row>
    <row r="231" spans="1:2">
      <c r="A231" t="s">
        <v>396</v>
      </c>
      <c r="B231">
        <f>[4]p58!B231</f>
        <v>33733763.522733741</v>
      </c>
    </row>
    <row r="232" spans="1:2">
      <c r="A232" t="s">
        <v>397</v>
      </c>
      <c r="B232">
        <f>[4]p58!B232</f>
        <v>4614061.2534500211</v>
      </c>
    </row>
    <row r="233" spans="1:2">
      <c r="A233" t="s">
        <v>398</v>
      </c>
      <c r="B233">
        <f>[4]p58!B233</f>
        <v>1568781</v>
      </c>
    </row>
    <row r="234" spans="1:2">
      <c r="A234" t="s">
        <v>243</v>
      </c>
      <c r="B234">
        <f>[4]p58!B234</f>
        <v>3045280.2534500211</v>
      </c>
    </row>
    <row r="235" spans="1:2">
      <c r="A235" t="s">
        <v>399</v>
      </c>
      <c r="B235">
        <f>[4]p58!B235</f>
        <v>6250000</v>
      </c>
    </row>
    <row r="236" spans="1:2">
      <c r="A236" t="s">
        <v>400</v>
      </c>
      <c r="B236">
        <f>[4]p58!B236</f>
        <v>11666666.666666668</v>
      </c>
    </row>
    <row r="237" spans="1:2">
      <c r="A237" t="s">
        <v>401</v>
      </c>
      <c r="B237">
        <f>[4]p58!B237</f>
        <v>10000000</v>
      </c>
    </row>
    <row r="238" spans="1:2">
      <c r="A238" t="s">
        <v>402</v>
      </c>
      <c r="B238">
        <f>[4]p58!B238</f>
        <v>400</v>
      </c>
    </row>
    <row r="239" spans="1:2">
      <c r="A239" t="s">
        <v>403</v>
      </c>
      <c r="B239">
        <f>[4]p58!B239</f>
        <v>300</v>
      </c>
    </row>
    <row r="240" spans="1:2">
      <c r="A240" t="s">
        <v>404</v>
      </c>
      <c r="B240">
        <f>[4]p58!B240</f>
        <v>1000</v>
      </c>
    </row>
    <row r="241" spans="1:2">
      <c r="A241" t="s">
        <v>405</v>
      </c>
      <c r="B241">
        <f>[4]p58!B241</f>
        <v>1.4</v>
      </c>
    </row>
    <row r="242" spans="1:2">
      <c r="A242" t="s">
        <v>406</v>
      </c>
      <c r="B242">
        <f>[4]p58!B242</f>
        <v>3.8</v>
      </c>
    </row>
    <row r="243" spans="1:2">
      <c r="A243" t="s">
        <v>407</v>
      </c>
      <c r="B243">
        <f>[4]p58!B243</f>
        <v>34545525</v>
      </c>
    </row>
    <row r="244" spans="1:2">
      <c r="A244" t="s">
        <v>408</v>
      </c>
      <c r="B244">
        <f>[4]p58!B244</f>
        <v>3359060</v>
      </c>
    </row>
    <row r="245" spans="1:2">
      <c r="A245" t="s">
        <v>409</v>
      </c>
      <c r="B245">
        <f>[4]p58!B245</f>
        <v>50000</v>
      </c>
    </row>
    <row r="246" spans="1:2">
      <c r="A246" t="s">
        <v>410</v>
      </c>
      <c r="B246">
        <f>[4]p58!B246</f>
        <v>0</v>
      </c>
    </row>
    <row r="247" spans="1:2">
      <c r="A247" t="s">
        <v>411</v>
      </c>
      <c r="B247">
        <f>[4]p58!B247</f>
        <v>6.8</v>
      </c>
    </row>
    <row r="248" spans="1:2">
      <c r="A248" t="s">
        <v>412</v>
      </c>
      <c r="B248">
        <f>[4]p58!B248</f>
        <v>6.8</v>
      </c>
    </row>
    <row r="249" spans="1:2">
      <c r="A249" t="s">
        <v>413</v>
      </c>
      <c r="B249">
        <f>[4]p58!B249</f>
        <v>0</v>
      </c>
    </row>
    <row r="250" spans="1:2">
      <c r="A250" t="s">
        <v>414</v>
      </c>
      <c r="B250">
        <f>[4]p58!B250</f>
        <v>0</v>
      </c>
    </row>
    <row r="251" spans="1:2">
      <c r="A251" t="s">
        <v>415</v>
      </c>
      <c r="B251">
        <f>[4]p58!B251</f>
        <v>0</v>
      </c>
    </row>
    <row r="252" spans="1:2">
      <c r="A252" t="s">
        <v>416</v>
      </c>
      <c r="B252">
        <f>[4]p58!B252</f>
        <v>0</v>
      </c>
    </row>
    <row r="253" spans="1:2">
      <c r="A253" t="s">
        <v>417</v>
      </c>
      <c r="B253">
        <f>[4]p58!B253</f>
        <v>0</v>
      </c>
    </row>
    <row r="254" spans="1:2">
      <c r="A254" t="s">
        <v>418</v>
      </c>
      <c r="B254">
        <f>[4]p58!B254</f>
        <v>0</v>
      </c>
    </row>
    <row r="255" spans="1:2">
      <c r="A255" t="s">
        <v>419</v>
      </c>
      <c r="B255">
        <f>[4]p58!B255</f>
        <v>0</v>
      </c>
    </row>
    <row r="256" spans="1:2">
      <c r="A256" t="s">
        <v>420</v>
      </c>
      <c r="B256">
        <f>[4]p58!B256</f>
        <v>0</v>
      </c>
    </row>
    <row r="257" spans="1:2">
      <c r="A257" t="s">
        <v>421</v>
      </c>
      <c r="B257">
        <f>[4]p58!B257</f>
        <v>0</v>
      </c>
    </row>
    <row r="258" spans="1:2">
      <c r="A258" t="s">
        <v>422</v>
      </c>
      <c r="B258">
        <f>[4]p58!B258</f>
        <v>0</v>
      </c>
    </row>
    <row r="259" spans="1:2">
      <c r="A259" t="s">
        <v>423</v>
      </c>
      <c r="B259">
        <f>[4]p58!B259</f>
        <v>5</v>
      </c>
    </row>
    <row r="260" spans="1:2">
      <c r="A260" t="s">
        <v>1065</v>
      </c>
      <c r="B260">
        <f>[4]p58!B260</f>
        <v>13.813201495097308</v>
      </c>
    </row>
    <row r="261" spans="1:2">
      <c r="A261" t="s">
        <v>1066</v>
      </c>
      <c r="B261">
        <f>[4]p58!B261</f>
        <v>21.22719027752585</v>
      </c>
    </row>
    <row r="262" spans="1:2">
      <c r="A262" t="s">
        <v>227</v>
      </c>
      <c r="B262">
        <f>[4]p58!B262</f>
        <v>91</v>
      </c>
    </row>
    <row r="263" spans="1:2">
      <c r="A263" t="s">
        <v>228</v>
      </c>
      <c r="B263">
        <f>[4]p58!B263</f>
        <v>91</v>
      </c>
    </row>
    <row r="264" spans="1:2">
      <c r="A264" t="s">
        <v>346</v>
      </c>
      <c r="B264">
        <f>[4]p58!B264</f>
        <v>396456</v>
      </c>
    </row>
    <row r="265" spans="1:2">
      <c r="A265" t="s">
        <v>355</v>
      </c>
      <c r="B265">
        <f>[4]p58!B265</f>
        <v>374884</v>
      </c>
    </row>
    <row r="266" spans="1:2">
      <c r="A266" t="s">
        <v>338</v>
      </c>
      <c r="B266">
        <f>[4]p58!B266</f>
        <v>3</v>
      </c>
    </row>
    <row r="267" spans="1:2">
      <c r="A267" t="s">
        <v>339</v>
      </c>
      <c r="B267">
        <f>[4]p58!B267</f>
        <v>6</v>
      </c>
    </row>
    <row r="268" spans="1:2">
      <c r="A268" t="s">
        <v>1067</v>
      </c>
      <c r="B268">
        <f>[4]p58!B268</f>
        <v>951494.4</v>
      </c>
    </row>
    <row r="269" spans="1:2">
      <c r="A269" t="s">
        <v>1068</v>
      </c>
      <c r="B269">
        <f>[4]p58!B269</f>
        <v>1124652</v>
      </c>
    </row>
    <row r="270" spans="1:2">
      <c r="A270" t="s">
        <v>1069</v>
      </c>
      <c r="B270">
        <f>[4]p58!B270</f>
        <v>3034185.4001055462</v>
      </c>
    </row>
    <row r="271" spans="1:2">
      <c r="A271" t="s">
        <v>1070</v>
      </c>
      <c r="B271">
        <f>[4]p58!B271</f>
        <v>0.64354951323782073</v>
      </c>
    </row>
    <row r="272" spans="1:2">
      <c r="A272" t="s">
        <v>1071</v>
      </c>
      <c r="B272">
        <f>[4]p58!B272</f>
        <v>0.68167001839749963</v>
      </c>
    </row>
    <row r="273" spans="1:2">
      <c r="A273" t="s">
        <v>1072</v>
      </c>
      <c r="B273">
        <f>[4]p58!B273</f>
        <v>0.67442368733449654</v>
      </c>
    </row>
    <row r="274" spans="1:2">
      <c r="A274" t="s">
        <v>1073</v>
      </c>
      <c r="B274">
        <f>[4]p58!B274</f>
        <v>0.61762037287041327</v>
      </c>
    </row>
    <row r="275" spans="1:2">
      <c r="A275" t="s">
        <v>1087</v>
      </c>
      <c r="B275">
        <f>[4]p58!B275</f>
        <v>0.67440033272554045</v>
      </c>
    </row>
    <row r="276" spans="1:2">
      <c r="A276" t="s">
        <v>1088</v>
      </c>
      <c r="B276">
        <f>[4]p58!B276</f>
        <v>0.61760473995133525</v>
      </c>
    </row>
    <row r="277" spans="1:2">
      <c r="A277" t="s">
        <v>1091</v>
      </c>
      <c r="B277">
        <f>[4]p58!B277</f>
        <v>4365110.2534500211</v>
      </c>
    </row>
    <row r="278" spans="1:2">
      <c r="A278" t="s">
        <v>1092</v>
      </c>
      <c r="B278">
        <f>[4]p58!B278</f>
        <v>1.8055284814178065</v>
      </c>
    </row>
    <row r="279" spans="1:2">
      <c r="A279" t="s">
        <v>1093</v>
      </c>
      <c r="B279">
        <f>[4]p58!B279</f>
        <v>0.64356091673158189</v>
      </c>
    </row>
    <row r="280" spans="1:2">
      <c r="A280" t="s">
        <v>1094</v>
      </c>
      <c r="B280">
        <f>[4]p58!B280</f>
        <v>0.35643908326841806</v>
      </c>
    </row>
    <row r="281" spans="1:2">
      <c r="A281" t="s">
        <v>1099</v>
      </c>
      <c r="B281">
        <f>[4]p58!B281</f>
        <v>0.10032000000000001</v>
      </c>
    </row>
    <row r="282" spans="1:2">
      <c r="A282" t="s">
        <v>1100</v>
      </c>
      <c r="B282">
        <f>[4]p58!B282</f>
        <v>0.1270829272212671</v>
      </c>
    </row>
    <row r="283" spans="1:2">
      <c r="A283" t="s">
        <v>1095</v>
      </c>
      <c r="B283">
        <f>[4]p58!B283</f>
        <v>31186465</v>
      </c>
    </row>
    <row r="284" spans="1:2">
      <c r="A284" t="s">
        <v>1096</v>
      </c>
      <c r="B284">
        <f>[4]p58!B284</f>
        <v>17272762.695779003</v>
      </c>
    </row>
    <row r="285" spans="1:2">
      <c r="A285" t="s">
        <v>1097</v>
      </c>
      <c r="B285">
        <f>[4]p58!B285</f>
        <v>1330924.8533444752</v>
      </c>
    </row>
    <row r="286" spans="1:2">
      <c r="A286" t="s">
        <v>1101</v>
      </c>
      <c r="B286">
        <f>[4]p58!B286</f>
        <v>3000000</v>
      </c>
    </row>
    <row r="287" spans="1:2">
      <c r="A287" t="s">
        <v>1102</v>
      </c>
      <c r="B287">
        <f>[4]p58!B287</f>
        <v>0</v>
      </c>
    </row>
    <row r="288" spans="1:2">
      <c r="A288" t="s">
        <v>1103</v>
      </c>
      <c r="B288">
        <f>[4]p58!B288</f>
        <v>0</v>
      </c>
    </row>
    <row r="289" spans="1:2">
      <c r="A289" t="s">
        <v>1069</v>
      </c>
      <c r="B289">
        <f>[4]p58!B289</f>
        <v>3034185.4001055462</v>
      </c>
    </row>
    <row r="290" spans="1:2">
      <c r="A290" t="s">
        <v>508</v>
      </c>
      <c r="B290">
        <f>[4]p58!B290</f>
        <v>0.10985935324432783</v>
      </c>
    </row>
    <row r="291" spans="1:2">
      <c r="A291" t="s">
        <v>1104</v>
      </c>
      <c r="B291">
        <f>[4]p58!B291</f>
        <v>0.36031199513567486</v>
      </c>
    </row>
  </sheetData>
  <phoneticPr fontId="33" type="noConversion"/>
  <pageMargins left="0.75" right="0.75" top="1" bottom="1" header="0.5" footer="0.5"/>
  <headerFooter alignWithMargins="0"/>
  <drawing r:id="rId1"/>
</worksheet>
</file>

<file path=xl/worksheets/sheet7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3"/>
  <dimension ref="A1:T291"/>
  <sheetViews>
    <sheetView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1213</v>
      </c>
    </row>
    <row r="2" spans="1:11">
      <c r="A2">
        <v>59</v>
      </c>
      <c r="B2" t="s">
        <v>176</v>
      </c>
      <c r="C2" t="s">
        <v>177</v>
      </c>
      <c r="D2" t="s">
        <v>178</v>
      </c>
      <c r="E2" t="s">
        <v>8</v>
      </c>
      <c r="F2" t="s">
        <v>179</v>
      </c>
      <c r="G2" t="s">
        <v>10</v>
      </c>
      <c r="H2" t="s">
        <v>180</v>
      </c>
    </row>
    <row r="3" spans="1:11">
      <c r="A3" t="s">
        <v>181</v>
      </c>
      <c r="B3">
        <f>[4]p59!B3</f>
        <v>354970</v>
      </c>
      <c r="C3">
        <f>[4]p59!C3</f>
        <v>160050</v>
      </c>
      <c r="D3">
        <f>[4]p59!D3</f>
        <v>107605</v>
      </c>
      <c r="E3">
        <f>[4]p59!E3</f>
        <v>242130</v>
      </c>
      <c r="F3">
        <f>[4]p59!F3</f>
        <v>265530</v>
      </c>
      <c r="G3">
        <f>[4]p59!G3</f>
        <v>683285</v>
      </c>
      <c r="H3">
        <f>[4]p59!H3</f>
        <v>1813570</v>
      </c>
      <c r="I3">
        <f>[4]p59!I3</f>
        <v>0</v>
      </c>
      <c r="J3">
        <f>[4]p59!J3</f>
        <v>0</v>
      </c>
      <c r="K3">
        <f>[4]p59!K3</f>
        <v>0</v>
      </c>
    </row>
    <row r="4" spans="1:11">
      <c r="A4" t="s">
        <v>182</v>
      </c>
      <c r="B4">
        <f>[4]p59!B4</f>
        <v>354970</v>
      </c>
      <c r="C4">
        <f>[4]p59!C4</f>
        <v>160050</v>
      </c>
      <c r="D4">
        <f>[4]p59!D4</f>
        <v>107605</v>
      </c>
      <c r="E4">
        <f>[4]p59!E4</f>
        <v>242130</v>
      </c>
      <c r="F4">
        <f>[4]p59!F4</f>
        <v>265530</v>
      </c>
      <c r="G4">
        <f>[4]p59!G4</f>
        <v>683285</v>
      </c>
      <c r="H4">
        <f>[4]p59!H4</f>
        <v>1813570</v>
      </c>
      <c r="I4">
        <f>[4]p59!I4</f>
        <v>0</v>
      </c>
      <c r="J4">
        <f>[4]p59!J4</f>
        <v>0</v>
      </c>
      <c r="K4">
        <f>[4]p59!K4</f>
        <v>0</v>
      </c>
    </row>
    <row r="5" spans="1:11">
      <c r="A5" t="s">
        <v>183</v>
      </c>
      <c r="B5">
        <f>[4]p59!B5</f>
        <v>0</v>
      </c>
      <c r="C5">
        <f>[4]p59!C5</f>
        <v>0</v>
      </c>
      <c r="D5">
        <f>[4]p59!D5</f>
        <v>107605</v>
      </c>
      <c r="E5">
        <f>[4]p59!E5</f>
        <v>0</v>
      </c>
      <c r="F5">
        <f>[4]p59!F5</f>
        <v>0</v>
      </c>
      <c r="G5">
        <f>[4]p59!G5</f>
        <v>0</v>
      </c>
      <c r="H5">
        <f>[4]p59!H5</f>
        <v>0</v>
      </c>
      <c r="I5">
        <f>[4]p59!I5</f>
        <v>0</v>
      </c>
      <c r="J5">
        <f>[4]p59!J5</f>
        <v>0</v>
      </c>
      <c r="K5">
        <f>[4]p59!K5</f>
        <v>0</v>
      </c>
    </row>
    <row r="6" spans="1:11">
      <c r="A6" t="s">
        <v>184</v>
      </c>
      <c r="B6">
        <f>[4]p59!B6</f>
        <v>354970</v>
      </c>
      <c r="C6">
        <f>[4]p59!C6</f>
        <v>160050</v>
      </c>
      <c r="D6">
        <f>[4]p59!D6</f>
        <v>0</v>
      </c>
      <c r="E6">
        <f>[4]p59!E6</f>
        <v>242130</v>
      </c>
      <c r="F6">
        <f>[4]p59!F6</f>
        <v>265530</v>
      </c>
      <c r="G6">
        <f>[4]p59!G6</f>
        <v>683285</v>
      </c>
      <c r="H6">
        <f>[4]p59!H6</f>
        <v>0</v>
      </c>
      <c r="I6">
        <f>[4]p59!I6</f>
        <v>0</v>
      </c>
      <c r="J6">
        <f>[4]p59!J6</f>
        <v>0</v>
      </c>
      <c r="K6">
        <f>[4]p59!K6</f>
        <v>0</v>
      </c>
    </row>
    <row r="7" spans="1:11">
      <c r="A7" t="s">
        <v>185</v>
      </c>
      <c r="B7">
        <f>[4]p59!B7</f>
        <v>0</v>
      </c>
      <c r="C7">
        <f>[4]p59!C7</f>
        <v>0</v>
      </c>
      <c r="D7">
        <f>[4]p59!D7</f>
        <v>1705965</v>
      </c>
      <c r="E7">
        <f>[4]p59!E7</f>
        <v>0</v>
      </c>
      <c r="F7">
        <f>[4]p59!F7</f>
        <v>0</v>
      </c>
      <c r="G7">
        <f>[4]p59!G7</f>
        <v>0</v>
      </c>
      <c r="H7">
        <f>[4]p59!H7</f>
        <v>0</v>
      </c>
      <c r="I7">
        <f>[4]p59!I7</f>
        <v>0</v>
      </c>
      <c r="J7">
        <f>[4]p59!J7</f>
        <v>0</v>
      </c>
      <c r="K7">
        <f>[4]p59!K7</f>
        <v>0</v>
      </c>
    </row>
    <row r="8" spans="1:11">
      <c r="A8" t="s">
        <v>186</v>
      </c>
      <c r="B8">
        <f>[4]p59!B8</f>
        <v>311060</v>
      </c>
      <c r="C8">
        <f>[4]p59!C8</f>
        <v>119750</v>
      </c>
      <c r="D8">
        <f>[4]p59!D8</f>
        <v>103595</v>
      </c>
      <c r="E8">
        <f>[4]p59!E8</f>
        <v>245580</v>
      </c>
      <c r="F8">
        <f>[4]p59!F8</f>
        <v>309980</v>
      </c>
      <c r="G8">
        <f>[4]p59!G8</f>
        <v>718220</v>
      </c>
      <c r="H8">
        <f>[4]p59!H8</f>
        <v>1808185</v>
      </c>
      <c r="I8">
        <f>[4]p59!I8</f>
        <v>0</v>
      </c>
      <c r="J8">
        <f>[4]p59!J8</f>
        <v>0</v>
      </c>
      <c r="K8">
        <f>[4]p59!K8</f>
        <v>0</v>
      </c>
    </row>
    <row r="9" spans="1:11">
      <c r="A9" t="s">
        <v>187</v>
      </c>
      <c r="B9">
        <f>[4]p59!B9</f>
        <v>311060</v>
      </c>
      <c r="C9">
        <f>[4]p59!C9</f>
        <v>119750</v>
      </c>
      <c r="D9">
        <f>[4]p59!D9</f>
        <v>103595</v>
      </c>
      <c r="E9">
        <f>[4]p59!E9</f>
        <v>245580</v>
      </c>
      <c r="F9">
        <f>[4]p59!F9</f>
        <v>309980</v>
      </c>
      <c r="G9">
        <f>[4]p59!G9</f>
        <v>718220</v>
      </c>
      <c r="H9">
        <f>[4]p59!H9</f>
        <v>1808185</v>
      </c>
      <c r="I9">
        <f>[4]p59!I9</f>
        <v>0</v>
      </c>
      <c r="J9">
        <f>[4]p59!J9</f>
        <v>0</v>
      </c>
      <c r="K9">
        <f>[4]p59!K9</f>
        <v>0</v>
      </c>
    </row>
    <row r="10" spans="1:11">
      <c r="A10" t="s">
        <v>188</v>
      </c>
      <c r="B10">
        <f>[4]p59!B10</f>
        <v>0</v>
      </c>
      <c r="C10">
        <f>[4]p59!C10</f>
        <v>0</v>
      </c>
      <c r="D10">
        <f>[4]p59!D10</f>
        <v>0</v>
      </c>
      <c r="E10">
        <f>[4]p59!E10</f>
        <v>0</v>
      </c>
      <c r="F10">
        <f>[4]p59!F10</f>
        <v>0</v>
      </c>
      <c r="G10">
        <f>[4]p59!G10</f>
        <v>718220</v>
      </c>
      <c r="H10">
        <f>[4]p59!H10</f>
        <v>0</v>
      </c>
      <c r="I10">
        <f>[4]p59!I10</f>
        <v>0</v>
      </c>
      <c r="J10">
        <f>[4]p59!J10</f>
        <v>0</v>
      </c>
      <c r="K10">
        <f>[4]p59!K10</f>
        <v>0</v>
      </c>
    </row>
    <row r="11" spans="1:11">
      <c r="A11" t="s">
        <v>189</v>
      </c>
      <c r="B11">
        <f>[4]p59!B11</f>
        <v>311060</v>
      </c>
      <c r="C11">
        <f>[4]p59!C11</f>
        <v>119750</v>
      </c>
      <c r="D11">
        <f>[4]p59!D11</f>
        <v>103595</v>
      </c>
      <c r="E11">
        <f>[4]p59!E11</f>
        <v>245580</v>
      </c>
      <c r="F11">
        <f>[4]p59!F11</f>
        <v>309980</v>
      </c>
      <c r="G11">
        <f>[4]p59!G11</f>
        <v>0</v>
      </c>
      <c r="H11">
        <f>[4]p59!H11</f>
        <v>0</v>
      </c>
      <c r="I11">
        <f>[4]p59!I11</f>
        <v>0</v>
      </c>
      <c r="J11">
        <f>[4]p59!J11</f>
        <v>0</v>
      </c>
      <c r="K11">
        <f>[4]p59!K11</f>
        <v>0</v>
      </c>
    </row>
    <row r="12" spans="1:11">
      <c r="A12" t="s">
        <v>190</v>
      </c>
      <c r="B12">
        <f>[4]p59!B12</f>
        <v>0</v>
      </c>
      <c r="C12">
        <f>[4]p59!C12</f>
        <v>0</v>
      </c>
      <c r="D12">
        <f>[4]p59!D12</f>
        <v>0</v>
      </c>
      <c r="E12">
        <f>[4]p59!E12</f>
        <v>0</v>
      </c>
      <c r="F12">
        <f>[4]p59!F12</f>
        <v>0</v>
      </c>
      <c r="G12">
        <f>[4]p59!G12</f>
        <v>1089965</v>
      </c>
      <c r="H12">
        <f>[4]p59!H12</f>
        <v>0</v>
      </c>
      <c r="I12">
        <f>[4]p59!I12</f>
        <v>0</v>
      </c>
      <c r="J12">
        <f>[4]p59!J12</f>
        <v>0</v>
      </c>
      <c r="K12">
        <f>[4]p59!K12</f>
        <v>0</v>
      </c>
    </row>
    <row r="13" spans="1:11">
      <c r="A13" t="s">
        <v>191</v>
      </c>
      <c r="B13">
        <f>[4]p59!B13</f>
        <v>4000</v>
      </c>
      <c r="C13">
        <f>[4]p59!C13</f>
        <v>360</v>
      </c>
      <c r="D13">
        <f>[4]p59!D13</f>
        <v>340</v>
      </c>
      <c r="E13">
        <f>[4]p59!E13</f>
        <v>30</v>
      </c>
      <c r="F13">
        <f>[4]p59!F13</f>
        <v>47</v>
      </c>
      <c r="G13">
        <f>[4]p59!G13</f>
        <v>43</v>
      </c>
      <c r="H13">
        <f>[4]p59!H13</f>
        <v>0</v>
      </c>
      <c r="I13">
        <f>[4]p59!I13</f>
        <v>0</v>
      </c>
      <c r="J13">
        <f>[4]p59!J13</f>
        <v>0</v>
      </c>
      <c r="K13">
        <f>[4]p59!K13</f>
        <v>0</v>
      </c>
    </row>
    <row r="14" spans="1:11">
      <c r="A14" t="s">
        <v>192</v>
      </c>
      <c r="B14">
        <f>[4]p59!B14</f>
        <v>4000</v>
      </c>
      <c r="C14">
        <f>[4]p59!C14</f>
        <v>360</v>
      </c>
      <c r="D14">
        <f>[4]p59!D14</f>
        <v>340</v>
      </c>
      <c r="E14">
        <f>[4]p59!E14</f>
        <v>30</v>
      </c>
      <c r="F14">
        <f>[4]p59!F14</f>
        <v>47</v>
      </c>
      <c r="G14">
        <f>[4]p59!G14</f>
        <v>43</v>
      </c>
      <c r="H14">
        <f>[4]p59!H14</f>
        <v>0</v>
      </c>
      <c r="I14">
        <f>[4]p59!I14</f>
        <v>0</v>
      </c>
      <c r="J14">
        <f>[4]p59!J14</f>
        <v>0</v>
      </c>
      <c r="K14">
        <f>[4]p59!K14</f>
        <v>0</v>
      </c>
    </row>
    <row r="15" spans="1:11">
      <c r="A15" t="s">
        <v>193</v>
      </c>
      <c r="B15">
        <f>[4]p59!B15</f>
        <v>4000</v>
      </c>
      <c r="C15">
        <f>[4]p59!C15</f>
        <v>360</v>
      </c>
      <c r="D15">
        <f>[4]p59!D15</f>
        <v>340</v>
      </c>
      <c r="E15">
        <f>[4]p59!E15</f>
        <v>30</v>
      </c>
      <c r="F15">
        <f>[4]p59!F15</f>
        <v>47</v>
      </c>
      <c r="G15">
        <f>[4]p59!G15</f>
        <v>43</v>
      </c>
      <c r="H15">
        <f>[4]p59!H15</f>
        <v>0</v>
      </c>
      <c r="I15">
        <f>[4]p59!I15</f>
        <v>0</v>
      </c>
      <c r="J15">
        <f>[4]p59!J15</f>
        <v>0</v>
      </c>
      <c r="K15">
        <f>[4]p59!K15</f>
        <v>0</v>
      </c>
    </row>
    <row r="16" spans="1:11">
      <c r="A16" t="s">
        <v>194</v>
      </c>
      <c r="B16">
        <f>[4]p59!B16</f>
        <v>4000</v>
      </c>
      <c r="C16">
        <f>[4]p59!C16</f>
        <v>360</v>
      </c>
      <c r="D16">
        <f>[4]p59!D16</f>
        <v>340</v>
      </c>
      <c r="E16">
        <f>[4]p59!E16</f>
        <v>30</v>
      </c>
      <c r="F16">
        <f>[4]p59!F16</f>
        <v>47</v>
      </c>
      <c r="G16">
        <f>[4]p59!G16</f>
        <v>43</v>
      </c>
      <c r="H16">
        <f>[4]p59!H16</f>
        <v>0</v>
      </c>
      <c r="I16">
        <f>[4]p59!I16</f>
        <v>0</v>
      </c>
      <c r="J16">
        <f>[4]p59!J16</f>
        <v>0</v>
      </c>
      <c r="K16">
        <f>[4]p59!K16</f>
        <v>0</v>
      </c>
    </row>
    <row r="17" spans="1:11">
      <c r="A17" t="s">
        <v>195</v>
      </c>
      <c r="B17">
        <f>[4]p59!B17</f>
        <v>4000</v>
      </c>
      <c r="C17">
        <f>[4]p59!C17</f>
        <v>360</v>
      </c>
      <c r="D17">
        <f>[4]p59!D17</f>
        <v>340</v>
      </c>
      <c r="E17">
        <f>[4]p59!E17</f>
        <v>30</v>
      </c>
      <c r="F17">
        <f>[4]p59!F17</f>
        <v>47</v>
      </c>
      <c r="G17">
        <f>[4]p59!G17</f>
        <v>43</v>
      </c>
      <c r="H17">
        <f>[4]p59!H17</f>
        <v>0</v>
      </c>
      <c r="I17">
        <f>[4]p59!I17</f>
        <v>0</v>
      </c>
      <c r="J17">
        <f>[4]p59!J17</f>
        <v>0</v>
      </c>
      <c r="K17">
        <f>[4]p59!K17</f>
        <v>0</v>
      </c>
    </row>
    <row r="18" spans="1:11">
      <c r="A18" t="s">
        <v>196</v>
      </c>
      <c r="B18">
        <f>[4]p59!B18</f>
        <v>0</v>
      </c>
      <c r="C18">
        <f>[4]p59!C18</f>
        <v>0</v>
      </c>
      <c r="D18">
        <f>[4]p59!D18</f>
        <v>0</v>
      </c>
      <c r="E18">
        <f>[4]p59!E18</f>
        <v>0</v>
      </c>
      <c r="F18">
        <f>[4]p59!F18</f>
        <v>0</v>
      </c>
      <c r="G18">
        <f>[4]p59!G18</f>
        <v>0</v>
      </c>
      <c r="H18">
        <f>[4]p59!H18</f>
        <v>0</v>
      </c>
      <c r="I18">
        <f>[4]p59!I18</f>
        <v>0</v>
      </c>
      <c r="J18">
        <f>[4]p59!J18</f>
        <v>0</v>
      </c>
      <c r="K18">
        <f>[4]p59!K18</f>
        <v>0</v>
      </c>
    </row>
    <row r="19" spans="1:11">
      <c r="A19" t="s">
        <v>197</v>
      </c>
      <c r="B19">
        <f>[4]p59!B19</f>
        <v>0</v>
      </c>
      <c r="C19">
        <f>[4]p59!C19</f>
        <v>0</v>
      </c>
      <c r="D19">
        <f>[4]p59!D19</f>
        <v>0</v>
      </c>
      <c r="E19">
        <f>[4]p59!E19</f>
        <v>0</v>
      </c>
      <c r="F19">
        <f>[4]p59!F19</f>
        <v>0</v>
      </c>
      <c r="G19">
        <f>[4]p59!G19</f>
        <v>0</v>
      </c>
      <c r="H19">
        <f>[4]p59!H19</f>
        <v>0</v>
      </c>
      <c r="I19">
        <f>[4]p59!I19</f>
        <v>0</v>
      </c>
      <c r="J19">
        <f>[4]p59!J19</f>
        <v>0</v>
      </c>
      <c r="K19">
        <f>[4]p59!K19</f>
        <v>0</v>
      </c>
    </row>
    <row r="20" spans="1:11">
      <c r="A20" t="s">
        <v>198</v>
      </c>
      <c r="B20">
        <f>[4]p59!B20</f>
        <v>0</v>
      </c>
      <c r="C20">
        <f>[4]p59!C20</f>
        <v>0</v>
      </c>
      <c r="D20">
        <f>[4]p59!D20</f>
        <v>0</v>
      </c>
      <c r="E20">
        <f>[4]p59!E20</f>
        <v>0</v>
      </c>
      <c r="F20">
        <f>[4]p59!F20</f>
        <v>0</v>
      </c>
      <c r="G20">
        <f>[4]p59!G20</f>
        <v>0</v>
      </c>
      <c r="H20">
        <f>[4]p59!H20</f>
        <v>0</v>
      </c>
      <c r="I20">
        <f>[4]p59!I20</f>
        <v>0</v>
      </c>
      <c r="J20">
        <f>[4]p59!J20</f>
        <v>0</v>
      </c>
      <c r="K20">
        <f>[4]p59!K20</f>
        <v>0</v>
      </c>
    </row>
    <row r="21" spans="1:11">
      <c r="A21" t="s">
        <v>199</v>
      </c>
      <c r="B21">
        <f>[4]p59!B21</f>
        <v>0</v>
      </c>
      <c r="C21">
        <f>[4]p59!C21</f>
        <v>0</v>
      </c>
      <c r="D21">
        <f>[4]p59!D21</f>
        <v>0</v>
      </c>
      <c r="E21">
        <f>[4]p59!E21</f>
        <v>0</v>
      </c>
      <c r="F21">
        <f>[4]p59!F21</f>
        <v>0</v>
      </c>
      <c r="G21">
        <f>[4]p59!G21</f>
        <v>0</v>
      </c>
      <c r="H21">
        <f>[4]p59!H21</f>
        <v>0</v>
      </c>
      <c r="I21">
        <f>[4]p59!I21</f>
        <v>0</v>
      </c>
      <c r="J21">
        <f>[4]p59!J21</f>
        <v>0</v>
      </c>
      <c r="K21">
        <f>[4]p59!K21</f>
        <v>0</v>
      </c>
    </row>
    <row r="22" spans="1:11">
      <c r="A22" t="s">
        <v>200</v>
      </c>
      <c r="B22">
        <f>[4]p59!B22</f>
        <v>0</v>
      </c>
      <c r="C22">
        <f>[4]p59!C22</f>
        <v>0</v>
      </c>
      <c r="D22">
        <f>[4]p59!D22</f>
        <v>0</v>
      </c>
      <c r="E22">
        <f>[4]p59!E22</f>
        <v>0</v>
      </c>
      <c r="F22">
        <f>[4]p59!F22</f>
        <v>0</v>
      </c>
      <c r="G22">
        <f>[4]p59!G22</f>
        <v>0</v>
      </c>
      <c r="H22">
        <f>[4]p59!H22</f>
        <v>0</v>
      </c>
      <c r="I22">
        <f>[4]p59!I22</f>
        <v>0</v>
      </c>
      <c r="J22">
        <f>[4]p59!J22</f>
        <v>0</v>
      </c>
      <c r="K22">
        <f>[4]p59!K22</f>
        <v>0</v>
      </c>
    </row>
    <row r="23" spans="1:11">
      <c r="A23" t="s">
        <v>201</v>
      </c>
      <c r="B23">
        <f>[4]p59!B23</f>
        <v>6100</v>
      </c>
      <c r="C23">
        <f>[4]p59!C23</f>
        <v>450</v>
      </c>
      <c r="D23">
        <f>[4]p59!D23</f>
        <v>450</v>
      </c>
      <c r="E23">
        <f>[4]p59!E23</f>
        <v>40</v>
      </c>
      <c r="F23">
        <f>[4]p59!F23</f>
        <v>55</v>
      </c>
      <c r="G23">
        <f>[4]p59!G23</f>
        <v>56</v>
      </c>
      <c r="H23">
        <f>[4]p59!H23</f>
        <v>0</v>
      </c>
      <c r="I23">
        <f>[4]p59!I23</f>
        <v>0</v>
      </c>
      <c r="J23">
        <f>[4]p59!J23</f>
        <v>0</v>
      </c>
      <c r="K23">
        <f>[4]p59!K23</f>
        <v>0</v>
      </c>
    </row>
    <row r="24" spans="1:11">
      <c r="A24" t="s">
        <v>202</v>
      </c>
      <c r="B24">
        <f>[4]p59!B24</f>
        <v>6100</v>
      </c>
      <c r="C24">
        <f>[4]p59!C24</f>
        <v>450</v>
      </c>
      <c r="D24">
        <f>[4]p59!D24</f>
        <v>450</v>
      </c>
      <c r="E24">
        <f>[4]p59!E24</f>
        <v>40</v>
      </c>
      <c r="F24">
        <f>[4]p59!F24</f>
        <v>55</v>
      </c>
      <c r="G24">
        <f>[4]p59!G24</f>
        <v>56</v>
      </c>
      <c r="H24">
        <f>[4]p59!H24</f>
        <v>0</v>
      </c>
      <c r="I24">
        <f>[4]p59!I24</f>
        <v>0</v>
      </c>
      <c r="J24">
        <f>[4]p59!J24</f>
        <v>0</v>
      </c>
      <c r="K24">
        <f>[4]p59!K24</f>
        <v>0</v>
      </c>
    </row>
    <row r="25" spans="1:11">
      <c r="A25" t="s">
        <v>203</v>
      </c>
      <c r="B25">
        <f>[4]p59!B25</f>
        <v>6100</v>
      </c>
      <c r="C25">
        <f>[4]p59!C25</f>
        <v>450</v>
      </c>
      <c r="D25">
        <f>[4]p59!D25</f>
        <v>450</v>
      </c>
      <c r="E25">
        <f>[4]p59!E25</f>
        <v>40</v>
      </c>
      <c r="F25">
        <f>[4]p59!F25</f>
        <v>55</v>
      </c>
      <c r="G25">
        <f>[4]p59!G25</f>
        <v>56</v>
      </c>
      <c r="H25">
        <f>[4]p59!H25</f>
        <v>0</v>
      </c>
      <c r="I25">
        <f>[4]p59!I25</f>
        <v>0</v>
      </c>
      <c r="J25">
        <f>[4]p59!J25</f>
        <v>0</v>
      </c>
      <c r="K25">
        <f>[4]p59!K25</f>
        <v>0</v>
      </c>
    </row>
    <row r="26" spans="1:11">
      <c r="A26" t="s">
        <v>204</v>
      </c>
      <c r="B26">
        <f>[4]p59!B26</f>
        <v>6100</v>
      </c>
      <c r="C26">
        <f>[4]p59!C26</f>
        <v>450</v>
      </c>
      <c r="D26">
        <f>[4]p59!D26</f>
        <v>450</v>
      </c>
      <c r="E26">
        <f>[4]p59!E26</f>
        <v>40</v>
      </c>
      <c r="F26">
        <f>[4]p59!F26</f>
        <v>55</v>
      </c>
      <c r="G26">
        <f>[4]p59!G26</f>
        <v>56</v>
      </c>
      <c r="H26">
        <f>[4]p59!H26</f>
        <v>0</v>
      </c>
      <c r="I26">
        <f>[4]p59!I26</f>
        <v>0</v>
      </c>
      <c r="J26">
        <f>[4]p59!J26</f>
        <v>0</v>
      </c>
      <c r="K26">
        <f>[4]p59!K26</f>
        <v>0</v>
      </c>
    </row>
    <row r="27" spans="1:11">
      <c r="A27" t="s">
        <v>205</v>
      </c>
      <c r="B27">
        <f>[4]p59!B27</f>
        <v>6100</v>
      </c>
      <c r="C27">
        <f>[4]p59!C27</f>
        <v>450</v>
      </c>
      <c r="D27">
        <f>[4]p59!D27</f>
        <v>450</v>
      </c>
      <c r="E27">
        <f>[4]p59!E27</f>
        <v>40</v>
      </c>
      <c r="F27">
        <f>[4]p59!F27</f>
        <v>55</v>
      </c>
      <c r="G27">
        <f>[4]p59!G27</f>
        <v>56</v>
      </c>
      <c r="H27">
        <f>[4]p59!H27</f>
        <v>0</v>
      </c>
      <c r="I27">
        <f>[4]p59!I27</f>
        <v>0</v>
      </c>
      <c r="J27">
        <f>[4]p59!J27</f>
        <v>0</v>
      </c>
      <c r="K27">
        <f>[4]p59!K27</f>
        <v>0</v>
      </c>
    </row>
    <row r="28" spans="1:11">
      <c r="A28" t="s">
        <v>206</v>
      </c>
      <c r="B28">
        <f>[4]p59!B28</f>
        <v>0</v>
      </c>
      <c r="C28">
        <f>[4]p59!C28</f>
        <v>0</v>
      </c>
      <c r="D28">
        <f>[4]p59!D28</f>
        <v>0</v>
      </c>
      <c r="E28">
        <f>[4]p59!E28</f>
        <v>0</v>
      </c>
      <c r="F28">
        <f>[4]p59!F28</f>
        <v>0</v>
      </c>
      <c r="G28">
        <f>[4]p59!G28</f>
        <v>0</v>
      </c>
      <c r="H28">
        <f>[4]p59!H28</f>
        <v>0</v>
      </c>
      <c r="I28">
        <f>[4]p59!I28</f>
        <v>0</v>
      </c>
      <c r="J28">
        <f>[4]p59!J28</f>
        <v>0</v>
      </c>
      <c r="K28">
        <f>[4]p59!K28</f>
        <v>0</v>
      </c>
    </row>
    <row r="29" spans="1:11">
      <c r="A29" t="s">
        <v>207</v>
      </c>
      <c r="B29">
        <f>[4]p59!B29</f>
        <v>0</v>
      </c>
      <c r="C29">
        <f>[4]p59!C29</f>
        <v>0</v>
      </c>
      <c r="D29">
        <f>[4]p59!D29</f>
        <v>0</v>
      </c>
      <c r="E29">
        <f>[4]p59!E29</f>
        <v>0</v>
      </c>
      <c r="F29">
        <f>[4]p59!F29</f>
        <v>0</v>
      </c>
      <c r="G29">
        <f>[4]p59!G29</f>
        <v>0</v>
      </c>
      <c r="H29">
        <f>[4]p59!H29</f>
        <v>0</v>
      </c>
      <c r="I29">
        <f>[4]p59!I29</f>
        <v>0</v>
      </c>
      <c r="J29">
        <f>[4]p59!J29</f>
        <v>0</v>
      </c>
      <c r="K29">
        <f>[4]p59!K29</f>
        <v>0</v>
      </c>
    </row>
    <row r="30" spans="1:11">
      <c r="A30" t="s">
        <v>208</v>
      </c>
      <c r="B30">
        <f>[4]p59!B30</f>
        <v>0</v>
      </c>
      <c r="C30">
        <f>[4]p59!C30</f>
        <v>0</v>
      </c>
      <c r="D30">
        <f>[4]p59!D30</f>
        <v>0</v>
      </c>
      <c r="E30">
        <f>[4]p59!E30</f>
        <v>0</v>
      </c>
      <c r="F30">
        <f>[4]p59!F30</f>
        <v>0</v>
      </c>
      <c r="G30">
        <f>[4]p59!G30</f>
        <v>0</v>
      </c>
      <c r="H30">
        <f>[4]p59!H30</f>
        <v>0</v>
      </c>
      <c r="I30">
        <f>[4]p59!I30</f>
        <v>0</v>
      </c>
      <c r="J30">
        <f>[4]p59!J30</f>
        <v>0</v>
      </c>
      <c r="K30">
        <f>[4]p59!K30</f>
        <v>0</v>
      </c>
    </row>
    <row r="31" spans="1:11">
      <c r="A31" t="s">
        <v>209</v>
      </c>
      <c r="B31">
        <f>[4]p59!B31</f>
        <v>0</v>
      </c>
      <c r="C31">
        <f>[4]p59!C31</f>
        <v>0</v>
      </c>
      <c r="D31">
        <f>[4]p59!D31</f>
        <v>0</v>
      </c>
      <c r="E31">
        <f>[4]p59!E31</f>
        <v>0</v>
      </c>
      <c r="F31">
        <f>[4]p59!F31</f>
        <v>0</v>
      </c>
      <c r="G31">
        <f>[4]p59!G31</f>
        <v>0</v>
      </c>
      <c r="H31">
        <f>[4]p59!H31</f>
        <v>0</v>
      </c>
      <c r="I31">
        <f>[4]p59!I31</f>
        <v>0</v>
      </c>
      <c r="J31">
        <f>[4]p59!J31</f>
        <v>0</v>
      </c>
      <c r="K31">
        <f>[4]p59!K31</f>
        <v>0</v>
      </c>
    </row>
    <row r="32" spans="1:11">
      <c r="A32" t="s">
        <v>210</v>
      </c>
      <c r="B32">
        <f>[4]p59!B32</f>
        <v>0</v>
      </c>
      <c r="C32">
        <f>[4]p59!C32</f>
        <v>0</v>
      </c>
      <c r="D32">
        <f>[4]p59!D32</f>
        <v>0</v>
      </c>
      <c r="E32">
        <f>[4]p59!E32</f>
        <v>0</v>
      </c>
      <c r="F32">
        <f>[4]p59!F32</f>
        <v>0</v>
      </c>
      <c r="G32">
        <f>[4]p59!G32</f>
        <v>0</v>
      </c>
      <c r="H32">
        <f>[4]p59!H32</f>
        <v>0</v>
      </c>
      <c r="I32">
        <f>[4]p59!I32</f>
        <v>0</v>
      </c>
      <c r="J32">
        <f>[4]p59!J32</f>
        <v>0</v>
      </c>
      <c r="K32">
        <f>[4]p59!K32</f>
        <v>0</v>
      </c>
    </row>
    <row r="33" spans="1:11">
      <c r="A33" t="s">
        <v>211</v>
      </c>
      <c r="B33">
        <f>[4]p59!B33</f>
        <v>69999930</v>
      </c>
      <c r="C33">
        <f>[4]p59!C33</f>
        <v>3000024</v>
      </c>
      <c r="D33">
        <f>[4]p59!D33</f>
        <v>2999997</v>
      </c>
      <c r="E33">
        <f>[4]p59!E33</f>
        <v>750000.9</v>
      </c>
      <c r="F33">
        <f>[4]p59!F33</f>
        <v>1250000.7</v>
      </c>
      <c r="G33">
        <f>[4]p59!G33</f>
        <v>5000000</v>
      </c>
      <c r="H33">
        <f>[4]p59!H33</f>
        <v>9195265</v>
      </c>
      <c r="I33">
        <f>[4]p59!I33</f>
        <v>0</v>
      </c>
      <c r="J33">
        <f>[4]p59!J33</f>
        <v>0</v>
      </c>
      <c r="K33">
        <f>[4]p59!K33</f>
        <v>0</v>
      </c>
    </row>
    <row r="34" spans="1:11">
      <c r="A34" t="s">
        <v>212</v>
      </c>
      <c r="B34">
        <f>[4]p59!B34</f>
        <v>84999915</v>
      </c>
      <c r="C34">
        <f>[4]p59!C34</f>
        <v>4000032</v>
      </c>
      <c r="D34">
        <f>[4]p59!D34</f>
        <v>3999996</v>
      </c>
      <c r="E34">
        <f>[4]p59!E34</f>
        <v>999999</v>
      </c>
      <c r="F34">
        <f>[4]p59!F34</f>
        <v>1750000.2</v>
      </c>
      <c r="G34">
        <f>[4]p59!G34</f>
        <v>6000000</v>
      </c>
      <c r="H34">
        <f>[4]p59!H34</f>
        <v>11608945</v>
      </c>
      <c r="I34">
        <f>[4]p59!I34</f>
        <v>0</v>
      </c>
      <c r="J34">
        <f>[4]p59!J34</f>
        <v>0</v>
      </c>
      <c r="K34">
        <f>[4]p59!K34</f>
        <v>0</v>
      </c>
    </row>
    <row r="35" spans="1:11">
      <c r="A35" t="s">
        <v>213</v>
      </c>
      <c r="B35">
        <f>[4]p59!B35</f>
        <v>0</v>
      </c>
      <c r="C35">
        <f>[4]p59!C35</f>
        <v>0.09</v>
      </c>
      <c r="D35">
        <f>[4]p59!D35</f>
        <v>0.09</v>
      </c>
      <c r="E35">
        <f>[4]p59!E35</f>
        <v>0.09</v>
      </c>
      <c r="F35">
        <f>[4]p59!F35</f>
        <v>0.09</v>
      </c>
      <c r="G35">
        <f>[4]p59!G35</f>
        <v>0.09</v>
      </c>
      <c r="H35">
        <f>[4]p59!H35</f>
        <v>0</v>
      </c>
      <c r="I35">
        <f>[4]p59!I35</f>
        <v>0</v>
      </c>
      <c r="J35">
        <f>[4]p59!J35</f>
        <v>0</v>
      </c>
      <c r="K35">
        <f>[4]p59!K35</f>
        <v>0</v>
      </c>
    </row>
    <row r="36" spans="1:11">
      <c r="A36" t="s">
        <v>214</v>
      </c>
      <c r="B36">
        <f>[4]p59!B36</f>
        <v>6.8999999999999992E-2</v>
      </c>
      <c r="C36">
        <f>[4]p59!C36</f>
        <v>0</v>
      </c>
      <c r="D36">
        <f>[4]p59!D36</f>
        <v>6.8999999999999992E-2</v>
      </c>
      <c r="E36">
        <f>[4]p59!E36</f>
        <v>6.8999999999999992E-2</v>
      </c>
      <c r="F36">
        <f>[4]p59!F36</f>
        <v>6.8999999999999992E-2</v>
      </c>
      <c r="G36">
        <f>[4]p59!G36</f>
        <v>0</v>
      </c>
      <c r="H36">
        <f>[4]p59!H36</f>
        <v>0</v>
      </c>
      <c r="I36">
        <f>[4]p59!I36</f>
        <v>0</v>
      </c>
      <c r="J36">
        <f>[4]p59!J36</f>
        <v>0</v>
      </c>
      <c r="K36">
        <f>[4]p59!K36</f>
        <v>0</v>
      </c>
    </row>
    <row r="37" spans="1:11">
      <c r="A37" t="s">
        <v>215</v>
      </c>
      <c r="B37">
        <f>[4]p59!B37</f>
        <v>9.1999999999999998E-2</v>
      </c>
      <c r="C37">
        <f>[4]p59!C37</f>
        <v>9.1999999999999998E-2</v>
      </c>
      <c r="D37">
        <f>[4]p59!D37</f>
        <v>0</v>
      </c>
      <c r="E37">
        <f>[4]p59!E37</f>
        <v>9.1999999999999998E-2</v>
      </c>
      <c r="F37">
        <f>[4]p59!F37</f>
        <v>9.1999999999999998E-2</v>
      </c>
      <c r="G37">
        <f>[4]p59!G37</f>
        <v>9.1999999999999998E-2</v>
      </c>
      <c r="H37">
        <f>[4]p59!H37</f>
        <v>0</v>
      </c>
      <c r="I37">
        <f>[4]p59!I37</f>
        <v>0</v>
      </c>
      <c r="J37">
        <f>[4]p59!J37</f>
        <v>0</v>
      </c>
      <c r="K37">
        <f>[4]p59!K37</f>
        <v>0</v>
      </c>
    </row>
    <row r="38" spans="1:11">
      <c r="A38" t="s">
        <v>216</v>
      </c>
      <c r="B38">
        <f>[4]p59!B38</f>
        <v>0.115</v>
      </c>
      <c r="C38">
        <f>[4]p59!C38</f>
        <v>0.115</v>
      </c>
      <c r="D38">
        <f>[4]p59!D38</f>
        <v>0.115</v>
      </c>
      <c r="E38">
        <f>[4]p59!E38</f>
        <v>0</v>
      </c>
      <c r="F38">
        <f>[4]p59!F38</f>
        <v>0</v>
      </c>
      <c r="G38">
        <f>[4]p59!G38</f>
        <v>0.115</v>
      </c>
      <c r="H38">
        <f>[4]p59!H38</f>
        <v>0</v>
      </c>
      <c r="I38">
        <f>[4]p59!I38</f>
        <v>0</v>
      </c>
      <c r="J38">
        <f>[4]p59!J38</f>
        <v>0</v>
      </c>
      <c r="K38">
        <f>[4]p59!K38</f>
        <v>0</v>
      </c>
    </row>
    <row r="39" spans="1:11">
      <c r="A39" t="s">
        <v>217</v>
      </c>
      <c r="B39">
        <f>[4]p59!B39</f>
        <v>0.115</v>
      </c>
      <c r="C39">
        <f>[4]p59!C39</f>
        <v>0.115</v>
      </c>
      <c r="D39">
        <f>[4]p59!D39</f>
        <v>0.115</v>
      </c>
      <c r="E39">
        <f>[4]p59!E39</f>
        <v>0</v>
      </c>
      <c r="F39">
        <f>[4]p59!F39</f>
        <v>0</v>
      </c>
      <c r="G39">
        <f>[4]p59!G39</f>
        <v>0.115</v>
      </c>
      <c r="H39">
        <f>[4]p59!H39</f>
        <v>0</v>
      </c>
      <c r="I39">
        <f>[4]p59!I39</f>
        <v>0</v>
      </c>
      <c r="J39">
        <f>[4]p59!J39</f>
        <v>0</v>
      </c>
      <c r="K39">
        <f>[4]p59!K39</f>
        <v>0</v>
      </c>
    </row>
    <row r="40" spans="1:11">
      <c r="A40" t="s">
        <v>218</v>
      </c>
      <c r="B40">
        <f>[4]p59!B40</f>
        <v>5.7500000000000002E-2</v>
      </c>
      <c r="C40">
        <f>[4]p59!C40</f>
        <v>0</v>
      </c>
      <c r="D40">
        <f>[4]p59!D40</f>
        <v>5.7500000000000002E-2</v>
      </c>
      <c r="E40">
        <f>[4]p59!E40</f>
        <v>5.7500000000000002E-2</v>
      </c>
      <c r="F40">
        <f>[4]p59!F40</f>
        <v>5.7500000000000002E-2</v>
      </c>
      <c r="G40">
        <f>[4]p59!G40</f>
        <v>0</v>
      </c>
      <c r="H40">
        <f>[4]p59!H40</f>
        <v>0</v>
      </c>
      <c r="I40">
        <f>[4]p59!I40</f>
        <v>0</v>
      </c>
      <c r="J40">
        <f>[4]p59!J40</f>
        <v>0</v>
      </c>
      <c r="K40">
        <f>[4]p59!K40</f>
        <v>0</v>
      </c>
    </row>
    <row r="41" spans="1:11">
      <c r="A41" t="s">
        <v>219</v>
      </c>
      <c r="B41">
        <f>[4]p59!B41</f>
        <v>0.6</v>
      </c>
      <c r="C41">
        <f>[4]p59!C41</f>
        <v>1.2</v>
      </c>
      <c r="D41">
        <f>[4]p59!D41</f>
        <v>0.6</v>
      </c>
      <c r="E41">
        <f>[4]p59!E41</f>
        <v>1.5</v>
      </c>
      <c r="F41">
        <f>[4]p59!F41</f>
        <v>1.5</v>
      </c>
      <c r="G41">
        <f>[4]p59!G41</f>
        <v>1.2</v>
      </c>
      <c r="H41">
        <f>[4]p59!H41</f>
        <v>0</v>
      </c>
      <c r="I41">
        <f>[4]p59!I41</f>
        <v>0</v>
      </c>
      <c r="J41">
        <f>[4]p59!J41</f>
        <v>0</v>
      </c>
      <c r="K41">
        <f>[4]p59!K41</f>
        <v>0</v>
      </c>
    </row>
    <row r="42" spans="1:11">
      <c r="A42" t="s">
        <v>220</v>
      </c>
      <c r="B42">
        <f>[4]p59!B42</f>
        <v>1.2</v>
      </c>
      <c r="C42">
        <f>[4]p59!C42</f>
        <v>0.6</v>
      </c>
      <c r="D42">
        <f>[4]p59!D42</f>
        <v>1.8</v>
      </c>
      <c r="E42">
        <f>[4]p59!E42</f>
        <v>1.2</v>
      </c>
      <c r="F42">
        <f>[4]p59!F42</f>
        <v>1.2</v>
      </c>
      <c r="G42">
        <f>[4]p59!G42</f>
        <v>0.6</v>
      </c>
      <c r="H42">
        <f>[4]p59!H42</f>
        <v>0</v>
      </c>
      <c r="I42">
        <f>[4]p59!I42</f>
        <v>0</v>
      </c>
      <c r="J42">
        <f>[4]p59!J42</f>
        <v>0</v>
      </c>
      <c r="K42">
        <f>[4]p59!K42</f>
        <v>0</v>
      </c>
    </row>
    <row r="43" spans="1:11">
      <c r="A43" t="s">
        <v>221</v>
      </c>
      <c r="B43">
        <f>[4]p59!B43</f>
        <v>0.6</v>
      </c>
      <c r="C43">
        <f>[4]p59!C43</f>
        <v>1.8</v>
      </c>
      <c r="D43">
        <f>[4]p59!D43</f>
        <v>0.6</v>
      </c>
      <c r="E43">
        <f>[4]p59!E43</f>
        <v>1.2</v>
      </c>
      <c r="F43">
        <f>[4]p59!F43</f>
        <v>1.2</v>
      </c>
      <c r="G43">
        <f>[4]p59!G43</f>
        <v>1.2</v>
      </c>
      <c r="H43">
        <f>[4]p59!H43</f>
        <v>0</v>
      </c>
      <c r="I43">
        <f>[4]p59!I43</f>
        <v>0</v>
      </c>
      <c r="J43">
        <f>[4]p59!J43</f>
        <v>0</v>
      </c>
      <c r="K43">
        <f>[4]p59!K43</f>
        <v>0</v>
      </c>
    </row>
    <row r="44" spans="1:11">
      <c r="A44" t="s">
        <v>222</v>
      </c>
      <c r="B44">
        <f>[4]p59!B44</f>
        <v>1.5</v>
      </c>
      <c r="C44">
        <f>[4]p59!C44</f>
        <v>1.2</v>
      </c>
      <c r="D44">
        <f>[4]p59!D44</f>
        <v>1.2</v>
      </c>
      <c r="E44">
        <f>[4]p59!E44</f>
        <v>0.6</v>
      </c>
      <c r="F44">
        <f>[4]p59!F44</f>
        <v>0.6</v>
      </c>
      <c r="G44">
        <f>[4]p59!G44</f>
        <v>0.9</v>
      </c>
      <c r="H44">
        <f>[4]p59!H44</f>
        <v>0</v>
      </c>
      <c r="I44">
        <f>[4]p59!I44</f>
        <v>0</v>
      </c>
      <c r="J44">
        <f>[4]p59!J44</f>
        <v>0</v>
      </c>
      <c r="K44">
        <f>[4]p59!K44</f>
        <v>0</v>
      </c>
    </row>
    <row r="45" spans="1:11">
      <c r="A45" t="s">
        <v>223</v>
      </c>
      <c r="B45">
        <f>[4]p59!B45</f>
        <v>1.5</v>
      </c>
      <c r="C45">
        <f>[4]p59!C45</f>
        <v>1.2</v>
      </c>
      <c r="D45">
        <f>[4]p59!D45</f>
        <v>1.2</v>
      </c>
      <c r="E45">
        <f>[4]p59!E45</f>
        <v>0.6</v>
      </c>
      <c r="F45">
        <f>[4]p59!F45</f>
        <v>0.6</v>
      </c>
      <c r="G45">
        <f>[4]p59!G45</f>
        <v>0.9</v>
      </c>
      <c r="H45">
        <f>[4]p59!H45</f>
        <v>0</v>
      </c>
      <c r="I45">
        <f>[4]p59!I45</f>
        <v>0</v>
      </c>
      <c r="J45">
        <f>[4]p59!J45</f>
        <v>0</v>
      </c>
      <c r="K45">
        <f>[4]p59!K45</f>
        <v>0</v>
      </c>
    </row>
    <row r="46" spans="1:11">
      <c r="A46" t="s">
        <v>224</v>
      </c>
      <c r="B46">
        <f>[4]p59!B46</f>
        <v>1.2</v>
      </c>
      <c r="C46">
        <f>[4]p59!C46</f>
        <v>0.6</v>
      </c>
      <c r="D46">
        <f>[4]p59!D46</f>
        <v>1.2</v>
      </c>
      <c r="E46">
        <f>[4]p59!E46</f>
        <v>0.9</v>
      </c>
      <c r="F46">
        <f>[4]p59!F46</f>
        <v>0.9</v>
      </c>
      <c r="G46">
        <f>[4]p59!G46</f>
        <v>0.6</v>
      </c>
      <c r="H46">
        <f>[4]p59!H46</f>
        <v>0</v>
      </c>
      <c r="I46">
        <f>[4]p59!I46</f>
        <v>0</v>
      </c>
      <c r="J46">
        <f>[4]p59!J46</f>
        <v>0</v>
      </c>
      <c r="K46">
        <f>[4]p59!K46</f>
        <v>0</v>
      </c>
    </row>
    <row r="47" spans="1:11">
      <c r="A47" t="s">
        <v>225</v>
      </c>
      <c r="B47">
        <f>[4]p59!B47</f>
        <v>91</v>
      </c>
      <c r="C47">
        <f>[4]p59!C47</f>
        <v>13</v>
      </c>
      <c r="D47">
        <f>[4]p59!D47</f>
        <v>6.7</v>
      </c>
      <c r="E47">
        <f>[4]p59!E47</f>
        <v>0.67</v>
      </c>
      <c r="F47">
        <f>[4]p59!F47</f>
        <v>0.79</v>
      </c>
      <c r="G47">
        <f>[4]p59!G47</f>
        <v>1</v>
      </c>
      <c r="H47">
        <f>[4]p59!H47</f>
        <v>0</v>
      </c>
      <c r="I47">
        <f>[4]p59!I47</f>
        <v>0</v>
      </c>
      <c r="J47">
        <f>[4]p59!J47</f>
        <v>0</v>
      </c>
      <c r="K47">
        <f>[4]p59!K47</f>
        <v>0</v>
      </c>
    </row>
    <row r="48" spans="1:11">
      <c r="A48" t="s">
        <v>226</v>
      </c>
      <c r="B48">
        <f>[4]p59!B48</f>
        <v>91</v>
      </c>
      <c r="C48">
        <f>[4]p59!C48</f>
        <v>12.9</v>
      </c>
      <c r="D48">
        <f>[4]p59!D48</f>
        <v>6.7</v>
      </c>
      <c r="E48">
        <f>[4]p59!E48</f>
        <v>0.67</v>
      </c>
      <c r="F48">
        <f>[4]p59!F48</f>
        <v>0.8</v>
      </c>
      <c r="G48">
        <f>[4]p59!G48</f>
        <v>1</v>
      </c>
      <c r="H48">
        <f>[4]p59!H48</f>
        <v>0</v>
      </c>
      <c r="I48">
        <f>[4]p59!I48</f>
        <v>0</v>
      </c>
      <c r="J48">
        <f>[4]p59!J48</f>
        <v>0</v>
      </c>
      <c r="K48">
        <f>[4]p59!K48</f>
        <v>0</v>
      </c>
    </row>
    <row r="49" spans="1:20">
      <c r="A49" t="s">
        <v>227</v>
      </c>
      <c r="B49">
        <f>[4]p59!B49</f>
        <v>91</v>
      </c>
      <c r="C49">
        <f>[4]p59!C49</f>
        <v>12.9</v>
      </c>
      <c r="D49">
        <f>[4]p59!D49</f>
        <v>6.6</v>
      </c>
      <c r="E49">
        <f>[4]p59!E49</f>
        <v>0.66</v>
      </c>
      <c r="F49">
        <f>[4]p59!F49</f>
        <v>0.78</v>
      </c>
      <c r="G49">
        <f>[4]p59!G49</f>
        <v>1</v>
      </c>
      <c r="H49">
        <f>[4]p59!H49</f>
        <v>0</v>
      </c>
      <c r="I49">
        <f>[4]p59!I49</f>
        <v>0</v>
      </c>
      <c r="J49">
        <f>[4]p59!J49</f>
        <v>0</v>
      </c>
      <c r="K49">
        <f>[4]p59!K49</f>
        <v>0</v>
      </c>
    </row>
    <row r="50" spans="1:20">
      <c r="A50" t="s">
        <v>228</v>
      </c>
      <c r="B50">
        <f>[4]p59!B50</f>
        <v>91</v>
      </c>
      <c r="C50">
        <f>[4]p59!C50</f>
        <v>13</v>
      </c>
      <c r="D50">
        <f>[4]p59!D50</f>
        <v>6.9</v>
      </c>
      <c r="E50">
        <f>[4]p59!E50</f>
        <v>0.68</v>
      </c>
      <c r="F50">
        <f>[4]p59!F50</f>
        <v>0.81</v>
      </c>
      <c r="G50">
        <f>[4]p59!G50</f>
        <v>1</v>
      </c>
      <c r="H50">
        <f>[4]p59!H50</f>
        <v>0</v>
      </c>
      <c r="I50">
        <f>[4]p59!I50</f>
        <v>0</v>
      </c>
      <c r="J50">
        <f>[4]p59!J50</f>
        <v>0</v>
      </c>
      <c r="K50">
        <f>[4]p59!K50</f>
        <v>0</v>
      </c>
    </row>
    <row r="51" spans="1:20" ht="14" thickBot="1">
      <c r="A51" s="34" t="s">
        <v>229</v>
      </c>
      <c r="B51" s="34">
        <f>[4]p59!B51</f>
        <v>7.6000000000000068</v>
      </c>
      <c r="C51" s="34">
        <f>[4]p59!C51</f>
        <v>8.4341085271318015</v>
      </c>
      <c r="D51" s="34">
        <f>[4]p59!D51</f>
        <v>12.490909090909108</v>
      </c>
      <c r="E51" s="34">
        <f>[4]p59!E51</f>
        <v>10.860606060606059</v>
      </c>
      <c r="F51" s="34">
        <f>[4]p59!F51</f>
        <v>11.738461538461564</v>
      </c>
      <c r="G51" s="34">
        <f>[4]p59!G51</f>
        <v>7.6</v>
      </c>
      <c r="H51" s="34">
        <f>[4]p59!H51</f>
        <v>0</v>
      </c>
      <c r="I51" s="34">
        <f>[4]p59!I51</f>
        <v>0</v>
      </c>
      <c r="J51" s="34">
        <f>[4]p59!J51</f>
        <v>0</v>
      </c>
      <c r="K51" s="34">
        <f>[4]p59!K51</f>
        <v>0</v>
      </c>
      <c r="L51" s="34"/>
      <c r="M51" s="34"/>
    </row>
    <row r="52" spans="1:20">
      <c r="A52" t="s">
        <v>115</v>
      </c>
      <c r="B52">
        <f>[4]p59!B52</f>
        <v>3480714.4275997579</v>
      </c>
      <c r="C52">
        <f>[4]p59!C52</f>
        <v>3213573.4387094304</v>
      </c>
      <c r="D52">
        <f>[4]p59!D52</f>
        <v>3477170.8718411326</v>
      </c>
      <c r="E52">
        <f>[4]p59!E52</f>
        <v>3273388.4496929869</v>
      </c>
      <c r="F52">
        <f>[4]p59!F52</f>
        <v>3390366.6020504087</v>
      </c>
      <c r="G52">
        <f>[4]p59!G52</f>
        <v>0</v>
      </c>
      <c r="H52">
        <f>[4]p59!H52</f>
        <v>0</v>
      </c>
      <c r="I52">
        <f>[4]p59!I52</f>
        <v>0</v>
      </c>
      <c r="J52">
        <f>[4]p59!J52</f>
        <v>0</v>
      </c>
      <c r="K52">
        <f>[4]p59!K52</f>
        <v>0</v>
      </c>
      <c r="M52" s="28"/>
    </row>
    <row r="53" spans="1:20">
      <c r="A53" t="s">
        <v>116</v>
      </c>
      <c r="B53">
        <f>[4]p59!B53</f>
        <v>32088508</v>
      </c>
      <c r="C53">
        <f>[4]p59!C53</f>
        <v>32087714</v>
      </c>
      <c r="D53">
        <f>[4]p59!D53</f>
        <v>32088508</v>
      </c>
      <c r="E53">
        <f>[4]p59!E53</f>
        <v>32087714</v>
      </c>
      <c r="F53">
        <f>[4]p59!F53</f>
        <v>32088508</v>
      </c>
      <c r="G53">
        <f>[4]p59!G53</f>
        <v>0</v>
      </c>
      <c r="H53">
        <f>[4]p59!H53</f>
        <v>0</v>
      </c>
      <c r="I53">
        <f>[4]p59!I53</f>
        <v>0</v>
      </c>
      <c r="J53">
        <f>[4]p59!J53</f>
        <v>0</v>
      </c>
      <c r="K53">
        <f>[4]p59!K53</f>
        <v>0</v>
      </c>
      <c r="N53" s="10"/>
      <c r="O53" s="10"/>
      <c r="P53" s="10"/>
      <c r="Q53" s="10"/>
      <c r="R53" s="10"/>
    </row>
    <row r="54" spans="1:20">
      <c r="A54" t="s">
        <v>230</v>
      </c>
      <c r="B54">
        <f>[4]p59!B54</f>
        <v>2601217</v>
      </c>
      <c r="C54">
        <f>[4]p59!C54</f>
        <v>2609902</v>
      </c>
      <c r="D54">
        <f>[4]p59!D54</f>
        <v>2596979</v>
      </c>
      <c r="E54">
        <f>[4]p59!E54</f>
        <v>2601873</v>
      </c>
      <c r="F54">
        <f>[4]p59!F54</f>
        <v>2608624</v>
      </c>
      <c r="G54">
        <f>[4]p59!G54</f>
        <v>0</v>
      </c>
      <c r="H54">
        <f>[4]p59!H54</f>
        <v>0</v>
      </c>
      <c r="I54">
        <f>[4]p59!I54</f>
        <v>0</v>
      </c>
      <c r="J54">
        <f>[4]p59!J54</f>
        <v>0</v>
      </c>
      <c r="K54">
        <f>[4]p59!K54</f>
        <v>0</v>
      </c>
      <c r="N54" s="32"/>
      <c r="O54" s="32"/>
      <c r="P54" s="32"/>
      <c r="Q54" s="32"/>
      <c r="R54" s="32"/>
      <c r="S54" s="32"/>
      <c r="T54" s="33"/>
    </row>
    <row r="55" spans="1:20">
      <c r="A55" t="s">
        <v>231</v>
      </c>
      <c r="B55">
        <f>[4]p59!B55</f>
        <v>1313332</v>
      </c>
      <c r="C55">
        <f>[4]p59!C55</f>
        <v>1322103</v>
      </c>
      <c r="D55">
        <f>[4]p59!D55</f>
        <v>1313332</v>
      </c>
      <c r="E55">
        <f>[4]p59!E55</f>
        <v>1320306</v>
      </c>
      <c r="F55">
        <f>[4]p59!F55</f>
        <v>1313332</v>
      </c>
      <c r="G55">
        <f>[4]p59!G55</f>
        <v>0</v>
      </c>
      <c r="H55">
        <f>[4]p59!H55</f>
        <v>0</v>
      </c>
      <c r="I55">
        <f>[4]p59!I55</f>
        <v>0</v>
      </c>
      <c r="J55">
        <f>[4]p59!J55</f>
        <v>0</v>
      </c>
      <c r="K55">
        <f>[4]p59!K55</f>
        <v>0</v>
      </c>
      <c r="N55" s="32"/>
      <c r="O55" s="32"/>
      <c r="P55" s="32"/>
      <c r="Q55" s="32"/>
      <c r="R55" s="32"/>
      <c r="S55" s="32"/>
      <c r="T55" s="33"/>
    </row>
    <row r="56" spans="1:20">
      <c r="A56" t="s">
        <v>232</v>
      </c>
      <c r="B56">
        <f>[4]p59!B56</f>
        <v>3914549</v>
      </c>
      <c r="C56">
        <f>[4]p59!C56</f>
        <v>3932005</v>
      </c>
      <c r="D56">
        <f>[4]p59!D56</f>
        <v>3910311</v>
      </c>
      <c r="E56">
        <f>[4]p59!E56</f>
        <v>3922179</v>
      </c>
      <c r="F56">
        <f>[4]p59!F56</f>
        <v>3921956</v>
      </c>
      <c r="G56">
        <f>[4]p59!G56</f>
        <v>0</v>
      </c>
      <c r="H56">
        <f>[4]p59!H56</f>
        <v>0</v>
      </c>
      <c r="I56">
        <f>[4]p59!I56</f>
        <v>0</v>
      </c>
      <c r="J56">
        <f>[4]p59!J56</f>
        <v>0</v>
      </c>
      <c r="K56">
        <f>[4]p59!K56</f>
        <v>0</v>
      </c>
      <c r="T56" s="33"/>
    </row>
    <row r="57" spans="1:20">
      <c r="A57" t="s">
        <v>233</v>
      </c>
      <c r="B57">
        <f>[4]p59!B57</f>
        <v>3778345</v>
      </c>
      <c r="C57">
        <f>[4]p59!C57</f>
        <v>3802701</v>
      </c>
      <c r="D57">
        <f>[4]p59!D57</f>
        <v>3787698</v>
      </c>
      <c r="E57">
        <f>[4]p59!E57</f>
        <v>3814842</v>
      </c>
      <c r="F57">
        <f>[4]p59!F57</f>
        <v>3798007</v>
      </c>
      <c r="G57">
        <f>[4]p59!G57</f>
        <v>58935</v>
      </c>
      <c r="H57">
        <f>[4]p59!H57</f>
        <v>58935</v>
      </c>
      <c r="I57">
        <f>[4]p59!I57</f>
        <v>58935</v>
      </c>
      <c r="J57">
        <f>[4]p59!J57</f>
        <v>58935</v>
      </c>
      <c r="K57">
        <f>[4]p59!K57</f>
        <v>58935</v>
      </c>
      <c r="M57" s="28"/>
      <c r="N57" s="10"/>
      <c r="O57" s="10"/>
      <c r="P57" s="10"/>
      <c r="Q57" s="10"/>
      <c r="R57" s="10"/>
      <c r="T57" s="33"/>
    </row>
    <row r="58" spans="1:20">
      <c r="A58" t="s">
        <v>234</v>
      </c>
      <c r="B58">
        <f>[4]p59!B58</f>
        <v>6263999</v>
      </c>
      <c r="C58">
        <f>[4]p59!C58</f>
        <v>6263999</v>
      </c>
      <c r="D58">
        <f>[4]p59!D58</f>
        <v>6263999</v>
      </c>
      <c r="E58">
        <f>[4]p59!E58</f>
        <v>6263999</v>
      </c>
      <c r="F58">
        <f>[4]p59!F58</f>
        <v>6263999</v>
      </c>
      <c r="G58">
        <f>[4]p59!G58</f>
        <v>2678009</v>
      </c>
      <c r="H58">
        <f>[4]p59!H58</f>
        <v>1821046</v>
      </c>
      <c r="I58">
        <f>[4]p59!I58</f>
        <v>1713925</v>
      </c>
      <c r="J58">
        <f>[4]p59!J58</f>
        <v>2356645</v>
      </c>
      <c r="K58">
        <f>[4]p59!K58</f>
        <v>2570886</v>
      </c>
      <c r="N58" s="32"/>
      <c r="O58" s="32"/>
      <c r="P58" s="32"/>
      <c r="Q58" s="32"/>
      <c r="R58" s="32"/>
      <c r="S58" s="32"/>
      <c r="T58" s="33"/>
    </row>
    <row r="59" spans="1:20">
      <c r="A59" t="s">
        <v>235</v>
      </c>
      <c r="B59">
        <f>[4]p59!B59</f>
        <v>7403967</v>
      </c>
      <c r="C59">
        <f>[4]p59!C59</f>
        <v>7403967</v>
      </c>
      <c r="D59">
        <f>[4]p59!D59</f>
        <v>7403967</v>
      </c>
      <c r="E59">
        <f>[4]p59!E59</f>
        <v>7403967</v>
      </c>
      <c r="F59">
        <f>[4]p59!F59</f>
        <v>7403967</v>
      </c>
      <c r="G59">
        <f>[4]p59!G59</f>
        <v>2142407</v>
      </c>
      <c r="H59">
        <f>[4]p59!H59</f>
        <v>2570886</v>
      </c>
      <c r="I59">
        <f>[4]p59!I59</f>
        <v>2356645</v>
      </c>
      <c r="J59">
        <f>[4]p59!J59</f>
        <v>1713925</v>
      </c>
      <c r="K59">
        <f>[4]p59!K59</f>
        <v>1821046</v>
      </c>
      <c r="N59" s="32"/>
      <c r="O59" s="32"/>
      <c r="P59" s="32"/>
      <c r="Q59" s="32"/>
      <c r="R59" s="32"/>
      <c r="S59" s="32"/>
      <c r="T59" s="33"/>
    </row>
    <row r="60" spans="1:20">
      <c r="A60" t="s">
        <v>236</v>
      </c>
      <c r="B60">
        <f>[4]p59!B60</f>
        <v>13667966</v>
      </c>
      <c r="C60">
        <f>[4]p59!C60</f>
        <v>13667966</v>
      </c>
      <c r="D60">
        <f>[4]p59!D60</f>
        <v>13667966</v>
      </c>
      <c r="E60">
        <f>[4]p59!E60</f>
        <v>13667966</v>
      </c>
      <c r="F60">
        <f>[4]p59!F60</f>
        <v>13667966</v>
      </c>
      <c r="G60">
        <f>[4]p59!G60</f>
        <v>4820416</v>
      </c>
      <c r="H60">
        <f>[4]p59!H60</f>
        <v>4391932</v>
      </c>
      <c r="I60">
        <f>[4]p59!I60</f>
        <v>4070570</v>
      </c>
      <c r="J60">
        <f>[4]p59!J60</f>
        <v>4070570</v>
      </c>
      <c r="K60">
        <f>[4]p59!K60</f>
        <v>4391932</v>
      </c>
    </row>
    <row r="61" spans="1:20">
      <c r="A61" t="s">
        <v>237</v>
      </c>
      <c r="B61">
        <f>[4]p59!B61</f>
        <v>56930082.427599758</v>
      </c>
      <c r="C61">
        <f>[4]p59!C61</f>
        <v>56703959.43870943</v>
      </c>
      <c r="D61">
        <f>[4]p59!D61</f>
        <v>56931653.871841133</v>
      </c>
      <c r="E61">
        <f>[4]p59!E61</f>
        <v>56766089.449692987</v>
      </c>
      <c r="F61">
        <f>[4]p59!F61</f>
        <v>56866803.602050409</v>
      </c>
      <c r="G61">
        <f>[4]p59!G61</f>
        <v>0</v>
      </c>
      <c r="H61">
        <f>[4]p59!H61</f>
        <v>0</v>
      </c>
      <c r="I61">
        <f>[4]p59!I61</f>
        <v>0</v>
      </c>
      <c r="J61">
        <f>[4]p59!J61</f>
        <v>0</v>
      </c>
      <c r="K61">
        <f>[4]p59!K61</f>
        <v>0</v>
      </c>
    </row>
    <row r="62" spans="1:20">
      <c r="A62" t="s">
        <v>121</v>
      </c>
      <c r="B62">
        <f>[4]p59!B62</f>
        <v>8473675.7840909101</v>
      </c>
      <c r="C62">
        <f>[4]p59!C62</f>
        <v>8299899.9924242422</v>
      </c>
      <c r="D62">
        <f>[4]p59!D62</f>
        <v>8480173.6401515156</v>
      </c>
      <c r="E62">
        <f>[4]p59!E62</f>
        <v>8367099.8484848486</v>
      </c>
      <c r="F62">
        <f>[4]p59!F62</f>
        <v>8437825.7348484844</v>
      </c>
      <c r="G62">
        <f>[4]p59!G62</f>
        <v>0</v>
      </c>
      <c r="H62">
        <f>[4]p59!H62</f>
        <v>0</v>
      </c>
      <c r="I62">
        <f>[4]p59!I62</f>
        <v>0</v>
      </c>
      <c r="J62">
        <f>[4]p59!J62</f>
        <v>0</v>
      </c>
      <c r="K62">
        <f>[4]p59!K62</f>
        <v>0</v>
      </c>
    </row>
    <row r="63" spans="1:20">
      <c r="A63" t="s">
        <v>122</v>
      </c>
      <c r="B63">
        <f>[4]p59!B63</f>
        <v>3176713</v>
      </c>
      <c r="C63">
        <f>[4]p59!C63</f>
        <v>3132568</v>
      </c>
      <c r="D63">
        <f>[4]p59!D63</f>
        <v>3182070</v>
      </c>
      <c r="E63">
        <f>[4]p59!E63</f>
        <v>3135082</v>
      </c>
      <c r="F63">
        <f>[4]p59!F63</f>
        <v>3158248</v>
      </c>
      <c r="G63">
        <f>[4]p59!G63</f>
        <v>-3915573</v>
      </c>
      <c r="H63">
        <f>[4]p59!H63</f>
        <v>-3452358</v>
      </c>
      <c r="I63">
        <f>[4]p59!I63</f>
        <v>-2723316</v>
      </c>
      <c r="J63">
        <f>[4]p59!J63</f>
        <v>-2569207</v>
      </c>
      <c r="K63">
        <f>[4]p59!K63</f>
        <v>-3174029</v>
      </c>
    </row>
    <row r="64" spans="1:20">
      <c r="A64" t="s">
        <v>238</v>
      </c>
      <c r="B64">
        <f>[4]p59!B64</f>
        <v>29205651</v>
      </c>
      <c r="C64">
        <f>[4]p59!C64</f>
        <v>29208491</v>
      </c>
      <c r="D64">
        <f>[4]p59!D64</f>
        <v>29203283</v>
      </c>
      <c r="E64">
        <f>[4]p59!E64</f>
        <v>29207028</v>
      </c>
      <c r="F64">
        <f>[4]p59!F64</f>
        <v>29203795</v>
      </c>
      <c r="G64">
        <f>[4]p59!G64</f>
        <v>0</v>
      </c>
      <c r="H64">
        <f>[4]p59!H64</f>
        <v>0</v>
      </c>
      <c r="I64">
        <f>[4]p59!I64</f>
        <v>0</v>
      </c>
      <c r="J64">
        <f>[4]p59!J64</f>
        <v>0</v>
      </c>
      <c r="K64">
        <f>[4]p59!K64</f>
        <v>0</v>
      </c>
    </row>
    <row r="65" spans="1:13">
      <c r="A65" t="s">
        <v>239</v>
      </c>
      <c r="B65">
        <f>[4]p59!B65</f>
        <v>1000000</v>
      </c>
      <c r="C65">
        <f>[4]p59!C65</f>
        <v>1000000</v>
      </c>
      <c r="D65">
        <f>[4]p59!D65</f>
        <v>1000000</v>
      </c>
      <c r="E65">
        <f>[4]p59!E65</f>
        <v>1000000</v>
      </c>
      <c r="F65">
        <f>[4]p59!F65</f>
        <v>1000000</v>
      </c>
      <c r="G65">
        <f>[4]p59!G65</f>
        <v>1000000</v>
      </c>
      <c r="H65">
        <f>[4]p59!H65</f>
        <v>1000000</v>
      </c>
      <c r="I65">
        <f>[4]p59!I65</f>
        <v>1000000</v>
      </c>
      <c r="J65">
        <f>[4]p59!J65</f>
        <v>1000000</v>
      </c>
      <c r="K65">
        <f>[4]p59!K65</f>
        <v>1000000</v>
      </c>
    </row>
    <row r="66" spans="1:13">
      <c r="A66" t="s">
        <v>125</v>
      </c>
      <c r="B66">
        <f>[4]p59!B66</f>
        <v>15074042.643508852</v>
      </c>
      <c r="C66">
        <f>[4]p59!C66</f>
        <v>15063000.446285192</v>
      </c>
      <c r="D66">
        <f>[4]p59!D66</f>
        <v>15066127.231689617</v>
      </c>
      <c r="E66">
        <f>[4]p59!E66</f>
        <v>15056879.601208139</v>
      </c>
      <c r="F66">
        <f>[4]p59!F66</f>
        <v>15066934.867201928</v>
      </c>
      <c r="G66">
        <f>[4]p59!G66</f>
        <v>12920704</v>
      </c>
      <c r="H66">
        <f>[4]p59!H66</f>
        <v>13819881</v>
      </c>
      <c r="I66">
        <f>[4]p59!I66</f>
        <v>15235079</v>
      </c>
      <c r="J66">
        <f>[4]p59!J66</f>
        <v>15535246</v>
      </c>
      <c r="K66">
        <f>[4]p59!K66</f>
        <v>14360166</v>
      </c>
    </row>
    <row r="67" spans="1:13">
      <c r="A67" t="s">
        <v>240</v>
      </c>
      <c r="B67">
        <f>[4]p59!B67</f>
        <v>56930082.427599758</v>
      </c>
      <c r="C67">
        <f>[4]p59!C67</f>
        <v>56703959.43870943</v>
      </c>
      <c r="D67">
        <f>[4]p59!D67</f>
        <v>56931653.871841133</v>
      </c>
      <c r="E67">
        <f>[4]p59!E67</f>
        <v>56766089.449692987</v>
      </c>
      <c r="F67">
        <f>[4]p59!F67</f>
        <v>56866803.602050409</v>
      </c>
      <c r="G67">
        <f>[4]p59!G67</f>
        <v>0</v>
      </c>
      <c r="H67">
        <f>[4]p59!H67</f>
        <v>0</v>
      </c>
      <c r="I67">
        <f>[4]p59!I67</f>
        <v>0</v>
      </c>
      <c r="J67">
        <f>[4]p59!J67</f>
        <v>0</v>
      </c>
      <c r="K67">
        <f>[4]p59!K67</f>
        <v>0</v>
      </c>
    </row>
    <row r="68" spans="1:13">
      <c r="A68" t="s">
        <v>241</v>
      </c>
      <c r="B68">
        <f>[4]p59!B68</f>
        <v>3000000</v>
      </c>
      <c r="C68">
        <f>[4]p59!C68</f>
        <v>3000000</v>
      </c>
      <c r="D68">
        <f>[4]p59!D68</f>
        <v>3000000</v>
      </c>
      <c r="E68">
        <f>[4]p59!E68</f>
        <v>3000000</v>
      </c>
      <c r="F68">
        <f>[4]p59!F68</f>
        <v>3000000</v>
      </c>
      <c r="G68">
        <f>[4]p59!G68</f>
        <v>0</v>
      </c>
      <c r="H68">
        <f>[4]p59!H68</f>
        <v>0</v>
      </c>
      <c r="I68">
        <f>[4]p59!I68</f>
        <v>0</v>
      </c>
      <c r="J68">
        <f>[4]p59!J68</f>
        <v>0</v>
      </c>
      <c r="K68">
        <f>[4]p59!K68</f>
        <v>0</v>
      </c>
    </row>
    <row r="69" spans="1:13">
      <c r="A69" t="s">
        <v>242</v>
      </c>
      <c r="B69">
        <f>[4]p59!B69</f>
        <v>38210668.272696294</v>
      </c>
      <c r="C69">
        <f>[4]p59!C69</f>
        <v>38210668.272696294</v>
      </c>
      <c r="D69">
        <f>[4]p59!D69</f>
        <v>38210668.272696294</v>
      </c>
      <c r="E69">
        <f>[4]p59!E69</f>
        <v>38210668.272696294</v>
      </c>
      <c r="F69">
        <f>[4]p59!F69</f>
        <v>38210668.272696294</v>
      </c>
      <c r="G69">
        <f>[4]p59!G69</f>
        <v>0</v>
      </c>
      <c r="H69">
        <f>[4]p59!H69</f>
        <v>0</v>
      </c>
      <c r="I69">
        <f>[4]p59!I69</f>
        <v>0</v>
      </c>
      <c r="J69">
        <f>[4]p59!J69</f>
        <v>0</v>
      </c>
      <c r="K69">
        <f>[4]p59!K69</f>
        <v>0</v>
      </c>
    </row>
    <row r="70" spans="1:13">
      <c r="A70" t="s">
        <v>243</v>
      </c>
      <c r="B70">
        <f>[4]p59!B70</f>
        <v>3121279.9477298483</v>
      </c>
      <c r="C70">
        <f>[4]p59!C70</f>
        <v>3069194.9477298483</v>
      </c>
      <c r="D70">
        <f>[4]p59!D70</f>
        <v>3125859.9477298483</v>
      </c>
      <c r="E70">
        <f>[4]p59!E70</f>
        <v>3083203.9477298483</v>
      </c>
      <c r="F70">
        <f>[4]p59!F70</f>
        <v>3092441.9477298483</v>
      </c>
      <c r="G70">
        <f>[4]p59!G70</f>
        <v>-46142</v>
      </c>
      <c r="H70">
        <f>[4]p59!H70</f>
        <v>-42562</v>
      </c>
      <c r="I70">
        <f>[4]p59!I70</f>
        <v>-39877</v>
      </c>
      <c r="J70">
        <f>[4]p59!J70</f>
        <v>-39877</v>
      </c>
      <c r="K70">
        <f>[4]p59!K70</f>
        <v>-42562</v>
      </c>
    </row>
    <row r="71" spans="1:13">
      <c r="A71" t="s">
        <v>244</v>
      </c>
      <c r="B71">
        <f>[4]p59!B71</f>
        <v>1</v>
      </c>
      <c r="C71">
        <f>[4]p59!C71</f>
        <v>1</v>
      </c>
      <c r="D71">
        <f>[4]p59!D71</f>
        <v>1</v>
      </c>
      <c r="E71">
        <f>[4]p59!E71</f>
        <v>1</v>
      </c>
      <c r="F71">
        <f>[4]p59!F71</f>
        <v>1</v>
      </c>
      <c r="G71">
        <f>[4]p59!G71</f>
        <v>0</v>
      </c>
      <c r="H71">
        <f>[4]p59!H71</f>
        <v>0</v>
      </c>
      <c r="I71">
        <f>[4]p59!I71</f>
        <v>0</v>
      </c>
      <c r="J71">
        <f>[4]p59!J71</f>
        <v>0</v>
      </c>
      <c r="K71">
        <f>[4]p59!K71</f>
        <v>0</v>
      </c>
    </row>
    <row r="72" spans="1:13">
      <c r="A72" t="s">
        <v>245</v>
      </c>
      <c r="B72">
        <f>[4]p59!B72</f>
        <v>1</v>
      </c>
      <c r="C72">
        <f>[4]p59!C72</f>
        <v>1</v>
      </c>
      <c r="D72">
        <f>[4]p59!D72</f>
        <v>1</v>
      </c>
      <c r="E72">
        <f>[4]p59!E72</f>
        <v>1</v>
      </c>
      <c r="F72">
        <f>[4]p59!F72</f>
        <v>1</v>
      </c>
      <c r="G72">
        <f>[4]p59!G72</f>
        <v>0</v>
      </c>
      <c r="H72">
        <f>[4]p59!H72</f>
        <v>0</v>
      </c>
      <c r="I72">
        <f>[4]p59!I72</f>
        <v>0</v>
      </c>
      <c r="J72">
        <f>[4]p59!J72</f>
        <v>0</v>
      </c>
      <c r="K72">
        <f>[4]p59!K72</f>
        <v>0</v>
      </c>
    </row>
    <row r="73" spans="1:13">
      <c r="A73" t="s">
        <v>246</v>
      </c>
      <c r="B73">
        <f>[4]p59!B73</f>
        <v>0</v>
      </c>
      <c r="C73">
        <f>[4]p59!C73</f>
        <v>0</v>
      </c>
      <c r="D73">
        <f>[4]p59!D73</f>
        <v>0</v>
      </c>
      <c r="E73">
        <f>[4]p59!E73</f>
        <v>0</v>
      </c>
      <c r="F73">
        <f>[4]p59!F73</f>
        <v>0</v>
      </c>
      <c r="G73">
        <f>[4]p59!G73</f>
        <v>0</v>
      </c>
      <c r="H73">
        <f>[4]p59!H73</f>
        <v>0</v>
      </c>
      <c r="I73">
        <f>[4]p59!I73</f>
        <v>0</v>
      </c>
      <c r="J73">
        <f>[4]p59!J73</f>
        <v>0</v>
      </c>
      <c r="K73">
        <f>[4]p59!K73</f>
        <v>0</v>
      </c>
    </row>
    <row r="74" spans="1:13">
      <c r="A74" t="s">
        <v>435</v>
      </c>
      <c r="B74">
        <f>[4]p59!B74</f>
        <v>0</v>
      </c>
      <c r="C74">
        <f>[4]p59!C74</f>
        <v>0</v>
      </c>
      <c r="D74">
        <f>[4]p59!D74</f>
        <v>0</v>
      </c>
      <c r="E74">
        <f>[4]p59!E74</f>
        <v>0</v>
      </c>
      <c r="F74">
        <f>[4]p59!F74</f>
        <v>0</v>
      </c>
      <c r="G74">
        <f>[4]p59!G74</f>
        <v>0</v>
      </c>
      <c r="H74">
        <f>[4]p59!H74</f>
        <v>0</v>
      </c>
      <c r="I74">
        <f>[4]p59!I74</f>
        <v>0</v>
      </c>
      <c r="J74">
        <f>[4]p59!J74</f>
        <v>0</v>
      </c>
      <c r="K74">
        <f>[4]p59!K74</f>
        <v>0</v>
      </c>
    </row>
    <row r="75" spans="1:13">
      <c r="A75" t="s">
        <v>436</v>
      </c>
      <c r="B75">
        <f>[4]p59!B75</f>
        <v>0</v>
      </c>
      <c r="C75">
        <f>[4]p59!C75</f>
        <v>0</v>
      </c>
      <c r="D75">
        <f>[4]p59!D75</f>
        <v>0</v>
      </c>
      <c r="E75">
        <f>[4]p59!E75</f>
        <v>0</v>
      </c>
      <c r="F75">
        <f>[4]p59!F75</f>
        <v>0</v>
      </c>
      <c r="G75">
        <f>[4]p59!G75</f>
        <v>0</v>
      </c>
      <c r="H75">
        <f>[4]p59!H75</f>
        <v>0</v>
      </c>
      <c r="I75">
        <f>[4]p59!I75</f>
        <v>0</v>
      </c>
      <c r="J75">
        <f>[4]p59!J75</f>
        <v>0</v>
      </c>
      <c r="K75">
        <f>[4]p59!K75</f>
        <v>0</v>
      </c>
    </row>
    <row r="76" spans="1:13">
      <c r="A76" t="s">
        <v>437</v>
      </c>
      <c r="B76">
        <f>[4]p59!B76</f>
        <v>0</v>
      </c>
      <c r="C76">
        <f>[4]p59!C76</f>
        <v>0</v>
      </c>
      <c r="D76">
        <f>[4]p59!D76</f>
        <v>0</v>
      </c>
      <c r="E76">
        <f>[4]p59!E76</f>
        <v>0</v>
      </c>
      <c r="F76">
        <f>[4]p59!F76</f>
        <v>0</v>
      </c>
      <c r="G76">
        <f>[4]p59!G76</f>
        <v>0</v>
      </c>
      <c r="H76">
        <f>[4]p59!H76</f>
        <v>0</v>
      </c>
      <c r="I76">
        <f>[4]p59!I76</f>
        <v>0</v>
      </c>
      <c r="J76">
        <f>[4]p59!J76</f>
        <v>0</v>
      </c>
      <c r="K76">
        <f>[4]p59!K76</f>
        <v>0</v>
      </c>
    </row>
    <row r="77" spans="1:13" ht="14" thickBot="1">
      <c r="A77" s="34" t="s">
        <v>438</v>
      </c>
      <c r="B77" s="34">
        <f>[4]p59!B77</f>
        <v>0</v>
      </c>
      <c r="C77" s="34">
        <f>[4]p59!C77</f>
        <v>0</v>
      </c>
      <c r="D77" s="34">
        <f>[4]p59!D77</f>
        <v>0</v>
      </c>
      <c r="E77" s="34">
        <f>[4]p59!E77</f>
        <v>0</v>
      </c>
      <c r="F77" s="34">
        <f>[4]p59!F77</f>
        <v>0</v>
      </c>
      <c r="G77" s="34">
        <f>[4]p59!G77</f>
        <v>0</v>
      </c>
      <c r="H77" s="34">
        <f>[4]p59!H77</f>
        <v>0</v>
      </c>
      <c r="I77" s="34">
        <f>[4]p59!I77</f>
        <v>0</v>
      </c>
      <c r="J77" s="34">
        <f>[4]p59!J77</f>
        <v>0</v>
      </c>
      <c r="K77" s="34">
        <f>[4]p59!K77</f>
        <v>0</v>
      </c>
      <c r="L77" s="34"/>
      <c r="M77" s="34"/>
    </row>
    <row r="78" spans="1:13">
      <c r="A78" t="s">
        <v>247</v>
      </c>
      <c r="B78">
        <f>[4]p59!B78</f>
        <v>1</v>
      </c>
    </row>
    <row r="79" spans="1:13">
      <c r="A79" t="s">
        <v>248</v>
      </c>
      <c r="B79">
        <f>[4]p59!B79</f>
        <v>50000</v>
      </c>
    </row>
    <row r="80" spans="1:13">
      <c r="A80" t="s">
        <v>249</v>
      </c>
      <c r="B80">
        <f>[4]p59!B80</f>
        <v>50000</v>
      </c>
    </row>
    <row r="81" spans="1:2">
      <c r="A81" t="s">
        <v>250</v>
      </c>
      <c r="B81">
        <f>[4]p59!B81</f>
        <v>0</v>
      </c>
    </row>
    <row r="82" spans="1:2">
      <c r="A82" t="s">
        <v>251</v>
      </c>
      <c r="B82">
        <f>[4]p59!B82</f>
        <v>0</v>
      </c>
    </row>
    <row r="83" spans="1:2">
      <c r="A83" t="s">
        <v>252</v>
      </c>
      <c r="B83">
        <f>[4]p59!B83</f>
        <v>0</v>
      </c>
    </row>
    <row r="84" spans="1:2">
      <c r="A84" t="s">
        <v>253</v>
      </c>
      <c r="B84">
        <f>[4]p59!B84</f>
        <v>0</v>
      </c>
    </row>
    <row r="85" spans="1:2">
      <c r="A85" t="s">
        <v>254</v>
      </c>
      <c r="B85">
        <f>[4]p59!B85</f>
        <v>70994</v>
      </c>
    </row>
    <row r="86" spans="1:2">
      <c r="A86" t="s">
        <v>255</v>
      </c>
      <c r="B86">
        <f>[4]p59!B86</f>
        <v>32010</v>
      </c>
    </row>
    <row r="87" spans="1:2">
      <c r="A87" t="s">
        <v>256</v>
      </c>
      <c r="B87">
        <f>[4]p59!B87</f>
        <v>21521</v>
      </c>
    </row>
    <row r="88" spans="1:2">
      <c r="A88" t="s">
        <v>257</v>
      </c>
      <c r="B88">
        <f>[4]p59!B88</f>
        <v>48426</v>
      </c>
    </row>
    <row r="89" spans="1:2">
      <c r="A89" t="s">
        <v>258</v>
      </c>
      <c r="B89">
        <f>[4]p59!B89</f>
        <v>53106</v>
      </c>
    </row>
    <row r="90" spans="1:2">
      <c r="A90" t="s">
        <v>259</v>
      </c>
      <c r="B90">
        <f>[4]p59!B90</f>
        <v>136657</v>
      </c>
    </row>
    <row r="91" spans="1:2">
      <c r="A91" t="s">
        <v>260</v>
      </c>
      <c r="B91">
        <f>[4]p59!B91</f>
        <v>70994</v>
      </c>
    </row>
    <row r="92" spans="1:2">
      <c r="A92" t="s">
        <v>261</v>
      </c>
      <c r="B92">
        <f>[4]p59!B92</f>
        <v>32010</v>
      </c>
    </row>
    <row r="93" spans="1:2">
      <c r="A93" t="s">
        <v>262</v>
      </c>
      <c r="B93">
        <f>[4]p59!B93</f>
        <v>21521</v>
      </c>
    </row>
    <row r="94" spans="1:2">
      <c r="A94" t="s">
        <v>263</v>
      </c>
      <c r="B94">
        <f>[4]p59!B94</f>
        <v>48426</v>
      </c>
    </row>
    <row r="95" spans="1:2">
      <c r="A95" t="s">
        <v>264</v>
      </c>
      <c r="B95">
        <f>[4]p59!B95</f>
        <v>53106</v>
      </c>
    </row>
    <row r="96" spans="1:2">
      <c r="A96" t="s">
        <v>265</v>
      </c>
      <c r="B96">
        <f>[4]p59!B96</f>
        <v>136657</v>
      </c>
    </row>
    <row r="97" spans="1:2">
      <c r="A97" t="s">
        <v>266</v>
      </c>
      <c r="B97">
        <f>[4]p59!B97</f>
        <v>0</v>
      </c>
    </row>
    <row r="98" spans="1:2">
      <c r="A98" t="s">
        <v>267</v>
      </c>
      <c r="B98">
        <f>[4]p59!B98</f>
        <v>0</v>
      </c>
    </row>
    <row r="99" spans="1:2">
      <c r="A99" t="s">
        <v>268</v>
      </c>
      <c r="B99">
        <f>[4]p59!B99</f>
        <v>0</v>
      </c>
    </row>
    <row r="100" spans="1:2">
      <c r="A100" t="s">
        <v>269</v>
      </c>
      <c r="B100">
        <f>[4]p59!B100</f>
        <v>0</v>
      </c>
    </row>
    <row r="101" spans="1:2">
      <c r="A101" t="s">
        <v>270</v>
      </c>
      <c r="B101">
        <f>[4]p59!B101</f>
        <v>0</v>
      </c>
    </row>
    <row r="102" spans="1:2">
      <c r="A102" t="s">
        <v>271</v>
      </c>
      <c r="B102">
        <f>[4]p59!B102</f>
        <v>0</v>
      </c>
    </row>
    <row r="103" spans="1:2">
      <c r="A103" t="s">
        <v>272</v>
      </c>
      <c r="B103">
        <f>[4]p59!B103</f>
        <v>283976000</v>
      </c>
    </row>
    <row r="104" spans="1:2">
      <c r="A104" t="s">
        <v>273</v>
      </c>
      <c r="B104">
        <f>[4]p59!B104</f>
        <v>11523600</v>
      </c>
    </row>
    <row r="105" spans="1:2">
      <c r="A105" t="s">
        <v>274</v>
      </c>
      <c r="B105">
        <f>[4]p59!B105</f>
        <v>7317139.9999999991</v>
      </c>
    </row>
    <row r="106" spans="1:2">
      <c r="A106" t="s">
        <v>275</v>
      </c>
      <c r="B106">
        <f>[4]p59!B106</f>
        <v>1452780</v>
      </c>
    </row>
    <row r="107" spans="1:2">
      <c r="A107" t="s">
        <v>276</v>
      </c>
      <c r="B107">
        <f>[4]p59!B107</f>
        <v>2495982</v>
      </c>
    </row>
    <row r="108" spans="1:2">
      <c r="A108" t="s">
        <v>277</v>
      </c>
      <c r="B108">
        <f>[4]p59!B108</f>
        <v>5876251</v>
      </c>
    </row>
    <row r="109" spans="1:2">
      <c r="A109" t="s">
        <v>278</v>
      </c>
      <c r="B109">
        <f>[4]p59!B109</f>
        <v>1730.2727494171099</v>
      </c>
    </row>
    <row r="110" spans="1:2">
      <c r="A110" t="s">
        <v>279</v>
      </c>
      <c r="B110">
        <f>[4]p59!B110</f>
        <v>260.76042271956834</v>
      </c>
    </row>
    <row r="111" spans="1:2">
      <c r="A111" t="s">
        <v>280</v>
      </c>
      <c r="B111">
        <f>[4]p59!B111</f>
        <v>125.49230929838379</v>
      </c>
    </row>
    <row r="112" spans="1:2">
      <c r="A112" t="s">
        <v>281</v>
      </c>
      <c r="B112">
        <f>[4]p59!B112</f>
        <v>12.945230929838379</v>
      </c>
    </row>
    <row r="113" spans="1:2">
      <c r="A113" t="s">
        <v>282</v>
      </c>
      <c r="B113">
        <f>[4]p59!B113</f>
        <v>15.298909280718084</v>
      </c>
    </row>
    <row r="114" spans="1:2">
      <c r="A114" t="s">
        <v>283</v>
      </c>
      <c r="B114">
        <f>[4]p59!B114</f>
        <v>19.613986257330875</v>
      </c>
    </row>
    <row r="115" spans="1:2">
      <c r="A115" t="s">
        <v>284</v>
      </c>
      <c r="B115">
        <f>[4]p59!B115</f>
        <v>13999986</v>
      </c>
    </row>
    <row r="116" spans="1:2">
      <c r="A116" t="s">
        <v>285</v>
      </c>
      <c r="B116">
        <f>[4]p59!B116</f>
        <v>600004.80000000005</v>
      </c>
    </row>
    <row r="117" spans="1:2">
      <c r="A117" t="s">
        <v>286</v>
      </c>
      <c r="B117">
        <f>[4]p59!B117</f>
        <v>599999.4</v>
      </c>
    </row>
    <row r="118" spans="1:2">
      <c r="A118" t="s">
        <v>287</v>
      </c>
      <c r="B118">
        <f>[4]p59!B118</f>
        <v>150000.18</v>
      </c>
    </row>
    <row r="119" spans="1:2">
      <c r="A119" t="s">
        <v>288</v>
      </c>
      <c r="B119">
        <f>[4]p59!B119</f>
        <v>250000.14</v>
      </c>
    </row>
    <row r="120" spans="1:2">
      <c r="A120" t="s">
        <v>289</v>
      </c>
      <c r="B120">
        <f>[4]p59!B120</f>
        <v>1000000</v>
      </c>
    </row>
    <row r="121" spans="1:2">
      <c r="A121" t="s">
        <v>290</v>
      </c>
      <c r="B121">
        <f>[4]p59!B121</f>
        <v>25557840</v>
      </c>
    </row>
    <row r="122" spans="1:2">
      <c r="A122" t="s">
        <v>291</v>
      </c>
      <c r="B122">
        <f>[4]p59!B122</f>
        <v>795128.4</v>
      </c>
    </row>
    <row r="123" spans="1:2">
      <c r="A123" t="s">
        <v>292</v>
      </c>
      <c r="B123">
        <f>[4]p59!B123</f>
        <v>0</v>
      </c>
    </row>
    <row r="124" spans="1:2">
      <c r="A124" t="s">
        <v>293</v>
      </c>
      <c r="B124">
        <f>[4]p59!B124</f>
        <v>167069.70000000001</v>
      </c>
    </row>
    <row r="125" spans="1:2">
      <c r="A125" t="s">
        <v>294</v>
      </c>
      <c r="B125">
        <f>[4]p59!B125</f>
        <v>287037.93</v>
      </c>
    </row>
    <row r="126" spans="1:2">
      <c r="A126" t="s">
        <v>295</v>
      </c>
      <c r="B126">
        <f>[4]p59!B126</f>
        <v>337884.4325</v>
      </c>
    </row>
    <row r="127" spans="1:2">
      <c r="A127" t="s">
        <v>296</v>
      </c>
      <c r="B127">
        <f>[4]p59!B127</f>
        <v>62212</v>
      </c>
    </row>
    <row r="128" spans="1:2">
      <c r="A128" t="s">
        <v>297</v>
      </c>
      <c r="B128">
        <f>[4]p59!B128</f>
        <v>23950</v>
      </c>
    </row>
    <row r="129" spans="1:2">
      <c r="A129" t="s">
        <v>298</v>
      </c>
      <c r="B129">
        <f>[4]p59!B129</f>
        <v>20719</v>
      </c>
    </row>
    <row r="130" spans="1:2">
      <c r="A130" t="s">
        <v>299</v>
      </c>
      <c r="B130">
        <f>[4]p59!B130</f>
        <v>49116</v>
      </c>
    </row>
    <row r="131" spans="1:2">
      <c r="A131" t="s">
        <v>300</v>
      </c>
      <c r="B131">
        <f>[4]p59!B131</f>
        <v>61996</v>
      </c>
    </row>
    <row r="132" spans="1:2">
      <c r="A132" t="s">
        <v>301</v>
      </c>
      <c r="B132">
        <f>[4]p59!B132</f>
        <v>143644</v>
      </c>
    </row>
    <row r="133" spans="1:2">
      <c r="A133" t="s">
        <v>302</v>
      </c>
      <c r="B133">
        <f>[4]p59!B133</f>
        <v>62212</v>
      </c>
    </row>
    <row r="134" spans="1:2">
      <c r="A134" t="s">
        <v>303</v>
      </c>
      <c r="B134">
        <f>[4]p59!B134</f>
        <v>23950</v>
      </c>
    </row>
    <row r="135" spans="1:2">
      <c r="A135" t="s">
        <v>304</v>
      </c>
      <c r="B135">
        <f>[4]p59!B135</f>
        <v>20719</v>
      </c>
    </row>
    <row r="136" spans="1:2">
      <c r="A136" t="s">
        <v>305</v>
      </c>
      <c r="B136">
        <f>[4]p59!B136</f>
        <v>49116</v>
      </c>
    </row>
    <row r="137" spans="1:2">
      <c r="A137" t="s">
        <v>306</v>
      </c>
      <c r="B137">
        <f>[4]p59!B137</f>
        <v>61996</v>
      </c>
    </row>
    <row r="138" spans="1:2">
      <c r="A138" t="s">
        <v>307</v>
      </c>
      <c r="B138">
        <f>[4]p59!B138</f>
        <v>143644</v>
      </c>
    </row>
    <row r="139" spans="1:2">
      <c r="A139" t="s">
        <v>308</v>
      </c>
      <c r="B139">
        <f>[4]p59!B139</f>
        <v>0</v>
      </c>
    </row>
    <row r="140" spans="1:2">
      <c r="A140" t="s">
        <v>309</v>
      </c>
      <c r="B140">
        <f>[4]p59!B140</f>
        <v>0</v>
      </c>
    </row>
    <row r="141" spans="1:2">
      <c r="A141" t="s">
        <v>310</v>
      </c>
      <c r="B141">
        <f>[4]p59!B141</f>
        <v>0</v>
      </c>
    </row>
    <row r="142" spans="1:2">
      <c r="A142" t="s">
        <v>311</v>
      </c>
      <c r="B142">
        <f>[4]p59!B142</f>
        <v>0</v>
      </c>
    </row>
    <row r="143" spans="1:2">
      <c r="A143" t="s">
        <v>312</v>
      </c>
      <c r="B143">
        <f>[4]p59!B143</f>
        <v>0</v>
      </c>
    </row>
    <row r="144" spans="1:2">
      <c r="A144" t="s">
        <v>313</v>
      </c>
      <c r="B144">
        <f>[4]p59!B144</f>
        <v>0</v>
      </c>
    </row>
    <row r="145" spans="1:2">
      <c r="A145" t="s">
        <v>314</v>
      </c>
      <c r="B145">
        <f>[4]p59!B145</f>
        <v>379493200</v>
      </c>
    </row>
    <row r="146" spans="1:2">
      <c r="A146" t="s">
        <v>315</v>
      </c>
      <c r="B146">
        <f>[4]p59!B146</f>
        <v>10777500</v>
      </c>
    </row>
    <row r="147" spans="1:2">
      <c r="A147" t="s">
        <v>316</v>
      </c>
      <c r="B147">
        <f>[4]p59!B147</f>
        <v>9323550</v>
      </c>
    </row>
    <row r="148" spans="1:2">
      <c r="A148" t="s">
        <v>317</v>
      </c>
      <c r="B148">
        <f>[4]p59!B148</f>
        <v>1964640</v>
      </c>
    </row>
    <row r="149" spans="1:2">
      <c r="A149" t="s">
        <v>318</v>
      </c>
      <c r="B149">
        <f>[4]p59!B149</f>
        <v>3409780</v>
      </c>
    </row>
    <row r="150" spans="1:2">
      <c r="A150" t="s">
        <v>319</v>
      </c>
      <c r="B150">
        <f>[4]p59!B150</f>
        <v>8044064</v>
      </c>
    </row>
    <row r="151" spans="1:2">
      <c r="A151" t="s">
        <v>320</v>
      </c>
      <c r="B151">
        <f>[4]p59!B151</f>
        <v>2593.5531023689614</v>
      </c>
    </row>
    <row r="152" spans="1:2">
      <c r="A152" t="s">
        <v>321</v>
      </c>
      <c r="B152">
        <f>[4]p59!B152</f>
        <v>359.91752769845721</v>
      </c>
    </row>
    <row r="153" spans="1:2">
      <c r="A153" t="s">
        <v>322</v>
      </c>
      <c r="B153">
        <f>[4]p59!B153</f>
        <v>188.10385138060599</v>
      </c>
    </row>
    <row r="154" spans="1:2">
      <c r="A154" t="s">
        <v>323</v>
      </c>
      <c r="B154">
        <f>[4]p59!B154</f>
        <v>18.612385138060599</v>
      </c>
    </row>
    <row r="155" spans="1:2">
      <c r="A155" t="s">
        <v>324</v>
      </c>
      <c r="B155">
        <f>[4]p59!B155</f>
        <v>21.996455163162526</v>
      </c>
    </row>
    <row r="156" spans="1:2">
      <c r="A156" t="s">
        <v>325</v>
      </c>
      <c r="B156">
        <f>[4]p59!B156</f>
        <v>27.900583542516063</v>
      </c>
    </row>
    <row r="157" spans="1:2">
      <c r="A157" t="s">
        <v>326</v>
      </c>
      <c r="B157">
        <f>[4]p59!B157</f>
        <v>16999983</v>
      </c>
    </row>
    <row r="158" spans="1:2">
      <c r="A158" t="s">
        <v>327</v>
      </c>
      <c r="B158">
        <f>[4]p59!B158</f>
        <v>800006.4</v>
      </c>
    </row>
    <row r="159" spans="1:2">
      <c r="A159" t="s">
        <v>328</v>
      </c>
      <c r="B159">
        <f>[4]p59!B159</f>
        <v>799999.2</v>
      </c>
    </row>
    <row r="160" spans="1:2">
      <c r="A160" t="s">
        <v>329</v>
      </c>
      <c r="B160">
        <f>[4]p59!B160</f>
        <v>199999.8</v>
      </c>
    </row>
    <row r="161" spans="1:2">
      <c r="A161" t="s">
        <v>330</v>
      </c>
      <c r="B161">
        <f>[4]p59!B161</f>
        <v>350000.04</v>
      </c>
    </row>
    <row r="162" spans="1:2">
      <c r="A162" t="s">
        <v>331</v>
      </c>
      <c r="B162">
        <f>[4]p59!B162</f>
        <v>1200000</v>
      </c>
    </row>
    <row r="163" spans="1:2">
      <c r="A163" t="s">
        <v>332</v>
      </c>
      <c r="B163">
        <f>[4]p59!B163</f>
        <v>34154388</v>
      </c>
    </row>
    <row r="164" spans="1:2">
      <c r="A164" t="s">
        <v>333</v>
      </c>
      <c r="B164">
        <f>[4]p59!B164</f>
        <v>0</v>
      </c>
    </row>
    <row r="165" spans="1:2">
      <c r="A165" t="s">
        <v>334</v>
      </c>
      <c r="B165">
        <f>[4]p59!B165</f>
        <v>857766.6</v>
      </c>
    </row>
    <row r="166" spans="1:2">
      <c r="A166" t="s">
        <v>335</v>
      </c>
      <c r="B166">
        <f>[4]p59!B166</f>
        <v>225933.6</v>
      </c>
    </row>
    <row r="167" spans="1:2">
      <c r="A167" t="s">
        <v>336</v>
      </c>
      <c r="B167">
        <f>[4]p59!B167</f>
        <v>392124.7</v>
      </c>
    </row>
    <row r="168" spans="1:2">
      <c r="A168" t="s">
        <v>337</v>
      </c>
      <c r="B168">
        <f>[4]p59!B168</f>
        <v>0</v>
      </c>
    </row>
    <row r="169" spans="1:2">
      <c r="A169" t="s">
        <v>338</v>
      </c>
      <c r="B169">
        <f>[4]p59!B169</f>
        <v>3</v>
      </c>
    </row>
    <row r="170" spans="1:2">
      <c r="A170" t="s">
        <v>339</v>
      </c>
      <c r="B170">
        <f>[4]p59!B170</f>
        <v>6</v>
      </c>
    </row>
    <row r="171" spans="1:2">
      <c r="A171" t="s">
        <v>340</v>
      </c>
      <c r="B171">
        <f>[4]p59!B171</f>
        <v>395074</v>
      </c>
    </row>
    <row r="172" spans="1:2">
      <c r="A172" t="s">
        <v>341</v>
      </c>
      <c r="B172">
        <f>[4]p59!B172</f>
        <v>9849434.6999999993</v>
      </c>
    </row>
    <row r="173" spans="1:2">
      <c r="A173" t="s">
        <v>342</v>
      </c>
      <c r="B173">
        <f>[4]p59!B173</f>
        <v>36523482.450000003</v>
      </c>
    </row>
    <row r="174" spans="1:2">
      <c r="A174" t="s">
        <v>343</v>
      </c>
      <c r="B174">
        <f>[4]p59!B174</f>
        <v>396456</v>
      </c>
    </row>
    <row r="175" spans="1:2">
      <c r="A175" t="s">
        <v>344</v>
      </c>
      <c r="B175">
        <f>[4]p59!B175</f>
        <v>9849434.6999999993</v>
      </c>
    </row>
    <row r="176" spans="1:2">
      <c r="A176" t="s">
        <v>345</v>
      </c>
      <c r="B176">
        <f>[4]p59!B176</f>
        <v>36609254.149999999</v>
      </c>
    </row>
    <row r="177" spans="1:2">
      <c r="A177" t="s">
        <v>346</v>
      </c>
      <c r="B177">
        <f>[4]p59!B177</f>
        <v>391500</v>
      </c>
    </row>
    <row r="178" spans="1:2">
      <c r="A178" t="s">
        <v>347</v>
      </c>
      <c r="B178">
        <f>[4]p59!B178</f>
        <v>9823947.9704545457</v>
      </c>
    </row>
    <row r="179" spans="1:2">
      <c r="A179" t="s">
        <v>348</v>
      </c>
      <c r="B179">
        <f>[4]p59!B179</f>
        <v>36596293.300000004</v>
      </c>
    </row>
    <row r="180" spans="1:2">
      <c r="A180" t="s">
        <v>349</v>
      </c>
      <c r="B180">
        <f>[4]p59!B180</f>
        <v>374884</v>
      </c>
    </row>
    <row r="181" spans="1:2">
      <c r="A181" t="s">
        <v>350</v>
      </c>
      <c r="B181">
        <f>[4]p59!B181</f>
        <v>1963418</v>
      </c>
    </row>
    <row r="182" spans="1:2">
      <c r="A182" t="s">
        <v>351</v>
      </c>
      <c r="B182">
        <f>[4]p59!B182</f>
        <v>7957734</v>
      </c>
    </row>
    <row r="183" spans="1:2">
      <c r="A183" t="s">
        <v>352</v>
      </c>
      <c r="B183">
        <f>[4]p59!B183</f>
        <v>374884</v>
      </c>
    </row>
    <row r="184" spans="1:2">
      <c r="A184" t="s">
        <v>353</v>
      </c>
      <c r="B184">
        <f>[4]p59!B184</f>
        <v>1963418</v>
      </c>
    </row>
    <row r="185" spans="1:2">
      <c r="A185" t="s">
        <v>354</v>
      </c>
      <c r="B185">
        <f>[4]p59!B185</f>
        <v>7957734</v>
      </c>
    </row>
    <row r="186" spans="1:2">
      <c r="A186" t="s">
        <v>355</v>
      </c>
      <c r="B186">
        <f>[4]p59!B186</f>
        <v>370198</v>
      </c>
    </row>
    <row r="187" spans="1:2">
      <c r="A187" t="s">
        <v>356</v>
      </c>
      <c r="B187">
        <f>[4]p59!B187</f>
        <v>1954046</v>
      </c>
    </row>
    <row r="188" spans="1:2">
      <c r="A188" t="s">
        <v>357</v>
      </c>
      <c r="B188">
        <f>[4]p59!B188</f>
        <v>7858641</v>
      </c>
    </row>
    <row r="189" spans="1:2">
      <c r="A189" t="s">
        <v>358</v>
      </c>
      <c r="B189">
        <f>[4]p59!B189</f>
        <v>0</v>
      </c>
    </row>
    <row r="190" spans="1:2">
      <c r="A190" t="s">
        <v>359</v>
      </c>
      <c r="B190">
        <f>[4]p59!B190</f>
        <v>0</v>
      </c>
    </row>
    <row r="191" spans="1:2">
      <c r="A191" t="s">
        <v>360</v>
      </c>
      <c r="B191">
        <f>[4]p59!B191</f>
        <v>0</v>
      </c>
    </row>
    <row r="192" spans="1:2">
      <c r="A192" t="s">
        <v>361</v>
      </c>
      <c r="B192">
        <f>[4]p59!B192</f>
        <v>146263</v>
      </c>
    </row>
    <row r="193" spans="1:2">
      <c r="A193" t="s">
        <v>362</v>
      </c>
      <c r="B193">
        <f>[4]p59!B193</f>
        <v>17168032.199999999</v>
      </c>
    </row>
    <row r="194" spans="1:2">
      <c r="A194" t="s">
        <v>363</v>
      </c>
      <c r="B194">
        <f>[4]p59!B194</f>
        <v>117.37780048800984</v>
      </c>
    </row>
    <row r="195" spans="1:2">
      <c r="A195" t="s">
        <v>364</v>
      </c>
      <c r="B195">
        <f>[4]p59!B195</f>
        <v>0</v>
      </c>
    </row>
    <row r="196" spans="1:2">
      <c r="A196" t="s">
        <v>365</v>
      </c>
      <c r="B196">
        <f>[4]p59!B196</f>
        <v>0</v>
      </c>
    </row>
    <row r="197" spans="1:2">
      <c r="A197" t="s">
        <v>366</v>
      </c>
      <c r="B197">
        <f>[4]p59!B197</f>
        <v>0</v>
      </c>
    </row>
    <row r="198" spans="1:2">
      <c r="A198" t="s">
        <v>367</v>
      </c>
      <c r="B198">
        <f>[4]p59!B198</f>
        <v>0</v>
      </c>
    </row>
    <row r="199" spans="1:2">
      <c r="A199" t="s">
        <v>368</v>
      </c>
      <c r="B199">
        <f>[4]p59!B199</f>
        <v>0</v>
      </c>
    </row>
    <row r="200" spans="1:2">
      <c r="A200" t="s">
        <v>369</v>
      </c>
      <c r="B200">
        <f>[4]p59!B200</f>
        <v>0</v>
      </c>
    </row>
    <row r="201" spans="1:2">
      <c r="A201" t="s">
        <v>370</v>
      </c>
      <c r="B201">
        <f>[4]p59!B201</f>
        <v>49626</v>
      </c>
    </row>
    <row r="202" spans="1:2">
      <c r="A202" t="s">
        <v>371</v>
      </c>
      <c r="B202">
        <f>[4]p59!B202</f>
        <v>1313332</v>
      </c>
    </row>
    <row r="203" spans="1:2">
      <c r="A203" t="s">
        <v>372</v>
      </c>
      <c r="B203">
        <f>[4]p59!B203</f>
        <v>26.464591713703438</v>
      </c>
    </row>
    <row r="204" spans="1:2">
      <c r="A204" t="s">
        <v>373</v>
      </c>
      <c r="B204">
        <f>[4]p59!B204</f>
        <v>0</v>
      </c>
    </row>
    <row r="205" spans="1:2">
      <c r="A205" t="s">
        <v>374</v>
      </c>
      <c r="B205">
        <f>[4]p59!B205</f>
        <v>0</v>
      </c>
    </row>
    <row r="206" spans="1:2">
      <c r="A206" t="s">
        <v>375</v>
      </c>
      <c r="B206">
        <f>[4]p59!B206</f>
        <v>0</v>
      </c>
    </row>
    <row r="207" spans="1:2">
      <c r="A207" t="s">
        <v>376</v>
      </c>
      <c r="B207">
        <f>[4]p59!B207</f>
        <v>198860</v>
      </c>
    </row>
    <row r="208" spans="1:2">
      <c r="A208" t="s">
        <v>377</v>
      </c>
      <c r="B208">
        <f>[4]p59!B208</f>
        <v>371206</v>
      </c>
    </row>
    <row r="209" spans="1:2">
      <c r="A209" t="s">
        <v>378</v>
      </c>
      <c r="B209">
        <f>[4]p59!B209</f>
        <v>0</v>
      </c>
    </row>
    <row r="210" spans="1:2">
      <c r="A210" t="s">
        <v>379</v>
      </c>
      <c r="B210">
        <f>[4]p59!B210</f>
        <v>0</v>
      </c>
    </row>
    <row r="211" spans="1:2">
      <c r="A211" t="s">
        <v>380</v>
      </c>
      <c r="B211">
        <f>[4]p59!B211</f>
        <v>699028.2</v>
      </c>
    </row>
    <row r="212" spans="1:2">
      <c r="A212" t="s">
        <v>381</v>
      </c>
      <c r="B212">
        <f>[4]p59!B212</f>
        <v>1259448</v>
      </c>
    </row>
    <row r="213" spans="1:2">
      <c r="A213" t="s">
        <v>382</v>
      </c>
      <c r="B213">
        <f>[4]p59!B213</f>
        <v>38210668.272696294</v>
      </c>
    </row>
    <row r="214" spans="1:2">
      <c r="A214" t="s">
        <v>137</v>
      </c>
      <c r="B214">
        <f>[4]p59!B214</f>
        <v>196980</v>
      </c>
    </row>
    <row r="215" spans="1:2">
      <c r="A215" t="s">
        <v>383</v>
      </c>
      <c r="B215">
        <f>[4]p59!B215</f>
        <v>0</v>
      </c>
    </row>
    <row r="216" spans="1:2">
      <c r="A216" t="s">
        <v>384</v>
      </c>
      <c r="B216">
        <f>[4]p59!B216</f>
        <v>38407648.272696294</v>
      </c>
    </row>
    <row r="217" spans="1:2">
      <c r="A217" t="s">
        <v>385</v>
      </c>
      <c r="B217">
        <f>[4]p59!B217</f>
        <v>15971166</v>
      </c>
    </row>
    <row r="218" spans="1:2">
      <c r="A218" t="s">
        <v>386</v>
      </c>
      <c r="B218">
        <f>[4]p59!B218</f>
        <v>1269094.2</v>
      </c>
    </row>
    <row r="219" spans="1:2">
      <c r="A219" t="s">
        <v>387</v>
      </c>
      <c r="B219">
        <f>[4]p59!B219</f>
        <v>4160842</v>
      </c>
    </row>
    <row r="220" spans="1:2">
      <c r="A220" t="s">
        <v>388</v>
      </c>
      <c r="B220">
        <f>[4]p59!B220</f>
        <v>442152</v>
      </c>
    </row>
    <row r="221" spans="1:2">
      <c r="A221" t="s">
        <v>145</v>
      </c>
      <c r="B221">
        <f>[4]p59!B221</f>
        <v>4800000</v>
      </c>
    </row>
    <row r="222" spans="1:2">
      <c r="A222" t="s">
        <v>146</v>
      </c>
      <c r="B222">
        <f>[4]p59!B222</f>
        <v>1069186</v>
      </c>
    </row>
    <row r="223" spans="1:2">
      <c r="A223" t="s">
        <v>389</v>
      </c>
      <c r="B223">
        <f>[4]p59!B223</f>
        <v>173012</v>
      </c>
    </row>
    <row r="224" spans="1:2">
      <c r="A224" t="s">
        <v>390</v>
      </c>
      <c r="B224">
        <f>[4]p59!B224</f>
        <v>0</v>
      </c>
    </row>
    <row r="225" spans="1:2">
      <c r="A225" t="s">
        <v>391</v>
      </c>
      <c r="B225">
        <f>[4]p59!B225</f>
        <v>0</v>
      </c>
    </row>
    <row r="226" spans="1:2">
      <c r="A226" t="s">
        <v>392</v>
      </c>
      <c r="B226">
        <f>[4]p59!B226</f>
        <v>2700000</v>
      </c>
    </row>
    <row r="227" spans="1:2">
      <c r="A227" t="s">
        <v>152</v>
      </c>
      <c r="B227">
        <f>[4]p59!B227</f>
        <v>160000</v>
      </c>
    </row>
    <row r="228" spans="1:2">
      <c r="A228" t="s">
        <v>393</v>
      </c>
      <c r="B228">
        <f>[4]p59!B228</f>
        <v>13200</v>
      </c>
    </row>
    <row r="229" spans="1:2">
      <c r="A229" t="s">
        <v>394</v>
      </c>
      <c r="B229">
        <f>[4]p59!B229</f>
        <v>267938</v>
      </c>
    </row>
    <row r="230" spans="1:2">
      <c r="A230" t="s">
        <v>395</v>
      </c>
      <c r="B230">
        <f>[4]p59!B230</f>
        <v>2651846.1249664486</v>
      </c>
    </row>
    <row r="231" spans="1:2">
      <c r="A231" t="s">
        <v>396</v>
      </c>
      <c r="B231">
        <f>[4]p59!B231</f>
        <v>33678436.324966446</v>
      </c>
    </row>
    <row r="232" spans="1:2">
      <c r="A232" t="s">
        <v>397</v>
      </c>
      <c r="B232">
        <f>[4]p59!B232</f>
        <v>4729211.9477298483</v>
      </c>
    </row>
    <row r="233" spans="1:2">
      <c r="A233" t="s">
        <v>398</v>
      </c>
      <c r="B233">
        <f>[4]p59!B233</f>
        <v>1607932</v>
      </c>
    </row>
    <row r="234" spans="1:2">
      <c r="A234" t="s">
        <v>243</v>
      </c>
      <c r="B234">
        <f>[4]p59!B234</f>
        <v>3121279.9477298483</v>
      </c>
    </row>
    <row r="235" spans="1:2">
      <c r="A235" t="s">
        <v>399</v>
      </c>
      <c r="B235">
        <f>[4]p59!B235</f>
        <v>6250000</v>
      </c>
    </row>
    <row r="236" spans="1:2">
      <c r="A236" t="s">
        <v>400</v>
      </c>
      <c r="B236">
        <f>[4]p59!B236</f>
        <v>11666666.666666668</v>
      </c>
    </row>
    <row r="237" spans="1:2">
      <c r="A237" t="s">
        <v>401</v>
      </c>
      <c r="B237">
        <f>[4]p59!B237</f>
        <v>10000000</v>
      </c>
    </row>
    <row r="238" spans="1:2">
      <c r="A238" t="s">
        <v>402</v>
      </c>
      <c r="B238">
        <f>[4]p59!B238</f>
        <v>400</v>
      </c>
    </row>
    <row r="239" spans="1:2">
      <c r="A239" t="s">
        <v>403</v>
      </c>
      <c r="B239">
        <f>[4]p59!B239</f>
        <v>300</v>
      </c>
    </row>
    <row r="240" spans="1:2">
      <c r="A240" t="s">
        <v>404</v>
      </c>
      <c r="B240">
        <f>[4]p59!B240</f>
        <v>1000</v>
      </c>
    </row>
    <row r="241" spans="1:2">
      <c r="A241" t="s">
        <v>405</v>
      </c>
      <c r="B241">
        <f>[4]p59!B241</f>
        <v>1.4</v>
      </c>
    </row>
    <row r="242" spans="1:2">
      <c r="A242" t="s">
        <v>406</v>
      </c>
      <c r="B242">
        <f>[4]p59!B242</f>
        <v>3.8</v>
      </c>
    </row>
    <row r="243" spans="1:2">
      <c r="A243" t="s">
        <v>407</v>
      </c>
      <c r="B243">
        <f>[4]p59!B243</f>
        <v>32148085</v>
      </c>
    </row>
    <row r="244" spans="1:2">
      <c r="A244" t="s">
        <v>408</v>
      </c>
      <c r="B244">
        <f>[4]p59!B244</f>
        <v>2942434</v>
      </c>
    </row>
    <row r="245" spans="1:2">
      <c r="A245" t="s">
        <v>409</v>
      </c>
      <c r="B245">
        <f>[4]p59!B245</f>
        <v>60000</v>
      </c>
    </row>
    <row r="246" spans="1:2">
      <c r="A246" t="s">
        <v>410</v>
      </c>
      <c r="B246">
        <f>[4]p59!B246</f>
        <v>0</v>
      </c>
    </row>
    <row r="247" spans="1:2">
      <c r="A247" t="s">
        <v>411</v>
      </c>
      <c r="B247">
        <f>[4]p59!B247</f>
        <v>6.9</v>
      </c>
    </row>
    <row r="248" spans="1:2">
      <c r="A248" t="s">
        <v>412</v>
      </c>
      <c r="B248">
        <f>[4]p59!B248</f>
        <v>6.9</v>
      </c>
    </row>
    <row r="249" spans="1:2">
      <c r="A249" t="s">
        <v>413</v>
      </c>
      <c r="B249">
        <f>[4]p59!B249</f>
        <v>0</v>
      </c>
    </row>
    <row r="250" spans="1:2">
      <c r="A250" t="s">
        <v>414</v>
      </c>
      <c r="B250">
        <f>[4]p59!B250</f>
        <v>0</v>
      </c>
    </row>
    <row r="251" spans="1:2">
      <c r="A251" t="s">
        <v>415</v>
      </c>
      <c r="B251">
        <f>[4]p59!B251</f>
        <v>0</v>
      </c>
    </row>
    <row r="252" spans="1:2">
      <c r="A252" t="s">
        <v>416</v>
      </c>
      <c r="B252">
        <f>[4]p59!B252</f>
        <v>0</v>
      </c>
    </row>
    <row r="253" spans="1:2">
      <c r="A253" t="s">
        <v>417</v>
      </c>
      <c r="B253">
        <f>[4]p59!B253</f>
        <v>0</v>
      </c>
    </row>
    <row r="254" spans="1:2">
      <c r="A254" t="s">
        <v>418</v>
      </c>
      <c r="B254">
        <f>[4]p59!B254</f>
        <v>0</v>
      </c>
    </row>
    <row r="255" spans="1:2">
      <c r="A255" t="s">
        <v>419</v>
      </c>
      <c r="B255">
        <f>[4]p59!B255</f>
        <v>0</v>
      </c>
    </row>
    <row r="256" spans="1:2">
      <c r="A256" t="s">
        <v>420</v>
      </c>
      <c r="B256">
        <f>[4]p59!B256</f>
        <v>0</v>
      </c>
    </row>
    <row r="257" spans="1:2">
      <c r="A257" t="s">
        <v>421</v>
      </c>
      <c r="B257">
        <f>[4]p59!B257</f>
        <v>0</v>
      </c>
    </row>
    <row r="258" spans="1:2">
      <c r="A258" t="s">
        <v>422</v>
      </c>
      <c r="B258">
        <f>[4]p59!B258</f>
        <v>0</v>
      </c>
    </row>
    <row r="259" spans="1:2">
      <c r="A259" t="s">
        <v>423</v>
      </c>
      <c r="B259">
        <f>[4]p59!B259</f>
        <v>5</v>
      </c>
    </row>
    <row r="260" spans="1:2">
      <c r="A260" t="s">
        <v>1065</v>
      </c>
      <c r="B260">
        <f>[4]p59!B260</f>
        <v>13.547408999204103</v>
      </c>
    </row>
    <row r="261" spans="1:2">
      <c r="A261" t="s">
        <v>1066</v>
      </c>
      <c r="B261">
        <f>[4]p59!B261</f>
        <v>21.228210309077845</v>
      </c>
    </row>
    <row r="262" spans="1:2">
      <c r="A262" t="s">
        <v>227</v>
      </c>
      <c r="B262">
        <f>[4]p59!B262</f>
        <v>91</v>
      </c>
    </row>
    <row r="263" spans="1:2">
      <c r="A263" t="s">
        <v>228</v>
      </c>
      <c r="B263">
        <f>[4]p59!B263</f>
        <v>91</v>
      </c>
    </row>
    <row r="264" spans="1:2">
      <c r="A264" t="s">
        <v>346</v>
      </c>
      <c r="B264">
        <f>[4]p59!B264</f>
        <v>391500</v>
      </c>
    </row>
    <row r="265" spans="1:2">
      <c r="A265" t="s">
        <v>355</v>
      </c>
      <c r="B265">
        <f>[4]p59!B265</f>
        <v>370198</v>
      </c>
    </row>
    <row r="266" spans="1:2">
      <c r="A266" t="s">
        <v>338</v>
      </c>
      <c r="B266">
        <f>[4]p59!B266</f>
        <v>3</v>
      </c>
    </row>
    <row r="267" spans="1:2">
      <c r="A267" t="s">
        <v>339</v>
      </c>
      <c r="B267">
        <f>[4]p59!B267</f>
        <v>6</v>
      </c>
    </row>
    <row r="268" spans="1:2">
      <c r="A268" t="s">
        <v>1067</v>
      </c>
      <c r="B268">
        <f>[4]p59!B268</f>
        <v>939600</v>
      </c>
    </row>
    <row r="269" spans="1:2">
      <c r="A269" t="s">
        <v>1068</v>
      </c>
      <c r="B269">
        <f>[4]p59!B269</f>
        <v>1110594</v>
      </c>
    </row>
    <row r="270" spans="1:2">
      <c r="A270" t="s">
        <v>1069</v>
      </c>
      <c r="B270">
        <f>[4]p59!B270</f>
        <v>3121507.9633121267</v>
      </c>
    </row>
    <row r="271" spans="1:2">
      <c r="A271" t="s">
        <v>1070</v>
      </c>
      <c r="B271">
        <f>[4]p59!B271</f>
        <v>0.63616587851379147</v>
      </c>
    </row>
    <row r="272" spans="1:2">
      <c r="A272" t="s">
        <v>1071</v>
      </c>
      <c r="B272">
        <f>[4]p59!B272</f>
        <v>0.67613848418008582</v>
      </c>
    </row>
    <row r="273" spans="1:2">
      <c r="A273" t="s">
        <v>1072</v>
      </c>
      <c r="B273">
        <f>[4]p59!B273</f>
        <v>0.66697691854710917</v>
      </c>
    </row>
    <row r="274" spans="1:2">
      <c r="A274" t="s">
        <v>1073</v>
      </c>
      <c r="B274">
        <f>[4]p59!B274</f>
        <v>0.61109840366840984</v>
      </c>
    </row>
    <row r="275" spans="1:2">
      <c r="A275" t="s">
        <v>1087</v>
      </c>
      <c r="B275">
        <f>[4]p59!B275</f>
        <v>0.66697691854710917</v>
      </c>
    </row>
    <row r="276" spans="1:2">
      <c r="A276" t="s">
        <v>1088</v>
      </c>
      <c r="B276">
        <f>[4]p59!B276</f>
        <v>0.61109840366840984</v>
      </c>
    </row>
    <row r="277" spans="1:2">
      <c r="A277" t="s">
        <v>1091</v>
      </c>
      <c r="B277">
        <f>[4]p59!B277</f>
        <v>4365357.9477298483</v>
      </c>
    </row>
    <row r="278" spans="1:2">
      <c r="A278" t="s">
        <v>1092</v>
      </c>
      <c r="B278">
        <f>[4]p59!B278</f>
        <v>1.8169449744364128</v>
      </c>
    </row>
    <row r="279" spans="1:2">
      <c r="A279" t="s">
        <v>1093</v>
      </c>
      <c r="B279">
        <f>[4]p59!B279</f>
        <v>0.64500549031843613</v>
      </c>
    </row>
    <row r="280" spans="1:2">
      <c r="A280" t="s">
        <v>1094</v>
      </c>
      <c r="B280">
        <f>[4]p59!B280</f>
        <v>0.35499450968156393</v>
      </c>
    </row>
    <row r="281" spans="1:2">
      <c r="A281" t="s">
        <v>1099</v>
      </c>
      <c r="B281">
        <f>[4]p59!B281</f>
        <v>0.10032000000000001</v>
      </c>
    </row>
    <row r="282" spans="1:2">
      <c r="A282" t="s">
        <v>1100</v>
      </c>
      <c r="B282">
        <f>[4]p59!B282</f>
        <v>0.1272541746165462</v>
      </c>
    </row>
    <row r="283" spans="1:2">
      <c r="A283" t="s">
        <v>1095</v>
      </c>
      <c r="B283">
        <f>[4]p59!B283</f>
        <v>29205651</v>
      </c>
    </row>
    <row r="284" spans="1:2">
      <c r="A284" t="s">
        <v>1096</v>
      </c>
      <c r="B284">
        <f>[4]p59!B284</f>
        <v>16074042.643508852</v>
      </c>
    </row>
    <row r="285" spans="1:2">
      <c r="A285" t="s">
        <v>1097</v>
      </c>
      <c r="B285">
        <f>[4]p59!B285</f>
        <v>1243849.9844177214</v>
      </c>
    </row>
    <row r="286" spans="1:2">
      <c r="A286" t="s">
        <v>1101</v>
      </c>
      <c r="B286">
        <f>[4]p59!B286</f>
        <v>3000000</v>
      </c>
    </row>
    <row r="287" spans="1:2">
      <c r="A287" t="s">
        <v>1102</v>
      </c>
      <c r="B287">
        <f>[4]p59!B287</f>
        <v>1320000</v>
      </c>
    </row>
    <row r="288" spans="1:2">
      <c r="A288" t="s">
        <v>1103</v>
      </c>
      <c r="B288">
        <f>[4]p59!B288</f>
        <v>0</v>
      </c>
    </row>
    <row r="289" spans="1:2">
      <c r="A289" t="s">
        <v>1069</v>
      </c>
      <c r="B289">
        <f>[4]p59!B289</f>
        <v>3121507.9633121267</v>
      </c>
    </row>
    <row r="290" spans="1:2">
      <c r="A290" t="s">
        <v>508</v>
      </c>
      <c r="B290">
        <f>[4]p59!B290</f>
        <v>0.10988148411167845</v>
      </c>
    </row>
    <row r="291" spans="1:2">
      <c r="A291" t="s">
        <v>1104</v>
      </c>
      <c r="B291">
        <f>[4]p59!B291</f>
        <v>0.38563493667591559</v>
      </c>
    </row>
  </sheetData>
  <phoneticPr fontId="33" type="noConversion"/>
  <pageMargins left="0.75" right="0.75" top="1" bottom="1" header="0.5" footer="0.5"/>
  <headerFooter alignWithMargins="0"/>
  <drawing r:id="rId1"/>
</worksheet>
</file>

<file path=xl/worksheets/sheet7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4"/>
  <dimension ref="A1:T291"/>
  <sheetViews>
    <sheetView topLeftCell="A215" workbookViewId="0">
      <selection activeCell="B234" sqref="B234"/>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1214</v>
      </c>
    </row>
    <row r="2" spans="1:11">
      <c r="A2">
        <v>60</v>
      </c>
      <c r="B2" t="s">
        <v>176</v>
      </c>
      <c r="C2" t="s">
        <v>177</v>
      </c>
      <c r="D2" t="s">
        <v>178</v>
      </c>
      <c r="E2" t="s">
        <v>8</v>
      </c>
      <c r="F2" t="s">
        <v>179</v>
      </c>
      <c r="G2" t="s">
        <v>10</v>
      </c>
      <c r="H2" t="s">
        <v>180</v>
      </c>
    </row>
    <row r="3" spans="1:11">
      <c r="A3" t="s">
        <v>181</v>
      </c>
      <c r="B3">
        <f>[4]p60!B3</f>
        <v>352195</v>
      </c>
      <c r="C3">
        <f>[4]p60!C3</f>
        <v>159695</v>
      </c>
      <c r="D3">
        <f>[4]p60!D3</f>
        <v>106420</v>
      </c>
      <c r="E3">
        <f>[4]p60!E3</f>
        <v>246455</v>
      </c>
      <c r="F3">
        <f>[4]p60!F3</f>
        <v>269680</v>
      </c>
      <c r="G3">
        <f>[4]p60!G3</f>
        <v>685265</v>
      </c>
      <c r="H3">
        <f>[4]p60!H3</f>
        <v>1819710</v>
      </c>
      <c r="I3">
        <f>[4]p60!I3</f>
        <v>0</v>
      </c>
      <c r="J3">
        <f>[4]p60!J3</f>
        <v>0</v>
      </c>
      <c r="K3">
        <f>[4]p60!K3</f>
        <v>0</v>
      </c>
    </row>
    <row r="4" spans="1:11">
      <c r="A4" t="s">
        <v>182</v>
      </c>
      <c r="B4">
        <f>[4]p60!B4</f>
        <v>352195</v>
      </c>
      <c r="C4">
        <f>[4]p60!C4</f>
        <v>159695</v>
      </c>
      <c r="D4">
        <f>[4]p60!D4</f>
        <v>106420</v>
      </c>
      <c r="E4">
        <f>[4]p60!E4</f>
        <v>246455</v>
      </c>
      <c r="F4">
        <f>[4]p60!F4</f>
        <v>269680</v>
      </c>
      <c r="G4">
        <f>[4]p60!G4</f>
        <v>685265</v>
      </c>
      <c r="H4">
        <f>[4]p60!H4</f>
        <v>1819710</v>
      </c>
      <c r="I4">
        <f>[4]p60!I4</f>
        <v>0</v>
      </c>
      <c r="J4">
        <f>[4]p60!J4</f>
        <v>0</v>
      </c>
      <c r="K4">
        <f>[4]p60!K4</f>
        <v>0</v>
      </c>
    </row>
    <row r="5" spans="1:11">
      <c r="A5" t="s">
        <v>183</v>
      </c>
      <c r="B5">
        <f>[4]p60!B5</f>
        <v>0</v>
      </c>
      <c r="C5">
        <f>[4]p60!C5</f>
        <v>0</v>
      </c>
      <c r="D5">
        <f>[4]p60!D5</f>
        <v>106420</v>
      </c>
      <c r="E5">
        <f>[4]p60!E5</f>
        <v>0</v>
      </c>
      <c r="F5">
        <f>[4]p60!F5</f>
        <v>0</v>
      </c>
      <c r="G5">
        <f>[4]p60!G5</f>
        <v>0</v>
      </c>
      <c r="H5">
        <f>[4]p60!H5</f>
        <v>0</v>
      </c>
      <c r="I5">
        <f>[4]p60!I5</f>
        <v>0</v>
      </c>
      <c r="J5">
        <f>[4]p60!J5</f>
        <v>0</v>
      </c>
      <c r="K5">
        <f>[4]p60!K5</f>
        <v>0</v>
      </c>
    </row>
    <row r="6" spans="1:11">
      <c r="A6" t="s">
        <v>184</v>
      </c>
      <c r="B6">
        <f>[4]p60!B6</f>
        <v>352195</v>
      </c>
      <c r="C6">
        <f>[4]p60!C6</f>
        <v>159695</v>
      </c>
      <c r="D6">
        <f>[4]p60!D6</f>
        <v>0</v>
      </c>
      <c r="E6">
        <f>[4]p60!E6</f>
        <v>246455</v>
      </c>
      <c r="F6">
        <f>[4]p60!F6</f>
        <v>269680</v>
      </c>
      <c r="G6">
        <f>[4]p60!G6</f>
        <v>685265</v>
      </c>
      <c r="H6">
        <f>[4]p60!H6</f>
        <v>0</v>
      </c>
      <c r="I6">
        <f>[4]p60!I6</f>
        <v>0</v>
      </c>
      <c r="J6">
        <f>[4]p60!J6</f>
        <v>0</v>
      </c>
      <c r="K6">
        <f>[4]p60!K6</f>
        <v>0</v>
      </c>
    </row>
    <row r="7" spans="1:11">
      <c r="A7" t="s">
        <v>185</v>
      </c>
      <c r="B7">
        <f>[4]p60!B7</f>
        <v>0</v>
      </c>
      <c r="C7">
        <f>[4]p60!C7</f>
        <v>0</v>
      </c>
      <c r="D7">
        <f>[4]p60!D7</f>
        <v>1713290</v>
      </c>
      <c r="E7">
        <f>[4]p60!E7</f>
        <v>0</v>
      </c>
      <c r="F7">
        <f>[4]p60!F7</f>
        <v>0</v>
      </c>
      <c r="G7">
        <f>[4]p60!G7</f>
        <v>0</v>
      </c>
      <c r="H7">
        <f>[4]p60!H7</f>
        <v>0</v>
      </c>
      <c r="I7">
        <f>[4]p60!I7</f>
        <v>0</v>
      </c>
      <c r="J7">
        <f>[4]p60!J7</f>
        <v>0</v>
      </c>
      <c r="K7">
        <f>[4]p60!K7</f>
        <v>0</v>
      </c>
    </row>
    <row r="8" spans="1:11">
      <c r="A8" t="s">
        <v>186</v>
      </c>
      <c r="B8">
        <f>[4]p60!B8</f>
        <v>309830</v>
      </c>
      <c r="C8">
        <f>[4]p60!C8</f>
        <v>120335</v>
      </c>
      <c r="D8">
        <f>[4]p60!D8</f>
        <v>102960</v>
      </c>
      <c r="E8">
        <f>[4]p60!E8</f>
        <v>250975</v>
      </c>
      <c r="F8">
        <f>[4]p60!F8</f>
        <v>316140</v>
      </c>
      <c r="G8">
        <f>[4]p60!G8</f>
        <v>723315</v>
      </c>
      <c r="H8">
        <f>[4]p60!H8</f>
        <v>1823555</v>
      </c>
      <c r="I8">
        <f>[4]p60!I8</f>
        <v>0</v>
      </c>
      <c r="J8">
        <f>[4]p60!J8</f>
        <v>0</v>
      </c>
      <c r="K8">
        <f>[4]p60!K8</f>
        <v>0</v>
      </c>
    </row>
    <row r="9" spans="1:11">
      <c r="A9" t="s">
        <v>187</v>
      </c>
      <c r="B9">
        <f>[4]p60!B9</f>
        <v>309830</v>
      </c>
      <c r="C9">
        <f>[4]p60!C9</f>
        <v>120335</v>
      </c>
      <c r="D9">
        <f>[4]p60!D9</f>
        <v>102960</v>
      </c>
      <c r="E9">
        <f>[4]p60!E9</f>
        <v>250975</v>
      </c>
      <c r="F9">
        <f>[4]p60!F9</f>
        <v>316140</v>
      </c>
      <c r="G9">
        <f>[4]p60!G9</f>
        <v>723315</v>
      </c>
      <c r="H9">
        <f>[4]p60!H9</f>
        <v>1823555</v>
      </c>
      <c r="I9">
        <f>[4]p60!I9</f>
        <v>0</v>
      </c>
      <c r="J9">
        <f>[4]p60!J9</f>
        <v>0</v>
      </c>
      <c r="K9">
        <f>[4]p60!K9</f>
        <v>0</v>
      </c>
    </row>
    <row r="10" spans="1:11">
      <c r="A10" t="s">
        <v>188</v>
      </c>
      <c r="B10">
        <f>[4]p60!B10</f>
        <v>0</v>
      </c>
      <c r="C10">
        <f>[4]p60!C10</f>
        <v>0</v>
      </c>
      <c r="D10">
        <f>[4]p60!D10</f>
        <v>0</v>
      </c>
      <c r="E10">
        <f>[4]p60!E10</f>
        <v>0</v>
      </c>
      <c r="F10">
        <f>[4]p60!F10</f>
        <v>0</v>
      </c>
      <c r="G10">
        <f>[4]p60!G10</f>
        <v>723315</v>
      </c>
      <c r="H10">
        <f>[4]p60!H10</f>
        <v>0</v>
      </c>
      <c r="I10">
        <f>[4]p60!I10</f>
        <v>0</v>
      </c>
      <c r="J10">
        <f>[4]p60!J10</f>
        <v>0</v>
      </c>
      <c r="K10">
        <f>[4]p60!K10</f>
        <v>0</v>
      </c>
    </row>
    <row r="11" spans="1:11">
      <c r="A11" t="s">
        <v>189</v>
      </c>
      <c r="B11">
        <f>[4]p60!B11</f>
        <v>309830</v>
      </c>
      <c r="C11">
        <f>[4]p60!C11</f>
        <v>120335</v>
      </c>
      <c r="D11">
        <f>[4]p60!D11</f>
        <v>102960</v>
      </c>
      <c r="E11">
        <f>[4]p60!E11</f>
        <v>250975</v>
      </c>
      <c r="F11">
        <f>[4]p60!F11</f>
        <v>316140</v>
      </c>
      <c r="G11">
        <f>[4]p60!G11</f>
        <v>0</v>
      </c>
      <c r="H11">
        <f>[4]p60!H11</f>
        <v>0</v>
      </c>
      <c r="I11">
        <f>[4]p60!I11</f>
        <v>0</v>
      </c>
      <c r="J11">
        <f>[4]p60!J11</f>
        <v>0</v>
      </c>
      <c r="K11">
        <f>[4]p60!K11</f>
        <v>0</v>
      </c>
    </row>
    <row r="12" spans="1:11">
      <c r="A12" t="s">
        <v>190</v>
      </c>
      <c r="B12">
        <f>[4]p60!B12</f>
        <v>0</v>
      </c>
      <c r="C12">
        <f>[4]p60!C12</f>
        <v>0</v>
      </c>
      <c r="D12">
        <f>[4]p60!D12</f>
        <v>0</v>
      </c>
      <c r="E12">
        <f>[4]p60!E12</f>
        <v>0</v>
      </c>
      <c r="F12">
        <f>[4]p60!F12</f>
        <v>0</v>
      </c>
      <c r="G12">
        <f>[4]p60!G12</f>
        <v>1100240</v>
      </c>
      <c r="H12">
        <f>[4]p60!H12</f>
        <v>0</v>
      </c>
      <c r="I12">
        <f>[4]p60!I12</f>
        <v>0</v>
      </c>
      <c r="J12">
        <f>[4]p60!J12</f>
        <v>0</v>
      </c>
      <c r="K12">
        <f>[4]p60!K12</f>
        <v>0</v>
      </c>
    </row>
    <row r="13" spans="1:11">
      <c r="A13" t="s">
        <v>191</v>
      </c>
      <c r="B13">
        <f>[4]p60!B13</f>
        <v>4000</v>
      </c>
      <c r="C13">
        <f>[4]p60!C13</f>
        <v>360</v>
      </c>
      <c r="D13">
        <f>[4]p60!D13</f>
        <v>340</v>
      </c>
      <c r="E13">
        <f>[4]p60!E13</f>
        <v>30</v>
      </c>
      <c r="F13">
        <f>[4]p60!F13</f>
        <v>47</v>
      </c>
      <c r="G13">
        <f>[4]p60!G13</f>
        <v>43</v>
      </c>
      <c r="H13">
        <f>[4]p60!H13</f>
        <v>0</v>
      </c>
      <c r="I13">
        <f>[4]p60!I13</f>
        <v>0</v>
      </c>
      <c r="J13">
        <f>[4]p60!J13</f>
        <v>0</v>
      </c>
      <c r="K13">
        <f>[4]p60!K13</f>
        <v>0</v>
      </c>
    </row>
    <row r="14" spans="1:11">
      <c r="A14" t="s">
        <v>192</v>
      </c>
      <c r="B14">
        <f>[4]p60!B14</f>
        <v>4000</v>
      </c>
      <c r="C14">
        <f>[4]p60!C14</f>
        <v>360</v>
      </c>
      <c r="D14">
        <f>[4]p60!D14</f>
        <v>340</v>
      </c>
      <c r="E14">
        <f>[4]p60!E14</f>
        <v>30</v>
      </c>
      <c r="F14">
        <f>[4]p60!F14</f>
        <v>47</v>
      </c>
      <c r="G14">
        <f>[4]p60!G14</f>
        <v>43</v>
      </c>
      <c r="H14">
        <f>[4]p60!H14</f>
        <v>0</v>
      </c>
      <c r="I14">
        <f>[4]p60!I14</f>
        <v>0</v>
      </c>
      <c r="J14">
        <f>[4]p60!J14</f>
        <v>0</v>
      </c>
      <c r="K14">
        <f>[4]p60!K14</f>
        <v>0</v>
      </c>
    </row>
    <row r="15" spans="1:11">
      <c r="A15" t="s">
        <v>193</v>
      </c>
      <c r="B15">
        <f>[4]p60!B15</f>
        <v>4000</v>
      </c>
      <c r="C15">
        <f>[4]p60!C15</f>
        <v>360</v>
      </c>
      <c r="D15">
        <f>[4]p60!D15</f>
        <v>340</v>
      </c>
      <c r="E15">
        <f>[4]p60!E15</f>
        <v>30</v>
      </c>
      <c r="F15">
        <f>[4]p60!F15</f>
        <v>47</v>
      </c>
      <c r="G15">
        <f>[4]p60!G15</f>
        <v>43</v>
      </c>
      <c r="H15">
        <f>[4]p60!H15</f>
        <v>0</v>
      </c>
      <c r="I15">
        <f>[4]p60!I15</f>
        <v>0</v>
      </c>
      <c r="J15">
        <f>[4]p60!J15</f>
        <v>0</v>
      </c>
      <c r="K15">
        <f>[4]p60!K15</f>
        <v>0</v>
      </c>
    </row>
    <row r="16" spans="1:11">
      <c r="A16" t="s">
        <v>194</v>
      </c>
      <c r="B16">
        <f>[4]p60!B16</f>
        <v>4000</v>
      </c>
      <c r="C16">
        <f>[4]p60!C16</f>
        <v>360</v>
      </c>
      <c r="D16">
        <f>[4]p60!D16</f>
        <v>340</v>
      </c>
      <c r="E16">
        <f>[4]p60!E16</f>
        <v>30</v>
      </c>
      <c r="F16">
        <f>[4]p60!F16</f>
        <v>47</v>
      </c>
      <c r="G16">
        <f>[4]p60!G16</f>
        <v>43</v>
      </c>
      <c r="H16">
        <f>[4]p60!H16</f>
        <v>0</v>
      </c>
      <c r="I16">
        <f>[4]p60!I16</f>
        <v>0</v>
      </c>
      <c r="J16">
        <f>[4]p60!J16</f>
        <v>0</v>
      </c>
      <c r="K16">
        <f>[4]p60!K16</f>
        <v>0</v>
      </c>
    </row>
    <row r="17" spans="1:11">
      <c r="A17" t="s">
        <v>195</v>
      </c>
      <c r="B17">
        <f>[4]p60!B17</f>
        <v>4000</v>
      </c>
      <c r="C17">
        <f>[4]p60!C17</f>
        <v>360</v>
      </c>
      <c r="D17">
        <f>[4]p60!D17</f>
        <v>340</v>
      </c>
      <c r="E17">
        <f>[4]p60!E17</f>
        <v>30</v>
      </c>
      <c r="F17">
        <f>[4]p60!F17</f>
        <v>47</v>
      </c>
      <c r="G17">
        <f>[4]p60!G17</f>
        <v>43</v>
      </c>
      <c r="H17">
        <f>[4]p60!H17</f>
        <v>0</v>
      </c>
      <c r="I17">
        <f>[4]p60!I17</f>
        <v>0</v>
      </c>
      <c r="J17">
        <f>[4]p60!J17</f>
        <v>0</v>
      </c>
      <c r="K17">
        <f>[4]p60!K17</f>
        <v>0</v>
      </c>
    </row>
    <row r="18" spans="1:11">
      <c r="A18" t="s">
        <v>196</v>
      </c>
      <c r="B18">
        <f>[4]p60!B18</f>
        <v>0</v>
      </c>
      <c r="C18">
        <f>[4]p60!C18</f>
        <v>0</v>
      </c>
      <c r="D18">
        <f>[4]p60!D18</f>
        <v>0</v>
      </c>
      <c r="E18">
        <f>[4]p60!E18</f>
        <v>0</v>
      </c>
      <c r="F18">
        <f>[4]p60!F18</f>
        <v>0</v>
      </c>
      <c r="G18">
        <f>[4]p60!G18</f>
        <v>0</v>
      </c>
      <c r="H18">
        <f>[4]p60!H18</f>
        <v>0</v>
      </c>
      <c r="I18">
        <f>[4]p60!I18</f>
        <v>0</v>
      </c>
      <c r="J18">
        <f>[4]p60!J18</f>
        <v>0</v>
      </c>
      <c r="K18">
        <f>[4]p60!K18</f>
        <v>0</v>
      </c>
    </row>
    <row r="19" spans="1:11">
      <c r="A19" t="s">
        <v>197</v>
      </c>
      <c r="B19">
        <f>[4]p60!B19</f>
        <v>0</v>
      </c>
      <c r="C19">
        <f>[4]p60!C19</f>
        <v>0</v>
      </c>
      <c r="D19">
        <f>[4]p60!D19</f>
        <v>0</v>
      </c>
      <c r="E19">
        <f>[4]p60!E19</f>
        <v>0</v>
      </c>
      <c r="F19">
        <f>[4]p60!F19</f>
        <v>0</v>
      </c>
      <c r="G19">
        <f>[4]p60!G19</f>
        <v>0</v>
      </c>
      <c r="H19">
        <f>[4]p60!H19</f>
        <v>0</v>
      </c>
      <c r="I19">
        <f>[4]p60!I19</f>
        <v>0</v>
      </c>
      <c r="J19">
        <f>[4]p60!J19</f>
        <v>0</v>
      </c>
      <c r="K19">
        <f>[4]p60!K19</f>
        <v>0</v>
      </c>
    </row>
    <row r="20" spans="1:11">
      <c r="A20" t="s">
        <v>198</v>
      </c>
      <c r="B20">
        <f>[4]p60!B20</f>
        <v>0</v>
      </c>
      <c r="C20">
        <f>[4]p60!C20</f>
        <v>0</v>
      </c>
      <c r="D20">
        <f>[4]p60!D20</f>
        <v>0</v>
      </c>
      <c r="E20">
        <f>[4]p60!E20</f>
        <v>0</v>
      </c>
      <c r="F20">
        <f>[4]p60!F20</f>
        <v>0</v>
      </c>
      <c r="G20">
        <f>[4]p60!G20</f>
        <v>0</v>
      </c>
      <c r="H20">
        <f>[4]p60!H20</f>
        <v>0</v>
      </c>
      <c r="I20">
        <f>[4]p60!I20</f>
        <v>0</v>
      </c>
      <c r="J20">
        <f>[4]p60!J20</f>
        <v>0</v>
      </c>
      <c r="K20">
        <f>[4]p60!K20</f>
        <v>0</v>
      </c>
    </row>
    <row r="21" spans="1:11">
      <c r="A21" t="s">
        <v>199</v>
      </c>
      <c r="B21">
        <f>[4]p60!B21</f>
        <v>0</v>
      </c>
      <c r="C21">
        <f>[4]p60!C21</f>
        <v>0</v>
      </c>
      <c r="D21">
        <f>[4]p60!D21</f>
        <v>0</v>
      </c>
      <c r="E21">
        <f>[4]p60!E21</f>
        <v>0</v>
      </c>
      <c r="F21">
        <f>[4]p60!F21</f>
        <v>0</v>
      </c>
      <c r="G21">
        <f>[4]p60!G21</f>
        <v>0</v>
      </c>
      <c r="H21">
        <f>[4]p60!H21</f>
        <v>0</v>
      </c>
      <c r="I21">
        <f>[4]p60!I21</f>
        <v>0</v>
      </c>
      <c r="J21">
        <f>[4]p60!J21</f>
        <v>0</v>
      </c>
      <c r="K21">
        <f>[4]p60!K21</f>
        <v>0</v>
      </c>
    </row>
    <row r="22" spans="1:11">
      <c r="A22" t="s">
        <v>200</v>
      </c>
      <c r="B22">
        <f>[4]p60!B22</f>
        <v>0</v>
      </c>
      <c r="C22">
        <f>[4]p60!C22</f>
        <v>0</v>
      </c>
      <c r="D22">
        <f>[4]p60!D22</f>
        <v>0</v>
      </c>
      <c r="E22">
        <f>[4]p60!E22</f>
        <v>0</v>
      </c>
      <c r="F22">
        <f>[4]p60!F22</f>
        <v>0</v>
      </c>
      <c r="G22">
        <f>[4]p60!G22</f>
        <v>0</v>
      </c>
      <c r="H22">
        <f>[4]p60!H22</f>
        <v>0</v>
      </c>
      <c r="I22">
        <f>[4]p60!I22</f>
        <v>0</v>
      </c>
      <c r="J22">
        <f>[4]p60!J22</f>
        <v>0</v>
      </c>
      <c r="K22">
        <f>[4]p60!K22</f>
        <v>0</v>
      </c>
    </row>
    <row r="23" spans="1:11">
      <c r="A23" t="s">
        <v>201</v>
      </c>
      <c r="B23">
        <f>[4]p60!B23</f>
        <v>6100</v>
      </c>
      <c r="C23">
        <f>[4]p60!C23</f>
        <v>450</v>
      </c>
      <c r="D23">
        <f>[4]p60!D23</f>
        <v>450</v>
      </c>
      <c r="E23">
        <f>[4]p60!E23</f>
        <v>40</v>
      </c>
      <c r="F23">
        <f>[4]p60!F23</f>
        <v>55</v>
      </c>
      <c r="G23">
        <f>[4]p60!G23</f>
        <v>56</v>
      </c>
      <c r="H23">
        <f>[4]p60!H23</f>
        <v>0</v>
      </c>
      <c r="I23">
        <f>[4]p60!I23</f>
        <v>0</v>
      </c>
      <c r="J23">
        <f>[4]p60!J23</f>
        <v>0</v>
      </c>
      <c r="K23">
        <f>[4]p60!K23</f>
        <v>0</v>
      </c>
    </row>
    <row r="24" spans="1:11">
      <c r="A24" t="s">
        <v>202</v>
      </c>
      <c r="B24">
        <f>[4]p60!B24</f>
        <v>6100</v>
      </c>
      <c r="C24">
        <f>[4]p60!C24</f>
        <v>450</v>
      </c>
      <c r="D24">
        <f>[4]p60!D24</f>
        <v>450</v>
      </c>
      <c r="E24">
        <f>[4]p60!E24</f>
        <v>40</v>
      </c>
      <c r="F24">
        <f>[4]p60!F24</f>
        <v>55</v>
      </c>
      <c r="G24">
        <f>[4]p60!G24</f>
        <v>56</v>
      </c>
      <c r="H24">
        <f>[4]p60!H24</f>
        <v>0</v>
      </c>
      <c r="I24">
        <f>[4]p60!I24</f>
        <v>0</v>
      </c>
      <c r="J24">
        <f>[4]p60!J24</f>
        <v>0</v>
      </c>
      <c r="K24">
        <f>[4]p60!K24</f>
        <v>0</v>
      </c>
    </row>
    <row r="25" spans="1:11">
      <c r="A25" t="s">
        <v>203</v>
      </c>
      <c r="B25">
        <f>[4]p60!B25</f>
        <v>6100</v>
      </c>
      <c r="C25">
        <f>[4]p60!C25</f>
        <v>450</v>
      </c>
      <c r="D25">
        <f>[4]p60!D25</f>
        <v>450</v>
      </c>
      <c r="E25">
        <f>[4]p60!E25</f>
        <v>40</v>
      </c>
      <c r="F25">
        <f>[4]p60!F25</f>
        <v>55</v>
      </c>
      <c r="G25">
        <f>[4]p60!G25</f>
        <v>56</v>
      </c>
      <c r="H25">
        <f>[4]p60!H25</f>
        <v>0</v>
      </c>
      <c r="I25">
        <f>[4]p60!I25</f>
        <v>0</v>
      </c>
      <c r="J25">
        <f>[4]p60!J25</f>
        <v>0</v>
      </c>
      <c r="K25">
        <f>[4]p60!K25</f>
        <v>0</v>
      </c>
    </row>
    <row r="26" spans="1:11">
      <c r="A26" t="s">
        <v>204</v>
      </c>
      <c r="B26">
        <f>[4]p60!B26</f>
        <v>6100</v>
      </c>
      <c r="C26">
        <f>[4]p60!C26</f>
        <v>450</v>
      </c>
      <c r="D26">
        <f>[4]p60!D26</f>
        <v>450</v>
      </c>
      <c r="E26">
        <f>[4]p60!E26</f>
        <v>40</v>
      </c>
      <c r="F26">
        <f>[4]p60!F26</f>
        <v>55</v>
      </c>
      <c r="G26">
        <f>[4]p60!G26</f>
        <v>56</v>
      </c>
      <c r="H26">
        <f>[4]p60!H26</f>
        <v>0</v>
      </c>
      <c r="I26">
        <f>[4]p60!I26</f>
        <v>0</v>
      </c>
      <c r="J26">
        <f>[4]p60!J26</f>
        <v>0</v>
      </c>
      <c r="K26">
        <f>[4]p60!K26</f>
        <v>0</v>
      </c>
    </row>
    <row r="27" spans="1:11">
      <c r="A27" t="s">
        <v>205</v>
      </c>
      <c r="B27">
        <f>[4]p60!B27</f>
        <v>6100</v>
      </c>
      <c r="C27">
        <f>[4]p60!C27</f>
        <v>450</v>
      </c>
      <c r="D27">
        <f>[4]p60!D27</f>
        <v>450</v>
      </c>
      <c r="E27">
        <f>[4]p60!E27</f>
        <v>40</v>
      </c>
      <c r="F27">
        <f>[4]p60!F27</f>
        <v>55</v>
      </c>
      <c r="G27">
        <f>[4]p60!G27</f>
        <v>56</v>
      </c>
      <c r="H27">
        <f>[4]p60!H27</f>
        <v>0</v>
      </c>
      <c r="I27">
        <f>[4]p60!I27</f>
        <v>0</v>
      </c>
      <c r="J27">
        <f>[4]p60!J27</f>
        <v>0</v>
      </c>
      <c r="K27">
        <f>[4]p60!K27</f>
        <v>0</v>
      </c>
    </row>
    <row r="28" spans="1:11">
      <c r="A28" t="s">
        <v>206</v>
      </c>
      <c r="B28">
        <f>[4]p60!B28</f>
        <v>0</v>
      </c>
      <c r="C28">
        <f>[4]p60!C28</f>
        <v>0</v>
      </c>
      <c r="D28">
        <f>[4]p60!D28</f>
        <v>0</v>
      </c>
      <c r="E28">
        <f>[4]p60!E28</f>
        <v>0</v>
      </c>
      <c r="F28">
        <f>[4]p60!F28</f>
        <v>0</v>
      </c>
      <c r="G28">
        <f>[4]p60!G28</f>
        <v>0</v>
      </c>
      <c r="H28">
        <f>[4]p60!H28</f>
        <v>0</v>
      </c>
      <c r="I28">
        <f>[4]p60!I28</f>
        <v>0</v>
      </c>
      <c r="J28">
        <f>[4]p60!J28</f>
        <v>0</v>
      </c>
      <c r="K28">
        <f>[4]p60!K28</f>
        <v>0</v>
      </c>
    </row>
    <row r="29" spans="1:11">
      <c r="A29" t="s">
        <v>207</v>
      </c>
      <c r="B29">
        <f>[4]p60!B29</f>
        <v>0</v>
      </c>
      <c r="C29">
        <f>[4]p60!C29</f>
        <v>0</v>
      </c>
      <c r="D29">
        <f>[4]p60!D29</f>
        <v>0</v>
      </c>
      <c r="E29">
        <f>[4]p60!E29</f>
        <v>0</v>
      </c>
      <c r="F29">
        <f>[4]p60!F29</f>
        <v>0</v>
      </c>
      <c r="G29">
        <f>[4]p60!G29</f>
        <v>0</v>
      </c>
      <c r="H29">
        <f>[4]p60!H29</f>
        <v>0</v>
      </c>
      <c r="I29">
        <f>[4]p60!I29</f>
        <v>0</v>
      </c>
      <c r="J29">
        <f>[4]p60!J29</f>
        <v>0</v>
      </c>
      <c r="K29">
        <f>[4]p60!K29</f>
        <v>0</v>
      </c>
    </row>
    <row r="30" spans="1:11">
      <c r="A30" t="s">
        <v>208</v>
      </c>
      <c r="B30">
        <f>[4]p60!B30</f>
        <v>0</v>
      </c>
      <c r="C30">
        <f>[4]p60!C30</f>
        <v>0</v>
      </c>
      <c r="D30">
        <f>[4]p60!D30</f>
        <v>0</v>
      </c>
      <c r="E30">
        <f>[4]p60!E30</f>
        <v>0</v>
      </c>
      <c r="F30">
        <f>[4]p60!F30</f>
        <v>0</v>
      </c>
      <c r="G30">
        <f>[4]p60!G30</f>
        <v>0</v>
      </c>
      <c r="H30">
        <f>[4]p60!H30</f>
        <v>0</v>
      </c>
      <c r="I30">
        <f>[4]p60!I30</f>
        <v>0</v>
      </c>
      <c r="J30">
        <f>[4]p60!J30</f>
        <v>0</v>
      </c>
      <c r="K30">
        <f>[4]p60!K30</f>
        <v>0</v>
      </c>
    </row>
    <row r="31" spans="1:11">
      <c r="A31" t="s">
        <v>209</v>
      </c>
      <c r="B31">
        <f>[4]p60!B31</f>
        <v>0</v>
      </c>
      <c r="C31">
        <f>[4]p60!C31</f>
        <v>0</v>
      </c>
      <c r="D31">
        <f>[4]p60!D31</f>
        <v>0</v>
      </c>
      <c r="E31">
        <f>[4]p60!E31</f>
        <v>0</v>
      </c>
      <c r="F31">
        <f>[4]p60!F31</f>
        <v>0</v>
      </c>
      <c r="G31">
        <f>[4]p60!G31</f>
        <v>0</v>
      </c>
      <c r="H31">
        <f>[4]p60!H31</f>
        <v>0</v>
      </c>
      <c r="I31">
        <f>[4]p60!I31</f>
        <v>0</v>
      </c>
      <c r="J31">
        <f>[4]p60!J31</f>
        <v>0</v>
      </c>
      <c r="K31">
        <f>[4]p60!K31</f>
        <v>0</v>
      </c>
    </row>
    <row r="32" spans="1:11">
      <c r="A32" t="s">
        <v>210</v>
      </c>
      <c r="B32">
        <f>[4]p60!B32</f>
        <v>0</v>
      </c>
      <c r="C32">
        <f>[4]p60!C32</f>
        <v>0</v>
      </c>
      <c r="D32">
        <f>[4]p60!D32</f>
        <v>0</v>
      </c>
      <c r="E32">
        <f>[4]p60!E32</f>
        <v>0</v>
      </c>
      <c r="F32">
        <f>[4]p60!F32</f>
        <v>0</v>
      </c>
      <c r="G32">
        <f>[4]p60!G32</f>
        <v>0</v>
      </c>
      <c r="H32">
        <f>[4]p60!H32</f>
        <v>0</v>
      </c>
      <c r="I32">
        <f>[4]p60!I32</f>
        <v>0</v>
      </c>
      <c r="J32">
        <f>[4]p60!J32</f>
        <v>0</v>
      </c>
      <c r="K32">
        <f>[4]p60!K32</f>
        <v>0</v>
      </c>
    </row>
    <row r="33" spans="1:11">
      <c r="A33" t="s">
        <v>211</v>
      </c>
      <c r="B33">
        <f>[4]p60!B33</f>
        <v>70000200</v>
      </c>
      <c r="C33">
        <f>[4]p60!C33</f>
        <v>3000000</v>
      </c>
      <c r="D33">
        <f>[4]p60!D33</f>
        <v>3000010</v>
      </c>
      <c r="E33">
        <f>[4]p60!E33</f>
        <v>750001.35</v>
      </c>
      <c r="F33">
        <f>[4]p60!F33</f>
        <v>1250001.2</v>
      </c>
      <c r="G33">
        <f>[4]p60!G33</f>
        <v>5000000</v>
      </c>
      <c r="H33">
        <f>[4]p60!H33</f>
        <v>9175380</v>
      </c>
      <c r="I33">
        <f>[4]p60!I33</f>
        <v>0</v>
      </c>
      <c r="J33">
        <f>[4]p60!J33</f>
        <v>0</v>
      </c>
      <c r="K33">
        <f>[4]p60!K33</f>
        <v>0</v>
      </c>
    </row>
    <row r="34" spans="1:11">
      <c r="A34" t="s">
        <v>212</v>
      </c>
      <c r="B34">
        <f>[4]p60!B34</f>
        <v>85000050</v>
      </c>
      <c r="C34">
        <f>[4]p60!C34</f>
        <v>4000000</v>
      </c>
      <c r="D34">
        <f>[4]p60!D34</f>
        <v>4000002.5</v>
      </c>
      <c r="E34">
        <f>[4]p60!E34</f>
        <v>999998.45</v>
      </c>
      <c r="F34">
        <f>[4]p60!F34</f>
        <v>1750000.1</v>
      </c>
      <c r="G34">
        <f>[4]p60!G34</f>
        <v>6000000</v>
      </c>
      <c r="H34">
        <f>[4]p60!H34</f>
        <v>11580055</v>
      </c>
      <c r="I34">
        <f>[4]p60!I34</f>
        <v>0</v>
      </c>
      <c r="J34">
        <f>[4]p60!J34</f>
        <v>0</v>
      </c>
      <c r="K34">
        <f>[4]p60!K34</f>
        <v>0</v>
      </c>
    </row>
    <row r="35" spans="1:11">
      <c r="A35" t="s">
        <v>213</v>
      </c>
      <c r="B35">
        <f>[4]p60!B35</f>
        <v>0</v>
      </c>
      <c r="C35">
        <f>[4]p60!C35</f>
        <v>0.09</v>
      </c>
      <c r="D35">
        <f>[4]p60!D35</f>
        <v>0.09</v>
      </c>
      <c r="E35">
        <f>[4]p60!E35</f>
        <v>0.09</v>
      </c>
      <c r="F35">
        <f>[4]p60!F35</f>
        <v>0.09</v>
      </c>
      <c r="G35">
        <f>[4]p60!G35</f>
        <v>0.09</v>
      </c>
      <c r="H35">
        <f>[4]p60!H35</f>
        <v>0</v>
      </c>
      <c r="I35">
        <f>[4]p60!I35</f>
        <v>0</v>
      </c>
      <c r="J35">
        <f>[4]p60!J35</f>
        <v>0</v>
      </c>
      <c r="K35">
        <f>[4]p60!K35</f>
        <v>0</v>
      </c>
    </row>
    <row r="36" spans="1:11">
      <c r="A36" t="s">
        <v>214</v>
      </c>
      <c r="B36">
        <f>[4]p60!B36</f>
        <v>6.8999999999999992E-2</v>
      </c>
      <c r="C36">
        <f>[4]p60!C36</f>
        <v>0</v>
      </c>
      <c r="D36">
        <f>[4]p60!D36</f>
        <v>6.8999999999999992E-2</v>
      </c>
      <c r="E36">
        <f>[4]p60!E36</f>
        <v>6.8999999999999992E-2</v>
      </c>
      <c r="F36">
        <f>[4]p60!F36</f>
        <v>6.8999999999999992E-2</v>
      </c>
      <c r="G36">
        <f>[4]p60!G36</f>
        <v>0</v>
      </c>
      <c r="H36">
        <f>[4]p60!H36</f>
        <v>0</v>
      </c>
      <c r="I36">
        <f>[4]p60!I36</f>
        <v>0</v>
      </c>
      <c r="J36">
        <f>[4]p60!J36</f>
        <v>0</v>
      </c>
      <c r="K36">
        <f>[4]p60!K36</f>
        <v>0</v>
      </c>
    </row>
    <row r="37" spans="1:11">
      <c r="A37" t="s">
        <v>215</v>
      </c>
      <c r="B37">
        <f>[4]p60!B37</f>
        <v>9.1999999999999998E-2</v>
      </c>
      <c r="C37">
        <f>[4]p60!C37</f>
        <v>9.1999999999999998E-2</v>
      </c>
      <c r="D37">
        <f>[4]p60!D37</f>
        <v>0</v>
      </c>
      <c r="E37">
        <f>[4]p60!E37</f>
        <v>9.1999999999999998E-2</v>
      </c>
      <c r="F37">
        <f>[4]p60!F37</f>
        <v>9.1999999999999998E-2</v>
      </c>
      <c r="G37">
        <f>[4]p60!G37</f>
        <v>9.1999999999999998E-2</v>
      </c>
      <c r="H37">
        <f>[4]p60!H37</f>
        <v>0</v>
      </c>
      <c r="I37">
        <f>[4]p60!I37</f>
        <v>0</v>
      </c>
      <c r="J37">
        <f>[4]p60!J37</f>
        <v>0</v>
      </c>
      <c r="K37">
        <f>[4]p60!K37</f>
        <v>0</v>
      </c>
    </row>
    <row r="38" spans="1:11">
      <c r="A38" t="s">
        <v>216</v>
      </c>
      <c r="B38">
        <f>[4]p60!B38</f>
        <v>0.115</v>
      </c>
      <c r="C38">
        <f>[4]p60!C38</f>
        <v>0.115</v>
      </c>
      <c r="D38">
        <f>[4]p60!D38</f>
        <v>0.115</v>
      </c>
      <c r="E38">
        <f>[4]p60!E38</f>
        <v>0</v>
      </c>
      <c r="F38">
        <f>[4]p60!F38</f>
        <v>0</v>
      </c>
      <c r="G38">
        <f>[4]p60!G38</f>
        <v>0.115</v>
      </c>
      <c r="H38">
        <f>[4]p60!H38</f>
        <v>0</v>
      </c>
      <c r="I38">
        <f>[4]p60!I38</f>
        <v>0</v>
      </c>
      <c r="J38">
        <f>[4]p60!J38</f>
        <v>0</v>
      </c>
      <c r="K38">
        <f>[4]p60!K38</f>
        <v>0</v>
      </c>
    </row>
    <row r="39" spans="1:11">
      <c r="A39" t="s">
        <v>217</v>
      </c>
      <c r="B39">
        <f>[4]p60!B39</f>
        <v>0.115</v>
      </c>
      <c r="C39">
        <f>[4]p60!C39</f>
        <v>0.115</v>
      </c>
      <c r="D39">
        <f>[4]p60!D39</f>
        <v>0.115</v>
      </c>
      <c r="E39">
        <f>[4]p60!E39</f>
        <v>0</v>
      </c>
      <c r="F39">
        <f>[4]p60!F39</f>
        <v>0</v>
      </c>
      <c r="G39">
        <f>[4]p60!G39</f>
        <v>0.115</v>
      </c>
      <c r="H39">
        <f>[4]p60!H39</f>
        <v>0</v>
      </c>
      <c r="I39">
        <f>[4]p60!I39</f>
        <v>0</v>
      </c>
      <c r="J39">
        <f>[4]p60!J39</f>
        <v>0</v>
      </c>
      <c r="K39">
        <f>[4]p60!K39</f>
        <v>0</v>
      </c>
    </row>
    <row r="40" spans="1:11">
      <c r="A40" t="s">
        <v>218</v>
      </c>
      <c r="B40">
        <f>[4]p60!B40</f>
        <v>5.7500000000000002E-2</v>
      </c>
      <c r="C40">
        <f>[4]p60!C40</f>
        <v>0</v>
      </c>
      <c r="D40">
        <f>[4]p60!D40</f>
        <v>5.7500000000000002E-2</v>
      </c>
      <c r="E40">
        <f>[4]p60!E40</f>
        <v>5.7500000000000002E-2</v>
      </c>
      <c r="F40">
        <f>[4]p60!F40</f>
        <v>5.7500000000000002E-2</v>
      </c>
      <c r="G40">
        <f>[4]p60!G40</f>
        <v>0</v>
      </c>
      <c r="H40">
        <f>[4]p60!H40</f>
        <v>0</v>
      </c>
      <c r="I40">
        <f>[4]p60!I40</f>
        <v>0</v>
      </c>
      <c r="J40">
        <f>[4]p60!J40</f>
        <v>0</v>
      </c>
      <c r="K40">
        <f>[4]p60!K40</f>
        <v>0</v>
      </c>
    </row>
    <row r="41" spans="1:11">
      <c r="A41" t="s">
        <v>219</v>
      </c>
      <c r="B41">
        <f>[4]p60!B41</f>
        <v>0.6</v>
      </c>
      <c r="C41">
        <f>[4]p60!C41</f>
        <v>1.2</v>
      </c>
      <c r="D41">
        <f>[4]p60!D41</f>
        <v>0.6</v>
      </c>
      <c r="E41">
        <f>[4]p60!E41</f>
        <v>1.5</v>
      </c>
      <c r="F41">
        <f>[4]p60!F41</f>
        <v>1.5</v>
      </c>
      <c r="G41">
        <f>[4]p60!G41</f>
        <v>1.2</v>
      </c>
      <c r="H41">
        <f>[4]p60!H41</f>
        <v>0</v>
      </c>
      <c r="I41">
        <f>[4]p60!I41</f>
        <v>0</v>
      </c>
      <c r="J41">
        <f>[4]p60!J41</f>
        <v>0</v>
      </c>
      <c r="K41">
        <f>[4]p60!K41</f>
        <v>0</v>
      </c>
    </row>
    <row r="42" spans="1:11">
      <c r="A42" t="s">
        <v>220</v>
      </c>
      <c r="B42">
        <f>[4]p60!B42</f>
        <v>1.2</v>
      </c>
      <c r="C42">
        <f>[4]p60!C42</f>
        <v>0.6</v>
      </c>
      <c r="D42">
        <f>[4]p60!D42</f>
        <v>1.8</v>
      </c>
      <c r="E42">
        <f>[4]p60!E42</f>
        <v>1.2</v>
      </c>
      <c r="F42">
        <f>[4]p60!F42</f>
        <v>1.2</v>
      </c>
      <c r="G42">
        <f>[4]p60!G42</f>
        <v>0.6</v>
      </c>
      <c r="H42">
        <f>[4]p60!H42</f>
        <v>0</v>
      </c>
      <c r="I42">
        <f>[4]p60!I42</f>
        <v>0</v>
      </c>
      <c r="J42">
        <f>[4]p60!J42</f>
        <v>0</v>
      </c>
      <c r="K42">
        <f>[4]p60!K42</f>
        <v>0</v>
      </c>
    </row>
    <row r="43" spans="1:11">
      <c r="A43" t="s">
        <v>221</v>
      </c>
      <c r="B43">
        <f>[4]p60!B43</f>
        <v>0.6</v>
      </c>
      <c r="C43">
        <f>[4]p60!C43</f>
        <v>1.8</v>
      </c>
      <c r="D43">
        <f>[4]p60!D43</f>
        <v>0.6</v>
      </c>
      <c r="E43">
        <f>[4]p60!E43</f>
        <v>1.2</v>
      </c>
      <c r="F43">
        <f>[4]p60!F43</f>
        <v>1.2</v>
      </c>
      <c r="G43">
        <f>[4]p60!G43</f>
        <v>1.2</v>
      </c>
      <c r="H43">
        <f>[4]p60!H43</f>
        <v>0</v>
      </c>
      <c r="I43">
        <f>[4]p60!I43</f>
        <v>0</v>
      </c>
      <c r="J43">
        <f>[4]p60!J43</f>
        <v>0</v>
      </c>
      <c r="K43">
        <f>[4]p60!K43</f>
        <v>0</v>
      </c>
    </row>
    <row r="44" spans="1:11">
      <c r="A44" t="s">
        <v>222</v>
      </c>
      <c r="B44">
        <f>[4]p60!B44</f>
        <v>1.5</v>
      </c>
      <c r="C44">
        <f>[4]p60!C44</f>
        <v>1.2</v>
      </c>
      <c r="D44">
        <f>[4]p60!D44</f>
        <v>1.2</v>
      </c>
      <c r="E44">
        <f>[4]p60!E44</f>
        <v>0.6</v>
      </c>
      <c r="F44">
        <f>[4]p60!F44</f>
        <v>0.6</v>
      </c>
      <c r="G44">
        <f>[4]p60!G44</f>
        <v>0.9</v>
      </c>
      <c r="H44">
        <f>[4]p60!H44</f>
        <v>0</v>
      </c>
      <c r="I44">
        <f>[4]p60!I44</f>
        <v>0</v>
      </c>
      <c r="J44">
        <f>[4]p60!J44</f>
        <v>0</v>
      </c>
      <c r="K44">
        <f>[4]p60!K44</f>
        <v>0</v>
      </c>
    </row>
    <row r="45" spans="1:11">
      <c r="A45" t="s">
        <v>223</v>
      </c>
      <c r="B45">
        <f>[4]p60!B45</f>
        <v>1.5</v>
      </c>
      <c r="C45">
        <f>[4]p60!C45</f>
        <v>1.2</v>
      </c>
      <c r="D45">
        <f>[4]p60!D45</f>
        <v>1.2</v>
      </c>
      <c r="E45">
        <f>[4]p60!E45</f>
        <v>0.6</v>
      </c>
      <c r="F45">
        <f>[4]p60!F45</f>
        <v>0.6</v>
      </c>
      <c r="G45">
        <f>[4]p60!G45</f>
        <v>0.9</v>
      </c>
      <c r="H45">
        <f>[4]p60!H45</f>
        <v>0</v>
      </c>
      <c r="I45">
        <f>[4]p60!I45</f>
        <v>0</v>
      </c>
      <c r="J45">
        <f>[4]p60!J45</f>
        <v>0</v>
      </c>
      <c r="K45">
        <f>[4]p60!K45</f>
        <v>0</v>
      </c>
    </row>
    <row r="46" spans="1:11">
      <c r="A46" t="s">
        <v>224</v>
      </c>
      <c r="B46">
        <f>[4]p60!B46</f>
        <v>1.2</v>
      </c>
      <c r="C46">
        <f>[4]p60!C46</f>
        <v>0.6</v>
      </c>
      <c r="D46">
        <f>[4]p60!D46</f>
        <v>1.2</v>
      </c>
      <c r="E46">
        <f>[4]p60!E46</f>
        <v>0.9</v>
      </c>
      <c r="F46">
        <f>[4]p60!F46</f>
        <v>0.9</v>
      </c>
      <c r="G46">
        <f>[4]p60!G46</f>
        <v>0.6</v>
      </c>
      <c r="H46">
        <f>[4]p60!H46</f>
        <v>0</v>
      </c>
      <c r="I46">
        <f>[4]p60!I46</f>
        <v>0</v>
      </c>
      <c r="J46">
        <f>[4]p60!J46</f>
        <v>0</v>
      </c>
      <c r="K46">
        <f>[4]p60!K46</f>
        <v>0</v>
      </c>
    </row>
    <row r="47" spans="1:11">
      <c r="A47" t="s">
        <v>225</v>
      </c>
      <c r="B47">
        <f>[4]p60!B47</f>
        <v>91</v>
      </c>
      <c r="C47">
        <f>[4]p60!C47</f>
        <v>12.9</v>
      </c>
      <c r="D47">
        <f>[4]p60!D47</f>
        <v>6.6</v>
      </c>
      <c r="E47">
        <f>[4]p60!E47</f>
        <v>0.66</v>
      </c>
      <c r="F47">
        <f>[4]p60!F47</f>
        <v>0.78</v>
      </c>
      <c r="G47">
        <f>[4]p60!G47</f>
        <v>1</v>
      </c>
      <c r="H47">
        <f>[4]p60!H47</f>
        <v>0</v>
      </c>
      <c r="I47">
        <f>[4]p60!I47</f>
        <v>0</v>
      </c>
      <c r="J47">
        <f>[4]p60!J47</f>
        <v>0</v>
      </c>
      <c r="K47">
        <f>[4]p60!K47</f>
        <v>0</v>
      </c>
    </row>
    <row r="48" spans="1:11">
      <c r="A48" t="s">
        <v>226</v>
      </c>
      <c r="B48">
        <f>[4]p60!B48</f>
        <v>91</v>
      </c>
      <c r="C48">
        <f>[4]p60!C48</f>
        <v>13</v>
      </c>
      <c r="D48">
        <f>[4]p60!D48</f>
        <v>6.9</v>
      </c>
      <c r="E48">
        <f>[4]p60!E48</f>
        <v>0.68</v>
      </c>
      <c r="F48">
        <f>[4]p60!F48</f>
        <v>0.81</v>
      </c>
      <c r="G48">
        <f>[4]p60!G48</f>
        <v>1</v>
      </c>
      <c r="H48">
        <f>[4]p60!H48</f>
        <v>0</v>
      </c>
      <c r="I48">
        <f>[4]p60!I48</f>
        <v>0</v>
      </c>
      <c r="J48">
        <f>[4]p60!J48</f>
        <v>0</v>
      </c>
      <c r="K48">
        <f>[4]p60!K48</f>
        <v>0</v>
      </c>
    </row>
    <row r="49" spans="1:20">
      <c r="A49" t="s">
        <v>227</v>
      </c>
      <c r="B49">
        <f>[4]p60!B49</f>
        <v>90</v>
      </c>
      <c r="C49">
        <f>[4]p60!C49</f>
        <v>12.8</v>
      </c>
      <c r="D49">
        <f>[4]p60!D49</f>
        <v>6.5</v>
      </c>
      <c r="E49">
        <f>[4]p60!E49</f>
        <v>0.67</v>
      </c>
      <c r="F49">
        <f>[4]p60!F49</f>
        <v>0.79</v>
      </c>
      <c r="G49">
        <f>[4]p60!G49</f>
        <v>1</v>
      </c>
      <c r="H49">
        <f>[4]p60!H49</f>
        <v>0</v>
      </c>
      <c r="I49">
        <f>[4]p60!I49</f>
        <v>0</v>
      </c>
      <c r="J49">
        <f>[4]p60!J49</f>
        <v>0</v>
      </c>
      <c r="K49">
        <f>[4]p60!K49</f>
        <v>0</v>
      </c>
    </row>
    <row r="50" spans="1:20">
      <c r="A50" t="s">
        <v>228</v>
      </c>
      <c r="B50">
        <f>[4]p60!B50</f>
        <v>91</v>
      </c>
      <c r="C50">
        <f>[4]p60!C50</f>
        <v>13</v>
      </c>
      <c r="D50">
        <f>[4]p60!D50</f>
        <v>6.5</v>
      </c>
      <c r="E50">
        <f>[4]p60!E50</f>
        <v>0.67</v>
      </c>
      <c r="F50">
        <f>[4]p60!F50</f>
        <v>0.8</v>
      </c>
      <c r="G50">
        <f>[4]p60!G50</f>
        <v>1</v>
      </c>
      <c r="H50">
        <f>[4]p60!H50</f>
        <v>0</v>
      </c>
      <c r="I50">
        <f>[4]p60!I50</f>
        <v>0</v>
      </c>
      <c r="J50">
        <f>[4]p60!J50</f>
        <v>0</v>
      </c>
      <c r="K50">
        <f>[4]p60!K50</f>
        <v>0</v>
      </c>
    </row>
    <row r="51" spans="1:20" ht="14" thickBot="1">
      <c r="A51" s="34" t="s">
        <v>229</v>
      </c>
      <c r="B51" s="34">
        <f>[4]p60!B51</f>
        <v>8.7955555555555556</v>
      </c>
      <c r="C51" s="34">
        <f>[4]p60!C51</f>
        <v>9.28125</v>
      </c>
      <c r="D51" s="34">
        <f>[4]p60!D51</f>
        <v>7.6000000000000068</v>
      </c>
      <c r="E51" s="34">
        <f>[4]p60!E51</f>
        <v>7.6000000000000068</v>
      </c>
      <c r="F51" s="34">
        <f>[4]p60!F51</f>
        <v>8.962025316455712</v>
      </c>
      <c r="G51" s="34">
        <f>[4]p60!G51</f>
        <v>7.6</v>
      </c>
      <c r="H51" s="34">
        <f>[4]p60!H51</f>
        <v>0</v>
      </c>
      <c r="I51" s="34">
        <f>[4]p60!I51</f>
        <v>0</v>
      </c>
      <c r="J51" s="34">
        <f>[4]p60!J51</f>
        <v>0</v>
      </c>
      <c r="K51" s="34">
        <f>[4]p60!K51</f>
        <v>0</v>
      </c>
      <c r="L51" s="34"/>
      <c r="M51" s="34"/>
    </row>
    <row r="52" spans="1:20">
      <c r="A52" t="s">
        <v>115</v>
      </c>
      <c r="B52">
        <f>[4]p60!B52</f>
        <v>2487955.6924016476</v>
      </c>
      <c r="C52">
        <f>[4]p60!C52</f>
        <v>2435005.4951779991</v>
      </c>
      <c r="D52">
        <f>[4]p60!D52</f>
        <v>2471399.2805824131</v>
      </c>
      <c r="E52">
        <f>[4]p60!E52</f>
        <v>2423834.6501009464</v>
      </c>
      <c r="F52">
        <f>[4]p60!F52</f>
        <v>2449513.9160947353</v>
      </c>
      <c r="G52">
        <f>[4]p60!G52</f>
        <v>0</v>
      </c>
      <c r="H52">
        <f>[4]p60!H52</f>
        <v>0</v>
      </c>
      <c r="I52">
        <f>[4]p60!I52</f>
        <v>0</v>
      </c>
      <c r="J52">
        <f>[4]p60!J52</f>
        <v>0</v>
      </c>
      <c r="K52">
        <f>[4]p60!K52</f>
        <v>0</v>
      </c>
      <c r="M52" s="28"/>
    </row>
    <row r="53" spans="1:20">
      <c r="A53" t="s">
        <v>116</v>
      </c>
      <c r="B53">
        <f>[4]p60!B53</f>
        <v>32245475</v>
      </c>
      <c r="C53">
        <f>[4]p60!C53</f>
        <v>32245475</v>
      </c>
      <c r="D53">
        <f>[4]p60!D53</f>
        <v>32245475</v>
      </c>
      <c r="E53">
        <f>[4]p60!E53</f>
        <v>32245475</v>
      </c>
      <c r="F53">
        <f>[4]p60!F53</f>
        <v>32245475</v>
      </c>
      <c r="G53">
        <f>[4]p60!G53</f>
        <v>0</v>
      </c>
      <c r="H53">
        <f>[4]p60!H53</f>
        <v>0</v>
      </c>
      <c r="I53">
        <f>[4]p60!I53</f>
        <v>0</v>
      </c>
      <c r="J53">
        <f>[4]p60!J53</f>
        <v>0</v>
      </c>
      <c r="K53">
        <f>[4]p60!K53</f>
        <v>0</v>
      </c>
      <c r="N53" s="10"/>
      <c r="O53" s="10"/>
      <c r="P53" s="10"/>
      <c r="Q53" s="10"/>
      <c r="R53" s="10"/>
    </row>
    <row r="54" spans="1:20">
      <c r="A54" t="s">
        <v>230</v>
      </c>
      <c r="B54">
        <f>[4]p60!B54</f>
        <v>3159927</v>
      </c>
      <c r="C54">
        <f>[4]p60!C54</f>
        <v>3159999</v>
      </c>
      <c r="D54">
        <f>[4]p60!D54</f>
        <v>3159963</v>
      </c>
      <c r="E54">
        <f>[4]p60!E54</f>
        <v>3159927</v>
      </c>
      <c r="F54">
        <f>[4]p60!F54</f>
        <v>3160036</v>
      </c>
      <c r="G54">
        <f>[4]p60!G54</f>
        <v>0</v>
      </c>
      <c r="H54">
        <f>[4]p60!H54</f>
        <v>0</v>
      </c>
      <c r="I54">
        <f>[4]p60!I54</f>
        <v>0</v>
      </c>
      <c r="J54">
        <f>[4]p60!J54</f>
        <v>0</v>
      </c>
      <c r="K54">
        <f>[4]p60!K54</f>
        <v>0</v>
      </c>
      <c r="N54" s="32"/>
      <c r="O54" s="32"/>
      <c r="P54" s="32"/>
      <c r="Q54" s="32"/>
      <c r="R54" s="32"/>
      <c r="S54" s="32"/>
      <c r="T54" s="33"/>
    </row>
    <row r="55" spans="1:20">
      <c r="A55" t="s">
        <v>231</v>
      </c>
      <c r="B55">
        <f>[4]p60!B55</f>
        <v>1460858</v>
      </c>
      <c r="C55">
        <f>[4]p60!C55</f>
        <v>1460646</v>
      </c>
      <c r="D55">
        <f>[4]p60!D55</f>
        <v>1460858</v>
      </c>
      <c r="E55">
        <f>[4]p60!E55</f>
        <v>1460831</v>
      </c>
      <c r="F55">
        <f>[4]p60!F55</f>
        <v>1460858</v>
      </c>
      <c r="G55">
        <f>[4]p60!G55</f>
        <v>0</v>
      </c>
      <c r="H55">
        <f>[4]p60!H55</f>
        <v>0</v>
      </c>
      <c r="I55">
        <f>[4]p60!I55</f>
        <v>0</v>
      </c>
      <c r="J55">
        <f>[4]p60!J55</f>
        <v>0</v>
      </c>
      <c r="K55">
        <f>[4]p60!K55</f>
        <v>0</v>
      </c>
      <c r="N55" s="32"/>
      <c r="O55" s="32"/>
      <c r="P55" s="32"/>
      <c r="Q55" s="32"/>
      <c r="R55" s="32"/>
      <c r="S55" s="32"/>
      <c r="T55" s="33"/>
    </row>
    <row r="56" spans="1:20">
      <c r="A56" t="s">
        <v>232</v>
      </c>
      <c r="B56">
        <f>[4]p60!B56</f>
        <v>4620785</v>
      </c>
      <c r="C56">
        <f>[4]p60!C56</f>
        <v>4620645</v>
      </c>
      <c r="D56">
        <f>[4]p60!D56</f>
        <v>4620821</v>
      </c>
      <c r="E56">
        <f>[4]p60!E56</f>
        <v>4620758</v>
      </c>
      <c r="F56">
        <f>[4]p60!F56</f>
        <v>4620894</v>
      </c>
      <c r="G56">
        <f>[4]p60!G56</f>
        <v>0</v>
      </c>
      <c r="H56">
        <f>[4]p60!H56</f>
        <v>0</v>
      </c>
      <c r="I56">
        <f>[4]p60!I56</f>
        <v>0</v>
      </c>
      <c r="J56">
        <f>[4]p60!J56</f>
        <v>0</v>
      </c>
      <c r="K56">
        <f>[4]p60!K56</f>
        <v>0</v>
      </c>
      <c r="T56" s="33"/>
    </row>
    <row r="57" spans="1:20">
      <c r="A57" t="s">
        <v>233</v>
      </c>
      <c r="B57">
        <f>[4]p60!B57</f>
        <v>3589427</v>
      </c>
      <c r="C57">
        <f>[4]p60!C57</f>
        <v>3612566</v>
      </c>
      <c r="D57">
        <f>[4]p60!D57</f>
        <v>3598313</v>
      </c>
      <c r="E57">
        <f>[4]p60!E57</f>
        <v>3624100</v>
      </c>
      <c r="F57">
        <f>[4]p60!F57</f>
        <v>3608106</v>
      </c>
      <c r="G57">
        <f>[4]p60!G57</f>
        <v>55988</v>
      </c>
      <c r="H57">
        <f>[4]p60!H57</f>
        <v>55988</v>
      </c>
      <c r="I57">
        <f>[4]p60!I57</f>
        <v>55988</v>
      </c>
      <c r="J57">
        <f>[4]p60!J57</f>
        <v>55988</v>
      </c>
      <c r="K57">
        <f>[4]p60!K57</f>
        <v>55988</v>
      </c>
      <c r="M57" s="28"/>
      <c r="N57" s="10"/>
      <c r="O57" s="10"/>
      <c r="P57" s="10"/>
      <c r="Q57" s="10"/>
      <c r="R57" s="10"/>
      <c r="T57" s="33"/>
    </row>
    <row r="58" spans="1:20">
      <c r="A58" t="s">
        <v>234</v>
      </c>
      <c r="B58">
        <f>[4]p60!B58</f>
        <v>6185699</v>
      </c>
      <c r="C58">
        <f>[4]p60!C58</f>
        <v>6185699</v>
      </c>
      <c r="D58">
        <f>[4]p60!D58</f>
        <v>6185699</v>
      </c>
      <c r="E58">
        <f>[4]p60!E58</f>
        <v>6185699</v>
      </c>
      <c r="F58">
        <f>[4]p60!F58</f>
        <v>6185699</v>
      </c>
      <c r="G58">
        <f>[4]p60!G58</f>
        <v>2644534</v>
      </c>
      <c r="H58">
        <f>[4]p60!H58</f>
        <v>1798283</v>
      </c>
      <c r="I58">
        <f>[4]p60!I58</f>
        <v>1692501</v>
      </c>
      <c r="J58">
        <f>[4]p60!J58</f>
        <v>2327187</v>
      </c>
      <c r="K58">
        <f>[4]p60!K58</f>
        <v>2538750</v>
      </c>
      <c r="N58" s="32"/>
      <c r="O58" s="32"/>
      <c r="P58" s="32"/>
      <c r="Q58" s="32"/>
      <c r="R58" s="32"/>
      <c r="S58" s="32"/>
      <c r="T58" s="33"/>
    </row>
    <row r="59" spans="1:20">
      <c r="A59" t="s">
        <v>235</v>
      </c>
      <c r="B59">
        <f>[4]p60!B59</f>
        <v>7311417</v>
      </c>
      <c r="C59">
        <f>[4]p60!C59</f>
        <v>7311417</v>
      </c>
      <c r="D59">
        <f>[4]p60!D59</f>
        <v>7311417</v>
      </c>
      <c r="E59">
        <f>[4]p60!E59</f>
        <v>7311417</v>
      </c>
      <c r="F59">
        <f>[4]p60!F59</f>
        <v>7311417</v>
      </c>
      <c r="G59">
        <f>[4]p60!G59</f>
        <v>2115627</v>
      </c>
      <c r="H59">
        <f>[4]p60!H59</f>
        <v>2538750</v>
      </c>
      <c r="I59">
        <f>[4]p60!I59</f>
        <v>2327187</v>
      </c>
      <c r="J59">
        <f>[4]p60!J59</f>
        <v>1692501</v>
      </c>
      <c r="K59">
        <f>[4]p60!K59</f>
        <v>1798283</v>
      </c>
      <c r="N59" s="32"/>
      <c r="O59" s="32"/>
      <c r="P59" s="32"/>
      <c r="Q59" s="32"/>
      <c r="R59" s="32"/>
      <c r="S59" s="32"/>
      <c r="T59" s="33"/>
    </row>
    <row r="60" spans="1:20">
      <c r="A60" t="s">
        <v>236</v>
      </c>
      <c r="B60">
        <f>[4]p60!B60</f>
        <v>13497116</v>
      </c>
      <c r="C60">
        <f>[4]p60!C60</f>
        <v>13497116</v>
      </c>
      <c r="D60">
        <f>[4]p60!D60</f>
        <v>13497116</v>
      </c>
      <c r="E60">
        <f>[4]p60!E60</f>
        <v>13497116</v>
      </c>
      <c r="F60">
        <f>[4]p60!F60</f>
        <v>13497116</v>
      </c>
      <c r="G60">
        <f>[4]p60!G60</f>
        <v>4760161</v>
      </c>
      <c r="H60">
        <f>[4]p60!H60</f>
        <v>4337033</v>
      </c>
      <c r="I60">
        <f>[4]p60!I60</f>
        <v>4019688</v>
      </c>
      <c r="J60">
        <f>[4]p60!J60</f>
        <v>4019688</v>
      </c>
      <c r="K60">
        <f>[4]p60!K60</f>
        <v>4337033</v>
      </c>
    </row>
    <row r="61" spans="1:20">
      <c r="A61" t="s">
        <v>237</v>
      </c>
      <c r="B61">
        <f>[4]p60!B61</f>
        <v>56440758.692401648</v>
      </c>
      <c r="C61">
        <f>[4]p60!C61</f>
        <v>56410807.495177999</v>
      </c>
      <c r="D61">
        <f>[4]p60!D61</f>
        <v>56433124.280582413</v>
      </c>
      <c r="E61">
        <f>[4]p60!E61</f>
        <v>56411283.650100946</v>
      </c>
      <c r="F61">
        <f>[4]p60!F61</f>
        <v>56421104.916094735</v>
      </c>
      <c r="G61">
        <f>[4]p60!G61</f>
        <v>0</v>
      </c>
      <c r="H61">
        <f>[4]p60!H61</f>
        <v>0</v>
      </c>
      <c r="I61">
        <f>[4]p60!I61</f>
        <v>0</v>
      </c>
      <c r="J61">
        <f>[4]p60!J61</f>
        <v>0</v>
      </c>
      <c r="K61">
        <f>[4]p60!K61</f>
        <v>0</v>
      </c>
    </row>
    <row r="62" spans="1:20">
      <c r="A62" t="s">
        <v>121</v>
      </c>
      <c r="B62">
        <f>[4]p60!B62</f>
        <v>8464921.6807692312</v>
      </c>
      <c r="C62">
        <f>[4]p60!C62</f>
        <v>8464921.6807692312</v>
      </c>
      <c r="D62">
        <f>[4]p60!D62</f>
        <v>8464921.6807692312</v>
      </c>
      <c r="E62">
        <f>[4]p60!E62</f>
        <v>8464921.6807692312</v>
      </c>
      <c r="F62">
        <f>[4]p60!F62</f>
        <v>8464921.6807692312</v>
      </c>
      <c r="G62">
        <f>[4]p60!G62</f>
        <v>0</v>
      </c>
      <c r="H62">
        <f>[4]p60!H62</f>
        <v>0</v>
      </c>
      <c r="I62">
        <f>[4]p60!I62</f>
        <v>0</v>
      </c>
      <c r="J62">
        <f>[4]p60!J62</f>
        <v>0</v>
      </c>
      <c r="K62">
        <f>[4]p60!K62</f>
        <v>0</v>
      </c>
    </row>
    <row r="63" spans="1:20">
      <c r="A63" t="s">
        <v>122</v>
      </c>
      <c r="B63">
        <f>[4]p60!B63</f>
        <v>1559352</v>
      </c>
      <c r="C63">
        <f>[4]p60!C63</f>
        <v>1551920</v>
      </c>
      <c r="D63">
        <f>[4]p60!D63</f>
        <v>1560283</v>
      </c>
      <c r="E63">
        <f>[4]p60!E63</f>
        <v>1554680</v>
      </c>
      <c r="F63">
        <f>[4]p60!F63</f>
        <v>1555741</v>
      </c>
      <c r="G63">
        <f>[4]p60!G63</f>
        <v>-3938931</v>
      </c>
      <c r="H63">
        <f>[4]p60!H63</f>
        <v>-3473895</v>
      </c>
      <c r="I63">
        <f>[4]p60!I63</f>
        <v>-2743487</v>
      </c>
      <c r="J63">
        <f>[4]p60!J63</f>
        <v>-2589378</v>
      </c>
      <c r="K63">
        <f>[4]p60!K63</f>
        <v>-3195566</v>
      </c>
    </row>
    <row r="64" spans="1:20">
      <c r="A64" t="s">
        <v>238</v>
      </c>
      <c r="B64">
        <f>[4]p60!B64</f>
        <v>30315466</v>
      </c>
      <c r="C64">
        <f>[4]p60!C64</f>
        <v>30318414</v>
      </c>
      <c r="D64">
        <f>[4]p60!D64</f>
        <v>30313008</v>
      </c>
      <c r="E64">
        <f>[4]p60!E64</f>
        <v>30316895</v>
      </c>
      <c r="F64">
        <f>[4]p60!F64</f>
        <v>30313539</v>
      </c>
      <c r="G64">
        <f>[4]p60!G64</f>
        <v>0</v>
      </c>
      <c r="H64">
        <f>[4]p60!H64</f>
        <v>0</v>
      </c>
      <c r="I64">
        <f>[4]p60!I64</f>
        <v>0</v>
      </c>
      <c r="J64">
        <f>[4]p60!J64</f>
        <v>0</v>
      </c>
      <c r="K64">
        <f>[4]p60!K64</f>
        <v>0</v>
      </c>
    </row>
    <row r="65" spans="1:13">
      <c r="A65" t="s">
        <v>239</v>
      </c>
      <c r="B65">
        <f>[4]p60!B65</f>
        <v>1000000</v>
      </c>
      <c r="C65">
        <f>[4]p60!C65</f>
        <v>1000000</v>
      </c>
      <c r="D65">
        <f>[4]p60!D65</f>
        <v>1000000</v>
      </c>
      <c r="E65">
        <f>[4]p60!E65</f>
        <v>1000000</v>
      </c>
      <c r="F65">
        <f>[4]p60!F65</f>
        <v>1000000</v>
      </c>
      <c r="G65">
        <f>[4]p60!G65</f>
        <v>1000000</v>
      </c>
      <c r="H65">
        <f>[4]p60!H65</f>
        <v>1000000</v>
      </c>
      <c r="I65">
        <f>[4]p60!I65</f>
        <v>1000000</v>
      </c>
      <c r="J65">
        <f>[4]p60!J65</f>
        <v>1000000</v>
      </c>
      <c r="K65">
        <f>[4]p60!K65</f>
        <v>1000000</v>
      </c>
    </row>
    <row r="66" spans="1:13">
      <c r="A66" t="s">
        <v>125</v>
      </c>
      <c r="B66">
        <f>[4]p60!B66</f>
        <v>15101019.01163242</v>
      </c>
      <c r="C66">
        <f>[4]p60!C66</f>
        <v>15075551.814408761</v>
      </c>
      <c r="D66">
        <f>[4]p60!D66</f>
        <v>15094911.599813186</v>
      </c>
      <c r="E66">
        <f>[4]p60!E66</f>
        <v>15074786.969331708</v>
      </c>
      <c r="F66">
        <f>[4]p60!F66</f>
        <v>15086903.235325497</v>
      </c>
      <c r="G66">
        <f>[4]p60!G66</f>
        <v>12875359</v>
      </c>
      <c r="H66">
        <f>[4]p60!H66</f>
        <v>13778071</v>
      </c>
      <c r="I66">
        <f>[4]p60!I66</f>
        <v>15195920</v>
      </c>
      <c r="J66">
        <f>[4]p60!J66</f>
        <v>15496087</v>
      </c>
      <c r="K66">
        <f>[4]p60!K66</f>
        <v>14318356</v>
      </c>
    </row>
    <row r="67" spans="1:13">
      <c r="A67" t="s">
        <v>240</v>
      </c>
      <c r="B67">
        <f>[4]p60!B67</f>
        <v>56440758.692401648</v>
      </c>
      <c r="C67">
        <f>[4]p60!C67</f>
        <v>56410807.495177999</v>
      </c>
      <c r="D67">
        <f>[4]p60!D67</f>
        <v>56433124.280582413</v>
      </c>
      <c r="E67">
        <f>[4]p60!E67</f>
        <v>56411283.650100946</v>
      </c>
      <c r="F67">
        <f>[4]p60!F67</f>
        <v>56421104.916094735</v>
      </c>
      <c r="G67">
        <f>[4]p60!G67</f>
        <v>0</v>
      </c>
      <c r="H67">
        <f>[4]p60!H67</f>
        <v>0</v>
      </c>
      <c r="I67">
        <f>[4]p60!I67</f>
        <v>0</v>
      </c>
      <c r="J67">
        <f>[4]p60!J67</f>
        <v>0</v>
      </c>
      <c r="K67">
        <f>[4]p60!K67</f>
        <v>0</v>
      </c>
    </row>
    <row r="68" spans="1:13">
      <c r="A68" t="s">
        <v>241</v>
      </c>
      <c r="B68">
        <f>[4]p60!B68</f>
        <v>3000000</v>
      </c>
      <c r="C68">
        <f>[4]p60!C68</f>
        <v>3000000</v>
      </c>
      <c r="D68">
        <f>[4]p60!D68</f>
        <v>3000000</v>
      </c>
      <c r="E68">
        <f>[4]p60!E68</f>
        <v>3000000</v>
      </c>
      <c r="F68">
        <f>[4]p60!F68</f>
        <v>3000000</v>
      </c>
      <c r="G68">
        <f>[4]p60!G68</f>
        <v>0</v>
      </c>
      <c r="H68">
        <f>[4]p60!H68</f>
        <v>0</v>
      </c>
      <c r="I68">
        <f>[4]p60!I68</f>
        <v>0</v>
      </c>
      <c r="J68">
        <f>[4]p60!J68</f>
        <v>0</v>
      </c>
      <c r="K68">
        <f>[4]p60!K68</f>
        <v>0</v>
      </c>
    </row>
    <row r="69" spans="1:13">
      <c r="A69" t="s">
        <v>242</v>
      </c>
      <c r="B69">
        <f>[4]p60!B69</f>
        <v>38422829.88622991</v>
      </c>
      <c r="C69">
        <f>[4]p60!C69</f>
        <v>38422829.88622991</v>
      </c>
      <c r="D69">
        <f>[4]p60!D69</f>
        <v>38422829.88622991</v>
      </c>
      <c r="E69">
        <f>[4]p60!E69</f>
        <v>38422829.88622991</v>
      </c>
      <c r="F69">
        <f>[4]p60!F69</f>
        <v>38422829.88622991</v>
      </c>
      <c r="G69">
        <f>[4]p60!G69</f>
        <v>0</v>
      </c>
      <c r="H69">
        <f>[4]p60!H69</f>
        <v>0</v>
      </c>
      <c r="I69">
        <f>[4]p60!I69</f>
        <v>0</v>
      </c>
      <c r="J69">
        <f>[4]p60!J69</f>
        <v>0</v>
      </c>
      <c r="K69">
        <f>[4]p60!K69</f>
        <v>0</v>
      </c>
    </row>
    <row r="70" spans="1:13">
      <c r="A70" t="s">
        <v>243</v>
      </c>
      <c r="B70">
        <f>[4]p60!B70</f>
        <v>3026976.3681235686</v>
      </c>
      <c r="C70">
        <f>[4]p60!C70</f>
        <v>3012551.3681235686</v>
      </c>
      <c r="D70">
        <f>[4]p60!D70</f>
        <v>3028784.3681235686</v>
      </c>
      <c r="E70">
        <f>[4]p60!E70</f>
        <v>3017907.3681235686</v>
      </c>
      <c r="F70">
        <f>[4]p60!F70</f>
        <v>3019968.3681235686</v>
      </c>
      <c r="G70">
        <f>[4]p60!G70</f>
        <v>-45345</v>
      </c>
      <c r="H70">
        <f>[4]p60!H70</f>
        <v>-41810</v>
      </c>
      <c r="I70">
        <f>[4]p60!I70</f>
        <v>-39159</v>
      </c>
      <c r="J70">
        <f>[4]p60!J70</f>
        <v>-39159</v>
      </c>
      <c r="K70">
        <f>[4]p60!K70</f>
        <v>-41810</v>
      </c>
    </row>
    <row r="71" spans="1:13">
      <c r="A71" t="s">
        <v>244</v>
      </c>
      <c r="B71">
        <f>[4]p60!B71</f>
        <v>1</v>
      </c>
      <c r="C71">
        <f>[4]p60!C71</f>
        <v>1</v>
      </c>
      <c r="D71">
        <f>[4]p60!D71</f>
        <v>1</v>
      </c>
      <c r="E71">
        <f>[4]p60!E71</f>
        <v>1</v>
      </c>
      <c r="F71">
        <f>[4]p60!F71</f>
        <v>1</v>
      </c>
      <c r="G71">
        <f>[4]p60!G71</f>
        <v>0</v>
      </c>
      <c r="H71">
        <f>[4]p60!H71</f>
        <v>0</v>
      </c>
      <c r="I71">
        <f>[4]p60!I71</f>
        <v>0</v>
      </c>
      <c r="J71">
        <f>[4]p60!J71</f>
        <v>0</v>
      </c>
      <c r="K71">
        <f>[4]p60!K71</f>
        <v>0</v>
      </c>
    </row>
    <row r="72" spans="1:13">
      <c r="A72" t="s">
        <v>245</v>
      </c>
      <c r="B72">
        <f>[4]p60!B72</f>
        <v>1</v>
      </c>
      <c r="C72">
        <f>[4]p60!C72</f>
        <v>1</v>
      </c>
      <c r="D72">
        <f>[4]p60!D72</f>
        <v>1</v>
      </c>
      <c r="E72">
        <f>[4]p60!E72</f>
        <v>1</v>
      </c>
      <c r="F72">
        <f>[4]p60!F72</f>
        <v>1</v>
      </c>
      <c r="G72">
        <f>[4]p60!G72</f>
        <v>0</v>
      </c>
      <c r="H72">
        <f>[4]p60!H72</f>
        <v>0</v>
      </c>
      <c r="I72">
        <f>[4]p60!I72</f>
        <v>0</v>
      </c>
      <c r="J72">
        <f>[4]p60!J72</f>
        <v>0</v>
      </c>
      <c r="K72">
        <f>[4]p60!K72</f>
        <v>0</v>
      </c>
    </row>
    <row r="73" spans="1:13">
      <c r="A73" t="s">
        <v>246</v>
      </c>
      <c r="B73">
        <f>[4]p60!B73</f>
        <v>0</v>
      </c>
      <c r="C73">
        <f>[4]p60!C73</f>
        <v>0</v>
      </c>
      <c r="D73">
        <f>[4]p60!D73</f>
        <v>0</v>
      </c>
      <c r="E73">
        <f>[4]p60!E73</f>
        <v>0</v>
      </c>
      <c r="F73">
        <f>[4]p60!F73</f>
        <v>0</v>
      </c>
      <c r="G73">
        <f>[4]p60!G73</f>
        <v>0</v>
      </c>
      <c r="H73">
        <f>[4]p60!H73</f>
        <v>0</v>
      </c>
      <c r="I73">
        <f>[4]p60!I73</f>
        <v>0</v>
      </c>
      <c r="J73">
        <f>[4]p60!J73</f>
        <v>0</v>
      </c>
      <c r="K73">
        <f>[4]p60!K73</f>
        <v>0</v>
      </c>
    </row>
    <row r="74" spans="1:13">
      <c r="A74" t="s">
        <v>435</v>
      </c>
      <c r="B74">
        <f>[4]p60!B74</f>
        <v>0</v>
      </c>
      <c r="C74">
        <f>[4]p60!C74</f>
        <v>0</v>
      </c>
      <c r="D74">
        <f>[4]p60!D74</f>
        <v>0</v>
      </c>
      <c r="E74">
        <f>[4]p60!E74</f>
        <v>0</v>
      </c>
      <c r="F74">
        <f>[4]p60!F74</f>
        <v>0</v>
      </c>
      <c r="G74">
        <f>[4]p60!G74</f>
        <v>0</v>
      </c>
      <c r="H74">
        <f>[4]p60!H74</f>
        <v>0</v>
      </c>
      <c r="I74">
        <f>[4]p60!I74</f>
        <v>0</v>
      </c>
      <c r="J74">
        <f>[4]p60!J74</f>
        <v>0</v>
      </c>
      <c r="K74">
        <f>[4]p60!K74</f>
        <v>0</v>
      </c>
    </row>
    <row r="75" spans="1:13">
      <c r="A75" t="s">
        <v>436</v>
      </c>
      <c r="B75">
        <f>[4]p60!B75</f>
        <v>0</v>
      </c>
      <c r="C75">
        <f>[4]p60!C75</f>
        <v>0</v>
      </c>
      <c r="D75">
        <f>[4]p60!D75</f>
        <v>0</v>
      </c>
      <c r="E75">
        <f>[4]p60!E75</f>
        <v>0</v>
      </c>
      <c r="F75">
        <f>[4]p60!F75</f>
        <v>0</v>
      </c>
      <c r="G75">
        <f>[4]p60!G75</f>
        <v>0</v>
      </c>
      <c r="H75">
        <f>[4]p60!H75</f>
        <v>0</v>
      </c>
      <c r="I75">
        <f>[4]p60!I75</f>
        <v>0</v>
      </c>
      <c r="J75">
        <f>[4]p60!J75</f>
        <v>0</v>
      </c>
      <c r="K75">
        <f>[4]p60!K75</f>
        <v>0</v>
      </c>
    </row>
    <row r="76" spans="1:13">
      <c r="A76" t="s">
        <v>437</v>
      </c>
      <c r="B76">
        <f>[4]p60!B76</f>
        <v>0</v>
      </c>
      <c r="C76">
        <f>[4]p60!C76</f>
        <v>0</v>
      </c>
      <c r="D76">
        <f>[4]p60!D76</f>
        <v>0</v>
      </c>
      <c r="E76">
        <f>[4]p60!E76</f>
        <v>0</v>
      </c>
      <c r="F76">
        <f>[4]p60!F76</f>
        <v>0</v>
      </c>
      <c r="G76">
        <f>[4]p60!G76</f>
        <v>0</v>
      </c>
      <c r="H76">
        <f>[4]p60!H76</f>
        <v>0</v>
      </c>
      <c r="I76">
        <f>[4]p60!I76</f>
        <v>0</v>
      </c>
      <c r="J76">
        <f>[4]p60!J76</f>
        <v>0</v>
      </c>
      <c r="K76">
        <f>[4]p60!K76</f>
        <v>0</v>
      </c>
    </row>
    <row r="77" spans="1:13" ht="14" thickBot="1">
      <c r="A77" s="34" t="s">
        <v>438</v>
      </c>
      <c r="B77" s="34">
        <f>[4]p60!B77</f>
        <v>0</v>
      </c>
      <c r="C77" s="34">
        <f>[4]p60!C77</f>
        <v>0</v>
      </c>
      <c r="D77" s="34">
        <f>[4]p60!D77</f>
        <v>0</v>
      </c>
      <c r="E77" s="34">
        <f>[4]p60!E77</f>
        <v>0</v>
      </c>
      <c r="F77" s="34">
        <f>[4]p60!F77</f>
        <v>0</v>
      </c>
      <c r="G77" s="34">
        <f>[4]p60!G77</f>
        <v>0</v>
      </c>
      <c r="H77" s="34">
        <f>[4]p60!H77</f>
        <v>0</v>
      </c>
      <c r="I77" s="34">
        <f>[4]p60!I77</f>
        <v>0</v>
      </c>
      <c r="J77" s="34">
        <f>[4]p60!J77</f>
        <v>0</v>
      </c>
      <c r="K77" s="34">
        <f>[4]p60!K77</f>
        <v>0</v>
      </c>
      <c r="L77" s="34"/>
      <c r="M77" s="34"/>
    </row>
    <row r="78" spans="1:13">
      <c r="A78" t="s">
        <v>247</v>
      </c>
      <c r="B78">
        <f>[4]p60!B78</f>
        <v>1</v>
      </c>
    </row>
    <row r="79" spans="1:13">
      <c r="A79" t="s">
        <v>248</v>
      </c>
      <c r="B79">
        <f>[4]p60!B79</f>
        <v>60000</v>
      </c>
    </row>
    <row r="80" spans="1:13">
      <c r="A80" t="s">
        <v>249</v>
      </c>
      <c r="B80">
        <f>[4]p60!B80</f>
        <v>60000</v>
      </c>
    </row>
    <row r="81" spans="1:2">
      <c r="A81" t="s">
        <v>250</v>
      </c>
      <c r="B81">
        <f>[4]p60!B81</f>
        <v>0</v>
      </c>
    </row>
    <row r="82" spans="1:2">
      <c r="A82" t="s">
        <v>251</v>
      </c>
      <c r="B82">
        <f>[4]p60!B82</f>
        <v>0</v>
      </c>
    </row>
    <row r="83" spans="1:2">
      <c r="A83" t="s">
        <v>252</v>
      </c>
      <c r="B83">
        <f>[4]p60!B83</f>
        <v>0</v>
      </c>
    </row>
    <row r="84" spans="1:2">
      <c r="A84" t="s">
        <v>253</v>
      </c>
      <c r="B84">
        <f>[4]p60!B84</f>
        <v>0</v>
      </c>
    </row>
    <row r="85" spans="1:2">
      <c r="A85" t="s">
        <v>254</v>
      </c>
      <c r="B85">
        <f>[4]p60!B85</f>
        <v>70439</v>
      </c>
    </row>
    <row r="86" spans="1:2">
      <c r="A86" t="s">
        <v>255</v>
      </c>
      <c r="B86">
        <f>[4]p60!B86</f>
        <v>31939</v>
      </c>
    </row>
    <row r="87" spans="1:2">
      <c r="A87" t="s">
        <v>256</v>
      </c>
      <c r="B87">
        <f>[4]p60!B87</f>
        <v>21284</v>
      </c>
    </row>
    <row r="88" spans="1:2">
      <c r="A88" t="s">
        <v>257</v>
      </c>
      <c r="B88">
        <f>[4]p60!B88</f>
        <v>49291</v>
      </c>
    </row>
    <row r="89" spans="1:2">
      <c r="A89" t="s">
        <v>258</v>
      </c>
      <c r="B89">
        <f>[4]p60!B89</f>
        <v>53936</v>
      </c>
    </row>
    <row r="90" spans="1:2">
      <c r="A90" t="s">
        <v>259</v>
      </c>
      <c r="B90">
        <f>[4]p60!B90</f>
        <v>137053</v>
      </c>
    </row>
    <row r="91" spans="1:2">
      <c r="A91" t="s">
        <v>260</v>
      </c>
      <c r="B91">
        <f>[4]p60!B91</f>
        <v>70439</v>
      </c>
    </row>
    <row r="92" spans="1:2">
      <c r="A92" t="s">
        <v>261</v>
      </c>
      <c r="B92">
        <f>[4]p60!B92</f>
        <v>31939</v>
      </c>
    </row>
    <row r="93" spans="1:2">
      <c r="A93" t="s">
        <v>262</v>
      </c>
      <c r="B93">
        <f>[4]p60!B93</f>
        <v>21284</v>
      </c>
    </row>
    <row r="94" spans="1:2">
      <c r="A94" t="s">
        <v>263</v>
      </c>
      <c r="B94">
        <f>[4]p60!B94</f>
        <v>49291</v>
      </c>
    </row>
    <row r="95" spans="1:2">
      <c r="A95" t="s">
        <v>264</v>
      </c>
      <c r="B95">
        <f>[4]p60!B95</f>
        <v>53936</v>
      </c>
    </row>
    <row r="96" spans="1:2">
      <c r="A96" t="s">
        <v>265</v>
      </c>
      <c r="B96">
        <f>[4]p60!B96</f>
        <v>137053</v>
      </c>
    </row>
    <row r="97" spans="1:2">
      <c r="A97" t="s">
        <v>266</v>
      </c>
      <c r="B97">
        <f>[4]p60!B97</f>
        <v>0</v>
      </c>
    </row>
    <row r="98" spans="1:2">
      <c r="A98" t="s">
        <v>267</v>
      </c>
      <c r="B98">
        <f>[4]p60!B98</f>
        <v>0</v>
      </c>
    </row>
    <row r="99" spans="1:2">
      <c r="A99" t="s">
        <v>268</v>
      </c>
      <c r="B99">
        <f>[4]p60!B99</f>
        <v>0</v>
      </c>
    </row>
    <row r="100" spans="1:2">
      <c r="A100" t="s">
        <v>269</v>
      </c>
      <c r="B100">
        <f>[4]p60!B100</f>
        <v>0</v>
      </c>
    </row>
    <row r="101" spans="1:2">
      <c r="A101" t="s">
        <v>270</v>
      </c>
      <c r="B101">
        <f>[4]p60!B101</f>
        <v>0</v>
      </c>
    </row>
    <row r="102" spans="1:2">
      <c r="A102" t="s">
        <v>271</v>
      </c>
      <c r="B102">
        <f>[4]p60!B102</f>
        <v>0</v>
      </c>
    </row>
    <row r="103" spans="1:2">
      <c r="A103" t="s">
        <v>272</v>
      </c>
      <c r="B103">
        <f>[4]p60!B103</f>
        <v>281756000</v>
      </c>
    </row>
    <row r="104" spans="1:2">
      <c r="A104" t="s">
        <v>273</v>
      </c>
      <c r="B104">
        <f>[4]p60!B104</f>
        <v>11498040</v>
      </c>
    </row>
    <row r="105" spans="1:2">
      <c r="A105" t="s">
        <v>274</v>
      </c>
      <c r="B105">
        <f>[4]p60!B105</f>
        <v>7236560</v>
      </c>
    </row>
    <row r="106" spans="1:2">
      <c r="A106" t="s">
        <v>275</v>
      </c>
      <c r="B106">
        <f>[4]p60!B106</f>
        <v>1478730</v>
      </c>
    </row>
    <row r="107" spans="1:2">
      <c r="A107" t="s">
        <v>276</v>
      </c>
      <c r="B107">
        <f>[4]p60!B107</f>
        <v>2534992</v>
      </c>
    </row>
    <row r="108" spans="1:2">
      <c r="A108" t="s">
        <v>277</v>
      </c>
      <c r="B108">
        <f>[4]p60!B108</f>
        <v>5893279</v>
      </c>
    </row>
    <row r="109" spans="1:2">
      <c r="A109" t="s">
        <v>278</v>
      </c>
      <c r="B109">
        <f>[4]p60!B109</f>
        <v>1743.9815561799476</v>
      </c>
    </row>
    <row r="110" spans="1:2">
      <c r="A110" t="s">
        <v>279</v>
      </c>
      <c r="B110">
        <f>[4]p60!B110</f>
        <v>263.39293243448145</v>
      </c>
    </row>
    <row r="111" spans="1:2">
      <c r="A111" t="s">
        <v>280</v>
      </c>
      <c r="B111">
        <f>[4]p60!B111</f>
        <v>125.9542235018851</v>
      </c>
    </row>
    <row r="112" spans="1:2">
      <c r="A112" t="s">
        <v>281</v>
      </c>
      <c r="B112">
        <f>[4]p60!B112</f>
        <v>13.384973807117387</v>
      </c>
    </row>
    <row r="113" spans="1:2">
      <c r="A113" t="s">
        <v>282</v>
      </c>
      <c r="B113">
        <f>[4]p60!B113</f>
        <v>15.782282548690649</v>
      </c>
    </row>
    <row r="114" spans="1:2">
      <c r="A114" t="s">
        <v>283</v>
      </c>
      <c r="B114">
        <f>[4]p60!B114</f>
        <v>19.977572846443859</v>
      </c>
    </row>
    <row r="115" spans="1:2">
      <c r="A115" t="s">
        <v>284</v>
      </c>
      <c r="B115">
        <f>[4]p60!B115</f>
        <v>14000040</v>
      </c>
    </row>
    <row r="116" spans="1:2">
      <c r="A116" t="s">
        <v>285</v>
      </c>
      <c r="B116">
        <f>[4]p60!B116</f>
        <v>600000</v>
      </c>
    </row>
    <row r="117" spans="1:2">
      <c r="A117" t="s">
        <v>286</v>
      </c>
      <c r="B117">
        <f>[4]p60!B117</f>
        <v>600002</v>
      </c>
    </row>
    <row r="118" spans="1:2">
      <c r="A118" t="s">
        <v>287</v>
      </c>
      <c r="B118">
        <f>[4]p60!B118</f>
        <v>150000.26999999999</v>
      </c>
    </row>
    <row r="119" spans="1:2">
      <c r="A119" t="s">
        <v>288</v>
      </c>
      <c r="B119">
        <f>[4]p60!B119</f>
        <v>250000.24</v>
      </c>
    </row>
    <row r="120" spans="1:2">
      <c r="A120" t="s">
        <v>289</v>
      </c>
      <c r="B120">
        <f>[4]p60!B120</f>
        <v>1000000</v>
      </c>
    </row>
    <row r="121" spans="1:2">
      <c r="A121" t="s">
        <v>290</v>
      </c>
      <c r="B121">
        <f>[4]p60!B121</f>
        <v>25358040</v>
      </c>
    </row>
    <row r="122" spans="1:2">
      <c r="A122" t="s">
        <v>291</v>
      </c>
      <c r="B122">
        <f>[4]p60!B122</f>
        <v>793364.76</v>
      </c>
    </row>
    <row r="123" spans="1:2">
      <c r="A123" t="s">
        <v>292</v>
      </c>
      <c r="B123">
        <f>[4]p60!B123</f>
        <v>0</v>
      </c>
    </row>
    <row r="124" spans="1:2">
      <c r="A124" t="s">
        <v>293</v>
      </c>
      <c r="B124">
        <f>[4]p60!B124</f>
        <v>170053.95</v>
      </c>
    </row>
    <row r="125" spans="1:2">
      <c r="A125" t="s">
        <v>294</v>
      </c>
      <c r="B125">
        <f>[4]p60!B125</f>
        <v>291524.08</v>
      </c>
    </row>
    <row r="126" spans="1:2">
      <c r="A126" t="s">
        <v>295</v>
      </c>
      <c r="B126">
        <f>[4]p60!B126</f>
        <v>338863.54250000004</v>
      </c>
    </row>
    <row r="127" spans="1:2">
      <c r="A127" t="s">
        <v>296</v>
      </c>
      <c r="B127">
        <f>[4]p60!B127</f>
        <v>61966</v>
      </c>
    </row>
    <row r="128" spans="1:2">
      <c r="A128" t="s">
        <v>297</v>
      </c>
      <c r="B128">
        <f>[4]p60!B128</f>
        <v>24067</v>
      </c>
    </row>
    <row r="129" spans="1:2">
      <c r="A129" t="s">
        <v>298</v>
      </c>
      <c r="B129">
        <f>[4]p60!B129</f>
        <v>20592</v>
      </c>
    </row>
    <row r="130" spans="1:2">
      <c r="A130" t="s">
        <v>299</v>
      </c>
      <c r="B130">
        <f>[4]p60!B130</f>
        <v>50195</v>
      </c>
    </row>
    <row r="131" spans="1:2">
      <c r="A131" t="s">
        <v>300</v>
      </c>
      <c r="B131">
        <f>[4]p60!B131</f>
        <v>63228</v>
      </c>
    </row>
    <row r="132" spans="1:2">
      <c r="A132" t="s">
        <v>301</v>
      </c>
      <c r="B132">
        <f>[4]p60!B132</f>
        <v>144663</v>
      </c>
    </row>
    <row r="133" spans="1:2">
      <c r="A133" t="s">
        <v>302</v>
      </c>
      <c r="B133">
        <f>[4]p60!B133</f>
        <v>61966</v>
      </c>
    </row>
    <row r="134" spans="1:2">
      <c r="A134" t="s">
        <v>303</v>
      </c>
      <c r="B134">
        <f>[4]p60!B134</f>
        <v>24067</v>
      </c>
    </row>
    <row r="135" spans="1:2">
      <c r="A135" t="s">
        <v>304</v>
      </c>
      <c r="B135">
        <f>[4]p60!B135</f>
        <v>20592</v>
      </c>
    </row>
    <row r="136" spans="1:2">
      <c r="A136" t="s">
        <v>305</v>
      </c>
      <c r="B136">
        <f>[4]p60!B136</f>
        <v>50195</v>
      </c>
    </row>
    <row r="137" spans="1:2">
      <c r="A137" t="s">
        <v>306</v>
      </c>
      <c r="B137">
        <f>[4]p60!B137</f>
        <v>63228</v>
      </c>
    </row>
    <row r="138" spans="1:2">
      <c r="A138" t="s">
        <v>307</v>
      </c>
      <c r="B138">
        <f>[4]p60!B138</f>
        <v>144663</v>
      </c>
    </row>
    <row r="139" spans="1:2">
      <c r="A139" t="s">
        <v>308</v>
      </c>
      <c r="B139">
        <f>[4]p60!B139</f>
        <v>0</v>
      </c>
    </row>
    <row r="140" spans="1:2">
      <c r="A140" t="s">
        <v>309</v>
      </c>
      <c r="B140">
        <f>[4]p60!B140</f>
        <v>0</v>
      </c>
    </row>
    <row r="141" spans="1:2">
      <c r="A141" t="s">
        <v>310</v>
      </c>
      <c r="B141">
        <f>[4]p60!B141</f>
        <v>0</v>
      </c>
    </row>
    <row r="142" spans="1:2">
      <c r="A142" t="s">
        <v>311</v>
      </c>
      <c r="B142">
        <f>[4]p60!B142</f>
        <v>0</v>
      </c>
    </row>
    <row r="143" spans="1:2">
      <c r="A143" t="s">
        <v>312</v>
      </c>
      <c r="B143">
        <f>[4]p60!B143</f>
        <v>0</v>
      </c>
    </row>
    <row r="144" spans="1:2">
      <c r="A144" t="s">
        <v>313</v>
      </c>
      <c r="B144">
        <f>[4]p60!B144</f>
        <v>0</v>
      </c>
    </row>
    <row r="145" spans="1:2">
      <c r="A145" t="s">
        <v>314</v>
      </c>
      <c r="B145">
        <f>[4]p60!B145</f>
        <v>377992599.99999994</v>
      </c>
    </row>
    <row r="146" spans="1:2">
      <c r="A146" t="s">
        <v>315</v>
      </c>
      <c r="B146">
        <f>[4]p60!B146</f>
        <v>10830150</v>
      </c>
    </row>
    <row r="147" spans="1:2">
      <c r="A147" t="s">
        <v>316</v>
      </c>
      <c r="B147">
        <f>[4]p60!B147</f>
        <v>9266400</v>
      </c>
    </row>
    <row r="148" spans="1:2">
      <c r="A148" t="s">
        <v>317</v>
      </c>
      <c r="B148">
        <f>[4]p60!B148</f>
        <v>2007800</v>
      </c>
    </row>
    <row r="149" spans="1:2">
      <c r="A149" t="s">
        <v>318</v>
      </c>
      <c r="B149">
        <f>[4]p60!B149</f>
        <v>3477540</v>
      </c>
    </row>
    <row r="150" spans="1:2">
      <c r="A150" t="s">
        <v>319</v>
      </c>
      <c r="B150">
        <f>[4]p60!B150</f>
        <v>8101128</v>
      </c>
    </row>
    <row r="151" spans="1:2">
      <c r="A151" t="s">
        <v>320</v>
      </c>
      <c r="B151">
        <f>[4]p60!B151</f>
        <v>2561.208181217843</v>
      </c>
    </row>
    <row r="152" spans="1:2">
      <c r="A152" t="s">
        <v>321</v>
      </c>
      <c r="B152">
        <f>[4]p60!B152</f>
        <v>356.58071910653774</v>
      </c>
    </row>
    <row r="153" spans="1:2">
      <c r="A153" t="s">
        <v>322</v>
      </c>
      <c r="B153">
        <f>[4]p60!B153</f>
        <v>184.97614642128866</v>
      </c>
    </row>
    <row r="154" spans="1:2">
      <c r="A154" t="s">
        <v>323</v>
      </c>
      <c r="B154">
        <f>[4]p60!B154</f>
        <v>18.865772015732833</v>
      </c>
    </row>
    <row r="155" spans="1:2">
      <c r="A155" t="s">
        <v>324</v>
      </c>
      <c r="B155">
        <f>[4]p60!B155</f>
        <v>22.244716257356622</v>
      </c>
    </row>
    <row r="156" spans="1:2">
      <c r="A156" t="s">
        <v>325</v>
      </c>
      <c r="B156">
        <f>[4]p60!B156</f>
        <v>27.857868680198258</v>
      </c>
    </row>
    <row r="157" spans="1:2">
      <c r="A157" t="s">
        <v>326</v>
      </c>
      <c r="B157">
        <f>[4]p60!B157</f>
        <v>17000010</v>
      </c>
    </row>
    <row r="158" spans="1:2">
      <c r="A158" t="s">
        <v>327</v>
      </c>
      <c r="B158">
        <f>[4]p60!B158</f>
        <v>800000</v>
      </c>
    </row>
    <row r="159" spans="1:2">
      <c r="A159" t="s">
        <v>328</v>
      </c>
      <c r="B159">
        <f>[4]p60!B159</f>
        <v>800000.5</v>
      </c>
    </row>
    <row r="160" spans="1:2">
      <c r="A160" t="s">
        <v>329</v>
      </c>
      <c r="B160">
        <f>[4]p60!B160</f>
        <v>199999.69</v>
      </c>
    </row>
    <row r="161" spans="1:2">
      <c r="A161" t="s">
        <v>330</v>
      </c>
      <c r="B161">
        <f>[4]p60!B161</f>
        <v>350000.02</v>
      </c>
    </row>
    <row r="162" spans="1:2">
      <c r="A162" t="s">
        <v>331</v>
      </c>
      <c r="B162">
        <f>[4]p60!B162</f>
        <v>1200000</v>
      </c>
    </row>
    <row r="163" spans="1:2">
      <c r="A163" t="s">
        <v>332</v>
      </c>
      <c r="B163">
        <f>[4]p60!B163</f>
        <v>34019333.999999993</v>
      </c>
    </row>
    <row r="164" spans="1:2">
      <c r="A164" t="s">
        <v>333</v>
      </c>
      <c r="B164">
        <f>[4]p60!B164</f>
        <v>0</v>
      </c>
    </row>
    <row r="165" spans="1:2">
      <c r="A165" t="s">
        <v>334</v>
      </c>
      <c r="B165">
        <f>[4]p60!B165</f>
        <v>852508.8</v>
      </c>
    </row>
    <row r="166" spans="1:2">
      <c r="A166" t="s">
        <v>335</v>
      </c>
      <c r="B166">
        <f>[4]p60!B166</f>
        <v>230897</v>
      </c>
    </row>
    <row r="167" spans="1:2">
      <c r="A167" t="s">
        <v>336</v>
      </c>
      <c r="B167">
        <f>[4]p60!B167</f>
        <v>399917.1</v>
      </c>
    </row>
    <row r="168" spans="1:2">
      <c r="A168" t="s">
        <v>337</v>
      </c>
      <c r="B168">
        <f>[4]p60!B168</f>
        <v>0</v>
      </c>
    </row>
    <row r="169" spans="1:2">
      <c r="A169" t="s">
        <v>338</v>
      </c>
      <c r="B169">
        <f>[4]p60!B169</f>
        <v>3</v>
      </c>
    </row>
    <row r="170" spans="1:2">
      <c r="A170" t="s">
        <v>339</v>
      </c>
      <c r="B170">
        <f>[4]p60!B170</f>
        <v>6</v>
      </c>
    </row>
    <row r="171" spans="1:2">
      <c r="A171" t="s">
        <v>340</v>
      </c>
      <c r="B171">
        <f>[4]p60!B171</f>
        <v>391500</v>
      </c>
    </row>
    <row r="172" spans="1:2">
      <c r="A172" t="s">
        <v>341</v>
      </c>
      <c r="B172">
        <f>[4]p60!B172</f>
        <v>9750083.6999999993</v>
      </c>
    </row>
    <row r="173" spans="1:2">
      <c r="A173" t="s">
        <v>342</v>
      </c>
      <c r="B173">
        <f>[4]p60!B173</f>
        <v>36511432.649999999</v>
      </c>
    </row>
    <row r="174" spans="1:2">
      <c r="A174" t="s">
        <v>343</v>
      </c>
      <c r="B174">
        <f>[4]p60!B174</f>
        <v>391500</v>
      </c>
    </row>
    <row r="175" spans="1:2">
      <c r="A175" t="s">
        <v>344</v>
      </c>
      <c r="B175">
        <f>[4]p60!B175</f>
        <v>9750083.6999999993</v>
      </c>
    </row>
    <row r="176" spans="1:2">
      <c r="A176" t="s">
        <v>345</v>
      </c>
      <c r="B176">
        <f>[4]p60!B176</f>
        <v>36511432.649999999</v>
      </c>
    </row>
    <row r="177" spans="1:2">
      <c r="A177" t="s">
        <v>346</v>
      </c>
      <c r="B177">
        <f>[4]p60!B177</f>
        <v>386606</v>
      </c>
    </row>
    <row r="178" spans="1:2">
      <c r="A178" t="s">
        <v>347</v>
      </c>
      <c r="B178">
        <f>[4]p60!B178</f>
        <v>9580049.0453846138</v>
      </c>
    </row>
    <row r="179" spans="1:2">
      <c r="A179" t="s">
        <v>348</v>
      </c>
      <c r="B179">
        <f>[4]p60!B179</f>
        <v>35813755.949999996</v>
      </c>
    </row>
    <row r="180" spans="1:2">
      <c r="A180" t="s">
        <v>349</v>
      </c>
      <c r="B180">
        <f>[4]p60!B180</f>
        <v>370198</v>
      </c>
    </row>
    <row r="181" spans="1:2">
      <c r="A181" t="s">
        <v>350</v>
      </c>
      <c r="B181">
        <f>[4]p60!B181</f>
        <v>1954046</v>
      </c>
    </row>
    <row r="182" spans="1:2">
      <c r="A182" t="s">
        <v>351</v>
      </c>
      <c r="B182">
        <f>[4]p60!B182</f>
        <v>7858641</v>
      </c>
    </row>
    <row r="183" spans="1:2">
      <c r="A183" t="s">
        <v>352</v>
      </c>
      <c r="B183">
        <f>[4]p60!B183</f>
        <v>370198</v>
      </c>
    </row>
    <row r="184" spans="1:2">
      <c r="A184" t="s">
        <v>353</v>
      </c>
      <c r="B184">
        <f>[4]p60!B184</f>
        <v>1954046</v>
      </c>
    </row>
    <row r="185" spans="1:2">
      <c r="A185" t="s">
        <v>354</v>
      </c>
      <c r="B185">
        <f>[4]p60!B185</f>
        <v>7858641</v>
      </c>
    </row>
    <row r="186" spans="1:2">
      <c r="A186" t="s">
        <v>355</v>
      </c>
      <c r="B186">
        <f>[4]p60!B186</f>
        <v>365571</v>
      </c>
    </row>
    <row r="187" spans="1:2">
      <c r="A187" t="s">
        <v>356</v>
      </c>
      <c r="B187">
        <f>[4]p60!B187</f>
        <v>1944792</v>
      </c>
    </row>
    <row r="188" spans="1:2">
      <c r="A188" t="s">
        <v>357</v>
      </c>
      <c r="B188">
        <f>[4]p60!B188</f>
        <v>7760669</v>
      </c>
    </row>
    <row r="189" spans="1:2">
      <c r="A189" t="s">
        <v>358</v>
      </c>
      <c r="B189">
        <f>[4]p60!B189</f>
        <v>0</v>
      </c>
    </row>
    <row r="190" spans="1:2">
      <c r="A190" t="s">
        <v>359</v>
      </c>
      <c r="B190">
        <f>[4]p60!B190</f>
        <v>0</v>
      </c>
    </row>
    <row r="191" spans="1:2">
      <c r="A191" t="s">
        <v>360</v>
      </c>
      <c r="B191">
        <f>[4]p60!B191</f>
        <v>0</v>
      </c>
    </row>
    <row r="192" spans="1:2">
      <c r="A192" t="s">
        <v>361</v>
      </c>
      <c r="B192">
        <f>[4]p60!B192</f>
        <v>173821</v>
      </c>
    </row>
    <row r="193" spans="1:2">
      <c r="A193" t="s">
        <v>362</v>
      </c>
      <c r="B193">
        <f>[4]p60!B193</f>
        <v>20539525.5</v>
      </c>
    </row>
    <row r="194" spans="1:2">
      <c r="A194" t="s">
        <v>363</v>
      </c>
      <c r="B194">
        <f>[4]p60!B194</f>
        <v>118.16479272030652</v>
      </c>
    </row>
    <row r="195" spans="1:2">
      <c r="A195" t="s">
        <v>364</v>
      </c>
      <c r="B195">
        <f>[4]p60!B195</f>
        <v>0</v>
      </c>
    </row>
    <row r="196" spans="1:2">
      <c r="A196" t="s">
        <v>365</v>
      </c>
      <c r="B196">
        <f>[4]p60!B196</f>
        <v>0</v>
      </c>
    </row>
    <row r="197" spans="1:2">
      <c r="A197" t="s">
        <v>366</v>
      </c>
      <c r="B197">
        <f>[4]p60!B197</f>
        <v>0</v>
      </c>
    </row>
    <row r="198" spans="1:2">
      <c r="A198" t="s">
        <v>367</v>
      </c>
      <c r="B198">
        <f>[4]p60!B198</f>
        <v>0</v>
      </c>
    </row>
    <row r="199" spans="1:2">
      <c r="A199" t="s">
        <v>368</v>
      </c>
      <c r="B199">
        <f>[4]p60!B199</f>
        <v>0</v>
      </c>
    </row>
    <row r="200" spans="1:2">
      <c r="A200" t="s">
        <v>369</v>
      </c>
      <c r="B200">
        <f>[4]p60!B200</f>
        <v>0</v>
      </c>
    </row>
    <row r="201" spans="1:2">
      <c r="A201" t="s">
        <v>370</v>
      </c>
      <c r="B201">
        <f>[4]p60!B201</f>
        <v>55113</v>
      </c>
    </row>
    <row r="202" spans="1:2">
      <c r="A202" t="s">
        <v>371</v>
      </c>
      <c r="B202">
        <f>[4]p60!B202</f>
        <v>1460858</v>
      </c>
    </row>
    <row r="203" spans="1:2">
      <c r="A203" t="s">
        <v>372</v>
      </c>
      <c r="B203">
        <f>[4]p60!B203</f>
        <v>26.506591067482805</v>
      </c>
    </row>
    <row r="204" spans="1:2">
      <c r="A204" t="s">
        <v>373</v>
      </c>
      <c r="B204">
        <f>[4]p60!B204</f>
        <v>0</v>
      </c>
    </row>
    <row r="205" spans="1:2">
      <c r="A205" t="s">
        <v>374</v>
      </c>
      <c r="B205">
        <f>[4]p60!B205</f>
        <v>0</v>
      </c>
    </row>
    <row r="206" spans="1:2">
      <c r="A206" t="s">
        <v>375</v>
      </c>
      <c r="B206">
        <f>[4]p60!B206</f>
        <v>0</v>
      </c>
    </row>
    <row r="207" spans="1:2">
      <c r="A207" t="s">
        <v>376</v>
      </c>
      <c r="B207">
        <f>[4]p60!B207</f>
        <v>188917</v>
      </c>
    </row>
    <row r="208" spans="1:2">
      <c r="A208" t="s">
        <v>377</v>
      </c>
      <c r="B208">
        <f>[4]p60!B208</f>
        <v>352645</v>
      </c>
    </row>
    <row r="209" spans="1:2">
      <c r="A209" t="s">
        <v>378</v>
      </c>
      <c r="B209">
        <f>[4]p60!B209</f>
        <v>0</v>
      </c>
    </row>
    <row r="210" spans="1:2">
      <c r="A210" t="s">
        <v>379</v>
      </c>
      <c r="B210">
        <f>[4]p60!B210</f>
        <v>0</v>
      </c>
    </row>
    <row r="211" spans="1:2">
      <c r="A211" t="s">
        <v>380</v>
      </c>
      <c r="B211">
        <f>[4]p60!B211</f>
        <v>703248.3</v>
      </c>
    </row>
    <row r="212" spans="1:2">
      <c r="A212" t="s">
        <v>381</v>
      </c>
      <c r="B212">
        <f>[4]p60!B212</f>
        <v>1196476</v>
      </c>
    </row>
    <row r="213" spans="1:2">
      <c r="A213" t="s">
        <v>382</v>
      </c>
      <c r="B213">
        <f>[4]p60!B213</f>
        <v>38422829.88622991</v>
      </c>
    </row>
    <row r="214" spans="1:2">
      <c r="A214" t="s">
        <v>137</v>
      </c>
      <c r="B214">
        <f>[4]p60!B214</f>
        <v>158900</v>
      </c>
    </row>
    <row r="215" spans="1:2">
      <c r="A215" t="s">
        <v>383</v>
      </c>
      <c r="B215">
        <f>[4]p60!B215</f>
        <v>0</v>
      </c>
    </row>
    <row r="216" spans="1:2">
      <c r="A216" t="s">
        <v>384</v>
      </c>
      <c r="B216">
        <f>[4]p60!B216</f>
        <v>38581729.88622991</v>
      </c>
    </row>
    <row r="217" spans="1:2">
      <c r="A217" t="s">
        <v>385</v>
      </c>
      <c r="B217">
        <f>[4]p60!B217</f>
        <v>16223607</v>
      </c>
    </row>
    <row r="218" spans="1:2">
      <c r="A218" t="s">
        <v>386</v>
      </c>
      <c r="B218">
        <f>[4]p60!B218</f>
        <v>1244810.3</v>
      </c>
    </row>
    <row r="219" spans="1:2">
      <c r="A219" t="s">
        <v>387</v>
      </c>
      <c r="B219">
        <f>[4]p60!B219</f>
        <v>4151087</v>
      </c>
    </row>
    <row r="220" spans="1:2">
      <c r="A220" t="s">
        <v>388</v>
      </c>
      <c r="B220">
        <f>[4]p60!B220</f>
        <v>502755</v>
      </c>
    </row>
    <row r="221" spans="1:2">
      <c r="A221" t="s">
        <v>145</v>
      </c>
      <c r="B221">
        <f>[4]p60!B221</f>
        <v>4800000</v>
      </c>
    </row>
    <row r="222" spans="1:2">
      <c r="A222" t="s">
        <v>146</v>
      </c>
      <c r="B222">
        <f>[4]p60!B222</f>
        <v>1109815</v>
      </c>
    </row>
    <row r="223" spans="1:2">
      <c r="A223" t="s">
        <v>389</v>
      </c>
      <c r="B223">
        <f>[4]p60!B223</f>
        <v>170850</v>
      </c>
    </row>
    <row r="224" spans="1:2">
      <c r="A224" t="s">
        <v>390</v>
      </c>
      <c r="B224">
        <f>[4]p60!B224</f>
        <v>0</v>
      </c>
    </row>
    <row r="225" spans="1:2">
      <c r="A225" t="s">
        <v>391</v>
      </c>
      <c r="B225">
        <f>[4]p60!B225</f>
        <v>0</v>
      </c>
    </row>
    <row r="226" spans="1:2">
      <c r="A226" t="s">
        <v>392</v>
      </c>
      <c r="B226">
        <f>[4]p60!B226</f>
        <v>2700000</v>
      </c>
    </row>
    <row r="227" spans="1:2">
      <c r="A227" t="s">
        <v>152</v>
      </c>
      <c r="B227">
        <f>[4]p60!B227</f>
        <v>160000</v>
      </c>
    </row>
    <row r="228" spans="1:2">
      <c r="A228" t="s">
        <v>393</v>
      </c>
      <c r="B228">
        <f>[4]p60!B228</f>
        <v>0</v>
      </c>
    </row>
    <row r="229" spans="1:2">
      <c r="A229" t="s">
        <v>394</v>
      </c>
      <c r="B229">
        <f>[4]p60!B229</f>
        <v>267052</v>
      </c>
    </row>
    <row r="230" spans="1:2">
      <c r="A230" t="s">
        <v>395</v>
      </c>
      <c r="B230">
        <f>[4]p60!B230</f>
        <v>2665425.2181063434</v>
      </c>
    </row>
    <row r="231" spans="1:2">
      <c r="A231" t="s">
        <v>396</v>
      </c>
      <c r="B231">
        <f>[4]p60!B231</f>
        <v>33995401.518106341</v>
      </c>
    </row>
    <row r="232" spans="1:2">
      <c r="A232" t="s">
        <v>397</v>
      </c>
      <c r="B232">
        <f>[4]p60!B232</f>
        <v>4586328.3681235686</v>
      </c>
    </row>
    <row r="233" spans="1:2">
      <c r="A233" t="s">
        <v>398</v>
      </c>
      <c r="B233">
        <f>[4]p60!B233</f>
        <v>1559352</v>
      </c>
    </row>
    <row r="234" spans="1:2">
      <c r="A234" t="s">
        <v>243</v>
      </c>
      <c r="B234">
        <f>[4]p60!B234</f>
        <v>3026976.3681235686</v>
      </c>
    </row>
    <row r="235" spans="1:2">
      <c r="A235" t="s">
        <v>399</v>
      </c>
      <c r="B235">
        <f>[4]p60!B235</f>
        <v>6250000</v>
      </c>
    </row>
    <row r="236" spans="1:2">
      <c r="A236" t="s">
        <v>400</v>
      </c>
      <c r="B236">
        <f>[4]p60!B236</f>
        <v>11666666.666666668</v>
      </c>
    </row>
    <row r="237" spans="1:2">
      <c r="A237" t="s">
        <v>401</v>
      </c>
      <c r="B237">
        <f>[4]p60!B237</f>
        <v>10000000</v>
      </c>
    </row>
    <row r="238" spans="1:2">
      <c r="A238" t="s">
        <v>402</v>
      </c>
      <c r="B238">
        <f>[4]p60!B238</f>
        <v>400</v>
      </c>
    </row>
    <row r="239" spans="1:2">
      <c r="A239" t="s">
        <v>403</v>
      </c>
      <c r="B239">
        <f>[4]p60!B239</f>
        <v>300</v>
      </c>
    </row>
    <row r="240" spans="1:2">
      <c r="A240" t="s">
        <v>404</v>
      </c>
      <c r="B240">
        <f>[4]p60!B240</f>
        <v>1000</v>
      </c>
    </row>
    <row r="241" spans="1:2">
      <c r="A241" t="s">
        <v>405</v>
      </c>
      <c r="B241">
        <f>[4]p60!B241</f>
        <v>1.4</v>
      </c>
    </row>
    <row r="242" spans="1:2">
      <c r="A242" t="s">
        <v>406</v>
      </c>
      <c r="B242">
        <f>[4]p60!B242</f>
        <v>3.8</v>
      </c>
    </row>
    <row r="243" spans="1:2">
      <c r="A243" t="s">
        <v>407</v>
      </c>
      <c r="B243">
        <f>[4]p60!B243</f>
        <v>32202038</v>
      </c>
    </row>
    <row r="244" spans="1:2">
      <c r="A244" t="s">
        <v>408</v>
      </c>
      <c r="B244">
        <f>[4]p60!B244</f>
        <v>1886572</v>
      </c>
    </row>
    <row r="245" spans="1:2">
      <c r="A245" t="s">
        <v>409</v>
      </c>
      <c r="B245">
        <f>[4]p60!B245</f>
        <v>40000</v>
      </c>
    </row>
    <row r="246" spans="1:2">
      <c r="A246" t="s">
        <v>410</v>
      </c>
      <c r="B246">
        <f>[4]p60!B246</f>
        <v>0</v>
      </c>
    </row>
    <row r="247" spans="1:2">
      <c r="A247" t="s">
        <v>411</v>
      </c>
      <c r="B247">
        <f>[4]p60!B247</f>
        <v>7</v>
      </c>
    </row>
    <row r="248" spans="1:2">
      <c r="A248" t="s">
        <v>412</v>
      </c>
      <c r="B248">
        <f>[4]p60!B248</f>
        <v>7</v>
      </c>
    </row>
    <row r="249" spans="1:2">
      <c r="A249" t="s">
        <v>413</v>
      </c>
      <c r="B249">
        <f>[4]p60!B249</f>
        <v>0</v>
      </c>
    </row>
    <row r="250" spans="1:2">
      <c r="A250" t="s">
        <v>414</v>
      </c>
      <c r="B250">
        <f>[4]p60!B250</f>
        <v>0</v>
      </c>
    </row>
    <row r="251" spans="1:2">
      <c r="A251" t="s">
        <v>415</v>
      </c>
      <c r="B251">
        <f>[4]p60!B251</f>
        <v>0</v>
      </c>
    </row>
    <row r="252" spans="1:2">
      <c r="A252" t="s">
        <v>416</v>
      </c>
      <c r="B252">
        <f>[4]p60!B252</f>
        <v>0</v>
      </c>
    </row>
    <row r="253" spans="1:2">
      <c r="A253" t="s">
        <v>417</v>
      </c>
      <c r="B253">
        <f>[4]p60!B253</f>
        <v>0</v>
      </c>
    </row>
    <row r="254" spans="1:2">
      <c r="A254" t="s">
        <v>418</v>
      </c>
      <c r="B254">
        <f>[4]p60!B254</f>
        <v>0</v>
      </c>
    </row>
    <row r="255" spans="1:2">
      <c r="A255" t="s">
        <v>419</v>
      </c>
      <c r="B255">
        <f>[4]p60!B255</f>
        <v>0</v>
      </c>
    </row>
    <row r="256" spans="1:2">
      <c r="A256" t="s">
        <v>420</v>
      </c>
      <c r="B256">
        <f>[4]p60!B256</f>
        <v>0</v>
      </c>
    </row>
    <row r="257" spans="1:2">
      <c r="A257" t="s">
        <v>421</v>
      </c>
      <c r="B257">
        <f>[4]p60!B257</f>
        <v>0</v>
      </c>
    </row>
    <row r="258" spans="1:2">
      <c r="A258" t="s">
        <v>422</v>
      </c>
      <c r="B258">
        <f>[4]p60!B258</f>
        <v>0</v>
      </c>
    </row>
    <row r="259" spans="1:2">
      <c r="A259" t="s">
        <v>423</v>
      </c>
      <c r="B259">
        <f>[4]p60!B259</f>
        <v>5</v>
      </c>
    </row>
    <row r="260" spans="1:2">
      <c r="A260" t="s">
        <v>1065</v>
      </c>
      <c r="B260">
        <f>[4]p60!B260</f>
        <v>14.251741068923677</v>
      </c>
    </row>
    <row r="261" spans="1:2">
      <c r="A261" t="s">
        <v>1066</v>
      </c>
      <c r="B261">
        <f>[4]p60!B261</f>
        <v>21.228896712266565</v>
      </c>
    </row>
    <row r="262" spans="1:2">
      <c r="A262" t="s">
        <v>227</v>
      </c>
      <c r="B262">
        <f>[4]p60!B262</f>
        <v>90</v>
      </c>
    </row>
    <row r="263" spans="1:2">
      <c r="A263" t="s">
        <v>228</v>
      </c>
      <c r="B263">
        <f>[4]p60!B263</f>
        <v>91</v>
      </c>
    </row>
    <row r="264" spans="1:2">
      <c r="A264" t="s">
        <v>346</v>
      </c>
      <c r="B264">
        <f>[4]p60!B264</f>
        <v>386606</v>
      </c>
    </row>
    <row r="265" spans="1:2">
      <c r="A265" t="s">
        <v>355</v>
      </c>
      <c r="B265">
        <f>[4]p60!B265</f>
        <v>365571</v>
      </c>
    </row>
    <row r="266" spans="1:2">
      <c r="A266" t="s">
        <v>338</v>
      </c>
      <c r="B266">
        <f>[4]p60!B266</f>
        <v>3</v>
      </c>
    </row>
    <row r="267" spans="1:2">
      <c r="A267" t="s">
        <v>339</v>
      </c>
      <c r="B267">
        <f>[4]p60!B267</f>
        <v>6</v>
      </c>
    </row>
    <row r="268" spans="1:2">
      <c r="A268" t="s">
        <v>1067</v>
      </c>
      <c r="B268">
        <f>[4]p60!B268</f>
        <v>927854.4</v>
      </c>
    </row>
    <row r="269" spans="1:2">
      <c r="A269" t="s">
        <v>1068</v>
      </c>
      <c r="B269">
        <f>[4]p60!B269</f>
        <v>1096713</v>
      </c>
    </row>
    <row r="270" spans="1:2">
      <c r="A270" t="s">
        <v>1069</v>
      </c>
      <c r="B270">
        <f>[4]p60!B270</f>
        <v>3061138.0080527579</v>
      </c>
    </row>
    <row r="271" spans="1:2">
      <c r="A271" t="s">
        <v>1070</v>
      </c>
      <c r="B271">
        <f>[4]p60!B271</f>
        <v>0.62831366253697274</v>
      </c>
    </row>
    <row r="272" spans="1:2">
      <c r="A272" t="s">
        <v>1071</v>
      </c>
      <c r="B272">
        <f>[4]p60!B272</f>
        <v>0.6695878204152278</v>
      </c>
    </row>
    <row r="273" spans="1:2">
      <c r="A273" t="s">
        <v>1072</v>
      </c>
      <c r="B273">
        <f>[4]p60!B273</f>
        <v>0.65934001340364568</v>
      </c>
    </row>
    <row r="274" spans="1:2">
      <c r="A274" t="s">
        <v>1073</v>
      </c>
      <c r="B274">
        <f>[4]p60!B274</f>
        <v>0.60424822127888211</v>
      </c>
    </row>
    <row r="275" spans="1:2">
      <c r="A275" t="s">
        <v>1087</v>
      </c>
      <c r="B275">
        <f>[4]p60!B275</f>
        <v>0.65934001340364568</v>
      </c>
    </row>
    <row r="276" spans="1:2">
      <c r="A276" t="s">
        <v>1088</v>
      </c>
      <c r="B276">
        <f>[4]p60!B276</f>
        <v>0.60424822127888211</v>
      </c>
    </row>
    <row r="277" spans="1:2">
      <c r="A277" t="s">
        <v>1091</v>
      </c>
      <c r="B277">
        <f>[4]p60!B277</f>
        <v>4337658.3681235686</v>
      </c>
    </row>
    <row r="278" spans="1:2">
      <c r="A278" t="s">
        <v>1092</v>
      </c>
      <c r="B278">
        <f>[4]p60!B278</f>
        <v>1.8828290295227987</v>
      </c>
    </row>
    <row r="279" spans="1:2">
      <c r="A279" t="s">
        <v>1093</v>
      </c>
      <c r="B279">
        <f>[4]p60!B279</f>
        <v>0.65311852012065652</v>
      </c>
    </row>
    <row r="280" spans="1:2">
      <c r="A280" t="s">
        <v>1094</v>
      </c>
      <c r="B280">
        <f>[4]p60!B280</f>
        <v>0.34688147987934348</v>
      </c>
    </row>
    <row r="281" spans="1:2">
      <c r="A281" t="s">
        <v>1099</v>
      </c>
      <c r="B281">
        <f>[4]p60!B281</f>
        <v>0.10032000000000001</v>
      </c>
    </row>
    <row r="282" spans="1:2">
      <c r="A282" t="s">
        <v>1100</v>
      </c>
      <c r="B282">
        <f>[4]p60!B282</f>
        <v>0.12824243544284197</v>
      </c>
    </row>
    <row r="283" spans="1:2">
      <c r="A283" t="s">
        <v>1095</v>
      </c>
      <c r="B283">
        <f>[4]p60!B283</f>
        <v>30315466</v>
      </c>
    </row>
    <row r="284" spans="1:2">
      <c r="A284" t="s">
        <v>1096</v>
      </c>
      <c r="B284">
        <f>[4]p60!B284</f>
        <v>16101019.01163242</v>
      </c>
    </row>
    <row r="285" spans="1:2">
      <c r="A285" t="s">
        <v>1097</v>
      </c>
      <c r="B285">
        <f>[4]p60!B285</f>
        <v>1276520.3600708104</v>
      </c>
    </row>
    <row r="286" spans="1:2">
      <c r="A286" t="s">
        <v>1101</v>
      </c>
      <c r="B286">
        <f>[4]p60!B286</f>
        <v>3000000</v>
      </c>
    </row>
    <row r="287" spans="1:2">
      <c r="A287" t="s">
        <v>1102</v>
      </c>
      <c r="B287">
        <f>[4]p60!B287</f>
        <v>0</v>
      </c>
    </row>
    <row r="288" spans="1:2">
      <c r="A288" t="s">
        <v>1103</v>
      </c>
      <c r="B288">
        <f>[4]p60!B288</f>
        <v>0</v>
      </c>
    </row>
    <row r="289" spans="1:2">
      <c r="A289" t="s">
        <v>1069</v>
      </c>
      <c r="B289">
        <f>[4]p60!B289</f>
        <v>3061138.0080527579</v>
      </c>
    </row>
    <row r="290" spans="1:2">
      <c r="A290" t="s">
        <v>508</v>
      </c>
      <c r="B290">
        <f>[4]p60!B290</f>
        <v>0.11000577572824846</v>
      </c>
    </row>
    <row r="291" spans="1:2">
      <c r="A291" t="s">
        <v>1104</v>
      </c>
      <c r="B291">
        <f>[4]p60!B291</f>
        <v>0.37380326123673602</v>
      </c>
    </row>
  </sheetData>
  <phoneticPr fontId="33" type="noConversion"/>
  <pageMargins left="0.75" right="0.75" top="1" bottom="1" header="0.5" footer="0.5"/>
  <headerFooter alignWithMargins="0"/>
  <drawing r:id="rId1"/>
</worksheet>
</file>

<file path=xl/worksheets/sheet7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5"/>
  <dimension ref="A1:T291"/>
  <sheetViews>
    <sheetView workbookViewId="0">
      <selection sqref="A1:XFD1048576"/>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1215</v>
      </c>
    </row>
    <row r="2" spans="1:11">
      <c r="A2">
        <v>61</v>
      </c>
      <c r="B2" t="s">
        <v>176</v>
      </c>
      <c r="C2" t="s">
        <v>177</v>
      </c>
      <c r="D2" t="s">
        <v>178</v>
      </c>
      <c r="E2" t="s">
        <v>8</v>
      </c>
      <c r="F2" t="s">
        <v>179</v>
      </c>
      <c r="G2" t="s">
        <v>10</v>
      </c>
      <c r="H2" t="s">
        <v>180</v>
      </c>
    </row>
    <row r="3" spans="1:11">
      <c r="A3" t="s">
        <v>181</v>
      </c>
      <c r="B3">
        <f>[4]p61!B3</f>
        <v>352975</v>
      </c>
      <c r="C3">
        <f>[4]p61!C3</f>
        <v>162600</v>
      </c>
      <c r="D3">
        <f>[4]p61!D3</f>
        <v>106560</v>
      </c>
      <c r="E3">
        <f>[4]p61!E3</f>
        <v>245985</v>
      </c>
      <c r="F3">
        <f>[4]p61!F3</f>
        <v>269718</v>
      </c>
      <c r="G3">
        <f>[4]p61!G3</f>
        <v>693899</v>
      </c>
      <c r="H3">
        <f>[4]p61!H3</f>
        <v>1831737</v>
      </c>
      <c r="I3">
        <f>[4]p61!I3</f>
        <v>0</v>
      </c>
      <c r="J3">
        <f>[4]p61!J3</f>
        <v>0</v>
      </c>
      <c r="K3">
        <f>[4]p61!K3</f>
        <v>0</v>
      </c>
    </row>
    <row r="4" spans="1:11">
      <c r="A4" t="s">
        <v>182</v>
      </c>
      <c r="B4">
        <f>[4]p61!B4</f>
        <v>352975</v>
      </c>
      <c r="C4">
        <f>[4]p61!C4</f>
        <v>162600</v>
      </c>
      <c r="D4">
        <f>[4]p61!D4</f>
        <v>106560</v>
      </c>
      <c r="E4">
        <f>[4]p61!E4</f>
        <v>245985</v>
      </c>
      <c r="F4">
        <f>[4]p61!F4</f>
        <v>269718</v>
      </c>
      <c r="G4">
        <f>[4]p61!G4</f>
        <v>693899</v>
      </c>
      <c r="H4">
        <f>[4]p61!H4</f>
        <v>1831737</v>
      </c>
      <c r="I4">
        <f>[4]p61!I4</f>
        <v>0</v>
      </c>
      <c r="J4">
        <f>[4]p61!J4</f>
        <v>0</v>
      </c>
      <c r="K4">
        <f>[4]p61!K4</f>
        <v>0</v>
      </c>
    </row>
    <row r="5" spans="1:11">
      <c r="A5" t="s">
        <v>183</v>
      </c>
      <c r="B5">
        <f>[4]p61!B5</f>
        <v>0</v>
      </c>
      <c r="C5">
        <f>[4]p61!C5</f>
        <v>0</v>
      </c>
      <c r="D5">
        <f>[4]p61!D5</f>
        <v>106560</v>
      </c>
      <c r="E5">
        <f>[4]p61!E5</f>
        <v>0</v>
      </c>
      <c r="F5">
        <f>[4]p61!F5</f>
        <v>0</v>
      </c>
      <c r="G5">
        <f>[4]p61!G5</f>
        <v>0</v>
      </c>
      <c r="H5">
        <f>[4]p61!H5</f>
        <v>0</v>
      </c>
      <c r="I5">
        <f>[4]p61!I5</f>
        <v>0</v>
      </c>
      <c r="J5">
        <f>[4]p61!J5</f>
        <v>0</v>
      </c>
      <c r="K5">
        <f>[4]p61!K5</f>
        <v>0</v>
      </c>
    </row>
    <row r="6" spans="1:11">
      <c r="A6" t="s">
        <v>184</v>
      </c>
      <c r="B6">
        <f>[4]p61!B6</f>
        <v>352975</v>
      </c>
      <c r="C6">
        <f>[4]p61!C6</f>
        <v>162600</v>
      </c>
      <c r="D6">
        <f>[4]p61!D6</f>
        <v>0</v>
      </c>
      <c r="E6">
        <f>[4]p61!E6</f>
        <v>245985</v>
      </c>
      <c r="F6">
        <f>[4]p61!F6</f>
        <v>269718</v>
      </c>
      <c r="G6">
        <f>[4]p61!G6</f>
        <v>693899</v>
      </c>
      <c r="H6">
        <f>[4]p61!H6</f>
        <v>0</v>
      </c>
      <c r="I6">
        <f>[4]p61!I6</f>
        <v>0</v>
      </c>
      <c r="J6">
        <f>[4]p61!J6</f>
        <v>0</v>
      </c>
      <c r="K6">
        <f>[4]p61!K6</f>
        <v>0</v>
      </c>
    </row>
    <row r="7" spans="1:11">
      <c r="A7" t="s">
        <v>185</v>
      </c>
      <c r="B7">
        <f>[4]p61!B7</f>
        <v>0</v>
      </c>
      <c r="C7">
        <f>[4]p61!C7</f>
        <v>0</v>
      </c>
      <c r="D7">
        <f>[4]p61!D7</f>
        <v>1725177</v>
      </c>
      <c r="E7">
        <f>[4]p61!E7</f>
        <v>0</v>
      </c>
      <c r="F7">
        <f>[4]p61!F7</f>
        <v>0</v>
      </c>
      <c r="G7">
        <f>[4]p61!G7</f>
        <v>0</v>
      </c>
      <c r="H7">
        <f>[4]p61!H7</f>
        <v>0</v>
      </c>
      <c r="I7">
        <f>[4]p61!I7</f>
        <v>0</v>
      </c>
      <c r="J7">
        <f>[4]p61!J7</f>
        <v>0</v>
      </c>
      <c r="K7">
        <f>[4]p61!K7</f>
        <v>0</v>
      </c>
    </row>
    <row r="8" spans="1:11">
      <c r="A8" t="s">
        <v>186</v>
      </c>
      <c r="B8">
        <f>[4]p61!B8</f>
        <v>308279</v>
      </c>
      <c r="C8">
        <f>[4]p61!C8</f>
        <v>124227</v>
      </c>
      <c r="D8">
        <f>[4]p61!D8</f>
        <v>102443</v>
      </c>
      <c r="E8">
        <f>[4]p61!E8</f>
        <v>248735</v>
      </c>
      <c r="F8">
        <f>[4]p61!F8</f>
        <v>313985</v>
      </c>
      <c r="G8">
        <f>[4]p61!G8</f>
        <v>727395</v>
      </c>
      <c r="H8">
        <f>[4]p61!H8</f>
        <v>1825064</v>
      </c>
      <c r="I8">
        <f>[4]p61!I8</f>
        <v>0</v>
      </c>
      <c r="J8">
        <f>[4]p61!J8</f>
        <v>0</v>
      </c>
      <c r="K8">
        <f>[4]p61!K8</f>
        <v>0</v>
      </c>
    </row>
    <row r="9" spans="1:11">
      <c r="A9" t="s">
        <v>187</v>
      </c>
      <c r="B9">
        <f>[4]p61!B9</f>
        <v>308279</v>
      </c>
      <c r="C9">
        <f>[4]p61!C9</f>
        <v>124227</v>
      </c>
      <c r="D9">
        <f>[4]p61!D9</f>
        <v>102443</v>
      </c>
      <c r="E9">
        <f>[4]p61!E9</f>
        <v>248735</v>
      </c>
      <c r="F9">
        <f>[4]p61!F9</f>
        <v>313985</v>
      </c>
      <c r="G9">
        <f>[4]p61!G9</f>
        <v>727395</v>
      </c>
      <c r="H9">
        <f>[4]p61!H9</f>
        <v>1825064</v>
      </c>
      <c r="I9">
        <f>[4]p61!I9</f>
        <v>0</v>
      </c>
      <c r="J9">
        <f>[4]p61!J9</f>
        <v>0</v>
      </c>
      <c r="K9">
        <f>[4]p61!K9</f>
        <v>0</v>
      </c>
    </row>
    <row r="10" spans="1:11">
      <c r="A10" t="s">
        <v>188</v>
      </c>
      <c r="B10">
        <f>[4]p61!B10</f>
        <v>0</v>
      </c>
      <c r="C10">
        <f>[4]p61!C10</f>
        <v>0</v>
      </c>
      <c r="D10">
        <f>[4]p61!D10</f>
        <v>0</v>
      </c>
      <c r="E10">
        <f>[4]p61!E10</f>
        <v>0</v>
      </c>
      <c r="F10">
        <f>[4]p61!F10</f>
        <v>0</v>
      </c>
      <c r="G10">
        <f>[4]p61!G10</f>
        <v>727395</v>
      </c>
      <c r="H10">
        <f>[4]p61!H10</f>
        <v>0</v>
      </c>
      <c r="I10">
        <f>[4]p61!I10</f>
        <v>0</v>
      </c>
      <c r="J10">
        <f>[4]p61!J10</f>
        <v>0</v>
      </c>
      <c r="K10">
        <f>[4]p61!K10</f>
        <v>0</v>
      </c>
    </row>
    <row r="11" spans="1:11">
      <c r="A11" t="s">
        <v>189</v>
      </c>
      <c r="B11">
        <f>[4]p61!B11</f>
        <v>308279</v>
      </c>
      <c r="C11">
        <f>[4]p61!C11</f>
        <v>124227</v>
      </c>
      <c r="D11">
        <f>[4]p61!D11</f>
        <v>102443</v>
      </c>
      <c r="E11">
        <f>[4]p61!E11</f>
        <v>248735</v>
      </c>
      <c r="F11">
        <f>[4]p61!F11</f>
        <v>313985</v>
      </c>
      <c r="G11">
        <f>[4]p61!G11</f>
        <v>0</v>
      </c>
      <c r="H11">
        <f>[4]p61!H11</f>
        <v>0</v>
      </c>
      <c r="I11">
        <f>[4]p61!I11</f>
        <v>0</v>
      </c>
      <c r="J11">
        <f>[4]p61!J11</f>
        <v>0</v>
      </c>
      <c r="K11">
        <f>[4]p61!K11</f>
        <v>0</v>
      </c>
    </row>
    <row r="12" spans="1:11">
      <c r="A12" t="s">
        <v>190</v>
      </c>
      <c r="B12">
        <f>[4]p61!B12</f>
        <v>0</v>
      </c>
      <c r="C12">
        <f>[4]p61!C12</f>
        <v>0</v>
      </c>
      <c r="D12">
        <f>[4]p61!D12</f>
        <v>0</v>
      </c>
      <c r="E12">
        <f>[4]p61!E12</f>
        <v>0</v>
      </c>
      <c r="F12">
        <f>[4]p61!F12</f>
        <v>0</v>
      </c>
      <c r="G12">
        <f>[4]p61!G12</f>
        <v>1097669</v>
      </c>
      <c r="H12">
        <f>[4]p61!H12</f>
        <v>0</v>
      </c>
      <c r="I12">
        <f>[4]p61!I12</f>
        <v>0</v>
      </c>
      <c r="J12">
        <f>[4]p61!J12</f>
        <v>0</v>
      </c>
      <c r="K12">
        <f>[4]p61!K12</f>
        <v>0</v>
      </c>
    </row>
    <row r="13" spans="1:11">
      <c r="A13" t="s">
        <v>191</v>
      </c>
      <c r="B13">
        <f>[4]p61!B13</f>
        <v>4000.0000000000005</v>
      </c>
      <c r="C13">
        <f>[4]p61!C13</f>
        <v>360</v>
      </c>
      <c r="D13">
        <f>[4]p61!D13</f>
        <v>340</v>
      </c>
      <c r="E13">
        <f>[4]p61!E13</f>
        <v>30</v>
      </c>
      <c r="F13">
        <f>[4]p61!F13</f>
        <v>47</v>
      </c>
      <c r="G13">
        <f>[4]p61!G13</f>
        <v>43</v>
      </c>
      <c r="H13">
        <f>[4]p61!H13</f>
        <v>0</v>
      </c>
      <c r="I13">
        <f>[4]p61!I13</f>
        <v>0</v>
      </c>
      <c r="J13">
        <f>[4]p61!J13</f>
        <v>0</v>
      </c>
      <c r="K13">
        <f>[4]p61!K13</f>
        <v>0</v>
      </c>
    </row>
    <row r="14" spans="1:11">
      <c r="A14" t="s">
        <v>192</v>
      </c>
      <c r="B14">
        <f>[4]p61!B14</f>
        <v>4000.0000000000005</v>
      </c>
      <c r="C14">
        <f>[4]p61!C14</f>
        <v>360</v>
      </c>
      <c r="D14">
        <f>[4]p61!D14</f>
        <v>340</v>
      </c>
      <c r="E14">
        <f>[4]p61!E14</f>
        <v>30</v>
      </c>
      <c r="F14">
        <f>[4]p61!F14</f>
        <v>48</v>
      </c>
      <c r="G14">
        <f>[4]p61!G14</f>
        <v>44</v>
      </c>
      <c r="H14">
        <f>[4]p61!H14</f>
        <v>0</v>
      </c>
      <c r="I14">
        <f>[4]p61!I14</f>
        <v>0</v>
      </c>
      <c r="J14">
        <f>[4]p61!J14</f>
        <v>0</v>
      </c>
      <c r="K14">
        <f>[4]p61!K14</f>
        <v>0</v>
      </c>
    </row>
    <row r="15" spans="1:11">
      <c r="A15" t="s">
        <v>193</v>
      </c>
      <c r="B15">
        <f>[4]p61!B15</f>
        <v>4000.0000000000005</v>
      </c>
      <c r="C15">
        <f>[4]p61!C15</f>
        <v>360</v>
      </c>
      <c r="D15">
        <f>[4]p61!D15</f>
        <v>340</v>
      </c>
      <c r="E15">
        <f>[4]p61!E15</f>
        <v>30</v>
      </c>
      <c r="F15">
        <f>[4]p61!F15</f>
        <v>47</v>
      </c>
      <c r="G15">
        <f>[4]p61!G15</f>
        <v>43</v>
      </c>
      <c r="H15">
        <f>[4]p61!H15</f>
        <v>0</v>
      </c>
      <c r="I15">
        <f>[4]p61!I15</f>
        <v>0</v>
      </c>
      <c r="J15">
        <f>[4]p61!J15</f>
        <v>0</v>
      </c>
      <c r="K15">
        <f>[4]p61!K15</f>
        <v>0</v>
      </c>
    </row>
    <row r="16" spans="1:11">
      <c r="A16" t="s">
        <v>194</v>
      </c>
      <c r="B16">
        <f>[4]p61!B16</f>
        <v>4000.0000000000005</v>
      </c>
      <c r="C16">
        <f>[4]p61!C16</f>
        <v>360</v>
      </c>
      <c r="D16">
        <f>[4]p61!D16</f>
        <v>340</v>
      </c>
      <c r="E16">
        <f>[4]p61!E16</f>
        <v>30</v>
      </c>
      <c r="F16">
        <f>[4]p61!F16</f>
        <v>47</v>
      </c>
      <c r="G16">
        <f>[4]p61!G16</f>
        <v>43</v>
      </c>
      <c r="H16">
        <f>[4]p61!H16</f>
        <v>0</v>
      </c>
      <c r="I16">
        <f>[4]p61!I16</f>
        <v>0</v>
      </c>
      <c r="J16">
        <f>[4]p61!J16</f>
        <v>0</v>
      </c>
      <c r="K16">
        <f>[4]p61!K16</f>
        <v>0</v>
      </c>
    </row>
    <row r="17" spans="1:11">
      <c r="A17" t="s">
        <v>195</v>
      </c>
      <c r="B17">
        <f>[4]p61!B17</f>
        <v>4000.0000000000005</v>
      </c>
      <c r="C17">
        <f>[4]p61!C17</f>
        <v>360</v>
      </c>
      <c r="D17">
        <f>[4]p61!D17</f>
        <v>340</v>
      </c>
      <c r="E17">
        <f>[4]p61!E17</f>
        <v>30</v>
      </c>
      <c r="F17">
        <f>[4]p61!F17</f>
        <v>47</v>
      </c>
      <c r="G17">
        <f>[4]p61!G17</f>
        <v>43</v>
      </c>
      <c r="H17">
        <f>[4]p61!H17</f>
        <v>0</v>
      </c>
      <c r="I17">
        <f>[4]p61!I17</f>
        <v>0</v>
      </c>
      <c r="J17">
        <f>[4]p61!J17</f>
        <v>0</v>
      </c>
      <c r="K17">
        <f>[4]p61!K17</f>
        <v>0</v>
      </c>
    </row>
    <row r="18" spans="1:11">
      <c r="A18" t="s">
        <v>196</v>
      </c>
      <c r="B18">
        <f>[4]p61!B18</f>
        <v>0</v>
      </c>
      <c r="C18">
        <f>[4]p61!C18</f>
        <v>0</v>
      </c>
      <c r="D18">
        <f>[4]p61!D18</f>
        <v>0</v>
      </c>
      <c r="E18">
        <f>[4]p61!E18</f>
        <v>0</v>
      </c>
      <c r="F18">
        <f>[4]p61!F18</f>
        <v>0</v>
      </c>
      <c r="G18">
        <f>[4]p61!G18</f>
        <v>0</v>
      </c>
      <c r="H18">
        <f>[4]p61!H18</f>
        <v>0</v>
      </c>
      <c r="I18">
        <f>[4]p61!I18</f>
        <v>0</v>
      </c>
      <c r="J18">
        <f>[4]p61!J18</f>
        <v>0</v>
      </c>
      <c r="K18">
        <f>[4]p61!K18</f>
        <v>0</v>
      </c>
    </row>
    <row r="19" spans="1:11">
      <c r="A19" t="s">
        <v>197</v>
      </c>
      <c r="B19">
        <f>[4]p61!B19</f>
        <v>0</v>
      </c>
      <c r="C19">
        <f>[4]p61!C19</f>
        <v>0</v>
      </c>
      <c r="D19">
        <f>[4]p61!D19</f>
        <v>0</v>
      </c>
      <c r="E19">
        <f>[4]p61!E19</f>
        <v>0</v>
      </c>
      <c r="F19">
        <f>[4]p61!F19</f>
        <v>0</v>
      </c>
      <c r="G19">
        <f>[4]p61!G19</f>
        <v>0</v>
      </c>
      <c r="H19">
        <f>[4]p61!H19</f>
        <v>0</v>
      </c>
      <c r="I19">
        <f>[4]p61!I19</f>
        <v>0</v>
      </c>
      <c r="J19">
        <f>[4]p61!J19</f>
        <v>0</v>
      </c>
      <c r="K19">
        <f>[4]p61!K19</f>
        <v>0</v>
      </c>
    </row>
    <row r="20" spans="1:11">
      <c r="A20" t="s">
        <v>198</v>
      </c>
      <c r="B20">
        <f>[4]p61!B20</f>
        <v>0</v>
      </c>
      <c r="C20">
        <f>[4]p61!C20</f>
        <v>0</v>
      </c>
      <c r="D20">
        <f>[4]p61!D20</f>
        <v>0</v>
      </c>
      <c r="E20">
        <f>[4]p61!E20</f>
        <v>0</v>
      </c>
      <c r="F20">
        <f>[4]p61!F20</f>
        <v>0</v>
      </c>
      <c r="G20">
        <f>[4]p61!G20</f>
        <v>0</v>
      </c>
      <c r="H20">
        <f>[4]p61!H20</f>
        <v>0</v>
      </c>
      <c r="I20">
        <f>[4]p61!I20</f>
        <v>0</v>
      </c>
      <c r="J20">
        <f>[4]p61!J20</f>
        <v>0</v>
      </c>
      <c r="K20">
        <f>[4]p61!K20</f>
        <v>0</v>
      </c>
    </row>
    <row r="21" spans="1:11">
      <c r="A21" t="s">
        <v>199</v>
      </c>
      <c r="B21">
        <f>[4]p61!B21</f>
        <v>0</v>
      </c>
      <c r="C21">
        <f>[4]p61!C21</f>
        <v>0</v>
      </c>
      <c r="D21">
        <f>[4]p61!D21</f>
        <v>0</v>
      </c>
      <c r="E21">
        <f>[4]p61!E21</f>
        <v>0</v>
      </c>
      <c r="F21">
        <f>[4]p61!F21</f>
        <v>0</v>
      </c>
      <c r="G21">
        <f>[4]p61!G21</f>
        <v>0</v>
      </c>
      <c r="H21">
        <f>[4]p61!H21</f>
        <v>0</v>
      </c>
      <c r="I21">
        <f>[4]p61!I21</f>
        <v>0</v>
      </c>
      <c r="J21">
        <f>[4]p61!J21</f>
        <v>0</v>
      </c>
      <c r="K21">
        <f>[4]p61!K21</f>
        <v>0</v>
      </c>
    </row>
    <row r="22" spans="1:11">
      <c r="A22" t="s">
        <v>200</v>
      </c>
      <c r="B22">
        <f>[4]p61!B22</f>
        <v>0</v>
      </c>
      <c r="C22">
        <f>[4]p61!C22</f>
        <v>0</v>
      </c>
      <c r="D22">
        <f>[4]p61!D22</f>
        <v>0</v>
      </c>
      <c r="E22">
        <f>[4]p61!E22</f>
        <v>0</v>
      </c>
      <c r="F22">
        <f>[4]p61!F22</f>
        <v>0</v>
      </c>
      <c r="G22">
        <f>[4]p61!G22</f>
        <v>0</v>
      </c>
      <c r="H22">
        <f>[4]p61!H22</f>
        <v>0</v>
      </c>
      <c r="I22">
        <f>[4]p61!I22</f>
        <v>0</v>
      </c>
      <c r="J22">
        <f>[4]p61!J22</f>
        <v>0</v>
      </c>
      <c r="K22">
        <f>[4]p61!K22</f>
        <v>0</v>
      </c>
    </row>
    <row r="23" spans="1:11">
      <c r="A23" t="s">
        <v>201</v>
      </c>
      <c r="B23">
        <f>[4]p61!B23</f>
        <v>6100</v>
      </c>
      <c r="C23">
        <f>[4]p61!C23</f>
        <v>450</v>
      </c>
      <c r="D23">
        <f>[4]p61!D23</f>
        <v>450</v>
      </c>
      <c r="E23">
        <f>[4]p61!E23</f>
        <v>40</v>
      </c>
      <c r="F23">
        <f>[4]p61!F23</f>
        <v>55</v>
      </c>
      <c r="G23">
        <f>[4]p61!G23</f>
        <v>56</v>
      </c>
      <c r="H23">
        <f>[4]p61!H23</f>
        <v>0</v>
      </c>
      <c r="I23">
        <f>[4]p61!I23</f>
        <v>0</v>
      </c>
      <c r="J23">
        <f>[4]p61!J23</f>
        <v>0</v>
      </c>
      <c r="K23">
        <f>[4]p61!K23</f>
        <v>0</v>
      </c>
    </row>
    <row r="24" spans="1:11">
      <c r="A24" t="s">
        <v>202</v>
      </c>
      <c r="B24">
        <f>[4]p61!B24</f>
        <v>6400</v>
      </c>
      <c r="C24">
        <f>[4]p61!C24</f>
        <v>450</v>
      </c>
      <c r="D24">
        <f>[4]p61!D24</f>
        <v>450</v>
      </c>
      <c r="E24">
        <f>[4]p61!E24</f>
        <v>40</v>
      </c>
      <c r="F24">
        <f>[4]p61!F24</f>
        <v>56</v>
      </c>
      <c r="G24">
        <f>[4]p61!G24</f>
        <v>57</v>
      </c>
      <c r="H24">
        <f>[4]p61!H24</f>
        <v>0</v>
      </c>
      <c r="I24">
        <f>[4]p61!I24</f>
        <v>0</v>
      </c>
      <c r="J24">
        <f>[4]p61!J24</f>
        <v>0</v>
      </c>
      <c r="K24">
        <f>[4]p61!K24</f>
        <v>0</v>
      </c>
    </row>
    <row r="25" spans="1:11">
      <c r="A25" t="s">
        <v>203</v>
      </c>
      <c r="B25">
        <f>[4]p61!B25</f>
        <v>6100</v>
      </c>
      <c r="C25">
        <f>[4]p61!C25</f>
        <v>450</v>
      </c>
      <c r="D25">
        <f>[4]p61!D25</f>
        <v>450</v>
      </c>
      <c r="E25">
        <f>[4]p61!E25</f>
        <v>40</v>
      </c>
      <c r="F25">
        <f>[4]p61!F25</f>
        <v>55</v>
      </c>
      <c r="G25">
        <f>[4]p61!G25</f>
        <v>56</v>
      </c>
      <c r="H25">
        <f>[4]p61!H25</f>
        <v>0</v>
      </c>
      <c r="I25">
        <f>[4]p61!I25</f>
        <v>0</v>
      </c>
      <c r="J25">
        <f>[4]p61!J25</f>
        <v>0</v>
      </c>
      <c r="K25">
        <f>[4]p61!K25</f>
        <v>0</v>
      </c>
    </row>
    <row r="26" spans="1:11">
      <c r="A26" t="s">
        <v>204</v>
      </c>
      <c r="B26">
        <f>[4]p61!B26</f>
        <v>6100</v>
      </c>
      <c r="C26">
        <f>[4]p61!C26</f>
        <v>450</v>
      </c>
      <c r="D26">
        <f>[4]p61!D26</f>
        <v>450</v>
      </c>
      <c r="E26">
        <f>[4]p61!E26</f>
        <v>40</v>
      </c>
      <c r="F26">
        <f>[4]p61!F26</f>
        <v>55</v>
      </c>
      <c r="G26">
        <f>[4]p61!G26</f>
        <v>56</v>
      </c>
      <c r="H26">
        <f>[4]p61!H26</f>
        <v>0</v>
      </c>
      <c r="I26">
        <f>[4]p61!I26</f>
        <v>0</v>
      </c>
      <c r="J26">
        <f>[4]p61!J26</f>
        <v>0</v>
      </c>
      <c r="K26">
        <f>[4]p61!K26</f>
        <v>0</v>
      </c>
    </row>
    <row r="27" spans="1:11">
      <c r="A27" t="s">
        <v>205</v>
      </c>
      <c r="B27">
        <f>[4]p61!B27</f>
        <v>6100</v>
      </c>
      <c r="C27">
        <f>[4]p61!C27</f>
        <v>450</v>
      </c>
      <c r="D27">
        <f>[4]p61!D27</f>
        <v>450</v>
      </c>
      <c r="E27">
        <f>[4]p61!E27</f>
        <v>40</v>
      </c>
      <c r="F27">
        <f>[4]p61!F27</f>
        <v>55</v>
      </c>
      <c r="G27">
        <f>[4]p61!G27</f>
        <v>56</v>
      </c>
      <c r="H27">
        <f>[4]p61!H27</f>
        <v>0</v>
      </c>
      <c r="I27">
        <f>[4]p61!I27</f>
        <v>0</v>
      </c>
      <c r="J27">
        <f>[4]p61!J27</f>
        <v>0</v>
      </c>
      <c r="K27">
        <f>[4]p61!K27</f>
        <v>0</v>
      </c>
    </row>
    <row r="28" spans="1:11">
      <c r="A28" t="s">
        <v>206</v>
      </c>
      <c r="B28">
        <f>[4]p61!B28</f>
        <v>0</v>
      </c>
      <c r="C28">
        <f>[4]p61!C28</f>
        <v>0</v>
      </c>
      <c r="D28">
        <f>[4]p61!D28</f>
        <v>0</v>
      </c>
      <c r="E28">
        <f>[4]p61!E28</f>
        <v>0</v>
      </c>
      <c r="F28">
        <f>[4]p61!F28</f>
        <v>0</v>
      </c>
      <c r="G28">
        <f>[4]p61!G28</f>
        <v>0</v>
      </c>
      <c r="H28">
        <f>[4]p61!H28</f>
        <v>0</v>
      </c>
      <c r="I28">
        <f>[4]p61!I28</f>
        <v>0</v>
      </c>
      <c r="J28">
        <f>[4]p61!J28</f>
        <v>0</v>
      </c>
      <c r="K28">
        <f>[4]p61!K28</f>
        <v>0</v>
      </c>
    </row>
    <row r="29" spans="1:11">
      <c r="A29" t="s">
        <v>207</v>
      </c>
      <c r="B29">
        <f>[4]p61!B29</f>
        <v>0</v>
      </c>
      <c r="C29">
        <f>[4]p61!C29</f>
        <v>0</v>
      </c>
      <c r="D29">
        <f>[4]p61!D29</f>
        <v>0</v>
      </c>
      <c r="E29">
        <f>[4]p61!E29</f>
        <v>0</v>
      </c>
      <c r="F29">
        <f>[4]p61!F29</f>
        <v>0</v>
      </c>
      <c r="G29">
        <f>[4]p61!G29</f>
        <v>0</v>
      </c>
      <c r="H29">
        <f>[4]p61!H29</f>
        <v>0</v>
      </c>
      <c r="I29">
        <f>[4]p61!I29</f>
        <v>0</v>
      </c>
      <c r="J29">
        <f>[4]p61!J29</f>
        <v>0</v>
      </c>
      <c r="K29">
        <f>[4]p61!K29</f>
        <v>0</v>
      </c>
    </row>
    <row r="30" spans="1:11">
      <c r="A30" t="s">
        <v>208</v>
      </c>
      <c r="B30">
        <f>[4]p61!B30</f>
        <v>0</v>
      </c>
      <c r="C30">
        <f>[4]p61!C30</f>
        <v>0</v>
      </c>
      <c r="D30">
        <f>[4]p61!D30</f>
        <v>0</v>
      </c>
      <c r="E30">
        <f>[4]p61!E30</f>
        <v>0</v>
      </c>
      <c r="F30">
        <f>[4]p61!F30</f>
        <v>0</v>
      </c>
      <c r="G30">
        <f>[4]p61!G30</f>
        <v>0</v>
      </c>
      <c r="H30">
        <f>[4]p61!H30</f>
        <v>0</v>
      </c>
      <c r="I30">
        <f>[4]p61!I30</f>
        <v>0</v>
      </c>
      <c r="J30">
        <f>[4]p61!J30</f>
        <v>0</v>
      </c>
      <c r="K30">
        <f>[4]p61!K30</f>
        <v>0</v>
      </c>
    </row>
    <row r="31" spans="1:11">
      <c r="A31" t="s">
        <v>209</v>
      </c>
      <c r="B31">
        <f>[4]p61!B31</f>
        <v>0</v>
      </c>
      <c r="C31">
        <f>[4]p61!C31</f>
        <v>0</v>
      </c>
      <c r="D31">
        <f>[4]p61!D31</f>
        <v>0</v>
      </c>
      <c r="E31">
        <f>[4]p61!E31</f>
        <v>0</v>
      </c>
      <c r="F31">
        <f>[4]p61!F31</f>
        <v>0</v>
      </c>
      <c r="G31">
        <f>[4]p61!G31</f>
        <v>0</v>
      </c>
      <c r="H31">
        <f>[4]p61!H31</f>
        <v>0</v>
      </c>
      <c r="I31">
        <f>[4]p61!I31</f>
        <v>0</v>
      </c>
      <c r="J31">
        <f>[4]p61!J31</f>
        <v>0</v>
      </c>
      <c r="K31">
        <f>[4]p61!K31</f>
        <v>0</v>
      </c>
    </row>
    <row r="32" spans="1:11">
      <c r="A32" t="s">
        <v>210</v>
      </c>
      <c r="B32">
        <f>[4]p61!B32</f>
        <v>0</v>
      </c>
      <c r="C32">
        <f>[4]p61!C32</f>
        <v>0</v>
      </c>
      <c r="D32">
        <f>[4]p61!D32</f>
        <v>0</v>
      </c>
      <c r="E32">
        <f>[4]p61!E32</f>
        <v>0</v>
      </c>
      <c r="F32">
        <f>[4]p61!F32</f>
        <v>0</v>
      </c>
      <c r="G32">
        <f>[4]p61!G32</f>
        <v>0</v>
      </c>
      <c r="H32">
        <f>[4]p61!H32</f>
        <v>0</v>
      </c>
      <c r="I32">
        <f>[4]p61!I32</f>
        <v>0</v>
      </c>
      <c r="J32">
        <f>[4]p61!J32</f>
        <v>0</v>
      </c>
      <c r="K32">
        <f>[4]p61!K32</f>
        <v>0</v>
      </c>
    </row>
    <row r="33" spans="1:11">
      <c r="A33" t="s">
        <v>211</v>
      </c>
      <c r="B33">
        <f>[4]p61!B33</f>
        <v>69999835</v>
      </c>
      <c r="C33">
        <f>[4]p61!C33</f>
        <v>3000000</v>
      </c>
      <c r="D33">
        <f>[4]p61!D33</f>
        <v>3000000</v>
      </c>
      <c r="E33">
        <f>[4]p61!E33</f>
        <v>750000.9</v>
      </c>
      <c r="F33">
        <f>[4]p61!F33</f>
        <v>1250000.7</v>
      </c>
      <c r="G33">
        <f>[4]p61!G33</f>
        <v>5000000</v>
      </c>
      <c r="H33">
        <f>[4]p61!H33</f>
        <v>9228570</v>
      </c>
      <c r="I33">
        <f>[4]p61!I33</f>
        <v>0</v>
      </c>
      <c r="J33">
        <f>[4]p61!J33</f>
        <v>0</v>
      </c>
      <c r="K33">
        <f>[4]p61!K33</f>
        <v>0</v>
      </c>
    </row>
    <row r="34" spans="1:11">
      <c r="A34" t="s">
        <v>212</v>
      </c>
      <c r="B34">
        <f>[4]p61!B34</f>
        <v>85009952</v>
      </c>
      <c r="C34">
        <f>[4]p61!C34</f>
        <v>4200000</v>
      </c>
      <c r="D34">
        <f>[4]p61!D34</f>
        <v>4010003.2</v>
      </c>
      <c r="E34">
        <f>[4]p61!E34</f>
        <v>999999</v>
      </c>
      <c r="F34">
        <f>[4]p61!F34</f>
        <v>1750000.2</v>
      </c>
      <c r="G34">
        <f>[4]p61!G34</f>
        <v>6000000</v>
      </c>
      <c r="H34">
        <f>[4]p61!H34</f>
        <v>11668596</v>
      </c>
      <c r="I34">
        <f>[4]p61!I34</f>
        <v>0</v>
      </c>
      <c r="J34">
        <f>[4]p61!J34</f>
        <v>0</v>
      </c>
      <c r="K34">
        <f>[4]p61!K34</f>
        <v>0</v>
      </c>
    </row>
    <row r="35" spans="1:11">
      <c r="A35" t="s">
        <v>213</v>
      </c>
      <c r="B35">
        <f>[4]p61!B35</f>
        <v>0</v>
      </c>
      <c r="C35">
        <f>[4]p61!C35</f>
        <v>0.09</v>
      </c>
      <c r="D35">
        <f>[4]p61!D35</f>
        <v>0.09</v>
      </c>
      <c r="E35">
        <f>[4]p61!E35</f>
        <v>0.09</v>
      </c>
      <c r="F35">
        <f>[4]p61!F35</f>
        <v>0.09</v>
      </c>
      <c r="G35">
        <f>[4]p61!G35</f>
        <v>0.09</v>
      </c>
      <c r="H35">
        <f>[4]p61!H35</f>
        <v>0</v>
      </c>
      <c r="I35">
        <f>[4]p61!I35</f>
        <v>0</v>
      </c>
      <c r="J35">
        <f>[4]p61!J35</f>
        <v>0</v>
      </c>
      <c r="K35">
        <f>[4]p61!K35</f>
        <v>0</v>
      </c>
    </row>
    <row r="36" spans="1:11">
      <c r="A36" t="s">
        <v>214</v>
      </c>
      <c r="B36">
        <f>[4]p61!B36</f>
        <v>6.8999999999999992E-2</v>
      </c>
      <c r="C36">
        <f>[4]p61!C36</f>
        <v>0</v>
      </c>
      <c r="D36">
        <f>[4]p61!D36</f>
        <v>6.8999999999999992E-2</v>
      </c>
      <c r="E36">
        <f>[4]p61!E36</f>
        <v>6.8999999999999992E-2</v>
      </c>
      <c r="F36">
        <f>[4]p61!F36</f>
        <v>6.8999999999999992E-2</v>
      </c>
      <c r="G36">
        <f>[4]p61!G36</f>
        <v>0</v>
      </c>
      <c r="H36">
        <f>[4]p61!H36</f>
        <v>0</v>
      </c>
      <c r="I36">
        <f>[4]p61!I36</f>
        <v>0</v>
      </c>
      <c r="J36">
        <f>[4]p61!J36</f>
        <v>0</v>
      </c>
      <c r="K36">
        <f>[4]p61!K36</f>
        <v>0</v>
      </c>
    </row>
    <row r="37" spans="1:11">
      <c r="A37" t="s">
        <v>215</v>
      </c>
      <c r="B37">
        <f>[4]p61!B37</f>
        <v>9.1999999999999998E-2</v>
      </c>
      <c r="C37">
        <f>[4]p61!C37</f>
        <v>9.1999999999999998E-2</v>
      </c>
      <c r="D37">
        <f>[4]p61!D37</f>
        <v>0</v>
      </c>
      <c r="E37">
        <f>[4]p61!E37</f>
        <v>9.1999999999999998E-2</v>
      </c>
      <c r="F37">
        <f>[4]p61!F37</f>
        <v>9.1999999999999998E-2</v>
      </c>
      <c r="G37">
        <f>[4]p61!G37</f>
        <v>9.1999999999999998E-2</v>
      </c>
      <c r="H37">
        <f>[4]p61!H37</f>
        <v>0</v>
      </c>
      <c r="I37">
        <f>[4]p61!I37</f>
        <v>0</v>
      </c>
      <c r="J37">
        <f>[4]p61!J37</f>
        <v>0</v>
      </c>
      <c r="K37">
        <f>[4]p61!K37</f>
        <v>0</v>
      </c>
    </row>
    <row r="38" spans="1:11">
      <c r="A38" t="s">
        <v>216</v>
      </c>
      <c r="B38">
        <f>[4]p61!B38</f>
        <v>0.115</v>
      </c>
      <c r="C38">
        <f>[4]p61!C38</f>
        <v>0.115</v>
      </c>
      <c r="D38">
        <f>[4]p61!D38</f>
        <v>0.115</v>
      </c>
      <c r="E38">
        <f>[4]p61!E38</f>
        <v>0</v>
      </c>
      <c r="F38">
        <f>[4]p61!F38</f>
        <v>0</v>
      </c>
      <c r="G38">
        <f>[4]p61!G38</f>
        <v>0.115</v>
      </c>
      <c r="H38">
        <f>[4]p61!H38</f>
        <v>0</v>
      </c>
      <c r="I38">
        <f>[4]p61!I38</f>
        <v>0</v>
      </c>
      <c r="J38">
        <f>[4]p61!J38</f>
        <v>0</v>
      </c>
      <c r="K38">
        <f>[4]p61!K38</f>
        <v>0</v>
      </c>
    </row>
    <row r="39" spans="1:11">
      <c r="A39" t="s">
        <v>217</v>
      </c>
      <c r="B39">
        <f>[4]p61!B39</f>
        <v>0.115</v>
      </c>
      <c r="C39">
        <f>[4]p61!C39</f>
        <v>0.115</v>
      </c>
      <c r="D39">
        <f>[4]p61!D39</f>
        <v>0.115</v>
      </c>
      <c r="E39">
        <f>[4]p61!E39</f>
        <v>0</v>
      </c>
      <c r="F39">
        <f>[4]p61!F39</f>
        <v>0</v>
      </c>
      <c r="G39">
        <f>[4]p61!G39</f>
        <v>0.115</v>
      </c>
      <c r="H39">
        <f>[4]p61!H39</f>
        <v>0</v>
      </c>
      <c r="I39">
        <f>[4]p61!I39</f>
        <v>0</v>
      </c>
      <c r="J39">
        <f>[4]p61!J39</f>
        <v>0</v>
      </c>
      <c r="K39">
        <f>[4]p61!K39</f>
        <v>0</v>
      </c>
    </row>
    <row r="40" spans="1:11">
      <c r="A40" t="s">
        <v>218</v>
      </c>
      <c r="B40">
        <f>[4]p61!B40</f>
        <v>5.7500000000000002E-2</v>
      </c>
      <c r="C40">
        <f>[4]p61!C40</f>
        <v>0</v>
      </c>
      <c r="D40">
        <f>[4]p61!D40</f>
        <v>5.7500000000000002E-2</v>
      </c>
      <c r="E40">
        <f>[4]p61!E40</f>
        <v>5.7500000000000002E-2</v>
      </c>
      <c r="F40">
        <f>[4]p61!F40</f>
        <v>5.7500000000000002E-2</v>
      </c>
      <c r="G40">
        <f>[4]p61!G40</f>
        <v>0</v>
      </c>
      <c r="H40">
        <f>[4]p61!H40</f>
        <v>0</v>
      </c>
      <c r="I40">
        <f>[4]p61!I40</f>
        <v>0</v>
      </c>
      <c r="J40">
        <f>[4]p61!J40</f>
        <v>0</v>
      </c>
      <c r="K40">
        <f>[4]p61!K40</f>
        <v>0</v>
      </c>
    </row>
    <row r="41" spans="1:11">
      <c r="A41" t="s">
        <v>219</v>
      </c>
      <c r="B41">
        <f>[4]p61!B41</f>
        <v>0.6</v>
      </c>
      <c r="C41">
        <f>[4]p61!C41</f>
        <v>1.2</v>
      </c>
      <c r="D41">
        <f>[4]p61!D41</f>
        <v>0.6</v>
      </c>
      <c r="E41">
        <f>[4]p61!E41</f>
        <v>1.5</v>
      </c>
      <c r="F41">
        <f>[4]p61!F41</f>
        <v>1.5</v>
      </c>
      <c r="G41">
        <f>[4]p61!G41</f>
        <v>1.2</v>
      </c>
      <c r="H41">
        <f>[4]p61!H41</f>
        <v>0</v>
      </c>
      <c r="I41">
        <f>[4]p61!I41</f>
        <v>0</v>
      </c>
      <c r="J41">
        <f>[4]p61!J41</f>
        <v>0</v>
      </c>
      <c r="K41">
        <f>[4]p61!K41</f>
        <v>0</v>
      </c>
    </row>
    <row r="42" spans="1:11">
      <c r="A42" t="s">
        <v>220</v>
      </c>
      <c r="B42">
        <f>[4]p61!B42</f>
        <v>1.2</v>
      </c>
      <c r="C42">
        <f>[4]p61!C42</f>
        <v>0.6</v>
      </c>
      <c r="D42">
        <f>[4]p61!D42</f>
        <v>1.8</v>
      </c>
      <c r="E42">
        <f>[4]p61!E42</f>
        <v>1.2</v>
      </c>
      <c r="F42">
        <f>[4]p61!F42</f>
        <v>1.2</v>
      </c>
      <c r="G42">
        <f>[4]p61!G42</f>
        <v>0.6</v>
      </c>
      <c r="H42">
        <f>[4]p61!H42</f>
        <v>0</v>
      </c>
      <c r="I42">
        <f>[4]p61!I42</f>
        <v>0</v>
      </c>
      <c r="J42">
        <f>[4]p61!J42</f>
        <v>0</v>
      </c>
      <c r="K42">
        <f>[4]p61!K42</f>
        <v>0</v>
      </c>
    </row>
    <row r="43" spans="1:11">
      <c r="A43" t="s">
        <v>221</v>
      </c>
      <c r="B43">
        <f>[4]p61!B43</f>
        <v>0.6</v>
      </c>
      <c r="C43">
        <f>[4]p61!C43</f>
        <v>1.8</v>
      </c>
      <c r="D43">
        <f>[4]p61!D43</f>
        <v>0.6</v>
      </c>
      <c r="E43">
        <f>[4]p61!E43</f>
        <v>1.2</v>
      </c>
      <c r="F43">
        <f>[4]p61!F43</f>
        <v>1.2</v>
      </c>
      <c r="G43">
        <f>[4]p61!G43</f>
        <v>1.2</v>
      </c>
      <c r="H43">
        <f>[4]p61!H43</f>
        <v>0</v>
      </c>
      <c r="I43">
        <f>[4]p61!I43</f>
        <v>0</v>
      </c>
      <c r="J43">
        <f>[4]p61!J43</f>
        <v>0</v>
      </c>
      <c r="K43">
        <f>[4]p61!K43</f>
        <v>0</v>
      </c>
    </row>
    <row r="44" spans="1:11">
      <c r="A44" t="s">
        <v>222</v>
      </c>
      <c r="B44">
        <f>[4]p61!B44</f>
        <v>1.5</v>
      </c>
      <c r="C44">
        <f>[4]p61!C44</f>
        <v>1.2</v>
      </c>
      <c r="D44">
        <f>[4]p61!D44</f>
        <v>1.2</v>
      </c>
      <c r="E44">
        <f>[4]p61!E44</f>
        <v>0.6</v>
      </c>
      <c r="F44">
        <f>[4]p61!F44</f>
        <v>0.6</v>
      </c>
      <c r="G44">
        <f>[4]p61!G44</f>
        <v>0.9</v>
      </c>
      <c r="H44">
        <f>[4]p61!H44</f>
        <v>0</v>
      </c>
      <c r="I44">
        <f>[4]p61!I44</f>
        <v>0</v>
      </c>
      <c r="J44">
        <f>[4]p61!J44</f>
        <v>0</v>
      </c>
      <c r="K44">
        <f>[4]p61!K44</f>
        <v>0</v>
      </c>
    </row>
    <row r="45" spans="1:11">
      <c r="A45" t="s">
        <v>223</v>
      </c>
      <c r="B45">
        <f>[4]p61!B45</f>
        <v>1.5</v>
      </c>
      <c r="C45">
        <f>[4]p61!C45</f>
        <v>1.2</v>
      </c>
      <c r="D45">
        <f>[4]p61!D45</f>
        <v>1.2</v>
      </c>
      <c r="E45">
        <f>[4]p61!E45</f>
        <v>0.6</v>
      </c>
      <c r="F45">
        <f>[4]p61!F45</f>
        <v>0.6</v>
      </c>
      <c r="G45">
        <f>[4]p61!G45</f>
        <v>0.9</v>
      </c>
      <c r="H45">
        <f>[4]p61!H45</f>
        <v>0</v>
      </c>
      <c r="I45">
        <f>[4]p61!I45</f>
        <v>0</v>
      </c>
      <c r="J45">
        <f>[4]p61!J45</f>
        <v>0</v>
      </c>
      <c r="K45">
        <f>[4]p61!K45</f>
        <v>0</v>
      </c>
    </row>
    <row r="46" spans="1:11">
      <c r="A46" t="s">
        <v>224</v>
      </c>
      <c r="B46">
        <f>[4]p61!B46</f>
        <v>1.2</v>
      </c>
      <c r="C46">
        <f>[4]p61!C46</f>
        <v>0.6</v>
      </c>
      <c r="D46">
        <f>[4]p61!D46</f>
        <v>1.2</v>
      </c>
      <c r="E46">
        <f>[4]p61!E46</f>
        <v>0.9</v>
      </c>
      <c r="F46">
        <f>[4]p61!F46</f>
        <v>0.9</v>
      </c>
      <c r="G46">
        <f>[4]p61!G46</f>
        <v>0.6</v>
      </c>
      <c r="H46">
        <f>[4]p61!H46</f>
        <v>0</v>
      </c>
      <c r="I46">
        <f>[4]p61!I46</f>
        <v>0</v>
      </c>
      <c r="J46">
        <f>[4]p61!J46</f>
        <v>0</v>
      </c>
      <c r="K46">
        <f>[4]p61!K46</f>
        <v>0</v>
      </c>
    </row>
    <row r="47" spans="1:11">
      <c r="A47" t="s">
        <v>225</v>
      </c>
      <c r="B47">
        <f>[4]p61!B47</f>
        <v>90</v>
      </c>
      <c r="C47">
        <f>[4]p61!C47</f>
        <v>12.8</v>
      </c>
      <c r="D47">
        <f>[4]p61!D47</f>
        <v>6.5</v>
      </c>
      <c r="E47">
        <f>[4]p61!E47</f>
        <v>0.67</v>
      </c>
      <c r="F47">
        <f>[4]p61!F47</f>
        <v>0.79</v>
      </c>
      <c r="G47">
        <f>[4]p61!G47</f>
        <v>1</v>
      </c>
      <c r="H47">
        <f>[4]p61!H47</f>
        <v>0</v>
      </c>
      <c r="I47">
        <f>[4]p61!I47</f>
        <v>0</v>
      </c>
      <c r="J47">
        <f>[4]p61!J47</f>
        <v>0</v>
      </c>
      <c r="K47">
        <f>[4]p61!K47</f>
        <v>0</v>
      </c>
    </row>
    <row r="48" spans="1:11">
      <c r="A48" t="s">
        <v>226</v>
      </c>
      <c r="B48">
        <f>[4]p61!B48</f>
        <v>91</v>
      </c>
      <c r="C48">
        <f>[4]p61!C48</f>
        <v>13</v>
      </c>
      <c r="D48">
        <f>[4]p61!D48</f>
        <v>6.5</v>
      </c>
      <c r="E48">
        <f>[4]p61!E48</f>
        <v>0.67</v>
      </c>
      <c r="F48">
        <f>[4]p61!F48</f>
        <v>0.8</v>
      </c>
      <c r="G48">
        <f>[4]p61!G48</f>
        <v>1</v>
      </c>
      <c r="H48">
        <f>[4]p61!H48</f>
        <v>0</v>
      </c>
      <c r="I48">
        <f>[4]p61!I48</f>
        <v>0</v>
      </c>
      <c r="J48">
        <f>[4]p61!J48</f>
        <v>0</v>
      </c>
      <c r="K48">
        <f>[4]p61!K48</f>
        <v>0</v>
      </c>
    </row>
    <row r="49" spans="1:20">
      <c r="A49" t="s">
        <v>227</v>
      </c>
      <c r="B49">
        <f>[4]p61!B49</f>
        <v>89</v>
      </c>
      <c r="C49">
        <f>[4]p61!C49</f>
        <v>12.8</v>
      </c>
      <c r="D49">
        <f>[4]p61!D49</f>
        <v>6.4</v>
      </c>
      <c r="E49">
        <f>[4]p61!E49</f>
        <v>0.66</v>
      </c>
      <c r="F49">
        <f>[4]p61!F49</f>
        <v>0.78</v>
      </c>
      <c r="G49">
        <f>[4]p61!G49</f>
        <v>1</v>
      </c>
      <c r="H49">
        <f>[4]p61!H49</f>
        <v>0</v>
      </c>
      <c r="I49">
        <f>[4]p61!I49</f>
        <v>0</v>
      </c>
      <c r="J49">
        <f>[4]p61!J49</f>
        <v>0</v>
      </c>
      <c r="K49">
        <f>[4]p61!K49</f>
        <v>0</v>
      </c>
    </row>
    <row r="50" spans="1:20">
      <c r="A50" t="s">
        <v>228</v>
      </c>
      <c r="B50">
        <f>[4]p61!B50</f>
        <v>91</v>
      </c>
      <c r="C50">
        <f>[4]p61!C50</f>
        <v>13</v>
      </c>
      <c r="D50">
        <f>[4]p61!D50</f>
        <v>6.5</v>
      </c>
      <c r="E50">
        <f>[4]p61!E50</f>
        <v>0.67</v>
      </c>
      <c r="F50">
        <f>[4]p61!F50</f>
        <v>0.8</v>
      </c>
      <c r="G50">
        <f>[4]p61!G50</f>
        <v>1</v>
      </c>
      <c r="H50">
        <f>[4]p61!H50</f>
        <v>0</v>
      </c>
      <c r="I50">
        <f>[4]p61!I50</f>
        <v>0</v>
      </c>
      <c r="J50">
        <f>[4]p61!J50</f>
        <v>0</v>
      </c>
      <c r="K50">
        <f>[4]p61!K50</f>
        <v>0</v>
      </c>
    </row>
    <row r="51" spans="1:20" ht="14" thickBot="1">
      <c r="A51" s="34" t="s">
        <v>229</v>
      </c>
      <c r="B51" s="34">
        <f>[4]p61!B51</f>
        <v>10.017977528089904</v>
      </c>
      <c r="C51" s="34">
        <f>[4]p61!C51</f>
        <v>9.2812499999999964</v>
      </c>
      <c r="D51" s="34">
        <f>[4]p61!D51</f>
        <v>9.2812499999999964</v>
      </c>
      <c r="E51" s="34">
        <f>[4]p61!E51</f>
        <v>9.230303030303034</v>
      </c>
      <c r="F51" s="34">
        <f>[4]p61!F51</f>
        <v>10.358974358974372</v>
      </c>
      <c r="G51" s="34">
        <f>[4]p61!G51</f>
        <v>7.6</v>
      </c>
      <c r="H51" s="34">
        <f>[4]p61!H51</f>
        <v>0</v>
      </c>
      <c r="I51" s="34">
        <f>[4]p61!I51</f>
        <v>0</v>
      </c>
      <c r="J51" s="34">
        <f>[4]p61!J51</f>
        <v>0</v>
      </c>
      <c r="K51" s="34">
        <f>[4]p61!K51</f>
        <v>0</v>
      </c>
      <c r="L51" s="34"/>
      <c r="M51" s="34"/>
    </row>
    <row r="52" spans="1:20">
      <c r="A52" t="s">
        <v>115</v>
      </c>
      <c r="B52">
        <f>[4]p61!B52</f>
        <v>23756031.127956182</v>
      </c>
      <c r="C52">
        <f>[4]p61!C52</f>
        <v>4325789.4043988585</v>
      </c>
      <c r="D52">
        <f>[4]p61!D52</f>
        <v>2937113.2299675047</v>
      </c>
      <c r="E52">
        <f>[4]p61!E52</f>
        <v>24855510.000902072</v>
      </c>
      <c r="F52">
        <f>[4]p61!F52</f>
        <v>4554186.6597970277</v>
      </c>
      <c r="G52">
        <f>[4]p61!G52</f>
        <v>0</v>
      </c>
      <c r="H52">
        <f>[4]p61!H52</f>
        <v>0</v>
      </c>
      <c r="I52">
        <f>[4]p61!I52</f>
        <v>0</v>
      </c>
      <c r="J52">
        <f>[4]p61!J52</f>
        <v>0</v>
      </c>
      <c r="K52">
        <f>[4]p61!K52</f>
        <v>0</v>
      </c>
      <c r="M52" s="28"/>
    </row>
    <row r="53" spans="1:20">
      <c r="A53" t="s">
        <v>116</v>
      </c>
      <c r="B53">
        <f>[4]p61!B53</f>
        <v>16292193</v>
      </c>
      <c r="C53">
        <f>[4]p61!C53</f>
        <v>32453551</v>
      </c>
      <c r="D53">
        <f>[4]p61!D53</f>
        <v>32661687</v>
      </c>
      <c r="E53">
        <f>[4]p61!E53</f>
        <v>13563944</v>
      </c>
      <c r="F53">
        <f>[4]p61!F53</f>
        <v>32704452</v>
      </c>
      <c r="G53">
        <f>[4]p61!G53</f>
        <v>0</v>
      </c>
      <c r="H53">
        <f>[4]p61!H53</f>
        <v>0</v>
      </c>
      <c r="I53">
        <f>[4]p61!I53</f>
        <v>0</v>
      </c>
      <c r="J53">
        <f>[4]p61!J53</f>
        <v>0</v>
      </c>
      <c r="K53">
        <f>[4]p61!K53</f>
        <v>0</v>
      </c>
      <c r="N53" s="10"/>
      <c r="O53" s="10"/>
      <c r="P53" s="10"/>
      <c r="Q53" s="10"/>
      <c r="R53" s="10"/>
    </row>
    <row r="54" spans="1:20">
      <c r="A54" t="s">
        <v>230</v>
      </c>
      <c r="B54">
        <f>[4]p61!B54</f>
        <v>2788398</v>
      </c>
      <c r="C54">
        <f>[4]p61!C54</f>
        <v>3662614</v>
      </c>
      <c r="D54">
        <f>[4]p61!D54</f>
        <v>3519736</v>
      </c>
      <c r="E54">
        <f>[4]p61!E54</f>
        <v>2605573</v>
      </c>
      <c r="F54">
        <f>[4]p61!F54</f>
        <v>3519810</v>
      </c>
      <c r="G54">
        <f>[4]p61!G54</f>
        <v>0</v>
      </c>
      <c r="H54">
        <f>[4]p61!H54</f>
        <v>0</v>
      </c>
      <c r="I54">
        <f>[4]p61!I54</f>
        <v>0</v>
      </c>
      <c r="J54">
        <f>[4]p61!J54</f>
        <v>0</v>
      </c>
      <c r="K54">
        <f>[4]p61!K54</f>
        <v>0</v>
      </c>
      <c r="N54" s="32"/>
      <c r="O54" s="32"/>
      <c r="P54" s="32"/>
      <c r="Q54" s="32"/>
      <c r="R54" s="32"/>
      <c r="S54" s="32"/>
      <c r="T54" s="33"/>
    </row>
    <row r="55" spans="1:20">
      <c r="A55" t="s">
        <v>231</v>
      </c>
      <c r="B55">
        <f>[4]p61!B55</f>
        <v>1441386</v>
      </c>
      <c r="C55">
        <f>[4]p61!C55</f>
        <v>1668458</v>
      </c>
      <c r="D55">
        <f>[4]p61!D55</f>
        <v>1441386</v>
      </c>
      <c r="E55">
        <f>[4]p61!E55</f>
        <v>1441359</v>
      </c>
      <c r="F55">
        <f>[4]p61!F55</f>
        <v>1397182</v>
      </c>
      <c r="G55">
        <f>[4]p61!G55</f>
        <v>0</v>
      </c>
      <c r="H55">
        <f>[4]p61!H55</f>
        <v>0</v>
      </c>
      <c r="I55">
        <f>[4]p61!I55</f>
        <v>0</v>
      </c>
      <c r="J55">
        <f>[4]p61!J55</f>
        <v>0</v>
      </c>
      <c r="K55">
        <f>[4]p61!K55</f>
        <v>0</v>
      </c>
      <c r="N55" s="32"/>
      <c r="O55" s="32"/>
      <c r="P55" s="32"/>
      <c r="Q55" s="32"/>
      <c r="R55" s="32"/>
      <c r="S55" s="32"/>
      <c r="T55" s="33"/>
    </row>
    <row r="56" spans="1:20">
      <c r="A56" t="s">
        <v>232</v>
      </c>
      <c r="B56">
        <f>[4]p61!B56</f>
        <v>4229784</v>
      </c>
      <c r="C56">
        <f>[4]p61!C56</f>
        <v>5331072</v>
      </c>
      <c r="D56">
        <f>[4]p61!D56</f>
        <v>4961122</v>
      </c>
      <c r="E56">
        <f>[4]p61!E56</f>
        <v>4046932</v>
      </c>
      <c r="F56">
        <f>[4]p61!F56</f>
        <v>4916992</v>
      </c>
      <c r="G56">
        <f>[4]p61!G56</f>
        <v>0</v>
      </c>
      <c r="H56">
        <f>[4]p61!H56</f>
        <v>0</v>
      </c>
      <c r="I56">
        <f>[4]p61!I56</f>
        <v>0</v>
      </c>
      <c r="J56">
        <f>[4]p61!J56</f>
        <v>0</v>
      </c>
      <c r="K56">
        <f>[4]p61!K56</f>
        <v>0</v>
      </c>
      <c r="T56" s="33"/>
    </row>
    <row r="57" spans="1:20">
      <c r="A57" t="s">
        <v>233</v>
      </c>
      <c r="B57">
        <f>[4]p61!B57</f>
        <v>3409957</v>
      </c>
      <c r="C57">
        <f>[4]p61!C57</f>
        <v>3620039</v>
      </c>
      <c r="D57">
        <f>[4]p61!D57</f>
        <v>3418398</v>
      </c>
      <c r="E57">
        <f>[4]p61!E57</f>
        <v>3536944</v>
      </c>
      <c r="F57">
        <f>[4]p61!F57</f>
        <v>3427701</v>
      </c>
      <c r="G57">
        <f>[4]p61!G57</f>
        <v>53190</v>
      </c>
      <c r="H57">
        <f>[4]p61!H57</f>
        <v>53190</v>
      </c>
      <c r="I57">
        <f>[4]p61!I57</f>
        <v>53190</v>
      </c>
      <c r="J57">
        <f>[4]p61!J57</f>
        <v>53190</v>
      </c>
      <c r="K57">
        <f>[4]p61!K57</f>
        <v>53190</v>
      </c>
      <c r="M57" s="28"/>
      <c r="N57" s="10"/>
      <c r="O57" s="10"/>
      <c r="P57" s="10"/>
      <c r="Q57" s="10"/>
      <c r="R57" s="10"/>
      <c r="T57" s="33"/>
    </row>
    <row r="58" spans="1:20">
      <c r="A58" t="s">
        <v>234</v>
      </c>
      <c r="B58">
        <f>[4]p61!B58</f>
        <v>6108378</v>
      </c>
      <c r="C58">
        <f>[4]p61!C58</f>
        <v>6108378</v>
      </c>
      <c r="D58">
        <f>[4]p61!D58</f>
        <v>6108378</v>
      </c>
      <c r="E58">
        <f>[4]p61!E58</f>
        <v>7036233</v>
      </c>
      <c r="F58">
        <f>[4]p61!F58</f>
        <v>6108378</v>
      </c>
      <c r="G58">
        <f>[4]p61!G58</f>
        <v>2611477</v>
      </c>
      <c r="H58">
        <f>[4]p61!H58</f>
        <v>1775804</v>
      </c>
      <c r="I58">
        <f>[4]p61!I58</f>
        <v>1671345</v>
      </c>
      <c r="J58">
        <f>[4]p61!J58</f>
        <v>2298097</v>
      </c>
      <c r="K58">
        <f>[4]p61!K58</f>
        <v>2507016</v>
      </c>
      <c r="N58" s="32"/>
      <c r="O58" s="32"/>
      <c r="P58" s="32"/>
      <c r="Q58" s="32"/>
      <c r="R58" s="32"/>
      <c r="S58" s="32"/>
      <c r="T58" s="33"/>
    </row>
    <row r="59" spans="1:20">
      <c r="A59" t="s">
        <v>235</v>
      </c>
      <c r="B59">
        <f>[4]p61!B59</f>
        <v>7220024</v>
      </c>
      <c r="C59">
        <f>[4]p61!C59</f>
        <v>7220024</v>
      </c>
      <c r="D59">
        <f>[4]p61!D59</f>
        <v>7220024</v>
      </c>
      <c r="E59">
        <f>[4]p61!E59</f>
        <v>8316737</v>
      </c>
      <c r="F59">
        <f>[4]p61!F59</f>
        <v>8316737</v>
      </c>
      <c r="G59">
        <f>[4]p61!G59</f>
        <v>2089182</v>
      </c>
      <c r="H59">
        <f>[4]p61!H59</f>
        <v>2507016</v>
      </c>
      <c r="I59">
        <f>[4]p61!I59</f>
        <v>2298097</v>
      </c>
      <c r="J59">
        <f>[4]p61!J59</f>
        <v>1671345</v>
      </c>
      <c r="K59">
        <f>[4]p61!K59</f>
        <v>1775804</v>
      </c>
      <c r="N59" s="32"/>
      <c r="O59" s="32"/>
      <c r="P59" s="32"/>
      <c r="Q59" s="32"/>
      <c r="R59" s="32"/>
      <c r="S59" s="32"/>
      <c r="T59" s="33"/>
    </row>
    <row r="60" spans="1:20">
      <c r="A60" t="s">
        <v>236</v>
      </c>
      <c r="B60">
        <f>[4]p61!B60</f>
        <v>13328402</v>
      </c>
      <c r="C60">
        <f>[4]p61!C60</f>
        <v>13328402</v>
      </c>
      <c r="D60">
        <f>[4]p61!D60</f>
        <v>13328402</v>
      </c>
      <c r="E60">
        <f>[4]p61!E60</f>
        <v>15352970</v>
      </c>
      <c r="F60">
        <f>[4]p61!F60</f>
        <v>14425115</v>
      </c>
      <c r="G60">
        <f>[4]p61!G60</f>
        <v>4700659</v>
      </c>
      <c r="H60">
        <f>[4]p61!H60</f>
        <v>4282820</v>
      </c>
      <c r="I60">
        <f>[4]p61!I60</f>
        <v>3969442</v>
      </c>
      <c r="J60">
        <f>[4]p61!J60</f>
        <v>3969442</v>
      </c>
      <c r="K60">
        <f>[4]p61!K60</f>
        <v>4282820</v>
      </c>
    </row>
    <row r="61" spans="1:20">
      <c r="A61" t="s">
        <v>237</v>
      </c>
      <c r="B61">
        <f>[4]p61!B61</f>
        <v>61016367.127956182</v>
      </c>
      <c r="C61">
        <f>[4]p61!C61</f>
        <v>59058853.404398859</v>
      </c>
      <c r="D61">
        <f>[4]p61!D61</f>
        <v>57306722.229967505</v>
      </c>
      <c r="E61">
        <f>[4]p61!E61</f>
        <v>61356300.000902072</v>
      </c>
      <c r="F61">
        <f>[4]p61!F61</f>
        <v>60028446.659797028</v>
      </c>
      <c r="G61">
        <f>[4]p61!G61</f>
        <v>0</v>
      </c>
      <c r="H61">
        <f>[4]p61!H61</f>
        <v>0</v>
      </c>
      <c r="I61">
        <f>[4]p61!I61</f>
        <v>0</v>
      </c>
      <c r="J61">
        <f>[4]p61!J61</f>
        <v>0</v>
      </c>
      <c r="K61">
        <f>[4]p61!K61</f>
        <v>0</v>
      </c>
    </row>
    <row r="62" spans="1:20">
      <c r="A62" t="s">
        <v>121</v>
      </c>
      <c r="B62">
        <f>[4]p61!B62</f>
        <v>8386800.3984375</v>
      </c>
      <c r="C62">
        <f>[4]p61!C62</f>
        <v>8386800.3984375</v>
      </c>
      <c r="D62">
        <f>[4]p61!D62</f>
        <v>8386800.3984375</v>
      </c>
      <c r="E62">
        <f>[4]p61!E62</f>
        <v>8386800.3984375</v>
      </c>
      <c r="F62">
        <f>[4]p61!F62</f>
        <v>8386800.3984375</v>
      </c>
      <c r="G62">
        <f>[4]p61!G62</f>
        <v>0</v>
      </c>
      <c r="H62">
        <f>[4]p61!H62</f>
        <v>0</v>
      </c>
      <c r="I62">
        <f>[4]p61!I62</f>
        <v>0</v>
      </c>
      <c r="J62">
        <f>[4]p61!J62</f>
        <v>0</v>
      </c>
      <c r="K62">
        <f>[4]p61!K62</f>
        <v>0</v>
      </c>
    </row>
    <row r="63" spans="1:20">
      <c r="A63" t="s">
        <v>122</v>
      </c>
      <c r="B63">
        <f>[4]p61!B63</f>
        <v>2749944</v>
      </c>
      <c r="C63">
        <f>[4]p61!C63</f>
        <v>3107103</v>
      </c>
      <c r="D63">
        <f>[4]p61!D63</f>
        <v>3097024</v>
      </c>
      <c r="E63">
        <f>[4]p61!E63</f>
        <v>2871363</v>
      </c>
      <c r="F63">
        <f>[4]p61!F63</f>
        <v>2593608</v>
      </c>
      <c r="G63">
        <f>[4]p61!G63</f>
        <v>-3961889</v>
      </c>
      <c r="H63">
        <f>[4]p61!H63</f>
        <v>-3495055</v>
      </c>
      <c r="I63">
        <f>[4]p61!I63</f>
        <v>-2763298</v>
      </c>
      <c r="J63">
        <f>[4]p61!J63</f>
        <v>-2609189</v>
      </c>
      <c r="K63">
        <f>[4]p61!K63</f>
        <v>-3216726</v>
      </c>
    </row>
    <row r="64" spans="1:20">
      <c r="A64" t="s">
        <v>238</v>
      </c>
      <c r="B64">
        <f>[4]p61!B64</f>
        <v>31467454</v>
      </c>
      <c r="C64">
        <f>[4]p61!C64</f>
        <v>31470514</v>
      </c>
      <c r="D64">
        <f>[4]p61!D64</f>
        <v>31464902</v>
      </c>
      <c r="E64">
        <f>[4]p61!E64</f>
        <v>31468937</v>
      </c>
      <c r="F64">
        <f>[4]p61!F64</f>
        <v>30946453</v>
      </c>
      <c r="G64">
        <f>[4]p61!G64</f>
        <v>0</v>
      </c>
      <c r="H64">
        <f>[4]p61!H64</f>
        <v>0</v>
      </c>
      <c r="I64">
        <f>[4]p61!I64</f>
        <v>0</v>
      </c>
      <c r="J64">
        <f>[4]p61!J64</f>
        <v>0</v>
      </c>
      <c r="K64">
        <f>[4]p61!K64</f>
        <v>0</v>
      </c>
    </row>
    <row r="65" spans="1:13">
      <c r="A65" t="s">
        <v>239</v>
      </c>
      <c r="B65">
        <f>[4]p61!B65</f>
        <v>1000000</v>
      </c>
      <c r="C65">
        <f>[4]p61!C65</f>
        <v>1000000</v>
      </c>
      <c r="D65">
        <f>[4]p61!D65</f>
        <v>1000000</v>
      </c>
      <c r="E65">
        <f>[4]p61!E65</f>
        <v>1000000</v>
      </c>
      <c r="F65">
        <f>[4]p61!F65</f>
        <v>1000000</v>
      </c>
      <c r="G65">
        <f>[4]p61!G65</f>
        <v>1000000</v>
      </c>
      <c r="H65">
        <f>[4]p61!H65</f>
        <v>1000000</v>
      </c>
      <c r="I65">
        <f>[4]p61!I65</f>
        <v>1000000</v>
      </c>
      <c r="J65">
        <f>[4]p61!J65</f>
        <v>1000000</v>
      </c>
      <c r="K65">
        <f>[4]p61!K65</f>
        <v>1000000</v>
      </c>
    </row>
    <row r="66" spans="1:13">
      <c r="A66" t="s">
        <v>125</v>
      </c>
      <c r="B66">
        <f>[4]p61!B66</f>
        <v>17412168.729518682</v>
      </c>
      <c r="C66">
        <f>[4]p61!C66</f>
        <v>15094436.005961362</v>
      </c>
      <c r="D66">
        <f>[4]p61!D66</f>
        <v>13357995.831530005</v>
      </c>
      <c r="E66">
        <f>[4]p61!E66</f>
        <v>17629199.602464575</v>
      </c>
      <c r="F66">
        <f>[4]p61!F66</f>
        <v>17101585.261359524</v>
      </c>
      <c r="G66">
        <f>[4]p61!G66</f>
        <v>12830790</v>
      </c>
      <c r="H66">
        <f>[4]p61!H66</f>
        <v>13736993</v>
      </c>
      <c r="I66">
        <f>[4]p61!I66</f>
        <v>15157460</v>
      </c>
      <c r="J66">
        <f>[4]p61!J66</f>
        <v>15457627</v>
      </c>
      <c r="K66">
        <f>[4]p61!K66</f>
        <v>14277278</v>
      </c>
    </row>
    <row r="67" spans="1:13">
      <c r="A67" t="s">
        <v>240</v>
      </c>
      <c r="B67">
        <f>[4]p61!B67</f>
        <v>61016367.127956182</v>
      </c>
      <c r="C67">
        <f>[4]p61!C67</f>
        <v>59058853.404398859</v>
      </c>
      <c r="D67">
        <f>[4]p61!D67</f>
        <v>57306722.229967505</v>
      </c>
      <c r="E67">
        <f>[4]p61!E67</f>
        <v>61356300.000902072</v>
      </c>
      <c r="F67">
        <f>[4]p61!F67</f>
        <v>60028446.659797028</v>
      </c>
      <c r="G67">
        <f>[4]p61!G67</f>
        <v>0</v>
      </c>
      <c r="H67">
        <f>[4]p61!H67</f>
        <v>0</v>
      </c>
      <c r="I67">
        <f>[4]p61!I67</f>
        <v>0</v>
      </c>
      <c r="J67">
        <f>[4]p61!J67</f>
        <v>0</v>
      </c>
      <c r="K67">
        <f>[4]p61!K67</f>
        <v>0</v>
      </c>
    </row>
    <row r="68" spans="1:13">
      <c r="A68" t="s">
        <v>241</v>
      </c>
      <c r="B68">
        <f>[4]p61!B68</f>
        <v>0</v>
      </c>
      <c r="C68">
        <f>[4]p61!C68</f>
        <v>3000000</v>
      </c>
      <c r="D68">
        <f>[4]p61!D68</f>
        <v>3000000</v>
      </c>
      <c r="E68">
        <f>[4]p61!E68</f>
        <v>1500</v>
      </c>
      <c r="F68">
        <f>[4]p61!F68</f>
        <v>0</v>
      </c>
      <c r="G68">
        <f>[4]p61!G68</f>
        <v>0</v>
      </c>
      <c r="H68">
        <f>[4]p61!H68</f>
        <v>0</v>
      </c>
      <c r="I68">
        <f>[4]p61!I68</f>
        <v>0</v>
      </c>
      <c r="J68">
        <f>[4]p61!J68</f>
        <v>0</v>
      </c>
      <c r="K68">
        <f>[4]p61!K68</f>
        <v>0</v>
      </c>
    </row>
    <row r="69" spans="1:13">
      <c r="A69" t="s">
        <v>242</v>
      </c>
      <c r="B69">
        <f>[4]p61!B69</f>
        <v>40124986.402056158</v>
      </c>
      <c r="C69">
        <f>[4]p61!C69</f>
        <v>38677649.252819628</v>
      </c>
      <c r="D69">
        <f>[4]p61!D69</f>
        <v>38974986.402056158</v>
      </c>
      <c r="E69">
        <f>[4]p61!E69</f>
        <v>39692486.402056158</v>
      </c>
      <c r="F69">
        <f>[4]p61!F69</f>
        <v>39036079.098685376</v>
      </c>
      <c r="G69">
        <f>[4]p61!G69</f>
        <v>0</v>
      </c>
      <c r="H69">
        <f>[4]p61!H69</f>
        <v>0</v>
      </c>
      <c r="I69">
        <f>[4]p61!I69</f>
        <v>0</v>
      </c>
      <c r="J69">
        <f>[4]p61!J69</f>
        <v>0</v>
      </c>
      <c r="K69">
        <f>[4]p61!K69</f>
        <v>0</v>
      </c>
    </row>
    <row r="70" spans="1:13">
      <c r="A70" t="s">
        <v>243</v>
      </c>
      <c r="B70">
        <f>[4]p61!B70</f>
        <v>2311149.7178862616</v>
      </c>
      <c r="C70">
        <f>[4]p61!C70</f>
        <v>3018884.1915526018</v>
      </c>
      <c r="D70">
        <f>[4]p61!D70</f>
        <v>2983084.2317168191</v>
      </c>
      <c r="E70">
        <f>[4]p61!E70</f>
        <v>2555912.6331328675</v>
      </c>
      <c r="F70">
        <f>[4]p61!F70</f>
        <v>2014682.0260340273</v>
      </c>
      <c r="G70">
        <f>[4]p61!G70</f>
        <v>-44569</v>
      </c>
      <c r="H70">
        <f>[4]p61!H70</f>
        <v>-41078</v>
      </c>
      <c r="I70">
        <f>[4]p61!I70</f>
        <v>-38460</v>
      </c>
      <c r="J70">
        <f>[4]p61!J70</f>
        <v>-38460</v>
      </c>
      <c r="K70">
        <f>[4]p61!K70</f>
        <v>-41078</v>
      </c>
    </row>
    <row r="71" spans="1:13">
      <c r="A71" t="s">
        <v>244</v>
      </c>
      <c r="B71">
        <f>[4]p61!B71</f>
        <v>1.0180879081176524</v>
      </c>
      <c r="C71">
        <f>[4]p61!C71</f>
        <v>0.96909982363234337</v>
      </c>
      <c r="D71">
        <f>[4]p61!D71</f>
        <v>0.96909982363234337</v>
      </c>
      <c r="E71">
        <f>[4]p61!E71</f>
        <v>0.96909982363234337</v>
      </c>
      <c r="F71">
        <f>[4]p61!F71</f>
        <v>1.0746126209853168</v>
      </c>
      <c r="G71">
        <f>[4]p61!G71</f>
        <v>0</v>
      </c>
      <c r="H71">
        <f>[4]p61!H71</f>
        <v>0</v>
      </c>
      <c r="I71">
        <f>[4]p61!I71</f>
        <v>0</v>
      </c>
      <c r="J71">
        <f>[4]p61!J71</f>
        <v>0</v>
      </c>
      <c r="K71">
        <f>[4]p61!K71</f>
        <v>0</v>
      </c>
    </row>
    <row r="72" spans="1:13">
      <c r="A72" t="s">
        <v>245</v>
      </c>
      <c r="B72">
        <f>[4]p61!B72</f>
        <v>1.0302675116119495</v>
      </c>
      <c r="C72">
        <f>[4]p61!C72</f>
        <v>0.98029756319599504</v>
      </c>
      <c r="D72">
        <f>[4]p61!D72</f>
        <v>0.98029756319599504</v>
      </c>
      <c r="E72">
        <f>[4]p61!E72</f>
        <v>1.0002855425623769</v>
      </c>
      <c r="F72">
        <f>[4]p61!F72</f>
        <v>1.0088518194336833</v>
      </c>
      <c r="G72">
        <f>[4]p61!G72</f>
        <v>0</v>
      </c>
      <c r="H72">
        <f>[4]p61!H72</f>
        <v>0</v>
      </c>
      <c r="I72">
        <f>[4]p61!I72</f>
        <v>0</v>
      </c>
      <c r="J72">
        <f>[4]p61!J72</f>
        <v>0</v>
      </c>
      <c r="K72">
        <f>[4]p61!K72</f>
        <v>0</v>
      </c>
    </row>
    <row r="73" spans="1:13">
      <c r="A73" t="s">
        <v>246</v>
      </c>
      <c r="B73">
        <f>[4]p61!B73</f>
        <v>1</v>
      </c>
      <c r="C73">
        <f>[4]p61!C73</f>
        <v>0</v>
      </c>
      <c r="D73">
        <f>[4]p61!D73</f>
        <v>0</v>
      </c>
      <c r="E73">
        <f>[4]p61!E73</f>
        <v>0</v>
      </c>
      <c r="F73">
        <f>[4]p61!F73</f>
        <v>0</v>
      </c>
      <c r="G73">
        <f>[4]p61!G73</f>
        <v>0</v>
      </c>
      <c r="H73">
        <f>[4]p61!H73</f>
        <v>0</v>
      </c>
      <c r="I73">
        <f>[4]p61!I73</f>
        <v>0</v>
      </c>
      <c r="J73">
        <f>[4]p61!J73</f>
        <v>0</v>
      </c>
      <c r="K73">
        <f>[4]p61!K73</f>
        <v>0</v>
      </c>
    </row>
    <row r="74" spans="1:13">
      <c r="A74" t="s">
        <v>435</v>
      </c>
      <c r="B74">
        <f>[4]p61!B74</f>
        <v>0</v>
      </c>
      <c r="C74">
        <f>[4]p61!C74</f>
        <v>0</v>
      </c>
      <c r="D74">
        <f>[4]p61!D74</f>
        <v>0</v>
      </c>
      <c r="E74">
        <f>[4]p61!E74</f>
        <v>0</v>
      </c>
      <c r="F74">
        <f>[4]p61!F74</f>
        <v>0</v>
      </c>
      <c r="G74">
        <f>[4]p61!G74</f>
        <v>0</v>
      </c>
      <c r="H74">
        <f>[4]p61!H74</f>
        <v>0</v>
      </c>
      <c r="I74">
        <f>[4]p61!I74</f>
        <v>0</v>
      </c>
      <c r="J74">
        <f>[4]p61!J74</f>
        <v>0</v>
      </c>
      <c r="K74">
        <f>[4]p61!K74</f>
        <v>0</v>
      </c>
    </row>
    <row r="75" spans="1:13">
      <c r="A75" t="s">
        <v>436</v>
      </c>
      <c r="B75">
        <f>[4]p61!B75</f>
        <v>1</v>
      </c>
      <c r="C75">
        <f>[4]p61!C75</f>
        <v>0</v>
      </c>
      <c r="D75">
        <f>[4]p61!D75</f>
        <v>0</v>
      </c>
      <c r="E75">
        <f>[4]p61!E75</f>
        <v>5</v>
      </c>
      <c r="F75">
        <f>[4]p61!F75</f>
        <v>5</v>
      </c>
      <c r="G75">
        <f>[4]p61!G75</f>
        <v>0</v>
      </c>
      <c r="H75">
        <f>[4]p61!H75</f>
        <v>0</v>
      </c>
      <c r="I75">
        <f>[4]p61!I75</f>
        <v>0</v>
      </c>
      <c r="J75">
        <f>[4]p61!J75</f>
        <v>0</v>
      </c>
      <c r="K75">
        <f>[4]p61!K75</f>
        <v>0</v>
      </c>
    </row>
    <row r="76" spans="1:13">
      <c r="A76" t="s">
        <v>437</v>
      </c>
      <c r="B76">
        <f>[4]p61!B76</f>
        <v>0</v>
      </c>
      <c r="C76">
        <f>[4]p61!C76</f>
        <v>0</v>
      </c>
      <c r="D76">
        <f>[4]p61!D76</f>
        <v>0</v>
      </c>
      <c r="E76">
        <f>[4]p61!E76</f>
        <v>0</v>
      </c>
      <c r="F76">
        <f>[4]p61!F76</f>
        <v>0</v>
      </c>
      <c r="G76">
        <f>[4]p61!G76</f>
        <v>0</v>
      </c>
      <c r="H76">
        <f>[4]p61!H76</f>
        <v>0</v>
      </c>
      <c r="I76">
        <f>[4]p61!I76</f>
        <v>0</v>
      </c>
      <c r="J76">
        <f>[4]p61!J76</f>
        <v>0</v>
      </c>
      <c r="K76">
        <f>[4]p61!K76</f>
        <v>0</v>
      </c>
    </row>
    <row r="77" spans="1:13" ht="14" thickBot="1">
      <c r="A77" s="34" t="s">
        <v>438</v>
      </c>
      <c r="B77" s="34">
        <f>[4]p61!B77</f>
        <v>365570</v>
      </c>
      <c r="C77" s="34">
        <f>[4]p61!C77</f>
        <v>0</v>
      </c>
      <c r="D77" s="34">
        <f>[4]p61!D77</f>
        <v>0</v>
      </c>
      <c r="E77" s="34">
        <f>[4]p61!E77</f>
        <v>400000</v>
      </c>
      <c r="F77" s="34">
        <f>[4]p61!F77</f>
        <v>420400</v>
      </c>
      <c r="G77" s="34">
        <f>[4]p61!G77</f>
        <v>0</v>
      </c>
      <c r="H77" s="34">
        <f>[4]p61!H77</f>
        <v>0</v>
      </c>
      <c r="I77" s="34">
        <f>[4]p61!I77</f>
        <v>0</v>
      </c>
      <c r="J77" s="34">
        <f>[4]p61!J77</f>
        <v>0</v>
      </c>
      <c r="K77" s="34">
        <f>[4]p61!K77</f>
        <v>0</v>
      </c>
      <c r="L77" s="34"/>
      <c r="M77" s="34"/>
    </row>
    <row r="78" spans="1:13">
      <c r="A78" t="s">
        <v>247</v>
      </c>
      <c r="B78">
        <f>[4]p61!B78</f>
        <v>1</v>
      </c>
    </row>
    <row r="79" spans="1:13">
      <c r="A79" t="s">
        <v>248</v>
      </c>
      <c r="B79">
        <f>[4]p61!B79</f>
        <v>40000</v>
      </c>
    </row>
    <row r="80" spans="1:13">
      <c r="A80" t="s">
        <v>249</v>
      </c>
      <c r="B80">
        <f>[4]p61!B80</f>
        <v>40000</v>
      </c>
    </row>
    <row r="81" spans="1:2">
      <c r="A81" t="s">
        <v>250</v>
      </c>
      <c r="B81">
        <f>[4]p61!B81</f>
        <v>28.75</v>
      </c>
    </row>
    <row r="82" spans="1:2">
      <c r="A82" t="s">
        <v>251</v>
      </c>
      <c r="B82">
        <f>[4]p61!B82</f>
        <v>40000</v>
      </c>
    </row>
    <row r="83" spans="1:2">
      <c r="A83" t="s">
        <v>252</v>
      </c>
      <c r="B83">
        <f>[4]p61!B83</f>
        <v>1150000</v>
      </c>
    </row>
    <row r="84" spans="1:2">
      <c r="A84" t="s">
        <v>253</v>
      </c>
      <c r="B84">
        <f>[4]p61!B84</f>
        <v>18.179198880047156</v>
      </c>
    </row>
    <row r="85" spans="1:2">
      <c r="A85" t="s">
        <v>254</v>
      </c>
      <c r="B85">
        <f>[4]p61!B85</f>
        <v>70595</v>
      </c>
    </row>
    <row r="86" spans="1:2">
      <c r="A86" t="s">
        <v>255</v>
      </c>
      <c r="B86">
        <f>[4]p61!B86</f>
        <v>32520</v>
      </c>
    </row>
    <row r="87" spans="1:2">
      <c r="A87" t="s">
        <v>256</v>
      </c>
      <c r="B87">
        <f>[4]p61!B87</f>
        <v>21312</v>
      </c>
    </row>
    <row r="88" spans="1:2">
      <c r="A88" t="s">
        <v>257</v>
      </c>
      <c r="B88">
        <f>[4]p61!B88</f>
        <v>49197</v>
      </c>
    </row>
    <row r="89" spans="1:2">
      <c r="A89" t="s">
        <v>258</v>
      </c>
      <c r="B89">
        <f>[4]p61!B89</f>
        <v>54354</v>
      </c>
    </row>
    <row r="90" spans="1:2">
      <c r="A90" t="s">
        <v>259</v>
      </c>
      <c r="B90">
        <f>[4]p61!B90</f>
        <v>139932</v>
      </c>
    </row>
    <row r="91" spans="1:2">
      <c r="A91" t="s">
        <v>260</v>
      </c>
      <c r="B91">
        <f>[4]p61!B91</f>
        <v>70595</v>
      </c>
    </row>
    <row r="92" spans="1:2">
      <c r="A92" t="s">
        <v>261</v>
      </c>
      <c r="B92">
        <f>[4]p61!B92</f>
        <v>32520</v>
      </c>
    </row>
    <row r="93" spans="1:2">
      <c r="A93" t="s">
        <v>262</v>
      </c>
      <c r="B93">
        <f>[4]p61!B93</f>
        <v>21312</v>
      </c>
    </row>
    <row r="94" spans="1:2">
      <c r="A94" t="s">
        <v>263</v>
      </c>
      <c r="B94">
        <f>[4]p61!B94</f>
        <v>49197</v>
      </c>
    </row>
    <row r="95" spans="1:2">
      <c r="A95" t="s">
        <v>264</v>
      </c>
      <c r="B95">
        <f>[4]p61!B95</f>
        <v>54354</v>
      </c>
    </row>
    <row r="96" spans="1:2">
      <c r="A96" t="s">
        <v>265</v>
      </c>
      <c r="B96">
        <f>[4]p61!B96</f>
        <v>139932</v>
      </c>
    </row>
    <row r="97" spans="1:2">
      <c r="A97" t="s">
        <v>266</v>
      </c>
      <c r="B97">
        <f>[4]p61!B97</f>
        <v>0</v>
      </c>
    </row>
    <row r="98" spans="1:2">
      <c r="A98" t="s">
        <v>267</v>
      </c>
      <c r="B98">
        <f>[4]p61!B98</f>
        <v>0</v>
      </c>
    </row>
    <row r="99" spans="1:2">
      <c r="A99" t="s">
        <v>268</v>
      </c>
      <c r="B99">
        <f>[4]p61!B99</f>
        <v>0</v>
      </c>
    </row>
    <row r="100" spans="1:2">
      <c r="A100" t="s">
        <v>269</v>
      </c>
      <c r="B100">
        <f>[4]p61!B100</f>
        <v>0</v>
      </c>
    </row>
    <row r="101" spans="1:2">
      <c r="A101" t="s">
        <v>270</v>
      </c>
      <c r="B101">
        <f>[4]p61!B101</f>
        <v>0</v>
      </c>
    </row>
    <row r="102" spans="1:2">
      <c r="A102" t="s">
        <v>271</v>
      </c>
      <c r="B102">
        <f>[4]p61!B102</f>
        <v>0</v>
      </c>
    </row>
    <row r="103" spans="1:2">
      <c r="A103" t="s">
        <v>272</v>
      </c>
      <c r="B103">
        <f>[4]p61!B103</f>
        <v>282380000.00000006</v>
      </c>
    </row>
    <row r="104" spans="1:2">
      <c r="A104" t="s">
        <v>273</v>
      </c>
      <c r="B104">
        <f>[4]p61!B104</f>
        <v>11707200</v>
      </c>
    </row>
    <row r="105" spans="1:2">
      <c r="A105" t="s">
        <v>274</v>
      </c>
      <c r="B105">
        <f>[4]p61!B105</f>
        <v>7246080</v>
      </c>
    </row>
    <row r="106" spans="1:2">
      <c r="A106" t="s">
        <v>275</v>
      </c>
      <c r="B106">
        <f>[4]p61!B106</f>
        <v>1475910</v>
      </c>
    </row>
    <row r="107" spans="1:2">
      <c r="A107" t="s">
        <v>276</v>
      </c>
      <c r="B107">
        <f>[4]p61!B107</f>
        <v>2554638</v>
      </c>
    </row>
    <row r="108" spans="1:2">
      <c r="A108" t="s">
        <v>277</v>
      </c>
      <c r="B108">
        <f>[4]p61!B108</f>
        <v>6017076</v>
      </c>
    </row>
    <row r="109" spans="1:2">
      <c r="A109" t="s">
        <v>278</v>
      </c>
      <c r="B109">
        <f>[4]p61!B109</f>
        <v>1740.7080303351286</v>
      </c>
    </row>
    <row r="110" spans="1:2">
      <c r="A110" t="s">
        <v>279</v>
      </c>
      <c r="B110">
        <f>[4]p61!B110</f>
        <v>265.7090200931421</v>
      </c>
    </row>
    <row r="111" spans="1:2">
      <c r="A111" t="s">
        <v>280</v>
      </c>
      <c r="B111">
        <f>[4]p61!B111</f>
        <v>125.17451004657106</v>
      </c>
    </row>
    <row r="112" spans="1:2">
      <c r="A112" t="s">
        <v>281</v>
      </c>
      <c r="B112">
        <f>[4]p61!B112</f>
        <v>13.304621348552638</v>
      </c>
    </row>
    <row r="113" spans="1:2">
      <c r="A113" t="s">
        <v>282</v>
      </c>
      <c r="B113">
        <f>[4]p61!B113</f>
        <v>15.723643411925845</v>
      </c>
    </row>
    <row r="114" spans="1:2">
      <c r="A114" t="s">
        <v>283</v>
      </c>
      <c r="B114">
        <f>[4]p61!B114</f>
        <v>20.158517194776724</v>
      </c>
    </row>
    <row r="115" spans="1:2">
      <c r="A115" t="s">
        <v>284</v>
      </c>
      <c r="B115">
        <f>[4]p61!B115</f>
        <v>13999967</v>
      </c>
    </row>
    <row r="116" spans="1:2">
      <c r="A116" t="s">
        <v>285</v>
      </c>
      <c r="B116">
        <f>[4]p61!B116</f>
        <v>600000</v>
      </c>
    </row>
    <row r="117" spans="1:2">
      <c r="A117" t="s">
        <v>286</v>
      </c>
      <c r="B117">
        <f>[4]p61!B117</f>
        <v>600000</v>
      </c>
    </row>
    <row r="118" spans="1:2">
      <c r="A118" t="s">
        <v>287</v>
      </c>
      <c r="B118">
        <f>[4]p61!B118</f>
        <v>150000.18</v>
      </c>
    </row>
    <row r="119" spans="1:2">
      <c r="A119" t="s">
        <v>288</v>
      </c>
      <c r="B119">
        <f>[4]p61!B119</f>
        <v>250000.14</v>
      </c>
    </row>
    <row r="120" spans="1:2">
      <c r="A120" t="s">
        <v>289</v>
      </c>
      <c r="B120">
        <f>[4]p61!B120</f>
        <v>1000000</v>
      </c>
    </row>
    <row r="121" spans="1:2">
      <c r="A121" t="s">
        <v>290</v>
      </c>
      <c r="B121">
        <f>[4]p61!B121</f>
        <v>25414200.000000004</v>
      </c>
    </row>
    <row r="122" spans="1:2">
      <c r="A122" t="s">
        <v>291</v>
      </c>
      <c r="B122">
        <f>[4]p61!B122</f>
        <v>807796.79999999993</v>
      </c>
    </row>
    <row r="123" spans="1:2">
      <c r="A123" t="s">
        <v>292</v>
      </c>
      <c r="B123">
        <f>[4]p61!B123</f>
        <v>0</v>
      </c>
    </row>
    <row r="124" spans="1:2">
      <c r="A124" t="s">
        <v>293</v>
      </c>
      <c r="B124">
        <f>[4]p61!B124</f>
        <v>169729.65</v>
      </c>
    </row>
    <row r="125" spans="1:2">
      <c r="A125" t="s">
        <v>294</v>
      </c>
      <c r="B125">
        <f>[4]p61!B125</f>
        <v>293783.37000000005</v>
      </c>
    </row>
    <row r="126" spans="1:2">
      <c r="A126" t="s">
        <v>295</v>
      </c>
      <c r="B126">
        <f>[4]p61!B126</f>
        <v>345981.87</v>
      </c>
    </row>
    <row r="127" spans="1:2">
      <c r="A127" t="s">
        <v>296</v>
      </c>
      <c r="B127">
        <f>[4]p61!B127</f>
        <v>62384</v>
      </c>
    </row>
    <row r="128" spans="1:2">
      <c r="A128" t="s">
        <v>297</v>
      </c>
      <c r="B128">
        <f>[4]p61!B128</f>
        <v>24527</v>
      </c>
    </row>
    <row r="129" spans="1:2">
      <c r="A129" t="s">
        <v>298</v>
      </c>
      <c r="B129">
        <f>[4]p61!B129</f>
        <v>20475</v>
      </c>
    </row>
    <row r="130" spans="1:2">
      <c r="A130" t="s">
        <v>299</v>
      </c>
      <c r="B130">
        <f>[4]p61!B130</f>
        <v>49747</v>
      </c>
    </row>
    <row r="131" spans="1:2">
      <c r="A131" t="s">
        <v>300</v>
      </c>
      <c r="B131">
        <f>[4]p61!B131</f>
        <v>63097</v>
      </c>
    </row>
    <row r="132" spans="1:2">
      <c r="A132" t="s">
        <v>301</v>
      </c>
      <c r="B132">
        <f>[4]p61!B132</f>
        <v>146162</v>
      </c>
    </row>
    <row r="133" spans="1:2">
      <c r="A133" t="s">
        <v>302</v>
      </c>
      <c r="B133">
        <f>[4]p61!B133</f>
        <v>62384</v>
      </c>
    </row>
    <row r="134" spans="1:2">
      <c r="A134" t="s">
        <v>303</v>
      </c>
      <c r="B134">
        <f>[4]p61!B134</f>
        <v>24527</v>
      </c>
    </row>
    <row r="135" spans="1:2">
      <c r="A135" t="s">
        <v>304</v>
      </c>
      <c r="B135">
        <f>[4]p61!B135</f>
        <v>20475</v>
      </c>
    </row>
    <row r="136" spans="1:2">
      <c r="A136" t="s">
        <v>305</v>
      </c>
      <c r="B136">
        <f>[4]p61!B136</f>
        <v>49747</v>
      </c>
    </row>
    <row r="137" spans="1:2">
      <c r="A137" t="s">
        <v>306</v>
      </c>
      <c r="B137">
        <f>[4]p61!B137</f>
        <v>63097</v>
      </c>
    </row>
    <row r="138" spans="1:2">
      <c r="A138" t="s">
        <v>307</v>
      </c>
      <c r="B138">
        <f>[4]p61!B138</f>
        <v>146162</v>
      </c>
    </row>
    <row r="139" spans="1:2">
      <c r="A139" t="s">
        <v>308</v>
      </c>
      <c r="B139">
        <f>[4]p61!B139</f>
        <v>0</v>
      </c>
    </row>
    <row r="140" spans="1:2">
      <c r="A140" t="s">
        <v>309</v>
      </c>
      <c r="B140">
        <f>[4]p61!B140</f>
        <v>0</v>
      </c>
    </row>
    <row r="141" spans="1:2">
      <c r="A141" t="s">
        <v>310</v>
      </c>
      <c r="B141">
        <f>[4]p61!B141</f>
        <v>0</v>
      </c>
    </row>
    <row r="142" spans="1:2">
      <c r="A142" t="s">
        <v>311</v>
      </c>
      <c r="B142">
        <f>[4]p61!B142</f>
        <v>0</v>
      </c>
    </row>
    <row r="143" spans="1:2">
      <c r="A143" t="s">
        <v>312</v>
      </c>
      <c r="B143">
        <f>[4]p61!B143</f>
        <v>0</v>
      </c>
    </row>
    <row r="144" spans="1:2">
      <c r="A144" t="s">
        <v>313</v>
      </c>
      <c r="B144">
        <f>[4]p61!B144</f>
        <v>0</v>
      </c>
    </row>
    <row r="145" spans="1:2">
      <c r="A145" t="s">
        <v>314</v>
      </c>
      <c r="B145">
        <f>[4]p61!B145</f>
        <v>380542400</v>
      </c>
    </row>
    <row r="146" spans="1:2">
      <c r="A146" t="s">
        <v>315</v>
      </c>
      <c r="B146">
        <f>[4]p61!B146</f>
        <v>11037150</v>
      </c>
    </row>
    <row r="147" spans="1:2">
      <c r="A147" t="s">
        <v>316</v>
      </c>
      <c r="B147">
        <f>[4]p61!B147</f>
        <v>9213750</v>
      </c>
    </row>
    <row r="148" spans="1:2">
      <c r="A148" t="s">
        <v>317</v>
      </c>
      <c r="B148">
        <f>[4]p61!B148</f>
        <v>1989880</v>
      </c>
    </row>
    <row r="149" spans="1:2">
      <c r="A149" t="s">
        <v>318</v>
      </c>
      <c r="B149">
        <f>[4]p61!B149</f>
        <v>3470335</v>
      </c>
    </row>
    <row r="150" spans="1:2">
      <c r="A150" t="s">
        <v>319</v>
      </c>
      <c r="B150">
        <f>[4]p61!B150</f>
        <v>8185072</v>
      </c>
    </row>
    <row r="151" spans="1:2">
      <c r="A151" t="s">
        <v>320</v>
      </c>
      <c r="B151">
        <f>[4]p61!B151</f>
        <v>2532.5833966053915</v>
      </c>
    </row>
    <row r="152" spans="1:2">
      <c r="A152" t="s">
        <v>321</v>
      </c>
      <c r="B152">
        <f>[4]p61!B152</f>
        <v>356.55671321965184</v>
      </c>
    </row>
    <row r="153" spans="1:2">
      <c r="A153" t="s">
        <v>322</v>
      </c>
      <c r="B153">
        <f>[4]p61!B153</f>
        <v>182.11835660982592</v>
      </c>
    </row>
    <row r="154" spans="1:2">
      <c r="A154" t="s">
        <v>323</v>
      </c>
      <c r="B154">
        <f>[4]p61!B154</f>
        <v>18.582955525388297</v>
      </c>
    </row>
    <row r="155" spans="1:2">
      <c r="A155" t="s">
        <v>324</v>
      </c>
      <c r="B155">
        <f>[4]p61!B155</f>
        <v>21.961674711822532</v>
      </c>
    </row>
    <row r="156" spans="1:2">
      <c r="A156" t="s">
        <v>325</v>
      </c>
      <c r="B156">
        <f>[4]p61!B156</f>
        <v>27.855993220285299</v>
      </c>
    </row>
    <row r="157" spans="1:2">
      <c r="A157" t="s">
        <v>326</v>
      </c>
      <c r="B157">
        <f>[4]p61!B157</f>
        <v>16999979</v>
      </c>
    </row>
    <row r="158" spans="1:2">
      <c r="A158" t="s">
        <v>327</v>
      </c>
      <c r="B158">
        <f>[4]p61!B158</f>
        <v>800000</v>
      </c>
    </row>
    <row r="159" spans="1:2">
      <c r="A159" t="s">
        <v>328</v>
      </c>
      <c r="B159">
        <f>[4]p61!B159</f>
        <v>800000</v>
      </c>
    </row>
    <row r="160" spans="1:2">
      <c r="A160" t="s">
        <v>329</v>
      </c>
      <c r="B160">
        <f>[4]p61!B160</f>
        <v>199999.80000000002</v>
      </c>
    </row>
    <row r="161" spans="1:2">
      <c r="A161" t="s">
        <v>330</v>
      </c>
      <c r="B161">
        <f>[4]p61!B161</f>
        <v>350000.04000000004</v>
      </c>
    </row>
    <row r="162" spans="1:2">
      <c r="A162" t="s">
        <v>331</v>
      </c>
      <c r="B162">
        <f>[4]p61!B162</f>
        <v>1200000</v>
      </c>
    </row>
    <row r="163" spans="1:2">
      <c r="A163" t="s">
        <v>332</v>
      </c>
      <c r="B163">
        <f>[4]p61!B163</f>
        <v>34248816</v>
      </c>
    </row>
    <row r="164" spans="1:2">
      <c r="A164" t="s">
        <v>333</v>
      </c>
      <c r="B164">
        <f>[4]p61!B164</f>
        <v>0</v>
      </c>
    </row>
    <row r="165" spans="1:2">
      <c r="A165" t="s">
        <v>334</v>
      </c>
      <c r="B165">
        <f>[4]p61!B165</f>
        <v>847665</v>
      </c>
    </row>
    <row r="166" spans="1:2">
      <c r="A166" t="s">
        <v>335</v>
      </c>
      <c r="B166">
        <f>[4]p61!B166</f>
        <v>228836.2</v>
      </c>
    </row>
    <row r="167" spans="1:2">
      <c r="A167" t="s">
        <v>336</v>
      </c>
      <c r="B167">
        <f>[4]p61!B167</f>
        <v>399088.52500000008</v>
      </c>
    </row>
    <row r="168" spans="1:2">
      <c r="A168" t="s">
        <v>337</v>
      </c>
      <c r="B168">
        <f>[4]p61!B168</f>
        <v>0</v>
      </c>
    </row>
    <row r="169" spans="1:2">
      <c r="A169" t="s">
        <v>338</v>
      </c>
      <c r="B169">
        <f>[4]p61!B169</f>
        <v>3</v>
      </c>
    </row>
    <row r="170" spans="1:2">
      <c r="A170" t="s">
        <v>339</v>
      </c>
      <c r="B170">
        <f>[4]p61!B170</f>
        <v>6</v>
      </c>
    </row>
    <row r="171" spans="1:2">
      <c r="A171" t="s">
        <v>340</v>
      </c>
      <c r="B171">
        <f>[4]p61!B171</f>
        <v>386606</v>
      </c>
    </row>
    <row r="172" spans="1:2">
      <c r="A172" t="s">
        <v>341</v>
      </c>
      <c r="B172">
        <f>[4]p61!B172</f>
        <v>9506918.9000000004</v>
      </c>
    </row>
    <row r="173" spans="1:2">
      <c r="A173" t="s">
        <v>342</v>
      </c>
      <c r="B173">
        <f>[4]p61!B173</f>
        <v>35729175.800000004</v>
      </c>
    </row>
    <row r="174" spans="1:2">
      <c r="A174" t="s">
        <v>343</v>
      </c>
      <c r="B174">
        <f>[4]p61!B174</f>
        <v>386606</v>
      </c>
    </row>
    <row r="175" spans="1:2">
      <c r="A175" t="s">
        <v>344</v>
      </c>
      <c r="B175">
        <f>[4]p61!B175</f>
        <v>9506918.9000000004</v>
      </c>
    </row>
    <row r="176" spans="1:2">
      <c r="A176" t="s">
        <v>345</v>
      </c>
      <c r="B176">
        <f>[4]p61!B176</f>
        <v>35729175.800000004</v>
      </c>
    </row>
    <row r="177" spans="1:2">
      <c r="A177" t="s">
        <v>346</v>
      </c>
      <c r="B177">
        <f>[4]p61!B177</f>
        <v>381774</v>
      </c>
    </row>
    <row r="178" spans="1:2">
      <c r="A178" t="s">
        <v>347</v>
      </c>
      <c r="B178">
        <f>[4]p61!B178</f>
        <v>9334833.9539062511</v>
      </c>
    </row>
    <row r="179" spans="1:2">
      <c r="A179" t="s">
        <v>348</v>
      </c>
      <c r="B179">
        <f>[4]p61!B179</f>
        <v>34976473.050000004</v>
      </c>
    </row>
    <row r="180" spans="1:2">
      <c r="A180" t="s">
        <v>349</v>
      </c>
      <c r="B180">
        <f>[4]p61!B180</f>
        <v>365571</v>
      </c>
    </row>
    <row r="181" spans="1:2">
      <c r="A181" t="s">
        <v>350</v>
      </c>
      <c r="B181">
        <f>[4]p61!B181</f>
        <v>1944792</v>
      </c>
    </row>
    <row r="182" spans="1:2">
      <c r="A182" t="s">
        <v>351</v>
      </c>
      <c r="B182">
        <f>[4]p61!B182</f>
        <v>7760669</v>
      </c>
    </row>
    <row r="183" spans="1:2">
      <c r="A183" t="s">
        <v>352</v>
      </c>
      <c r="B183">
        <f>[4]p61!B183</f>
        <v>365571</v>
      </c>
    </row>
    <row r="184" spans="1:2">
      <c r="A184" t="s">
        <v>353</v>
      </c>
      <c r="B184">
        <f>[4]p61!B184</f>
        <v>1944792</v>
      </c>
    </row>
    <row r="185" spans="1:2">
      <c r="A185" t="s">
        <v>354</v>
      </c>
      <c r="B185">
        <f>[4]p61!B185</f>
        <v>7760669</v>
      </c>
    </row>
    <row r="186" spans="1:2">
      <c r="A186" t="s">
        <v>355</v>
      </c>
      <c r="B186">
        <f>[4]p61!B186</f>
        <v>361001</v>
      </c>
    </row>
    <row r="187" spans="1:2">
      <c r="A187" t="s">
        <v>356</v>
      </c>
      <c r="B187">
        <f>[4]p61!B187</f>
        <v>1935652</v>
      </c>
    </row>
    <row r="188" spans="1:2">
      <c r="A188" t="s">
        <v>357</v>
      </c>
      <c r="B188">
        <f>[4]p61!B188</f>
        <v>7445427</v>
      </c>
    </row>
    <row r="189" spans="1:2">
      <c r="A189" t="s">
        <v>358</v>
      </c>
      <c r="B189">
        <f>[4]p61!B189</f>
        <v>0</v>
      </c>
    </row>
    <row r="190" spans="1:2">
      <c r="A190" t="s">
        <v>359</v>
      </c>
      <c r="B190">
        <f>[4]p61!B190</f>
        <v>0</v>
      </c>
    </row>
    <row r="191" spans="1:2">
      <c r="A191" t="s">
        <v>360</v>
      </c>
      <c r="B191">
        <f>[4]p61!B191</f>
        <v>0</v>
      </c>
    </row>
    <row r="192" spans="1:2">
      <c r="A192" t="s">
        <v>361</v>
      </c>
      <c r="B192">
        <f>[4]p61!B192</f>
        <v>152517</v>
      </c>
    </row>
    <row r="193" spans="1:2">
      <c r="A193" t="s">
        <v>362</v>
      </c>
      <c r="B193">
        <f>[4]p61!B193</f>
        <v>17845747.199999999</v>
      </c>
    </row>
    <row r="194" spans="1:2">
      <c r="A194" t="s">
        <v>363</v>
      </c>
      <c r="B194">
        <f>[4]p61!B194</f>
        <v>117.00825827845404</v>
      </c>
    </row>
    <row r="195" spans="1:2">
      <c r="A195" t="s">
        <v>364</v>
      </c>
      <c r="B195">
        <f>[4]p61!B195</f>
        <v>0</v>
      </c>
    </row>
    <row r="196" spans="1:2">
      <c r="A196" t="s">
        <v>365</v>
      </c>
      <c r="B196">
        <f>[4]p61!B196</f>
        <v>0</v>
      </c>
    </row>
    <row r="197" spans="1:2">
      <c r="A197" t="s">
        <v>366</v>
      </c>
      <c r="B197">
        <f>[4]p61!B197</f>
        <v>0</v>
      </c>
    </row>
    <row r="198" spans="1:2">
      <c r="A198" t="s">
        <v>367</v>
      </c>
      <c r="B198">
        <f>[4]p61!B198</f>
        <v>0</v>
      </c>
    </row>
    <row r="199" spans="1:2">
      <c r="A199" t="s">
        <v>368</v>
      </c>
      <c r="B199">
        <f>[4]p61!B199</f>
        <v>0</v>
      </c>
    </row>
    <row r="200" spans="1:2">
      <c r="A200" t="s">
        <v>369</v>
      </c>
      <c r="B200">
        <f>[4]p61!B200</f>
        <v>0</v>
      </c>
    </row>
    <row r="201" spans="1:2">
      <c r="A201" t="s">
        <v>370</v>
      </c>
      <c r="B201">
        <f>[4]p61!B201</f>
        <v>54292</v>
      </c>
    </row>
    <row r="202" spans="1:2">
      <c r="A202" t="s">
        <v>371</v>
      </c>
      <c r="B202">
        <f>[4]p61!B202</f>
        <v>1441386</v>
      </c>
    </row>
    <row r="203" spans="1:2">
      <c r="A203" t="s">
        <v>372</v>
      </c>
      <c r="B203">
        <f>[4]p61!B203</f>
        <v>26.548771647641633</v>
      </c>
    </row>
    <row r="204" spans="1:2">
      <c r="A204" t="s">
        <v>373</v>
      </c>
      <c r="B204">
        <f>[4]p61!B204</f>
        <v>0</v>
      </c>
    </row>
    <row r="205" spans="1:2">
      <c r="A205" t="s">
        <v>374</v>
      </c>
      <c r="B205">
        <f>[4]p61!B205</f>
        <v>0</v>
      </c>
    </row>
    <row r="206" spans="1:2">
      <c r="A206" t="s">
        <v>375</v>
      </c>
      <c r="B206">
        <f>[4]p61!B206</f>
        <v>0</v>
      </c>
    </row>
    <row r="207" spans="1:2">
      <c r="A207" t="s">
        <v>376</v>
      </c>
      <c r="B207">
        <f>[4]p61!B207</f>
        <v>179471</v>
      </c>
    </row>
    <row r="208" spans="1:2">
      <c r="A208" t="s">
        <v>377</v>
      </c>
      <c r="B208">
        <f>[4]p61!B208</f>
        <v>335013</v>
      </c>
    </row>
    <row r="209" spans="1:2">
      <c r="A209" t="s">
        <v>378</v>
      </c>
      <c r="B209">
        <f>[4]p61!B209</f>
        <v>0</v>
      </c>
    </row>
    <row r="210" spans="1:2">
      <c r="A210" t="s">
        <v>379</v>
      </c>
      <c r="B210">
        <f>[4]p61!B210</f>
        <v>0</v>
      </c>
    </row>
    <row r="211" spans="1:2">
      <c r="A211" t="s">
        <v>380</v>
      </c>
      <c r="B211">
        <f>[4]p61!B211</f>
        <v>709263.59999999986</v>
      </c>
    </row>
    <row r="212" spans="1:2">
      <c r="A212" t="s">
        <v>381</v>
      </c>
      <c r="B212">
        <f>[4]p61!B212</f>
        <v>1136652</v>
      </c>
    </row>
    <row r="213" spans="1:2">
      <c r="A213" t="s">
        <v>382</v>
      </c>
      <c r="B213">
        <f>[4]p61!B213</f>
        <v>40124986.402056158</v>
      </c>
    </row>
    <row r="214" spans="1:2">
      <c r="A214" t="s">
        <v>137</v>
      </c>
      <c r="B214">
        <f>[4]p61!B214</f>
        <v>103040</v>
      </c>
    </row>
    <row r="215" spans="1:2">
      <c r="A215" t="s">
        <v>383</v>
      </c>
      <c r="B215">
        <f>[4]p61!B215</f>
        <v>0</v>
      </c>
    </row>
    <row r="216" spans="1:2">
      <c r="A216" t="s">
        <v>384</v>
      </c>
      <c r="B216">
        <f>[4]p61!B216</f>
        <v>40228026.402056158</v>
      </c>
    </row>
    <row r="217" spans="1:2">
      <c r="A217" t="s">
        <v>385</v>
      </c>
      <c r="B217">
        <f>[4]p61!B217</f>
        <v>17164600</v>
      </c>
    </row>
    <row r="218" spans="1:2">
      <c r="A218" t="s">
        <v>386</v>
      </c>
      <c r="B218">
        <f>[4]p61!B218</f>
        <v>1223747.5999999999</v>
      </c>
    </row>
    <row r="219" spans="1:2">
      <c r="A219" t="s">
        <v>387</v>
      </c>
      <c r="B219">
        <f>[4]p61!B219</f>
        <v>4175973</v>
      </c>
    </row>
    <row r="220" spans="1:2">
      <c r="A220" t="s">
        <v>388</v>
      </c>
      <c r="B220">
        <f>[4]p61!B220</f>
        <v>459326</v>
      </c>
    </row>
    <row r="221" spans="1:2">
      <c r="A221" t="s">
        <v>145</v>
      </c>
      <c r="B221">
        <f>[4]p61!B221</f>
        <v>6000000</v>
      </c>
    </row>
    <row r="222" spans="1:2">
      <c r="A222" t="s">
        <v>146</v>
      </c>
      <c r="B222">
        <f>[4]p61!B222</f>
        <v>1151988</v>
      </c>
    </row>
    <row r="223" spans="1:2">
      <c r="A223" t="s">
        <v>389</v>
      </c>
      <c r="B223">
        <f>[4]p61!B223</f>
        <v>168714</v>
      </c>
    </row>
    <row r="224" spans="1:2">
      <c r="A224" t="s">
        <v>390</v>
      </c>
      <c r="B224">
        <f>[4]p61!B224</f>
        <v>0</v>
      </c>
    </row>
    <row r="225" spans="1:2">
      <c r="A225" t="s">
        <v>391</v>
      </c>
      <c r="B225">
        <f>[4]p61!B225</f>
        <v>0</v>
      </c>
    </row>
    <row r="226" spans="1:2">
      <c r="A226" t="s">
        <v>392</v>
      </c>
      <c r="B226">
        <f>[4]p61!B226</f>
        <v>3175000</v>
      </c>
    </row>
    <row r="227" spans="1:2">
      <c r="A227" t="s">
        <v>152</v>
      </c>
      <c r="B227">
        <f>[4]p61!B227</f>
        <v>160000</v>
      </c>
    </row>
    <row r="228" spans="1:2">
      <c r="A228" t="s">
        <v>393</v>
      </c>
      <c r="B228">
        <f>[4]p61!B228</f>
        <v>75366.513830557087</v>
      </c>
    </row>
    <row r="229" spans="1:2">
      <c r="A229" t="s">
        <v>394</v>
      </c>
      <c r="B229">
        <f>[4]p61!B229</f>
        <v>267475</v>
      </c>
    </row>
    <row r="230" spans="1:2">
      <c r="A230" t="s">
        <v>395</v>
      </c>
      <c r="B230">
        <f>[4]p61!B230</f>
        <v>2704094.5703393379</v>
      </c>
    </row>
    <row r="231" spans="1:2">
      <c r="A231" t="s">
        <v>396</v>
      </c>
      <c r="B231">
        <f>[4]p61!B231</f>
        <v>36726284.684169896</v>
      </c>
    </row>
    <row r="232" spans="1:2">
      <c r="A232" t="s">
        <v>397</v>
      </c>
      <c r="B232">
        <f>[4]p61!B232</f>
        <v>3501741.7178862616</v>
      </c>
    </row>
    <row r="233" spans="1:2">
      <c r="A233" t="s">
        <v>398</v>
      </c>
      <c r="B233">
        <f>[4]p61!B233</f>
        <v>1190592</v>
      </c>
    </row>
    <row r="234" spans="1:2">
      <c r="A234" t="s">
        <v>243</v>
      </c>
      <c r="B234">
        <f>[4]p61!B234</f>
        <v>2311149.7178862616</v>
      </c>
    </row>
    <row r="235" spans="1:2">
      <c r="A235" t="s">
        <v>399</v>
      </c>
      <c r="B235">
        <f>[4]p61!B235</f>
        <v>6250000</v>
      </c>
    </row>
    <row r="236" spans="1:2">
      <c r="A236" t="s">
        <v>400</v>
      </c>
      <c r="B236">
        <f>[4]p61!B236</f>
        <v>11666666.666666668</v>
      </c>
    </row>
    <row r="237" spans="1:2">
      <c r="A237" t="s">
        <v>401</v>
      </c>
      <c r="B237">
        <f>[4]p61!B237</f>
        <v>10000000</v>
      </c>
    </row>
    <row r="238" spans="1:2">
      <c r="A238" t="s">
        <v>402</v>
      </c>
      <c r="B238">
        <f>[4]p61!B238</f>
        <v>400</v>
      </c>
    </row>
    <row r="239" spans="1:2">
      <c r="A239" t="s">
        <v>403</v>
      </c>
      <c r="B239">
        <f>[4]p61!B239</f>
        <v>300</v>
      </c>
    </row>
    <row r="240" spans="1:2">
      <c r="A240" t="s">
        <v>404</v>
      </c>
      <c r="B240">
        <f>[4]p61!B240</f>
        <v>1000</v>
      </c>
    </row>
    <row r="241" spans="1:2">
      <c r="A241" t="s">
        <v>405</v>
      </c>
      <c r="B241">
        <f>[4]p61!B241</f>
        <v>1.4</v>
      </c>
    </row>
    <row r="242" spans="1:2">
      <c r="A242" t="s">
        <v>406</v>
      </c>
      <c r="B242">
        <f>[4]p61!B242</f>
        <v>3.8</v>
      </c>
    </row>
    <row r="243" spans="1:2">
      <c r="A243" t="s">
        <v>407</v>
      </c>
      <c r="B243">
        <f>[4]p61!B243</f>
        <v>36824337</v>
      </c>
    </row>
    <row r="244" spans="1:2">
      <c r="A244" t="s">
        <v>408</v>
      </c>
      <c r="B244">
        <f>[4]p61!B244</f>
        <v>5356883</v>
      </c>
    </row>
    <row r="245" spans="1:2">
      <c r="A245" t="s">
        <v>409</v>
      </c>
      <c r="B245">
        <f>[4]p61!B245</f>
        <v>30000</v>
      </c>
    </row>
    <row r="246" spans="1:2">
      <c r="A246" t="s">
        <v>410</v>
      </c>
      <c r="B246">
        <f>[4]p61!B246</f>
        <v>1</v>
      </c>
    </row>
    <row r="247" spans="1:2">
      <c r="A247" t="s">
        <v>411</v>
      </c>
      <c r="B247">
        <f>[4]p61!B247</f>
        <v>7.1</v>
      </c>
    </row>
    <row r="248" spans="1:2">
      <c r="A248" t="s">
        <v>412</v>
      </c>
      <c r="B248">
        <f>[4]p61!B248</f>
        <v>7.1</v>
      </c>
    </row>
    <row r="249" spans="1:2">
      <c r="A249" t="s">
        <v>413</v>
      </c>
      <c r="B249">
        <f>[4]p61!B249</f>
        <v>0</v>
      </c>
    </row>
    <row r="250" spans="1:2">
      <c r="A250" t="s">
        <v>414</v>
      </c>
      <c r="B250">
        <f>[4]p61!B250</f>
        <v>0</v>
      </c>
    </row>
    <row r="251" spans="1:2">
      <c r="A251" t="s">
        <v>415</v>
      </c>
      <c r="B251">
        <f>[4]p61!B251</f>
        <v>0</v>
      </c>
    </row>
    <row r="252" spans="1:2">
      <c r="A252" t="s">
        <v>416</v>
      </c>
      <c r="B252">
        <f>[4]p61!B252</f>
        <v>0</v>
      </c>
    </row>
    <row r="253" spans="1:2">
      <c r="A253" t="s">
        <v>417</v>
      </c>
      <c r="B253">
        <f>[4]p61!B253</f>
        <v>0</v>
      </c>
    </row>
    <row r="254" spans="1:2">
      <c r="A254" t="s">
        <v>418</v>
      </c>
      <c r="B254">
        <f>[4]p61!B254</f>
        <v>0</v>
      </c>
    </row>
    <row r="255" spans="1:2">
      <c r="A255" t="s">
        <v>419</v>
      </c>
      <c r="B255">
        <f>[4]p61!B255</f>
        <v>0</v>
      </c>
    </row>
    <row r="256" spans="1:2">
      <c r="A256" t="s">
        <v>420</v>
      </c>
      <c r="B256">
        <f>[4]p61!B256</f>
        <v>0</v>
      </c>
    </row>
    <row r="257" spans="1:2">
      <c r="A257" t="s">
        <v>421</v>
      </c>
      <c r="B257">
        <f>[4]p61!B257</f>
        <v>0</v>
      </c>
    </row>
    <row r="258" spans="1:2">
      <c r="A258" t="s">
        <v>422</v>
      </c>
      <c r="B258">
        <f>[4]p61!B258</f>
        <v>0</v>
      </c>
    </row>
    <row r="259" spans="1:2">
      <c r="A259" t="s">
        <v>423</v>
      </c>
      <c r="B259">
        <f>[4]p61!B259</f>
        <v>5</v>
      </c>
    </row>
    <row r="260" spans="1:2">
      <c r="A260" t="s">
        <v>1065</v>
      </c>
      <c r="B260">
        <f>[4]p61!B260</f>
        <v>14.094715339038684</v>
      </c>
    </row>
    <row r="261" spans="1:2">
      <c r="A261" t="s">
        <v>1066</v>
      </c>
      <c r="B261">
        <f>[4]p61!B261</f>
        <v>20.624394392259301</v>
      </c>
    </row>
    <row r="262" spans="1:2">
      <c r="A262" t="s">
        <v>227</v>
      </c>
      <c r="B262">
        <f>[4]p61!B262</f>
        <v>89</v>
      </c>
    </row>
    <row r="263" spans="1:2">
      <c r="A263" t="s">
        <v>228</v>
      </c>
      <c r="B263">
        <f>[4]p61!B263</f>
        <v>91</v>
      </c>
    </row>
    <row r="264" spans="1:2">
      <c r="A264" t="s">
        <v>346</v>
      </c>
      <c r="B264">
        <f>[4]p61!B264</f>
        <v>381774</v>
      </c>
    </row>
    <row r="265" spans="1:2">
      <c r="A265" t="s">
        <v>355</v>
      </c>
      <c r="B265">
        <f>[4]p61!B265</f>
        <v>361001</v>
      </c>
    </row>
    <row r="266" spans="1:2">
      <c r="A266" t="s">
        <v>338</v>
      </c>
      <c r="B266">
        <f>[4]p61!B266</f>
        <v>3</v>
      </c>
    </row>
    <row r="267" spans="1:2">
      <c r="A267" t="s">
        <v>339</v>
      </c>
      <c r="B267">
        <f>[4]p61!B267</f>
        <v>6</v>
      </c>
    </row>
    <row r="268" spans="1:2">
      <c r="A268" t="s">
        <v>1067</v>
      </c>
      <c r="B268">
        <f>[4]p61!B268</f>
        <v>916257.6</v>
      </c>
    </row>
    <row r="269" spans="1:2">
      <c r="A269" t="s">
        <v>1068</v>
      </c>
      <c r="B269">
        <f>[4]p61!B269</f>
        <v>1083003</v>
      </c>
    </row>
    <row r="270" spans="1:2">
      <c r="A270" t="s">
        <v>1069</v>
      </c>
      <c r="B270">
        <f>[4]p61!B270</f>
        <v>2340771.8008282948</v>
      </c>
    </row>
    <row r="271" spans="1:2">
      <c r="A271" t="s">
        <v>1070</v>
      </c>
      <c r="B271">
        <f>[4]p61!B271</f>
        <v>0.65147193895527411</v>
      </c>
    </row>
    <row r="272" spans="1:2">
      <c r="A272" t="s">
        <v>1071</v>
      </c>
      <c r="B272">
        <f>[4]p61!B272</f>
        <v>0.69602795060600331</v>
      </c>
    </row>
    <row r="273" spans="1:2">
      <c r="A273" t="s">
        <v>1072</v>
      </c>
      <c r="B273">
        <f>[4]p61!B273</f>
        <v>0.67306793873116577</v>
      </c>
    </row>
    <row r="274" spans="1:2">
      <c r="A274" t="s">
        <v>1073</v>
      </c>
      <c r="B274">
        <f>[4]p61!B274</f>
        <v>0.6168813828857862</v>
      </c>
    </row>
    <row r="275" spans="1:2">
      <c r="A275" t="s">
        <v>1087</v>
      </c>
      <c r="B275">
        <f>[4]p61!B275</f>
        <v>0.63783981126455447</v>
      </c>
    </row>
    <row r="276" spans="1:2">
      <c r="A276" t="s">
        <v>1088</v>
      </c>
      <c r="B276">
        <f>[4]p61!B276</f>
        <v>0.58869888091249722</v>
      </c>
    </row>
    <row r="277" spans="1:2">
      <c r="A277" t="s">
        <v>1091</v>
      </c>
      <c r="B277">
        <f>[4]p61!B277</f>
        <v>3708282.7178862616</v>
      </c>
    </row>
    <row r="278" spans="1:2">
      <c r="A278" t="s">
        <v>1092</v>
      </c>
      <c r="B278">
        <f>[4]p61!B278</f>
        <v>1.7090574425135958</v>
      </c>
    </row>
    <row r="279" spans="1:2">
      <c r="A279" t="s">
        <v>1093</v>
      </c>
      <c r="B279">
        <f>[4]p61!B279</f>
        <v>0.6308679231725145</v>
      </c>
    </row>
    <row r="280" spans="1:2">
      <c r="A280" t="s">
        <v>1094</v>
      </c>
      <c r="B280">
        <f>[4]p61!B280</f>
        <v>0.3691320768274855</v>
      </c>
    </row>
    <row r="281" spans="1:2">
      <c r="A281" t="s">
        <v>1099</v>
      </c>
      <c r="B281">
        <f>[4]p61!B281</f>
        <v>0.10032000000000001</v>
      </c>
    </row>
    <row r="282" spans="1:2">
      <c r="A282" t="s">
        <v>1100</v>
      </c>
      <c r="B282">
        <f>[4]p61!B282</f>
        <v>0.12563586163770393</v>
      </c>
    </row>
    <row r="283" spans="1:2">
      <c r="A283" t="s">
        <v>1095</v>
      </c>
      <c r="B283">
        <f>[4]p61!B283</f>
        <v>31467454</v>
      </c>
    </row>
    <row r="284" spans="1:2">
      <c r="A284" t="s">
        <v>1096</v>
      </c>
      <c r="B284">
        <f>[4]p61!B284</f>
        <v>18412168.729518682</v>
      </c>
    </row>
    <row r="285" spans="1:2">
      <c r="A285" t="s">
        <v>1097</v>
      </c>
      <c r="B285">
        <f>[4]p61!B285</f>
        <v>1367510.917057967</v>
      </c>
    </row>
    <row r="286" spans="1:2">
      <c r="A286" t="s">
        <v>1101</v>
      </c>
      <c r="B286">
        <f>[4]p61!B286</f>
        <v>0</v>
      </c>
    </row>
    <row r="287" spans="1:2">
      <c r="A287" t="s">
        <v>1102</v>
      </c>
      <c r="B287">
        <f>[4]p61!B287</f>
        <v>0</v>
      </c>
    </row>
    <row r="288" spans="1:2">
      <c r="A288" t="s">
        <v>1103</v>
      </c>
      <c r="B288">
        <f>[4]p61!B288</f>
        <v>0</v>
      </c>
    </row>
    <row r="289" spans="1:2">
      <c r="A289" t="s">
        <v>1069</v>
      </c>
      <c r="B289">
        <f>[4]p61!B289</f>
        <v>2340771.8008282948</v>
      </c>
    </row>
    <row r="290" spans="1:2">
      <c r="A290" t="s">
        <v>508</v>
      </c>
      <c r="B290">
        <f>[4]p61!B290</f>
        <v>0.10966489658300292</v>
      </c>
    </row>
    <row r="291" spans="1:2">
      <c r="A291" t="s">
        <v>1104</v>
      </c>
      <c r="B291">
        <f>[4]p61!B291</f>
        <v>0.29737856984164446</v>
      </c>
    </row>
  </sheetData>
  <phoneticPr fontId="33" type="noConversion"/>
  <pageMargins left="0.75" right="0.75" top="1" bottom="1" header="0.5" footer="0.5"/>
  <headerFooter alignWithMargins="0"/>
  <drawing r:id="rId1"/>
</worksheet>
</file>

<file path=xl/worksheets/sheet7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6"/>
  <dimension ref="A1:T291"/>
  <sheetViews>
    <sheetView tabSelected="1" topLeftCell="A234" workbookViewId="0">
      <selection activeCell="A249" sqref="A249"/>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1216</v>
      </c>
    </row>
    <row r="2" spans="1:11">
      <c r="A2">
        <v>62</v>
      </c>
      <c r="B2" t="s">
        <v>176</v>
      </c>
      <c r="C2" t="s">
        <v>177</v>
      </c>
      <c r="D2" t="s">
        <v>178</v>
      </c>
      <c r="E2" t="s">
        <v>8</v>
      </c>
      <c r="F2" t="s">
        <v>179</v>
      </c>
      <c r="G2" t="s">
        <v>10</v>
      </c>
      <c r="H2" t="s">
        <v>180</v>
      </c>
    </row>
    <row r="3" spans="1:11">
      <c r="A3" t="s">
        <v>181</v>
      </c>
      <c r="B3">
        <f>[4]p62!B3</f>
        <v>373964</v>
      </c>
      <c r="C3">
        <f>[4]p62!C3</f>
        <v>170225</v>
      </c>
      <c r="D3">
        <f>[4]p62!D3</f>
        <v>117041</v>
      </c>
      <c r="E3">
        <f>[4]p62!E3</f>
        <v>249421</v>
      </c>
      <c r="F3">
        <f>[4]p62!F3</f>
        <v>272291</v>
      </c>
      <c r="G3">
        <f>[4]p62!G3</f>
        <v>719634</v>
      </c>
      <c r="H3">
        <f>[4]p62!H3</f>
        <v>1902576</v>
      </c>
      <c r="I3">
        <f>[4]p62!I3</f>
        <v>0</v>
      </c>
      <c r="J3">
        <f>[4]p62!J3</f>
        <v>0</v>
      </c>
      <c r="K3">
        <f>[4]p62!K3</f>
        <v>0</v>
      </c>
    </row>
    <row r="4" spans="1:11">
      <c r="A4" t="s">
        <v>182</v>
      </c>
      <c r="B4">
        <f>[4]p62!B4</f>
        <v>373964</v>
      </c>
      <c r="C4">
        <f>[4]p62!C4</f>
        <v>170225</v>
      </c>
      <c r="D4">
        <f>[4]p62!D4</f>
        <v>117041</v>
      </c>
      <c r="E4">
        <f>[4]p62!E4</f>
        <v>249421</v>
      </c>
      <c r="F4">
        <f>[4]p62!F4</f>
        <v>272291</v>
      </c>
      <c r="G4">
        <f>[4]p62!G4</f>
        <v>719634</v>
      </c>
      <c r="H4">
        <f>[4]p62!H4</f>
        <v>1902576</v>
      </c>
      <c r="I4">
        <f>[4]p62!I4</f>
        <v>0</v>
      </c>
      <c r="J4">
        <f>[4]p62!J4</f>
        <v>0</v>
      </c>
      <c r="K4">
        <f>[4]p62!K4</f>
        <v>0</v>
      </c>
    </row>
    <row r="5" spans="1:11">
      <c r="A5" t="s">
        <v>183</v>
      </c>
      <c r="B5">
        <f>[4]p62!B5</f>
        <v>0</v>
      </c>
      <c r="C5">
        <f>[4]p62!C5</f>
        <v>0</v>
      </c>
      <c r="D5">
        <f>[4]p62!D5</f>
        <v>117041</v>
      </c>
      <c r="E5">
        <f>[4]p62!E5</f>
        <v>0</v>
      </c>
      <c r="F5">
        <f>[4]p62!F5</f>
        <v>0</v>
      </c>
      <c r="G5">
        <f>[4]p62!G5</f>
        <v>0</v>
      </c>
      <c r="H5">
        <f>[4]p62!H5</f>
        <v>0</v>
      </c>
      <c r="I5">
        <f>[4]p62!I5</f>
        <v>0</v>
      </c>
      <c r="J5">
        <f>[4]p62!J5</f>
        <v>0</v>
      </c>
      <c r="K5">
        <f>[4]p62!K5</f>
        <v>0</v>
      </c>
    </row>
    <row r="6" spans="1:11">
      <c r="A6" t="s">
        <v>184</v>
      </c>
      <c r="B6">
        <f>[4]p62!B6</f>
        <v>373964</v>
      </c>
      <c r="C6">
        <f>[4]p62!C6</f>
        <v>170225</v>
      </c>
      <c r="D6">
        <f>[4]p62!D6</f>
        <v>0</v>
      </c>
      <c r="E6">
        <f>[4]p62!E6</f>
        <v>249421</v>
      </c>
      <c r="F6">
        <f>[4]p62!F6</f>
        <v>272291</v>
      </c>
      <c r="G6">
        <f>[4]p62!G6</f>
        <v>719634</v>
      </c>
      <c r="H6">
        <f>[4]p62!H6</f>
        <v>0</v>
      </c>
      <c r="I6">
        <f>[4]p62!I6</f>
        <v>0</v>
      </c>
      <c r="J6">
        <f>[4]p62!J6</f>
        <v>0</v>
      </c>
      <c r="K6">
        <f>[4]p62!K6</f>
        <v>0</v>
      </c>
    </row>
    <row r="7" spans="1:11">
      <c r="A7" t="s">
        <v>185</v>
      </c>
      <c r="B7">
        <f>[4]p62!B7</f>
        <v>0</v>
      </c>
      <c r="C7">
        <f>[4]p62!C7</f>
        <v>0</v>
      </c>
      <c r="D7">
        <f>[4]p62!D7</f>
        <v>1785535</v>
      </c>
      <c r="E7">
        <f>[4]p62!E7</f>
        <v>0</v>
      </c>
      <c r="F7">
        <f>[4]p62!F7</f>
        <v>0</v>
      </c>
      <c r="G7">
        <f>[4]p62!G7</f>
        <v>0</v>
      </c>
      <c r="H7">
        <f>[4]p62!H7</f>
        <v>0</v>
      </c>
      <c r="I7">
        <f>[4]p62!I7</f>
        <v>0</v>
      </c>
      <c r="J7">
        <f>[4]p62!J7</f>
        <v>0</v>
      </c>
      <c r="K7">
        <f>[4]p62!K7</f>
        <v>0</v>
      </c>
    </row>
    <row r="8" spans="1:11">
      <c r="A8" t="s">
        <v>186</v>
      </c>
      <c r="B8">
        <f>[4]p62!B8</f>
        <v>309515</v>
      </c>
      <c r="C8">
        <f>[4]p62!C8</f>
        <v>107891</v>
      </c>
      <c r="D8">
        <f>[4]p62!D8</f>
        <v>107891</v>
      </c>
      <c r="E8">
        <f>[4]p62!E8</f>
        <v>256574</v>
      </c>
      <c r="F8">
        <f>[4]p62!F8</f>
        <v>321427</v>
      </c>
      <c r="G8">
        <f>[4]p62!G8</f>
        <v>768566</v>
      </c>
      <c r="H8">
        <f>[4]p62!H8</f>
        <v>1871864</v>
      </c>
      <c r="I8">
        <f>[4]p62!I8</f>
        <v>0</v>
      </c>
      <c r="J8">
        <f>[4]p62!J8</f>
        <v>0</v>
      </c>
      <c r="K8">
        <f>[4]p62!K8</f>
        <v>0</v>
      </c>
    </row>
    <row r="9" spans="1:11">
      <c r="A9" t="s">
        <v>187</v>
      </c>
      <c r="B9">
        <f>[4]p62!B9</f>
        <v>309515</v>
      </c>
      <c r="C9">
        <f>[4]p62!C9</f>
        <v>107891</v>
      </c>
      <c r="D9">
        <f>[4]p62!D9</f>
        <v>107891</v>
      </c>
      <c r="E9">
        <f>[4]p62!E9</f>
        <v>256574</v>
      </c>
      <c r="F9">
        <f>[4]p62!F9</f>
        <v>321427</v>
      </c>
      <c r="G9">
        <f>[4]p62!G9</f>
        <v>768566</v>
      </c>
      <c r="H9">
        <f>[4]p62!H9</f>
        <v>1871864</v>
      </c>
      <c r="I9">
        <f>[4]p62!I9</f>
        <v>0</v>
      </c>
      <c r="J9">
        <f>[4]p62!J9</f>
        <v>0</v>
      </c>
      <c r="K9">
        <f>[4]p62!K9</f>
        <v>0</v>
      </c>
    </row>
    <row r="10" spans="1:11">
      <c r="A10" t="s">
        <v>188</v>
      </c>
      <c r="B10">
        <f>[4]p62!B10</f>
        <v>66044</v>
      </c>
      <c r="C10">
        <f>[4]p62!C10</f>
        <v>0</v>
      </c>
      <c r="D10">
        <f>[4]p62!D10</f>
        <v>0</v>
      </c>
      <c r="E10">
        <f>[4]p62!E10</f>
        <v>0</v>
      </c>
      <c r="F10">
        <f>[4]p62!F10</f>
        <v>127684</v>
      </c>
      <c r="G10">
        <f>[4]p62!G10</f>
        <v>296141</v>
      </c>
      <c r="H10">
        <f>[4]p62!H10</f>
        <v>0</v>
      </c>
      <c r="I10">
        <f>[4]p62!I10</f>
        <v>0</v>
      </c>
      <c r="J10">
        <f>[4]p62!J10</f>
        <v>0</v>
      </c>
      <c r="K10">
        <f>[4]p62!K10</f>
        <v>0</v>
      </c>
    </row>
    <row r="11" spans="1:11">
      <c r="A11" t="s">
        <v>189</v>
      </c>
      <c r="B11">
        <f>[4]p62!B11</f>
        <v>243471</v>
      </c>
      <c r="C11">
        <f>[4]p62!C11</f>
        <v>107891</v>
      </c>
      <c r="D11">
        <f>[4]p62!D11</f>
        <v>107891</v>
      </c>
      <c r="E11">
        <f>[4]p62!E11</f>
        <v>256574</v>
      </c>
      <c r="F11">
        <f>[4]p62!F11</f>
        <v>193743</v>
      </c>
      <c r="G11">
        <f>[4]p62!G11</f>
        <v>472425</v>
      </c>
      <c r="H11">
        <f>[4]p62!H11</f>
        <v>0</v>
      </c>
      <c r="I11">
        <f>[4]p62!I11</f>
        <v>0</v>
      </c>
      <c r="J11">
        <f>[4]p62!J11</f>
        <v>0</v>
      </c>
      <c r="K11">
        <f>[4]p62!K11</f>
        <v>0</v>
      </c>
    </row>
    <row r="12" spans="1:11">
      <c r="A12" t="s">
        <v>190</v>
      </c>
      <c r="B12">
        <f>[4]p62!B12</f>
        <v>323469</v>
      </c>
      <c r="C12">
        <f>[4]p62!C12</f>
        <v>0</v>
      </c>
      <c r="D12">
        <f>[4]p62!D12</f>
        <v>0</v>
      </c>
      <c r="E12">
        <f>[4]p62!E12</f>
        <v>0</v>
      </c>
      <c r="F12">
        <f>[4]p62!F12</f>
        <v>621378</v>
      </c>
      <c r="G12">
        <f>[4]p62!G12</f>
        <v>437148</v>
      </c>
      <c r="H12">
        <f>[4]p62!H12</f>
        <v>0</v>
      </c>
      <c r="I12">
        <f>[4]p62!I12</f>
        <v>0</v>
      </c>
      <c r="J12">
        <f>[4]p62!J12</f>
        <v>0</v>
      </c>
      <c r="K12">
        <f>[4]p62!K12</f>
        <v>0</v>
      </c>
    </row>
    <row r="13" spans="1:11">
      <c r="A13" t="s">
        <v>191</v>
      </c>
      <c r="B13">
        <f>[4]p62!B13</f>
        <v>4000</v>
      </c>
      <c r="C13">
        <f>[4]p62!C13</f>
        <v>360</v>
      </c>
      <c r="D13">
        <f>[4]p62!D13</f>
        <v>340</v>
      </c>
      <c r="E13">
        <f>[4]p62!E13</f>
        <v>30</v>
      </c>
      <c r="F13">
        <f>[4]p62!F13</f>
        <v>47</v>
      </c>
      <c r="G13">
        <f>[4]p62!G13</f>
        <v>43</v>
      </c>
      <c r="H13">
        <f>[4]p62!H13</f>
        <v>0</v>
      </c>
      <c r="I13">
        <f>[4]p62!I13</f>
        <v>0</v>
      </c>
      <c r="J13">
        <f>[4]p62!J13</f>
        <v>0</v>
      </c>
      <c r="K13">
        <f>[4]p62!K13</f>
        <v>0</v>
      </c>
    </row>
    <row r="14" spans="1:11">
      <c r="A14" t="s">
        <v>192</v>
      </c>
      <c r="B14">
        <f>[4]p62!B14</f>
        <v>3400</v>
      </c>
      <c r="C14">
        <f>[4]p62!C14</f>
        <v>306</v>
      </c>
      <c r="D14">
        <f>[4]p62!D14</f>
        <v>289</v>
      </c>
      <c r="E14">
        <f>[4]p62!E14</f>
        <v>26</v>
      </c>
      <c r="F14">
        <f>[4]p62!F14</f>
        <v>41</v>
      </c>
      <c r="G14">
        <f>[4]p62!G14</f>
        <v>37</v>
      </c>
      <c r="H14">
        <f>[4]p62!H14</f>
        <v>0</v>
      </c>
      <c r="I14">
        <f>[4]p62!I14</f>
        <v>0</v>
      </c>
      <c r="J14">
        <f>[4]p62!J14</f>
        <v>0</v>
      </c>
      <c r="K14">
        <f>[4]p62!K14</f>
        <v>0</v>
      </c>
    </row>
    <row r="15" spans="1:11">
      <c r="A15" t="s">
        <v>193</v>
      </c>
      <c r="B15">
        <f>[4]p62!B15</f>
        <v>4100</v>
      </c>
      <c r="C15">
        <f>[4]p62!C15</f>
        <v>400</v>
      </c>
      <c r="D15">
        <f>[4]p62!D15</f>
        <v>350</v>
      </c>
      <c r="E15">
        <f>[4]p62!E15</f>
        <v>30</v>
      </c>
      <c r="F15">
        <f>[4]p62!F15</f>
        <v>46</v>
      </c>
      <c r="G15">
        <f>[4]p62!G15</f>
        <v>45</v>
      </c>
      <c r="H15">
        <f>[4]p62!H15</f>
        <v>0</v>
      </c>
      <c r="I15">
        <f>[4]p62!I15</f>
        <v>0</v>
      </c>
      <c r="J15">
        <f>[4]p62!J15</f>
        <v>0</v>
      </c>
      <c r="K15">
        <f>[4]p62!K15</f>
        <v>0</v>
      </c>
    </row>
    <row r="16" spans="1:11">
      <c r="A16" t="s">
        <v>194</v>
      </c>
      <c r="B16">
        <f>[4]p62!B16</f>
        <v>4000</v>
      </c>
      <c r="C16">
        <f>[4]p62!C16</f>
        <v>300</v>
      </c>
      <c r="D16">
        <f>[4]p62!D16</f>
        <v>280</v>
      </c>
      <c r="E16">
        <f>[4]p62!E16</f>
        <v>28.5</v>
      </c>
      <c r="F16">
        <f>[4]p62!F16</f>
        <v>44.65</v>
      </c>
      <c r="G16">
        <f>[4]p62!G16</f>
        <v>50</v>
      </c>
      <c r="H16">
        <f>[4]p62!H16</f>
        <v>0</v>
      </c>
      <c r="I16">
        <f>[4]p62!I16</f>
        <v>0</v>
      </c>
      <c r="J16">
        <f>[4]p62!J16</f>
        <v>0</v>
      </c>
      <c r="K16">
        <f>[4]p62!K16</f>
        <v>0</v>
      </c>
    </row>
    <row r="17" spans="1:11">
      <c r="A17" t="s">
        <v>195</v>
      </c>
      <c r="B17">
        <f>[4]p62!B17</f>
        <v>3800</v>
      </c>
      <c r="C17">
        <f>[4]p62!C17</f>
        <v>342</v>
      </c>
      <c r="D17">
        <f>[4]p62!D17</f>
        <v>357</v>
      </c>
      <c r="E17">
        <f>[4]p62!E17</f>
        <v>31.5</v>
      </c>
      <c r="F17">
        <f>[4]p62!F17</f>
        <v>44.65</v>
      </c>
      <c r="G17">
        <f>[4]p62!G17</f>
        <v>45.15</v>
      </c>
      <c r="H17">
        <f>[4]p62!H17</f>
        <v>0</v>
      </c>
      <c r="I17">
        <f>[4]p62!I17</f>
        <v>0</v>
      </c>
      <c r="J17">
        <f>[4]p62!J17</f>
        <v>0</v>
      </c>
      <c r="K17">
        <f>[4]p62!K17</f>
        <v>0</v>
      </c>
    </row>
    <row r="18" spans="1:11">
      <c r="A18" t="s">
        <v>196</v>
      </c>
      <c r="B18">
        <f>[4]p62!B18</f>
        <v>0</v>
      </c>
      <c r="C18">
        <f>[4]p62!C18</f>
        <v>0</v>
      </c>
      <c r="D18">
        <f>[4]p62!D18</f>
        <v>0</v>
      </c>
      <c r="E18">
        <f>[4]p62!E18</f>
        <v>0</v>
      </c>
      <c r="F18">
        <f>[4]p62!F18</f>
        <v>0</v>
      </c>
      <c r="G18">
        <f>[4]p62!G18</f>
        <v>0</v>
      </c>
      <c r="H18">
        <f>[4]p62!H18</f>
        <v>0</v>
      </c>
      <c r="I18">
        <f>[4]p62!I18</f>
        <v>0</v>
      </c>
      <c r="J18">
        <f>[4]p62!J18</f>
        <v>0</v>
      </c>
      <c r="K18">
        <f>[4]p62!K18</f>
        <v>0</v>
      </c>
    </row>
    <row r="19" spans="1:11">
      <c r="A19" t="s">
        <v>197</v>
      </c>
      <c r="B19">
        <f>[4]p62!B19</f>
        <v>0</v>
      </c>
      <c r="C19">
        <f>[4]p62!C19</f>
        <v>0</v>
      </c>
      <c r="D19">
        <f>[4]p62!D19</f>
        <v>0</v>
      </c>
      <c r="E19">
        <f>[4]p62!E19</f>
        <v>0</v>
      </c>
      <c r="F19">
        <f>[4]p62!F19</f>
        <v>0</v>
      </c>
      <c r="G19">
        <f>[4]p62!G19</f>
        <v>0</v>
      </c>
      <c r="H19">
        <f>[4]p62!H19</f>
        <v>0</v>
      </c>
      <c r="I19">
        <f>[4]p62!I19</f>
        <v>0</v>
      </c>
      <c r="J19">
        <f>[4]p62!J19</f>
        <v>0</v>
      </c>
      <c r="K19">
        <f>[4]p62!K19</f>
        <v>0</v>
      </c>
    </row>
    <row r="20" spans="1:11">
      <c r="A20" t="s">
        <v>198</v>
      </c>
      <c r="B20">
        <f>[4]p62!B20</f>
        <v>0</v>
      </c>
      <c r="C20">
        <f>[4]p62!C20</f>
        <v>0</v>
      </c>
      <c r="D20">
        <f>[4]p62!D20</f>
        <v>0</v>
      </c>
      <c r="E20">
        <f>[4]p62!E20</f>
        <v>0</v>
      </c>
      <c r="F20">
        <f>[4]p62!F20</f>
        <v>0</v>
      </c>
      <c r="G20">
        <f>[4]p62!G20</f>
        <v>0</v>
      </c>
      <c r="H20">
        <f>[4]p62!H20</f>
        <v>0</v>
      </c>
      <c r="I20">
        <f>[4]p62!I20</f>
        <v>0</v>
      </c>
      <c r="J20">
        <f>[4]p62!J20</f>
        <v>0</v>
      </c>
      <c r="K20">
        <f>[4]p62!K20</f>
        <v>0</v>
      </c>
    </row>
    <row r="21" spans="1:11">
      <c r="A21" t="s">
        <v>199</v>
      </c>
      <c r="B21">
        <f>[4]p62!B21</f>
        <v>0</v>
      </c>
      <c r="C21">
        <f>[4]p62!C21</f>
        <v>0</v>
      </c>
      <c r="D21">
        <f>[4]p62!D21</f>
        <v>0</v>
      </c>
      <c r="E21">
        <f>[4]p62!E21</f>
        <v>0</v>
      </c>
      <c r="F21">
        <f>[4]p62!F21</f>
        <v>0</v>
      </c>
      <c r="G21">
        <f>[4]p62!G21</f>
        <v>0</v>
      </c>
      <c r="H21">
        <f>[4]p62!H21</f>
        <v>0</v>
      </c>
      <c r="I21">
        <f>[4]p62!I21</f>
        <v>0</v>
      </c>
      <c r="J21">
        <f>[4]p62!J21</f>
        <v>0</v>
      </c>
      <c r="K21">
        <f>[4]p62!K21</f>
        <v>0</v>
      </c>
    </row>
    <row r="22" spans="1:11">
      <c r="A22" t="s">
        <v>200</v>
      </c>
      <c r="B22">
        <f>[4]p62!B22</f>
        <v>0</v>
      </c>
      <c r="C22">
        <f>[4]p62!C22</f>
        <v>0</v>
      </c>
      <c r="D22">
        <f>[4]p62!D22</f>
        <v>0</v>
      </c>
      <c r="E22">
        <f>[4]p62!E22</f>
        <v>0</v>
      </c>
      <c r="F22">
        <f>[4]p62!F22</f>
        <v>0</v>
      </c>
      <c r="G22">
        <f>[4]p62!G22</f>
        <v>0</v>
      </c>
      <c r="H22">
        <f>[4]p62!H22</f>
        <v>0</v>
      </c>
      <c r="I22">
        <f>[4]p62!I22</f>
        <v>0</v>
      </c>
      <c r="J22">
        <f>[4]p62!J22</f>
        <v>0</v>
      </c>
      <c r="K22">
        <f>[4]p62!K22</f>
        <v>0</v>
      </c>
    </row>
    <row r="23" spans="1:11">
      <c r="A23" t="s">
        <v>201</v>
      </c>
      <c r="B23">
        <f>[4]p62!B23</f>
        <v>6099.9999999999991</v>
      </c>
      <c r="C23">
        <f>[4]p62!C23</f>
        <v>450</v>
      </c>
      <c r="D23">
        <f>[4]p62!D23</f>
        <v>450</v>
      </c>
      <c r="E23">
        <f>[4]p62!E23</f>
        <v>40</v>
      </c>
      <c r="F23">
        <f>[4]p62!F23</f>
        <v>55</v>
      </c>
      <c r="G23">
        <f>[4]p62!G23</f>
        <v>56</v>
      </c>
      <c r="H23">
        <f>[4]p62!H23</f>
        <v>0</v>
      </c>
      <c r="I23">
        <f>[4]p62!I23</f>
        <v>0</v>
      </c>
      <c r="J23">
        <f>[4]p62!J23</f>
        <v>0</v>
      </c>
      <c r="K23">
        <f>[4]p62!K23</f>
        <v>0</v>
      </c>
    </row>
    <row r="24" spans="1:11">
      <c r="A24" t="s">
        <v>202</v>
      </c>
      <c r="B24">
        <f>[4]p62!B24</f>
        <v>5760</v>
      </c>
      <c r="C24">
        <f>[4]p62!C24</f>
        <v>405</v>
      </c>
      <c r="D24">
        <f>[4]p62!D24</f>
        <v>405</v>
      </c>
      <c r="E24">
        <f>[4]p62!E24</f>
        <v>36</v>
      </c>
      <c r="F24">
        <f>[4]p62!F24</f>
        <v>50</v>
      </c>
      <c r="G24">
        <f>[4]p62!G24</f>
        <v>51</v>
      </c>
      <c r="H24">
        <f>[4]p62!H24</f>
        <v>0</v>
      </c>
      <c r="I24">
        <f>[4]p62!I24</f>
        <v>0</v>
      </c>
      <c r="J24">
        <f>[4]p62!J24</f>
        <v>0</v>
      </c>
      <c r="K24">
        <f>[4]p62!K24</f>
        <v>0</v>
      </c>
    </row>
    <row r="25" spans="1:11">
      <c r="A25" t="s">
        <v>203</v>
      </c>
      <c r="B25">
        <f>[4]p62!B25</f>
        <v>6500.0000000000009</v>
      </c>
      <c r="C25">
        <f>[4]p62!C25</f>
        <v>500</v>
      </c>
      <c r="D25">
        <f>[4]p62!D25</f>
        <v>430.00000000000006</v>
      </c>
      <c r="E25">
        <f>[4]p62!E25</f>
        <v>40</v>
      </c>
      <c r="F25">
        <f>[4]p62!F25</f>
        <v>52.999999999999993</v>
      </c>
      <c r="G25">
        <f>[4]p62!G25</f>
        <v>55</v>
      </c>
      <c r="H25">
        <f>[4]p62!H25</f>
        <v>0</v>
      </c>
      <c r="I25">
        <f>[4]p62!I25</f>
        <v>0</v>
      </c>
      <c r="J25">
        <f>[4]p62!J25</f>
        <v>0</v>
      </c>
      <c r="K25">
        <f>[4]p62!K25</f>
        <v>0</v>
      </c>
    </row>
    <row r="26" spans="1:11">
      <c r="A26" t="s">
        <v>204</v>
      </c>
      <c r="B26">
        <f>[4]p62!B26</f>
        <v>6099.9999999999991</v>
      </c>
      <c r="C26">
        <f>[4]p62!C26</f>
        <v>450</v>
      </c>
      <c r="D26">
        <f>[4]p62!D26</f>
        <v>450</v>
      </c>
      <c r="E26">
        <f>[4]p62!E26</f>
        <v>45</v>
      </c>
      <c r="F26">
        <f>[4]p62!F26</f>
        <v>55</v>
      </c>
      <c r="G26">
        <f>[4]p62!G26</f>
        <v>50</v>
      </c>
      <c r="H26">
        <f>[4]p62!H26</f>
        <v>0</v>
      </c>
      <c r="I26">
        <f>[4]p62!I26</f>
        <v>0</v>
      </c>
      <c r="J26">
        <f>[4]p62!J26</f>
        <v>0</v>
      </c>
      <c r="K26">
        <f>[4]p62!K26</f>
        <v>0</v>
      </c>
    </row>
    <row r="27" spans="1:11">
      <c r="A27" t="s">
        <v>205</v>
      </c>
      <c r="B27">
        <f>[4]p62!B27</f>
        <v>5795</v>
      </c>
      <c r="C27">
        <f>[4]p62!C27</f>
        <v>427.5</v>
      </c>
      <c r="D27">
        <f>[4]p62!D27</f>
        <v>472.5</v>
      </c>
      <c r="E27">
        <f>[4]p62!E27</f>
        <v>42</v>
      </c>
      <c r="F27">
        <f>[4]p62!F27</f>
        <v>52.250000000000007</v>
      </c>
      <c r="G27">
        <f>[4]p62!G27</f>
        <v>58.8</v>
      </c>
      <c r="H27">
        <f>[4]p62!H27</f>
        <v>0</v>
      </c>
      <c r="I27">
        <f>[4]p62!I27</f>
        <v>0</v>
      </c>
      <c r="J27">
        <f>[4]p62!J27</f>
        <v>0</v>
      </c>
      <c r="K27">
        <f>[4]p62!K27</f>
        <v>0</v>
      </c>
    </row>
    <row r="28" spans="1:11">
      <c r="A28" t="s">
        <v>206</v>
      </c>
      <c r="B28">
        <f>[4]p62!B28</f>
        <v>0</v>
      </c>
      <c r="C28">
        <f>[4]p62!C28</f>
        <v>0</v>
      </c>
      <c r="D28">
        <f>[4]p62!D28</f>
        <v>0</v>
      </c>
      <c r="E28">
        <f>[4]p62!E28</f>
        <v>0</v>
      </c>
      <c r="F28">
        <f>[4]p62!F28</f>
        <v>0</v>
      </c>
      <c r="G28">
        <f>[4]p62!G28</f>
        <v>0</v>
      </c>
      <c r="H28">
        <f>[4]p62!H28</f>
        <v>0</v>
      </c>
      <c r="I28">
        <f>[4]p62!I28</f>
        <v>0</v>
      </c>
      <c r="J28">
        <f>[4]p62!J28</f>
        <v>0</v>
      </c>
      <c r="K28">
        <f>[4]p62!K28</f>
        <v>0</v>
      </c>
    </row>
    <row r="29" spans="1:11">
      <c r="A29" t="s">
        <v>207</v>
      </c>
      <c r="B29">
        <f>[4]p62!B29</f>
        <v>0</v>
      </c>
      <c r="C29">
        <f>[4]p62!C29</f>
        <v>0</v>
      </c>
      <c r="D29">
        <f>[4]p62!D29</f>
        <v>0</v>
      </c>
      <c r="E29">
        <f>[4]p62!E29</f>
        <v>0</v>
      </c>
      <c r="F29">
        <f>[4]p62!F29</f>
        <v>0</v>
      </c>
      <c r="G29">
        <f>[4]p62!G29</f>
        <v>0</v>
      </c>
      <c r="H29">
        <f>[4]p62!H29</f>
        <v>0</v>
      </c>
      <c r="I29">
        <f>[4]p62!I29</f>
        <v>0</v>
      </c>
      <c r="J29">
        <f>[4]p62!J29</f>
        <v>0</v>
      </c>
      <c r="K29">
        <f>[4]p62!K29</f>
        <v>0</v>
      </c>
    </row>
    <row r="30" spans="1:11">
      <c r="A30" t="s">
        <v>208</v>
      </c>
      <c r="B30">
        <f>[4]p62!B30</f>
        <v>0</v>
      </c>
      <c r="C30">
        <f>[4]p62!C30</f>
        <v>0</v>
      </c>
      <c r="D30">
        <f>[4]p62!D30</f>
        <v>0</v>
      </c>
      <c r="E30">
        <f>[4]p62!E30</f>
        <v>0</v>
      </c>
      <c r="F30">
        <f>[4]p62!F30</f>
        <v>0</v>
      </c>
      <c r="G30">
        <f>[4]p62!G30</f>
        <v>0</v>
      </c>
      <c r="H30">
        <f>[4]p62!H30</f>
        <v>0</v>
      </c>
      <c r="I30">
        <f>[4]p62!I30</f>
        <v>0</v>
      </c>
      <c r="J30">
        <f>[4]p62!J30</f>
        <v>0</v>
      </c>
      <c r="K30">
        <f>[4]p62!K30</f>
        <v>0</v>
      </c>
    </row>
    <row r="31" spans="1:11">
      <c r="A31" t="s">
        <v>209</v>
      </c>
      <c r="B31">
        <f>[4]p62!B31</f>
        <v>0</v>
      </c>
      <c r="C31">
        <f>[4]p62!C31</f>
        <v>0</v>
      </c>
      <c r="D31">
        <f>[4]p62!D31</f>
        <v>0</v>
      </c>
      <c r="E31">
        <f>[4]p62!E31</f>
        <v>0</v>
      </c>
      <c r="F31">
        <f>[4]p62!F31</f>
        <v>0</v>
      </c>
      <c r="G31">
        <f>[4]p62!G31</f>
        <v>0</v>
      </c>
      <c r="H31">
        <f>[4]p62!H31</f>
        <v>0</v>
      </c>
      <c r="I31">
        <f>[4]p62!I31</f>
        <v>0</v>
      </c>
      <c r="J31">
        <f>[4]p62!J31</f>
        <v>0</v>
      </c>
      <c r="K31">
        <f>[4]p62!K31</f>
        <v>0</v>
      </c>
    </row>
    <row r="32" spans="1:11">
      <c r="A32" t="s">
        <v>210</v>
      </c>
      <c r="B32">
        <f>[4]p62!B32</f>
        <v>0</v>
      </c>
      <c r="C32">
        <f>[4]p62!C32</f>
        <v>0</v>
      </c>
      <c r="D32">
        <f>[4]p62!D32</f>
        <v>0</v>
      </c>
      <c r="E32">
        <f>[4]p62!E32</f>
        <v>0</v>
      </c>
      <c r="F32">
        <f>[4]p62!F32</f>
        <v>0</v>
      </c>
      <c r="G32">
        <f>[4]p62!G32</f>
        <v>0</v>
      </c>
      <c r="H32">
        <f>[4]p62!H32</f>
        <v>0</v>
      </c>
      <c r="I32">
        <f>[4]p62!I32</f>
        <v>0</v>
      </c>
      <c r="J32">
        <f>[4]p62!J32</f>
        <v>0</v>
      </c>
      <c r="K32">
        <f>[4]p62!K32</f>
        <v>0</v>
      </c>
    </row>
    <row r="33" spans="1:11">
      <c r="A33" t="s">
        <v>211</v>
      </c>
      <c r="B33">
        <f>[4]p62!B33</f>
        <v>81400050</v>
      </c>
      <c r="C33">
        <f>[4]p62!C33</f>
        <v>3060019.2000000002</v>
      </c>
      <c r="D33">
        <f>[4]p62!D33</f>
        <v>3360006</v>
      </c>
      <c r="E33">
        <f>[4]p62!E33</f>
        <v>889999.5</v>
      </c>
      <c r="F33">
        <f>[4]p62!F33</f>
        <v>1424998.96</v>
      </c>
      <c r="G33">
        <f>[4]p62!G33</f>
        <v>5500000</v>
      </c>
      <c r="H33">
        <f>[4]p62!H33</f>
        <v>10380311</v>
      </c>
      <c r="I33">
        <f>[4]p62!I33</f>
        <v>0</v>
      </c>
      <c r="J33">
        <f>[4]p62!J33</f>
        <v>0</v>
      </c>
      <c r="K33">
        <f>[4]p62!K33</f>
        <v>0</v>
      </c>
    </row>
    <row r="34" spans="1:11">
      <c r="A34" t="s">
        <v>212</v>
      </c>
      <c r="B34">
        <f>[4]p62!B34</f>
        <v>83700000</v>
      </c>
      <c r="C34">
        <f>[4]p62!C34</f>
        <v>3700006.4000000004</v>
      </c>
      <c r="D34">
        <f>[4]p62!D34</f>
        <v>3971006</v>
      </c>
      <c r="E34">
        <f>[4]p62!E34</f>
        <v>1089999.95</v>
      </c>
      <c r="F34">
        <f>[4]p62!F34</f>
        <v>1834999.32</v>
      </c>
      <c r="G34">
        <f>[4]p62!G34</f>
        <v>6220000</v>
      </c>
      <c r="H34">
        <f>[4]p62!H34</f>
        <v>12110026</v>
      </c>
      <c r="I34">
        <f>[4]p62!I34</f>
        <v>0</v>
      </c>
      <c r="J34">
        <f>[4]p62!J34</f>
        <v>0</v>
      </c>
      <c r="K34">
        <f>[4]p62!K34</f>
        <v>0</v>
      </c>
    </row>
    <row r="35" spans="1:11">
      <c r="A35" t="s">
        <v>213</v>
      </c>
      <c r="B35">
        <f>[4]p62!B35</f>
        <v>0</v>
      </c>
      <c r="C35">
        <f>[4]p62!C35</f>
        <v>0.09</v>
      </c>
      <c r="D35">
        <f>[4]p62!D35</f>
        <v>0.09</v>
      </c>
      <c r="E35">
        <f>[4]p62!E35</f>
        <v>0.09</v>
      </c>
      <c r="F35">
        <f>[4]p62!F35</f>
        <v>0.09</v>
      </c>
      <c r="G35">
        <f>[4]p62!G35</f>
        <v>0.09</v>
      </c>
      <c r="H35">
        <f>[4]p62!H35</f>
        <v>0</v>
      </c>
      <c r="I35">
        <f>[4]p62!I35</f>
        <v>0</v>
      </c>
      <c r="J35">
        <f>[4]p62!J35</f>
        <v>0</v>
      </c>
      <c r="K35">
        <f>[4]p62!K35</f>
        <v>0</v>
      </c>
    </row>
    <row r="36" spans="1:11">
      <c r="A36" t="s">
        <v>214</v>
      </c>
      <c r="B36">
        <f>[4]p62!B36</f>
        <v>6.8999999999999992E-2</v>
      </c>
      <c r="C36">
        <f>[4]p62!C36</f>
        <v>0</v>
      </c>
      <c r="D36">
        <f>[4]p62!D36</f>
        <v>6.8999999999999992E-2</v>
      </c>
      <c r="E36">
        <f>[4]p62!E36</f>
        <v>6.8999999999999992E-2</v>
      </c>
      <c r="F36">
        <f>[4]p62!F36</f>
        <v>6.8999999999999992E-2</v>
      </c>
      <c r="G36">
        <f>[4]p62!G36</f>
        <v>0</v>
      </c>
      <c r="H36">
        <f>[4]p62!H36</f>
        <v>0</v>
      </c>
      <c r="I36">
        <f>[4]p62!I36</f>
        <v>0</v>
      </c>
      <c r="J36">
        <f>[4]p62!J36</f>
        <v>0</v>
      </c>
      <c r="K36">
        <f>[4]p62!K36</f>
        <v>0</v>
      </c>
    </row>
    <row r="37" spans="1:11">
      <c r="A37" t="s">
        <v>215</v>
      </c>
      <c r="B37">
        <f>[4]p62!B37</f>
        <v>9.1999999999999998E-2</v>
      </c>
      <c r="C37">
        <f>[4]p62!C37</f>
        <v>9.1999999999999998E-2</v>
      </c>
      <c r="D37">
        <f>[4]p62!D37</f>
        <v>0</v>
      </c>
      <c r="E37">
        <f>[4]p62!E37</f>
        <v>9.1999999999999998E-2</v>
      </c>
      <c r="F37">
        <f>[4]p62!F37</f>
        <v>9.1999999999999998E-2</v>
      </c>
      <c r="G37">
        <f>[4]p62!G37</f>
        <v>9.1999999999999998E-2</v>
      </c>
      <c r="H37">
        <f>[4]p62!H37</f>
        <v>0</v>
      </c>
      <c r="I37">
        <f>[4]p62!I37</f>
        <v>0</v>
      </c>
      <c r="J37">
        <f>[4]p62!J37</f>
        <v>0</v>
      </c>
      <c r="K37">
        <f>[4]p62!K37</f>
        <v>0</v>
      </c>
    </row>
    <row r="38" spans="1:11">
      <c r="A38" t="s">
        <v>216</v>
      </c>
      <c r="B38">
        <f>[4]p62!B38</f>
        <v>0.115</v>
      </c>
      <c r="C38">
        <f>[4]p62!C38</f>
        <v>0.115</v>
      </c>
      <c r="D38">
        <f>[4]p62!D38</f>
        <v>0.115</v>
      </c>
      <c r="E38">
        <f>[4]p62!E38</f>
        <v>0</v>
      </c>
      <c r="F38">
        <f>[4]p62!F38</f>
        <v>0</v>
      </c>
      <c r="G38">
        <f>[4]p62!G38</f>
        <v>0.115</v>
      </c>
      <c r="H38">
        <f>[4]p62!H38</f>
        <v>0</v>
      </c>
      <c r="I38">
        <f>[4]p62!I38</f>
        <v>0</v>
      </c>
      <c r="J38">
        <f>[4]p62!J38</f>
        <v>0</v>
      </c>
      <c r="K38">
        <f>[4]p62!K38</f>
        <v>0</v>
      </c>
    </row>
    <row r="39" spans="1:11">
      <c r="A39" t="s">
        <v>217</v>
      </c>
      <c r="B39">
        <f>[4]p62!B39</f>
        <v>0.115</v>
      </c>
      <c r="C39">
        <f>[4]p62!C39</f>
        <v>0.115</v>
      </c>
      <c r="D39">
        <f>[4]p62!D39</f>
        <v>0.115</v>
      </c>
      <c r="E39">
        <f>[4]p62!E39</f>
        <v>0</v>
      </c>
      <c r="F39">
        <f>[4]p62!F39</f>
        <v>0</v>
      </c>
      <c r="G39">
        <f>[4]p62!G39</f>
        <v>0.115</v>
      </c>
      <c r="H39">
        <f>[4]p62!H39</f>
        <v>0</v>
      </c>
      <c r="I39">
        <f>[4]p62!I39</f>
        <v>0</v>
      </c>
      <c r="J39">
        <f>[4]p62!J39</f>
        <v>0</v>
      </c>
      <c r="K39">
        <f>[4]p62!K39</f>
        <v>0</v>
      </c>
    </row>
    <row r="40" spans="1:11">
      <c r="A40" t="s">
        <v>218</v>
      </c>
      <c r="B40">
        <f>[4]p62!B40</f>
        <v>5.7500000000000002E-2</v>
      </c>
      <c r="C40">
        <f>[4]p62!C40</f>
        <v>0</v>
      </c>
      <c r="D40">
        <f>[4]p62!D40</f>
        <v>5.7500000000000002E-2</v>
      </c>
      <c r="E40">
        <f>[4]p62!E40</f>
        <v>5.7500000000000002E-2</v>
      </c>
      <c r="F40">
        <f>[4]p62!F40</f>
        <v>5.7500000000000002E-2</v>
      </c>
      <c r="G40">
        <f>[4]p62!G40</f>
        <v>0</v>
      </c>
      <c r="H40">
        <f>[4]p62!H40</f>
        <v>0</v>
      </c>
      <c r="I40">
        <f>[4]p62!I40</f>
        <v>0</v>
      </c>
      <c r="J40">
        <f>[4]p62!J40</f>
        <v>0</v>
      </c>
      <c r="K40">
        <f>[4]p62!K40</f>
        <v>0</v>
      </c>
    </row>
    <row r="41" spans="1:11">
      <c r="A41" t="s">
        <v>219</v>
      </c>
      <c r="B41">
        <f>[4]p62!B41</f>
        <v>0.6</v>
      </c>
      <c r="C41">
        <f>[4]p62!C41</f>
        <v>1.2</v>
      </c>
      <c r="D41">
        <f>[4]p62!D41</f>
        <v>0.6</v>
      </c>
      <c r="E41">
        <f>[4]p62!E41</f>
        <v>1.5</v>
      </c>
      <c r="F41">
        <f>[4]p62!F41</f>
        <v>1.5</v>
      </c>
      <c r="G41">
        <f>[4]p62!G41</f>
        <v>1.2</v>
      </c>
      <c r="H41">
        <f>[4]p62!H41</f>
        <v>0</v>
      </c>
      <c r="I41">
        <f>[4]p62!I41</f>
        <v>0</v>
      </c>
      <c r="J41">
        <f>[4]p62!J41</f>
        <v>0</v>
      </c>
      <c r="K41">
        <f>[4]p62!K41</f>
        <v>0</v>
      </c>
    </row>
    <row r="42" spans="1:11">
      <c r="A42" t="s">
        <v>220</v>
      </c>
      <c r="B42">
        <f>[4]p62!B42</f>
        <v>1.2</v>
      </c>
      <c r="C42">
        <f>[4]p62!C42</f>
        <v>0.6</v>
      </c>
      <c r="D42">
        <f>[4]p62!D42</f>
        <v>1.8</v>
      </c>
      <c r="E42">
        <f>[4]p62!E42</f>
        <v>1.2</v>
      </c>
      <c r="F42">
        <f>[4]p62!F42</f>
        <v>1.2</v>
      </c>
      <c r="G42">
        <f>[4]p62!G42</f>
        <v>0.6</v>
      </c>
      <c r="H42">
        <f>[4]p62!H42</f>
        <v>0</v>
      </c>
      <c r="I42">
        <f>[4]p62!I42</f>
        <v>0</v>
      </c>
      <c r="J42">
        <f>[4]p62!J42</f>
        <v>0</v>
      </c>
      <c r="K42">
        <f>[4]p62!K42</f>
        <v>0</v>
      </c>
    </row>
    <row r="43" spans="1:11">
      <c r="A43" t="s">
        <v>221</v>
      </c>
      <c r="B43">
        <f>[4]p62!B43</f>
        <v>0.6</v>
      </c>
      <c r="C43">
        <f>[4]p62!C43</f>
        <v>1.8</v>
      </c>
      <c r="D43">
        <f>[4]p62!D43</f>
        <v>0.6</v>
      </c>
      <c r="E43">
        <f>[4]p62!E43</f>
        <v>1.2</v>
      </c>
      <c r="F43">
        <f>[4]p62!F43</f>
        <v>1.2</v>
      </c>
      <c r="G43">
        <f>[4]p62!G43</f>
        <v>1.2</v>
      </c>
      <c r="H43">
        <f>[4]p62!H43</f>
        <v>0</v>
      </c>
      <c r="I43">
        <f>[4]p62!I43</f>
        <v>0</v>
      </c>
      <c r="J43">
        <f>[4]p62!J43</f>
        <v>0</v>
      </c>
      <c r="K43">
        <f>[4]p62!K43</f>
        <v>0</v>
      </c>
    </row>
    <row r="44" spans="1:11">
      <c r="A44" t="s">
        <v>222</v>
      </c>
      <c r="B44">
        <f>[4]p62!B44</f>
        <v>1.5</v>
      </c>
      <c r="C44">
        <f>[4]p62!C44</f>
        <v>1.2</v>
      </c>
      <c r="D44">
        <f>[4]p62!D44</f>
        <v>1.2</v>
      </c>
      <c r="E44">
        <f>[4]p62!E44</f>
        <v>0.6</v>
      </c>
      <c r="F44">
        <f>[4]p62!F44</f>
        <v>0.6</v>
      </c>
      <c r="G44">
        <f>[4]p62!G44</f>
        <v>0.9</v>
      </c>
      <c r="H44">
        <f>[4]p62!H44</f>
        <v>0</v>
      </c>
      <c r="I44">
        <f>[4]p62!I44</f>
        <v>0</v>
      </c>
      <c r="J44">
        <f>[4]p62!J44</f>
        <v>0</v>
      </c>
      <c r="K44">
        <f>[4]p62!K44</f>
        <v>0</v>
      </c>
    </row>
    <row r="45" spans="1:11">
      <c r="A45" t="s">
        <v>223</v>
      </c>
      <c r="B45">
        <f>[4]p62!B45</f>
        <v>1.5</v>
      </c>
      <c r="C45">
        <f>[4]p62!C45</f>
        <v>1.2</v>
      </c>
      <c r="D45">
        <f>[4]p62!D45</f>
        <v>1.2</v>
      </c>
      <c r="E45">
        <f>[4]p62!E45</f>
        <v>0.6</v>
      </c>
      <c r="F45">
        <f>[4]p62!F45</f>
        <v>0.6</v>
      </c>
      <c r="G45">
        <f>[4]p62!G45</f>
        <v>0.9</v>
      </c>
      <c r="H45">
        <f>[4]p62!H45</f>
        <v>0</v>
      </c>
      <c r="I45">
        <f>[4]p62!I45</f>
        <v>0</v>
      </c>
      <c r="J45">
        <f>[4]p62!J45</f>
        <v>0</v>
      </c>
      <c r="K45">
        <f>[4]p62!K45</f>
        <v>0</v>
      </c>
    </row>
    <row r="46" spans="1:11">
      <c r="A46" t="s">
        <v>224</v>
      </c>
      <c r="B46">
        <f>[4]p62!B46</f>
        <v>1.2</v>
      </c>
      <c r="C46">
        <f>[4]p62!C46</f>
        <v>0.6</v>
      </c>
      <c r="D46">
        <f>[4]p62!D46</f>
        <v>1.2</v>
      </c>
      <c r="E46">
        <f>[4]p62!E46</f>
        <v>0.9</v>
      </c>
      <c r="F46">
        <f>[4]p62!F46</f>
        <v>0.9</v>
      </c>
      <c r="G46">
        <f>[4]p62!G46</f>
        <v>0.6</v>
      </c>
      <c r="H46">
        <f>[4]p62!H46</f>
        <v>0</v>
      </c>
      <c r="I46">
        <f>[4]p62!I46</f>
        <v>0</v>
      </c>
      <c r="J46">
        <f>[4]p62!J46</f>
        <v>0</v>
      </c>
      <c r="K46">
        <f>[4]p62!K46</f>
        <v>0</v>
      </c>
    </row>
    <row r="47" spans="1:11">
      <c r="A47" t="s">
        <v>225</v>
      </c>
      <c r="B47">
        <f>[4]p62!B47</f>
        <v>89</v>
      </c>
      <c r="C47">
        <f>[4]p62!C47</f>
        <v>12.8</v>
      </c>
      <c r="D47">
        <f>[4]p62!D47</f>
        <v>6.4</v>
      </c>
      <c r="E47">
        <f>[4]p62!E47</f>
        <v>0.66</v>
      </c>
      <c r="F47">
        <f>[4]p62!F47</f>
        <v>0.78</v>
      </c>
      <c r="G47">
        <f>[4]p62!G47</f>
        <v>1</v>
      </c>
      <c r="H47">
        <f>[4]p62!H47</f>
        <v>0</v>
      </c>
      <c r="I47">
        <f>[4]p62!I47</f>
        <v>0</v>
      </c>
      <c r="J47">
        <f>[4]p62!J47</f>
        <v>0</v>
      </c>
      <c r="K47">
        <f>[4]p62!K47</f>
        <v>0</v>
      </c>
    </row>
    <row r="48" spans="1:11">
      <c r="A48" t="s">
        <v>226</v>
      </c>
      <c r="B48">
        <f>[4]p62!B48</f>
        <v>91</v>
      </c>
      <c r="C48">
        <f>[4]p62!C48</f>
        <v>13</v>
      </c>
      <c r="D48">
        <f>[4]p62!D48</f>
        <v>6.5</v>
      </c>
      <c r="E48">
        <f>[4]p62!E48</f>
        <v>0.67</v>
      </c>
      <c r="F48">
        <f>[4]p62!F48</f>
        <v>0.8</v>
      </c>
      <c r="G48">
        <f>[4]p62!G48</f>
        <v>1</v>
      </c>
      <c r="H48">
        <f>[4]p62!H48</f>
        <v>0</v>
      </c>
      <c r="I48">
        <f>[4]p62!I48</f>
        <v>0</v>
      </c>
      <c r="J48">
        <f>[4]p62!J48</f>
        <v>0</v>
      </c>
      <c r="K48">
        <f>[4]p62!K48</f>
        <v>0</v>
      </c>
    </row>
    <row r="49" spans="1:20">
      <c r="A49" t="s">
        <v>227</v>
      </c>
      <c r="B49">
        <f>[4]p62!B49</f>
        <v>90</v>
      </c>
      <c r="C49">
        <f>[4]p62!C49</f>
        <v>12.8</v>
      </c>
      <c r="D49">
        <f>[4]p62!D49</f>
        <v>6.5</v>
      </c>
      <c r="E49">
        <f>[4]p62!E49</f>
        <v>0.65</v>
      </c>
      <c r="F49">
        <f>[4]p62!F49</f>
        <v>0.77</v>
      </c>
      <c r="G49">
        <f>[4]p62!G49</f>
        <v>1</v>
      </c>
      <c r="H49">
        <f>[4]p62!H49</f>
        <v>0</v>
      </c>
      <c r="I49">
        <f>[4]p62!I49</f>
        <v>0</v>
      </c>
      <c r="J49">
        <f>[4]p62!J49</f>
        <v>0</v>
      </c>
      <c r="K49">
        <f>[4]p62!K49</f>
        <v>0</v>
      </c>
    </row>
    <row r="50" spans="1:20">
      <c r="A50" t="s">
        <v>228</v>
      </c>
      <c r="B50">
        <f>[4]p62!B50</f>
        <v>90</v>
      </c>
      <c r="C50">
        <f>[4]p62!C50</f>
        <v>12.7</v>
      </c>
      <c r="D50">
        <f>[4]p62!D50</f>
        <v>6.1</v>
      </c>
      <c r="E50">
        <f>[4]p62!E50</f>
        <v>0.66</v>
      </c>
      <c r="F50">
        <f>[4]p62!F50</f>
        <v>0.79</v>
      </c>
      <c r="G50">
        <f>[4]p62!G50</f>
        <v>1</v>
      </c>
      <c r="H50">
        <f>[4]p62!H50</f>
        <v>0</v>
      </c>
      <c r="I50">
        <f>[4]p62!I50</f>
        <v>0</v>
      </c>
      <c r="J50">
        <f>[4]p62!J50</f>
        <v>0</v>
      </c>
      <c r="K50">
        <f>[4]p62!K50</f>
        <v>0</v>
      </c>
    </row>
    <row r="51" spans="1:20" ht="14" thickBot="1">
      <c r="A51" s="34" t="s">
        <v>229</v>
      </c>
      <c r="B51" s="34">
        <f>[4]p62!B51</f>
        <v>7.6000000000000068</v>
      </c>
      <c r="C51" s="34">
        <f>[4]p62!C51</f>
        <v>6.7593749999999897</v>
      </c>
      <c r="D51" s="34">
        <f>[4]p62!D51</f>
        <v>0.97846153846155026</v>
      </c>
      <c r="E51" s="34">
        <f>[4]p62!E51</f>
        <v>9.2553846153846209</v>
      </c>
      <c r="F51" s="34">
        <f>[4]p62!F51</f>
        <v>10.394805194805201</v>
      </c>
      <c r="G51" s="34">
        <f>[4]p62!G51</f>
        <v>7.6</v>
      </c>
      <c r="H51" s="34">
        <f>[4]p62!H51</f>
        <v>0</v>
      </c>
      <c r="I51" s="34">
        <f>[4]p62!I51</f>
        <v>0</v>
      </c>
      <c r="J51" s="34">
        <f>[4]p62!J51</f>
        <v>0</v>
      </c>
      <c r="K51" s="34">
        <f>[4]p62!K51</f>
        <v>0</v>
      </c>
      <c r="L51" s="34"/>
      <c r="M51" s="34"/>
    </row>
    <row r="52" spans="1:20">
      <c r="A52" t="s">
        <v>115</v>
      </c>
      <c r="B52">
        <f>[4]p62!B52</f>
        <v>17058309.959931493</v>
      </c>
      <c r="C52">
        <f>[4]p62!C52</f>
        <v>14337598.947462365</v>
      </c>
      <c r="D52">
        <f>[4]p62!D52</f>
        <v>13181974.945594028</v>
      </c>
      <c r="E52">
        <f>[4]p62!E52</f>
        <v>15953846.366315886</v>
      </c>
      <c r="F52">
        <f>[4]p62!F52</f>
        <v>18473813.85810183</v>
      </c>
      <c r="G52">
        <f>[4]p62!G52</f>
        <v>0</v>
      </c>
      <c r="H52">
        <f>[4]p62!H52</f>
        <v>0</v>
      </c>
      <c r="I52">
        <f>[4]p62!I52</f>
        <v>0</v>
      </c>
      <c r="J52">
        <f>[4]p62!J52</f>
        <v>0</v>
      </c>
      <c r="K52">
        <f>[4]p62!K52</f>
        <v>0</v>
      </c>
      <c r="M52" s="28"/>
    </row>
    <row r="53" spans="1:20">
      <c r="A53" t="s">
        <v>116</v>
      </c>
      <c r="B53">
        <f>[4]p62!B53</f>
        <v>13839266</v>
      </c>
      <c r="C53">
        <f>[4]p62!C53</f>
        <v>13815783</v>
      </c>
      <c r="D53">
        <f>[4]p62!D53</f>
        <v>13068165</v>
      </c>
      <c r="E53">
        <f>[4]p62!E53</f>
        <v>16279448</v>
      </c>
      <c r="F53">
        <f>[4]p62!F53</f>
        <v>22480549</v>
      </c>
      <c r="G53">
        <f>[4]p62!G53</f>
        <v>0</v>
      </c>
      <c r="H53">
        <f>[4]p62!H53</f>
        <v>0</v>
      </c>
      <c r="I53">
        <f>[4]p62!I53</f>
        <v>0</v>
      </c>
      <c r="J53">
        <f>[4]p62!J53</f>
        <v>0</v>
      </c>
      <c r="K53">
        <f>[4]p62!K53</f>
        <v>0</v>
      </c>
      <c r="N53" s="10"/>
      <c r="O53" s="10"/>
      <c r="P53" s="10"/>
      <c r="Q53" s="10"/>
      <c r="R53" s="10"/>
    </row>
    <row r="54" spans="1:20">
      <c r="A54" t="s">
        <v>230</v>
      </c>
      <c r="B54">
        <f>[4]p62!B54</f>
        <v>798634</v>
      </c>
      <c r="C54">
        <f>[4]p62!C54</f>
        <v>1943033</v>
      </c>
      <c r="D54">
        <f>[4]p62!D54</f>
        <v>4499260</v>
      </c>
      <c r="E54">
        <f>[4]p62!E54</f>
        <v>3189686</v>
      </c>
      <c r="F54">
        <f>[4]p62!F54</f>
        <v>1199248</v>
      </c>
      <c r="G54">
        <f>[4]p62!G54</f>
        <v>0</v>
      </c>
      <c r="H54">
        <f>[4]p62!H54</f>
        <v>0</v>
      </c>
      <c r="I54">
        <f>[4]p62!I54</f>
        <v>0</v>
      </c>
      <c r="J54">
        <f>[4]p62!J54</f>
        <v>0</v>
      </c>
      <c r="K54">
        <f>[4]p62!K54</f>
        <v>0</v>
      </c>
      <c r="N54" s="32"/>
      <c r="O54" s="32"/>
      <c r="P54" s="32"/>
      <c r="Q54" s="32"/>
      <c r="R54" s="32"/>
      <c r="S54" s="32"/>
      <c r="T54" s="33"/>
    </row>
    <row r="55" spans="1:20">
      <c r="A55" t="s">
        <v>231</v>
      </c>
      <c r="B55">
        <f>[4]p62!B55</f>
        <v>1049621</v>
      </c>
      <c r="C55">
        <f>[4]p62!C55</f>
        <v>1012132</v>
      </c>
      <c r="D55">
        <f>[4]p62!D55</f>
        <v>1822770</v>
      </c>
      <c r="E55">
        <f>[4]p62!E55</f>
        <v>2218618</v>
      </c>
      <c r="F55">
        <f>[4]p62!F55</f>
        <v>1044821</v>
      </c>
      <c r="G55">
        <f>[4]p62!G55</f>
        <v>0</v>
      </c>
      <c r="H55">
        <f>[4]p62!H55</f>
        <v>0</v>
      </c>
      <c r="I55">
        <f>[4]p62!I55</f>
        <v>0</v>
      </c>
      <c r="J55">
        <f>[4]p62!J55</f>
        <v>0</v>
      </c>
      <c r="K55">
        <f>[4]p62!K55</f>
        <v>0</v>
      </c>
      <c r="N55" s="32"/>
      <c r="O55" s="32"/>
      <c r="P55" s="32"/>
      <c r="Q55" s="32"/>
      <c r="R55" s="32"/>
      <c r="S55" s="32"/>
      <c r="T55" s="33"/>
    </row>
    <row r="56" spans="1:20">
      <c r="A56" t="s">
        <v>232</v>
      </c>
      <c r="B56">
        <f>[4]p62!B56</f>
        <v>1848255</v>
      </c>
      <c r="C56">
        <f>[4]p62!C56</f>
        <v>2955165</v>
      </c>
      <c r="D56">
        <f>[4]p62!D56</f>
        <v>6322030</v>
      </c>
      <c r="E56">
        <f>[4]p62!E56</f>
        <v>5408304</v>
      </c>
      <c r="F56">
        <f>[4]p62!F56</f>
        <v>2244069</v>
      </c>
      <c r="G56">
        <f>[4]p62!G56</f>
        <v>0</v>
      </c>
      <c r="H56">
        <f>[4]p62!H56</f>
        <v>0</v>
      </c>
      <c r="I56">
        <f>[4]p62!I56</f>
        <v>0</v>
      </c>
      <c r="J56">
        <f>[4]p62!J56</f>
        <v>0</v>
      </c>
      <c r="K56">
        <f>[4]p62!K56</f>
        <v>0</v>
      </c>
      <c r="T56" s="33"/>
    </row>
    <row r="57" spans="1:20">
      <c r="A57" t="s">
        <v>233</v>
      </c>
      <c r="B57">
        <f>[4]p62!B57</f>
        <v>3239458</v>
      </c>
      <c r="C57">
        <f>[4]p62!C57</f>
        <v>3439038</v>
      </c>
      <c r="D57">
        <f>[4]p62!D57</f>
        <v>3247478</v>
      </c>
      <c r="E57">
        <f>[4]p62!E57</f>
        <v>3502596</v>
      </c>
      <c r="F57">
        <f>[4]p62!F57</f>
        <v>3256316</v>
      </c>
      <c r="G57">
        <f>[4]p62!G57</f>
        <v>50531</v>
      </c>
      <c r="H57">
        <f>[4]p62!H57</f>
        <v>50531</v>
      </c>
      <c r="I57">
        <f>[4]p62!I57</f>
        <v>50531</v>
      </c>
      <c r="J57">
        <f>[4]p62!J57</f>
        <v>50531</v>
      </c>
      <c r="K57">
        <f>[4]p62!K57</f>
        <v>50531</v>
      </c>
      <c r="M57" s="28"/>
      <c r="N57" s="10"/>
      <c r="O57" s="10"/>
      <c r="P57" s="10"/>
      <c r="Q57" s="10"/>
      <c r="R57" s="10"/>
      <c r="T57" s="33"/>
    </row>
    <row r="58" spans="1:20">
      <c r="A58" t="s">
        <v>234</v>
      </c>
      <c r="B58">
        <f>[4]p62!B58</f>
        <v>6109343</v>
      </c>
      <c r="C58">
        <f>[4]p62!C58</f>
        <v>6032023</v>
      </c>
      <c r="D58">
        <f>[4]p62!D58</f>
        <v>6032023</v>
      </c>
      <c r="E58">
        <f>[4]p62!E58</f>
        <v>8003715</v>
      </c>
      <c r="F58">
        <f>[4]p62!F58</f>
        <v>6032023</v>
      </c>
      <c r="G58">
        <f>[4]p62!G58</f>
        <v>2578834</v>
      </c>
      <c r="H58">
        <f>[4]p62!H58</f>
        <v>1753606</v>
      </c>
      <c r="I58">
        <f>[4]p62!I58</f>
        <v>1650453</v>
      </c>
      <c r="J58">
        <f>[4]p62!J58</f>
        <v>2269371</v>
      </c>
      <c r="K58">
        <f>[4]p62!K58</f>
        <v>2475678</v>
      </c>
      <c r="N58" s="32"/>
      <c r="O58" s="32"/>
      <c r="P58" s="32"/>
      <c r="Q58" s="32"/>
      <c r="R58" s="32"/>
      <c r="S58" s="32"/>
      <c r="T58" s="33"/>
    </row>
    <row r="59" spans="1:20">
      <c r="A59" t="s">
        <v>235</v>
      </c>
      <c r="B59">
        <f>[4]p62!B59</f>
        <v>9116399</v>
      </c>
      <c r="C59">
        <f>[4]p62!C59</f>
        <v>7129774</v>
      </c>
      <c r="D59">
        <f>[4]p62!D59</f>
        <v>7129774</v>
      </c>
      <c r="E59">
        <f>[4]p62!E59</f>
        <v>10920000</v>
      </c>
      <c r="F59">
        <f>[4]p62!F59</f>
        <v>9963480</v>
      </c>
      <c r="G59">
        <f>[4]p62!G59</f>
        <v>2063067</v>
      </c>
      <c r="H59">
        <f>[4]p62!H59</f>
        <v>2475678</v>
      </c>
      <c r="I59">
        <f>[4]p62!I59</f>
        <v>2269371</v>
      </c>
      <c r="J59">
        <f>[4]p62!J59</f>
        <v>1650453</v>
      </c>
      <c r="K59">
        <f>[4]p62!K59</f>
        <v>1753606</v>
      </c>
      <c r="N59" s="32"/>
      <c r="O59" s="32"/>
      <c r="P59" s="32"/>
      <c r="Q59" s="32"/>
      <c r="R59" s="32"/>
      <c r="S59" s="32"/>
      <c r="T59" s="33"/>
    </row>
    <row r="60" spans="1:20">
      <c r="A60" t="s">
        <v>236</v>
      </c>
      <c r="B60">
        <f>[4]p62!B60</f>
        <v>15225742</v>
      </c>
      <c r="C60">
        <f>[4]p62!C60</f>
        <v>13161797</v>
      </c>
      <c r="D60">
        <f>[4]p62!D60</f>
        <v>13161797</v>
      </c>
      <c r="E60">
        <f>[4]p62!E60</f>
        <v>18923715</v>
      </c>
      <c r="F60">
        <f>[4]p62!F60</f>
        <v>15995503</v>
      </c>
      <c r="G60">
        <f>[4]p62!G60</f>
        <v>4641901</v>
      </c>
      <c r="H60">
        <f>[4]p62!H60</f>
        <v>4229284</v>
      </c>
      <c r="I60">
        <f>[4]p62!I60</f>
        <v>3919824</v>
      </c>
      <c r="J60">
        <f>[4]p62!J60</f>
        <v>3919824</v>
      </c>
      <c r="K60">
        <f>[4]p62!K60</f>
        <v>4229284</v>
      </c>
    </row>
    <row r="61" spans="1:20">
      <c r="A61" t="s">
        <v>237</v>
      </c>
      <c r="B61">
        <f>[4]p62!B61</f>
        <v>51211030.959931493</v>
      </c>
      <c r="C61">
        <f>[4]p62!C61</f>
        <v>47709381.947462365</v>
      </c>
      <c r="D61">
        <f>[4]p62!D61</f>
        <v>48981444.945594028</v>
      </c>
      <c r="E61">
        <f>[4]p62!E61</f>
        <v>60067909.366315886</v>
      </c>
      <c r="F61">
        <f>[4]p62!F61</f>
        <v>62450250.85810183</v>
      </c>
      <c r="G61">
        <f>[4]p62!G61</f>
        <v>0</v>
      </c>
      <c r="H61">
        <f>[4]p62!H61</f>
        <v>0</v>
      </c>
      <c r="I61">
        <f>[4]p62!I61</f>
        <v>0</v>
      </c>
      <c r="J61">
        <f>[4]p62!J61</f>
        <v>0</v>
      </c>
      <c r="K61">
        <f>[4]p62!K61</f>
        <v>0</v>
      </c>
    </row>
    <row r="62" spans="1:20">
      <c r="A62" t="s">
        <v>121</v>
      </c>
      <c r="B62">
        <f>[4]p62!B62</f>
        <v>8213732.3841880346</v>
      </c>
      <c r="C62">
        <f>[4]p62!C62</f>
        <v>8029973.442307692</v>
      </c>
      <c r="D62">
        <f>[4]p62!D62</f>
        <v>8029973.442307692</v>
      </c>
      <c r="E62">
        <f>[4]p62!E62</f>
        <v>9294741.3594905101</v>
      </c>
      <c r="F62">
        <f>[4]p62!F62</f>
        <v>7750000.2341658352</v>
      </c>
      <c r="G62">
        <f>[4]p62!G62</f>
        <v>0</v>
      </c>
      <c r="H62">
        <f>[4]p62!H62</f>
        <v>0</v>
      </c>
      <c r="I62">
        <f>[4]p62!I62</f>
        <v>0</v>
      </c>
      <c r="J62">
        <f>[4]p62!J62</f>
        <v>0</v>
      </c>
      <c r="K62">
        <f>[4]p62!K62</f>
        <v>0</v>
      </c>
    </row>
    <row r="63" spans="1:20">
      <c r="A63" t="s">
        <v>122</v>
      </c>
      <c r="B63">
        <f>[4]p62!B63</f>
        <v>782650</v>
      </c>
      <c r="C63">
        <f>[4]p62!C63</f>
        <v>794437</v>
      </c>
      <c r="D63">
        <f>[4]p62!D63</f>
        <v>1113469</v>
      </c>
      <c r="E63">
        <f>[4]p62!E63</f>
        <v>-177067</v>
      </c>
      <c r="F63">
        <f>[4]p62!F63</f>
        <v>1521924</v>
      </c>
      <c r="G63">
        <f>[4]p62!G63</f>
        <v>-3984458</v>
      </c>
      <c r="H63">
        <f>[4]p62!H63</f>
        <v>-3515848</v>
      </c>
      <c r="I63">
        <f>[4]p62!I63</f>
        <v>-2782759</v>
      </c>
      <c r="J63">
        <f>[4]p62!J63</f>
        <v>-2628650</v>
      </c>
      <c r="K63">
        <f>[4]p62!K63</f>
        <v>-3237519</v>
      </c>
    </row>
    <row r="64" spans="1:20">
      <c r="A64" t="s">
        <v>238</v>
      </c>
      <c r="B64">
        <f>[4]p62!B64</f>
        <v>22283217</v>
      </c>
      <c r="C64">
        <f>[4]p62!C64</f>
        <v>21248394</v>
      </c>
      <c r="D64">
        <f>[4]p62!D64</f>
        <v>23318568</v>
      </c>
      <c r="E64">
        <f>[4]p62!E64</f>
        <v>32664757</v>
      </c>
      <c r="F64">
        <f>[4]p62!F64</f>
        <v>32122418</v>
      </c>
      <c r="G64">
        <f>[4]p62!G64</f>
        <v>0</v>
      </c>
      <c r="H64">
        <f>[4]p62!H64</f>
        <v>0</v>
      </c>
      <c r="I64">
        <f>[4]p62!I64</f>
        <v>0</v>
      </c>
      <c r="J64">
        <f>[4]p62!J64</f>
        <v>0</v>
      </c>
      <c r="K64">
        <f>[4]p62!K64</f>
        <v>0</v>
      </c>
    </row>
    <row r="65" spans="1:13">
      <c r="A65" t="s">
        <v>239</v>
      </c>
      <c r="B65">
        <f>[4]p62!B65</f>
        <v>1000000</v>
      </c>
      <c r="C65">
        <f>[4]p62!C65</f>
        <v>1000000</v>
      </c>
      <c r="D65">
        <f>[4]p62!D65</f>
        <v>1000000</v>
      </c>
      <c r="E65">
        <f>[4]p62!E65</f>
        <v>1000000</v>
      </c>
      <c r="F65">
        <f>[4]p62!F65</f>
        <v>1000000</v>
      </c>
      <c r="G65">
        <f>[4]p62!G65</f>
        <v>1000000</v>
      </c>
      <c r="H65">
        <f>[4]p62!H65</f>
        <v>1000000</v>
      </c>
      <c r="I65">
        <f>[4]p62!I65</f>
        <v>1000000</v>
      </c>
      <c r="J65">
        <f>[4]p62!J65</f>
        <v>1000000</v>
      </c>
      <c r="K65">
        <f>[4]p62!K65</f>
        <v>1000000</v>
      </c>
    </row>
    <row r="66" spans="1:13">
      <c r="A66" t="s">
        <v>125</v>
      </c>
      <c r="B66">
        <f>[4]p62!B66</f>
        <v>18931431.575743459</v>
      </c>
      <c r="C66">
        <f>[4]p62!C66</f>
        <v>16636577.505154673</v>
      </c>
      <c r="D66">
        <f>[4]p62!D66</f>
        <v>15519434.503286332</v>
      </c>
      <c r="E66">
        <f>[4]p62!E66</f>
        <v>17285478.006825369</v>
      </c>
      <c r="F66">
        <f>[4]p62!F66</f>
        <v>20055908.623935994</v>
      </c>
      <c r="G66">
        <f>[4]p62!G66</f>
        <v>12786977</v>
      </c>
      <c r="H66">
        <f>[4]p62!H66</f>
        <v>13696626</v>
      </c>
      <c r="I66">
        <f>[4]p62!I66</f>
        <v>15119679</v>
      </c>
      <c r="J66">
        <f>[4]p62!J66</f>
        <v>15419846</v>
      </c>
      <c r="K66">
        <f>[4]p62!K66</f>
        <v>14236911</v>
      </c>
    </row>
    <row r="67" spans="1:13">
      <c r="A67" t="s">
        <v>240</v>
      </c>
      <c r="B67">
        <f>[4]p62!B67</f>
        <v>51211030.959931493</v>
      </c>
      <c r="C67">
        <f>[4]p62!C67</f>
        <v>47709381.947462365</v>
      </c>
      <c r="D67">
        <f>[4]p62!D67</f>
        <v>48981444.945594028</v>
      </c>
      <c r="E67">
        <f>[4]p62!E67</f>
        <v>60067909.366315886</v>
      </c>
      <c r="F67">
        <f>[4]p62!F67</f>
        <v>62450250.85810183</v>
      </c>
      <c r="G67">
        <f>[4]p62!G67</f>
        <v>0</v>
      </c>
      <c r="H67">
        <f>[4]p62!H67</f>
        <v>0</v>
      </c>
      <c r="I67">
        <f>[4]p62!I67</f>
        <v>0</v>
      </c>
      <c r="J67">
        <f>[4]p62!J67</f>
        <v>0</v>
      </c>
      <c r="K67">
        <f>[4]p62!K67</f>
        <v>0</v>
      </c>
    </row>
    <row r="68" spans="1:13">
      <c r="A68" t="s">
        <v>241</v>
      </c>
      <c r="B68">
        <f>[4]p62!B68</f>
        <v>0</v>
      </c>
      <c r="C68">
        <f>[4]p62!C68</f>
        <v>0</v>
      </c>
      <c r="D68">
        <f>[4]p62!D68</f>
        <v>0</v>
      </c>
      <c r="E68">
        <f>[4]p62!E68</f>
        <v>0</v>
      </c>
      <c r="F68">
        <f>[4]p62!F68</f>
        <v>0</v>
      </c>
      <c r="G68">
        <f>[4]p62!G68</f>
        <v>0</v>
      </c>
      <c r="H68">
        <f>[4]p62!H68</f>
        <v>0</v>
      </c>
      <c r="I68">
        <f>[4]p62!I68</f>
        <v>0</v>
      </c>
      <c r="J68">
        <f>[4]p62!J68</f>
        <v>0</v>
      </c>
      <c r="K68">
        <f>[4]p62!K68</f>
        <v>0</v>
      </c>
    </row>
    <row r="69" spans="1:13">
      <c r="A69" t="s">
        <v>242</v>
      </c>
      <c r="B69">
        <f>[4]p62!B69</f>
        <v>42718741.732187949</v>
      </c>
      <c r="C69">
        <f>[4]p62!C69</f>
        <v>40004344.67211087</v>
      </c>
      <c r="D69">
        <f>[4]p62!D69</f>
        <v>36246030.669504106</v>
      </c>
      <c r="E69">
        <f>[4]p62!E69</f>
        <v>39253391.34204337</v>
      </c>
      <c r="F69">
        <f>[4]p62!F69</f>
        <v>41113090.57930316</v>
      </c>
      <c r="G69">
        <f>[4]p62!G69</f>
        <v>0</v>
      </c>
      <c r="H69">
        <f>[4]p62!H69</f>
        <v>0</v>
      </c>
      <c r="I69">
        <f>[4]p62!I69</f>
        <v>0</v>
      </c>
      <c r="J69">
        <f>[4]p62!J69</f>
        <v>0</v>
      </c>
      <c r="K69">
        <f>[4]p62!K69</f>
        <v>0</v>
      </c>
    </row>
    <row r="70" spans="1:13">
      <c r="A70" t="s">
        <v>243</v>
      </c>
      <c r="B70">
        <f>[4]p62!B70</f>
        <v>1519262.8462247774</v>
      </c>
      <c r="C70">
        <f>[4]p62!C70</f>
        <v>1542141.4991933107</v>
      </c>
      <c r="D70">
        <f>[4]p62!D70</f>
        <v>2161438.6717563272</v>
      </c>
      <c r="E70">
        <f>[4]p62!E70</f>
        <v>-343721.59563920647</v>
      </c>
      <c r="F70">
        <f>[4]p62!F70</f>
        <v>2954323.3625764698</v>
      </c>
      <c r="G70">
        <f>[4]p62!G70</f>
        <v>-43813</v>
      </c>
      <c r="H70">
        <f>[4]p62!H70</f>
        <v>-40367</v>
      </c>
      <c r="I70">
        <f>[4]p62!I70</f>
        <v>-37781</v>
      </c>
      <c r="J70">
        <f>[4]p62!J70</f>
        <v>-37781</v>
      </c>
      <c r="K70">
        <f>[4]p62!K70</f>
        <v>-40367</v>
      </c>
    </row>
    <row r="71" spans="1:13">
      <c r="A71" t="s">
        <v>244</v>
      </c>
      <c r="B71">
        <f>[4]p62!B71</f>
        <v>1.0515906136886546</v>
      </c>
      <c r="C71">
        <f>[4]p62!C71</f>
        <v>0.98487861322918735</v>
      </c>
      <c r="D71">
        <f>[4]p62!D71</f>
        <v>1.0293532802021654</v>
      </c>
      <c r="E71">
        <f>[4]p62!E71</f>
        <v>1.059003058184151</v>
      </c>
      <c r="F71">
        <f>[4]p62!F71</f>
        <v>0.87517443469584133</v>
      </c>
      <c r="G71">
        <f>[4]p62!G71</f>
        <v>0</v>
      </c>
      <c r="H71">
        <f>[4]p62!H71</f>
        <v>0</v>
      </c>
      <c r="I71">
        <f>[4]p62!I71</f>
        <v>0</v>
      </c>
      <c r="J71">
        <f>[4]p62!J71</f>
        <v>0</v>
      </c>
      <c r="K71">
        <f>[4]p62!K71</f>
        <v>0</v>
      </c>
    </row>
    <row r="72" spans="1:13">
      <c r="A72" t="s">
        <v>245</v>
      </c>
      <c r="B72">
        <f>[4]p62!B72</f>
        <v>1.0709262402332322</v>
      </c>
      <c r="C72">
        <f>[4]p62!C72</f>
        <v>0.97445287627962773</v>
      </c>
      <c r="D72">
        <f>[4]p62!D72</f>
        <v>0.9194996942807393</v>
      </c>
      <c r="E72">
        <f>[4]p62!E72</f>
        <v>1.0142634036832672</v>
      </c>
      <c r="F72">
        <f>[4]p62!F72</f>
        <v>1.0208577855231338</v>
      </c>
      <c r="G72">
        <f>[4]p62!G72</f>
        <v>0</v>
      </c>
      <c r="H72">
        <f>[4]p62!H72</f>
        <v>0</v>
      </c>
      <c r="I72">
        <f>[4]p62!I72</f>
        <v>0</v>
      </c>
      <c r="J72">
        <f>[4]p62!J72</f>
        <v>0</v>
      </c>
      <c r="K72">
        <f>[4]p62!K72</f>
        <v>0</v>
      </c>
    </row>
    <row r="73" spans="1:13">
      <c r="A73" t="s">
        <v>246</v>
      </c>
      <c r="B73">
        <f>[4]p62!B73</f>
        <v>0</v>
      </c>
      <c r="C73">
        <f>[4]p62!C73</f>
        <v>0</v>
      </c>
      <c r="D73">
        <f>[4]p62!D73</f>
        <v>0</v>
      </c>
      <c r="E73">
        <f>[4]p62!E73</f>
        <v>4</v>
      </c>
      <c r="F73">
        <f>[4]p62!F73</f>
        <v>5</v>
      </c>
      <c r="G73">
        <f>[4]p62!G73</f>
        <v>0</v>
      </c>
      <c r="H73">
        <f>[4]p62!H73</f>
        <v>0</v>
      </c>
      <c r="I73">
        <f>[4]p62!I73</f>
        <v>0</v>
      </c>
      <c r="J73">
        <f>[4]p62!J73</f>
        <v>0</v>
      </c>
      <c r="K73">
        <f>[4]p62!K73</f>
        <v>0</v>
      </c>
    </row>
    <row r="74" spans="1:13">
      <c r="A74" t="s">
        <v>435</v>
      </c>
      <c r="B74">
        <f>[4]p62!B74</f>
        <v>0</v>
      </c>
      <c r="C74">
        <f>[4]p62!C74</f>
        <v>0</v>
      </c>
      <c r="D74">
        <f>[4]p62!D74</f>
        <v>0</v>
      </c>
      <c r="E74">
        <f>[4]p62!E74</f>
        <v>0</v>
      </c>
      <c r="F74">
        <f>[4]p62!F74</f>
        <v>0</v>
      </c>
      <c r="G74">
        <f>[4]p62!G74</f>
        <v>0</v>
      </c>
      <c r="H74">
        <f>[4]p62!H74</f>
        <v>0</v>
      </c>
      <c r="I74">
        <f>[4]p62!I74</f>
        <v>0</v>
      </c>
      <c r="J74">
        <f>[4]p62!J74</f>
        <v>0</v>
      </c>
      <c r="K74">
        <f>[4]p62!K74</f>
        <v>0</v>
      </c>
    </row>
    <row r="75" spans="1:13">
      <c r="A75" t="s">
        <v>436</v>
      </c>
      <c r="B75">
        <f>[4]p62!B75</f>
        <v>0</v>
      </c>
      <c r="C75">
        <f>[4]p62!C75</f>
        <v>0</v>
      </c>
      <c r="D75">
        <f>[4]p62!D75</f>
        <v>0</v>
      </c>
      <c r="E75">
        <f>[4]p62!E75</f>
        <v>0</v>
      </c>
      <c r="F75">
        <f>[4]p62!F75</f>
        <v>0</v>
      </c>
      <c r="G75">
        <f>[4]p62!G75</f>
        <v>0</v>
      </c>
      <c r="H75">
        <f>[4]p62!H75</f>
        <v>0</v>
      </c>
      <c r="I75">
        <f>[4]p62!I75</f>
        <v>0</v>
      </c>
      <c r="J75">
        <f>[4]p62!J75</f>
        <v>0</v>
      </c>
      <c r="K75">
        <f>[4]p62!K75</f>
        <v>0</v>
      </c>
    </row>
    <row r="76" spans="1:13">
      <c r="A76" t="s">
        <v>437</v>
      </c>
      <c r="B76">
        <f>[4]p62!B76</f>
        <v>0</v>
      </c>
      <c r="C76">
        <f>[4]p62!C76</f>
        <v>0</v>
      </c>
      <c r="D76">
        <f>[4]p62!D76</f>
        <v>0</v>
      </c>
      <c r="E76">
        <f>[4]p62!E76</f>
        <v>0</v>
      </c>
      <c r="F76">
        <f>[4]p62!F76</f>
        <v>0</v>
      </c>
      <c r="G76">
        <f>[4]p62!G76</f>
        <v>0</v>
      </c>
      <c r="H76">
        <f>[4]p62!H76</f>
        <v>0</v>
      </c>
      <c r="I76">
        <f>[4]p62!I76</f>
        <v>0</v>
      </c>
      <c r="J76">
        <f>[4]p62!J76</f>
        <v>0</v>
      </c>
      <c r="K76">
        <f>[4]p62!K76</f>
        <v>0</v>
      </c>
    </row>
    <row r="77" spans="1:13" ht="14" thickBot="1">
      <c r="A77" s="34" t="s">
        <v>438</v>
      </c>
      <c r="B77" s="34">
        <f>[4]p62!B77</f>
        <v>0</v>
      </c>
      <c r="C77" s="34">
        <f>[4]p62!C77</f>
        <v>0</v>
      </c>
      <c r="D77" s="34">
        <f>[4]p62!D77</f>
        <v>0</v>
      </c>
      <c r="E77" s="34">
        <f>[4]p62!E77</f>
        <v>0</v>
      </c>
      <c r="F77" s="34">
        <f>[4]p62!F77</f>
        <v>0</v>
      </c>
      <c r="G77" s="34">
        <f>[4]p62!G77</f>
        <v>0</v>
      </c>
      <c r="H77" s="34">
        <f>[4]p62!H77</f>
        <v>0</v>
      </c>
      <c r="I77" s="34">
        <f>[4]p62!I77</f>
        <v>0</v>
      </c>
      <c r="J77" s="34">
        <f>[4]p62!J77</f>
        <v>0</v>
      </c>
      <c r="K77" s="34">
        <f>[4]p62!K77</f>
        <v>0</v>
      </c>
      <c r="L77" s="34"/>
      <c r="M77" s="34"/>
    </row>
    <row r="78" spans="1:13">
      <c r="A78" t="s">
        <v>247</v>
      </c>
      <c r="B78">
        <f>[4]p62!B78</f>
        <v>1</v>
      </c>
    </row>
    <row r="79" spans="1:13">
      <c r="A79" t="s">
        <v>248</v>
      </c>
      <c r="B79">
        <f>[4]p62!B79</f>
        <v>30000</v>
      </c>
    </row>
    <row r="80" spans="1:13">
      <c r="A80" t="s">
        <v>249</v>
      </c>
      <c r="B80">
        <f>[4]p62!B80</f>
        <v>30000</v>
      </c>
    </row>
    <row r="81" spans="1:2">
      <c r="A81" t="s">
        <v>250</v>
      </c>
      <c r="B81">
        <f>[4]p62!B81</f>
        <v>20</v>
      </c>
    </row>
    <row r="82" spans="1:2">
      <c r="A82" t="s">
        <v>251</v>
      </c>
      <c r="B82">
        <f>[4]p62!B82</f>
        <v>180000</v>
      </c>
    </row>
    <row r="83" spans="1:2">
      <c r="A83" t="s">
        <v>252</v>
      </c>
      <c r="B83">
        <f>[4]p62!B83</f>
        <v>2800800</v>
      </c>
    </row>
    <row r="84" spans="1:2">
      <c r="A84" t="s">
        <v>253</v>
      </c>
      <c r="B84">
        <f>[4]p62!B84</f>
        <v>18.218061162309233</v>
      </c>
    </row>
    <row r="85" spans="1:2">
      <c r="A85" t="s">
        <v>254</v>
      </c>
      <c r="B85">
        <f>[4]p62!B85</f>
        <v>73793</v>
      </c>
    </row>
    <row r="86" spans="1:2">
      <c r="A86" t="s">
        <v>255</v>
      </c>
      <c r="B86">
        <f>[4]p62!B86</f>
        <v>30809</v>
      </c>
    </row>
    <row r="87" spans="1:2">
      <c r="A87" t="s">
        <v>256</v>
      </c>
      <c r="B87">
        <f>[4]p62!B87</f>
        <v>21253</v>
      </c>
    </row>
    <row r="88" spans="1:2">
      <c r="A88" t="s">
        <v>257</v>
      </c>
      <c r="B88">
        <f>[4]p62!B88</f>
        <v>48634</v>
      </c>
    </row>
    <row r="89" spans="1:2">
      <c r="A89" t="s">
        <v>258</v>
      </c>
      <c r="B89">
        <f>[4]p62!B89</f>
        <v>51834</v>
      </c>
    </row>
    <row r="90" spans="1:2">
      <c r="A90" t="s">
        <v>259</v>
      </c>
      <c r="B90">
        <f>[4]p62!B90</f>
        <v>156527</v>
      </c>
    </row>
    <row r="91" spans="1:2">
      <c r="A91" t="s">
        <v>260</v>
      </c>
      <c r="B91">
        <f>[4]p62!B91</f>
        <v>73793</v>
      </c>
    </row>
    <row r="92" spans="1:2">
      <c r="A92" t="s">
        <v>261</v>
      </c>
      <c r="B92">
        <f>[4]p62!B92</f>
        <v>30809</v>
      </c>
    </row>
    <row r="93" spans="1:2">
      <c r="A93" t="s">
        <v>262</v>
      </c>
      <c r="B93">
        <f>[4]p62!B93</f>
        <v>21253</v>
      </c>
    </row>
    <row r="94" spans="1:2">
      <c r="A94" t="s">
        <v>263</v>
      </c>
      <c r="B94">
        <f>[4]p62!B94</f>
        <v>48634</v>
      </c>
    </row>
    <row r="95" spans="1:2">
      <c r="A95" t="s">
        <v>264</v>
      </c>
      <c r="B95">
        <f>[4]p62!B95</f>
        <v>51834</v>
      </c>
    </row>
    <row r="96" spans="1:2">
      <c r="A96" t="s">
        <v>265</v>
      </c>
      <c r="B96">
        <f>[4]p62!B96</f>
        <v>127968</v>
      </c>
    </row>
    <row r="97" spans="1:2">
      <c r="A97" t="s">
        <v>266</v>
      </c>
      <c r="B97">
        <f>[4]p62!B97</f>
        <v>0</v>
      </c>
    </row>
    <row r="98" spans="1:2">
      <c r="A98" t="s">
        <v>267</v>
      </c>
      <c r="B98">
        <f>[4]p62!B98</f>
        <v>0</v>
      </c>
    </row>
    <row r="99" spans="1:2">
      <c r="A99" t="s">
        <v>268</v>
      </c>
      <c r="B99">
        <f>[4]p62!B99</f>
        <v>0</v>
      </c>
    </row>
    <row r="100" spans="1:2">
      <c r="A100" t="s">
        <v>269</v>
      </c>
      <c r="B100">
        <f>[4]p62!B100</f>
        <v>0</v>
      </c>
    </row>
    <row r="101" spans="1:2">
      <c r="A101" t="s">
        <v>270</v>
      </c>
      <c r="B101">
        <f>[4]p62!B101</f>
        <v>0</v>
      </c>
    </row>
    <row r="102" spans="1:2">
      <c r="A102" t="s">
        <v>271</v>
      </c>
      <c r="B102">
        <f>[4]p62!B102</f>
        <v>0</v>
      </c>
    </row>
    <row r="103" spans="1:2">
      <c r="A103" t="s">
        <v>272</v>
      </c>
      <c r="B103">
        <f>[4]p62!B103</f>
        <v>295172000</v>
      </c>
    </row>
    <row r="104" spans="1:2">
      <c r="A104" t="s">
        <v>273</v>
      </c>
      <c r="B104">
        <f>[4]p62!B104</f>
        <v>11091240</v>
      </c>
    </row>
    <row r="105" spans="1:2">
      <c r="A105" t="s">
        <v>274</v>
      </c>
      <c r="B105">
        <f>[4]p62!B105</f>
        <v>7226019.9999999991</v>
      </c>
    </row>
    <row r="106" spans="1:2">
      <c r="A106" t="s">
        <v>275</v>
      </c>
      <c r="B106">
        <f>[4]p62!B106</f>
        <v>1459020.0000000002</v>
      </c>
    </row>
    <row r="107" spans="1:2">
      <c r="A107" t="s">
        <v>276</v>
      </c>
      <c r="B107">
        <f>[4]p62!B107</f>
        <v>2436198</v>
      </c>
    </row>
    <row r="108" spans="1:2">
      <c r="A108" t="s">
        <v>277</v>
      </c>
      <c r="B108">
        <f>[4]p62!B108</f>
        <v>5502624</v>
      </c>
    </row>
    <row r="109" spans="1:2">
      <c r="A109" t="s">
        <v>278</v>
      </c>
      <c r="B109">
        <f>[4]p62!B109</f>
        <v>1721.6940608712709</v>
      </c>
    </row>
    <row r="110" spans="1:2">
      <c r="A110" t="s">
        <v>279</v>
      </c>
      <c r="B110">
        <f>[4]p62!B110</f>
        <v>260.22315532391411</v>
      </c>
    </row>
    <row r="111" spans="1:2">
      <c r="A111" t="s">
        <v>280</v>
      </c>
      <c r="B111">
        <f>[4]p62!B111</f>
        <v>124.34457106292513</v>
      </c>
    </row>
    <row r="112" spans="1:2">
      <c r="A112" t="s">
        <v>281</v>
      </c>
      <c r="B112">
        <f>[4]p62!B112</f>
        <v>12.824457106292511</v>
      </c>
    </row>
    <row r="113" spans="1:2">
      <c r="A113" t="s">
        <v>282</v>
      </c>
      <c r="B113">
        <f>[4]p62!B113</f>
        <v>15.192049187454206</v>
      </c>
    </row>
    <row r="114" spans="1:2">
      <c r="A114" t="s">
        <v>283</v>
      </c>
      <c r="B114">
        <f>[4]p62!B114</f>
        <v>19.729934009680786</v>
      </c>
    </row>
    <row r="115" spans="1:2">
      <c r="A115" t="s">
        <v>284</v>
      </c>
      <c r="B115">
        <f>[4]p62!B115</f>
        <v>14000040</v>
      </c>
    </row>
    <row r="116" spans="1:2">
      <c r="A116" t="s">
        <v>285</v>
      </c>
      <c r="B116">
        <f>[4]p62!B116</f>
        <v>600000</v>
      </c>
    </row>
    <row r="117" spans="1:2">
      <c r="A117" t="s">
        <v>286</v>
      </c>
      <c r="B117">
        <f>[4]p62!B117</f>
        <v>600002</v>
      </c>
    </row>
    <row r="118" spans="1:2">
      <c r="A118" t="s">
        <v>287</v>
      </c>
      <c r="B118">
        <f>[4]p62!B118</f>
        <v>149999.85</v>
      </c>
    </row>
    <row r="119" spans="1:2">
      <c r="A119" t="s">
        <v>288</v>
      </c>
      <c r="B119">
        <f>[4]p62!B119</f>
        <v>249999.75</v>
      </c>
    </row>
    <row r="120" spans="1:2">
      <c r="A120" t="s">
        <v>289</v>
      </c>
      <c r="B120">
        <f>[4]p62!B120</f>
        <v>1000000</v>
      </c>
    </row>
    <row r="121" spans="1:2">
      <c r="A121" t="s">
        <v>290</v>
      </c>
      <c r="B121">
        <f>[4]p62!B121</f>
        <v>26565480</v>
      </c>
    </row>
    <row r="122" spans="1:2">
      <c r="A122" t="s">
        <v>291</v>
      </c>
      <c r="B122">
        <f>[4]p62!B122</f>
        <v>765295.55999999994</v>
      </c>
    </row>
    <row r="123" spans="1:2">
      <c r="A123" t="s">
        <v>292</v>
      </c>
      <c r="B123">
        <f>[4]p62!B123</f>
        <v>0</v>
      </c>
    </row>
    <row r="124" spans="1:2">
      <c r="A124" t="s">
        <v>293</v>
      </c>
      <c r="B124">
        <f>[4]p62!B124</f>
        <v>167787.30000000002</v>
      </c>
    </row>
    <row r="125" spans="1:2">
      <c r="A125" t="s">
        <v>294</v>
      </c>
      <c r="B125">
        <f>[4]p62!B125</f>
        <v>280162.77</v>
      </c>
    </row>
    <row r="126" spans="1:2">
      <c r="A126" t="s">
        <v>295</v>
      </c>
      <c r="B126">
        <f>[4]p62!B126</f>
        <v>316400.88</v>
      </c>
    </row>
    <row r="127" spans="1:2">
      <c r="A127" t="s">
        <v>296</v>
      </c>
      <c r="B127">
        <f>[4]p62!B127</f>
        <v>66044</v>
      </c>
    </row>
    <row r="128" spans="1:2">
      <c r="A128" t="s">
        <v>297</v>
      </c>
      <c r="B128">
        <f>[4]p62!B128</f>
        <v>22257</v>
      </c>
    </row>
    <row r="129" spans="1:2">
      <c r="A129" t="s">
        <v>298</v>
      </c>
      <c r="B129">
        <f>[4]p62!B129</f>
        <v>22786</v>
      </c>
    </row>
    <row r="130" spans="1:2">
      <c r="A130" t="s">
        <v>299</v>
      </c>
      <c r="B130">
        <f>[4]p62!B130</f>
        <v>56320</v>
      </c>
    </row>
    <row r="131" spans="1:2">
      <c r="A131" t="s">
        <v>300</v>
      </c>
      <c r="B131">
        <f>[4]p62!B131</f>
        <v>65387</v>
      </c>
    </row>
    <row r="132" spans="1:2">
      <c r="A132" t="s">
        <v>301</v>
      </c>
      <c r="B132">
        <f>[4]p62!B132</f>
        <v>156719</v>
      </c>
    </row>
    <row r="133" spans="1:2">
      <c r="A133" t="s">
        <v>302</v>
      </c>
      <c r="B133">
        <f>[4]p62!B133</f>
        <v>66044</v>
      </c>
    </row>
    <row r="134" spans="1:2">
      <c r="A134" t="s">
        <v>303</v>
      </c>
      <c r="B134">
        <f>[4]p62!B134</f>
        <v>22257</v>
      </c>
    </row>
    <row r="135" spans="1:2">
      <c r="A135" t="s">
        <v>304</v>
      </c>
      <c r="B135">
        <f>[4]p62!B135</f>
        <v>22786</v>
      </c>
    </row>
    <row r="136" spans="1:2">
      <c r="A136" t="s">
        <v>305</v>
      </c>
      <c r="B136">
        <f>[4]p62!B136</f>
        <v>56320</v>
      </c>
    </row>
    <row r="137" spans="1:2">
      <c r="A137" t="s">
        <v>306</v>
      </c>
      <c r="B137">
        <f>[4]p62!B137</f>
        <v>65387</v>
      </c>
    </row>
    <row r="138" spans="1:2">
      <c r="A138" t="s">
        <v>307</v>
      </c>
      <c r="B138">
        <f>[4]p62!B138</f>
        <v>156719</v>
      </c>
    </row>
    <row r="139" spans="1:2">
      <c r="A139" t="s">
        <v>308</v>
      </c>
      <c r="B139">
        <f>[4]p62!B139</f>
        <v>0</v>
      </c>
    </row>
    <row r="140" spans="1:2">
      <c r="A140" t="s">
        <v>309</v>
      </c>
      <c r="B140">
        <f>[4]p62!B140</f>
        <v>0</v>
      </c>
    </row>
    <row r="141" spans="1:2">
      <c r="A141" t="s">
        <v>310</v>
      </c>
      <c r="B141">
        <f>[4]p62!B141</f>
        <v>0</v>
      </c>
    </row>
    <row r="142" spans="1:2">
      <c r="A142" t="s">
        <v>311</v>
      </c>
      <c r="B142">
        <f>[4]p62!B142</f>
        <v>0</v>
      </c>
    </row>
    <row r="143" spans="1:2">
      <c r="A143" t="s">
        <v>312</v>
      </c>
      <c r="B143">
        <f>[4]p62!B143</f>
        <v>0</v>
      </c>
    </row>
    <row r="144" spans="1:2">
      <c r="A144" t="s">
        <v>313</v>
      </c>
      <c r="B144">
        <f>[4]p62!B144</f>
        <v>0</v>
      </c>
    </row>
    <row r="145" spans="1:2">
      <c r="A145" t="s">
        <v>314</v>
      </c>
      <c r="B145">
        <f>[4]p62!B145</f>
        <v>402868399.99999994</v>
      </c>
    </row>
    <row r="146" spans="1:2">
      <c r="A146" t="s">
        <v>315</v>
      </c>
      <c r="B146">
        <f>[4]p62!B146</f>
        <v>10015650</v>
      </c>
    </row>
    <row r="147" spans="1:2">
      <c r="A147" t="s">
        <v>316</v>
      </c>
      <c r="B147">
        <f>[4]p62!B147</f>
        <v>10253699.999999998</v>
      </c>
    </row>
    <row r="148" spans="1:2">
      <c r="A148" t="s">
        <v>317</v>
      </c>
      <c r="B148">
        <f>[4]p62!B148</f>
        <v>2252800</v>
      </c>
    </row>
    <row r="149" spans="1:2">
      <c r="A149" t="s">
        <v>318</v>
      </c>
      <c r="B149">
        <f>[4]p62!B149</f>
        <v>3596285</v>
      </c>
    </row>
    <row r="150" spans="1:2">
      <c r="A150" t="s">
        <v>319</v>
      </c>
      <c r="B150">
        <f>[4]p62!B150</f>
        <v>8776264</v>
      </c>
    </row>
    <row r="151" spans="1:2">
      <c r="A151" t="s">
        <v>320</v>
      </c>
      <c r="B151">
        <f>[4]p62!B151</f>
        <v>2483.2074812009987</v>
      </c>
    </row>
    <row r="152" spans="1:2">
      <c r="A152" t="s">
        <v>321</v>
      </c>
      <c r="B152">
        <f>[4]p62!B152</f>
        <v>360.84728621525312</v>
      </c>
    </row>
    <row r="153" spans="1:2">
      <c r="A153" t="s">
        <v>322</v>
      </c>
      <c r="B153">
        <f>[4]p62!B153</f>
        <v>179.34276253118324</v>
      </c>
    </row>
    <row r="154" spans="1:2">
      <c r="A154" t="s">
        <v>323</v>
      </c>
      <c r="B154">
        <f>[4]p62!B154</f>
        <v>18.519276253118324</v>
      </c>
    </row>
    <row r="155" spans="1:2">
      <c r="A155" t="s">
        <v>324</v>
      </c>
      <c r="B155">
        <f>[4]p62!B155</f>
        <v>21.938219561386319</v>
      </c>
    </row>
    <row r="156" spans="1:2">
      <c r="A156" t="s">
        <v>325</v>
      </c>
      <c r="B156">
        <f>[4]p62!B156</f>
        <v>28.191194235566648</v>
      </c>
    </row>
    <row r="157" spans="1:2">
      <c r="A157" t="s">
        <v>326</v>
      </c>
      <c r="B157">
        <f>[4]p62!B157</f>
        <v>17000010</v>
      </c>
    </row>
    <row r="158" spans="1:2">
      <c r="A158" t="s">
        <v>327</v>
      </c>
      <c r="B158">
        <f>[4]p62!B158</f>
        <v>800000</v>
      </c>
    </row>
    <row r="159" spans="1:2">
      <c r="A159" t="s">
        <v>328</v>
      </c>
      <c r="B159">
        <f>[4]p62!B159</f>
        <v>880002.5</v>
      </c>
    </row>
    <row r="160" spans="1:2">
      <c r="A160" t="s">
        <v>329</v>
      </c>
      <c r="B160">
        <f>[4]p62!B160</f>
        <v>220000.30000000002</v>
      </c>
    </row>
    <row r="161" spans="1:2">
      <c r="A161" t="s">
        <v>330</v>
      </c>
      <c r="B161">
        <f>[4]p62!B161</f>
        <v>349999.65</v>
      </c>
    </row>
    <row r="162" spans="1:2">
      <c r="A162" t="s">
        <v>331</v>
      </c>
      <c r="B162">
        <f>[4]p62!B162</f>
        <v>1200000</v>
      </c>
    </row>
    <row r="163" spans="1:2">
      <c r="A163" t="s">
        <v>332</v>
      </c>
      <c r="B163">
        <f>[4]p62!B163</f>
        <v>0</v>
      </c>
    </row>
    <row r="164" spans="1:2">
      <c r="A164" t="s">
        <v>333</v>
      </c>
      <c r="B164">
        <f>[4]p62!B164</f>
        <v>691079.85</v>
      </c>
    </row>
    <row r="165" spans="1:2">
      <c r="A165" t="s">
        <v>334</v>
      </c>
      <c r="B165">
        <f>[4]p62!B165</f>
        <v>943340.39999999991</v>
      </c>
    </row>
    <row r="166" spans="1:2">
      <c r="A166" t="s">
        <v>335</v>
      </c>
      <c r="B166">
        <f>[4]p62!B166</f>
        <v>259072</v>
      </c>
    </row>
    <row r="167" spans="1:2">
      <c r="A167" t="s">
        <v>336</v>
      </c>
      <c r="B167">
        <f>[4]p62!B167</f>
        <v>413572.77500000002</v>
      </c>
    </row>
    <row r="168" spans="1:2">
      <c r="A168" t="s">
        <v>337</v>
      </c>
      <c r="B168">
        <f>[4]p62!B168</f>
        <v>504635.18</v>
      </c>
    </row>
    <row r="169" spans="1:2">
      <c r="A169" t="s">
        <v>338</v>
      </c>
      <c r="B169">
        <f>[4]p62!B169</f>
        <v>3</v>
      </c>
    </row>
    <row r="170" spans="1:2">
      <c r="A170" t="s">
        <v>339</v>
      </c>
      <c r="B170">
        <f>[4]p62!B170</f>
        <v>1</v>
      </c>
    </row>
    <row r="171" spans="1:2">
      <c r="A171" t="s">
        <v>340</v>
      </c>
      <c r="B171">
        <f>[4]p62!B171</f>
        <v>381774</v>
      </c>
    </row>
    <row r="172" spans="1:2">
      <c r="A172" t="s">
        <v>341</v>
      </c>
      <c r="B172">
        <f>[4]p62!B172</f>
        <v>9262470.9000000004</v>
      </c>
    </row>
    <row r="173" spans="1:2">
      <c r="A173" t="s">
        <v>342</v>
      </c>
      <c r="B173">
        <f>[4]p62!B173</f>
        <v>35058252.600000001</v>
      </c>
    </row>
    <row r="174" spans="1:2">
      <c r="A174" t="s">
        <v>343</v>
      </c>
      <c r="B174">
        <f>[4]p62!B174</f>
        <v>381774</v>
      </c>
    </row>
    <row r="175" spans="1:2">
      <c r="A175" t="s">
        <v>344</v>
      </c>
      <c r="B175">
        <f>[4]p62!B175</f>
        <v>9262470.9000000004</v>
      </c>
    </row>
    <row r="176" spans="1:2">
      <c r="A176" t="s">
        <v>345</v>
      </c>
      <c r="B176">
        <f>[4]p62!B176</f>
        <v>35058252.600000001</v>
      </c>
    </row>
    <row r="177" spans="1:2">
      <c r="A177" t="s">
        <v>346</v>
      </c>
      <c r="B177">
        <f>[4]p62!B177</f>
        <v>381834</v>
      </c>
    </row>
    <row r="178" spans="1:2">
      <c r="A178" t="s">
        <v>347</v>
      </c>
      <c r="B178">
        <f>[4]p62!B178</f>
        <v>9186670.4503846169</v>
      </c>
    </row>
    <row r="179" spans="1:2">
      <c r="A179" t="s">
        <v>348</v>
      </c>
      <c r="B179">
        <f>[4]p62!B179</f>
        <v>34821776.25</v>
      </c>
    </row>
    <row r="180" spans="1:2">
      <c r="A180" t="s">
        <v>349</v>
      </c>
      <c r="B180">
        <f>[4]p62!B180</f>
        <v>365570</v>
      </c>
    </row>
    <row r="181" spans="1:2">
      <c r="A181" t="s">
        <v>350</v>
      </c>
      <c r="B181">
        <f>[4]p62!B181</f>
        <v>214154470</v>
      </c>
    </row>
    <row r="182" spans="1:2">
      <c r="A182" t="s">
        <v>351</v>
      </c>
      <c r="B182">
        <f>[4]p62!B182</f>
        <v>650645803</v>
      </c>
    </row>
    <row r="183" spans="1:2">
      <c r="A183" t="s">
        <v>352</v>
      </c>
      <c r="B183">
        <f>[4]p62!B183</f>
        <v>365570</v>
      </c>
    </row>
    <row r="184" spans="1:2">
      <c r="A184" t="s">
        <v>353</v>
      </c>
      <c r="B184">
        <f>[4]p62!B184</f>
        <v>214154470</v>
      </c>
    </row>
    <row r="185" spans="1:2">
      <c r="A185" t="s">
        <v>354</v>
      </c>
      <c r="B185">
        <f>[4]p62!B185</f>
        <v>650645803</v>
      </c>
    </row>
    <row r="186" spans="1:2">
      <c r="A186" t="s">
        <v>355</v>
      </c>
      <c r="B186">
        <f>[4]p62!B186</f>
        <v>364656</v>
      </c>
    </row>
    <row r="187" spans="1:2">
      <c r="A187" t="s">
        <v>356</v>
      </c>
      <c r="B187">
        <f>[4]p62!B187</f>
        <v>213835759.81666666</v>
      </c>
    </row>
    <row r="188" spans="1:2">
      <c r="A188" t="s">
        <v>357</v>
      </c>
      <c r="B188">
        <f>[4]p62!B188</f>
        <v>652737820</v>
      </c>
    </row>
    <row r="189" spans="1:2">
      <c r="A189" t="s">
        <v>358</v>
      </c>
      <c r="B189">
        <f>[4]p62!B189</f>
        <v>0</v>
      </c>
    </row>
    <row r="190" spans="1:2">
      <c r="A190" t="s">
        <v>359</v>
      </c>
      <c r="B190">
        <f>[4]p62!B190</f>
        <v>0</v>
      </c>
    </row>
    <row r="191" spans="1:2">
      <c r="A191" t="s">
        <v>360</v>
      </c>
      <c r="B191">
        <f>[4]p62!B191</f>
        <v>0</v>
      </c>
    </row>
    <row r="192" spans="1:2">
      <c r="A192" t="s">
        <v>361</v>
      </c>
      <c r="B192">
        <f>[4]p62!B192</f>
        <v>0</v>
      </c>
    </row>
    <row r="193" spans="1:2">
      <c r="A193" t="s">
        <v>362</v>
      </c>
      <c r="B193">
        <f>[4]p62!B193</f>
        <v>0</v>
      </c>
    </row>
    <row r="194" spans="1:2">
      <c r="A194" t="s">
        <v>363</v>
      </c>
      <c r="B194">
        <f>[4]p62!B194</f>
        <v>0</v>
      </c>
    </row>
    <row r="195" spans="1:2">
      <c r="A195" t="s">
        <v>364</v>
      </c>
      <c r="B195">
        <f>[4]p62!B195</f>
        <v>38285</v>
      </c>
    </row>
    <row r="196" spans="1:2">
      <c r="A196" t="s">
        <v>365</v>
      </c>
      <c r="B196">
        <f>[4]p62!B196</f>
        <v>5191121</v>
      </c>
    </row>
    <row r="197" spans="1:2">
      <c r="A197" t="s">
        <v>366</v>
      </c>
      <c r="B197">
        <f>[4]p62!B197</f>
        <v>135.59151880431878</v>
      </c>
    </row>
    <row r="198" spans="1:2">
      <c r="A198" t="s">
        <v>367</v>
      </c>
      <c r="B198">
        <f>[4]p62!B198</f>
        <v>0</v>
      </c>
    </row>
    <row r="199" spans="1:2">
      <c r="A199" t="s">
        <v>368</v>
      </c>
      <c r="B199">
        <f>[4]p62!B199</f>
        <v>0</v>
      </c>
    </row>
    <row r="200" spans="1:2">
      <c r="A200" t="s">
        <v>369</v>
      </c>
      <c r="B200">
        <f>[4]p62!B200</f>
        <v>0</v>
      </c>
    </row>
    <row r="201" spans="1:2">
      <c r="A201" t="s">
        <v>370</v>
      </c>
      <c r="B201">
        <f>[4]p62!B201</f>
        <v>30349</v>
      </c>
    </row>
    <row r="202" spans="1:2">
      <c r="A202" t="s">
        <v>371</v>
      </c>
      <c r="B202">
        <f>[4]p62!B202</f>
        <v>71794260</v>
      </c>
    </row>
    <row r="203" spans="1:2">
      <c r="A203" t="s">
        <v>372</v>
      </c>
      <c r="B203">
        <f>[4]p62!B203</f>
        <v>2365.6215581147253</v>
      </c>
    </row>
    <row r="204" spans="1:2">
      <c r="A204" t="s">
        <v>373</v>
      </c>
      <c r="B204">
        <f>[4]p62!B204</f>
        <v>8602</v>
      </c>
    </row>
    <row r="205" spans="1:2">
      <c r="A205" t="s">
        <v>374</v>
      </c>
      <c r="B205">
        <f>[4]p62!B205</f>
        <v>22671630</v>
      </c>
    </row>
    <row r="206" spans="1:2">
      <c r="A206" t="s">
        <v>375</v>
      </c>
      <c r="B206">
        <f>[4]p62!B206</f>
        <v>2635.6215581147253</v>
      </c>
    </row>
    <row r="207" spans="1:2">
      <c r="A207" t="s">
        <v>376</v>
      </c>
      <c r="B207">
        <f>[4]p62!B207</f>
        <v>170498</v>
      </c>
    </row>
    <row r="208" spans="1:2">
      <c r="A208" t="s">
        <v>377</v>
      </c>
      <c r="B208">
        <f>[4]p62!B208</f>
        <v>318263</v>
      </c>
    </row>
    <row r="209" spans="1:2">
      <c r="A209" t="s">
        <v>378</v>
      </c>
      <c r="B209">
        <f>[4]p62!B209</f>
        <v>0</v>
      </c>
    </row>
    <row r="210" spans="1:2">
      <c r="A210" t="s">
        <v>379</v>
      </c>
      <c r="B210">
        <f>[4]p62!B210</f>
        <v>0</v>
      </c>
    </row>
    <row r="211" spans="1:2">
      <c r="A211" t="s">
        <v>380</v>
      </c>
      <c r="B211">
        <f>[4]p62!B211</f>
        <v>837236.7</v>
      </c>
    </row>
    <row r="212" spans="1:2">
      <c r="A212" t="s">
        <v>381</v>
      </c>
      <c r="B212">
        <f>[4]p62!B212</f>
        <v>1079819</v>
      </c>
    </row>
    <row r="213" spans="1:2">
      <c r="A213" t="s">
        <v>382</v>
      </c>
      <c r="B213">
        <f>[4]p62!B213</f>
        <v>42718741.732187949</v>
      </c>
    </row>
    <row r="214" spans="1:2">
      <c r="A214" t="s">
        <v>137</v>
      </c>
      <c r="B214">
        <f>[4]p62!B214</f>
        <v>227780</v>
      </c>
    </row>
    <row r="215" spans="1:2">
      <c r="A215" t="s">
        <v>383</v>
      </c>
      <c r="B215">
        <f>[4]p62!B215</f>
        <v>0</v>
      </c>
    </row>
    <row r="216" spans="1:2">
      <c r="A216" t="s">
        <v>384</v>
      </c>
      <c r="B216">
        <f>[4]p62!B216</f>
        <v>42946521.732187949</v>
      </c>
    </row>
    <row r="217" spans="1:2">
      <c r="A217" t="s">
        <v>385</v>
      </c>
      <c r="B217">
        <f>[4]p62!B217</f>
        <v>19859535</v>
      </c>
    </row>
    <row r="218" spans="1:2">
      <c r="A218" t="s">
        <v>386</v>
      </c>
      <c r="B218">
        <f>[4]p62!B218</f>
        <v>1325997.7</v>
      </c>
    </row>
    <row r="219" spans="1:2">
      <c r="A219" t="s">
        <v>387</v>
      </c>
      <c r="B219">
        <f>[4]p62!B219</f>
        <v>4229964</v>
      </c>
    </row>
    <row r="220" spans="1:2">
      <c r="A220" t="s">
        <v>388</v>
      </c>
      <c r="B220">
        <f>[4]p62!B220</f>
        <v>177236</v>
      </c>
    </row>
    <row r="221" spans="1:2">
      <c r="A221" t="s">
        <v>145</v>
      </c>
      <c r="B221">
        <f>[4]p62!B221</f>
        <v>6240000</v>
      </c>
    </row>
    <row r="222" spans="1:2">
      <c r="A222" t="s">
        <v>146</v>
      </c>
      <c r="B222">
        <f>[4]p62!B222</f>
        <v>815763</v>
      </c>
    </row>
    <row r="223" spans="1:2">
      <c r="A223" t="s">
        <v>389</v>
      </c>
      <c r="B223">
        <f>[4]p62!B223</f>
        <v>190596</v>
      </c>
    </row>
    <row r="224" spans="1:2">
      <c r="A224" t="s">
        <v>390</v>
      </c>
      <c r="B224">
        <f>[4]p62!B224</f>
        <v>1083003.5999999999</v>
      </c>
    </row>
    <row r="225" spans="1:2">
      <c r="A225" t="s">
        <v>391</v>
      </c>
      <c r="B225">
        <f>[4]p62!B225</f>
        <v>0</v>
      </c>
    </row>
    <row r="226" spans="1:2">
      <c r="A226" t="s">
        <v>392</v>
      </c>
      <c r="B226">
        <f>[4]p62!B226</f>
        <v>3191000</v>
      </c>
    </row>
    <row r="227" spans="1:2">
      <c r="A227" t="s">
        <v>152</v>
      </c>
      <c r="B227">
        <f>[4]p62!B227</f>
        <v>160000</v>
      </c>
    </row>
    <row r="228" spans="1:2">
      <c r="A228" t="s">
        <v>393</v>
      </c>
      <c r="B228">
        <f>[4]p62!B228</f>
        <v>169775.03611786131</v>
      </c>
    </row>
    <row r="229" spans="1:2">
      <c r="A229" t="s">
        <v>394</v>
      </c>
      <c r="B229">
        <f>[4]p62!B229</f>
        <v>268960</v>
      </c>
    </row>
    <row r="230" spans="1:2">
      <c r="A230" t="s">
        <v>395</v>
      </c>
      <c r="B230">
        <f>[4]p62!B230</f>
        <v>2932778.5498453113</v>
      </c>
    </row>
    <row r="231" spans="1:2">
      <c r="A231" t="s">
        <v>396</v>
      </c>
      <c r="B231">
        <f>[4]p62!B231</f>
        <v>40644608.885963172</v>
      </c>
    </row>
    <row r="232" spans="1:2">
      <c r="A232" t="s">
        <v>397</v>
      </c>
      <c r="B232">
        <f>[4]p62!B232</f>
        <v>2301912.8462247774</v>
      </c>
    </row>
    <row r="233" spans="1:2">
      <c r="A233" t="s">
        <v>398</v>
      </c>
      <c r="B233">
        <f>[4]p62!B233</f>
        <v>782650</v>
      </c>
    </row>
    <row r="234" spans="1:2">
      <c r="A234" t="s">
        <v>243</v>
      </c>
      <c r="B234">
        <f>[4]p62!B234</f>
        <v>1519262.8462247774</v>
      </c>
    </row>
    <row r="235" spans="1:2">
      <c r="A235" t="s">
        <v>399</v>
      </c>
      <c r="B235">
        <f>[4]p62!B235</f>
        <v>6250000</v>
      </c>
    </row>
    <row r="236" spans="1:2">
      <c r="A236" t="s">
        <v>400</v>
      </c>
      <c r="B236">
        <f>[4]p62!B236</f>
        <v>11666666.666666668</v>
      </c>
    </row>
    <row r="237" spans="1:2">
      <c r="A237" t="s">
        <v>401</v>
      </c>
      <c r="B237">
        <f>[4]p62!B237</f>
        <v>10000000</v>
      </c>
    </row>
    <row r="238" spans="1:2">
      <c r="A238" t="s">
        <v>402</v>
      </c>
      <c r="B238">
        <f>[4]p62!B238</f>
        <v>400</v>
      </c>
    </row>
    <row r="239" spans="1:2">
      <c r="A239" t="s">
        <v>403</v>
      </c>
      <c r="B239">
        <f>[4]p62!B239</f>
        <v>300</v>
      </c>
    </row>
    <row r="240" spans="1:2">
      <c r="A240" t="s">
        <v>404</v>
      </c>
      <c r="B240">
        <f>[4]p62!B240</f>
        <v>1000</v>
      </c>
    </row>
    <row r="241" spans="1:2">
      <c r="A241" t="s">
        <v>405</v>
      </c>
      <c r="B241">
        <f>[4]p62!B241</f>
        <v>1.4</v>
      </c>
    </row>
    <row r="242" spans="1:2">
      <c r="A242" t="s">
        <v>406</v>
      </c>
      <c r="B242">
        <f>[4]p62!B242</f>
        <v>2.4699999999999998</v>
      </c>
    </row>
    <row r="243" spans="1:2">
      <c r="A243" t="s">
        <v>407</v>
      </c>
      <c r="B243">
        <f>[4]p62!B243</f>
        <v>39862863</v>
      </c>
    </row>
    <row r="244" spans="1:2">
      <c r="A244" t="s">
        <v>408</v>
      </c>
      <c r="B244">
        <f>[4]p62!B244</f>
        <v>17579646</v>
      </c>
    </row>
    <row r="245" spans="1:2">
      <c r="A245" t="s">
        <v>409</v>
      </c>
      <c r="B245">
        <f>[4]p62!B245</f>
        <v>45000</v>
      </c>
    </row>
    <row r="246" spans="1:2">
      <c r="A246" t="s">
        <v>410</v>
      </c>
      <c r="B246">
        <f>[4]p62!B246</f>
        <v>0</v>
      </c>
    </row>
    <row r="247" spans="1:2">
      <c r="A247" t="s">
        <v>411</v>
      </c>
      <c r="B247">
        <f>[4]p62!B247</f>
        <v>6.923456619215532</v>
      </c>
    </row>
    <row r="248" spans="1:2">
      <c r="A248" t="s">
        <v>412</v>
      </c>
      <c r="B248">
        <f>[4]p62!B248</f>
        <v>7.2</v>
      </c>
    </row>
    <row r="249" spans="1:2">
      <c r="A249" t="s">
        <v>413</v>
      </c>
      <c r="B249">
        <f>[4]p62!B249</f>
        <v>0</v>
      </c>
    </row>
    <row r="250" spans="1:2">
      <c r="A250" t="s">
        <v>414</v>
      </c>
      <c r="B250">
        <f>[4]p62!B250</f>
        <v>0</v>
      </c>
    </row>
    <row r="251" spans="1:2">
      <c r="A251" t="s">
        <v>415</v>
      </c>
      <c r="B251">
        <f>[4]p62!B251</f>
        <v>0</v>
      </c>
    </row>
    <row r="252" spans="1:2">
      <c r="A252" t="s">
        <v>416</v>
      </c>
      <c r="B252">
        <f>[4]p62!B252</f>
        <v>0</v>
      </c>
    </row>
    <row r="253" spans="1:2">
      <c r="A253" t="s">
        <v>417</v>
      </c>
      <c r="B253">
        <f>[4]p62!B253</f>
        <v>0</v>
      </c>
    </row>
    <row r="254" spans="1:2">
      <c r="A254" t="s">
        <v>418</v>
      </c>
      <c r="B254">
        <f>[4]p62!B254</f>
        <v>0</v>
      </c>
    </row>
    <row r="255" spans="1:2">
      <c r="A255" t="s">
        <v>419</v>
      </c>
      <c r="B255">
        <f>[4]p62!B255</f>
        <v>0</v>
      </c>
    </row>
    <row r="256" spans="1:2">
      <c r="A256" t="s">
        <v>420</v>
      </c>
      <c r="B256">
        <f>[4]p62!B256</f>
        <v>0</v>
      </c>
    </row>
    <row r="257" spans="1:2">
      <c r="A257" t="s">
        <v>421</v>
      </c>
      <c r="B257">
        <f>[4]p62!B257</f>
        <v>0</v>
      </c>
    </row>
    <row r="258" spans="1:2">
      <c r="A258" t="s">
        <v>422</v>
      </c>
      <c r="B258">
        <f>[4]p62!B258</f>
        <v>0</v>
      </c>
    </row>
    <row r="259" spans="1:2">
      <c r="A259" t="s">
        <v>423</v>
      </c>
      <c r="B259">
        <f>[4]p62!B259</f>
        <v>5</v>
      </c>
    </row>
    <row r="260" spans="1:2">
      <c r="A260" t="s">
        <v>1065</v>
      </c>
      <c r="B260">
        <f>[4]p62!B260</f>
        <v>14.950182303922821</v>
      </c>
    </row>
    <row r="261" spans="1:2">
      <c r="A261" t="s">
        <v>1066</v>
      </c>
      <c r="B261">
        <f>[4]p62!B261</f>
        <v>19.888997971908989</v>
      </c>
    </row>
    <row r="262" spans="1:2">
      <c r="A262" t="s">
        <v>227</v>
      </c>
      <c r="B262">
        <f>[4]p62!B262</f>
        <v>90</v>
      </c>
    </row>
    <row r="263" spans="1:2">
      <c r="A263" t="s">
        <v>228</v>
      </c>
      <c r="B263">
        <f>[4]p62!B263</f>
        <v>90</v>
      </c>
    </row>
    <row r="264" spans="1:2">
      <c r="A264" t="s">
        <v>346</v>
      </c>
      <c r="B264">
        <f>[4]p62!B264</f>
        <v>381834</v>
      </c>
    </row>
    <row r="265" spans="1:2">
      <c r="A265" t="s">
        <v>355</v>
      </c>
      <c r="B265">
        <f>[4]p62!B265</f>
        <v>364656</v>
      </c>
    </row>
    <row r="266" spans="1:2">
      <c r="A266" t="s">
        <v>338</v>
      </c>
      <c r="B266">
        <f>[4]p62!B266</f>
        <v>3</v>
      </c>
    </row>
    <row r="267" spans="1:2">
      <c r="A267" t="s">
        <v>339</v>
      </c>
      <c r="B267">
        <f>[4]p62!B267</f>
        <v>1</v>
      </c>
    </row>
    <row r="268" spans="1:2">
      <c r="A268" t="s">
        <v>1067</v>
      </c>
      <c r="B268">
        <f>[4]p62!B268</f>
        <v>916401.6</v>
      </c>
    </row>
    <row r="269" spans="1:2">
      <c r="A269" t="s">
        <v>1068</v>
      </c>
      <c r="B269">
        <f>[4]p62!B269</f>
        <v>1367460</v>
      </c>
    </row>
    <row r="270" spans="1:2">
      <c r="A270" t="s">
        <v>1069</v>
      </c>
      <c r="B270">
        <f>[4]p62!B270</f>
        <v>2606234.5895471908</v>
      </c>
    </row>
    <row r="271" spans="1:2">
      <c r="A271" t="s">
        <v>1070</v>
      </c>
      <c r="B271">
        <f>[4]p62!B271</f>
        <v>0.67340924570047178</v>
      </c>
    </row>
    <row r="272" spans="1:2">
      <c r="A272" t="s">
        <v>1071</v>
      </c>
      <c r="B272">
        <f>[4]p62!B272</f>
        <v>0.74003205230976443</v>
      </c>
    </row>
    <row r="273" spans="1:2">
      <c r="A273" t="s">
        <v>1072</v>
      </c>
      <c r="B273">
        <f>[4]p62!B273</f>
        <v>0.6976301780855314</v>
      </c>
    </row>
    <row r="274" spans="1:2">
      <c r="A274" t="s">
        <v>1073</v>
      </c>
      <c r="B274">
        <f>[4]p62!B274</f>
        <v>0.63942684704041208</v>
      </c>
    </row>
    <row r="275" spans="1:2">
      <c r="A275" t="s">
        <v>1087</v>
      </c>
      <c r="B275">
        <f>[4]p62!B275</f>
        <v>0.66862150922303853</v>
      </c>
    </row>
    <row r="276" spans="1:2">
      <c r="A276" t="s">
        <v>1088</v>
      </c>
      <c r="B276">
        <f>[4]p62!B276</f>
        <v>0.64317895746882314</v>
      </c>
    </row>
    <row r="277" spans="1:2">
      <c r="A277" t="s">
        <v>1091</v>
      </c>
      <c r="B277">
        <f>[4]p62!B277</f>
        <v>3551343.446224777</v>
      </c>
    </row>
    <row r="278" spans="1:2">
      <c r="A278" t="s">
        <v>1092</v>
      </c>
      <c r="B278">
        <f>[4]p62!B278</f>
        <v>1.1179938036723194</v>
      </c>
    </row>
    <row r="279" spans="1:2">
      <c r="A279" t="s">
        <v>1093</v>
      </c>
      <c r="B279">
        <f>[4]p62!B279</f>
        <v>0.5278550870799843</v>
      </c>
    </row>
    <row r="280" spans="1:2">
      <c r="A280" t="s">
        <v>1094</v>
      </c>
      <c r="B280">
        <f>[4]p62!B280</f>
        <v>0.47214491292001565</v>
      </c>
    </row>
    <row r="281" spans="1:2">
      <c r="A281" t="s">
        <v>1099</v>
      </c>
      <c r="B281">
        <f>[4]p62!B281</f>
        <v>6.5207999999999988E-2</v>
      </c>
    </row>
    <row r="282" spans="1:2">
      <c r="A282" t="s">
        <v>1100</v>
      </c>
      <c r="B282">
        <f>[4]p62!B282</f>
        <v>0.1167699070550848</v>
      </c>
    </row>
    <row r="283" spans="1:2">
      <c r="A283" t="s">
        <v>1095</v>
      </c>
      <c r="B283">
        <f>[4]p62!B283</f>
        <v>22283217</v>
      </c>
    </row>
    <row r="284" spans="1:2">
      <c r="A284" t="s">
        <v>1096</v>
      </c>
      <c r="B284">
        <f>[4]p62!B284</f>
        <v>19931431.575743459</v>
      </c>
    </row>
    <row r="285" spans="1:2">
      <c r="A285" t="s">
        <v>1097</v>
      </c>
      <c r="B285">
        <f>[4]p62!B285</f>
        <v>945108.85667758645</v>
      </c>
    </row>
    <row r="286" spans="1:2">
      <c r="A286" t="s">
        <v>1101</v>
      </c>
      <c r="B286">
        <f>[4]p62!B286</f>
        <v>0</v>
      </c>
    </row>
    <row r="287" spans="1:2">
      <c r="A287" t="s">
        <v>1102</v>
      </c>
      <c r="B287">
        <f>[4]p62!B287</f>
        <v>0</v>
      </c>
    </row>
    <row r="288" spans="1:2">
      <c r="A288" t="s">
        <v>1103</v>
      </c>
      <c r="B288">
        <f>[4]p62!B288</f>
        <v>0</v>
      </c>
    </row>
    <row r="289" spans="1:2">
      <c r="A289" t="s">
        <v>1069</v>
      </c>
      <c r="B289">
        <f>[4]p62!B289</f>
        <v>2606234.5895471908</v>
      </c>
    </row>
    <row r="290" spans="1:2">
      <c r="A290" t="s">
        <v>508</v>
      </c>
      <c r="B290">
        <f>[4]p62!B290</f>
        <v>8.9552692116512955E-2</v>
      </c>
    </row>
    <row r="291" spans="1:2">
      <c r="A291" t="s">
        <v>1104</v>
      </c>
      <c r="B291">
        <f>[4]p62!B291</f>
        <v>0.33650342391009547</v>
      </c>
    </row>
  </sheetData>
  <phoneticPr fontId="33" type="noConversion"/>
  <pageMargins left="0.75" right="0.75" top="1" bottom="1" header="0.5" footer="0.5"/>
  <headerFooter alignWithMargins="0"/>
  <drawing r:id="rId1"/>
</worksheet>
</file>

<file path=xl/worksheets/sheet7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7"/>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1217</v>
      </c>
    </row>
    <row r="2" spans="1:11">
      <c r="A2">
        <v>63</v>
      </c>
      <c r="B2" t="s">
        <v>176</v>
      </c>
      <c r="C2" t="s">
        <v>177</v>
      </c>
      <c r="D2" t="s">
        <v>178</v>
      </c>
      <c r="E2" t="s">
        <v>8</v>
      </c>
      <c r="F2" t="s">
        <v>179</v>
      </c>
      <c r="G2" t="s">
        <v>10</v>
      </c>
      <c r="H2" t="s">
        <v>180</v>
      </c>
    </row>
    <row r="3" spans="1:11">
      <c r="A3" t="s">
        <v>181</v>
      </c>
      <c r="B3">
        <f>[4]p63!B3</f>
        <v>0</v>
      </c>
      <c r="C3">
        <f>[4]p63!C3</f>
        <v>0</v>
      </c>
      <c r="D3">
        <f>[4]p63!D3</f>
        <v>0</v>
      </c>
      <c r="E3">
        <f>[4]p63!E3</f>
        <v>0</v>
      </c>
      <c r="F3">
        <f>[4]p63!F3</f>
        <v>0</v>
      </c>
      <c r="G3">
        <f>[4]p63!G3</f>
        <v>0</v>
      </c>
      <c r="H3">
        <f>[4]p63!H3</f>
        <v>0</v>
      </c>
      <c r="I3">
        <f>[4]p63!I3</f>
        <v>0</v>
      </c>
      <c r="J3">
        <f>[4]p63!J3</f>
        <v>0</v>
      </c>
      <c r="K3">
        <f>[4]p63!K3</f>
        <v>0</v>
      </c>
    </row>
    <row r="4" spans="1:11">
      <c r="A4" t="s">
        <v>182</v>
      </c>
      <c r="B4">
        <f>[4]p63!B4</f>
        <v>0</v>
      </c>
      <c r="C4">
        <f>[4]p63!C4</f>
        <v>0</v>
      </c>
      <c r="D4">
        <f>[4]p63!D4</f>
        <v>0</v>
      </c>
      <c r="E4">
        <f>[4]p63!E4</f>
        <v>0</v>
      </c>
      <c r="F4">
        <f>[4]p63!F4</f>
        <v>0</v>
      </c>
      <c r="G4">
        <f>[4]p63!G4</f>
        <v>0</v>
      </c>
      <c r="H4">
        <f>[4]p63!H4</f>
        <v>0</v>
      </c>
      <c r="I4">
        <f>[4]p63!I4</f>
        <v>0</v>
      </c>
      <c r="J4">
        <f>[4]p63!J4</f>
        <v>0</v>
      </c>
      <c r="K4">
        <f>[4]p63!K4</f>
        <v>0</v>
      </c>
    </row>
    <row r="5" spans="1:11">
      <c r="A5" t="s">
        <v>183</v>
      </c>
      <c r="B5">
        <f>[4]p63!B5</f>
        <v>0</v>
      </c>
      <c r="C5">
        <f>[4]p63!C5</f>
        <v>0</v>
      </c>
      <c r="D5">
        <f>[4]p63!D5</f>
        <v>0</v>
      </c>
      <c r="E5">
        <f>[4]p63!E5</f>
        <v>0</v>
      </c>
      <c r="F5">
        <f>[4]p63!F5</f>
        <v>0</v>
      </c>
      <c r="G5">
        <f>[4]p63!G5</f>
        <v>0</v>
      </c>
      <c r="H5">
        <f>[4]p63!H5</f>
        <v>0</v>
      </c>
      <c r="I5">
        <f>[4]p63!I5</f>
        <v>0</v>
      </c>
      <c r="J5">
        <f>[4]p63!J5</f>
        <v>0</v>
      </c>
      <c r="K5">
        <f>[4]p63!K5</f>
        <v>0</v>
      </c>
    </row>
    <row r="6" spans="1:11">
      <c r="A6" t="s">
        <v>184</v>
      </c>
      <c r="B6">
        <f>[4]p63!B6</f>
        <v>0</v>
      </c>
      <c r="C6">
        <f>[4]p63!C6</f>
        <v>0</v>
      </c>
      <c r="D6">
        <f>[4]p63!D6</f>
        <v>0</v>
      </c>
      <c r="E6">
        <f>[4]p63!E6</f>
        <v>0</v>
      </c>
      <c r="F6">
        <f>[4]p63!F6</f>
        <v>0</v>
      </c>
      <c r="G6">
        <f>[4]p63!G6</f>
        <v>0</v>
      </c>
      <c r="H6">
        <f>[4]p63!H6</f>
        <v>0</v>
      </c>
      <c r="I6">
        <f>[4]p63!I6</f>
        <v>0</v>
      </c>
      <c r="J6">
        <f>[4]p63!J6</f>
        <v>0</v>
      </c>
      <c r="K6">
        <f>[4]p63!K6</f>
        <v>0</v>
      </c>
    </row>
    <row r="7" spans="1:11">
      <c r="A7" t="s">
        <v>185</v>
      </c>
      <c r="B7">
        <f>[4]p63!B7</f>
        <v>0</v>
      </c>
      <c r="C7">
        <f>[4]p63!C7</f>
        <v>0</v>
      </c>
      <c r="D7">
        <f>[4]p63!D7</f>
        <v>0</v>
      </c>
      <c r="E7">
        <f>[4]p63!E7</f>
        <v>0</v>
      </c>
      <c r="F7">
        <f>[4]p63!F7</f>
        <v>0</v>
      </c>
      <c r="G7">
        <f>[4]p63!G7</f>
        <v>0</v>
      </c>
      <c r="H7">
        <f>[4]p63!H7</f>
        <v>0</v>
      </c>
      <c r="I7">
        <f>[4]p63!I7</f>
        <v>0</v>
      </c>
      <c r="J7">
        <f>[4]p63!J7</f>
        <v>0</v>
      </c>
      <c r="K7">
        <f>[4]p63!K7</f>
        <v>0</v>
      </c>
    </row>
    <row r="8" spans="1:11">
      <c r="A8" t="s">
        <v>186</v>
      </c>
      <c r="B8">
        <f>[4]p63!B8</f>
        <v>0</v>
      </c>
      <c r="C8">
        <f>[4]p63!C8</f>
        <v>0</v>
      </c>
      <c r="D8">
        <f>[4]p63!D8</f>
        <v>0</v>
      </c>
      <c r="E8">
        <f>[4]p63!E8</f>
        <v>0</v>
      </c>
      <c r="F8">
        <f>[4]p63!F8</f>
        <v>0</v>
      </c>
      <c r="G8">
        <f>[4]p63!G8</f>
        <v>0</v>
      </c>
      <c r="H8">
        <f>[4]p63!H8</f>
        <v>0</v>
      </c>
      <c r="I8">
        <f>[4]p63!I8</f>
        <v>0</v>
      </c>
      <c r="J8">
        <f>[4]p63!J8</f>
        <v>0</v>
      </c>
      <c r="K8">
        <f>[4]p63!K8</f>
        <v>0</v>
      </c>
    </row>
    <row r="9" spans="1:11">
      <c r="A9" t="s">
        <v>187</v>
      </c>
      <c r="B9">
        <f>[4]p63!B9</f>
        <v>0</v>
      </c>
      <c r="C9">
        <f>[4]p63!C9</f>
        <v>0</v>
      </c>
      <c r="D9">
        <f>[4]p63!D9</f>
        <v>0</v>
      </c>
      <c r="E9">
        <f>[4]p63!E9</f>
        <v>0</v>
      </c>
      <c r="F9">
        <f>[4]p63!F9</f>
        <v>0</v>
      </c>
      <c r="G9">
        <f>[4]p63!G9</f>
        <v>0</v>
      </c>
      <c r="H9">
        <f>[4]p63!H9</f>
        <v>0</v>
      </c>
      <c r="I9">
        <f>[4]p63!I9</f>
        <v>0</v>
      </c>
      <c r="J9">
        <f>[4]p63!J9</f>
        <v>0</v>
      </c>
      <c r="K9">
        <f>[4]p63!K9</f>
        <v>0</v>
      </c>
    </row>
    <row r="10" spans="1:11">
      <c r="A10" t="s">
        <v>188</v>
      </c>
      <c r="B10">
        <f>[4]p63!B10</f>
        <v>0</v>
      </c>
      <c r="C10">
        <f>[4]p63!C10</f>
        <v>0</v>
      </c>
      <c r="D10">
        <f>[4]p63!D10</f>
        <v>0</v>
      </c>
      <c r="E10">
        <f>[4]p63!E10</f>
        <v>0</v>
      </c>
      <c r="F10">
        <f>[4]p63!F10</f>
        <v>0</v>
      </c>
      <c r="G10">
        <f>[4]p63!G10</f>
        <v>0</v>
      </c>
      <c r="H10">
        <f>[4]p63!H10</f>
        <v>0</v>
      </c>
      <c r="I10">
        <f>[4]p63!I10</f>
        <v>0</v>
      </c>
      <c r="J10">
        <f>[4]p63!J10</f>
        <v>0</v>
      </c>
      <c r="K10">
        <f>[4]p63!K10</f>
        <v>0</v>
      </c>
    </row>
    <row r="11" spans="1:11">
      <c r="A11" t="s">
        <v>189</v>
      </c>
      <c r="B11">
        <f>[4]p63!B11</f>
        <v>0</v>
      </c>
      <c r="C11">
        <f>[4]p63!C11</f>
        <v>0</v>
      </c>
      <c r="D11">
        <f>[4]p63!D11</f>
        <v>0</v>
      </c>
      <c r="E11">
        <f>[4]p63!E11</f>
        <v>0</v>
      </c>
      <c r="F11">
        <f>[4]p63!F11</f>
        <v>0</v>
      </c>
      <c r="G11">
        <f>[4]p63!G11</f>
        <v>0</v>
      </c>
      <c r="H11">
        <f>[4]p63!H11</f>
        <v>0</v>
      </c>
      <c r="I11">
        <f>[4]p63!I11</f>
        <v>0</v>
      </c>
      <c r="J11">
        <f>[4]p63!J11</f>
        <v>0</v>
      </c>
      <c r="K11">
        <f>[4]p63!K11</f>
        <v>0</v>
      </c>
    </row>
    <row r="12" spans="1:11">
      <c r="A12" t="s">
        <v>190</v>
      </c>
      <c r="B12">
        <f>[4]p63!B12</f>
        <v>0</v>
      </c>
      <c r="C12">
        <f>[4]p63!C12</f>
        <v>0</v>
      </c>
      <c r="D12">
        <f>[4]p63!D12</f>
        <v>0</v>
      </c>
      <c r="E12">
        <f>[4]p63!E12</f>
        <v>0</v>
      </c>
      <c r="F12">
        <f>[4]p63!F12</f>
        <v>0</v>
      </c>
      <c r="G12">
        <f>[4]p63!G12</f>
        <v>0</v>
      </c>
      <c r="H12">
        <f>[4]p63!H12</f>
        <v>0</v>
      </c>
      <c r="I12">
        <f>[4]p63!I12</f>
        <v>0</v>
      </c>
      <c r="J12">
        <f>[4]p63!J12</f>
        <v>0</v>
      </c>
      <c r="K12">
        <f>[4]p63!K12</f>
        <v>0</v>
      </c>
    </row>
    <row r="13" spans="1:11">
      <c r="A13" t="s">
        <v>191</v>
      </c>
      <c r="B13">
        <f>[4]p63!B13</f>
        <v>0</v>
      </c>
      <c r="C13">
        <f>[4]p63!C13</f>
        <v>0</v>
      </c>
      <c r="D13">
        <f>[4]p63!D13</f>
        <v>0</v>
      </c>
      <c r="E13">
        <f>[4]p63!E13</f>
        <v>0</v>
      </c>
      <c r="F13">
        <f>[4]p63!F13</f>
        <v>0</v>
      </c>
      <c r="G13">
        <f>[4]p63!G13</f>
        <v>0</v>
      </c>
      <c r="H13">
        <f>[4]p63!H13</f>
        <v>0</v>
      </c>
      <c r="I13">
        <f>[4]p63!I13</f>
        <v>0</v>
      </c>
      <c r="J13">
        <f>[4]p63!J13</f>
        <v>0</v>
      </c>
      <c r="K13">
        <f>[4]p63!K13</f>
        <v>0</v>
      </c>
    </row>
    <row r="14" spans="1:11">
      <c r="A14" t="s">
        <v>192</v>
      </c>
      <c r="B14">
        <f>[4]p63!B14</f>
        <v>0</v>
      </c>
      <c r="C14">
        <f>[4]p63!C14</f>
        <v>0</v>
      </c>
      <c r="D14">
        <f>[4]p63!D14</f>
        <v>0</v>
      </c>
      <c r="E14">
        <f>[4]p63!E14</f>
        <v>0</v>
      </c>
      <c r="F14">
        <f>[4]p63!F14</f>
        <v>0</v>
      </c>
      <c r="G14">
        <f>[4]p63!G14</f>
        <v>0</v>
      </c>
      <c r="H14">
        <f>[4]p63!H14</f>
        <v>0</v>
      </c>
      <c r="I14">
        <f>[4]p63!I14</f>
        <v>0</v>
      </c>
      <c r="J14">
        <f>[4]p63!J14</f>
        <v>0</v>
      </c>
      <c r="K14">
        <f>[4]p63!K14</f>
        <v>0</v>
      </c>
    </row>
    <row r="15" spans="1:11">
      <c r="A15" t="s">
        <v>193</v>
      </c>
      <c r="B15">
        <f>[4]p63!B15</f>
        <v>0</v>
      </c>
      <c r="C15">
        <f>[4]p63!C15</f>
        <v>0</v>
      </c>
      <c r="D15">
        <f>[4]p63!D15</f>
        <v>0</v>
      </c>
      <c r="E15">
        <f>[4]p63!E15</f>
        <v>0</v>
      </c>
      <c r="F15">
        <f>[4]p63!F15</f>
        <v>0</v>
      </c>
      <c r="G15">
        <f>[4]p63!G15</f>
        <v>0</v>
      </c>
      <c r="H15">
        <f>[4]p63!H15</f>
        <v>0</v>
      </c>
      <c r="I15">
        <f>[4]p63!I15</f>
        <v>0</v>
      </c>
      <c r="J15">
        <f>[4]p63!J15</f>
        <v>0</v>
      </c>
      <c r="K15">
        <f>[4]p63!K15</f>
        <v>0</v>
      </c>
    </row>
    <row r="16" spans="1:11">
      <c r="A16" t="s">
        <v>194</v>
      </c>
      <c r="B16">
        <f>[4]p63!B16</f>
        <v>0</v>
      </c>
      <c r="C16">
        <f>[4]p63!C16</f>
        <v>0</v>
      </c>
      <c r="D16">
        <f>[4]p63!D16</f>
        <v>0</v>
      </c>
      <c r="E16">
        <f>[4]p63!E16</f>
        <v>0</v>
      </c>
      <c r="F16">
        <f>[4]p63!F16</f>
        <v>0</v>
      </c>
      <c r="G16">
        <f>[4]p63!G16</f>
        <v>0</v>
      </c>
      <c r="H16">
        <f>[4]p63!H16</f>
        <v>0</v>
      </c>
      <c r="I16">
        <f>[4]p63!I16</f>
        <v>0</v>
      </c>
      <c r="J16">
        <f>[4]p63!J16</f>
        <v>0</v>
      </c>
      <c r="K16">
        <f>[4]p63!K16</f>
        <v>0</v>
      </c>
    </row>
    <row r="17" spans="1:11">
      <c r="A17" t="s">
        <v>195</v>
      </c>
      <c r="B17">
        <f>[4]p63!B17</f>
        <v>0</v>
      </c>
      <c r="C17">
        <f>[4]p63!C17</f>
        <v>0</v>
      </c>
      <c r="D17">
        <f>[4]p63!D17</f>
        <v>0</v>
      </c>
      <c r="E17">
        <f>[4]p63!E17</f>
        <v>0</v>
      </c>
      <c r="F17">
        <f>[4]p63!F17</f>
        <v>0</v>
      </c>
      <c r="G17">
        <f>[4]p63!G17</f>
        <v>0</v>
      </c>
      <c r="H17">
        <f>[4]p63!H17</f>
        <v>0</v>
      </c>
      <c r="I17">
        <f>[4]p63!I17</f>
        <v>0</v>
      </c>
      <c r="J17">
        <f>[4]p63!J17</f>
        <v>0</v>
      </c>
      <c r="K17">
        <f>[4]p63!K17</f>
        <v>0</v>
      </c>
    </row>
    <row r="18" spans="1:11">
      <c r="A18" t="s">
        <v>196</v>
      </c>
      <c r="B18">
        <f>[4]p63!B18</f>
        <v>0</v>
      </c>
      <c r="C18">
        <f>[4]p63!C18</f>
        <v>0</v>
      </c>
      <c r="D18">
        <f>[4]p63!D18</f>
        <v>0</v>
      </c>
      <c r="E18">
        <f>[4]p63!E18</f>
        <v>0</v>
      </c>
      <c r="F18">
        <f>[4]p63!F18</f>
        <v>0</v>
      </c>
      <c r="G18">
        <f>[4]p63!G18</f>
        <v>0</v>
      </c>
      <c r="H18">
        <f>[4]p63!H18</f>
        <v>0</v>
      </c>
      <c r="I18">
        <f>[4]p63!I18</f>
        <v>0</v>
      </c>
      <c r="J18">
        <f>[4]p63!J18</f>
        <v>0</v>
      </c>
      <c r="K18">
        <f>[4]p63!K18</f>
        <v>0</v>
      </c>
    </row>
    <row r="19" spans="1:11">
      <c r="A19" t="s">
        <v>197</v>
      </c>
      <c r="B19">
        <f>[4]p63!B19</f>
        <v>0</v>
      </c>
      <c r="C19">
        <f>[4]p63!C19</f>
        <v>0</v>
      </c>
      <c r="D19">
        <f>[4]p63!D19</f>
        <v>0</v>
      </c>
      <c r="E19">
        <f>[4]p63!E19</f>
        <v>0</v>
      </c>
      <c r="F19">
        <f>[4]p63!F19</f>
        <v>0</v>
      </c>
      <c r="G19">
        <f>[4]p63!G19</f>
        <v>0</v>
      </c>
      <c r="H19">
        <f>[4]p63!H19</f>
        <v>0</v>
      </c>
      <c r="I19">
        <f>[4]p63!I19</f>
        <v>0</v>
      </c>
      <c r="J19">
        <f>[4]p63!J19</f>
        <v>0</v>
      </c>
      <c r="K19">
        <f>[4]p63!K19</f>
        <v>0</v>
      </c>
    </row>
    <row r="20" spans="1:11">
      <c r="A20" t="s">
        <v>198</v>
      </c>
      <c r="B20">
        <f>[4]p63!B20</f>
        <v>0</v>
      </c>
      <c r="C20">
        <f>[4]p63!C20</f>
        <v>0</v>
      </c>
      <c r="D20">
        <f>[4]p63!D20</f>
        <v>0</v>
      </c>
      <c r="E20">
        <f>[4]p63!E20</f>
        <v>0</v>
      </c>
      <c r="F20">
        <f>[4]p63!F20</f>
        <v>0</v>
      </c>
      <c r="G20">
        <f>[4]p63!G20</f>
        <v>0</v>
      </c>
      <c r="H20">
        <f>[4]p63!H20</f>
        <v>0</v>
      </c>
      <c r="I20">
        <f>[4]p63!I20</f>
        <v>0</v>
      </c>
      <c r="J20">
        <f>[4]p63!J20</f>
        <v>0</v>
      </c>
      <c r="K20">
        <f>[4]p63!K20</f>
        <v>0</v>
      </c>
    </row>
    <row r="21" spans="1:11">
      <c r="A21" t="s">
        <v>199</v>
      </c>
      <c r="B21">
        <f>[4]p63!B21</f>
        <v>0</v>
      </c>
      <c r="C21">
        <f>[4]p63!C21</f>
        <v>0</v>
      </c>
      <c r="D21">
        <f>[4]p63!D21</f>
        <v>0</v>
      </c>
      <c r="E21">
        <f>[4]p63!E21</f>
        <v>0</v>
      </c>
      <c r="F21">
        <f>[4]p63!F21</f>
        <v>0</v>
      </c>
      <c r="G21">
        <f>[4]p63!G21</f>
        <v>0</v>
      </c>
      <c r="H21">
        <f>[4]p63!H21</f>
        <v>0</v>
      </c>
      <c r="I21">
        <f>[4]p63!I21</f>
        <v>0</v>
      </c>
      <c r="J21">
        <f>[4]p63!J21</f>
        <v>0</v>
      </c>
      <c r="K21">
        <f>[4]p63!K21</f>
        <v>0</v>
      </c>
    </row>
    <row r="22" spans="1:11">
      <c r="A22" t="s">
        <v>200</v>
      </c>
      <c r="B22">
        <f>[4]p63!B22</f>
        <v>0</v>
      </c>
      <c r="C22">
        <f>[4]p63!C22</f>
        <v>0</v>
      </c>
      <c r="D22">
        <f>[4]p63!D22</f>
        <v>0</v>
      </c>
      <c r="E22">
        <f>[4]p63!E22</f>
        <v>0</v>
      </c>
      <c r="F22">
        <f>[4]p63!F22</f>
        <v>0</v>
      </c>
      <c r="G22">
        <f>[4]p63!G22</f>
        <v>0</v>
      </c>
      <c r="H22">
        <f>[4]p63!H22</f>
        <v>0</v>
      </c>
      <c r="I22">
        <f>[4]p63!I22</f>
        <v>0</v>
      </c>
      <c r="J22">
        <f>[4]p63!J22</f>
        <v>0</v>
      </c>
      <c r="K22">
        <f>[4]p63!K22</f>
        <v>0</v>
      </c>
    </row>
    <row r="23" spans="1:11">
      <c r="A23" t="s">
        <v>201</v>
      </c>
      <c r="B23">
        <f>[4]p63!B23</f>
        <v>0</v>
      </c>
      <c r="C23">
        <f>[4]p63!C23</f>
        <v>0</v>
      </c>
      <c r="D23">
        <f>[4]p63!D23</f>
        <v>0</v>
      </c>
      <c r="E23">
        <f>[4]p63!E23</f>
        <v>0</v>
      </c>
      <c r="F23">
        <f>[4]p63!F23</f>
        <v>0</v>
      </c>
      <c r="G23">
        <f>[4]p63!G23</f>
        <v>0</v>
      </c>
      <c r="H23">
        <f>[4]p63!H23</f>
        <v>0</v>
      </c>
      <c r="I23">
        <f>[4]p63!I23</f>
        <v>0</v>
      </c>
      <c r="J23">
        <f>[4]p63!J23</f>
        <v>0</v>
      </c>
      <c r="K23">
        <f>[4]p63!K23</f>
        <v>0</v>
      </c>
    </row>
    <row r="24" spans="1:11">
      <c r="A24" t="s">
        <v>202</v>
      </c>
      <c r="B24">
        <f>[4]p63!B24</f>
        <v>0</v>
      </c>
      <c r="C24">
        <f>[4]p63!C24</f>
        <v>0</v>
      </c>
      <c r="D24">
        <f>[4]p63!D24</f>
        <v>0</v>
      </c>
      <c r="E24">
        <f>[4]p63!E24</f>
        <v>0</v>
      </c>
      <c r="F24">
        <f>[4]p63!F24</f>
        <v>0</v>
      </c>
      <c r="G24">
        <f>[4]p63!G24</f>
        <v>0</v>
      </c>
      <c r="H24">
        <f>[4]p63!H24</f>
        <v>0</v>
      </c>
      <c r="I24">
        <f>[4]p63!I24</f>
        <v>0</v>
      </c>
      <c r="J24">
        <f>[4]p63!J24</f>
        <v>0</v>
      </c>
      <c r="K24">
        <f>[4]p63!K24</f>
        <v>0</v>
      </c>
    </row>
    <row r="25" spans="1:11">
      <c r="A25" t="s">
        <v>203</v>
      </c>
      <c r="B25">
        <f>[4]p63!B25</f>
        <v>0</v>
      </c>
      <c r="C25">
        <f>[4]p63!C25</f>
        <v>0</v>
      </c>
      <c r="D25">
        <f>[4]p63!D25</f>
        <v>0</v>
      </c>
      <c r="E25">
        <f>[4]p63!E25</f>
        <v>0</v>
      </c>
      <c r="F25">
        <f>[4]p63!F25</f>
        <v>0</v>
      </c>
      <c r="G25">
        <f>[4]p63!G25</f>
        <v>0</v>
      </c>
      <c r="H25">
        <f>[4]p63!H25</f>
        <v>0</v>
      </c>
      <c r="I25">
        <f>[4]p63!I25</f>
        <v>0</v>
      </c>
      <c r="J25">
        <f>[4]p63!J25</f>
        <v>0</v>
      </c>
      <c r="K25">
        <f>[4]p63!K25</f>
        <v>0</v>
      </c>
    </row>
    <row r="26" spans="1:11">
      <c r="A26" t="s">
        <v>204</v>
      </c>
      <c r="B26">
        <f>[4]p63!B26</f>
        <v>0</v>
      </c>
      <c r="C26">
        <f>[4]p63!C26</f>
        <v>0</v>
      </c>
      <c r="D26">
        <f>[4]p63!D26</f>
        <v>0</v>
      </c>
      <c r="E26">
        <f>[4]p63!E26</f>
        <v>0</v>
      </c>
      <c r="F26">
        <f>[4]p63!F26</f>
        <v>0</v>
      </c>
      <c r="G26">
        <f>[4]p63!G26</f>
        <v>0</v>
      </c>
      <c r="H26">
        <f>[4]p63!H26</f>
        <v>0</v>
      </c>
      <c r="I26">
        <f>[4]p63!I26</f>
        <v>0</v>
      </c>
      <c r="J26">
        <f>[4]p63!J26</f>
        <v>0</v>
      </c>
      <c r="K26">
        <f>[4]p63!K26</f>
        <v>0</v>
      </c>
    </row>
    <row r="27" spans="1:11">
      <c r="A27" t="s">
        <v>205</v>
      </c>
      <c r="B27">
        <f>[4]p63!B27</f>
        <v>0</v>
      </c>
      <c r="C27">
        <f>[4]p63!C27</f>
        <v>0</v>
      </c>
      <c r="D27">
        <f>[4]p63!D27</f>
        <v>0</v>
      </c>
      <c r="E27">
        <f>[4]p63!E27</f>
        <v>0</v>
      </c>
      <c r="F27">
        <f>[4]p63!F27</f>
        <v>0</v>
      </c>
      <c r="G27">
        <f>[4]p63!G27</f>
        <v>0</v>
      </c>
      <c r="H27">
        <f>[4]p63!H27</f>
        <v>0</v>
      </c>
      <c r="I27">
        <f>[4]p63!I27</f>
        <v>0</v>
      </c>
      <c r="J27">
        <f>[4]p63!J27</f>
        <v>0</v>
      </c>
      <c r="K27">
        <f>[4]p63!K27</f>
        <v>0</v>
      </c>
    </row>
    <row r="28" spans="1:11">
      <c r="A28" t="s">
        <v>206</v>
      </c>
      <c r="B28">
        <f>[4]p63!B28</f>
        <v>0</v>
      </c>
      <c r="C28">
        <f>[4]p63!C28</f>
        <v>0</v>
      </c>
      <c r="D28">
        <f>[4]p63!D28</f>
        <v>0</v>
      </c>
      <c r="E28">
        <f>[4]p63!E28</f>
        <v>0</v>
      </c>
      <c r="F28">
        <f>[4]p63!F28</f>
        <v>0</v>
      </c>
      <c r="G28">
        <f>[4]p63!G28</f>
        <v>0</v>
      </c>
      <c r="H28">
        <f>[4]p63!H28</f>
        <v>0</v>
      </c>
      <c r="I28">
        <f>[4]p63!I28</f>
        <v>0</v>
      </c>
      <c r="J28">
        <f>[4]p63!J28</f>
        <v>0</v>
      </c>
      <c r="K28">
        <f>[4]p63!K28</f>
        <v>0</v>
      </c>
    </row>
    <row r="29" spans="1:11">
      <c r="A29" t="s">
        <v>207</v>
      </c>
      <c r="B29">
        <f>[4]p63!B29</f>
        <v>0</v>
      </c>
      <c r="C29">
        <f>[4]p63!C29</f>
        <v>0</v>
      </c>
      <c r="D29">
        <f>[4]p63!D29</f>
        <v>0</v>
      </c>
      <c r="E29">
        <f>[4]p63!E29</f>
        <v>0</v>
      </c>
      <c r="F29">
        <f>[4]p63!F29</f>
        <v>0</v>
      </c>
      <c r="G29">
        <f>[4]p63!G29</f>
        <v>0</v>
      </c>
      <c r="H29">
        <f>[4]p63!H29</f>
        <v>0</v>
      </c>
      <c r="I29">
        <f>[4]p63!I29</f>
        <v>0</v>
      </c>
      <c r="J29">
        <f>[4]p63!J29</f>
        <v>0</v>
      </c>
      <c r="K29">
        <f>[4]p63!K29</f>
        <v>0</v>
      </c>
    </row>
    <row r="30" spans="1:11">
      <c r="A30" t="s">
        <v>208</v>
      </c>
      <c r="B30">
        <f>[4]p63!B30</f>
        <v>0</v>
      </c>
      <c r="C30">
        <f>[4]p63!C30</f>
        <v>0</v>
      </c>
      <c r="D30">
        <f>[4]p63!D30</f>
        <v>0</v>
      </c>
      <c r="E30">
        <f>[4]p63!E30</f>
        <v>0</v>
      </c>
      <c r="F30">
        <f>[4]p63!F30</f>
        <v>0</v>
      </c>
      <c r="G30">
        <f>[4]p63!G30</f>
        <v>0</v>
      </c>
      <c r="H30">
        <f>[4]p63!H30</f>
        <v>0</v>
      </c>
      <c r="I30">
        <f>[4]p63!I30</f>
        <v>0</v>
      </c>
      <c r="J30">
        <f>[4]p63!J30</f>
        <v>0</v>
      </c>
      <c r="K30">
        <f>[4]p63!K30</f>
        <v>0</v>
      </c>
    </row>
    <row r="31" spans="1:11">
      <c r="A31" t="s">
        <v>209</v>
      </c>
      <c r="B31">
        <f>[4]p63!B31</f>
        <v>0</v>
      </c>
      <c r="C31">
        <f>[4]p63!C31</f>
        <v>0</v>
      </c>
      <c r="D31">
        <f>[4]p63!D31</f>
        <v>0</v>
      </c>
      <c r="E31">
        <f>[4]p63!E31</f>
        <v>0</v>
      </c>
      <c r="F31">
        <f>[4]p63!F31</f>
        <v>0</v>
      </c>
      <c r="G31">
        <f>[4]p63!G31</f>
        <v>0</v>
      </c>
      <c r="H31">
        <f>[4]p63!H31</f>
        <v>0</v>
      </c>
      <c r="I31">
        <f>[4]p63!I31</f>
        <v>0</v>
      </c>
      <c r="J31">
        <f>[4]p63!J31</f>
        <v>0</v>
      </c>
      <c r="K31">
        <f>[4]p63!K31</f>
        <v>0</v>
      </c>
    </row>
    <row r="32" spans="1:11">
      <c r="A32" t="s">
        <v>210</v>
      </c>
      <c r="B32">
        <f>[4]p63!B32</f>
        <v>0</v>
      </c>
      <c r="C32">
        <f>[4]p63!C32</f>
        <v>0</v>
      </c>
      <c r="D32">
        <f>[4]p63!D32</f>
        <v>0</v>
      </c>
      <c r="E32">
        <f>[4]p63!E32</f>
        <v>0</v>
      </c>
      <c r="F32">
        <f>[4]p63!F32</f>
        <v>0</v>
      </c>
      <c r="G32">
        <f>[4]p63!G32</f>
        <v>0</v>
      </c>
      <c r="H32">
        <f>[4]p63!H32</f>
        <v>0</v>
      </c>
      <c r="I32">
        <f>[4]p63!I32</f>
        <v>0</v>
      </c>
      <c r="J32">
        <f>[4]p63!J32</f>
        <v>0</v>
      </c>
      <c r="K32">
        <f>[4]p63!K32</f>
        <v>0</v>
      </c>
    </row>
    <row r="33" spans="1:11">
      <c r="A33" t="s">
        <v>211</v>
      </c>
      <c r="B33">
        <f>[4]p63!B33</f>
        <v>0</v>
      </c>
      <c r="C33">
        <f>[4]p63!C33</f>
        <v>0</v>
      </c>
      <c r="D33">
        <f>[4]p63!D33</f>
        <v>0</v>
      </c>
      <c r="E33">
        <f>[4]p63!E33</f>
        <v>0</v>
      </c>
      <c r="F33">
        <f>[4]p63!F33</f>
        <v>0</v>
      </c>
      <c r="G33">
        <f>[4]p63!G33</f>
        <v>0</v>
      </c>
      <c r="H33">
        <f>[4]p63!H33</f>
        <v>0</v>
      </c>
      <c r="I33">
        <f>[4]p63!I33</f>
        <v>0</v>
      </c>
      <c r="J33">
        <f>[4]p63!J33</f>
        <v>0</v>
      </c>
      <c r="K33">
        <f>[4]p63!K33</f>
        <v>0</v>
      </c>
    </row>
    <row r="34" spans="1:11">
      <c r="A34" t="s">
        <v>212</v>
      </c>
      <c r="B34">
        <f>[4]p63!B34</f>
        <v>0</v>
      </c>
      <c r="C34">
        <f>[4]p63!C34</f>
        <v>0</v>
      </c>
      <c r="D34">
        <f>[4]p63!D34</f>
        <v>0</v>
      </c>
      <c r="E34">
        <f>[4]p63!E34</f>
        <v>0</v>
      </c>
      <c r="F34">
        <f>[4]p63!F34</f>
        <v>0</v>
      </c>
      <c r="G34">
        <f>[4]p63!G34</f>
        <v>0</v>
      </c>
      <c r="H34">
        <f>[4]p63!H34</f>
        <v>0</v>
      </c>
      <c r="I34">
        <f>[4]p63!I34</f>
        <v>0</v>
      </c>
      <c r="J34">
        <f>[4]p63!J34</f>
        <v>0</v>
      </c>
      <c r="K34">
        <f>[4]p63!K34</f>
        <v>0</v>
      </c>
    </row>
    <row r="35" spans="1:11">
      <c r="A35" t="s">
        <v>213</v>
      </c>
      <c r="B35">
        <f>[4]p63!B35</f>
        <v>0</v>
      </c>
      <c r="C35">
        <f>[4]p63!C35</f>
        <v>0</v>
      </c>
      <c r="D35">
        <f>[4]p63!D35</f>
        <v>0</v>
      </c>
      <c r="E35">
        <f>[4]p63!E35</f>
        <v>0</v>
      </c>
      <c r="F35">
        <f>[4]p63!F35</f>
        <v>0</v>
      </c>
      <c r="G35">
        <f>[4]p63!G35</f>
        <v>0</v>
      </c>
      <c r="H35">
        <f>[4]p63!H35</f>
        <v>0</v>
      </c>
      <c r="I35">
        <f>[4]p63!I35</f>
        <v>0</v>
      </c>
      <c r="J35">
        <f>[4]p63!J35</f>
        <v>0</v>
      </c>
      <c r="K35">
        <f>[4]p63!K35</f>
        <v>0</v>
      </c>
    </row>
    <row r="36" spans="1:11">
      <c r="A36" t="s">
        <v>214</v>
      </c>
      <c r="B36">
        <f>[4]p63!B36</f>
        <v>0</v>
      </c>
      <c r="C36">
        <f>[4]p63!C36</f>
        <v>0</v>
      </c>
      <c r="D36">
        <f>[4]p63!D36</f>
        <v>0</v>
      </c>
      <c r="E36">
        <f>[4]p63!E36</f>
        <v>0</v>
      </c>
      <c r="F36">
        <f>[4]p63!F36</f>
        <v>0</v>
      </c>
      <c r="G36">
        <f>[4]p63!G36</f>
        <v>0</v>
      </c>
      <c r="H36">
        <f>[4]p63!H36</f>
        <v>0</v>
      </c>
      <c r="I36">
        <f>[4]p63!I36</f>
        <v>0</v>
      </c>
      <c r="J36">
        <f>[4]p63!J36</f>
        <v>0</v>
      </c>
      <c r="K36">
        <f>[4]p63!K36</f>
        <v>0</v>
      </c>
    </row>
    <row r="37" spans="1:11">
      <c r="A37" t="s">
        <v>215</v>
      </c>
      <c r="B37">
        <f>[4]p63!B37</f>
        <v>0</v>
      </c>
      <c r="C37">
        <f>[4]p63!C37</f>
        <v>0</v>
      </c>
      <c r="D37">
        <f>[4]p63!D37</f>
        <v>0</v>
      </c>
      <c r="E37">
        <f>[4]p63!E37</f>
        <v>0</v>
      </c>
      <c r="F37">
        <f>[4]p63!F37</f>
        <v>0</v>
      </c>
      <c r="G37">
        <f>[4]p63!G37</f>
        <v>0</v>
      </c>
      <c r="H37">
        <f>[4]p63!H37</f>
        <v>0</v>
      </c>
      <c r="I37">
        <f>[4]p63!I37</f>
        <v>0</v>
      </c>
      <c r="J37">
        <f>[4]p63!J37</f>
        <v>0</v>
      </c>
      <c r="K37">
        <f>[4]p63!K37</f>
        <v>0</v>
      </c>
    </row>
    <row r="38" spans="1:11">
      <c r="A38" t="s">
        <v>216</v>
      </c>
      <c r="B38">
        <f>[4]p63!B38</f>
        <v>0</v>
      </c>
      <c r="C38">
        <f>[4]p63!C38</f>
        <v>0</v>
      </c>
      <c r="D38">
        <f>[4]p63!D38</f>
        <v>0</v>
      </c>
      <c r="E38">
        <f>[4]p63!E38</f>
        <v>0</v>
      </c>
      <c r="F38">
        <f>[4]p63!F38</f>
        <v>0</v>
      </c>
      <c r="G38">
        <f>[4]p63!G38</f>
        <v>0</v>
      </c>
      <c r="H38">
        <f>[4]p63!H38</f>
        <v>0</v>
      </c>
      <c r="I38">
        <f>[4]p63!I38</f>
        <v>0</v>
      </c>
      <c r="J38">
        <f>[4]p63!J38</f>
        <v>0</v>
      </c>
      <c r="K38">
        <f>[4]p63!K38</f>
        <v>0</v>
      </c>
    </row>
    <row r="39" spans="1:11">
      <c r="A39" t="s">
        <v>217</v>
      </c>
      <c r="B39">
        <f>[4]p63!B39</f>
        <v>0</v>
      </c>
      <c r="C39">
        <f>[4]p63!C39</f>
        <v>0</v>
      </c>
      <c r="D39">
        <f>[4]p63!D39</f>
        <v>0</v>
      </c>
      <c r="E39">
        <f>[4]p63!E39</f>
        <v>0</v>
      </c>
      <c r="F39">
        <f>[4]p63!F39</f>
        <v>0</v>
      </c>
      <c r="G39">
        <f>[4]p63!G39</f>
        <v>0</v>
      </c>
      <c r="H39">
        <f>[4]p63!H39</f>
        <v>0</v>
      </c>
      <c r="I39">
        <f>[4]p63!I39</f>
        <v>0</v>
      </c>
      <c r="J39">
        <f>[4]p63!J39</f>
        <v>0</v>
      </c>
      <c r="K39">
        <f>[4]p63!K39</f>
        <v>0</v>
      </c>
    </row>
    <row r="40" spans="1:11">
      <c r="A40" t="s">
        <v>218</v>
      </c>
      <c r="B40">
        <f>[4]p63!B40</f>
        <v>0</v>
      </c>
      <c r="C40">
        <f>[4]p63!C40</f>
        <v>0</v>
      </c>
      <c r="D40">
        <f>[4]p63!D40</f>
        <v>0</v>
      </c>
      <c r="E40">
        <f>[4]p63!E40</f>
        <v>0</v>
      </c>
      <c r="F40">
        <f>[4]p63!F40</f>
        <v>0</v>
      </c>
      <c r="G40">
        <f>[4]p63!G40</f>
        <v>0</v>
      </c>
      <c r="H40">
        <f>[4]p63!H40</f>
        <v>0</v>
      </c>
      <c r="I40">
        <f>[4]p63!I40</f>
        <v>0</v>
      </c>
      <c r="J40">
        <f>[4]p63!J40</f>
        <v>0</v>
      </c>
      <c r="K40">
        <f>[4]p63!K40</f>
        <v>0</v>
      </c>
    </row>
    <row r="41" spans="1:11">
      <c r="A41" t="s">
        <v>219</v>
      </c>
      <c r="B41">
        <f>[4]p63!B41</f>
        <v>0</v>
      </c>
      <c r="C41">
        <f>[4]p63!C41</f>
        <v>0</v>
      </c>
      <c r="D41">
        <f>[4]p63!D41</f>
        <v>0</v>
      </c>
      <c r="E41">
        <f>[4]p63!E41</f>
        <v>0</v>
      </c>
      <c r="F41">
        <f>[4]p63!F41</f>
        <v>0</v>
      </c>
      <c r="G41">
        <f>[4]p63!G41</f>
        <v>0</v>
      </c>
      <c r="H41">
        <f>[4]p63!H41</f>
        <v>0</v>
      </c>
      <c r="I41">
        <f>[4]p63!I41</f>
        <v>0</v>
      </c>
      <c r="J41">
        <f>[4]p63!J41</f>
        <v>0</v>
      </c>
      <c r="K41">
        <f>[4]p63!K41</f>
        <v>0</v>
      </c>
    </row>
    <row r="42" spans="1:11">
      <c r="A42" t="s">
        <v>220</v>
      </c>
      <c r="B42">
        <f>[4]p63!B42</f>
        <v>0</v>
      </c>
      <c r="C42">
        <f>[4]p63!C42</f>
        <v>0</v>
      </c>
      <c r="D42">
        <f>[4]p63!D42</f>
        <v>0</v>
      </c>
      <c r="E42">
        <f>[4]p63!E42</f>
        <v>0</v>
      </c>
      <c r="F42">
        <f>[4]p63!F42</f>
        <v>0</v>
      </c>
      <c r="G42">
        <f>[4]p63!G42</f>
        <v>0</v>
      </c>
      <c r="H42">
        <f>[4]p63!H42</f>
        <v>0</v>
      </c>
      <c r="I42">
        <f>[4]p63!I42</f>
        <v>0</v>
      </c>
      <c r="J42">
        <f>[4]p63!J42</f>
        <v>0</v>
      </c>
      <c r="K42">
        <f>[4]p63!K42</f>
        <v>0</v>
      </c>
    </row>
    <row r="43" spans="1:11">
      <c r="A43" t="s">
        <v>221</v>
      </c>
      <c r="B43">
        <f>[4]p63!B43</f>
        <v>0</v>
      </c>
      <c r="C43">
        <f>[4]p63!C43</f>
        <v>0</v>
      </c>
      <c r="D43">
        <f>[4]p63!D43</f>
        <v>0</v>
      </c>
      <c r="E43">
        <f>[4]p63!E43</f>
        <v>0</v>
      </c>
      <c r="F43">
        <f>[4]p63!F43</f>
        <v>0</v>
      </c>
      <c r="G43">
        <f>[4]p63!G43</f>
        <v>0</v>
      </c>
      <c r="H43">
        <f>[4]p63!H43</f>
        <v>0</v>
      </c>
      <c r="I43">
        <f>[4]p63!I43</f>
        <v>0</v>
      </c>
      <c r="J43">
        <f>[4]p63!J43</f>
        <v>0</v>
      </c>
      <c r="K43">
        <f>[4]p63!K43</f>
        <v>0</v>
      </c>
    </row>
    <row r="44" spans="1:11">
      <c r="A44" t="s">
        <v>222</v>
      </c>
      <c r="B44">
        <f>[4]p63!B44</f>
        <v>0</v>
      </c>
      <c r="C44">
        <f>[4]p63!C44</f>
        <v>0</v>
      </c>
      <c r="D44">
        <f>[4]p63!D44</f>
        <v>0</v>
      </c>
      <c r="E44">
        <f>[4]p63!E44</f>
        <v>0</v>
      </c>
      <c r="F44">
        <f>[4]p63!F44</f>
        <v>0</v>
      </c>
      <c r="G44">
        <f>[4]p63!G44</f>
        <v>0</v>
      </c>
      <c r="H44">
        <f>[4]p63!H44</f>
        <v>0</v>
      </c>
      <c r="I44">
        <f>[4]p63!I44</f>
        <v>0</v>
      </c>
      <c r="J44">
        <f>[4]p63!J44</f>
        <v>0</v>
      </c>
      <c r="K44">
        <f>[4]p63!K44</f>
        <v>0</v>
      </c>
    </row>
    <row r="45" spans="1:11">
      <c r="A45" t="s">
        <v>223</v>
      </c>
      <c r="B45">
        <f>[4]p63!B45</f>
        <v>0</v>
      </c>
      <c r="C45">
        <f>[4]p63!C45</f>
        <v>0</v>
      </c>
      <c r="D45">
        <f>[4]p63!D45</f>
        <v>0</v>
      </c>
      <c r="E45">
        <f>[4]p63!E45</f>
        <v>0</v>
      </c>
      <c r="F45">
        <f>[4]p63!F45</f>
        <v>0</v>
      </c>
      <c r="G45">
        <f>[4]p63!G45</f>
        <v>0</v>
      </c>
      <c r="H45">
        <f>[4]p63!H45</f>
        <v>0</v>
      </c>
      <c r="I45">
        <f>[4]p63!I45</f>
        <v>0</v>
      </c>
      <c r="J45">
        <f>[4]p63!J45</f>
        <v>0</v>
      </c>
      <c r="K45">
        <f>[4]p63!K45</f>
        <v>0</v>
      </c>
    </row>
    <row r="46" spans="1:11">
      <c r="A46" t="s">
        <v>224</v>
      </c>
      <c r="B46">
        <f>[4]p63!B46</f>
        <v>0</v>
      </c>
      <c r="C46">
        <f>[4]p63!C46</f>
        <v>0</v>
      </c>
      <c r="D46">
        <f>[4]p63!D46</f>
        <v>0</v>
      </c>
      <c r="E46">
        <f>[4]p63!E46</f>
        <v>0</v>
      </c>
      <c r="F46">
        <f>[4]p63!F46</f>
        <v>0</v>
      </c>
      <c r="G46">
        <f>[4]p63!G46</f>
        <v>0</v>
      </c>
      <c r="H46">
        <f>[4]p63!H46</f>
        <v>0</v>
      </c>
      <c r="I46">
        <f>[4]p63!I46</f>
        <v>0</v>
      </c>
      <c r="J46">
        <f>[4]p63!J46</f>
        <v>0</v>
      </c>
      <c r="K46">
        <f>[4]p63!K46</f>
        <v>0</v>
      </c>
    </row>
    <row r="47" spans="1:11">
      <c r="A47" t="s">
        <v>225</v>
      </c>
      <c r="B47">
        <f>[4]p63!B47</f>
        <v>0</v>
      </c>
      <c r="C47">
        <f>[4]p63!C47</f>
        <v>0</v>
      </c>
      <c r="D47">
        <f>[4]p63!D47</f>
        <v>0</v>
      </c>
      <c r="E47">
        <f>[4]p63!E47</f>
        <v>0</v>
      </c>
      <c r="F47">
        <f>[4]p63!F47</f>
        <v>0</v>
      </c>
      <c r="G47">
        <f>[4]p63!G47</f>
        <v>0</v>
      </c>
      <c r="H47">
        <f>[4]p63!H47</f>
        <v>0</v>
      </c>
      <c r="I47">
        <f>[4]p63!I47</f>
        <v>0</v>
      </c>
      <c r="J47">
        <f>[4]p63!J47</f>
        <v>0</v>
      </c>
      <c r="K47">
        <f>[4]p63!K47</f>
        <v>0</v>
      </c>
    </row>
    <row r="48" spans="1:11">
      <c r="A48" t="s">
        <v>226</v>
      </c>
      <c r="B48">
        <f>[4]p63!B48</f>
        <v>0</v>
      </c>
      <c r="C48">
        <f>[4]p63!C48</f>
        <v>0</v>
      </c>
      <c r="D48">
        <f>[4]p63!D48</f>
        <v>0</v>
      </c>
      <c r="E48">
        <f>[4]p63!E48</f>
        <v>0</v>
      </c>
      <c r="F48">
        <f>[4]p63!F48</f>
        <v>0</v>
      </c>
      <c r="G48">
        <f>[4]p63!G48</f>
        <v>0</v>
      </c>
      <c r="H48">
        <f>[4]p63!H48</f>
        <v>0</v>
      </c>
      <c r="I48">
        <f>[4]p63!I48</f>
        <v>0</v>
      </c>
      <c r="J48">
        <f>[4]p63!J48</f>
        <v>0</v>
      </c>
      <c r="K48">
        <f>[4]p63!K48</f>
        <v>0</v>
      </c>
    </row>
    <row r="49" spans="1:20">
      <c r="A49" t="s">
        <v>227</v>
      </c>
      <c r="B49">
        <f>[4]p63!B49</f>
        <v>0</v>
      </c>
      <c r="C49">
        <f>[4]p63!C49</f>
        <v>0</v>
      </c>
      <c r="D49">
        <f>[4]p63!D49</f>
        <v>0</v>
      </c>
      <c r="E49">
        <f>[4]p63!E49</f>
        <v>0</v>
      </c>
      <c r="F49">
        <f>[4]p63!F49</f>
        <v>0</v>
      </c>
      <c r="G49">
        <f>[4]p63!G49</f>
        <v>0</v>
      </c>
      <c r="H49">
        <f>[4]p63!H49</f>
        <v>0</v>
      </c>
      <c r="I49">
        <f>[4]p63!I49</f>
        <v>0</v>
      </c>
      <c r="J49">
        <f>[4]p63!J49</f>
        <v>0</v>
      </c>
      <c r="K49">
        <f>[4]p63!K49</f>
        <v>0</v>
      </c>
    </row>
    <row r="50" spans="1:20">
      <c r="A50" t="s">
        <v>228</v>
      </c>
      <c r="B50">
        <f>[4]p63!B50</f>
        <v>0</v>
      </c>
      <c r="C50">
        <f>[4]p63!C50</f>
        <v>0</v>
      </c>
      <c r="D50">
        <f>[4]p63!D50</f>
        <v>0</v>
      </c>
      <c r="E50">
        <f>[4]p63!E50</f>
        <v>0</v>
      </c>
      <c r="F50">
        <f>[4]p63!F50</f>
        <v>0</v>
      </c>
      <c r="G50">
        <f>[4]p63!G50</f>
        <v>0</v>
      </c>
      <c r="H50">
        <f>[4]p63!H50</f>
        <v>0</v>
      </c>
      <c r="I50">
        <f>[4]p63!I50</f>
        <v>0</v>
      </c>
      <c r="J50">
        <f>[4]p63!J50</f>
        <v>0</v>
      </c>
      <c r="K50">
        <f>[4]p63!K50</f>
        <v>0</v>
      </c>
    </row>
    <row r="51" spans="1:20" ht="14" thickBot="1">
      <c r="A51" s="34" t="s">
        <v>229</v>
      </c>
      <c r="B51" s="34">
        <f>[4]p63!B51</f>
        <v>0</v>
      </c>
      <c r="C51" s="34">
        <f>[4]p63!C51</f>
        <v>0</v>
      </c>
      <c r="D51" s="34">
        <f>[4]p63!D51</f>
        <v>0</v>
      </c>
      <c r="E51" s="34">
        <f>[4]p63!E51</f>
        <v>0</v>
      </c>
      <c r="F51" s="34">
        <f>[4]p63!F51</f>
        <v>0</v>
      </c>
      <c r="G51" s="34">
        <f>[4]p63!G51</f>
        <v>0</v>
      </c>
      <c r="H51" s="34">
        <f>[4]p63!H51</f>
        <v>0</v>
      </c>
      <c r="I51" s="34">
        <f>[4]p63!I51</f>
        <v>0</v>
      </c>
      <c r="J51" s="34">
        <f>[4]p63!J51</f>
        <v>0</v>
      </c>
      <c r="K51" s="34">
        <f>[4]p63!K51</f>
        <v>0</v>
      </c>
      <c r="L51" s="34"/>
      <c r="M51" s="34"/>
    </row>
    <row r="52" spans="1:20">
      <c r="A52" t="s">
        <v>115</v>
      </c>
      <c r="B52">
        <f>[4]p63!B52</f>
        <v>0</v>
      </c>
      <c r="C52">
        <f>[4]p63!C52</f>
        <v>0</v>
      </c>
      <c r="D52">
        <f>[4]p63!D52</f>
        <v>0</v>
      </c>
      <c r="E52">
        <f>[4]p63!E52</f>
        <v>0</v>
      </c>
      <c r="F52">
        <f>[4]p63!F52</f>
        <v>0</v>
      </c>
      <c r="G52">
        <f>[4]p63!G52</f>
        <v>0</v>
      </c>
      <c r="H52">
        <f>[4]p63!H52</f>
        <v>0</v>
      </c>
      <c r="I52">
        <f>[4]p63!I52</f>
        <v>0</v>
      </c>
      <c r="J52">
        <f>[4]p63!J52</f>
        <v>0</v>
      </c>
      <c r="K52">
        <f>[4]p63!K52</f>
        <v>0</v>
      </c>
      <c r="M52" s="28"/>
    </row>
    <row r="53" spans="1:20">
      <c r="A53" t="s">
        <v>116</v>
      </c>
      <c r="B53">
        <f>[4]p63!B53</f>
        <v>0</v>
      </c>
      <c r="C53">
        <f>[4]p63!C53</f>
        <v>0</v>
      </c>
      <c r="D53">
        <f>[4]p63!D53</f>
        <v>0</v>
      </c>
      <c r="E53">
        <f>[4]p63!E53</f>
        <v>0</v>
      </c>
      <c r="F53">
        <f>[4]p63!F53</f>
        <v>0</v>
      </c>
      <c r="G53">
        <f>[4]p63!G53</f>
        <v>0</v>
      </c>
      <c r="H53">
        <f>[4]p63!H53</f>
        <v>0</v>
      </c>
      <c r="I53">
        <f>[4]p63!I53</f>
        <v>0</v>
      </c>
      <c r="J53">
        <f>[4]p63!J53</f>
        <v>0</v>
      </c>
      <c r="K53">
        <f>[4]p63!K53</f>
        <v>0</v>
      </c>
      <c r="N53" s="10"/>
      <c r="O53" s="10"/>
      <c r="P53" s="10"/>
      <c r="Q53" s="10"/>
      <c r="R53" s="10"/>
    </row>
    <row r="54" spans="1:20">
      <c r="A54" t="s">
        <v>230</v>
      </c>
      <c r="B54">
        <f>[4]p63!B54</f>
        <v>0</v>
      </c>
      <c r="C54">
        <f>[4]p63!C54</f>
        <v>0</v>
      </c>
      <c r="D54">
        <f>[4]p63!D54</f>
        <v>0</v>
      </c>
      <c r="E54">
        <f>[4]p63!E54</f>
        <v>0</v>
      </c>
      <c r="F54">
        <f>[4]p63!F54</f>
        <v>0</v>
      </c>
      <c r="G54">
        <f>[4]p63!G54</f>
        <v>0</v>
      </c>
      <c r="H54">
        <f>[4]p63!H54</f>
        <v>0</v>
      </c>
      <c r="I54">
        <f>[4]p63!I54</f>
        <v>0</v>
      </c>
      <c r="J54">
        <f>[4]p63!J54</f>
        <v>0</v>
      </c>
      <c r="K54">
        <f>[4]p63!K54</f>
        <v>0</v>
      </c>
      <c r="N54" s="32"/>
      <c r="O54" s="32"/>
      <c r="P54" s="32"/>
      <c r="Q54" s="32"/>
      <c r="R54" s="32"/>
      <c r="S54" s="32"/>
      <c r="T54" s="33"/>
    </row>
    <row r="55" spans="1:20">
      <c r="A55" t="s">
        <v>231</v>
      </c>
      <c r="B55">
        <f>[4]p63!B55</f>
        <v>0</v>
      </c>
      <c r="C55">
        <f>[4]p63!C55</f>
        <v>0</v>
      </c>
      <c r="D55">
        <f>[4]p63!D55</f>
        <v>0</v>
      </c>
      <c r="E55">
        <f>[4]p63!E55</f>
        <v>0</v>
      </c>
      <c r="F55">
        <f>[4]p63!F55</f>
        <v>0</v>
      </c>
      <c r="G55">
        <f>[4]p63!G55</f>
        <v>0</v>
      </c>
      <c r="H55">
        <f>[4]p63!H55</f>
        <v>0</v>
      </c>
      <c r="I55">
        <f>[4]p63!I55</f>
        <v>0</v>
      </c>
      <c r="J55">
        <f>[4]p63!J55</f>
        <v>0</v>
      </c>
      <c r="K55">
        <f>[4]p63!K55</f>
        <v>0</v>
      </c>
      <c r="N55" s="32"/>
      <c r="O55" s="32"/>
      <c r="P55" s="32"/>
      <c r="Q55" s="32"/>
      <c r="R55" s="32"/>
      <c r="S55" s="32"/>
      <c r="T55" s="33"/>
    </row>
    <row r="56" spans="1:20">
      <c r="A56" t="s">
        <v>232</v>
      </c>
      <c r="B56">
        <f>[4]p63!B56</f>
        <v>0</v>
      </c>
      <c r="C56">
        <f>[4]p63!C56</f>
        <v>0</v>
      </c>
      <c r="D56">
        <f>[4]p63!D56</f>
        <v>0</v>
      </c>
      <c r="E56">
        <f>[4]p63!E56</f>
        <v>0</v>
      </c>
      <c r="F56">
        <f>[4]p63!F56</f>
        <v>0</v>
      </c>
      <c r="G56">
        <f>[4]p63!G56</f>
        <v>0</v>
      </c>
      <c r="H56">
        <f>[4]p63!H56</f>
        <v>0</v>
      </c>
      <c r="I56">
        <f>[4]p63!I56</f>
        <v>0</v>
      </c>
      <c r="J56">
        <f>[4]p63!J56</f>
        <v>0</v>
      </c>
      <c r="K56">
        <f>[4]p63!K56</f>
        <v>0</v>
      </c>
      <c r="T56" s="33"/>
    </row>
    <row r="57" spans="1:20">
      <c r="A57" t="s">
        <v>233</v>
      </c>
      <c r="B57">
        <f>[4]p63!B57</f>
        <v>0</v>
      </c>
      <c r="C57">
        <f>[4]p63!C57</f>
        <v>0</v>
      </c>
      <c r="D57">
        <f>[4]p63!D57</f>
        <v>0</v>
      </c>
      <c r="E57">
        <f>[4]p63!E57</f>
        <v>0</v>
      </c>
      <c r="F57">
        <f>[4]p63!F57</f>
        <v>0</v>
      </c>
      <c r="G57">
        <f>[4]p63!G57</f>
        <v>0</v>
      </c>
      <c r="H57">
        <f>[4]p63!H57</f>
        <v>0</v>
      </c>
      <c r="I57">
        <f>[4]p63!I57</f>
        <v>0</v>
      </c>
      <c r="J57">
        <f>[4]p63!J57</f>
        <v>0</v>
      </c>
      <c r="K57">
        <f>[4]p63!K57</f>
        <v>0</v>
      </c>
      <c r="M57" s="28"/>
      <c r="N57" s="10"/>
      <c r="O57" s="10"/>
      <c r="P57" s="10"/>
      <c r="Q57" s="10"/>
      <c r="R57" s="10"/>
      <c r="T57" s="33"/>
    </row>
    <row r="58" spans="1:20">
      <c r="A58" t="s">
        <v>234</v>
      </c>
      <c r="B58">
        <f>[4]p63!B58</f>
        <v>0</v>
      </c>
      <c r="C58">
        <f>[4]p63!C58</f>
        <v>0</v>
      </c>
      <c r="D58">
        <f>[4]p63!D58</f>
        <v>0</v>
      </c>
      <c r="E58">
        <f>[4]p63!E58</f>
        <v>0</v>
      </c>
      <c r="F58">
        <f>[4]p63!F58</f>
        <v>0</v>
      </c>
      <c r="G58">
        <f>[4]p63!G58</f>
        <v>0</v>
      </c>
      <c r="H58">
        <f>[4]p63!H58</f>
        <v>0</v>
      </c>
      <c r="I58">
        <f>[4]p63!I58</f>
        <v>0</v>
      </c>
      <c r="J58">
        <f>[4]p63!J58</f>
        <v>0</v>
      </c>
      <c r="K58">
        <f>[4]p63!K58</f>
        <v>0</v>
      </c>
      <c r="N58" s="32"/>
      <c r="O58" s="32"/>
      <c r="P58" s="32"/>
      <c r="Q58" s="32"/>
      <c r="R58" s="32"/>
      <c r="S58" s="32"/>
      <c r="T58" s="33"/>
    </row>
    <row r="59" spans="1:20">
      <c r="A59" t="s">
        <v>235</v>
      </c>
      <c r="B59">
        <f>[4]p63!B59</f>
        <v>0</v>
      </c>
      <c r="C59">
        <f>[4]p63!C59</f>
        <v>0</v>
      </c>
      <c r="D59">
        <f>[4]p63!D59</f>
        <v>0</v>
      </c>
      <c r="E59">
        <f>[4]p63!E59</f>
        <v>0</v>
      </c>
      <c r="F59">
        <f>[4]p63!F59</f>
        <v>0</v>
      </c>
      <c r="G59">
        <f>[4]p63!G59</f>
        <v>0</v>
      </c>
      <c r="H59">
        <f>[4]p63!H59</f>
        <v>0</v>
      </c>
      <c r="I59">
        <f>[4]p63!I59</f>
        <v>0</v>
      </c>
      <c r="J59">
        <f>[4]p63!J59</f>
        <v>0</v>
      </c>
      <c r="K59">
        <f>[4]p63!K59</f>
        <v>0</v>
      </c>
      <c r="N59" s="32"/>
      <c r="O59" s="32"/>
      <c r="P59" s="32"/>
      <c r="Q59" s="32"/>
      <c r="R59" s="32"/>
      <c r="S59" s="32"/>
      <c r="T59" s="33"/>
    </row>
    <row r="60" spans="1:20">
      <c r="A60" t="s">
        <v>236</v>
      </c>
      <c r="B60">
        <f>[4]p63!B60</f>
        <v>0</v>
      </c>
      <c r="C60">
        <f>[4]p63!C60</f>
        <v>0</v>
      </c>
      <c r="D60">
        <f>[4]p63!D60</f>
        <v>0</v>
      </c>
      <c r="E60">
        <f>[4]p63!E60</f>
        <v>0</v>
      </c>
      <c r="F60">
        <f>[4]p63!F60</f>
        <v>0</v>
      </c>
      <c r="G60">
        <f>[4]p63!G60</f>
        <v>0</v>
      </c>
      <c r="H60">
        <f>[4]p63!H60</f>
        <v>0</v>
      </c>
      <c r="I60">
        <f>[4]p63!I60</f>
        <v>0</v>
      </c>
      <c r="J60">
        <f>[4]p63!J60</f>
        <v>0</v>
      </c>
      <c r="K60">
        <f>[4]p63!K60</f>
        <v>0</v>
      </c>
    </row>
    <row r="61" spans="1:20">
      <c r="A61" t="s">
        <v>237</v>
      </c>
      <c r="B61">
        <f>[4]p63!B61</f>
        <v>0</v>
      </c>
      <c r="C61">
        <f>[4]p63!C61</f>
        <v>0</v>
      </c>
      <c r="D61">
        <f>[4]p63!D61</f>
        <v>0</v>
      </c>
      <c r="E61">
        <f>[4]p63!E61</f>
        <v>0</v>
      </c>
      <c r="F61">
        <f>[4]p63!F61</f>
        <v>0</v>
      </c>
      <c r="G61">
        <f>[4]p63!G61</f>
        <v>0</v>
      </c>
      <c r="H61">
        <f>[4]p63!H61</f>
        <v>0</v>
      </c>
      <c r="I61">
        <f>[4]p63!I61</f>
        <v>0</v>
      </c>
      <c r="J61">
        <f>[4]p63!J61</f>
        <v>0</v>
      </c>
      <c r="K61">
        <f>[4]p63!K61</f>
        <v>0</v>
      </c>
    </row>
    <row r="62" spans="1:20">
      <c r="A62" t="s">
        <v>121</v>
      </c>
      <c r="B62">
        <f>[4]p63!B62</f>
        <v>0</v>
      </c>
      <c r="C62">
        <f>[4]p63!C62</f>
        <v>0</v>
      </c>
      <c r="D62">
        <f>[4]p63!D62</f>
        <v>0</v>
      </c>
      <c r="E62">
        <f>[4]p63!E62</f>
        <v>0</v>
      </c>
      <c r="F62">
        <f>[4]p63!F62</f>
        <v>0</v>
      </c>
      <c r="G62">
        <f>[4]p63!G62</f>
        <v>0</v>
      </c>
      <c r="H62">
        <f>[4]p63!H62</f>
        <v>0</v>
      </c>
      <c r="I62">
        <f>[4]p63!I62</f>
        <v>0</v>
      </c>
      <c r="J62">
        <f>[4]p63!J62</f>
        <v>0</v>
      </c>
      <c r="K62">
        <f>[4]p63!K62</f>
        <v>0</v>
      </c>
    </row>
    <row r="63" spans="1:20">
      <c r="A63" t="s">
        <v>122</v>
      </c>
      <c r="B63">
        <f>[4]p63!B63</f>
        <v>0</v>
      </c>
      <c r="C63">
        <f>[4]p63!C63</f>
        <v>0</v>
      </c>
      <c r="D63">
        <f>[4]p63!D63</f>
        <v>0</v>
      </c>
      <c r="E63">
        <f>[4]p63!E63</f>
        <v>0</v>
      </c>
      <c r="F63">
        <f>[4]p63!F63</f>
        <v>0</v>
      </c>
      <c r="G63">
        <f>[4]p63!G63</f>
        <v>0</v>
      </c>
      <c r="H63">
        <f>[4]p63!H63</f>
        <v>0</v>
      </c>
      <c r="I63">
        <f>[4]p63!I63</f>
        <v>0</v>
      </c>
      <c r="J63">
        <f>[4]p63!J63</f>
        <v>0</v>
      </c>
      <c r="K63">
        <f>[4]p63!K63</f>
        <v>0</v>
      </c>
    </row>
    <row r="64" spans="1:20">
      <c r="A64" t="s">
        <v>238</v>
      </c>
      <c r="B64">
        <f>[4]p63!B64</f>
        <v>0</v>
      </c>
      <c r="C64">
        <f>[4]p63!C64</f>
        <v>0</v>
      </c>
      <c r="D64">
        <f>[4]p63!D64</f>
        <v>0</v>
      </c>
      <c r="E64">
        <f>[4]p63!E64</f>
        <v>0</v>
      </c>
      <c r="F64">
        <f>[4]p63!F64</f>
        <v>0</v>
      </c>
      <c r="G64">
        <f>[4]p63!G64</f>
        <v>0</v>
      </c>
      <c r="H64">
        <f>[4]p63!H64</f>
        <v>0</v>
      </c>
      <c r="I64">
        <f>[4]p63!I64</f>
        <v>0</v>
      </c>
      <c r="J64">
        <f>[4]p63!J64</f>
        <v>0</v>
      </c>
      <c r="K64">
        <f>[4]p63!K64</f>
        <v>0</v>
      </c>
    </row>
    <row r="65" spans="1:13">
      <c r="A65" t="s">
        <v>239</v>
      </c>
      <c r="B65">
        <f>[4]p63!B65</f>
        <v>0</v>
      </c>
      <c r="C65">
        <f>[4]p63!C65</f>
        <v>0</v>
      </c>
      <c r="D65">
        <f>[4]p63!D65</f>
        <v>0</v>
      </c>
      <c r="E65">
        <f>[4]p63!E65</f>
        <v>0</v>
      </c>
      <c r="F65">
        <f>[4]p63!F65</f>
        <v>0</v>
      </c>
      <c r="G65">
        <f>[4]p63!G65</f>
        <v>0</v>
      </c>
      <c r="H65">
        <f>[4]p63!H65</f>
        <v>0</v>
      </c>
      <c r="I65">
        <f>[4]p63!I65</f>
        <v>0</v>
      </c>
      <c r="J65">
        <f>[4]p63!J65</f>
        <v>0</v>
      </c>
      <c r="K65">
        <f>[4]p63!K65</f>
        <v>0</v>
      </c>
    </row>
    <row r="66" spans="1:13">
      <c r="A66" t="s">
        <v>125</v>
      </c>
      <c r="B66">
        <f>[4]p63!B66</f>
        <v>0</v>
      </c>
      <c r="C66">
        <f>[4]p63!C66</f>
        <v>0</v>
      </c>
      <c r="D66">
        <f>[4]p63!D66</f>
        <v>0</v>
      </c>
      <c r="E66">
        <f>[4]p63!E66</f>
        <v>0</v>
      </c>
      <c r="F66">
        <f>[4]p63!F66</f>
        <v>0</v>
      </c>
      <c r="G66">
        <f>[4]p63!G66</f>
        <v>0</v>
      </c>
      <c r="H66">
        <f>[4]p63!H66</f>
        <v>0</v>
      </c>
      <c r="I66">
        <f>[4]p63!I66</f>
        <v>0</v>
      </c>
      <c r="J66">
        <f>[4]p63!J66</f>
        <v>0</v>
      </c>
      <c r="K66">
        <f>[4]p63!K66</f>
        <v>0</v>
      </c>
    </row>
    <row r="67" spans="1:13">
      <c r="A67" t="s">
        <v>240</v>
      </c>
      <c r="B67">
        <f>[4]p63!B67</f>
        <v>0</v>
      </c>
      <c r="C67">
        <f>[4]p63!C67</f>
        <v>0</v>
      </c>
      <c r="D67">
        <f>[4]p63!D67</f>
        <v>0</v>
      </c>
      <c r="E67">
        <f>[4]p63!E67</f>
        <v>0</v>
      </c>
      <c r="F67">
        <f>[4]p63!F67</f>
        <v>0</v>
      </c>
      <c r="G67">
        <f>[4]p63!G67</f>
        <v>0</v>
      </c>
      <c r="H67">
        <f>[4]p63!H67</f>
        <v>0</v>
      </c>
      <c r="I67">
        <f>[4]p63!I67</f>
        <v>0</v>
      </c>
      <c r="J67">
        <f>[4]p63!J67</f>
        <v>0</v>
      </c>
      <c r="K67">
        <f>[4]p63!K67</f>
        <v>0</v>
      </c>
    </row>
    <row r="68" spans="1:13">
      <c r="A68" t="s">
        <v>241</v>
      </c>
      <c r="B68">
        <f>[4]p63!B68</f>
        <v>0</v>
      </c>
      <c r="C68">
        <f>[4]p63!C68</f>
        <v>0</v>
      </c>
      <c r="D68">
        <f>[4]p63!D68</f>
        <v>0</v>
      </c>
      <c r="E68">
        <f>[4]p63!E68</f>
        <v>0</v>
      </c>
      <c r="F68">
        <f>[4]p63!F68</f>
        <v>0</v>
      </c>
      <c r="G68">
        <f>[4]p63!G68</f>
        <v>0</v>
      </c>
      <c r="H68">
        <f>[4]p63!H68</f>
        <v>0</v>
      </c>
      <c r="I68">
        <f>[4]p63!I68</f>
        <v>0</v>
      </c>
      <c r="J68">
        <f>[4]p63!J68</f>
        <v>0</v>
      </c>
      <c r="K68">
        <f>[4]p63!K68</f>
        <v>0</v>
      </c>
    </row>
    <row r="69" spans="1:13">
      <c r="A69" t="s">
        <v>242</v>
      </c>
      <c r="B69">
        <f>[4]p63!B69</f>
        <v>0</v>
      </c>
      <c r="C69">
        <f>[4]p63!C69</f>
        <v>0</v>
      </c>
      <c r="D69">
        <f>[4]p63!D69</f>
        <v>0</v>
      </c>
      <c r="E69">
        <f>[4]p63!E69</f>
        <v>0</v>
      </c>
      <c r="F69">
        <f>[4]p63!F69</f>
        <v>0</v>
      </c>
      <c r="G69">
        <f>[4]p63!G69</f>
        <v>0</v>
      </c>
      <c r="H69">
        <f>[4]p63!H69</f>
        <v>0</v>
      </c>
      <c r="I69">
        <f>[4]p63!I69</f>
        <v>0</v>
      </c>
      <c r="J69">
        <f>[4]p63!J69</f>
        <v>0</v>
      </c>
      <c r="K69">
        <f>[4]p63!K69</f>
        <v>0</v>
      </c>
    </row>
    <row r="70" spans="1:13">
      <c r="A70" t="s">
        <v>243</v>
      </c>
      <c r="B70">
        <f>[4]p63!B70</f>
        <v>0</v>
      </c>
      <c r="C70">
        <f>[4]p63!C70</f>
        <v>0</v>
      </c>
      <c r="D70">
        <f>[4]p63!D70</f>
        <v>0</v>
      </c>
      <c r="E70">
        <f>[4]p63!E70</f>
        <v>0</v>
      </c>
      <c r="F70">
        <f>[4]p63!F70</f>
        <v>0</v>
      </c>
      <c r="G70">
        <f>[4]p63!G70</f>
        <v>0</v>
      </c>
      <c r="H70">
        <f>[4]p63!H70</f>
        <v>0</v>
      </c>
      <c r="I70">
        <f>[4]p63!I70</f>
        <v>0</v>
      </c>
      <c r="J70">
        <f>[4]p63!J70</f>
        <v>0</v>
      </c>
      <c r="K70">
        <f>[4]p63!K70</f>
        <v>0</v>
      </c>
    </row>
    <row r="71" spans="1:13">
      <c r="A71" t="s">
        <v>244</v>
      </c>
      <c r="B71">
        <f>[4]p63!B71</f>
        <v>0</v>
      </c>
      <c r="C71">
        <f>[4]p63!C71</f>
        <v>0</v>
      </c>
      <c r="D71">
        <f>[4]p63!D71</f>
        <v>0</v>
      </c>
      <c r="E71">
        <f>[4]p63!E71</f>
        <v>0</v>
      </c>
      <c r="F71">
        <f>[4]p63!F71</f>
        <v>0</v>
      </c>
      <c r="G71">
        <f>[4]p63!G71</f>
        <v>0</v>
      </c>
      <c r="H71">
        <f>[4]p63!H71</f>
        <v>0</v>
      </c>
      <c r="I71">
        <f>[4]p63!I71</f>
        <v>0</v>
      </c>
      <c r="J71">
        <f>[4]p63!J71</f>
        <v>0</v>
      </c>
      <c r="K71">
        <f>[4]p63!K71</f>
        <v>0</v>
      </c>
    </row>
    <row r="72" spans="1:13">
      <c r="A72" t="s">
        <v>245</v>
      </c>
      <c r="B72">
        <f>[4]p63!B72</f>
        <v>0</v>
      </c>
      <c r="C72">
        <f>[4]p63!C72</f>
        <v>0</v>
      </c>
      <c r="D72">
        <f>[4]p63!D72</f>
        <v>0</v>
      </c>
      <c r="E72">
        <f>[4]p63!E72</f>
        <v>0</v>
      </c>
      <c r="F72">
        <f>[4]p63!F72</f>
        <v>0</v>
      </c>
      <c r="G72">
        <f>[4]p63!G72</f>
        <v>0</v>
      </c>
      <c r="H72">
        <f>[4]p63!H72</f>
        <v>0</v>
      </c>
      <c r="I72">
        <f>[4]p63!I72</f>
        <v>0</v>
      </c>
      <c r="J72">
        <f>[4]p63!J72</f>
        <v>0</v>
      </c>
      <c r="K72">
        <f>[4]p63!K72</f>
        <v>0</v>
      </c>
    </row>
    <row r="73" spans="1:13">
      <c r="A73" t="s">
        <v>246</v>
      </c>
      <c r="B73">
        <f>[4]p63!B73</f>
        <v>0</v>
      </c>
      <c r="C73">
        <f>[4]p63!C73</f>
        <v>0</v>
      </c>
      <c r="D73">
        <f>[4]p63!D73</f>
        <v>0</v>
      </c>
      <c r="E73">
        <f>[4]p63!E73</f>
        <v>0</v>
      </c>
      <c r="F73">
        <f>[4]p63!F73</f>
        <v>0</v>
      </c>
      <c r="G73">
        <f>[4]p63!G73</f>
        <v>0</v>
      </c>
      <c r="H73">
        <f>[4]p63!H73</f>
        <v>0</v>
      </c>
      <c r="I73">
        <f>[4]p63!I73</f>
        <v>0</v>
      </c>
      <c r="J73">
        <f>[4]p63!J73</f>
        <v>0</v>
      </c>
      <c r="K73">
        <f>[4]p63!K73</f>
        <v>0</v>
      </c>
    </row>
    <row r="74" spans="1:13">
      <c r="A74" t="s">
        <v>435</v>
      </c>
      <c r="B74">
        <f>[4]p63!B74</f>
        <v>0</v>
      </c>
      <c r="C74">
        <f>[4]p63!C74</f>
        <v>0</v>
      </c>
      <c r="D74">
        <f>[4]p63!D74</f>
        <v>0</v>
      </c>
      <c r="E74">
        <f>[4]p63!E74</f>
        <v>0</v>
      </c>
      <c r="F74">
        <f>[4]p63!F74</f>
        <v>0</v>
      </c>
      <c r="G74">
        <f>[4]p63!G74</f>
        <v>0</v>
      </c>
      <c r="H74">
        <f>[4]p63!H74</f>
        <v>0</v>
      </c>
      <c r="I74">
        <f>[4]p63!I74</f>
        <v>0</v>
      </c>
      <c r="J74">
        <f>[4]p63!J74</f>
        <v>0</v>
      </c>
      <c r="K74">
        <f>[4]p63!K74</f>
        <v>0</v>
      </c>
    </row>
    <row r="75" spans="1:13">
      <c r="A75" t="s">
        <v>436</v>
      </c>
      <c r="B75">
        <f>[4]p63!B75</f>
        <v>0</v>
      </c>
      <c r="C75">
        <f>[4]p63!C75</f>
        <v>0</v>
      </c>
      <c r="D75">
        <f>[4]p63!D75</f>
        <v>0</v>
      </c>
      <c r="E75">
        <f>[4]p63!E75</f>
        <v>0</v>
      </c>
      <c r="F75">
        <f>[4]p63!F75</f>
        <v>0</v>
      </c>
      <c r="G75">
        <f>[4]p63!G75</f>
        <v>0</v>
      </c>
      <c r="H75">
        <f>[4]p63!H75</f>
        <v>0</v>
      </c>
      <c r="I75">
        <f>[4]p63!I75</f>
        <v>0</v>
      </c>
      <c r="J75">
        <f>[4]p63!J75</f>
        <v>0</v>
      </c>
      <c r="K75">
        <f>[4]p63!K75</f>
        <v>0</v>
      </c>
    </row>
    <row r="76" spans="1:13">
      <c r="A76" t="s">
        <v>437</v>
      </c>
      <c r="B76">
        <f>[4]p63!B76</f>
        <v>0</v>
      </c>
      <c r="C76">
        <f>[4]p63!C76</f>
        <v>0</v>
      </c>
      <c r="D76">
        <f>[4]p63!D76</f>
        <v>0</v>
      </c>
      <c r="E76">
        <f>[4]p63!E76</f>
        <v>0</v>
      </c>
      <c r="F76">
        <f>[4]p63!F76</f>
        <v>0</v>
      </c>
      <c r="G76">
        <f>[4]p63!G76</f>
        <v>0</v>
      </c>
      <c r="H76">
        <f>[4]p63!H76</f>
        <v>0</v>
      </c>
      <c r="I76">
        <f>[4]p63!I76</f>
        <v>0</v>
      </c>
      <c r="J76">
        <f>[4]p63!J76</f>
        <v>0</v>
      </c>
      <c r="K76">
        <f>[4]p63!K76</f>
        <v>0</v>
      </c>
    </row>
    <row r="77" spans="1:13" ht="14" thickBot="1">
      <c r="A77" s="34" t="s">
        <v>438</v>
      </c>
      <c r="B77" s="34">
        <f>[4]p63!B77</f>
        <v>0</v>
      </c>
      <c r="C77" s="34">
        <f>[4]p63!C77</f>
        <v>0</v>
      </c>
      <c r="D77" s="34">
        <f>[4]p63!D77</f>
        <v>0</v>
      </c>
      <c r="E77" s="34">
        <f>[4]p63!E77</f>
        <v>0</v>
      </c>
      <c r="F77" s="34">
        <f>[4]p63!F77</f>
        <v>0</v>
      </c>
      <c r="G77" s="34">
        <f>[4]p63!G77</f>
        <v>0</v>
      </c>
      <c r="H77" s="34">
        <f>[4]p63!H77</f>
        <v>0</v>
      </c>
      <c r="I77" s="34">
        <f>[4]p63!I77</f>
        <v>0</v>
      </c>
      <c r="J77" s="34">
        <f>[4]p63!J77</f>
        <v>0</v>
      </c>
      <c r="K77" s="34">
        <f>[4]p63!K77</f>
        <v>0</v>
      </c>
      <c r="L77" s="34"/>
      <c r="M77" s="34"/>
    </row>
    <row r="78" spans="1:13">
      <c r="A78" t="s">
        <v>247</v>
      </c>
      <c r="B78">
        <f>[4]p63!B78</f>
        <v>0</v>
      </c>
    </row>
    <row r="79" spans="1:13">
      <c r="A79" t="s">
        <v>248</v>
      </c>
      <c r="B79">
        <f>[4]p63!B79</f>
        <v>0</v>
      </c>
    </row>
    <row r="80" spans="1:13">
      <c r="A80" t="s">
        <v>249</v>
      </c>
      <c r="B80">
        <f>[4]p63!B80</f>
        <v>0</v>
      </c>
    </row>
    <row r="81" spans="1:2">
      <c r="A81" t="s">
        <v>250</v>
      </c>
      <c r="B81">
        <f>[4]p63!B81</f>
        <v>0</v>
      </c>
    </row>
    <row r="82" spans="1:2">
      <c r="A82" t="s">
        <v>251</v>
      </c>
      <c r="B82">
        <f>[4]p63!B82</f>
        <v>0</v>
      </c>
    </row>
    <row r="83" spans="1:2">
      <c r="A83" t="s">
        <v>252</v>
      </c>
      <c r="B83">
        <f>[4]p63!B83</f>
        <v>0</v>
      </c>
    </row>
    <row r="84" spans="1:2">
      <c r="A84" t="s">
        <v>253</v>
      </c>
      <c r="B84">
        <f>[4]p63!B84</f>
        <v>0</v>
      </c>
    </row>
    <row r="85" spans="1:2">
      <c r="A85" t="s">
        <v>254</v>
      </c>
      <c r="B85">
        <f>[4]p63!B85</f>
        <v>0</v>
      </c>
    </row>
    <row r="86" spans="1:2">
      <c r="A86" t="s">
        <v>255</v>
      </c>
      <c r="B86">
        <f>[4]p63!B86</f>
        <v>0</v>
      </c>
    </row>
    <row r="87" spans="1:2">
      <c r="A87" t="s">
        <v>256</v>
      </c>
      <c r="B87">
        <f>[4]p63!B87</f>
        <v>0</v>
      </c>
    </row>
    <row r="88" spans="1:2">
      <c r="A88" t="s">
        <v>257</v>
      </c>
      <c r="B88">
        <f>[4]p63!B88</f>
        <v>0</v>
      </c>
    </row>
    <row r="89" spans="1:2">
      <c r="A89" t="s">
        <v>258</v>
      </c>
      <c r="B89">
        <f>[4]p63!B89</f>
        <v>0</v>
      </c>
    </row>
    <row r="90" spans="1:2">
      <c r="A90" t="s">
        <v>259</v>
      </c>
      <c r="B90">
        <f>[4]p63!B90</f>
        <v>0</v>
      </c>
    </row>
    <row r="91" spans="1:2">
      <c r="A91" t="s">
        <v>260</v>
      </c>
      <c r="B91">
        <f>[4]p63!B91</f>
        <v>0</v>
      </c>
    </row>
    <row r="92" spans="1:2">
      <c r="A92" t="s">
        <v>261</v>
      </c>
      <c r="B92">
        <f>[4]p63!B92</f>
        <v>0</v>
      </c>
    </row>
    <row r="93" spans="1:2">
      <c r="A93" t="s">
        <v>262</v>
      </c>
      <c r="B93">
        <f>[4]p63!B93</f>
        <v>0</v>
      </c>
    </row>
    <row r="94" spans="1:2">
      <c r="A94" t="s">
        <v>263</v>
      </c>
      <c r="B94">
        <f>[4]p63!B94</f>
        <v>0</v>
      </c>
    </row>
    <row r="95" spans="1:2">
      <c r="A95" t="s">
        <v>264</v>
      </c>
      <c r="B95">
        <f>[4]p63!B95</f>
        <v>0</v>
      </c>
    </row>
    <row r="96" spans="1:2">
      <c r="A96" t="s">
        <v>265</v>
      </c>
      <c r="B96">
        <f>[4]p63!B96</f>
        <v>0</v>
      </c>
    </row>
    <row r="97" spans="1:2">
      <c r="A97" t="s">
        <v>266</v>
      </c>
      <c r="B97">
        <f>[4]p63!B97</f>
        <v>0</v>
      </c>
    </row>
    <row r="98" spans="1:2">
      <c r="A98" t="s">
        <v>267</v>
      </c>
      <c r="B98">
        <f>[4]p63!B98</f>
        <v>0</v>
      </c>
    </row>
    <row r="99" spans="1:2">
      <c r="A99" t="s">
        <v>268</v>
      </c>
      <c r="B99">
        <f>[4]p63!B99</f>
        <v>0</v>
      </c>
    </row>
    <row r="100" spans="1:2">
      <c r="A100" t="s">
        <v>269</v>
      </c>
      <c r="B100">
        <f>[4]p63!B100</f>
        <v>0</v>
      </c>
    </row>
    <row r="101" spans="1:2">
      <c r="A101" t="s">
        <v>270</v>
      </c>
      <c r="B101">
        <f>[4]p63!B101</f>
        <v>0</v>
      </c>
    </row>
    <row r="102" spans="1:2">
      <c r="A102" t="s">
        <v>271</v>
      </c>
      <c r="B102">
        <f>[4]p63!B102</f>
        <v>0</v>
      </c>
    </row>
    <row r="103" spans="1:2">
      <c r="A103" t="s">
        <v>272</v>
      </c>
      <c r="B103">
        <f>[4]p63!B103</f>
        <v>0</v>
      </c>
    </row>
    <row r="104" spans="1:2">
      <c r="A104" t="s">
        <v>273</v>
      </c>
      <c r="B104">
        <f>[4]p63!B104</f>
        <v>0</v>
      </c>
    </row>
    <row r="105" spans="1:2">
      <c r="A105" t="s">
        <v>274</v>
      </c>
      <c r="B105">
        <f>[4]p63!B105</f>
        <v>0</v>
      </c>
    </row>
    <row r="106" spans="1:2">
      <c r="A106" t="s">
        <v>275</v>
      </c>
      <c r="B106">
        <f>[4]p63!B106</f>
        <v>0</v>
      </c>
    </row>
    <row r="107" spans="1:2">
      <c r="A107" t="s">
        <v>276</v>
      </c>
      <c r="B107">
        <f>[4]p63!B107</f>
        <v>0</v>
      </c>
    </row>
    <row r="108" spans="1:2">
      <c r="A108" t="s">
        <v>277</v>
      </c>
      <c r="B108">
        <f>[4]p63!B108</f>
        <v>0</v>
      </c>
    </row>
    <row r="109" spans="1:2">
      <c r="A109" t="s">
        <v>278</v>
      </c>
      <c r="B109">
        <f>[4]p63!B109</f>
        <v>0</v>
      </c>
    </row>
    <row r="110" spans="1:2">
      <c r="A110" t="s">
        <v>279</v>
      </c>
      <c r="B110">
        <f>[4]p63!B110</f>
        <v>0</v>
      </c>
    </row>
    <row r="111" spans="1:2">
      <c r="A111" t="s">
        <v>280</v>
      </c>
      <c r="B111">
        <f>[4]p63!B111</f>
        <v>0</v>
      </c>
    </row>
    <row r="112" spans="1:2">
      <c r="A112" t="s">
        <v>281</v>
      </c>
      <c r="B112">
        <f>[4]p63!B112</f>
        <v>0</v>
      </c>
    </row>
    <row r="113" spans="1:2">
      <c r="A113" t="s">
        <v>282</v>
      </c>
      <c r="B113">
        <f>[4]p63!B113</f>
        <v>0</v>
      </c>
    </row>
    <row r="114" spans="1:2">
      <c r="A114" t="s">
        <v>283</v>
      </c>
      <c r="B114">
        <f>[4]p63!B114</f>
        <v>0</v>
      </c>
    </row>
    <row r="115" spans="1:2">
      <c r="A115" t="s">
        <v>284</v>
      </c>
      <c r="B115">
        <f>[4]p63!B115</f>
        <v>0</v>
      </c>
    </row>
    <row r="116" spans="1:2">
      <c r="A116" t="s">
        <v>285</v>
      </c>
      <c r="B116">
        <f>[4]p63!B116</f>
        <v>0</v>
      </c>
    </row>
    <row r="117" spans="1:2">
      <c r="A117" t="s">
        <v>286</v>
      </c>
      <c r="B117">
        <f>[4]p63!B117</f>
        <v>0</v>
      </c>
    </row>
    <row r="118" spans="1:2">
      <c r="A118" t="s">
        <v>287</v>
      </c>
      <c r="B118">
        <f>[4]p63!B118</f>
        <v>0</v>
      </c>
    </row>
    <row r="119" spans="1:2">
      <c r="A119" t="s">
        <v>288</v>
      </c>
      <c r="B119">
        <f>[4]p63!B119</f>
        <v>0</v>
      </c>
    </row>
    <row r="120" spans="1:2">
      <c r="A120" t="s">
        <v>289</v>
      </c>
      <c r="B120">
        <f>[4]p63!B120</f>
        <v>0</v>
      </c>
    </row>
    <row r="121" spans="1:2">
      <c r="A121" t="s">
        <v>290</v>
      </c>
      <c r="B121">
        <f>[4]p63!B121</f>
        <v>0</v>
      </c>
    </row>
    <row r="122" spans="1:2">
      <c r="A122" t="s">
        <v>291</v>
      </c>
      <c r="B122">
        <f>[4]p63!B122</f>
        <v>0</v>
      </c>
    </row>
    <row r="123" spans="1:2">
      <c r="A123" t="s">
        <v>292</v>
      </c>
      <c r="B123">
        <f>[4]p63!B123</f>
        <v>0</v>
      </c>
    </row>
    <row r="124" spans="1:2">
      <c r="A124" t="s">
        <v>293</v>
      </c>
      <c r="B124">
        <f>[4]p63!B124</f>
        <v>0</v>
      </c>
    </row>
    <row r="125" spans="1:2">
      <c r="A125" t="s">
        <v>294</v>
      </c>
      <c r="B125">
        <f>[4]p63!B125</f>
        <v>0</v>
      </c>
    </row>
    <row r="126" spans="1:2">
      <c r="A126" t="s">
        <v>295</v>
      </c>
      <c r="B126">
        <f>[4]p63!B126</f>
        <v>0</v>
      </c>
    </row>
    <row r="127" spans="1:2">
      <c r="A127" t="s">
        <v>296</v>
      </c>
      <c r="B127">
        <f>[4]p63!B127</f>
        <v>0</v>
      </c>
    </row>
    <row r="128" spans="1:2">
      <c r="A128" t="s">
        <v>297</v>
      </c>
      <c r="B128">
        <f>[4]p63!B128</f>
        <v>0</v>
      </c>
    </row>
    <row r="129" spans="1:2">
      <c r="A129" t="s">
        <v>298</v>
      </c>
      <c r="B129">
        <f>[4]p63!B129</f>
        <v>0</v>
      </c>
    </row>
    <row r="130" spans="1:2">
      <c r="A130" t="s">
        <v>299</v>
      </c>
      <c r="B130">
        <f>[4]p63!B130</f>
        <v>0</v>
      </c>
    </row>
    <row r="131" spans="1:2">
      <c r="A131" t="s">
        <v>300</v>
      </c>
      <c r="B131">
        <f>[4]p63!B131</f>
        <v>0</v>
      </c>
    </row>
    <row r="132" spans="1:2">
      <c r="A132" t="s">
        <v>301</v>
      </c>
      <c r="B132">
        <f>[4]p63!B132</f>
        <v>0</v>
      </c>
    </row>
    <row r="133" spans="1:2">
      <c r="A133" t="s">
        <v>302</v>
      </c>
      <c r="B133">
        <f>[4]p63!B133</f>
        <v>0</v>
      </c>
    </row>
    <row r="134" spans="1:2">
      <c r="A134" t="s">
        <v>303</v>
      </c>
      <c r="B134">
        <f>[4]p63!B134</f>
        <v>0</v>
      </c>
    </row>
    <row r="135" spans="1:2">
      <c r="A135" t="s">
        <v>304</v>
      </c>
      <c r="B135">
        <f>[4]p63!B135</f>
        <v>0</v>
      </c>
    </row>
    <row r="136" spans="1:2">
      <c r="A136" t="s">
        <v>305</v>
      </c>
      <c r="B136">
        <f>[4]p63!B136</f>
        <v>0</v>
      </c>
    </row>
    <row r="137" spans="1:2">
      <c r="A137" t="s">
        <v>306</v>
      </c>
      <c r="B137">
        <f>[4]p63!B137</f>
        <v>0</v>
      </c>
    </row>
    <row r="138" spans="1:2">
      <c r="A138" t="s">
        <v>307</v>
      </c>
      <c r="B138">
        <f>[4]p63!B138</f>
        <v>0</v>
      </c>
    </row>
    <row r="139" spans="1:2">
      <c r="A139" t="s">
        <v>308</v>
      </c>
      <c r="B139">
        <f>[4]p63!B139</f>
        <v>0</v>
      </c>
    </row>
    <row r="140" spans="1:2">
      <c r="A140" t="s">
        <v>309</v>
      </c>
      <c r="B140">
        <f>[4]p63!B140</f>
        <v>0</v>
      </c>
    </row>
    <row r="141" spans="1:2">
      <c r="A141" t="s">
        <v>310</v>
      </c>
      <c r="B141">
        <f>[4]p63!B141</f>
        <v>0</v>
      </c>
    </row>
    <row r="142" spans="1:2">
      <c r="A142" t="s">
        <v>311</v>
      </c>
      <c r="B142">
        <f>[4]p63!B142</f>
        <v>0</v>
      </c>
    </row>
    <row r="143" spans="1:2">
      <c r="A143" t="s">
        <v>312</v>
      </c>
      <c r="B143">
        <f>[4]p63!B143</f>
        <v>0</v>
      </c>
    </row>
    <row r="144" spans="1:2">
      <c r="A144" t="s">
        <v>313</v>
      </c>
      <c r="B144">
        <f>[4]p63!B144</f>
        <v>0</v>
      </c>
    </row>
    <row r="145" spans="1:2">
      <c r="A145" t="s">
        <v>314</v>
      </c>
      <c r="B145">
        <f>[4]p63!B145</f>
        <v>0</v>
      </c>
    </row>
    <row r="146" spans="1:2">
      <c r="A146" t="s">
        <v>315</v>
      </c>
      <c r="B146">
        <f>[4]p63!B146</f>
        <v>0</v>
      </c>
    </row>
    <row r="147" spans="1:2">
      <c r="A147" t="s">
        <v>316</v>
      </c>
      <c r="B147">
        <f>[4]p63!B147</f>
        <v>0</v>
      </c>
    </row>
    <row r="148" spans="1:2">
      <c r="A148" t="s">
        <v>317</v>
      </c>
      <c r="B148">
        <f>[4]p63!B148</f>
        <v>0</v>
      </c>
    </row>
    <row r="149" spans="1:2">
      <c r="A149" t="s">
        <v>318</v>
      </c>
      <c r="B149">
        <f>[4]p63!B149</f>
        <v>0</v>
      </c>
    </row>
    <row r="150" spans="1:2">
      <c r="A150" t="s">
        <v>319</v>
      </c>
      <c r="B150">
        <f>[4]p63!B150</f>
        <v>0</v>
      </c>
    </row>
    <row r="151" spans="1:2">
      <c r="A151" t="s">
        <v>320</v>
      </c>
      <c r="B151">
        <f>[4]p63!B151</f>
        <v>0</v>
      </c>
    </row>
    <row r="152" spans="1:2">
      <c r="A152" t="s">
        <v>321</v>
      </c>
      <c r="B152">
        <f>[4]p63!B152</f>
        <v>0</v>
      </c>
    </row>
    <row r="153" spans="1:2">
      <c r="A153" t="s">
        <v>322</v>
      </c>
      <c r="B153">
        <f>[4]p63!B153</f>
        <v>0</v>
      </c>
    </row>
    <row r="154" spans="1:2">
      <c r="A154" t="s">
        <v>323</v>
      </c>
      <c r="B154">
        <f>[4]p63!B154</f>
        <v>0</v>
      </c>
    </row>
    <row r="155" spans="1:2">
      <c r="A155" t="s">
        <v>324</v>
      </c>
      <c r="B155">
        <f>[4]p63!B155</f>
        <v>0</v>
      </c>
    </row>
    <row r="156" spans="1:2">
      <c r="A156" t="s">
        <v>325</v>
      </c>
      <c r="B156">
        <f>[4]p63!B156</f>
        <v>0</v>
      </c>
    </row>
    <row r="157" spans="1:2">
      <c r="A157" t="s">
        <v>326</v>
      </c>
      <c r="B157">
        <f>[4]p63!B157</f>
        <v>0</v>
      </c>
    </row>
    <row r="158" spans="1:2">
      <c r="A158" t="s">
        <v>327</v>
      </c>
      <c r="B158">
        <f>[4]p63!B158</f>
        <v>0</v>
      </c>
    </row>
    <row r="159" spans="1:2">
      <c r="A159" t="s">
        <v>328</v>
      </c>
      <c r="B159">
        <f>[4]p63!B159</f>
        <v>0</v>
      </c>
    </row>
    <row r="160" spans="1:2">
      <c r="A160" t="s">
        <v>329</v>
      </c>
      <c r="B160">
        <f>[4]p63!B160</f>
        <v>0</v>
      </c>
    </row>
    <row r="161" spans="1:2">
      <c r="A161" t="s">
        <v>330</v>
      </c>
      <c r="B161">
        <f>[4]p63!B161</f>
        <v>0</v>
      </c>
    </row>
    <row r="162" spans="1:2">
      <c r="A162" t="s">
        <v>331</v>
      </c>
      <c r="B162">
        <f>[4]p63!B162</f>
        <v>0</v>
      </c>
    </row>
    <row r="163" spans="1:2">
      <c r="A163" t="s">
        <v>332</v>
      </c>
      <c r="B163">
        <f>[4]p63!B163</f>
        <v>0</v>
      </c>
    </row>
    <row r="164" spans="1:2">
      <c r="A164" t="s">
        <v>333</v>
      </c>
      <c r="B164">
        <f>[4]p63!B164</f>
        <v>0</v>
      </c>
    </row>
    <row r="165" spans="1:2">
      <c r="A165" t="s">
        <v>334</v>
      </c>
      <c r="B165">
        <f>[4]p63!B165</f>
        <v>0</v>
      </c>
    </row>
    <row r="166" spans="1:2">
      <c r="A166" t="s">
        <v>335</v>
      </c>
      <c r="B166">
        <f>[4]p63!B166</f>
        <v>0</v>
      </c>
    </row>
    <row r="167" spans="1:2">
      <c r="A167" t="s">
        <v>336</v>
      </c>
      <c r="B167">
        <f>[4]p63!B167</f>
        <v>0</v>
      </c>
    </row>
    <row r="168" spans="1:2">
      <c r="A168" t="s">
        <v>337</v>
      </c>
      <c r="B168">
        <f>[4]p63!B168</f>
        <v>0</v>
      </c>
    </row>
    <row r="169" spans="1:2">
      <c r="A169" t="s">
        <v>338</v>
      </c>
      <c r="B169">
        <f>[4]p63!B169</f>
        <v>0</v>
      </c>
    </row>
    <row r="170" spans="1:2">
      <c r="A170" t="s">
        <v>339</v>
      </c>
      <c r="B170">
        <f>[4]p63!B170</f>
        <v>0</v>
      </c>
    </row>
    <row r="171" spans="1:2">
      <c r="A171" t="s">
        <v>340</v>
      </c>
      <c r="B171">
        <f>[4]p63!B171</f>
        <v>0</v>
      </c>
    </row>
    <row r="172" spans="1:2">
      <c r="A172" t="s">
        <v>341</v>
      </c>
      <c r="B172">
        <f>[4]p63!B172</f>
        <v>0</v>
      </c>
    </row>
    <row r="173" spans="1:2">
      <c r="A173" t="s">
        <v>342</v>
      </c>
      <c r="B173">
        <f>[4]p63!B173</f>
        <v>0</v>
      </c>
    </row>
    <row r="174" spans="1:2">
      <c r="A174" t="s">
        <v>343</v>
      </c>
      <c r="B174">
        <f>[4]p63!B174</f>
        <v>0</v>
      </c>
    </row>
    <row r="175" spans="1:2">
      <c r="A175" t="s">
        <v>344</v>
      </c>
      <c r="B175">
        <f>[4]p63!B175</f>
        <v>0</v>
      </c>
    </row>
    <row r="176" spans="1:2">
      <c r="A176" t="s">
        <v>345</v>
      </c>
      <c r="B176">
        <f>[4]p63!B176</f>
        <v>0</v>
      </c>
    </row>
    <row r="177" spans="1:2">
      <c r="A177" t="s">
        <v>346</v>
      </c>
      <c r="B177">
        <f>[4]p63!B177</f>
        <v>0</v>
      </c>
    </row>
    <row r="178" spans="1:2">
      <c r="A178" t="s">
        <v>347</v>
      </c>
      <c r="B178">
        <f>[4]p63!B178</f>
        <v>0</v>
      </c>
    </row>
    <row r="179" spans="1:2">
      <c r="A179" t="s">
        <v>348</v>
      </c>
      <c r="B179">
        <f>[4]p63!B179</f>
        <v>0</v>
      </c>
    </row>
    <row r="180" spans="1:2">
      <c r="A180" t="s">
        <v>349</v>
      </c>
      <c r="B180">
        <f>[4]p63!B180</f>
        <v>0</v>
      </c>
    </row>
    <row r="181" spans="1:2">
      <c r="A181" t="s">
        <v>350</v>
      </c>
      <c r="B181">
        <f>[4]p63!B181</f>
        <v>0</v>
      </c>
    </row>
    <row r="182" spans="1:2">
      <c r="A182" t="s">
        <v>351</v>
      </c>
      <c r="B182">
        <f>[4]p63!B182</f>
        <v>0</v>
      </c>
    </row>
    <row r="183" spans="1:2">
      <c r="A183" t="s">
        <v>352</v>
      </c>
      <c r="B183">
        <f>[4]p63!B183</f>
        <v>0</v>
      </c>
    </row>
    <row r="184" spans="1:2">
      <c r="A184" t="s">
        <v>353</v>
      </c>
      <c r="B184">
        <f>[4]p63!B184</f>
        <v>0</v>
      </c>
    </row>
    <row r="185" spans="1:2">
      <c r="A185" t="s">
        <v>354</v>
      </c>
      <c r="B185">
        <f>[4]p63!B185</f>
        <v>0</v>
      </c>
    </row>
    <row r="186" spans="1:2">
      <c r="A186" t="s">
        <v>355</v>
      </c>
      <c r="B186">
        <f>[4]p63!B186</f>
        <v>0</v>
      </c>
    </row>
    <row r="187" spans="1:2">
      <c r="A187" t="s">
        <v>356</v>
      </c>
      <c r="B187">
        <f>[4]p63!B187</f>
        <v>0</v>
      </c>
    </row>
    <row r="188" spans="1:2">
      <c r="A188" t="s">
        <v>357</v>
      </c>
      <c r="B188">
        <f>[4]p63!B188</f>
        <v>0</v>
      </c>
    </row>
    <row r="189" spans="1:2">
      <c r="A189" t="s">
        <v>358</v>
      </c>
      <c r="B189">
        <f>[4]p63!B189</f>
        <v>0</v>
      </c>
    </row>
    <row r="190" spans="1:2">
      <c r="A190" t="s">
        <v>359</v>
      </c>
      <c r="B190">
        <f>[4]p63!B190</f>
        <v>0</v>
      </c>
    </row>
    <row r="191" spans="1:2">
      <c r="A191" t="s">
        <v>360</v>
      </c>
      <c r="B191">
        <f>[4]p63!B191</f>
        <v>0</v>
      </c>
    </row>
    <row r="192" spans="1:2">
      <c r="A192" t="s">
        <v>361</v>
      </c>
      <c r="B192">
        <f>[4]p63!B192</f>
        <v>0</v>
      </c>
    </row>
    <row r="193" spans="1:2">
      <c r="A193" t="s">
        <v>362</v>
      </c>
      <c r="B193">
        <f>[4]p63!B193</f>
        <v>0</v>
      </c>
    </row>
    <row r="194" spans="1:2">
      <c r="A194" t="s">
        <v>363</v>
      </c>
      <c r="B194">
        <f>[4]p63!B194</f>
        <v>0</v>
      </c>
    </row>
    <row r="195" spans="1:2">
      <c r="A195" t="s">
        <v>364</v>
      </c>
      <c r="B195">
        <f>[4]p63!B195</f>
        <v>0</v>
      </c>
    </row>
    <row r="196" spans="1:2">
      <c r="A196" t="s">
        <v>365</v>
      </c>
      <c r="B196">
        <f>[4]p63!B196</f>
        <v>0</v>
      </c>
    </row>
    <row r="197" spans="1:2">
      <c r="A197" t="s">
        <v>366</v>
      </c>
      <c r="B197">
        <f>[4]p63!B197</f>
        <v>0</v>
      </c>
    </row>
    <row r="198" spans="1:2">
      <c r="A198" t="s">
        <v>367</v>
      </c>
      <c r="B198">
        <f>[4]p63!B198</f>
        <v>0</v>
      </c>
    </row>
    <row r="199" spans="1:2">
      <c r="A199" t="s">
        <v>368</v>
      </c>
      <c r="B199">
        <f>[4]p63!B199</f>
        <v>0</v>
      </c>
    </row>
    <row r="200" spans="1:2">
      <c r="A200" t="s">
        <v>369</v>
      </c>
      <c r="B200">
        <f>[4]p63!B200</f>
        <v>0</v>
      </c>
    </row>
    <row r="201" spans="1:2">
      <c r="A201" t="s">
        <v>370</v>
      </c>
      <c r="B201">
        <f>[4]p63!B201</f>
        <v>0</v>
      </c>
    </row>
    <row r="202" spans="1:2">
      <c r="A202" t="s">
        <v>371</v>
      </c>
      <c r="B202">
        <f>[4]p63!B202</f>
        <v>0</v>
      </c>
    </row>
    <row r="203" spans="1:2">
      <c r="A203" t="s">
        <v>372</v>
      </c>
      <c r="B203">
        <f>[4]p63!B203</f>
        <v>0</v>
      </c>
    </row>
    <row r="204" spans="1:2">
      <c r="A204" t="s">
        <v>373</v>
      </c>
      <c r="B204">
        <f>[4]p63!B204</f>
        <v>0</v>
      </c>
    </row>
    <row r="205" spans="1:2">
      <c r="A205" t="s">
        <v>374</v>
      </c>
      <c r="B205">
        <f>[4]p63!B205</f>
        <v>0</v>
      </c>
    </row>
    <row r="206" spans="1:2">
      <c r="A206" t="s">
        <v>375</v>
      </c>
      <c r="B206">
        <f>[4]p63!B206</f>
        <v>0</v>
      </c>
    </row>
    <row r="207" spans="1:2">
      <c r="A207" t="s">
        <v>376</v>
      </c>
      <c r="B207">
        <f>[4]p63!B207</f>
        <v>0</v>
      </c>
    </row>
    <row r="208" spans="1:2">
      <c r="A208" t="s">
        <v>377</v>
      </c>
      <c r="B208">
        <f>[4]p63!B208</f>
        <v>0</v>
      </c>
    </row>
    <row r="209" spans="1:2">
      <c r="A209" t="s">
        <v>378</v>
      </c>
      <c r="B209">
        <f>[4]p63!B209</f>
        <v>0</v>
      </c>
    </row>
    <row r="210" spans="1:2">
      <c r="A210" t="s">
        <v>379</v>
      </c>
      <c r="B210">
        <f>[4]p63!B210</f>
        <v>0</v>
      </c>
    </row>
    <row r="211" spans="1:2">
      <c r="A211" t="s">
        <v>380</v>
      </c>
      <c r="B211">
        <f>[4]p63!B211</f>
        <v>0</v>
      </c>
    </row>
    <row r="212" spans="1:2">
      <c r="A212" t="s">
        <v>381</v>
      </c>
      <c r="B212">
        <f>[4]p63!B212</f>
        <v>0</v>
      </c>
    </row>
    <row r="213" spans="1:2">
      <c r="A213" t="s">
        <v>382</v>
      </c>
      <c r="B213">
        <f>[4]p63!B213</f>
        <v>0</v>
      </c>
    </row>
    <row r="214" spans="1:2">
      <c r="A214" t="s">
        <v>137</v>
      </c>
      <c r="B214">
        <f>[4]p63!B214</f>
        <v>0</v>
      </c>
    </row>
    <row r="215" spans="1:2">
      <c r="A215" t="s">
        <v>383</v>
      </c>
      <c r="B215">
        <f>[4]p63!B215</f>
        <v>0</v>
      </c>
    </row>
    <row r="216" spans="1:2">
      <c r="A216" t="s">
        <v>384</v>
      </c>
      <c r="B216">
        <f>[4]p63!B216</f>
        <v>0</v>
      </c>
    </row>
    <row r="217" spans="1:2">
      <c r="A217" t="s">
        <v>385</v>
      </c>
      <c r="B217">
        <f>[4]p63!B217</f>
        <v>0</v>
      </c>
    </row>
    <row r="218" spans="1:2">
      <c r="A218" t="s">
        <v>386</v>
      </c>
      <c r="B218">
        <f>[4]p63!B218</f>
        <v>0</v>
      </c>
    </row>
    <row r="219" spans="1:2">
      <c r="A219" t="s">
        <v>387</v>
      </c>
      <c r="B219">
        <f>[4]p63!B219</f>
        <v>0</v>
      </c>
    </row>
    <row r="220" spans="1:2">
      <c r="A220" t="s">
        <v>388</v>
      </c>
      <c r="B220">
        <f>[4]p63!B220</f>
        <v>0</v>
      </c>
    </row>
    <row r="221" spans="1:2">
      <c r="A221" t="s">
        <v>145</v>
      </c>
      <c r="B221">
        <f>[4]p63!B221</f>
        <v>0</v>
      </c>
    </row>
    <row r="222" spans="1:2">
      <c r="A222" t="s">
        <v>146</v>
      </c>
      <c r="B222">
        <f>[4]p63!B222</f>
        <v>0</v>
      </c>
    </row>
    <row r="223" spans="1:2">
      <c r="A223" t="s">
        <v>389</v>
      </c>
      <c r="B223">
        <f>[4]p63!B223</f>
        <v>0</v>
      </c>
    </row>
    <row r="224" spans="1:2">
      <c r="A224" t="s">
        <v>390</v>
      </c>
      <c r="B224">
        <f>[4]p63!B224</f>
        <v>0</v>
      </c>
    </row>
    <row r="225" spans="1:2">
      <c r="A225" t="s">
        <v>391</v>
      </c>
      <c r="B225">
        <f>[4]p63!B225</f>
        <v>0</v>
      </c>
    </row>
    <row r="226" spans="1:2">
      <c r="A226" t="s">
        <v>392</v>
      </c>
      <c r="B226">
        <f>[4]p63!B226</f>
        <v>0</v>
      </c>
    </row>
    <row r="227" spans="1:2">
      <c r="A227" t="s">
        <v>152</v>
      </c>
      <c r="B227">
        <f>[4]p63!B227</f>
        <v>0</v>
      </c>
    </row>
    <row r="228" spans="1:2">
      <c r="A228" t="s">
        <v>393</v>
      </c>
      <c r="B228">
        <f>[4]p63!B228</f>
        <v>0</v>
      </c>
    </row>
    <row r="229" spans="1:2">
      <c r="A229" t="s">
        <v>394</v>
      </c>
      <c r="B229">
        <f>[4]p63!B229</f>
        <v>0</v>
      </c>
    </row>
    <row r="230" spans="1:2">
      <c r="A230" t="s">
        <v>395</v>
      </c>
      <c r="B230">
        <f>[4]p63!B230</f>
        <v>0</v>
      </c>
    </row>
    <row r="231" spans="1:2">
      <c r="A231" t="s">
        <v>396</v>
      </c>
      <c r="B231">
        <f>[4]p63!B231</f>
        <v>0</v>
      </c>
    </row>
    <row r="232" spans="1:2">
      <c r="A232" t="s">
        <v>397</v>
      </c>
      <c r="B232">
        <f>[4]p63!B232</f>
        <v>0</v>
      </c>
    </row>
    <row r="233" spans="1:2">
      <c r="A233" t="s">
        <v>398</v>
      </c>
      <c r="B233">
        <f>[4]p63!B233</f>
        <v>0</v>
      </c>
    </row>
    <row r="234" spans="1:2">
      <c r="A234" t="s">
        <v>243</v>
      </c>
      <c r="B234">
        <f>[4]p63!B234</f>
        <v>0</v>
      </c>
    </row>
    <row r="235" spans="1:2">
      <c r="A235" t="s">
        <v>399</v>
      </c>
      <c r="B235">
        <f>[4]p63!B235</f>
        <v>0</v>
      </c>
    </row>
    <row r="236" spans="1:2">
      <c r="A236" t="s">
        <v>400</v>
      </c>
      <c r="B236">
        <f>[4]p63!B236</f>
        <v>0</v>
      </c>
    </row>
    <row r="237" spans="1:2">
      <c r="A237" t="s">
        <v>401</v>
      </c>
      <c r="B237">
        <f>[4]p63!B237</f>
        <v>0</v>
      </c>
    </row>
    <row r="238" spans="1:2">
      <c r="A238" t="s">
        <v>402</v>
      </c>
      <c r="B238">
        <f>[4]p63!B238</f>
        <v>0</v>
      </c>
    </row>
    <row r="239" spans="1:2">
      <c r="A239" t="s">
        <v>403</v>
      </c>
      <c r="B239">
        <f>[4]p63!B239</f>
        <v>0</v>
      </c>
    </row>
    <row r="240" spans="1:2">
      <c r="A240" t="s">
        <v>404</v>
      </c>
      <c r="B240">
        <f>[4]p63!B240</f>
        <v>0</v>
      </c>
    </row>
    <row r="241" spans="1:2">
      <c r="A241" t="s">
        <v>405</v>
      </c>
      <c r="B241">
        <f>[4]p63!B241</f>
        <v>0</v>
      </c>
    </row>
    <row r="242" spans="1:2">
      <c r="A242" t="s">
        <v>406</v>
      </c>
      <c r="B242">
        <f>[4]p63!B242</f>
        <v>0</v>
      </c>
    </row>
    <row r="243" spans="1:2">
      <c r="A243" t="s">
        <v>407</v>
      </c>
      <c r="B243">
        <f>[4]p63!B243</f>
        <v>0</v>
      </c>
    </row>
    <row r="244" spans="1:2">
      <c r="A244" t="s">
        <v>408</v>
      </c>
      <c r="B244">
        <f>[4]p63!B244</f>
        <v>0</v>
      </c>
    </row>
    <row r="245" spans="1:2">
      <c r="A245" t="s">
        <v>409</v>
      </c>
      <c r="B245">
        <f>[4]p63!B245</f>
        <v>0</v>
      </c>
    </row>
    <row r="246" spans="1:2">
      <c r="A246" t="s">
        <v>410</v>
      </c>
      <c r="B246">
        <f>[4]p63!B246</f>
        <v>0</v>
      </c>
    </row>
    <row r="247" spans="1:2">
      <c r="A247" t="s">
        <v>411</v>
      </c>
      <c r="B247">
        <f>[4]p63!B247</f>
        <v>0</v>
      </c>
    </row>
    <row r="248" spans="1:2">
      <c r="A248" t="s">
        <v>412</v>
      </c>
      <c r="B248">
        <f>[4]p63!B248</f>
        <v>0</v>
      </c>
    </row>
    <row r="249" spans="1:2">
      <c r="A249" t="s">
        <v>413</v>
      </c>
      <c r="B249">
        <f>[4]p63!B249</f>
        <v>0</v>
      </c>
    </row>
    <row r="250" spans="1:2">
      <c r="A250" t="s">
        <v>414</v>
      </c>
      <c r="B250">
        <f>[4]p63!B250</f>
        <v>0</v>
      </c>
    </row>
    <row r="251" spans="1:2">
      <c r="A251" t="s">
        <v>415</v>
      </c>
      <c r="B251">
        <f>[4]p63!B251</f>
        <v>0</v>
      </c>
    </row>
    <row r="252" spans="1:2">
      <c r="A252" t="s">
        <v>416</v>
      </c>
      <c r="B252">
        <f>[4]p63!B252</f>
        <v>0</v>
      </c>
    </row>
    <row r="253" spans="1:2">
      <c r="A253" t="s">
        <v>417</v>
      </c>
      <c r="B253">
        <f>[4]p63!B253</f>
        <v>0</v>
      </c>
    </row>
    <row r="254" spans="1:2">
      <c r="A254" t="s">
        <v>418</v>
      </c>
      <c r="B254">
        <f>[4]p63!B254</f>
        <v>0</v>
      </c>
    </row>
    <row r="255" spans="1:2">
      <c r="A255" t="s">
        <v>419</v>
      </c>
      <c r="B255">
        <f>[4]p63!B255</f>
        <v>0</v>
      </c>
    </row>
    <row r="256" spans="1:2">
      <c r="A256" t="s">
        <v>420</v>
      </c>
      <c r="B256">
        <f>[4]p63!B256</f>
        <v>0</v>
      </c>
    </row>
    <row r="257" spans="1:2">
      <c r="A257" t="s">
        <v>421</v>
      </c>
      <c r="B257">
        <f>[4]p63!B257</f>
        <v>0</v>
      </c>
    </row>
    <row r="258" spans="1:2">
      <c r="A258" t="s">
        <v>422</v>
      </c>
      <c r="B258">
        <f>[4]p63!B258</f>
        <v>0</v>
      </c>
    </row>
    <row r="259" spans="1:2">
      <c r="A259" t="s">
        <v>423</v>
      </c>
      <c r="B259">
        <f>[4]p63!B259</f>
        <v>0</v>
      </c>
    </row>
    <row r="260" spans="1:2">
      <c r="A260" t="s">
        <v>1065</v>
      </c>
      <c r="B260">
        <f>[4]p63!B260</f>
        <v>0</v>
      </c>
    </row>
    <row r="261" spans="1:2">
      <c r="A261" t="s">
        <v>1066</v>
      </c>
      <c r="B261">
        <f>[4]p63!B261</f>
        <v>0</v>
      </c>
    </row>
    <row r="262" spans="1:2">
      <c r="A262" t="s">
        <v>227</v>
      </c>
      <c r="B262">
        <f>[4]p63!B262</f>
        <v>0</v>
      </c>
    </row>
    <row r="263" spans="1:2">
      <c r="A263" t="s">
        <v>228</v>
      </c>
      <c r="B263">
        <f>[4]p63!B263</f>
        <v>0</v>
      </c>
    </row>
    <row r="264" spans="1:2">
      <c r="A264" t="s">
        <v>346</v>
      </c>
      <c r="B264">
        <f>[4]p63!B264</f>
        <v>0</v>
      </c>
    </row>
    <row r="265" spans="1:2">
      <c r="A265" t="s">
        <v>355</v>
      </c>
      <c r="B265">
        <f>[4]p63!B265</f>
        <v>0</v>
      </c>
    </row>
    <row r="266" spans="1:2">
      <c r="A266" t="s">
        <v>338</v>
      </c>
      <c r="B266">
        <f>[4]p63!B266</f>
        <v>0</v>
      </c>
    </row>
    <row r="267" spans="1:2">
      <c r="A267" t="s">
        <v>339</v>
      </c>
      <c r="B267">
        <f>[4]p63!B267</f>
        <v>0</v>
      </c>
    </row>
    <row r="268" spans="1:2">
      <c r="A268" t="s">
        <v>1067</v>
      </c>
      <c r="B268">
        <f>[4]p63!B268</f>
        <v>0</v>
      </c>
    </row>
    <row r="269" spans="1:2">
      <c r="A269" t="s">
        <v>1068</v>
      </c>
      <c r="B269">
        <f>[4]p63!B269</f>
        <v>0</v>
      </c>
    </row>
    <row r="270" spans="1:2">
      <c r="A270" t="s">
        <v>1069</v>
      </c>
      <c r="B270">
        <f>[4]p63!B270</f>
        <v>0</v>
      </c>
    </row>
    <row r="271" spans="1:2">
      <c r="A271" t="s">
        <v>1070</v>
      </c>
      <c r="B271">
        <f>[4]p63!B271</f>
        <v>0</v>
      </c>
    </row>
    <row r="272" spans="1:2">
      <c r="A272" t="s">
        <v>1071</v>
      </c>
      <c r="B272">
        <f>[4]p63!B272</f>
        <v>0</v>
      </c>
    </row>
    <row r="273" spans="1:2">
      <c r="A273" t="s">
        <v>1072</v>
      </c>
      <c r="B273">
        <f>[4]p63!B273</f>
        <v>0</v>
      </c>
    </row>
    <row r="274" spans="1:2">
      <c r="A274" t="s">
        <v>1073</v>
      </c>
      <c r="B274">
        <f>[4]p63!B274</f>
        <v>0</v>
      </c>
    </row>
    <row r="275" spans="1:2">
      <c r="A275" t="s">
        <v>1087</v>
      </c>
      <c r="B275">
        <f>[4]p63!B275</f>
        <v>0</v>
      </c>
    </row>
    <row r="276" spans="1:2">
      <c r="A276" t="s">
        <v>1088</v>
      </c>
      <c r="B276">
        <f>[4]p63!B276</f>
        <v>0</v>
      </c>
    </row>
    <row r="277" spans="1:2">
      <c r="A277" t="s">
        <v>1091</v>
      </c>
      <c r="B277">
        <f>[4]p63!B277</f>
        <v>0</v>
      </c>
    </row>
    <row r="278" spans="1:2">
      <c r="A278" t="s">
        <v>1092</v>
      </c>
      <c r="B278">
        <f>[4]p63!B278</f>
        <v>0</v>
      </c>
    </row>
    <row r="279" spans="1:2">
      <c r="A279" t="s">
        <v>1093</v>
      </c>
      <c r="B279">
        <f>[4]p63!B279</f>
        <v>0</v>
      </c>
    </row>
    <row r="280" spans="1:2">
      <c r="A280" t="s">
        <v>1094</v>
      </c>
      <c r="B280">
        <f>[4]p63!B280</f>
        <v>0</v>
      </c>
    </row>
    <row r="281" spans="1:2">
      <c r="A281" t="s">
        <v>1099</v>
      </c>
      <c r="B281">
        <f>[4]p63!B281</f>
        <v>0</v>
      </c>
    </row>
    <row r="282" spans="1:2">
      <c r="A282" t="s">
        <v>1100</v>
      </c>
      <c r="B282">
        <f>[4]p63!B282</f>
        <v>0</v>
      </c>
    </row>
    <row r="283" spans="1:2">
      <c r="A283" t="s">
        <v>1095</v>
      </c>
      <c r="B283">
        <f>[4]p63!B283</f>
        <v>0</v>
      </c>
    </row>
    <row r="284" spans="1:2">
      <c r="A284" t="s">
        <v>1096</v>
      </c>
      <c r="B284">
        <f>[4]p63!B284</f>
        <v>0</v>
      </c>
    </row>
    <row r="285" spans="1:2">
      <c r="A285" t="s">
        <v>1097</v>
      </c>
      <c r="B285">
        <f>[4]p63!B285</f>
        <v>0</v>
      </c>
    </row>
    <row r="286" spans="1:2">
      <c r="A286" t="s">
        <v>1101</v>
      </c>
      <c r="B286">
        <f>[4]p63!B286</f>
        <v>0</v>
      </c>
    </row>
    <row r="287" spans="1:2">
      <c r="A287" t="s">
        <v>1102</v>
      </c>
      <c r="B287">
        <f>[4]p63!B287</f>
        <v>0</v>
      </c>
    </row>
    <row r="288" spans="1:2">
      <c r="A288" t="s">
        <v>1103</v>
      </c>
      <c r="B288">
        <f>[4]p63!B288</f>
        <v>0</v>
      </c>
    </row>
    <row r="289" spans="1:2">
      <c r="A289" t="s">
        <v>1069</v>
      </c>
      <c r="B289">
        <f>[4]p63!B289</f>
        <v>0</v>
      </c>
    </row>
    <row r="290" spans="1:2">
      <c r="A290" t="s">
        <v>508</v>
      </c>
      <c r="B290">
        <f>[4]p63!B290</f>
        <v>0</v>
      </c>
    </row>
    <row r="291" spans="1:2">
      <c r="A291" t="s">
        <v>1104</v>
      </c>
      <c r="B291">
        <f>[4]p63!B291</f>
        <v>0</v>
      </c>
    </row>
  </sheetData>
  <phoneticPr fontId="33" type="noConversion"/>
  <pageMargins left="0.75" right="0.75" top="1" bottom="1" header="0.5" footer="0.5"/>
  <headerFooter alignWithMargins="0"/>
  <drawing r:id="rId1"/>
</worksheet>
</file>

<file path=xl/worksheets/sheet7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8"/>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1218</v>
      </c>
    </row>
    <row r="2" spans="1:11">
      <c r="A2">
        <v>64</v>
      </c>
      <c r="B2" t="s">
        <v>176</v>
      </c>
      <c r="C2" t="s">
        <v>177</v>
      </c>
      <c r="D2" t="s">
        <v>178</v>
      </c>
      <c r="E2" t="s">
        <v>8</v>
      </c>
      <c r="F2" t="s">
        <v>179</v>
      </c>
      <c r="G2" t="s">
        <v>10</v>
      </c>
      <c r="H2" t="s">
        <v>180</v>
      </c>
    </row>
    <row r="3" spans="1:11">
      <c r="A3" t="s">
        <v>181</v>
      </c>
      <c r="B3">
        <f>[4]p64!B3</f>
        <v>0</v>
      </c>
      <c r="C3">
        <f>[4]p64!C3</f>
        <v>0</v>
      </c>
      <c r="D3">
        <f>[4]p64!D3</f>
        <v>0</v>
      </c>
      <c r="E3">
        <f>[4]p64!E3</f>
        <v>0</v>
      </c>
      <c r="F3">
        <f>[4]p64!F3</f>
        <v>0</v>
      </c>
      <c r="G3">
        <f>[4]p64!G3</f>
        <v>0</v>
      </c>
      <c r="H3">
        <f>[4]p64!H3</f>
        <v>0</v>
      </c>
      <c r="I3">
        <f>[4]p64!I3</f>
        <v>0</v>
      </c>
      <c r="J3">
        <f>[4]p64!J3</f>
        <v>0</v>
      </c>
      <c r="K3">
        <f>[4]p64!K3</f>
        <v>0</v>
      </c>
    </row>
    <row r="4" spans="1:11">
      <c r="A4" t="s">
        <v>182</v>
      </c>
      <c r="B4">
        <f>[4]p64!B4</f>
        <v>0</v>
      </c>
      <c r="C4">
        <f>[4]p64!C4</f>
        <v>0</v>
      </c>
      <c r="D4">
        <f>[4]p64!D4</f>
        <v>0</v>
      </c>
      <c r="E4">
        <f>[4]p64!E4</f>
        <v>0</v>
      </c>
      <c r="F4">
        <f>[4]p64!F4</f>
        <v>0</v>
      </c>
      <c r="G4">
        <f>[4]p64!G4</f>
        <v>0</v>
      </c>
      <c r="H4">
        <f>[4]p64!H4</f>
        <v>0</v>
      </c>
      <c r="I4">
        <f>[4]p64!I4</f>
        <v>0</v>
      </c>
      <c r="J4">
        <f>[4]p64!J4</f>
        <v>0</v>
      </c>
      <c r="K4">
        <f>[4]p64!K4</f>
        <v>0</v>
      </c>
    </row>
    <row r="5" spans="1:11">
      <c r="A5" t="s">
        <v>183</v>
      </c>
      <c r="B5">
        <f>[4]p64!B5</f>
        <v>0</v>
      </c>
      <c r="C5">
        <f>[4]p64!C5</f>
        <v>0</v>
      </c>
      <c r="D5">
        <f>[4]p64!D5</f>
        <v>0</v>
      </c>
      <c r="E5">
        <f>[4]p64!E5</f>
        <v>0</v>
      </c>
      <c r="F5">
        <f>[4]p64!F5</f>
        <v>0</v>
      </c>
      <c r="G5">
        <f>[4]p64!G5</f>
        <v>0</v>
      </c>
      <c r="H5">
        <f>[4]p64!H5</f>
        <v>0</v>
      </c>
      <c r="I5">
        <f>[4]p64!I5</f>
        <v>0</v>
      </c>
      <c r="J5">
        <f>[4]p64!J5</f>
        <v>0</v>
      </c>
      <c r="K5">
        <f>[4]p64!K5</f>
        <v>0</v>
      </c>
    </row>
    <row r="6" spans="1:11">
      <c r="A6" t="s">
        <v>184</v>
      </c>
      <c r="B6">
        <f>[4]p64!B6</f>
        <v>0</v>
      </c>
      <c r="C6">
        <f>[4]p64!C6</f>
        <v>0</v>
      </c>
      <c r="D6">
        <f>[4]p64!D6</f>
        <v>0</v>
      </c>
      <c r="E6">
        <f>[4]p64!E6</f>
        <v>0</v>
      </c>
      <c r="F6">
        <f>[4]p64!F6</f>
        <v>0</v>
      </c>
      <c r="G6">
        <f>[4]p64!G6</f>
        <v>0</v>
      </c>
      <c r="H6">
        <f>[4]p64!H6</f>
        <v>0</v>
      </c>
      <c r="I6">
        <f>[4]p64!I6</f>
        <v>0</v>
      </c>
      <c r="J6">
        <f>[4]p64!J6</f>
        <v>0</v>
      </c>
      <c r="K6">
        <f>[4]p64!K6</f>
        <v>0</v>
      </c>
    </row>
    <row r="7" spans="1:11">
      <c r="A7" t="s">
        <v>185</v>
      </c>
      <c r="B7">
        <f>[4]p64!B7</f>
        <v>0</v>
      </c>
      <c r="C7">
        <f>[4]p64!C7</f>
        <v>0</v>
      </c>
      <c r="D7">
        <f>[4]p64!D7</f>
        <v>0</v>
      </c>
      <c r="E7">
        <f>[4]p64!E7</f>
        <v>0</v>
      </c>
      <c r="F7">
        <f>[4]p64!F7</f>
        <v>0</v>
      </c>
      <c r="G7">
        <f>[4]p64!G7</f>
        <v>0</v>
      </c>
      <c r="H7">
        <f>[4]p64!H7</f>
        <v>0</v>
      </c>
      <c r="I7">
        <f>[4]p64!I7</f>
        <v>0</v>
      </c>
      <c r="J7">
        <f>[4]p64!J7</f>
        <v>0</v>
      </c>
      <c r="K7">
        <f>[4]p64!K7</f>
        <v>0</v>
      </c>
    </row>
    <row r="8" spans="1:11">
      <c r="A8" t="s">
        <v>186</v>
      </c>
      <c r="B8">
        <f>[4]p64!B8</f>
        <v>0</v>
      </c>
      <c r="C8">
        <f>[4]p64!C8</f>
        <v>0</v>
      </c>
      <c r="D8">
        <f>[4]p64!D8</f>
        <v>0</v>
      </c>
      <c r="E8">
        <f>[4]p64!E8</f>
        <v>0</v>
      </c>
      <c r="F8">
        <f>[4]p64!F8</f>
        <v>0</v>
      </c>
      <c r="G8">
        <f>[4]p64!G8</f>
        <v>0</v>
      </c>
      <c r="H8">
        <f>[4]p64!H8</f>
        <v>0</v>
      </c>
      <c r="I8">
        <f>[4]p64!I8</f>
        <v>0</v>
      </c>
      <c r="J8">
        <f>[4]p64!J8</f>
        <v>0</v>
      </c>
      <c r="K8">
        <f>[4]p64!K8</f>
        <v>0</v>
      </c>
    </row>
    <row r="9" spans="1:11">
      <c r="A9" t="s">
        <v>187</v>
      </c>
      <c r="B9">
        <f>[4]p64!B9</f>
        <v>0</v>
      </c>
      <c r="C9">
        <f>[4]p64!C9</f>
        <v>0</v>
      </c>
      <c r="D9">
        <f>[4]p64!D9</f>
        <v>0</v>
      </c>
      <c r="E9">
        <f>[4]p64!E9</f>
        <v>0</v>
      </c>
      <c r="F9">
        <f>[4]p64!F9</f>
        <v>0</v>
      </c>
      <c r="G9">
        <f>[4]p64!G9</f>
        <v>0</v>
      </c>
      <c r="H9">
        <f>[4]p64!H9</f>
        <v>0</v>
      </c>
      <c r="I9">
        <f>[4]p64!I9</f>
        <v>0</v>
      </c>
      <c r="J9">
        <f>[4]p64!J9</f>
        <v>0</v>
      </c>
      <c r="K9">
        <f>[4]p64!K9</f>
        <v>0</v>
      </c>
    </row>
    <row r="10" spans="1:11">
      <c r="A10" t="s">
        <v>188</v>
      </c>
      <c r="B10">
        <f>[4]p64!B10</f>
        <v>0</v>
      </c>
      <c r="C10">
        <f>[4]p64!C10</f>
        <v>0</v>
      </c>
      <c r="D10">
        <f>[4]p64!D10</f>
        <v>0</v>
      </c>
      <c r="E10">
        <f>[4]p64!E10</f>
        <v>0</v>
      </c>
      <c r="F10">
        <f>[4]p64!F10</f>
        <v>0</v>
      </c>
      <c r="G10">
        <f>[4]p64!G10</f>
        <v>0</v>
      </c>
      <c r="H10">
        <f>[4]p64!H10</f>
        <v>0</v>
      </c>
      <c r="I10">
        <f>[4]p64!I10</f>
        <v>0</v>
      </c>
      <c r="J10">
        <f>[4]p64!J10</f>
        <v>0</v>
      </c>
      <c r="K10">
        <f>[4]p64!K10</f>
        <v>0</v>
      </c>
    </row>
    <row r="11" spans="1:11">
      <c r="A11" t="s">
        <v>189</v>
      </c>
      <c r="B11">
        <f>[4]p64!B11</f>
        <v>0</v>
      </c>
      <c r="C11">
        <f>[4]p64!C11</f>
        <v>0</v>
      </c>
      <c r="D11">
        <f>[4]p64!D11</f>
        <v>0</v>
      </c>
      <c r="E11">
        <f>[4]p64!E11</f>
        <v>0</v>
      </c>
      <c r="F11">
        <f>[4]p64!F11</f>
        <v>0</v>
      </c>
      <c r="G11">
        <f>[4]p64!G11</f>
        <v>0</v>
      </c>
      <c r="H11">
        <f>[4]p64!H11</f>
        <v>0</v>
      </c>
      <c r="I11">
        <f>[4]p64!I11</f>
        <v>0</v>
      </c>
      <c r="J11">
        <f>[4]p64!J11</f>
        <v>0</v>
      </c>
      <c r="K11">
        <f>[4]p64!K11</f>
        <v>0</v>
      </c>
    </row>
    <row r="12" spans="1:11">
      <c r="A12" t="s">
        <v>190</v>
      </c>
      <c r="B12">
        <f>[4]p64!B12</f>
        <v>0</v>
      </c>
      <c r="C12">
        <f>[4]p64!C12</f>
        <v>0</v>
      </c>
      <c r="D12">
        <f>[4]p64!D12</f>
        <v>0</v>
      </c>
      <c r="E12">
        <f>[4]p64!E12</f>
        <v>0</v>
      </c>
      <c r="F12">
        <f>[4]p64!F12</f>
        <v>0</v>
      </c>
      <c r="G12">
        <f>[4]p64!G12</f>
        <v>0</v>
      </c>
      <c r="H12">
        <f>[4]p64!H12</f>
        <v>0</v>
      </c>
      <c r="I12">
        <f>[4]p64!I12</f>
        <v>0</v>
      </c>
      <c r="J12">
        <f>[4]p64!J12</f>
        <v>0</v>
      </c>
      <c r="K12">
        <f>[4]p64!K12</f>
        <v>0</v>
      </c>
    </row>
    <row r="13" spans="1:11">
      <c r="A13" t="s">
        <v>191</v>
      </c>
      <c r="B13">
        <f>[4]p64!B13</f>
        <v>0</v>
      </c>
      <c r="C13">
        <f>[4]p64!C13</f>
        <v>0</v>
      </c>
      <c r="D13">
        <f>[4]p64!D13</f>
        <v>0</v>
      </c>
      <c r="E13">
        <f>[4]p64!E13</f>
        <v>0</v>
      </c>
      <c r="F13">
        <f>[4]p64!F13</f>
        <v>0</v>
      </c>
      <c r="G13">
        <f>[4]p64!G13</f>
        <v>0</v>
      </c>
      <c r="H13">
        <f>[4]p64!H13</f>
        <v>0</v>
      </c>
      <c r="I13">
        <f>[4]p64!I13</f>
        <v>0</v>
      </c>
      <c r="J13">
        <f>[4]p64!J13</f>
        <v>0</v>
      </c>
      <c r="K13">
        <f>[4]p64!K13</f>
        <v>0</v>
      </c>
    </row>
    <row r="14" spans="1:11">
      <c r="A14" t="s">
        <v>192</v>
      </c>
      <c r="B14">
        <f>[4]p64!B14</f>
        <v>0</v>
      </c>
      <c r="C14">
        <f>[4]p64!C14</f>
        <v>0</v>
      </c>
      <c r="D14">
        <f>[4]p64!D14</f>
        <v>0</v>
      </c>
      <c r="E14">
        <f>[4]p64!E14</f>
        <v>0</v>
      </c>
      <c r="F14">
        <f>[4]p64!F14</f>
        <v>0</v>
      </c>
      <c r="G14">
        <f>[4]p64!G14</f>
        <v>0</v>
      </c>
      <c r="H14">
        <f>[4]p64!H14</f>
        <v>0</v>
      </c>
      <c r="I14">
        <f>[4]p64!I14</f>
        <v>0</v>
      </c>
      <c r="J14">
        <f>[4]p64!J14</f>
        <v>0</v>
      </c>
      <c r="K14">
        <f>[4]p64!K14</f>
        <v>0</v>
      </c>
    </row>
    <row r="15" spans="1:11">
      <c r="A15" t="s">
        <v>193</v>
      </c>
      <c r="B15">
        <f>[4]p64!B15</f>
        <v>0</v>
      </c>
      <c r="C15">
        <f>[4]p64!C15</f>
        <v>0</v>
      </c>
      <c r="D15">
        <f>[4]p64!D15</f>
        <v>0</v>
      </c>
      <c r="E15">
        <f>[4]p64!E15</f>
        <v>0</v>
      </c>
      <c r="F15">
        <f>[4]p64!F15</f>
        <v>0</v>
      </c>
      <c r="G15">
        <f>[4]p64!G15</f>
        <v>0</v>
      </c>
      <c r="H15">
        <f>[4]p64!H15</f>
        <v>0</v>
      </c>
      <c r="I15">
        <f>[4]p64!I15</f>
        <v>0</v>
      </c>
      <c r="J15">
        <f>[4]p64!J15</f>
        <v>0</v>
      </c>
      <c r="K15">
        <f>[4]p64!K15</f>
        <v>0</v>
      </c>
    </row>
    <row r="16" spans="1:11">
      <c r="A16" t="s">
        <v>194</v>
      </c>
      <c r="B16">
        <f>[4]p64!B16</f>
        <v>0</v>
      </c>
      <c r="C16">
        <f>[4]p64!C16</f>
        <v>0</v>
      </c>
      <c r="D16">
        <f>[4]p64!D16</f>
        <v>0</v>
      </c>
      <c r="E16">
        <f>[4]p64!E16</f>
        <v>0</v>
      </c>
      <c r="F16">
        <f>[4]p64!F16</f>
        <v>0</v>
      </c>
      <c r="G16">
        <f>[4]p64!G16</f>
        <v>0</v>
      </c>
      <c r="H16">
        <f>[4]p64!H16</f>
        <v>0</v>
      </c>
      <c r="I16">
        <f>[4]p64!I16</f>
        <v>0</v>
      </c>
      <c r="J16">
        <f>[4]p64!J16</f>
        <v>0</v>
      </c>
      <c r="K16">
        <f>[4]p64!K16</f>
        <v>0</v>
      </c>
    </row>
    <row r="17" spans="1:11">
      <c r="A17" t="s">
        <v>195</v>
      </c>
      <c r="B17">
        <f>[4]p64!B17</f>
        <v>0</v>
      </c>
      <c r="C17">
        <f>[4]p64!C17</f>
        <v>0</v>
      </c>
      <c r="D17">
        <f>[4]p64!D17</f>
        <v>0</v>
      </c>
      <c r="E17">
        <f>[4]p64!E17</f>
        <v>0</v>
      </c>
      <c r="F17">
        <f>[4]p64!F17</f>
        <v>0</v>
      </c>
      <c r="G17">
        <f>[4]p64!G17</f>
        <v>0</v>
      </c>
      <c r="H17">
        <f>[4]p64!H17</f>
        <v>0</v>
      </c>
      <c r="I17">
        <f>[4]p64!I17</f>
        <v>0</v>
      </c>
      <c r="J17">
        <f>[4]p64!J17</f>
        <v>0</v>
      </c>
      <c r="K17">
        <f>[4]p64!K17</f>
        <v>0</v>
      </c>
    </row>
    <row r="18" spans="1:11">
      <c r="A18" t="s">
        <v>196</v>
      </c>
      <c r="B18">
        <f>[4]p64!B18</f>
        <v>0</v>
      </c>
      <c r="C18">
        <f>[4]p64!C18</f>
        <v>0</v>
      </c>
      <c r="D18">
        <f>[4]p64!D18</f>
        <v>0</v>
      </c>
      <c r="E18">
        <f>[4]p64!E18</f>
        <v>0</v>
      </c>
      <c r="F18">
        <f>[4]p64!F18</f>
        <v>0</v>
      </c>
      <c r="G18">
        <f>[4]p64!G18</f>
        <v>0</v>
      </c>
      <c r="H18">
        <f>[4]p64!H18</f>
        <v>0</v>
      </c>
      <c r="I18">
        <f>[4]p64!I18</f>
        <v>0</v>
      </c>
      <c r="J18">
        <f>[4]p64!J18</f>
        <v>0</v>
      </c>
      <c r="K18">
        <f>[4]p64!K18</f>
        <v>0</v>
      </c>
    </row>
    <row r="19" spans="1:11">
      <c r="A19" t="s">
        <v>197</v>
      </c>
      <c r="B19">
        <f>[4]p64!B19</f>
        <v>0</v>
      </c>
      <c r="C19">
        <f>[4]p64!C19</f>
        <v>0</v>
      </c>
      <c r="D19">
        <f>[4]p64!D19</f>
        <v>0</v>
      </c>
      <c r="E19">
        <f>[4]p64!E19</f>
        <v>0</v>
      </c>
      <c r="F19">
        <f>[4]p64!F19</f>
        <v>0</v>
      </c>
      <c r="G19">
        <f>[4]p64!G19</f>
        <v>0</v>
      </c>
      <c r="H19">
        <f>[4]p64!H19</f>
        <v>0</v>
      </c>
      <c r="I19">
        <f>[4]p64!I19</f>
        <v>0</v>
      </c>
      <c r="J19">
        <f>[4]p64!J19</f>
        <v>0</v>
      </c>
      <c r="K19">
        <f>[4]p64!K19</f>
        <v>0</v>
      </c>
    </row>
    <row r="20" spans="1:11">
      <c r="A20" t="s">
        <v>198</v>
      </c>
      <c r="B20">
        <f>[4]p64!B20</f>
        <v>0</v>
      </c>
      <c r="C20">
        <f>[4]p64!C20</f>
        <v>0</v>
      </c>
      <c r="D20">
        <f>[4]p64!D20</f>
        <v>0</v>
      </c>
      <c r="E20">
        <f>[4]p64!E20</f>
        <v>0</v>
      </c>
      <c r="F20">
        <f>[4]p64!F20</f>
        <v>0</v>
      </c>
      <c r="G20">
        <f>[4]p64!G20</f>
        <v>0</v>
      </c>
      <c r="H20">
        <f>[4]p64!H20</f>
        <v>0</v>
      </c>
      <c r="I20">
        <f>[4]p64!I20</f>
        <v>0</v>
      </c>
      <c r="J20">
        <f>[4]p64!J20</f>
        <v>0</v>
      </c>
      <c r="K20">
        <f>[4]p64!K20</f>
        <v>0</v>
      </c>
    </row>
    <row r="21" spans="1:11">
      <c r="A21" t="s">
        <v>199</v>
      </c>
      <c r="B21">
        <f>[4]p64!B21</f>
        <v>0</v>
      </c>
      <c r="C21">
        <f>[4]p64!C21</f>
        <v>0</v>
      </c>
      <c r="D21">
        <f>[4]p64!D21</f>
        <v>0</v>
      </c>
      <c r="E21">
        <f>[4]p64!E21</f>
        <v>0</v>
      </c>
      <c r="F21">
        <f>[4]p64!F21</f>
        <v>0</v>
      </c>
      <c r="G21">
        <f>[4]p64!G21</f>
        <v>0</v>
      </c>
      <c r="H21">
        <f>[4]p64!H21</f>
        <v>0</v>
      </c>
      <c r="I21">
        <f>[4]p64!I21</f>
        <v>0</v>
      </c>
      <c r="J21">
        <f>[4]p64!J21</f>
        <v>0</v>
      </c>
      <c r="K21">
        <f>[4]p64!K21</f>
        <v>0</v>
      </c>
    </row>
    <row r="22" spans="1:11">
      <c r="A22" t="s">
        <v>200</v>
      </c>
      <c r="B22">
        <f>[4]p64!B22</f>
        <v>0</v>
      </c>
      <c r="C22">
        <f>[4]p64!C22</f>
        <v>0</v>
      </c>
      <c r="D22">
        <f>[4]p64!D22</f>
        <v>0</v>
      </c>
      <c r="E22">
        <f>[4]p64!E22</f>
        <v>0</v>
      </c>
      <c r="F22">
        <f>[4]p64!F22</f>
        <v>0</v>
      </c>
      <c r="G22">
        <f>[4]p64!G22</f>
        <v>0</v>
      </c>
      <c r="H22">
        <f>[4]p64!H22</f>
        <v>0</v>
      </c>
      <c r="I22">
        <f>[4]p64!I22</f>
        <v>0</v>
      </c>
      <c r="J22">
        <f>[4]p64!J22</f>
        <v>0</v>
      </c>
      <c r="K22">
        <f>[4]p64!K22</f>
        <v>0</v>
      </c>
    </row>
    <row r="23" spans="1:11">
      <c r="A23" t="s">
        <v>201</v>
      </c>
      <c r="B23">
        <f>[4]p64!B23</f>
        <v>0</v>
      </c>
      <c r="C23">
        <f>[4]p64!C23</f>
        <v>0</v>
      </c>
      <c r="D23">
        <f>[4]p64!D23</f>
        <v>0</v>
      </c>
      <c r="E23">
        <f>[4]p64!E23</f>
        <v>0</v>
      </c>
      <c r="F23">
        <f>[4]p64!F23</f>
        <v>0</v>
      </c>
      <c r="G23">
        <f>[4]p64!G23</f>
        <v>0</v>
      </c>
      <c r="H23">
        <f>[4]p64!H23</f>
        <v>0</v>
      </c>
      <c r="I23">
        <f>[4]p64!I23</f>
        <v>0</v>
      </c>
      <c r="J23">
        <f>[4]p64!J23</f>
        <v>0</v>
      </c>
      <c r="K23">
        <f>[4]p64!K23</f>
        <v>0</v>
      </c>
    </row>
    <row r="24" spans="1:11">
      <c r="A24" t="s">
        <v>202</v>
      </c>
      <c r="B24">
        <f>[4]p64!B24</f>
        <v>0</v>
      </c>
      <c r="C24">
        <f>[4]p64!C24</f>
        <v>0</v>
      </c>
      <c r="D24">
        <f>[4]p64!D24</f>
        <v>0</v>
      </c>
      <c r="E24">
        <f>[4]p64!E24</f>
        <v>0</v>
      </c>
      <c r="F24">
        <f>[4]p64!F24</f>
        <v>0</v>
      </c>
      <c r="G24">
        <f>[4]p64!G24</f>
        <v>0</v>
      </c>
      <c r="H24">
        <f>[4]p64!H24</f>
        <v>0</v>
      </c>
      <c r="I24">
        <f>[4]p64!I24</f>
        <v>0</v>
      </c>
      <c r="J24">
        <f>[4]p64!J24</f>
        <v>0</v>
      </c>
      <c r="K24">
        <f>[4]p64!K24</f>
        <v>0</v>
      </c>
    </row>
    <row r="25" spans="1:11">
      <c r="A25" t="s">
        <v>203</v>
      </c>
      <c r="B25">
        <f>[4]p64!B25</f>
        <v>0</v>
      </c>
      <c r="C25">
        <f>[4]p64!C25</f>
        <v>0</v>
      </c>
      <c r="D25">
        <f>[4]p64!D25</f>
        <v>0</v>
      </c>
      <c r="E25">
        <f>[4]p64!E25</f>
        <v>0</v>
      </c>
      <c r="F25">
        <f>[4]p64!F25</f>
        <v>0</v>
      </c>
      <c r="G25">
        <f>[4]p64!G25</f>
        <v>0</v>
      </c>
      <c r="H25">
        <f>[4]p64!H25</f>
        <v>0</v>
      </c>
      <c r="I25">
        <f>[4]p64!I25</f>
        <v>0</v>
      </c>
      <c r="J25">
        <f>[4]p64!J25</f>
        <v>0</v>
      </c>
      <c r="K25">
        <f>[4]p64!K25</f>
        <v>0</v>
      </c>
    </row>
    <row r="26" spans="1:11">
      <c r="A26" t="s">
        <v>204</v>
      </c>
      <c r="B26">
        <f>[4]p64!B26</f>
        <v>0</v>
      </c>
      <c r="C26">
        <f>[4]p64!C26</f>
        <v>0</v>
      </c>
      <c r="D26">
        <f>[4]p64!D26</f>
        <v>0</v>
      </c>
      <c r="E26">
        <f>[4]p64!E26</f>
        <v>0</v>
      </c>
      <c r="F26">
        <f>[4]p64!F26</f>
        <v>0</v>
      </c>
      <c r="G26">
        <f>[4]p64!G26</f>
        <v>0</v>
      </c>
      <c r="H26">
        <f>[4]p64!H26</f>
        <v>0</v>
      </c>
      <c r="I26">
        <f>[4]p64!I26</f>
        <v>0</v>
      </c>
      <c r="J26">
        <f>[4]p64!J26</f>
        <v>0</v>
      </c>
      <c r="K26">
        <f>[4]p64!K26</f>
        <v>0</v>
      </c>
    </row>
    <row r="27" spans="1:11">
      <c r="A27" t="s">
        <v>205</v>
      </c>
      <c r="B27">
        <f>[4]p64!B27</f>
        <v>0</v>
      </c>
      <c r="C27">
        <f>[4]p64!C27</f>
        <v>0</v>
      </c>
      <c r="D27">
        <f>[4]p64!D27</f>
        <v>0</v>
      </c>
      <c r="E27">
        <f>[4]p64!E27</f>
        <v>0</v>
      </c>
      <c r="F27">
        <f>[4]p64!F27</f>
        <v>0</v>
      </c>
      <c r="G27">
        <f>[4]p64!G27</f>
        <v>0</v>
      </c>
      <c r="H27">
        <f>[4]p64!H27</f>
        <v>0</v>
      </c>
      <c r="I27">
        <f>[4]p64!I27</f>
        <v>0</v>
      </c>
      <c r="J27">
        <f>[4]p64!J27</f>
        <v>0</v>
      </c>
      <c r="K27">
        <f>[4]p64!K27</f>
        <v>0</v>
      </c>
    </row>
    <row r="28" spans="1:11">
      <c r="A28" t="s">
        <v>206</v>
      </c>
      <c r="B28">
        <f>[4]p64!B28</f>
        <v>0</v>
      </c>
      <c r="C28">
        <f>[4]p64!C28</f>
        <v>0</v>
      </c>
      <c r="D28">
        <f>[4]p64!D28</f>
        <v>0</v>
      </c>
      <c r="E28">
        <f>[4]p64!E28</f>
        <v>0</v>
      </c>
      <c r="F28">
        <f>[4]p64!F28</f>
        <v>0</v>
      </c>
      <c r="G28">
        <f>[4]p64!G28</f>
        <v>0</v>
      </c>
      <c r="H28">
        <f>[4]p64!H28</f>
        <v>0</v>
      </c>
      <c r="I28">
        <f>[4]p64!I28</f>
        <v>0</v>
      </c>
      <c r="J28">
        <f>[4]p64!J28</f>
        <v>0</v>
      </c>
      <c r="K28">
        <f>[4]p64!K28</f>
        <v>0</v>
      </c>
    </row>
    <row r="29" spans="1:11">
      <c r="A29" t="s">
        <v>207</v>
      </c>
      <c r="B29">
        <f>[4]p64!B29</f>
        <v>0</v>
      </c>
      <c r="C29">
        <f>[4]p64!C29</f>
        <v>0</v>
      </c>
      <c r="D29">
        <f>[4]p64!D29</f>
        <v>0</v>
      </c>
      <c r="E29">
        <f>[4]p64!E29</f>
        <v>0</v>
      </c>
      <c r="F29">
        <f>[4]p64!F29</f>
        <v>0</v>
      </c>
      <c r="G29">
        <f>[4]p64!G29</f>
        <v>0</v>
      </c>
      <c r="H29">
        <f>[4]p64!H29</f>
        <v>0</v>
      </c>
      <c r="I29">
        <f>[4]p64!I29</f>
        <v>0</v>
      </c>
      <c r="J29">
        <f>[4]p64!J29</f>
        <v>0</v>
      </c>
      <c r="K29">
        <f>[4]p64!K29</f>
        <v>0</v>
      </c>
    </row>
    <row r="30" spans="1:11">
      <c r="A30" t="s">
        <v>208</v>
      </c>
      <c r="B30">
        <f>[4]p64!B30</f>
        <v>0</v>
      </c>
      <c r="C30">
        <f>[4]p64!C30</f>
        <v>0</v>
      </c>
      <c r="D30">
        <f>[4]p64!D30</f>
        <v>0</v>
      </c>
      <c r="E30">
        <f>[4]p64!E30</f>
        <v>0</v>
      </c>
      <c r="F30">
        <f>[4]p64!F30</f>
        <v>0</v>
      </c>
      <c r="G30">
        <f>[4]p64!G30</f>
        <v>0</v>
      </c>
      <c r="H30">
        <f>[4]p64!H30</f>
        <v>0</v>
      </c>
      <c r="I30">
        <f>[4]p64!I30</f>
        <v>0</v>
      </c>
      <c r="J30">
        <f>[4]p64!J30</f>
        <v>0</v>
      </c>
      <c r="K30">
        <f>[4]p64!K30</f>
        <v>0</v>
      </c>
    </row>
    <row r="31" spans="1:11">
      <c r="A31" t="s">
        <v>209</v>
      </c>
      <c r="B31">
        <f>[4]p64!B31</f>
        <v>0</v>
      </c>
      <c r="C31">
        <f>[4]p64!C31</f>
        <v>0</v>
      </c>
      <c r="D31">
        <f>[4]p64!D31</f>
        <v>0</v>
      </c>
      <c r="E31">
        <f>[4]p64!E31</f>
        <v>0</v>
      </c>
      <c r="F31">
        <f>[4]p64!F31</f>
        <v>0</v>
      </c>
      <c r="G31">
        <f>[4]p64!G31</f>
        <v>0</v>
      </c>
      <c r="H31">
        <f>[4]p64!H31</f>
        <v>0</v>
      </c>
      <c r="I31">
        <f>[4]p64!I31</f>
        <v>0</v>
      </c>
      <c r="J31">
        <f>[4]p64!J31</f>
        <v>0</v>
      </c>
      <c r="K31">
        <f>[4]p64!K31</f>
        <v>0</v>
      </c>
    </row>
    <row r="32" spans="1:11">
      <c r="A32" t="s">
        <v>210</v>
      </c>
      <c r="B32">
        <f>[4]p64!B32</f>
        <v>0</v>
      </c>
      <c r="C32">
        <f>[4]p64!C32</f>
        <v>0</v>
      </c>
      <c r="D32">
        <f>[4]p64!D32</f>
        <v>0</v>
      </c>
      <c r="E32">
        <f>[4]p64!E32</f>
        <v>0</v>
      </c>
      <c r="F32">
        <f>[4]p64!F32</f>
        <v>0</v>
      </c>
      <c r="G32">
        <f>[4]p64!G32</f>
        <v>0</v>
      </c>
      <c r="H32">
        <f>[4]p64!H32</f>
        <v>0</v>
      </c>
      <c r="I32">
        <f>[4]p64!I32</f>
        <v>0</v>
      </c>
      <c r="J32">
        <f>[4]p64!J32</f>
        <v>0</v>
      </c>
      <c r="K32">
        <f>[4]p64!K32</f>
        <v>0</v>
      </c>
    </row>
    <row r="33" spans="1:11">
      <c r="A33" t="s">
        <v>211</v>
      </c>
      <c r="B33">
        <f>[4]p64!B33</f>
        <v>0</v>
      </c>
      <c r="C33">
        <f>[4]p64!C33</f>
        <v>0</v>
      </c>
      <c r="D33">
        <f>[4]p64!D33</f>
        <v>0</v>
      </c>
      <c r="E33">
        <f>[4]p64!E33</f>
        <v>0</v>
      </c>
      <c r="F33">
        <f>[4]p64!F33</f>
        <v>0</v>
      </c>
      <c r="G33">
        <f>[4]p64!G33</f>
        <v>0</v>
      </c>
      <c r="H33">
        <f>[4]p64!H33</f>
        <v>0</v>
      </c>
      <c r="I33">
        <f>[4]p64!I33</f>
        <v>0</v>
      </c>
      <c r="J33">
        <f>[4]p64!J33</f>
        <v>0</v>
      </c>
      <c r="K33">
        <f>[4]p64!K33</f>
        <v>0</v>
      </c>
    </row>
    <row r="34" spans="1:11">
      <c r="A34" t="s">
        <v>212</v>
      </c>
      <c r="B34">
        <f>[4]p64!B34</f>
        <v>0</v>
      </c>
      <c r="C34">
        <f>[4]p64!C34</f>
        <v>0</v>
      </c>
      <c r="D34">
        <f>[4]p64!D34</f>
        <v>0</v>
      </c>
      <c r="E34">
        <f>[4]p64!E34</f>
        <v>0</v>
      </c>
      <c r="F34">
        <f>[4]p64!F34</f>
        <v>0</v>
      </c>
      <c r="G34">
        <f>[4]p64!G34</f>
        <v>0</v>
      </c>
      <c r="H34">
        <f>[4]p64!H34</f>
        <v>0</v>
      </c>
      <c r="I34">
        <f>[4]p64!I34</f>
        <v>0</v>
      </c>
      <c r="J34">
        <f>[4]p64!J34</f>
        <v>0</v>
      </c>
      <c r="K34">
        <f>[4]p64!K34</f>
        <v>0</v>
      </c>
    </row>
    <row r="35" spans="1:11">
      <c r="A35" t="s">
        <v>213</v>
      </c>
      <c r="B35">
        <f>[4]p64!B35</f>
        <v>0</v>
      </c>
      <c r="C35">
        <f>[4]p64!C35</f>
        <v>0</v>
      </c>
      <c r="D35">
        <f>[4]p64!D35</f>
        <v>0</v>
      </c>
      <c r="E35">
        <f>[4]p64!E35</f>
        <v>0</v>
      </c>
      <c r="F35">
        <f>[4]p64!F35</f>
        <v>0</v>
      </c>
      <c r="G35">
        <f>[4]p64!G35</f>
        <v>0</v>
      </c>
      <c r="H35">
        <f>[4]p64!H35</f>
        <v>0</v>
      </c>
      <c r="I35">
        <f>[4]p64!I35</f>
        <v>0</v>
      </c>
      <c r="J35">
        <f>[4]p64!J35</f>
        <v>0</v>
      </c>
      <c r="K35">
        <f>[4]p64!K35</f>
        <v>0</v>
      </c>
    </row>
    <row r="36" spans="1:11">
      <c r="A36" t="s">
        <v>214</v>
      </c>
      <c r="B36">
        <f>[4]p64!B36</f>
        <v>0</v>
      </c>
      <c r="C36">
        <f>[4]p64!C36</f>
        <v>0</v>
      </c>
      <c r="D36">
        <f>[4]p64!D36</f>
        <v>0</v>
      </c>
      <c r="E36">
        <f>[4]p64!E36</f>
        <v>0</v>
      </c>
      <c r="F36">
        <f>[4]p64!F36</f>
        <v>0</v>
      </c>
      <c r="G36">
        <f>[4]p64!G36</f>
        <v>0</v>
      </c>
      <c r="H36">
        <f>[4]p64!H36</f>
        <v>0</v>
      </c>
      <c r="I36">
        <f>[4]p64!I36</f>
        <v>0</v>
      </c>
      <c r="J36">
        <f>[4]p64!J36</f>
        <v>0</v>
      </c>
      <c r="K36">
        <f>[4]p64!K36</f>
        <v>0</v>
      </c>
    </row>
    <row r="37" spans="1:11">
      <c r="A37" t="s">
        <v>215</v>
      </c>
      <c r="B37">
        <f>[4]p64!B37</f>
        <v>0</v>
      </c>
      <c r="C37">
        <f>[4]p64!C37</f>
        <v>0</v>
      </c>
      <c r="D37">
        <f>[4]p64!D37</f>
        <v>0</v>
      </c>
      <c r="E37">
        <f>[4]p64!E37</f>
        <v>0</v>
      </c>
      <c r="F37">
        <f>[4]p64!F37</f>
        <v>0</v>
      </c>
      <c r="G37">
        <f>[4]p64!G37</f>
        <v>0</v>
      </c>
      <c r="H37">
        <f>[4]p64!H37</f>
        <v>0</v>
      </c>
      <c r="I37">
        <f>[4]p64!I37</f>
        <v>0</v>
      </c>
      <c r="J37">
        <f>[4]p64!J37</f>
        <v>0</v>
      </c>
      <c r="K37">
        <f>[4]p64!K37</f>
        <v>0</v>
      </c>
    </row>
    <row r="38" spans="1:11">
      <c r="A38" t="s">
        <v>216</v>
      </c>
      <c r="B38">
        <f>[4]p64!B38</f>
        <v>0</v>
      </c>
      <c r="C38">
        <f>[4]p64!C38</f>
        <v>0</v>
      </c>
      <c r="D38">
        <f>[4]p64!D38</f>
        <v>0</v>
      </c>
      <c r="E38">
        <f>[4]p64!E38</f>
        <v>0</v>
      </c>
      <c r="F38">
        <f>[4]p64!F38</f>
        <v>0</v>
      </c>
      <c r="G38">
        <f>[4]p64!G38</f>
        <v>0</v>
      </c>
      <c r="H38">
        <f>[4]p64!H38</f>
        <v>0</v>
      </c>
      <c r="I38">
        <f>[4]p64!I38</f>
        <v>0</v>
      </c>
      <c r="J38">
        <f>[4]p64!J38</f>
        <v>0</v>
      </c>
      <c r="K38">
        <f>[4]p64!K38</f>
        <v>0</v>
      </c>
    </row>
    <row r="39" spans="1:11">
      <c r="A39" t="s">
        <v>217</v>
      </c>
      <c r="B39">
        <f>[4]p64!B39</f>
        <v>0</v>
      </c>
      <c r="C39">
        <f>[4]p64!C39</f>
        <v>0</v>
      </c>
      <c r="D39">
        <f>[4]p64!D39</f>
        <v>0</v>
      </c>
      <c r="E39">
        <f>[4]p64!E39</f>
        <v>0</v>
      </c>
      <c r="F39">
        <f>[4]p64!F39</f>
        <v>0</v>
      </c>
      <c r="G39">
        <f>[4]p64!G39</f>
        <v>0</v>
      </c>
      <c r="H39">
        <f>[4]p64!H39</f>
        <v>0</v>
      </c>
      <c r="I39">
        <f>[4]p64!I39</f>
        <v>0</v>
      </c>
      <c r="J39">
        <f>[4]p64!J39</f>
        <v>0</v>
      </c>
      <c r="K39">
        <f>[4]p64!K39</f>
        <v>0</v>
      </c>
    </row>
    <row r="40" spans="1:11">
      <c r="A40" t="s">
        <v>218</v>
      </c>
      <c r="B40">
        <f>[4]p64!B40</f>
        <v>0</v>
      </c>
      <c r="C40">
        <f>[4]p64!C40</f>
        <v>0</v>
      </c>
      <c r="D40">
        <f>[4]p64!D40</f>
        <v>0</v>
      </c>
      <c r="E40">
        <f>[4]p64!E40</f>
        <v>0</v>
      </c>
      <c r="F40">
        <f>[4]p64!F40</f>
        <v>0</v>
      </c>
      <c r="G40">
        <f>[4]p64!G40</f>
        <v>0</v>
      </c>
      <c r="H40">
        <f>[4]p64!H40</f>
        <v>0</v>
      </c>
      <c r="I40">
        <f>[4]p64!I40</f>
        <v>0</v>
      </c>
      <c r="J40">
        <f>[4]p64!J40</f>
        <v>0</v>
      </c>
      <c r="K40">
        <f>[4]p64!K40</f>
        <v>0</v>
      </c>
    </row>
    <row r="41" spans="1:11">
      <c r="A41" t="s">
        <v>219</v>
      </c>
      <c r="B41">
        <f>[4]p64!B41</f>
        <v>0</v>
      </c>
      <c r="C41">
        <f>[4]p64!C41</f>
        <v>0</v>
      </c>
      <c r="D41">
        <f>[4]p64!D41</f>
        <v>0</v>
      </c>
      <c r="E41">
        <f>[4]p64!E41</f>
        <v>0</v>
      </c>
      <c r="F41">
        <f>[4]p64!F41</f>
        <v>0</v>
      </c>
      <c r="G41">
        <f>[4]p64!G41</f>
        <v>0</v>
      </c>
      <c r="H41">
        <f>[4]p64!H41</f>
        <v>0</v>
      </c>
      <c r="I41">
        <f>[4]p64!I41</f>
        <v>0</v>
      </c>
      <c r="J41">
        <f>[4]p64!J41</f>
        <v>0</v>
      </c>
      <c r="K41">
        <f>[4]p64!K41</f>
        <v>0</v>
      </c>
    </row>
    <row r="42" spans="1:11">
      <c r="A42" t="s">
        <v>220</v>
      </c>
      <c r="B42">
        <f>[4]p64!B42</f>
        <v>0</v>
      </c>
      <c r="C42">
        <f>[4]p64!C42</f>
        <v>0</v>
      </c>
      <c r="D42">
        <f>[4]p64!D42</f>
        <v>0</v>
      </c>
      <c r="E42">
        <f>[4]p64!E42</f>
        <v>0</v>
      </c>
      <c r="F42">
        <f>[4]p64!F42</f>
        <v>0</v>
      </c>
      <c r="G42">
        <f>[4]p64!G42</f>
        <v>0</v>
      </c>
      <c r="H42">
        <f>[4]p64!H42</f>
        <v>0</v>
      </c>
      <c r="I42">
        <f>[4]p64!I42</f>
        <v>0</v>
      </c>
      <c r="J42">
        <f>[4]p64!J42</f>
        <v>0</v>
      </c>
      <c r="K42">
        <f>[4]p64!K42</f>
        <v>0</v>
      </c>
    </row>
    <row r="43" spans="1:11">
      <c r="A43" t="s">
        <v>221</v>
      </c>
      <c r="B43">
        <f>[4]p64!B43</f>
        <v>0</v>
      </c>
      <c r="C43">
        <f>[4]p64!C43</f>
        <v>0</v>
      </c>
      <c r="D43">
        <f>[4]p64!D43</f>
        <v>0</v>
      </c>
      <c r="E43">
        <f>[4]p64!E43</f>
        <v>0</v>
      </c>
      <c r="F43">
        <f>[4]p64!F43</f>
        <v>0</v>
      </c>
      <c r="G43">
        <f>[4]p64!G43</f>
        <v>0</v>
      </c>
      <c r="H43">
        <f>[4]p64!H43</f>
        <v>0</v>
      </c>
      <c r="I43">
        <f>[4]p64!I43</f>
        <v>0</v>
      </c>
      <c r="J43">
        <f>[4]p64!J43</f>
        <v>0</v>
      </c>
      <c r="K43">
        <f>[4]p64!K43</f>
        <v>0</v>
      </c>
    </row>
    <row r="44" spans="1:11">
      <c r="A44" t="s">
        <v>222</v>
      </c>
      <c r="B44">
        <f>[4]p64!B44</f>
        <v>0</v>
      </c>
      <c r="C44">
        <f>[4]p64!C44</f>
        <v>0</v>
      </c>
      <c r="D44">
        <f>[4]p64!D44</f>
        <v>0</v>
      </c>
      <c r="E44">
        <f>[4]p64!E44</f>
        <v>0</v>
      </c>
      <c r="F44">
        <f>[4]p64!F44</f>
        <v>0</v>
      </c>
      <c r="G44">
        <f>[4]p64!G44</f>
        <v>0</v>
      </c>
      <c r="H44">
        <f>[4]p64!H44</f>
        <v>0</v>
      </c>
      <c r="I44">
        <f>[4]p64!I44</f>
        <v>0</v>
      </c>
      <c r="J44">
        <f>[4]p64!J44</f>
        <v>0</v>
      </c>
      <c r="K44">
        <f>[4]p64!K44</f>
        <v>0</v>
      </c>
    </row>
    <row r="45" spans="1:11">
      <c r="A45" t="s">
        <v>223</v>
      </c>
      <c r="B45">
        <f>[4]p64!B45</f>
        <v>0</v>
      </c>
      <c r="C45">
        <f>[4]p64!C45</f>
        <v>0</v>
      </c>
      <c r="D45">
        <f>[4]p64!D45</f>
        <v>0</v>
      </c>
      <c r="E45">
        <f>[4]p64!E45</f>
        <v>0</v>
      </c>
      <c r="F45">
        <f>[4]p64!F45</f>
        <v>0</v>
      </c>
      <c r="G45">
        <f>[4]p64!G45</f>
        <v>0</v>
      </c>
      <c r="H45">
        <f>[4]p64!H45</f>
        <v>0</v>
      </c>
      <c r="I45">
        <f>[4]p64!I45</f>
        <v>0</v>
      </c>
      <c r="J45">
        <f>[4]p64!J45</f>
        <v>0</v>
      </c>
      <c r="K45">
        <f>[4]p64!K45</f>
        <v>0</v>
      </c>
    </row>
    <row r="46" spans="1:11">
      <c r="A46" t="s">
        <v>224</v>
      </c>
      <c r="B46">
        <f>[4]p64!B46</f>
        <v>0</v>
      </c>
      <c r="C46">
        <f>[4]p64!C46</f>
        <v>0</v>
      </c>
      <c r="D46">
        <f>[4]p64!D46</f>
        <v>0</v>
      </c>
      <c r="E46">
        <f>[4]p64!E46</f>
        <v>0</v>
      </c>
      <c r="F46">
        <f>[4]p64!F46</f>
        <v>0</v>
      </c>
      <c r="G46">
        <f>[4]p64!G46</f>
        <v>0</v>
      </c>
      <c r="H46">
        <f>[4]p64!H46</f>
        <v>0</v>
      </c>
      <c r="I46">
        <f>[4]p64!I46</f>
        <v>0</v>
      </c>
      <c r="J46">
        <f>[4]p64!J46</f>
        <v>0</v>
      </c>
      <c r="K46">
        <f>[4]p64!K46</f>
        <v>0</v>
      </c>
    </row>
    <row r="47" spans="1:11">
      <c r="A47" t="s">
        <v>225</v>
      </c>
      <c r="B47">
        <f>[4]p64!B47</f>
        <v>0</v>
      </c>
      <c r="C47">
        <f>[4]p64!C47</f>
        <v>0</v>
      </c>
      <c r="D47">
        <f>[4]p64!D47</f>
        <v>0</v>
      </c>
      <c r="E47">
        <f>[4]p64!E47</f>
        <v>0</v>
      </c>
      <c r="F47">
        <f>[4]p64!F47</f>
        <v>0</v>
      </c>
      <c r="G47">
        <f>[4]p64!G47</f>
        <v>0</v>
      </c>
      <c r="H47">
        <f>[4]p64!H47</f>
        <v>0</v>
      </c>
      <c r="I47">
        <f>[4]p64!I47</f>
        <v>0</v>
      </c>
      <c r="J47">
        <f>[4]p64!J47</f>
        <v>0</v>
      </c>
      <c r="K47">
        <f>[4]p64!K47</f>
        <v>0</v>
      </c>
    </row>
    <row r="48" spans="1:11">
      <c r="A48" t="s">
        <v>226</v>
      </c>
      <c r="B48">
        <f>[4]p64!B48</f>
        <v>0</v>
      </c>
      <c r="C48">
        <f>[4]p64!C48</f>
        <v>0</v>
      </c>
      <c r="D48">
        <f>[4]p64!D48</f>
        <v>0</v>
      </c>
      <c r="E48">
        <f>[4]p64!E48</f>
        <v>0</v>
      </c>
      <c r="F48">
        <f>[4]p64!F48</f>
        <v>0</v>
      </c>
      <c r="G48">
        <f>[4]p64!G48</f>
        <v>0</v>
      </c>
      <c r="H48">
        <f>[4]p64!H48</f>
        <v>0</v>
      </c>
      <c r="I48">
        <f>[4]p64!I48</f>
        <v>0</v>
      </c>
      <c r="J48">
        <f>[4]p64!J48</f>
        <v>0</v>
      </c>
      <c r="K48">
        <f>[4]p64!K48</f>
        <v>0</v>
      </c>
    </row>
    <row r="49" spans="1:20">
      <c r="A49" t="s">
        <v>227</v>
      </c>
      <c r="B49">
        <f>[4]p64!B49</f>
        <v>0</v>
      </c>
      <c r="C49">
        <f>[4]p64!C49</f>
        <v>0</v>
      </c>
      <c r="D49">
        <f>[4]p64!D49</f>
        <v>0</v>
      </c>
      <c r="E49">
        <f>[4]p64!E49</f>
        <v>0</v>
      </c>
      <c r="F49">
        <f>[4]p64!F49</f>
        <v>0</v>
      </c>
      <c r="G49">
        <f>[4]p64!G49</f>
        <v>0</v>
      </c>
      <c r="H49">
        <f>[4]p64!H49</f>
        <v>0</v>
      </c>
      <c r="I49">
        <f>[4]p64!I49</f>
        <v>0</v>
      </c>
      <c r="J49">
        <f>[4]p64!J49</f>
        <v>0</v>
      </c>
      <c r="K49">
        <f>[4]p64!K49</f>
        <v>0</v>
      </c>
    </row>
    <row r="50" spans="1:20">
      <c r="A50" t="s">
        <v>228</v>
      </c>
      <c r="B50">
        <f>[4]p64!B50</f>
        <v>0</v>
      </c>
      <c r="C50">
        <f>[4]p64!C50</f>
        <v>0</v>
      </c>
      <c r="D50">
        <f>[4]p64!D50</f>
        <v>0</v>
      </c>
      <c r="E50">
        <f>[4]p64!E50</f>
        <v>0</v>
      </c>
      <c r="F50">
        <f>[4]p64!F50</f>
        <v>0</v>
      </c>
      <c r="G50">
        <f>[4]p64!G50</f>
        <v>0</v>
      </c>
      <c r="H50">
        <f>[4]p64!H50</f>
        <v>0</v>
      </c>
      <c r="I50">
        <f>[4]p64!I50</f>
        <v>0</v>
      </c>
      <c r="J50">
        <f>[4]p64!J50</f>
        <v>0</v>
      </c>
      <c r="K50">
        <f>[4]p64!K50</f>
        <v>0</v>
      </c>
    </row>
    <row r="51" spans="1:20" ht="14" thickBot="1">
      <c r="A51" s="34" t="s">
        <v>229</v>
      </c>
      <c r="B51" s="34">
        <f>[4]p64!B51</f>
        <v>0</v>
      </c>
      <c r="C51" s="34">
        <f>[4]p64!C51</f>
        <v>0</v>
      </c>
      <c r="D51" s="34">
        <f>[4]p64!D51</f>
        <v>0</v>
      </c>
      <c r="E51" s="34">
        <f>[4]p64!E51</f>
        <v>0</v>
      </c>
      <c r="F51" s="34">
        <f>[4]p64!F51</f>
        <v>0</v>
      </c>
      <c r="G51" s="34">
        <f>[4]p64!G51</f>
        <v>0</v>
      </c>
      <c r="H51" s="34">
        <f>[4]p64!H51</f>
        <v>0</v>
      </c>
      <c r="I51" s="34">
        <f>[4]p64!I51</f>
        <v>0</v>
      </c>
      <c r="J51" s="34">
        <f>[4]p64!J51</f>
        <v>0</v>
      </c>
      <c r="K51" s="34">
        <f>[4]p64!K51</f>
        <v>0</v>
      </c>
      <c r="L51" s="34"/>
      <c r="M51" s="34"/>
    </row>
    <row r="52" spans="1:20">
      <c r="A52" t="s">
        <v>115</v>
      </c>
      <c r="B52">
        <f>[4]p64!B52</f>
        <v>0</v>
      </c>
      <c r="C52">
        <f>[4]p64!C52</f>
        <v>0</v>
      </c>
      <c r="D52">
        <f>[4]p64!D52</f>
        <v>0</v>
      </c>
      <c r="E52">
        <f>[4]p64!E52</f>
        <v>0</v>
      </c>
      <c r="F52">
        <f>[4]p64!F52</f>
        <v>0</v>
      </c>
      <c r="G52">
        <f>[4]p64!G52</f>
        <v>0</v>
      </c>
      <c r="H52">
        <f>[4]p64!H52</f>
        <v>0</v>
      </c>
      <c r="I52">
        <f>[4]p64!I52</f>
        <v>0</v>
      </c>
      <c r="J52">
        <f>[4]p64!J52</f>
        <v>0</v>
      </c>
      <c r="K52">
        <f>[4]p64!K52</f>
        <v>0</v>
      </c>
      <c r="M52" s="28"/>
    </row>
    <row r="53" spans="1:20">
      <c r="A53" t="s">
        <v>116</v>
      </c>
      <c r="B53">
        <f>[4]p64!B53</f>
        <v>0</v>
      </c>
      <c r="C53">
        <f>[4]p64!C53</f>
        <v>0</v>
      </c>
      <c r="D53">
        <f>[4]p64!D53</f>
        <v>0</v>
      </c>
      <c r="E53">
        <f>[4]p64!E53</f>
        <v>0</v>
      </c>
      <c r="F53">
        <f>[4]p64!F53</f>
        <v>0</v>
      </c>
      <c r="G53">
        <f>[4]p64!G53</f>
        <v>0</v>
      </c>
      <c r="H53">
        <f>[4]p64!H53</f>
        <v>0</v>
      </c>
      <c r="I53">
        <f>[4]p64!I53</f>
        <v>0</v>
      </c>
      <c r="J53">
        <f>[4]p64!J53</f>
        <v>0</v>
      </c>
      <c r="K53">
        <f>[4]p64!K53</f>
        <v>0</v>
      </c>
      <c r="N53" s="10"/>
      <c r="O53" s="10"/>
      <c r="P53" s="10"/>
      <c r="Q53" s="10"/>
      <c r="R53" s="10"/>
    </row>
    <row r="54" spans="1:20">
      <c r="A54" t="s">
        <v>230</v>
      </c>
      <c r="B54">
        <f>[4]p64!B54</f>
        <v>0</v>
      </c>
      <c r="C54">
        <f>[4]p64!C54</f>
        <v>0</v>
      </c>
      <c r="D54">
        <f>[4]p64!D54</f>
        <v>0</v>
      </c>
      <c r="E54">
        <f>[4]p64!E54</f>
        <v>0</v>
      </c>
      <c r="F54">
        <f>[4]p64!F54</f>
        <v>0</v>
      </c>
      <c r="G54">
        <f>[4]p64!G54</f>
        <v>0</v>
      </c>
      <c r="H54">
        <f>[4]p64!H54</f>
        <v>0</v>
      </c>
      <c r="I54">
        <f>[4]p64!I54</f>
        <v>0</v>
      </c>
      <c r="J54">
        <f>[4]p64!J54</f>
        <v>0</v>
      </c>
      <c r="K54">
        <f>[4]p64!K54</f>
        <v>0</v>
      </c>
      <c r="N54" s="32"/>
      <c r="O54" s="32"/>
      <c r="P54" s="32"/>
      <c r="Q54" s="32"/>
      <c r="R54" s="32"/>
      <c r="S54" s="32"/>
      <c r="T54" s="33"/>
    </row>
    <row r="55" spans="1:20">
      <c r="A55" t="s">
        <v>231</v>
      </c>
      <c r="B55">
        <f>[4]p64!B55</f>
        <v>0</v>
      </c>
      <c r="C55">
        <f>[4]p64!C55</f>
        <v>0</v>
      </c>
      <c r="D55">
        <f>[4]p64!D55</f>
        <v>0</v>
      </c>
      <c r="E55">
        <f>[4]p64!E55</f>
        <v>0</v>
      </c>
      <c r="F55">
        <f>[4]p64!F55</f>
        <v>0</v>
      </c>
      <c r="G55">
        <f>[4]p64!G55</f>
        <v>0</v>
      </c>
      <c r="H55">
        <f>[4]p64!H55</f>
        <v>0</v>
      </c>
      <c r="I55">
        <f>[4]p64!I55</f>
        <v>0</v>
      </c>
      <c r="J55">
        <f>[4]p64!J55</f>
        <v>0</v>
      </c>
      <c r="K55">
        <f>[4]p64!K55</f>
        <v>0</v>
      </c>
      <c r="N55" s="32"/>
      <c r="O55" s="32"/>
      <c r="P55" s="32"/>
      <c r="Q55" s="32"/>
      <c r="R55" s="32"/>
      <c r="S55" s="32"/>
      <c r="T55" s="33"/>
    </row>
    <row r="56" spans="1:20">
      <c r="A56" t="s">
        <v>232</v>
      </c>
      <c r="B56">
        <f>[4]p64!B56</f>
        <v>0</v>
      </c>
      <c r="C56">
        <f>[4]p64!C56</f>
        <v>0</v>
      </c>
      <c r="D56">
        <f>[4]p64!D56</f>
        <v>0</v>
      </c>
      <c r="E56">
        <f>[4]p64!E56</f>
        <v>0</v>
      </c>
      <c r="F56">
        <f>[4]p64!F56</f>
        <v>0</v>
      </c>
      <c r="G56">
        <f>[4]p64!G56</f>
        <v>0</v>
      </c>
      <c r="H56">
        <f>[4]p64!H56</f>
        <v>0</v>
      </c>
      <c r="I56">
        <f>[4]p64!I56</f>
        <v>0</v>
      </c>
      <c r="J56">
        <f>[4]p64!J56</f>
        <v>0</v>
      </c>
      <c r="K56">
        <f>[4]p64!K56</f>
        <v>0</v>
      </c>
      <c r="T56" s="33"/>
    </row>
    <row r="57" spans="1:20">
      <c r="A57" t="s">
        <v>233</v>
      </c>
      <c r="B57">
        <f>[4]p64!B57</f>
        <v>0</v>
      </c>
      <c r="C57">
        <f>[4]p64!C57</f>
        <v>0</v>
      </c>
      <c r="D57">
        <f>[4]p64!D57</f>
        <v>0</v>
      </c>
      <c r="E57">
        <f>[4]p64!E57</f>
        <v>0</v>
      </c>
      <c r="F57">
        <f>[4]p64!F57</f>
        <v>0</v>
      </c>
      <c r="G57">
        <f>[4]p64!G57</f>
        <v>0</v>
      </c>
      <c r="H57">
        <f>[4]p64!H57</f>
        <v>0</v>
      </c>
      <c r="I57">
        <f>[4]p64!I57</f>
        <v>0</v>
      </c>
      <c r="J57">
        <f>[4]p64!J57</f>
        <v>0</v>
      </c>
      <c r="K57">
        <f>[4]p64!K57</f>
        <v>0</v>
      </c>
      <c r="M57" s="28"/>
      <c r="N57" s="10"/>
      <c r="O57" s="10"/>
      <c r="P57" s="10"/>
      <c r="Q57" s="10"/>
      <c r="R57" s="10"/>
      <c r="T57" s="33"/>
    </row>
    <row r="58" spans="1:20">
      <c r="A58" t="s">
        <v>234</v>
      </c>
      <c r="B58">
        <f>[4]p64!B58</f>
        <v>0</v>
      </c>
      <c r="C58">
        <f>[4]p64!C58</f>
        <v>0</v>
      </c>
      <c r="D58">
        <f>[4]p64!D58</f>
        <v>0</v>
      </c>
      <c r="E58">
        <f>[4]p64!E58</f>
        <v>0</v>
      </c>
      <c r="F58">
        <f>[4]p64!F58</f>
        <v>0</v>
      </c>
      <c r="G58">
        <f>[4]p64!G58</f>
        <v>0</v>
      </c>
      <c r="H58">
        <f>[4]p64!H58</f>
        <v>0</v>
      </c>
      <c r="I58">
        <f>[4]p64!I58</f>
        <v>0</v>
      </c>
      <c r="J58">
        <f>[4]p64!J58</f>
        <v>0</v>
      </c>
      <c r="K58">
        <f>[4]p64!K58</f>
        <v>0</v>
      </c>
      <c r="N58" s="32"/>
      <c r="O58" s="32"/>
      <c r="P58" s="32"/>
      <c r="Q58" s="32"/>
      <c r="R58" s="32"/>
      <c r="S58" s="32"/>
      <c r="T58" s="33"/>
    </row>
    <row r="59" spans="1:20">
      <c r="A59" t="s">
        <v>235</v>
      </c>
      <c r="B59">
        <f>[4]p64!B59</f>
        <v>0</v>
      </c>
      <c r="C59">
        <f>[4]p64!C59</f>
        <v>0</v>
      </c>
      <c r="D59">
        <f>[4]p64!D59</f>
        <v>0</v>
      </c>
      <c r="E59">
        <f>[4]p64!E59</f>
        <v>0</v>
      </c>
      <c r="F59">
        <f>[4]p64!F59</f>
        <v>0</v>
      </c>
      <c r="G59">
        <f>[4]p64!G59</f>
        <v>0</v>
      </c>
      <c r="H59">
        <f>[4]p64!H59</f>
        <v>0</v>
      </c>
      <c r="I59">
        <f>[4]p64!I59</f>
        <v>0</v>
      </c>
      <c r="J59">
        <f>[4]p64!J59</f>
        <v>0</v>
      </c>
      <c r="K59">
        <f>[4]p64!K59</f>
        <v>0</v>
      </c>
      <c r="N59" s="32"/>
      <c r="O59" s="32"/>
      <c r="P59" s="32"/>
      <c r="Q59" s="32"/>
      <c r="R59" s="32"/>
      <c r="S59" s="32"/>
      <c r="T59" s="33"/>
    </row>
    <row r="60" spans="1:20">
      <c r="A60" t="s">
        <v>236</v>
      </c>
      <c r="B60">
        <f>[4]p64!B60</f>
        <v>0</v>
      </c>
      <c r="C60">
        <f>[4]p64!C60</f>
        <v>0</v>
      </c>
      <c r="D60">
        <f>[4]p64!D60</f>
        <v>0</v>
      </c>
      <c r="E60">
        <f>[4]p64!E60</f>
        <v>0</v>
      </c>
      <c r="F60">
        <f>[4]p64!F60</f>
        <v>0</v>
      </c>
      <c r="G60">
        <f>[4]p64!G60</f>
        <v>0</v>
      </c>
      <c r="H60">
        <f>[4]p64!H60</f>
        <v>0</v>
      </c>
      <c r="I60">
        <f>[4]p64!I60</f>
        <v>0</v>
      </c>
      <c r="J60">
        <f>[4]p64!J60</f>
        <v>0</v>
      </c>
      <c r="K60">
        <f>[4]p64!K60</f>
        <v>0</v>
      </c>
    </row>
    <row r="61" spans="1:20">
      <c r="A61" t="s">
        <v>237</v>
      </c>
      <c r="B61">
        <f>[4]p64!B61</f>
        <v>0</v>
      </c>
      <c r="C61">
        <f>[4]p64!C61</f>
        <v>0</v>
      </c>
      <c r="D61">
        <f>[4]p64!D61</f>
        <v>0</v>
      </c>
      <c r="E61">
        <f>[4]p64!E61</f>
        <v>0</v>
      </c>
      <c r="F61">
        <f>[4]p64!F61</f>
        <v>0</v>
      </c>
      <c r="G61">
        <f>[4]p64!G61</f>
        <v>0</v>
      </c>
      <c r="H61">
        <f>[4]p64!H61</f>
        <v>0</v>
      </c>
      <c r="I61">
        <f>[4]p64!I61</f>
        <v>0</v>
      </c>
      <c r="J61">
        <f>[4]p64!J61</f>
        <v>0</v>
      </c>
      <c r="K61">
        <f>[4]p64!K61</f>
        <v>0</v>
      </c>
    </row>
    <row r="62" spans="1:20">
      <c r="A62" t="s">
        <v>121</v>
      </c>
      <c r="B62">
        <f>[4]p64!B62</f>
        <v>0</v>
      </c>
      <c r="C62">
        <f>[4]p64!C62</f>
        <v>0</v>
      </c>
      <c r="D62">
        <f>[4]p64!D62</f>
        <v>0</v>
      </c>
      <c r="E62">
        <f>[4]p64!E62</f>
        <v>0</v>
      </c>
      <c r="F62">
        <f>[4]p64!F62</f>
        <v>0</v>
      </c>
      <c r="G62">
        <f>[4]p64!G62</f>
        <v>0</v>
      </c>
      <c r="H62">
        <f>[4]p64!H62</f>
        <v>0</v>
      </c>
      <c r="I62">
        <f>[4]p64!I62</f>
        <v>0</v>
      </c>
      <c r="J62">
        <f>[4]p64!J62</f>
        <v>0</v>
      </c>
      <c r="K62">
        <f>[4]p64!K62</f>
        <v>0</v>
      </c>
    </row>
    <row r="63" spans="1:20">
      <c r="A63" t="s">
        <v>122</v>
      </c>
      <c r="B63">
        <f>[4]p64!B63</f>
        <v>0</v>
      </c>
      <c r="C63">
        <f>[4]p64!C63</f>
        <v>0</v>
      </c>
      <c r="D63">
        <f>[4]p64!D63</f>
        <v>0</v>
      </c>
      <c r="E63">
        <f>[4]p64!E63</f>
        <v>0</v>
      </c>
      <c r="F63">
        <f>[4]p64!F63</f>
        <v>0</v>
      </c>
      <c r="G63">
        <f>[4]p64!G63</f>
        <v>0</v>
      </c>
      <c r="H63">
        <f>[4]p64!H63</f>
        <v>0</v>
      </c>
      <c r="I63">
        <f>[4]p64!I63</f>
        <v>0</v>
      </c>
      <c r="J63">
        <f>[4]p64!J63</f>
        <v>0</v>
      </c>
      <c r="K63">
        <f>[4]p64!K63</f>
        <v>0</v>
      </c>
    </row>
    <row r="64" spans="1:20">
      <c r="A64" t="s">
        <v>238</v>
      </c>
      <c r="B64">
        <f>[4]p64!B64</f>
        <v>0</v>
      </c>
      <c r="C64">
        <f>[4]p64!C64</f>
        <v>0</v>
      </c>
      <c r="D64">
        <f>[4]p64!D64</f>
        <v>0</v>
      </c>
      <c r="E64">
        <f>[4]p64!E64</f>
        <v>0</v>
      </c>
      <c r="F64">
        <f>[4]p64!F64</f>
        <v>0</v>
      </c>
      <c r="G64">
        <f>[4]p64!G64</f>
        <v>0</v>
      </c>
      <c r="H64">
        <f>[4]p64!H64</f>
        <v>0</v>
      </c>
      <c r="I64">
        <f>[4]p64!I64</f>
        <v>0</v>
      </c>
      <c r="J64">
        <f>[4]p64!J64</f>
        <v>0</v>
      </c>
      <c r="K64">
        <f>[4]p64!K64</f>
        <v>0</v>
      </c>
    </row>
    <row r="65" spans="1:13">
      <c r="A65" t="s">
        <v>239</v>
      </c>
      <c r="B65">
        <f>[4]p64!B65</f>
        <v>0</v>
      </c>
      <c r="C65">
        <f>[4]p64!C65</f>
        <v>0</v>
      </c>
      <c r="D65">
        <f>[4]p64!D65</f>
        <v>0</v>
      </c>
      <c r="E65">
        <f>[4]p64!E65</f>
        <v>0</v>
      </c>
      <c r="F65">
        <f>[4]p64!F65</f>
        <v>0</v>
      </c>
      <c r="G65">
        <f>[4]p64!G65</f>
        <v>0</v>
      </c>
      <c r="H65">
        <f>[4]p64!H65</f>
        <v>0</v>
      </c>
      <c r="I65">
        <f>[4]p64!I65</f>
        <v>0</v>
      </c>
      <c r="J65">
        <f>[4]p64!J65</f>
        <v>0</v>
      </c>
      <c r="K65">
        <f>[4]p64!K65</f>
        <v>0</v>
      </c>
    </row>
    <row r="66" spans="1:13">
      <c r="A66" t="s">
        <v>125</v>
      </c>
      <c r="B66">
        <f>[4]p64!B66</f>
        <v>0</v>
      </c>
      <c r="C66">
        <f>[4]p64!C66</f>
        <v>0</v>
      </c>
      <c r="D66">
        <f>[4]p64!D66</f>
        <v>0</v>
      </c>
      <c r="E66">
        <f>[4]p64!E66</f>
        <v>0</v>
      </c>
      <c r="F66">
        <f>[4]p64!F66</f>
        <v>0</v>
      </c>
      <c r="G66">
        <f>[4]p64!G66</f>
        <v>0</v>
      </c>
      <c r="H66">
        <f>[4]p64!H66</f>
        <v>0</v>
      </c>
      <c r="I66">
        <f>[4]p64!I66</f>
        <v>0</v>
      </c>
      <c r="J66">
        <f>[4]p64!J66</f>
        <v>0</v>
      </c>
      <c r="K66">
        <f>[4]p64!K66</f>
        <v>0</v>
      </c>
    </row>
    <row r="67" spans="1:13">
      <c r="A67" t="s">
        <v>240</v>
      </c>
      <c r="B67">
        <f>[4]p64!B67</f>
        <v>0</v>
      </c>
      <c r="C67">
        <f>[4]p64!C67</f>
        <v>0</v>
      </c>
      <c r="D67">
        <f>[4]p64!D67</f>
        <v>0</v>
      </c>
      <c r="E67">
        <f>[4]p64!E67</f>
        <v>0</v>
      </c>
      <c r="F67">
        <f>[4]p64!F67</f>
        <v>0</v>
      </c>
      <c r="G67">
        <f>[4]p64!G67</f>
        <v>0</v>
      </c>
      <c r="H67">
        <f>[4]p64!H67</f>
        <v>0</v>
      </c>
      <c r="I67">
        <f>[4]p64!I67</f>
        <v>0</v>
      </c>
      <c r="J67">
        <f>[4]p64!J67</f>
        <v>0</v>
      </c>
      <c r="K67">
        <f>[4]p64!K67</f>
        <v>0</v>
      </c>
    </row>
    <row r="68" spans="1:13">
      <c r="A68" t="s">
        <v>241</v>
      </c>
      <c r="B68">
        <f>[4]p64!B68</f>
        <v>0</v>
      </c>
      <c r="C68">
        <f>[4]p64!C68</f>
        <v>0</v>
      </c>
      <c r="D68">
        <f>[4]p64!D68</f>
        <v>0</v>
      </c>
      <c r="E68">
        <f>[4]p64!E68</f>
        <v>0</v>
      </c>
      <c r="F68">
        <f>[4]p64!F68</f>
        <v>0</v>
      </c>
      <c r="G68">
        <f>[4]p64!G68</f>
        <v>0</v>
      </c>
      <c r="H68">
        <f>[4]p64!H68</f>
        <v>0</v>
      </c>
      <c r="I68">
        <f>[4]p64!I68</f>
        <v>0</v>
      </c>
      <c r="J68">
        <f>[4]p64!J68</f>
        <v>0</v>
      </c>
      <c r="K68">
        <f>[4]p64!K68</f>
        <v>0</v>
      </c>
    </row>
    <row r="69" spans="1:13">
      <c r="A69" t="s">
        <v>242</v>
      </c>
      <c r="B69">
        <f>[4]p64!B69</f>
        <v>0</v>
      </c>
      <c r="C69">
        <f>[4]p64!C69</f>
        <v>0</v>
      </c>
      <c r="D69">
        <f>[4]p64!D69</f>
        <v>0</v>
      </c>
      <c r="E69">
        <f>[4]p64!E69</f>
        <v>0</v>
      </c>
      <c r="F69">
        <f>[4]p64!F69</f>
        <v>0</v>
      </c>
      <c r="G69">
        <f>[4]p64!G69</f>
        <v>0</v>
      </c>
      <c r="H69">
        <f>[4]p64!H69</f>
        <v>0</v>
      </c>
      <c r="I69">
        <f>[4]p64!I69</f>
        <v>0</v>
      </c>
      <c r="J69">
        <f>[4]p64!J69</f>
        <v>0</v>
      </c>
      <c r="K69">
        <f>[4]p64!K69</f>
        <v>0</v>
      </c>
    </row>
    <row r="70" spans="1:13">
      <c r="A70" t="s">
        <v>243</v>
      </c>
      <c r="B70">
        <f>[4]p64!B70</f>
        <v>0</v>
      </c>
      <c r="C70">
        <f>[4]p64!C70</f>
        <v>0</v>
      </c>
      <c r="D70">
        <f>[4]p64!D70</f>
        <v>0</v>
      </c>
      <c r="E70">
        <f>[4]p64!E70</f>
        <v>0</v>
      </c>
      <c r="F70">
        <f>[4]p64!F70</f>
        <v>0</v>
      </c>
      <c r="G70">
        <f>[4]p64!G70</f>
        <v>0</v>
      </c>
      <c r="H70">
        <f>[4]p64!H70</f>
        <v>0</v>
      </c>
      <c r="I70">
        <f>[4]p64!I70</f>
        <v>0</v>
      </c>
      <c r="J70">
        <f>[4]p64!J70</f>
        <v>0</v>
      </c>
      <c r="K70">
        <f>[4]p64!K70</f>
        <v>0</v>
      </c>
    </row>
    <row r="71" spans="1:13">
      <c r="A71" t="s">
        <v>244</v>
      </c>
      <c r="B71">
        <f>[4]p64!B71</f>
        <v>0</v>
      </c>
      <c r="C71">
        <f>[4]p64!C71</f>
        <v>0</v>
      </c>
      <c r="D71">
        <f>[4]p64!D71</f>
        <v>0</v>
      </c>
      <c r="E71">
        <f>[4]p64!E71</f>
        <v>0</v>
      </c>
      <c r="F71">
        <f>[4]p64!F71</f>
        <v>0</v>
      </c>
      <c r="G71">
        <f>[4]p64!G71</f>
        <v>0</v>
      </c>
      <c r="H71">
        <f>[4]p64!H71</f>
        <v>0</v>
      </c>
      <c r="I71">
        <f>[4]p64!I71</f>
        <v>0</v>
      </c>
      <c r="J71">
        <f>[4]p64!J71</f>
        <v>0</v>
      </c>
      <c r="K71">
        <f>[4]p64!K71</f>
        <v>0</v>
      </c>
    </row>
    <row r="72" spans="1:13">
      <c r="A72" t="s">
        <v>245</v>
      </c>
      <c r="B72">
        <f>[4]p64!B72</f>
        <v>0</v>
      </c>
      <c r="C72">
        <f>[4]p64!C72</f>
        <v>0</v>
      </c>
      <c r="D72">
        <f>[4]p64!D72</f>
        <v>0</v>
      </c>
      <c r="E72">
        <f>[4]p64!E72</f>
        <v>0</v>
      </c>
      <c r="F72">
        <f>[4]p64!F72</f>
        <v>0</v>
      </c>
      <c r="G72">
        <f>[4]p64!G72</f>
        <v>0</v>
      </c>
      <c r="H72">
        <f>[4]p64!H72</f>
        <v>0</v>
      </c>
      <c r="I72">
        <f>[4]p64!I72</f>
        <v>0</v>
      </c>
      <c r="J72">
        <f>[4]p64!J72</f>
        <v>0</v>
      </c>
      <c r="K72">
        <f>[4]p64!K72</f>
        <v>0</v>
      </c>
    </row>
    <row r="73" spans="1:13">
      <c r="A73" t="s">
        <v>246</v>
      </c>
      <c r="B73">
        <f>[4]p64!B73</f>
        <v>0</v>
      </c>
      <c r="C73">
        <f>[4]p64!C73</f>
        <v>0</v>
      </c>
      <c r="D73">
        <f>[4]p64!D73</f>
        <v>0</v>
      </c>
      <c r="E73">
        <f>[4]p64!E73</f>
        <v>0</v>
      </c>
      <c r="F73">
        <f>[4]p64!F73</f>
        <v>0</v>
      </c>
      <c r="G73">
        <f>[4]p64!G73</f>
        <v>0</v>
      </c>
      <c r="H73">
        <f>[4]p64!H73</f>
        <v>0</v>
      </c>
      <c r="I73">
        <f>[4]p64!I73</f>
        <v>0</v>
      </c>
      <c r="J73">
        <f>[4]p64!J73</f>
        <v>0</v>
      </c>
      <c r="K73">
        <f>[4]p64!K73</f>
        <v>0</v>
      </c>
    </row>
    <row r="74" spans="1:13">
      <c r="A74" t="s">
        <v>435</v>
      </c>
      <c r="B74">
        <f>[4]p64!B74</f>
        <v>0</v>
      </c>
      <c r="C74">
        <f>[4]p64!C74</f>
        <v>0</v>
      </c>
      <c r="D74">
        <f>[4]p64!D74</f>
        <v>0</v>
      </c>
      <c r="E74">
        <f>[4]p64!E74</f>
        <v>0</v>
      </c>
      <c r="F74">
        <f>[4]p64!F74</f>
        <v>0</v>
      </c>
      <c r="G74">
        <f>[4]p64!G74</f>
        <v>0</v>
      </c>
      <c r="H74">
        <f>[4]p64!H74</f>
        <v>0</v>
      </c>
      <c r="I74">
        <f>[4]p64!I74</f>
        <v>0</v>
      </c>
      <c r="J74">
        <f>[4]p64!J74</f>
        <v>0</v>
      </c>
      <c r="K74">
        <f>[4]p64!K74</f>
        <v>0</v>
      </c>
    </row>
    <row r="75" spans="1:13">
      <c r="A75" t="s">
        <v>436</v>
      </c>
      <c r="B75">
        <f>[4]p64!B75</f>
        <v>0</v>
      </c>
      <c r="C75">
        <f>[4]p64!C75</f>
        <v>0</v>
      </c>
      <c r="D75">
        <f>[4]p64!D75</f>
        <v>0</v>
      </c>
      <c r="E75">
        <f>[4]p64!E75</f>
        <v>0</v>
      </c>
      <c r="F75">
        <f>[4]p64!F75</f>
        <v>0</v>
      </c>
      <c r="G75">
        <f>[4]p64!G75</f>
        <v>0</v>
      </c>
      <c r="H75">
        <f>[4]p64!H75</f>
        <v>0</v>
      </c>
      <c r="I75">
        <f>[4]p64!I75</f>
        <v>0</v>
      </c>
      <c r="J75">
        <f>[4]p64!J75</f>
        <v>0</v>
      </c>
      <c r="K75">
        <f>[4]p64!K75</f>
        <v>0</v>
      </c>
    </row>
    <row r="76" spans="1:13">
      <c r="A76" t="s">
        <v>437</v>
      </c>
      <c r="B76">
        <f>[4]p64!B76</f>
        <v>0</v>
      </c>
      <c r="C76">
        <f>[4]p64!C76</f>
        <v>0</v>
      </c>
      <c r="D76">
        <f>[4]p64!D76</f>
        <v>0</v>
      </c>
      <c r="E76">
        <f>[4]p64!E76</f>
        <v>0</v>
      </c>
      <c r="F76">
        <f>[4]p64!F76</f>
        <v>0</v>
      </c>
      <c r="G76">
        <f>[4]p64!G76</f>
        <v>0</v>
      </c>
      <c r="H76">
        <f>[4]p64!H76</f>
        <v>0</v>
      </c>
      <c r="I76">
        <f>[4]p64!I76</f>
        <v>0</v>
      </c>
      <c r="J76">
        <f>[4]p64!J76</f>
        <v>0</v>
      </c>
      <c r="K76">
        <f>[4]p64!K76</f>
        <v>0</v>
      </c>
    </row>
    <row r="77" spans="1:13" ht="14" thickBot="1">
      <c r="A77" s="34" t="s">
        <v>438</v>
      </c>
      <c r="B77" s="34">
        <f>[4]p64!B77</f>
        <v>0</v>
      </c>
      <c r="C77" s="34">
        <f>[4]p64!C77</f>
        <v>0</v>
      </c>
      <c r="D77" s="34">
        <f>[4]p64!D77</f>
        <v>0</v>
      </c>
      <c r="E77" s="34">
        <f>[4]p64!E77</f>
        <v>0</v>
      </c>
      <c r="F77" s="34">
        <f>[4]p64!F77</f>
        <v>0</v>
      </c>
      <c r="G77" s="34">
        <f>[4]p64!G77</f>
        <v>0</v>
      </c>
      <c r="H77" s="34">
        <f>[4]p64!H77</f>
        <v>0</v>
      </c>
      <c r="I77" s="34">
        <f>[4]p64!I77</f>
        <v>0</v>
      </c>
      <c r="J77" s="34">
        <f>[4]p64!J77</f>
        <v>0</v>
      </c>
      <c r="K77" s="34">
        <f>[4]p64!K77</f>
        <v>0</v>
      </c>
      <c r="L77" s="34"/>
      <c r="M77" s="34"/>
    </row>
    <row r="78" spans="1:13">
      <c r="A78" t="s">
        <v>247</v>
      </c>
      <c r="B78">
        <f>[4]p64!B78</f>
        <v>0</v>
      </c>
    </row>
    <row r="79" spans="1:13">
      <c r="A79" t="s">
        <v>248</v>
      </c>
      <c r="B79">
        <f>[4]p64!B79</f>
        <v>0</v>
      </c>
    </row>
    <row r="80" spans="1:13">
      <c r="A80" t="s">
        <v>249</v>
      </c>
      <c r="B80">
        <f>[4]p64!B80</f>
        <v>0</v>
      </c>
    </row>
    <row r="81" spans="1:2">
      <c r="A81" t="s">
        <v>250</v>
      </c>
      <c r="B81">
        <f>[4]p64!B81</f>
        <v>0</v>
      </c>
    </row>
    <row r="82" spans="1:2">
      <c r="A82" t="s">
        <v>251</v>
      </c>
      <c r="B82">
        <f>[4]p64!B82</f>
        <v>0</v>
      </c>
    </row>
    <row r="83" spans="1:2">
      <c r="A83" t="s">
        <v>252</v>
      </c>
      <c r="B83">
        <f>[4]p64!B83</f>
        <v>0</v>
      </c>
    </row>
    <row r="84" spans="1:2">
      <c r="A84" t="s">
        <v>253</v>
      </c>
      <c r="B84">
        <f>[4]p64!B84</f>
        <v>0</v>
      </c>
    </row>
    <row r="85" spans="1:2">
      <c r="A85" t="s">
        <v>254</v>
      </c>
      <c r="B85">
        <f>[4]p64!B85</f>
        <v>0</v>
      </c>
    </row>
    <row r="86" spans="1:2">
      <c r="A86" t="s">
        <v>255</v>
      </c>
      <c r="B86">
        <f>[4]p64!B86</f>
        <v>0</v>
      </c>
    </row>
    <row r="87" spans="1:2">
      <c r="A87" t="s">
        <v>256</v>
      </c>
      <c r="B87">
        <f>[4]p64!B87</f>
        <v>0</v>
      </c>
    </row>
    <row r="88" spans="1:2">
      <c r="A88" t="s">
        <v>257</v>
      </c>
      <c r="B88">
        <f>[4]p64!B88</f>
        <v>0</v>
      </c>
    </row>
    <row r="89" spans="1:2">
      <c r="A89" t="s">
        <v>258</v>
      </c>
      <c r="B89">
        <f>[4]p64!B89</f>
        <v>0</v>
      </c>
    </row>
    <row r="90" spans="1:2">
      <c r="A90" t="s">
        <v>259</v>
      </c>
      <c r="B90">
        <f>[4]p64!B90</f>
        <v>0</v>
      </c>
    </row>
    <row r="91" spans="1:2">
      <c r="A91" t="s">
        <v>260</v>
      </c>
      <c r="B91">
        <f>[4]p64!B91</f>
        <v>0</v>
      </c>
    </row>
    <row r="92" spans="1:2">
      <c r="A92" t="s">
        <v>261</v>
      </c>
      <c r="B92">
        <f>[4]p64!B92</f>
        <v>0</v>
      </c>
    </row>
    <row r="93" spans="1:2">
      <c r="A93" t="s">
        <v>262</v>
      </c>
      <c r="B93">
        <f>[4]p64!B93</f>
        <v>0</v>
      </c>
    </row>
    <row r="94" spans="1:2">
      <c r="A94" t="s">
        <v>263</v>
      </c>
      <c r="B94">
        <f>[4]p64!B94</f>
        <v>0</v>
      </c>
    </row>
    <row r="95" spans="1:2">
      <c r="A95" t="s">
        <v>264</v>
      </c>
      <c r="B95">
        <f>[4]p64!B95</f>
        <v>0</v>
      </c>
    </row>
    <row r="96" spans="1:2">
      <c r="A96" t="s">
        <v>265</v>
      </c>
      <c r="B96">
        <f>[4]p64!B96</f>
        <v>0</v>
      </c>
    </row>
    <row r="97" spans="1:2">
      <c r="A97" t="s">
        <v>266</v>
      </c>
      <c r="B97">
        <f>[4]p64!B97</f>
        <v>0</v>
      </c>
    </row>
    <row r="98" spans="1:2">
      <c r="A98" t="s">
        <v>267</v>
      </c>
      <c r="B98">
        <f>[4]p64!B98</f>
        <v>0</v>
      </c>
    </row>
    <row r="99" spans="1:2">
      <c r="A99" t="s">
        <v>268</v>
      </c>
      <c r="B99">
        <f>[4]p64!B99</f>
        <v>0</v>
      </c>
    </row>
    <row r="100" spans="1:2">
      <c r="A100" t="s">
        <v>269</v>
      </c>
      <c r="B100">
        <f>[4]p64!B100</f>
        <v>0</v>
      </c>
    </row>
    <row r="101" spans="1:2">
      <c r="A101" t="s">
        <v>270</v>
      </c>
      <c r="B101">
        <f>[4]p64!B101</f>
        <v>0</v>
      </c>
    </row>
    <row r="102" spans="1:2">
      <c r="A102" t="s">
        <v>271</v>
      </c>
      <c r="B102">
        <f>[4]p64!B102</f>
        <v>0</v>
      </c>
    </row>
    <row r="103" spans="1:2">
      <c r="A103" t="s">
        <v>272</v>
      </c>
      <c r="B103">
        <f>[4]p64!B103</f>
        <v>0</v>
      </c>
    </row>
    <row r="104" spans="1:2">
      <c r="A104" t="s">
        <v>273</v>
      </c>
      <c r="B104">
        <f>[4]p64!B104</f>
        <v>0</v>
      </c>
    </row>
    <row r="105" spans="1:2">
      <c r="A105" t="s">
        <v>274</v>
      </c>
      <c r="B105">
        <f>[4]p64!B105</f>
        <v>0</v>
      </c>
    </row>
    <row r="106" spans="1:2">
      <c r="A106" t="s">
        <v>275</v>
      </c>
      <c r="B106">
        <f>[4]p64!B106</f>
        <v>0</v>
      </c>
    </row>
    <row r="107" spans="1:2">
      <c r="A107" t="s">
        <v>276</v>
      </c>
      <c r="B107">
        <f>[4]p64!B107</f>
        <v>0</v>
      </c>
    </row>
    <row r="108" spans="1:2">
      <c r="A108" t="s">
        <v>277</v>
      </c>
      <c r="B108">
        <f>[4]p64!B108</f>
        <v>0</v>
      </c>
    </row>
    <row r="109" spans="1:2">
      <c r="A109" t="s">
        <v>278</v>
      </c>
      <c r="B109">
        <f>[4]p64!B109</f>
        <v>0</v>
      </c>
    </row>
    <row r="110" spans="1:2">
      <c r="A110" t="s">
        <v>279</v>
      </c>
      <c r="B110">
        <f>[4]p64!B110</f>
        <v>0</v>
      </c>
    </row>
    <row r="111" spans="1:2">
      <c r="A111" t="s">
        <v>280</v>
      </c>
      <c r="B111">
        <f>[4]p64!B111</f>
        <v>0</v>
      </c>
    </row>
    <row r="112" spans="1:2">
      <c r="A112" t="s">
        <v>281</v>
      </c>
      <c r="B112">
        <f>[4]p64!B112</f>
        <v>0</v>
      </c>
    </row>
    <row r="113" spans="1:2">
      <c r="A113" t="s">
        <v>282</v>
      </c>
      <c r="B113">
        <f>[4]p64!B113</f>
        <v>0</v>
      </c>
    </row>
    <row r="114" spans="1:2">
      <c r="A114" t="s">
        <v>283</v>
      </c>
      <c r="B114">
        <f>[4]p64!B114</f>
        <v>0</v>
      </c>
    </row>
    <row r="115" spans="1:2">
      <c r="A115" t="s">
        <v>284</v>
      </c>
      <c r="B115">
        <f>[4]p64!B115</f>
        <v>0</v>
      </c>
    </row>
    <row r="116" spans="1:2">
      <c r="A116" t="s">
        <v>285</v>
      </c>
      <c r="B116">
        <f>[4]p64!B116</f>
        <v>0</v>
      </c>
    </row>
    <row r="117" spans="1:2">
      <c r="A117" t="s">
        <v>286</v>
      </c>
      <c r="B117">
        <f>[4]p64!B117</f>
        <v>0</v>
      </c>
    </row>
    <row r="118" spans="1:2">
      <c r="A118" t="s">
        <v>287</v>
      </c>
      <c r="B118">
        <f>[4]p64!B118</f>
        <v>0</v>
      </c>
    </row>
    <row r="119" spans="1:2">
      <c r="A119" t="s">
        <v>288</v>
      </c>
      <c r="B119">
        <f>[4]p64!B119</f>
        <v>0</v>
      </c>
    </row>
    <row r="120" spans="1:2">
      <c r="A120" t="s">
        <v>289</v>
      </c>
      <c r="B120">
        <f>[4]p64!B120</f>
        <v>0</v>
      </c>
    </row>
    <row r="121" spans="1:2">
      <c r="A121" t="s">
        <v>290</v>
      </c>
      <c r="B121">
        <f>[4]p64!B121</f>
        <v>0</v>
      </c>
    </row>
    <row r="122" spans="1:2">
      <c r="A122" t="s">
        <v>291</v>
      </c>
      <c r="B122">
        <f>[4]p64!B122</f>
        <v>0</v>
      </c>
    </row>
    <row r="123" spans="1:2">
      <c r="A123" t="s">
        <v>292</v>
      </c>
      <c r="B123">
        <f>[4]p64!B123</f>
        <v>0</v>
      </c>
    </row>
    <row r="124" spans="1:2">
      <c r="A124" t="s">
        <v>293</v>
      </c>
      <c r="B124">
        <f>[4]p64!B124</f>
        <v>0</v>
      </c>
    </row>
    <row r="125" spans="1:2">
      <c r="A125" t="s">
        <v>294</v>
      </c>
      <c r="B125">
        <f>[4]p64!B125</f>
        <v>0</v>
      </c>
    </row>
    <row r="126" spans="1:2">
      <c r="A126" t="s">
        <v>295</v>
      </c>
      <c r="B126">
        <f>[4]p64!B126</f>
        <v>0</v>
      </c>
    </row>
    <row r="127" spans="1:2">
      <c r="A127" t="s">
        <v>296</v>
      </c>
      <c r="B127">
        <f>[4]p64!B127</f>
        <v>0</v>
      </c>
    </row>
    <row r="128" spans="1:2">
      <c r="A128" t="s">
        <v>297</v>
      </c>
      <c r="B128">
        <f>[4]p64!B128</f>
        <v>0</v>
      </c>
    </row>
    <row r="129" spans="1:2">
      <c r="A129" t="s">
        <v>298</v>
      </c>
      <c r="B129">
        <f>[4]p64!B129</f>
        <v>0</v>
      </c>
    </row>
    <row r="130" spans="1:2">
      <c r="A130" t="s">
        <v>299</v>
      </c>
      <c r="B130">
        <f>[4]p64!B130</f>
        <v>0</v>
      </c>
    </row>
    <row r="131" spans="1:2">
      <c r="A131" t="s">
        <v>300</v>
      </c>
      <c r="B131">
        <f>[4]p64!B131</f>
        <v>0</v>
      </c>
    </row>
    <row r="132" spans="1:2">
      <c r="A132" t="s">
        <v>301</v>
      </c>
      <c r="B132">
        <f>[4]p64!B132</f>
        <v>0</v>
      </c>
    </row>
    <row r="133" spans="1:2">
      <c r="A133" t="s">
        <v>302</v>
      </c>
      <c r="B133">
        <f>[4]p64!B133</f>
        <v>0</v>
      </c>
    </row>
    <row r="134" spans="1:2">
      <c r="A134" t="s">
        <v>303</v>
      </c>
      <c r="B134">
        <f>[4]p64!B134</f>
        <v>0</v>
      </c>
    </row>
    <row r="135" spans="1:2">
      <c r="A135" t="s">
        <v>304</v>
      </c>
      <c r="B135">
        <f>[4]p64!B135</f>
        <v>0</v>
      </c>
    </row>
    <row r="136" spans="1:2">
      <c r="A136" t="s">
        <v>305</v>
      </c>
      <c r="B136">
        <f>[4]p64!B136</f>
        <v>0</v>
      </c>
    </row>
    <row r="137" spans="1:2">
      <c r="A137" t="s">
        <v>306</v>
      </c>
      <c r="B137">
        <f>[4]p64!B137</f>
        <v>0</v>
      </c>
    </row>
    <row r="138" spans="1:2">
      <c r="A138" t="s">
        <v>307</v>
      </c>
      <c r="B138">
        <f>[4]p64!B138</f>
        <v>0</v>
      </c>
    </row>
    <row r="139" spans="1:2">
      <c r="A139" t="s">
        <v>308</v>
      </c>
      <c r="B139">
        <f>[4]p64!B139</f>
        <v>0</v>
      </c>
    </row>
    <row r="140" spans="1:2">
      <c r="A140" t="s">
        <v>309</v>
      </c>
      <c r="B140">
        <f>[4]p64!B140</f>
        <v>0</v>
      </c>
    </row>
    <row r="141" spans="1:2">
      <c r="A141" t="s">
        <v>310</v>
      </c>
      <c r="B141">
        <f>[4]p64!B141</f>
        <v>0</v>
      </c>
    </row>
    <row r="142" spans="1:2">
      <c r="A142" t="s">
        <v>311</v>
      </c>
      <c r="B142">
        <f>[4]p64!B142</f>
        <v>0</v>
      </c>
    </row>
    <row r="143" spans="1:2">
      <c r="A143" t="s">
        <v>312</v>
      </c>
      <c r="B143">
        <f>[4]p64!B143</f>
        <v>0</v>
      </c>
    </row>
    <row r="144" spans="1:2">
      <c r="A144" t="s">
        <v>313</v>
      </c>
      <c r="B144">
        <f>[4]p64!B144</f>
        <v>0</v>
      </c>
    </row>
    <row r="145" spans="1:2">
      <c r="A145" t="s">
        <v>314</v>
      </c>
      <c r="B145">
        <f>[4]p64!B145</f>
        <v>0</v>
      </c>
    </row>
    <row r="146" spans="1:2">
      <c r="A146" t="s">
        <v>315</v>
      </c>
      <c r="B146">
        <f>[4]p64!B146</f>
        <v>0</v>
      </c>
    </row>
    <row r="147" spans="1:2">
      <c r="A147" t="s">
        <v>316</v>
      </c>
      <c r="B147">
        <f>[4]p64!B147</f>
        <v>0</v>
      </c>
    </row>
    <row r="148" spans="1:2">
      <c r="A148" t="s">
        <v>317</v>
      </c>
      <c r="B148">
        <f>[4]p64!B148</f>
        <v>0</v>
      </c>
    </row>
    <row r="149" spans="1:2">
      <c r="A149" t="s">
        <v>318</v>
      </c>
      <c r="B149">
        <f>[4]p64!B149</f>
        <v>0</v>
      </c>
    </row>
    <row r="150" spans="1:2">
      <c r="A150" t="s">
        <v>319</v>
      </c>
      <c r="B150">
        <f>[4]p64!B150</f>
        <v>0</v>
      </c>
    </row>
    <row r="151" spans="1:2">
      <c r="A151" t="s">
        <v>320</v>
      </c>
      <c r="B151">
        <f>[4]p64!B151</f>
        <v>0</v>
      </c>
    </row>
    <row r="152" spans="1:2">
      <c r="A152" t="s">
        <v>321</v>
      </c>
      <c r="B152">
        <f>[4]p64!B152</f>
        <v>0</v>
      </c>
    </row>
    <row r="153" spans="1:2">
      <c r="A153" t="s">
        <v>322</v>
      </c>
      <c r="B153">
        <f>[4]p64!B153</f>
        <v>0</v>
      </c>
    </row>
    <row r="154" spans="1:2">
      <c r="A154" t="s">
        <v>323</v>
      </c>
      <c r="B154">
        <f>[4]p64!B154</f>
        <v>0</v>
      </c>
    </row>
    <row r="155" spans="1:2">
      <c r="A155" t="s">
        <v>324</v>
      </c>
      <c r="B155">
        <f>[4]p64!B155</f>
        <v>0</v>
      </c>
    </row>
    <row r="156" spans="1:2">
      <c r="A156" t="s">
        <v>325</v>
      </c>
      <c r="B156">
        <f>[4]p64!B156</f>
        <v>0</v>
      </c>
    </row>
    <row r="157" spans="1:2">
      <c r="A157" t="s">
        <v>326</v>
      </c>
      <c r="B157">
        <f>[4]p64!B157</f>
        <v>0</v>
      </c>
    </row>
    <row r="158" spans="1:2">
      <c r="A158" t="s">
        <v>327</v>
      </c>
      <c r="B158">
        <f>[4]p64!B158</f>
        <v>0</v>
      </c>
    </row>
    <row r="159" spans="1:2">
      <c r="A159" t="s">
        <v>328</v>
      </c>
      <c r="B159">
        <f>[4]p64!B159</f>
        <v>0</v>
      </c>
    </row>
    <row r="160" spans="1:2">
      <c r="A160" t="s">
        <v>329</v>
      </c>
      <c r="B160">
        <f>[4]p64!B160</f>
        <v>0</v>
      </c>
    </row>
    <row r="161" spans="1:2">
      <c r="A161" t="s">
        <v>330</v>
      </c>
      <c r="B161">
        <f>[4]p64!B161</f>
        <v>0</v>
      </c>
    </row>
    <row r="162" spans="1:2">
      <c r="A162" t="s">
        <v>331</v>
      </c>
      <c r="B162">
        <f>[4]p64!B162</f>
        <v>0</v>
      </c>
    </row>
    <row r="163" spans="1:2">
      <c r="A163" t="s">
        <v>332</v>
      </c>
      <c r="B163">
        <f>[4]p64!B163</f>
        <v>0</v>
      </c>
    </row>
    <row r="164" spans="1:2">
      <c r="A164" t="s">
        <v>333</v>
      </c>
      <c r="B164">
        <f>[4]p64!B164</f>
        <v>0</v>
      </c>
    </row>
    <row r="165" spans="1:2">
      <c r="A165" t="s">
        <v>334</v>
      </c>
      <c r="B165">
        <f>[4]p64!B165</f>
        <v>0</v>
      </c>
    </row>
    <row r="166" spans="1:2">
      <c r="A166" t="s">
        <v>335</v>
      </c>
      <c r="B166">
        <f>[4]p64!B166</f>
        <v>0</v>
      </c>
    </row>
    <row r="167" spans="1:2">
      <c r="A167" t="s">
        <v>336</v>
      </c>
      <c r="B167">
        <f>[4]p64!B167</f>
        <v>0</v>
      </c>
    </row>
    <row r="168" spans="1:2">
      <c r="A168" t="s">
        <v>337</v>
      </c>
      <c r="B168">
        <f>[4]p64!B168</f>
        <v>0</v>
      </c>
    </row>
    <row r="169" spans="1:2">
      <c r="A169" t="s">
        <v>338</v>
      </c>
      <c r="B169">
        <f>[4]p64!B169</f>
        <v>0</v>
      </c>
    </row>
    <row r="170" spans="1:2">
      <c r="A170" t="s">
        <v>339</v>
      </c>
      <c r="B170">
        <f>[4]p64!B170</f>
        <v>0</v>
      </c>
    </row>
    <row r="171" spans="1:2">
      <c r="A171" t="s">
        <v>340</v>
      </c>
      <c r="B171">
        <f>[4]p64!B171</f>
        <v>0</v>
      </c>
    </row>
    <row r="172" spans="1:2">
      <c r="A172" t="s">
        <v>341</v>
      </c>
      <c r="B172">
        <f>[4]p64!B172</f>
        <v>0</v>
      </c>
    </row>
    <row r="173" spans="1:2">
      <c r="A173" t="s">
        <v>342</v>
      </c>
      <c r="B173">
        <f>[4]p64!B173</f>
        <v>0</v>
      </c>
    </row>
    <row r="174" spans="1:2">
      <c r="A174" t="s">
        <v>343</v>
      </c>
      <c r="B174">
        <f>[4]p64!B174</f>
        <v>0</v>
      </c>
    </row>
    <row r="175" spans="1:2">
      <c r="A175" t="s">
        <v>344</v>
      </c>
      <c r="B175">
        <f>[4]p64!B175</f>
        <v>0</v>
      </c>
    </row>
    <row r="176" spans="1:2">
      <c r="A176" t="s">
        <v>345</v>
      </c>
      <c r="B176">
        <f>[4]p64!B176</f>
        <v>0</v>
      </c>
    </row>
    <row r="177" spans="1:2">
      <c r="A177" t="s">
        <v>346</v>
      </c>
      <c r="B177">
        <f>[4]p64!B177</f>
        <v>0</v>
      </c>
    </row>
    <row r="178" spans="1:2">
      <c r="A178" t="s">
        <v>347</v>
      </c>
      <c r="B178">
        <f>[4]p64!B178</f>
        <v>0</v>
      </c>
    </row>
    <row r="179" spans="1:2">
      <c r="A179" t="s">
        <v>348</v>
      </c>
      <c r="B179">
        <f>[4]p64!B179</f>
        <v>0</v>
      </c>
    </row>
    <row r="180" spans="1:2">
      <c r="A180" t="s">
        <v>349</v>
      </c>
      <c r="B180">
        <f>[4]p64!B180</f>
        <v>0</v>
      </c>
    </row>
    <row r="181" spans="1:2">
      <c r="A181" t="s">
        <v>350</v>
      </c>
      <c r="B181">
        <f>[4]p64!B181</f>
        <v>0</v>
      </c>
    </row>
    <row r="182" spans="1:2">
      <c r="A182" t="s">
        <v>351</v>
      </c>
      <c r="B182">
        <f>[4]p64!B182</f>
        <v>0</v>
      </c>
    </row>
    <row r="183" spans="1:2">
      <c r="A183" t="s">
        <v>352</v>
      </c>
      <c r="B183">
        <f>[4]p64!B183</f>
        <v>0</v>
      </c>
    </row>
    <row r="184" spans="1:2">
      <c r="A184" t="s">
        <v>353</v>
      </c>
      <c r="B184">
        <f>[4]p64!B184</f>
        <v>0</v>
      </c>
    </row>
    <row r="185" spans="1:2">
      <c r="A185" t="s">
        <v>354</v>
      </c>
      <c r="B185">
        <f>[4]p64!B185</f>
        <v>0</v>
      </c>
    </row>
    <row r="186" spans="1:2">
      <c r="A186" t="s">
        <v>355</v>
      </c>
      <c r="B186">
        <f>[4]p64!B186</f>
        <v>0</v>
      </c>
    </row>
    <row r="187" spans="1:2">
      <c r="A187" t="s">
        <v>356</v>
      </c>
      <c r="B187">
        <f>[4]p64!B187</f>
        <v>0</v>
      </c>
    </row>
    <row r="188" spans="1:2">
      <c r="A188" t="s">
        <v>357</v>
      </c>
      <c r="B188">
        <f>[4]p64!B188</f>
        <v>0</v>
      </c>
    </row>
    <row r="189" spans="1:2">
      <c r="A189" t="s">
        <v>358</v>
      </c>
      <c r="B189">
        <f>[4]p64!B189</f>
        <v>0</v>
      </c>
    </row>
    <row r="190" spans="1:2">
      <c r="A190" t="s">
        <v>359</v>
      </c>
      <c r="B190">
        <f>[4]p64!B190</f>
        <v>0</v>
      </c>
    </row>
    <row r="191" spans="1:2">
      <c r="A191" t="s">
        <v>360</v>
      </c>
      <c r="B191">
        <f>[4]p64!B191</f>
        <v>0</v>
      </c>
    </row>
    <row r="192" spans="1:2">
      <c r="A192" t="s">
        <v>361</v>
      </c>
      <c r="B192">
        <f>[4]p64!B192</f>
        <v>0</v>
      </c>
    </row>
    <row r="193" spans="1:2">
      <c r="A193" t="s">
        <v>362</v>
      </c>
      <c r="B193">
        <f>[4]p64!B193</f>
        <v>0</v>
      </c>
    </row>
    <row r="194" spans="1:2">
      <c r="A194" t="s">
        <v>363</v>
      </c>
      <c r="B194">
        <f>[4]p64!B194</f>
        <v>0</v>
      </c>
    </row>
    <row r="195" spans="1:2">
      <c r="A195" t="s">
        <v>364</v>
      </c>
      <c r="B195">
        <f>[4]p64!B195</f>
        <v>0</v>
      </c>
    </row>
    <row r="196" spans="1:2">
      <c r="A196" t="s">
        <v>365</v>
      </c>
      <c r="B196">
        <f>[4]p64!B196</f>
        <v>0</v>
      </c>
    </row>
    <row r="197" spans="1:2">
      <c r="A197" t="s">
        <v>366</v>
      </c>
      <c r="B197">
        <f>[4]p64!B197</f>
        <v>0</v>
      </c>
    </row>
    <row r="198" spans="1:2">
      <c r="A198" t="s">
        <v>367</v>
      </c>
      <c r="B198">
        <f>[4]p64!B198</f>
        <v>0</v>
      </c>
    </row>
    <row r="199" spans="1:2">
      <c r="A199" t="s">
        <v>368</v>
      </c>
      <c r="B199">
        <f>[4]p64!B199</f>
        <v>0</v>
      </c>
    </row>
    <row r="200" spans="1:2">
      <c r="A200" t="s">
        <v>369</v>
      </c>
      <c r="B200">
        <f>[4]p64!B200</f>
        <v>0</v>
      </c>
    </row>
    <row r="201" spans="1:2">
      <c r="A201" t="s">
        <v>370</v>
      </c>
      <c r="B201">
        <f>[4]p64!B201</f>
        <v>0</v>
      </c>
    </row>
    <row r="202" spans="1:2">
      <c r="A202" t="s">
        <v>371</v>
      </c>
      <c r="B202">
        <f>[4]p64!B202</f>
        <v>0</v>
      </c>
    </row>
    <row r="203" spans="1:2">
      <c r="A203" t="s">
        <v>372</v>
      </c>
      <c r="B203">
        <f>[4]p64!B203</f>
        <v>0</v>
      </c>
    </row>
    <row r="204" spans="1:2">
      <c r="A204" t="s">
        <v>373</v>
      </c>
      <c r="B204">
        <f>[4]p64!B204</f>
        <v>0</v>
      </c>
    </row>
    <row r="205" spans="1:2">
      <c r="A205" t="s">
        <v>374</v>
      </c>
      <c r="B205">
        <f>[4]p64!B205</f>
        <v>0</v>
      </c>
    </row>
    <row r="206" spans="1:2">
      <c r="A206" t="s">
        <v>375</v>
      </c>
      <c r="B206">
        <f>[4]p64!B206</f>
        <v>0</v>
      </c>
    </row>
    <row r="207" spans="1:2">
      <c r="A207" t="s">
        <v>376</v>
      </c>
      <c r="B207">
        <f>[4]p64!B207</f>
        <v>0</v>
      </c>
    </row>
    <row r="208" spans="1:2">
      <c r="A208" t="s">
        <v>377</v>
      </c>
      <c r="B208">
        <f>[4]p64!B208</f>
        <v>0</v>
      </c>
    </row>
    <row r="209" spans="1:2">
      <c r="A209" t="s">
        <v>378</v>
      </c>
      <c r="B209">
        <f>[4]p64!B209</f>
        <v>0</v>
      </c>
    </row>
    <row r="210" spans="1:2">
      <c r="A210" t="s">
        <v>379</v>
      </c>
      <c r="B210">
        <f>[4]p64!B210</f>
        <v>0</v>
      </c>
    </row>
    <row r="211" spans="1:2">
      <c r="A211" t="s">
        <v>380</v>
      </c>
      <c r="B211">
        <f>[4]p64!B211</f>
        <v>0</v>
      </c>
    </row>
    <row r="212" spans="1:2">
      <c r="A212" t="s">
        <v>381</v>
      </c>
      <c r="B212">
        <f>[4]p64!B212</f>
        <v>0</v>
      </c>
    </row>
    <row r="213" spans="1:2">
      <c r="A213" t="s">
        <v>382</v>
      </c>
      <c r="B213">
        <f>[4]p64!B213</f>
        <v>0</v>
      </c>
    </row>
    <row r="214" spans="1:2">
      <c r="A214" t="s">
        <v>137</v>
      </c>
      <c r="B214">
        <f>[4]p64!B214</f>
        <v>0</v>
      </c>
    </row>
    <row r="215" spans="1:2">
      <c r="A215" t="s">
        <v>383</v>
      </c>
      <c r="B215">
        <f>[4]p64!B215</f>
        <v>0</v>
      </c>
    </row>
    <row r="216" spans="1:2">
      <c r="A216" t="s">
        <v>384</v>
      </c>
      <c r="B216">
        <f>[4]p64!B216</f>
        <v>0</v>
      </c>
    </row>
    <row r="217" spans="1:2">
      <c r="A217" t="s">
        <v>385</v>
      </c>
      <c r="B217">
        <f>[4]p64!B217</f>
        <v>0</v>
      </c>
    </row>
    <row r="218" spans="1:2">
      <c r="A218" t="s">
        <v>386</v>
      </c>
      <c r="B218">
        <f>[4]p64!B218</f>
        <v>0</v>
      </c>
    </row>
    <row r="219" spans="1:2">
      <c r="A219" t="s">
        <v>387</v>
      </c>
      <c r="B219">
        <f>[4]p64!B219</f>
        <v>0</v>
      </c>
    </row>
    <row r="220" spans="1:2">
      <c r="A220" t="s">
        <v>388</v>
      </c>
      <c r="B220">
        <f>[4]p64!B220</f>
        <v>0</v>
      </c>
    </row>
    <row r="221" spans="1:2">
      <c r="A221" t="s">
        <v>145</v>
      </c>
      <c r="B221">
        <f>[4]p64!B221</f>
        <v>0</v>
      </c>
    </row>
    <row r="222" spans="1:2">
      <c r="A222" t="s">
        <v>146</v>
      </c>
      <c r="B222">
        <f>[4]p64!B222</f>
        <v>0</v>
      </c>
    </row>
    <row r="223" spans="1:2">
      <c r="A223" t="s">
        <v>389</v>
      </c>
      <c r="B223">
        <f>[4]p64!B223</f>
        <v>0</v>
      </c>
    </row>
    <row r="224" spans="1:2">
      <c r="A224" t="s">
        <v>390</v>
      </c>
      <c r="B224">
        <f>[4]p64!B224</f>
        <v>0</v>
      </c>
    </row>
    <row r="225" spans="1:2">
      <c r="A225" t="s">
        <v>391</v>
      </c>
      <c r="B225">
        <f>[4]p64!B225</f>
        <v>0</v>
      </c>
    </row>
    <row r="226" spans="1:2">
      <c r="A226" t="s">
        <v>392</v>
      </c>
      <c r="B226">
        <f>[4]p64!B226</f>
        <v>0</v>
      </c>
    </row>
    <row r="227" spans="1:2">
      <c r="A227" t="s">
        <v>152</v>
      </c>
      <c r="B227">
        <f>[4]p64!B227</f>
        <v>0</v>
      </c>
    </row>
    <row r="228" spans="1:2">
      <c r="A228" t="s">
        <v>393</v>
      </c>
      <c r="B228">
        <f>[4]p64!B228</f>
        <v>0</v>
      </c>
    </row>
    <row r="229" spans="1:2">
      <c r="A229" t="s">
        <v>394</v>
      </c>
      <c r="B229">
        <f>[4]p64!B229</f>
        <v>0</v>
      </c>
    </row>
    <row r="230" spans="1:2">
      <c r="A230" t="s">
        <v>395</v>
      </c>
      <c r="B230">
        <f>[4]p64!B230</f>
        <v>0</v>
      </c>
    </row>
    <row r="231" spans="1:2">
      <c r="A231" t="s">
        <v>396</v>
      </c>
      <c r="B231">
        <f>[4]p64!B231</f>
        <v>0</v>
      </c>
    </row>
    <row r="232" spans="1:2">
      <c r="A232" t="s">
        <v>397</v>
      </c>
      <c r="B232">
        <f>[4]p64!B232</f>
        <v>0</v>
      </c>
    </row>
    <row r="233" spans="1:2">
      <c r="A233" t="s">
        <v>398</v>
      </c>
      <c r="B233">
        <f>[4]p64!B233</f>
        <v>0</v>
      </c>
    </row>
    <row r="234" spans="1:2">
      <c r="A234" t="s">
        <v>243</v>
      </c>
      <c r="B234">
        <f>[4]p64!B234</f>
        <v>0</v>
      </c>
    </row>
    <row r="235" spans="1:2">
      <c r="A235" t="s">
        <v>399</v>
      </c>
      <c r="B235">
        <f>[4]p64!B235</f>
        <v>0</v>
      </c>
    </row>
    <row r="236" spans="1:2">
      <c r="A236" t="s">
        <v>400</v>
      </c>
      <c r="B236">
        <f>[4]p64!B236</f>
        <v>0</v>
      </c>
    </row>
    <row r="237" spans="1:2">
      <c r="A237" t="s">
        <v>401</v>
      </c>
      <c r="B237">
        <f>[4]p64!B237</f>
        <v>0</v>
      </c>
    </row>
    <row r="238" spans="1:2">
      <c r="A238" t="s">
        <v>402</v>
      </c>
      <c r="B238">
        <f>[4]p64!B238</f>
        <v>0</v>
      </c>
    </row>
    <row r="239" spans="1:2">
      <c r="A239" t="s">
        <v>403</v>
      </c>
      <c r="B239">
        <f>[4]p64!B239</f>
        <v>0</v>
      </c>
    </row>
    <row r="240" spans="1:2">
      <c r="A240" t="s">
        <v>404</v>
      </c>
      <c r="B240">
        <f>[4]p64!B240</f>
        <v>0</v>
      </c>
    </row>
    <row r="241" spans="1:2">
      <c r="A241" t="s">
        <v>405</v>
      </c>
      <c r="B241">
        <f>[4]p64!B241</f>
        <v>0</v>
      </c>
    </row>
    <row r="242" spans="1:2">
      <c r="A242" t="s">
        <v>406</v>
      </c>
      <c r="B242">
        <f>[4]p64!B242</f>
        <v>0</v>
      </c>
    </row>
    <row r="243" spans="1:2">
      <c r="A243" t="s">
        <v>407</v>
      </c>
      <c r="B243">
        <f>[4]p64!B243</f>
        <v>0</v>
      </c>
    </row>
    <row r="244" spans="1:2">
      <c r="A244" t="s">
        <v>408</v>
      </c>
      <c r="B244">
        <f>[4]p64!B244</f>
        <v>0</v>
      </c>
    </row>
    <row r="245" spans="1:2">
      <c r="A245" t="s">
        <v>409</v>
      </c>
      <c r="B245">
        <f>[4]p64!B245</f>
        <v>0</v>
      </c>
    </row>
    <row r="246" spans="1:2">
      <c r="A246" t="s">
        <v>410</v>
      </c>
      <c r="B246">
        <f>[4]p64!B246</f>
        <v>0</v>
      </c>
    </row>
    <row r="247" spans="1:2">
      <c r="A247" t="s">
        <v>411</v>
      </c>
      <c r="B247">
        <f>[4]p64!B247</f>
        <v>0</v>
      </c>
    </row>
    <row r="248" spans="1:2">
      <c r="A248" t="s">
        <v>412</v>
      </c>
      <c r="B248">
        <f>[4]p64!B248</f>
        <v>0</v>
      </c>
    </row>
    <row r="249" spans="1:2">
      <c r="A249" t="s">
        <v>413</v>
      </c>
      <c r="B249">
        <f>[4]p64!B249</f>
        <v>0</v>
      </c>
    </row>
    <row r="250" spans="1:2">
      <c r="A250" t="s">
        <v>414</v>
      </c>
      <c r="B250">
        <f>[4]p64!B250</f>
        <v>0</v>
      </c>
    </row>
    <row r="251" spans="1:2">
      <c r="A251" t="s">
        <v>415</v>
      </c>
      <c r="B251">
        <f>[4]p64!B251</f>
        <v>0</v>
      </c>
    </row>
    <row r="252" spans="1:2">
      <c r="A252" t="s">
        <v>416</v>
      </c>
      <c r="B252">
        <f>[4]p64!B252</f>
        <v>0</v>
      </c>
    </row>
    <row r="253" spans="1:2">
      <c r="A253" t="s">
        <v>417</v>
      </c>
      <c r="B253">
        <f>[4]p64!B253</f>
        <v>0</v>
      </c>
    </row>
    <row r="254" spans="1:2">
      <c r="A254" t="s">
        <v>418</v>
      </c>
      <c r="B254">
        <f>[4]p64!B254</f>
        <v>0</v>
      </c>
    </row>
    <row r="255" spans="1:2">
      <c r="A255" t="s">
        <v>419</v>
      </c>
      <c r="B255">
        <f>[4]p64!B255</f>
        <v>0</v>
      </c>
    </row>
    <row r="256" spans="1:2">
      <c r="A256" t="s">
        <v>420</v>
      </c>
      <c r="B256">
        <f>[4]p64!B256</f>
        <v>0</v>
      </c>
    </row>
    <row r="257" spans="1:2">
      <c r="A257" t="s">
        <v>421</v>
      </c>
      <c r="B257">
        <f>[4]p64!B257</f>
        <v>0</v>
      </c>
    </row>
    <row r="258" spans="1:2">
      <c r="A258" t="s">
        <v>422</v>
      </c>
      <c r="B258">
        <f>[4]p64!B258</f>
        <v>0</v>
      </c>
    </row>
    <row r="259" spans="1:2">
      <c r="A259" t="s">
        <v>423</v>
      </c>
      <c r="B259">
        <f>[4]p64!B259</f>
        <v>0</v>
      </c>
    </row>
    <row r="260" spans="1:2">
      <c r="A260" t="s">
        <v>1065</v>
      </c>
      <c r="B260">
        <f>[4]p64!B260</f>
        <v>0</v>
      </c>
    </row>
    <row r="261" spans="1:2">
      <c r="A261" t="s">
        <v>1066</v>
      </c>
      <c r="B261">
        <f>[4]p64!B261</f>
        <v>0</v>
      </c>
    </row>
    <row r="262" spans="1:2">
      <c r="A262" t="s">
        <v>227</v>
      </c>
      <c r="B262">
        <f>[4]p64!B262</f>
        <v>0</v>
      </c>
    </row>
    <row r="263" spans="1:2">
      <c r="A263" t="s">
        <v>228</v>
      </c>
      <c r="B263">
        <f>[4]p64!B263</f>
        <v>0</v>
      </c>
    </row>
    <row r="264" spans="1:2">
      <c r="A264" t="s">
        <v>346</v>
      </c>
      <c r="B264">
        <f>[4]p64!B264</f>
        <v>0</v>
      </c>
    </row>
    <row r="265" spans="1:2">
      <c r="A265" t="s">
        <v>355</v>
      </c>
      <c r="B265">
        <f>[4]p64!B265</f>
        <v>0</v>
      </c>
    </row>
    <row r="266" spans="1:2">
      <c r="A266" t="s">
        <v>338</v>
      </c>
      <c r="B266">
        <f>[4]p64!B266</f>
        <v>0</v>
      </c>
    </row>
    <row r="267" spans="1:2">
      <c r="A267" t="s">
        <v>339</v>
      </c>
      <c r="B267">
        <f>[4]p64!B267</f>
        <v>0</v>
      </c>
    </row>
    <row r="268" spans="1:2">
      <c r="A268" t="s">
        <v>1067</v>
      </c>
      <c r="B268">
        <f>[4]p64!B268</f>
        <v>0</v>
      </c>
    </row>
    <row r="269" spans="1:2">
      <c r="A269" t="s">
        <v>1068</v>
      </c>
      <c r="B269">
        <f>[4]p64!B269</f>
        <v>0</v>
      </c>
    </row>
    <row r="270" spans="1:2">
      <c r="A270" t="s">
        <v>1069</v>
      </c>
      <c r="B270">
        <f>[4]p64!B270</f>
        <v>0</v>
      </c>
    </row>
    <row r="271" spans="1:2">
      <c r="A271" t="s">
        <v>1070</v>
      </c>
      <c r="B271">
        <f>[4]p64!B271</f>
        <v>0</v>
      </c>
    </row>
    <row r="272" spans="1:2">
      <c r="A272" t="s">
        <v>1071</v>
      </c>
      <c r="B272">
        <f>[4]p64!B272</f>
        <v>0</v>
      </c>
    </row>
    <row r="273" spans="1:2">
      <c r="A273" t="s">
        <v>1072</v>
      </c>
      <c r="B273">
        <f>[4]p64!B273</f>
        <v>0</v>
      </c>
    </row>
    <row r="274" spans="1:2">
      <c r="A274" t="s">
        <v>1073</v>
      </c>
      <c r="B274">
        <f>[4]p64!B274</f>
        <v>0</v>
      </c>
    </row>
    <row r="275" spans="1:2">
      <c r="A275" t="s">
        <v>1087</v>
      </c>
      <c r="B275">
        <f>[4]p64!B275</f>
        <v>0</v>
      </c>
    </row>
    <row r="276" spans="1:2">
      <c r="A276" t="s">
        <v>1088</v>
      </c>
      <c r="B276">
        <f>[4]p64!B276</f>
        <v>0</v>
      </c>
    </row>
    <row r="277" spans="1:2">
      <c r="A277" t="s">
        <v>1091</v>
      </c>
      <c r="B277">
        <f>[4]p64!B277</f>
        <v>0</v>
      </c>
    </row>
    <row r="278" spans="1:2">
      <c r="A278" t="s">
        <v>1092</v>
      </c>
      <c r="B278">
        <f>[4]p64!B278</f>
        <v>0</v>
      </c>
    </row>
    <row r="279" spans="1:2">
      <c r="A279" t="s">
        <v>1093</v>
      </c>
      <c r="B279">
        <f>[4]p64!B279</f>
        <v>0</v>
      </c>
    </row>
    <row r="280" spans="1:2">
      <c r="A280" t="s">
        <v>1094</v>
      </c>
      <c r="B280">
        <f>[4]p64!B280</f>
        <v>0</v>
      </c>
    </row>
    <row r="281" spans="1:2">
      <c r="A281" t="s">
        <v>1099</v>
      </c>
      <c r="B281">
        <f>[4]p64!B281</f>
        <v>0</v>
      </c>
    </row>
    <row r="282" spans="1:2">
      <c r="A282" t="s">
        <v>1100</v>
      </c>
      <c r="B282">
        <f>[4]p64!B282</f>
        <v>0</v>
      </c>
    </row>
    <row r="283" spans="1:2">
      <c r="A283" t="s">
        <v>1095</v>
      </c>
      <c r="B283">
        <f>[4]p64!B283</f>
        <v>0</v>
      </c>
    </row>
    <row r="284" spans="1:2">
      <c r="A284" t="s">
        <v>1096</v>
      </c>
      <c r="B284">
        <f>[4]p64!B284</f>
        <v>0</v>
      </c>
    </row>
    <row r="285" spans="1:2">
      <c r="A285" t="s">
        <v>1097</v>
      </c>
      <c r="B285">
        <f>[4]p64!B285</f>
        <v>0</v>
      </c>
    </row>
    <row r="286" spans="1:2">
      <c r="A286" t="s">
        <v>1101</v>
      </c>
      <c r="B286">
        <f>[4]p64!B286</f>
        <v>0</v>
      </c>
    </row>
    <row r="287" spans="1:2">
      <c r="A287" t="s">
        <v>1102</v>
      </c>
      <c r="B287">
        <f>[4]p64!B287</f>
        <v>0</v>
      </c>
    </row>
    <row r="288" spans="1:2">
      <c r="A288" t="s">
        <v>1103</v>
      </c>
      <c r="B288">
        <f>[4]p64!B288</f>
        <v>0</v>
      </c>
    </row>
    <row r="289" spans="1:2">
      <c r="A289" t="s">
        <v>1069</v>
      </c>
      <c r="B289">
        <f>[4]p64!B289</f>
        <v>0</v>
      </c>
    </row>
    <row r="290" spans="1:2">
      <c r="A290" t="s">
        <v>508</v>
      </c>
      <c r="B290">
        <f>[4]p64!B290</f>
        <v>0</v>
      </c>
    </row>
    <row r="291" spans="1:2">
      <c r="A291" t="s">
        <v>1104</v>
      </c>
      <c r="B291">
        <f>[4]p64!B291</f>
        <v>0</v>
      </c>
    </row>
  </sheetData>
  <phoneticPr fontId="33" type="noConversion"/>
  <pageMargins left="0.75" right="0.75" top="1" bottom="1" header="0.5" footer="0.5"/>
  <headerFooter alignWithMargins="0"/>
  <drawing r:id="rId1"/>
</worksheet>
</file>

<file path=xl/worksheets/sheet7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9"/>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1219</v>
      </c>
    </row>
    <row r="2" spans="1:11">
      <c r="A2">
        <v>65</v>
      </c>
      <c r="B2" t="s">
        <v>176</v>
      </c>
      <c r="C2" t="s">
        <v>177</v>
      </c>
      <c r="D2" t="s">
        <v>178</v>
      </c>
      <c r="E2" t="s">
        <v>8</v>
      </c>
      <c r="F2" t="s">
        <v>179</v>
      </c>
      <c r="G2" t="s">
        <v>10</v>
      </c>
      <c r="H2" t="s">
        <v>180</v>
      </c>
    </row>
    <row r="3" spans="1:11">
      <c r="A3" t="s">
        <v>181</v>
      </c>
      <c r="B3">
        <f>[4]p65!B3</f>
        <v>0</v>
      </c>
      <c r="C3">
        <f>[4]p65!C3</f>
        <v>0</v>
      </c>
      <c r="D3">
        <f>[4]p65!D3</f>
        <v>0</v>
      </c>
      <c r="E3">
        <f>[4]p65!E3</f>
        <v>0</v>
      </c>
      <c r="F3">
        <f>[4]p65!F3</f>
        <v>0</v>
      </c>
      <c r="G3">
        <f>[4]p65!G3</f>
        <v>0</v>
      </c>
      <c r="H3">
        <f>[4]p65!H3</f>
        <v>0</v>
      </c>
      <c r="I3">
        <f>[4]p65!I3</f>
        <v>0</v>
      </c>
      <c r="J3">
        <f>[4]p65!J3</f>
        <v>0</v>
      </c>
      <c r="K3">
        <f>[4]p65!K3</f>
        <v>0</v>
      </c>
    </row>
    <row r="4" spans="1:11">
      <c r="A4" t="s">
        <v>182</v>
      </c>
      <c r="B4">
        <f>[4]p65!B4</f>
        <v>0</v>
      </c>
      <c r="C4">
        <f>[4]p65!C4</f>
        <v>0</v>
      </c>
      <c r="D4">
        <f>[4]p65!D4</f>
        <v>0</v>
      </c>
      <c r="E4">
        <f>[4]p65!E4</f>
        <v>0</v>
      </c>
      <c r="F4">
        <f>[4]p65!F4</f>
        <v>0</v>
      </c>
      <c r="G4">
        <f>[4]p65!G4</f>
        <v>0</v>
      </c>
      <c r="H4">
        <f>[4]p65!H4</f>
        <v>0</v>
      </c>
      <c r="I4">
        <f>[4]p65!I4</f>
        <v>0</v>
      </c>
      <c r="J4">
        <f>[4]p65!J4</f>
        <v>0</v>
      </c>
      <c r="K4">
        <f>[4]p65!K4</f>
        <v>0</v>
      </c>
    </row>
    <row r="5" spans="1:11">
      <c r="A5" t="s">
        <v>183</v>
      </c>
      <c r="B5">
        <f>[4]p65!B5</f>
        <v>0</v>
      </c>
      <c r="C5">
        <f>[4]p65!C5</f>
        <v>0</v>
      </c>
      <c r="D5">
        <f>[4]p65!D5</f>
        <v>0</v>
      </c>
      <c r="E5">
        <f>[4]p65!E5</f>
        <v>0</v>
      </c>
      <c r="F5">
        <f>[4]p65!F5</f>
        <v>0</v>
      </c>
      <c r="G5">
        <f>[4]p65!G5</f>
        <v>0</v>
      </c>
      <c r="H5">
        <f>[4]p65!H5</f>
        <v>0</v>
      </c>
      <c r="I5">
        <f>[4]p65!I5</f>
        <v>0</v>
      </c>
      <c r="J5">
        <f>[4]p65!J5</f>
        <v>0</v>
      </c>
      <c r="K5">
        <f>[4]p65!K5</f>
        <v>0</v>
      </c>
    </row>
    <row r="6" spans="1:11">
      <c r="A6" t="s">
        <v>184</v>
      </c>
      <c r="B6">
        <f>[4]p65!B6</f>
        <v>0</v>
      </c>
      <c r="C6">
        <f>[4]p65!C6</f>
        <v>0</v>
      </c>
      <c r="D6">
        <f>[4]p65!D6</f>
        <v>0</v>
      </c>
      <c r="E6">
        <f>[4]p65!E6</f>
        <v>0</v>
      </c>
      <c r="F6">
        <f>[4]p65!F6</f>
        <v>0</v>
      </c>
      <c r="G6">
        <f>[4]p65!G6</f>
        <v>0</v>
      </c>
      <c r="H6">
        <f>[4]p65!H6</f>
        <v>0</v>
      </c>
      <c r="I6">
        <f>[4]p65!I6</f>
        <v>0</v>
      </c>
      <c r="J6">
        <f>[4]p65!J6</f>
        <v>0</v>
      </c>
      <c r="K6">
        <f>[4]p65!K6</f>
        <v>0</v>
      </c>
    </row>
    <row r="7" spans="1:11">
      <c r="A7" t="s">
        <v>185</v>
      </c>
      <c r="B7">
        <f>[4]p65!B7</f>
        <v>0</v>
      </c>
      <c r="C7">
        <f>[4]p65!C7</f>
        <v>0</v>
      </c>
      <c r="D7">
        <f>[4]p65!D7</f>
        <v>0</v>
      </c>
      <c r="E7">
        <f>[4]p65!E7</f>
        <v>0</v>
      </c>
      <c r="F7">
        <f>[4]p65!F7</f>
        <v>0</v>
      </c>
      <c r="G7">
        <f>[4]p65!G7</f>
        <v>0</v>
      </c>
      <c r="H7">
        <f>[4]p65!H7</f>
        <v>0</v>
      </c>
      <c r="I7">
        <f>[4]p65!I7</f>
        <v>0</v>
      </c>
      <c r="J7">
        <f>[4]p65!J7</f>
        <v>0</v>
      </c>
      <c r="K7">
        <f>[4]p65!K7</f>
        <v>0</v>
      </c>
    </row>
    <row r="8" spans="1:11">
      <c r="A8" t="s">
        <v>186</v>
      </c>
      <c r="B8">
        <f>[4]p65!B8</f>
        <v>0</v>
      </c>
      <c r="C8">
        <f>[4]p65!C8</f>
        <v>0</v>
      </c>
      <c r="D8">
        <f>[4]p65!D8</f>
        <v>0</v>
      </c>
      <c r="E8">
        <f>[4]p65!E8</f>
        <v>0</v>
      </c>
      <c r="F8">
        <f>[4]p65!F8</f>
        <v>0</v>
      </c>
      <c r="G8">
        <f>[4]p65!G8</f>
        <v>0</v>
      </c>
      <c r="H8">
        <f>[4]p65!H8</f>
        <v>0</v>
      </c>
      <c r="I8">
        <f>[4]p65!I8</f>
        <v>0</v>
      </c>
      <c r="J8">
        <f>[4]p65!J8</f>
        <v>0</v>
      </c>
      <c r="K8">
        <f>[4]p65!K8</f>
        <v>0</v>
      </c>
    </row>
    <row r="9" spans="1:11">
      <c r="A9" t="s">
        <v>187</v>
      </c>
      <c r="B9">
        <f>[4]p65!B9</f>
        <v>0</v>
      </c>
      <c r="C9">
        <f>[4]p65!C9</f>
        <v>0</v>
      </c>
      <c r="D9">
        <f>[4]p65!D9</f>
        <v>0</v>
      </c>
      <c r="E9">
        <f>[4]p65!E9</f>
        <v>0</v>
      </c>
      <c r="F9">
        <f>[4]p65!F9</f>
        <v>0</v>
      </c>
      <c r="G9">
        <f>[4]p65!G9</f>
        <v>0</v>
      </c>
      <c r="H9">
        <f>[4]p65!H9</f>
        <v>0</v>
      </c>
      <c r="I9">
        <f>[4]p65!I9</f>
        <v>0</v>
      </c>
      <c r="J9">
        <f>[4]p65!J9</f>
        <v>0</v>
      </c>
      <c r="K9">
        <f>[4]p65!K9</f>
        <v>0</v>
      </c>
    </row>
    <row r="10" spans="1:11">
      <c r="A10" t="s">
        <v>188</v>
      </c>
      <c r="B10">
        <f>[4]p65!B10</f>
        <v>0</v>
      </c>
      <c r="C10">
        <f>[4]p65!C10</f>
        <v>0</v>
      </c>
      <c r="D10">
        <f>[4]p65!D10</f>
        <v>0</v>
      </c>
      <c r="E10">
        <f>[4]p65!E10</f>
        <v>0</v>
      </c>
      <c r="F10">
        <f>[4]p65!F10</f>
        <v>0</v>
      </c>
      <c r="G10">
        <f>[4]p65!G10</f>
        <v>0</v>
      </c>
      <c r="H10">
        <f>[4]p65!H10</f>
        <v>0</v>
      </c>
      <c r="I10">
        <f>[4]p65!I10</f>
        <v>0</v>
      </c>
      <c r="J10">
        <f>[4]p65!J10</f>
        <v>0</v>
      </c>
      <c r="K10">
        <f>[4]p65!K10</f>
        <v>0</v>
      </c>
    </row>
    <row r="11" spans="1:11">
      <c r="A11" t="s">
        <v>189</v>
      </c>
      <c r="B11">
        <f>[4]p65!B11</f>
        <v>0</v>
      </c>
      <c r="C11">
        <f>[4]p65!C11</f>
        <v>0</v>
      </c>
      <c r="D11">
        <f>[4]p65!D11</f>
        <v>0</v>
      </c>
      <c r="E11">
        <f>[4]p65!E11</f>
        <v>0</v>
      </c>
      <c r="F11">
        <f>[4]p65!F11</f>
        <v>0</v>
      </c>
      <c r="G11">
        <f>[4]p65!G11</f>
        <v>0</v>
      </c>
      <c r="H11">
        <f>[4]p65!H11</f>
        <v>0</v>
      </c>
      <c r="I11">
        <f>[4]p65!I11</f>
        <v>0</v>
      </c>
      <c r="J11">
        <f>[4]p65!J11</f>
        <v>0</v>
      </c>
      <c r="K11">
        <f>[4]p65!K11</f>
        <v>0</v>
      </c>
    </row>
    <row r="12" spans="1:11">
      <c r="A12" t="s">
        <v>190</v>
      </c>
      <c r="B12">
        <f>[4]p65!B12</f>
        <v>0</v>
      </c>
      <c r="C12">
        <f>[4]p65!C12</f>
        <v>0</v>
      </c>
      <c r="D12">
        <f>[4]p65!D12</f>
        <v>0</v>
      </c>
      <c r="E12">
        <f>[4]p65!E12</f>
        <v>0</v>
      </c>
      <c r="F12">
        <f>[4]p65!F12</f>
        <v>0</v>
      </c>
      <c r="G12">
        <f>[4]p65!G12</f>
        <v>0</v>
      </c>
      <c r="H12">
        <f>[4]p65!H12</f>
        <v>0</v>
      </c>
      <c r="I12">
        <f>[4]p65!I12</f>
        <v>0</v>
      </c>
      <c r="J12">
        <f>[4]p65!J12</f>
        <v>0</v>
      </c>
      <c r="K12">
        <f>[4]p65!K12</f>
        <v>0</v>
      </c>
    </row>
    <row r="13" spans="1:11">
      <c r="A13" t="s">
        <v>191</v>
      </c>
      <c r="B13">
        <f>[4]p65!B13</f>
        <v>0</v>
      </c>
      <c r="C13">
        <f>[4]p65!C13</f>
        <v>0</v>
      </c>
      <c r="D13">
        <f>[4]p65!D13</f>
        <v>0</v>
      </c>
      <c r="E13">
        <f>[4]p65!E13</f>
        <v>0</v>
      </c>
      <c r="F13">
        <f>[4]p65!F13</f>
        <v>0</v>
      </c>
      <c r="G13">
        <f>[4]p65!G13</f>
        <v>0</v>
      </c>
      <c r="H13">
        <f>[4]p65!H13</f>
        <v>0</v>
      </c>
      <c r="I13">
        <f>[4]p65!I13</f>
        <v>0</v>
      </c>
      <c r="J13">
        <f>[4]p65!J13</f>
        <v>0</v>
      </c>
      <c r="K13">
        <f>[4]p65!K13</f>
        <v>0</v>
      </c>
    </row>
    <row r="14" spans="1:11">
      <c r="A14" t="s">
        <v>192</v>
      </c>
      <c r="B14">
        <f>[4]p65!B14</f>
        <v>0</v>
      </c>
      <c r="C14">
        <f>[4]p65!C14</f>
        <v>0</v>
      </c>
      <c r="D14">
        <f>[4]p65!D14</f>
        <v>0</v>
      </c>
      <c r="E14">
        <f>[4]p65!E14</f>
        <v>0</v>
      </c>
      <c r="F14">
        <f>[4]p65!F14</f>
        <v>0</v>
      </c>
      <c r="G14">
        <f>[4]p65!G14</f>
        <v>0</v>
      </c>
      <c r="H14">
        <f>[4]p65!H14</f>
        <v>0</v>
      </c>
      <c r="I14">
        <f>[4]p65!I14</f>
        <v>0</v>
      </c>
      <c r="J14">
        <f>[4]p65!J14</f>
        <v>0</v>
      </c>
      <c r="K14">
        <f>[4]p65!K14</f>
        <v>0</v>
      </c>
    </row>
    <row r="15" spans="1:11">
      <c r="A15" t="s">
        <v>193</v>
      </c>
      <c r="B15">
        <f>[4]p65!B15</f>
        <v>0</v>
      </c>
      <c r="C15">
        <f>[4]p65!C15</f>
        <v>0</v>
      </c>
      <c r="D15">
        <f>[4]p65!D15</f>
        <v>0</v>
      </c>
      <c r="E15">
        <f>[4]p65!E15</f>
        <v>0</v>
      </c>
      <c r="F15">
        <f>[4]p65!F15</f>
        <v>0</v>
      </c>
      <c r="G15">
        <f>[4]p65!G15</f>
        <v>0</v>
      </c>
      <c r="H15">
        <f>[4]p65!H15</f>
        <v>0</v>
      </c>
      <c r="I15">
        <f>[4]p65!I15</f>
        <v>0</v>
      </c>
      <c r="J15">
        <f>[4]p65!J15</f>
        <v>0</v>
      </c>
      <c r="K15">
        <f>[4]p65!K15</f>
        <v>0</v>
      </c>
    </row>
    <row r="16" spans="1:11">
      <c r="A16" t="s">
        <v>194</v>
      </c>
      <c r="B16">
        <f>[4]p65!B16</f>
        <v>0</v>
      </c>
      <c r="C16">
        <f>[4]p65!C16</f>
        <v>0</v>
      </c>
      <c r="D16">
        <f>[4]p65!D16</f>
        <v>0</v>
      </c>
      <c r="E16">
        <f>[4]p65!E16</f>
        <v>0</v>
      </c>
      <c r="F16">
        <f>[4]p65!F16</f>
        <v>0</v>
      </c>
      <c r="G16">
        <f>[4]p65!G16</f>
        <v>0</v>
      </c>
      <c r="H16">
        <f>[4]p65!H16</f>
        <v>0</v>
      </c>
      <c r="I16">
        <f>[4]p65!I16</f>
        <v>0</v>
      </c>
      <c r="J16">
        <f>[4]p65!J16</f>
        <v>0</v>
      </c>
      <c r="K16">
        <f>[4]p65!K16</f>
        <v>0</v>
      </c>
    </row>
    <row r="17" spans="1:11">
      <c r="A17" t="s">
        <v>195</v>
      </c>
      <c r="B17">
        <f>[4]p65!B17</f>
        <v>0</v>
      </c>
      <c r="C17">
        <f>[4]p65!C17</f>
        <v>0</v>
      </c>
      <c r="D17">
        <f>[4]p65!D17</f>
        <v>0</v>
      </c>
      <c r="E17">
        <f>[4]p65!E17</f>
        <v>0</v>
      </c>
      <c r="F17">
        <f>[4]p65!F17</f>
        <v>0</v>
      </c>
      <c r="G17">
        <f>[4]p65!G17</f>
        <v>0</v>
      </c>
      <c r="H17">
        <f>[4]p65!H17</f>
        <v>0</v>
      </c>
      <c r="I17">
        <f>[4]p65!I17</f>
        <v>0</v>
      </c>
      <c r="J17">
        <f>[4]p65!J17</f>
        <v>0</v>
      </c>
      <c r="K17">
        <f>[4]p65!K17</f>
        <v>0</v>
      </c>
    </row>
    <row r="18" spans="1:11">
      <c r="A18" t="s">
        <v>196</v>
      </c>
      <c r="B18">
        <f>[4]p65!B18</f>
        <v>0</v>
      </c>
      <c r="C18">
        <f>[4]p65!C18</f>
        <v>0</v>
      </c>
      <c r="D18">
        <f>[4]p65!D18</f>
        <v>0</v>
      </c>
      <c r="E18">
        <f>[4]p65!E18</f>
        <v>0</v>
      </c>
      <c r="F18">
        <f>[4]p65!F18</f>
        <v>0</v>
      </c>
      <c r="G18">
        <f>[4]p65!G18</f>
        <v>0</v>
      </c>
      <c r="H18">
        <f>[4]p65!H18</f>
        <v>0</v>
      </c>
      <c r="I18">
        <f>[4]p65!I18</f>
        <v>0</v>
      </c>
      <c r="J18">
        <f>[4]p65!J18</f>
        <v>0</v>
      </c>
      <c r="K18">
        <f>[4]p65!K18</f>
        <v>0</v>
      </c>
    </row>
    <row r="19" spans="1:11">
      <c r="A19" t="s">
        <v>197</v>
      </c>
      <c r="B19">
        <f>[4]p65!B19</f>
        <v>0</v>
      </c>
      <c r="C19">
        <f>[4]p65!C19</f>
        <v>0</v>
      </c>
      <c r="D19">
        <f>[4]p65!D19</f>
        <v>0</v>
      </c>
      <c r="E19">
        <f>[4]p65!E19</f>
        <v>0</v>
      </c>
      <c r="F19">
        <f>[4]p65!F19</f>
        <v>0</v>
      </c>
      <c r="G19">
        <f>[4]p65!G19</f>
        <v>0</v>
      </c>
      <c r="H19">
        <f>[4]p65!H19</f>
        <v>0</v>
      </c>
      <c r="I19">
        <f>[4]p65!I19</f>
        <v>0</v>
      </c>
      <c r="J19">
        <f>[4]p65!J19</f>
        <v>0</v>
      </c>
      <c r="K19">
        <f>[4]p65!K19</f>
        <v>0</v>
      </c>
    </row>
    <row r="20" spans="1:11">
      <c r="A20" t="s">
        <v>198</v>
      </c>
      <c r="B20">
        <f>[4]p65!B20</f>
        <v>0</v>
      </c>
      <c r="C20">
        <f>[4]p65!C20</f>
        <v>0</v>
      </c>
      <c r="D20">
        <f>[4]p65!D20</f>
        <v>0</v>
      </c>
      <c r="E20">
        <f>[4]p65!E20</f>
        <v>0</v>
      </c>
      <c r="F20">
        <f>[4]p65!F20</f>
        <v>0</v>
      </c>
      <c r="G20">
        <f>[4]p65!G20</f>
        <v>0</v>
      </c>
      <c r="H20">
        <f>[4]p65!H20</f>
        <v>0</v>
      </c>
      <c r="I20">
        <f>[4]p65!I20</f>
        <v>0</v>
      </c>
      <c r="J20">
        <f>[4]p65!J20</f>
        <v>0</v>
      </c>
      <c r="K20">
        <f>[4]p65!K20</f>
        <v>0</v>
      </c>
    </row>
    <row r="21" spans="1:11">
      <c r="A21" t="s">
        <v>199</v>
      </c>
      <c r="B21">
        <f>[4]p65!B21</f>
        <v>0</v>
      </c>
      <c r="C21">
        <f>[4]p65!C21</f>
        <v>0</v>
      </c>
      <c r="D21">
        <f>[4]p65!D21</f>
        <v>0</v>
      </c>
      <c r="E21">
        <f>[4]p65!E21</f>
        <v>0</v>
      </c>
      <c r="F21">
        <f>[4]p65!F21</f>
        <v>0</v>
      </c>
      <c r="G21">
        <f>[4]p65!G21</f>
        <v>0</v>
      </c>
      <c r="H21">
        <f>[4]p65!H21</f>
        <v>0</v>
      </c>
      <c r="I21">
        <f>[4]p65!I21</f>
        <v>0</v>
      </c>
      <c r="J21">
        <f>[4]p65!J21</f>
        <v>0</v>
      </c>
      <c r="K21">
        <f>[4]p65!K21</f>
        <v>0</v>
      </c>
    </row>
    <row r="22" spans="1:11">
      <c r="A22" t="s">
        <v>200</v>
      </c>
      <c r="B22">
        <f>[4]p65!B22</f>
        <v>0</v>
      </c>
      <c r="C22">
        <f>[4]p65!C22</f>
        <v>0</v>
      </c>
      <c r="D22">
        <f>[4]p65!D22</f>
        <v>0</v>
      </c>
      <c r="E22">
        <f>[4]p65!E22</f>
        <v>0</v>
      </c>
      <c r="F22">
        <f>[4]p65!F22</f>
        <v>0</v>
      </c>
      <c r="G22">
        <f>[4]p65!G22</f>
        <v>0</v>
      </c>
      <c r="H22">
        <f>[4]p65!H22</f>
        <v>0</v>
      </c>
      <c r="I22">
        <f>[4]p65!I22</f>
        <v>0</v>
      </c>
      <c r="J22">
        <f>[4]p65!J22</f>
        <v>0</v>
      </c>
      <c r="K22">
        <f>[4]p65!K22</f>
        <v>0</v>
      </c>
    </row>
    <row r="23" spans="1:11">
      <c r="A23" t="s">
        <v>201</v>
      </c>
      <c r="B23">
        <f>[4]p65!B23</f>
        <v>0</v>
      </c>
      <c r="C23">
        <f>[4]p65!C23</f>
        <v>0</v>
      </c>
      <c r="D23">
        <f>[4]p65!D23</f>
        <v>0</v>
      </c>
      <c r="E23">
        <f>[4]p65!E23</f>
        <v>0</v>
      </c>
      <c r="F23">
        <f>[4]p65!F23</f>
        <v>0</v>
      </c>
      <c r="G23">
        <f>[4]p65!G23</f>
        <v>0</v>
      </c>
      <c r="H23">
        <f>[4]p65!H23</f>
        <v>0</v>
      </c>
      <c r="I23">
        <f>[4]p65!I23</f>
        <v>0</v>
      </c>
      <c r="J23">
        <f>[4]p65!J23</f>
        <v>0</v>
      </c>
      <c r="K23">
        <f>[4]p65!K23</f>
        <v>0</v>
      </c>
    </row>
    <row r="24" spans="1:11">
      <c r="A24" t="s">
        <v>202</v>
      </c>
      <c r="B24">
        <f>[4]p65!B24</f>
        <v>0</v>
      </c>
      <c r="C24">
        <f>[4]p65!C24</f>
        <v>0</v>
      </c>
      <c r="D24">
        <f>[4]p65!D24</f>
        <v>0</v>
      </c>
      <c r="E24">
        <f>[4]p65!E24</f>
        <v>0</v>
      </c>
      <c r="F24">
        <f>[4]p65!F24</f>
        <v>0</v>
      </c>
      <c r="G24">
        <f>[4]p65!G24</f>
        <v>0</v>
      </c>
      <c r="H24">
        <f>[4]p65!H24</f>
        <v>0</v>
      </c>
      <c r="I24">
        <f>[4]p65!I24</f>
        <v>0</v>
      </c>
      <c r="J24">
        <f>[4]p65!J24</f>
        <v>0</v>
      </c>
      <c r="K24">
        <f>[4]p65!K24</f>
        <v>0</v>
      </c>
    </row>
    <row r="25" spans="1:11">
      <c r="A25" t="s">
        <v>203</v>
      </c>
      <c r="B25">
        <f>[4]p65!B25</f>
        <v>0</v>
      </c>
      <c r="C25">
        <f>[4]p65!C25</f>
        <v>0</v>
      </c>
      <c r="D25">
        <f>[4]p65!D25</f>
        <v>0</v>
      </c>
      <c r="E25">
        <f>[4]p65!E25</f>
        <v>0</v>
      </c>
      <c r="F25">
        <f>[4]p65!F25</f>
        <v>0</v>
      </c>
      <c r="G25">
        <f>[4]p65!G25</f>
        <v>0</v>
      </c>
      <c r="H25">
        <f>[4]p65!H25</f>
        <v>0</v>
      </c>
      <c r="I25">
        <f>[4]p65!I25</f>
        <v>0</v>
      </c>
      <c r="J25">
        <f>[4]p65!J25</f>
        <v>0</v>
      </c>
      <c r="K25">
        <f>[4]p65!K25</f>
        <v>0</v>
      </c>
    </row>
    <row r="26" spans="1:11">
      <c r="A26" t="s">
        <v>204</v>
      </c>
      <c r="B26">
        <f>[4]p65!B26</f>
        <v>0</v>
      </c>
      <c r="C26">
        <f>[4]p65!C26</f>
        <v>0</v>
      </c>
      <c r="D26">
        <f>[4]p65!D26</f>
        <v>0</v>
      </c>
      <c r="E26">
        <f>[4]p65!E26</f>
        <v>0</v>
      </c>
      <c r="F26">
        <f>[4]p65!F26</f>
        <v>0</v>
      </c>
      <c r="G26">
        <f>[4]p65!G26</f>
        <v>0</v>
      </c>
      <c r="H26">
        <f>[4]p65!H26</f>
        <v>0</v>
      </c>
      <c r="I26">
        <f>[4]p65!I26</f>
        <v>0</v>
      </c>
      <c r="J26">
        <f>[4]p65!J26</f>
        <v>0</v>
      </c>
      <c r="K26">
        <f>[4]p65!K26</f>
        <v>0</v>
      </c>
    </row>
    <row r="27" spans="1:11">
      <c r="A27" t="s">
        <v>205</v>
      </c>
      <c r="B27">
        <f>[4]p65!B27</f>
        <v>0</v>
      </c>
      <c r="C27">
        <f>[4]p65!C27</f>
        <v>0</v>
      </c>
      <c r="D27">
        <f>[4]p65!D27</f>
        <v>0</v>
      </c>
      <c r="E27">
        <f>[4]p65!E27</f>
        <v>0</v>
      </c>
      <c r="F27">
        <f>[4]p65!F27</f>
        <v>0</v>
      </c>
      <c r="G27">
        <f>[4]p65!G27</f>
        <v>0</v>
      </c>
      <c r="H27">
        <f>[4]p65!H27</f>
        <v>0</v>
      </c>
      <c r="I27">
        <f>[4]p65!I27</f>
        <v>0</v>
      </c>
      <c r="J27">
        <f>[4]p65!J27</f>
        <v>0</v>
      </c>
      <c r="K27">
        <f>[4]p65!K27</f>
        <v>0</v>
      </c>
    </row>
    <row r="28" spans="1:11">
      <c r="A28" t="s">
        <v>206</v>
      </c>
      <c r="B28">
        <f>[4]p65!B28</f>
        <v>0</v>
      </c>
      <c r="C28">
        <f>[4]p65!C28</f>
        <v>0</v>
      </c>
      <c r="D28">
        <f>[4]p65!D28</f>
        <v>0</v>
      </c>
      <c r="E28">
        <f>[4]p65!E28</f>
        <v>0</v>
      </c>
      <c r="F28">
        <f>[4]p65!F28</f>
        <v>0</v>
      </c>
      <c r="G28">
        <f>[4]p65!G28</f>
        <v>0</v>
      </c>
      <c r="H28">
        <f>[4]p65!H28</f>
        <v>0</v>
      </c>
      <c r="I28">
        <f>[4]p65!I28</f>
        <v>0</v>
      </c>
      <c r="J28">
        <f>[4]p65!J28</f>
        <v>0</v>
      </c>
      <c r="K28">
        <f>[4]p65!K28</f>
        <v>0</v>
      </c>
    </row>
    <row r="29" spans="1:11">
      <c r="A29" t="s">
        <v>207</v>
      </c>
      <c r="B29">
        <f>[4]p65!B29</f>
        <v>0</v>
      </c>
      <c r="C29">
        <f>[4]p65!C29</f>
        <v>0</v>
      </c>
      <c r="D29">
        <f>[4]p65!D29</f>
        <v>0</v>
      </c>
      <c r="E29">
        <f>[4]p65!E29</f>
        <v>0</v>
      </c>
      <c r="F29">
        <f>[4]p65!F29</f>
        <v>0</v>
      </c>
      <c r="G29">
        <f>[4]p65!G29</f>
        <v>0</v>
      </c>
      <c r="H29">
        <f>[4]p65!H29</f>
        <v>0</v>
      </c>
      <c r="I29">
        <f>[4]p65!I29</f>
        <v>0</v>
      </c>
      <c r="J29">
        <f>[4]p65!J29</f>
        <v>0</v>
      </c>
      <c r="K29">
        <f>[4]p65!K29</f>
        <v>0</v>
      </c>
    </row>
    <row r="30" spans="1:11">
      <c r="A30" t="s">
        <v>208</v>
      </c>
      <c r="B30">
        <f>[4]p65!B30</f>
        <v>0</v>
      </c>
      <c r="C30">
        <f>[4]p65!C30</f>
        <v>0</v>
      </c>
      <c r="D30">
        <f>[4]p65!D30</f>
        <v>0</v>
      </c>
      <c r="E30">
        <f>[4]p65!E30</f>
        <v>0</v>
      </c>
      <c r="F30">
        <f>[4]p65!F30</f>
        <v>0</v>
      </c>
      <c r="G30">
        <f>[4]p65!G30</f>
        <v>0</v>
      </c>
      <c r="H30">
        <f>[4]p65!H30</f>
        <v>0</v>
      </c>
      <c r="I30">
        <f>[4]p65!I30</f>
        <v>0</v>
      </c>
      <c r="J30">
        <f>[4]p65!J30</f>
        <v>0</v>
      </c>
      <c r="K30">
        <f>[4]p65!K30</f>
        <v>0</v>
      </c>
    </row>
    <row r="31" spans="1:11">
      <c r="A31" t="s">
        <v>209</v>
      </c>
      <c r="B31">
        <f>[4]p65!B31</f>
        <v>0</v>
      </c>
      <c r="C31">
        <f>[4]p65!C31</f>
        <v>0</v>
      </c>
      <c r="D31">
        <f>[4]p65!D31</f>
        <v>0</v>
      </c>
      <c r="E31">
        <f>[4]p65!E31</f>
        <v>0</v>
      </c>
      <c r="F31">
        <f>[4]p65!F31</f>
        <v>0</v>
      </c>
      <c r="G31">
        <f>[4]p65!G31</f>
        <v>0</v>
      </c>
      <c r="H31">
        <f>[4]p65!H31</f>
        <v>0</v>
      </c>
      <c r="I31">
        <f>[4]p65!I31</f>
        <v>0</v>
      </c>
      <c r="J31">
        <f>[4]p65!J31</f>
        <v>0</v>
      </c>
      <c r="K31">
        <f>[4]p65!K31</f>
        <v>0</v>
      </c>
    </row>
    <row r="32" spans="1:11">
      <c r="A32" t="s">
        <v>210</v>
      </c>
      <c r="B32">
        <f>[4]p65!B32</f>
        <v>0</v>
      </c>
      <c r="C32">
        <f>[4]p65!C32</f>
        <v>0</v>
      </c>
      <c r="D32">
        <f>[4]p65!D32</f>
        <v>0</v>
      </c>
      <c r="E32">
        <f>[4]p65!E32</f>
        <v>0</v>
      </c>
      <c r="F32">
        <f>[4]p65!F32</f>
        <v>0</v>
      </c>
      <c r="G32">
        <f>[4]p65!G32</f>
        <v>0</v>
      </c>
      <c r="H32">
        <f>[4]p65!H32</f>
        <v>0</v>
      </c>
      <c r="I32">
        <f>[4]p65!I32</f>
        <v>0</v>
      </c>
      <c r="J32">
        <f>[4]p65!J32</f>
        <v>0</v>
      </c>
      <c r="K32">
        <f>[4]p65!K32</f>
        <v>0</v>
      </c>
    </row>
    <row r="33" spans="1:11">
      <c r="A33" t="s">
        <v>211</v>
      </c>
      <c r="B33">
        <f>[4]p65!B33</f>
        <v>0</v>
      </c>
      <c r="C33">
        <f>[4]p65!C33</f>
        <v>0</v>
      </c>
      <c r="D33">
        <f>[4]p65!D33</f>
        <v>0</v>
      </c>
      <c r="E33">
        <f>[4]p65!E33</f>
        <v>0</v>
      </c>
      <c r="F33">
        <f>[4]p65!F33</f>
        <v>0</v>
      </c>
      <c r="G33">
        <f>[4]p65!G33</f>
        <v>0</v>
      </c>
      <c r="H33">
        <f>[4]p65!H33</f>
        <v>0</v>
      </c>
      <c r="I33">
        <f>[4]p65!I33</f>
        <v>0</v>
      </c>
      <c r="J33">
        <f>[4]p65!J33</f>
        <v>0</v>
      </c>
      <c r="K33">
        <f>[4]p65!K33</f>
        <v>0</v>
      </c>
    </row>
    <row r="34" spans="1:11">
      <c r="A34" t="s">
        <v>212</v>
      </c>
      <c r="B34">
        <f>[4]p65!B34</f>
        <v>0</v>
      </c>
      <c r="C34">
        <f>[4]p65!C34</f>
        <v>0</v>
      </c>
      <c r="D34">
        <f>[4]p65!D34</f>
        <v>0</v>
      </c>
      <c r="E34">
        <f>[4]p65!E34</f>
        <v>0</v>
      </c>
      <c r="F34">
        <f>[4]p65!F34</f>
        <v>0</v>
      </c>
      <c r="G34">
        <f>[4]p65!G34</f>
        <v>0</v>
      </c>
      <c r="H34">
        <f>[4]p65!H34</f>
        <v>0</v>
      </c>
      <c r="I34">
        <f>[4]p65!I34</f>
        <v>0</v>
      </c>
      <c r="J34">
        <f>[4]p65!J34</f>
        <v>0</v>
      </c>
      <c r="K34">
        <f>[4]p65!K34</f>
        <v>0</v>
      </c>
    </row>
    <row r="35" spans="1:11">
      <c r="A35" t="s">
        <v>213</v>
      </c>
      <c r="B35">
        <f>[4]p65!B35</f>
        <v>0</v>
      </c>
      <c r="C35">
        <f>[4]p65!C35</f>
        <v>0</v>
      </c>
      <c r="D35">
        <f>[4]p65!D35</f>
        <v>0</v>
      </c>
      <c r="E35">
        <f>[4]p65!E35</f>
        <v>0</v>
      </c>
      <c r="F35">
        <f>[4]p65!F35</f>
        <v>0</v>
      </c>
      <c r="G35">
        <f>[4]p65!G35</f>
        <v>0</v>
      </c>
      <c r="H35">
        <f>[4]p65!H35</f>
        <v>0</v>
      </c>
      <c r="I35">
        <f>[4]p65!I35</f>
        <v>0</v>
      </c>
      <c r="J35">
        <f>[4]p65!J35</f>
        <v>0</v>
      </c>
      <c r="K35">
        <f>[4]p65!K35</f>
        <v>0</v>
      </c>
    </row>
    <row r="36" spans="1:11">
      <c r="A36" t="s">
        <v>214</v>
      </c>
      <c r="B36">
        <f>[4]p65!B36</f>
        <v>0</v>
      </c>
      <c r="C36">
        <f>[4]p65!C36</f>
        <v>0</v>
      </c>
      <c r="D36">
        <f>[4]p65!D36</f>
        <v>0</v>
      </c>
      <c r="E36">
        <f>[4]p65!E36</f>
        <v>0</v>
      </c>
      <c r="F36">
        <f>[4]p65!F36</f>
        <v>0</v>
      </c>
      <c r="G36">
        <f>[4]p65!G36</f>
        <v>0</v>
      </c>
      <c r="H36">
        <f>[4]p65!H36</f>
        <v>0</v>
      </c>
      <c r="I36">
        <f>[4]p65!I36</f>
        <v>0</v>
      </c>
      <c r="J36">
        <f>[4]p65!J36</f>
        <v>0</v>
      </c>
      <c r="K36">
        <f>[4]p65!K36</f>
        <v>0</v>
      </c>
    </row>
    <row r="37" spans="1:11">
      <c r="A37" t="s">
        <v>215</v>
      </c>
      <c r="B37">
        <f>[4]p65!B37</f>
        <v>0</v>
      </c>
      <c r="C37">
        <f>[4]p65!C37</f>
        <v>0</v>
      </c>
      <c r="D37">
        <f>[4]p65!D37</f>
        <v>0</v>
      </c>
      <c r="E37">
        <f>[4]p65!E37</f>
        <v>0</v>
      </c>
      <c r="F37">
        <f>[4]p65!F37</f>
        <v>0</v>
      </c>
      <c r="G37">
        <f>[4]p65!G37</f>
        <v>0</v>
      </c>
      <c r="H37">
        <f>[4]p65!H37</f>
        <v>0</v>
      </c>
      <c r="I37">
        <f>[4]p65!I37</f>
        <v>0</v>
      </c>
      <c r="J37">
        <f>[4]p65!J37</f>
        <v>0</v>
      </c>
      <c r="K37">
        <f>[4]p65!K37</f>
        <v>0</v>
      </c>
    </row>
    <row r="38" spans="1:11">
      <c r="A38" t="s">
        <v>216</v>
      </c>
      <c r="B38">
        <f>[4]p65!B38</f>
        <v>0</v>
      </c>
      <c r="C38">
        <f>[4]p65!C38</f>
        <v>0</v>
      </c>
      <c r="D38">
        <f>[4]p65!D38</f>
        <v>0</v>
      </c>
      <c r="E38">
        <f>[4]p65!E38</f>
        <v>0</v>
      </c>
      <c r="F38">
        <f>[4]p65!F38</f>
        <v>0</v>
      </c>
      <c r="G38">
        <f>[4]p65!G38</f>
        <v>0</v>
      </c>
      <c r="H38">
        <f>[4]p65!H38</f>
        <v>0</v>
      </c>
      <c r="I38">
        <f>[4]p65!I38</f>
        <v>0</v>
      </c>
      <c r="J38">
        <f>[4]p65!J38</f>
        <v>0</v>
      </c>
      <c r="K38">
        <f>[4]p65!K38</f>
        <v>0</v>
      </c>
    </row>
    <row r="39" spans="1:11">
      <c r="A39" t="s">
        <v>217</v>
      </c>
      <c r="B39">
        <f>[4]p65!B39</f>
        <v>0</v>
      </c>
      <c r="C39">
        <f>[4]p65!C39</f>
        <v>0</v>
      </c>
      <c r="D39">
        <f>[4]p65!D39</f>
        <v>0</v>
      </c>
      <c r="E39">
        <f>[4]p65!E39</f>
        <v>0</v>
      </c>
      <c r="F39">
        <f>[4]p65!F39</f>
        <v>0</v>
      </c>
      <c r="G39">
        <f>[4]p65!G39</f>
        <v>0</v>
      </c>
      <c r="H39">
        <f>[4]p65!H39</f>
        <v>0</v>
      </c>
      <c r="I39">
        <f>[4]p65!I39</f>
        <v>0</v>
      </c>
      <c r="J39">
        <f>[4]p65!J39</f>
        <v>0</v>
      </c>
      <c r="K39">
        <f>[4]p65!K39</f>
        <v>0</v>
      </c>
    </row>
    <row r="40" spans="1:11">
      <c r="A40" t="s">
        <v>218</v>
      </c>
      <c r="B40">
        <f>[4]p65!B40</f>
        <v>0</v>
      </c>
      <c r="C40">
        <f>[4]p65!C40</f>
        <v>0</v>
      </c>
      <c r="D40">
        <f>[4]p65!D40</f>
        <v>0</v>
      </c>
      <c r="E40">
        <f>[4]p65!E40</f>
        <v>0</v>
      </c>
      <c r="F40">
        <f>[4]p65!F40</f>
        <v>0</v>
      </c>
      <c r="G40">
        <f>[4]p65!G40</f>
        <v>0</v>
      </c>
      <c r="H40">
        <f>[4]p65!H40</f>
        <v>0</v>
      </c>
      <c r="I40">
        <f>[4]p65!I40</f>
        <v>0</v>
      </c>
      <c r="J40">
        <f>[4]p65!J40</f>
        <v>0</v>
      </c>
      <c r="K40">
        <f>[4]p65!K40</f>
        <v>0</v>
      </c>
    </row>
    <row r="41" spans="1:11">
      <c r="A41" t="s">
        <v>219</v>
      </c>
      <c r="B41">
        <f>[4]p65!B41</f>
        <v>0</v>
      </c>
      <c r="C41">
        <f>[4]p65!C41</f>
        <v>0</v>
      </c>
      <c r="D41">
        <f>[4]p65!D41</f>
        <v>0</v>
      </c>
      <c r="E41">
        <f>[4]p65!E41</f>
        <v>0</v>
      </c>
      <c r="F41">
        <f>[4]p65!F41</f>
        <v>0</v>
      </c>
      <c r="G41">
        <f>[4]p65!G41</f>
        <v>0</v>
      </c>
      <c r="H41">
        <f>[4]p65!H41</f>
        <v>0</v>
      </c>
      <c r="I41">
        <f>[4]p65!I41</f>
        <v>0</v>
      </c>
      <c r="J41">
        <f>[4]p65!J41</f>
        <v>0</v>
      </c>
      <c r="K41">
        <f>[4]p65!K41</f>
        <v>0</v>
      </c>
    </row>
    <row r="42" spans="1:11">
      <c r="A42" t="s">
        <v>220</v>
      </c>
      <c r="B42">
        <f>[4]p65!B42</f>
        <v>0</v>
      </c>
      <c r="C42">
        <f>[4]p65!C42</f>
        <v>0</v>
      </c>
      <c r="D42">
        <f>[4]p65!D42</f>
        <v>0</v>
      </c>
      <c r="E42">
        <f>[4]p65!E42</f>
        <v>0</v>
      </c>
      <c r="F42">
        <f>[4]p65!F42</f>
        <v>0</v>
      </c>
      <c r="G42">
        <f>[4]p65!G42</f>
        <v>0</v>
      </c>
      <c r="H42">
        <f>[4]p65!H42</f>
        <v>0</v>
      </c>
      <c r="I42">
        <f>[4]p65!I42</f>
        <v>0</v>
      </c>
      <c r="J42">
        <f>[4]p65!J42</f>
        <v>0</v>
      </c>
      <c r="K42">
        <f>[4]p65!K42</f>
        <v>0</v>
      </c>
    </row>
    <row r="43" spans="1:11">
      <c r="A43" t="s">
        <v>221</v>
      </c>
      <c r="B43">
        <f>[4]p65!B43</f>
        <v>0</v>
      </c>
      <c r="C43">
        <f>[4]p65!C43</f>
        <v>0</v>
      </c>
      <c r="D43">
        <f>[4]p65!D43</f>
        <v>0</v>
      </c>
      <c r="E43">
        <f>[4]p65!E43</f>
        <v>0</v>
      </c>
      <c r="F43">
        <f>[4]p65!F43</f>
        <v>0</v>
      </c>
      <c r="G43">
        <f>[4]p65!G43</f>
        <v>0</v>
      </c>
      <c r="H43">
        <f>[4]p65!H43</f>
        <v>0</v>
      </c>
      <c r="I43">
        <f>[4]p65!I43</f>
        <v>0</v>
      </c>
      <c r="J43">
        <f>[4]p65!J43</f>
        <v>0</v>
      </c>
      <c r="K43">
        <f>[4]p65!K43</f>
        <v>0</v>
      </c>
    </row>
    <row r="44" spans="1:11">
      <c r="A44" t="s">
        <v>222</v>
      </c>
      <c r="B44">
        <f>[4]p65!B44</f>
        <v>0</v>
      </c>
      <c r="C44">
        <f>[4]p65!C44</f>
        <v>0</v>
      </c>
      <c r="D44">
        <f>[4]p65!D44</f>
        <v>0</v>
      </c>
      <c r="E44">
        <f>[4]p65!E44</f>
        <v>0</v>
      </c>
      <c r="F44">
        <f>[4]p65!F44</f>
        <v>0</v>
      </c>
      <c r="G44">
        <f>[4]p65!G44</f>
        <v>0</v>
      </c>
      <c r="H44">
        <f>[4]p65!H44</f>
        <v>0</v>
      </c>
      <c r="I44">
        <f>[4]p65!I44</f>
        <v>0</v>
      </c>
      <c r="J44">
        <f>[4]p65!J44</f>
        <v>0</v>
      </c>
      <c r="K44">
        <f>[4]p65!K44</f>
        <v>0</v>
      </c>
    </row>
    <row r="45" spans="1:11">
      <c r="A45" t="s">
        <v>223</v>
      </c>
      <c r="B45">
        <f>[4]p65!B45</f>
        <v>0</v>
      </c>
      <c r="C45">
        <f>[4]p65!C45</f>
        <v>0</v>
      </c>
      <c r="D45">
        <f>[4]p65!D45</f>
        <v>0</v>
      </c>
      <c r="E45">
        <f>[4]p65!E45</f>
        <v>0</v>
      </c>
      <c r="F45">
        <f>[4]p65!F45</f>
        <v>0</v>
      </c>
      <c r="G45">
        <f>[4]p65!G45</f>
        <v>0</v>
      </c>
      <c r="H45">
        <f>[4]p65!H45</f>
        <v>0</v>
      </c>
      <c r="I45">
        <f>[4]p65!I45</f>
        <v>0</v>
      </c>
      <c r="J45">
        <f>[4]p65!J45</f>
        <v>0</v>
      </c>
      <c r="K45">
        <f>[4]p65!K45</f>
        <v>0</v>
      </c>
    </row>
    <row r="46" spans="1:11">
      <c r="A46" t="s">
        <v>224</v>
      </c>
      <c r="B46">
        <f>[4]p65!B46</f>
        <v>0</v>
      </c>
      <c r="C46">
        <f>[4]p65!C46</f>
        <v>0</v>
      </c>
      <c r="D46">
        <f>[4]p65!D46</f>
        <v>0</v>
      </c>
      <c r="E46">
        <f>[4]p65!E46</f>
        <v>0</v>
      </c>
      <c r="F46">
        <f>[4]p65!F46</f>
        <v>0</v>
      </c>
      <c r="G46">
        <f>[4]p65!G46</f>
        <v>0</v>
      </c>
      <c r="H46">
        <f>[4]p65!H46</f>
        <v>0</v>
      </c>
      <c r="I46">
        <f>[4]p65!I46</f>
        <v>0</v>
      </c>
      <c r="J46">
        <f>[4]p65!J46</f>
        <v>0</v>
      </c>
      <c r="K46">
        <f>[4]p65!K46</f>
        <v>0</v>
      </c>
    </row>
    <row r="47" spans="1:11">
      <c r="A47" t="s">
        <v>225</v>
      </c>
      <c r="B47">
        <f>[4]p65!B47</f>
        <v>0</v>
      </c>
      <c r="C47">
        <f>[4]p65!C47</f>
        <v>0</v>
      </c>
      <c r="D47">
        <f>[4]p65!D47</f>
        <v>0</v>
      </c>
      <c r="E47">
        <f>[4]p65!E47</f>
        <v>0</v>
      </c>
      <c r="F47">
        <f>[4]p65!F47</f>
        <v>0</v>
      </c>
      <c r="G47">
        <f>[4]p65!G47</f>
        <v>0</v>
      </c>
      <c r="H47">
        <f>[4]p65!H47</f>
        <v>0</v>
      </c>
      <c r="I47">
        <f>[4]p65!I47</f>
        <v>0</v>
      </c>
      <c r="J47">
        <f>[4]p65!J47</f>
        <v>0</v>
      </c>
      <c r="K47">
        <f>[4]p65!K47</f>
        <v>0</v>
      </c>
    </row>
    <row r="48" spans="1:11">
      <c r="A48" t="s">
        <v>226</v>
      </c>
      <c r="B48">
        <f>[4]p65!B48</f>
        <v>0</v>
      </c>
      <c r="C48">
        <f>[4]p65!C48</f>
        <v>0</v>
      </c>
      <c r="D48">
        <f>[4]p65!D48</f>
        <v>0</v>
      </c>
      <c r="E48">
        <f>[4]p65!E48</f>
        <v>0</v>
      </c>
      <c r="F48">
        <f>[4]p65!F48</f>
        <v>0</v>
      </c>
      <c r="G48">
        <f>[4]p65!G48</f>
        <v>0</v>
      </c>
      <c r="H48">
        <f>[4]p65!H48</f>
        <v>0</v>
      </c>
      <c r="I48">
        <f>[4]p65!I48</f>
        <v>0</v>
      </c>
      <c r="J48">
        <f>[4]p65!J48</f>
        <v>0</v>
      </c>
      <c r="K48">
        <f>[4]p65!K48</f>
        <v>0</v>
      </c>
    </row>
    <row r="49" spans="1:20">
      <c r="A49" t="s">
        <v>227</v>
      </c>
      <c r="B49">
        <f>[4]p65!B49</f>
        <v>0</v>
      </c>
      <c r="C49">
        <f>[4]p65!C49</f>
        <v>0</v>
      </c>
      <c r="D49">
        <f>[4]p65!D49</f>
        <v>0</v>
      </c>
      <c r="E49">
        <f>[4]p65!E49</f>
        <v>0</v>
      </c>
      <c r="F49">
        <f>[4]p65!F49</f>
        <v>0</v>
      </c>
      <c r="G49">
        <f>[4]p65!G49</f>
        <v>0</v>
      </c>
      <c r="H49">
        <f>[4]p65!H49</f>
        <v>0</v>
      </c>
      <c r="I49">
        <f>[4]p65!I49</f>
        <v>0</v>
      </c>
      <c r="J49">
        <f>[4]p65!J49</f>
        <v>0</v>
      </c>
      <c r="K49">
        <f>[4]p65!K49</f>
        <v>0</v>
      </c>
    </row>
    <row r="50" spans="1:20">
      <c r="A50" t="s">
        <v>228</v>
      </c>
      <c r="B50">
        <f>[4]p65!B50</f>
        <v>0</v>
      </c>
      <c r="C50">
        <f>[4]p65!C50</f>
        <v>0</v>
      </c>
      <c r="D50">
        <f>[4]p65!D50</f>
        <v>0</v>
      </c>
      <c r="E50">
        <f>[4]p65!E50</f>
        <v>0</v>
      </c>
      <c r="F50">
        <f>[4]p65!F50</f>
        <v>0</v>
      </c>
      <c r="G50">
        <f>[4]p65!G50</f>
        <v>0</v>
      </c>
      <c r="H50">
        <f>[4]p65!H50</f>
        <v>0</v>
      </c>
      <c r="I50">
        <f>[4]p65!I50</f>
        <v>0</v>
      </c>
      <c r="J50">
        <f>[4]p65!J50</f>
        <v>0</v>
      </c>
      <c r="K50">
        <f>[4]p65!K50</f>
        <v>0</v>
      </c>
    </row>
    <row r="51" spans="1:20" ht="14" thickBot="1">
      <c r="A51" s="34" t="s">
        <v>229</v>
      </c>
      <c r="B51" s="34">
        <f>[4]p65!B51</f>
        <v>0</v>
      </c>
      <c r="C51" s="34">
        <f>[4]p65!C51</f>
        <v>0</v>
      </c>
      <c r="D51" s="34">
        <f>[4]p65!D51</f>
        <v>0</v>
      </c>
      <c r="E51" s="34">
        <f>[4]p65!E51</f>
        <v>0</v>
      </c>
      <c r="F51" s="34">
        <f>[4]p65!F51</f>
        <v>0</v>
      </c>
      <c r="G51" s="34">
        <f>[4]p65!G51</f>
        <v>0</v>
      </c>
      <c r="H51" s="34">
        <f>[4]p65!H51</f>
        <v>0</v>
      </c>
      <c r="I51" s="34">
        <f>[4]p65!I51</f>
        <v>0</v>
      </c>
      <c r="J51" s="34">
        <f>[4]p65!J51</f>
        <v>0</v>
      </c>
      <c r="K51" s="34">
        <f>[4]p65!K51</f>
        <v>0</v>
      </c>
      <c r="L51" s="34"/>
      <c r="M51" s="34"/>
    </row>
    <row r="52" spans="1:20">
      <c r="A52" t="s">
        <v>115</v>
      </c>
      <c r="B52">
        <f>[4]p65!B52</f>
        <v>0</v>
      </c>
      <c r="C52">
        <f>[4]p65!C52</f>
        <v>0</v>
      </c>
      <c r="D52">
        <f>[4]p65!D52</f>
        <v>0</v>
      </c>
      <c r="E52">
        <f>[4]p65!E52</f>
        <v>0</v>
      </c>
      <c r="F52">
        <f>[4]p65!F52</f>
        <v>0</v>
      </c>
      <c r="G52">
        <f>[4]p65!G52</f>
        <v>0</v>
      </c>
      <c r="H52">
        <f>[4]p65!H52</f>
        <v>0</v>
      </c>
      <c r="I52">
        <f>[4]p65!I52</f>
        <v>0</v>
      </c>
      <c r="J52">
        <f>[4]p65!J52</f>
        <v>0</v>
      </c>
      <c r="K52">
        <f>[4]p65!K52</f>
        <v>0</v>
      </c>
      <c r="M52" s="28"/>
    </row>
    <row r="53" spans="1:20">
      <c r="A53" t="s">
        <v>116</v>
      </c>
      <c r="B53">
        <f>[4]p65!B53</f>
        <v>0</v>
      </c>
      <c r="C53">
        <f>[4]p65!C53</f>
        <v>0</v>
      </c>
      <c r="D53">
        <f>[4]p65!D53</f>
        <v>0</v>
      </c>
      <c r="E53">
        <f>[4]p65!E53</f>
        <v>0</v>
      </c>
      <c r="F53">
        <f>[4]p65!F53</f>
        <v>0</v>
      </c>
      <c r="G53">
        <f>[4]p65!G53</f>
        <v>0</v>
      </c>
      <c r="H53">
        <f>[4]p65!H53</f>
        <v>0</v>
      </c>
      <c r="I53">
        <f>[4]p65!I53</f>
        <v>0</v>
      </c>
      <c r="J53">
        <f>[4]p65!J53</f>
        <v>0</v>
      </c>
      <c r="K53">
        <f>[4]p65!K53</f>
        <v>0</v>
      </c>
      <c r="N53" s="10"/>
      <c r="O53" s="10"/>
      <c r="P53" s="10"/>
      <c r="Q53" s="10"/>
      <c r="R53" s="10"/>
    </row>
    <row r="54" spans="1:20">
      <c r="A54" t="s">
        <v>230</v>
      </c>
      <c r="B54">
        <f>[4]p65!B54</f>
        <v>0</v>
      </c>
      <c r="C54">
        <f>[4]p65!C54</f>
        <v>0</v>
      </c>
      <c r="D54">
        <f>[4]p65!D54</f>
        <v>0</v>
      </c>
      <c r="E54">
        <f>[4]p65!E54</f>
        <v>0</v>
      </c>
      <c r="F54">
        <f>[4]p65!F54</f>
        <v>0</v>
      </c>
      <c r="G54">
        <f>[4]p65!G54</f>
        <v>0</v>
      </c>
      <c r="H54">
        <f>[4]p65!H54</f>
        <v>0</v>
      </c>
      <c r="I54">
        <f>[4]p65!I54</f>
        <v>0</v>
      </c>
      <c r="J54">
        <f>[4]p65!J54</f>
        <v>0</v>
      </c>
      <c r="K54">
        <f>[4]p65!K54</f>
        <v>0</v>
      </c>
      <c r="N54" s="32"/>
      <c r="O54" s="32"/>
      <c r="P54" s="32"/>
      <c r="Q54" s="32"/>
      <c r="R54" s="32"/>
      <c r="S54" s="32"/>
      <c r="T54" s="33"/>
    </row>
    <row r="55" spans="1:20">
      <c r="A55" t="s">
        <v>231</v>
      </c>
      <c r="B55">
        <f>[4]p65!B55</f>
        <v>0</v>
      </c>
      <c r="C55">
        <f>[4]p65!C55</f>
        <v>0</v>
      </c>
      <c r="D55">
        <f>[4]p65!D55</f>
        <v>0</v>
      </c>
      <c r="E55">
        <f>[4]p65!E55</f>
        <v>0</v>
      </c>
      <c r="F55">
        <f>[4]p65!F55</f>
        <v>0</v>
      </c>
      <c r="G55">
        <f>[4]p65!G55</f>
        <v>0</v>
      </c>
      <c r="H55">
        <f>[4]p65!H55</f>
        <v>0</v>
      </c>
      <c r="I55">
        <f>[4]p65!I55</f>
        <v>0</v>
      </c>
      <c r="J55">
        <f>[4]p65!J55</f>
        <v>0</v>
      </c>
      <c r="K55">
        <f>[4]p65!K55</f>
        <v>0</v>
      </c>
      <c r="N55" s="32"/>
      <c r="O55" s="32"/>
      <c r="P55" s="32"/>
      <c r="Q55" s="32"/>
      <c r="R55" s="32"/>
      <c r="S55" s="32"/>
      <c r="T55" s="33"/>
    </row>
    <row r="56" spans="1:20">
      <c r="A56" t="s">
        <v>232</v>
      </c>
      <c r="B56">
        <f>[4]p65!B56</f>
        <v>0</v>
      </c>
      <c r="C56">
        <f>[4]p65!C56</f>
        <v>0</v>
      </c>
      <c r="D56">
        <f>[4]p65!D56</f>
        <v>0</v>
      </c>
      <c r="E56">
        <f>[4]p65!E56</f>
        <v>0</v>
      </c>
      <c r="F56">
        <f>[4]p65!F56</f>
        <v>0</v>
      </c>
      <c r="G56">
        <f>[4]p65!G56</f>
        <v>0</v>
      </c>
      <c r="H56">
        <f>[4]p65!H56</f>
        <v>0</v>
      </c>
      <c r="I56">
        <f>[4]p65!I56</f>
        <v>0</v>
      </c>
      <c r="J56">
        <f>[4]p65!J56</f>
        <v>0</v>
      </c>
      <c r="K56">
        <f>[4]p65!K56</f>
        <v>0</v>
      </c>
      <c r="T56" s="33"/>
    </row>
    <row r="57" spans="1:20">
      <c r="A57" t="s">
        <v>233</v>
      </c>
      <c r="B57">
        <f>[4]p65!B57</f>
        <v>0</v>
      </c>
      <c r="C57">
        <f>[4]p65!C57</f>
        <v>0</v>
      </c>
      <c r="D57">
        <f>[4]p65!D57</f>
        <v>0</v>
      </c>
      <c r="E57">
        <f>[4]p65!E57</f>
        <v>0</v>
      </c>
      <c r="F57">
        <f>[4]p65!F57</f>
        <v>0</v>
      </c>
      <c r="G57">
        <f>[4]p65!G57</f>
        <v>0</v>
      </c>
      <c r="H57">
        <f>[4]p65!H57</f>
        <v>0</v>
      </c>
      <c r="I57">
        <f>[4]p65!I57</f>
        <v>0</v>
      </c>
      <c r="J57">
        <f>[4]p65!J57</f>
        <v>0</v>
      </c>
      <c r="K57">
        <f>[4]p65!K57</f>
        <v>0</v>
      </c>
      <c r="M57" s="28"/>
      <c r="N57" s="10"/>
      <c r="O57" s="10"/>
      <c r="P57" s="10"/>
      <c r="Q57" s="10"/>
      <c r="R57" s="10"/>
      <c r="T57" s="33"/>
    </row>
    <row r="58" spans="1:20">
      <c r="A58" t="s">
        <v>234</v>
      </c>
      <c r="B58">
        <f>[4]p65!B58</f>
        <v>0</v>
      </c>
      <c r="C58">
        <f>[4]p65!C58</f>
        <v>0</v>
      </c>
      <c r="D58">
        <f>[4]p65!D58</f>
        <v>0</v>
      </c>
      <c r="E58">
        <f>[4]p65!E58</f>
        <v>0</v>
      </c>
      <c r="F58">
        <f>[4]p65!F58</f>
        <v>0</v>
      </c>
      <c r="G58">
        <f>[4]p65!G58</f>
        <v>0</v>
      </c>
      <c r="H58">
        <f>[4]p65!H58</f>
        <v>0</v>
      </c>
      <c r="I58">
        <f>[4]p65!I58</f>
        <v>0</v>
      </c>
      <c r="J58">
        <f>[4]p65!J58</f>
        <v>0</v>
      </c>
      <c r="K58">
        <f>[4]p65!K58</f>
        <v>0</v>
      </c>
      <c r="N58" s="32"/>
      <c r="O58" s="32"/>
      <c r="P58" s="32"/>
      <c r="Q58" s="32"/>
      <c r="R58" s="32"/>
      <c r="S58" s="32"/>
      <c r="T58" s="33"/>
    </row>
    <row r="59" spans="1:20">
      <c r="A59" t="s">
        <v>235</v>
      </c>
      <c r="B59">
        <f>[4]p65!B59</f>
        <v>0</v>
      </c>
      <c r="C59">
        <f>[4]p65!C59</f>
        <v>0</v>
      </c>
      <c r="D59">
        <f>[4]p65!D59</f>
        <v>0</v>
      </c>
      <c r="E59">
        <f>[4]p65!E59</f>
        <v>0</v>
      </c>
      <c r="F59">
        <f>[4]p65!F59</f>
        <v>0</v>
      </c>
      <c r="G59">
        <f>[4]p65!G59</f>
        <v>0</v>
      </c>
      <c r="H59">
        <f>[4]p65!H59</f>
        <v>0</v>
      </c>
      <c r="I59">
        <f>[4]p65!I59</f>
        <v>0</v>
      </c>
      <c r="J59">
        <f>[4]p65!J59</f>
        <v>0</v>
      </c>
      <c r="K59">
        <f>[4]p65!K59</f>
        <v>0</v>
      </c>
      <c r="N59" s="32"/>
      <c r="O59" s="32"/>
      <c r="P59" s="32"/>
      <c r="Q59" s="32"/>
      <c r="R59" s="32"/>
      <c r="S59" s="32"/>
      <c r="T59" s="33"/>
    </row>
    <row r="60" spans="1:20">
      <c r="A60" t="s">
        <v>236</v>
      </c>
      <c r="B60">
        <f>[4]p65!B60</f>
        <v>0</v>
      </c>
      <c r="C60">
        <f>[4]p65!C60</f>
        <v>0</v>
      </c>
      <c r="D60">
        <f>[4]p65!D60</f>
        <v>0</v>
      </c>
      <c r="E60">
        <f>[4]p65!E60</f>
        <v>0</v>
      </c>
      <c r="F60">
        <f>[4]p65!F60</f>
        <v>0</v>
      </c>
      <c r="G60">
        <f>[4]p65!G60</f>
        <v>0</v>
      </c>
      <c r="H60">
        <f>[4]p65!H60</f>
        <v>0</v>
      </c>
      <c r="I60">
        <f>[4]p65!I60</f>
        <v>0</v>
      </c>
      <c r="J60">
        <f>[4]p65!J60</f>
        <v>0</v>
      </c>
      <c r="K60">
        <f>[4]p65!K60</f>
        <v>0</v>
      </c>
    </row>
    <row r="61" spans="1:20">
      <c r="A61" t="s">
        <v>237</v>
      </c>
      <c r="B61">
        <f>[4]p65!B61</f>
        <v>0</v>
      </c>
      <c r="C61">
        <f>[4]p65!C61</f>
        <v>0</v>
      </c>
      <c r="D61">
        <f>[4]p65!D61</f>
        <v>0</v>
      </c>
      <c r="E61">
        <f>[4]p65!E61</f>
        <v>0</v>
      </c>
      <c r="F61">
        <f>[4]p65!F61</f>
        <v>0</v>
      </c>
      <c r="G61">
        <f>[4]p65!G61</f>
        <v>0</v>
      </c>
      <c r="H61">
        <f>[4]p65!H61</f>
        <v>0</v>
      </c>
      <c r="I61">
        <f>[4]p65!I61</f>
        <v>0</v>
      </c>
      <c r="J61">
        <f>[4]p65!J61</f>
        <v>0</v>
      </c>
      <c r="K61">
        <f>[4]p65!K61</f>
        <v>0</v>
      </c>
    </row>
    <row r="62" spans="1:20">
      <c r="A62" t="s">
        <v>121</v>
      </c>
      <c r="B62">
        <f>[4]p65!B62</f>
        <v>0</v>
      </c>
      <c r="C62">
        <f>[4]p65!C62</f>
        <v>0</v>
      </c>
      <c r="D62">
        <f>[4]p65!D62</f>
        <v>0</v>
      </c>
      <c r="E62">
        <f>[4]p65!E62</f>
        <v>0</v>
      </c>
      <c r="F62">
        <f>[4]p65!F62</f>
        <v>0</v>
      </c>
      <c r="G62">
        <f>[4]p65!G62</f>
        <v>0</v>
      </c>
      <c r="H62">
        <f>[4]p65!H62</f>
        <v>0</v>
      </c>
      <c r="I62">
        <f>[4]p65!I62</f>
        <v>0</v>
      </c>
      <c r="J62">
        <f>[4]p65!J62</f>
        <v>0</v>
      </c>
      <c r="K62">
        <f>[4]p65!K62</f>
        <v>0</v>
      </c>
    </row>
    <row r="63" spans="1:20">
      <c r="A63" t="s">
        <v>122</v>
      </c>
      <c r="B63">
        <f>[4]p65!B63</f>
        <v>0</v>
      </c>
      <c r="C63">
        <f>[4]p65!C63</f>
        <v>0</v>
      </c>
      <c r="D63">
        <f>[4]p65!D63</f>
        <v>0</v>
      </c>
      <c r="E63">
        <f>[4]p65!E63</f>
        <v>0</v>
      </c>
      <c r="F63">
        <f>[4]p65!F63</f>
        <v>0</v>
      </c>
      <c r="G63">
        <f>[4]p65!G63</f>
        <v>0</v>
      </c>
      <c r="H63">
        <f>[4]p65!H63</f>
        <v>0</v>
      </c>
      <c r="I63">
        <f>[4]p65!I63</f>
        <v>0</v>
      </c>
      <c r="J63">
        <f>[4]p65!J63</f>
        <v>0</v>
      </c>
      <c r="K63">
        <f>[4]p65!K63</f>
        <v>0</v>
      </c>
    </row>
    <row r="64" spans="1:20">
      <c r="A64" t="s">
        <v>238</v>
      </c>
      <c r="B64">
        <f>[4]p65!B64</f>
        <v>0</v>
      </c>
      <c r="C64">
        <f>[4]p65!C64</f>
        <v>0</v>
      </c>
      <c r="D64">
        <f>[4]p65!D64</f>
        <v>0</v>
      </c>
      <c r="E64">
        <f>[4]p65!E64</f>
        <v>0</v>
      </c>
      <c r="F64">
        <f>[4]p65!F64</f>
        <v>0</v>
      </c>
      <c r="G64">
        <f>[4]p65!G64</f>
        <v>0</v>
      </c>
      <c r="H64">
        <f>[4]p65!H64</f>
        <v>0</v>
      </c>
      <c r="I64">
        <f>[4]p65!I64</f>
        <v>0</v>
      </c>
      <c r="J64">
        <f>[4]p65!J64</f>
        <v>0</v>
      </c>
      <c r="K64">
        <f>[4]p65!K64</f>
        <v>0</v>
      </c>
    </row>
    <row r="65" spans="1:13">
      <c r="A65" t="s">
        <v>239</v>
      </c>
      <c r="B65">
        <f>[4]p65!B65</f>
        <v>0</v>
      </c>
      <c r="C65">
        <f>[4]p65!C65</f>
        <v>0</v>
      </c>
      <c r="D65">
        <f>[4]p65!D65</f>
        <v>0</v>
      </c>
      <c r="E65">
        <f>[4]p65!E65</f>
        <v>0</v>
      </c>
      <c r="F65">
        <f>[4]p65!F65</f>
        <v>0</v>
      </c>
      <c r="G65">
        <f>[4]p65!G65</f>
        <v>0</v>
      </c>
      <c r="H65">
        <f>[4]p65!H65</f>
        <v>0</v>
      </c>
      <c r="I65">
        <f>[4]p65!I65</f>
        <v>0</v>
      </c>
      <c r="J65">
        <f>[4]p65!J65</f>
        <v>0</v>
      </c>
      <c r="K65">
        <f>[4]p65!K65</f>
        <v>0</v>
      </c>
    </row>
    <row r="66" spans="1:13">
      <c r="A66" t="s">
        <v>125</v>
      </c>
      <c r="B66">
        <f>[4]p65!B66</f>
        <v>0</v>
      </c>
      <c r="C66">
        <f>[4]p65!C66</f>
        <v>0</v>
      </c>
      <c r="D66">
        <f>[4]p65!D66</f>
        <v>0</v>
      </c>
      <c r="E66">
        <f>[4]p65!E66</f>
        <v>0</v>
      </c>
      <c r="F66">
        <f>[4]p65!F66</f>
        <v>0</v>
      </c>
      <c r="G66">
        <f>[4]p65!G66</f>
        <v>0</v>
      </c>
      <c r="H66">
        <f>[4]p65!H66</f>
        <v>0</v>
      </c>
      <c r="I66">
        <f>[4]p65!I66</f>
        <v>0</v>
      </c>
      <c r="J66">
        <f>[4]p65!J66</f>
        <v>0</v>
      </c>
      <c r="K66">
        <f>[4]p65!K66</f>
        <v>0</v>
      </c>
    </row>
    <row r="67" spans="1:13">
      <c r="A67" t="s">
        <v>240</v>
      </c>
      <c r="B67">
        <f>[4]p65!B67</f>
        <v>0</v>
      </c>
      <c r="C67">
        <f>[4]p65!C67</f>
        <v>0</v>
      </c>
      <c r="D67">
        <f>[4]p65!D67</f>
        <v>0</v>
      </c>
      <c r="E67">
        <f>[4]p65!E67</f>
        <v>0</v>
      </c>
      <c r="F67">
        <f>[4]p65!F67</f>
        <v>0</v>
      </c>
      <c r="G67">
        <f>[4]p65!G67</f>
        <v>0</v>
      </c>
      <c r="H67">
        <f>[4]p65!H67</f>
        <v>0</v>
      </c>
      <c r="I67">
        <f>[4]p65!I67</f>
        <v>0</v>
      </c>
      <c r="J67">
        <f>[4]p65!J67</f>
        <v>0</v>
      </c>
      <c r="K67">
        <f>[4]p65!K67</f>
        <v>0</v>
      </c>
    </row>
    <row r="68" spans="1:13">
      <c r="A68" t="s">
        <v>241</v>
      </c>
      <c r="B68">
        <f>[4]p65!B68</f>
        <v>0</v>
      </c>
      <c r="C68">
        <f>[4]p65!C68</f>
        <v>0</v>
      </c>
      <c r="D68">
        <f>[4]p65!D68</f>
        <v>0</v>
      </c>
      <c r="E68">
        <f>[4]p65!E68</f>
        <v>0</v>
      </c>
      <c r="F68">
        <f>[4]p65!F68</f>
        <v>0</v>
      </c>
      <c r="G68">
        <f>[4]p65!G68</f>
        <v>0</v>
      </c>
      <c r="H68">
        <f>[4]p65!H68</f>
        <v>0</v>
      </c>
      <c r="I68">
        <f>[4]p65!I68</f>
        <v>0</v>
      </c>
      <c r="J68">
        <f>[4]p65!J68</f>
        <v>0</v>
      </c>
      <c r="K68">
        <f>[4]p65!K68</f>
        <v>0</v>
      </c>
    </row>
    <row r="69" spans="1:13">
      <c r="A69" t="s">
        <v>242</v>
      </c>
      <c r="B69">
        <f>[4]p65!B69</f>
        <v>0</v>
      </c>
      <c r="C69">
        <f>[4]p65!C69</f>
        <v>0</v>
      </c>
      <c r="D69">
        <f>[4]p65!D69</f>
        <v>0</v>
      </c>
      <c r="E69">
        <f>[4]p65!E69</f>
        <v>0</v>
      </c>
      <c r="F69">
        <f>[4]p65!F69</f>
        <v>0</v>
      </c>
      <c r="G69">
        <f>[4]p65!G69</f>
        <v>0</v>
      </c>
      <c r="H69">
        <f>[4]p65!H69</f>
        <v>0</v>
      </c>
      <c r="I69">
        <f>[4]p65!I69</f>
        <v>0</v>
      </c>
      <c r="J69">
        <f>[4]p65!J69</f>
        <v>0</v>
      </c>
      <c r="K69">
        <f>[4]p65!K69</f>
        <v>0</v>
      </c>
    </row>
    <row r="70" spans="1:13">
      <c r="A70" t="s">
        <v>243</v>
      </c>
      <c r="B70">
        <f>[4]p65!B70</f>
        <v>0</v>
      </c>
      <c r="C70">
        <f>[4]p65!C70</f>
        <v>0</v>
      </c>
      <c r="D70">
        <f>[4]p65!D70</f>
        <v>0</v>
      </c>
      <c r="E70">
        <f>[4]p65!E70</f>
        <v>0</v>
      </c>
      <c r="F70">
        <f>[4]p65!F70</f>
        <v>0</v>
      </c>
      <c r="G70">
        <f>[4]p65!G70</f>
        <v>0</v>
      </c>
      <c r="H70">
        <f>[4]p65!H70</f>
        <v>0</v>
      </c>
      <c r="I70">
        <f>[4]p65!I70</f>
        <v>0</v>
      </c>
      <c r="J70">
        <f>[4]p65!J70</f>
        <v>0</v>
      </c>
      <c r="K70">
        <f>[4]p65!K70</f>
        <v>0</v>
      </c>
    </row>
    <row r="71" spans="1:13">
      <c r="A71" t="s">
        <v>244</v>
      </c>
      <c r="B71">
        <f>[4]p65!B71</f>
        <v>0</v>
      </c>
      <c r="C71">
        <f>[4]p65!C71</f>
        <v>0</v>
      </c>
      <c r="D71">
        <f>[4]p65!D71</f>
        <v>0</v>
      </c>
      <c r="E71">
        <f>[4]p65!E71</f>
        <v>0</v>
      </c>
      <c r="F71">
        <f>[4]p65!F71</f>
        <v>0</v>
      </c>
      <c r="G71">
        <f>[4]p65!G71</f>
        <v>0</v>
      </c>
      <c r="H71">
        <f>[4]p65!H71</f>
        <v>0</v>
      </c>
      <c r="I71">
        <f>[4]p65!I71</f>
        <v>0</v>
      </c>
      <c r="J71">
        <f>[4]p65!J71</f>
        <v>0</v>
      </c>
      <c r="K71">
        <f>[4]p65!K71</f>
        <v>0</v>
      </c>
    </row>
    <row r="72" spans="1:13">
      <c r="A72" t="s">
        <v>245</v>
      </c>
      <c r="B72">
        <f>[4]p65!B72</f>
        <v>0</v>
      </c>
      <c r="C72">
        <f>[4]p65!C72</f>
        <v>0</v>
      </c>
      <c r="D72">
        <f>[4]p65!D72</f>
        <v>0</v>
      </c>
      <c r="E72">
        <f>[4]p65!E72</f>
        <v>0</v>
      </c>
      <c r="F72">
        <f>[4]p65!F72</f>
        <v>0</v>
      </c>
      <c r="G72">
        <f>[4]p65!G72</f>
        <v>0</v>
      </c>
      <c r="H72">
        <f>[4]p65!H72</f>
        <v>0</v>
      </c>
      <c r="I72">
        <f>[4]p65!I72</f>
        <v>0</v>
      </c>
      <c r="J72">
        <f>[4]p65!J72</f>
        <v>0</v>
      </c>
      <c r="K72">
        <f>[4]p65!K72</f>
        <v>0</v>
      </c>
    </row>
    <row r="73" spans="1:13">
      <c r="A73" t="s">
        <v>246</v>
      </c>
      <c r="B73">
        <f>[4]p65!B73</f>
        <v>0</v>
      </c>
      <c r="C73">
        <f>[4]p65!C73</f>
        <v>0</v>
      </c>
      <c r="D73">
        <f>[4]p65!D73</f>
        <v>0</v>
      </c>
      <c r="E73">
        <f>[4]p65!E73</f>
        <v>0</v>
      </c>
      <c r="F73">
        <f>[4]p65!F73</f>
        <v>0</v>
      </c>
      <c r="G73">
        <f>[4]p65!G73</f>
        <v>0</v>
      </c>
      <c r="H73">
        <f>[4]p65!H73</f>
        <v>0</v>
      </c>
      <c r="I73">
        <f>[4]p65!I73</f>
        <v>0</v>
      </c>
      <c r="J73">
        <f>[4]p65!J73</f>
        <v>0</v>
      </c>
      <c r="K73">
        <f>[4]p65!K73</f>
        <v>0</v>
      </c>
    </row>
    <row r="74" spans="1:13">
      <c r="A74" t="s">
        <v>435</v>
      </c>
      <c r="B74">
        <f>[4]p65!B74</f>
        <v>0</v>
      </c>
      <c r="C74">
        <f>[4]p65!C74</f>
        <v>0</v>
      </c>
      <c r="D74">
        <f>[4]p65!D74</f>
        <v>0</v>
      </c>
      <c r="E74">
        <f>[4]p65!E74</f>
        <v>0</v>
      </c>
      <c r="F74">
        <f>[4]p65!F74</f>
        <v>0</v>
      </c>
      <c r="G74">
        <f>[4]p65!G74</f>
        <v>0</v>
      </c>
      <c r="H74">
        <f>[4]p65!H74</f>
        <v>0</v>
      </c>
      <c r="I74">
        <f>[4]p65!I74</f>
        <v>0</v>
      </c>
      <c r="J74">
        <f>[4]p65!J74</f>
        <v>0</v>
      </c>
      <c r="K74">
        <f>[4]p65!K74</f>
        <v>0</v>
      </c>
    </row>
    <row r="75" spans="1:13">
      <c r="A75" t="s">
        <v>436</v>
      </c>
      <c r="B75">
        <f>[4]p65!B75</f>
        <v>0</v>
      </c>
      <c r="C75">
        <f>[4]p65!C75</f>
        <v>0</v>
      </c>
      <c r="D75">
        <f>[4]p65!D75</f>
        <v>0</v>
      </c>
      <c r="E75">
        <f>[4]p65!E75</f>
        <v>0</v>
      </c>
      <c r="F75">
        <f>[4]p65!F75</f>
        <v>0</v>
      </c>
      <c r="G75">
        <f>[4]p65!G75</f>
        <v>0</v>
      </c>
      <c r="H75">
        <f>[4]p65!H75</f>
        <v>0</v>
      </c>
      <c r="I75">
        <f>[4]p65!I75</f>
        <v>0</v>
      </c>
      <c r="J75">
        <f>[4]p65!J75</f>
        <v>0</v>
      </c>
      <c r="K75">
        <f>[4]p65!K75</f>
        <v>0</v>
      </c>
    </row>
    <row r="76" spans="1:13">
      <c r="A76" t="s">
        <v>437</v>
      </c>
      <c r="B76">
        <f>[4]p65!B76</f>
        <v>0</v>
      </c>
      <c r="C76">
        <f>[4]p65!C76</f>
        <v>0</v>
      </c>
      <c r="D76">
        <f>[4]p65!D76</f>
        <v>0</v>
      </c>
      <c r="E76">
        <f>[4]p65!E76</f>
        <v>0</v>
      </c>
      <c r="F76">
        <f>[4]p65!F76</f>
        <v>0</v>
      </c>
      <c r="G76">
        <f>[4]p65!G76</f>
        <v>0</v>
      </c>
      <c r="H76">
        <f>[4]p65!H76</f>
        <v>0</v>
      </c>
      <c r="I76">
        <f>[4]p65!I76</f>
        <v>0</v>
      </c>
      <c r="J76">
        <f>[4]p65!J76</f>
        <v>0</v>
      </c>
      <c r="K76">
        <f>[4]p65!K76</f>
        <v>0</v>
      </c>
    </row>
    <row r="77" spans="1:13" ht="14" thickBot="1">
      <c r="A77" s="34" t="s">
        <v>438</v>
      </c>
      <c r="B77" s="34">
        <f>[4]p65!B77</f>
        <v>0</v>
      </c>
      <c r="C77" s="34">
        <f>[4]p65!C77</f>
        <v>0</v>
      </c>
      <c r="D77" s="34">
        <f>[4]p65!D77</f>
        <v>0</v>
      </c>
      <c r="E77" s="34">
        <f>[4]p65!E77</f>
        <v>0</v>
      </c>
      <c r="F77" s="34">
        <f>[4]p65!F77</f>
        <v>0</v>
      </c>
      <c r="G77" s="34">
        <f>[4]p65!G77</f>
        <v>0</v>
      </c>
      <c r="H77" s="34">
        <f>[4]p65!H77</f>
        <v>0</v>
      </c>
      <c r="I77" s="34">
        <f>[4]p65!I77</f>
        <v>0</v>
      </c>
      <c r="J77" s="34">
        <f>[4]p65!J77</f>
        <v>0</v>
      </c>
      <c r="K77" s="34">
        <f>[4]p65!K77</f>
        <v>0</v>
      </c>
      <c r="L77" s="34"/>
      <c r="M77" s="34"/>
    </row>
    <row r="78" spans="1:13">
      <c r="A78" t="s">
        <v>247</v>
      </c>
      <c r="B78">
        <f>[4]p65!B78</f>
        <v>0</v>
      </c>
    </row>
    <row r="79" spans="1:13">
      <c r="A79" t="s">
        <v>248</v>
      </c>
      <c r="B79">
        <f>[4]p65!B79</f>
        <v>0</v>
      </c>
    </row>
    <row r="80" spans="1:13">
      <c r="A80" t="s">
        <v>249</v>
      </c>
      <c r="B80">
        <f>[4]p65!B80</f>
        <v>0</v>
      </c>
    </row>
    <row r="81" spans="1:2">
      <c r="A81" t="s">
        <v>250</v>
      </c>
      <c r="B81">
        <f>[4]p65!B81</f>
        <v>0</v>
      </c>
    </row>
    <row r="82" spans="1:2">
      <c r="A82" t="s">
        <v>251</v>
      </c>
      <c r="B82">
        <f>[4]p65!B82</f>
        <v>0</v>
      </c>
    </row>
    <row r="83" spans="1:2">
      <c r="A83" t="s">
        <v>252</v>
      </c>
      <c r="B83">
        <f>[4]p65!B83</f>
        <v>0</v>
      </c>
    </row>
    <row r="84" spans="1:2">
      <c r="A84" t="s">
        <v>253</v>
      </c>
      <c r="B84">
        <f>[4]p65!B84</f>
        <v>0</v>
      </c>
    </row>
    <row r="85" spans="1:2">
      <c r="A85" t="s">
        <v>254</v>
      </c>
      <c r="B85">
        <f>[4]p65!B85</f>
        <v>0</v>
      </c>
    </row>
    <row r="86" spans="1:2">
      <c r="A86" t="s">
        <v>255</v>
      </c>
      <c r="B86">
        <f>[4]p65!B86</f>
        <v>0</v>
      </c>
    </row>
    <row r="87" spans="1:2">
      <c r="A87" t="s">
        <v>256</v>
      </c>
      <c r="B87">
        <f>[4]p65!B87</f>
        <v>0</v>
      </c>
    </row>
    <row r="88" spans="1:2">
      <c r="A88" t="s">
        <v>257</v>
      </c>
      <c r="B88">
        <f>[4]p65!B88</f>
        <v>0</v>
      </c>
    </row>
    <row r="89" spans="1:2">
      <c r="A89" t="s">
        <v>258</v>
      </c>
      <c r="B89">
        <f>[4]p65!B89</f>
        <v>0</v>
      </c>
    </row>
    <row r="90" spans="1:2">
      <c r="A90" t="s">
        <v>259</v>
      </c>
      <c r="B90">
        <f>[4]p65!B90</f>
        <v>0</v>
      </c>
    </row>
    <row r="91" spans="1:2">
      <c r="A91" t="s">
        <v>260</v>
      </c>
      <c r="B91">
        <f>[4]p65!B91</f>
        <v>0</v>
      </c>
    </row>
    <row r="92" spans="1:2">
      <c r="A92" t="s">
        <v>261</v>
      </c>
      <c r="B92">
        <f>[4]p65!B92</f>
        <v>0</v>
      </c>
    </row>
    <row r="93" spans="1:2">
      <c r="A93" t="s">
        <v>262</v>
      </c>
      <c r="B93">
        <f>[4]p65!B93</f>
        <v>0</v>
      </c>
    </row>
    <row r="94" spans="1:2">
      <c r="A94" t="s">
        <v>263</v>
      </c>
      <c r="B94">
        <f>[4]p65!B94</f>
        <v>0</v>
      </c>
    </row>
    <row r="95" spans="1:2">
      <c r="A95" t="s">
        <v>264</v>
      </c>
      <c r="B95">
        <f>[4]p65!B95</f>
        <v>0</v>
      </c>
    </row>
    <row r="96" spans="1:2">
      <c r="A96" t="s">
        <v>265</v>
      </c>
      <c r="B96">
        <f>[4]p65!B96</f>
        <v>0</v>
      </c>
    </row>
    <row r="97" spans="1:2">
      <c r="A97" t="s">
        <v>266</v>
      </c>
      <c r="B97">
        <f>[4]p65!B97</f>
        <v>0</v>
      </c>
    </row>
    <row r="98" spans="1:2">
      <c r="A98" t="s">
        <v>267</v>
      </c>
      <c r="B98">
        <f>[4]p65!B98</f>
        <v>0</v>
      </c>
    </row>
    <row r="99" spans="1:2">
      <c r="A99" t="s">
        <v>268</v>
      </c>
      <c r="B99">
        <f>[4]p65!B99</f>
        <v>0</v>
      </c>
    </row>
    <row r="100" spans="1:2">
      <c r="A100" t="s">
        <v>269</v>
      </c>
      <c r="B100">
        <f>[4]p65!B100</f>
        <v>0</v>
      </c>
    </row>
    <row r="101" spans="1:2">
      <c r="A101" t="s">
        <v>270</v>
      </c>
      <c r="B101">
        <f>[4]p65!B101</f>
        <v>0</v>
      </c>
    </row>
    <row r="102" spans="1:2">
      <c r="A102" t="s">
        <v>271</v>
      </c>
      <c r="B102">
        <f>[4]p65!B102</f>
        <v>0</v>
      </c>
    </row>
    <row r="103" spans="1:2">
      <c r="A103" t="s">
        <v>272</v>
      </c>
      <c r="B103">
        <f>[4]p65!B103</f>
        <v>0</v>
      </c>
    </row>
    <row r="104" spans="1:2">
      <c r="A104" t="s">
        <v>273</v>
      </c>
      <c r="B104">
        <f>[4]p65!B104</f>
        <v>0</v>
      </c>
    </row>
    <row r="105" spans="1:2">
      <c r="A105" t="s">
        <v>274</v>
      </c>
      <c r="B105">
        <f>[4]p65!B105</f>
        <v>0</v>
      </c>
    </row>
    <row r="106" spans="1:2">
      <c r="A106" t="s">
        <v>275</v>
      </c>
      <c r="B106">
        <f>[4]p65!B106</f>
        <v>0</v>
      </c>
    </row>
    <row r="107" spans="1:2">
      <c r="A107" t="s">
        <v>276</v>
      </c>
      <c r="B107">
        <f>[4]p65!B107</f>
        <v>0</v>
      </c>
    </row>
    <row r="108" spans="1:2">
      <c r="A108" t="s">
        <v>277</v>
      </c>
      <c r="B108">
        <f>[4]p65!B108</f>
        <v>0</v>
      </c>
    </row>
    <row r="109" spans="1:2">
      <c r="A109" t="s">
        <v>278</v>
      </c>
      <c r="B109">
        <f>[4]p65!B109</f>
        <v>0</v>
      </c>
    </row>
    <row r="110" spans="1:2">
      <c r="A110" t="s">
        <v>279</v>
      </c>
      <c r="B110">
        <f>[4]p65!B110</f>
        <v>0</v>
      </c>
    </row>
    <row r="111" spans="1:2">
      <c r="A111" t="s">
        <v>280</v>
      </c>
      <c r="B111">
        <f>[4]p65!B111</f>
        <v>0</v>
      </c>
    </row>
    <row r="112" spans="1:2">
      <c r="A112" t="s">
        <v>281</v>
      </c>
      <c r="B112">
        <f>[4]p65!B112</f>
        <v>0</v>
      </c>
    </row>
    <row r="113" spans="1:2">
      <c r="A113" t="s">
        <v>282</v>
      </c>
      <c r="B113">
        <f>[4]p65!B113</f>
        <v>0</v>
      </c>
    </row>
    <row r="114" spans="1:2">
      <c r="A114" t="s">
        <v>283</v>
      </c>
      <c r="B114">
        <f>[4]p65!B114</f>
        <v>0</v>
      </c>
    </row>
    <row r="115" spans="1:2">
      <c r="A115" t="s">
        <v>284</v>
      </c>
      <c r="B115">
        <f>[4]p65!B115</f>
        <v>0</v>
      </c>
    </row>
    <row r="116" spans="1:2">
      <c r="A116" t="s">
        <v>285</v>
      </c>
      <c r="B116">
        <f>[4]p65!B116</f>
        <v>0</v>
      </c>
    </row>
    <row r="117" spans="1:2">
      <c r="A117" t="s">
        <v>286</v>
      </c>
      <c r="B117">
        <f>[4]p65!B117</f>
        <v>0</v>
      </c>
    </row>
    <row r="118" spans="1:2">
      <c r="A118" t="s">
        <v>287</v>
      </c>
      <c r="B118">
        <f>[4]p65!B118</f>
        <v>0</v>
      </c>
    </row>
    <row r="119" spans="1:2">
      <c r="A119" t="s">
        <v>288</v>
      </c>
      <c r="B119">
        <f>[4]p65!B119</f>
        <v>0</v>
      </c>
    </row>
    <row r="120" spans="1:2">
      <c r="A120" t="s">
        <v>289</v>
      </c>
      <c r="B120">
        <f>[4]p65!B120</f>
        <v>0</v>
      </c>
    </row>
    <row r="121" spans="1:2">
      <c r="A121" t="s">
        <v>290</v>
      </c>
      <c r="B121">
        <f>[4]p65!B121</f>
        <v>0</v>
      </c>
    </row>
    <row r="122" spans="1:2">
      <c r="A122" t="s">
        <v>291</v>
      </c>
      <c r="B122">
        <f>[4]p65!B122</f>
        <v>0</v>
      </c>
    </row>
    <row r="123" spans="1:2">
      <c r="A123" t="s">
        <v>292</v>
      </c>
      <c r="B123">
        <f>[4]p65!B123</f>
        <v>0</v>
      </c>
    </row>
    <row r="124" spans="1:2">
      <c r="A124" t="s">
        <v>293</v>
      </c>
      <c r="B124">
        <f>[4]p65!B124</f>
        <v>0</v>
      </c>
    </row>
    <row r="125" spans="1:2">
      <c r="A125" t="s">
        <v>294</v>
      </c>
      <c r="B125">
        <f>[4]p65!B125</f>
        <v>0</v>
      </c>
    </row>
    <row r="126" spans="1:2">
      <c r="A126" t="s">
        <v>295</v>
      </c>
      <c r="B126">
        <f>[4]p65!B126</f>
        <v>0</v>
      </c>
    </row>
    <row r="127" spans="1:2">
      <c r="A127" t="s">
        <v>296</v>
      </c>
      <c r="B127">
        <f>[4]p65!B127</f>
        <v>0</v>
      </c>
    </row>
    <row r="128" spans="1:2">
      <c r="A128" t="s">
        <v>297</v>
      </c>
      <c r="B128">
        <f>[4]p65!B128</f>
        <v>0</v>
      </c>
    </row>
    <row r="129" spans="1:2">
      <c r="A129" t="s">
        <v>298</v>
      </c>
      <c r="B129">
        <f>[4]p65!B129</f>
        <v>0</v>
      </c>
    </row>
    <row r="130" spans="1:2">
      <c r="A130" t="s">
        <v>299</v>
      </c>
      <c r="B130">
        <f>[4]p65!B130</f>
        <v>0</v>
      </c>
    </row>
    <row r="131" spans="1:2">
      <c r="A131" t="s">
        <v>300</v>
      </c>
      <c r="B131">
        <f>[4]p65!B131</f>
        <v>0</v>
      </c>
    </row>
    <row r="132" spans="1:2">
      <c r="A132" t="s">
        <v>301</v>
      </c>
      <c r="B132">
        <f>[4]p65!B132</f>
        <v>0</v>
      </c>
    </row>
    <row r="133" spans="1:2">
      <c r="A133" t="s">
        <v>302</v>
      </c>
      <c r="B133">
        <f>[4]p65!B133</f>
        <v>0</v>
      </c>
    </row>
    <row r="134" spans="1:2">
      <c r="A134" t="s">
        <v>303</v>
      </c>
      <c r="B134">
        <f>[4]p65!B134</f>
        <v>0</v>
      </c>
    </row>
    <row r="135" spans="1:2">
      <c r="A135" t="s">
        <v>304</v>
      </c>
      <c r="B135">
        <f>[4]p65!B135</f>
        <v>0</v>
      </c>
    </row>
    <row r="136" spans="1:2">
      <c r="A136" t="s">
        <v>305</v>
      </c>
      <c r="B136">
        <f>[4]p65!B136</f>
        <v>0</v>
      </c>
    </row>
    <row r="137" spans="1:2">
      <c r="A137" t="s">
        <v>306</v>
      </c>
      <c r="B137">
        <f>[4]p65!B137</f>
        <v>0</v>
      </c>
    </row>
    <row r="138" spans="1:2">
      <c r="A138" t="s">
        <v>307</v>
      </c>
      <c r="B138">
        <f>[4]p65!B138</f>
        <v>0</v>
      </c>
    </row>
    <row r="139" spans="1:2">
      <c r="A139" t="s">
        <v>308</v>
      </c>
      <c r="B139">
        <f>[4]p65!B139</f>
        <v>0</v>
      </c>
    </row>
    <row r="140" spans="1:2">
      <c r="A140" t="s">
        <v>309</v>
      </c>
      <c r="B140">
        <f>[4]p65!B140</f>
        <v>0</v>
      </c>
    </row>
    <row r="141" spans="1:2">
      <c r="A141" t="s">
        <v>310</v>
      </c>
      <c r="B141">
        <f>[4]p65!B141</f>
        <v>0</v>
      </c>
    </row>
    <row r="142" spans="1:2">
      <c r="A142" t="s">
        <v>311</v>
      </c>
      <c r="B142">
        <f>[4]p65!B142</f>
        <v>0</v>
      </c>
    </row>
    <row r="143" spans="1:2">
      <c r="A143" t="s">
        <v>312</v>
      </c>
      <c r="B143">
        <f>[4]p65!B143</f>
        <v>0</v>
      </c>
    </row>
    <row r="144" spans="1:2">
      <c r="A144" t="s">
        <v>313</v>
      </c>
      <c r="B144">
        <f>[4]p65!B144</f>
        <v>0</v>
      </c>
    </row>
    <row r="145" spans="1:2">
      <c r="A145" t="s">
        <v>314</v>
      </c>
      <c r="B145">
        <f>[4]p65!B145</f>
        <v>0</v>
      </c>
    </row>
    <row r="146" spans="1:2">
      <c r="A146" t="s">
        <v>315</v>
      </c>
      <c r="B146">
        <f>[4]p65!B146</f>
        <v>0</v>
      </c>
    </row>
    <row r="147" spans="1:2">
      <c r="A147" t="s">
        <v>316</v>
      </c>
      <c r="B147">
        <f>[4]p65!B147</f>
        <v>0</v>
      </c>
    </row>
    <row r="148" spans="1:2">
      <c r="A148" t="s">
        <v>317</v>
      </c>
      <c r="B148">
        <f>[4]p65!B148</f>
        <v>0</v>
      </c>
    </row>
    <row r="149" spans="1:2">
      <c r="A149" t="s">
        <v>318</v>
      </c>
      <c r="B149">
        <f>[4]p65!B149</f>
        <v>0</v>
      </c>
    </row>
    <row r="150" spans="1:2">
      <c r="A150" t="s">
        <v>319</v>
      </c>
      <c r="B150">
        <f>[4]p65!B150</f>
        <v>0</v>
      </c>
    </row>
    <row r="151" spans="1:2">
      <c r="A151" t="s">
        <v>320</v>
      </c>
      <c r="B151">
        <f>[4]p65!B151</f>
        <v>0</v>
      </c>
    </row>
    <row r="152" spans="1:2">
      <c r="A152" t="s">
        <v>321</v>
      </c>
      <c r="B152">
        <f>[4]p65!B152</f>
        <v>0</v>
      </c>
    </row>
    <row r="153" spans="1:2">
      <c r="A153" t="s">
        <v>322</v>
      </c>
      <c r="B153">
        <f>[4]p65!B153</f>
        <v>0</v>
      </c>
    </row>
    <row r="154" spans="1:2">
      <c r="A154" t="s">
        <v>323</v>
      </c>
      <c r="B154">
        <f>[4]p65!B154</f>
        <v>0</v>
      </c>
    </row>
    <row r="155" spans="1:2">
      <c r="A155" t="s">
        <v>324</v>
      </c>
      <c r="B155">
        <f>[4]p65!B155</f>
        <v>0</v>
      </c>
    </row>
    <row r="156" spans="1:2">
      <c r="A156" t="s">
        <v>325</v>
      </c>
      <c r="B156">
        <f>[4]p65!B156</f>
        <v>0</v>
      </c>
    </row>
    <row r="157" spans="1:2">
      <c r="A157" t="s">
        <v>326</v>
      </c>
      <c r="B157">
        <f>[4]p65!B157</f>
        <v>0</v>
      </c>
    </row>
    <row r="158" spans="1:2">
      <c r="A158" t="s">
        <v>327</v>
      </c>
      <c r="B158">
        <f>[4]p65!B158</f>
        <v>0</v>
      </c>
    </row>
    <row r="159" spans="1:2">
      <c r="A159" t="s">
        <v>328</v>
      </c>
      <c r="B159">
        <f>[4]p65!B159</f>
        <v>0</v>
      </c>
    </row>
    <row r="160" spans="1:2">
      <c r="A160" t="s">
        <v>329</v>
      </c>
      <c r="B160">
        <f>[4]p65!B160</f>
        <v>0</v>
      </c>
    </row>
    <row r="161" spans="1:2">
      <c r="A161" t="s">
        <v>330</v>
      </c>
      <c r="B161">
        <f>[4]p65!B161</f>
        <v>0</v>
      </c>
    </row>
    <row r="162" spans="1:2">
      <c r="A162" t="s">
        <v>331</v>
      </c>
      <c r="B162">
        <f>[4]p65!B162</f>
        <v>0</v>
      </c>
    </row>
    <row r="163" spans="1:2">
      <c r="A163" t="s">
        <v>332</v>
      </c>
      <c r="B163">
        <f>[4]p65!B163</f>
        <v>0</v>
      </c>
    </row>
    <row r="164" spans="1:2">
      <c r="A164" t="s">
        <v>333</v>
      </c>
      <c r="B164">
        <f>[4]p65!B164</f>
        <v>0</v>
      </c>
    </row>
    <row r="165" spans="1:2">
      <c r="A165" t="s">
        <v>334</v>
      </c>
      <c r="B165">
        <f>[4]p65!B165</f>
        <v>0</v>
      </c>
    </row>
    <row r="166" spans="1:2">
      <c r="A166" t="s">
        <v>335</v>
      </c>
      <c r="B166">
        <f>[4]p65!B166</f>
        <v>0</v>
      </c>
    </row>
    <row r="167" spans="1:2">
      <c r="A167" t="s">
        <v>336</v>
      </c>
      <c r="B167">
        <f>[4]p65!B167</f>
        <v>0</v>
      </c>
    </row>
    <row r="168" spans="1:2">
      <c r="A168" t="s">
        <v>337</v>
      </c>
      <c r="B168">
        <f>[4]p65!B168</f>
        <v>0</v>
      </c>
    </row>
    <row r="169" spans="1:2">
      <c r="A169" t="s">
        <v>338</v>
      </c>
      <c r="B169">
        <f>[4]p65!B169</f>
        <v>0</v>
      </c>
    </row>
    <row r="170" spans="1:2">
      <c r="A170" t="s">
        <v>339</v>
      </c>
      <c r="B170">
        <f>[4]p65!B170</f>
        <v>0</v>
      </c>
    </row>
    <row r="171" spans="1:2">
      <c r="A171" t="s">
        <v>340</v>
      </c>
      <c r="B171">
        <f>[4]p65!B171</f>
        <v>0</v>
      </c>
    </row>
    <row r="172" spans="1:2">
      <c r="A172" t="s">
        <v>341</v>
      </c>
      <c r="B172">
        <f>[4]p65!B172</f>
        <v>0</v>
      </c>
    </row>
    <row r="173" spans="1:2">
      <c r="A173" t="s">
        <v>342</v>
      </c>
      <c r="B173">
        <f>[4]p65!B173</f>
        <v>0</v>
      </c>
    </row>
    <row r="174" spans="1:2">
      <c r="A174" t="s">
        <v>343</v>
      </c>
      <c r="B174">
        <f>[4]p65!B174</f>
        <v>0</v>
      </c>
    </row>
    <row r="175" spans="1:2">
      <c r="A175" t="s">
        <v>344</v>
      </c>
      <c r="B175">
        <f>[4]p65!B175</f>
        <v>0</v>
      </c>
    </row>
    <row r="176" spans="1:2">
      <c r="A176" t="s">
        <v>345</v>
      </c>
      <c r="B176">
        <f>[4]p65!B176</f>
        <v>0</v>
      </c>
    </row>
    <row r="177" spans="1:2">
      <c r="A177" t="s">
        <v>346</v>
      </c>
      <c r="B177">
        <f>[4]p65!B177</f>
        <v>0</v>
      </c>
    </row>
    <row r="178" spans="1:2">
      <c r="A178" t="s">
        <v>347</v>
      </c>
      <c r="B178">
        <f>[4]p65!B178</f>
        <v>0</v>
      </c>
    </row>
    <row r="179" spans="1:2">
      <c r="A179" t="s">
        <v>348</v>
      </c>
      <c r="B179">
        <f>[4]p65!B179</f>
        <v>0</v>
      </c>
    </row>
    <row r="180" spans="1:2">
      <c r="A180" t="s">
        <v>349</v>
      </c>
      <c r="B180">
        <f>[4]p65!B180</f>
        <v>0</v>
      </c>
    </row>
    <row r="181" spans="1:2">
      <c r="A181" t="s">
        <v>350</v>
      </c>
      <c r="B181">
        <f>[4]p65!B181</f>
        <v>0</v>
      </c>
    </row>
    <row r="182" spans="1:2">
      <c r="A182" t="s">
        <v>351</v>
      </c>
      <c r="B182">
        <f>[4]p65!B182</f>
        <v>0</v>
      </c>
    </row>
    <row r="183" spans="1:2">
      <c r="A183" t="s">
        <v>352</v>
      </c>
      <c r="B183">
        <f>[4]p65!B183</f>
        <v>0</v>
      </c>
    </row>
    <row r="184" spans="1:2">
      <c r="A184" t="s">
        <v>353</v>
      </c>
      <c r="B184">
        <f>[4]p65!B184</f>
        <v>0</v>
      </c>
    </row>
    <row r="185" spans="1:2">
      <c r="A185" t="s">
        <v>354</v>
      </c>
      <c r="B185">
        <f>[4]p65!B185</f>
        <v>0</v>
      </c>
    </row>
    <row r="186" spans="1:2">
      <c r="A186" t="s">
        <v>355</v>
      </c>
      <c r="B186">
        <f>[4]p65!B186</f>
        <v>0</v>
      </c>
    </row>
    <row r="187" spans="1:2">
      <c r="A187" t="s">
        <v>356</v>
      </c>
      <c r="B187">
        <f>[4]p65!B187</f>
        <v>0</v>
      </c>
    </row>
    <row r="188" spans="1:2">
      <c r="A188" t="s">
        <v>357</v>
      </c>
      <c r="B188">
        <f>[4]p65!B188</f>
        <v>0</v>
      </c>
    </row>
    <row r="189" spans="1:2">
      <c r="A189" t="s">
        <v>358</v>
      </c>
      <c r="B189">
        <f>[4]p65!B189</f>
        <v>0</v>
      </c>
    </row>
    <row r="190" spans="1:2">
      <c r="A190" t="s">
        <v>359</v>
      </c>
      <c r="B190">
        <f>[4]p65!B190</f>
        <v>0</v>
      </c>
    </row>
    <row r="191" spans="1:2">
      <c r="A191" t="s">
        <v>360</v>
      </c>
      <c r="B191">
        <f>[4]p65!B191</f>
        <v>0</v>
      </c>
    </row>
    <row r="192" spans="1:2">
      <c r="A192" t="s">
        <v>361</v>
      </c>
      <c r="B192">
        <f>[4]p65!B192</f>
        <v>0</v>
      </c>
    </row>
    <row r="193" spans="1:2">
      <c r="A193" t="s">
        <v>362</v>
      </c>
      <c r="B193">
        <f>[4]p65!B193</f>
        <v>0</v>
      </c>
    </row>
    <row r="194" spans="1:2">
      <c r="A194" t="s">
        <v>363</v>
      </c>
      <c r="B194">
        <f>[4]p65!B194</f>
        <v>0</v>
      </c>
    </row>
    <row r="195" spans="1:2">
      <c r="A195" t="s">
        <v>364</v>
      </c>
      <c r="B195">
        <f>[4]p65!B195</f>
        <v>0</v>
      </c>
    </row>
    <row r="196" spans="1:2">
      <c r="A196" t="s">
        <v>365</v>
      </c>
      <c r="B196">
        <f>[4]p65!B196</f>
        <v>0</v>
      </c>
    </row>
    <row r="197" spans="1:2">
      <c r="A197" t="s">
        <v>366</v>
      </c>
      <c r="B197">
        <f>[4]p65!B197</f>
        <v>0</v>
      </c>
    </row>
    <row r="198" spans="1:2">
      <c r="A198" t="s">
        <v>367</v>
      </c>
      <c r="B198">
        <f>[4]p65!B198</f>
        <v>0</v>
      </c>
    </row>
    <row r="199" spans="1:2">
      <c r="A199" t="s">
        <v>368</v>
      </c>
      <c r="B199">
        <f>[4]p65!B199</f>
        <v>0</v>
      </c>
    </row>
    <row r="200" spans="1:2">
      <c r="A200" t="s">
        <v>369</v>
      </c>
      <c r="B200">
        <f>[4]p65!B200</f>
        <v>0</v>
      </c>
    </row>
    <row r="201" spans="1:2">
      <c r="A201" t="s">
        <v>370</v>
      </c>
      <c r="B201">
        <f>[4]p65!B201</f>
        <v>0</v>
      </c>
    </row>
    <row r="202" spans="1:2">
      <c r="A202" t="s">
        <v>371</v>
      </c>
      <c r="B202">
        <f>[4]p65!B202</f>
        <v>0</v>
      </c>
    </row>
    <row r="203" spans="1:2">
      <c r="A203" t="s">
        <v>372</v>
      </c>
      <c r="B203">
        <f>[4]p65!B203</f>
        <v>0</v>
      </c>
    </row>
    <row r="204" spans="1:2">
      <c r="A204" t="s">
        <v>373</v>
      </c>
      <c r="B204">
        <f>[4]p65!B204</f>
        <v>0</v>
      </c>
    </row>
    <row r="205" spans="1:2">
      <c r="A205" t="s">
        <v>374</v>
      </c>
      <c r="B205">
        <f>[4]p65!B205</f>
        <v>0</v>
      </c>
    </row>
    <row r="206" spans="1:2">
      <c r="A206" t="s">
        <v>375</v>
      </c>
      <c r="B206">
        <f>[4]p65!B206</f>
        <v>0</v>
      </c>
    </row>
    <row r="207" spans="1:2">
      <c r="A207" t="s">
        <v>376</v>
      </c>
      <c r="B207">
        <f>[4]p65!B207</f>
        <v>0</v>
      </c>
    </row>
    <row r="208" spans="1:2">
      <c r="A208" t="s">
        <v>377</v>
      </c>
      <c r="B208">
        <f>[4]p65!B208</f>
        <v>0</v>
      </c>
    </row>
    <row r="209" spans="1:2">
      <c r="A209" t="s">
        <v>378</v>
      </c>
      <c r="B209">
        <f>[4]p65!B209</f>
        <v>0</v>
      </c>
    </row>
    <row r="210" spans="1:2">
      <c r="A210" t="s">
        <v>379</v>
      </c>
      <c r="B210">
        <f>[4]p65!B210</f>
        <v>0</v>
      </c>
    </row>
    <row r="211" spans="1:2">
      <c r="A211" t="s">
        <v>380</v>
      </c>
      <c r="B211">
        <f>[4]p65!B211</f>
        <v>0</v>
      </c>
    </row>
    <row r="212" spans="1:2">
      <c r="A212" t="s">
        <v>381</v>
      </c>
      <c r="B212">
        <f>[4]p65!B212</f>
        <v>0</v>
      </c>
    </row>
    <row r="213" spans="1:2">
      <c r="A213" t="s">
        <v>382</v>
      </c>
      <c r="B213">
        <f>[4]p65!B213</f>
        <v>0</v>
      </c>
    </row>
    <row r="214" spans="1:2">
      <c r="A214" t="s">
        <v>137</v>
      </c>
      <c r="B214">
        <f>[4]p65!B214</f>
        <v>0</v>
      </c>
    </row>
    <row r="215" spans="1:2">
      <c r="A215" t="s">
        <v>383</v>
      </c>
      <c r="B215">
        <f>[4]p65!B215</f>
        <v>0</v>
      </c>
    </row>
    <row r="216" spans="1:2">
      <c r="A216" t="s">
        <v>384</v>
      </c>
      <c r="B216">
        <f>[4]p65!B216</f>
        <v>0</v>
      </c>
    </row>
    <row r="217" spans="1:2">
      <c r="A217" t="s">
        <v>385</v>
      </c>
      <c r="B217">
        <f>[4]p65!B217</f>
        <v>0</v>
      </c>
    </row>
    <row r="218" spans="1:2">
      <c r="A218" t="s">
        <v>386</v>
      </c>
      <c r="B218">
        <f>[4]p65!B218</f>
        <v>0</v>
      </c>
    </row>
    <row r="219" spans="1:2">
      <c r="A219" t="s">
        <v>387</v>
      </c>
      <c r="B219">
        <f>[4]p65!B219</f>
        <v>0</v>
      </c>
    </row>
    <row r="220" spans="1:2">
      <c r="A220" t="s">
        <v>388</v>
      </c>
      <c r="B220">
        <f>[4]p65!B220</f>
        <v>0</v>
      </c>
    </row>
    <row r="221" spans="1:2">
      <c r="A221" t="s">
        <v>145</v>
      </c>
      <c r="B221">
        <f>[4]p65!B221</f>
        <v>0</v>
      </c>
    </row>
    <row r="222" spans="1:2">
      <c r="A222" t="s">
        <v>146</v>
      </c>
      <c r="B222">
        <f>[4]p65!B222</f>
        <v>0</v>
      </c>
    </row>
    <row r="223" spans="1:2">
      <c r="A223" t="s">
        <v>389</v>
      </c>
      <c r="B223">
        <f>[4]p65!B223</f>
        <v>0</v>
      </c>
    </row>
    <row r="224" spans="1:2">
      <c r="A224" t="s">
        <v>390</v>
      </c>
      <c r="B224">
        <f>[4]p65!B224</f>
        <v>0</v>
      </c>
    </row>
    <row r="225" spans="1:2">
      <c r="A225" t="s">
        <v>391</v>
      </c>
      <c r="B225">
        <f>[4]p65!B225</f>
        <v>0</v>
      </c>
    </row>
    <row r="226" spans="1:2">
      <c r="A226" t="s">
        <v>392</v>
      </c>
      <c r="B226">
        <f>[4]p65!B226</f>
        <v>0</v>
      </c>
    </row>
    <row r="227" spans="1:2">
      <c r="A227" t="s">
        <v>152</v>
      </c>
      <c r="B227">
        <f>[4]p65!B227</f>
        <v>0</v>
      </c>
    </row>
    <row r="228" spans="1:2">
      <c r="A228" t="s">
        <v>393</v>
      </c>
      <c r="B228">
        <f>[4]p65!B228</f>
        <v>0</v>
      </c>
    </row>
    <row r="229" spans="1:2">
      <c r="A229" t="s">
        <v>394</v>
      </c>
      <c r="B229">
        <f>[4]p65!B229</f>
        <v>0</v>
      </c>
    </row>
    <row r="230" spans="1:2">
      <c r="A230" t="s">
        <v>395</v>
      </c>
      <c r="B230">
        <f>[4]p65!B230</f>
        <v>0</v>
      </c>
    </row>
    <row r="231" spans="1:2">
      <c r="A231" t="s">
        <v>396</v>
      </c>
      <c r="B231">
        <f>[4]p65!B231</f>
        <v>0</v>
      </c>
    </row>
    <row r="232" spans="1:2">
      <c r="A232" t="s">
        <v>397</v>
      </c>
      <c r="B232">
        <f>[4]p65!B232</f>
        <v>0</v>
      </c>
    </row>
    <row r="233" spans="1:2">
      <c r="A233" t="s">
        <v>398</v>
      </c>
      <c r="B233">
        <f>[4]p65!B233</f>
        <v>0</v>
      </c>
    </row>
    <row r="234" spans="1:2">
      <c r="A234" t="s">
        <v>243</v>
      </c>
      <c r="B234">
        <f>[4]p65!B234</f>
        <v>0</v>
      </c>
    </row>
    <row r="235" spans="1:2">
      <c r="A235" t="s">
        <v>399</v>
      </c>
      <c r="B235">
        <f>[4]p65!B235</f>
        <v>0</v>
      </c>
    </row>
    <row r="236" spans="1:2">
      <c r="A236" t="s">
        <v>400</v>
      </c>
      <c r="B236">
        <f>[4]p65!B236</f>
        <v>0</v>
      </c>
    </row>
    <row r="237" spans="1:2">
      <c r="A237" t="s">
        <v>401</v>
      </c>
      <c r="B237">
        <f>[4]p65!B237</f>
        <v>0</v>
      </c>
    </row>
    <row r="238" spans="1:2">
      <c r="A238" t="s">
        <v>402</v>
      </c>
      <c r="B238">
        <f>[4]p65!B238</f>
        <v>0</v>
      </c>
    </row>
    <row r="239" spans="1:2">
      <c r="A239" t="s">
        <v>403</v>
      </c>
      <c r="B239">
        <f>[4]p65!B239</f>
        <v>0</v>
      </c>
    </row>
    <row r="240" spans="1:2">
      <c r="A240" t="s">
        <v>404</v>
      </c>
      <c r="B240">
        <f>[4]p65!B240</f>
        <v>0</v>
      </c>
    </row>
    <row r="241" spans="1:2">
      <c r="A241" t="s">
        <v>405</v>
      </c>
      <c r="B241">
        <f>[4]p65!B241</f>
        <v>0</v>
      </c>
    </row>
    <row r="242" spans="1:2">
      <c r="A242" t="s">
        <v>406</v>
      </c>
      <c r="B242">
        <f>[4]p65!B242</f>
        <v>0</v>
      </c>
    </row>
    <row r="243" spans="1:2">
      <c r="A243" t="s">
        <v>407</v>
      </c>
      <c r="B243">
        <f>[4]p65!B243</f>
        <v>0</v>
      </c>
    </row>
    <row r="244" spans="1:2">
      <c r="A244" t="s">
        <v>408</v>
      </c>
      <c r="B244">
        <f>[4]p65!B244</f>
        <v>0</v>
      </c>
    </row>
    <row r="245" spans="1:2">
      <c r="A245" t="s">
        <v>409</v>
      </c>
      <c r="B245">
        <f>[4]p65!B245</f>
        <v>0</v>
      </c>
    </row>
    <row r="246" spans="1:2">
      <c r="A246" t="s">
        <v>410</v>
      </c>
      <c r="B246">
        <f>[4]p65!B246</f>
        <v>0</v>
      </c>
    </row>
    <row r="247" spans="1:2">
      <c r="A247" t="s">
        <v>411</v>
      </c>
      <c r="B247">
        <f>[4]p65!B247</f>
        <v>0</v>
      </c>
    </row>
    <row r="248" spans="1:2">
      <c r="A248" t="s">
        <v>412</v>
      </c>
      <c r="B248">
        <f>[4]p65!B248</f>
        <v>0</v>
      </c>
    </row>
    <row r="249" spans="1:2">
      <c r="A249" t="s">
        <v>413</v>
      </c>
      <c r="B249">
        <f>[4]p65!B249</f>
        <v>0</v>
      </c>
    </row>
    <row r="250" spans="1:2">
      <c r="A250" t="s">
        <v>414</v>
      </c>
      <c r="B250">
        <f>[4]p65!B250</f>
        <v>0</v>
      </c>
    </row>
    <row r="251" spans="1:2">
      <c r="A251" t="s">
        <v>415</v>
      </c>
      <c r="B251">
        <f>[4]p65!B251</f>
        <v>0</v>
      </c>
    </row>
    <row r="252" spans="1:2">
      <c r="A252" t="s">
        <v>416</v>
      </c>
      <c r="B252">
        <f>[4]p65!B252</f>
        <v>0</v>
      </c>
    </row>
    <row r="253" spans="1:2">
      <c r="A253" t="s">
        <v>417</v>
      </c>
      <c r="B253">
        <f>[4]p65!B253</f>
        <v>0</v>
      </c>
    </row>
    <row r="254" spans="1:2">
      <c r="A254" t="s">
        <v>418</v>
      </c>
      <c r="B254">
        <f>[4]p65!B254</f>
        <v>0</v>
      </c>
    </row>
    <row r="255" spans="1:2">
      <c r="A255" t="s">
        <v>419</v>
      </c>
      <c r="B255">
        <f>[4]p65!B255</f>
        <v>0</v>
      </c>
    </row>
    <row r="256" spans="1:2">
      <c r="A256" t="s">
        <v>420</v>
      </c>
      <c r="B256">
        <f>[4]p65!B256</f>
        <v>0</v>
      </c>
    </row>
    <row r="257" spans="1:2">
      <c r="A257" t="s">
        <v>421</v>
      </c>
      <c r="B257">
        <f>[4]p65!B257</f>
        <v>0</v>
      </c>
    </row>
    <row r="258" spans="1:2">
      <c r="A258" t="s">
        <v>422</v>
      </c>
      <c r="B258">
        <f>[4]p65!B258</f>
        <v>0</v>
      </c>
    </row>
    <row r="259" spans="1:2">
      <c r="A259" t="s">
        <v>423</v>
      </c>
      <c r="B259">
        <f>[4]p65!B259</f>
        <v>0</v>
      </c>
    </row>
    <row r="260" spans="1:2">
      <c r="A260" t="s">
        <v>1065</v>
      </c>
      <c r="B260">
        <f>[4]p65!B260</f>
        <v>0</v>
      </c>
    </row>
    <row r="261" spans="1:2">
      <c r="A261" t="s">
        <v>1066</v>
      </c>
      <c r="B261">
        <f>[4]p65!B261</f>
        <v>0</v>
      </c>
    </row>
    <row r="262" spans="1:2">
      <c r="A262" t="s">
        <v>227</v>
      </c>
      <c r="B262">
        <f>[4]p65!B262</f>
        <v>0</v>
      </c>
    </row>
    <row r="263" spans="1:2">
      <c r="A263" t="s">
        <v>228</v>
      </c>
      <c r="B263">
        <f>[4]p65!B263</f>
        <v>0</v>
      </c>
    </row>
    <row r="264" spans="1:2">
      <c r="A264" t="s">
        <v>346</v>
      </c>
      <c r="B264">
        <f>[4]p65!B264</f>
        <v>0</v>
      </c>
    </row>
    <row r="265" spans="1:2">
      <c r="A265" t="s">
        <v>355</v>
      </c>
      <c r="B265">
        <f>[4]p65!B265</f>
        <v>0</v>
      </c>
    </row>
    <row r="266" spans="1:2">
      <c r="A266" t="s">
        <v>338</v>
      </c>
      <c r="B266">
        <f>[4]p65!B266</f>
        <v>0</v>
      </c>
    </row>
    <row r="267" spans="1:2">
      <c r="A267" t="s">
        <v>339</v>
      </c>
      <c r="B267">
        <f>[4]p65!B267</f>
        <v>0</v>
      </c>
    </row>
    <row r="268" spans="1:2">
      <c r="A268" t="s">
        <v>1067</v>
      </c>
      <c r="B268">
        <f>[4]p65!B268</f>
        <v>0</v>
      </c>
    </row>
    <row r="269" spans="1:2">
      <c r="A269" t="s">
        <v>1068</v>
      </c>
      <c r="B269">
        <f>[4]p65!B269</f>
        <v>0</v>
      </c>
    </row>
    <row r="270" spans="1:2">
      <c r="A270" t="s">
        <v>1069</v>
      </c>
      <c r="B270">
        <f>[4]p65!B270</f>
        <v>0</v>
      </c>
    </row>
    <row r="271" spans="1:2">
      <c r="A271" t="s">
        <v>1070</v>
      </c>
      <c r="B271">
        <f>[4]p65!B271</f>
        <v>0</v>
      </c>
    </row>
    <row r="272" spans="1:2">
      <c r="A272" t="s">
        <v>1071</v>
      </c>
      <c r="B272">
        <f>[4]p65!B272</f>
        <v>0</v>
      </c>
    </row>
    <row r="273" spans="1:2">
      <c r="A273" t="s">
        <v>1072</v>
      </c>
      <c r="B273">
        <f>[4]p65!B273</f>
        <v>0</v>
      </c>
    </row>
    <row r="274" spans="1:2">
      <c r="A274" t="s">
        <v>1073</v>
      </c>
      <c r="B274">
        <f>[4]p65!B274</f>
        <v>0</v>
      </c>
    </row>
    <row r="275" spans="1:2">
      <c r="A275" t="s">
        <v>1087</v>
      </c>
      <c r="B275">
        <f>[4]p65!B275</f>
        <v>0</v>
      </c>
    </row>
    <row r="276" spans="1:2">
      <c r="A276" t="s">
        <v>1088</v>
      </c>
      <c r="B276">
        <f>[4]p65!B276</f>
        <v>0</v>
      </c>
    </row>
    <row r="277" spans="1:2">
      <c r="A277" t="s">
        <v>1091</v>
      </c>
      <c r="B277">
        <f>[4]p65!B277</f>
        <v>0</v>
      </c>
    </row>
    <row r="278" spans="1:2">
      <c r="A278" t="s">
        <v>1092</v>
      </c>
      <c r="B278">
        <f>[4]p65!B278</f>
        <v>0</v>
      </c>
    </row>
    <row r="279" spans="1:2">
      <c r="A279" t="s">
        <v>1093</v>
      </c>
      <c r="B279">
        <f>[4]p65!B279</f>
        <v>0</v>
      </c>
    </row>
    <row r="280" spans="1:2">
      <c r="A280" t="s">
        <v>1094</v>
      </c>
      <c r="B280">
        <f>[4]p65!B280</f>
        <v>0</v>
      </c>
    </row>
    <row r="281" spans="1:2">
      <c r="A281" t="s">
        <v>1099</v>
      </c>
      <c r="B281">
        <f>[4]p65!B281</f>
        <v>0</v>
      </c>
    </row>
    <row r="282" spans="1:2">
      <c r="A282" t="s">
        <v>1100</v>
      </c>
      <c r="B282">
        <f>[4]p65!B282</f>
        <v>0</v>
      </c>
    </row>
    <row r="283" spans="1:2">
      <c r="A283" t="s">
        <v>1095</v>
      </c>
      <c r="B283">
        <f>[4]p65!B283</f>
        <v>0</v>
      </c>
    </row>
    <row r="284" spans="1:2">
      <c r="A284" t="s">
        <v>1096</v>
      </c>
      <c r="B284">
        <f>[4]p65!B284</f>
        <v>0</v>
      </c>
    </row>
    <row r="285" spans="1:2">
      <c r="A285" t="s">
        <v>1097</v>
      </c>
      <c r="B285">
        <f>[4]p65!B285</f>
        <v>0</v>
      </c>
    </row>
    <row r="286" spans="1:2">
      <c r="A286" t="s">
        <v>1101</v>
      </c>
      <c r="B286">
        <f>[4]p65!B286</f>
        <v>0</v>
      </c>
    </row>
    <row r="287" spans="1:2">
      <c r="A287" t="s">
        <v>1102</v>
      </c>
      <c r="B287">
        <f>[4]p65!B287</f>
        <v>0</v>
      </c>
    </row>
    <row r="288" spans="1:2">
      <c r="A288" t="s">
        <v>1103</v>
      </c>
      <c r="B288">
        <f>[4]p65!B288</f>
        <v>0</v>
      </c>
    </row>
    <row r="289" spans="1:2">
      <c r="A289" t="s">
        <v>1069</v>
      </c>
      <c r="B289">
        <f>[4]p65!B289</f>
        <v>0</v>
      </c>
    </row>
    <row r="290" spans="1:2">
      <c r="A290" t="s">
        <v>508</v>
      </c>
      <c r="B290">
        <f>[4]p65!B290</f>
        <v>0</v>
      </c>
    </row>
    <row r="291" spans="1:2">
      <c r="A291" t="s">
        <v>1104</v>
      </c>
      <c r="B291">
        <f>[4]p65!B291</f>
        <v>0</v>
      </c>
    </row>
  </sheetData>
  <phoneticPr fontId="33" type="noConversion"/>
  <pageMargins left="0.75" right="0.75" top="1" bottom="1" header="0.5" footer="0.5"/>
  <headerFooter alignWithMargins="0"/>
  <drawing r:id="rId1"/>
</worksheet>
</file>

<file path=xl/worksheets/sheet7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0"/>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1220</v>
      </c>
    </row>
    <row r="2" spans="1:11">
      <c r="A2">
        <v>66</v>
      </c>
      <c r="B2" t="s">
        <v>176</v>
      </c>
      <c r="C2" t="s">
        <v>177</v>
      </c>
      <c r="D2" t="s">
        <v>178</v>
      </c>
      <c r="E2" t="s">
        <v>8</v>
      </c>
      <c r="F2" t="s">
        <v>179</v>
      </c>
      <c r="G2" t="s">
        <v>10</v>
      </c>
      <c r="H2" t="s">
        <v>180</v>
      </c>
    </row>
    <row r="3" spans="1:11">
      <c r="A3" t="s">
        <v>181</v>
      </c>
      <c r="B3">
        <f>[4]p66!B3</f>
        <v>0</v>
      </c>
      <c r="C3">
        <f>[4]p66!C3</f>
        <v>0</v>
      </c>
      <c r="D3">
        <f>[4]p66!D3</f>
        <v>0</v>
      </c>
      <c r="E3">
        <f>[4]p66!E3</f>
        <v>0</v>
      </c>
      <c r="F3">
        <f>[4]p66!F3</f>
        <v>0</v>
      </c>
      <c r="G3">
        <f>[4]p66!G3</f>
        <v>0</v>
      </c>
      <c r="H3">
        <f>[4]p66!H3</f>
        <v>0</v>
      </c>
      <c r="I3">
        <f>[4]p66!I3</f>
        <v>0</v>
      </c>
      <c r="J3">
        <f>[4]p66!J3</f>
        <v>0</v>
      </c>
      <c r="K3">
        <f>[4]p66!K3</f>
        <v>0</v>
      </c>
    </row>
    <row r="4" spans="1:11">
      <c r="A4" t="s">
        <v>182</v>
      </c>
      <c r="B4">
        <f>[4]p66!B4</f>
        <v>0</v>
      </c>
      <c r="C4">
        <f>[4]p66!C4</f>
        <v>0</v>
      </c>
      <c r="D4">
        <f>[4]p66!D4</f>
        <v>0</v>
      </c>
      <c r="E4">
        <f>[4]p66!E4</f>
        <v>0</v>
      </c>
      <c r="F4">
        <f>[4]p66!F4</f>
        <v>0</v>
      </c>
      <c r="G4">
        <f>[4]p66!G4</f>
        <v>0</v>
      </c>
      <c r="H4">
        <f>[4]p66!H4</f>
        <v>0</v>
      </c>
      <c r="I4">
        <f>[4]p66!I4</f>
        <v>0</v>
      </c>
      <c r="J4">
        <f>[4]p66!J4</f>
        <v>0</v>
      </c>
      <c r="K4">
        <f>[4]p66!K4</f>
        <v>0</v>
      </c>
    </row>
    <row r="5" spans="1:11">
      <c r="A5" t="s">
        <v>183</v>
      </c>
      <c r="B5">
        <f>[4]p66!B5</f>
        <v>0</v>
      </c>
      <c r="C5">
        <f>[4]p66!C5</f>
        <v>0</v>
      </c>
      <c r="D5">
        <f>[4]p66!D5</f>
        <v>0</v>
      </c>
      <c r="E5">
        <f>[4]p66!E5</f>
        <v>0</v>
      </c>
      <c r="F5">
        <f>[4]p66!F5</f>
        <v>0</v>
      </c>
      <c r="G5">
        <f>[4]p66!G5</f>
        <v>0</v>
      </c>
      <c r="H5">
        <f>[4]p66!H5</f>
        <v>0</v>
      </c>
      <c r="I5">
        <f>[4]p66!I5</f>
        <v>0</v>
      </c>
      <c r="J5">
        <f>[4]p66!J5</f>
        <v>0</v>
      </c>
      <c r="K5">
        <f>[4]p66!K5</f>
        <v>0</v>
      </c>
    </row>
    <row r="6" spans="1:11">
      <c r="A6" t="s">
        <v>184</v>
      </c>
      <c r="B6">
        <f>[4]p66!B6</f>
        <v>0</v>
      </c>
      <c r="C6">
        <f>[4]p66!C6</f>
        <v>0</v>
      </c>
      <c r="D6">
        <f>[4]p66!D6</f>
        <v>0</v>
      </c>
      <c r="E6">
        <f>[4]p66!E6</f>
        <v>0</v>
      </c>
      <c r="F6">
        <f>[4]p66!F6</f>
        <v>0</v>
      </c>
      <c r="G6">
        <f>[4]p66!G6</f>
        <v>0</v>
      </c>
      <c r="H6">
        <f>[4]p66!H6</f>
        <v>0</v>
      </c>
      <c r="I6">
        <f>[4]p66!I6</f>
        <v>0</v>
      </c>
      <c r="J6">
        <f>[4]p66!J6</f>
        <v>0</v>
      </c>
      <c r="K6">
        <f>[4]p66!K6</f>
        <v>0</v>
      </c>
    </row>
    <row r="7" spans="1:11">
      <c r="A7" t="s">
        <v>185</v>
      </c>
      <c r="B7">
        <f>[4]p66!B7</f>
        <v>0</v>
      </c>
      <c r="C7">
        <f>[4]p66!C7</f>
        <v>0</v>
      </c>
      <c r="D7">
        <f>[4]p66!D7</f>
        <v>0</v>
      </c>
      <c r="E7">
        <f>[4]p66!E7</f>
        <v>0</v>
      </c>
      <c r="F7">
        <f>[4]p66!F7</f>
        <v>0</v>
      </c>
      <c r="G7">
        <f>[4]p66!G7</f>
        <v>0</v>
      </c>
      <c r="H7">
        <f>[4]p66!H7</f>
        <v>0</v>
      </c>
      <c r="I7">
        <f>[4]p66!I7</f>
        <v>0</v>
      </c>
      <c r="J7">
        <f>[4]p66!J7</f>
        <v>0</v>
      </c>
      <c r="K7">
        <f>[4]p66!K7</f>
        <v>0</v>
      </c>
    </row>
    <row r="8" spans="1:11">
      <c r="A8" t="s">
        <v>186</v>
      </c>
      <c r="B8">
        <f>[4]p66!B8</f>
        <v>0</v>
      </c>
      <c r="C8">
        <f>[4]p66!C8</f>
        <v>0</v>
      </c>
      <c r="D8">
        <f>[4]p66!D8</f>
        <v>0</v>
      </c>
      <c r="E8">
        <f>[4]p66!E8</f>
        <v>0</v>
      </c>
      <c r="F8">
        <f>[4]p66!F8</f>
        <v>0</v>
      </c>
      <c r="G8">
        <f>[4]p66!G8</f>
        <v>0</v>
      </c>
      <c r="H8">
        <f>[4]p66!H8</f>
        <v>0</v>
      </c>
      <c r="I8">
        <f>[4]p66!I8</f>
        <v>0</v>
      </c>
      <c r="J8">
        <f>[4]p66!J8</f>
        <v>0</v>
      </c>
      <c r="K8">
        <f>[4]p66!K8</f>
        <v>0</v>
      </c>
    </row>
    <row r="9" spans="1:11">
      <c r="A9" t="s">
        <v>187</v>
      </c>
      <c r="B9">
        <f>[4]p66!B9</f>
        <v>0</v>
      </c>
      <c r="C9">
        <f>[4]p66!C9</f>
        <v>0</v>
      </c>
      <c r="D9">
        <f>[4]p66!D9</f>
        <v>0</v>
      </c>
      <c r="E9">
        <f>[4]p66!E9</f>
        <v>0</v>
      </c>
      <c r="F9">
        <f>[4]p66!F9</f>
        <v>0</v>
      </c>
      <c r="G9">
        <f>[4]p66!G9</f>
        <v>0</v>
      </c>
      <c r="H9">
        <f>[4]p66!H9</f>
        <v>0</v>
      </c>
      <c r="I9">
        <f>[4]p66!I9</f>
        <v>0</v>
      </c>
      <c r="J9">
        <f>[4]p66!J9</f>
        <v>0</v>
      </c>
      <c r="K9">
        <f>[4]p66!K9</f>
        <v>0</v>
      </c>
    </row>
    <row r="10" spans="1:11">
      <c r="A10" t="s">
        <v>188</v>
      </c>
      <c r="B10">
        <f>[4]p66!B10</f>
        <v>0</v>
      </c>
      <c r="C10">
        <f>[4]p66!C10</f>
        <v>0</v>
      </c>
      <c r="D10">
        <f>[4]p66!D10</f>
        <v>0</v>
      </c>
      <c r="E10">
        <f>[4]p66!E10</f>
        <v>0</v>
      </c>
      <c r="F10">
        <f>[4]p66!F10</f>
        <v>0</v>
      </c>
      <c r="G10">
        <f>[4]p66!G10</f>
        <v>0</v>
      </c>
      <c r="H10">
        <f>[4]p66!H10</f>
        <v>0</v>
      </c>
      <c r="I10">
        <f>[4]p66!I10</f>
        <v>0</v>
      </c>
      <c r="J10">
        <f>[4]p66!J10</f>
        <v>0</v>
      </c>
      <c r="K10">
        <f>[4]p66!K10</f>
        <v>0</v>
      </c>
    </row>
    <row r="11" spans="1:11">
      <c r="A11" t="s">
        <v>189</v>
      </c>
      <c r="B11">
        <f>[4]p66!B11</f>
        <v>0</v>
      </c>
      <c r="C11">
        <f>[4]p66!C11</f>
        <v>0</v>
      </c>
      <c r="D11">
        <f>[4]p66!D11</f>
        <v>0</v>
      </c>
      <c r="E11">
        <f>[4]p66!E11</f>
        <v>0</v>
      </c>
      <c r="F11">
        <f>[4]p66!F11</f>
        <v>0</v>
      </c>
      <c r="G11">
        <f>[4]p66!G11</f>
        <v>0</v>
      </c>
      <c r="H11">
        <f>[4]p66!H11</f>
        <v>0</v>
      </c>
      <c r="I11">
        <f>[4]p66!I11</f>
        <v>0</v>
      </c>
      <c r="J11">
        <f>[4]p66!J11</f>
        <v>0</v>
      </c>
      <c r="K11">
        <f>[4]p66!K11</f>
        <v>0</v>
      </c>
    </row>
    <row r="12" spans="1:11">
      <c r="A12" t="s">
        <v>190</v>
      </c>
      <c r="B12">
        <f>[4]p66!B12</f>
        <v>0</v>
      </c>
      <c r="C12">
        <f>[4]p66!C12</f>
        <v>0</v>
      </c>
      <c r="D12">
        <f>[4]p66!D12</f>
        <v>0</v>
      </c>
      <c r="E12">
        <f>[4]p66!E12</f>
        <v>0</v>
      </c>
      <c r="F12">
        <f>[4]p66!F12</f>
        <v>0</v>
      </c>
      <c r="G12">
        <f>[4]p66!G12</f>
        <v>0</v>
      </c>
      <c r="H12">
        <f>[4]p66!H12</f>
        <v>0</v>
      </c>
      <c r="I12">
        <f>[4]p66!I12</f>
        <v>0</v>
      </c>
      <c r="J12">
        <f>[4]p66!J12</f>
        <v>0</v>
      </c>
      <c r="K12">
        <f>[4]p66!K12</f>
        <v>0</v>
      </c>
    </row>
    <row r="13" spans="1:11">
      <c r="A13" t="s">
        <v>191</v>
      </c>
      <c r="B13">
        <f>[4]p66!B13</f>
        <v>0</v>
      </c>
      <c r="C13">
        <f>[4]p66!C13</f>
        <v>0</v>
      </c>
      <c r="D13">
        <f>[4]p66!D13</f>
        <v>0</v>
      </c>
      <c r="E13">
        <f>[4]p66!E13</f>
        <v>0</v>
      </c>
      <c r="F13">
        <f>[4]p66!F13</f>
        <v>0</v>
      </c>
      <c r="G13">
        <f>[4]p66!G13</f>
        <v>0</v>
      </c>
      <c r="H13">
        <f>[4]p66!H13</f>
        <v>0</v>
      </c>
      <c r="I13">
        <f>[4]p66!I13</f>
        <v>0</v>
      </c>
      <c r="J13">
        <f>[4]p66!J13</f>
        <v>0</v>
      </c>
      <c r="K13">
        <f>[4]p66!K13</f>
        <v>0</v>
      </c>
    </row>
    <row r="14" spans="1:11">
      <c r="A14" t="s">
        <v>192</v>
      </c>
      <c r="B14">
        <f>[4]p66!B14</f>
        <v>0</v>
      </c>
      <c r="C14">
        <f>[4]p66!C14</f>
        <v>0</v>
      </c>
      <c r="D14">
        <f>[4]p66!D14</f>
        <v>0</v>
      </c>
      <c r="E14">
        <f>[4]p66!E14</f>
        <v>0</v>
      </c>
      <c r="F14">
        <f>[4]p66!F14</f>
        <v>0</v>
      </c>
      <c r="G14">
        <f>[4]p66!G14</f>
        <v>0</v>
      </c>
      <c r="H14">
        <f>[4]p66!H14</f>
        <v>0</v>
      </c>
      <c r="I14">
        <f>[4]p66!I14</f>
        <v>0</v>
      </c>
      <c r="J14">
        <f>[4]p66!J14</f>
        <v>0</v>
      </c>
      <c r="K14">
        <f>[4]p66!K14</f>
        <v>0</v>
      </c>
    </row>
    <row r="15" spans="1:11">
      <c r="A15" t="s">
        <v>193</v>
      </c>
      <c r="B15">
        <f>[4]p66!B15</f>
        <v>0</v>
      </c>
      <c r="C15">
        <f>[4]p66!C15</f>
        <v>0</v>
      </c>
      <c r="D15">
        <f>[4]p66!D15</f>
        <v>0</v>
      </c>
      <c r="E15">
        <f>[4]p66!E15</f>
        <v>0</v>
      </c>
      <c r="F15">
        <f>[4]p66!F15</f>
        <v>0</v>
      </c>
      <c r="G15">
        <f>[4]p66!G15</f>
        <v>0</v>
      </c>
      <c r="H15">
        <f>[4]p66!H15</f>
        <v>0</v>
      </c>
      <c r="I15">
        <f>[4]p66!I15</f>
        <v>0</v>
      </c>
      <c r="J15">
        <f>[4]p66!J15</f>
        <v>0</v>
      </c>
      <c r="K15">
        <f>[4]p66!K15</f>
        <v>0</v>
      </c>
    </row>
    <row r="16" spans="1:11">
      <c r="A16" t="s">
        <v>194</v>
      </c>
      <c r="B16">
        <f>[4]p66!B16</f>
        <v>0</v>
      </c>
      <c r="C16">
        <f>[4]p66!C16</f>
        <v>0</v>
      </c>
      <c r="D16">
        <f>[4]p66!D16</f>
        <v>0</v>
      </c>
      <c r="E16">
        <f>[4]p66!E16</f>
        <v>0</v>
      </c>
      <c r="F16">
        <f>[4]p66!F16</f>
        <v>0</v>
      </c>
      <c r="G16">
        <f>[4]p66!G16</f>
        <v>0</v>
      </c>
      <c r="H16">
        <f>[4]p66!H16</f>
        <v>0</v>
      </c>
      <c r="I16">
        <f>[4]p66!I16</f>
        <v>0</v>
      </c>
      <c r="J16">
        <f>[4]p66!J16</f>
        <v>0</v>
      </c>
      <c r="K16">
        <f>[4]p66!K16</f>
        <v>0</v>
      </c>
    </row>
    <row r="17" spans="1:11">
      <c r="A17" t="s">
        <v>195</v>
      </c>
      <c r="B17">
        <f>[4]p66!B17</f>
        <v>0</v>
      </c>
      <c r="C17">
        <f>[4]p66!C17</f>
        <v>0</v>
      </c>
      <c r="D17">
        <f>[4]p66!D17</f>
        <v>0</v>
      </c>
      <c r="E17">
        <f>[4]p66!E17</f>
        <v>0</v>
      </c>
      <c r="F17">
        <f>[4]p66!F17</f>
        <v>0</v>
      </c>
      <c r="G17">
        <f>[4]p66!G17</f>
        <v>0</v>
      </c>
      <c r="H17">
        <f>[4]p66!H17</f>
        <v>0</v>
      </c>
      <c r="I17">
        <f>[4]p66!I17</f>
        <v>0</v>
      </c>
      <c r="J17">
        <f>[4]p66!J17</f>
        <v>0</v>
      </c>
      <c r="K17">
        <f>[4]p66!K17</f>
        <v>0</v>
      </c>
    </row>
    <row r="18" spans="1:11">
      <c r="A18" t="s">
        <v>196</v>
      </c>
      <c r="B18">
        <f>[4]p66!B18</f>
        <v>0</v>
      </c>
      <c r="C18">
        <f>[4]p66!C18</f>
        <v>0</v>
      </c>
      <c r="D18">
        <f>[4]p66!D18</f>
        <v>0</v>
      </c>
      <c r="E18">
        <f>[4]p66!E18</f>
        <v>0</v>
      </c>
      <c r="F18">
        <f>[4]p66!F18</f>
        <v>0</v>
      </c>
      <c r="G18">
        <f>[4]p66!G18</f>
        <v>0</v>
      </c>
      <c r="H18">
        <f>[4]p66!H18</f>
        <v>0</v>
      </c>
      <c r="I18">
        <f>[4]p66!I18</f>
        <v>0</v>
      </c>
      <c r="J18">
        <f>[4]p66!J18</f>
        <v>0</v>
      </c>
      <c r="K18">
        <f>[4]p66!K18</f>
        <v>0</v>
      </c>
    </row>
    <row r="19" spans="1:11">
      <c r="A19" t="s">
        <v>197</v>
      </c>
      <c r="B19">
        <f>[4]p66!B19</f>
        <v>0</v>
      </c>
      <c r="C19">
        <f>[4]p66!C19</f>
        <v>0</v>
      </c>
      <c r="D19">
        <f>[4]p66!D19</f>
        <v>0</v>
      </c>
      <c r="E19">
        <f>[4]p66!E19</f>
        <v>0</v>
      </c>
      <c r="F19">
        <f>[4]p66!F19</f>
        <v>0</v>
      </c>
      <c r="G19">
        <f>[4]p66!G19</f>
        <v>0</v>
      </c>
      <c r="H19">
        <f>[4]p66!H19</f>
        <v>0</v>
      </c>
      <c r="I19">
        <f>[4]p66!I19</f>
        <v>0</v>
      </c>
      <c r="J19">
        <f>[4]p66!J19</f>
        <v>0</v>
      </c>
      <c r="K19">
        <f>[4]p66!K19</f>
        <v>0</v>
      </c>
    </row>
    <row r="20" spans="1:11">
      <c r="A20" t="s">
        <v>198</v>
      </c>
      <c r="B20">
        <f>[4]p66!B20</f>
        <v>0</v>
      </c>
      <c r="C20">
        <f>[4]p66!C20</f>
        <v>0</v>
      </c>
      <c r="D20">
        <f>[4]p66!D20</f>
        <v>0</v>
      </c>
      <c r="E20">
        <f>[4]p66!E20</f>
        <v>0</v>
      </c>
      <c r="F20">
        <f>[4]p66!F20</f>
        <v>0</v>
      </c>
      <c r="G20">
        <f>[4]p66!G20</f>
        <v>0</v>
      </c>
      <c r="H20">
        <f>[4]p66!H20</f>
        <v>0</v>
      </c>
      <c r="I20">
        <f>[4]p66!I20</f>
        <v>0</v>
      </c>
      <c r="J20">
        <f>[4]p66!J20</f>
        <v>0</v>
      </c>
      <c r="K20">
        <f>[4]p66!K20</f>
        <v>0</v>
      </c>
    </row>
    <row r="21" spans="1:11">
      <c r="A21" t="s">
        <v>199</v>
      </c>
      <c r="B21">
        <f>[4]p66!B21</f>
        <v>0</v>
      </c>
      <c r="C21">
        <f>[4]p66!C21</f>
        <v>0</v>
      </c>
      <c r="D21">
        <f>[4]p66!D21</f>
        <v>0</v>
      </c>
      <c r="E21">
        <f>[4]p66!E21</f>
        <v>0</v>
      </c>
      <c r="F21">
        <f>[4]p66!F21</f>
        <v>0</v>
      </c>
      <c r="G21">
        <f>[4]p66!G21</f>
        <v>0</v>
      </c>
      <c r="H21">
        <f>[4]p66!H21</f>
        <v>0</v>
      </c>
      <c r="I21">
        <f>[4]p66!I21</f>
        <v>0</v>
      </c>
      <c r="J21">
        <f>[4]p66!J21</f>
        <v>0</v>
      </c>
      <c r="K21">
        <f>[4]p66!K21</f>
        <v>0</v>
      </c>
    </row>
    <row r="22" spans="1:11">
      <c r="A22" t="s">
        <v>200</v>
      </c>
      <c r="B22">
        <f>[4]p66!B22</f>
        <v>0</v>
      </c>
      <c r="C22">
        <f>[4]p66!C22</f>
        <v>0</v>
      </c>
      <c r="D22">
        <f>[4]p66!D22</f>
        <v>0</v>
      </c>
      <c r="E22">
        <f>[4]p66!E22</f>
        <v>0</v>
      </c>
      <c r="F22">
        <f>[4]p66!F22</f>
        <v>0</v>
      </c>
      <c r="G22">
        <f>[4]p66!G22</f>
        <v>0</v>
      </c>
      <c r="H22">
        <f>[4]p66!H22</f>
        <v>0</v>
      </c>
      <c r="I22">
        <f>[4]p66!I22</f>
        <v>0</v>
      </c>
      <c r="J22">
        <f>[4]p66!J22</f>
        <v>0</v>
      </c>
      <c r="K22">
        <f>[4]p66!K22</f>
        <v>0</v>
      </c>
    </row>
    <row r="23" spans="1:11">
      <c r="A23" t="s">
        <v>201</v>
      </c>
      <c r="B23">
        <f>[4]p66!B23</f>
        <v>0</v>
      </c>
      <c r="C23">
        <f>[4]p66!C23</f>
        <v>0</v>
      </c>
      <c r="D23">
        <f>[4]p66!D23</f>
        <v>0</v>
      </c>
      <c r="E23">
        <f>[4]p66!E23</f>
        <v>0</v>
      </c>
      <c r="F23">
        <f>[4]p66!F23</f>
        <v>0</v>
      </c>
      <c r="G23">
        <f>[4]p66!G23</f>
        <v>0</v>
      </c>
      <c r="H23">
        <f>[4]p66!H23</f>
        <v>0</v>
      </c>
      <c r="I23">
        <f>[4]p66!I23</f>
        <v>0</v>
      </c>
      <c r="J23">
        <f>[4]p66!J23</f>
        <v>0</v>
      </c>
      <c r="K23">
        <f>[4]p66!K23</f>
        <v>0</v>
      </c>
    </row>
    <row r="24" spans="1:11">
      <c r="A24" t="s">
        <v>202</v>
      </c>
      <c r="B24">
        <f>[4]p66!B24</f>
        <v>0</v>
      </c>
      <c r="C24">
        <f>[4]p66!C24</f>
        <v>0</v>
      </c>
      <c r="D24">
        <f>[4]p66!D24</f>
        <v>0</v>
      </c>
      <c r="E24">
        <f>[4]p66!E24</f>
        <v>0</v>
      </c>
      <c r="F24">
        <f>[4]p66!F24</f>
        <v>0</v>
      </c>
      <c r="G24">
        <f>[4]p66!G24</f>
        <v>0</v>
      </c>
      <c r="H24">
        <f>[4]p66!H24</f>
        <v>0</v>
      </c>
      <c r="I24">
        <f>[4]p66!I24</f>
        <v>0</v>
      </c>
      <c r="J24">
        <f>[4]p66!J24</f>
        <v>0</v>
      </c>
      <c r="K24">
        <f>[4]p66!K24</f>
        <v>0</v>
      </c>
    </row>
    <row r="25" spans="1:11">
      <c r="A25" t="s">
        <v>203</v>
      </c>
      <c r="B25">
        <f>[4]p66!B25</f>
        <v>0</v>
      </c>
      <c r="C25">
        <f>[4]p66!C25</f>
        <v>0</v>
      </c>
      <c r="D25">
        <f>[4]p66!D25</f>
        <v>0</v>
      </c>
      <c r="E25">
        <f>[4]p66!E25</f>
        <v>0</v>
      </c>
      <c r="F25">
        <f>[4]p66!F25</f>
        <v>0</v>
      </c>
      <c r="G25">
        <f>[4]p66!G25</f>
        <v>0</v>
      </c>
      <c r="H25">
        <f>[4]p66!H25</f>
        <v>0</v>
      </c>
      <c r="I25">
        <f>[4]p66!I25</f>
        <v>0</v>
      </c>
      <c r="J25">
        <f>[4]p66!J25</f>
        <v>0</v>
      </c>
      <c r="K25">
        <f>[4]p66!K25</f>
        <v>0</v>
      </c>
    </row>
    <row r="26" spans="1:11">
      <c r="A26" t="s">
        <v>204</v>
      </c>
      <c r="B26">
        <f>[4]p66!B26</f>
        <v>0</v>
      </c>
      <c r="C26">
        <f>[4]p66!C26</f>
        <v>0</v>
      </c>
      <c r="D26">
        <f>[4]p66!D26</f>
        <v>0</v>
      </c>
      <c r="E26">
        <f>[4]p66!E26</f>
        <v>0</v>
      </c>
      <c r="F26">
        <f>[4]p66!F26</f>
        <v>0</v>
      </c>
      <c r="G26">
        <f>[4]p66!G26</f>
        <v>0</v>
      </c>
      <c r="H26">
        <f>[4]p66!H26</f>
        <v>0</v>
      </c>
      <c r="I26">
        <f>[4]p66!I26</f>
        <v>0</v>
      </c>
      <c r="J26">
        <f>[4]p66!J26</f>
        <v>0</v>
      </c>
      <c r="K26">
        <f>[4]p66!K26</f>
        <v>0</v>
      </c>
    </row>
    <row r="27" spans="1:11">
      <c r="A27" t="s">
        <v>205</v>
      </c>
      <c r="B27">
        <f>[4]p66!B27</f>
        <v>0</v>
      </c>
      <c r="C27">
        <f>[4]p66!C27</f>
        <v>0</v>
      </c>
      <c r="D27">
        <f>[4]p66!D27</f>
        <v>0</v>
      </c>
      <c r="E27">
        <f>[4]p66!E27</f>
        <v>0</v>
      </c>
      <c r="F27">
        <f>[4]p66!F27</f>
        <v>0</v>
      </c>
      <c r="G27">
        <f>[4]p66!G27</f>
        <v>0</v>
      </c>
      <c r="H27">
        <f>[4]p66!H27</f>
        <v>0</v>
      </c>
      <c r="I27">
        <f>[4]p66!I27</f>
        <v>0</v>
      </c>
      <c r="J27">
        <f>[4]p66!J27</f>
        <v>0</v>
      </c>
      <c r="K27">
        <f>[4]p66!K27</f>
        <v>0</v>
      </c>
    </row>
    <row r="28" spans="1:11">
      <c r="A28" t="s">
        <v>206</v>
      </c>
      <c r="B28">
        <f>[4]p66!B28</f>
        <v>0</v>
      </c>
      <c r="C28">
        <f>[4]p66!C28</f>
        <v>0</v>
      </c>
      <c r="D28">
        <f>[4]p66!D28</f>
        <v>0</v>
      </c>
      <c r="E28">
        <f>[4]p66!E28</f>
        <v>0</v>
      </c>
      <c r="F28">
        <f>[4]p66!F28</f>
        <v>0</v>
      </c>
      <c r="G28">
        <f>[4]p66!G28</f>
        <v>0</v>
      </c>
      <c r="H28">
        <f>[4]p66!H28</f>
        <v>0</v>
      </c>
      <c r="I28">
        <f>[4]p66!I28</f>
        <v>0</v>
      </c>
      <c r="J28">
        <f>[4]p66!J28</f>
        <v>0</v>
      </c>
      <c r="K28">
        <f>[4]p66!K28</f>
        <v>0</v>
      </c>
    </row>
    <row r="29" spans="1:11">
      <c r="A29" t="s">
        <v>207</v>
      </c>
      <c r="B29">
        <f>[4]p66!B29</f>
        <v>0</v>
      </c>
      <c r="C29">
        <f>[4]p66!C29</f>
        <v>0</v>
      </c>
      <c r="D29">
        <f>[4]p66!D29</f>
        <v>0</v>
      </c>
      <c r="E29">
        <f>[4]p66!E29</f>
        <v>0</v>
      </c>
      <c r="F29">
        <f>[4]p66!F29</f>
        <v>0</v>
      </c>
      <c r="G29">
        <f>[4]p66!G29</f>
        <v>0</v>
      </c>
      <c r="H29">
        <f>[4]p66!H29</f>
        <v>0</v>
      </c>
      <c r="I29">
        <f>[4]p66!I29</f>
        <v>0</v>
      </c>
      <c r="J29">
        <f>[4]p66!J29</f>
        <v>0</v>
      </c>
      <c r="K29">
        <f>[4]p66!K29</f>
        <v>0</v>
      </c>
    </row>
    <row r="30" spans="1:11">
      <c r="A30" t="s">
        <v>208</v>
      </c>
      <c r="B30">
        <f>[4]p66!B30</f>
        <v>0</v>
      </c>
      <c r="C30">
        <f>[4]p66!C30</f>
        <v>0</v>
      </c>
      <c r="D30">
        <f>[4]p66!D30</f>
        <v>0</v>
      </c>
      <c r="E30">
        <f>[4]p66!E30</f>
        <v>0</v>
      </c>
      <c r="F30">
        <f>[4]p66!F30</f>
        <v>0</v>
      </c>
      <c r="G30">
        <f>[4]p66!G30</f>
        <v>0</v>
      </c>
      <c r="H30">
        <f>[4]p66!H30</f>
        <v>0</v>
      </c>
      <c r="I30">
        <f>[4]p66!I30</f>
        <v>0</v>
      </c>
      <c r="J30">
        <f>[4]p66!J30</f>
        <v>0</v>
      </c>
      <c r="K30">
        <f>[4]p66!K30</f>
        <v>0</v>
      </c>
    </row>
    <row r="31" spans="1:11">
      <c r="A31" t="s">
        <v>209</v>
      </c>
      <c r="B31">
        <f>[4]p66!B31</f>
        <v>0</v>
      </c>
      <c r="C31">
        <f>[4]p66!C31</f>
        <v>0</v>
      </c>
      <c r="D31">
        <f>[4]p66!D31</f>
        <v>0</v>
      </c>
      <c r="E31">
        <f>[4]p66!E31</f>
        <v>0</v>
      </c>
      <c r="F31">
        <f>[4]p66!F31</f>
        <v>0</v>
      </c>
      <c r="G31">
        <f>[4]p66!G31</f>
        <v>0</v>
      </c>
      <c r="H31">
        <f>[4]p66!H31</f>
        <v>0</v>
      </c>
      <c r="I31">
        <f>[4]p66!I31</f>
        <v>0</v>
      </c>
      <c r="J31">
        <f>[4]p66!J31</f>
        <v>0</v>
      </c>
      <c r="K31">
        <f>[4]p66!K31</f>
        <v>0</v>
      </c>
    </row>
    <row r="32" spans="1:11">
      <c r="A32" t="s">
        <v>210</v>
      </c>
      <c r="B32">
        <f>[4]p66!B32</f>
        <v>0</v>
      </c>
      <c r="C32">
        <f>[4]p66!C32</f>
        <v>0</v>
      </c>
      <c r="D32">
        <f>[4]p66!D32</f>
        <v>0</v>
      </c>
      <c r="E32">
        <f>[4]p66!E32</f>
        <v>0</v>
      </c>
      <c r="F32">
        <f>[4]p66!F32</f>
        <v>0</v>
      </c>
      <c r="G32">
        <f>[4]p66!G32</f>
        <v>0</v>
      </c>
      <c r="H32">
        <f>[4]p66!H32</f>
        <v>0</v>
      </c>
      <c r="I32">
        <f>[4]p66!I32</f>
        <v>0</v>
      </c>
      <c r="J32">
        <f>[4]p66!J32</f>
        <v>0</v>
      </c>
      <c r="K32">
        <f>[4]p66!K32</f>
        <v>0</v>
      </c>
    </row>
    <row r="33" spans="1:11">
      <c r="A33" t="s">
        <v>211</v>
      </c>
      <c r="B33">
        <f>[4]p66!B33</f>
        <v>0</v>
      </c>
      <c r="C33">
        <f>[4]p66!C33</f>
        <v>0</v>
      </c>
      <c r="D33">
        <f>[4]p66!D33</f>
        <v>0</v>
      </c>
      <c r="E33">
        <f>[4]p66!E33</f>
        <v>0</v>
      </c>
      <c r="F33">
        <f>[4]p66!F33</f>
        <v>0</v>
      </c>
      <c r="G33">
        <f>[4]p66!G33</f>
        <v>0</v>
      </c>
      <c r="H33">
        <f>[4]p66!H33</f>
        <v>0</v>
      </c>
      <c r="I33">
        <f>[4]p66!I33</f>
        <v>0</v>
      </c>
      <c r="J33">
        <f>[4]p66!J33</f>
        <v>0</v>
      </c>
      <c r="K33">
        <f>[4]p66!K33</f>
        <v>0</v>
      </c>
    </row>
    <row r="34" spans="1:11">
      <c r="A34" t="s">
        <v>212</v>
      </c>
      <c r="B34">
        <f>[4]p66!B34</f>
        <v>0</v>
      </c>
      <c r="C34">
        <f>[4]p66!C34</f>
        <v>0</v>
      </c>
      <c r="D34">
        <f>[4]p66!D34</f>
        <v>0</v>
      </c>
      <c r="E34">
        <f>[4]p66!E34</f>
        <v>0</v>
      </c>
      <c r="F34">
        <f>[4]p66!F34</f>
        <v>0</v>
      </c>
      <c r="G34">
        <f>[4]p66!G34</f>
        <v>0</v>
      </c>
      <c r="H34">
        <f>[4]p66!H34</f>
        <v>0</v>
      </c>
      <c r="I34">
        <f>[4]p66!I34</f>
        <v>0</v>
      </c>
      <c r="J34">
        <f>[4]p66!J34</f>
        <v>0</v>
      </c>
      <c r="K34">
        <f>[4]p66!K34</f>
        <v>0</v>
      </c>
    </row>
    <row r="35" spans="1:11">
      <c r="A35" t="s">
        <v>213</v>
      </c>
      <c r="B35">
        <f>[4]p66!B35</f>
        <v>0</v>
      </c>
      <c r="C35">
        <f>[4]p66!C35</f>
        <v>0</v>
      </c>
      <c r="D35">
        <f>[4]p66!D35</f>
        <v>0</v>
      </c>
      <c r="E35">
        <f>[4]p66!E35</f>
        <v>0</v>
      </c>
      <c r="F35">
        <f>[4]p66!F35</f>
        <v>0</v>
      </c>
      <c r="G35">
        <f>[4]p66!G35</f>
        <v>0</v>
      </c>
      <c r="H35">
        <f>[4]p66!H35</f>
        <v>0</v>
      </c>
      <c r="I35">
        <f>[4]p66!I35</f>
        <v>0</v>
      </c>
      <c r="J35">
        <f>[4]p66!J35</f>
        <v>0</v>
      </c>
      <c r="K35">
        <f>[4]p66!K35</f>
        <v>0</v>
      </c>
    </row>
    <row r="36" spans="1:11">
      <c r="A36" t="s">
        <v>214</v>
      </c>
      <c r="B36">
        <f>[4]p66!B36</f>
        <v>0</v>
      </c>
      <c r="C36">
        <f>[4]p66!C36</f>
        <v>0</v>
      </c>
      <c r="D36">
        <f>[4]p66!D36</f>
        <v>0</v>
      </c>
      <c r="E36">
        <f>[4]p66!E36</f>
        <v>0</v>
      </c>
      <c r="F36">
        <f>[4]p66!F36</f>
        <v>0</v>
      </c>
      <c r="G36">
        <f>[4]p66!G36</f>
        <v>0</v>
      </c>
      <c r="H36">
        <f>[4]p66!H36</f>
        <v>0</v>
      </c>
      <c r="I36">
        <f>[4]p66!I36</f>
        <v>0</v>
      </c>
      <c r="J36">
        <f>[4]p66!J36</f>
        <v>0</v>
      </c>
      <c r="K36">
        <f>[4]p66!K36</f>
        <v>0</v>
      </c>
    </row>
    <row r="37" spans="1:11">
      <c r="A37" t="s">
        <v>215</v>
      </c>
      <c r="B37">
        <f>[4]p66!B37</f>
        <v>0</v>
      </c>
      <c r="C37">
        <f>[4]p66!C37</f>
        <v>0</v>
      </c>
      <c r="D37">
        <f>[4]p66!D37</f>
        <v>0</v>
      </c>
      <c r="E37">
        <f>[4]p66!E37</f>
        <v>0</v>
      </c>
      <c r="F37">
        <f>[4]p66!F37</f>
        <v>0</v>
      </c>
      <c r="G37">
        <f>[4]p66!G37</f>
        <v>0</v>
      </c>
      <c r="H37">
        <f>[4]p66!H37</f>
        <v>0</v>
      </c>
      <c r="I37">
        <f>[4]p66!I37</f>
        <v>0</v>
      </c>
      <c r="J37">
        <f>[4]p66!J37</f>
        <v>0</v>
      </c>
      <c r="K37">
        <f>[4]p66!K37</f>
        <v>0</v>
      </c>
    </row>
    <row r="38" spans="1:11">
      <c r="A38" t="s">
        <v>216</v>
      </c>
      <c r="B38">
        <f>[4]p66!B38</f>
        <v>0</v>
      </c>
      <c r="C38">
        <f>[4]p66!C38</f>
        <v>0</v>
      </c>
      <c r="D38">
        <f>[4]p66!D38</f>
        <v>0</v>
      </c>
      <c r="E38">
        <f>[4]p66!E38</f>
        <v>0</v>
      </c>
      <c r="F38">
        <f>[4]p66!F38</f>
        <v>0</v>
      </c>
      <c r="G38">
        <f>[4]p66!G38</f>
        <v>0</v>
      </c>
      <c r="H38">
        <f>[4]p66!H38</f>
        <v>0</v>
      </c>
      <c r="I38">
        <f>[4]p66!I38</f>
        <v>0</v>
      </c>
      <c r="J38">
        <f>[4]p66!J38</f>
        <v>0</v>
      </c>
      <c r="K38">
        <f>[4]p66!K38</f>
        <v>0</v>
      </c>
    </row>
    <row r="39" spans="1:11">
      <c r="A39" t="s">
        <v>217</v>
      </c>
      <c r="B39">
        <f>[4]p66!B39</f>
        <v>0</v>
      </c>
      <c r="C39">
        <f>[4]p66!C39</f>
        <v>0</v>
      </c>
      <c r="D39">
        <f>[4]p66!D39</f>
        <v>0</v>
      </c>
      <c r="E39">
        <f>[4]p66!E39</f>
        <v>0</v>
      </c>
      <c r="F39">
        <f>[4]p66!F39</f>
        <v>0</v>
      </c>
      <c r="G39">
        <f>[4]p66!G39</f>
        <v>0</v>
      </c>
      <c r="H39">
        <f>[4]p66!H39</f>
        <v>0</v>
      </c>
      <c r="I39">
        <f>[4]p66!I39</f>
        <v>0</v>
      </c>
      <c r="J39">
        <f>[4]p66!J39</f>
        <v>0</v>
      </c>
      <c r="K39">
        <f>[4]p66!K39</f>
        <v>0</v>
      </c>
    </row>
    <row r="40" spans="1:11">
      <c r="A40" t="s">
        <v>218</v>
      </c>
      <c r="B40">
        <f>[4]p66!B40</f>
        <v>0</v>
      </c>
      <c r="C40">
        <f>[4]p66!C40</f>
        <v>0</v>
      </c>
      <c r="D40">
        <f>[4]p66!D40</f>
        <v>0</v>
      </c>
      <c r="E40">
        <f>[4]p66!E40</f>
        <v>0</v>
      </c>
      <c r="F40">
        <f>[4]p66!F40</f>
        <v>0</v>
      </c>
      <c r="G40">
        <f>[4]p66!G40</f>
        <v>0</v>
      </c>
      <c r="H40">
        <f>[4]p66!H40</f>
        <v>0</v>
      </c>
      <c r="I40">
        <f>[4]p66!I40</f>
        <v>0</v>
      </c>
      <c r="J40">
        <f>[4]p66!J40</f>
        <v>0</v>
      </c>
      <c r="K40">
        <f>[4]p66!K40</f>
        <v>0</v>
      </c>
    </row>
    <row r="41" spans="1:11">
      <c r="A41" t="s">
        <v>219</v>
      </c>
      <c r="B41">
        <f>[4]p66!B41</f>
        <v>0</v>
      </c>
      <c r="C41">
        <f>[4]p66!C41</f>
        <v>0</v>
      </c>
      <c r="D41">
        <f>[4]p66!D41</f>
        <v>0</v>
      </c>
      <c r="E41">
        <f>[4]p66!E41</f>
        <v>0</v>
      </c>
      <c r="F41">
        <f>[4]p66!F41</f>
        <v>0</v>
      </c>
      <c r="G41">
        <f>[4]p66!G41</f>
        <v>0</v>
      </c>
      <c r="H41">
        <f>[4]p66!H41</f>
        <v>0</v>
      </c>
      <c r="I41">
        <f>[4]p66!I41</f>
        <v>0</v>
      </c>
      <c r="J41">
        <f>[4]p66!J41</f>
        <v>0</v>
      </c>
      <c r="K41">
        <f>[4]p66!K41</f>
        <v>0</v>
      </c>
    </row>
    <row r="42" spans="1:11">
      <c r="A42" t="s">
        <v>220</v>
      </c>
      <c r="B42">
        <f>[4]p66!B42</f>
        <v>0</v>
      </c>
      <c r="C42">
        <f>[4]p66!C42</f>
        <v>0</v>
      </c>
      <c r="D42">
        <f>[4]p66!D42</f>
        <v>0</v>
      </c>
      <c r="E42">
        <f>[4]p66!E42</f>
        <v>0</v>
      </c>
      <c r="F42">
        <f>[4]p66!F42</f>
        <v>0</v>
      </c>
      <c r="G42">
        <f>[4]p66!G42</f>
        <v>0</v>
      </c>
      <c r="H42">
        <f>[4]p66!H42</f>
        <v>0</v>
      </c>
      <c r="I42">
        <f>[4]p66!I42</f>
        <v>0</v>
      </c>
      <c r="J42">
        <f>[4]p66!J42</f>
        <v>0</v>
      </c>
      <c r="K42">
        <f>[4]p66!K42</f>
        <v>0</v>
      </c>
    </row>
    <row r="43" spans="1:11">
      <c r="A43" t="s">
        <v>221</v>
      </c>
      <c r="B43">
        <f>[4]p66!B43</f>
        <v>0</v>
      </c>
      <c r="C43">
        <f>[4]p66!C43</f>
        <v>0</v>
      </c>
      <c r="D43">
        <f>[4]p66!D43</f>
        <v>0</v>
      </c>
      <c r="E43">
        <f>[4]p66!E43</f>
        <v>0</v>
      </c>
      <c r="F43">
        <f>[4]p66!F43</f>
        <v>0</v>
      </c>
      <c r="G43">
        <f>[4]p66!G43</f>
        <v>0</v>
      </c>
      <c r="H43">
        <f>[4]p66!H43</f>
        <v>0</v>
      </c>
      <c r="I43">
        <f>[4]p66!I43</f>
        <v>0</v>
      </c>
      <c r="J43">
        <f>[4]p66!J43</f>
        <v>0</v>
      </c>
      <c r="K43">
        <f>[4]p66!K43</f>
        <v>0</v>
      </c>
    </row>
    <row r="44" spans="1:11">
      <c r="A44" t="s">
        <v>222</v>
      </c>
      <c r="B44">
        <f>[4]p66!B44</f>
        <v>0</v>
      </c>
      <c r="C44">
        <f>[4]p66!C44</f>
        <v>0</v>
      </c>
      <c r="D44">
        <f>[4]p66!D44</f>
        <v>0</v>
      </c>
      <c r="E44">
        <f>[4]p66!E44</f>
        <v>0</v>
      </c>
      <c r="F44">
        <f>[4]p66!F44</f>
        <v>0</v>
      </c>
      <c r="G44">
        <f>[4]p66!G44</f>
        <v>0</v>
      </c>
      <c r="H44">
        <f>[4]p66!H44</f>
        <v>0</v>
      </c>
      <c r="I44">
        <f>[4]p66!I44</f>
        <v>0</v>
      </c>
      <c r="J44">
        <f>[4]p66!J44</f>
        <v>0</v>
      </c>
      <c r="K44">
        <f>[4]p66!K44</f>
        <v>0</v>
      </c>
    </row>
    <row r="45" spans="1:11">
      <c r="A45" t="s">
        <v>223</v>
      </c>
      <c r="B45">
        <f>[4]p66!B45</f>
        <v>0</v>
      </c>
      <c r="C45">
        <f>[4]p66!C45</f>
        <v>0</v>
      </c>
      <c r="D45">
        <f>[4]p66!D45</f>
        <v>0</v>
      </c>
      <c r="E45">
        <f>[4]p66!E45</f>
        <v>0</v>
      </c>
      <c r="F45">
        <f>[4]p66!F45</f>
        <v>0</v>
      </c>
      <c r="G45">
        <f>[4]p66!G45</f>
        <v>0</v>
      </c>
      <c r="H45">
        <f>[4]p66!H45</f>
        <v>0</v>
      </c>
      <c r="I45">
        <f>[4]p66!I45</f>
        <v>0</v>
      </c>
      <c r="J45">
        <f>[4]p66!J45</f>
        <v>0</v>
      </c>
      <c r="K45">
        <f>[4]p66!K45</f>
        <v>0</v>
      </c>
    </row>
    <row r="46" spans="1:11">
      <c r="A46" t="s">
        <v>224</v>
      </c>
      <c r="B46">
        <f>[4]p66!B46</f>
        <v>0</v>
      </c>
      <c r="C46">
        <f>[4]p66!C46</f>
        <v>0</v>
      </c>
      <c r="D46">
        <f>[4]p66!D46</f>
        <v>0</v>
      </c>
      <c r="E46">
        <f>[4]p66!E46</f>
        <v>0</v>
      </c>
      <c r="F46">
        <f>[4]p66!F46</f>
        <v>0</v>
      </c>
      <c r="G46">
        <f>[4]p66!G46</f>
        <v>0</v>
      </c>
      <c r="H46">
        <f>[4]p66!H46</f>
        <v>0</v>
      </c>
      <c r="I46">
        <f>[4]p66!I46</f>
        <v>0</v>
      </c>
      <c r="J46">
        <f>[4]p66!J46</f>
        <v>0</v>
      </c>
      <c r="K46">
        <f>[4]p66!K46</f>
        <v>0</v>
      </c>
    </row>
    <row r="47" spans="1:11">
      <c r="A47" t="s">
        <v>225</v>
      </c>
      <c r="B47">
        <f>[4]p66!B47</f>
        <v>0</v>
      </c>
      <c r="C47">
        <f>[4]p66!C47</f>
        <v>0</v>
      </c>
      <c r="D47">
        <f>[4]p66!D47</f>
        <v>0</v>
      </c>
      <c r="E47">
        <f>[4]p66!E47</f>
        <v>0</v>
      </c>
      <c r="F47">
        <f>[4]p66!F47</f>
        <v>0</v>
      </c>
      <c r="G47">
        <f>[4]p66!G47</f>
        <v>0</v>
      </c>
      <c r="H47">
        <f>[4]p66!H47</f>
        <v>0</v>
      </c>
      <c r="I47">
        <f>[4]p66!I47</f>
        <v>0</v>
      </c>
      <c r="J47">
        <f>[4]p66!J47</f>
        <v>0</v>
      </c>
      <c r="K47">
        <f>[4]p66!K47</f>
        <v>0</v>
      </c>
    </row>
    <row r="48" spans="1:11">
      <c r="A48" t="s">
        <v>226</v>
      </c>
      <c r="B48">
        <f>[4]p66!B48</f>
        <v>0</v>
      </c>
      <c r="C48">
        <f>[4]p66!C48</f>
        <v>0</v>
      </c>
      <c r="D48">
        <f>[4]p66!D48</f>
        <v>0</v>
      </c>
      <c r="E48">
        <f>[4]p66!E48</f>
        <v>0</v>
      </c>
      <c r="F48">
        <f>[4]p66!F48</f>
        <v>0</v>
      </c>
      <c r="G48">
        <f>[4]p66!G48</f>
        <v>0</v>
      </c>
      <c r="H48">
        <f>[4]p66!H48</f>
        <v>0</v>
      </c>
      <c r="I48">
        <f>[4]p66!I48</f>
        <v>0</v>
      </c>
      <c r="J48">
        <f>[4]p66!J48</f>
        <v>0</v>
      </c>
      <c r="K48">
        <f>[4]p66!K48</f>
        <v>0</v>
      </c>
    </row>
    <row r="49" spans="1:20">
      <c r="A49" t="s">
        <v>227</v>
      </c>
      <c r="B49">
        <f>[4]p66!B49</f>
        <v>0</v>
      </c>
      <c r="C49">
        <f>[4]p66!C49</f>
        <v>0</v>
      </c>
      <c r="D49">
        <f>[4]p66!D49</f>
        <v>0</v>
      </c>
      <c r="E49">
        <f>[4]p66!E49</f>
        <v>0</v>
      </c>
      <c r="F49">
        <f>[4]p66!F49</f>
        <v>0</v>
      </c>
      <c r="G49">
        <f>[4]p66!G49</f>
        <v>0</v>
      </c>
      <c r="H49">
        <f>[4]p66!H49</f>
        <v>0</v>
      </c>
      <c r="I49">
        <f>[4]p66!I49</f>
        <v>0</v>
      </c>
      <c r="J49">
        <f>[4]p66!J49</f>
        <v>0</v>
      </c>
      <c r="K49">
        <f>[4]p66!K49</f>
        <v>0</v>
      </c>
    </row>
    <row r="50" spans="1:20">
      <c r="A50" t="s">
        <v>228</v>
      </c>
      <c r="B50">
        <f>[4]p66!B50</f>
        <v>0</v>
      </c>
      <c r="C50">
        <f>[4]p66!C50</f>
        <v>0</v>
      </c>
      <c r="D50">
        <f>[4]p66!D50</f>
        <v>0</v>
      </c>
      <c r="E50">
        <f>[4]p66!E50</f>
        <v>0</v>
      </c>
      <c r="F50">
        <f>[4]p66!F50</f>
        <v>0</v>
      </c>
      <c r="G50">
        <f>[4]p66!G50</f>
        <v>0</v>
      </c>
      <c r="H50">
        <f>[4]p66!H50</f>
        <v>0</v>
      </c>
      <c r="I50">
        <f>[4]p66!I50</f>
        <v>0</v>
      </c>
      <c r="J50">
        <f>[4]p66!J50</f>
        <v>0</v>
      </c>
      <c r="K50">
        <f>[4]p66!K50</f>
        <v>0</v>
      </c>
    </row>
    <row r="51" spans="1:20" ht="14" thickBot="1">
      <c r="A51" s="34" t="s">
        <v>229</v>
      </c>
      <c r="B51" s="34">
        <f>[4]p66!B51</f>
        <v>0</v>
      </c>
      <c r="C51" s="34">
        <f>[4]p66!C51</f>
        <v>0</v>
      </c>
      <c r="D51" s="34">
        <f>[4]p66!D51</f>
        <v>0</v>
      </c>
      <c r="E51" s="34">
        <f>[4]p66!E51</f>
        <v>0</v>
      </c>
      <c r="F51" s="34">
        <f>[4]p66!F51</f>
        <v>0</v>
      </c>
      <c r="G51" s="34">
        <f>[4]p66!G51</f>
        <v>0</v>
      </c>
      <c r="H51" s="34">
        <f>[4]p66!H51</f>
        <v>0</v>
      </c>
      <c r="I51" s="34">
        <f>[4]p66!I51</f>
        <v>0</v>
      </c>
      <c r="J51" s="34">
        <f>[4]p66!J51</f>
        <v>0</v>
      </c>
      <c r="K51" s="34">
        <f>[4]p66!K51</f>
        <v>0</v>
      </c>
      <c r="L51" s="34"/>
      <c r="M51" s="34"/>
    </row>
    <row r="52" spans="1:20">
      <c r="A52" t="s">
        <v>115</v>
      </c>
      <c r="B52">
        <f>[4]p66!B52</f>
        <v>0</v>
      </c>
      <c r="C52">
        <f>[4]p66!C52</f>
        <v>0</v>
      </c>
      <c r="D52">
        <f>[4]p66!D52</f>
        <v>0</v>
      </c>
      <c r="E52">
        <f>[4]p66!E52</f>
        <v>0</v>
      </c>
      <c r="F52">
        <f>[4]p66!F52</f>
        <v>0</v>
      </c>
      <c r="G52">
        <f>[4]p66!G52</f>
        <v>0</v>
      </c>
      <c r="H52">
        <f>[4]p66!H52</f>
        <v>0</v>
      </c>
      <c r="I52">
        <f>[4]p66!I52</f>
        <v>0</v>
      </c>
      <c r="J52">
        <f>[4]p66!J52</f>
        <v>0</v>
      </c>
      <c r="K52">
        <f>[4]p66!K52</f>
        <v>0</v>
      </c>
      <c r="M52" s="28"/>
    </row>
    <row r="53" spans="1:20">
      <c r="A53" t="s">
        <v>116</v>
      </c>
      <c r="B53">
        <f>[4]p66!B53</f>
        <v>0</v>
      </c>
      <c r="C53">
        <f>[4]p66!C53</f>
        <v>0</v>
      </c>
      <c r="D53">
        <f>[4]p66!D53</f>
        <v>0</v>
      </c>
      <c r="E53">
        <f>[4]p66!E53</f>
        <v>0</v>
      </c>
      <c r="F53">
        <f>[4]p66!F53</f>
        <v>0</v>
      </c>
      <c r="G53">
        <f>[4]p66!G53</f>
        <v>0</v>
      </c>
      <c r="H53">
        <f>[4]p66!H53</f>
        <v>0</v>
      </c>
      <c r="I53">
        <f>[4]p66!I53</f>
        <v>0</v>
      </c>
      <c r="J53">
        <f>[4]p66!J53</f>
        <v>0</v>
      </c>
      <c r="K53">
        <f>[4]p66!K53</f>
        <v>0</v>
      </c>
      <c r="N53" s="10"/>
      <c r="O53" s="10"/>
      <c r="P53" s="10"/>
      <c r="Q53" s="10"/>
      <c r="R53" s="10"/>
    </row>
    <row r="54" spans="1:20">
      <c r="A54" t="s">
        <v>230</v>
      </c>
      <c r="B54">
        <f>[4]p66!B54</f>
        <v>0</v>
      </c>
      <c r="C54">
        <f>[4]p66!C54</f>
        <v>0</v>
      </c>
      <c r="D54">
        <f>[4]p66!D54</f>
        <v>0</v>
      </c>
      <c r="E54">
        <f>[4]p66!E54</f>
        <v>0</v>
      </c>
      <c r="F54">
        <f>[4]p66!F54</f>
        <v>0</v>
      </c>
      <c r="G54">
        <f>[4]p66!G54</f>
        <v>0</v>
      </c>
      <c r="H54">
        <f>[4]p66!H54</f>
        <v>0</v>
      </c>
      <c r="I54">
        <f>[4]p66!I54</f>
        <v>0</v>
      </c>
      <c r="J54">
        <f>[4]p66!J54</f>
        <v>0</v>
      </c>
      <c r="K54">
        <f>[4]p66!K54</f>
        <v>0</v>
      </c>
      <c r="N54" s="32"/>
      <c r="O54" s="32"/>
      <c r="P54" s="32"/>
      <c r="Q54" s="32"/>
      <c r="R54" s="32"/>
      <c r="S54" s="32"/>
      <c r="T54" s="33"/>
    </row>
    <row r="55" spans="1:20">
      <c r="A55" t="s">
        <v>231</v>
      </c>
      <c r="B55">
        <f>[4]p66!B55</f>
        <v>0</v>
      </c>
      <c r="C55">
        <f>[4]p66!C55</f>
        <v>0</v>
      </c>
      <c r="D55">
        <f>[4]p66!D55</f>
        <v>0</v>
      </c>
      <c r="E55">
        <f>[4]p66!E55</f>
        <v>0</v>
      </c>
      <c r="F55">
        <f>[4]p66!F55</f>
        <v>0</v>
      </c>
      <c r="G55">
        <f>[4]p66!G55</f>
        <v>0</v>
      </c>
      <c r="H55">
        <f>[4]p66!H55</f>
        <v>0</v>
      </c>
      <c r="I55">
        <f>[4]p66!I55</f>
        <v>0</v>
      </c>
      <c r="J55">
        <f>[4]p66!J55</f>
        <v>0</v>
      </c>
      <c r="K55">
        <f>[4]p66!K55</f>
        <v>0</v>
      </c>
      <c r="N55" s="32"/>
      <c r="O55" s="32"/>
      <c r="P55" s="32"/>
      <c r="Q55" s="32"/>
      <c r="R55" s="32"/>
      <c r="S55" s="32"/>
      <c r="T55" s="33"/>
    </row>
    <row r="56" spans="1:20">
      <c r="A56" t="s">
        <v>232</v>
      </c>
      <c r="B56">
        <f>[4]p66!B56</f>
        <v>0</v>
      </c>
      <c r="C56">
        <f>[4]p66!C56</f>
        <v>0</v>
      </c>
      <c r="D56">
        <f>[4]p66!D56</f>
        <v>0</v>
      </c>
      <c r="E56">
        <f>[4]p66!E56</f>
        <v>0</v>
      </c>
      <c r="F56">
        <f>[4]p66!F56</f>
        <v>0</v>
      </c>
      <c r="G56">
        <f>[4]p66!G56</f>
        <v>0</v>
      </c>
      <c r="H56">
        <f>[4]p66!H56</f>
        <v>0</v>
      </c>
      <c r="I56">
        <f>[4]p66!I56</f>
        <v>0</v>
      </c>
      <c r="J56">
        <f>[4]p66!J56</f>
        <v>0</v>
      </c>
      <c r="K56">
        <f>[4]p66!K56</f>
        <v>0</v>
      </c>
      <c r="T56" s="33"/>
    </row>
    <row r="57" spans="1:20">
      <c r="A57" t="s">
        <v>233</v>
      </c>
      <c r="B57">
        <f>[4]p66!B57</f>
        <v>0</v>
      </c>
      <c r="C57">
        <f>[4]p66!C57</f>
        <v>0</v>
      </c>
      <c r="D57">
        <f>[4]p66!D57</f>
        <v>0</v>
      </c>
      <c r="E57">
        <f>[4]p66!E57</f>
        <v>0</v>
      </c>
      <c r="F57">
        <f>[4]p66!F57</f>
        <v>0</v>
      </c>
      <c r="G57">
        <f>[4]p66!G57</f>
        <v>0</v>
      </c>
      <c r="H57">
        <f>[4]p66!H57</f>
        <v>0</v>
      </c>
      <c r="I57">
        <f>[4]p66!I57</f>
        <v>0</v>
      </c>
      <c r="J57">
        <f>[4]p66!J57</f>
        <v>0</v>
      </c>
      <c r="K57">
        <f>[4]p66!K57</f>
        <v>0</v>
      </c>
      <c r="M57" s="28"/>
      <c r="N57" s="10"/>
      <c r="O57" s="10"/>
      <c r="P57" s="10"/>
      <c r="Q57" s="10"/>
      <c r="R57" s="10"/>
      <c r="T57" s="33"/>
    </row>
    <row r="58" spans="1:20">
      <c r="A58" t="s">
        <v>234</v>
      </c>
      <c r="B58">
        <f>[4]p66!B58</f>
        <v>0</v>
      </c>
      <c r="C58">
        <f>[4]p66!C58</f>
        <v>0</v>
      </c>
      <c r="D58">
        <f>[4]p66!D58</f>
        <v>0</v>
      </c>
      <c r="E58">
        <f>[4]p66!E58</f>
        <v>0</v>
      </c>
      <c r="F58">
        <f>[4]p66!F58</f>
        <v>0</v>
      </c>
      <c r="G58">
        <f>[4]p66!G58</f>
        <v>0</v>
      </c>
      <c r="H58">
        <f>[4]p66!H58</f>
        <v>0</v>
      </c>
      <c r="I58">
        <f>[4]p66!I58</f>
        <v>0</v>
      </c>
      <c r="J58">
        <f>[4]p66!J58</f>
        <v>0</v>
      </c>
      <c r="K58">
        <f>[4]p66!K58</f>
        <v>0</v>
      </c>
      <c r="N58" s="32"/>
      <c r="O58" s="32"/>
      <c r="P58" s="32"/>
      <c r="Q58" s="32"/>
      <c r="R58" s="32"/>
      <c r="S58" s="32"/>
      <c r="T58" s="33"/>
    </row>
    <row r="59" spans="1:20">
      <c r="A59" t="s">
        <v>235</v>
      </c>
      <c r="B59">
        <f>[4]p66!B59</f>
        <v>0</v>
      </c>
      <c r="C59">
        <f>[4]p66!C59</f>
        <v>0</v>
      </c>
      <c r="D59">
        <f>[4]p66!D59</f>
        <v>0</v>
      </c>
      <c r="E59">
        <f>[4]p66!E59</f>
        <v>0</v>
      </c>
      <c r="F59">
        <f>[4]p66!F59</f>
        <v>0</v>
      </c>
      <c r="G59">
        <f>[4]p66!G59</f>
        <v>0</v>
      </c>
      <c r="H59">
        <f>[4]p66!H59</f>
        <v>0</v>
      </c>
      <c r="I59">
        <f>[4]p66!I59</f>
        <v>0</v>
      </c>
      <c r="J59">
        <f>[4]p66!J59</f>
        <v>0</v>
      </c>
      <c r="K59">
        <f>[4]p66!K59</f>
        <v>0</v>
      </c>
      <c r="N59" s="32"/>
      <c r="O59" s="32"/>
      <c r="P59" s="32"/>
      <c r="Q59" s="32"/>
      <c r="R59" s="32"/>
      <c r="S59" s="32"/>
      <c r="T59" s="33"/>
    </row>
    <row r="60" spans="1:20">
      <c r="A60" t="s">
        <v>236</v>
      </c>
      <c r="B60">
        <f>[4]p66!B60</f>
        <v>0</v>
      </c>
      <c r="C60">
        <f>[4]p66!C60</f>
        <v>0</v>
      </c>
      <c r="D60">
        <f>[4]p66!D60</f>
        <v>0</v>
      </c>
      <c r="E60">
        <f>[4]p66!E60</f>
        <v>0</v>
      </c>
      <c r="F60">
        <f>[4]p66!F60</f>
        <v>0</v>
      </c>
      <c r="G60">
        <f>[4]p66!G60</f>
        <v>0</v>
      </c>
      <c r="H60">
        <f>[4]p66!H60</f>
        <v>0</v>
      </c>
      <c r="I60">
        <f>[4]p66!I60</f>
        <v>0</v>
      </c>
      <c r="J60">
        <f>[4]p66!J60</f>
        <v>0</v>
      </c>
      <c r="K60">
        <f>[4]p66!K60</f>
        <v>0</v>
      </c>
    </row>
    <row r="61" spans="1:20">
      <c r="A61" t="s">
        <v>237</v>
      </c>
      <c r="B61">
        <f>[4]p66!B61</f>
        <v>0</v>
      </c>
      <c r="C61">
        <f>[4]p66!C61</f>
        <v>0</v>
      </c>
      <c r="D61">
        <f>[4]p66!D61</f>
        <v>0</v>
      </c>
      <c r="E61">
        <f>[4]p66!E61</f>
        <v>0</v>
      </c>
      <c r="F61">
        <f>[4]p66!F61</f>
        <v>0</v>
      </c>
      <c r="G61">
        <f>[4]p66!G61</f>
        <v>0</v>
      </c>
      <c r="H61">
        <f>[4]p66!H61</f>
        <v>0</v>
      </c>
      <c r="I61">
        <f>[4]p66!I61</f>
        <v>0</v>
      </c>
      <c r="J61">
        <f>[4]p66!J61</f>
        <v>0</v>
      </c>
      <c r="K61">
        <f>[4]p66!K61</f>
        <v>0</v>
      </c>
    </row>
    <row r="62" spans="1:20">
      <c r="A62" t="s">
        <v>121</v>
      </c>
      <c r="B62">
        <f>[4]p66!B62</f>
        <v>0</v>
      </c>
      <c r="C62">
        <f>[4]p66!C62</f>
        <v>0</v>
      </c>
      <c r="D62">
        <f>[4]p66!D62</f>
        <v>0</v>
      </c>
      <c r="E62">
        <f>[4]p66!E62</f>
        <v>0</v>
      </c>
      <c r="F62">
        <f>[4]p66!F62</f>
        <v>0</v>
      </c>
      <c r="G62">
        <f>[4]p66!G62</f>
        <v>0</v>
      </c>
      <c r="H62">
        <f>[4]p66!H62</f>
        <v>0</v>
      </c>
      <c r="I62">
        <f>[4]p66!I62</f>
        <v>0</v>
      </c>
      <c r="J62">
        <f>[4]p66!J62</f>
        <v>0</v>
      </c>
      <c r="K62">
        <f>[4]p66!K62</f>
        <v>0</v>
      </c>
    </row>
    <row r="63" spans="1:20">
      <c r="A63" t="s">
        <v>122</v>
      </c>
      <c r="B63">
        <f>[4]p66!B63</f>
        <v>0</v>
      </c>
      <c r="C63">
        <f>[4]p66!C63</f>
        <v>0</v>
      </c>
      <c r="D63">
        <f>[4]p66!D63</f>
        <v>0</v>
      </c>
      <c r="E63">
        <f>[4]p66!E63</f>
        <v>0</v>
      </c>
      <c r="F63">
        <f>[4]p66!F63</f>
        <v>0</v>
      </c>
      <c r="G63">
        <f>[4]p66!G63</f>
        <v>0</v>
      </c>
      <c r="H63">
        <f>[4]p66!H63</f>
        <v>0</v>
      </c>
      <c r="I63">
        <f>[4]p66!I63</f>
        <v>0</v>
      </c>
      <c r="J63">
        <f>[4]p66!J63</f>
        <v>0</v>
      </c>
      <c r="K63">
        <f>[4]p66!K63</f>
        <v>0</v>
      </c>
    </row>
    <row r="64" spans="1:20">
      <c r="A64" t="s">
        <v>238</v>
      </c>
      <c r="B64">
        <f>[4]p66!B64</f>
        <v>0</v>
      </c>
      <c r="C64">
        <f>[4]p66!C64</f>
        <v>0</v>
      </c>
      <c r="D64">
        <f>[4]p66!D64</f>
        <v>0</v>
      </c>
      <c r="E64">
        <f>[4]p66!E64</f>
        <v>0</v>
      </c>
      <c r="F64">
        <f>[4]p66!F64</f>
        <v>0</v>
      </c>
      <c r="G64">
        <f>[4]p66!G64</f>
        <v>0</v>
      </c>
      <c r="H64">
        <f>[4]p66!H64</f>
        <v>0</v>
      </c>
      <c r="I64">
        <f>[4]p66!I64</f>
        <v>0</v>
      </c>
      <c r="J64">
        <f>[4]p66!J64</f>
        <v>0</v>
      </c>
      <c r="K64">
        <f>[4]p66!K64</f>
        <v>0</v>
      </c>
    </row>
    <row r="65" spans="1:13">
      <c r="A65" t="s">
        <v>239</v>
      </c>
      <c r="B65">
        <f>[4]p66!B65</f>
        <v>0</v>
      </c>
      <c r="C65">
        <f>[4]p66!C65</f>
        <v>0</v>
      </c>
      <c r="D65">
        <f>[4]p66!D65</f>
        <v>0</v>
      </c>
      <c r="E65">
        <f>[4]p66!E65</f>
        <v>0</v>
      </c>
      <c r="F65">
        <f>[4]p66!F65</f>
        <v>0</v>
      </c>
      <c r="G65">
        <f>[4]p66!G65</f>
        <v>0</v>
      </c>
      <c r="H65">
        <f>[4]p66!H65</f>
        <v>0</v>
      </c>
      <c r="I65">
        <f>[4]p66!I65</f>
        <v>0</v>
      </c>
      <c r="J65">
        <f>[4]p66!J65</f>
        <v>0</v>
      </c>
      <c r="K65">
        <f>[4]p66!K65</f>
        <v>0</v>
      </c>
    </row>
    <row r="66" spans="1:13">
      <c r="A66" t="s">
        <v>125</v>
      </c>
      <c r="B66">
        <f>[4]p66!B66</f>
        <v>0</v>
      </c>
      <c r="C66">
        <f>[4]p66!C66</f>
        <v>0</v>
      </c>
      <c r="D66">
        <f>[4]p66!D66</f>
        <v>0</v>
      </c>
      <c r="E66">
        <f>[4]p66!E66</f>
        <v>0</v>
      </c>
      <c r="F66">
        <f>[4]p66!F66</f>
        <v>0</v>
      </c>
      <c r="G66">
        <f>[4]p66!G66</f>
        <v>0</v>
      </c>
      <c r="H66">
        <f>[4]p66!H66</f>
        <v>0</v>
      </c>
      <c r="I66">
        <f>[4]p66!I66</f>
        <v>0</v>
      </c>
      <c r="J66">
        <f>[4]p66!J66</f>
        <v>0</v>
      </c>
      <c r="K66">
        <f>[4]p66!K66</f>
        <v>0</v>
      </c>
    </row>
    <row r="67" spans="1:13">
      <c r="A67" t="s">
        <v>240</v>
      </c>
      <c r="B67">
        <f>[4]p66!B67</f>
        <v>0</v>
      </c>
      <c r="C67">
        <f>[4]p66!C67</f>
        <v>0</v>
      </c>
      <c r="D67">
        <f>[4]p66!D67</f>
        <v>0</v>
      </c>
      <c r="E67">
        <f>[4]p66!E67</f>
        <v>0</v>
      </c>
      <c r="F67">
        <f>[4]p66!F67</f>
        <v>0</v>
      </c>
      <c r="G67">
        <f>[4]p66!G67</f>
        <v>0</v>
      </c>
      <c r="H67">
        <f>[4]p66!H67</f>
        <v>0</v>
      </c>
      <c r="I67">
        <f>[4]p66!I67</f>
        <v>0</v>
      </c>
      <c r="J67">
        <f>[4]p66!J67</f>
        <v>0</v>
      </c>
      <c r="K67">
        <f>[4]p66!K67</f>
        <v>0</v>
      </c>
    </row>
    <row r="68" spans="1:13">
      <c r="A68" t="s">
        <v>241</v>
      </c>
      <c r="B68">
        <f>[4]p66!B68</f>
        <v>0</v>
      </c>
      <c r="C68">
        <f>[4]p66!C68</f>
        <v>0</v>
      </c>
      <c r="D68">
        <f>[4]p66!D68</f>
        <v>0</v>
      </c>
      <c r="E68">
        <f>[4]p66!E68</f>
        <v>0</v>
      </c>
      <c r="F68">
        <f>[4]p66!F68</f>
        <v>0</v>
      </c>
      <c r="G68">
        <f>[4]p66!G68</f>
        <v>0</v>
      </c>
      <c r="H68">
        <f>[4]p66!H68</f>
        <v>0</v>
      </c>
      <c r="I68">
        <f>[4]p66!I68</f>
        <v>0</v>
      </c>
      <c r="J68">
        <f>[4]p66!J68</f>
        <v>0</v>
      </c>
      <c r="K68">
        <f>[4]p66!K68</f>
        <v>0</v>
      </c>
    </row>
    <row r="69" spans="1:13">
      <c r="A69" t="s">
        <v>242</v>
      </c>
      <c r="B69">
        <f>[4]p66!B69</f>
        <v>0</v>
      </c>
      <c r="C69">
        <f>[4]p66!C69</f>
        <v>0</v>
      </c>
      <c r="D69">
        <f>[4]p66!D69</f>
        <v>0</v>
      </c>
      <c r="E69">
        <f>[4]p66!E69</f>
        <v>0</v>
      </c>
      <c r="F69">
        <f>[4]p66!F69</f>
        <v>0</v>
      </c>
      <c r="G69">
        <f>[4]p66!G69</f>
        <v>0</v>
      </c>
      <c r="H69">
        <f>[4]p66!H69</f>
        <v>0</v>
      </c>
      <c r="I69">
        <f>[4]p66!I69</f>
        <v>0</v>
      </c>
      <c r="J69">
        <f>[4]p66!J69</f>
        <v>0</v>
      </c>
      <c r="K69">
        <f>[4]p66!K69</f>
        <v>0</v>
      </c>
    </row>
    <row r="70" spans="1:13">
      <c r="A70" t="s">
        <v>243</v>
      </c>
      <c r="B70">
        <f>[4]p66!B70</f>
        <v>0</v>
      </c>
      <c r="C70">
        <f>[4]p66!C70</f>
        <v>0</v>
      </c>
      <c r="D70">
        <f>[4]p66!D70</f>
        <v>0</v>
      </c>
      <c r="E70">
        <f>[4]p66!E70</f>
        <v>0</v>
      </c>
      <c r="F70">
        <f>[4]p66!F70</f>
        <v>0</v>
      </c>
      <c r="G70">
        <f>[4]p66!G70</f>
        <v>0</v>
      </c>
      <c r="H70">
        <f>[4]p66!H70</f>
        <v>0</v>
      </c>
      <c r="I70">
        <f>[4]p66!I70</f>
        <v>0</v>
      </c>
      <c r="J70">
        <f>[4]p66!J70</f>
        <v>0</v>
      </c>
      <c r="K70">
        <f>[4]p66!K70</f>
        <v>0</v>
      </c>
    </row>
    <row r="71" spans="1:13">
      <c r="A71" t="s">
        <v>244</v>
      </c>
      <c r="B71">
        <f>[4]p66!B71</f>
        <v>0</v>
      </c>
      <c r="C71">
        <f>[4]p66!C71</f>
        <v>0</v>
      </c>
      <c r="D71">
        <f>[4]p66!D71</f>
        <v>0</v>
      </c>
      <c r="E71">
        <f>[4]p66!E71</f>
        <v>0</v>
      </c>
      <c r="F71">
        <f>[4]p66!F71</f>
        <v>0</v>
      </c>
      <c r="G71">
        <f>[4]p66!G71</f>
        <v>0</v>
      </c>
      <c r="H71">
        <f>[4]p66!H71</f>
        <v>0</v>
      </c>
      <c r="I71">
        <f>[4]p66!I71</f>
        <v>0</v>
      </c>
      <c r="J71">
        <f>[4]p66!J71</f>
        <v>0</v>
      </c>
      <c r="K71">
        <f>[4]p66!K71</f>
        <v>0</v>
      </c>
    </row>
    <row r="72" spans="1:13">
      <c r="A72" t="s">
        <v>245</v>
      </c>
      <c r="B72">
        <f>[4]p66!B72</f>
        <v>0</v>
      </c>
      <c r="C72">
        <f>[4]p66!C72</f>
        <v>0</v>
      </c>
      <c r="D72">
        <f>[4]p66!D72</f>
        <v>0</v>
      </c>
      <c r="E72">
        <f>[4]p66!E72</f>
        <v>0</v>
      </c>
      <c r="F72">
        <f>[4]p66!F72</f>
        <v>0</v>
      </c>
      <c r="G72">
        <f>[4]p66!G72</f>
        <v>0</v>
      </c>
      <c r="H72">
        <f>[4]p66!H72</f>
        <v>0</v>
      </c>
      <c r="I72">
        <f>[4]p66!I72</f>
        <v>0</v>
      </c>
      <c r="J72">
        <f>[4]p66!J72</f>
        <v>0</v>
      </c>
      <c r="K72">
        <f>[4]p66!K72</f>
        <v>0</v>
      </c>
    </row>
    <row r="73" spans="1:13">
      <c r="A73" t="s">
        <v>246</v>
      </c>
      <c r="B73">
        <f>[4]p66!B73</f>
        <v>0</v>
      </c>
      <c r="C73">
        <f>[4]p66!C73</f>
        <v>0</v>
      </c>
      <c r="D73">
        <f>[4]p66!D73</f>
        <v>0</v>
      </c>
      <c r="E73">
        <f>[4]p66!E73</f>
        <v>0</v>
      </c>
      <c r="F73">
        <f>[4]p66!F73</f>
        <v>0</v>
      </c>
      <c r="G73">
        <f>[4]p66!G73</f>
        <v>0</v>
      </c>
      <c r="H73">
        <f>[4]p66!H73</f>
        <v>0</v>
      </c>
      <c r="I73">
        <f>[4]p66!I73</f>
        <v>0</v>
      </c>
      <c r="J73">
        <f>[4]p66!J73</f>
        <v>0</v>
      </c>
      <c r="K73">
        <f>[4]p66!K73</f>
        <v>0</v>
      </c>
    </row>
    <row r="74" spans="1:13">
      <c r="A74" t="s">
        <v>435</v>
      </c>
      <c r="B74">
        <f>[4]p66!B74</f>
        <v>0</v>
      </c>
      <c r="C74">
        <f>[4]p66!C74</f>
        <v>0</v>
      </c>
      <c r="D74">
        <f>[4]p66!D74</f>
        <v>0</v>
      </c>
      <c r="E74">
        <f>[4]p66!E74</f>
        <v>0</v>
      </c>
      <c r="F74">
        <f>[4]p66!F74</f>
        <v>0</v>
      </c>
      <c r="G74">
        <f>[4]p66!G74</f>
        <v>0</v>
      </c>
      <c r="H74">
        <f>[4]p66!H74</f>
        <v>0</v>
      </c>
      <c r="I74">
        <f>[4]p66!I74</f>
        <v>0</v>
      </c>
      <c r="J74">
        <f>[4]p66!J74</f>
        <v>0</v>
      </c>
      <c r="K74">
        <f>[4]p66!K74</f>
        <v>0</v>
      </c>
    </row>
    <row r="75" spans="1:13">
      <c r="A75" t="s">
        <v>436</v>
      </c>
      <c r="B75">
        <f>[4]p66!B75</f>
        <v>0</v>
      </c>
      <c r="C75">
        <f>[4]p66!C75</f>
        <v>0</v>
      </c>
      <c r="D75">
        <f>[4]p66!D75</f>
        <v>0</v>
      </c>
      <c r="E75">
        <f>[4]p66!E75</f>
        <v>0</v>
      </c>
      <c r="F75">
        <f>[4]p66!F75</f>
        <v>0</v>
      </c>
      <c r="G75">
        <f>[4]p66!G75</f>
        <v>0</v>
      </c>
      <c r="H75">
        <f>[4]p66!H75</f>
        <v>0</v>
      </c>
      <c r="I75">
        <f>[4]p66!I75</f>
        <v>0</v>
      </c>
      <c r="J75">
        <f>[4]p66!J75</f>
        <v>0</v>
      </c>
      <c r="K75">
        <f>[4]p66!K75</f>
        <v>0</v>
      </c>
    </row>
    <row r="76" spans="1:13">
      <c r="A76" t="s">
        <v>437</v>
      </c>
      <c r="B76">
        <f>[4]p66!B76</f>
        <v>0</v>
      </c>
      <c r="C76">
        <f>[4]p66!C76</f>
        <v>0</v>
      </c>
      <c r="D76">
        <f>[4]p66!D76</f>
        <v>0</v>
      </c>
      <c r="E76">
        <f>[4]p66!E76</f>
        <v>0</v>
      </c>
      <c r="F76">
        <f>[4]p66!F76</f>
        <v>0</v>
      </c>
      <c r="G76">
        <f>[4]p66!G76</f>
        <v>0</v>
      </c>
      <c r="H76">
        <f>[4]p66!H76</f>
        <v>0</v>
      </c>
      <c r="I76">
        <f>[4]p66!I76</f>
        <v>0</v>
      </c>
      <c r="J76">
        <f>[4]p66!J76</f>
        <v>0</v>
      </c>
      <c r="K76">
        <f>[4]p66!K76</f>
        <v>0</v>
      </c>
    </row>
    <row r="77" spans="1:13" ht="14" thickBot="1">
      <c r="A77" s="34" t="s">
        <v>438</v>
      </c>
      <c r="B77" s="34">
        <f>[4]p66!B77</f>
        <v>0</v>
      </c>
      <c r="C77" s="34">
        <f>[4]p66!C77</f>
        <v>0</v>
      </c>
      <c r="D77" s="34">
        <f>[4]p66!D77</f>
        <v>0</v>
      </c>
      <c r="E77" s="34">
        <f>[4]p66!E77</f>
        <v>0</v>
      </c>
      <c r="F77" s="34">
        <f>[4]p66!F77</f>
        <v>0</v>
      </c>
      <c r="G77" s="34">
        <f>[4]p66!G77</f>
        <v>0</v>
      </c>
      <c r="H77" s="34">
        <f>[4]p66!H77</f>
        <v>0</v>
      </c>
      <c r="I77" s="34">
        <f>[4]p66!I77</f>
        <v>0</v>
      </c>
      <c r="J77" s="34">
        <f>[4]p66!J77</f>
        <v>0</v>
      </c>
      <c r="K77" s="34">
        <f>[4]p66!K77</f>
        <v>0</v>
      </c>
      <c r="L77" s="34"/>
      <c r="M77" s="34"/>
    </row>
    <row r="78" spans="1:13">
      <c r="A78" t="s">
        <v>247</v>
      </c>
      <c r="B78">
        <f>[4]p66!B78</f>
        <v>0</v>
      </c>
    </row>
    <row r="79" spans="1:13">
      <c r="A79" t="s">
        <v>248</v>
      </c>
      <c r="B79">
        <f>[4]p66!B79</f>
        <v>0</v>
      </c>
    </row>
    <row r="80" spans="1:13">
      <c r="A80" t="s">
        <v>249</v>
      </c>
      <c r="B80">
        <f>[4]p66!B80</f>
        <v>0</v>
      </c>
    </row>
    <row r="81" spans="1:2">
      <c r="A81" t="s">
        <v>250</v>
      </c>
      <c r="B81">
        <f>[4]p66!B81</f>
        <v>0</v>
      </c>
    </row>
    <row r="82" spans="1:2">
      <c r="A82" t="s">
        <v>251</v>
      </c>
      <c r="B82">
        <f>[4]p66!B82</f>
        <v>0</v>
      </c>
    </row>
    <row r="83" spans="1:2">
      <c r="A83" t="s">
        <v>252</v>
      </c>
      <c r="B83">
        <f>[4]p66!B83</f>
        <v>0</v>
      </c>
    </row>
    <row r="84" spans="1:2">
      <c r="A84" t="s">
        <v>253</v>
      </c>
      <c r="B84">
        <f>[4]p66!B84</f>
        <v>0</v>
      </c>
    </row>
    <row r="85" spans="1:2">
      <c r="A85" t="s">
        <v>254</v>
      </c>
      <c r="B85">
        <f>[4]p66!B85</f>
        <v>0</v>
      </c>
    </row>
    <row r="86" spans="1:2">
      <c r="A86" t="s">
        <v>255</v>
      </c>
      <c r="B86">
        <f>[4]p66!B86</f>
        <v>0</v>
      </c>
    </row>
    <row r="87" spans="1:2">
      <c r="A87" t="s">
        <v>256</v>
      </c>
      <c r="B87">
        <f>[4]p66!B87</f>
        <v>0</v>
      </c>
    </row>
    <row r="88" spans="1:2">
      <c r="A88" t="s">
        <v>257</v>
      </c>
      <c r="B88">
        <f>[4]p66!B88</f>
        <v>0</v>
      </c>
    </row>
    <row r="89" spans="1:2">
      <c r="A89" t="s">
        <v>258</v>
      </c>
      <c r="B89">
        <f>[4]p66!B89</f>
        <v>0</v>
      </c>
    </row>
    <row r="90" spans="1:2">
      <c r="A90" t="s">
        <v>259</v>
      </c>
      <c r="B90">
        <f>[4]p66!B90</f>
        <v>0</v>
      </c>
    </row>
    <row r="91" spans="1:2">
      <c r="A91" t="s">
        <v>260</v>
      </c>
      <c r="B91">
        <f>[4]p66!B91</f>
        <v>0</v>
      </c>
    </row>
    <row r="92" spans="1:2">
      <c r="A92" t="s">
        <v>261</v>
      </c>
      <c r="B92">
        <f>[4]p66!B92</f>
        <v>0</v>
      </c>
    </row>
    <row r="93" spans="1:2">
      <c r="A93" t="s">
        <v>262</v>
      </c>
      <c r="B93">
        <f>[4]p66!B93</f>
        <v>0</v>
      </c>
    </row>
    <row r="94" spans="1:2">
      <c r="A94" t="s">
        <v>263</v>
      </c>
      <c r="B94">
        <f>[4]p66!B94</f>
        <v>0</v>
      </c>
    </row>
    <row r="95" spans="1:2">
      <c r="A95" t="s">
        <v>264</v>
      </c>
      <c r="B95">
        <f>[4]p66!B95</f>
        <v>0</v>
      </c>
    </row>
    <row r="96" spans="1:2">
      <c r="A96" t="s">
        <v>265</v>
      </c>
      <c r="B96">
        <f>[4]p66!B96</f>
        <v>0</v>
      </c>
    </row>
    <row r="97" spans="1:2">
      <c r="A97" t="s">
        <v>266</v>
      </c>
      <c r="B97">
        <f>[4]p66!B97</f>
        <v>0</v>
      </c>
    </row>
    <row r="98" spans="1:2">
      <c r="A98" t="s">
        <v>267</v>
      </c>
      <c r="B98">
        <f>[4]p66!B98</f>
        <v>0</v>
      </c>
    </row>
    <row r="99" spans="1:2">
      <c r="A99" t="s">
        <v>268</v>
      </c>
      <c r="B99">
        <f>[4]p66!B99</f>
        <v>0</v>
      </c>
    </row>
    <row r="100" spans="1:2">
      <c r="A100" t="s">
        <v>269</v>
      </c>
      <c r="B100">
        <f>[4]p66!B100</f>
        <v>0</v>
      </c>
    </row>
    <row r="101" spans="1:2">
      <c r="A101" t="s">
        <v>270</v>
      </c>
      <c r="B101">
        <f>[4]p66!B101</f>
        <v>0</v>
      </c>
    </row>
    <row r="102" spans="1:2">
      <c r="A102" t="s">
        <v>271</v>
      </c>
      <c r="B102">
        <f>[4]p66!B102</f>
        <v>0</v>
      </c>
    </row>
    <row r="103" spans="1:2">
      <c r="A103" t="s">
        <v>272</v>
      </c>
      <c r="B103">
        <f>[4]p66!B103</f>
        <v>0</v>
      </c>
    </row>
    <row r="104" spans="1:2">
      <c r="A104" t="s">
        <v>273</v>
      </c>
      <c r="B104">
        <f>[4]p66!B104</f>
        <v>0</v>
      </c>
    </row>
    <row r="105" spans="1:2">
      <c r="A105" t="s">
        <v>274</v>
      </c>
      <c r="B105">
        <f>[4]p66!B105</f>
        <v>0</v>
      </c>
    </row>
    <row r="106" spans="1:2">
      <c r="A106" t="s">
        <v>275</v>
      </c>
      <c r="B106">
        <f>[4]p66!B106</f>
        <v>0</v>
      </c>
    </row>
    <row r="107" spans="1:2">
      <c r="A107" t="s">
        <v>276</v>
      </c>
      <c r="B107">
        <f>[4]p66!B107</f>
        <v>0</v>
      </c>
    </row>
    <row r="108" spans="1:2">
      <c r="A108" t="s">
        <v>277</v>
      </c>
      <c r="B108">
        <f>[4]p66!B108</f>
        <v>0</v>
      </c>
    </row>
    <row r="109" spans="1:2">
      <c r="A109" t="s">
        <v>278</v>
      </c>
      <c r="B109">
        <f>[4]p66!B109</f>
        <v>0</v>
      </c>
    </row>
    <row r="110" spans="1:2">
      <c r="A110" t="s">
        <v>279</v>
      </c>
      <c r="B110">
        <f>[4]p66!B110</f>
        <v>0</v>
      </c>
    </row>
    <row r="111" spans="1:2">
      <c r="A111" t="s">
        <v>280</v>
      </c>
      <c r="B111">
        <f>[4]p66!B111</f>
        <v>0</v>
      </c>
    </row>
    <row r="112" spans="1:2">
      <c r="A112" t="s">
        <v>281</v>
      </c>
      <c r="B112">
        <f>[4]p66!B112</f>
        <v>0</v>
      </c>
    </row>
    <row r="113" spans="1:2">
      <c r="A113" t="s">
        <v>282</v>
      </c>
      <c r="B113">
        <f>[4]p66!B113</f>
        <v>0</v>
      </c>
    </row>
    <row r="114" spans="1:2">
      <c r="A114" t="s">
        <v>283</v>
      </c>
      <c r="B114">
        <f>[4]p66!B114</f>
        <v>0</v>
      </c>
    </row>
    <row r="115" spans="1:2">
      <c r="A115" t="s">
        <v>284</v>
      </c>
      <c r="B115">
        <f>[4]p66!B115</f>
        <v>0</v>
      </c>
    </row>
    <row r="116" spans="1:2">
      <c r="A116" t="s">
        <v>285</v>
      </c>
      <c r="B116">
        <f>[4]p66!B116</f>
        <v>0</v>
      </c>
    </row>
    <row r="117" spans="1:2">
      <c r="A117" t="s">
        <v>286</v>
      </c>
      <c r="B117">
        <f>[4]p66!B117</f>
        <v>0</v>
      </c>
    </row>
    <row r="118" spans="1:2">
      <c r="A118" t="s">
        <v>287</v>
      </c>
      <c r="B118">
        <f>[4]p66!B118</f>
        <v>0</v>
      </c>
    </row>
    <row r="119" spans="1:2">
      <c r="A119" t="s">
        <v>288</v>
      </c>
      <c r="B119">
        <f>[4]p66!B119</f>
        <v>0</v>
      </c>
    </row>
    <row r="120" spans="1:2">
      <c r="A120" t="s">
        <v>289</v>
      </c>
      <c r="B120">
        <f>[4]p66!B120</f>
        <v>0</v>
      </c>
    </row>
    <row r="121" spans="1:2">
      <c r="A121" t="s">
        <v>290</v>
      </c>
      <c r="B121">
        <f>[4]p66!B121</f>
        <v>0</v>
      </c>
    </row>
    <row r="122" spans="1:2">
      <c r="A122" t="s">
        <v>291</v>
      </c>
      <c r="B122">
        <f>[4]p66!B122</f>
        <v>0</v>
      </c>
    </row>
    <row r="123" spans="1:2">
      <c r="A123" t="s">
        <v>292</v>
      </c>
      <c r="B123">
        <f>[4]p66!B123</f>
        <v>0</v>
      </c>
    </row>
    <row r="124" spans="1:2">
      <c r="A124" t="s">
        <v>293</v>
      </c>
      <c r="B124">
        <f>[4]p66!B124</f>
        <v>0</v>
      </c>
    </row>
    <row r="125" spans="1:2">
      <c r="A125" t="s">
        <v>294</v>
      </c>
      <c r="B125">
        <f>[4]p66!B125</f>
        <v>0</v>
      </c>
    </row>
    <row r="126" spans="1:2">
      <c r="A126" t="s">
        <v>295</v>
      </c>
      <c r="B126">
        <f>[4]p66!B126</f>
        <v>0</v>
      </c>
    </row>
    <row r="127" spans="1:2">
      <c r="A127" t="s">
        <v>296</v>
      </c>
      <c r="B127">
        <f>[4]p66!B127</f>
        <v>0</v>
      </c>
    </row>
    <row r="128" spans="1:2">
      <c r="A128" t="s">
        <v>297</v>
      </c>
      <c r="B128">
        <f>[4]p66!B128</f>
        <v>0</v>
      </c>
    </row>
    <row r="129" spans="1:2">
      <c r="A129" t="s">
        <v>298</v>
      </c>
      <c r="B129">
        <f>[4]p66!B129</f>
        <v>0</v>
      </c>
    </row>
    <row r="130" spans="1:2">
      <c r="A130" t="s">
        <v>299</v>
      </c>
      <c r="B130">
        <f>[4]p66!B130</f>
        <v>0</v>
      </c>
    </row>
    <row r="131" spans="1:2">
      <c r="A131" t="s">
        <v>300</v>
      </c>
      <c r="B131">
        <f>[4]p66!B131</f>
        <v>0</v>
      </c>
    </row>
    <row r="132" spans="1:2">
      <c r="A132" t="s">
        <v>301</v>
      </c>
      <c r="B132">
        <f>[4]p66!B132</f>
        <v>0</v>
      </c>
    </row>
    <row r="133" spans="1:2">
      <c r="A133" t="s">
        <v>302</v>
      </c>
      <c r="B133">
        <f>[4]p66!B133</f>
        <v>0</v>
      </c>
    </row>
    <row r="134" spans="1:2">
      <c r="A134" t="s">
        <v>303</v>
      </c>
      <c r="B134">
        <f>[4]p66!B134</f>
        <v>0</v>
      </c>
    </row>
    <row r="135" spans="1:2">
      <c r="A135" t="s">
        <v>304</v>
      </c>
      <c r="B135">
        <f>[4]p66!B135</f>
        <v>0</v>
      </c>
    </row>
    <row r="136" spans="1:2">
      <c r="A136" t="s">
        <v>305</v>
      </c>
      <c r="B136">
        <f>[4]p66!B136</f>
        <v>0</v>
      </c>
    </row>
    <row r="137" spans="1:2">
      <c r="A137" t="s">
        <v>306</v>
      </c>
      <c r="B137">
        <f>[4]p66!B137</f>
        <v>0</v>
      </c>
    </row>
    <row r="138" spans="1:2">
      <c r="A138" t="s">
        <v>307</v>
      </c>
      <c r="B138">
        <f>[4]p66!B138</f>
        <v>0</v>
      </c>
    </row>
    <row r="139" spans="1:2">
      <c r="A139" t="s">
        <v>308</v>
      </c>
      <c r="B139">
        <f>[4]p66!B139</f>
        <v>0</v>
      </c>
    </row>
    <row r="140" spans="1:2">
      <c r="A140" t="s">
        <v>309</v>
      </c>
      <c r="B140">
        <f>[4]p66!B140</f>
        <v>0</v>
      </c>
    </row>
    <row r="141" spans="1:2">
      <c r="A141" t="s">
        <v>310</v>
      </c>
      <c r="B141">
        <f>[4]p66!B141</f>
        <v>0</v>
      </c>
    </row>
    <row r="142" spans="1:2">
      <c r="A142" t="s">
        <v>311</v>
      </c>
      <c r="B142">
        <f>[4]p66!B142</f>
        <v>0</v>
      </c>
    </row>
    <row r="143" spans="1:2">
      <c r="A143" t="s">
        <v>312</v>
      </c>
      <c r="B143">
        <f>[4]p66!B143</f>
        <v>0</v>
      </c>
    </row>
    <row r="144" spans="1:2">
      <c r="A144" t="s">
        <v>313</v>
      </c>
      <c r="B144">
        <f>[4]p66!B144</f>
        <v>0</v>
      </c>
    </row>
    <row r="145" spans="1:2">
      <c r="A145" t="s">
        <v>314</v>
      </c>
      <c r="B145">
        <f>[4]p66!B145</f>
        <v>0</v>
      </c>
    </row>
    <row r="146" spans="1:2">
      <c r="A146" t="s">
        <v>315</v>
      </c>
      <c r="B146">
        <f>[4]p66!B146</f>
        <v>0</v>
      </c>
    </row>
    <row r="147" spans="1:2">
      <c r="A147" t="s">
        <v>316</v>
      </c>
      <c r="B147">
        <f>[4]p66!B147</f>
        <v>0</v>
      </c>
    </row>
    <row r="148" spans="1:2">
      <c r="A148" t="s">
        <v>317</v>
      </c>
      <c r="B148">
        <f>[4]p66!B148</f>
        <v>0</v>
      </c>
    </row>
    <row r="149" spans="1:2">
      <c r="A149" t="s">
        <v>318</v>
      </c>
      <c r="B149">
        <f>[4]p66!B149</f>
        <v>0</v>
      </c>
    </row>
    <row r="150" spans="1:2">
      <c r="A150" t="s">
        <v>319</v>
      </c>
      <c r="B150">
        <f>[4]p66!B150</f>
        <v>0</v>
      </c>
    </row>
    <row r="151" spans="1:2">
      <c r="A151" t="s">
        <v>320</v>
      </c>
      <c r="B151">
        <f>[4]p66!B151</f>
        <v>0</v>
      </c>
    </row>
    <row r="152" spans="1:2">
      <c r="A152" t="s">
        <v>321</v>
      </c>
      <c r="B152">
        <f>[4]p66!B152</f>
        <v>0</v>
      </c>
    </row>
    <row r="153" spans="1:2">
      <c r="A153" t="s">
        <v>322</v>
      </c>
      <c r="B153">
        <f>[4]p66!B153</f>
        <v>0</v>
      </c>
    </row>
    <row r="154" spans="1:2">
      <c r="A154" t="s">
        <v>323</v>
      </c>
      <c r="B154">
        <f>[4]p66!B154</f>
        <v>0</v>
      </c>
    </row>
    <row r="155" spans="1:2">
      <c r="A155" t="s">
        <v>324</v>
      </c>
      <c r="B155">
        <f>[4]p66!B155</f>
        <v>0</v>
      </c>
    </row>
    <row r="156" spans="1:2">
      <c r="A156" t="s">
        <v>325</v>
      </c>
      <c r="B156">
        <f>[4]p66!B156</f>
        <v>0</v>
      </c>
    </row>
    <row r="157" spans="1:2">
      <c r="A157" t="s">
        <v>326</v>
      </c>
      <c r="B157">
        <f>[4]p66!B157</f>
        <v>0</v>
      </c>
    </row>
    <row r="158" spans="1:2">
      <c r="A158" t="s">
        <v>327</v>
      </c>
      <c r="B158">
        <f>[4]p66!B158</f>
        <v>0</v>
      </c>
    </row>
    <row r="159" spans="1:2">
      <c r="A159" t="s">
        <v>328</v>
      </c>
      <c r="B159">
        <f>[4]p66!B159</f>
        <v>0</v>
      </c>
    </row>
    <row r="160" spans="1:2">
      <c r="A160" t="s">
        <v>329</v>
      </c>
      <c r="B160">
        <f>[4]p66!B160</f>
        <v>0</v>
      </c>
    </row>
    <row r="161" spans="1:2">
      <c r="A161" t="s">
        <v>330</v>
      </c>
      <c r="B161">
        <f>[4]p66!B161</f>
        <v>0</v>
      </c>
    </row>
    <row r="162" spans="1:2">
      <c r="A162" t="s">
        <v>331</v>
      </c>
      <c r="B162">
        <f>[4]p66!B162</f>
        <v>0</v>
      </c>
    </row>
    <row r="163" spans="1:2">
      <c r="A163" t="s">
        <v>332</v>
      </c>
      <c r="B163">
        <f>[4]p66!B163</f>
        <v>0</v>
      </c>
    </row>
    <row r="164" spans="1:2">
      <c r="A164" t="s">
        <v>333</v>
      </c>
      <c r="B164">
        <f>[4]p66!B164</f>
        <v>0</v>
      </c>
    </row>
    <row r="165" spans="1:2">
      <c r="A165" t="s">
        <v>334</v>
      </c>
      <c r="B165">
        <f>[4]p66!B165</f>
        <v>0</v>
      </c>
    </row>
    <row r="166" spans="1:2">
      <c r="A166" t="s">
        <v>335</v>
      </c>
      <c r="B166">
        <f>[4]p66!B166</f>
        <v>0</v>
      </c>
    </row>
    <row r="167" spans="1:2">
      <c r="A167" t="s">
        <v>336</v>
      </c>
      <c r="B167">
        <f>[4]p66!B167</f>
        <v>0</v>
      </c>
    </row>
    <row r="168" spans="1:2">
      <c r="A168" t="s">
        <v>337</v>
      </c>
      <c r="B168">
        <f>[4]p66!B168</f>
        <v>0</v>
      </c>
    </row>
    <row r="169" spans="1:2">
      <c r="A169" t="s">
        <v>338</v>
      </c>
      <c r="B169">
        <f>[4]p66!B169</f>
        <v>0</v>
      </c>
    </row>
    <row r="170" spans="1:2">
      <c r="A170" t="s">
        <v>339</v>
      </c>
      <c r="B170">
        <f>[4]p66!B170</f>
        <v>0</v>
      </c>
    </row>
    <row r="171" spans="1:2">
      <c r="A171" t="s">
        <v>340</v>
      </c>
      <c r="B171">
        <f>[4]p66!B171</f>
        <v>0</v>
      </c>
    </row>
    <row r="172" spans="1:2">
      <c r="A172" t="s">
        <v>341</v>
      </c>
      <c r="B172">
        <f>[4]p66!B172</f>
        <v>0</v>
      </c>
    </row>
    <row r="173" spans="1:2">
      <c r="A173" t="s">
        <v>342</v>
      </c>
      <c r="B173">
        <f>[4]p66!B173</f>
        <v>0</v>
      </c>
    </row>
    <row r="174" spans="1:2">
      <c r="A174" t="s">
        <v>343</v>
      </c>
      <c r="B174">
        <f>[4]p66!B174</f>
        <v>0</v>
      </c>
    </row>
    <row r="175" spans="1:2">
      <c r="A175" t="s">
        <v>344</v>
      </c>
      <c r="B175">
        <f>[4]p66!B175</f>
        <v>0</v>
      </c>
    </row>
    <row r="176" spans="1:2">
      <c r="A176" t="s">
        <v>345</v>
      </c>
      <c r="B176">
        <f>[4]p66!B176</f>
        <v>0</v>
      </c>
    </row>
    <row r="177" spans="1:2">
      <c r="A177" t="s">
        <v>346</v>
      </c>
      <c r="B177">
        <f>[4]p66!B177</f>
        <v>0</v>
      </c>
    </row>
    <row r="178" spans="1:2">
      <c r="A178" t="s">
        <v>347</v>
      </c>
      <c r="B178">
        <f>[4]p66!B178</f>
        <v>0</v>
      </c>
    </row>
    <row r="179" spans="1:2">
      <c r="A179" t="s">
        <v>348</v>
      </c>
      <c r="B179">
        <f>[4]p66!B179</f>
        <v>0</v>
      </c>
    </row>
    <row r="180" spans="1:2">
      <c r="A180" t="s">
        <v>349</v>
      </c>
      <c r="B180">
        <f>[4]p66!B180</f>
        <v>0</v>
      </c>
    </row>
    <row r="181" spans="1:2">
      <c r="A181" t="s">
        <v>350</v>
      </c>
      <c r="B181">
        <f>[4]p66!B181</f>
        <v>0</v>
      </c>
    </row>
    <row r="182" spans="1:2">
      <c r="A182" t="s">
        <v>351</v>
      </c>
      <c r="B182">
        <f>[4]p66!B182</f>
        <v>0</v>
      </c>
    </row>
    <row r="183" spans="1:2">
      <c r="A183" t="s">
        <v>352</v>
      </c>
      <c r="B183">
        <f>[4]p66!B183</f>
        <v>0</v>
      </c>
    </row>
    <row r="184" spans="1:2">
      <c r="A184" t="s">
        <v>353</v>
      </c>
      <c r="B184">
        <f>[4]p66!B184</f>
        <v>0</v>
      </c>
    </row>
    <row r="185" spans="1:2">
      <c r="A185" t="s">
        <v>354</v>
      </c>
      <c r="B185">
        <f>[4]p66!B185</f>
        <v>0</v>
      </c>
    </row>
    <row r="186" spans="1:2">
      <c r="A186" t="s">
        <v>355</v>
      </c>
      <c r="B186">
        <f>[4]p66!B186</f>
        <v>0</v>
      </c>
    </row>
    <row r="187" spans="1:2">
      <c r="A187" t="s">
        <v>356</v>
      </c>
      <c r="B187">
        <f>[4]p66!B187</f>
        <v>0</v>
      </c>
    </row>
    <row r="188" spans="1:2">
      <c r="A188" t="s">
        <v>357</v>
      </c>
      <c r="B188">
        <f>[4]p66!B188</f>
        <v>0</v>
      </c>
    </row>
    <row r="189" spans="1:2">
      <c r="A189" t="s">
        <v>358</v>
      </c>
      <c r="B189">
        <f>[4]p66!B189</f>
        <v>0</v>
      </c>
    </row>
    <row r="190" spans="1:2">
      <c r="A190" t="s">
        <v>359</v>
      </c>
      <c r="B190">
        <f>[4]p66!B190</f>
        <v>0</v>
      </c>
    </row>
    <row r="191" spans="1:2">
      <c r="A191" t="s">
        <v>360</v>
      </c>
      <c r="B191">
        <f>[4]p66!B191</f>
        <v>0</v>
      </c>
    </row>
    <row r="192" spans="1:2">
      <c r="A192" t="s">
        <v>361</v>
      </c>
      <c r="B192">
        <f>[4]p66!B192</f>
        <v>0</v>
      </c>
    </row>
    <row r="193" spans="1:2">
      <c r="A193" t="s">
        <v>362</v>
      </c>
      <c r="B193">
        <f>[4]p66!B193</f>
        <v>0</v>
      </c>
    </row>
    <row r="194" spans="1:2">
      <c r="A194" t="s">
        <v>363</v>
      </c>
      <c r="B194">
        <f>[4]p66!B194</f>
        <v>0</v>
      </c>
    </row>
    <row r="195" spans="1:2">
      <c r="A195" t="s">
        <v>364</v>
      </c>
      <c r="B195">
        <f>[4]p66!B195</f>
        <v>0</v>
      </c>
    </row>
    <row r="196" spans="1:2">
      <c r="A196" t="s">
        <v>365</v>
      </c>
      <c r="B196">
        <f>[4]p66!B196</f>
        <v>0</v>
      </c>
    </row>
    <row r="197" spans="1:2">
      <c r="A197" t="s">
        <v>366</v>
      </c>
      <c r="B197">
        <f>[4]p66!B197</f>
        <v>0</v>
      </c>
    </row>
    <row r="198" spans="1:2">
      <c r="A198" t="s">
        <v>367</v>
      </c>
      <c r="B198">
        <f>[4]p66!B198</f>
        <v>0</v>
      </c>
    </row>
    <row r="199" spans="1:2">
      <c r="A199" t="s">
        <v>368</v>
      </c>
      <c r="B199">
        <f>[4]p66!B199</f>
        <v>0</v>
      </c>
    </row>
    <row r="200" spans="1:2">
      <c r="A200" t="s">
        <v>369</v>
      </c>
      <c r="B200">
        <f>[4]p66!B200</f>
        <v>0</v>
      </c>
    </row>
    <row r="201" spans="1:2">
      <c r="A201" t="s">
        <v>370</v>
      </c>
      <c r="B201">
        <f>[4]p66!B201</f>
        <v>0</v>
      </c>
    </row>
    <row r="202" spans="1:2">
      <c r="A202" t="s">
        <v>371</v>
      </c>
      <c r="B202">
        <f>[4]p66!B202</f>
        <v>0</v>
      </c>
    </row>
    <row r="203" spans="1:2">
      <c r="A203" t="s">
        <v>372</v>
      </c>
      <c r="B203">
        <f>[4]p66!B203</f>
        <v>0</v>
      </c>
    </row>
    <row r="204" spans="1:2">
      <c r="A204" t="s">
        <v>373</v>
      </c>
      <c r="B204">
        <f>[4]p66!B204</f>
        <v>0</v>
      </c>
    </row>
    <row r="205" spans="1:2">
      <c r="A205" t="s">
        <v>374</v>
      </c>
      <c r="B205">
        <f>[4]p66!B205</f>
        <v>0</v>
      </c>
    </row>
    <row r="206" spans="1:2">
      <c r="A206" t="s">
        <v>375</v>
      </c>
      <c r="B206">
        <f>[4]p66!B206</f>
        <v>0</v>
      </c>
    </row>
    <row r="207" spans="1:2">
      <c r="A207" t="s">
        <v>376</v>
      </c>
      <c r="B207">
        <f>[4]p66!B207</f>
        <v>0</v>
      </c>
    </row>
    <row r="208" spans="1:2">
      <c r="A208" t="s">
        <v>377</v>
      </c>
      <c r="B208">
        <f>[4]p66!B208</f>
        <v>0</v>
      </c>
    </row>
    <row r="209" spans="1:2">
      <c r="A209" t="s">
        <v>378</v>
      </c>
      <c r="B209">
        <f>[4]p66!B209</f>
        <v>0</v>
      </c>
    </row>
    <row r="210" spans="1:2">
      <c r="A210" t="s">
        <v>379</v>
      </c>
      <c r="B210">
        <f>[4]p66!B210</f>
        <v>0</v>
      </c>
    </row>
    <row r="211" spans="1:2">
      <c r="A211" t="s">
        <v>380</v>
      </c>
      <c r="B211">
        <f>[4]p66!B211</f>
        <v>0</v>
      </c>
    </row>
    <row r="212" spans="1:2">
      <c r="A212" t="s">
        <v>381</v>
      </c>
      <c r="B212">
        <f>[4]p66!B212</f>
        <v>0</v>
      </c>
    </row>
    <row r="213" spans="1:2">
      <c r="A213" t="s">
        <v>382</v>
      </c>
      <c r="B213">
        <f>[4]p66!B213</f>
        <v>0</v>
      </c>
    </row>
    <row r="214" spans="1:2">
      <c r="A214" t="s">
        <v>137</v>
      </c>
      <c r="B214">
        <f>[4]p66!B214</f>
        <v>0</v>
      </c>
    </row>
    <row r="215" spans="1:2">
      <c r="A215" t="s">
        <v>383</v>
      </c>
      <c r="B215">
        <f>[4]p66!B215</f>
        <v>0</v>
      </c>
    </row>
    <row r="216" spans="1:2">
      <c r="A216" t="s">
        <v>384</v>
      </c>
      <c r="B216">
        <f>[4]p66!B216</f>
        <v>0</v>
      </c>
    </row>
    <row r="217" spans="1:2">
      <c r="A217" t="s">
        <v>385</v>
      </c>
      <c r="B217">
        <f>[4]p66!B217</f>
        <v>0</v>
      </c>
    </row>
    <row r="218" spans="1:2">
      <c r="A218" t="s">
        <v>386</v>
      </c>
      <c r="B218">
        <f>[4]p66!B218</f>
        <v>0</v>
      </c>
    </row>
    <row r="219" spans="1:2">
      <c r="A219" t="s">
        <v>387</v>
      </c>
      <c r="B219">
        <f>[4]p66!B219</f>
        <v>0</v>
      </c>
    </row>
    <row r="220" spans="1:2">
      <c r="A220" t="s">
        <v>388</v>
      </c>
      <c r="B220">
        <f>[4]p66!B220</f>
        <v>0</v>
      </c>
    </row>
    <row r="221" spans="1:2">
      <c r="A221" t="s">
        <v>145</v>
      </c>
      <c r="B221">
        <f>[4]p66!B221</f>
        <v>0</v>
      </c>
    </row>
    <row r="222" spans="1:2">
      <c r="A222" t="s">
        <v>146</v>
      </c>
      <c r="B222">
        <f>[4]p66!B222</f>
        <v>0</v>
      </c>
    </row>
    <row r="223" spans="1:2">
      <c r="A223" t="s">
        <v>389</v>
      </c>
      <c r="B223">
        <f>[4]p66!B223</f>
        <v>0</v>
      </c>
    </row>
    <row r="224" spans="1:2">
      <c r="A224" t="s">
        <v>390</v>
      </c>
      <c r="B224">
        <f>[4]p66!B224</f>
        <v>0</v>
      </c>
    </row>
    <row r="225" spans="1:2">
      <c r="A225" t="s">
        <v>391</v>
      </c>
      <c r="B225">
        <f>[4]p66!B225</f>
        <v>0</v>
      </c>
    </row>
    <row r="226" spans="1:2">
      <c r="A226" t="s">
        <v>392</v>
      </c>
      <c r="B226">
        <f>[4]p66!B226</f>
        <v>0</v>
      </c>
    </row>
    <row r="227" spans="1:2">
      <c r="A227" t="s">
        <v>152</v>
      </c>
      <c r="B227">
        <f>[4]p66!B227</f>
        <v>0</v>
      </c>
    </row>
    <row r="228" spans="1:2">
      <c r="A228" t="s">
        <v>393</v>
      </c>
      <c r="B228">
        <f>[4]p66!B228</f>
        <v>0</v>
      </c>
    </row>
    <row r="229" spans="1:2">
      <c r="A229" t="s">
        <v>394</v>
      </c>
      <c r="B229">
        <f>[4]p66!B229</f>
        <v>0</v>
      </c>
    </row>
    <row r="230" spans="1:2">
      <c r="A230" t="s">
        <v>395</v>
      </c>
      <c r="B230">
        <f>[4]p66!B230</f>
        <v>0</v>
      </c>
    </row>
    <row r="231" spans="1:2">
      <c r="A231" t="s">
        <v>396</v>
      </c>
      <c r="B231">
        <f>[4]p66!B231</f>
        <v>0</v>
      </c>
    </row>
    <row r="232" spans="1:2">
      <c r="A232" t="s">
        <v>397</v>
      </c>
      <c r="B232">
        <f>[4]p66!B232</f>
        <v>0</v>
      </c>
    </row>
    <row r="233" spans="1:2">
      <c r="A233" t="s">
        <v>398</v>
      </c>
      <c r="B233">
        <f>[4]p66!B233</f>
        <v>0</v>
      </c>
    </row>
    <row r="234" spans="1:2">
      <c r="A234" t="s">
        <v>243</v>
      </c>
      <c r="B234">
        <f>[4]p66!B234</f>
        <v>0</v>
      </c>
    </row>
    <row r="235" spans="1:2">
      <c r="A235" t="s">
        <v>399</v>
      </c>
      <c r="B235">
        <f>[4]p66!B235</f>
        <v>0</v>
      </c>
    </row>
    <row r="236" spans="1:2">
      <c r="A236" t="s">
        <v>400</v>
      </c>
      <c r="B236">
        <f>[4]p66!B236</f>
        <v>0</v>
      </c>
    </row>
    <row r="237" spans="1:2">
      <c r="A237" t="s">
        <v>401</v>
      </c>
      <c r="B237">
        <f>[4]p66!B237</f>
        <v>0</v>
      </c>
    </row>
    <row r="238" spans="1:2">
      <c r="A238" t="s">
        <v>402</v>
      </c>
      <c r="B238">
        <f>[4]p66!B238</f>
        <v>0</v>
      </c>
    </row>
    <row r="239" spans="1:2">
      <c r="A239" t="s">
        <v>403</v>
      </c>
      <c r="B239">
        <f>[4]p66!B239</f>
        <v>0</v>
      </c>
    </row>
    <row r="240" spans="1:2">
      <c r="A240" t="s">
        <v>404</v>
      </c>
      <c r="B240">
        <f>[4]p66!B240</f>
        <v>0</v>
      </c>
    </row>
    <row r="241" spans="1:2">
      <c r="A241" t="s">
        <v>405</v>
      </c>
      <c r="B241">
        <f>[4]p66!B241</f>
        <v>0</v>
      </c>
    </row>
    <row r="242" spans="1:2">
      <c r="A242" t="s">
        <v>406</v>
      </c>
      <c r="B242">
        <f>[4]p66!B242</f>
        <v>0</v>
      </c>
    </row>
    <row r="243" spans="1:2">
      <c r="A243" t="s">
        <v>407</v>
      </c>
      <c r="B243">
        <f>[4]p66!B243</f>
        <v>0</v>
      </c>
    </row>
    <row r="244" spans="1:2">
      <c r="A244" t="s">
        <v>408</v>
      </c>
      <c r="B244">
        <f>[4]p66!B244</f>
        <v>0</v>
      </c>
    </row>
    <row r="245" spans="1:2">
      <c r="A245" t="s">
        <v>409</v>
      </c>
      <c r="B245">
        <f>[4]p66!B245</f>
        <v>0</v>
      </c>
    </row>
    <row r="246" spans="1:2">
      <c r="A246" t="s">
        <v>410</v>
      </c>
      <c r="B246">
        <f>[4]p66!B246</f>
        <v>0</v>
      </c>
    </row>
    <row r="247" spans="1:2">
      <c r="A247" t="s">
        <v>411</v>
      </c>
      <c r="B247">
        <f>[4]p66!B247</f>
        <v>0</v>
      </c>
    </row>
    <row r="248" spans="1:2">
      <c r="A248" t="s">
        <v>412</v>
      </c>
      <c r="B248">
        <f>[4]p66!B248</f>
        <v>0</v>
      </c>
    </row>
    <row r="249" spans="1:2">
      <c r="A249" t="s">
        <v>413</v>
      </c>
      <c r="B249">
        <f>[4]p66!B249</f>
        <v>0</v>
      </c>
    </row>
    <row r="250" spans="1:2">
      <c r="A250" t="s">
        <v>414</v>
      </c>
      <c r="B250">
        <f>[4]p66!B250</f>
        <v>0</v>
      </c>
    </row>
    <row r="251" spans="1:2">
      <c r="A251" t="s">
        <v>415</v>
      </c>
      <c r="B251">
        <f>[4]p66!B251</f>
        <v>0</v>
      </c>
    </row>
    <row r="252" spans="1:2">
      <c r="A252" t="s">
        <v>416</v>
      </c>
      <c r="B252">
        <f>[4]p66!B252</f>
        <v>0</v>
      </c>
    </row>
    <row r="253" spans="1:2">
      <c r="A253" t="s">
        <v>417</v>
      </c>
      <c r="B253">
        <f>[4]p66!B253</f>
        <v>0</v>
      </c>
    </row>
    <row r="254" spans="1:2">
      <c r="A254" t="s">
        <v>418</v>
      </c>
      <c r="B254">
        <f>[4]p66!B254</f>
        <v>0</v>
      </c>
    </row>
    <row r="255" spans="1:2">
      <c r="A255" t="s">
        <v>419</v>
      </c>
      <c r="B255">
        <f>[4]p66!B255</f>
        <v>0</v>
      </c>
    </row>
    <row r="256" spans="1:2">
      <c r="A256" t="s">
        <v>420</v>
      </c>
      <c r="B256">
        <f>[4]p66!B256</f>
        <v>0</v>
      </c>
    </row>
    <row r="257" spans="1:2">
      <c r="A257" t="s">
        <v>421</v>
      </c>
      <c r="B257">
        <f>[4]p66!B257</f>
        <v>0</v>
      </c>
    </row>
    <row r="258" spans="1:2">
      <c r="A258" t="s">
        <v>422</v>
      </c>
      <c r="B258">
        <f>[4]p66!B258</f>
        <v>0</v>
      </c>
    </row>
    <row r="259" spans="1:2">
      <c r="A259" t="s">
        <v>423</v>
      </c>
      <c r="B259">
        <f>[4]p66!B259</f>
        <v>0</v>
      </c>
    </row>
    <row r="260" spans="1:2">
      <c r="A260" t="s">
        <v>1065</v>
      </c>
      <c r="B260">
        <f>[4]p66!B260</f>
        <v>0</v>
      </c>
    </row>
    <row r="261" spans="1:2">
      <c r="A261" t="s">
        <v>1066</v>
      </c>
      <c r="B261">
        <f>[4]p66!B261</f>
        <v>0</v>
      </c>
    </row>
    <row r="262" spans="1:2">
      <c r="A262" t="s">
        <v>227</v>
      </c>
      <c r="B262">
        <f>[4]p66!B262</f>
        <v>0</v>
      </c>
    </row>
    <row r="263" spans="1:2">
      <c r="A263" t="s">
        <v>228</v>
      </c>
      <c r="B263">
        <f>[4]p66!B263</f>
        <v>0</v>
      </c>
    </row>
    <row r="264" spans="1:2">
      <c r="A264" t="s">
        <v>346</v>
      </c>
      <c r="B264">
        <f>[4]p66!B264</f>
        <v>0</v>
      </c>
    </row>
    <row r="265" spans="1:2">
      <c r="A265" t="s">
        <v>355</v>
      </c>
      <c r="B265">
        <f>[4]p66!B265</f>
        <v>0</v>
      </c>
    </row>
    <row r="266" spans="1:2">
      <c r="A266" t="s">
        <v>338</v>
      </c>
      <c r="B266">
        <f>[4]p66!B266</f>
        <v>0</v>
      </c>
    </row>
    <row r="267" spans="1:2">
      <c r="A267" t="s">
        <v>339</v>
      </c>
      <c r="B267">
        <f>[4]p66!B267</f>
        <v>0</v>
      </c>
    </row>
    <row r="268" spans="1:2">
      <c r="A268" t="s">
        <v>1067</v>
      </c>
      <c r="B268">
        <f>[4]p66!B268</f>
        <v>0</v>
      </c>
    </row>
    <row r="269" spans="1:2">
      <c r="A269" t="s">
        <v>1068</v>
      </c>
      <c r="B269">
        <f>[4]p66!B269</f>
        <v>0</v>
      </c>
    </row>
    <row r="270" spans="1:2">
      <c r="A270" t="s">
        <v>1069</v>
      </c>
      <c r="B270">
        <f>[4]p66!B270</f>
        <v>0</v>
      </c>
    </row>
    <row r="271" spans="1:2">
      <c r="A271" t="s">
        <v>1070</v>
      </c>
      <c r="B271">
        <f>[4]p66!B271</f>
        <v>0</v>
      </c>
    </row>
    <row r="272" spans="1:2">
      <c r="A272" t="s">
        <v>1071</v>
      </c>
      <c r="B272">
        <f>[4]p66!B272</f>
        <v>0</v>
      </c>
    </row>
    <row r="273" spans="1:2">
      <c r="A273" t="s">
        <v>1072</v>
      </c>
      <c r="B273">
        <f>[4]p66!B273</f>
        <v>0</v>
      </c>
    </row>
    <row r="274" spans="1:2">
      <c r="A274" t="s">
        <v>1073</v>
      </c>
      <c r="B274">
        <f>[4]p66!B274</f>
        <v>0</v>
      </c>
    </row>
    <row r="275" spans="1:2">
      <c r="A275" t="s">
        <v>1087</v>
      </c>
      <c r="B275">
        <f>[4]p66!B275</f>
        <v>0</v>
      </c>
    </row>
    <row r="276" spans="1:2">
      <c r="A276" t="s">
        <v>1088</v>
      </c>
      <c r="B276">
        <f>[4]p66!B276</f>
        <v>0</v>
      </c>
    </row>
    <row r="277" spans="1:2">
      <c r="A277" t="s">
        <v>1091</v>
      </c>
      <c r="B277">
        <f>[4]p66!B277</f>
        <v>0</v>
      </c>
    </row>
    <row r="278" spans="1:2">
      <c r="A278" t="s">
        <v>1092</v>
      </c>
      <c r="B278">
        <f>[4]p66!B278</f>
        <v>0</v>
      </c>
    </row>
    <row r="279" spans="1:2">
      <c r="A279" t="s">
        <v>1093</v>
      </c>
      <c r="B279">
        <f>[4]p66!B279</f>
        <v>0</v>
      </c>
    </row>
    <row r="280" spans="1:2">
      <c r="A280" t="s">
        <v>1094</v>
      </c>
      <c r="B280">
        <f>[4]p66!B280</f>
        <v>0</v>
      </c>
    </row>
    <row r="281" spans="1:2">
      <c r="A281" t="s">
        <v>1099</v>
      </c>
      <c r="B281">
        <f>[4]p66!B281</f>
        <v>0</v>
      </c>
    </row>
    <row r="282" spans="1:2">
      <c r="A282" t="s">
        <v>1100</v>
      </c>
      <c r="B282">
        <f>[4]p66!B282</f>
        <v>0</v>
      </c>
    </row>
    <row r="283" spans="1:2">
      <c r="A283" t="s">
        <v>1095</v>
      </c>
      <c r="B283">
        <f>[4]p66!B283</f>
        <v>0</v>
      </c>
    </row>
    <row r="284" spans="1:2">
      <c r="A284" t="s">
        <v>1096</v>
      </c>
      <c r="B284">
        <f>[4]p66!B284</f>
        <v>0</v>
      </c>
    </row>
    <row r="285" spans="1:2">
      <c r="A285" t="s">
        <v>1097</v>
      </c>
      <c r="B285">
        <f>[4]p66!B285</f>
        <v>0</v>
      </c>
    </row>
    <row r="286" spans="1:2">
      <c r="A286" t="s">
        <v>1101</v>
      </c>
      <c r="B286">
        <f>[4]p66!B286</f>
        <v>0</v>
      </c>
    </row>
    <row r="287" spans="1:2">
      <c r="A287" t="s">
        <v>1102</v>
      </c>
      <c r="B287">
        <f>[4]p66!B287</f>
        <v>0</v>
      </c>
    </row>
    <row r="288" spans="1:2">
      <c r="A288" t="s">
        <v>1103</v>
      </c>
      <c r="B288">
        <f>[4]p66!B288</f>
        <v>0</v>
      </c>
    </row>
    <row r="289" spans="1:2">
      <c r="A289" t="s">
        <v>1069</v>
      </c>
      <c r="B289">
        <f>[4]p66!B289</f>
        <v>0</v>
      </c>
    </row>
    <row r="290" spans="1:2">
      <c r="A290" t="s">
        <v>508</v>
      </c>
      <c r="B290">
        <f>[4]p66!B290</f>
        <v>0</v>
      </c>
    </row>
    <row r="291" spans="1:2">
      <c r="A291" t="s">
        <v>1104</v>
      </c>
      <c r="B291">
        <f>[4]p66!B291</f>
        <v>0</v>
      </c>
    </row>
  </sheetData>
  <phoneticPr fontId="33" type="noConversion"/>
  <pageMargins left="0.75" right="0.75" top="1" bottom="1" header="0.5" footer="0.5"/>
  <headerFooter alignWithMargins="0"/>
  <drawing r:id="rId1"/>
</worksheet>
</file>

<file path=xl/worksheets/sheet7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81"/>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1221</v>
      </c>
    </row>
    <row r="2" spans="1:11">
      <c r="A2">
        <v>67</v>
      </c>
      <c r="B2" t="s">
        <v>176</v>
      </c>
      <c r="C2" t="s">
        <v>177</v>
      </c>
      <c r="D2" t="s">
        <v>178</v>
      </c>
      <c r="E2" t="s">
        <v>8</v>
      </c>
      <c r="F2" t="s">
        <v>179</v>
      </c>
      <c r="G2" t="s">
        <v>10</v>
      </c>
      <c r="H2" t="s">
        <v>180</v>
      </c>
    </row>
    <row r="3" spans="1:11">
      <c r="A3" t="s">
        <v>181</v>
      </c>
      <c r="B3">
        <f>[4]p67!B3</f>
        <v>0</v>
      </c>
      <c r="C3">
        <f>[4]p67!C3</f>
        <v>0</v>
      </c>
      <c r="D3">
        <f>[4]p67!D3</f>
        <v>0</v>
      </c>
      <c r="E3">
        <f>[4]p67!E3</f>
        <v>0</v>
      </c>
      <c r="F3">
        <f>[4]p67!F3</f>
        <v>0</v>
      </c>
      <c r="G3">
        <f>[4]p67!G3</f>
        <v>0</v>
      </c>
      <c r="H3">
        <f>[4]p67!H3</f>
        <v>0</v>
      </c>
      <c r="I3">
        <f>[4]p67!I3</f>
        <v>0</v>
      </c>
      <c r="J3">
        <f>[4]p67!J3</f>
        <v>0</v>
      </c>
      <c r="K3">
        <f>[4]p67!K3</f>
        <v>0</v>
      </c>
    </row>
    <row r="4" spans="1:11">
      <c r="A4" t="s">
        <v>182</v>
      </c>
      <c r="B4">
        <f>[4]p67!B4</f>
        <v>0</v>
      </c>
      <c r="C4">
        <f>[4]p67!C4</f>
        <v>0</v>
      </c>
      <c r="D4">
        <f>[4]p67!D4</f>
        <v>0</v>
      </c>
      <c r="E4">
        <f>[4]p67!E4</f>
        <v>0</v>
      </c>
      <c r="F4">
        <f>[4]p67!F4</f>
        <v>0</v>
      </c>
      <c r="G4">
        <f>[4]p67!G4</f>
        <v>0</v>
      </c>
      <c r="H4">
        <f>[4]p67!H4</f>
        <v>0</v>
      </c>
      <c r="I4">
        <f>[4]p67!I4</f>
        <v>0</v>
      </c>
      <c r="J4">
        <f>[4]p67!J4</f>
        <v>0</v>
      </c>
      <c r="K4">
        <f>[4]p67!K4</f>
        <v>0</v>
      </c>
    </row>
    <row r="5" spans="1:11">
      <c r="A5" t="s">
        <v>183</v>
      </c>
      <c r="B5">
        <f>[4]p67!B5</f>
        <v>0</v>
      </c>
      <c r="C5">
        <f>[4]p67!C5</f>
        <v>0</v>
      </c>
      <c r="D5">
        <f>[4]p67!D5</f>
        <v>0</v>
      </c>
      <c r="E5">
        <f>[4]p67!E5</f>
        <v>0</v>
      </c>
      <c r="F5">
        <f>[4]p67!F5</f>
        <v>0</v>
      </c>
      <c r="G5">
        <f>[4]p67!G5</f>
        <v>0</v>
      </c>
      <c r="H5">
        <f>[4]p67!H5</f>
        <v>0</v>
      </c>
      <c r="I5">
        <f>[4]p67!I5</f>
        <v>0</v>
      </c>
      <c r="J5">
        <f>[4]p67!J5</f>
        <v>0</v>
      </c>
      <c r="K5">
        <f>[4]p67!K5</f>
        <v>0</v>
      </c>
    </row>
    <row r="6" spans="1:11">
      <c r="A6" t="s">
        <v>184</v>
      </c>
      <c r="B6">
        <f>[4]p67!B6</f>
        <v>0</v>
      </c>
      <c r="C6">
        <f>[4]p67!C6</f>
        <v>0</v>
      </c>
      <c r="D6">
        <f>[4]p67!D6</f>
        <v>0</v>
      </c>
      <c r="E6">
        <f>[4]p67!E6</f>
        <v>0</v>
      </c>
      <c r="F6">
        <f>[4]p67!F6</f>
        <v>0</v>
      </c>
      <c r="G6">
        <f>[4]p67!G6</f>
        <v>0</v>
      </c>
      <c r="H6">
        <f>[4]p67!H6</f>
        <v>0</v>
      </c>
      <c r="I6">
        <f>[4]p67!I6</f>
        <v>0</v>
      </c>
      <c r="J6">
        <f>[4]p67!J6</f>
        <v>0</v>
      </c>
      <c r="K6">
        <f>[4]p67!K6</f>
        <v>0</v>
      </c>
    </row>
    <row r="7" spans="1:11">
      <c r="A7" t="s">
        <v>185</v>
      </c>
      <c r="B7">
        <f>[4]p67!B7</f>
        <v>0</v>
      </c>
      <c r="C7">
        <f>[4]p67!C7</f>
        <v>0</v>
      </c>
      <c r="D7">
        <f>[4]p67!D7</f>
        <v>0</v>
      </c>
      <c r="E7">
        <f>[4]p67!E7</f>
        <v>0</v>
      </c>
      <c r="F7">
        <f>[4]p67!F7</f>
        <v>0</v>
      </c>
      <c r="G7">
        <f>[4]p67!G7</f>
        <v>0</v>
      </c>
      <c r="H7">
        <f>[4]p67!H7</f>
        <v>0</v>
      </c>
      <c r="I7">
        <f>[4]p67!I7</f>
        <v>0</v>
      </c>
      <c r="J7">
        <f>[4]p67!J7</f>
        <v>0</v>
      </c>
      <c r="K7">
        <f>[4]p67!K7</f>
        <v>0</v>
      </c>
    </row>
    <row r="8" spans="1:11">
      <c r="A8" t="s">
        <v>186</v>
      </c>
      <c r="B8">
        <f>[4]p67!B8</f>
        <v>0</v>
      </c>
      <c r="C8">
        <f>[4]p67!C8</f>
        <v>0</v>
      </c>
      <c r="D8">
        <f>[4]p67!D8</f>
        <v>0</v>
      </c>
      <c r="E8">
        <f>[4]p67!E8</f>
        <v>0</v>
      </c>
      <c r="F8">
        <f>[4]p67!F8</f>
        <v>0</v>
      </c>
      <c r="G8">
        <f>[4]p67!G8</f>
        <v>0</v>
      </c>
      <c r="H8">
        <f>[4]p67!H8</f>
        <v>0</v>
      </c>
      <c r="I8">
        <f>[4]p67!I8</f>
        <v>0</v>
      </c>
      <c r="J8">
        <f>[4]p67!J8</f>
        <v>0</v>
      </c>
      <c r="K8">
        <f>[4]p67!K8</f>
        <v>0</v>
      </c>
    </row>
    <row r="9" spans="1:11">
      <c r="A9" t="s">
        <v>187</v>
      </c>
      <c r="B9">
        <f>[4]p67!B9</f>
        <v>0</v>
      </c>
      <c r="C9">
        <f>[4]p67!C9</f>
        <v>0</v>
      </c>
      <c r="D9">
        <f>[4]p67!D9</f>
        <v>0</v>
      </c>
      <c r="E9">
        <f>[4]p67!E9</f>
        <v>0</v>
      </c>
      <c r="F9">
        <f>[4]p67!F9</f>
        <v>0</v>
      </c>
      <c r="G9">
        <f>[4]p67!G9</f>
        <v>0</v>
      </c>
      <c r="H9">
        <f>[4]p67!H9</f>
        <v>0</v>
      </c>
      <c r="I9">
        <f>[4]p67!I9</f>
        <v>0</v>
      </c>
      <c r="J9">
        <f>[4]p67!J9</f>
        <v>0</v>
      </c>
      <c r="K9">
        <f>[4]p67!K9</f>
        <v>0</v>
      </c>
    </row>
    <row r="10" spans="1:11">
      <c r="A10" t="s">
        <v>188</v>
      </c>
      <c r="B10">
        <f>[4]p67!B10</f>
        <v>0</v>
      </c>
      <c r="C10">
        <f>[4]p67!C10</f>
        <v>0</v>
      </c>
      <c r="D10">
        <f>[4]p67!D10</f>
        <v>0</v>
      </c>
      <c r="E10">
        <f>[4]p67!E10</f>
        <v>0</v>
      </c>
      <c r="F10">
        <f>[4]p67!F10</f>
        <v>0</v>
      </c>
      <c r="G10">
        <f>[4]p67!G10</f>
        <v>0</v>
      </c>
      <c r="H10">
        <f>[4]p67!H10</f>
        <v>0</v>
      </c>
      <c r="I10">
        <f>[4]p67!I10</f>
        <v>0</v>
      </c>
      <c r="J10">
        <f>[4]p67!J10</f>
        <v>0</v>
      </c>
      <c r="K10">
        <f>[4]p67!K10</f>
        <v>0</v>
      </c>
    </row>
    <row r="11" spans="1:11">
      <c r="A11" t="s">
        <v>189</v>
      </c>
      <c r="B11">
        <f>[4]p67!B11</f>
        <v>0</v>
      </c>
      <c r="C11">
        <f>[4]p67!C11</f>
        <v>0</v>
      </c>
      <c r="D11">
        <f>[4]p67!D11</f>
        <v>0</v>
      </c>
      <c r="E11">
        <f>[4]p67!E11</f>
        <v>0</v>
      </c>
      <c r="F11">
        <f>[4]p67!F11</f>
        <v>0</v>
      </c>
      <c r="G11">
        <f>[4]p67!G11</f>
        <v>0</v>
      </c>
      <c r="H11">
        <f>[4]p67!H11</f>
        <v>0</v>
      </c>
      <c r="I11">
        <f>[4]p67!I11</f>
        <v>0</v>
      </c>
      <c r="J11">
        <f>[4]p67!J11</f>
        <v>0</v>
      </c>
      <c r="K11">
        <f>[4]p67!K11</f>
        <v>0</v>
      </c>
    </row>
    <row r="12" spans="1:11">
      <c r="A12" t="s">
        <v>190</v>
      </c>
      <c r="B12">
        <f>[4]p67!B12</f>
        <v>0</v>
      </c>
      <c r="C12">
        <f>[4]p67!C12</f>
        <v>0</v>
      </c>
      <c r="D12">
        <f>[4]p67!D12</f>
        <v>0</v>
      </c>
      <c r="E12">
        <f>[4]p67!E12</f>
        <v>0</v>
      </c>
      <c r="F12">
        <f>[4]p67!F12</f>
        <v>0</v>
      </c>
      <c r="G12">
        <f>[4]p67!G12</f>
        <v>0</v>
      </c>
      <c r="H12">
        <f>[4]p67!H12</f>
        <v>0</v>
      </c>
      <c r="I12">
        <f>[4]p67!I12</f>
        <v>0</v>
      </c>
      <c r="J12">
        <f>[4]p67!J12</f>
        <v>0</v>
      </c>
      <c r="K12">
        <f>[4]p67!K12</f>
        <v>0</v>
      </c>
    </row>
    <row r="13" spans="1:11">
      <c r="A13" t="s">
        <v>191</v>
      </c>
      <c r="B13">
        <f>[4]p67!B13</f>
        <v>0</v>
      </c>
      <c r="C13">
        <f>[4]p67!C13</f>
        <v>0</v>
      </c>
      <c r="D13">
        <f>[4]p67!D13</f>
        <v>0</v>
      </c>
      <c r="E13">
        <f>[4]p67!E13</f>
        <v>0</v>
      </c>
      <c r="F13">
        <f>[4]p67!F13</f>
        <v>0</v>
      </c>
      <c r="G13">
        <f>[4]p67!G13</f>
        <v>0</v>
      </c>
      <c r="H13">
        <f>[4]p67!H13</f>
        <v>0</v>
      </c>
      <c r="I13">
        <f>[4]p67!I13</f>
        <v>0</v>
      </c>
      <c r="J13">
        <f>[4]p67!J13</f>
        <v>0</v>
      </c>
      <c r="K13">
        <f>[4]p67!K13</f>
        <v>0</v>
      </c>
    </row>
    <row r="14" spans="1:11">
      <c r="A14" t="s">
        <v>192</v>
      </c>
      <c r="B14">
        <f>[4]p67!B14</f>
        <v>0</v>
      </c>
      <c r="C14">
        <f>[4]p67!C14</f>
        <v>0</v>
      </c>
      <c r="D14">
        <f>[4]p67!D14</f>
        <v>0</v>
      </c>
      <c r="E14">
        <f>[4]p67!E14</f>
        <v>0</v>
      </c>
      <c r="F14">
        <f>[4]p67!F14</f>
        <v>0</v>
      </c>
      <c r="G14">
        <f>[4]p67!G14</f>
        <v>0</v>
      </c>
      <c r="H14">
        <f>[4]p67!H14</f>
        <v>0</v>
      </c>
      <c r="I14">
        <f>[4]p67!I14</f>
        <v>0</v>
      </c>
      <c r="J14">
        <f>[4]p67!J14</f>
        <v>0</v>
      </c>
      <c r="K14">
        <f>[4]p67!K14</f>
        <v>0</v>
      </c>
    </row>
    <row r="15" spans="1:11">
      <c r="A15" t="s">
        <v>193</v>
      </c>
      <c r="B15">
        <f>[4]p67!B15</f>
        <v>0</v>
      </c>
      <c r="C15">
        <f>[4]p67!C15</f>
        <v>0</v>
      </c>
      <c r="D15">
        <f>[4]p67!D15</f>
        <v>0</v>
      </c>
      <c r="E15">
        <f>[4]p67!E15</f>
        <v>0</v>
      </c>
      <c r="F15">
        <f>[4]p67!F15</f>
        <v>0</v>
      </c>
      <c r="G15">
        <f>[4]p67!G15</f>
        <v>0</v>
      </c>
      <c r="H15">
        <f>[4]p67!H15</f>
        <v>0</v>
      </c>
      <c r="I15">
        <f>[4]p67!I15</f>
        <v>0</v>
      </c>
      <c r="J15">
        <f>[4]p67!J15</f>
        <v>0</v>
      </c>
      <c r="K15">
        <f>[4]p67!K15</f>
        <v>0</v>
      </c>
    </row>
    <row r="16" spans="1:11">
      <c r="A16" t="s">
        <v>194</v>
      </c>
      <c r="B16">
        <f>[4]p67!B16</f>
        <v>0</v>
      </c>
      <c r="C16">
        <f>[4]p67!C16</f>
        <v>0</v>
      </c>
      <c r="D16">
        <f>[4]p67!D16</f>
        <v>0</v>
      </c>
      <c r="E16">
        <f>[4]p67!E16</f>
        <v>0</v>
      </c>
      <c r="F16">
        <f>[4]p67!F16</f>
        <v>0</v>
      </c>
      <c r="G16">
        <f>[4]p67!G16</f>
        <v>0</v>
      </c>
      <c r="H16">
        <f>[4]p67!H16</f>
        <v>0</v>
      </c>
      <c r="I16">
        <f>[4]p67!I16</f>
        <v>0</v>
      </c>
      <c r="J16">
        <f>[4]p67!J16</f>
        <v>0</v>
      </c>
      <c r="K16">
        <f>[4]p67!K16</f>
        <v>0</v>
      </c>
    </row>
    <row r="17" spans="1:11">
      <c r="A17" t="s">
        <v>195</v>
      </c>
      <c r="B17">
        <f>[4]p67!B17</f>
        <v>0</v>
      </c>
      <c r="C17">
        <f>[4]p67!C17</f>
        <v>0</v>
      </c>
      <c r="D17">
        <f>[4]p67!D17</f>
        <v>0</v>
      </c>
      <c r="E17">
        <f>[4]p67!E17</f>
        <v>0</v>
      </c>
      <c r="F17">
        <f>[4]p67!F17</f>
        <v>0</v>
      </c>
      <c r="G17">
        <f>[4]p67!G17</f>
        <v>0</v>
      </c>
      <c r="H17">
        <f>[4]p67!H17</f>
        <v>0</v>
      </c>
      <c r="I17">
        <f>[4]p67!I17</f>
        <v>0</v>
      </c>
      <c r="J17">
        <f>[4]p67!J17</f>
        <v>0</v>
      </c>
      <c r="K17">
        <f>[4]p67!K17</f>
        <v>0</v>
      </c>
    </row>
    <row r="18" spans="1:11">
      <c r="A18" t="s">
        <v>196</v>
      </c>
      <c r="B18">
        <f>[4]p67!B18</f>
        <v>0</v>
      </c>
      <c r="C18">
        <f>[4]p67!C18</f>
        <v>0</v>
      </c>
      <c r="D18">
        <f>[4]p67!D18</f>
        <v>0</v>
      </c>
      <c r="E18">
        <f>[4]p67!E18</f>
        <v>0</v>
      </c>
      <c r="F18">
        <f>[4]p67!F18</f>
        <v>0</v>
      </c>
      <c r="G18">
        <f>[4]p67!G18</f>
        <v>0</v>
      </c>
      <c r="H18">
        <f>[4]p67!H18</f>
        <v>0</v>
      </c>
      <c r="I18">
        <f>[4]p67!I18</f>
        <v>0</v>
      </c>
      <c r="J18">
        <f>[4]p67!J18</f>
        <v>0</v>
      </c>
      <c r="K18">
        <f>[4]p67!K18</f>
        <v>0</v>
      </c>
    </row>
    <row r="19" spans="1:11">
      <c r="A19" t="s">
        <v>197</v>
      </c>
      <c r="B19">
        <f>[4]p67!B19</f>
        <v>0</v>
      </c>
      <c r="C19">
        <f>[4]p67!C19</f>
        <v>0</v>
      </c>
      <c r="D19">
        <f>[4]p67!D19</f>
        <v>0</v>
      </c>
      <c r="E19">
        <f>[4]p67!E19</f>
        <v>0</v>
      </c>
      <c r="F19">
        <f>[4]p67!F19</f>
        <v>0</v>
      </c>
      <c r="G19">
        <f>[4]p67!G19</f>
        <v>0</v>
      </c>
      <c r="H19">
        <f>[4]p67!H19</f>
        <v>0</v>
      </c>
      <c r="I19">
        <f>[4]p67!I19</f>
        <v>0</v>
      </c>
      <c r="J19">
        <f>[4]p67!J19</f>
        <v>0</v>
      </c>
      <c r="K19">
        <f>[4]p67!K19</f>
        <v>0</v>
      </c>
    </row>
    <row r="20" spans="1:11">
      <c r="A20" t="s">
        <v>198</v>
      </c>
      <c r="B20">
        <f>[4]p67!B20</f>
        <v>0</v>
      </c>
      <c r="C20">
        <f>[4]p67!C20</f>
        <v>0</v>
      </c>
      <c r="D20">
        <f>[4]p67!D20</f>
        <v>0</v>
      </c>
      <c r="E20">
        <f>[4]p67!E20</f>
        <v>0</v>
      </c>
      <c r="F20">
        <f>[4]p67!F20</f>
        <v>0</v>
      </c>
      <c r="G20">
        <f>[4]p67!G20</f>
        <v>0</v>
      </c>
      <c r="H20">
        <f>[4]p67!H20</f>
        <v>0</v>
      </c>
      <c r="I20">
        <f>[4]p67!I20</f>
        <v>0</v>
      </c>
      <c r="J20">
        <f>[4]p67!J20</f>
        <v>0</v>
      </c>
      <c r="K20">
        <f>[4]p67!K20</f>
        <v>0</v>
      </c>
    </row>
    <row r="21" spans="1:11">
      <c r="A21" t="s">
        <v>199</v>
      </c>
      <c r="B21">
        <f>[4]p67!B21</f>
        <v>0</v>
      </c>
      <c r="C21">
        <f>[4]p67!C21</f>
        <v>0</v>
      </c>
      <c r="D21">
        <f>[4]p67!D21</f>
        <v>0</v>
      </c>
      <c r="E21">
        <f>[4]p67!E21</f>
        <v>0</v>
      </c>
      <c r="F21">
        <f>[4]p67!F21</f>
        <v>0</v>
      </c>
      <c r="G21">
        <f>[4]p67!G21</f>
        <v>0</v>
      </c>
      <c r="H21">
        <f>[4]p67!H21</f>
        <v>0</v>
      </c>
      <c r="I21">
        <f>[4]p67!I21</f>
        <v>0</v>
      </c>
      <c r="J21">
        <f>[4]p67!J21</f>
        <v>0</v>
      </c>
      <c r="K21">
        <f>[4]p67!K21</f>
        <v>0</v>
      </c>
    </row>
    <row r="22" spans="1:11">
      <c r="A22" t="s">
        <v>200</v>
      </c>
      <c r="B22">
        <f>[4]p67!B22</f>
        <v>0</v>
      </c>
      <c r="C22">
        <f>[4]p67!C22</f>
        <v>0</v>
      </c>
      <c r="D22">
        <f>[4]p67!D22</f>
        <v>0</v>
      </c>
      <c r="E22">
        <f>[4]p67!E22</f>
        <v>0</v>
      </c>
      <c r="F22">
        <f>[4]p67!F22</f>
        <v>0</v>
      </c>
      <c r="G22">
        <f>[4]p67!G22</f>
        <v>0</v>
      </c>
      <c r="H22">
        <f>[4]p67!H22</f>
        <v>0</v>
      </c>
      <c r="I22">
        <f>[4]p67!I22</f>
        <v>0</v>
      </c>
      <c r="J22">
        <f>[4]p67!J22</f>
        <v>0</v>
      </c>
      <c r="K22">
        <f>[4]p67!K22</f>
        <v>0</v>
      </c>
    </row>
    <row r="23" spans="1:11">
      <c r="A23" t="s">
        <v>201</v>
      </c>
      <c r="B23">
        <f>[4]p67!B23</f>
        <v>0</v>
      </c>
      <c r="C23">
        <f>[4]p67!C23</f>
        <v>0</v>
      </c>
      <c r="D23">
        <f>[4]p67!D23</f>
        <v>0</v>
      </c>
      <c r="E23">
        <f>[4]p67!E23</f>
        <v>0</v>
      </c>
      <c r="F23">
        <f>[4]p67!F23</f>
        <v>0</v>
      </c>
      <c r="G23">
        <f>[4]p67!G23</f>
        <v>0</v>
      </c>
      <c r="H23">
        <f>[4]p67!H23</f>
        <v>0</v>
      </c>
      <c r="I23">
        <f>[4]p67!I23</f>
        <v>0</v>
      </c>
      <c r="J23">
        <f>[4]p67!J23</f>
        <v>0</v>
      </c>
      <c r="K23">
        <f>[4]p67!K23</f>
        <v>0</v>
      </c>
    </row>
    <row r="24" spans="1:11">
      <c r="A24" t="s">
        <v>202</v>
      </c>
      <c r="B24">
        <f>[4]p67!B24</f>
        <v>0</v>
      </c>
      <c r="C24">
        <f>[4]p67!C24</f>
        <v>0</v>
      </c>
      <c r="D24">
        <f>[4]p67!D24</f>
        <v>0</v>
      </c>
      <c r="E24">
        <f>[4]p67!E24</f>
        <v>0</v>
      </c>
      <c r="F24">
        <f>[4]p67!F24</f>
        <v>0</v>
      </c>
      <c r="G24">
        <f>[4]p67!G24</f>
        <v>0</v>
      </c>
      <c r="H24">
        <f>[4]p67!H24</f>
        <v>0</v>
      </c>
      <c r="I24">
        <f>[4]p67!I24</f>
        <v>0</v>
      </c>
      <c r="J24">
        <f>[4]p67!J24</f>
        <v>0</v>
      </c>
      <c r="K24">
        <f>[4]p67!K24</f>
        <v>0</v>
      </c>
    </row>
    <row r="25" spans="1:11">
      <c r="A25" t="s">
        <v>203</v>
      </c>
      <c r="B25">
        <f>[4]p67!B25</f>
        <v>0</v>
      </c>
      <c r="C25">
        <f>[4]p67!C25</f>
        <v>0</v>
      </c>
      <c r="D25">
        <f>[4]p67!D25</f>
        <v>0</v>
      </c>
      <c r="E25">
        <f>[4]p67!E25</f>
        <v>0</v>
      </c>
      <c r="F25">
        <f>[4]p67!F25</f>
        <v>0</v>
      </c>
      <c r="G25">
        <f>[4]p67!G25</f>
        <v>0</v>
      </c>
      <c r="H25">
        <f>[4]p67!H25</f>
        <v>0</v>
      </c>
      <c r="I25">
        <f>[4]p67!I25</f>
        <v>0</v>
      </c>
      <c r="J25">
        <f>[4]p67!J25</f>
        <v>0</v>
      </c>
      <c r="K25">
        <f>[4]p67!K25</f>
        <v>0</v>
      </c>
    </row>
    <row r="26" spans="1:11">
      <c r="A26" t="s">
        <v>204</v>
      </c>
      <c r="B26">
        <f>[4]p67!B26</f>
        <v>0</v>
      </c>
      <c r="C26">
        <f>[4]p67!C26</f>
        <v>0</v>
      </c>
      <c r="D26">
        <f>[4]p67!D26</f>
        <v>0</v>
      </c>
      <c r="E26">
        <f>[4]p67!E26</f>
        <v>0</v>
      </c>
      <c r="F26">
        <f>[4]p67!F26</f>
        <v>0</v>
      </c>
      <c r="G26">
        <f>[4]p67!G26</f>
        <v>0</v>
      </c>
      <c r="H26">
        <f>[4]p67!H26</f>
        <v>0</v>
      </c>
      <c r="I26">
        <f>[4]p67!I26</f>
        <v>0</v>
      </c>
      <c r="J26">
        <f>[4]p67!J26</f>
        <v>0</v>
      </c>
      <c r="K26">
        <f>[4]p67!K26</f>
        <v>0</v>
      </c>
    </row>
    <row r="27" spans="1:11">
      <c r="A27" t="s">
        <v>205</v>
      </c>
      <c r="B27">
        <f>[4]p67!B27</f>
        <v>0</v>
      </c>
      <c r="C27">
        <f>[4]p67!C27</f>
        <v>0</v>
      </c>
      <c r="D27">
        <f>[4]p67!D27</f>
        <v>0</v>
      </c>
      <c r="E27">
        <f>[4]p67!E27</f>
        <v>0</v>
      </c>
      <c r="F27">
        <f>[4]p67!F27</f>
        <v>0</v>
      </c>
      <c r="G27">
        <f>[4]p67!G27</f>
        <v>0</v>
      </c>
      <c r="H27">
        <f>[4]p67!H27</f>
        <v>0</v>
      </c>
      <c r="I27">
        <f>[4]p67!I27</f>
        <v>0</v>
      </c>
      <c r="J27">
        <f>[4]p67!J27</f>
        <v>0</v>
      </c>
      <c r="K27">
        <f>[4]p67!K27</f>
        <v>0</v>
      </c>
    </row>
    <row r="28" spans="1:11">
      <c r="A28" t="s">
        <v>206</v>
      </c>
      <c r="B28">
        <f>[4]p67!B28</f>
        <v>0</v>
      </c>
      <c r="C28">
        <f>[4]p67!C28</f>
        <v>0</v>
      </c>
      <c r="D28">
        <f>[4]p67!D28</f>
        <v>0</v>
      </c>
      <c r="E28">
        <f>[4]p67!E28</f>
        <v>0</v>
      </c>
      <c r="F28">
        <f>[4]p67!F28</f>
        <v>0</v>
      </c>
      <c r="G28">
        <f>[4]p67!G28</f>
        <v>0</v>
      </c>
      <c r="H28">
        <f>[4]p67!H28</f>
        <v>0</v>
      </c>
      <c r="I28">
        <f>[4]p67!I28</f>
        <v>0</v>
      </c>
      <c r="J28">
        <f>[4]p67!J28</f>
        <v>0</v>
      </c>
      <c r="K28">
        <f>[4]p67!K28</f>
        <v>0</v>
      </c>
    </row>
    <row r="29" spans="1:11">
      <c r="A29" t="s">
        <v>207</v>
      </c>
      <c r="B29">
        <f>[4]p67!B29</f>
        <v>0</v>
      </c>
      <c r="C29">
        <f>[4]p67!C29</f>
        <v>0</v>
      </c>
      <c r="D29">
        <f>[4]p67!D29</f>
        <v>0</v>
      </c>
      <c r="E29">
        <f>[4]p67!E29</f>
        <v>0</v>
      </c>
      <c r="F29">
        <f>[4]p67!F29</f>
        <v>0</v>
      </c>
      <c r="G29">
        <f>[4]p67!G29</f>
        <v>0</v>
      </c>
      <c r="H29">
        <f>[4]p67!H29</f>
        <v>0</v>
      </c>
      <c r="I29">
        <f>[4]p67!I29</f>
        <v>0</v>
      </c>
      <c r="J29">
        <f>[4]p67!J29</f>
        <v>0</v>
      </c>
      <c r="K29">
        <f>[4]p67!K29</f>
        <v>0</v>
      </c>
    </row>
    <row r="30" spans="1:11">
      <c r="A30" t="s">
        <v>208</v>
      </c>
      <c r="B30">
        <f>[4]p67!B30</f>
        <v>0</v>
      </c>
      <c r="C30">
        <f>[4]p67!C30</f>
        <v>0</v>
      </c>
      <c r="D30">
        <f>[4]p67!D30</f>
        <v>0</v>
      </c>
      <c r="E30">
        <f>[4]p67!E30</f>
        <v>0</v>
      </c>
      <c r="F30">
        <f>[4]p67!F30</f>
        <v>0</v>
      </c>
      <c r="G30">
        <f>[4]p67!G30</f>
        <v>0</v>
      </c>
      <c r="H30">
        <f>[4]p67!H30</f>
        <v>0</v>
      </c>
      <c r="I30">
        <f>[4]p67!I30</f>
        <v>0</v>
      </c>
      <c r="J30">
        <f>[4]p67!J30</f>
        <v>0</v>
      </c>
      <c r="K30">
        <f>[4]p67!K30</f>
        <v>0</v>
      </c>
    </row>
    <row r="31" spans="1:11">
      <c r="A31" t="s">
        <v>209</v>
      </c>
      <c r="B31">
        <f>[4]p67!B31</f>
        <v>0</v>
      </c>
      <c r="C31">
        <f>[4]p67!C31</f>
        <v>0</v>
      </c>
      <c r="D31">
        <f>[4]p67!D31</f>
        <v>0</v>
      </c>
      <c r="E31">
        <f>[4]p67!E31</f>
        <v>0</v>
      </c>
      <c r="F31">
        <f>[4]p67!F31</f>
        <v>0</v>
      </c>
      <c r="G31">
        <f>[4]p67!G31</f>
        <v>0</v>
      </c>
      <c r="H31">
        <f>[4]p67!H31</f>
        <v>0</v>
      </c>
      <c r="I31">
        <f>[4]p67!I31</f>
        <v>0</v>
      </c>
      <c r="J31">
        <f>[4]p67!J31</f>
        <v>0</v>
      </c>
      <c r="K31">
        <f>[4]p67!K31</f>
        <v>0</v>
      </c>
    </row>
    <row r="32" spans="1:11">
      <c r="A32" t="s">
        <v>210</v>
      </c>
      <c r="B32">
        <f>[4]p67!B32</f>
        <v>0</v>
      </c>
      <c r="C32">
        <f>[4]p67!C32</f>
        <v>0</v>
      </c>
      <c r="D32">
        <f>[4]p67!D32</f>
        <v>0</v>
      </c>
      <c r="E32">
        <f>[4]p67!E32</f>
        <v>0</v>
      </c>
      <c r="F32">
        <f>[4]p67!F32</f>
        <v>0</v>
      </c>
      <c r="G32">
        <f>[4]p67!G32</f>
        <v>0</v>
      </c>
      <c r="H32">
        <f>[4]p67!H32</f>
        <v>0</v>
      </c>
      <c r="I32">
        <f>[4]p67!I32</f>
        <v>0</v>
      </c>
      <c r="J32">
        <f>[4]p67!J32</f>
        <v>0</v>
      </c>
      <c r="K32">
        <f>[4]p67!K32</f>
        <v>0</v>
      </c>
    </row>
    <row r="33" spans="1:11">
      <c r="A33" t="s">
        <v>211</v>
      </c>
      <c r="B33">
        <f>[4]p67!B33</f>
        <v>0</v>
      </c>
      <c r="C33">
        <f>[4]p67!C33</f>
        <v>0</v>
      </c>
      <c r="D33">
        <f>[4]p67!D33</f>
        <v>0</v>
      </c>
      <c r="E33">
        <f>[4]p67!E33</f>
        <v>0</v>
      </c>
      <c r="F33">
        <f>[4]p67!F33</f>
        <v>0</v>
      </c>
      <c r="G33">
        <f>[4]p67!G33</f>
        <v>0</v>
      </c>
      <c r="H33">
        <f>[4]p67!H33</f>
        <v>0</v>
      </c>
      <c r="I33">
        <f>[4]p67!I33</f>
        <v>0</v>
      </c>
      <c r="J33">
        <f>[4]p67!J33</f>
        <v>0</v>
      </c>
      <c r="K33">
        <f>[4]p67!K33</f>
        <v>0</v>
      </c>
    </row>
    <row r="34" spans="1:11">
      <c r="A34" t="s">
        <v>212</v>
      </c>
      <c r="B34">
        <f>[4]p67!B34</f>
        <v>0</v>
      </c>
      <c r="C34">
        <f>[4]p67!C34</f>
        <v>0</v>
      </c>
      <c r="D34">
        <f>[4]p67!D34</f>
        <v>0</v>
      </c>
      <c r="E34">
        <f>[4]p67!E34</f>
        <v>0</v>
      </c>
      <c r="F34">
        <f>[4]p67!F34</f>
        <v>0</v>
      </c>
      <c r="G34">
        <f>[4]p67!G34</f>
        <v>0</v>
      </c>
      <c r="H34">
        <f>[4]p67!H34</f>
        <v>0</v>
      </c>
      <c r="I34">
        <f>[4]p67!I34</f>
        <v>0</v>
      </c>
      <c r="J34">
        <f>[4]p67!J34</f>
        <v>0</v>
      </c>
      <c r="K34">
        <f>[4]p67!K34</f>
        <v>0</v>
      </c>
    </row>
    <row r="35" spans="1:11">
      <c r="A35" t="s">
        <v>213</v>
      </c>
      <c r="B35">
        <f>[4]p67!B35</f>
        <v>0</v>
      </c>
      <c r="C35">
        <f>[4]p67!C35</f>
        <v>0</v>
      </c>
      <c r="D35">
        <f>[4]p67!D35</f>
        <v>0</v>
      </c>
      <c r="E35">
        <f>[4]p67!E35</f>
        <v>0</v>
      </c>
      <c r="F35">
        <f>[4]p67!F35</f>
        <v>0</v>
      </c>
      <c r="G35">
        <f>[4]p67!G35</f>
        <v>0</v>
      </c>
      <c r="H35">
        <f>[4]p67!H35</f>
        <v>0</v>
      </c>
      <c r="I35">
        <f>[4]p67!I35</f>
        <v>0</v>
      </c>
      <c r="J35">
        <f>[4]p67!J35</f>
        <v>0</v>
      </c>
      <c r="K35">
        <f>[4]p67!K35</f>
        <v>0</v>
      </c>
    </row>
    <row r="36" spans="1:11">
      <c r="A36" t="s">
        <v>214</v>
      </c>
      <c r="B36">
        <f>[4]p67!B36</f>
        <v>0</v>
      </c>
      <c r="C36">
        <f>[4]p67!C36</f>
        <v>0</v>
      </c>
      <c r="D36">
        <f>[4]p67!D36</f>
        <v>0</v>
      </c>
      <c r="E36">
        <f>[4]p67!E36</f>
        <v>0</v>
      </c>
      <c r="F36">
        <f>[4]p67!F36</f>
        <v>0</v>
      </c>
      <c r="G36">
        <f>[4]p67!G36</f>
        <v>0</v>
      </c>
      <c r="H36">
        <f>[4]p67!H36</f>
        <v>0</v>
      </c>
      <c r="I36">
        <f>[4]p67!I36</f>
        <v>0</v>
      </c>
      <c r="J36">
        <f>[4]p67!J36</f>
        <v>0</v>
      </c>
      <c r="K36">
        <f>[4]p67!K36</f>
        <v>0</v>
      </c>
    </row>
    <row r="37" spans="1:11">
      <c r="A37" t="s">
        <v>215</v>
      </c>
      <c r="B37">
        <f>[4]p67!B37</f>
        <v>0</v>
      </c>
      <c r="C37">
        <f>[4]p67!C37</f>
        <v>0</v>
      </c>
      <c r="D37">
        <f>[4]p67!D37</f>
        <v>0</v>
      </c>
      <c r="E37">
        <f>[4]p67!E37</f>
        <v>0</v>
      </c>
      <c r="F37">
        <f>[4]p67!F37</f>
        <v>0</v>
      </c>
      <c r="G37">
        <f>[4]p67!G37</f>
        <v>0</v>
      </c>
      <c r="H37">
        <f>[4]p67!H37</f>
        <v>0</v>
      </c>
      <c r="I37">
        <f>[4]p67!I37</f>
        <v>0</v>
      </c>
      <c r="J37">
        <f>[4]p67!J37</f>
        <v>0</v>
      </c>
      <c r="K37">
        <f>[4]p67!K37</f>
        <v>0</v>
      </c>
    </row>
    <row r="38" spans="1:11">
      <c r="A38" t="s">
        <v>216</v>
      </c>
      <c r="B38">
        <f>[4]p67!B38</f>
        <v>0</v>
      </c>
      <c r="C38">
        <f>[4]p67!C38</f>
        <v>0</v>
      </c>
      <c r="D38">
        <f>[4]p67!D38</f>
        <v>0</v>
      </c>
      <c r="E38">
        <f>[4]p67!E38</f>
        <v>0</v>
      </c>
      <c r="F38">
        <f>[4]p67!F38</f>
        <v>0</v>
      </c>
      <c r="G38">
        <f>[4]p67!G38</f>
        <v>0</v>
      </c>
      <c r="H38">
        <f>[4]p67!H38</f>
        <v>0</v>
      </c>
      <c r="I38">
        <f>[4]p67!I38</f>
        <v>0</v>
      </c>
      <c r="J38">
        <f>[4]p67!J38</f>
        <v>0</v>
      </c>
      <c r="K38">
        <f>[4]p67!K38</f>
        <v>0</v>
      </c>
    </row>
    <row r="39" spans="1:11">
      <c r="A39" t="s">
        <v>217</v>
      </c>
      <c r="B39">
        <f>[4]p67!B39</f>
        <v>0</v>
      </c>
      <c r="C39">
        <f>[4]p67!C39</f>
        <v>0</v>
      </c>
      <c r="D39">
        <f>[4]p67!D39</f>
        <v>0</v>
      </c>
      <c r="E39">
        <f>[4]p67!E39</f>
        <v>0</v>
      </c>
      <c r="F39">
        <f>[4]p67!F39</f>
        <v>0</v>
      </c>
      <c r="G39">
        <f>[4]p67!G39</f>
        <v>0</v>
      </c>
      <c r="H39">
        <f>[4]p67!H39</f>
        <v>0</v>
      </c>
      <c r="I39">
        <f>[4]p67!I39</f>
        <v>0</v>
      </c>
      <c r="J39">
        <f>[4]p67!J39</f>
        <v>0</v>
      </c>
      <c r="K39">
        <f>[4]p67!K39</f>
        <v>0</v>
      </c>
    </row>
    <row r="40" spans="1:11">
      <c r="A40" t="s">
        <v>218</v>
      </c>
      <c r="B40">
        <f>[4]p67!B40</f>
        <v>0</v>
      </c>
      <c r="C40">
        <f>[4]p67!C40</f>
        <v>0</v>
      </c>
      <c r="D40">
        <f>[4]p67!D40</f>
        <v>0</v>
      </c>
      <c r="E40">
        <f>[4]p67!E40</f>
        <v>0</v>
      </c>
      <c r="F40">
        <f>[4]p67!F40</f>
        <v>0</v>
      </c>
      <c r="G40">
        <f>[4]p67!G40</f>
        <v>0</v>
      </c>
      <c r="H40">
        <f>[4]p67!H40</f>
        <v>0</v>
      </c>
      <c r="I40">
        <f>[4]p67!I40</f>
        <v>0</v>
      </c>
      <c r="J40">
        <f>[4]p67!J40</f>
        <v>0</v>
      </c>
      <c r="K40">
        <f>[4]p67!K40</f>
        <v>0</v>
      </c>
    </row>
    <row r="41" spans="1:11">
      <c r="A41" t="s">
        <v>219</v>
      </c>
      <c r="B41">
        <f>[4]p67!B41</f>
        <v>0</v>
      </c>
      <c r="C41">
        <f>[4]p67!C41</f>
        <v>0</v>
      </c>
      <c r="D41">
        <f>[4]p67!D41</f>
        <v>0</v>
      </c>
      <c r="E41">
        <f>[4]p67!E41</f>
        <v>0</v>
      </c>
      <c r="F41">
        <f>[4]p67!F41</f>
        <v>0</v>
      </c>
      <c r="G41">
        <f>[4]p67!G41</f>
        <v>0</v>
      </c>
      <c r="H41">
        <f>[4]p67!H41</f>
        <v>0</v>
      </c>
      <c r="I41">
        <f>[4]p67!I41</f>
        <v>0</v>
      </c>
      <c r="J41">
        <f>[4]p67!J41</f>
        <v>0</v>
      </c>
      <c r="K41">
        <f>[4]p67!K41</f>
        <v>0</v>
      </c>
    </row>
    <row r="42" spans="1:11">
      <c r="A42" t="s">
        <v>220</v>
      </c>
      <c r="B42">
        <f>[4]p67!B42</f>
        <v>0</v>
      </c>
      <c r="C42">
        <f>[4]p67!C42</f>
        <v>0</v>
      </c>
      <c r="D42">
        <f>[4]p67!D42</f>
        <v>0</v>
      </c>
      <c r="E42">
        <f>[4]p67!E42</f>
        <v>0</v>
      </c>
      <c r="F42">
        <f>[4]p67!F42</f>
        <v>0</v>
      </c>
      <c r="G42">
        <f>[4]p67!G42</f>
        <v>0</v>
      </c>
      <c r="H42">
        <f>[4]p67!H42</f>
        <v>0</v>
      </c>
      <c r="I42">
        <f>[4]p67!I42</f>
        <v>0</v>
      </c>
      <c r="J42">
        <f>[4]p67!J42</f>
        <v>0</v>
      </c>
      <c r="K42">
        <f>[4]p67!K42</f>
        <v>0</v>
      </c>
    </row>
    <row r="43" spans="1:11">
      <c r="A43" t="s">
        <v>221</v>
      </c>
      <c r="B43">
        <f>[4]p67!B43</f>
        <v>0</v>
      </c>
      <c r="C43">
        <f>[4]p67!C43</f>
        <v>0</v>
      </c>
      <c r="D43">
        <f>[4]p67!D43</f>
        <v>0</v>
      </c>
      <c r="E43">
        <f>[4]p67!E43</f>
        <v>0</v>
      </c>
      <c r="F43">
        <f>[4]p67!F43</f>
        <v>0</v>
      </c>
      <c r="G43">
        <f>[4]p67!G43</f>
        <v>0</v>
      </c>
      <c r="H43">
        <f>[4]p67!H43</f>
        <v>0</v>
      </c>
      <c r="I43">
        <f>[4]p67!I43</f>
        <v>0</v>
      </c>
      <c r="J43">
        <f>[4]p67!J43</f>
        <v>0</v>
      </c>
      <c r="K43">
        <f>[4]p67!K43</f>
        <v>0</v>
      </c>
    </row>
    <row r="44" spans="1:11">
      <c r="A44" t="s">
        <v>222</v>
      </c>
      <c r="B44">
        <f>[4]p67!B44</f>
        <v>0</v>
      </c>
      <c r="C44">
        <f>[4]p67!C44</f>
        <v>0</v>
      </c>
      <c r="D44">
        <f>[4]p67!D44</f>
        <v>0</v>
      </c>
      <c r="E44">
        <f>[4]p67!E44</f>
        <v>0</v>
      </c>
      <c r="F44">
        <f>[4]p67!F44</f>
        <v>0</v>
      </c>
      <c r="G44">
        <f>[4]p67!G44</f>
        <v>0</v>
      </c>
      <c r="H44">
        <f>[4]p67!H44</f>
        <v>0</v>
      </c>
      <c r="I44">
        <f>[4]p67!I44</f>
        <v>0</v>
      </c>
      <c r="J44">
        <f>[4]p67!J44</f>
        <v>0</v>
      </c>
      <c r="K44">
        <f>[4]p67!K44</f>
        <v>0</v>
      </c>
    </row>
    <row r="45" spans="1:11">
      <c r="A45" t="s">
        <v>223</v>
      </c>
      <c r="B45">
        <f>[4]p67!B45</f>
        <v>0</v>
      </c>
      <c r="C45">
        <f>[4]p67!C45</f>
        <v>0</v>
      </c>
      <c r="D45">
        <f>[4]p67!D45</f>
        <v>0</v>
      </c>
      <c r="E45">
        <f>[4]p67!E45</f>
        <v>0</v>
      </c>
      <c r="F45">
        <f>[4]p67!F45</f>
        <v>0</v>
      </c>
      <c r="G45">
        <f>[4]p67!G45</f>
        <v>0</v>
      </c>
      <c r="H45">
        <f>[4]p67!H45</f>
        <v>0</v>
      </c>
      <c r="I45">
        <f>[4]p67!I45</f>
        <v>0</v>
      </c>
      <c r="J45">
        <f>[4]p67!J45</f>
        <v>0</v>
      </c>
      <c r="K45">
        <f>[4]p67!K45</f>
        <v>0</v>
      </c>
    </row>
    <row r="46" spans="1:11">
      <c r="A46" t="s">
        <v>224</v>
      </c>
      <c r="B46">
        <f>[4]p67!B46</f>
        <v>0</v>
      </c>
      <c r="C46">
        <f>[4]p67!C46</f>
        <v>0</v>
      </c>
      <c r="D46">
        <f>[4]p67!D46</f>
        <v>0</v>
      </c>
      <c r="E46">
        <f>[4]p67!E46</f>
        <v>0</v>
      </c>
      <c r="F46">
        <f>[4]p67!F46</f>
        <v>0</v>
      </c>
      <c r="G46">
        <f>[4]p67!G46</f>
        <v>0</v>
      </c>
      <c r="H46">
        <f>[4]p67!H46</f>
        <v>0</v>
      </c>
      <c r="I46">
        <f>[4]p67!I46</f>
        <v>0</v>
      </c>
      <c r="J46">
        <f>[4]p67!J46</f>
        <v>0</v>
      </c>
      <c r="K46">
        <f>[4]p67!K46</f>
        <v>0</v>
      </c>
    </row>
    <row r="47" spans="1:11">
      <c r="A47" t="s">
        <v>225</v>
      </c>
      <c r="B47">
        <f>[4]p67!B47</f>
        <v>0</v>
      </c>
      <c r="C47">
        <f>[4]p67!C47</f>
        <v>0</v>
      </c>
      <c r="D47">
        <f>[4]p67!D47</f>
        <v>0</v>
      </c>
      <c r="E47">
        <f>[4]p67!E47</f>
        <v>0</v>
      </c>
      <c r="F47">
        <f>[4]p67!F47</f>
        <v>0</v>
      </c>
      <c r="G47">
        <f>[4]p67!G47</f>
        <v>0</v>
      </c>
      <c r="H47">
        <f>[4]p67!H47</f>
        <v>0</v>
      </c>
      <c r="I47">
        <f>[4]p67!I47</f>
        <v>0</v>
      </c>
      <c r="J47">
        <f>[4]p67!J47</f>
        <v>0</v>
      </c>
      <c r="K47">
        <f>[4]p67!K47</f>
        <v>0</v>
      </c>
    </row>
    <row r="48" spans="1:11">
      <c r="A48" t="s">
        <v>226</v>
      </c>
      <c r="B48">
        <f>[4]p67!B48</f>
        <v>0</v>
      </c>
      <c r="C48">
        <f>[4]p67!C48</f>
        <v>0</v>
      </c>
      <c r="D48">
        <f>[4]p67!D48</f>
        <v>0</v>
      </c>
      <c r="E48">
        <f>[4]p67!E48</f>
        <v>0</v>
      </c>
      <c r="F48">
        <f>[4]p67!F48</f>
        <v>0</v>
      </c>
      <c r="G48">
        <f>[4]p67!G48</f>
        <v>0</v>
      </c>
      <c r="H48">
        <f>[4]p67!H48</f>
        <v>0</v>
      </c>
      <c r="I48">
        <f>[4]p67!I48</f>
        <v>0</v>
      </c>
      <c r="J48">
        <f>[4]p67!J48</f>
        <v>0</v>
      </c>
      <c r="K48">
        <f>[4]p67!K48</f>
        <v>0</v>
      </c>
    </row>
    <row r="49" spans="1:20">
      <c r="A49" t="s">
        <v>227</v>
      </c>
      <c r="B49">
        <f>[4]p67!B49</f>
        <v>0</v>
      </c>
      <c r="C49">
        <f>[4]p67!C49</f>
        <v>0</v>
      </c>
      <c r="D49">
        <f>[4]p67!D49</f>
        <v>0</v>
      </c>
      <c r="E49">
        <f>[4]p67!E49</f>
        <v>0</v>
      </c>
      <c r="F49">
        <f>[4]p67!F49</f>
        <v>0</v>
      </c>
      <c r="G49">
        <f>[4]p67!G49</f>
        <v>0</v>
      </c>
      <c r="H49">
        <f>[4]p67!H49</f>
        <v>0</v>
      </c>
      <c r="I49">
        <f>[4]p67!I49</f>
        <v>0</v>
      </c>
      <c r="J49">
        <f>[4]p67!J49</f>
        <v>0</v>
      </c>
      <c r="K49">
        <f>[4]p67!K49</f>
        <v>0</v>
      </c>
    </row>
    <row r="50" spans="1:20">
      <c r="A50" t="s">
        <v>228</v>
      </c>
      <c r="B50">
        <f>[4]p67!B50</f>
        <v>0</v>
      </c>
      <c r="C50">
        <f>[4]p67!C50</f>
        <v>0</v>
      </c>
      <c r="D50">
        <f>[4]p67!D50</f>
        <v>0</v>
      </c>
      <c r="E50">
        <f>[4]p67!E50</f>
        <v>0</v>
      </c>
      <c r="F50">
        <f>[4]p67!F50</f>
        <v>0</v>
      </c>
      <c r="G50">
        <f>[4]p67!G50</f>
        <v>0</v>
      </c>
      <c r="H50">
        <f>[4]p67!H50</f>
        <v>0</v>
      </c>
      <c r="I50">
        <f>[4]p67!I50</f>
        <v>0</v>
      </c>
      <c r="J50">
        <f>[4]p67!J50</f>
        <v>0</v>
      </c>
      <c r="K50">
        <f>[4]p67!K50</f>
        <v>0</v>
      </c>
    </row>
    <row r="51" spans="1:20" ht="14" thickBot="1">
      <c r="A51" s="34" t="s">
        <v>229</v>
      </c>
      <c r="B51" s="34">
        <f>[4]p67!B51</f>
        <v>0</v>
      </c>
      <c r="C51" s="34">
        <f>[4]p67!C51</f>
        <v>0</v>
      </c>
      <c r="D51" s="34">
        <f>[4]p67!D51</f>
        <v>0</v>
      </c>
      <c r="E51" s="34">
        <f>[4]p67!E51</f>
        <v>0</v>
      </c>
      <c r="F51" s="34">
        <f>[4]p67!F51</f>
        <v>0</v>
      </c>
      <c r="G51" s="34">
        <f>[4]p67!G51</f>
        <v>0</v>
      </c>
      <c r="H51" s="34">
        <f>[4]p67!H51</f>
        <v>0</v>
      </c>
      <c r="I51" s="34">
        <f>[4]p67!I51</f>
        <v>0</v>
      </c>
      <c r="J51" s="34">
        <f>[4]p67!J51</f>
        <v>0</v>
      </c>
      <c r="K51" s="34">
        <f>[4]p67!K51</f>
        <v>0</v>
      </c>
      <c r="L51" s="34"/>
      <c r="M51" s="34"/>
    </row>
    <row r="52" spans="1:20">
      <c r="A52" t="s">
        <v>115</v>
      </c>
      <c r="B52">
        <f>[4]p67!B52</f>
        <v>0</v>
      </c>
      <c r="C52">
        <f>[4]p67!C52</f>
        <v>0</v>
      </c>
      <c r="D52">
        <f>[4]p67!D52</f>
        <v>0</v>
      </c>
      <c r="E52">
        <f>[4]p67!E52</f>
        <v>0</v>
      </c>
      <c r="F52">
        <f>[4]p67!F52</f>
        <v>0</v>
      </c>
      <c r="G52">
        <f>[4]p67!G52</f>
        <v>0</v>
      </c>
      <c r="H52">
        <f>[4]p67!H52</f>
        <v>0</v>
      </c>
      <c r="I52">
        <f>[4]p67!I52</f>
        <v>0</v>
      </c>
      <c r="J52">
        <f>[4]p67!J52</f>
        <v>0</v>
      </c>
      <c r="K52">
        <f>[4]p67!K52</f>
        <v>0</v>
      </c>
      <c r="M52" s="28"/>
    </row>
    <row r="53" spans="1:20">
      <c r="A53" t="s">
        <v>116</v>
      </c>
      <c r="B53">
        <f>[4]p67!B53</f>
        <v>0</v>
      </c>
      <c r="C53">
        <f>[4]p67!C53</f>
        <v>0</v>
      </c>
      <c r="D53">
        <f>[4]p67!D53</f>
        <v>0</v>
      </c>
      <c r="E53">
        <f>[4]p67!E53</f>
        <v>0</v>
      </c>
      <c r="F53">
        <f>[4]p67!F53</f>
        <v>0</v>
      </c>
      <c r="G53">
        <f>[4]p67!G53</f>
        <v>0</v>
      </c>
      <c r="H53">
        <f>[4]p67!H53</f>
        <v>0</v>
      </c>
      <c r="I53">
        <f>[4]p67!I53</f>
        <v>0</v>
      </c>
      <c r="J53">
        <f>[4]p67!J53</f>
        <v>0</v>
      </c>
      <c r="K53">
        <f>[4]p67!K53</f>
        <v>0</v>
      </c>
      <c r="N53" s="10"/>
      <c r="O53" s="10"/>
      <c r="P53" s="10"/>
      <c r="Q53" s="10"/>
      <c r="R53" s="10"/>
    </row>
    <row r="54" spans="1:20">
      <c r="A54" t="s">
        <v>230</v>
      </c>
      <c r="B54">
        <f>[4]p67!B54</f>
        <v>0</v>
      </c>
      <c r="C54">
        <f>[4]p67!C54</f>
        <v>0</v>
      </c>
      <c r="D54">
        <f>[4]p67!D54</f>
        <v>0</v>
      </c>
      <c r="E54">
        <f>[4]p67!E54</f>
        <v>0</v>
      </c>
      <c r="F54">
        <f>[4]p67!F54</f>
        <v>0</v>
      </c>
      <c r="G54">
        <f>[4]p67!G54</f>
        <v>0</v>
      </c>
      <c r="H54">
        <f>[4]p67!H54</f>
        <v>0</v>
      </c>
      <c r="I54">
        <f>[4]p67!I54</f>
        <v>0</v>
      </c>
      <c r="J54">
        <f>[4]p67!J54</f>
        <v>0</v>
      </c>
      <c r="K54">
        <f>[4]p67!K54</f>
        <v>0</v>
      </c>
      <c r="N54" s="32"/>
      <c r="O54" s="32"/>
      <c r="P54" s="32"/>
      <c r="Q54" s="32"/>
      <c r="R54" s="32"/>
      <c r="S54" s="32"/>
      <c r="T54" s="33"/>
    </row>
    <row r="55" spans="1:20">
      <c r="A55" t="s">
        <v>231</v>
      </c>
      <c r="B55">
        <f>[4]p67!B55</f>
        <v>0</v>
      </c>
      <c r="C55">
        <f>[4]p67!C55</f>
        <v>0</v>
      </c>
      <c r="D55">
        <f>[4]p67!D55</f>
        <v>0</v>
      </c>
      <c r="E55">
        <f>[4]p67!E55</f>
        <v>0</v>
      </c>
      <c r="F55">
        <f>[4]p67!F55</f>
        <v>0</v>
      </c>
      <c r="G55">
        <f>[4]p67!G55</f>
        <v>0</v>
      </c>
      <c r="H55">
        <f>[4]p67!H55</f>
        <v>0</v>
      </c>
      <c r="I55">
        <f>[4]p67!I55</f>
        <v>0</v>
      </c>
      <c r="J55">
        <f>[4]p67!J55</f>
        <v>0</v>
      </c>
      <c r="K55">
        <f>[4]p67!K55</f>
        <v>0</v>
      </c>
      <c r="N55" s="32"/>
      <c r="O55" s="32"/>
      <c r="P55" s="32"/>
      <c r="Q55" s="32"/>
      <c r="R55" s="32"/>
      <c r="S55" s="32"/>
      <c r="T55" s="33"/>
    </row>
    <row r="56" spans="1:20">
      <c r="A56" t="s">
        <v>232</v>
      </c>
      <c r="B56">
        <f>[4]p67!B56</f>
        <v>0</v>
      </c>
      <c r="C56">
        <f>[4]p67!C56</f>
        <v>0</v>
      </c>
      <c r="D56">
        <f>[4]p67!D56</f>
        <v>0</v>
      </c>
      <c r="E56">
        <f>[4]p67!E56</f>
        <v>0</v>
      </c>
      <c r="F56">
        <f>[4]p67!F56</f>
        <v>0</v>
      </c>
      <c r="G56">
        <f>[4]p67!G56</f>
        <v>0</v>
      </c>
      <c r="H56">
        <f>[4]p67!H56</f>
        <v>0</v>
      </c>
      <c r="I56">
        <f>[4]p67!I56</f>
        <v>0</v>
      </c>
      <c r="J56">
        <f>[4]p67!J56</f>
        <v>0</v>
      </c>
      <c r="K56">
        <f>[4]p67!K56</f>
        <v>0</v>
      </c>
      <c r="T56" s="33"/>
    </row>
    <row r="57" spans="1:20">
      <c r="A57" t="s">
        <v>233</v>
      </c>
      <c r="B57">
        <f>[4]p67!B57</f>
        <v>0</v>
      </c>
      <c r="C57">
        <f>[4]p67!C57</f>
        <v>0</v>
      </c>
      <c r="D57">
        <f>[4]p67!D57</f>
        <v>0</v>
      </c>
      <c r="E57">
        <f>[4]p67!E57</f>
        <v>0</v>
      </c>
      <c r="F57">
        <f>[4]p67!F57</f>
        <v>0</v>
      </c>
      <c r="G57">
        <f>[4]p67!G57</f>
        <v>0</v>
      </c>
      <c r="H57">
        <f>[4]p67!H57</f>
        <v>0</v>
      </c>
      <c r="I57">
        <f>[4]p67!I57</f>
        <v>0</v>
      </c>
      <c r="J57">
        <f>[4]p67!J57</f>
        <v>0</v>
      </c>
      <c r="K57">
        <f>[4]p67!K57</f>
        <v>0</v>
      </c>
      <c r="M57" s="28"/>
      <c r="N57" s="10"/>
      <c r="O57" s="10"/>
      <c r="P57" s="10"/>
      <c r="Q57" s="10"/>
      <c r="R57" s="10"/>
      <c r="T57" s="33"/>
    </row>
    <row r="58" spans="1:20">
      <c r="A58" t="s">
        <v>234</v>
      </c>
      <c r="B58">
        <f>[4]p67!B58</f>
        <v>0</v>
      </c>
      <c r="C58">
        <f>[4]p67!C58</f>
        <v>0</v>
      </c>
      <c r="D58">
        <f>[4]p67!D58</f>
        <v>0</v>
      </c>
      <c r="E58">
        <f>[4]p67!E58</f>
        <v>0</v>
      </c>
      <c r="F58">
        <f>[4]p67!F58</f>
        <v>0</v>
      </c>
      <c r="G58">
        <f>[4]p67!G58</f>
        <v>0</v>
      </c>
      <c r="H58">
        <f>[4]p67!H58</f>
        <v>0</v>
      </c>
      <c r="I58">
        <f>[4]p67!I58</f>
        <v>0</v>
      </c>
      <c r="J58">
        <f>[4]p67!J58</f>
        <v>0</v>
      </c>
      <c r="K58">
        <f>[4]p67!K58</f>
        <v>0</v>
      </c>
      <c r="N58" s="32"/>
      <c r="O58" s="32"/>
      <c r="P58" s="32"/>
      <c r="Q58" s="32"/>
      <c r="R58" s="32"/>
      <c r="S58" s="32"/>
      <c r="T58" s="33"/>
    </row>
    <row r="59" spans="1:20">
      <c r="A59" t="s">
        <v>235</v>
      </c>
      <c r="B59">
        <f>[4]p67!B59</f>
        <v>0</v>
      </c>
      <c r="C59">
        <f>[4]p67!C59</f>
        <v>0</v>
      </c>
      <c r="D59">
        <f>[4]p67!D59</f>
        <v>0</v>
      </c>
      <c r="E59">
        <f>[4]p67!E59</f>
        <v>0</v>
      </c>
      <c r="F59">
        <f>[4]p67!F59</f>
        <v>0</v>
      </c>
      <c r="G59">
        <f>[4]p67!G59</f>
        <v>0</v>
      </c>
      <c r="H59">
        <f>[4]p67!H59</f>
        <v>0</v>
      </c>
      <c r="I59">
        <f>[4]p67!I59</f>
        <v>0</v>
      </c>
      <c r="J59">
        <f>[4]p67!J59</f>
        <v>0</v>
      </c>
      <c r="K59">
        <f>[4]p67!K59</f>
        <v>0</v>
      </c>
      <c r="N59" s="32"/>
      <c r="O59" s="32"/>
      <c r="P59" s="32"/>
      <c r="Q59" s="32"/>
      <c r="R59" s="32"/>
      <c r="S59" s="32"/>
      <c r="T59" s="33"/>
    </row>
    <row r="60" spans="1:20">
      <c r="A60" t="s">
        <v>236</v>
      </c>
      <c r="B60">
        <f>[4]p67!B60</f>
        <v>0</v>
      </c>
      <c r="C60">
        <f>[4]p67!C60</f>
        <v>0</v>
      </c>
      <c r="D60">
        <f>[4]p67!D60</f>
        <v>0</v>
      </c>
      <c r="E60">
        <f>[4]p67!E60</f>
        <v>0</v>
      </c>
      <c r="F60">
        <f>[4]p67!F60</f>
        <v>0</v>
      </c>
      <c r="G60">
        <f>[4]p67!G60</f>
        <v>0</v>
      </c>
      <c r="H60">
        <f>[4]p67!H60</f>
        <v>0</v>
      </c>
      <c r="I60">
        <f>[4]p67!I60</f>
        <v>0</v>
      </c>
      <c r="J60">
        <f>[4]p67!J60</f>
        <v>0</v>
      </c>
      <c r="K60">
        <f>[4]p67!K60</f>
        <v>0</v>
      </c>
    </row>
    <row r="61" spans="1:20">
      <c r="A61" t="s">
        <v>237</v>
      </c>
      <c r="B61">
        <f>[4]p67!B61</f>
        <v>0</v>
      </c>
      <c r="C61">
        <f>[4]p67!C61</f>
        <v>0</v>
      </c>
      <c r="D61">
        <f>[4]p67!D61</f>
        <v>0</v>
      </c>
      <c r="E61">
        <f>[4]p67!E61</f>
        <v>0</v>
      </c>
      <c r="F61">
        <f>[4]p67!F61</f>
        <v>0</v>
      </c>
      <c r="G61">
        <f>[4]p67!G61</f>
        <v>0</v>
      </c>
      <c r="H61">
        <f>[4]p67!H61</f>
        <v>0</v>
      </c>
      <c r="I61">
        <f>[4]p67!I61</f>
        <v>0</v>
      </c>
      <c r="J61">
        <f>[4]p67!J61</f>
        <v>0</v>
      </c>
      <c r="K61">
        <f>[4]p67!K61</f>
        <v>0</v>
      </c>
    </row>
    <row r="62" spans="1:20">
      <c r="A62" t="s">
        <v>121</v>
      </c>
      <c r="B62">
        <f>[4]p67!B62</f>
        <v>0</v>
      </c>
      <c r="C62">
        <f>[4]p67!C62</f>
        <v>0</v>
      </c>
      <c r="D62">
        <f>[4]p67!D62</f>
        <v>0</v>
      </c>
      <c r="E62">
        <f>[4]p67!E62</f>
        <v>0</v>
      </c>
      <c r="F62">
        <f>[4]p67!F62</f>
        <v>0</v>
      </c>
      <c r="G62">
        <f>[4]p67!G62</f>
        <v>0</v>
      </c>
      <c r="H62">
        <f>[4]p67!H62</f>
        <v>0</v>
      </c>
      <c r="I62">
        <f>[4]p67!I62</f>
        <v>0</v>
      </c>
      <c r="J62">
        <f>[4]p67!J62</f>
        <v>0</v>
      </c>
      <c r="K62">
        <f>[4]p67!K62</f>
        <v>0</v>
      </c>
    </row>
    <row r="63" spans="1:20">
      <c r="A63" t="s">
        <v>122</v>
      </c>
      <c r="B63">
        <f>[4]p67!B63</f>
        <v>0</v>
      </c>
      <c r="C63">
        <f>[4]p67!C63</f>
        <v>0</v>
      </c>
      <c r="D63">
        <f>[4]p67!D63</f>
        <v>0</v>
      </c>
      <c r="E63">
        <f>[4]p67!E63</f>
        <v>0</v>
      </c>
      <c r="F63">
        <f>[4]p67!F63</f>
        <v>0</v>
      </c>
      <c r="G63">
        <f>[4]p67!G63</f>
        <v>0</v>
      </c>
      <c r="H63">
        <f>[4]p67!H63</f>
        <v>0</v>
      </c>
      <c r="I63">
        <f>[4]p67!I63</f>
        <v>0</v>
      </c>
      <c r="J63">
        <f>[4]p67!J63</f>
        <v>0</v>
      </c>
      <c r="K63">
        <f>[4]p67!K63</f>
        <v>0</v>
      </c>
    </row>
    <row r="64" spans="1:20">
      <c r="A64" t="s">
        <v>238</v>
      </c>
      <c r="B64">
        <f>[4]p67!B64</f>
        <v>0</v>
      </c>
      <c r="C64">
        <f>[4]p67!C64</f>
        <v>0</v>
      </c>
      <c r="D64">
        <f>[4]p67!D64</f>
        <v>0</v>
      </c>
      <c r="E64">
        <f>[4]p67!E64</f>
        <v>0</v>
      </c>
      <c r="F64">
        <f>[4]p67!F64</f>
        <v>0</v>
      </c>
      <c r="G64">
        <f>[4]p67!G64</f>
        <v>0</v>
      </c>
      <c r="H64">
        <f>[4]p67!H64</f>
        <v>0</v>
      </c>
      <c r="I64">
        <f>[4]p67!I64</f>
        <v>0</v>
      </c>
      <c r="J64">
        <f>[4]p67!J64</f>
        <v>0</v>
      </c>
      <c r="K64">
        <f>[4]p67!K64</f>
        <v>0</v>
      </c>
    </row>
    <row r="65" spans="1:13">
      <c r="A65" t="s">
        <v>239</v>
      </c>
      <c r="B65">
        <f>[4]p67!B65</f>
        <v>0</v>
      </c>
      <c r="C65">
        <f>[4]p67!C65</f>
        <v>0</v>
      </c>
      <c r="D65">
        <f>[4]p67!D65</f>
        <v>0</v>
      </c>
      <c r="E65">
        <f>[4]p67!E65</f>
        <v>0</v>
      </c>
      <c r="F65">
        <f>[4]p67!F65</f>
        <v>0</v>
      </c>
      <c r="G65">
        <f>[4]p67!G65</f>
        <v>0</v>
      </c>
      <c r="H65">
        <f>[4]p67!H65</f>
        <v>0</v>
      </c>
      <c r="I65">
        <f>[4]p67!I65</f>
        <v>0</v>
      </c>
      <c r="J65">
        <f>[4]p67!J65</f>
        <v>0</v>
      </c>
      <c r="K65">
        <f>[4]p67!K65</f>
        <v>0</v>
      </c>
    </row>
    <row r="66" spans="1:13">
      <c r="A66" t="s">
        <v>125</v>
      </c>
      <c r="B66">
        <f>[4]p67!B66</f>
        <v>0</v>
      </c>
      <c r="C66">
        <f>[4]p67!C66</f>
        <v>0</v>
      </c>
      <c r="D66">
        <f>[4]p67!D66</f>
        <v>0</v>
      </c>
      <c r="E66">
        <f>[4]p67!E66</f>
        <v>0</v>
      </c>
      <c r="F66">
        <f>[4]p67!F66</f>
        <v>0</v>
      </c>
      <c r="G66">
        <f>[4]p67!G66</f>
        <v>0</v>
      </c>
      <c r="H66">
        <f>[4]p67!H66</f>
        <v>0</v>
      </c>
      <c r="I66">
        <f>[4]p67!I66</f>
        <v>0</v>
      </c>
      <c r="J66">
        <f>[4]p67!J66</f>
        <v>0</v>
      </c>
      <c r="K66">
        <f>[4]p67!K66</f>
        <v>0</v>
      </c>
    </row>
    <row r="67" spans="1:13">
      <c r="A67" t="s">
        <v>240</v>
      </c>
      <c r="B67">
        <f>[4]p67!B67</f>
        <v>0</v>
      </c>
      <c r="C67">
        <f>[4]p67!C67</f>
        <v>0</v>
      </c>
      <c r="D67">
        <f>[4]p67!D67</f>
        <v>0</v>
      </c>
      <c r="E67">
        <f>[4]p67!E67</f>
        <v>0</v>
      </c>
      <c r="F67">
        <f>[4]p67!F67</f>
        <v>0</v>
      </c>
      <c r="G67">
        <f>[4]p67!G67</f>
        <v>0</v>
      </c>
      <c r="H67">
        <f>[4]p67!H67</f>
        <v>0</v>
      </c>
      <c r="I67">
        <f>[4]p67!I67</f>
        <v>0</v>
      </c>
      <c r="J67">
        <f>[4]p67!J67</f>
        <v>0</v>
      </c>
      <c r="K67">
        <f>[4]p67!K67</f>
        <v>0</v>
      </c>
    </row>
    <row r="68" spans="1:13">
      <c r="A68" t="s">
        <v>241</v>
      </c>
      <c r="B68">
        <f>[4]p67!B68</f>
        <v>0</v>
      </c>
      <c r="C68">
        <f>[4]p67!C68</f>
        <v>0</v>
      </c>
      <c r="D68">
        <f>[4]p67!D68</f>
        <v>0</v>
      </c>
      <c r="E68">
        <f>[4]p67!E68</f>
        <v>0</v>
      </c>
      <c r="F68">
        <f>[4]p67!F68</f>
        <v>0</v>
      </c>
      <c r="G68">
        <f>[4]p67!G68</f>
        <v>0</v>
      </c>
      <c r="H68">
        <f>[4]p67!H68</f>
        <v>0</v>
      </c>
      <c r="I68">
        <f>[4]p67!I68</f>
        <v>0</v>
      </c>
      <c r="J68">
        <f>[4]p67!J68</f>
        <v>0</v>
      </c>
      <c r="K68">
        <f>[4]p67!K68</f>
        <v>0</v>
      </c>
    </row>
    <row r="69" spans="1:13">
      <c r="A69" t="s">
        <v>242</v>
      </c>
      <c r="B69">
        <f>[4]p67!B69</f>
        <v>0</v>
      </c>
      <c r="C69">
        <f>[4]p67!C69</f>
        <v>0</v>
      </c>
      <c r="D69">
        <f>[4]p67!D69</f>
        <v>0</v>
      </c>
      <c r="E69">
        <f>[4]p67!E69</f>
        <v>0</v>
      </c>
      <c r="F69">
        <f>[4]p67!F69</f>
        <v>0</v>
      </c>
      <c r="G69">
        <f>[4]p67!G69</f>
        <v>0</v>
      </c>
      <c r="H69">
        <f>[4]p67!H69</f>
        <v>0</v>
      </c>
      <c r="I69">
        <f>[4]p67!I69</f>
        <v>0</v>
      </c>
      <c r="J69">
        <f>[4]p67!J69</f>
        <v>0</v>
      </c>
      <c r="K69">
        <f>[4]p67!K69</f>
        <v>0</v>
      </c>
    </row>
    <row r="70" spans="1:13">
      <c r="A70" t="s">
        <v>243</v>
      </c>
      <c r="B70">
        <f>[4]p67!B70</f>
        <v>0</v>
      </c>
      <c r="C70">
        <f>[4]p67!C70</f>
        <v>0</v>
      </c>
      <c r="D70">
        <f>[4]p67!D70</f>
        <v>0</v>
      </c>
      <c r="E70">
        <f>[4]p67!E70</f>
        <v>0</v>
      </c>
      <c r="F70">
        <f>[4]p67!F70</f>
        <v>0</v>
      </c>
      <c r="G70">
        <f>[4]p67!G70</f>
        <v>0</v>
      </c>
      <c r="H70">
        <f>[4]p67!H70</f>
        <v>0</v>
      </c>
      <c r="I70">
        <f>[4]p67!I70</f>
        <v>0</v>
      </c>
      <c r="J70">
        <f>[4]p67!J70</f>
        <v>0</v>
      </c>
      <c r="K70">
        <f>[4]p67!K70</f>
        <v>0</v>
      </c>
    </row>
    <row r="71" spans="1:13">
      <c r="A71" t="s">
        <v>244</v>
      </c>
      <c r="B71">
        <f>[4]p67!B71</f>
        <v>0</v>
      </c>
      <c r="C71">
        <f>[4]p67!C71</f>
        <v>0</v>
      </c>
      <c r="D71">
        <f>[4]p67!D71</f>
        <v>0</v>
      </c>
      <c r="E71">
        <f>[4]p67!E71</f>
        <v>0</v>
      </c>
      <c r="F71">
        <f>[4]p67!F71</f>
        <v>0</v>
      </c>
      <c r="G71">
        <f>[4]p67!G71</f>
        <v>0</v>
      </c>
      <c r="H71">
        <f>[4]p67!H71</f>
        <v>0</v>
      </c>
      <c r="I71">
        <f>[4]p67!I71</f>
        <v>0</v>
      </c>
      <c r="J71">
        <f>[4]p67!J71</f>
        <v>0</v>
      </c>
      <c r="K71">
        <f>[4]p67!K71</f>
        <v>0</v>
      </c>
    </row>
    <row r="72" spans="1:13">
      <c r="A72" t="s">
        <v>245</v>
      </c>
      <c r="B72">
        <f>[4]p67!B72</f>
        <v>0</v>
      </c>
      <c r="C72">
        <f>[4]p67!C72</f>
        <v>0</v>
      </c>
      <c r="D72">
        <f>[4]p67!D72</f>
        <v>0</v>
      </c>
      <c r="E72">
        <f>[4]p67!E72</f>
        <v>0</v>
      </c>
      <c r="F72">
        <f>[4]p67!F72</f>
        <v>0</v>
      </c>
      <c r="G72">
        <f>[4]p67!G72</f>
        <v>0</v>
      </c>
      <c r="H72">
        <f>[4]p67!H72</f>
        <v>0</v>
      </c>
      <c r="I72">
        <f>[4]p67!I72</f>
        <v>0</v>
      </c>
      <c r="J72">
        <f>[4]p67!J72</f>
        <v>0</v>
      </c>
      <c r="K72">
        <f>[4]p67!K72</f>
        <v>0</v>
      </c>
    </row>
    <row r="73" spans="1:13">
      <c r="A73" t="s">
        <v>246</v>
      </c>
      <c r="B73">
        <f>[4]p67!B73</f>
        <v>0</v>
      </c>
      <c r="C73">
        <f>[4]p67!C73</f>
        <v>0</v>
      </c>
      <c r="D73">
        <f>[4]p67!D73</f>
        <v>0</v>
      </c>
      <c r="E73">
        <f>[4]p67!E73</f>
        <v>0</v>
      </c>
      <c r="F73">
        <f>[4]p67!F73</f>
        <v>0</v>
      </c>
      <c r="G73">
        <f>[4]p67!G73</f>
        <v>0</v>
      </c>
      <c r="H73">
        <f>[4]p67!H73</f>
        <v>0</v>
      </c>
      <c r="I73">
        <f>[4]p67!I73</f>
        <v>0</v>
      </c>
      <c r="J73">
        <f>[4]p67!J73</f>
        <v>0</v>
      </c>
      <c r="K73">
        <f>[4]p67!K73</f>
        <v>0</v>
      </c>
    </row>
    <row r="74" spans="1:13">
      <c r="A74" t="s">
        <v>435</v>
      </c>
      <c r="B74">
        <f>[4]p67!B74</f>
        <v>0</v>
      </c>
      <c r="C74">
        <f>[4]p67!C74</f>
        <v>0</v>
      </c>
      <c r="D74">
        <f>[4]p67!D74</f>
        <v>0</v>
      </c>
      <c r="E74">
        <f>[4]p67!E74</f>
        <v>0</v>
      </c>
      <c r="F74">
        <f>[4]p67!F74</f>
        <v>0</v>
      </c>
      <c r="G74">
        <f>[4]p67!G74</f>
        <v>0</v>
      </c>
      <c r="H74">
        <f>[4]p67!H74</f>
        <v>0</v>
      </c>
      <c r="I74">
        <f>[4]p67!I74</f>
        <v>0</v>
      </c>
      <c r="J74">
        <f>[4]p67!J74</f>
        <v>0</v>
      </c>
      <c r="K74">
        <f>[4]p67!K74</f>
        <v>0</v>
      </c>
    </row>
    <row r="75" spans="1:13">
      <c r="A75" t="s">
        <v>436</v>
      </c>
      <c r="B75">
        <f>[4]p67!B75</f>
        <v>0</v>
      </c>
      <c r="C75">
        <f>[4]p67!C75</f>
        <v>0</v>
      </c>
      <c r="D75">
        <f>[4]p67!D75</f>
        <v>0</v>
      </c>
      <c r="E75">
        <f>[4]p67!E75</f>
        <v>0</v>
      </c>
      <c r="F75">
        <f>[4]p67!F75</f>
        <v>0</v>
      </c>
      <c r="G75">
        <f>[4]p67!G75</f>
        <v>0</v>
      </c>
      <c r="H75">
        <f>[4]p67!H75</f>
        <v>0</v>
      </c>
      <c r="I75">
        <f>[4]p67!I75</f>
        <v>0</v>
      </c>
      <c r="J75">
        <f>[4]p67!J75</f>
        <v>0</v>
      </c>
      <c r="K75">
        <f>[4]p67!K75</f>
        <v>0</v>
      </c>
    </row>
    <row r="76" spans="1:13">
      <c r="A76" t="s">
        <v>437</v>
      </c>
      <c r="B76">
        <f>[4]p67!B76</f>
        <v>0</v>
      </c>
      <c r="C76">
        <f>[4]p67!C76</f>
        <v>0</v>
      </c>
      <c r="D76">
        <f>[4]p67!D76</f>
        <v>0</v>
      </c>
      <c r="E76">
        <f>[4]p67!E76</f>
        <v>0</v>
      </c>
      <c r="F76">
        <f>[4]p67!F76</f>
        <v>0</v>
      </c>
      <c r="G76">
        <f>[4]p67!G76</f>
        <v>0</v>
      </c>
      <c r="H76">
        <f>[4]p67!H76</f>
        <v>0</v>
      </c>
      <c r="I76">
        <f>[4]p67!I76</f>
        <v>0</v>
      </c>
      <c r="J76">
        <f>[4]p67!J76</f>
        <v>0</v>
      </c>
      <c r="K76">
        <f>[4]p67!K76</f>
        <v>0</v>
      </c>
    </row>
    <row r="77" spans="1:13" ht="14" thickBot="1">
      <c r="A77" s="34" t="s">
        <v>438</v>
      </c>
      <c r="B77" s="34">
        <f>[4]p67!B77</f>
        <v>0</v>
      </c>
      <c r="C77" s="34">
        <f>[4]p67!C77</f>
        <v>0</v>
      </c>
      <c r="D77" s="34">
        <f>[4]p67!D77</f>
        <v>0</v>
      </c>
      <c r="E77" s="34">
        <f>[4]p67!E77</f>
        <v>0</v>
      </c>
      <c r="F77" s="34">
        <f>[4]p67!F77</f>
        <v>0</v>
      </c>
      <c r="G77" s="34">
        <f>[4]p67!G77</f>
        <v>0</v>
      </c>
      <c r="H77" s="34">
        <f>[4]p67!H77</f>
        <v>0</v>
      </c>
      <c r="I77" s="34">
        <f>[4]p67!I77</f>
        <v>0</v>
      </c>
      <c r="J77" s="34">
        <f>[4]p67!J77</f>
        <v>0</v>
      </c>
      <c r="K77" s="34">
        <f>[4]p67!K77</f>
        <v>0</v>
      </c>
      <c r="L77" s="34"/>
      <c r="M77" s="34"/>
    </row>
    <row r="78" spans="1:13">
      <c r="A78" t="s">
        <v>247</v>
      </c>
      <c r="B78">
        <f>[4]p67!B78</f>
        <v>0</v>
      </c>
    </row>
    <row r="79" spans="1:13">
      <c r="A79" t="s">
        <v>248</v>
      </c>
      <c r="B79">
        <f>[4]p67!B79</f>
        <v>0</v>
      </c>
    </row>
    <row r="80" spans="1:13">
      <c r="A80" t="s">
        <v>249</v>
      </c>
      <c r="B80">
        <f>[4]p67!B80</f>
        <v>0</v>
      </c>
    </row>
    <row r="81" spans="1:2">
      <c r="A81" t="s">
        <v>250</v>
      </c>
      <c r="B81">
        <f>[4]p67!B81</f>
        <v>0</v>
      </c>
    </row>
    <row r="82" spans="1:2">
      <c r="A82" t="s">
        <v>251</v>
      </c>
      <c r="B82">
        <f>[4]p67!B82</f>
        <v>0</v>
      </c>
    </row>
    <row r="83" spans="1:2">
      <c r="A83" t="s">
        <v>252</v>
      </c>
      <c r="B83">
        <f>[4]p67!B83</f>
        <v>0</v>
      </c>
    </row>
    <row r="84" spans="1:2">
      <c r="A84" t="s">
        <v>253</v>
      </c>
      <c r="B84">
        <f>[4]p67!B84</f>
        <v>0</v>
      </c>
    </row>
    <row r="85" spans="1:2">
      <c r="A85" t="s">
        <v>254</v>
      </c>
      <c r="B85">
        <f>[4]p67!B85</f>
        <v>0</v>
      </c>
    </row>
    <row r="86" spans="1:2">
      <c r="A86" t="s">
        <v>255</v>
      </c>
      <c r="B86">
        <f>[4]p67!B86</f>
        <v>0</v>
      </c>
    </row>
    <row r="87" spans="1:2">
      <c r="A87" t="s">
        <v>256</v>
      </c>
      <c r="B87">
        <f>[4]p67!B87</f>
        <v>0</v>
      </c>
    </row>
    <row r="88" spans="1:2">
      <c r="A88" t="s">
        <v>257</v>
      </c>
      <c r="B88">
        <f>[4]p67!B88</f>
        <v>0</v>
      </c>
    </row>
    <row r="89" spans="1:2">
      <c r="A89" t="s">
        <v>258</v>
      </c>
      <c r="B89">
        <f>[4]p67!B89</f>
        <v>0</v>
      </c>
    </row>
    <row r="90" spans="1:2">
      <c r="A90" t="s">
        <v>259</v>
      </c>
      <c r="B90">
        <f>[4]p67!B90</f>
        <v>0</v>
      </c>
    </row>
    <row r="91" spans="1:2">
      <c r="A91" t="s">
        <v>260</v>
      </c>
      <c r="B91">
        <f>[4]p67!B91</f>
        <v>0</v>
      </c>
    </row>
    <row r="92" spans="1:2">
      <c r="A92" t="s">
        <v>261</v>
      </c>
      <c r="B92">
        <f>[4]p67!B92</f>
        <v>0</v>
      </c>
    </row>
    <row r="93" spans="1:2">
      <c r="A93" t="s">
        <v>262</v>
      </c>
      <c r="B93">
        <f>[4]p67!B93</f>
        <v>0</v>
      </c>
    </row>
    <row r="94" spans="1:2">
      <c r="A94" t="s">
        <v>263</v>
      </c>
      <c r="B94">
        <f>[4]p67!B94</f>
        <v>0</v>
      </c>
    </row>
    <row r="95" spans="1:2">
      <c r="A95" t="s">
        <v>264</v>
      </c>
      <c r="B95">
        <f>[4]p67!B95</f>
        <v>0</v>
      </c>
    </row>
    <row r="96" spans="1:2">
      <c r="A96" t="s">
        <v>265</v>
      </c>
      <c r="B96">
        <f>[4]p67!B96</f>
        <v>0</v>
      </c>
    </row>
    <row r="97" spans="1:2">
      <c r="A97" t="s">
        <v>266</v>
      </c>
      <c r="B97">
        <f>[4]p67!B97</f>
        <v>0</v>
      </c>
    </row>
    <row r="98" spans="1:2">
      <c r="A98" t="s">
        <v>267</v>
      </c>
      <c r="B98">
        <f>[4]p67!B98</f>
        <v>0</v>
      </c>
    </row>
    <row r="99" spans="1:2">
      <c r="A99" t="s">
        <v>268</v>
      </c>
      <c r="B99">
        <f>[4]p67!B99</f>
        <v>0</v>
      </c>
    </row>
    <row r="100" spans="1:2">
      <c r="A100" t="s">
        <v>269</v>
      </c>
      <c r="B100">
        <f>[4]p67!B100</f>
        <v>0</v>
      </c>
    </row>
    <row r="101" spans="1:2">
      <c r="A101" t="s">
        <v>270</v>
      </c>
      <c r="B101">
        <f>[4]p67!B101</f>
        <v>0</v>
      </c>
    </row>
    <row r="102" spans="1:2">
      <c r="A102" t="s">
        <v>271</v>
      </c>
      <c r="B102">
        <f>[4]p67!B102</f>
        <v>0</v>
      </c>
    </row>
    <row r="103" spans="1:2">
      <c r="A103" t="s">
        <v>272</v>
      </c>
      <c r="B103">
        <f>[4]p67!B103</f>
        <v>0</v>
      </c>
    </row>
    <row r="104" spans="1:2">
      <c r="A104" t="s">
        <v>273</v>
      </c>
      <c r="B104">
        <f>[4]p67!B104</f>
        <v>0</v>
      </c>
    </row>
    <row r="105" spans="1:2">
      <c r="A105" t="s">
        <v>274</v>
      </c>
      <c r="B105">
        <f>[4]p67!B105</f>
        <v>0</v>
      </c>
    </row>
    <row r="106" spans="1:2">
      <c r="A106" t="s">
        <v>275</v>
      </c>
      <c r="B106">
        <f>[4]p67!B106</f>
        <v>0</v>
      </c>
    </row>
    <row r="107" spans="1:2">
      <c r="A107" t="s">
        <v>276</v>
      </c>
      <c r="B107">
        <f>[4]p67!B107</f>
        <v>0</v>
      </c>
    </row>
    <row r="108" spans="1:2">
      <c r="A108" t="s">
        <v>277</v>
      </c>
      <c r="B108">
        <f>[4]p67!B108</f>
        <v>0</v>
      </c>
    </row>
    <row r="109" spans="1:2">
      <c r="A109" t="s">
        <v>278</v>
      </c>
      <c r="B109">
        <f>[4]p67!B109</f>
        <v>0</v>
      </c>
    </row>
    <row r="110" spans="1:2">
      <c r="A110" t="s">
        <v>279</v>
      </c>
      <c r="B110">
        <f>[4]p67!B110</f>
        <v>0</v>
      </c>
    </row>
    <row r="111" spans="1:2">
      <c r="A111" t="s">
        <v>280</v>
      </c>
      <c r="B111">
        <f>[4]p67!B111</f>
        <v>0</v>
      </c>
    </row>
    <row r="112" spans="1:2">
      <c r="A112" t="s">
        <v>281</v>
      </c>
      <c r="B112">
        <f>[4]p67!B112</f>
        <v>0</v>
      </c>
    </row>
    <row r="113" spans="1:2">
      <c r="A113" t="s">
        <v>282</v>
      </c>
      <c r="B113">
        <f>[4]p67!B113</f>
        <v>0</v>
      </c>
    </row>
    <row r="114" spans="1:2">
      <c r="A114" t="s">
        <v>283</v>
      </c>
      <c r="B114">
        <f>[4]p67!B114</f>
        <v>0</v>
      </c>
    </row>
    <row r="115" spans="1:2">
      <c r="A115" t="s">
        <v>284</v>
      </c>
      <c r="B115">
        <f>[4]p67!B115</f>
        <v>0</v>
      </c>
    </row>
    <row r="116" spans="1:2">
      <c r="A116" t="s">
        <v>285</v>
      </c>
      <c r="B116">
        <f>[4]p67!B116</f>
        <v>0</v>
      </c>
    </row>
    <row r="117" spans="1:2">
      <c r="A117" t="s">
        <v>286</v>
      </c>
      <c r="B117">
        <f>[4]p67!B117</f>
        <v>0</v>
      </c>
    </row>
    <row r="118" spans="1:2">
      <c r="A118" t="s">
        <v>287</v>
      </c>
      <c r="B118">
        <f>[4]p67!B118</f>
        <v>0</v>
      </c>
    </row>
    <row r="119" spans="1:2">
      <c r="A119" t="s">
        <v>288</v>
      </c>
      <c r="B119">
        <f>[4]p67!B119</f>
        <v>0</v>
      </c>
    </row>
    <row r="120" spans="1:2">
      <c r="A120" t="s">
        <v>289</v>
      </c>
      <c r="B120">
        <f>[4]p67!B120</f>
        <v>0</v>
      </c>
    </row>
    <row r="121" spans="1:2">
      <c r="A121" t="s">
        <v>290</v>
      </c>
      <c r="B121">
        <f>[4]p67!B121</f>
        <v>0</v>
      </c>
    </row>
    <row r="122" spans="1:2">
      <c r="A122" t="s">
        <v>291</v>
      </c>
      <c r="B122">
        <f>[4]p67!B122</f>
        <v>0</v>
      </c>
    </row>
    <row r="123" spans="1:2">
      <c r="A123" t="s">
        <v>292</v>
      </c>
      <c r="B123">
        <f>[4]p67!B123</f>
        <v>0</v>
      </c>
    </row>
    <row r="124" spans="1:2">
      <c r="A124" t="s">
        <v>293</v>
      </c>
      <c r="B124">
        <f>[4]p67!B124</f>
        <v>0</v>
      </c>
    </row>
    <row r="125" spans="1:2">
      <c r="A125" t="s">
        <v>294</v>
      </c>
      <c r="B125">
        <f>[4]p67!B125</f>
        <v>0</v>
      </c>
    </row>
    <row r="126" spans="1:2">
      <c r="A126" t="s">
        <v>295</v>
      </c>
      <c r="B126">
        <f>[4]p67!B126</f>
        <v>0</v>
      </c>
    </row>
    <row r="127" spans="1:2">
      <c r="A127" t="s">
        <v>296</v>
      </c>
      <c r="B127">
        <f>[4]p67!B127</f>
        <v>0</v>
      </c>
    </row>
    <row r="128" spans="1:2">
      <c r="A128" t="s">
        <v>297</v>
      </c>
      <c r="B128">
        <f>[4]p67!B128</f>
        <v>0</v>
      </c>
    </row>
    <row r="129" spans="1:2">
      <c r="A129" t="s">
        <v>298</v>
      </c>
      <c r="B129">
        <f>[4]p67!B129</f>
        <v>0</v>
      </c>
    </row>
    <row r="130" spans="1:2">
      <c r="A130" t="s">
        <v>299</v>
      </c>
      <c r="B130">
        <f>[4]p67!B130</f>
        <v>0</v>
      </c>
    </row>
    <row r="131" spans="1:2">
      <c r="A131" t="s">
        <v>300</v>
      </c>
      <c r="B131">
        <f>[4]p67!B131</f>
        <v>0</v>
      </c>
    </row>
    <row r="132" spans="1:2">
      <c r="A132" t="s">
        <v>301</v>
      </c>
      <c r="B132">
        <f>[4]p67!B132</f>
        <v>0</v>
      </c>
    </row>
    <row r="133" spans="1:2">
      <c r="A133" t="s">
        <v>302</v>
      </c>
      <c r="B133">
        <f>[4]p67!B133</f>
        <v>0</v>
      </c>
    </row>
    <row r="134" spans="1:2">
      <c r="A134" t="s">
        <v>303</v>
      </c>
      <c r="B134">
        <f>[4]p67!B134</f>
        <v>0</v>
      </c>
    </row>
    <row r="135" spans="1:2">
      <c r="A135" t="s">
        <v>304</v>
      </c>
      <c r="B135">
        <f>[4]p67!B135</f>
        <v>0</v>
      </c>
    </row>
    <row r="136" spans="1:2">
      <c r="A136" t="s">
        <v>305</v>
      </c>
      <c r="B136">
        <f>[4]p67!B136</f>
        <v>0</v>
      </c>
    </row>
    <row r="137" spans="1:2">
      <c r="A137" t="s">
        <v>306</v>
      </c>
      <c r="B137">
        <f>[4]p67!B137</f>
        <v>0</v>
      </c>
    </row>
    <row r="138" spans="1:2">
      <c r="A138" t="s">
        <v>307</v>
      </c>
      <c r="B138">
        <f>[4]p67!B138</f>
        <v>0</v>
      </c>
    </row>
    <row r="139" spans="1:2">
      <c r="A139" t="s">
        <v>308</v>
      </c>
      <c r="B139">
        <f>[4]p67!B139</f>
        <v>0</v>
      </c>
    </row>
    <row r="140" spans="1:2">
      <c r="A140" t="s">
        <v>309</v>
      </c>
      <c r="B140">
        <f>[4]p67!B140</f>
        <v>0</v>
      </c>
    </row>
    <row r="141" spans="1:2">
      <c r="A141" t="s">
        <v>310</v>
      </c>
      <c r="B141">
        <f>[4]p67!B141</f>
        <v>0</v>
      </c>
    </row>
    <row r="142" spans="1:2">
      <c r="A142" t="s">
        <v>311</v>
      </c>
      <c r="B142">
        <f>[4]p67!B142</f>
        <v>0</v>
      </c>
    </row>
    <row r="143" spans="1:2">
      <c r="A143" t="s">
        <v>312</v>
      </c>
      <c r="B143">
        <f>[4]p67!B143</f>
        <v>0</v>
      </c>
    </row>
    <row r="144" spans="1:2">
      <c r="A144" t="s">
        <v>313</v>
      </c>
      <c r="B144">
        <f>[4]p67!B144</f>
        <v>0</v>
      </c>
    </row>
    <row r="145" spans="1:2">
      <c r="A145" t="s">
        <v>314</v>
      </c>
      <c r="B145">
        <f>[4]p67!B145</f>
        <v>0</v>
      </c>
    </row>
    <row r="146" spans="1:2">
      <c r="A146" t="s">
        <v>315</v>
      </c>
      <c r="B146">
        <f>[4]p67!B146</f>
        <v>0</v>
      </c>
    </row>
    <row r="147" spans="1:2">
      <c r="A147" t="s">
        <v>316</v>
      </c>
      <c r="B147">
        <f>[4]p67!B147</f>
        <v>0</v>
      </c>
    </row>
    <row r="148" spans="1:2">
      <c r="A148" t="s">
        <v>317</v>
      </c>
      <c r="B148">
        <f>[4]p67!B148</f>
        <v>0</v>
      </c>
    </row>
    <row r="149" spans="1:2">
      <c r="A149" t="s">
        <v>318</v>
      </c>
      <c r="B149">
        <f>[4]p67!B149</f>
        <v>0</v>
      </c>
    </row>
    <row r="150" spans="1:2">
      <c r="A150" t="s">
        <v>319</v>
      </c>
      <c r="B150">
        <f>[4]p67!B150</f>
        <v>0</v>
      </c>
    </row>
    <row r="151" spans="1:2">
      <c r="A151" t="s">
        <v>320</v>
      </c>
      <c r="B151">
        <f>[4]p67!B151</f>
        <v>0</v>
      </c>
    </row>
    <row r="152" spans="1:2">
      <c r="A152" t="s">
        <v>321</v>
      </c>
      <c r="B152">
        <f>[4]p67!B152</f>
        <v>0</v>
      </c>
    </row>
    <row r="153" spans="1:2">
      <c r="A153" t="s">
        <v>322</v>
      </c>
      <c r="B153">
        <f>[4]p67!B153</f>
        <v>0</v>
      </c>
    </row>
    <row r="154" spans="1:2">
      <c r="A154" t="s">
        <v>323</v>
      </c>
      <c r="B154">
        <f>[4]p67!B154</f>
        <v>0</v>
      </c>
    </row>
    <row r="155" spans="1:2">
      <c r="A155" t="s">
        <v>324</v>
      </c>
      <c r="B155">
        <f>[4]p67!B155</f>
        <v>0</v>
      </c>
    </row>
    <row r="156" spans="1:2">
      <c r="A156" t="s">
        <v>325</v>
      </c>
      <c r="B156">
        <f>[4]p67!B156</f>
        <v>0</v>
      </c>
    </row>
    <row r="157" spans="1:2">
      <c r="A157" t="s">
        <v>326</v>
      </c>
      <c r="B157">
        <f>[4]p67!B157</f>
        <v>0</v>
      </c>
    </row>
    <row r="158" spans="1:2">
      <c r="A158" t="s">
        <v>327</v>
      </c>
      <c r="B158">
        <f>[4]p67!B158</f>
        <v>0</v>
      </c>
    </row>
    <row r="159" spans="1:2">
      <c r="A159" t="s">
        <v>328</v>
      </c>
      <c r="B159">
        <f>[4]p67!B159</f>
        <v>0</v>
      </c>
    </row>
    <row r="160" spans="1:2">
      <c r="A160" t="s">
        <v>329</v>
      </c>
      <c r="B160">
        <f>[4]p67!B160</f>
        <v>0</v>
      </c>
    </row>
    <row r="161" spans="1:2">
      <c r="A161" t="s">
        <v>330</v>
      </c>
      <c r="B161">
        <f>[4]p67!B161</f>
        <v>0</v>
      </c>
    </row>
    <row r="162" spans="1:2">
      <c r="A162" t="s">
        <v>331</v>
      </c>
      <c r="B162">
        <f>[4]p67!B162</f>
        <v>0</v>
      </c>
    </row>
    <row r="163" spans="1:2">
      <c r="A163" t="s">
        <v>332</v>
      </c>
      <c r="B163">
        <f>[4]p67!B163</f>
        <v>0</v>
      </c>
    </row>
    <row r="164" spans="1:2">
      <c r="A164" t="s">
        <v>333</v>
      </c>
      <c r="B164">
        <f>[4]p67!B164</f>
        <v>0</v>
      </c>
    </row>
    <row r="165" spans="1:2">
      <c r="A165" t="s">
        <v>334</v>
      </c>
      <c r="B165">
        <f>[4]p67!B165</f>
        <v>0</v>
      </c>
    </row>
    <row r="166" spans="1:2">
      <c r="A166" t="s">
        <v>335</v>
      </c>
      <c r="B166">
        <f>[4]p67!B166</f>
        <v>0</v>
      </c>
    </row>
    <row r="167" spans="1:2">
      <c r="A167" t="s">
        <v>336</v>
      </c>
      <c r="B167">
        <f>[4]p67!B167</f>
        <v>0</v>
      </c>
    </row>
    <row r="168" spans="1:2">
      <c r="A168" t="s">
        <v>337</v>
      </c>
      <c r="B168">
        <f>[4]p67!B168</f>
        <v>0</v>
      </c>
    </row>
    <row r="169" spans="1:2">
      <c r="A169" t="s">
        <v>338</v>
      </c>
      <c r="B169">
        <f>[4]p67!B169</f>
        <v>0</v>
      </c>
    </row>
    <row r="170" spans="1:2">
      <c r="A170" t="s">
        <v>339</v>
      </c>
      <c r="B170">
        <f>[4]p67!B170</f>
        <v>0</v>
      </c>
    </row>
    <row r="171" spans="1:2">
      <c r="A171" t="s">
        <v>340</v>
      </c>
      <c r="B171">
        <f>[4]p67!B171</f>
        <v>0</v>
      </c>
    </row>
    <row r="172" spans="1:2">
      <c r="A172" t="s">
        <v>341</v>
      </c>
      <c r="B172">
        <f>[4]p67!B172</f>
        <v>0</v>
      </c>
    </row>
    <row r="173" spans="1:2">
      <c r="A173" t="s">
        <v>342</v>
      </c>
      <c r="B173">
        <f>[4]p67!B173</f>
        <v>0</v>
      </c>
    </row>
    <row r="174" spans="1:2">
      <c r="A174" t="s">
        <v>343</v>
      </c>
      <c r="B174">
        <f>[4]p67!B174</f>
        <v>0</v>
      </c>
    </row>
    <row r="175" spans="1:2">
      <c r="A175" t="s">
        <v>344</v>
      </c>
      <c r="B175">
        <f>[4]p67!B175</f>
        <v>0</v>
      </c>
    </row>
    <row r="176" spans="1:2">
      <c r="A176" t="s">
        <v>345</v>
      </c>
      <c r="B176">
        <f>[4]p67!B176</f>
        <v>0</v>
      </c>
    </row>
    <row r="177" spans="1:2">
      <c r="A177" t="s">
        <v>346</v>
      </c>
      <c r="B177">
        <f>[4]p67!B177</f>
        <v>0</v>
      </c>
    </row>
    <row r="178" spans="1:2">
      <c r="A178" t="s">
        <v>347</v>
      </c>
      <c r="B178">
        <f>[4]p67!B178</f>
        <v>0</v>
      </c>
    </row>
    <row r="179" spans="1:2">
      <c r="A179" t="s">
        <v>348</v>
      </c>
      <c r="B179">
        <f>[4]p67!B179</f>
        <v>0</v>
      </c>
    </row>
    <row r="180" spans="1:2">
      <c r="A180" t="s">
        <v>349</v>
      </c>
      <c r="B180">
        <f>[4]p67!B180</f>
        <v>0</v>
      </c>
    </row>
    <row r="181" spans="1:2">
      <c r="A181" t="s">
        <v>350</v>
      </c>
      <c r="B181">
        <f>[4]p67!B181</f>
        <v>0</v>
      </c>
    </row>
    <row r="182" spans="1:2">
      <c r="A182" t="s">
        <v>351</v>
      </c>
      <c r="B182">
        <f>[4]p67!B182</f>
        <v>0</v>
      </c>
    </row>
    <row r="183" spans="1:2">
      <c r="A183" t="s">
        <v>352</v>
      </c>
      <c r="B183">
        <f>[4]p67!B183</f>
        <v>0</v>
      </c>
    </row>
    <row r="184" spans="1:2">
      <c r="A184" t="s">
        <v>353</v>
      </c>
      <c r="B184">
        <f>[4]p67!B184</f>
        <v>0</v>
      </c>
    </row>
    <row r="185" spans="1:2">
      <c r="A185" t="s">
        <v>354</v>
      </c>
      <c r="B185">
        <f>[4]p67!B185</f>
        <v>0</v>
      </c>
    </row>
    <row r="186" spans="1:2">
      <c r="A186" t="s">
        <v>355</v>
      </c>
      <c r="B186">
        <f>[4]p67!B186</f>
        <v>0</v>
      </c>
    </row>
    <row r="187" spans="1:2">
      <c r="A187" t="s">
        <v>356</v>
      </c>
      <c r="B187">
        <f>[4]p67!B187</f>
        <v>0</v>
      </c>
    </row>
    <row r="188" spans="1:2">
      <c r="A188" t="s">
        <v>357</v>
      </c>
      <c r="B188">
        <f>[4]p67!B188</f>
        <v>0</v>
      </c>
    </row>
    <row r="189" spans="1:2">
      <c r="A189" t="s">
        <v>358</v>
      </c>
      <c r="B189">
        <f>[4]p67!B189</f>
        <v>0</v>
      </c>
    </row>
    <row r="190" spans="1:2">
      <c r="A190" t="s">
        <v>359</v>
      </c>
      <c r="B190">
        <f>[4]p67!B190</f>
        <v>0</v>
      </c>
    </row>
    <row r="191" spans="1:2">
      <c r="A191" t="s">
        <v>360</v>
      </c>
      <c r="B191">
        <f>[4]p67!B191</f>
        <v>0</v>
      </c>
    </row>
    <row r="192" spans="1:2">
      <c r="A192" t="s">
        <v>361</v>
      </c>
      <c r="B192">
        <f>[4]p67!B192</f>
        <v>0</v>
      </c>
    </row>
    <row r="193" spans="1:2">
      <c r="A193" t="s">
        <v>362</v>
      </c>
      <c r="B193">
        <f>[4]p67!B193</f>
        <v>0</v>
      </c>
    </row>
    <row r="194" spans="1:2">
      <c r="A194" t="s">
        <v>363</v>
      </c>
      <c r="B194">
        <f>[4]p67!B194</f>
        <v>0</v>
      </c>
    </row>
    <row r="195" spans="1:2">
      <c r="A195" t="s">
        <v>364</v>
      </c>
      <c r="B195">
        <f>[4]p67!B195</f>
        <v>0</v>
      </c>
    </row>
    <row r="196" spans="1:2">
      <c r="A196" t="s">
        <v>365</v>
      </c>
      <c r="B196">
        <f>[4]p67!B196</f>
        <v>0</v>
      </c>
    </row>
    <row r="197" spans="1:2">
      <c r="A197" t="s">
        <v>366</v>
      </c>
      <c r="B197">
        <f>[4]p67!B197</f>
        <v>0</v>
      </c>
    </row>
    <row r="198" spans="1:2">
      <c r="A198" t="s">
        <v>367</v>
      </c>
      <c r="B198">
        <f>[4]p67!B198</f>
        <v>0</v>
      </c>
    </row>
    <row r="199" spans="1:2">
      <c r="A199" t="s">
        <v>368</v>
      </c>
      <c r="B199">
        <f>[4]p67!B199</f>
        <v>0</v>
      </c>
    </row>
    <row r="200" spans="1:2">
      <c r="A200" t="s">
        <v>369</v>
      </c>
      <c r="B200">
        <f>[4]p67!B200</f>
        <v>0</v>
      </c>
    </row>
    <row r="201" spans="1:2">
      <c r="A201" t="s">
        <v>370</v>
      </c>
      <c r="B201">
        <f>[4]p67!B201</f>
        <v>0</v>
      </c>
    </row>
    <row r="202" spans="1:2">
      <c r="A202" t="s">
        <v>371</v>
      </c>
      <c r="B202">
        <f>[4]p67!B202</f>
        <v>0</v>
      </c>
    </row>
    <row r="203" spans="1:2">
      <c r="A203" t="s">
        <v>372</v>
      </c>
      <c r="B203">
        <f>[4]p67!B203</f>
        <v>0</v>
      </c>
    </row>
    <row r="204" spans="1:2">
      <c r="A204" t="s">
        <v>373</v>
      </c>
      <c r="B204">
        <f>[4]p67!B204</f>
        <v>0</v>
      </c>
    </row>
    <row r="205" spans="1:2">
      <c r="A205" t="s">
        <v>374</v>
      </c>
      <c r="B205">
        <f>[4]p67!B205</f>
        <v>0</v>
      </c>
    </row>
    <row r="206" spans="1:2">
      <c r="A206" t="s">
        <v>375</v>
      </c>
      <c r="B206">
        <f>[4]p67!B206</f>
        <v>0</v>
      </c>
    </row>
    <row r="207" spans="1:2">
      <c r="A207" t="s">
        <v>376</v>
      </c>
      <c r="B207">
        <f>[4]p67!B207</f>
        <v>0</v>
      </c>
    </row>
    <row r="208" spans="1:2">
      <c r="A208" t="s">
        <v>377</v>
      </c>
      <c r="B208">
        <f>[4]p67!B208</f>
        <v>0</v>
      </c>
    </row>
    <row r="209" spans="1:2">
      <c r="A209" t="s">
        <v>378</v>
      </c>
      <c r="B209">
        <f>[4]p67!B209</f>
        <v>0</v>
      </c>
    </row>
    <row r="210" spans="1:2">
      <c r="A210" t="s">
        <v>379</v>
      </c>
      <c r="B210">
        <f>[4]p67!B210</f>
        <v>0</v>
      </c>
    </row>
    <row r="211" spans="1:2">
      <c r="A211" t="s">
        <v>380</v>
      </c>
      <c r="B211">
        <f>[4]p67!B211</f>
        <v>0</v>
      </c>
    </row>
    <row r="212" spans="1:2">
      <c r="A212" t="s">
        <v>381</v>
      </c>
      <c r="B212">
        <f>[4]p67!B212</f>
        <v>0</v>
      </c>
    </row>
    <row r="213" spans="1:2">
      <c r="A213" t="s">
        <v>382</v>
      </c>
      <c r="B213">
        <f>[4]p67!B213</f>
        <v>0</v>
      </c>
    </row>
    <row r="214" spans="1:2">
      <c r="A214" t="s">
        <v>137</v>
      </c>
      <c r="B214">
        <f>[4]p67!B214</f>
        <v>0</v>
      </c>
    </row>
    <row r="215" spans="1:2">
      <c r="A215" t="s">
        <v>383</v>
      </c>
      <c r="B215">
        <f>[4]p67!B215</f>
        <v>0</v>
      </c>
    </row>
    <row r="216" spans="1:2">
      <c r="A216" t="s">
        <v>384</v>
      </c>
      <c r="B216">
        <f>[4]p67!B216</f>
        <v>0</v>
      </c>
    </row>
    <row r="217" spans="1:2">
      <c r="A217" t="s">
        <v>385</v>
      </c>
      <c r="B217">
        <f>[4]p67!B217</f>
        <v>0</v>
      </c>
    </row>
    <row r="218" spans="1:2">
      <c r="A218" t="s">
        <v>386</v>
      </c>
      <c r="B218">
        <f>[4]p67!B218</f>
        <v>0</v>
      </c>
    </row>
    <row r="219" spans="1:2">
      <c r="A219" t="s">
        <v>387</v>
      </c>
      <c r="B219">
        <f>[4]p67!B219</f>
        <v>0</v>
      </c>
    </row>
    <row r="220" spans="1:2">
      <c r="A220" t="s">
        <v>388</v>
      </c>
      <c r="B220">
        <f>[4]p67!B220</f>
        <v>0</v>
      </c>
    </row>
    <row r="221" spans="1:2">
      <c r="A221" t="s">
        <v>145</v>
      </c>
      <c r="B221">
        <f>[4]p67!B221</f>
        <v>0</v>
      </c>
    </row>
    <row r="222" spans="1:2">
      <c r="A222" t="s">
        <v>146</v>
      </c>
      <c r="B222">
        <f>[4]p67!B222</f>
        <v>0</v>
      </c>
    </row>
    <row r="223" spans="1:2">
      <c r="A223" t="s">
        <v>389</v>
      </c>
      <c r="B223">
        <f>[4]p67!B223</f>
        <v>0</v>
      </c>
    </row>
    <row r="224" spans="1:2">
      <c r="A224" t="s">
        <v>390</v>
      </c>
      <c r="B224">
        <f>[4]p67!B224</f>
        <v>0</v>
      </c>
    </row>
    <row r="225" spans="1:2">
      <c r="A225" t="s">
        <v>391</v>
      </c>
      <c r="B225">
        <f>[4]p67!B225</f>
        <v>0</v>
      </c>
    </row>
    <row r="226" spans="1:2">
      <c r="A226" t="s">
        <v>392</v>
      </c>
      <c r="B226">
        <f>[4]p67!B226</f>
        <v>0</v>
      </c>
    </row>
    <row r="227" spans="1:2">
      <c r="A227" t="s">
        <v>152</v>
      </c>
      <c r="B227">
        <f>[4]p67!B227</f>
        <v>0</v>
      </c>
    </row>
    <row r="228" spans="1:2">
      <c r="A228" t="s">
        <v>393</v>
      </c>
      <c r="B228">
        <f>[4]p67!B228</f>
        <v>0</v>
      </c>
    </row>
    <row r="229" spans="1:2">
      <c r="A229" t="s">
        <v>394</v>
      </c>
      <c r="B229">
        <f>[4]p67!B229</f>
        <v>0</v>
      </c>
    </row>
    <row r="230" spans="1:2">
      <c r="A230" t="s">
        <v>395</v>
      </c>
      <c r="B230">
        <f>[4]p67!B230</f>
        <v>0</v>
      </c>
    </row>
    <row r="231" spans="1:2">
      <c r="A231" t="s">
        <v>396</v>
      </c>
      <c r="B231">
        <f>[4]p67!B231</f>
        <v>0</v>
      </c>
    </row>
    <row r="232" spans="1:2">
      <c r="A232" t="s">
        <v>397</v>
      </c>
      <c r="B232">
        <f>[4]p67!B232</f>
        <v>0</v>
      </c>
    </row>
    <row r="233" spans="1:2">
      <c r="A233" t="s">
        <v>398</v>
      </c>
      <c r="B233">
        <f>[4]p67!B233</f>
        <v>0</v>
      </c>
    </row>
    <row r="234" spans="1:2">
      <c r="A234" t="s">
        <v>243</v>
      </c>
      <c r="B234">
        <f>[4]p67!B234</f>
        <v>0</v>
      </c>
    </row>
    <row r="235" spans="1:2">
      <c r="A235" t="s">
        <v>399</v>
      </c>
      <c r="B235">
        <f>[4]p67!B235</f>
        <v>0</v>
      </c>
    </row>
    <row r="236" spans="1:2">
      <c r="A236" t="s">
        <v>400</v>
      </c>
      <c r="B236">
        <f>[4]p67!B236</f>
        <v>0</v>
      </c>
    </row>
    <row r="237" spans="1:2">
      <c r="A237" t="s">
        <v>401</v>
      </c>
      <c r="B237">
        <f>[4]p67!B237</f>
        <v>0</v>
      </c>
    </row>
    <row r="238" spans="1:2">
      <c r="A238" t="s">
        <v>402</v>
      </c>
      <c r="B238">
        <f>[4]p67!B238</f>
        <v>0</v>
      </c>
    </row>
    <row r="239" spans="1:2">
      <c r="A239" t="s">
        <v>403</v>
      </c>
      <c r="B239">
        <f>[4]p67!B239</f>
        <v>0</v>
      </c>
    </row>
    <row r="240" spans="1:2">
      <c r="A240" t="s">
        <v>404</v>
      </c>
      <c r="B240">
        <f>[4]p67!B240</f>
        <v>0</v>
      </c>
    </row>
    <row r="241" spans="1:2">
      <c r="A241" t="s">
        <v>405</v>
      </c>
      <c r="B241">
        <f>[4]p67!B241</f>
        <v>0</v>
      </c>
    </row>
    <row r="242" spans="1:2">
      <c r="A242" t="s">
        <v>406</v>
      </c>
      <c r="B242">
        <f>[4]p67!B242</f>
        <v>0</v>
      </c>
    </row>
    <row r="243" spans="1:2">
      <c r="A243" t="s">
        <v>407</v>
      </c>
      <c r="B243">
        <f>[4]p67!B243</f>
        <v>0</v>
      </c>
    </row>
    <row r="244" spans="1:2">
      <c r="A244" t="s">
        <v>408</v>
      </c>
      <c r="B244">
        <f>[4]p67!B244</f>
        <v>0</v>
      </c>
    </row>
    <row r="245" spans="1:2">
      <c r="A245" t="s">
        <v>409</v>
      </c>
      <c r="B245">
        <f>[4]p67!B245</f>
        <v>0</v>
      </c>
    </row>
    <row r="246" spans="1:2">
      <c r="A246" t="s">
        <v>410</v>
      </c>
      <c r="B246">
        <f>[4]p67!B246</f>
        <v>0</v>
      </c>
    </row>
    <row r="247" spans="1:2">
      <c r="A247" t="s">
        <v>411</v>
      </c>
      <c r="B247">
        <f>[4]p67!B247</f>
        <v>0</v>
      </c>
    </row>
    <row r="248" spans="1:2">
      <c r="A248" t="s">
        <v>412</v>
      </c>
      <c r="B248">
        <f>[4]p67!B248</f>
        <v>0</v>
      </c>
    </row>
    <row r="249" spans="1:2">
      <c r="A249" t="s">
        <v>413</v>
      </c>
      <c r="B249">
        <f>[4]p67!B249</f>
        <v>0</v>
      </c>
    </row>
    <row r="250" spans="1:2">
      <c r="A250" t="s">
        <v>414</v>
      </c>
      <c r="B250">
        <f>[4]p67!B250</f>
        <v>0</v>
      </c>
    </row>
    <row r="251" spans="1:2">
      <c r="A251" t="s">
        <v>415</v>
      </c>
      <c r="B251">
        <f>[4]p67!B251</f>
        <v>0</v>
      </c>
    </row>
    <row r="252" spans="1:2">
      <c r="A252" t="s">
        <v>416</v>
      </c>
      <c r="B252">
        <f>[4]p67!B252</f>
        <v>0</v>
      </c>
    </row>
    <row r="253" spans="1:2">
      <c r="A253" t="s">
        <v>417</v>
      </c>
      <c r="B253">
        <f>[4]p67!B253</f>
        <v>0</v>
      </c>
    </row>
    <row r="254" spans="1:2">
      <c r="A254" t="s">
        <v>418</v>
      </c>
      <c r="B254">
        <f>[4]p67!B254</f>
        <v>0</v>
      </c>
    </row>
    <row r="255" spans="1:2">
      <c r="A255" t="s">
        <v>419</v>
      </c>
      <c r="B255">
        <f>[4]p67!B255</f>
        <v>0</v>
      </c>
    </row>
    <row r="256" spans="1:2">
      <c r="A256" t="s">
        <v>420</v>
      </c>
      <c r="B256">
        <f>[4]p67!B256</f>
        <v>0</v>
      </c>
    </row>
    <row r="257" spans="1:2">
      <c r="A257" t="s">
        <v>421</v>
      </c>
      <c r="B257">
        <f>[4]p67!B257</f>
        <v>0</v>
      </c>
    </row>
    <row r="258" spans="1:2">
      <c r="A258" t="s">
        <v>422</v>
      </c>
      <c r="B258">
        <f>[4]p67!B258</f>
        <v>0</v>
      </c>
    </row>
    <row r="259" spans="1:2">
      <c r="A259" t="s">
        <v>423</v>
      </c>
      <c r="B259">
        <f>[4]p67!B259</f>
        <v>0</v>
      </c>
    </row>
    <row r="260" spans="1:2">
      <c r="A260" t="s">
        <v>1065</v>
      </c>
      <c r="B260">
        <f>[4]p67!B260</f>
        <v>0</v>
      </c>
    </row>
    <row r="261" spans="1:2">
      <c r="A261" t="s">
        <v>1066</v>
      </c>
      <c r="B261">
        <f>[4]p67!B261</f>
        <v>0</v>
      </c>
    </row>
    <row r="262" spans="1:2">
      <c r="A262" t="s">
        <v>227</v>
      </c>
      <c r="B262">
        <f>[4]p67!B262</f>
        <v>0</v>
      </c>
    </row>
    <row r="263" spans="1:2">
      <c r="A263" t="s">
        <v>228</v>
      </c>
      <c r="B263">
        <f>[4]p67!B263</f>
        <v>0</v>
      </c>
    </row>
    <row r="264" spans="1:2">
      <c r="A264" t="s">
        <v>346</v>
      </c>
      <c r="B264">
        <f>[4]p67!B264</f>
        <v>0</v>
      </c>
    </row>
    <row r="265" spans="1:2">
      <c r="A265" t="s">
        <v>355</v>
      </c>
      <c r="B265">
        <f>[4]p67!B265</f>
        <v>0</v>
      </c>
    </row>
    <row r="266" spans="1:2">
      <c r="A266" t="s">
        <v>338</v>
      </c>
      <c r="B266">
        <f>[4]p67!B266</f>
        <v>0</v>
      </c>
    </row>
    <row r="267" spans="1:2">
      <c r="A267" t="s">
        <v>339</v>
      </c>
      <c r="B267">
        <f>[4]p67!B267</f>
        <v>0</v>
      </c>
    </row>
    <row r="268" spans="1:2">
      <c r="A268" t="s">
        <v>1067</v>
      </c>
      <c r="B268">
        <f>[4]p67!B268</f>
        <v>0</v>
      </c>
    </row>
    <row r="269" spans="1:2">
      <c r="A269" t="s">
        <v>1068</v>
      </c>
      <c r="B269">
        <f>[4]p67!B269</f>
        <v>0</v>
      </c>
    </row>
    <row r="270" spans="1:2">
      <c r="A270" t="s">
        <v>1069</v>
      </c>
      <c r="B270">
        <f>[4]p67!B270</f>
        <v>0</v>
      </c>
    </row>
    <row r="271" spans="1:2">
      <c r="A271" t="s">
        <v>1070</v>
      </c>
      <c r="B271">
        <f>[4]p67!B271</f>
        <v>0</v>
      </c>
    </row>
    <row r="272" spans="1:2">
      <c r="A272" t="s">
        <v>1071</v>
      </c>
      <c r="B272">
        <f>[4]p67!B272</f>
        <v>0</v>
      </c>
    </row>
    <row r="273" spans="1:2">
      <c r="A273" t="s">
        <v>1072</v>
      </c>
      <c r="B273">
        <f>[4]p67!B273</f>
        <v>0</v>
      </c>
    </row>
    <row r="274" spans="1:2">
      <c r="A274" t="s">
        <v>1073</v>
      </c>
      <c r="B274">
        <f>[4]p67!B274</f>
        <v>0</v>
      </c>
    </row>
    <row r="275" spans="1:2">
      <c r="A275" t="s">
        <v>1087</v>
      </c>
      <c r="B275">
        <f>[4]p67!B275</f>
        <v>0</v>
      </c>
    </row>
    <row r="276" spans="1:2">
      <c r="A276" t="s">
        <v>1088</v>
      </c>
      <c r="B276">
        <f>[4]p67!B276</f>
        <v>0</v>
      </c>
    </row>
    <row r="277" spans="1:2">
      <c r="A277" t="s">
        <v>1091</v>
      </c>
      <c r="B277">
        <f>[4]p67!B277</f>
        <v>0</v>
      </c>
    </row>
    <row r="278" spans="1:2">
      <c r="A278" t="s">
        <v>1092</v>
      </c>
      <c r="B278">
        <f>[4]p67!B278</f>
        <v>0</v>
      </c>
    </row>
    <row r="279" spans="1:2">
      <c r="A279" t="s">
        <v>1093</v>
      </c>
      <c r="B279">
        <f>[4]p67!B279</f>
        <v>0</v>
      </c>
    </row>
    <row r="280" spans="1:2">
      <c r="A280" t="s">
        <v>1094</v>
      </c>
      <c r="B280">
        <f>[4]p67!B280</f>
        <v>0</v>
      </c>
    </row>
    <row r="281" spans="1:2">
      <c r="A281" t="s">
        <v>1099</v>
      </c>
      <c r="B281">
        <f>[4]p67!B281</f>
        <v>0</v>
      </c>
    </row>
    <row r="282" spans="1:2">
      <c r="A282" t="s">
        <v>1100</v>
      </c>
      <c r="B282">
        <f>[4]p67!B282</f>
        <v>0</v>
      </c>
    </row>
    <row r="283" spans="1:2">
      <c r="A283" t="s">
        <v>1095</v>
      </c>
      <c r="B283">
        <f>[4]p67!B283</f>
        <v>0</v>
      </c>
    </row>
    <row r="284" spans="1:2">
      <c r="A284" t="s">
        <v>1096</v>
      </c>
      <c r="B284">
        <f>[4]p67!B284</f>
        <v>0</v>
      </c>
    </row>
    <row r="285" spans="1:2">
      <c r="A285" t="s">
        <v>1097</v>
      </c>
      <c r="B285">
        <f>[4]p67!B285</f>
        <v>0</v>
      </c>
    </row>
    <row r="286" spans="1:2">
      <c r="A286" t="s">
        <v>1101</v>
      </c>
      <c r="B286">
        <f>[4]p67!B286</f>
        <v>0</v>
      </c>
    </row>
    <row r="287" spans="1:2">
      <c r="A287" t="s">
        <v>1102</v>
      </c>
      <c r="B287">
        <f>[4]p67!B287</f>
        <v>0</v>
      </c>
    </row>
    <row r="288" spans="1:2">
      <c r="A288" t="s">
        <v>1103</v>
      </c>
      <c r="B288">
        <f>[4]p67!B288</f>
        <v>0</v>
      </c>
    </row>
    <row r="289" spans="1:2">
      <c r="A289" t="s">
        <v>1069</v>
      </c>
      <c r="B289">
        <f>[4]p67!B289</f>
        <v>0</v>
      </c>
    </row>
    <row r="290" spans="1:2">
      <c r="A290" t="s">
        <v>508</v>
      </c>
      <c r="B290">
        <f>[4]p67!B290</f>
        <v>0</v>
      </c>
    </row>
    <row r="291" spans="1:2">
      <c r="A291" t="s">
        <v>1104</v>
      </c>
      <c r="B291">
        <f>[4]p67!B291</f>
        <v>0</v>
      </c>
    </row>
  </sheetData>
  <phoneticPr fontId="33" type="noConversion"/>
  <pageMargins left="0.75" right="0.75" top="1" bottom="1" header="0.5" footer="0.5"/>
  <headerFooter alignWithMargins="0"/>
  <drawing r:id="rId1"/>
</worksheet>
</file>

<file path=xl/worksheets/sheet7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82"/>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1222</v>
      </c>
    </row>
    <row r="2" spans="1:11">
      <c r="A2">
        <v>68</v>
      </c>
      <c r="B2" t="s">
        <v>176</v>
      </c>
      <c r="C2" t="s">
        <v>177</v>
      </c>
      <c r="D2" t="s">
        <v>178</v>
      </c>
      <c r="E2" t="s">
        <v>8</v>
      </c>
      <c r="F2" t="s">
        <v>179</v>
      </c>
      <c r="G2" t="s">
        <v>10</v>
      </c>
      <c r="H2" t="s">
        <v>180</v>
      </c>
    </row>
    <row r="3" spans="1:11">
      <c r="A3" t="s">
        <v>181</v>
      </c>
      <c r="B3">
        <f>[4]p68!B3</f>
        <v>0</v>
      </c>
      <c r="C3">
        <f>[4]p68!C3</f>
        <v>0</v>
      </c>
      <c r="D3">
        <f>[4]p68!D3</f>
        <v>0</v>
      </c>
      <c r="E3">
        <f>[4]p68!E3</f>
        <v>0</v>
      </c>
      <c r="F3">
        <f>[4]p68!F3</f>
        <v>0</v>
      </c>
      <c r="G3">
        <f>[4]p68!G3</f>
        <v>0</v>
      </c>
      <c r="H3">
        <f>[4]p68!H3</f>
        <v>0</v>
      </c>
      <c r="I3">
        <f>[4]p68!I3</f>
        <v>0</v>
      </c>
      <c r="J3">
        <f>[4]p68!J3</f>
        <v>0</v>
      </c>
      <c r="K3">
        <f>[4]p68!K3</f>
        <v>0</v>
      </c>
    </row>
    <row r="4" spans="1:11">
      <c r="A4" t="s">
        <v>182</v>
      </c>
      <c r="B4">
        <f>[4]p68!B4</f>
        <v>0</v>
      </c>
      <c r="C4">
        <f>[4]p68!C4</f>
        <v>0</v>
      </c>
      <c r="D4">
        <f>[4]p68!D4</f>
        <v>0</v>
      </c>
      <c r="E4">
        <f>[4]p68!E4</f>
        <v>0</v>
      </c>
      <c r="F4">
        <f>[4]p68!F4</f>
        <v>0</v>
      </c>
      <c r="G4">
        <f>[4]p68!G4</f>
        <v>0</v>
      </c>
      <c r="H4">
        <f>[4]p68!H4</f>
        <v>0</v>
      </c>
      <c r="I4">
        <f>[4]p68!I4</f>
        <v>0</v>
      </c>
      <c r="J4">
        <f>[4]p68!J4</f>
        <v>0</v>
      </c>
      <c r="K4">
        <f>[4]p68!K4</f>
        <v>0</v>
      </c>
    </row>
    <row r="5" spans="1:11">
      <c r="A5" t="s">
        <v>183</v>
      </c>
      <c r="B5">
        <f>[4]p68!B5</f>
        <v>0</v>
      </c>
      <c r="C5">
        <f>[4]p68!C5</f>
        <v>0</v>
      </c>
      <c r="D5">
        <f>[4]p68!D5</f>
        <v>0</v>
      </c>
      <c r="E5">
        <f>[4]p68!E5</f>
        <v>0</v>
      </c>
      <c r="F5">
        <f>[4]p68!F5</f>
        <v>0</v>
      </c>
      <c r="G5">
        <f>[4]p68!G5</f>
        <v>0</v>
      </c>
      <c r="H5">
        <f>[4]p68!H5</f>
        <v>0</v>
      </c>
      <c r="I5">
        <f>[4]p68!I5</f>
        <v>0</v>
      </c>
      <c r="J5">
        <f>[4]p68!J5</f>
        <v>0</v>
      </c>
      <c r="K5">
        <f>[4]p68!K5</f>
        <v>0</v>
      </c>
    </row>
    <row r="6" spans="1:11">
      <c r="A6" t="s">
        <v>184</v>
      </c>
      <c r="B6">
        <f>[4]p68!B6</f>
        <v>0</v>
      </c>
      <c r="C6">
        <f>[4]p68!C6</f>
        <v>0</v>
      </c>
      <c r="D6">
        <f>[4]p68!D6</f>
        <v>0</v>
      </c>
      <c r="E6">
        <f>[4]p68!E6</f>
        <v>0</v>
      </c>
      <c r="F6">
        <f>[4]p68!F6</f>
        <v>0</v>
      </c>
      <c r="G6">
        <f>[4]p68!G6</f>
        <v>0</v>
      </c>
      <c r="H6">
        <f>[4]p68!H6</f>
        <v>0</v>
      </c>
      <c r="I6">
        <f>[4]p68!I6</f>
        <v>0</v>
      </c>
      <c r="J6">
        <f>[4]p68!J6</f>
        <v>0</v>
      </c>
      <c r="K6">
        <f>[4]p68!K6</f>
        <v>0</v>
      </c>
    </row>
    <row r="7" spans="1:11">
      <c r="A7" t="s">
        <v>185</v>
      </c>
      <c r="B7">
        <f>[4]p68!B7</f>
        <v>0</v>
      </c>
      <c r="C7">
        <f>[4]p68!C7</f>
        <v>0</v>
      </c>
      <c r="D7">
        <f>[4]p68!D7</f>
        <v>0</v>
      </c>
      <c r="E7">
        <f>[4]p68!E7</f>
        <v>0</v>
      </c>
      <c r="F7">
        <f>[4]p68!F7</f>
        <v>0</v>
      </c>
      <c r="G7">
        <f>[4]p68!G7</f>
        <v>0</v>
      </c>
      <c r="H7">
        <f>[4]p68!H7</f>
        <v>0</v>
      </c>
      <c r="I7">
        <f>[4]p68!I7</f>
        <v>0</v>
      </c>
      <c r="J7">
        <f>[4]p68!J7</f>
        <v>0</v>
      </c>
      <c r="K7">
        <f>[4]p68!K7</f>
        <v>0</v>
      </c>
    </row>
    <row r="8" spans="1:11">
      <c r="A8" t="s">
        <v>186</v>
      </c>
      <c r="B8">
        <f>[4]p68!B8</f>
        <v>0</v>
      </c>
      <c r="C8">
        <f>[4]p68!C8</f>
        <v>0</v>
      </c>
      <c r="D8">
        <f>[4]p68!D8</f>
        <v>0</v>
      </c>
      <c r="E8">
        <f>[4]p68!E8</f>
        <v>0</v>
      </c>
      <c r="F8">
        <f>[4]p68!F8</f>
        <v>0</v>
      </c>
      <c r="G8">
        <f>[4]p68!G8</f>
        <v>0</v>
      </c>
      <c r="H8">
        <f>[4]p68!H8</f>
        <v>0</v>
      </c>
      <c r="I8">
        <f>[4]p68!I8</f>
        <v>0</v>
      </c>
      <c r="J8">
        <f>[4]p68!J8</f>
        <v>0</v>
      </c>
      <c r="K8">
        <f>[4]p68!K8</f>
        <v>0</v>
      </c>
    </row>
    <row r="9" spans="1:11">
      <c r="A9" t="s">
        <v>187</v>
      </c>
      <c r="B9">
        <f>[4]p68!B9</f>
        <v>0</v>
      </c>
      <c r="C9">
        <f>[4]p68!C9</f>
        <v>0</v>
      </c>
      <c r="D9">
        <f>[4]p68!D9</f>
        <v>0</v>
      </c>
      <c r="E9">
        <f>[4]p68!E9</f>
        <v>0</v>
      </c>
      <c r="F9">
        <f>[4]p68!F9</f>
        <v>0</v>
      </c>
      <c r="G9">
        <f>[4]p68!G9</f>
        <v>0</v>
      </c>
      <c r="H9">
        <f>[4]p68!H9</f>
        <v>0</v>
      </c>
      <c r="I9">
        <f>[4]p68!I9</f>
        <v>0</v>
      </c>
      <c r="J9">
        <f>[4]p68!J9</f>
        <v>0</v>
      </c>
      <c r="K9">
        <f>[4]p68!K9</f>
        <v>0</v>
      </c>
    </row>
    <row r="10" spans="1:11">
      <c r="A10" t="s">
        <v>188</v>
      </c>
      <c r="B10">
        <f>[4]p68!B10</f>
        <v>0</v>
      </c>
      <c r="C10">
        <f>[4]p68!C10</f>
        <v>0</v>
      </c>
      <c r="D10">
        <f>[4]p68!D10</f>
        <v>0</v>
      </c>
      <c r="E10">
        <f>[4]p68!E10</f>
        <v>0</v>
      </c>
      <c r="F10">
        <f>[4]p68!F10</f>
        <v>0</v>
      </c>
      <c r="G10">
        <f>[4]p68!G10</f>
        <v>0</v>
      </c>
      <c r="H10">
        <f>[4]p68!H10</f>
        <v>0</v>
      </c>
      <c r="I10">
        <f>[4]p68!I10</f>
        <v>0</v>
      </c>
      <c r="J10">
        <f>[4]p68!J10</f>
        <v>0</v>
      </c>
      <c r="K10">
        <f>[4]p68!K10</f>
        <v>0</v>
      </c>
    </row>
    <row r="11" spans="1:11">
      <c r="A11" t="s">
        <v>189</v>
      </c>
      <c r="B11">
        <f>[4]p68!B11</f>
        <v>0</v>
      </c>
      <c r="C11">
        <f>[4]p68!C11</f>
        <v>0</v>
      </c>
      <c r="D11">
        <f>[4]p68!D11</f>
        <v>0</v>
      </c>
      <c r="E11">
        <f>[4]p68!E11</f>
        <v>0</v>
      </c>
      <c r="F11">
        <f>[4]p68!F11</f>
        <v>0</v>
      </c>
      <c r="G11">
        <f>[4]p68!G11</f>
        <v>0</v>
      </c>
      <c r="H11">
        <f>[4]p68!H11</f>
        <v>0</v>
      </c>
      <c r="I11">
        <f>[4]p68!I11</f>
        <v>0</v>
      </c>
      <c r="J11">
        <f>[4]p68!J11</f>
        <v>0</v>
      </c>
      <c r="K11">
        <f>[4]p68!K11</f>
        <v>0</v>
      </c>
    </row>
    <row r="12" spans="1:11">
      <c r="A12" t="s">
        <v>190</v>
      </c>
      <c r="B12">
        <f>[4]p68!B12</f>
        <v>0</v>
      </c>
      <c r="C12">
        <f>[4]p68!C12</f>
        <v>0</v>
      </c>
      <c r="D12">
        <f>[4]p68!D12</f>
        <v>0</v>
      </c>
      <c r="E12">
        <f>[4]p68!E12</f>
        <v>0</v>
      </c>
      <c r="F12">
        <f>[4]p68!F12</f>
        <v>0</v>
      </c>
      <c r="G12">
        <f>[4]p68!G12</f>
        <v>0</v>
      </c>
      <c r="H12">
        <f>[4]p68!H12</f>
        <v>0</v>
      </c>
      <c r="I12">
        <f>[4]p68!I12</f>
        <v>0</v>
      </c>
      <c r="J12">
        <f>[4]p68!J12</f>
        <v>0</v>
      </c>
      <c r="K12">
        <f>[4]p68!K12</f>
        <v>0</v>
      </c>
    </row>
    <row r="13" spans="1:11">
      <c r="A13" t="s">
        <v>191</v>
      </c>
      <c r="B13">
        <f>[4]p68!B13</f>
        <v>0</v>
      </c>
      <c r="C13">
        <f>[4]p68!C13</f>
        <v>0</v>
      </c>
      <c r="D13">
        <f>[4]p68!D13</f>
        <v>0</v>
      </c>
      <c r="E13">
        <f>[4]p68!E13</f>
        <v>0</v>
      </c>
      <c r="F13">
        <f>[4]p68!F13</f>
        <v>0</v>
      </c>
      <c r="G13">
        <f>[4]p68!G13</f>
        <v>0</v>
      </c>
      <c r="H13">
        <f>[4]p68!H13</f>
        <v>0</v>
      </c>
      <c r="I13">
        <f>[4]p68!I13</f>
        <v>0</v>
      </c>
      <c r="J13">
        <f>[4]p68!J13</f>
        <v>0</v>
      </c>
      <c r="K13">
        <f>[4]p68!K13</f>
        <v>0</v>
      </c>
    </row>
    <row r="14" spans="1:11">
      <c r="A14" t="s">
        <v>192</v>
      </c>
      <c r="B14">
        <f>[4]p68!B14</f>
        <v>0</v>
      </c>
      <c r="C14">
        <f>[4]p68!C14</f>
        <v>0</v>
      </c>
      <c r="D14">
        <f>[4]p68!D14</f>
        <v>0</v>
      </c>
      <c r="E14">
        <f>[4]p68!E14</f>
        <v>0</v>
      </c>
      <c r="F14">
        <f>[4]p68!F14</f>
        <v>0</v>
      </c>
      <c r="G14">
        <f>[4]p68!G14</f>
        <v>0</v>
      </c>
      <c r="H14">
        <f>[4]p68!H14</f>
        <v>0</v>
      </c>
      <c r="I14">
        <f>[4]p68!I14</f>
        <v>0</v>
      </c>
      <c r="J14">
        <f>[4]p68!J14</f>
        <v>0</v>
      </c>
      <c r="K14">
        <f>[4]p68!K14</f>
        <v>0</v>
      </c>
    </row>
    <row r="15" spans="1:11">
      <c r="A15" t="s">
        <v>193</v>
      </c>
      <c r="B15">
        <f>[4]p68!B15</f>
        <v>0</v>
      </c>
      <c r="C15">
        <f>[4]p68!C15</f>
        <v>0</v>
      </c>
      <c r="D15">
        <f>[4]p68!D15</f>
        <v>0</v>
      </c>
      <c r="E15">
        <f>[4]p68!E15</f>
        <v>0</v>
      </c>
      <c r="F15">
        <f>[4]p68!F15</f>
        <v>0</v>
      </c>
      <c r="G15">
        <f>[4]p68!G15</f>
        <v>0</v>
      </c>
      <c r="H15">
        <f>[4]p68!H15</f>
        <v>0</v>
      </c>
      <c r="I15">
        <f>[4]p68!I15</f>
        <v>0</v>
      </c>
      <c r="J15">
        <f>[4]p68!J15</f>
        <v>0</v>
      </c>
      <c r="K15">
        <f>[4]p68!K15</f>
        <v>0</v>
      </c>
    </row>
    <row r="16" spans="1:11">
      <c r="A16" t="s">
        <v>194</v>
      </c>
      <c r="B16">
        <f>[4]p68!B16</f>
        <v>0</v>
      </c>
      <c r="C16">
        <f>[4]p68!C16</f>
        <v>0</v>
      </c>
      <c r="D16">
        <f>[4]p68!D16</f>
        <v>0</v>
      </c>
      <c r="E16">
        <f>[4]p68!E16</f>
        <v>0</v>
      </c>
      <c r="F16">
        <f>[4]p68!F16</f>
        <v>0</v>
      </c>
      <c r="G16">
        <f>[4]p68!G16</f>
        <v>0</v>
      </c>
      <c r="H16">
        <f>[4]p68!H16</f>
        <v>0</v>
      </c>
      <c r="I16">
        <f>[4]p68!I16</f>
        <v>0</v>
      </c>
      <c r="J16">
        <f>[4]p68!J16</f>
        <v>0</v>
      </c>
      <c r="K16">
        <f>[4]p68!K16</f>
        <v>0</v>
      </c>
    </row>
    <row r="17" spans="1:11">
      <c r="A17" t="s">
        <v>195</v>
      </c>
      <c r="B17">
        <f>[4]p68!B17</f>
        <v>0</v>
      </c>
      <c r="C17">
        <f>[4]p68!C17</f>
        <v>0</v>
      </c>
      <c r="D17">
        <f>[4]p68!D17</f>
        <v>0</v>
      </c>
      <c r="E17">
        <f>[4]p68!E17</f>
        <v>0</v>
      </c>
      <c r="F17">
        <f>[4]p68!F17</f>
        <v>0</v>
      </c>
      <c r="G17">
        <f>[4]p68!G17</f>
        <v>0</v>
      </c>
      <c r="H17">
        <f>[4]p68!H17</f>
        <v>0</v>
      </c>
      <c r="I17">
        <f>[4]p68!I17</f>
        <v>0</v>
      </c>
      <c r="J17">
        <f>[4]p68!J17</f>
        <v>0</v>
      </c>
      <c r="K17">
        <f>[4]p68!K17</f>
        <v>0</v>
      </c>
    </row>
    <row r="18" spans="1:11">
      <c r="A18" t="s">
        <v>196</v>
      </c>
      <c r="B18">
        <f>[4]p68!B18</f>
        <v>0</v>
      </c>
      <c r="C18">
        <f>[4]p68!C18</f>
        <v>0</v>
      </c>
      <c r="D18">
        <f>[4]p68!D18</f>
        <v>0</v>
      </c>
      <c r="E18">
        <f>[4]p68!E18</f>
        <v>0</v>
      </c>
      <c r="F18">
        <f>[4]p68!F18</f>
        <v>0</v>
      </c>
      <c r="G18">
        <f>[4]p68!G18</f>
        <v>0</v>
      </c>
      <c r="H18">
        <f>[4]p68!H18</f>
        <v>0</v>
      </c>
      <c r="I18">
        <f>[4]p68!I18</f>
        <v>0</v>
      </c>
      <c r="J18">
        <f>[4]p68!J18</f>
        <v>0</v>
      </c>
      <c r="K18">
        <f>[4]p68!K18</f>
        <v>0</v>
      </c>
    </row>
    <row r="19" spans="1:11">
      <c r="A19" t="s">
        <v>197</v>
      </c>
      <c r="B19">
        <f>[4]p68!B19</f>
        <v>0</v>
      </c>
      <c r="C19">
        <f>[4]p68!C19</f>
        <v>0</v>
      </c>
      <c r="D19">
        <f>[4]p68!D19</f>
        <v>0</v>
      </c>
      <c r="E19">
        <f>[4]p68!E19</f>
        <v>0</v>
      </c>
      <c r="F19">
        <f>[4]p68!F19</f>
        <v>0</v>
      </c>
      <c r="G19">
        <f>[4]p68!G19</f>
        <v>0</v>
      </c>
      <c r="H19">
        <f>[4]p68!H19</f>
        <v>0</v>
      </c>
      <c r="I19">
        <f>[4]p68!I19</f>
        <v>0</v>
      </c>
      <c r="J19">
        <f>[4]p68!J19</f>
        <v>0</v>
      </c>
      <c r="K19">
        <f>[4]p68!K19</f>
        <v>0</v>
      </c>
    </row>
    <row r="20" spans="1:11">
      <c r="A20" t="s">
        <v>198</v>
      </c>
      <c r="B20">
        <f>[4]p68!B20</f>
        <v>0</v>
      </c>
      <c r="C20">
        <f>[4]p68!C20</f>
        <v>0</v>
      </c>
      <c r="D20">
        <f>[4]p68!D20</f>
        <v>0</v>
      </c>
      <c r="E20">
        <f>[4]p68!E20</f>
        <v>0</v>
      </c>
      <c r="F20">
        <f>[4]p68!F20</f>
        <v>0</v>
      </c>
      <c r="G20">
        <f>[4]p68!G20</f>
        <v>0</v>
      </c>
      <c r="H20">
        <f>[4]p68!H20</f>
        <v>0</v>
      </c>
      <c r="I20">
        <f>[4]p68!I20</f>
        <v>0</v>
      </c>
      <c r="J20">
        <f>[4]p68!J20</f>
        <v>0</v>
      </c>
      <c r="K20">
        <f>[4]p68!K20</f>
        <v>0</v>
      </c>
    </row>
    <row r="21" spans="1:11">
      <c r="A21" t="s">
        <v>199</v>
      </c>
      <c r="B21">
        <f>[4]p68!B21</f>
        <v>0</v>
      </c>
      <c r="C21">
        <f>[4]p68!C21</f>
        <v>0</v>
      </c>
      <c r="D21">
        <f>[4]p68!D21</f>
        <v>0</v>
      </c>
      <c r="E21">
        <f>[4]p68!E21</f>
        <v>0</v>
      </c>
      <c r="F21">
        <f>[4]p68!F21</f>
        <v>0</v>
      </c>
      <c r="G21">
        <f>[4]p68!G21</f>
        <v>0</v>
      </c>
      <c r="H21">
        <f>[4]p68!H21</f>
        <v>0</v>
      </c>
      <c r="I21">
        <f>[4]p68!I21</f>
        <v>0</v>
      </c>
      <c r="J21">
        <f>[4]p68!J21</f>
        <v>0</v>
      </c>
      <c r="K21">
        <f>[4]p68!K21</f>
        <v>0</v>
      </c>
    </row>
    <row r="22" spans="1:11">
      <c r="A22" t="s">
        <v>200</v>
      </c>
      <c r="B22">
        <f>[4]p68!B22</f>
        <v>0</v>
      </c>
      <c r="C22">
        <f>[4]p68!C22</f>
        <v>0</v>
      </c>
      <c r="D22">
        <f>[4]p68!D22</f>
        <v>0</v>
      </c>
      <c r="E22">
        <f>[4]p68!E22</f>
        <v>0</v>
      </c>
      <c r="F22">
        <f>[4]p68!F22</f>
        <v>0</v>
      </c>
      <c r="G22">
        <f>[4]p68!G22</f>
        <v>0</v>
      </c>
      <c r="H22">
        <f>[4]p68!H22</f>
        <v>0</v>
      </c>
      <c r="I22">
        <f>[4]p68!I22</f>
        <v>0</v>
      </c>
      <c r="J22">
        <f>[4]p68!J22</f>
        <v>0</v>
      </c>
      <c r="K22">
        <f>[4]p68!K22</f>
        <v>0</v>
      </c>
    </row>
    <row r="23" spans="1:11">
      <c r="A23" t="s">
        <v>201</v>
      </c>
      <c r="B23">
        <f>[4]p68!B23</f>
        <v>0</v>
      </c>
      <c r="C23">
        <f>[4]p68!C23</f>
        <v>0</v>
      </c>
      <c r="D23">
        <f>[4]p68!D23</f>
        <v>0</v>
      </c>
      <c r="E23">
        <f>[4]p68!E23</f>
        <v>0</v>
      </c>
      <c r="F23">
        <f>[4]p68!F23</f>
        <v>0</v>
      </c>
      <c r="G23">
        <f>[4]p68!G23</f>
        <v>0</v>
      </c>
      <c r="H23">
        <f>[4]p68!H23</f>
        <v>0</v>
      </c>
      <c r="I23">
        <f>[4]p68!I23</f>
        <v>0</v>
      </c>
      <c r="J23">
        <f>[4]p68!J23</f>
        <v>0</v>
      </c>
      <c r="K23">
        <f>[4]p68!K23</f>
        <v>0</v>
      </c>
    </row>
    <row r="24" spans="1:11">
      <c r="A24" t="s">
        <v>202</v>
      </c>
      <c r="B24">
        <f>[4]p68!B24</f>
        <v>0</v>
      </c>
      <c r="C24">
        <f>[4]p68!C24</f>
        <v>0</v>
      </c>
      <c r="D24">
        <f>[4]p68!D24</f>
        <v>0</v>
      </c>
      <c r="E24">
        <f>[4]p68!E24</f>
        <v>0</v>
      </c>
      <c r="F24">
        <f>[4]p68!F24</f>
        <v>0</v>
      </c>
      <c r="G24">
        <f>[4]p68!G24</f>
        <v>0</v>
      </c>
      <c r="H24">
        <f>[4]p68!H24</f>
        <v>0</v>
      </c>
      <c r="I24">
        <f>[4]p68!I24</f>
        <v>0</v>
      </c>
      <c r="J24">
        <f>[4]p68!J24</f>
        <v>0</v>
      </c>
      <c r="K24">
        <f>[4]p68!K24</f>
        <v>0</v>
      </c>
    </row>
    <row r="25" spans="1:11">
      <c r="A25" t="s">
        <v>203</v>
      </c>
      <c r="B25">
        <f>[4]p68!B25</f>
        <v>0</v>
      </c>
      <c r="C25">
        <f>[4]p68!C25</f>
        <v>0</v>
      </c>
      <c r="D25">
        <f>[4]p68!D25</f>
        <v>0</v>
      </c>
      <c r="E25">
        <f>[4]p68!E25</f>
        <v>0</v>
      </c>
      <c r="F25">
        <f>[4]p68!F25</f>
        <v>0</v>
      </c>
      <c r="G25">
        <f>[4]p68!G25</f>
        <v>0</v>
      </c>
      <c r="H25">
        <f>[4]p68!H25</f>
        <v>0</v>
      </c>
      <c r="I25">
        <f>[4]p68!I25</f>
        <v>0</v>
      </c>
      <c r="J25">
        <f>[4]p68!J25</f>
        <v>0</v>
      </c>
      <c r="K25">
        <f>[4]p68!K25</f>
        <v>0</v>
      </c>
    </row>
    <row r="26" spans="1:11">
      <c r="A26" t="s">
        <v>204</v>
      </c>
      <c r="B26">
        <f>[4]p68!B26</f>
        <v>0</v>
      </c>
      <c r="C26">
        <f>[4]p68!C26</f>
        <v>0</v>
      </c>
      <c r="D26">
        <f>[4]p68!D26</f>
        <v>0</v>
      </c>
      <c r="E26">
        <f>[4]p68!E26</f>
        <v>0</v>
      </c>
      <c r="F26">
        <f>[4]p68!F26</f>
        <v>0</v>
      </c>
      <c r="G26">
        <f>[4]p68!G26</f>
        <v>0</v>
      </c>
      <c r="H26">
        <f>[4]p68!H26</f>
        <v>0</v>
      </c>
      <c r="I26">
        <f>[4]p68!I26</f>
        <v>0</v>
      </c>
      <c r="J26">
        <f>[4]p68!J26</f>
        <v>0</v>
      </c>
      <c r="K26">
        <f>[4]p68!K26</f>
        <v>0</v>
      </c>
    </row>
    <row r="27" spans="1:11">
      <c r="A27" t="s">
        <v>205</v>
      </c>
      <c r="B27">
        <f>[4]p68!B27</f>
        <v>0</v>
      </c>
      <c r="C27">
        <f>[4]p68!C27</f>
        <v>0</v>
      </c>
      <c r="D27">
        <f>[4]p68!D27</f>
        <v>0</v>
      </c>
      <c r="E27">
        <f>[4]p68!E27</f>
        <v>0</v>
      </c>
      <c r="F27">
        <f>[4]p68!F27</f>
        <v>0</v>
      </c>
      <c r="G27">
        <f>[4]p68!G27</f>
        <v>0</v>
      </c>
      <c r="H27">
        <f>[4]p68!H27</f>
        <v>0</v>
      </c>
      <c r="I27">
        <f>[4]p68!I27</f>
        <v>0</v>
      </c>
      <c r="J27">
        <f>[4]p68!J27</f>
        <v>0</v>
      </c>
      <c r="K27">
        <f>[4]p68!K27</f>
        <v>0</v>
      </c>
    </row>
    <row r="28" spans="1:11">
      <c r="A28" t="s">
        <v>206</v>
      </c>
      <c r="B28">
        <f>[4]p68!B28</f>
        <v>0</v>
      </c>
      <c r="C28">
        <f>[4]p68!C28</f>
        <v>0</v>
      </c>
      <c r="D28">
        <f>[4]p68!D28</f>
        <v>0</v>
      </c>
      <c r="E28">
        <f>[4]p68!E28</f>
        <v>0</v>
      </c>
      <c r="F28">
        <f>[4]p68!F28</f>
        <v>0</v>
      </c>
      <c r="G28">
        <f>[4]p68!G28</f>
        <v>0</v>
      </c>
      <c r="H28">
        <f>[4]p68!H28</f>
        <v>0</v>
      </c>
      <c r="I28">
        <f>[4]p68!I28</f>
        <v>0</v>
      </c>
      <c r="J28">
        <f>[4]p68!J28</f>
        <v>0</v>
      </c>
      <c r="K28">
        <f>[4]p68!K28</f>
        <v>0</v>
      </c>
    </row>
    <row r="29" spans="1:11">
      <c r="A29" t="s">
        <v>207</v>
      </c>
      <c r="B29">
        <f>[4]p68!B29</f>
        <v>0</v>
      </c>
      <c r="C29">
        <f>[4]p68!C29</f>
        <v>0</v>
      </c>
      <c r="D29">
        <f>[4]p68!D29</f>
        <v>0</v>
      </c>
      <c r="E29">
        <f>[4]p68!E29</f>
        <v>0</v>
      </c>
      <c r="F29">
        <f>[4]p68!F29</f>
        <v>0</v>
      </c>
      <c r="G29">
        <f>[4]p68!G29</f>
        <v>0</v>
      </c>
      <c r="H29">
        <f>[4]p68!H29</f>
        <v>0</v>
      </c>
      <c r="I29">
        <f>[4]p68!I29</f>
        <v>0</v>
      </c>
      <c r="J29">
        <f>[4]p68!J29</f>
        <v>0</v>
      </c>
      <c r="K29">
        <f>[4]p68!K29</f>
        <v>0</v>
      </c>
    </row>
    <row r="30" spans="1:11">
      <c r="A30" t="s">
        <v>208</v>
      </c>
      <c r="B30">
        <f>[4]p68!B30</f>
        <v>0</v>
      </c>
      <c r="C30">
        <f>[4]p68!C30</f>
        <v>0</v>
      </c>
      <c r="D30">
        <f>[4]p68!D30</f>
        <v>0</v>
      </c>
      <c r="E30">
        <f>[4]p68!E30</f>
        <v>0</v>
      </c>
      <c r="F30">
        <f>[4]p68!F30</f>
        <v>0</v>
      </c>
      <c r="G30">
        <f>[4]p68!G30</f>
        <v>0</v>
      </c>
      <c r="H30">
        <f>[4]p68!H30</f>
        <v>0</v>
      </c>
      <c r="I30">
        <f>[4]p68!I30</f>
        <v>0</v>
      </c>
      <c r="J30">
        <f>[4]p68!J30</f>
        <v>0</v>
      </c>
      <c r="K30">
        <f>[4]p68!K30</f>
        <v>0</v>
      </c>
    </row>
    <row r="31" spans="1:11">
      <c r="A31" t="s">
        <v>209</v>
      </c>
      <c r="B31">
        <f>[4]p68!B31</f>
        <v>0</v>
      </c>
      <c r="C31">
        <f>[4]p68!C31</f>
        <v>0</v>
      </c>
      <c r="D31">
        <f>[4]p68!D31</f>
        <v>0</v>
      </c>
      <c r="E31">
        <f>[4]p68!E31</f>
        <v>0</v>
      </c>
      <c r="F31">
        <f>[4]p68!F31</f>
        <v>0</v>
      </c>
      <c r="G31">
        <f>[4]p68!G31</f>
        <v>0</v>
      </c>
      <c r="H31">
        <f>[4]p68!H31</f>
        <v>0</v>
      </c>
      <c r="I31">
        <f>[4]p68!I31</f>
        <v>0</v>
      </c>
      <c r="J31">
        <f>[4]p68!J31</f>
        <v>0</v>
      </c>
      <c r="K31">
        <f>[4]p68!K31</f>
        <v>0</v>
      </c>
    </row>
    <row r="32" spans="1:11">
      <c r="A32" t="s">
        <v>210</v>
      </c>
      <c r="B32">
        <f>[4]p68!B32</f>
        <v>0</v>
      </c>
      <c r="C32">
        <f>[4]p68!C32</f>
        <v>0</v>
      </c>
      <c r="D32">
        <f>[4]p68!D32</f>
        <v>0</v>
      </c>
      <c r="E32">
        <f>[4]p68!E32</f>
        <v>0</v>
      </c>
      <c r="F32">
        <f>[4]p68!F32</f>
        <v>0</v>
      </c>
      <c r="G32">
        <f>[4]p68!G32</f>
        <v>0</v>
      </c>
      <c r="H32">
        <f>[4]p68!H32</f>
        <v>0</v>
      </c>
      <c r="I32">
        <f>[4]p68!I32</f>
        <v>0</v>
      </c>
      <c r="J32">
        <f>[4]p68!J32</f>
        <v>0</v>
      </c>
      <c r="K32">
        <f>[4]p68!K32</f>
        <v>0</v>
      </c>
    </row>
    <row r="33" spans="1:11">
      <c r="A33" t="s">
        <v>211</v>
      </c>
      <c r="B33">
        <f>[4]p68!B33</f>
        <v>0</v>
      </c>
      <c r="C33">
        <f>[4]p68!C33</f>
        <v>0</v>
      </c>
      <c r="D33">
        <f>[4]p68!D33</f>
        <v>0</v>
      </c>
      <c r="E33">
        <f>[4]p68!E33</f>
        <v>0</v>
      </c>
      <c r="F33">
        <f>[4]p68!F33</f>
        <v>0</v>
      </c>
      <c r="G33">
        <f>[4]p68!G33</f>
        <v>0</v>
      </c>
      <c r="H33">
        <f>[4]p68!H33</f>
        <v>0</v>
      </c>
      <c r="I33">
        <f>[4]p68!I33</f>
        <v>0</v>
      </c>
      <c r="J33">
        <f>[4]p68!J33</f>
        <v>0</v>
      </c>
      <c r="K33">
        <f>[4]p68!K33</f>
        <v>0</v>
      </c>
    </row>
    <row r="34" spans="1:11">
      <c r="A34" t="s">
        <v>212</v>
      </c>
      <c r="B34">
        <f>[4]p68!B34</f>
        <v>0</v>
      </c>
      <c r="C34">
        <f>[4]p68!C34</f>
        <v>0</v>
      </c>
      <c r="D34">
        <f>[4]p68!D34</f>
        <v>0</v>
      </c>
      <c r="E34">
        <f>[4]p68!E34</f>
        <v>0</v>
      </c>
      <c r="F34">
        <f>[4]p68!F34</f>
        <v>0</v>
      </c>
      <c r="G34">
        <f>[4]p68!G34</f>
        <v>0</v>
      </c>
      <c r="H34">
        <f>[4]p68!H34</f>
        <v>0</v>
      </c>
      <c r="I34">
        <f>[4]p68!I34</f>
        <v>0</v>
      </c>
      <c r="J34">
        <f>[4]p68!J34</f>
        <v>0</v>
      </c>
      <c r="K34">
        <f>[4]p68!K34</f>
        <v>0</v>
      </c>
    </row>
    <row r="35" spans="1:11">
      <c r="A35" t="s">
        <v>213</v>
      </c>
      <c r="B35">
        <f>[4]p68!B35</f>
        <v>0</v>
      </c>
      <c r="C35">
        <f>[4]p68!C35</f>
        <v>0</v>
      </c>
      <c r="D35">
        <f>[4]p68!D35</f>
        <v>0</v>
      </c>
      <c r="E35">
        <f>[4]p68!E35</f>
        <v>0</v>
      </c>
      <c r="F35">
        <f>[4]p68!F35</f>
        <v>0</v>
      </c>
      <c r="G35">
        <f>[4]p68!G35</f>
        <v>0</v>
      </c>
      <c r="H35">
        <f>[4]p68!H35</f>
        <v>0</v>
      </c>
      <c r="I35">
        <f>[4]p68!I35</f>
        <v>0</v>
      </c>
      <c r="J35">
        <f>[4]p68!J35</f>
        <v>0</v>
      </c>
      <c r="K35">
        <f>[4]p68!K35</f>
        <v>0</v>
      </c>
    </row>
    <row r="36" spans="1:11">
      <c r="A36" t="s">
        <v>214</v>
      </c>
      <c r="B36">
        <f>[4]p68!B36</f>
        <v>0</v>
      </c>
      <c r="C36">
        <f>[4]p68!C36</f>
        <v>0</v>
      </c>
      <c r="D36">
        <f>[4]p68!D36</f>
        <v>0</v>
      </c>
      <c r="E36">
        <f>[4]p68!E36</f>
        <v>0</v>
      </c>
      <c r="F36">
        <f>[4]p68!F36</f>
        <v>0</v>
      </c>
      <c r="G36">
        <f>[4]p68!G36</f>
        <v>0</v>
      </c>
      <c r="H36">
        <f>[4]p68!H36</f>
        <v>0</v>
      </c>
      <c r="I36">
        <f>[4]p68!I36</f>
        <v>0</v>
      </c>
      <c r="J36">
        <f>[4]p68!J36</f>
        <v>0</v>
      </c>
      <c r="K36">
        <f>[4]p68!K36</f>
        <v>0</v>
      </c>
    </row>
    <row r="37" spans="1:11">
      <c r="A37" t="s">
        <v>215</v>
      </c>
      <c r="B37">
        <f>[4]p68!B37</f>
        <v>0</v>
      </c>
      <c r="C37">
        <f>[4]p68!C37</f>
        <v>0</v>
      </c>
      <c r="D37">
        <f>[4]p68!D37</f>
        <v>0</v>
      </c>
      <c r="E37">
        <f>[4]p68!E37</f>
        <v>0</v>
      </c>
      <c r="F37">
        <f>[4]p68!F37</f>
        <v>0</v>
      </c>
      <c r="G37">
        <f>[4]p68!G37</f>
        <v>0</v>
      </c>
      <c r="H37">
        <f>[4]p68!H37</f>
        <v>0</v>
      </c>
      <c r="I37">
        <f>[4]p68!I37</f>
        <v>0</v>
      </c>
      <c r="J37">
        <f>[4]p68!J37</f>
        <v>0</v>
      </c>
      <c r="K37">
        <f>[4]p68!K37</f>
        <v>0</v>
      </c>
    </row>
    <row r="38" spans="1:11">
      <c r="A38" t="s">
        <v>216</v>
      </c>
      <c r="B38">
        <f>[4]p68!B38</f>
        <v>0</v>
      </c>
      <c r="C38">
        <f>[4]p68!C38</f>
        <v>0</v>
      </c>
      <c r="D38">
        <f>[4]p68!D38</f>
        <v>0</v>
      </c>
      <c r="E38">
        <f>[4]p68!E38</f>
        <v>0</v>
      </c>
      <c r="F38">
        <f>[4]p68!F38</f>
        <v>0</v>
      </c>
      <c r="G38">
        <f>[4]p68!G38</f>
        <v>0</v>
      </c>
      <c r="H38">
        <f>[4]p68!H38</f>
        <v>0</v>
      </c>
      <c r="I38">
        <f>[4]p68!I38</f>
        <v>0</v>
      </c>
      <c r="J38">
        <f>[4]p68!J38</f>
        <v>0</v>
      </c>
      <c r="K38">
        <f>[4]p68!K38</f>
        <v>0</v>
      </c>
    </row>
    <row r="39" spans="1:11">
      <c r="A39" t="s">
        <v>217</v>
      </c>
      <c r="B39">
        <f>[4]p68!B39</f>
        <v>0</v>
      </c>
      <c r="C39">
        <f>[4]p68!C39</f>
        <v>0</v>
      </c>
      <c r="D39">
        <f>[4]p68!D39</f>
        <v>0</v>
      </c>
      <c r="E39">
        <f>[4]p68!E39</f>
        <v>0</v>
      </c>
      <c r="F39">
        <f>[4]p68!F39</f>
        <v>0</v>
      </c>
      <c r="G39">
        <f>[4]p68!G39</f>
        <v>0</v>
      </c>
      <c r="H39">
        <f>[4]p68!H39</f>
        <v>0</v>
      </c>
      <c r="I39">
        <f>[4]p68!I39</f>
        <v>0</v>
      </c>
      <c r="J39">
        <f>[4]p68!J39</f>
        <v>0</v>
      </c>
      <c r="K39">
        <f>[4]p68!K39</f>
        <v>0</v>
      </c>
    </row>
    <row r="40" spans="1:11">
      <c r="A40" t="s">
        <v>218</v>
      </c>
      <c r="B40">
        <f>[4]p68!B40</f>
        <v>0</v>
      </c>
      <c r="C40">
        <f>[4]p68!C40</f>
        <v>0</v>
      </c>
      <c r="D40">
        <f>[4]p68!D40</f>
        <v>0</v>
      </c>
      <c r="E40">
        <f>[4]p68!E40</f>
        <v>0</v>
      </c>
      <c r="F40">
        <f>[4]p68!F40</f>
        <v>0</v>
      </c>
      <c r="G40">
        <f>[4]p68!G40</f>
        <v>0</v>
      </c>
      <c r="H40">
        <f>[4]p68!H40</f>
        <v>0</v>
      </c>
      <c r="I40">
        <f>[4]p68!I40</f>
        <v>0</v>
      </c>
      <c r="J40">
        <f>[4]p68!J40</f>
        <v>0</v>
      </c>
      <c r="K40">
        <f>[4]p68!K40</f>
        <v>0</v>
      </c>
    </row>
    <row r="41" spans="1:11">
      <c r="A41" t="s">
        <v>219</v>
      </c>
      <c r="B41">
        <f>[4]p68!B41</f>
        <v>0</v>
      </c>
      <c r="C41">
        <f>[4]p68!C41</f>
        <v>0</v>
      </c>
      <c r="D41">
        <f>[4]p68!D41</f>
        <v>0</v>
      </c>
      <c r="E41">
        <f>[4]p68!E41</f>
        <v>0</v>
      </c>
      <c r="F41">
        <f>[4]p68!F41</f>
        <v>0</v>
      </c>
      <c r="G41">
        <f>[4]p68!G41</f>
        <v>0</v>
      </c>
      <c r="H41">
        <f>[4]p68!H41</f>
        <v>0</v>
      </c>
      <c r="I41">
        <f>[4]p68!I41</f>
        <v>0</v>
      </c>
      <c r="J41">
        <f>[4]p68!J41</f>
        <v>0</v>
      </c>
      <c r="K41">
        <f>[4]p68!K41</f>
        <v>0</v>
      </c>
    </row>
    <row r="42" spans="1:11">
      <c r="A42" t="s">
        <v>220</v>
      </c>
      <c r="B42">
        <f>[4]p68!B42</f>
        <v>0</v>
      </c>
      <c r="C42">
        <f>[4]p68!C42</f>
        <v>0</v>
      </c>
      <c r="D42">
        <f>[4]p68!D42</f>
        <v>0</v>
      </c>
      <c r="E42">
        <f>[4]p68!E42</f>
        <v>0</v>
      </c>
      <c r="F42">
        <f>[4]p68!F42</f>
        <v>0</v>
      </c>
      <c r="G42">
        <f>[4]p68!G42</f>
        <v>0</v>
      </c>
      <c r="H42">
        <f>[4]p68!H42</f>
        <v>0</v>
      </c>
      <c r="I42">
        <f>[4]p68!I42</f>
        <v>0</v>
      </c>
      <c r="J42">
        <f>[4]p68!J42</f>
        <v>0</v>
      </c>
      <c r="K42">
        <f>[4]p68!K42</f>
        <v>0</v>
      </c>
    </row>
    <row r="43" spans="1:11">
      <c r="A43" t="s">
        <v>221</v>
      </c>
      <c r="B43">
        <f>[4]p68!B43</f>
        <v>0</v>
      </c>
      <c r="C43">
        <f>[4]p68!C43</f>
        <v>0</v>
      </c>
      <c r="D43">
        <f>[4]p68!D43</f>
        <v>0</v>
      </c>
      <c r="E43">
        <f>[4]p68!E43</f>
        <v>0</v>
      </c>
      <c r="F43">
        <f>[4]p68!F43</f>
        <v>0</v>
      </c>
      <c r="G43">
        <f>[4]p68!G43</f>
        <v>0</v>
      </c>
      <c r="H43">
        <f>[4]p68!H43</f>
        <v>0</v>
      </c>
      <c r="I43">
        <f>[4]p68!I43</f>
        <v>0</v>
      </c>
      <c r="J43">
        <f>[4]p68!J43</f>
        <v>0</v>
      </c>
      <c r="K43">
        <f>[4]p68!K43</f>
        <v>0</v>
      </c>
    </row>
    <row r="44" spans="1:11">
      <c r="A44" t="s">
        <v>222</v>
      </c>
      <c r="B44">
        <f>[4]p68!B44</f>
        <v>0</v>
      </c>
      <c r="C44">
        <f>[4]p68!C44</f>
        <v>0</v>
      </c>
      <c r="D44">
        <f>[4]p68!D44</f>
        <v>0</v>
      </c>
      <c r="E44">
        <f>[4]p68!E44</f>
        <v>0</v>
      </c>
      <c r="F44">
        <f>[4]p68!F44</f>
        <v>0</v>
      </c>
      <c r="G44">
        <f>[4]p68!G44</f>
        <v>0</v>
      </c>
      <c r="H44">
        <f>[4]p68!H44</f>
        <v>0</v>
      </c>
      <c r="I44">
        <f>[4]p68!I44</f>
        <v>0</v>
      </c>
      <c r="J44">
        <f>[4]p68!J44</f>
        <v>0</v>
      </c>
      <c r="K44">
        <f>[4]p68!K44</f>
        <v>0</v>
      </c>
    </row>
    <row r="45" spans="1:11">
      <c r="A45" t="s">
        <v>223</v>
      </c>
      <c r="B45">
        <f>[4]p68!B45</f>
        <v>0</v>
      </c>
      <c r="C45">
        <f>[4]p68!C45</f>
        <v>0</v>
      </c>
      <c r="D45">
        <f>[4]p68!D45</f>
        <v>0</v>
      </c>
      <c r="E45">
        <f>[4]p68!E45</f>
        <v>0</v>
      </c>
      <c r="F45">
        <f>[4]p68!F45</f>
        <v>0</v>
      </c>
      <c r="G45">
        <f>[4]p68!G45</f>
        <v>0</v>
      </c>
      <c r="H45">
        <f>[4]p68!H45</f>
        <v>0</v>
      </c>
      <c r="I45">
        <f>[4]p68!I45</f>
        <v>0</v>
      </c>
      <c r="J45">
        <f>[4]p68!J45</f>
        <v>0</v>
      </c>
      <c r="K45">
        <f>[4]p68!K45</f>
        <v>0</v>
      </c>
    </row>
    <row r="46" spans="1:11">
      <c r="A46" t="s">
        <v>224</v>
      </c>
      <c r="B46">
        <f>[4]p68!B46</f>
        <v>0</v>
      </c>
      <c r="C46">
        <f>[4]p68!C46</f>
        <v>0</v>
      </c>
      <c r="D46">
        <f>[4]p68!D46</f>
        <v>0</v>
      </c>
      <c r="E46">
        <f>[4]p68!E46</f>
        <v>0</v>
      </c>
      <c r="F46">
        <f>[4]p68!F46</f>
        <v>0</v>
      </c>
      <c r="G46">
        <f>[4]p68!G46</f>
        <v>0</v>
      </c>
      <c r="H46">
        <f>[4]p68!H46</f>
        <v>0</v>
      </c>
      <c r="I46">
        <f>[4]p68!I46</f>
        <v>0</v>
      </c>
      <c r="J46">
        <f>[4]p68!J46</f>
        <v>0</v>
      </c>
      <c r="K46">
        <f>[4]p68!K46</f>
        <v>0</v>
      </c>
    </row>
    <row r="47" spans="1:11">
      <c r="A47" t="s">
        <v>225</v>
      </c>
      <c r="B47">
        <f>[4]p68!B47</f>
        <v>0</v>
      </c>
      <c r="C47">
        <f>[4]p68!C47</f>
        <v>0</v>
      </c>
      <c r="D47">
        <f>[4]p68!D47</f>
        <v>0</v>
      </c>
      <c r="E47">
        <f>[4]p68!E47</f>
        <v>0</v>
      </c>
      <c r="F47">
        <f>[4]p68!F47</f>
        <v>0</v>
      </c>
      <c r="G47">
        <f>[4]p68!G47</f>
        <v>0</v>
      </c>
      <c r="H47">
        <f>[4]p68!H47</f>
        <v>0</v>
      </c>
      <c r="I47">
        <f>[4]p68!I47</f>
        <v>0</v>
      </c>
      <c r="J47">
        <f>[4]p68!J47</f>
        <v>0</v>
      </c>
      <c r="K47">
        <f>[4]p68!K47</f>
        <v>0</v>
      </c>
    </row>
    <row r="48" spans="1:11">
      <c r="A48" t="s">
        <v>226</v>
      </c>
      <c r="B48">
        <f>[4]p68!B48</f>
        <v>0</v>
      </c>
      <c r="C48">
        <f>[4]p68!C48</f>
        <v>0</v>
      </c>
      <c r="D48">
        <f>[4]p68!D48</f>
        <v>0</v>
      </c>
      <c r="E48">
        <f>[4]p68!E48</f>
        <v>0</v>
      </c>
      <c r="F48">
        <f>[4]p68!F48</f>
        <v>0</v>
      </c>
      <c r="G48">
        <f>[4]p68!G48</f>
        <v>0</v>
      </c>
      <c r="H48">
        <f>[4]p68!H48</f>
        <v>0</v>
      </c>
      <c r="I48">
        <f>[4]p68!I48</f>
        <v>0</v>
      </c>
      <c r="J48">
        <f>[4]p68!J48</f>
        <v>0</v>
      </c>
      <c r="K48">
        <f>[4]p68!K48</f>
        <v>0</v>
      </c>
    </row>
    <row r="49" spans="1:20">
      <c r="A49" t="s">
        <v>227</v>
      </c>
      <c r="B49">
        <f>[4]p68!B49</f>
        <v>0</v>
      </c>
      <c r="C49">
        <f>[4]p68!C49</f>
        <v>0</v>
      </c>
      <c r="D49">
        <f>[4]p68!D49</f>
        <v>0</v>
      </c>
      <c r="E49">
        <f>[4]p68!E49</f>
        <v>0</v>
      </c>
      <c r="F49">
        <f>[4]p68!F49</f>
        <v>0</v>
      </c>
      <c r="G49">
        <f>[4]p68!G49</f>
        <v>0</v>
      </c>
      <c r="H49">
        <f>[4]p68!H49</f>
        <v>0</v>
      </c>
      <c r="I49">
        <f>[4]p68!I49</f>
        <v>0</v>
      </c>
      <c r="J49">
        <f>[4]p68!J49</f>
        <v>0</v>
      </c>
      <c r="K49">
        <f>[4]p68!K49</f>
        <v>0</v>
      </c>
    </row>
    <row r="50" spans="1:20">
      <c r="A50" t="s">
        <v>228</v>
      </c>
      <c r="B50">
        <f>[4]p68!B50</f>
        <v>0</v>
      </c>
      <c r="C50">
        <f>[4]p68!C50</f>
        <v>0</v>
      </c>
      <c r="D50">
        <f>[4]p68!D50</f>
        <v>0</v>
      </c>
      <c r="E50">
        <f>[4]p68!E50</f>
        <v>0</v>
      </c>
      <c r="F50">
        <f>[4]p68!F50</f>
        <v>0</v>
      </c>
      <c r="G50">
        <f>[4]p68!G50</f>
        <v>0</v>
      </c>
      <c r="H50">
        <f>[4]p68!H50</f>
        <v>0</v>
      </c>
      <c r="I50">
        <f>[4]p68!I50</f>
        <v>0</v>
      </c>
      <c r="J50">
        <f>[4]p68!J50</f>
        <v>0</v>
      </c>
      <c r="K50">
        <f>[4]p68!K50</f>
        <v>0</v>
      </c>
    </row>
    <row r="51" spans="1:20" ht="14" thickBot="1">
      <c r="A51" s="34" t="s">
        <v>229</v>
      </c>
      <c r="B51" s="34">
        <f>[4]p68!B51</f>
        <v>0</v>
      </c>
      <c r="C51" s="34">
        <f>[4]p68!C51</f>
        <v>0</v>
      </c>
      <c r="D51" s="34">
        <f>[4]p68!D51</f>
        <v>0</v>
      </c>
      <c r="E51" s="34">
        <f>[4]p68!E51</f>
        <v>0</v>
      </c>
      <c r="F51" s="34">
        <f>[4]p68!F51</f>
        <v>0</v>
      </c>
      <c r="G51" s="34">
        <f>[4]p68!G51</f>
        <v>0</v>
      </c>
      <c r="H51" s="34">
        <f>[4]p68!H51</f>
        <v>0</v>
      </c>
      <c r="I51" s="34">
        <f>[4]p68!I51</f>
        <v>0</v>
      </c>
      <c r="J51" s="34">
        <f>[4]p68!J51</f>
        <v>0</v>
      </c>
      <c r="K51" s="34">
        <f>[4]p68!K51</f>
        <v>0</v>
      </c>
      <c r="L51" s="34"/>
      <c r="M51" s="34"/>
    </row>
    <row r="52" spans="1:20">
      <c r="A52" t="s">
        <v>115</v>
      </c>
      <c r="B52">
        <f>[4]p68!B52</f>
        <v>0</v>
      </c>
      <c r="C52">
        <f>[4]p68!C52</f>
        <v>0</v>
      </c>
      <c r="D52">
        <f>[4]p68!D52</f>
        <v>0</v>
      </c>
      <c r="E52">
        <f>[4]p68!E52</f>
        <v>0</v>
      </c>
      <c r="F52">
        <f>[4]p68!F52</f>
        <v>0</v>
      </c>
      <c r="G52">
        <f>[4]p68!G52</f>
        <v>0</v>
      </c>
      <c r="H52">
        <f>[4]p68!H52</f>
        <v>0</v>
      </c>
      <c r="I52">
        <f>[4]p68!I52</f>
        <v>0</v>
      </c>
      <c r="J52">
        <f>[4]p68!J52</f>
        <v>0</v>
      </c>
      <c r="K52">
        <f>[4]p68!K52</f>
        <v>0</v>
      </c>
      <c r="M52" s="28"/>
    </row>
    <row r="53" spans="1:20">
      <c r="A53" t="s">
        <v>116</v>
      </c>
      <c r="B53">
        <f>[4]p68!B53</f>
        <v>0</v>
      </c>
      <c r="C53">
        <f>[4]p68!C53</f>
        <v>0</v>
      </c>
      <c r="D53">
        <f>[4]p68!D53</f>
        <v>0</v>
      </c>
      <c r="E53">
        <f>[4]p68!E53</f>
        <v>0</v>
      </c>
      <c r="F53">
        <f>[4]p68!F53</f>
        <v>0</v>
      </c>
      <c r="G53">
        <f>[4]p68!G53</f>
        <v>0</v>
      </c>
      <c r="H53">
        <f>[4]p68!H53</f>
        <v>0</v>
      </c>
      <c r="I53">
        <f>[4]p68!I53</f>
        <v>0</v>
      </c>
      <c r="J53">
        <f>[4]p68!J53</f>
        <v>0</v>
      </c>
      <c r="K53">
        <f>[4]p68!K53</f>
        <v>0</v>
      </c>
      <c r="N53" s="10"/>
      <c r="O53" s="10"/>
      <c r="P53" s="10"/>
      <c r="Q53" s="10"/>
      <c r="R53" s="10"/>
    </row>
    <row r="54" spans="1:20">
      <c r="A54" t="s">
        <v>230</v>
      </c>
      <c r="B54">
        <f>[4]p68!B54</f>
        <v>0</v>
      </c>
      <c r="C54">
        <f>[4]p68!C54</f>
        <v>0</v>
      </c>
      <c r="D54">
        <f>[4]p68!D54</f>
        <v>0</v>
      </c>
      <c r="E54">
        <f>[4]p68!E54</f>
        <v>0</v>
      </c>
      <c r="F54">
        <f>[4]p68!F54</f>
        <v>0</v>
      </c>
      <c r="G54">
        <f>[4]p68!G54</f>
        <v>0</v>
      </c>
      <c r="H54">
        <f>[4]p68!H54</f>
        <v>0</v>
      </c>
      <c r="I54">
        <f>[4]p68!I54</f>
        <v>0</v>
      </c>
      <c r="J54">
        <f>[4]p68!J54</f>
        <v>0</v>
      </c>
      <c r="K54">
        <f>[4]p68!K54</f>
        <v>0</v>
      </c>
      <c r="N54" s="32"/>
      <c r="O54" s="32"/>
      <c r="P54" s="32"/>
      <c r="Q54" s="32"/>
      <c r="R54" s="32"/>
      <c r="S54" s="32"/>
      <c r="T54" s="33"/>
    </row>
    <row r="55" spans="1:20">
      <c r="A55" t="s">
        <v>231</v>
      </c>
      <c r="B55">
        <f>[4]p68!B55</f>
        <v>0</v>
      </c>
      <c r="C55">
        <f>[4]p68!C55</f>
        <v>0</v>
      </c>
      <c r="D55">
        <f>[4]p68!D55</f>
        <v>0</v>
      </c>
      <c r="E55">
        <f>[4]p68!E55</f>
        <v>0</v>
      </c>
      <c r="F55">
        <f>[4]p68!F55</f>
        <v>0</v>
      </c>
      <c r="G55">
        <f>[4]p68!G55</f>
        <v>0</v>
      </c>
      <c r="H55">
        <f>[4]p68!H55</f>
        <v>0</v>
      </c>
      <c r="I55">
        <f>[4]p68!I55</f>
        <v>0</v>
      </c>
      <c r="J55">
        <f>[4]p68!J55</f>
        <v>0</v>
      </c>
      <c r="K55">
        <f>[4]p68!K55</f>
        <v>0</v>
      </c>
      <c r="N55" s="32"/>
      <c r="O55" s="32"/>
      <c r="P55" s="32"/>
      <c r="Q55" s="32"/>
      <c r="R55" s="32"/>
      <c r="S55" s="32"/>
      <c r="T55" s="33"/>
    </row>
    <row r="56" spans="1:20">
      <c r="A56" t="s">
        <v>232</v>
      </c>
      <c r="B56">
        <f>[4]p68!B56</f>
        <v>0</v>
      </c>
      <c r="C56">
        <f>[4]p68!C56</f>
        <v>0</v>
      </c>
      <c r="D56">
        <f>[4]p68!D56</f>
        <v>0</v>
      </c>
      <c r="E56">
        <f>[4]p68!E56</f>
        <v>0</v>
      </c>
      <c r="F56">
        <f>[4]p68!F56</f>
        <v>0</v>
      </c>
      <c r="G56">
        <f>[4]p68!G56</f>
        <v>0</v>
      </c>
      <c r="H56">
        <f>[4]p68!H56</f>
        <v>0</v>
      </c>
      <c r="I56">
        <f>[4]p68!I56</f>
        <v>0</v>
      </c>
      <c r="J56">
        <f>[4]p68!J56</f>
        <v>0</v>
      </c>
      <c r="K56">
        <f>[4]p68!K56</f>
        <v>0</v>
      </c>
      <c r="T56" s="33"/>
    </row>
    <row r="57" spans="1:20">
      <c r="A57" t="s">
        <v>233</v>
      </c>
      <c r="B57">
        <f>[4]p68!B57</f>
        <v>0</v>
      </c>
      <c r="C57">
        <f>[4]p68!C57</f>
        <v>0</v>
      </c>
      <c r="D57">
        <f>[4]p68!D57</f>
        <v>0</v>
      </c>
      <c r="E57">
        <f>[4]p68!E57</f>
        <v>0</v>
      </c>
      <c r="F57">
        <f>[4]p68!F57</f>
        <v>0</v>
      </c>
      <c r="G57">
        <f>[4]p68!G57</f>
        <v>0</v>
      </c>
      <c r="H57">
        <f>[4]p68!H57</f>
        <v>0</v>
      </c>
      <c r="I57">
        <f>[4]p68!I57</f>
        <v>0</v>
      </c>
      <c r="J57">
        <f>[4]p68!J57</f>
        <v>0</v>
      </c>
      <c r="K57">
        <f>[4]p68!K57</f>
        <v>0</v>
      </c>
      <c r="M57" s="28"/>
      <c r="N57" s="10"/>
      <c r="O57" s="10"/>
      <c r="P57" s="10"/>
      <c r="Q57" s="10"/>
      <c r="R57" s="10"/>
      <c r="T57" s="33"/>
    </row>
    <row r="58" spans="1:20">
      <c r="A58" t="s">
        <v>234</v>
      </c>
      <c r="B58">
        <f>[4]p68!B58</f>
        <v>0</v>
      </c>
      <c r="C58">
        <f>[4]p68!C58</f>
        <v>0</v>
      </c>
      <c r="D58">
        <f>[4]p68!D58</f>
        <v>0</v>
      </c>
      <c r="E58">
        <f>[4]p68!E58</f>
        <v>0</v>
      </c>
      <c r="F58">
        <f>[4]p68!F58</f>
        <v>0</v>
      </c>
      <c r="G58">
        <f>[4]p68!G58</f>
        <v>0</v>
      </c>
      <c r="H58">
        <f>[4]p68!H58</f>
        <v>0</v>
      </c>
      <c r="I58">
        <f>[4]p68!I58</f>
        <v>0</v>
      </c>
      <c r="J58">
        <f>[4]p68!J58</f>
        <v>0</v>
      </c>
      <c r="K58">
        <f>[4]p68!K58</f>
        <v>0</v>
      </c>
      <c r="N58" s="32"/>
      <c r="O58" s="32"/>
      <c r="P58" s="32"/>
      <c r="Q58" s="32"/>
      <c r="R58" s="32"/>
      <c r="S58" s="32"/>
      <c r="T58" s="33"/>
    </row>
    <row r="59" spans="1:20">
      <c r="A59" t="s">
        <v>235</v>
      </c>
      <c r="B59">
        <f>[4]p68!B59</f>
        <v>0</v>
      </c>
      <c r="C59">
        <f>[4]p68!C59</f>
        <v>0</v>
      </c>
      <c r="D59">
        <f>[4]p68!D59</f>
        <v>0</v>
      </c>
      <c r="E59">
        <f>[4]p68!E59</f>
        <v>0</v>
      </c>
      <c r="F59">
        <f>[4]p68!F59</f>
        <v>0</v>
      </c>
      <c r="G59">
        <f>[4]p68!G59</f>
        <v>0</v>
      </c>
      <c r="H59">
        <f>[4]p68!H59</f>
        <v>0</v>
      </c>
      <c r="I59">
        <f>[4]p68!I59</f>
        <v>0</v>
      </c>
      <c r="J59">
        <f>[4]p68!J59</f>
        <v>0</v>
      </c>
      <c r="K59">
        <f>[4]p68!K59</f>
        <v>0</v>
      </c>
      <c r="N59" s="32"/>
      <c r="O59" s="32"/>
      <c r="P59" s="32"/>
      <c r="Q59" s="32"/>
      <c r="R59" s="32"/>
      <c r="S59" s="32"/>
      <c r="T59" s="33"/>
    </row>
    <row r="60" spans="1:20">
      <c r="A60" t="s">
        <v>236</v>
      </c>
      <c r="B60">
        <f>[4]p68!B60</f>
        <v>0</v>
      </c>
      <c r="C60">
        <f>[4]p68!C60</f>
        <v>0</v>
      </c>
      <c r="D60">
        <f>[4]p68!D60</f>
        <v>0</v>
      </c>
      <c r="E60">
        <f>[4]p68!E60</f>
        <v>0</v>
      </c>
      <c r="F60">
        <f>[4]p68!F60</f>
        <v>0</v>
      </c>
      <c r="G60">
        <f>[4]p68!G60</f>
        <v>0</v>
      </c>
      <c r="H60">
        <f>[4]p68!H60</f>
        <v>0</v>
      </c>
      <c r="I60">
        <f>[4]p68!I60</f>
        <v>0</v>
      </c>
      <c r="J60">
        <f>[4]p68!J60</f>
        <v>0</v>
      </c>
      <c r="K60">
        <f>[4]p68!K60</f>
        <v>0</v>
      </c>
    </row>
    <row r="61" spans="1:20">
      <c r="A61" t="s">
        <v>237</v>
      </c>
      <c r="B61">
        <f>[4]p68!B61</f>
        <v>0</v>
      </c>
      <c r="C61">
        <f>[4]p68!C61</f>
        <v>0</v>
      </c>
      <c r="D61">
        <f>[4]p68!D61</f>
        <v>0</v>
      </c>
      <c r="E61">
        <f>[4]p68!E61</f>
        <v>0</v>
      </c>
      <c r="F61">
        <f>[4]p68!F61</f>
        <v>0</v>
      </c>
      <c r="G61">
        <f>[4]p68!G61</f>
        <v>0</v>
      </c>
      <c r="H61">
        <f>[4]p68!H61</f>
        <v>0</v>
      </c>
      <c r="I61">
        <f>[4]p68!I61</f>
        <v>0</v>
      </c>
      <c r="J61">
        <f>[4]p68!J61</f>
        <v>0</v>
      </c>
      <c r="K61">
        <f>[4]p68!K61</f>
        <v>0</v>
      </c>
    </row>
    <row r="62" spans="1:20">
      <c r="A62" t="s">
        <v>121</v>
      </c>
      <c r="B62">
        <f>[4]p68!B62</f>
        <v>0</v>
      </c>
      <c r="C62">
        <f>[4]p68!C62</f>
        <v>0</v>
      </c>
      <c r="D62">
        <f>[4]p68!D62</f>
        <v>0</v>
      </c>
      <c r="E62">
        <f>[4]p68!E62</f>
        <v>0</v>
      </c>
      <c r="F62">
        <f>[4]p68!F62</f>
        <v>0</v>
      </c>
      <c r="G62">
        <f>[4]p68!G62</f>
        <v>0</v>
      </c>
      <c r="H62">
        <f>[4]p68!H62</f>
        <v>0</v>
      </c>
      <c r="I62">
        <f>[4]p68!I62</f>
        <v>0</v>
      </c>
      <c r="J62">
        <f>[4]p68!J62</f>
        <v>0</v>
      </c>
      <c r="K62">
        <f>[4]p68!K62</f>
        <v>0</v>
      </c>
    </row>
    <row r="63" spans="1:20">
      <c r="A63" t="s">
        <v>122</v>
      </c>
      <c r="B63">
        <f>[4]p68!B63</f>
        <v>0</v>
      </c>
      <c r="C63">
        <f>[4]p68!C63</f>
        <v>0</v>
      </c>
      <c r="D63">
        <f>[4]p68!D63</f>
        <v>0</v>
      </c>
      <c r="E63">
        <f>[4]p68!E63</f>
        <v>0</v>
      </c>
      <c r="F63">
        <f>[4]p68!F63</f>
        <v>0</v>
      </c>
      <c r="G63">
        <f>[4]p68!G63</f>
        <v>0</v>
      </c>
      <c r="H63">
        <f>[4]p68!H63</f>
        <v>0</v>
      </c>
      <c r="I63">
        <f>[4]p68!I63</f>
        <v>0</v>
      </c>
      <c r="J63">
        <f>[4]p68!J63</f>
        <v>0</v>
      </c>
      <c r="K63">
        <f>[4]p68!K63</f>
        <v>0</v>
      </c>
    </row>
    <row r="64" spans="1:20">
      <c r="A64" t="s">
        <v>238</v>
      </c>
      <c r="B64">
        <f>[4]p68!B64</f>
        <v>0</v>
      </c>
      <c r="C64">
        <f>[4]p68!C64</f>
        <v>0</v>
      </c>
      <c r="D64">
        <f>[4]p68!D64</f>
        <v>0</v>
      </c>
      <c r="E64">
        <f>[4]p68!E64</f>
        <v>0</v>
      </c>
      <c r="F64">
        <f>[4]p68!F64</f>
        <v>0</v>
      </c>
      <c r="G64">
        <f>[4]p68!G64</f>
        <v>0</v>
      </c>
      <c r="H64">
        <f>[4]p68!H64</f>
        <v>0</v>
      </c>
      <c r="I64">
        <f>[4]p68!I64</f>
        <v>0</v>
      </c>
      <c r="J64">
        <f>[4]p68!J64</f>
        <v>0</v>
      </c>
      <c r="K64">
        <f>[4]p68!K64</f>
        <v>0</v>
      </c>
    </row>
    <row r="65" spans="1:13">
      <c r="A65" t="s">
        <v>239</v>
      </c>
      <c r="B65">
        <f>[4]p68!B65</f>
        <v>0</v>
      </c>
      <c r="C65">
        <f>[4]p68!C65</f>
        <v>0</v>
      </c>
      <c r="D65">
        <f>[4]p68!D65</f>
        <v>0</v>
      </c>
      <c r="E65">
        <f>[4]p68!E65</f>
        <v>0</v>
      </c>
      <c r="F65">
        <f>[4]p68!F65</f>
        <v>0</v>
      </c>
      <c r="G65">
        <f>[4]p68!G65</f>
        <v>0</v>
      </c>
      <c r="H65">
        <f>[4]p68!H65</f>
        <v>0</v>
      </c>
      <c r="I65">
        <f>[4]p68!I65</f>
        <v>0</v>
      </c>
      <c r="J65">
        <f>[4]p68!J65</f>
        <v>0</v>
      </c>
      <c r="K65">
        <f>[4]p68!K65</f>
        <v>0</v>
      </c>
    </row>
    <row r="66" spans="1:13">
      <c r="A66" t="s">
        <v>125</v>
      </c>
      <c r="B66">
        <f>[4]p68!B66</f>
        <v>0</v>
      </c>
      <c r="C66">
        <f>[4]p68!C66</f>
        <v>0</v>
      </c>
      <c r="D66">
        <f>[4]p68!D66</f>
        <v>0</v>
      </c>
      <c r="E66">
        <f>[4]p68!E66</f>
        <v>0</v>
      </c>
      <c r="F66">
        <f>[4]p68!F66</f>
        <v>0</v>
      </c>
      <c r="G66">
        <f>[4]p68!G66</f>
        <v>0</v>
      </c>
      <c r="H66">
        <f>[4]p68!H66</f>
        <v>0</v>
      </c>
      <c r="I66">
        <f>[4]p68!I66</f>
        <v>0</v>
      </c>
      <c r="J66">
        <f>[4]p68!J66</f>
        <v>0</v>
      </c>
      <c r="K66">
        <f>[4]p68!K66</f>
        <v>0</v>
      </c>
    </row>
    <row r="67" spans="1:13">
      <c r="A67" t="s">
        <v>240</v>
      </c>
      <c r="B67">
        <f>[4]p68!B67</f>
        <v>0</v>
      </c>
      <c r="C67">
        <f>[4]p68!C67</f>
        <v>0</v>
      </c>
      <c r="D67">
        <f>[4]p68!D67</f>
        <v>0</v>
      </c>
      <c r="E67">
        <f>[4]p68!E67</f>
        <v>0</v>
      </c>
      <c r="F67">
        <f>[4]p68!F67</f>
        <v>0</v>
      </c>
      <c r="G67">
        <f>[4]p68!G67</f>
        <v>0</v>
      </c>
      <c r="H67">
        <f>[4]p68!H67</f>
        <v>0</v>
      </c>
      <c r="I67">
        <f>[4]p68!I67</f>
        <v>0</v>
      </c>
      <c r="J67">
        <f>[4]p68!J67</f>
        <v>0</v>
      </c>
      <c r="K67">
        <f>[4]p68!K67</f>
        <v>0</v>
      </c>
    </row>
    <row r="68" spans="1:13">
      <c r="A68" t="s">
        <v>241</v>
      </c>
      <c r="B68">
        <f>[4]p68!B68</f>
        <v>0</v>
      </c>
      <c r="C68">
        <f>[4]p68!C68</f>
        <v>0</v>
      </c>
      <c r="D68">
        <f>[4]p68!D68</f>
        <v>0</v>
      </c>
      <c r="E68">
        <f>[4]p68!E68</f>
        <v>0</v>
      </c>
      <c r="F68">
        <f>[4]p68!F68</f>
        <v>0</v>
      </c>
      <c r="G68">
        <f>[4]p68!G68</f>
        <v>0</v>
      </c>
      <c r="H68">
        <f>[4]p68!H68</f>
        <v>0</v>
      </c>
      <c r="I68">
        <f>[4]p68!I68</f>
        <v>0</v>
      </c>
      <c r="J68">
        <f>[4]p68!J68</f>
        <v>0</v>
      </c>
      <c r="K68">
        <f>[4]p68!K68</f>
        <v>0</v>
      </c>
    </row>
    <row r="69" spans="1:13">
      <c r="A69" t="s">
        <v>242</v>
      </c>
      <c r="B69">
        <f>[4]p68!B69</f>
        <v>0</v>
      </c>
      <c r="C69">
        <f>[4]p68!C69</f>
        <v>0</v>
      </c>
      <c r="D69">
        <f>[4]p68!D69</f>
        <v>0</v>
      </c>
      <c r="E69">
        <f>[4]p68!E69</f>
        <v>0</v>
      </c>
      <c r="F69">
        <f>[4]p68!F69</f>
        <v>0</v>
      </c>
      <c r="G69">
        <f>[4]p68!G69</f>
        <v>0</v>
      </c>
      <c r="H69">
        <f>[4]p68!H69</f>
        <v>0</v>
      </c>
      <c r="I69">
        <f>[4]p68!I69</f>
        <v>0</v>
      </c>
      <c r="J69">
        <f>[4]p68!J69</f>
        <v>0</v>
      </c>
      <c r="K69">
        <f>[4]p68!K69</f>
        <v>0</v>
      </c>
    </row>
    <row r="70" spans="1:13">
      <c r="A70" t="s">
        <v>243</v>
      </c>
      <c r="B70">
        <f>[4]p68!B70</f>
        <v>0</v>
      </c>
      <c r="C70">
        <f>[4]p68!C70</f>
        <v>0</v>
      </c>
      <c r="D70">
        <f>[4]p68!D70</f>
        <v>0</v>
      </c>
      <c r="E70">
        <f>[4]p68!E70</f>
        <v>0</v>
      </c>
      <c r="F70">
        <f>[4]p68!F70</f>
        <v>0</v>
      </c>
      <c r="G70">
        <f>[4]p68!G70</f>
        <v>0</v>
      </c>
      <c r="H70">
        <f>[4]p68!H70</f>
        <v>0</v>
      </c>
      <c r="I70">
        <f>[4]p68!I70</f>
        <v>0</v>
      </c>
      <c r="J70">
        <f>[4]p68!J70</f>
        <v>0</v>
      </c>
      <c r="K70">
        <f>[4]p68!K70</f>
        <v>0</v>
      </c>
    </row>
    <row r="71" spans="1:13">
      <c r="A71" t="s">
        <v>244</v>
      </c>
      <c r="B71">
        <f>[4]p68!B71</f>
        <v>0</v>
      </c>
      <c r="C71">
        <f>[4]p68!C71</f>
        <v>0</v>
      </c>
      <c r="D71">
        <f>[4]p68!D71</f>
        <v>0</v>
      </c>
      <c r="E71">
        <f>[4]p68!E71</f>
        <v>0</v>
      </c>
      <c r="F71">
        <f>[4]p68!F71</f>
        <v>0</v>
      </c>
      <c r="G71">
        <f>[4]p68!G71</f>
        <v>0</v>
      </c>
      <c r="H71">
        <f>[4]p68!H71</f>
        <v>0</v>
      </c>
      <c r="I71">
        <f>[4]p68!I71</f>
        <v>0</v>
      </c>
      <c r="J71">
        <f>[4]p68!J71</f>
        <v>0</v>
      </c>
      <c r="K71">
        <f>[4]p68!K71</f>
        <v>0</v>
      </c>
    </row>
    <row r="72" spans="1:13">
      <c r="A72" t="s">
        <v>245</v>
      </c>
      <c r="B72">
        <f>[4]p68!B72</f>
        <v>0</v>
      </c>
      <c r="C72">
        <f>[4]p68!C72</f>
        <v>0</v>
      </c>
      <c r="D72">
        <f>[4]p68!D72</f>
        <v>0</v>
      </c>
      <c r="E72">
        <f>[4]p68!E72</f>
        <v>0</v>
      </c>
      <c r="F72">
        <f>[4]p68!F72</f>
        <v>0</v>
      </c>
      <c r="G72">
        <f>[4]p68!G72</f>
        <v>0</v>
      </c>
      <c r="H72">
        <f>[4]p68!H72</f>
        <v>0</v>
      </c>
      <c r="I72">
        <f>[4]p68!I72</f>
        <v>0</v>
      </c>
      <c r="J72">
        <f>[4]p68!J72</f>
        <v>0</v>
      </c>
      <c r="K72">
        <f>[4]p68!K72</f>
        <v>0</v>
      </c>
    </row>
    <row r="73" spans="1:13">
      <c r="A73" t="s">
        <v>246</v>
      </c>
      <c r="B73">
        <f>[4]p68!B73</f>
        <v>0</v>
      </c>
      <c r="C73">
        <f>[4]p68!C73</f>
        <v>0</v>
      </c>
      <c r="D73">
        <f>[4]p68!D73</f>
        <v>0</v>
      </c>
      <c r="E73">
        <f>[4]p68!E73</f>
        <v>0</v>
      </c>
      <c r="F73">
        <f>[4]p68!F73</f>
        <v>0</v>
      </c>
      <c r="G73">
        <f>[4]p68!G73</f>
        <v>0</v>
      </c>
      <c r="H73">
        <f>[4]p68!H73</f>
        <v>0</v>
      </c>
      <c r="I73">
        <f>[4]p68!I73</f>
        <v>0</v>
      </c>
      <c r="J73">
        <f>[4]p68!J73</f>
        <v>0</v>
      </c>
      <c r="K73">
        <f>[4]p68!K73</f>
        <v>0</v>
      </c>
    </row>
    <row r="74" spans="1:13">
      <c r="A74" t="s">
        <v>435</v>
      </c>
      <c r="B74">
        <f>[4]p68!B74</f>
        <v>0</v>
      </c>
      <c r="C74">
        <f>[4]p68!C74</f>
        <v>0</v>
      </c>
      <c r="D74">
        <f>[4]p68!D74</f>
        <v>0</v>
      </c>
      <c r="E74">
        <f>[4]p68!E74</f>
        <v>0</v>
      </c>
      <c r="F74">
        <f>[4]p68!F74</f>
        <v>0</v>
      </c>
      <c r="G74">
        <f>[4]p68!G74</f>
        <v>0</v>
      </c>
      <c r="H74">
        <f>[4]p68!H74</f>
        <v>0</v>
      </c>
      <c r="I74">
        <f>[4]p68!I74</f>
        <v>0</v>
      </c>
      <c r="J74">
        <f>[4]p68!J74</f>
        <v>0</v>
      </c>
      <c r="K74">
        <f>[4]p68!K74</f>
        <v>0</v>
      </c>
    </row>
    <row r="75" spans="1:13">
      <c r="A75" t="s">
        <v>436</v>
      </c>
      <c r="B75">
        <f>[4]p68!B75</f>
        <v>0</v>
      </c>
      <c r="C75">
        <f>[4]p68!C75</f>
        <v>0</v>
      </c>
      <c r="D75">
        <f>[4]p68!D75</f>
        <v>0</v>
      </c>
      <c r="E75">
        <f>[4]p68!E75</f>
        <v>0</v>
      </c>
      <c r="F75">
        <f>[4]p68!F75</f>
        <v>0</v>
      </c>
      <c r="G75">
        <f>[4]p68!G75</f>
        <v>0</v>
      </c>
      <c r="H75">
        <f>[4]p68!H75</f>
        <v>0</v>
      </c>
      <c r="I75">
        <f>[4]p68!I75</f>
        <v>0</v>
      </c>
      <c r="J75">
        <f>[4]p68!J75</f>
        <v>0</v>
      </c>
      <c r="K75">
        <f>[4]p68!K75</f>
        <v>0</v>
      </c>
    </row>
    <row r="76" spans="1:13">
      <c r="A76" t="s">
        <v>437</v>
      </c>
      <c r="B76">
        <f>[4]p68!B76</f>
        <v>0</v>
      </c>
      <c r="C76">
        <f>[4]p68!C76</f>
        <v>0</v>
      </c>
      <c r="D76">
        <f>[4]p68!D76</f>
        <v>0</v>
      </c>
      <c r="E76">
        <f>[4]p68!E76</f>
        <v>0</v>
      </c>
      <c r="F76">
        <f>[4]p68!F76</f>
        <v>0</v>
      </c>
      <c r="G76">
        <f>[4]p68!G76</f>
        <v>0</v>
      </c>
      <c r="H76">
        <f>[4]p68!H76</f>
        <v>0</v>
      </c>
      <c r="I76">
        <f>[4]p68!I76</f>
        <v>0</v>
      </c>
      <c r="J76">
        <f>[4]p68!J76</f>
        <v>0</v>
      </c>
      <c r="K76">
        <f>[4]p68!K76</f>
        <v>0</v>
      </c>
    </row>
    <row r="77" spans="1:13" ht="14" thickBot="1">
      <c r="A77" s="34" t="s">
        <v>438</v>
      </c>
      <c r="B77" s="34">
        <f>[4]p68!B77</f>
        <v>0</v>
      </c>
      <c r="C77" s="34">
        <f>[4]p68!C77</f>
        <v>0</v>
      </c>
      <c r="D77" s="34">
        <f>[4]p68!D77</f>
        <v>0</v>
      </c>
      <c r="E77" s="34">
        <f>[4]p68!E77</f>
        <v>0</v>
      </c>
      <c r="F77" s="34">
        <f>[4]p68!F77</f>
        <v>0</v>
      </c>
      <c r="G77" s="34">
        <f>[4]p68!G77</f>
        <v>0</v>
      </c>
      <c r="H77" s="34">
        <f>[4]p68!H77</f>
        <v>0</v>
      </c>
      <c r="I77" s="34">
        <f>[4]p68!I77</f>
        <v>0</v>
      </c>
      <c r="J77" s="34">
        <f>[4]p68!J77</f>
        <v>0</v>
      </c>
      <c r="K77" s="34">
        <f>[4]p68!K77</f>
        <v>0</v>
      </c>
      <c r="L77" s="34"/>
      <c r="M77" s="34"/>
    </row>
    <row r="78" spans="1:13">
      <c r="A78" t="s">
        <v>247</v>
      </c>
      <c r="B78">
        <f>[4]p68!B78</f>
        <v>0</v>
      </c>
    </row>
    <row r="79" spans="1:13">
      <c r="A79" t="s">
        <v>248</v>
      </c>
      <c r="B79">
        <f>[4]p68!B79</f>
        <v>0</v>
      </c>
    </row>
    <row r="80" spans="1:13">
      <c r="A80" t="s">
        <v>249</v>
      </c>
      <c r="B80">
        <f>[4]p68!B80</f>
        <v>0</v>
      </c>
    </row>
    <row r="81" spans="1:2">
      <c r="A81" t="s">
        <v>250</v>
      </c>
      <c r="B81">
        <f>[4]p68!B81</f>
        <v>0</v>
      </c>
    </row>
    <row r="82" spans="1:2">
      <c r="A82" t="s">
        <v>251</v>
      </c>
      <c r="B82">
        <f>[4]p68!B82</f>
        <v>0</v>
      </c>
    </row>
    <row r="83" spans="1:2">
      <c r="A83" t="s">
        <v>252</v>
      </c>
      <c r="B83">
        <f>[4]p68!B83</f>
        <v>0</v>
      </c>
    </row>
    <row r="84" spans="1:2">
      <c r="A84" t="s">
        <v>253</v>
      </c>
      <c r="B84">
        <f>[4]p68!B84</f>
        <v>0</v>
      </c>
    </row>
    <row r="85" spans="1:2">
      <c r="A85" t="s">
        <v>254</v>
      </c>
      <c r="B85">
        <f>[4]p68!B85</f>
        <v>0</v>
      </c>
    </row>
    <row r="86" spans="1:2">
      <c r="A86" t="s">
        <v>255</v>
      </c>
      <c r="B86">
        <f>[4]p68!B86</f>
        <v>0</v>
      </c>
    </row>
    <row r="87" spans="1:2">
      <c r="A87" t="s">
        <v>256</v>
      </c>
      <c r="B87">
        <f>[4]p68!B87</f>
        <v>0</v>
      </c>
    </row>
    <row r="88" spans="1:2">
      <c r="A88" t="s">
        <v>257</v>
      </c>
      <c r="B88">
        <f>[4]p68!B88</f>
        <v>0</v>
      </c>
    </row>
    <row r="89" spans="1:2">
      <c r="A89" t="s">
        <v>258</v>
      </c>
      <c r="B89">
        <f>[4]p68!B89</f>
        <v>0</v>
      </c>
    </row>
    <row r="90" spans="1:2">
      <c r="A90" t="s">
        <v>259</v>
      </c>
      <c r="B90">
        <f>[4]p68!B90</f>
        <v>0</v>
      </c>
    </row>
    <row r="91" spans="1:2">
      <c r="A91" t="s">
        <v>260</v>
      </c>
      <c r="B91">
        <f>[4]p68!B91</f>
        <v>0</v>
      </c>
    </row>
    <row r="92" spans="1:2">
      <c r="A92" t="s">
        <v>261</v>
      </c>
      <c r="B92">
        <f>[4]p68!B92</f>
        <v>0</v>
      </c>
    </row>
    <row r="93" spans="1:2">
      <c r="A93" t="s">
        <v>262</v>
      </c>
      <c r="B93">
        <f>[4]p68!B93</f>
        <v>0</v>
      </c>
    </row>
    <row r="94" spans="1:2">
      <c r="A94" t="s">
        <v>263</v>
      </c>
      <c r="B94">
        <f>[4]p68!B94</f>
        <v>0</v>
      </c>
    </row>
    <row r="95" spans="1:2">
      <c r="A95" t="s">
        <v>264</v>
      </c>
      <c r="B95">
        <f>[4]p68!B95</f>
        <v>0</v>
      </c>
    </row>
    <row r="96" spans="1:2">
      <c r="A96" t="s">
        <v>265</v>
      </c>
      <c r="B96">
        <f>[4]p68!B96</f>
        <v>0</v>
      </c>
    </row>
    <row r="97" spans="1:2">
      <c r="A97" t="s">
        <v>266</v>
      </c>
      <c r="B97">
        <f>[4]p68!B97</f>
        <v>0</v>
      </c>
    </row>
    <row r="98" spans="1:2">
      <c r="A98" t="s">
        <v>267</v>
      </c>
      <c r="B98">
        <f>[4]p68!B98</f>
        <v>0</v>
      </c>
    </row>
    <row r="99" spans="1:2">
      <c r="A99" t="s">
        <v>268</v>
      </c>
      <c r="B99">
        <f>[4]p68!B99</f>
        <v>0</v>
      </c>
    </row>
    <row r="100" spans="1:2">
      <c r="A100" t="s">
        <v>269</v>
      </c>
      <c r="B100">
        <f>[4]p68!B100</f>
        <v>0</v>
      </c>
    </row>
    <row r="101" spans="1:2">
      <c r="A101" t="s">
        <v>270</v>
      </c>
      <c r="B101">
        <f>[4]p68!B101</f>
        <v>0</v>
      </c>
    </row>
    <row r="102" spans="1:2">
      <c r="A102" t="s">
        <v>271</v>
      </c>
      <c r="B102">
        <f>[4]p68!B102</f>
        <v>0</v>
      </c>
    </row>
    <row r="103" spans="1:2">
      <c r="A103" t="s">
        <v>272</v>
      </c>
      <c r="B103">
        <f>[4]p68!B103</f>
        <v>0</v>
      </c>
    </row>
    <row r="104" spans="1:2">
      <c r="A104" t="s">
        <v>273</v>
      </c>
      <c r="B104">
        <f>[4]p68!B104</f>
        <v>0</v>
      </c>
    </row>
    <row r="105" spans="1:2">
      <c r="A105" t="s">
        <v>274</v>
      </c>
      <c r="B105">
        <f>[4]p68!B105</f>
        <v>0</v>
      </c>
    </row>
    <row r="106" spans="1:2">
      <c r="A106" t="s">
        <v>275</v>
      </c>
      <c r="B106">
        <f>[4]p68!B106</f>
        <v>0</v>
      </c>
    </row>
    <row r="107" spans="1:2">
      <c r="A107" t="s">
        <v>276</v>
      </c>
      <c r="B107">
        <f>[4]p68!B107</f>
        <v>0</v>
      </c>
    </row>
    <row r="108" spans="1:2">
      <c r="A108" t="s">
        <v>277</v>
      </c>
      <c r="B108">
        <f>[4]p68!B108</f>
        <v>0</v>
      </c>
    </row>
    <row r="109" spans="1:2">
      <c r="A109" t="s">
        <v>278</v>
      </c>
      <c r="B109">
        <f>[4]p68!B109</f>
        <v>0</v>
      </c>
    </row>
    <row r="110" spans="1:2">
      <c r="A110" t="s">
        <v>279</v>
      </c>
      <c r="B110">
        <f>[4]p68!B110</f>
        <v>0</v>
      </c>
    </row>
    <row r="111" spans="1:2">
      <c r="A111" t="s">
        <v>280</v>
      </c>
      <c r="B111">
        <f>[4]p68!B111</f>
        <v>0</v>
      </c>
    </row>
    <row r="112" spans="1:2">
      <c r="A112" t="s">
        <v>281</v>
      </c>
      <c r="B112">
        <f>[4]p68!B112</f>
        <v>0</v>
      </c>
    </row>
    <row r="113" spans="1:2">
      <c r="A113" t="s">
        <v>282</v>
      </c>
      <c r="B113">
        <f>[4]p68!B113</f>
        <v>0</v>
      </c>
    </row>
    <row r="114" spans="1:2">
      <c r="A114" t="s">
        <v>283</v>
      </c>
      <c r="B114">
        <f>[4]p68!B114</f>
        <v>0</v>
      </c>
    </row>
    <row r="115" spans="1:2">
      <c r="A115" t="s">
        <v>284</v>
      </c>
      <c r="B115">
        <f>[4]p68!B115</f>
        <v>0</v>
      </c>
    </row>
    <row r="116" spans="1:2">
      <c r="A116" t="s">
        <v>285</v>
      </c>
      <c r="B116">
        <f>[4]p68!B116</f>
        <v>0</v>
      </c>
    </row>
    <row r="117" spans="1:2">
      <c r="A117" t="s">
        <v>286</v>
      </c>
      <c r="B117">
        <f>[4]p68!B117</f>
        <v>0</v>
      </c>
    </row>
    <row r="118" spans="1:2">
      <c r="A118" t="s">
        <v>287</v>
      </c>
      <c r="B118">
        <f>[4]p68!B118</f>
        <v>0</v>
      </c>
    </row>
    <row r="119" spans="1:2">
      <c r="A119" t="s">
        <v>288</v>
      </c>
      <c r="B119">
        <f>[4]p68!B119</f>
        <v>0</v>
      </c>
    </row>
    <row r="120" spans="1:2">
      <c r="A120" t="s">
        <v>289</v>
      </c>
      <c r="B120">
        <f>[4]p68!B120</f>
        <v>0</v>
      </c>
    </row>
    <row r="121" spans="1:2">
      <c r="A121" t="s">
        <v>290</v>
      </c>
      <c r="B121">
        <f>[4]p68!B121</f>
        <v>0</v>
      </c>
    </row>
    <row r="122" spans="1:2">
      <c r="A122" t="s">
        <v>291</v>
      </c>
      <c r="B122">
        <f>[4]p68!B122</f>
        <v>0</v>
      </c>
    </row>
    <row r="123" spans="1:2">
      <c r="A123" t="s">
        <v>292</v>
      </c>
      <c r="B123">
        <f>[4]p68!B123</f>
        <v>0</v>
      </c>
    </row>
    <row r="124" spans="1:2">
      <c r="A124" t="s">
        <v>293</v>
      </c>
      <c r="B124">
        <f>[4]p68!B124</f>
        <v>0</v>
      </c>
    </row>
    <row r="125" spans="1:2">
      <c r="A125" t="s">
        <v>294</v>
      </c>
      <c r="B125">
        <f>[4]p68!B125</f>
        <v>0</v>
      </c>
    </row>
    <row r="126" spans="1:2">
      <c r="A126" t="s">
        <v>295</v>
      </c>
      <c r="B126">
        <f>[4]p68!B126</f>
        <v>0</v>
      </c>
    </row>
    <row r="127" spans="1:2">
      <c r="A127" t="s">
        <v>296</v>
      </c>
      <c r="B127">
        <f>[4]p68!B127</f>
        <v>0</v>
      </c>
    </row>
    <row r="128" spans="1:2">
      <c r="A128" t="s">
        <v>297</v>
      </c>
      <c r="B128">
        <f>[4]p68!B128</f>
        <v>0</v>
      </c>
    </row>
    <row r="129" spans="1:2">
      <c r="A129" t="s">
        <v>298</v>
      </c>
      <c r="B129">
        <f>[4]p68!B129</f>
        <v>0</v>
      </c>
    </row>
    <row r="130" spans="1:2">
      <c r="A130" t="s">
        <v>299</v>
      </c>
      <c r="B130">
        <f>[4]p68!B130</f>
        <v>0</v>
      </c>
    </row>
    <row r="131" spans="1:2">
      <c r="A131" t="s">
        <v>300</v>
      </c>
      <c r="B131">
        <f>[4]p68!B131</f>
        <v>0</v>
      </c>
    </row>
    <row r="132" spans="1:2">
      <c r="A132" t="s">
        <v>301</v>
      </c>
      <c r="B132">
        <f>[4]p68!B132</f>
        <v>0</v>
      </c>
    </row>
    <row r="133" spans="1:2">
      <c r="A133" t="s">
        <v>302</v>
      </c>
      <c r="B133">
        <f>[4]p68!B133</f>
        <v>0</v>
      </c>
    </row>
    <row r="134" spans="1:2">
      <c r="A134" t="s">
        <v>303</v>
      </c>
      <c r="B134">
        <f>[4]p68!B134</f>
        <v>0</v>
      </c>
    </row>
    <row r="135" spans="1:2">
      <c r="A135" t="s">
        <v>304</v>
      </c>
      <c r="B135">
        <f>[4]p68!B135</f>
        <v>0</v>
      </c>
    </row>
    <row r="136" spans="1:2">
      <c r="A136" t="s">
        <v>305</v>
      </c>
      <c r="B136">
        <f>[4]p68!B136</f>
        <v>0</v>
      </c>
    </row>
    <row r="137" spans="1:2">
      <c r="A137" t="s">
        <v>306</v>
      </c>
      <c r="B137">
        <f>[4]p68!B137</f>
        <v>0</v>
      </c>
    </row>
    <row r="138" spans="1:2">
      <c r="A138" t="s">
        <v>307</v>
      </c>
      <c r="B138">
        <f>[4]p68!B138</f>
        <v>0</v>
      </c>
    </row>
    <row r="139" spans="1:2">
      <c r="A139" t="s">
        <v>308</v>
      </c>
      <c r="B139">
        <f>[4]p68!B139</f>
        <v>0</v>
      </c>
    </row>
    <row r="140" spans="1:2">
      <c r="A140" t="s">
        <v>309</v>
      </c>
      <c r="B140">
        <f>[4]p68!B140</f>
        <v>0</v>
      </c>
    </row>
    <row r="141" spans="1:2">
      <c r="A141" t="s">
        <v>310</v>
      </c>
      <c r="B141">
        <f>[4]p68!B141</f>
        <v>0</v>
      </c>
    </row>
    <row r="142" spans="1:2">
      <c r="A142" t="s">
        <v>311</v>
      </c>
      <c r="B142">
        <f>[4]p68!B142</f>
        <v>0</v>
      </c>
    </row>
    <row r="143" spans="1:2">
      <c r="A143" t="s">
        <v>312</v>
      </c>
      <c r="B143">
        <f>[4]p68!B143</f>
        <v>0</v>
      </c>
    </row>
    <row r="144" spans="1:2">
      <c r="A144" t="s">
        <v>313</v>
      </c>
      <c r="B144">
        <f>[4]p68!B144</f>
        <v>0</v>
      </c>
    </row>
    <row r="145" spans="1:2">
      <c r="A145" t="s">
        <v>314</v>
      </c>
      <c r="B145">
        <f>[4]p68!B145</f>
        <v>0</v>
      </c>
    </row>
    <row r="146" spans="1:2">
      <c r="A146" t="s">
        <v>315</v>
      </c>
      <c r="B146">
        <f>[4]p68!B146</f>
        <v>0</v>
      </c>
    </row>
    <row r="147" spans="1:2">
      <c r="A147" t="s">
        <v>316</v>
      </c>
      <c r="B147">
        <f>[4]p68!B147</f>
        <v>0</v>
      </c>
    </row>
    <row r="148" spans="1:2">
      <c r="A148" t="s">
        <v>317</v>
      </c>
      <c r="B148">
        <f>[4]p68!B148</f>
        <v>0</v>
      </c>
    </row>
    <row r="149" spans="1:2">
      <c r="A149" t="s">
        <v>318</v>
      </c>
      <c r="B149">
        <f>[4]p68!B149</f>
        <v>0</v>
      </c>
    </row>
    <row r="150" spans="1:2">
      <c r="A150" t="s">
        <v>319</v>
      </c>
      <c r="B150">
        <f>[4]p68!B150</f>
        <v>0</v>
      </c>
    </row>
    <row r="151" spans="1:2">
      <c r="A151" t="s">
        <v>320</v>
      </c>
      <c r="B151">
        <f>[4]p68!B151</f>
        <v>0</v>
      </c>
    </row>
    <row r="152" spans="1:2">
      <c r="A152" t="s">
        <v>321</v>
      </c>
      <c r="B152">
        <f>[4]p68!B152</f>
        <v>0</v>
      </c>
    </row>
    <row r="153" spans="1:2">
      <c r="A153" t="s">
        <v>322</v>
      </c>
      <c r="B153">
        <f>[4]p68!B153</f>
        <v>0</v>
      </c>
    </row>
    <row r="154" spans="1:2">
      <c r="A154" t="s">
        <v>323</v>
      </c>
      <c r="B154">
        <f>[4]p68!B154</f>
        <v>0</v>
      </c>
    </row>
    <row r="155" spans="1:2">
      <c r="A155" t="s">
        <v>324</v>
      </c>
      <c r="B155">
        <f>[4]p68!B155</f>
        <v>0</v>
      </c>
    </row>
    <row r="156" spans="1:2">
      <c r="A156" t="s">
        <v>325</v>
      </c>
      <c r="B156">
        <f>[4]p68!B156</f>
        <v>0</v>
      </c>
    </row>
    <row r="157" spans="1:2">
      <c r="A157" t="s">
        <v>326</v>
      </c>
      <c r="B157">
        <f>[4]p68!B157</f>
        <v>0</v>
      </c>
    </row>
    <row r="158" spans="1:2">
      <c r="A158" t="s">
        <v>327</v>
      </c>
      <c r="B158">
        <f>[4]p68!B158</f>
        <v>0</v>
      </c>
    </row>
    <row r="159" spans="1:2">
      <c r="A159" t="s">
        <v>328</v>
      </c>
      <c r="B159">
        <f>[4]p68!B159</f>
        <v>0</v>
      </c>
    </row>
    <row r="160" spans="1:2">
      <c r="A160" t="s">
        <v>329</v>
      </c>
      <c r="B160">
        <f>[4]p68!B160</f>
        <v>0</v>
      </c>
    </row>
    <row r="161" spans="1:2">
      <c r="A161" t="s">
        <v>330</v>
      </c>
      <c r="B161">
        <f>[4]p68!B161</f>
        <v>0</v>
      </c>
    </row>
    <row r="162" spans="1:2">
      <c r="A162" t="s">
        <v>331</v>
      </c>
      <c r="B162">
        <f>[4]p68!B162</f>
        <v>0</v>
      </c>
    </row>
    <row r="163" spans="1:2">
      <c r="A163" t="s">
        <v>332</v>
      </c>
      <c r="B163">
        <f>[4]p68!B163</f>
        <v>0</v>
      </c>
    </row>
    <row r="164" spans="1:2">
      <c r="A164" t="s">
        <v>333</v>
      </c>
      <c r="B164">
        <f>[4]p68!B164</f>
        <v>0</v>
      </c>
    </row>
    <row r="165" spans="1:2">
      <c r="A165" t="s">
        <v>334</v>
      </c>
      <c r="B165">
        <f>[4]p68!B165</f>
        <v>0</v>
      </c>
    </row>
    <row r="166" spans="1:2">
      <c r="A166" t="s">
        <v>335</v>
      </c>
      <c r="B166">
        <f>[4]p68!B166</f>
        <v>0</v>
      </c>
    </row>
    <row r="167" spans="1:2">
      <c r="A167" t="s">
        <v>336</v>
      </c>
      <c r="B167">
        <f>[4]p68!B167</f>
        <v>0</v>
      </c>
    </row>
    <row r="168" spans="1:2">
      <c r="A168" t="s">
        <v>337</v>
      </c>
      <c r="B168">
        <f>[4]p68!B168</f>
        <v>0</v>
      </c>
    </row>
    <row r="169" spans="1:2">
      <c r="A169" t="s">
        <v>338</v>
      </c>
      <c r="B169">
        <f>[4]p68!B169</f>
        <v>0</v>
      </c>
    </row>
    <row r="170" spans="1:2">
      <c r="A170" t="s">
        <v>339</v>
      </c>
      <c r="B170">
        <f>[4]p68!B170</f>
        <v>0</v>
      </c>
    </row>
    <row r="171" spans="1:2">
      <c r="A171" t="s">
        <v>340</v>
      </c>
      <c r="B171">
        <f>[4]p68!B171</f>
        <v>0</v>
      </c>
    </row>
    <row r="172" spans="1:2">
      <c r="A172" t="s">
        <v>341</v>
      </c>
      <c r="B172">
        <f>[4]p68!B172</f>
        <v>0</v>
      </c>
    </row>
    <row r="173" spans="1:2">
      <c r="A173" t="s">
        <v>342</v>
      </c>
      <c r="B173">
        <f>[4]p68!B173</f>
        <v>0</v>
      </c>
    </row>
    <row r="174" spans="1:2">
      <c r="A174" t="s">
        <v>343</v>
      </c>
      <c r="B174">
        <f>[4]p68!B174</f>
        <v>0</v>
      </c>
    </row>
    <row r="175" spans="1:2">
      <c r="A175" t="s">
        <v>344</v>
      </c>
      <c r="B175">
        <f>[4]p68!B175</f>
        <v>0</v>
      </c>
    </row>
    <row r="176" spans="1:2">
      <c r="A176" t="s">
        <v>345</v>
      </c>
      <c r="B176">
        <f>[4]p68!B176</f>
        <v>0</v>
      </c>
    </row>
    <row r="177" spans="1:2">
      <c r="A177" t="s">
        <v>346</v>
      </c>
      <c r="B177">
        <f>[4]p68!B177</f>
        <v>0</v>
      </c>
    </row>
    <row r="178" spans="1:2">
      <c r="A178" t="s">
        <v>347</v>
      </c>
      <c r="B178">
        <f>[4]p68!B178</f>
        <v>0</v>
      </c>
    </row>
    <row r="179" spans="1:2">
      <c r="A179" t="s">
        <v>348</v>
      </c>
      <c r="B179">
        <f>[4]p68!B179</f>
        <v>0</v>
      </c>
    </row>
    <row r="180" spans="1:2">
      <c r="A180" t="s">
        <v>349</v>
      </c>
      <c r="B180">
        <f>[4]p68!B180</f>
        <v>0</v>
      </c>
    </row>
    <row r="181" spans="1:2">
      <c r="A181" t="s">
        <v>350</v>
      </c>
      <c r="B181">
        <f>[4]p68!B181</f>
        <v>0</v>
      </c>
    </row>
    <row r="182" spans="1:2">
      <c r="A182" t="s">
        <v>351</v>
      </c>
      <c r="B182">
        <f>[4]p68!B182</f>
        <v>0</v>
      </c>
    </row>
    <row r="183" spans="1:2">
      <c r="A183" t="s">
        <v>352</v>
      </c>
      <c r="B183">
        <f>[4]p68!B183</f>
        <v>0</v>
      </c>
    </row>
    <row r="184" spans="1:2">
      <c r="A184" t="s">
        <v>353</v>
      </c>
      <c r="B184">
        <f>[4]p68!B184</f>
        <v>0</v>
      </c>
    </row>
    <row r="185" spans="1:2">
      <c r="A185" t="s">
        <v>354</v>
      </c>
      <c r="B185">
        <f>[4]p68!B185</f>
        <v>0</v>
      </c>
    </row>
    <row r="186" spans="1:2">
      <c r="A186" t="s">
        <v>355</v>
      </c>
      <c r="B186">
        <f>[4]p68!B186</f>
        <v>0</v>
      </c>
    </row>
    <row r="187" spans="1:2">
      <c r="A187" t="s">
        <v>356</v>
      </c>
      <c r="B187">
        <f>[4]p68!B187</f>
        <v>0</v>
      </c>
    </row>
    <row r="188" spans="1:2">
      <c r="A188" t="s">
        <v>357</v>
      </c>
      <c r="B188">
        <f>[4]p68!B188</f>
        <v>0</v>
      </c>
    </row>
    <row r="189" spans="1:2">
      <c r="A189" t="s">
        <v>358</v>
      </c>
      <c r="B189">
        <f>[4]p68!B189</f>
        <v>0</v>
      </c>
    </row>
    <row r="190" spans="1:2">
      <c r="A190" t="s">
        <v>359</v>
      </c>
      <c r="B190">
        <f>[4]p68!B190</f>
        <v>0</v>
      </c>
    </row>
    <row r="191" spans="1:2">
      <c r="A191" t="s">
        <v>360</v>
      </c>
      <c r="B191">
        <f>[4]p68!B191</f>
        <v>0</v>
      </c>
    </row>
    <row r="192" spans="1:2">
      <c r="A192" t="s">
        <v>361</v>
      </c>
      <c r="B192">
        <f>[4]p68!B192</f>
        <v>0</v>
      </c>
    </row>
    <row r="193" spans="1:2">
      <c r="A193" t="s">
        <v>362</v>
      </c>
      <c r="B193">
        <f>[4]p68!B193</f>
        <v>0</v>
      </c>
    </row>
    <row r="194" spans="1:2">
      <c r="A194" t="s">
        <v>363</v>
      </c>
      <c r="B194">
        <f>[4]p68!B194</f>
        <v>0</v>
      </c>
    </row>
    <row r="195" spans="1:2">
      <c r="A195" t="s">
        <v>364</v>
      </c>
      <c r="B195">
        <f>[4]p68!B195</f>
        <v>0</v>
      </c>
    </row>
    <row r="196" spans="1:2">
      <c r="A196" t="s">
        <v>365</v>
      </c>
      <c r="B196">
        <f>[4]p68!B196</f>
        <v>0</v>
      </c>
    </row>
    <row r="197" spans="1:2">
      <c r="A197" t="s">
        <v>366</v>
      </c>
      <c r="B197">
        <f>[4]p68!B197</f>
        <v>0</v>
      </c>
    </row>
    <row r="198" spans="1:2">
      <c r="A198" t="s">
        <v>367</v>
      </c>
      <c r="B198">
        <f>[4]p68!B198</f>
        <v>0</v>
      </c>
    </row>
    <row r="199" spans="1:2">
      <c r="A199" t="s">
        <v>368</v>
      </c>
      <c r="B199">
        <f>[4]p68!B199</f>
        <v>0</v>
      </c>
    </row>
    <row r="200" spans="1:2">
      <c r="A200" t="s">
        <v>369</v>
      </c>
      <c r="B200">
        <f>[4]p68!B200</f>
        <v>0</v>
      </c>
    </row>
    <row r="201" spans="1:2">
      <c r="A201" t="s">
        <v>370</v>
      </c>
      <c r="B201">
        <f>[4]p68!B201</f>
        <v>0</v>
      </c>
    </row>
    <row r="202" spans="1:2">
      <c r="A202" t="s">
        <v>371</v>
      </c>
      <c r="B202">
        <f>[4]p68!B202</f>
        <v>0</v>
      </c>
    </row>
    <row r="203" spans="1:2">
      <c r="A203" t="s">
        <v>372</v>
      </c>
      <c r="B203">
        <f>[4]p68!B203</f>
        <v>0</v>
      </c>
    </row>
    <row r="204" spans="1:2">
      <c r="A204" t="s">
        <v>373</v>
      </c>
      <c r="B204">
        <f>[4]p68!B204</f>
        <v>0</v>
      </c>
    </row>
    <row r="205" spans="1:2">
      <c r="A205" t="s">
        <v>374</v>
      </c>
      <c r="B205">
        <f>[4]p68!B205</f>
        <v>0</v>
      </c>
    </row>
    <row r="206" spans="1:2">
      <c r="A206" t="s">
        <v>375</v>
      </c>
      <c r="B206">
        <f>[4]p68!B206</f>
        <v>0</v>
      </c>
    </row>
    <row r="207" spans="1:2">
      <c r="A207" t="s">
        <v>376</v>
      </c>
      <c r="B207">
        <f>[4]p68!B207</f>
        <v>0</v>
      </c>
    </row>
    <row r="208" spans="1:2">
      <c r="A208" t="s">
        <v>377</v>
      </c>
      <c r="B208">
        <f>[4]p68!B208</f>
        <v>0</v>
      </c>
    </row>
    <row r="209" spans="1:2">
      <c r="A209" t="s">
        <v>378</v>
      </c>
      <c r="B209">
        <f>[4]p68!B209</f>
        <v>0</v>
      </c>
    </row>
    <row r="210" spans="1:2">
      <c r="A210" t="s">
        <v>379</v>
      </c>
      <c r="B210">
        <f>[4]p68!B210</f>
        <v>0</v>
      </c>
    </row>
    <row r="211" spans="1:2">
      <c r="A211" t="s">
        <v>380</v>
      </c>
      <c r="B211">
        <f>[4]p68!B211</f>
        <v>0</v>
      </c>
    </row>
    <row r="212" spans="1:2">
      <c r="A212" t="s">
        <v>381</v>
      </c>
      <c r="B212">
        <f>[4]p68!B212</f>
        <v>0</v>
      </c>
    </row>
    <row r="213" spans="1:2">
      <c r="A213" t="s">
        <v>382</v>
      </c>
      <c r="B213">
        <f>[4]p68!B213</f>
        <v>0</v>
      </c>
    </row>
    <row r="214" spans="1:2">
      <c r="A214" t="s">
        <v>137</v>
      </c>
      <c r="B214">
        <f>[4]p68!B214</f>
        <v>0</v>
      </c>
    </row>
    <row r="215" spans="1:2">
      <c r="A215" t="s">
        <v>383</v>
      </c>
      <c r="B215">
        <f>[4]p68!B215</f>
        <v>0</v>
      </c>
    </row>
    <row r="216" spans="1:2">
      <c r="A216" t="s">
        <v>384</v>
      </c>
      <c r="B216">
        <f>[4]p68!B216</f>
        <v>0</v>
      </c>
    </row>
    <row r="217" spans="1:2">
      <c r="A217" t="s">
        <v>385</v>
      </c>
      <c r="B217">
        <f>[4]p68!B217</f>
        <v>0</v>
      </c>
    </row>
    <row r="218" spans="1:2">
      <c r="A218" t="s">
        <v>386</v>
      </c>
      <c r="B218">
        <f>[4]p68!B218</f>
        <v>0</v>
      </c>
    </row>
    <row r="219" spans="1:2">
      <c r="A219" t="s">
        <v>387</v>
      </c>
      <c r="B219">
        <f>[4]p68!B219</f>
        <v>0</v>
      </c>
    </row>
    <row r="220" spans="1:2">
      <c r="A220" t="s">
        <v>388</v>
      </c>
      <c r="B220">
        <f>[4]p68!B220</f>
        <v>0</v>
      </c>
    </row>
    <row r="221" spans="1:2">
      <c r="A221" t="s">
        <v>145</v>
      </c>
      <c r="B221">
        <f>[4]p68!B221</f>
        <v>0</v>
      </c>
    </row>
    <row r="222" spans="1:2">
      <c r="A222" t="s">
        <v>146</v>
      </c>
      <c r="B222">
        <f>[4]p68!B222</f>
        <v>0</v>
      </c>
    </row>
    <row r="223" spans="1:2">
      <c r="A223" t="s">
        <v>389</v>
      </c>
      <c r="B223">
        <f>[4]p68!B223</f>
        <v>0</v>
      </c>
    </row>
    <row r="224" spans="1:2">
      <c r="A224" t="s">
        <v>390</v>
      </c>
      <c r="B224">
        <f>[4]p68!B224</f>
        <v>0</v>
      </c>
    </row>
    <row r="225" spans="1:2">
      <c r="A225" t="s">
        <v>391</v>
      </c>
      <c r="B225">
        <f>[4]p68!B225</f>
        <v>0</v>
      </c>
    </row>
    <row r="226" spans="1:2">
      <c r="A226" t="s">
        <v>392</v>
      </c>
      <c r="B226">
        <f>[4]p68!B226</f>
        <v>0</v>
      </c>
    </row>
    <row r="227" spans="1:2">
      <c r="A227" t="s">
        <v>152</v>
      </c>
      <c r="B227">
        <f>[4]p68!B227</f>
        <v>0</v>
      </c>
    </row>
    <row r="228" spans="1:2">
      <c r="A228" t="s">
        <v>393</v>
      </c>
      <c r="B228">
        <f>[4]p68!B228</f>
        <v>0</v>
      </c>
    </row>
    <row r="229" spans="1:2">
      <c r="A229" t="s">
        <v>394</v>
      </c>
      <c r="B229">
        <f>[4]p68!B229</f>
        <v>0</v>
      </c>
    </row>
    <row r="230" spans="1:2">
      <c r="A230" t="s">
        <v>395</v>
      </c>
      <c r="B230">
        <f>[4]p68!B230</f>
        <v>0</v>
      </c>
    </row>
    <row r="231" spans="1:2">
      <c r="A231" t="s">
        <v>396</v>
      </c>
      <c r="B231">
        <f>[4]p68!B231</f>
        <v>0</v>
      </c>
    </row>
    <row r="232" spans="1:2">
      <c r="A232" t="s">
        <v>397</v>
      </c>
      <c r="B232">
        <f>[4]p68!B232</f>
        <v>0</v>
      </c>
    </row>
    <row r="233" spans="1:2">
      <c r="A233" t="s">
        <v>398</v>
      </c>
      <c r="B233">
        <f>[4]p68!B233</f>
        <v>0</v>
      </c>
    </row>
    <row r="234" spans="1:2">
      <c r="A234" t="s">
        <v>243</v>
      </c>
      <c r="B234">
        <f>[4]p68!B234</f>
        <v>0</v>
      </c>
    </row>
    <row r="235" spans="1:2">
      <c r="A235" t="s">
        <v>399</v>
      </c>
      <c r="B235">
        <f>[4]p68!B235</f>
        <v>0</v>
      </c>
    </row>
    <row r="236" spans="1:2">
      <c r="A236" t="s">
        <v>400</v>
      </c>
      <c r="B236">
        <f>[4]p68!B236</f>
        <v>0</v>
      </c>
    </row>
    <row r="237" spans="1:2">
      <c r="A237" t="s">
        <v>401</v>
      </c>
      <c r="B237">
        <f>[4]p68!B237</f>
        <v>0</v>
      </c>
    </row>
    <row r="238" spans="1:2">
      <c r="A238" t="s">
        <v>402</v>
      </c>
      <c r="B238">
        <f>[4]p68!B238</f>
        <v>0</v>
      </c>
    </row>
    <row r="239" spans="1:2">
      <c r="A239" t="s">
        <v>403</v>
      </c>
      <c r="B239">
        <f>[4]p68!B239</f>
        <v>0</v>
      </c>
    </row>
    <row r="240" spans="1:2">
      <c r="A240" t="s">
        <v>404</v>
      </c>
      <c r="B240">
        <f>[4]p68!B240</f>
        <v>0</v>
      </c>
    </row>
    <row r="241" spans="1:2">
      <c r="A241" t="s">
        <v>405</v>
      </c>
      <c r="B241">
        <f>[4]p68!B241</f>
        <v>0</v>
      </c>
    </row>
    <row r="242" spans="1:2">
      <c r="A242" t="s">
        <v>406</v>
      </c>
      <c r="B242">
        <f>[4]p68!B242</f>
        <v>0</v>
      </c>
    </row>
    <row r="243" spans="1:2">
      <c r="A243" t="s">
        <v>407</v>
      </c>
      <c r="B243">
        <f>[4]p68!B243</f>
        <v>0</v>
      </c>
    </row>
    <row r="244" spans="1:2">
      <c r="A244" t="s">
        <v>408</v>
      </c>
      <c r="B244">
        <f>[4]p68!B244</f>
        <v>0</v>
      </c>
    </row>
    <row r="245" spans="1:2">
      <c r="A245" t="s">
        <v>409</v>
      </c>
      <c r="B245">
        <f>[4]p68!B245</f>
        <v>0</v>
      </c>
    </row>
    <row r="246" spans="1:2">
      <c r="A246" t="s">
        <v>410</v>
      </c>
      <c r="B246">
        <f>[4]p68!B246</f>
        <v>0</v>
      </c>
    </row>
    <row r="247" spans="1:2">
      <c r="A247" t="s">
        <v>411</v>
      </c>
      <c r="B247">
        <f>[4]p68!B247</f>
        <v>0</v>
      </c>
    </row>
    <row r="248" spans="1:2">
      <c r="A248" t="s">
        <v>412</v>
      </c>
      <c r="B248">
        <f>[4]p68!B248</f>
        <v>0</v>
      </c>
    </row>
    <row r="249" spans="1:2">
      <c r="A249" t="s">
        <v>413</v>
      </c>
      <c r="B249">
        <f>[4]p68!B249</f>
        <v>0</v>
      </c>
    </row>
    <row r="250" spans="1:2">
      <c r="A250" t="s">
        <v>414</v>
      </c>
      <c r="B250">
        <f>[4]p68!B250</f>
        <v>0</v>
      </c>
    </row>
    <row r="251" spans="1:2">
      <c r="A251" t="s">
        <v>415</v>
      </c>
      <c r="B251">
        <f>[4]p68!B251</f>
        <v>0</v>
      </c>
    </row>
    <row r="252" spans="1:2">
      <c r="A252" t="s">
        <v>416</v>
      </c>
      <c r="B252">
        <f>[4]p68!B252</f>
        <v>0</v>
      </c>
    </row>
    <row r="253" spans="1:2">
      <c r="A253" t="s">
        <v>417</v>
      </c>
      <c r="B253">
        <f>[4]p68!B253</f>
        <v>0</v>
      </c>
    </row>
    <row r="254" spans="1:2">
      <c r="A254" t="s">
        <v>418</v>
      </c>
      <c r="B254">
        <f>[4]p68!B254</f>
        <v>0</v>
      </c>
    </row>
    <row r="255" spans="1:2">
      <c r="A255" t="s">
        <v>419</v>
      </c>
      <c r="B255">
        <f>[4]p68!B255</f>
        <v>0</v>
      </c>
    </row>
    <row r="256" spans="1:2">
      <c r="A256" t="s">
        <v>420</v>
      </c>
      <c r="B256">
        <f>[4]p68!B256</f>
        <v>0</v>
      </c>
    </row>
    <row r="257" spans="1:2">
      <c r="A257" t="s">
        <v>421</v>
      </c>
      <c r="B257">
        <f>[4]p68!B257</f>
        <v>0</v>
      </c>
    </row>
    <row r="258" spans="1:2">
      <c r="A258" t="s">
        <v>422</v>
      </c>
      <c r="B258">
        <f>[4]p68!B258</f>
        <v>0</v>
      </c>
    </row>
    <row r="259" spans="1:2">
      <c r="A259" t="s">
        <v>423</v>
      </c>
      <c r="B259">
        <f>[4]p68!B259</f>
        <v>0</v>
      </c>
    </row>
    <row r="260" spans="1:2">
      <c r="A260" t="s">
        <v>1065</v>
      </c>
      <c r="B260">
        <f>[4]p68!B260</f>
        <v>0</v>
      </c>
    </row>
    <row r="261" spans="1:2">
      <c r="A261" t="s">
        <v>1066</v>
      </c>
      <c r="B261">
        <f>[4]p68!B261</f>
        <v>0</v>
      </c>
    </row>
    <row r="262" spans="1:2">
      <c r="A262" t="s">
        <v>227</v>
      </c>
      <c r="B262">
        <f>[4]p68!B262</f>
        <v>0</v>
      </c>
    </row>
    <row r="263" spans="1:2">
      <c r="A263" t="s">
        <v>228</v>
      </c>
      <c r="B263">
        <f>[4]p68!B263</f>
        <v>0</v>
      </c>
    </row>
    <row r="264" spans="1:2">
      <c r="A264" t="s">
        <v>346</v>
      </c>
      <c r="B264">
        <f>[4]p68!B264</f>
        <v>0</v>
      </c>
    </row>
    <row r="265" spans="1:2">
      <c r="A265" t="s">
        <v>355</v>
      </c>
      <c r="B265">
        <f>[4]p68!B265</f>
        <v>0</v>
      </c>
    </row>
    <row r="266" spans="1:2">
      <c r="A266" t="s">
        <v>338</v>
      </c>
      <c r="B266">
        <f>[4]p68!B266</f>
        <v>0</v>
      </c>
    </row>
    <row r="267" spans="1:2">
      <c r="A267" t="s">
        <v>339</v>
      </c>
      <c r="B267">
        <f>[4]p68!B267</f>
        <v>0</v>
      </c>
    </row>
    <row r="268" spans="1:2">
      <c r="A268" t="s">
        <v>1067</v>
      </c>
      <c r="B268">
        <f>[4]p68!B268</f>
        <v>0</v>
      </c>
    </row>
    <row r="269" spans="1:2">
      <c r="A269" t="s">
        <v>1068</v>
      </c>
      <c r="B269">
        <f>[4]p68!B269</f>
        <v>0</v>
      </c>
    </row>
    <row r="270" spans="1:2">
      <c r="A270" t="s">
        <v>1069</v>
      </c>
      <c r="B270">
        <f>[4]p68!B270</f>
        <v>0</v>
      </c>
    </row>
    <row r="271" spans="1:2">
      <c r="A271" t="s">
        <v>1070</v>
      </c>
      <c r="B271">
        <f>[4]p68!B271</f>
        <v>0</v>
      </c>
    </row>
    <row r="272" spans="1:2">
      <c r="A272" t="s">
        <v>1071</v>
      </c>
      <c r="B272">
        <f>[4]p68!B272</f>
        <v>0</v>
      </c>
    </row>
    <row r="273" spans="1:2">
      <c r="A273" t="s">
        <v>1072</v>
      </c>
      <c r="B273">
        <f>[4]p68!B273</f>
        <v>0</v>
      </c>
    </row>
    <row r="274" spans="1:2">
      <c r="A274" t="s">
        <v>1073</v>
      </c>
      <c r="B274">
        <f>[4]p68!B274</f>
        <v>0</v>
      </c>
    </row>
    <row r="275" spans="1:2">
      <c r="A275" t="s">
        <v>1087</v>
      </c>
      <c r="B275">
        <f>[4]p68!B275</f>
        <v>0</v>
      </c>
    </row>
    <row r="276" spans="1:2">
      <c r="A276" t="s">
        <v>1088</v>
      </c>
      <c r="B276">
        <f>[4]p68!B276</f>
        <v>0</v>
      </c>
    </row>
    <row r="277" spans="1:2">
      <c r="A277" t="s">
        <v>1091</v>
      </c>
      <c r="B277">
        <f>[4]p68!B277</f>
        <v>0</v>
      </c>
    </row>
    <row r="278" spans="1:2">
      <c r="A278" t="s">
        <v>1092</v>
      </c>
      <c r="B278">
        <f>[4]p68!B278</f>
        <v>0</v>
      </c>
    </row>
    <row r="279" spans="1:2">
      <c r="A279" t="s">
        <v>1093</v>
      </c>
      <c r="B279">
        <f>[4]p68!B279</f>
        <v>0</v>
      </c>
    </row>
    <row r="280" spans="1:2">
      <c r="A280" t="s">
        <v>1094</v>
      </c>
      <c r="B280">
        <f>[4]p68!B280</f>
        <v>0</v>
      </c>
    </row>
    <row r="281" spans="1:2">
      <c r="A281" t="s">
        <v>1099</v>
      </c>
      <c r="B281">
        <f>[4]p68!B281</f>
        <v>0</v>
      </c>
    </row>
    <row r="282" spans="1:2">
      <c r="A282" t="s">
        <v>1100</v>
      </c>
      <c r="B282">
        <f>[4]p68!B282</f>
        <v>0</v>
      </c>
    </row>
    <row r="283" spans="1:2">
      <c r="A283" t="s">
        <v>1095</v>
      </c>
      <c r="B283">
        <f>[4]p68!B283</f>
        <v>0</v>
      </c>
    </row>
    <row r="284" spans="1:2">
      <c r="A284" t="s">
        <v>1096</v>
      </c>
      <c r="B284">
        <f>[4]p68!B284</f>
        <v>0</v>
      </c>
    </row>
    <row r="285" spans="1:2">
      <c r="A285" t="s">
        <v>1097</v>
      </c>
      <c r="B285">
        <f>[4]p68!B285</f>
        <v>0</v>
      </c>
    </row>
    <row r="286" spans="1:2">
      <c r="A286" t="s">
        <v>1101</v>
      </c>
      <c r="B286">
        <f>[4]p68!B286</f>
        <v>0</v>
      </c>
    </row>
    <row r="287" spans="1:2">
      <c r="A287" t="s">
        <v>1102</v>
      </c>
      <c r="B287">
        <f>[4]p68!B287</f>
        <v>0</v>
      </c>
    </row>
    <row r="288" spans="1:2">
      <c r="A288" t="s">
        <v>1103</v>
      </c>
      <c r="B288">
        <f>[4]p68!B288</f>
        <v>0</v>
      </c>
    </row>
    <row r="289" spans="1:2">
      <c r="A289" t="s">
        <v>1069</v>
      </c>
      <c r="B289">
        <f>[4]p68!B289</f>
        <v>0</v>
      </c>
    </row>
    <row r="290" spans="1:2">
      <c r="A290" t="s">
        <v>508</v>
      </c>
      <c r="B290">
        <f>[4]p68!B290</f>
        <v>0</v>
      </c>
    </row>
    <row r="291" spans="1:2">
      <c r="A291" t="s">
        <v>1104</v>
      </c>
      <c r="B291">
        <f>[4]p68!B291</f>
        <v>0</v>
      </c>
    </row>
  </sheetData>
  <phoneticPr fontId="33" type="noConversion"/>
  <pageMargins left="0.75" right="0.75" top="1" bottom="1" header="0.5" footer="0.5"/>
  <headerFooter alignWithMargins="0"/>
  <drawing r:id="rId1"/>
</worksheet>
</file>

<file path=xl/worksheets/sheet8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3"/>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1223</v>
      </c>
    </row>
    <row r="2" spans="1:11">
      <c r="A2">
        <v>69</v>
      </c>
      <c r="B2" t="s">
        <v>176</v>
      </c>
      <c r="C2" t="s">
        <v>177</v>
      </c>
      <c r="D2" t="s">
        <v>178</v>
      </c>
      <c r="E2" t="s">
        <v>8</v>
      </c>
      <c r="F2" t="s">
        <v>179</v>
      </c>
      <c r="G2" t="s">
        <v>10</v>
      </c>
      <c r="H2" t="s">
        <v>180</v>
      </c>
    </row>
    <row r="3" spans="1:11">
      <c r="A3" t="s">
        <v>181</v>
      </c>
      <c r="B3">
        <f>[4]p69!B3</f>
        <v>0</v>
      </c>
      <c r="C3">
        <f>[4]p69!C3</f>
        <v>0</v>
      </c>
      <c r="D3">
        <f>[4]p69!D3</f>
        <v>0</v>
      </c>
      <c r="E3">
        <f>[4]p69!E3</f>
        <v>0</v>
      </c>
      <c r="F3">
        <f>[4]p69!F3</f>
        <v>0</v>
      </c>
      <c r="G3">
        <f>[4]p69!G3</f>
        <v>0</v>
      </c>
      <c r="H3">
        <f>[4]p69!H3</f>
        <v>0</v>
      </c>
      <c r="I3">
        <f>[4]p69!I3</f>
        <v>0</v>
      </c>
      <c r="J3">
        <f>[4]p69!J3</f>
        <v>0</v>
      </c>
      <c r="K3">
        <f>[4]p69!K3</f>
        <v>0</v>
      </c>
    </row>
    <row r="4" spans="1:11">
      <c r="A4" t="s">
        <v>182</v>
      </c>
      <c r="B4">
        <f>[4]p69!B4</f>
        <v>0</v>
      </c>
      <c r="C4">
        <f>[4]p69!C4</f>
        <v>0</v>
      </c>
      <c r="D4">
        <f>[4]p69!D4</f>
        <v>0</v>
      </c>
      <c r="E4">
        <f>[4]p69!E4</f>
        <v>0</v>
      </c>
      <c r="F4">
        <f>[4]p69!F4</f>
        <v>0</v>
      </c>
      <c r="G4">
        <f>[4]p69!G4</f>
        <v>0</v>
      </c>
      <c r="H4">
        <f>[4]p69!H4</f>
        <v>0</v>
      </c>
      <c r="I4">
        <f>[4]p69!I4</f>
        <v>0</v>
      </c>
      <c r="J4">
        <f>[4]p69!J4</f>
        <v>0</v>
      </c>
      <c r="K4">
        <f>[4]p69!K4</f>
        <v>0</v>
      </c>
    </row>
    <row r="5" spans="1:11">
      <c r="A5" t="s">
        <v>183</v>
      </c>
      <c r="B5">
        <f>[4]p69!B5</f>
        <v>0</v>
      </c>
      <c r="C5">
        <f>[4]p69!C5</f>
        <v>0</v>
      </c>
      <c r="D5">
        <f>[4]p69!D5</f>
        <v>0</v>
      </c>
      <c r="E5">
        <f>[4]p69!E5</f>
        <v>0</v>
      </c>
      <c r="F5">
        <f>[4]p69!F5</f>
        <v>0</v>
      </c>
      <c r="G5">
        <f>[4]p69!G5</f>
        <v>0</v>
      </c>
      <c r="H5">
        <f>[4]p69!H5</f>
        <v>0</v>
      </c>
      <c r="I5">
        <f>[4]p69!I5</f>
        <v>0</v>
      </c>
      <c r="J5">
        <f>[4]p69!J5</f>
        <v>0</v>
      </c>
      <c r="K5">
        <f>[4]p69!K5</f>
        <v>0</v>
      </c>
    </row>
    <row r="6" spans="1:11">
      <c r="A6" t="s">
        <v>184</v>
      </c>
      <c r="B6">
        <f>[4]p69!B6</f>
        <v>0</v>
      </c>
      <c r="C6">
        <f>[4]p69!C6</f>
        <v>0</v>
      </c>
      <c r="D6">
        <f>[4]p69!D6</f>
        <v>0</v>
      </c>
      <c r="E6">
        <f>[4]p69!E6</f>
        <v>0</v>
      </c>
      <c r="F6">
        <f>[4]p69!F6</f>
        <v>0</v>
      </c>
      <c r="G6">
        <f>[4]p69!G6</f>
        <v>0</v>
      </c>
      <c r="H6">
        <f>[4]p69!H6</f>
        <v>0</v>
      </c>
      <c r="I6">
        <f>[4]p69!I6</f>
        <v>0</v>
      </c>
      <c r="J6">
        <f>[4]p69!J6</f>
        <v>0</v>
      </c>
      <c r="K6">
        <f>[4]p69!K6</f>
        <v>0</v>
      </c>
    </row>
    <row r="7" spans="1:11">
      <c r="A7" t="s">
        <v>185</v>
      </c>
      <c r="B7">
        <f>[4]p69!B7</f>
        <v>0</v>
      </c>
      <c r="C7">
        <f>[4]p69!C7</f>
        <v>0</v>
      </c>
      <c r="D7">
        <f>[4]p69!D7</f>
        <v>0</v>
      </c>
      <c r="E7">
        <f>[4]p69!E7</f>
        <v>0</v>
      </c>
      <c r="F7">
        <f>[4]p69!F7</f>
        <v>0</v>
      </c>
      <c r="G7">
        <f>[4]p69!G7</f>
        <v>0</v>
      </c>
      <c r="H7">
        <f>[4]p69!H7</f>
        <v>0</v>
      </c>
      <c r="I7">
        <f>[4]p69!I7</f>
        <v>0</v>
      </c>
      <c r="J7">
        <f>[4]p69!J7</f>
        <v>0</v>
      </c>
      <c r="K7">
        <f>[4]p69!K7</f>
        <v>0</v>
      </c>
    </row>
    <row r="8" spans="1:11">
      <c r="A8" t="s">
        <v>186</v>
      </c>
      <c r="B8">
        <f>[4]p69!B8</f>
        <v>0</v>
      </c>
      <c r="C8">
        <f>[4]p69!C8</f>
        <v>0</v>
      </c>
      <c r="D8">
        <f>[4]p69!D8</f>
        <v>0</v>
      </c>
      <c r="E8">
        <f>[4]p69!E8</f>
        <v>0</v>
      </c>
      <c r="F8">
        <f>[4]p69!F8</f>
        <v>0</v>
      </c>
      <c r="G8">
        <f>[4]p69!G8</f>
        <v>0</v>
      </c>
      <c r="H8">
        <f>[4]p69!H8</f>
        <v>0</v>
      </c>
      <c r="I8">
        <f>[4]p69!I8</f>
        <v>0</v>
      </c>
      <c r="J8">
        <f>[4]p69!J8</f>
        <v>0</v>
      </c>
      <c r="K8">
        <f>[4]p69!K8</f>
        <v>0</v>
      </c>
    </row>
    <row r="9" spans="1:11">
      <c r="A9" t="s">
        <v>187</v>
      </c>
      <c r="B9">
        <f>[4]p69!B9</f>
        <v>0</v>
      </c>
      <c r="C9">
        <f>[4]p69!C9</f>
        <v>0</v>
      </c>
      <c r="D9">
        <f>[4]p69!D9</f>
        <v>0</v>
      </c>
      <c r="E9">
        <f>[4]p69!E9</f>
        <v>0</v>
      </c>
      <c r="F9">
        <f>[4]p69!F9</f>
        <v>0</v>
      </c>
      <c r="G9">
        <f>[4]p69!G9</f>
        <v>0</v>
      </c>
      <c r="H9">
        <f>[4]p69!H9</f>
        <v>0</v>
      </c>
      <c r="I9">
        <f>[4]p69!I9</f>
        <v>0</v>
      </c>
      <c r="J9">
        <f>[4]p69!J9</f>
        <v>0</v>
      </c>
      <c r="K9">
        <f>[4]p69!K9</f>
        <v>0</v>
      </c>
    </row>
    <row r="10" spans="1:11">
      <c r="A10" t="s">
        <v>188</v>
      </c>
      <c r="B10">
        <f>[4]p69!B10</f>
        <v>0</v>
      </c>
      <c r="C10">
        <f>[4]p69!C10</f>
        <v>0</v>
      </c>
      <c r="D10">
        <f>[4]p69!D10</f>
        <v>0</v>
      </c>
      <c r="E10">
        <f>[4]p69!E10</f>
        <v>0</v>
      </c>
      <c r="F10">
        <f>[4]p69!F10</f>
        <v>0</v>
      </c>
      <c r="G10">
        <f>[4]p69!G10</f>
        <v>0</v>
      </c>
      <c r="H10">
        <f>[4]p69!H10</f>
        <v>0</v>
      </c>
      <c r="I10">
        <f>[4]p69!I10</f>
        <v>0</v>
      </c>
      <c r="J10">
        <f>[4]p69!J10</f>
        <v>0</v>
      </c>
      <c r="K10">
        <f>[4]p69!K10</f>
        <v>0</v>
      </c>
    </row>
    <row r="11" spans="1:11">
      <c r="A11" t="s">
        <v>189</v>
      </c>
      <c r="B11">
        <f>[4]p69!B11</f>
        <v>0</v>
      </c>
      <c r="C11">
        <f>[4]p69!C11</f>
        <v>0</v>
      </c>
      <c r="D11">
        <f>[4]p69!D11</f>
        <v>0</v>
      </c>
      <c r="E11">
        <f>[4]p69!E11</f>
        <v>0</v>
      </c>
      <c r="F11">
        <f>[4]p69!F11</f>
        <v>0</v>
      </c>
      <c r="G11">
        <f>[4]p69!G11</f>
        <v>0</v>
      </c>
      <c r="H11">
        <f>[4]p69!H11</f>
        <v>0</v>
      </c>
      <c r="I11">
        <f>[4]p69!I11</f>
        <v>0</v>
      </c>
      <c r="J11">
        <f>[4]p69!J11</f>
        <v>0</v>
      </c>
      <c r="K11">
        <f>[4]p69!K11</f>
        <v>0</v>
      </c>
    </row>
    <row r="12" spans="1:11">
      <c r="A12" t="s">
        <v>190</v>
      </c>
      <c r="B12">
        <f>[4]p69!B12</f>
        <v>0</v>
      </c>
      <c r="C12">
        <f>[4]p69!C12</f>
        <v>0</v>
      </c>
      <c r="D12">
        <f>[4]p69!D12</f>
        <v>0</v>
      </c>
      <c r="E12">
        <f>[4]p69!E12</f>
        <v>0</v>
      </c>
      <c r="F12">
        <f>[4]p69!F12</f>
        <v>0</v>
      </c>
      <c r="G12">
        <f>[4]p69!G12</f>
        <v>0</v>
      </c>
      <c r="H12">
        <f>[4]p69!H12</f>
        <v>0</v>
      </c>
      <c r="I12">
        <f>[4]p69!I12</f>
        <v>0</v>
      </c>
      <c r="J12">
        <f>[4]p69!J12</f>
        <v>0</v>
      </c>
      <c r="K12">
        <f>[4]p69!K12</f>
        <v>0</v>
      </c>
    </row>
    <row r="13" spans="1:11">
      <c r="A13" t="s">
        <v>191</v>
      </c>
      <c r="B13">
        <f>[4]p69!B13</f>
        <v>0</v>
      </c>
      <c r="C13">
        <f>[4]p69!C13</f>
        <v>0</v>
      </c>
      <c r="D13">
        <f>[4]p69!D13</f>
        <v>0</v>
      </c>
      <c r="E13">
        <f>[4]p69!E13</f>
        <v>0</v>
      </c>
      <c r="F13">
        <f>[4]p69!F13</f>
        <v>0</v>
      </c>
      <c r="G13">
        <f>[4]p69!G13</f>
        <v>0</v>
      </c>
      <c r="H13">
        <f>[4]p69!H13</f>
        <v>0</v>
      </c>
      <c r="I13">
        <f>[4]p69!I13</f>
        <v>0</v>
      </c>
      <c r="J13">
        <f>[4]p69!J13</f>
        <v>0</v>
      </c>
      <c r="K13">
        <f>[4]p69!K13</f>
        <v>0</v>
      </c>
    </row>
    <row r="14" spans="1:11">
      <c r="A14" t="s">
        <v>192</v>
      </c>
      <c r="B14">
        <f>[4]p69!B14</f>
        <v>0</v>
      </c>
      <c r="C14">
        <f>[4]p69!C14</f>
        <v>0</v>
      </c>
      <c r="D14">
        <f>[4]p69!D14</f>
        <v>0</v>
      </c>
      <c r="E14">
        <f>[4]p69!E14</f>
        <v>0</v>
      </c>
      <c r="F14">
        <f>[4]p69!F14</f>
        <v>0</v>
      </c>
      <c r="G14">
        <f>[4]p69!G14</f>
        <v>0</v>
      </c>
      <c r="H14">
        <f>[4]p69!H14</f>
        <v>0</v>
      </c>
      <c r="I14">
        <f>[4]p69!I14</f>
        <v>0</v>
      </c>
      <c r="J14">
        <f>[4]p69!J14</f>
        <v>0</v>
      </c>
      <c r="K14">
        <f>[4]p69!K14</f>
        <v>0</v>
      </c>
    </row>
    <row r="15" spans="1:11">
      <c r="A15" t="s">
        <v>193</v>
      </c>
      <c r="B15">
        <f>[4]p69!B15</f>
        <v>0</v>
      </c>
      <c r="C15">
        <f>[4]p69!C15</f>
        <v>0</v>
      </c>
      <c r="D15">
        <f>[4]p69!D15</f>
        <v>0</v>
      </c>
      <c r="E15">
        <f>[4]p69!E15</f>
        <v>0</v>
      </c>
      <c r="F15">
        <f>[4]p69!F15</f>
        <v>0</v>
      </c>
      <c r="G15">
        <f>[4]p69!G15</f>
        <v>0</v>
      </c>
      <c r="H15">
        <f>[4]p69!H15</f>
        <v>0</v>
      </c>
      <c r="I15">
        <f>[4]p69!I15</f>
        <v>0</v>
      </c>
      <c r="J15">
        <f>[4]p69!J15</f>
        <v>0</v>
      </c>
      <c r="K15">
        <f>[4]p69!K15</f>
        <v>0</v>
      </c>
    </row>
    <row r="16" spans="1:11">
      <c r="A16" t="s">
        <v>194</v>
      </c>
      <c r="B16">
        <f>[4]p69!B16</f>
        <v>0</v>
      </c>
      <c r="C16">
        <f>[4]p69!C16</f>
        <v>0</v>
      </c>
      <c r="D16">
        <f>[4]p69!D16</f>
        <v>0</v>
      </c>
      <c r="E16">
        <f>[4]p69!E16</f>
        <v>0</v>
      </c>
      <c r="F16">
        <f>[4]p69!F16</f>
        <v>0</v>
      </c>
      <c r="G16">
        <f>[4]p69!G16</f>
        <v>0</v>
      </c>
      <c r="H16">
        <f>[4]p69!H16</f>
        <v>0</v>
      </c>
      <c r="I16">
        <f>[4]p69!I16</f>
        <v>0</v>
      </c>
      <c r="J16">
        <f>[4]p69!J16</f>
        <v>0</v>
      </c>
      <c r="K16">
        <f>[4]p69!K16</f>
        <v>0</v>
      </c>
    </row>
    <row r="17" spans="1:11">
      <c r="A17" t="s">
        <v>195</v>
      </c>
      <c r="B17">
        <f>[4]p69!B17</f>
        <v>0</v>
      </c>
      <c r="C17">
        <f>[4]p69!C17</f>
        <v>0</v>
      </c>
      <c r="D17">
        <f>[4]p69!D17</f>
        <v>0</v>
      </c>
      <c r="E17">
        <f>[4]p69!E17</f>
        <v>0</v>
      </c>
      <c r="F17">
        <f>[4]p69!F17</f>
        <v>0</v>
      </c>
      <c r="G17">
        <f>[4]p69!G17</f>
        <v>0</v>
      </c>
      <c r="H17">
        <f>[4]p69!H17</f>
        <v>0</v>
      </c>
      <c r="I17">
        <f>[4]p69!I17</f>
        <v>0</v>
      </c>
      <c r="J17">
        <f>[4]p69!J17</f>
        <v>0</v>
      </c>
      <c r="K17">
        <f>[4]p69!K17</f>
        <v>0</v>
      </c>
    </row>
    <row r="18" spans="1:11">
      <c r="A18" t="s">
        <v>196</v>
      </c>
      <c r="B18">
        <f>[4]p69!B18</f>
        <v>0</v>
      </c>
      <c r="C18">
        <f>[4]p69!C18</f>
        <v>0</v>
      </c>
      <c r="D18">
        <f>[4]p69!D18</f>
        <v>0</v>
      </c>
      <c r="E18">
        <f>[4]p69!E18</f>
        <v>0</v>
      </c>
      <c r="F18">
        <f>[4]p69!F18</f>
        <v>0</v>
      </c>
      <c r="G18">
        <f>[4]p69!G18</f>
        <v>0</v>
      </c>
      <c r="H18">
        <f>[4]p69!H18</f>
        <v>0</v>
      </c>
      <c r="I18">
        <f>[4]p69!I18</f>
        <v>0</v>
      </c>
      <c r="J18">
        <f>[4]p69!J18</f>
        <v>0</v>
      </c>
      <c r="K18">
        <f>[4]p69!K18</f>
        <v>0</v>
      </c>
    </row>
    <row r="19" spans="1:11">
      <c r="A19" t="s">
        <v>197</v>
      </c>
      <c r="B19">
        <f>[4]p69!B19</f>
        <v>0</v>
      </c>
      <c r="C19">
        <f>[4]p69!C19</f>
        <v>0</v>
      </c>
      <c r="D19">
        <f>[4]p69!D19</f>
        <v>0</v>
      </c>
      <c r="E19">
        <f>[4]p69!E19</f>
        <v>0</v>
      </c>
      <c r="F19">
        <f>[4]p69!F19</f>
        <v>0</v>
      </c>
      <c r="G19">
        <f>[4]p69!G19</f>
        <v>0</v>
      </c>
      <c r="H19">
        <f>[4]p69!H19</f>
        <v>0</v>
      </c>
      <c r="I19">
        <f>[4]p69!I19</f>
        <v>0</v>
      </c>
      <c r="J19">
        <f>[4]p69!J19</f>
        <v>0</v>
      </c>
      <c r="K19">
        <f>[4]p69!K19</f>
        <v>0</v>
      </c>
    </row>
    <row r="20" spans="1:11">
      <c r="A20" t="s">
        <v>198</v>
      </c>
      <c r="B20">
        <f>[4]p69!B20</f>
        <v>0</v>
      </c>
      <c r="C20">
        <f>[4]p69!C20</f>
        <v>0</v>
      </c>
      <c r="D20">
        <f>[4]p69!D20</f>
        <v>0</v>
      </c>
      <c r="E20">
        <f>[4]p69!E20</f>
        <v>0</v>
      </c>
      <c r="F20">
        <f>[4]p69!F20</f>
        <v>0</v>
      </c>
      <c r="G20">
        <f>[4]p69!G20</f>
        <v>0</v>
      </c>
      <c r="H20">
        <f>[4]p69!H20</f>
        <v>0</v>
      </c>
      <c r="I20">
        <f>[4]p69!I20</f>
        <v>0</v>
      </c>
      <c r="J20">
        <f>[4]p69!J20</f>
        <v>0</v>
      </c>
      <c r="K20">
        <f>[4]p69!K20</f>
        <v>0</v>
      </c>
    </row>
    <row r="21" spans="1:11">
      <c r="A21" t="s">
        <v>199</v>
      </c>
      <c r="B21">
        <f>[4]p69!B21</f>
        <v>0</v>
      </c>
      <c r="C21">
        <f>[4]p69!C21</f>
        <v>0</v>
      </c>
      <c r="D21">
        <f>[4]p69!D21</f>
        <v>0</v>
      </c>
      <c r="E21">
        <f>[4]p69!E21</f>
        <v>0</v>
      </c>
      <c r="F21">
        <f>[4]p69!F21</f>
        <v>0</v>
      </c>
      <c r="G21">
        <f>[4]p69!G21</f>
        <v>0</v>
      </c>
      <c r="H21">
        <f>[4]p69!H21</f>
        <v>0</v>
      </c>
      <c r="I21">
        <f>[4]p69!I21</f>
        <v>0</v>
      </c>
      <c r="J21">
        <f>[4]p69!J21</f>
        <v>0</v>
      </c>
      <c r="K21">
        <f>[4]p69!K21</f>
        <v>0</v>
      </c>
    </row>
    <row r="22" spans="1:11">
      <c r="A22" t="s">
        <v>200</v>
      </c>
      <c r="B22">
        <f>[4]p69!B22</f>
        <v>0</v>
      </c>
      <c r="C22">
        <f>[4]p69!C22</f>
        <v>0</v>
      </c>
      <c r="D22">
        <f>[4]p69!D22</f>
        <v>0</v>
      </c>
      <c r="E22">
        <f>[4]p69!E22</f>
        <v>0</v>
      </c>
      <c r="F22">
        <f>[4]p69!F22</f>
        <v>0</v>
      </c>
      <c r="G22">
        <f>[4]p69!G22</f>
        <v>0</v>
      </c>
      <c r="H22">
        <f>[4]p69!H22</f>
        <v>0</v>
      </c>
      <c r="I22">
        <f>[4]p69!I22</f>
        <v>0</v>
      </c>
      <c r="J22">
        <f>[4]p69!J22</f>
        <v>0</v>
      </c>
      <c r="K22">
        <f>[4]p69!K22</f>
        <v>0</v>
      </c>
    </row>
    <row r="23" spans="1:11">
      <c r="A23" t="s">
        <v>201</v>
      </c>
      <c r="B23">
        <f>[4]p69!B23</f>
        <v>0</v>
      </c>
      <c r="C23">
        <f>[4]p69!C23</f>
        <v>0</v>
      </c>
      <c r="D23">
        <f>[4]p69!D23</f>
        <v>0</v>
      </c>
      <c r="E23">
        <f>[4]p69!E23</f>
        <v>0</v>
      </c>
      <c r="F23">
        <f>[4]p69!F23</f>
        <v>0</v>
      </c>
      <c r="G23">
        <f>[4]p69!G23</f>
        <v>0</v>
      </c>
      <c r="H23">
        <f>[4]p69!H23</f>
        <v>0</v>
      </c>
      <c r="I23">
        <f>[4]p69!I23</f>
        <v>0</v>
      </c>
      <c r="J23">
        <f>[4]p69!J23</f>
        <v>0</v>
      </c>
      <c r="K23">
        <f>[4]p69!K23</f>
        <v>0</v>
      </c>
    </row>
    <row r="24" spans="1:11">
      <c r="A24" t="s">
        <v>202</v>
      </c>
      <c r="B24">
        <f>[4]p69!B24</f>
        <v>0</v>
      </c>
      <c r="C24">
        <f>[4]p69!C24</f>
        <v>0</v>
      </c>
      <c r="D24">
        <f>[4]p69!D24</f>
        <v>0</v>
      </c>
      <c r="E24">
        <f>[4]p69!E24</f>
        <v>0</v>
      </c>
      <c r="F24">
        <f>[4]p69!F24</f>
        <v>0</v>
      </c>
      <c r="G24">
        <f>[4]p69!G24</f>
        <v>0</v>
      </c>
      <c r="H24">
        <f>[4]p69!H24</f>
        <v>0</v>
      </c>
      <c r="I24">
        <f>[4]p69!I24</f>
        <v>0</v>
      </c>
      <c r="J24">
        <f>[4]p69!J24</f>
        <v>0</v>
      </c>
      <c r="K24">
        <f>[4]p69!K24</f>
        <v>0</v>
      </c>
    </row>
    <row r="25" spans="1:11">
      <c r="A25" t="s">
        <v>203</v>
      </c>
      <c r="B25">
        <f>[4]p69!B25</f>
        <v>0</v>
      </c>
      <c r="C25">
        <f>[4]p69!C25</f>
        <v>0</v>
      </c>
      <c r="D25">
        <f>[4]p69!D25</f>
        <v>0</v>
      </c>
      <c r="E25">
        <f>[4]p69!E25</f>
        <v>0</v>
      </c>
      <c r="F25">
        <f>[4]p69!F25</f>
        <v>0</v>
      </c>
      <c r="G25">
        <f>[4]p69!G25</f>
        <v>0</v>
      </c>
      <c r="H25">
        <f>[4]p69!H25</f>
        <v>0</v>
      </c>
      <c r="I25">
        <f>[4]p69!I25</f>
        <v>0</v>
      </c>
      <c r="J25">
        <f>[4]p69!J25</f>
        <v>0</v>
      </c>
      <c r="K25">
        <f>[4]p69!K25</f>
        <v>0</v>
      </c>
    </row>
    <row r="26" spans="1:11">
      <c r="A26" t="s">
        <v>204</v>
      </c>
      <c r="B26">
        <f>[4]p69!B26</f>
        <v>0</v>
      </c>
      <c r="C26">
        <f>[4]p69!C26</f>
        <v>0</v>
      </c>
      <c r="D26">
        <f>[4]p69!D26</f>
        <v>0</v>
      </c>
      <c r="E26">
        <f>[4]p69!E26</f>
        <v>0</v>
      </c>
      <c r="F26">
        <f>[4]p69!F26</f>
        <v>0</v>
      </c>
      <c r="G26">
        <f>[4]p69!G26</f>
        <v>0</v>
      </c>
      <c r="H26">
        <f>[4]p69!H26</f>
        <v>0</v>
      </c>
      <c r="I26">
        <f>[4]p69!I26</f>
        <v>0</v>
      </c>
      <c r="J26">
        <f>[4]p69!J26</f>
        <v>0</v>
      </c>
      <c r="K26">
        <f>[4]p69!K26</f>
        <v>0</v>
      </c>
    </row>
    <row r="27" spans="1:11">
      <c r="A27" t="s">
        <v>205</v>
      </c>
      <c r="B27">
        <f>[4]p69!B27</f>
        <v>0</v>
      </c>
      <c r="C27">
        <f>[4]p69!C27</f>
        <v>0</v>
      </c>
      <c r="D27">
        <f>[4]p69!D27</f>
        <v>0</v>
      </c>
      <c r="E27">
        <f>[4]p69!E27</f>
        <v>0</v>
      </c>
      <c r="F27">
        <f>[4]p69!F27</f>
        <v>0</v>
      </c>
      <c r="G27">
        <f>[4]p69!G27</f>
        <v>0</v>
      </c>
      <c r="H27">
        <f>[4]p69!H27</f>
        <v>0</v>
      </c>
      <c r="I27">
        <f>[4]p69!I27</f>
        <v>0</v>
      </c>
      <c r="J27">
        <f>[4]p69!J27</f>
        <v>0</v>
      </c>
      <c r="K27">
        <f>[4]p69!K27</f>
        <v>0</v>
      </c>
    </row>
    <row r="28" spans="1:11">
      <c r="A28" t="s">
        <v>206</v>
      </c>
      <c r="B28">
        <f>[4]p69!B28</f>
        <v>0</v>
      </c>
      <c r="C28">
        <f>[4]p69!C28</f>
        <v>0</v>
      </c>
      <c r="D28">
        <f>[4]p69!D28</f>
        <v>0</v>
      </c>
      <c r="E28">
        <f>[4]p69!E28</f>
        <v>0</v>
      </c>
      <c r="F28">
        <f>[4]p69!F28</f>
        <v>0</v>
      </c>
      <c r="G28">
        <f>[4]p69!G28</f>
        <v>0</v>
      </c>
      <c r="H28">
        <f>[4]p69!H28</f>
        <v>0</v>
      </c>
      <c r="I28">
        <f>[4]p69!I28</f>
        <v>0</v>
      </c>
      <c r="J28">
        <f>[4]p69!J28</f>
        <v>0</v>
      </c>
      <c r="K28">
        <f>[4]p69!K28</f>
        <v>0</v>
      </c>
    </row>
    <row r="29" spans="1:11">
      <c r="A29" t="s">
        <v>207</v>
      </c>
      <c r="B29">
        <f>[4]p69!B29</f>
        <v>0</v>
      </c>
      <c r="C29">
        <f>[4]p69!C29</f>
        <v>0</v>
      </c>
      <c r="D29">
        <f>[4]p69!D29</f>
        <v>0</v>
      </c>
      <c r="E29">
        <f>[4]p69!E29</f>
        <v>0</v>
      </c>
      <c r="F29">
        <f>[4]p69!F29</f>
        <v>0</v>
      </c>
      <c r="G29">
        <f>[4]p69!G29</f>
        <v>0</v>
      </c>
      <c r="H29">
        <f>[4]p69!H29</f>
        <v>0</v>
      </c>
      <c r="I29">
        <f>[4]p69!I29</f>
        <v>0</v>
      </c>
      <c r="J29">
        <f>[4]p69!J29</f>
        <v>0</v>
      </c>
      <c r="K29">
        <f>[4]p69!K29</f>
        <v>0</v>
      </c>
    </row>
    <row r="30" spans="1:11">
      <c r="A30" t="s">
        <v>208</v>
      </c>
      <c r="B30">
        <f>[4]p69!B30</f>
        <v>0</v>
      </c>
      <c r="C30">
        <f>[4]p69!C30</f>
        <v>0</v>
      </c>
      <c r="D30">
        <f>[4]p69!D30</f>
        <v>0</v>
      </c>
      <c r="E30">
        <f>[4]p69!E30</f>
        <v>0</v>
      </c>
      <c r="F30">
        <f>[4]p69!F30</f>
        <v>0</v>
      </c>
      <c r="G30">
        <f>[4]p69!G30</f>
        <v>0</v>
      </c>
      <c r="H30">
        <f>[4]p69!H30</f>
        <v>0</v>
      </c>
      <c r="I30">
        <f>[4]p69!I30</f>
        <v>0</v>
      </c>
      <c r="J30">
        <f>[4]p69!J30</f>
        <v>0</v>
      </c>
      <c r="K30">
        <f>[4]p69!K30</f>
        <v>0</v>
      </c>
    </row>
    <row r="31" spans="1:11">
      <c r="A31" t="s">
        <v>209</v>
      </c>
      <c r="B31">
        <f>[4]p69!B31</f>
        <v>0</v>
      </c>
      <c r="C31">
        <f>[4]p69!C31</f>
        <v>0</v>
      </c>
      <c r="D31">
        <f>[4]p69!D31</f>
        <v>0</v>
      </c>
      <c r="E31">
        <f>[4]p69!E31</f>
        <v>0</v>
      </c>
      <c r="F31">
        <f>[4]p69!F31</f>
        <v>0</v>
      </c>
      <c r="G31">
        <f>[4]p69!G31</f>
        <v>0</v>
      </c>
      <c r="H31">
        <f>[4]p69!H31</f>
        <v>0</v>
      </c>
      <c r="I31">
        <f>[4]p69!I31</f>
        <v>0</v>
      </c>
      <c r="J31">
        <f>[4]p69!J31</f>
        <v>0</v>
      </c>
      <c r="K31">
        <f>[4]p69!K31</f>
        <v>0</v>
      </c>
    </row>
    <row r="32" spans="1:11">
      <c r="A32" t="s">
        <v>210</v>
      </c>
      <c r="B32">
        <f>[4]p69!B32</f>
        <v>0</v>
      </c>
      <c r="C32">
        <f>[4]p69!C32</f>
        <v>0</v>
      </c>
      <c r="D32">
        <f>[4]p69!D32</f>
        <v>0</v>
      </c>
      <c r="E32">
        <f>[4]p69!E32</f>
        <v>0</v>
      </c>
      <c r="F32">
        <f>[4]p69!F32</f>
        <v>0</v>
      </c>
      <c r="G32">
        <f>[4]p69!G32</f>
        <v>0</v>
      </c>
      <c r="H32">
        <f>[4]p69!H32</f>
        <v>0</v>
      </c>
      <c r="I32">
        <f>[4]p69!I32</f>
        <v>0</v>
      </c>
      <c r="J32">
        <f>[4]p69!J32</f>
        <v>0</v>
      </c>
      <c r="K32">
        <f>[4]p69!K32</f>
        <v>0</v>
      </c>
    </row>
    <row r="33" spans="1:11">
      <c r="A33" t="s">
        <v>211</v>
      </c>
      <c r="B33">
        <f>[4]p69!B33</f>
        <v>0</v>
      </c>
      <c r="C33">
        <f>[4]p69!C33</f>
        <v>0</v>
      </c>
      <c r="D33">
        <f>[4]p69!D33</f>
        <v>0</v>
      </c>
      <c r="E33">
        <f>[4]p69!E33</f>
        <v>0</v>
      </c>
      <c r="F33">
        <f>[4]p69!F33</f>
        <v>0</v>
      </c>
      <c r="G33">
        <f>[4]p69!G33</f>
        <v>0</v>
      </c>
      <c r="H33">
        <f>[4]p69!H33</f>
        <v>0</v>
      </c>
      <c r="I33">
        <f>[4]p69!I33</f>
        <v>0</v>
      </c>
      <c r="J33">
        <f>[4]p69!J33</f>
        <v>0</v>
      </c>
      <c r="K33">
        <f>[4]p69!K33</f>
        <v>0</v>
      </c>
    </row>
    <row r="34" spans="1:11">
      <c r="A34" t="s">
        <v>212</v>
      </c>
      <c r="B34">
        <f>[4]p69!B34</f>
        <v>0</v>
      </c>
      <c r="C34">
        <f>[4]p69!C34</f>
        <v>0</v>
      </c>
      <c r="D34">
        <f>[4]p69!D34</f>
        <v>0</v>
      </c>
      <c r="E34">
        <f>[4]p69!E34</f>
        <v>0</v>
      </c>
      <c r="F34">
        <f>[4]p69!F34</f>
        <v>0</v>
      </c>
      <c r="G34">
        <f>[4]p69!G34</f>
        <v>0</v>
      </c>
      <c r="H34">
        <f>[4]p69!H34</f>
        <v>0</v>
      </c>
      <c r="I34">
        <f>[4]p69!I34</f>
        <v>0</v>
      </c>
      <c r="J34">
        <f>[4]p69!J34</f>
        <v>0</v>
      </c>
      <c r="K34">
        <f>[4]p69!K34</f>
        <v>0</v>
      </c>
    </row>
    <row r="35" spans="1:11">
      <c r="A35" t="s">
        <v>213</v>
      </c>
      <c r="B35">
        <f>[4]p69!B35</f>
        <v>0</v>
      </c>
      <c r="C35">
        <f>[4]p69!C35</f>
        <v>0</v>
      </c>
      <c r="D35">
        <f>[4]p69!D35</f>
        <v>0</v>
      </c>
      <c r="E35">
        <f>[4]p69!E35</f>
        <v>0</v>
      </c>
      <c r="F35">
        <f>[4]p69!F35</f>
        <v>0</v>
      </c>
      <c r="G35">
        <f>[4]p69!G35</f>
        <v>0</v>
      </c>
      <c r="H35">
        <f>[4]p69!H35</f>
        <v>0</v>
      </c>
      <c r="I35">
        <f>[4]p69!I35</f>
        <v>0</v>
      </c>
      <c r="J35">
        <f>[4]p69!J35</f>
        <v>0</v>
      </c>
      <c r="K35">
        <f>[4]p69!K35</f>
        <v>0</v>
      </c>
    </row>
    <row r="36" spans="1:11">
      <c r="A36" t="s">
        <v>214</v>
      </c>
      <c r="B36">
        <f>[4]p69!B36</f>
        <v>0</v>
      </c>
      <c r="C36">
        <f>[4]p69!C36</f>
        <v>0</v>
      </c>
      <c r="D36">
        <f>[4]p69!D36</f>
        <v>0</v>
      </c>
      <c r="E36">
        <f>[4]p69!E36</f>
        <v>0</v>
      </c>
      <c r="F36">
        <f>[4]p69!F36</f>
        <v>0</v>
      </c>
      <c r="G36">
        <f>[4]p69!G36</f>
        <v>0</v>
      </c>
      <c r="H36">
        <f>[4]p69!H36</f>
        <v>0</v>
      </c>
      <c r="I36">
        <f>[4]p69!I36</f>
        <v>0</v>
      </c>
      <c r="J36">
        <f>[4]p69!J36</f>
        <v>0</v>
      </c>
      <c r="K36">
        <f>[4]p69!K36</f>
        <v>0</v>
      </c>
    </row>
    <row r="37" spans="1:11">
      <c r="A37" t="s">
        <v>215</v>
      </c>
      <c r="B37">
        <f>[4]p69!B37</f>
        <v>0</v>
      </c>
      <c r="C37">
        <f>[4]p69!C37</f>
        <v>0</v>
      </c>
      <c r="D37">
        <f>[4]p69!D37</f>
        <v>0</v>
      </c>
      <c r="E37">
        <f>[4]p69!E37</f>
        <v>0</v>
      </c>
      <c r="F37">
        <f>[4]p69!F37</f>
        <v>0</v>
      </c>
      <c r="G37">
        <f>[4]p69!G37</f>
        <v>0</v>
      </c>
      <c r="H37">
        <f>[4]p69!H37</f>
        <v>0</v>
      </c>
      <c r="I37">
        <f>[4]p69!I37</f>
        <v>0</v>
      </c>
      <c r="J37">
        <f>[4]p69!J37</f>
        <v>0</v>
      </c>
      <c r="K37">
        <f>[4]p69!K37</f>
        <v>0</v>
      </c>
    </row>
    <row r="38" spans="1:11">
      <c r="A38" t="s">
        <v>216</v>
      </c>
      <c r="B38">
        <f>[4]p69!B38</f>
        <v>0</v>
      </c>
      <c r="C38">
        <f>[4]p69!C38</f>
        <v>0</v>
      </c>
      <c r="D38">
        <f>[4]p69!D38</f>
        <v>0</v>
      </c>
      <c r="E38">
        <f>[4]p69!E38</f>
        <v>0</v>
      </c>
      <c r="F38">
        <f>[4]p69!F38</f>
        <v>0</v>
      </c>
      <c r="G38">
        <f>[4]p69!G38</f>
        <v>0</v>
      </c>
      <c r="H38">
        <f>[4]p69!H38</f>
        <v>0</v>
      </c>
      <c r="I38">
        <f>[4]p69!I38</f>
        <v>0</v>
      </c>
      <c r="J38">
        <f>[4]p69!J38</f>
        <v>0</v>
      </c>
      <c r="K38">
        <f>[4]p69!K38</f>
        <v>0</v>
      </c>
    </row>
    <row r="39" spans="1:11">
      <c r="A39" t="s">
        <v>217</v>
      </c>
      <c r="B39">
        <f>[4]p69!B39</f>
        <v>0</v>
      </c>
      <c r="C39">
        <f>[4]p69!C39</f>
        <v>0</v>
      </c>
      <c r="D39">
        <f>[4]p69!D39</f>
        <v>0</v>
      </c>
      <c r="E39">
        <f>[4]p69!E39</f>
        <v>0</v>
      </c>
      <c r="F39">
        <f>[4]p69!F39</f>
        <v>0</v>
      </c>
      <c r="G39">
        <f>[4]p69!G39</f>
        <v>0</v>
      </c>
      <c r="H39">
        <f>[4]p69!H39</f>
        <v>0</v>
      </c>
      <c r="I39">
        <f>[4]p69!I39</f>
        <v>0</v>
      </c>
      <c r="J39">
        <f>[4]p69!J39</f>
        <v>0</v>
      </c>
      <c r="K39">
        <f>[4]p69!K39</f>
        <v>0</v>
      </c>
    </row>
    <row r="40" spans="1:11">
      <c r="A40" t="s">
        <v>218</v>
      </c>
      <c r="B40">
        <f>[4]p69!B40</f>
        <v>0</v>
      </c>
      <c r="C40">
        <f>[4]p69!C40</f>
        <v>0</v>
      </c>
      <c r="D40">
        <f>[4]p69!D40</f>
        <v>0</v>
      </c>
      <c r="E40">
        <f>[4]p69!E40</f>
        <v>0</v>
      </c>
      <c r="F40">
        <f>[4]p69!F40</f>
        <v>0</v>
      </c>
      <c r="G40">
        <f>[4]p69!G40</f>
        <v>0</v>
      </c>
      <c r="H40">
        <f>[4]p69!H40</f>
        <v>0</v>
      </c>
      <c r="I40">
        <f>[4]p69!I40</f>
        <v>0</v>
      </c>
      <c r="J40">
        <f>[4]p69!J40</f>
        <v>0</v>
      </c>
      <c r="K40">
        <f>[4]p69!K40</f>
        <v>0</v>
      </c>
    </row>
    <row r="41" spans="1:11">
      <c r="A41" t="s">
        <v>219</v>
      </c>
      <c r="B41">
        <f>[4]p69!B41</f>
        <v>0</v>
      </c>
      <c r="C41">
        <f>[4]p69!C41</f>
        <v>0</v>
      </c>
      <c r="D41">
        <f>[4]p69!D41</f>
        <v>0</v>
      </c>
      <c r="E41">
        <f>[4]p69!E41</f>
        <v>0</v>
      </c>
      <c r="F41">
        <f>[4]p69!F41</f>
        <v>0</v>
      </c>
      <c r="G41">
        <f>[4]p69!G41</f>
        <v>0</v>
      </c>
      <c r="H41">
        <f>[4]p69!H41</f>
        <v>0</v>
      </c>
      <c r="I41">
        <f>[4]p69!I41</f>
        <v>0</v>
      </c>
      <c r="J41">
        <f>[4]p69!J41</f>
        <v>0</v>
      </c>
      <c r="K41">
        <f>[4]p69!K41</f>
        <v>0</v>
      </c>
    </row>
    <row r="42" spans="1:11">
      <c r="A42" t="s">
        <v>220</v>
      </c>
      <c r="B42">
        <f>[4]p69!B42</f>
        <v>0</v>
      </c>
      <c r="C42">
        <f>[4]p69!C42</f>
        <v>0</v>
      </c>
      <c r="D42">
        <f>[4]p69!D42</f>
        <v>0</v>
      </c>
      <c r="E42">
        <f>[4]p69!E42</f>
        <v>0</v>
      </c>
      <c r="F42">
        <f>[4]p69!F42</f>
        <v>0</v>
      </c>
      <c r="G42">
        <f>[4]p69!G42</f>
        <v>0</v>
      </c>
      <c r="H42">
        <f>[4]p69!H42</f>
        <v>0</v>
      </c>
      <c r="I42">
        <f>[4]p69!I42</f>
        <v>0</v>
      </c>
      <c r="J42">
        <f>[4]p69!J42</f>
        <v>0</v>
      </c>
      <c r="K42">
        <f>[4]p69!K42</f>
        <v>0</v>
      </c>
    </row>
    <row r="43" spans="1:11">
      <c r="A43" t="s">
        <v>221</v>
      </c>
      <c r="B43">
        <f>[4]p69!B43</f>
        <v>0</v>
      </c>
      <c r="C43">
        <f>[4]p69!C43</f>
        <v>0</v>
      </c>
      <c r="D43">
        <f>[4]p69!D43</f>
        <v>0</v>
      </c>
      <c r="E43">
        <f>[4]p69!E43</f>
        <v>0</v>
      </c>
      <c r="F43">
        <f>[4]p69!F43</f>
        <v>0</v>
      </c>
      <c r="G43">
        <f>[4]p69!G43</f>
        <v>0</v>
      </c>
      <c r="H43">
        <f>[4]p69!H43</f>
        <v>0</v>
      </c>
      <c r="I43">
        <f>[4]p69!I43</f>
        <v>0</v>
      </c>
      <c r="J43">
        <f>[4]p69!J43</f>
        <v>0</v>
      </c>
      <c r="K43">
        <f>[4]p69!K43</f>
        <v>0</v>
      </c>
    </row>
    <row r="44" spans="1:11">
      <c r="A44" t="s">
        <v>222</v>
      </c>
      <c r="B44">
        <f>[4]p69!B44</f>
        <v>0</v>
      </c>
      <c r="C44">
        <f>[4]p69!C44</f>
        <v>0</v>
      </c>
      <c r="D44">
        <f>[4]p69!D44</f>
        <v>0</v>
      </c>
      <c r="E44">
        <f>[4]p69!E44</f>
        <v>0</v>
      </c>
      <c r="F44">
        <f>[4]p69!F44</f>
        <v>0</v>
      </c>
      <c r="G44">
        <f>[4]p69!G44</f>
        <v>0</v>
      </c>
      <c r="H44">
        <f>[4]p69!H44</f>
        <v>0</v>
      </c>
      <c r="I44">
        <f>[4]p69!I44</f>
        <v>0</v>
      </c>
      <c r="J44">
        <f>[4]p69!J44</f>
        <v>0</v>
      </c>
      <c r="K44">
        <f>[4]p69!K44</f>
        <v>0</v>
      </c>
    </row>
    <row r="45" spans="1:11">
      <c r="A45" t="s">
        <v>223</v>
      </c>
      <c r="B45">
        <f>[4]p69!B45</f>
        <v>0</v>
      </c>
      <c r="C45">
        <f>[4]p69!C45</f>
        <v>0</v>
      </c>
      <c r="D45">
        <f>[4]p69!D45</f>
        <v>0</v>
      </c>
      <c r="E45">
        <f>[4]p69!E45</f>
        <v>0</v>
      </c>
      <c r="F45">
        <f>[4]p69!F45</f>
        <v>0</v>
      </c>
      <c r="G45">
        <f>[4]p69!G45</f>
        <v>0</v>
      </c>
      <c r="H45">
        <f>[4]p69!H45</f>
        <v>0</v>
      </c>
      <c r="I45">
        <f>[4]p69!I45</f>
        <v>0</v>
      </c>
      <c r="J45">
        <f>[4]p69!J45</f>
        <v>0</v>
      </c>
      <c r="K45">
        <f>[4]p69!K45</f>
        <v>0</v>
      </c>
    </row>
    <row r="46" spans="1:11">
      <c r="A46" t="s">
        <v>224</v>
      </c>
      <c r="B46">
        <f>[4]p69!B46</f>
        <v>0</v>
      </c>
      <c r="C46">
        <f>[4]p69!C46</f>
        <v>0</v>
      </c>
      <c r="D46">
        <f>[4]p69!D46</f>
        <v>0</v>
      </c>
      <c r="E46">
        <f>[4]p69!E46</f>
        <v>0</v>
      </c>
      <c r="F46">
        <f>[4]p69!F46</f>
        <v>0</v>
      </c>
      <c r="G46">
        <f>[4]p69!G46</f>
        <v>0</v>
      </c>
      <c r="H46">
        <f>[4]p69!H46</f>
        <v>0</v>
      </c>
      <c r="I46">
        <f>[4]p69!I46</f>
        <v>0</v>
      </c>
      <c r="J46">
        <f>[4]p69!J46</f>
        <v>0</v>
      </c>
      <c r="K46">
        <f>[4]p69!K46</f>
        <v>0</v>
      </c>
    </row>
    <row r="47" spans="1:11">
      <c r="A47" t="s">
        <v>225</v>
      </c>
      <c r="B47">
        <f>[4]p69!B47</f>
        <v>0</v>
      </c>
      <c r="C47">
        <f>[4]p69!C47</f>
        <v>0</v>
      </c>
      <c r="D47">
        <f>[4]p69!D47</f>
        <v>0</v>
      </c>
      <c r="E47">
        <f>[4]p69!E47</f>
        <v>0</v>
      </c>
      <c r="F47">
        <f>[4]p69!F47</f>
        <v>0</v>
      </c>
      <c r="G47">
        <f>[4]p69!G47</f>
        <v>0</v>
      </c>
      <c r="H47">
        <f>[4]p69!H47</f>
        <v>0</v>
      </c>
      <c r="I47">
        <f>[4]p69!I47</f>
        <v>0</v>
      </c>
      <c r="J47">
        <f>[4]p69!J47</f>
        <v>0</v>
      </c>
      <c r="K47">
        <f>[4]p69!K47</f>
        <v>0</v>
      </c>
    </row>
    <row r="48" spans="1:11">
      <c r="A48" t="s">
        <v>226</v>
      </c>
      <c r="B48">
        <f>[4]p69!B48</f>
        <v>0</v>
      </c>
      <c r="C48">
        <f>[4]p69!C48</f>
        <v>0</v>
      </c>
      <c r="D48">
        <f>[4]p69!D48</f>
        <v>0</v>
      </c>
      <c r="E48">
        <f>[4]p69!E48</f>
        <v>0</v>
      </c>
      <c r="F48">
        <f>[4]p69!F48</f>
        <v>0</v>
      </c>
      <c r="G48">
        <f>[4]p69!G48</f>
        <v>0</v>
      </c>
      <c r="H48">
        <f>[4]p69!H48</f>
        <v>0</v>
      </c>
      <c r="I48">
        <f>[4]p69!I48</f>
        <v>0</v>
      </c>
      <c r="J48">
        <f>[4]p69!J48</f>
        <v>0</v>
      </c>
      <c r="K48">
        <f>[4]p69!K48</f>
        <v>0</v>
      </c>
    </row>
    <row r="49" spans="1:20">
      <c r="A49" t="s">
        <v>227</v>
      </c>
      <c r="B49">
        <f>[4]p69!B49</f>
        <v>0</v>
      </c>
      <c r="C49">
        <f>[4]p69!C49</f>
        <v>0</v>
      </c>
      <c r="D49">
        <f>[4]p69!D49</f>
        <v>0</v>
      </c>
      <c r="E49">
        <f>[4]p69!E49</f>
        <v>0</v>
      </c>
      <c r="F49">
        <f>[4]p69!F49</f>
        <v>0</v>
      </c>
      <c r="G49">
        <f>[4]p69!G49</f>
        <v>0</v>
      </c>
      <c r="H49">
        <f>[4]p69!H49</f>
        <v>0</v>
      </c>
      <c r="I49">
        <f>[4]p69!I49</f>
        <v>0</v>
      </c>
      <c r="J49">
        <f>[4]p69!J49</f>
        <v>0</v>
      </c>
      <c r="K49">
        <f>[4]p69!K49</f>
        <v>0</v>
      </c>
    </row>
    <row r="50" spans="1:20">
      <c r="A50" t="s">
        <v>228</v>
      </c>
      <c r="B50">
        <f>[4]p69!B50</f>
        <v>0</v>
      </c>
      <c r="C50">
        <f>[4]p69!C50</f>
        <v>0</v>
      </c>
      <c r="D50">
        <f>[4]p69!D50</f>
        <v>0</v>
      </c>
      <c r="E50">
        <f>[4]p69!E50</f>
        <v>0</v>
      </c>
      <c r="F50">
        <f>[4]p69!F50</f>
        <v>0</v>
      </c>
      <c r="G50">
        <f>[4]p69!G50</f>
        <v>0</v>
      </c>
      <c r="H50">
        <f>[4]p69!H50</f>
        <v>0</v>
      </c>
      <c r="I50">
        <f>[4]p69!I50</f>
        <v>0</v>
      </c>
      <c r="J50">
        <f>[4]p69!J50</f>
        <v>0</v>
      </c>
      <c r="K50">
        <f>[4]p69!K50</f>
        <v>0</v>
      </c>
    </row>
    <row r="51" spans="1:20" ht="14" thickBot="1">
      <c r="A51" s="34" t="s">
        <v>229</v>
      </c>
      <c r="B51" s="34">
        <f>[4]p69!B51</f>
        <v>0</v>
      </c>
      <c r="C51" s="34">
        <f>[4]p69!C51</f>
        <v>0</v>
      </c>
      <c r="D51" s="34">
        <f>[4]p69!D51</f>
        <v>0</v>
      </c>
      <c r="E51" s="34">
        <f>[4]p69!E51</f>
        <v>0</v>
      </c>
      <c r="F51" s="34">
        <f>[4]p69!F51</f>
        <v>0</v>
      </c>
      <c r="G51" s="34">
        <f>[4]p69!G51</f>
        <v>0</v>
      </c>
      <c r="H51" s="34">
        <f>[4]p69!H51</f>
        <v>0</v>
      </c>
      <c r="I51" s="34">
        <f>[4]p69!I51</f>
        <v>0</v>
      </c>
      <c r="J51" s="34">
        <f>[4]p69!J51</f>
        <v>0</v>
      </c>
      <c r="K51" s="34">
        <f>[4]p69!K51</f>
        <v>0</v>
      </c>
      <c r="L51" s="34"/>
      <c r="M51" s="34"/>
    </row>
    <row r="52" spans="1:20">
      <c r="A52" t="s">
        <v>115</v>
      </c>
      <c r="B52">
        <f>[4]p69!B52</f>
        <v>0</v>
      </c>
      <c r="C52">
        <f>[4]p69!C52</f>
        <v>0</v>
      </c>
      <c r="D52">
        <f>[4]p69!D52</f>
        <v>0</v>
      </c>
      <c r="E52">
        <f>[4]p69!E52</f>
        <v>0</v>
      </c>
      <c r="F52">
        <f>[4]p69!F52</f>
        <v>0</v>
      </c>
      <c r="G52">
        <f>[4]p69!G52</f>
        <v>0</v>
      </c>
      <c r="H52">
        <f>[4]p69!H52</f>
        <v>0</v>
      </c>
      <c r="I52">
        <f>[4]p69!I52</f>
        <v>0</v>
      </c>
      <c r="J52">
        <f>[4]p69!J52</f>
        <v>0</v>
      </c>
      <c r="K52">
        <f>[4]p69!K52</f>
        <v>0</v>
      </c>
      <c r="M52" s="28"/>
    </row>
    <row r="53" spans="1:20">
      <c r="A53" t="s">
        <v>116</v>
      </c>
      <c r="B53">
        <f>[4]p69!B53</f>
        <v>0</v>
      </c>
      <c r="C53">
        <f>[4]p69!C53</f>
        <v>0</v>
      </c>
      <c r="D53">
        <f>[4]p69!D53</f>
        <v>0</v>
      </c>
      <c r="E53">
        <f>[4]p69!E53</f>
        <v>0</v>
      </c>
      <c r="F53">
        <f>[4]p69!F53</f>
        <v>0</v>
      </c>
      <c r="G53">
        <f>[4]p69!G53</f>
        <v>0</v>
      </c>
      <c r="H53">
        <f>[4]p69!H53</f>
        <v>0</v>
      </c>
      <c r="I53">
        <f>[4]p69!I53</f>
        <v>0</v>
      </c>
      <c r="J53">
        <f>[4]p69!J53</f>
        <v>0</v>
      </c>
      <c r="K53">
        <f>[4]p69!K53</f>
        <v>0</v>
      </c>
      <c r="N53" s="10"/>
      <c r="O53" s="10"/>
      <c r="P53" s="10"/>
      <c r="Q53" s="10"/>
      <c r="R53" s="10"/>
    </row>
    <row r="54" spans="1:20">
      <c r="A54" t="s">
        <v>230</v>
      </c>
      <c r="B54">
        <f>[4]p69!B54</f>
        <v>0</v>
      </c>
      <c r="C54">
        <f>[4]p69!C54</f>
        <v>0</v>
      </c>
      <c r="D54">
        <f>[4]p69!D54</f>
        <v>0</v>
      </c>
      <c r="E54">
        <f>[4]p69!E54</f>
        <v>0</v>
      </c>
      <c r="F54">
        <f>[4]p69!F54</f>
        <v>0</v>
      </c>
      <c r="G54">
        <f>[4]p69!G54</f>
        <v>0</v>
      </c>
      <c r="H54">
        <f>[4]p69!H54</f>
        <v>0</v>
      </c>
      <c r="I54">
        <f>[4]p69!I54</f>
        <v>0</v>
      </c>
      <c r="J54">
        <f>[4]p69!J54</f>
        <v>0</v>
      </c>
      <c r="K54">
        <f>[4]p69!K54</f>
        <v>0</v>
      </c>
      <c r="N54" s="32"/>
      <c r="O54" s="32"/>
      <c r="P54" s="32"/>
      <c r="Q54" s="32"/>
      <c r="R54" s="32"/>
      <c r="S54" s="32"/>
      <c r="T54" s="33"/>
    </row>
    <row r="55" spans="1:20">
      <c r="A55" t="s">
        <v>231</v>
      </c>
      <c r="B55">
        <f>[4]p69!B55</f>
        <v>0</v>
      </c>
      <c r="C55">
        <f>[4]p69!C55</f>
        <v>0</v>
      </c>
      <c r="D55">
        <f>[4]p69!D55</f>
        <v>0</v>
      </c>
      <c r="E55">
        <f>[4]p69!E55</f>
        <v>0</v>
      </c>
      <c r="F55">
        <f>[4]p69!F55</f>
        <v>0</v>
      </c>
      <c r="G55">
        <f>[4]p69!G55</f>
        <v>0</v>
      </c>
      <c r="H55">
        <f>[4]p69!H55</f>
        <v>0</v>
      </c>
      <c r="I55">
        <f>[4]p69!I55</f>
        <v>0</v>
      </c>
      <c r="J55">
        <f>[4]p69!J55</f>
        <v>0</v>
      </c>
      <c r="K55">
        <f>[4]p69!K55</f>
        <v>0</v>
      </c>
      <c r="N55" s="32"/>
      <c r="O55" s="32"/>
      <c r="P55" s="32"/>
      <c r="Q55" s="32"/>
      <c r="R55" s="32"/>
      <c r="S55" s="32"/>
      <c r="T55" s="33"/>
    </row>
    <row r="56" spans="1:20">
      <c r="A56" t="s">
        <v>232</v>
      </c>
      <c r="B56">
        <f>[4]p69!B56</f>
        <v>0</v>
      </c>
      <c r="C56">
        <f>[4]p69!C56</f>
        <v>0</v>
      </c>
      <c r="D56">
        <f>[4]p69!D56</f>
        <v>0</v>
      </c>
      <c r="E56">
        <f>[4]p69!E56</f>
        <v>0</v>
      </c>
      <c r="F56">
        <f>[4]p69!F56</f>
        <v>0</v>
      </c>
      <c r="G56">
        <f>[4]p69!G56</f>
        <v>0</v>
      </c>
      <c r="H56">
        <f>[4]p69!H56</f>
        <v>0</v>
      </c>
      <c r="I56">
        <f>[4]p69!I56</f>
        <v>0</v>
      </c>
      <c r="J56">
        <f>[4]p69!J56</f>
        <v>0</v>
      </c>
      <c r="K56">
        <f>[4]p69!K56</f>
        <v>0</v>
      </c>
      <c r="T56" s="33"/>
    </row>
    <row r="57" spans="1:20">
      <c r="A57" t="s">
        <v>233</v>
      </c>
      <c r="B57">
        <f>[4]p69!B57</f>
        <v>0</v>
      </c>
      <c r="C57">
        <f>[4]p69!C57</f>
        <v>0</v>
      </c>
      <c r="D57">
        <f>[4]p69!D57</f>
        <v>0</v>
      </c>
      <c r="E57">
        <f>[4]p69!E57</f>
        <v>0</v>
      </c>
      <c r="F57">
        <f>[4]p69!F57</f>
        <v>0</v>
      </c>
      <c r="G57">
        <f>[4]p69!G57</f>
        <v>0</v>
      </c>
      <c r="H57">
        <f>[4]p69!H57</f>
        <v>0</v>
      </c>
      <c r="I57">
        <f>[4]p69!I57</f>
        <v>0</v>
      </c>
      <c r="J57">
        <f>[4]p69!J57</f>
        <v>0</v>
      </c>
      <c r="K57">
        <f>[4]p69!K57</f>
        <v>0</v>
      </c>
      <c r="M57" s="28"/>
      <c r="N57" s="10"/>
      <c r="O57" s="10"/>
      <c r="P57" s="10"/>
      <c r="Q57" s="10"/>
      <c r="R57" s="10"/>
      <c r="T57" s="33"/>
    </row>
    <row r="58" spans="1:20">
      <c r="A58" t="s">
        <v>234</v>
      </c>
      <c r="B58">
        <f>[4]p69!B58</f>
        <v>0</v>
      </c>
      <c r="C58">
        <f>[4]p69!C58</f>
        <v>0</v>
      </c>
      <c r="D58">
        <f>[4]p69!D58</f>
        <v>0</v>
      </c>
      <c r="E58">
        <f>[4]p69!E58</f>
        <v>0</v>
      </c>
      <c r="F58">
        <f>[4]p69!F58</f>
        <v>0</v>
      </c>
      <c r="G58">
        <f>[4]p69!G58</f>
        <v>0</v>
      </c>
      <c r="H58">
        <f>[4]p69!H58</f>
        <v>0</v>
      </c>
      <c r="I58">
        <f>[4]p69!I58</f>
        <v>0</v>
      </c>
      <c r="J58">
        <f>[4]p69!J58</f>
        <v>0</v>
      </c>
      <c r="K58">
        <f>[4]p69!K58</f>
        <v>0</v>
      </c>
      <c r="N58" s="32"/>
      <c r="O58" s="32"/>
      <c r="P58" s="32"/>
      <c r="Q58" s="32"/>
      <c r="R58" s="32"/>
      <c r="S58" s="32"/>
      <c r="T58" s="33"/>
    </row>
    <row r="59" spans="1:20">
      <c r="A59" t="s">
        <v>235</v>
      </c>
      <c r="B59">
        <f>[4]p69!B59</f>
        <v>0</v>
      </c>
      <c r="C59">
        <f>[4]p69!C59</f>
        <v>0</v>
      </c>
      <c r="D59">
        <f>[4]p69!D59</f>
        <v>0</v>
      </c>
      <c r="E59">
        <f>[4]p69!E59</f>
        <v>0</v>
      </c>
      <c r="F59">
        <f>[4]p69!F59</f>
        <v>0</v>
      </c>
      <c r="G59">
        <f>[4]p69!G59</f>
        <v>0</v>
      </c>
      <c r="H59">
        <f>[4]p69!H59</f>
        <v>0</v>
      </c>
      <c r="I59">
        <f>[4]p69!I59</f>
        <v>0</v>
      </c>
      <c r="J59">
        <f>[4]p69!J59</f>
        <v>0</v>
      </c>
      <c r="K59">
        <f>[4]p69!K59</f>
        <v>0</v>
      </c>
      <c r="N59" s="32"/>
      <c r="O59" s="32"/>
      <c r="P59" s="32"/>
      <c r="Q59" s="32"/>
      <c r="R59" s="32"/>
      <c r="S59" s="32"/>
      <c r="T59" s="33"/>
    </row>
    <row r="60" spans="1:20">
      <c r="A60" t="s">
        <v>236</v>
      </c>
      <c r="B60">
        <f>[4]p69!B60</f>
        <v>0</v>
      </c>
      <c r="C60">
        <f>[4]p69!C60</f>
        <v>0</v>
      </c>
      <c r="D60">
        <f>[4]p69!D60</f>
        <v>0</v>
      </c>
      <c r="E60">
        <f>[4]p69!E60</f>
        <v>0</v>
      </c>
      <c r="F60">
        <f>[4]p69!F60</f>
        <v>0</v>
      </c>
      <c r="G60">
        <f>[4]p69!G60</f>
        <v>0</v>
      </c>
      <c r="H60">
        <f>[4]p69!H60</f>
        <v>0</v>
      </c>
      <c r="I60">
        <f>[4]p69!I60</f>
        <v>0</v>
      </c>
      <c r="J60">
        <f>[4]p69!J60</f>
        <v>0</v>
      </c>
      <c r="K60">
        <f>[4]p69!K60</f>
        <v>0</v>
      </c>
    </row>
    <row r="61" spans="1:20">
      <c r="A61" t="s">
        <v>237</v>
      </c>
      <c r="B61">
        <f>[4]p69!B61</f>
        <v>0</v>
      </c>
      <c r="C61">
        <f>[4]p69!C61</f>
        <v>0</v>
      </c>
      <c r="D61">
        <f>[4]p69!D61</f>
        <v>0</v>
      </c>
      <c r="E61">
        <f>[4]p69!E61</f>
        <v>0</v>
      </c>
      <c r="F61">
        <f>[4]p69!F61</f>
        <v>0</v>
      </c>
      <c r="G61">
        <f>[4]p69!G61</f>
        <v>0</v>
      </c>
      <c r="H61">
        <f>[4]p69!H61</f>
        <v>0</v>
      </c>
      <c r="I61">
        <f>[4]p69!I61</f>
        <v>0</v>
      </c>
      <c r="J61">
        <f>[4]p69!J61</f>
        <v>0</v>
      </c>
      <c r="K61">
        <f>[4]p69!K61</f>
        <v>0</v>
      </c>
    </row>
    <row r="62" spans="1:20">
      <c r="A62" t="s">
        <v>121</v>
      </c>
      <c r="B62">
        <f>[4]p69!B62</f>
        <v>0</v>
      </c>
      <c r="C62">
        <f>[4]p69!C62</f>
        <v>0</v>
      </c>
      <c r="D62">
        <f>[4]p69!D62</f>
        <v>0</v>
      </c>
      <c r="E62">
        <f>[4]p69!E62</f>
        <v>0</v>
      </c>
      <c r="F62">
        <f>[4]p69!F62</f>
        <v>0</v>
      </c>
      <c r="G62">
        <f>[4]p69!G62</f>
        <v>0</v>
      </c>
      <c r="H62">
        <f>[4]p69!H62</f>
        <v>0</v>
      </c>
      <c r="I62">
        <f>[4]p69!I62</f>
        <v>0</v>
      </c>
      <c r="J62">
        <f>[4]p69!J62</f>
        <v>0</v>
      </c>
      <c r="K62">
        <f>[4]p69!K62</f>
        <v>0</v>
      </c>
    </row>
    <row r="63" spans="1:20">
      <c r="A63" t="s">
        <v>122</v>
      </c>
      <c r="B63">
        <f>[4]p69!B63</f>
        <v>0</v>
      </c>
      <c r="C63">
        <f>[4]p69!C63</f>
        <v>0</v>
      </c>
      <c r="D63">
        <f>[4]p69!D63</f>
        <v>0</v>
      </c>
      <c r="E63">
        <f>[4]p69!E63</f>
        <v>0</v>
      </c>
      <c r="F63">
        <f>[4]p69!F63</f>
        <v>0</v>
      </c>
      <c r="G63">
        <f>[4]p69!G63</f>
        <v>0</v>
      </c>
      <c r="H63">
        <f>[4]p69!H63</f>
        <v>0</v>
      </c>
      <c r="I63">
        <f>[4]p69!I63</f>
        <v>0</v>
      </c>
      <c r="J63">
        <f>[4]p69!J63</f>
        <v>0</v>
      </c>
      <c r="K63">
        <f>[4]p69!K63</f>
        <v>0</v>
      </c>
    </row>
    <row r="64" spans="1:20">
      <c r="A64" t="s">
        <v>238</v>
      </c>
      <c r="B64">
        <f>[4]p69!B64</f>
        <v>0</v>
      </c>
      <c r="C64">
        <f>[4]p69!C64</f>
        <v>0</v>
      </c>
      <c r="D64">
        <f>[4]p69!D64</f>
        <v>0</v>
      </c>
      <c r="E64">
        <f>[4]p69!E64</f>
        <v>0</v>
      </c>
      <c r="F64">
        <f>[4]p69!F64</f>
        <v>0</v>
      </c>
      <c r="G64">
        <f>[4]p69!G64</f>
        <v>0</v>
      </c>
      <c r="H64">
        <f>[4]p69!H64</f>
        <v>0</v>
      </c>
      <c r="I64">
        <f>[4]p69!I64</f>
        <v>0</v>
      </c>
      <c r="J64">
        <f>[4]p69!J64</f>
        <v>0</v>
      </c>
      <c r="K64">
        <f>[4]p69!K64</f>
        <v>0</v>
      </c>
    </row>
    <row r="65" spans="1:13">
      <c r="A65" t="s">
        <v>239</v>
      </c>
      <c r="B65">
        <f>[4]p69!B65</f>
        <v>0</v>
      </c>
      <c r="C65">
        <f>[4]p69!C65</f>
        <v>0</v>
      </c>
      <c r="D65">
        <f>[4]p69!D65</f>
        <v>0</v>
      </c>
      <c r="E65">
        <f>[4]p69!E65</f>
        <v>0</v>
      </c>
      <c r="F65">
        <f>[4]p69!F65</f>
        <v>0</v>
      </c>
      <c r="G65">
        <f>[4]p69!G65</f>
        <v>0</v>
      </c>
      <c r="H65">
        <f>[4]p69!H65</f>
        <v>0</v>
      </c>
      <c r="I65">
        <f>[4]p69!I65</f>
        <v>0</v>
      </c>
      <c r="J65">
        <f>[4]p69!J65</f>
        <v>0</v>
      </c>
      <c r="K65">
        <f>[4]p69!K65</f>
        <v>0</v>
      </c>
    </row>
    <row r="66" spans="1:13">
      <c r="A66" t="s">
        <v>125</v>
      </c>
      <c r="B66">
        <f>[4]p69!B66</f>
        <v>0</v>
      </c>
      <c r="C66">
        <f>[4]p69!C66</f>
        <v>0</v>
      </c>
      <c r="D66">
        <f>[4]p69!D66</f>
        <v>0</v>
      </c>
      <c r="E66">
        <f>[4]p69!E66</f>
        <v>0</v>
      </c>
      <c r="F66">
        <f>[4]p69!F66</f>
        <v>0</v>
      </c>
      <c r="G66">
        <f>[4]p69!G66</f>
        <v>0</v>
      </c>
      <c r="H66">
        <f>[4]p69!H66</f>
        <v>0</v>
      </c>
      <c r="I66">
        <f>[4]p69!I66</f>
        <v>0</v>
      </c>
      <c r="J66">
        <f>[4]p69!J66</f>
        <v>0</v>
      </c>
      <c r="K66">
        <f>[4]p69!K66</f>
        <v>0</v>
      </c>
    </row>
    <row r="67" spans="1:13">
      <c r="A67" t="s">
        <v>240</v>
      </c>
      <c r="B67">
        <f>[4]p69!B67</f>
        <v>0</v>
      </c>
      <c r="C67">
        <f>[4]p69!C67</f>
        <v>0</v>
      </c>
      <c r="D67">
        <f>[4]p69!D67</f>
        <v>0</v>
      </c>
      <c r="E67">
        <f>[4]p69!E67</f>
        <v>0</v>
      </c>
      <c r="F67">
        <f>[4]p69!F67</f>
        <v>0</v>
      </c>
      <c r="G67">
        <f>[4]p69!G67</f>
        <v>0</v>
      </c>
      <c r="H67">
        <f>[4]p69!H67</f>
        <v>0</v>
      </c>
      <c r="I67">
        <f>[4]p69!I67</f>
        <v>0</v>
      </c>
      <c r="J67">
        <f>[4]p69!J67</f>
        <v>0</v>
      </c>
      <c r="K67">
        <f>[4]p69!K67</f>
        <v>0</v>
      </c>
    </row>
    <row r="68" spans="1:13">
      <c r="A68" t="s">
        <v>241</v>
      </c>
      <c r="B68">
        <f>[4]p69!B68</f>
        <v>0</v>
      </c>
      <c r="C68">
        <f>[4]p69!C68</f>
        <v>0</v>
      </c>
      <c r="D68">
        <f>[4]p69!D68</f>
        <v>0</v>
      </c>
      <c r="E68">
        <f>[4]p69!E68</f>
        <v>0</v>
      </c>
      <c r="F68">
        <f>[4]p69!F68</f>
        <v>0</v>
      </c>
      <c r="G68">
        <f>[4]p69!G68</f>
        <v>0</v>
      </c>
      <c r="H68">
        <f>[4]p69!H68</f>
        <v>0</v>
      </c>
      <c r="I68">
        <f>[4]p69!I68</f>
        <v>0</v>
      </c>
      <c r="J68">
        <f>[4]p69!J68</f>
        <v>0</v>
      </c>
      <c r="K68">
        <f>[4]p69!K68</f>
        <v>0</v>
      </c>
    </row>
    <row r="69" spans="1:13">
      <c r="A69" t="s">
        <v>242</v>
      </c>
      <c r="B69">
        <f>[4]p69!B69</f>
        <v>0</v>
      </c>
      <c r="C69">
        <f>[4]p69!C69</f>
        <v>0</v>
      </c>
      <c r="D69">
        <f>[4]p69!D69</f>
        <v>0</v>
      </c>
      <c r="E69">
        <f>[4]p69!E69</f>
        <v>0</v>
      </c>
      <c r="F69">
        <f>[4]p69!F69</f>
        <v>0</v>
      </c>
      <c r="G69">
        <f>[4]p69!G69</f>
        <v>0</v>
      </c>
      <c r="H69">
        <f>[4]p69!H69</f>
        <v>0</v>
      </c>
      <c r="I69">
        <f>[4]p69!I69</f>
        <v>0</v>
      </c>
      <c r="J69">
        <f>[4]p69!J69</f>
        <v>0</v>
      </c>
      <c r="K69">
        <f>[4]p69!K69</f>
        <v>0</v>
      </c>
    </row>
    <row r="70" spans="1:13">
      <c r="A70" t="s">
        <v>243</v>
      </c>
      <c r="B70">
        <f>[4]p69!B70</f>
        <v>0</v>
      </c>
      <c r="C70">
        <f>[4]p69!C70</f>
        <v>0</v>
      </c>
      <c r="D70">
        <f>[4]p69!D70</f>
        <v>0</v>
      </c>
      <c r="E70">
        <f>[4]p69!E70</f>
        <v>0</v>
      </c>
      <c r="F70">
        <f>[4]p69!F70</f>
        <v>0</v>
      </c>
      <c r="G70">
        <f>[4]p69!G70</f>
        <v>0</v>
      </c>
      <c r="H70">
        <f>[4]p69!H70</f>
        <v>0</v>
      </c>
      <c r="I70">
        <f>[4]p69!I70</f>
        <v>0</v>
      </c>
      <c r="J70">
        <f>[4]p69!J70</f>
        <v>0</v>
      </c>
      <c r="K70">
        <f>[4]p69!K70</f>
        <v>0</v>
      </c>
    </row>
    <row r="71" spans="1:13">
      <c r="A71" t="s">
        <v>244</v>
      </c>
      <c r="B71">
        <f>[4]p69!B71</f>
        <v>0</v>
      </c>
      <c r="C71">
        <f>[4]p69!C71</f>
        <v>0</v>
      </c>
      <c r="D71">
        <f>[4]p69!D71</f>
        <v>0</v>
      </c>
      <c r="E71">
        <f>[4]p69!E71</f>
        <v>0</v>
      </c>
      <c r="F71">
        <f>[4]p69!F71</f>
        <v>0</v>
      </c>
      <c r="G71">
        <f>[4]p69!G71</f>
        <v>0</v>
      </c>
      <c r="H71">
        <f>[4]p69!H71</f>
        <v>0</v>
      </c>
      <c r="I71">
        <f>[4]p69!I71</f>
        <v>0</v>
      </c>
      <c r="J71">
        <f>[4]p69!J71</f>
        <v>0</v>
      </c>
      <c r="K71">
        <f>[4]p69!K71</f>
        <v>0</v>
      </c>
    </row>
    <row r="72" spans="1:13">
      <c r="A72" t="s">
        <v>245</v>
      </c>
      <c r="B72">
        <f>[4]p69!B72</f>
        <v>0</v>
      </c>
      <c r="C72">
        <f>[4]p69!C72</f>
        <v>0</v>
      </c>
      <c r="D72">
        <f>[4]p69!D72</f>
        <v>0</v>
      </c>
      <c r="E72">
        <f>[4]p69!E72</f>
        <v>0</v>
      </c>
      <c r="F72">
        <f>[4]p69!F72</f>
        <v>0</v>
      </c>
      <c r="G72">
        <f>[4]p69!G72</f>
        <v>0</v>
      </c>
      <c r="H72">
        <f>[4]p69!H72</f>
        <v>0</v>
      </c>
      <c r="I72">
        <f>[4]p69!I72</f>
        <v>0</v>
      </c>
      <c r="J72">
        <f>[4]p69!J72</f>
        <v>0</v>
      </c>
      <c r="K72">
        <f>[4]p69!K72</f>
        <v>0</v>
      </c>
    </row>
    <row r="73" spans="1:13">
      <c r="A73" t="s">
        <v>246</v>
      </c>
      <c r="B73">
        <f>[4]p69!B73</f>
        <v>0</v>
      </c>
      <c r="C73">
        <f>[4]p69!C73</f>
        <v>0</v>
      </c>
      <c r="D73">
        <f>[4]p69!D73</f>
        <v>0</v>
      </c>
      <c r="E73">
        <f>[4]p69!E73</f>
        <v>0</v>
      </c>
      <c r="F73">
        <f>[4]p69!F73</f>
        <v>0</v>
      </c>
      <c r="G73">
        <f>[4]p69!G73</f>
        <v>0</v>
      </c>
      <c r="H73">
        <f>[4]p69!H73</f>
        <v>0</v>
      </c>
      <c r="I73">
        <f>[4]p69!I73</f>
        <v>0</v>
      </c>
      <c r="J73">
        <f>[4]p69!J73</f>
        <v>0</v>
      </c>
      <c r="K73">
        <f>[4]p69!K73</f>
        <v>0</v>
      </c>
    </row>
    <row r="74" spans="1:13">
      <c r="A74" t="s">
        <v>435</v>
      </c>
      <c r="B74">
        <f>[4]p69!B74</f>
        <v>0</v>
      </c>
      <c r="C74">
        <f>[4]p69!C74</f>
        <v>0</v>
      </c>
      <c r="D74">
        <f>[4]p69!D74</f>
        <v>0</v>
      </c>
      <c r="E74">
        <f>[4]p69!E74</f>
        <v>0</v>
      </c>
      <c r="F74">
        <f>[4]p69!F74</f>
        <v>0</v>
      </c>
      <c r="G74">
        <f>[4]p69!G74</f>
        <v>0</v>
      </c>
      <c r="H74">
        <f>[4]p69!H74</f>
        <v>0</v>
      </c>
      <c r="I74">
        <f>[4]p69!I74</f>
        <v>0</v>
      </c>
      <c r="J74">
        <f>[4]p69!J74</f>
        <v>0</v>
      </c>
      <c r="K74">
        <f>[4]p69!K74</f>
        <v>0</v>
      </c>
    </row>
    <row r="75" spans="1:13">
      <c r="A75" t="s">
        <v>436</v>
      </c>
      <c r="B75">
        <f>[4]p69!B75</f>
        <v>0</v>
      </c>
      <c r="C75">
        <f>[4]p69!C75</f>
        <v>0</v>
      </c>
      <c r="D75">
        <f>[4]p69!D75</f>
        <v>0</v>
      </c>
      <c r="E75">
        <f>[4]p69!E75</f>
        <v>0</v>
      </c>
      <c r="F75">
        <f>[4]p69!F75</f>
        <v>0</v>
      </c>
      <c r="G75">
        <f>[4]p69!G75</f>
        <v>0</v>
      </c>
      <c r="H75">
        <f>[4]p69!H75</f>
        <v>0</v>
      </c>
      <c r="I75">
        <f>[4]p69!I75</f>
        <v>0</v>
      </c>
      <c r="J75">
        <f>[4]p69!J75</f>
        <v>0</v>
      </c>
      <c r="K75">
        <f>[4]p69!K75</f>
        <v>0</v>
      </c>
    </row>
    <row r="76" spans="1:13">
      <c r="A76" t="s">
        <v>437</v>
      </c>
      <c r="B76">
        <f>[4]p69!B76</f>
        <v>0</v>
      </c>
      <c r="C76">
        <f>[4]p69!C76</f>
        <v>0</v>
      </c>
      <c r="D76">
        <f>[4]p69!D76</f>
        <v>0</v>
      </c>
      <c r="E76">
        <f>[4]p69!E76</f>
        <v>0</v>
      </c>
      <c r="F76">
        <f>[4]p69!F76</f>
        <v>0</v>
      </c>
      <c r="G76">
        <f>[4]p69!G76</f>
        <v>0</v>
      </c>
      <c r="H76">
        <f>[4]p69!H76</f>
        <v>0</v>
      </c>
      <c r="I76">
        <f>[4]p69!I76</f>
        <v>0</v>
      </c>
      <c r="J76">
        <f>[4]p69!J76</f>
        <v>0</v>
      </c>
      <c r="K76">
        <f>[4]p69!K76</f>
        <v>0</v>
      </c>
    </row>
    <row r="77" spans="1:13" ht="14" thickBot="1">
      <c r="A77" s="34" t="s">
        <v>438</v>
      </c>
      <c r="B77" s="34">
        <f>[4]p69!B77</f>
        <v>0</v>
      </c>
      <c r="C77" s="34">
        <f>[4]p69!C77</f>
        <v>0</v>
      </c>
      <c r="D77" s="34">
        <f>[4]p69!D77</f>
        <v>0</v>
      </c>
      <c r="E77" s="34">
        <f>[4]p69!E77</f>
        <v>0</v>
      </c>
      <c r="F77" s="34">
        <f>[4]p69!F77</f>
        <v>0</v>
      </c>
      <c r="G77" s="34">
        <f>[4]p69!G77</f>
        <v>0</v>
      </c>
      <c r="H77" s="34">
        <f>[4]p69!H77</f>
        <v>0</v>
      </c>
      <c r="I77" s="34">
        <f>[4]p69!I77</f>
        <v>0</v>
      </c>
      <c r="J77" s="34">
        <f>[4]p69!J77</f>
        <v>0</v>
      </c>
      <c r="K77" s="34">
        <f>[4]p69!K77</f>
        <v>0</v>
      </c>
      <c r="L77" s="34"/>
      <c r="M77" s="34"/>
    </row>
    <row r="78" spans="1:13">
      <c r="A78" t="s">
        <v>247</v>
      </c>
      <c r="B78">
        <f>[4]p69!B78</f>
        <v>0</v>
      </c>
    </row>
    <row r="79" spans="1:13">
      <c r="A79" t="s">
        <v>248</v>
      </c>
      <c r="B79">
        <f>[4]p69!B79</f>
        <v>0</v>
      </c>
    </row>
    <row r="80" spans="1:13">
      <c r="A80" t="s">
        <v>249</v>
      </c>
      <c r="B80">
        <f>[4]p69!B80</f>
        <v>0</v>
      </c>
    </row>
    <row r="81" spans="1:2">
      <c r="A81" t="s">
        <v>250</v>
      </c>
      <c r="B81">
        <f>[4]p69!B81</f>
        <v>0</v>
      </c>
    </row>
    <row r="82" spans="1:2">
      <c r="A82" t="s">
        <v>251</v>
      </c>
      <c r="B82">
        <f>[4]p69!B82</f>
        <v>0</v>
      </c>
    </row>
    <row r="83" spans="1:2">
      <c r="A83" t="s">
        <v>252</v>
      </c>
      <c r="B83">
        <f>[4]p69!B83</f>
        <v>0</v>
      </c>
    </row>
    <row r="84" spans="1:2">
      <c r="A84" t="s">
        <v>253</v>
      </c>
      <c r="B84">
        <f>[4]p69!B84</f>
        <v>0</v>
      </c>
    </row>
    <row r="85" spans="1:2">
      <c r="A85" t="s">
        <v>254</v>
      </c>
      <c r="B85">
        <f>[4]p69!B85</f>
        <v>0</v>
      </c>
    </row>
    <row r="86" spans="1:2">
      <c r="A86" t="s">
        <v>255</v>
      </c>
      <c r="B86">
        <f>[4]p69!B86</f>
        <v>0</v>
      </c>
    </row>
    <row r="87" spans="1:2">
      <c r="A87" t="s">
        <v>256</v>
      </c>
      <c r="B87">
        <f>[4]p69!B87</f>
        <v>0</v>
      </c>
    </row>
    <row r="88" spans="1:2">
      <c r="A88" t="s">
        <v>257</v>
      </c>
      <c r="B88">
        <f>[4]p69!B88</f>
        <v>0</v>
      </c>
    </row>
    <row r="89" spans="1:2">
      <c r="A89" t="s">
        <v>258</v>
      </c>
      <c r="B89">
        <f>[4]p69!B89</f>
        <v>0</v>
      </c>
    </row>
    <row r="90" spans="1:2">
      <c r="A90" t="s">
        <v>259</v>
      </c>
      <c r="B90">
        <f>[4]p69!B90</f>
        <v>0</v>
      </c>
    </row>
    <row r="91" spans="1:2">
      <c r="A91" t="s">
        <v>260</v>
      </c>
      <c r="B91">
        <f>[4]p69!B91</f>
        <v>0</v>
      </c>
    </row>
    <row r="92" spans="1:2">
      <c r="A92" t="s">
        <v>261</v>
      </c>
      <c r="B92">
        <f>[4]p69!B92</f>
        <v>0</v>
      </c>
    </row>
    <row r="93" spans="1:2">
      <c r="A93" t="s">
        <v>262</v>
      </c>
      <c r="B93">
        <f>[4]p69!B93</f>
        <v>0</v>
      </c>
    </row>
    <row r="94" spans="1:2">
      <c r="A94" t="s">
        <v>263</v>
      </c>
      <c r="B94">
        <f>[4]p69!B94</f>
        <v>0</v>
      </c>
    </row>
    <row r="95" spans="1:2">
      <c r="A95" t="s">
        <v>264</v>
      </c>
      <c r="B95">
        <f>[4]p69!B95</f>
        <v>0</v>
      </c>
    </row>
    <row r="96" spans="1:2">
      <c r="A96" t="s">
        <v>265</v>
      </c>
      <c r="B96">
        <f>[4]p69!B96</f>
        <v>0</v>
      </c>
    </row>
    <row r="97" spans="1:2">
      <c r="A97" t="s">
        <v>266</v>
      </c>
      <c r="B97">
        <f>[4]p69!B97</f>
        <v>0</v>
      </c>
    </row>
    <row r="98" spans="1:2">
      <c r="A98" t="s">
        <v>267</v>
      </c>
      <c r="B98">
        <f>[4]p69!B98</f>
        <v>0</v>
      </c>
    </row>
    <row r="99" spans="1:2">
      <c r="A99" t="s">
        <v>268</v>
      </c>
      <c r="B99">
        <f>[4]p69!B99</f>
        <v>0</v>
      </c>
    </row>
    <row r="100" spans="1:2">
      <c r="A100" t="s">
        <v>269</v>
      </c>
      <c r="B100">
        <f>[4]p69!B100</f>
        <v>0</v>
      </c>
    </row>
    <row r="101" spans="1:2">
      <c r="A101" t="s">
        <v>270</v>
      </c>
      <c r="B101">
        <f>[4]p69!B101</f>
        <v>0</v>
      </c>
    </row>
    <row r="102" spans="1:2">
      <c r="A102" t="s">
        <v>271</v>
      </c>
      <c r="B102">
        <f>[4]p69!B102</f>
        <v>0</v>
      </c>
    </row>
    <row r="103" spans="1:2">
      <c r="A103" t="s">
        <v>272</v>
      </c>
      <c r="B103">
        <f>[4]p69!B103</f>
        <v>0</v>
      </c>
    </row>
    <row r="104" spans="1:2">
      <c r="A104" t="s">
        <v>273</v>
      </c>
      <c r="B104">
        <f>[4]p69!B104</f>
        <v>0</v>
      </c>
    </row>
    <row r="105" spans="1:2">
      <c r="A105" t="s">
        <v>274</v>
      </c>
      <c r="B105">
        <f>[4]p69!B105</f>
        <v>0</v>
      </c>
    </row>
    <row r="106" spans="1:2">
      <c r="A106" t="s">
        <v>275</v>
      </c>
      <c r="B106">
        <f>[4]p69!B106</f>
        <v>0</v>
      </c>
    </row>
    <row r="107" spans="1:2">
      <c r="A107" t="s">
        <v>276</v>
      </c>
      <c r="B107">
        <f>[4]p69!B107</f>
        <v>0</v>
      </c>
    </row>
    <row r="108" spans="1:2">
      <c r="A108" t="s">
        <v>277</v>
      </c>
      <c r="B108">
        <f>[4]p69!B108</f>
        <v>0</v>
      </c>
    </row>
    <row r="109" spans="1:2">
      <c r="A109" t="s">
        <v>278</v>
      </c>
      <c r="B109">
        <f>[4]p69!B109</f>
        <v>0</v>
      </c>
    </row>
    <row r="110" spans="1:2">
      <c r="A110" t="s">
        <v>279</v>
      </c>
      <c r="B110">
        <f>[4]p69!B110</f>
        <v>0</v>
      </c>
    </row>
    <row r="111" spans="1:2">
      <c r="A111" t="s">
        <v>280</v>
      </c>
      <c r="B111">
        <f>[4]p69!B111</f>
        <v>0</v>
      </c>
    </row>
    <row r="112" spans="1:2">
      <c r="A112" t="s">
        <v>281</v>
      </c>
      <c r="B112">
        <f>[4]p69!B112</f>
        <v>0</v>
      </c>
    </row>
    <row r="113" spans="1:2">
      <c r="A113" t="s">
        <v>282</v>
      </c>
      <c r="B113">
        <f>[4]p69!B113</f>
        <v>0</v>
      </c>
    </row>
    <row r="114" spans="1:2">
      <c r="A114" t="s">
        <v>283</v>
      </c>
      <c r="B114">
        <f>[4]p69!B114</f>
        <v>0</v>
      </c>
    </row>
    <row r="115" spans="1:2">
      <c r="A115" t="s">
        <v>284</v>
      </c>
      <c r="B115">
        <f>[4]p69!B115</f>
        <v>0</v>
      </c>
    </row>
    <row r="116" spans="1:2">
      <c r="A116" t="s">
        <v>285</v>
      </c>
      <c r="B116">
        <f>[4]p69!B116</f>
        <v>0</v>
      </c>
    </row>
    <row r="117" spans="1:2">
      <c r="A117" t="s">
        <v>286</v>
      </c>
      <c r="B117">
        <f>[4]p69!B117</f>
        <v>0</v>
      </c>
    </row>
    <row r="118" spans="1:2">
      <c r="A118" t="s">
        <v>287</v>
      </c>
      <c r="B118">
        <f>[4]p69!B118</f>
        <v>0</v>
      </c>
    </row>
    <row r="119" spans="1:2">
      <c r="A119" t="s">
        <v>288</v>
      </c>
      <c r="B119">
        <f>[4]p69!B119</f>
        <v>0</v>
      </c>
    </row>
    <row r="120" spans="1:2">
      <c r="A120" t="s">
        <v>289</v>
      </c>
      <c r="B120">
        <f>[4]p69!B120</f>
        <v>0</v>
      </c>
    </row>
    <row r="121" spans="1:2">
      <c r="A121" t="s">
        <v>290</v>
      </c>
      <c r="B121">
        <f>[4]p69!B121</f>
        <v>0</v>
      </c>
    </row>
    <row r="122" spans="1:2">
      <c r="A122" t="s">
        <v>291</v>
      </c>
      <c r="B122">
        <f>[4]p69!B122</f>
        <v>0</v>
      </c>
    </row>
    <row r="123" spans="1:2">
      <c r="A123" t="s">
        <v>292</v>
      </c>
      <c r="B123">
        <f>[4]p69!B123</f>
        <v>0</v>
      </c>
    </row>
    <row r="124" spans="1:2">
      <c r="A124" t="s">
        <v>293</v>
      </c>
      <c r="B124">
        <f>[4]p69!B124</f>
        <v>0</v>
      </c>
    </row>
    <row r="125" spans="1:2">
      <c r="A125" t="s">
        <v>294</v>
      </c>
      <c r="B125">
        <f>[4]p69!B125</f>
        <v>0</v>
      </c>
    </row>
    <row r="126" spans="1:2">
      <c r="A126" t="s">
        <v>295</v>
      </c>
      <c r="B126">
        <f>[4]p69!B126</f>
        <v>0</v>
      </c>
    </row>
    <row r="127" spans="1:2">
      <c r="A127" t="s">
        <v>296</v>
      </c>
      <c r="B127">
        <f>[4]p69!B127</f>
        <v>0</v>
      </c>
    </row>
    <row r="128" spans="1:2">
      <c r="A128" t="s">
        <v>297</v>
      </c>
      <c r="B128">
        <f>[4]p69!B128</f>
        <v>0</v>
      </c>
    </row>
    <row r="129" spans="1:2">
      <c r="A129" t="s">
        <v>298</v>
      </c>
      <c r="B129">
        <f>[4]p69!B129</f>
        <v>0</v>
      </c>
    </row>
    <row r="130" spans="1:2">
      <c r="A130" t="s">
        <v>299</v>
      </c>
      <c r="B130">
        <f>[4]p69!B130</f>
        <v>0</v>
      </c>
    </row>
    <row r="131" spans="1:2">
      <c r="A131" t="s">
        <v>300</v>
      </c>
      <c r="B131">
        <f>[4]p69!B131</f>
        <v>0</v>
      </c>
    </row>
    <row r="132" spans="1:2">
      <c r="A132" t="s">
        <v>301</v>
      </c>
      <c r="B132">
        <f>[4]p69!B132</f>
        <v>0</v>
      </c>
    </row>
    <row r="133" spans="1:2">
      <c r="A133" t="s">
        <v>302</v>
      </c>
      <c r="B133">
        <f>[4]p69!B133</f>
        <v>0</v>
      </c>
    </row>
    <row r="134" spans="1:2">
      <c r="A134" t="s">
        <v>303</v>
      </c>
      <c r="B134">
        <f>[4]p69!B134</f>
        <v>0</v>
      </c>
    </row>
    <row r="135" spans="1:2">
      <c r="A135" t="s">
        <v>304</v>
      </c>
      <c r="B135">
        <f>[4]p69!B135</f>
        <v>0</v>
      </c>
    </row>
    <row r="136" spans="1:2">
      <c r="A136" t="s">
        <v>305</v>
      </c>
      <c r="B136">
        <f>[4]p69!B136</f>
        <v>0</v>
      </c>
    </row>
    <row r="137" spans="1:2">
      <c r="A137" t="s">
        <v>306</v>
      </c>
      <c r="B137">
        <f>[4]p69!B137</f>
        <v>0</v>
      </c>
    </row>
    <row r="138" spans="1:2">
      <c r="A138" t="s">
        <v>307</v>
      </c>
      <c r="B138">
        <f>[4]p69!B138</f>
        <v>0</v>
      </c>
    </row>
    <row r="139" spans="1:2">
      <c r="A139" t="s">
        <v>308</v>
      </c>
      <c r="B139">
        <f>[4]p69!B139</f>
        <v>0</v>
      </c>
    </row>
    <row r="140" spans="1:2">
      <c r="A140" t="s">
        <v>309</v>
      </c>
      <c r="B140">
        <f>[4]p69!B140</f>
        <v>0</v>
      </c>
    </row>
    <row r="141" spans="1:2">
      <c r="A141" t="s">
        <v>310</v>
      </c>
      <c r="B141">
        <f>[4]p69!B141</f>
        <v>0</v>
      </c>
    </row>
    <row r="142" spans="1:2">
      <c r="A142" t="s">
        <v>311</v>
      </c>
      <c r="B142">
        <f>[4]p69!B142</f>
        <v>0</v>
      </c>
    </row>
    <row r="143" spans="1:2">
      <c r="A143" t="s">
        <v>312</v>
      </c>
      <c r="B143">
        <f>[4]p69!B143</f>
        <v>0</v>
      </c>
    </row>
    <row r="144" spans="1:2">
      <c r="A144" t="s">
        <v>313</v>
      </c>
      <c r="B144">
        <f>[4]p69!B144</f>
        <v>0</v>
      </c>
    </row>
    <row r="145" spans="1:2">
      <c r="A145" t="s">
        <v>314</v>
      </c>
      <c r="B145">
        <f>[4]p69!B145</f>
        <v>0</v>
      </c>
    </row>
    <row r="146" spans="1:2">
      <c r="A146" t="s">
        <v>315</v>
      </c>
      <c r="B146">
        <f>[4]p69!B146</f>
        <v>0</v>
      </c>
    </row>
    <row r="147" spans="1:2">
      <c r="A147" t="s">
        <v>316</v>
      </c>
      <c r="B147">
        <f>[4]p69!B147</f>
        <v>0</v>
      </c>
    </row>
    <row r="148" spans="1:2">
      <c r="A148" t="s">
        <v>317</v>
      </c>
      <c r="B148">
        <f>[4]p69!B148</f>
        <v>0</v>
      </c>
    </row>
    <row r="149" spans="1:2">
      <c r="A149" t="s">
        <v>318</v>
      </c>
      <c r="B149">
        <f>[4]p69!B149</f>
        <v>0</v>
      </c>
    </row>
    <row r="150" spans="1:2">
      <c r="A150" t="s">
        <v>319</v>
      </c>
      <c r="B150">
        <f>[4]p69!B150</f>
        <v>0</v>
      </c>
    </row>
    <row r="151" spans="1:2">
      <c r="A151" t="s">
        <v>320</v>
      </c>
      <c r="B151">
        <f>[4]p69!B151</f>
        <v>0</v>
      </c>
    </row>
    <row r="152" spans="1:2">
      <c r="A152" t="s">
        <v>321</v>
      </c>
      <c r="B152">
        <f>[4]p69!B152</f>
        <v>0</v>
      </c>
    </row>
    <row r="153" spans="1:2">
      <c r="A153" t="s">
        <v>322</v>
      </c>
      <c r="B153">
        <f>[4]p69!B153</f>
        <v>0</v>
      </c>
    </row>
    <row r="154" spans="1:2">
      <c r="A154" t="s">
        <v>323</v>
      </c>
      <c r="B154">
        <f>[4]p69!B154</f>
        <v>0</v>
      </c>
    </row>
    <row r="155" spans="1:2">
      <c r="A155" t="s">
        <v>324</v>
      </c>
      <c r="B155">
        <f>[4]p69!B155</f>
        <v>0</v>
      </c>
    </row>
    <row r="156" spans="1:2">
      <c r="A156" t="s">
        <v>325</v>
      </c>
      <c r="B156">
        <f>[4]p69!B156</f>
        <v>0</v>
      </c>
    </row>
    <row r="157" spans="1:2">
      <c r="A157" t="s">
        <v>326</v>
      </c>
      <c r="B157">
        <f>[4]p69!B157</f>
        <v>0</v>
      </c>
    </row>
    <row r="158" spans="1:2">
      <c r="A158" t="s">
        <v>327</v>
      </c>
      <c r="B158">
        <f>[4]p69!B158</f>
        <v>0</v>
      </c>
    </row>
    <row r="159" spans="1:2">
      <c r="A159" t="s">
        <v>328</v>
      </c>
      <c r="B159">
        <f>[4]p69!B159</f>
        <v>0</v>
      </c>
    </row>
    <row r="160" spans="1:2">
      <c r="A160" t="s">
        <v>329</v>
      </c>
      <c r="B160">
        <f>[4]p69!B160</f>
        <v>0</v>
      </c>
    </row>
    <row r="161" spans="1:2">
      <c r="A161" t="s">
        <v>330</v>
      </c>
      <c r="B161">
        <f>[4]p69!B161</f>
        <v>0</v>
      </c>
    </row>
    <row r="162" spans="1:2">
      <c r="A162" t="s">
        <v>331</v>
      </c>
      <c r="B162">
        <f>[4]p69!B162</f>
        <v>0</v>
      </c>
    </row>
    <row r="163" spans="1:2">
      <c r="A163" t="s">
        <v>332</v>
      </c>
      <c r="B163">
        <f>[4]p69!B163</f>
        <v>0</v>
      </c>
    </row>
    <row r="164" spans="1:2">
      <c r="A164" t="s">
        <v>333</v>
      </c>
      <c r="B164">
        <f>[4]p69!B164</f>
        <v>0</v>
      </c>
    </row>
    <row r="165" spans="1:2">
      <c r="A165" t="s">
        <v>334</v>
      </c>
      <c r="B165">
        <f>[4]p69!B165</f>
        <v>0</v>
      </c>
    </row>
    <row r="166" spans="1:2">
      <c r="A166" t="s">
        <v>335</v>
      </c>
      <c r="B166">
        <f>[4]p69!B166</f>
        <v>0</v>
      </c>
    </row>
    <row r="167" spans="1:2">
      <c r="A167" t="s">
        <v>336</v>
      </c>
      <c r="B167">
        <f>[4]p69!B167</f>
        <v>0</v>
      </c>
    </row>
    <row r="168" spans="1:2">
      <c r="A168" t="s">
        <v>337</v>
      </c>
      <c r="B168">
        <f>[4]p69!B168</f>
        <v>0</v>
      </c>
    </row>
    <row r="169" spans="1:2">
      <c r="A169" t="s">
        <v>338</v>
      </c>
      <c r="B169">
        <f>[4]p69!B169</f>
        <v>0</v>
      </c>
    </row>
    <row r="170" spans="1:2">
      <c r="A170" t="s">
        <v>339</v>
      </c>
      <c r="B170">
        <f>[4]p69!B170</f>
        <v>0</v>
      </c>
    </row>
    <row r="171" spans="1:2">
      <c r="A171" t="s">
        <v>340</v>
      </c>
      <c r="B171">
        <f>[4]p69!B171</f>
        <v>0</v>
      </c>
    </row>
    <row r="172" spans="1:2">
      <c r="A172" t="s">
        <v>341</v>
      </c>
      <c r="B172">
        <f>[4]p69!B172</f>
        <v>0</v>
      </c>
    </row>
    <row r="173" spans="1:2">
      <c r="A173" t="s">
        <v>342</v>
      </c>
      <c r="B173">
        <f>[4]p69!B173</f>
        <v>0</v>
      </c>
    </row>
    <row r="174" spans="1:2">
      <c r="A174" t="s">
        <v>343</v>
      </c>
      <c r="B174">
        <f>[4]p69!B174</f>
        <v>0</v>
      </c>
    </row>
    <row r="175" spans="1:2">
      <c r="A175" t="s">
        <v>344</v>
      </c>
      <c r="B175">
        <f>[4]p69!B175</f>
        <v>0</v>
      </c>
    </row>
    <row r="176" spans="1:2">
      <c r="A176" t="s">
        <v>345</v>
      </c>
      <c r="B176">
        <f>[4]p69!B176</f>
        <v>0</v>
      </c>
    </row>
    <row r="177" spans="1:2">
      <c r="A177" t="s">
        <v>346</v>
      </c>
      <c r="B177">
        <f>[4]p69!B177</f>
        <v>0</v>
      </c>
    </row>
    <row r="178" spans="1:2">
      <c r="A178" t="s">
        <v>347</v>
      </c>
      <c r="B178">
        <f>[4]p69!B178</f>
        <v>0</v>
      </c>
    </row>
    <row r="179" spans="1:2">
      <c r="A179" t="s">
        <v>348</v>
      </c>
      <c r="B179">
        <f>[4]p69!B179</f>
        <v>0</v>
      </c>
    </row>
    <row r="180" spans="1:2">
      <c r="A180" t="s">
        <v>349</v>
      </c>
      <c r="B180">
        <f>[4]p69!B180</f>
        <v>0</v>
      </c>
    </row>
    <row r="181" spans="1:2">
      <c r="A181" t="s">
        <v>350</v>
      </c>
      <c r="B181">
        <f>[4]p69!B181</f>
        <v>0</v>
      </c>
    </row>
    <row r="182" spans="1:2">
      <c r="A182" t="s">
        <v>351</v>
      </c>
      <c r="B182">
        <f>[4]p69!B182</f>
        <v>0</v>
      </c>
    </row>
    <row r="183" spans="1:2">
      <c r="A183" t="s">
        <v>352</v>
      </c>
      <c r="B183">
        <f>[4]p69!B183</f>
        <v>0</v>
      </c>
    </row>
    <row r="184" spans="1:2">
      <c r="A184" t="s">
        <v>353</v>
      </c>
      <c r="B184">
        <f>[4]p69!B184</f>
        <v>0</v>
      </c>
    </row>
    <row r="185" spans="1:2">
      <c r="A185" t="s">
        <v>354</v>
      </c>
      <c r="B185">
        <f>[4]p69!B185</f>
        <v>0</v>
      </c>
    </row>
    <row r="186" spans="1:2">
      <c r="A186" t="s">
        <v>355</v>
      </c>
      <c r="B186">
        <f>[4]p69!B186</f>
        <v>0</v>
      </c>
    </row>
    <row r="187" spans="1:2">
      <c r="A187" t="s">
        <v>356</v>
      </c>
      <c r="B187">
        <f>[4]p69!B187</f>
        <v>0</v>
      </c>
    </row>
    <row r="188" spans="1:2">
      <c r="A188" t="s">
        <v>357</v>
      </c>
      <c r="B188">
        <f>[4]p69!B188</f>
        <v>0</v>
      </c>
    </row>
    <row r="189" spans="1:2">
      <c r="A189" t="s">
        <v>358</v>
      </c>
      <c r="B189">
        <f>[4]p69!B189</f>
        <v>0</v>
      </c>
    </row>
    <row r="190" spans="1:2">
      <c r="A190" t="s">
        <v>359</v>
      </c>
      <c r="B190">
        <f>[4]p69!B190</f>
        <v>0</v>
      </c>
    </row>
    <row r="191" spans="1:2">
      <c r="A191" t="s">
        <v>360</v>
      </c>
      <c r="B191">
        <f>[4]p69!B191</f>
        <v>0</v>
      </c>
    </row>
    <row r="192" spans="1:2">
      <c r="A192" t="s">
        <v>361</v>
      </c>
      <c r="B192">
        <f>[4]p69!B192</f>
        <v>0</v>
      </c>
    </row>
    <row r="193" spans="1:2">
      <c r="A193" t="s">
        <v>362</v>
      </c>
      <c r="B193">
        <f>[4]p69!B193</f>
        <v>0</v>
      </c>
    </row>
    <row r="194" spans="1:2">
      <c r="A194" t="s">
        <v>363</v>
      </c>
      <c r="B194">
        <f>[4]p69!B194</f>
        <v>0</v>
      </c>
    </row>
    <row r="195" spans="1:2">
      <c r="A195" t="s">
        <v>364</v>
      </c>
      <c r="B195">
        <f>[4]p69!B195</f>
        <v>0</v>
      </c>
    </row>
    <row r="196" spans="1:2">
      <c r="A196" t="s">
        <v>365</v>
      </c>
      <c r="B196">
        <f>[4]p69!B196</f>
        <v>0</v>
      </c>
    </row>
    <row r="197" spans="1:2">
      <c r="A197" t="s">
        <v>366</v>
      </c>
      <c r="B197">
        <f>[4]p69!B197</f>
        <v>0</v>
      </c>
    </row>
    <row r="198" spans="1:2">
      <c r="A198" t="s">
        <v>367</v>
      </c>
      <c r="B198">
        <f>[4]p69!B198</f>
        <v>0</v>
      </c>
    </row>
    <row r="199" spans="1:2">
      <c r="A199" t="s">
        <v>368</v>
      </c>
      <c r="B199">
        <f>[4]p69!B199</f>
        <v>0</v>
      </c>
    </row>
    <row r="200" spans="1:2">
      <c r="A200" t="s">
        <v>369</v>
      </c>
      <c r="B200">
        <f>[4]p69!B200</f>
        <v>0</v>
      </c>
    </row>
    <row r="201" spans="1:2">
      <c r="A201" t="s">
        <v>370</v>
      </c>
      <c r="B201">
        <f>[4]p69!B201</f>
        <v>0</v>
      </c>
    </row>
    <row r="202" spans="1:2">
      <c r="A202" t="s">
        <v>371</v>
      </c>
      <c r="B202">
        <f>[4]p69!B202</f>
        <v>0</v>
      </c>
    </row>
    <row r="203" spans="1:2">
      <c r="A203" t="s">
        <v>372</v>
      </c>
      <c r="B203">
        <f>[4]p69!B203</f>
        <v>0</v>
      </c>
    </row>
    <row r="204" spans="1:2">
      <c r="A204" t="s">
        <v>373</v>
      </c>
      <c r="B204">
        <f>[4]p69!B204</f>
        <v>0</v>
      </c>
    </row>
    <row r="205" spans="1:2">
      <c r="A205" t="s">
        <v>374</v>
      </c>
      <c r="B205">
        <f>[4]p69!B205</f>
        <v>0</v>
      </c>
    </row>
    <row r="206" spans="1:2">
      <c r="A206" t="s">
        <v>375</v>
      </c>
      <c r="B206">
        <f>[4]p69!B206</f>
        <v>0</v>
      </c>
    </row>
    <row r="207" spans="1:2">
      <c r="A207" t="s">
        <v>376</v>
      </c>
      <c r="B207">
        <f>[4]p69!B207</f>
        <v>0</v>
      </c>
    </row>
    <row r="208" spans="1:2">
      <c r="A208" t="s">
        <v>377</v>
      </c>
      <c r="B208">
        <f>[4]p69!B208</f>
        <v>0</v>
      </c>
    </row>
    <row r="209" spans="1:2">
      <c r="A209" t="s">
        <v>378</v>
      </c>
      <c r="B209">
        <f>[4]p69!B209</f>
        <v>0</v>
      </c>
    </row>
    <row r="210" spans="1:2">
      <c r="A210" t="s">
        <v>379</v>
      </c>
      <c r="B210">
        <f>[4]p69!B210</f>
        <v>0</v>
      </c>
    </row>
    <row r="211" spans="1:2">
      <c r="A211" t="s">
        <v>380</v>
      </c>
      <c r="B211">
        <f>[4]p69!B211</f>
        <v>0</v>
      </c>
    </row>
    <row r="212" spans="1:2">
      <c r="A212" t="s">
        <v>381</v>
      </c>
      <c r="B212">
        <f>[4]p69!B212</f>
        <v>0</v>
      </c>
    </row>
    <row r="213" spans="1:2">
      <c r="A213" t="s">
        <v>382</v>
      </c>
      <c r="B213">
        <f>[4]p69!B213</f>
        <v>0</v>
      </c>
    </row>
    <row r="214" spans="1:2">
      <c r="A214" t="s">
        <v>137</v>
      </c>
      <c r="B214">
        <f>[4]p69!B214</f>
        <v>0</v>
      </c>
    </row>
    <row r="215" spans="1:2">
      <c r="A215" t="s">
        <v>383</v>
      </c>
      <c r="B215">
        <f>[4]p69!B215</f>
        <v>0</v>
      </c>
    </row>
    <row r="216" spans="1:2">
      <c r="A216" t="s">
        <v>384</v>
      </c>
      <c r="B216">
        <f>[4]p69!B216</f>
        <v>0</v>
      </c>
    </row>
    <row r="217" spans="1:2">
      <c r="A217" t="s">
        <v>385</v>
      </c>
      <c r="B217">
        <f>[4]p69!B217</f>
        <v>0</v>
      </c>
    </row>
    <row r="218" spans="1:2">
      <c r="A218" t="s">
        <v>386</v>
      </c>
      <c r="B218">
        <f>[4]p69!B218</f>
        <v>0</v>
      </c>
    </row>
    <row r="219" spans="1:2">
      <c r="A219" t="s">
        <v>387</v>
      </c>
      <c r="B219">
        <f>[4]p69!B219</f>
        <v>0</v>
      </c>
    </row>
    <row r="220" spans="1:2">
      <c r="A220" t="s">
        <v>388</v>
      </c>
      <c r="B220">
        <f>[4]p69!B220</f>
        <v>0</v>
      </c>
    </row>
    <row r="221" spans="1:2">
      <c r="A221" t="s">
        <v>145</v>
      </c>
      <c r="B221">
        <f>[4]p69!B221</f>
        <v>0</v>
      </c>
    </row>
    <row r="222" spans="1:2">
      <c r="A222" t="s">
        <v>146</v>
      </c>
      <c r="B222">
        <f>[4]p69!B222</f>
        <v>0</v>
      </c>
    </row>
    <row r="223" spans="1:2">
      <c r="A223" t="s">
        <v>389</v>
      </c>
      <c r="B223">
        <f>[4]p69!B223</f>
        <v>0</v>
      </c>
    </row>
    <row r="224" spans="1:2">
      <c r="A224" t="s">
        <v>390</v>
      </c>
      <c r="B224">
        <f>[4]p69!B224</f>
        <v>0</v>
      </c>
    </row>
    <row r="225" spans="1:2">
      <c r="A225" t="s">
        <v>391</v>
      </c>
      <c r="B225">
        <f>[4]p69!B225</f>
        <v>0</v>
      </c>
    </row>
    <row r="226" spans="1:2">
      <c r="A226" t="s">
        <v>392</v>
      </c>
      <c r="B226">
        <f>[4]p69!B226</f>
        <v>0</v>
      </c>
    </row>
    <row r="227" spans="1:2">
      <c r="A227" t="s">
        <v>152</v>
      </c>
      <c r="B227">
        <f>[4]p69!B227</f>
        <v>0</v>
      </c>
    </row>
    <row r="228" spans="1:2">
      <c r="A228" t="s">
        <v>393</v>
      </c>
      <c r="B228">
        <f>[4]p69!B228</f>
        <v>0</v>
      </c>
    </row>
    <row r="229" spans="1:2">
      <c r="A229" t="s">
        <v>394</v>
      </c>
      <c r="B229">
        <f>[4]p69!B229</f>
        <v>0</v>
      </c>
    </row>
    <row r="230" spans="1:2">
      <c r="A230" t="s">
        <v>395</v>
      </c>
      <c r="B230">
        <f>[4]p69!B230</f>
        <v>0</v>
      </c>
    </row>
    <row r="231" spans="1:2">
      <c r="A231" t="s">
        <v>396</v>
      </c>
      <c r="B231">
        <f>[4]p69!B231</f>
        <v>0</v>
      </c>
    </row>
    <row r="232" spans="1:2">
      <c r="A232" t="s">
        <v>397</v>
      </c>
      <c r="B232">
        <f>[4]p69!B232</f>
        <v>0</v>
      </c>
    </row>
    <row r="233" spans="1:2">
      <c r="A233" t="s">
        <v>398</v>
      </c>
      <c r="B233">
        <f>[4]p69!B233</f>
        <v>0</v>
      </c>
    </row>
    <row r="234" spans="1:2">
      <c r="A234" t="s">
        <v>243</v>
      </c>
      <c r="B234">
        <f>[4]p69!B234</f>
        <v>0</v>
      </c>
    </row>
    <row r="235" spans="1:2">
      <c r="A235" t="s">
        <v>399</v>
      </c>
      <c r="B235">
        <f>[4]p69!B235</f>
        <v>0</v>
      </c>
    </row>
    <row r="236" spans="1:2">
      <c r="A236" t="s">
        <v>400</v>
      </c>
      <c r="B236">
        <f>[4]p69!B236</f>
        <v>0</v>
      </c>
    </row>
    <row r="237" spans="1:2">
      <c r="A237" t="s">
        <v>401</v>
      </c>
      <c r="B237">
        <f>[4]p69!B237</f>
        <v>0</v>
      </c>
    </row>
    <row r="238" spans="1:2">
      <c r="A238" t="s">
        <v>402</v>
      </c>
      <c r="B238">
        <f>[4]p69!B238</f>
        <v>0</v>
      </c>
    </row>
    <row r="239" spans="1:2">
      <c r="A239" t="s">
        <v>403</v>
      </c>
      <c r="B239">
        <f>[4]p69!B239</f>
        <v>0</v>
      </c>
    </row>
    <row r="240" spans="1:2">
      <c r="A240" t="s">
        <v>404</v>
      </c>
      <c r="B240">
        <f>[4]p69!B240</f>
        <v>0</v>
      </c>
    </row>
    <row r="241" spans="1:2">
      <c r="A241" t="s">
        <v>405</v>
      </c>
      <c r="B241">
        <f>[4]p69!B241</f>
        <v>0</v>
      </c>
    </row>
    <row r="242" spans="1:2">
      <c r="A242" t="s">
        <v>406</v>
      </c>
      <c r="B242">
        <f>[4]p69!B242</f>
        <v>0</v>
      </c>
    </row>
    <row r="243" spans="1:2">
      <c r="A243" t="s">
        <v>407</v>
      </c>
      <c r="B243">
        <f>[4]p69!B243</f>
        <v>0</v>
      </c>
    </row>
    <row r="244" spans="1:2">
      <c r="A244" t="s">
        <v>408</v>
      </c>
      <c r="B244">
        <f>[4]p69!B244</f>
        <v>0</v>
      </c>
    </row>
    <row r="245" spans="1:2">
      <c r="A245" t="s">
        <v>409</v>
      </c>
      <c r="B245">
        <f>[4]p69!B245</f>
        <v>0</v>
      </c>
    </row>
    <row r="246" spans="1:2">
      <c r="A246" t="s">
        <v>410</v>
      </c>
      <c r="B246">
        <f>[4]p69!B246</f>
        <v>0</v>
      </c>
    </row>
    <row r="247" spans="1:2">
      <c r="A247" t="s">
        <v>411</v>
      </c>
      <c r="B247">
        <f>[4]p69!B247</f>
        <v>0</v>
      </c>
    </row>
    <row r="248" spans="1:2">
      <c r="A248" t="s">
        <v>412</v>
      </c>
      <c r="B248">
        <f>[4]p69!B248</f>
        <v>0</v>
      </c>
    </row>
    <row r="249" spans="1:2">
      <c r="A249" t="s">
        <v>413</v>
      </c>
      <c r="B249">
        <f>[4]p69!B249</f>
        <v>0</v>
      </c>
    </row>
    <row r="250" spans="1:2">
      <c r="A250" t="s">
        <v>414</v>
      </c>
      <c r="B250">
        <f>[4]p69!B250</f>
        <v>0</v>
      </c>
    </row>
    <row r="251" spans="1:2">
      <c r="A251" t="s">
        <v>415</v>
      </c>
      <c r="B251">
        <f>[4]p69!B251</f>
        <v>0</v>
      </c>
    </row>
    <row r="252" spans="1:2">
      <c r="A252" t="s">
        <v>416</v>
      </c>
      <c r="B252">
        <f>[4]p69!B252</f>
        <v>0</v>
      </c>
    </row>
    <row r="253" spans="1:2">
      <c r="A253" t="s">
        <v>417</v>
      </c>
      <c r="B253">
        <f>[4]p69!B253</f>
        <v>0</v>
      </c>
    </row>
    <row r="254" spans="1:2">
      <c r="A254" t="s">
        <v>418</v>
      </c>
      <c r="B254">
        <f>[4]p69!B254</f>
        <v>0</v>
      </c>
    </row>
    <row r="255" spans="1:2">
      <c r="A255" t="s">
        <v>419</v>
      </c>
      <c r="B255">
        <f>[4]p69!B255</f>
        <v>0</v>
      </c>
    </row>
    <row r="256" spans="1:2">
      <c r="A256" t="s">
        <v>420</v>
      </c>
      <c r="B256">
        <f>[4]p69!B256</f>
        <v>0</v>
      </c>
    </row>
    <row r="257" spans="1:2">
      <c r="A257" t="s">
        <v>421</v>
      </c>
      <c r="B257">
        <f>[4]p69!B257</f>
        <v>0</v>
      </c>
    </row>
    <row r="258" spans="1:2">
      <c r="A258" t="s">
        <v>422</v>
      </c>
      <c r="B258">
        <f>[4]p69!B258</f>
        <v>0</v>
      </c>
    </row>
    <row r="259" spans="1:2">
      <c r="A259" t="s">
        <v>423</v>
      </c>
      <c r="B259">
        <f>[4]p69!B259</f>
        <v>0</v>
      </c>
    </row>
    <row r="260" spans="1:2">
      <c r="A260" t="s">
        <v>1065</v>
      </c>
      <c r="B260">
        <f>[4]p69!B260</f>
        <v>0</v>
      </c>
    </row>
    <row r="261" spans="1:2">
      <c r="A261" t="s">
        <v>1066</v>
      </c>
      <c r="B261">
        <f>[4]p69!B261</f>
        <v>0</v>
      </c>
    </row>
    <row r="262" spans="1:2">
      <c r="A262" t="s">
        <v>227</v>
      </c>
      <c r="B262">
        <f>[4]p69!B262</f>
        <v>0</v>
      </c>
    </row>
    <row r="263" spans="1:2">
      <c r="A263" t="s">
        <v>228</v>
      </c>
      <c r="B263">
        <f>[4]p69!B263</f>
        <v>0</v>
      </c>
    </row>
    <row r="264" spans="1:2">
      <c r="A264" t="s">
        <v>346</v>
      </c>
      <c r="B264">
        <f>[4]p69!B264</f>
        <v>0</v>
      </c>
    </row>
    <row r="265" spans="1:2">
      <c r="A265" t="s">
        <v>355</v>
      </c>
      <c r="B265">
        <f>[4]p69!B265</f>
        <v>0</v>
      </c>
    </row>
    <row r="266" spans="1:2">
      <c r="A266" t="s">
        <v>338</v>
      </c>
      <c r="B266">
        <f>[4]p69!B266</f>
        <v>0</v>
      </c>
    </row>
    <row r="267" spans="1:2">
      <c r="A267" t="s">
        <v>339</v>
      </c>
      <c r="B267">
        <f>[4]p69!B267</f>
        <v>0</v>
      </c>
    </row>
    <row r="268" spans="1:2">
      <c r="A268" t="s">
        <v>1067</v>
      </c>
      <c r="B268">
        <f>[4]p69!B268</f>
        <v>0</v>
      </c>
    </row>
    <row r="269" spans="1:2">
      <c r="A269" t="s">
        <v>1068</v>
      </c>
      <c r="B269">
        <f>[4]p69!B269</f>
        <v>0</v>
      </c>
    </row>
    <row r="270" spans="1:2">
      <c r="A270" t="s">
        <v>1069</v>
      </c>
      <c r="B270">
        <f>[4]p69!B270</f>
        <v>0</v>
      </c>
    </row>
    <row r="271" spans="1:2">
      <c r="A271" t="s">
        <v>1070</v>
      </c>
      <c r="B271">
        <f>[4]p69!B271</f>
        <v>0</v>
      </c>
    </row>
    <row r="272" spans="1:2">
      <c r="A272" t="s">
        <v>1071</v>
      </c>
      <c r="B272">
        <f>[4]p69!B272</f>
        <v>0</v>
      </c>
    </row>
    <row r="273" spans="1:2">
      <c r="A273" t="s">
        <v>1072</v>
      </c>
      <c r="B273">
        <f>[4]p69!B273</f>
        <v>0</v>
      </c>
    </row>
    <row r="274" spans="1:2">
      <c r="A274" t="s">
        <v>1073</v>
      </c>
      <c r="B274">
        <f>[4]p69!B274</f>
        <v>0</v>
      </c>
    </row>
    <row r="275" spans="1:2">
      <c r="A275" t="s">
        <v>1087</v>
      </c>
      <c r="B275">
        <f>[4]p69!B275</f>
        <v>0</v>
      </c>
    </row>
    <row r="276" spans="1:2">
      <c r="A276" t="s">
        <v>1088</v>
      </c>
      <c r="B276">
        <f>[4]p69!B276</f>
        <v>0</v>
      </c>
    </row>
    <row r="277" spans="1:2">
      <c r="A277" t="s">
        <v>1091</v>
      </c>
      <c r="B277">
        <f>[4]p69!B277</f>
        <v>0</v>
      </c>
    </row>
    <row r="278" spans="1:2">
      <c r="A278" t="s">
        <v>1092</v>
      </c>
      <c r="B278">
        <f>[4]p69!B278</f>
        <v>0</v>
      </c>
    </row>
    <row r="279" spans="1:2">
      <c r="A279" t="s">
        <v>1093</v>
      </c>
      <c r="B279">
        <f>[4]p69!B279</f>
        <v>0</v>
      </c>
    </row>
    <row r="280" spans="1:2">
      <c r="A280" t="s">
        <v>1094</v>
      </c>
      <c r="B280">
        <f>[4]p69!B280</f>
        <v>0</v>
      </c>
    </row>
    <row r="281" spans="1:2">
      <c r="A281" t="s">
        <v>1099</v>
      </c>
      <c r="B281">
        <f>[4]p69!B281</f>
        <v>0</v>
      </c>
    </row>
    <row r="282" spans="1:2">
      <c r="A282" t="s">
        <v>1100</v>
      </c>
      <c r="B282">
        <f>[4]p69!B282</f>
        <v>0</v>
      </c>
    </row>
    <row r="283" spans="1:2">
      <c r="A283" t="s">
        <v>1095</v>
      </c>
      <c r="B283">
        <f>[4]p69!B283</f>
        <v>0</v>
      </c>
    </row>
    <row r="284" spans="1:2">
      <c r="A284" t="s">
        <v>1096</v>
      </c>
      <c r="B284">
        <f>[4]p69!B284</f>
        <v>0</v>
      </c>
    </row>
    <row r="285" spans="1:2">
      <c r="A285" t="s">
        <v>1097</v>
      </c>
      <c r="B285">
        <f>[4]p69!B285</f>
        <v>0</v>
      </c>
    </row>
    <row r="286" spans="1:2">
      <c r="A286" t="s">
        <v>1101</v>
      </c>
      <c r="B286">
        <f>[4]p69!B286</f>
        <v>0</v>
      </c>
    </row>
    <row r="287" spans="1:2">
      <c r="A287" t="s">
        <v>1102</v>
      </c>
      <c r="B287">
        <f>[4]p69!B287</f>
        <v>0</v>
      </c>
    </row>
    <row r="288" spans="1:2">
      <c r="A288" t="s">
        <v>1103</v>
      </c>
      <c r="B288">
        <f>[4]p69!B288</f>
        <v>0</v>
      </c>
    </row>
    <row r="289" spans="1:2">
      <c r="A289" t="s">
        <v>1069</v>
      </c>
      <c r="B289">
        <f>[4]p69!B289</f>
        <v>0</v>
      </c>
    </row>
    <row r="290" spans="1:2">
      <c r="A290" t="s">
        <v>508</v>
      </c>
      <c r="B290">
        <f>[4]p69!B290</f>
        <v>0</v>
      </c>
    </row>
    <row r="291" spans="1:2">
      <c r="A291" t="s">
        <v>1104</v>
      </c>
      <c r="B291">
        <f>[4]p69!B291</f>
        <v>0</v>
      </c>
    </row>
  </sheetData>
  <phoneticPr fontId="33" type="noConversion"/>
  <pageMargins left="0.75" right="0.75" top="1" bottom="1" header="0.5" footer="0.5"/>
  <headerFooter alignWithMargins="0"/>
  <drawing r:id="rId1"/>
</worksheet>
</file>

<file path=xl/worksheets/sheet8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4"/>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1224</v>
      </c>
    </row>
    <row r="2" spans="1:11">
      <c r="A2">
        <v>70</v>
      </c>
      <c r="B2" t="s">
        <v>176</v>
      </c>
      <c r="C2" t="s">
        <v>177</v>
      </c>
      <c r="D2" t="s">
        <v>178</v>
      </c>
      <c r="E2" t="s">
        <v>8</v>
      </c>
      <c r="F2" t="s">
        <v>179</v>
      </c>
      <c r="G2" t="s">
        <v>10</v>
      </c>
      <c r="H2" t="s">
        <v>180</v>
      </c>
    </row>
    <row r="3" spans="1:11">
      <c r="A3" t="s">
        <v>181</v>
      </c>
      <c r="B3">
        <f>[4]p70!B3</f>
        <v>0</v>
      </c>
      <c r="C3">
        <f>[4]p70!C3</f>
        <v>0</v>
      </c>
      <c r="D3">
        <f>[4]p70!D3</f>
        <v>0</v>
      </c>
      <c r="E3">
        <f>[4]p70!E3</f>
        <v>0</v>
      </c>
      <c r="F3">
        <f>[4]p70!F3</f>
        <v>0</v>
      </c>
      <c r="G3">
        <f>[4]p70!G3</f>
        <v>0</v>
      </c>
      <c r="H3">
        <f>[4]p70!H3</f>
        <v>0</v>
      </c>
      <c r="I3">
        <f>[4]p70!I3</f>
        <v>0</v>
      </c>
      <c r="J3">
        <f>[4]p70!J3</f>
        <v>0</v>
      </c>
      <c r="K3">
        <f>[4]p70!K3</f>
        <v>0</v>
      </c>
    </row>
    <row r="4" spans="1:11">
      <c r="A4" t="s">
        <v>182</v>
      </c>
      <c r="B4">
        <f>[4]p70!B4</f>
        <v>0</v>
      </c>
      <c r="C4">
        <f>[4]p70!C4</f>
        <v>0</v>
      </c>
      <c r="D4">
        <f>[4]p70!D4</f>
        <v>0</v>
      </c>
      <c r="E4">
        <f>[4]p70!E4</f>
        <v>0</v>
      </c>
      <c r="F4">
        <f>[4]p70!F4</f>
        <v>0</v>
      </c>
      <c r="G4">
        <f>[4]p70!G4</f>
        <v>0</v>
      </c>
      <c r="H4">
        <f>[4]p70!H4</f>
        <v>0</v>
      </c>
      <c r="I4">
        <f>[4]p70!I4</f>
        <v>0</v>
      </c>
      <c r="J4">
        <f>[4]p70!J4</f>
        <v>0</v>
      </c>
      <c r="K4">
        <f>[4]p70!K4</f>
        <v>0</v>
      </c>
    </row>
    <row r="5" spans="1:11">
      <c r="A5" t="s">
        <v>183</v>
      </c>
      <c r="B5">
        <f>[4]p70!B5</f>
        <v>0</v>
      </c>
      <c r="C5">
        <f>[4]p70!C5</f>
        <v>0</v>
      </c>
      <c r="D5">
        <f>[4]p70!D5</f>
        <v>0</v>
      </c>
      <c r="E5">
        <f>[4]p70!E5</f>
        <v>0</v>
      </c>
      <c r="F5">
        <f>[4]p70!F5</f>
        <v>0</v>
      </c>
      <c r="G5">
        <f>[4]p70!G5</f>
        <v>0</v>
      </c>
      <c r="H5">
        <f>[4]p70!H5</f>
        <v>0</v>
      </c>
      <c r="I5">
        <f>[4]p70!I5</f>
        <v>0</v>
      </c>
      <c r="J5">
        <f>[4]p70!J5</f>
        <v>0</v>
      </c>
      <c r="K5">
        <f>[4]p70!K5</f>
        <v>0</v>
      </c>
    </row>
    <row r="6" spans="1:11">
      <c r="A6" t="s">
        <v>184</v>
      </c>
      <c r="B6">
        <f>[4]p70!B6</f>
        <v>0</v>
      </c>
      <c r="C6">
        <f>[4]p70!C6</f>
        <v>0</v>
      </c>
      <c r="D6">
        <f>[4]p70!D6</f>
        <v>0</v>
      </c>
      <c r="E6">
        <f>[4]p70!E6</f>
        <v>0</v>
      </c>
      <c r="F6">
        <f>[4]p70!F6</f>
        <v>0</v>
      </c>
      <c r="G6">
        <f>[4]p70!G6</f>
        <v>0</v>
      </c>
      <c r="H6">
        <f>[4]p70!H6</f>
        <v>0</v>
      </c>
      <c r="I6">
        <f>[4]p70!I6</f>
        <v>0</v>
      </c>
      <c r="J6">
        <f>[4]p70!J6</f>
        <v>0</v>
      </c>
      <c r="K6">
        <f>[4]p70!K6</f>
        <v>0</v>
      </c>
    </row>
    <row r="7" spans="1:11">
      <c r="A7" t="s">
        <v>185</v>
      </c>
      <c r="B7">
        <f>[4]p70!B7</f>
        <v>0</v>
      </c>
      <c r="C7">
        <f>[4]p70!C7</f>
        <v>0</v>
      </c>
      <c r="D7">
        <f>[4]p70!D7</f>
        <v>0</v>
      </c>
      <c r="E7">
        <f>[4]p70!E7</f>
        <v>0</v>
      </c>
      <c r="F7">
        <f>[4]p70!F7</f>
        <v>0</v>
      </c>
      <c r="G7">
        <f>[4]p70!G7</f>
        <v>0</v>
      </c>
      <c r="H7">
        <f>[4]p70!H7</f>
        <v>0</v>
      </c>
      <c r="I7">
        <f>[4]p70!I7</f>
        <v>0</v>
      </c>
      <c r="J7">
        <f>[4]p70!J7</f>
        <v>0</v>
      </c>
      <c r="K7">
        <f>[4]p70!K7</f>
        <v>0</v>
      </c>
    </row>
    <row r="8" spans="1:11">
      <c r="A8" t="s">
        <v>186</v>
      </c>
      <c r="B8">
        <f>[4]p70!B8</f>
        <v>0</v>
      </c>
      <c r="C8">
        <f>[4]p70!C8</f>
        <v>0</v>
      </c>
      <c r="D8">
        <f>[4]p70!D8</f>
        <v>0</v>
      </c>
      <c r="E8">
        <f>[4]p70!E8</f>
        <v>0</v>
      </c>
      <c r="F8">
        <f>[4]p70!F8</f>
        <v>0</v>
      </c>
      <c r="G8">
        <f>[4]p70!G8</f>
        <v>0</v>
      </c>
      <c r="H8">
        <f>[4]p70!H8</f>
        <v>0</v>
      </c>
      <c r="I8">
        <f>[4]p70!I8</f>
        <v>0</v>
      </c>
      <c r="J8">
        <f>[4]p70!J8</f>
        <v>0</v>
      </c>
      <c r="K8">
        <f>[4]p70!K8</f>
        <v>0</v>
      </c>
    </row>
    <row r="9" spans="1:11">
      <c r="A9" t="s">
        <v>187</v>
      </c>
      <c r="B9">
        <f>[4]p70!B9</f>
        <v>0</v>
      </c>
      <c r="C9">
        <f>[4]p70!C9</f>
        <v>0</v>
      </c>
      <c r="D9">
        <f>[4]p70!D9</f>
        <v>0</v>
      </c>
      <c r="E9">
        <f>[4]p70!E9</f>
        <v>0</v>
      </c>
      <c r="F9">
        <f>[4]p70!F9</f>
        <v>0</v>
      </c>
      <c r="G9">
        <f>[4]p70!G9</f>
        <v>0</v>
      </c>
      <c r="H9">
        <f>[4]p70!H9</f>
        <v>0</v>
      </c>
      <c r="I9">
        <f>[4]p70!I9</f>
        <v>0</v>
      </c>
      <c r="J9">
        <f>[4]p70!J9</f>
        <v>0</v>
      </c>
      <c r="K9">
        <f>[4]p70!K9</f>
        <v>0</v>
      </c>
    </row>
    <row r="10" spans="1:11">
      <c r="A10" t="s">
        <v>188</v>
      </c>
      <c r="B10">
        <f>[4]p70!B10</f>
        <v>0</v>
      </c>
      <c r="C10">
        <f>[4]p70!C10</f>
        <v>0</v>
      </c>
      <c r="D10">
        <f>[4]p70!D10</f>
        <v>0</v>
      </c>
      <c r="E10">
        <f>[4]p70!E10</f>
        <v>0</v>
      </c>
      <c r="F10">
        <f>[4]p70!F10</f>
        <v>0</v>
      </c>
      <c r="G10">
        <f>[4]p70!G10</f>
        <v>0</v>
      </c>
      <c r="H10">
        <f>[4]p70!H10</f>
        <v>0</v>
      </c>
      <c r="I10">
        <f>[4]p70!I10</f>
        <v>0</v>
      </c>
      <c r="J10">
        <f>[4]p70!J10</f>
        <v>0</v>
      </c>
      <c r="K10">
        <f>[4]p70!K10</f>
        <v>0</v>
      </c>
    </row>
    <row r="11" spans="1:11">
      <c r="A11" t="s">
        <v>189</v>
      </c>
      <c r="B11">
        <f>[4]p70!B11</f>
        <v>0</v>
      </c>
      <c r="C11">
        <f>[4]p70!C11</f>
        <v>0</v>
      </c>
      <c r="D11">
        <f>[4]p70!D11</f>
        <v>0</v>
      </c>
      <c r="E11">
        <f>[4]p70!E11</f>
        <v>0</v>
      </c>
      <c r="F11">
        <f>[4]p70!F11</f>
        <v>0</v>
      </c>
      <c r="G11">
        <f>[4]p70!G11</f>
        <v>0</v>
      </c>
      <c r="H11">
        <f>[4]p70!H11</f>
        <v>0</v>
      </c>
      <c r="I11">
        <f>[4]p70!I11</f>
        <v>0</v>
      </c>
      <c r="J11">
        <f>[4]p70!J11</f>
        <v>0</v>
      </c>
      <c r="K11">
        <f>[4]p70!K11</f>
        <v>0</v>
      </c>
    </row>
    <row r="12" spans="1:11">
      <c r="A12" t="s">
        <v>190</v>
      </c>
      <c r="B12">
        <f>[4]p70!B12</f>
        <v>0</v>
      </c>
      <c r="C12">
        <f>[4]p70!C12</f>
        <v>0</v>
      </c>
      <c r="D12">
        <f>[4]p70!D12</f>
        <v>0</v>
      </c>
      <c r="E12">
        <f>[4]p70!E12</f>
        <v>0</v>
      </c>
      <c r="F12">
        <f>[4]p70!F12</f>
        <v>0</v>
      </c>
      <c r="G12">
        <f>[4]p70!G12</f>
        <v>0</v>
      </c>
      <c r="H12">
        <f>[4]p70!H12</f>
        <v>0</v>
      </c>
      <c r="I12">
        <f>[4]p70!I12</f>
        <v>0</v>
      </c>
      <c r="J12">
        <f>[4]p70!J12</f>
        <v>0</v>
      </c>
      <c r="K12">
        <f>[4]p70!K12</f>
        <v>0</v>
      </c>
    </row>
    <row r="13" spans="1:11">
      <c r="A13" t="s">
        <v>191</v>
      </c>
      <c r="B13">
        <f>[4]p70!B13</f>
        <v>0</v>
      </c>
      <c r="C13">
        <f>[4]p70!C13</f>
        <v>0</v>
      </c>
      <c r="D13">
        <f>[4]p70!D13</f>
        <v>0</v>
      </c>
      <c r="E13">
        <f>[4]p70!E13</f>
        <v>0</v>
      </c>
      <c r="F13">
        <f>[4]p70!F13</f>
        <v>0</v>
      </c>
      <c r="G13">
        <f>[4]p70!G13</f>
        <v>0</v>
      </c>
      <c r="H13">
        <f>[4]p70!H13</f>
        <v>0</v>
      </c>
      <c r="I13">
        <f>[4]p70!I13</f>
        <v>0</v>
      </c>
      <c r="J13">
        <f>[4]p70!J13</f>
        <v>0</v>
      </c>
      <c r="K13">
        <f>[4]p70!K13</f>
        <v>0</v>
      </c>
    </row>
    <row r="14" spans="1:11">
      <c r="A14" t="s">
        <v>192</v>
      </c>
      <c r="B14">
        <f>[4]p70!B14</f>
        <v>0</v>
      </c>
      <c r="C14">
        <f>[4]p70!C14</f>
        <v>0</v>
      </c>
      <c r="D14">
        <f>[4]p70!D14</f>
        <v>0</v>
      </c>
      <c r="E14">
        <f>[4]p70!E14</f>
        <v>0</v>
      </c>
      <c r="F14">
        <f>[4]p70!F14</f>
        <v>0</v>
      </c>
      <c r="G14">
        <f>[4]p70!G14</f>
        <v>0</v>
      </c>
      <c r="H14">
        <f>[4]p70!H14</f>
        <v>0</v>
      </c>
      <c r="I14">
        <f>[4]p70!I14</f>
        <v>0</v>
      </c>
      <c r="J14">
        <f>[4]p70!J14</f>
        <v>0</v>
      </c>
      <c r="K14">
        <f>[4]p70!K14</f>
        <v>0</v>
      </c>
    </row>
    <row r="15" spans="1:11">
      <c r="A15" t="s">
        <v>193</v>
      </c>
      <c r="B15">
        <f>[4]p70!B15</f>
        <v>0</v>
      </c>
      <c r="C15">
        <f>[4]p70!C15</f>
        <v>0</v>
      </c>
      <c r="D15">
        <f>[4]p70!D15</f>
        <v>0</v>
      </c>
      <c r="E15">
        <f>[4]p70!E15</f>
        <v>0</v>
      </c>
      <c r="F15">
        <f>[4]p70!F15</f>
        <v>0</v>
      </c>
      <c r="G15">
        <f>[4]p70!G15</f>
        <v>0</v>
      </c>
      <c r="H15">
        <f>[4]p70!H15</f>
        <v>0</v>
      </c>
      <c r="I15">
        <f>[4]p70!I15</f>
        <v>0</v>
      </c>
      <c r="J15">
        <f>[4]p70!J15</f>
        <v>0</v>
      </c>
      <c r="K15">
        <f>[4]p70!K15</f>
        <v>0</v>
      </c>
    </row>
    <row r="16" spans="1:11">
      <c r="A16" t="s">
        <v>194</v>
      </c>
      <c r="B16">
        <f>[4]p70!B16</f>
        <v>0</v>
      </c>
      <c r="C16">
        <f>[4]p70!C16</f>
        <v>0</v>
      </c>
      <c r="D16">
        <f>[4]p70!D16</f>
        <v>0</v>
      </c>
      <c r="E16">
        <f>[4]p70!E16</f>
        <v>0</v>
      </c>
      <c r="F16">
        <f>[4]p70!F16</f>
        <v>0</v>
      </c>
      <c r="G16">
        <f>[4]p70!G16</f>
        <v>0</v>
      </c>
      <c r="H16">
        <f>[4]p70!H16</f>
        <v>0</v>
      </c>
      <c r="I16">
        <f>[4]p70!I16</f>
        <v>0</v>
      </c>
      <c r="J16">
        <f>[4]p70!J16</f>
        <v>0</v>
      </c>
      <c r="K16">
        <f>[4]p70!K16</f>
        <v>0</v>
      </c>
    </row>
    <row r="17" spans="1:11">
      <c r="A17" t="s">
        <v>195</v>
      </c>
      <c r="B17">
        <f>[4]p70!B17</f>
        <v>0</v>
      </c>
      <c r="C17">
        <f>[4]p70!C17</f>
        <v>0</v>
      </c>
      <c r="D17">
        <f>[4]p70!D17</f>
        <v>0</v>
      </c>
      <c r="E17">
        <f>[4]p70!E17</f>
        <v>0</v>
      </c>
      <c r="F17">
        <f>[4]p70!F17</f>
        <v>0</v>
      </c>
      <c r="G17">
        <f>[4]p70!G17</f>
        <v>0</v>
      </c>
      <c r="H17">
        <f>[4]p70!H17</f>
        <v>0</v>
      </c>
      <c r="I17">
        <f>[4]p70!I17</f>
        <v>0</v>
      </c>
      <c r="J17">
        <f>[4]p70!J17</f>
        <v>0</v>
      </c>
      <c r="K17">
        <f>[4]p70!K17</f>
        <v>0</v>
      </c>
    </row>
    <row r="18" spans="1:11">
      <c r="A18" t="s">
        <v>196</v>
      </c>
      <c r="B18">
        <f>[4]p70!B18</f>
        <v>0</v>
      </c>
      <c r="C18">
        <f>[4]p70!C18</f>
        <v>0</v>
      </c>
      <c r="D18">
        <f>[4]p70!D18</f>
        <v>0</v>
      </c>
      <c r="E18">
        <f>[4]p70!E18</f>
        <v>0</v>
      </c>
      <c r="F18">
        <f>[4]p70!F18</f>
        <v>0</v>
      </c>
      <c r="G18">
        <f>[4]p70!G18</f>
        <v>0</v>
      </c>
      <c r="H18">
        <f>[4]p70!H18</f>
        <v>0</v>
      </c>
      <c r="I18">
        <f>[4]p70!I18</f>
        <v>0</v>
      </c>
      <c r="J18">
        <f>[4]p70!J18</f>
        <v>0</v>
      </c>
      <c r="K18">
        <f>[4]p70!K18</f>
        <v>0</v>
      </c>
    </row>
    <row r="19" spans="1:11">
      <c r="A19" t="s">
        <v>197</v>
      </c>
      <c r="B19">
        <f>[4]p70!B19</f>
        <v>0</v>
      </c>
      <c r="C19">
        <f>[4]p70!C19</f>
        <v>0</v>
      </c>
      <c r="D19">
        <f>[4]p70!D19</f>
        <v>0</v>
      </c>
      <c r="E19">
        <f>[4]p70!E19</f>
        <v>0</v>
      </c>
      <c r="F19">
        <f>[4]p70!F19</f>
        <v>0</v>
      </c>
      <c r="G19">
        <f>[4]p70!G19</f>
        <v>0</v>
      </c>
      <c r="H19">
        <f>[4]p70!H19</f>
        <v>0</v>
      </c>
      <c r="I19">
        <f>[4]p70!I19</f>
        <v>0</v>
      </c>
      <c r="J19">
        <f>[4]p70!J19</f>
        <v>0</v>
      </c>
      <c r="K19">
        <f>[4]p70!K19</f>
        <v>0</v>
      </c>
    </row>
    <row r="20" spans="1:11">
      <c r="A20" t="s">
        <v>198</v>
      </c>
      <c r="B20">
        <f>[4]p70!B20</f>
        <v>0</v>
      </c>
      <c r="C20">
        <f>[4]p70!C20</f>
        <v>0</v>
      </c>
      <c r="D20">
        <f>[4]p70!D20</f>
        <v>0</v>
      </c>
      <c r="E20">
        <f>[4]p70!E20</f>
        <v>0</v>
      </c>
      <c r="F20">
        <f>[4]p70!F20</f>
        <v>0</v>
      </c>
      <c r="G20">
        <f>[4]p70!G20</f>
        <v>0</v>
      </c>
      <c r="H20">
        <f>[4]p70!H20</f>
        <v>0</v>
      </c>
      <c r="I20">
        <f>[4]p70!I20</f>
        <v>0</v>
      </c>
      <c r="J20">
        <f>[4]p70!J20</f>
        <v>0</v>
      </c>
      <c r="K20">
        <f>[4]p70!K20</f>
        <v>0</v>
      </c>
    </row>
    <row r="21" spans="1:11">
      <c r="A21" t="s">
        <v>199</v>
      </c>
      <c r="B21">
        <f>[4]p70!B21</f>
        <v>0</v>
      </c>
      <c r="C21">
        <f>[4]p70!C21</f>
        <v>0</v>
      </c>
      <c r="D21">
        <f>[4]p70!D21</f>
        <v>0</v>
      </c>
      <c r="E21">
        <f>[4]p70!E21</f>
        <v>0</v>
      </c>
      <c r="F21">
        <f>[4]p70!F21</f>
        <v>0</v>
      </c>
      <c r="G21">
        <f>[4]p70!G21</f>
        <v>0</v>
      </c>
      <c r="H21">
        <f>[4]p70!H21</f>
        <v>0</v>
      </c>
      <c r="I21">
        <f>[4]p70!I21</f>
        <v>0</v>
      </c>
      <c r="J21">
        <f>[4]p70!J21</f>
        <v>0</v>
      </c>
      <c r="K21">
        <f>[4]p70!K21</f>
        <v>0</v>
      </c>
    </row>
    <row r="22" spans="1:11">
      <c r="A22" t="s">
        <v>200</v>
      </c>
      <c r="B22">
        <f>[4]p70!B22</f>
        <v>0</v>
      </c>
      <c r="C22">
        <f>[4]p70!C22</f>
        <v>0</v>
      </c>
      <c r="D22">
        <f>[4]p70!D22</f>
        <v>0</v>
      </c>
      <c r="E22">
        <f>[4]p70!E22</f>
        <v>0</v>
      </c>
      <c r="F22">
        <f>[4]p70!F22</f>
        <v>0</v>
      </c>
      <c r="G22">
        <f>[4]p70!G22</f>
        <v>0</v>
      </c>
      <c r="H22">
        <f>[4]p70!H22</f>
        <v>0</v>
      </c>
      <c r="I22">
        <f>[4]p70!I22</f>
        <v>0</v>
      </c>
      <c r="J22">
        <f>[4]p70!J22</f>
        <v>0</v>
      </c>
      <c r="K22">
        <f>[4]p70!K22</f>
        <v>0</v>
      </c>
    </row>
    <row r="23" spans="1:11">
      <c r="A23" t="s">
        <v>201</v>
      </c>
      <c r="B23">
        <f>[4]p70!B23</f>
        <v>0</v>
      </c>
      <c r="C23">
        <f>[4]p70!C23</f>
        <v>0</v>
      </c>
      <c r="D23">
        <f>[4]p70!D23</f>
        <v>0</v>
      </c>
      <c r="E23">
        <f>[4]p70!E23</f>
        <v>0</v>
      </c>
      <c r="F23">
        <f>[4]p70!F23</f>
        <v>0</v>
      </c>
      <c r="G23">
        <f>[4]p70!G23</f>
        <v>0</v>
      </c>
      <c r="H23">
        <f>[4]p70!H23</f>
        <v>0</v>
      </c>
      <c r="I23">
        <f>[4]p70!I23</f>
        <v>0</v>
      </c>
      <c r="J23">
        <f>[4]p70!J23</f>
        <v>0</v>
      </c>
      <c r="K23">
        <f>[4]p70!K23</f>
        <v>0</v>
      </c>
    </row>
    <row r="24" spans="1:11">
      <c r="A24" t="s">
        <v>202</v>
      </c>
      <c r="B24">
        <f>[4]p70!B24</f>
        <v>0</v>
      </c>
      <c r="C24">
        <f>[4]p70!C24</f>
        <v>0</v>
      </c>
      <c r="D24">
        <f>[4]p70!D24</f>
        <v>0</v>
      </c>
      <c r="E24">
        <f>[4]p70!E24</f>
        <v>0</v>
      </c>
      <c r="F24">
        <f>[4]p70!F24</f>
        <v>0</v>
      </c>
      <c r="G24">
        <f>[4]p70!G24</f>
        <v>0</v>
      </c>
      <c r="H24">
        <f>[4]p70!H24</f>
        <v>0</v>
      </c>
      <c r="I24">
        <f>[4]p70!I24</f>
        <v>0</v>
      </c>
      <c r="J24">
        <f>[4]p70!J24</f>
        <v>0</v>
      </c>
      <c r="K24">
        <f>[4]p70!K24</f>
        <v>0</v>
      </c>
    </row>
    <row r="25" spans="1:11">
      <c r="A25" t="s">
        <v>203</v>
      </c>
      <c r="B25">
        <f>[4]p70!B25</f>
        <v>0</v>
      </c>
      <c r="C25">
        <f>[4]p70!C25</f>
        <v>0</v>
      </c>
      <c r="D25">
        <f>[4]p70!D25</f>
        <v>0</v>
      </c>
      <c r="E25">
        <f>[4]p70!E25</f>
        <v>0</v>
      </c>
      <c r="F25">
        <f>[4]p70!F25</f>
        <v>0</v>
      </c>
      <c r="G25">
        <f>[4]p70!G25</f>
        <v>0</v>
      </c>
      <c r="H25">
        <f>[4]p70!H25</f>
        <v>0</v>
      </c>
      <c r="I25">
        <f>[4]p70!I25</f>
        <v>0</v>
      </c>
      <c r="J25">
        <f>[4]p70!J25</f>
        <v>0</v>
      </c>
      <c r="K25">
        <f>[4]p70!K25</f>
        <v>0</v>
      </c>
    </row>
    <row r="26" spans="1:11">
      <c r="A26" t="s">
        <v>204</v>
      </c>
      <c r="B26">
        <f>[4]p70!B26</f>
        <v>0</v>
      </c>
      <c r="C26">
        <f>[4]p70!C26</f>
        <v>0</v>
      </c>
      <c r="D26">
        <f>[4]p70!D26</f>
        <v>0</v>
      </c>
      <c r="E26">
        <f>[4]p70!E26</f>
        <v>0</v>
      </c>
      <c r="F26">
        <f>[4]p70!F26</f>
        <v>0</v>
      </c>
      <c r="G26">
        <f>[4]p70!G26</f>
        <v>0</v>
      </c>
      <c r="H26">
        <f>[4]p70!H26</f>
        <v>0</v>
      </c>
      <c r="I26">
        <f>[4]p70!I26</f>
        <v>0</v>
      </c>
      <c r="J26">
        <f>[4]p70!J26</f>
        <v>0</v>
      </c>
      <c r="K26">
        <f>[4]p70!K26</f>
        <v>0</v>
      </c>
    </row>
    <row r="27" spans="1:11">
      <c r="A27" t="s">
        <v>205</v>
      </c>
      <c r="B27">
        <f>[4]p70!B27</f>
        <v>0</v>
      </c>
      <c r="C27">
        <f>[4]p70!C27</f>
        <v>0</v>
      </c>
      <c r="D27">
        <f>[4]p70!D27</f>
        <v>0</v>
      </c>
      <c r="E27">
        <f>[4]p70!E27</f>
        <v>0</v>
      </c>
      <c r="F27">
        <f>[4]p70!F27</f>
        <v>0</v>
      </c>
      <c r="G27">
        <f>[4]p70!G27</f>
        <v>0</v>
      </c>
      <c r="H27">
        <f>[4]p70!H27</f>
        <v>0</v>
      </c>
      <c r="I27">
        <f>[4]p70!I27</f>
        <v>0</v>
      </c>
      <c r="J27">
        <f>[4]p70!J27</f>
        <v>0</v>
      </c>
      <c r="K27">
        <f>[4]p70!K27</f>
        <v>0</v>
      </c>
    </row>
    <row r="28" spans="1:11">
      <c r="A28" t="s">
        <v>206</v>
      </c>
      <c r="B28">
        <f>[4]p70!B28</f>
        <v>0</v>
      </c>
      <c r="C28">
        <f>[4]p70!C28</f>
        <v>0</v>
      </c>
      <c r="D28">
        <f>[4]p70!D28</f>
        <v>0</v>
      </c>
      <c r="E28">
        <f>[4]p70!E28</f>
        <v>0</v>
      </c>
      <c r="F28">
        <f>[4]p70!F28</f>
        <v>0</v>
      </c>
      <c r="G28">
        <f>[4]p70!G28</f>
        <v>0</v>
      </c>
      <c r="H28">
        <f>[4]p70!H28</f>
        <v>0</v>
      </c>
      <c r="I28">
        <f>[4]p70!I28</f>
        <v>0</v>
      </c>
      <c r="J28">
        <f>[4]p70!J28</f>
        <v>0</v>
      </c>
      <c r="K28">
        <f>[4]p70!K28</f>
        <v>0</v>
      </c>
    </row>
    <row r="29" spans="1:11">
      <c r="A29" t="s">
        <v>207</v>
      </c>
      <c r="B29">
        <f>[4]p70!B29</f>
        <v>0</v>
      </c>
      <c r="C29">
        <f>[4]p70!C29</f>
        <v>0</v>
      </c>
      <c r="D29">
        <f>[4]p70!D29</f>
        <v>0</v>
      </c>
      <c r="E29">
        <f>[4]p70!E29</f>
        <v>0</v>
      </c>
      <c r="F29">
        <f>[4]p70!F29</f>
        <v>0</v>
      </c>
      <c r="G29">
        <f>[4]p70!G29</f>
        <v>0</v>
      </c>
      <c r="H29">
        <f>[4]p70!H29</f>
        <v>0</v>
      </c>
      <c r="I29">
        <f>[4]p70!I29</f>
        <v>0</v>
      </c>
      <c r="J29">
        <f>[4]p70!J29</f>
        <v>0</v>
      </c>
      <c r="K29">
        <f>[4]p70!K29</f>
        <v>0</v>
      </c>
    </row>
    <row r="30" spans="1:11">
      <c r="A30" t="s">
        <v>208</v>
      </c>
      <c r="B30">
        <f>[4]p70!B30</f>
        <v>0</v>
      </c>
      <c r="C30">
        <f>[4]p70!C30</f>
        <v>0</v>
      </c>
      <c r="D30">
        <f>[4]p70!D30</f>
        <v>0</v>
      </c>
      <c r="E30">
        <f>[4]p70!E30</f>
        <v>0</v>
      </c>
      <c r="F30">
        <f>[4]p70!F30</f>
        <v>0</v>
      </c>
      <c r="G30">
        <f>[4]p70!G30</f>
        <v>0</v>
      </c>
      <c r="H30">
        <f>[4]p70!H30</f>
        <v>0</v>
      </c>
      <c r="I30">
        <f>[4]p70!I30</f>
        <v>0</v>
      </c>
      <c r="J30">
        <f>[4]p70!J30</f>
        <v>0</v>
      </c>
      <c r="K30">
        <f>[4]p70!K30</f>
        <v>0</v>
      </c>
    </row>
    <row r="31" spans="1:11">
      <c r="A31" t="s">
        <v>209</v>
      </c>
      <c r="B31">
        <f>[4]p70!B31</f>
        <v>0</v>
      </c>
      <c r="C31">
        <f>[4]p70!C31</f>
        <v>0</v>
      </c>
      <c r="D31">
        <f>[4]p70!D31</f>
        <v>0</v>
      </c>
      <c r="E31">
        <f>[4]p70!E31</f>
        <v>0</v>
      </c>
      <c r="F31">
        <f>[4]p70!F31</f>
        <v>0</v>
      </c>
      <c r="G31">
        <f>[4]p70!G31</f>
        <v>0</v>
      </c>
      <c r="H31">
        <f>[4]p70!H31</f>
        <v>0</v>
      </c>
      <c r="I31">
        <f>[4]p70!I31</f>
        <v>0</v>
      </c>
      <c r="J31">
        <f>[4]p70!J31</f>
        <v>0</v>
      </c>
      <c r="K31">
        <f>[4]p70!K31</f>
        <v>0</v>
      </c>
    </row>
    <row r="32" spans="1:11">
      <c r="A32" t="s">
        <v>210</v>
      </c>
      <c r="B32">
        <f>[4]p70!B32</f>
        <v>0</v>
      </c>
      <c r="C32">
        <f>[4]p70!C32</f>
        <v>0</v>
      </c>
      <c r="D32">
        <f>[4]p70!D32</f>
        <v>0</v>
      </c>
      <c r="E32">
        <f>[4]p70!E32</f>
        <v>0</v>
      </c>
      <c r="F32">
        <f>[4]p70!F32</f>
        <v>0</v>
      </c>
      <c r="G32">
        <f>[4]p70!G32</f>
        <v>0</v>
      </c>
      <c r="H32">
        <f>[4]p70!H32</f>
        <v>0</v>
      </c>
      <c r="I32">
        <f>[4]p70!I32</f>
        <v>0</v>
      </c>
      <c r="J32">
        <f>[4]p70!J32</f>
        <v>0</v>
      </c>
      <c r="K32">
        <f>[4]p70!K32</f>
        <v>0</v>
      </c>
    </row>
    <row r="33" spans="1:11">
      <c r="A33" t="s">
        <v>211</v>
      </c>
      <c r="B33">
        <f>[4]p70!B33</f>
        <v>0</v>
      </c>
      <c r="C33">
        <f>[4]p70!C33</f>
        <v>0</v>
      </c>
      <c r="D33">
        <f>[4]p70!D33</f>
        <v>0</v>
      </c>
      <c r="E33">
        <f>[4]p70!E33</f>
        <v>0</v>
      </c>
      <c r="F33">
        <f>[4]p70!F33</f>
        <v>0</v>
      </c>
      <c r="G33">
        <f>[4]p70!G33</f>
        <v>0</v>
      </c>
      <c r="H33">
        <f>[4]p70!H33</f>
        <v>0</v>
      </c>
      <c r="I33">
        <f>[4]p70!I33</f>
        <v>0</v>
      </c>
      <c r="J33">
        <f>[4]p70!J33</f>
        <v>0</v>
      </c>
      <c r="K33">
        <f>[4]p70!K33</f>
        <v>0</v>
      </c>
    </row>
    <row r="34" spans="1:11">
      <c r="A34" t="s">
        <v>212</v>
      </c>
      <c r="B34">
        <f>[4]p70!B34</f>
        <v>0</v>
      </c>
      <c r="C34">
        <f>[4]p70!C34</f>
        <v>0</v>
      </c>
      <c r="D34">
        <f>[4]p70!D34</f>
        <v>0</v>
      </c>
      <c r="E34">
        <f>[4]p70!E34</f>
        <v>0</v>
      </c>
      <c r="F34">
        <f>[4]p70!F34</f>
        <v>0</v>
      </c>
      <c r="G34">
        <f>[4]p70!G34</f>
        <v>0</v>
      </c>
      <c r="H34">
        <f>[4]p70!H34</f>
        <v>0</v>
      </c>
      <c r="I34">
        <f>[4]p70!I34</f>
        <v>0</v>
      </c>
      <c r="J34">
        <f>[4]p70!J34</f>
        <v>0</v>
      </c>
      <c r="K34">
        <f>[4]p70!K34</f>
        <v>0</v>
      </c>
    </row>
    <row r="35" spans="1:11">
      <c r="A35" t="s">
        <v>213</v>
      </c>
      <c r="B35">
        <f>[4]p70!B35</f>
        <v>0</v>
      </c>
      <c r="C35">
        <f>[4]p70!C35</f>
        <v>0</v>
      </c>
      <c r="D35">
        <f>[4]p70!D35</f>
        <v>0</v>
      </c>
      <c r="E35">
        <f>[4]p70!E35</f>
        <v>0</v>
      </c>
      <c r="F35">
        <f>[4]p70!F35</f>
        <v>0</v>
      </c>
      <c r="G35">
        <f>[4]p70!G35</f>
        <v>0</v>
      </c>
      <c r="H35">
        <f>[4]p70!H35</f>
        <v>0</v>
      </c>
      <c r="I35">
        <f>[4]p70!I35</f>
        <v>0</v>
      </c>
      <c r="J35">
        <f>[4]p70!J35</f>
        <v>0</v>
      </c>
      <c r="K35">
        <f>[4]p70!K35</f>
        <v>0</v>
      </c>
    </row>
    <row r="36" spans="1:11">
      <c r="A36" t="s">
        <v>214</v>
      </c>
      <c r="B36">
        <f>[4]p70!B36</f>
        <v>0</v>
      </c>
      <c r="C36">
        <f>[4]p70!C36</f>
        <v>0</v>
      </c>
      <c r="D36">
        <f>[4]p70!D36</f>
        <v>0</v>
      </c>
      <c r="E36">
        <f>[4]p70!E36</f>
        <v>0</v>
      </c>
      <c r="F36">
        <f>[4]p70!F36</f>
        <v>0</v>
      </c>
      <c r="G36">
        <f>[4]p70!G36</f>
        <v>0</v>
      </c>
      <c r="H36">
        <f>[4]p70!H36</f>
        <v>0</v>
      </c>
      <c r="I36">
        <f>[4]p70!I36</f>
        <v>0</v>
      </c>
      <c r="J36">
        <f>[4]p70!J36</f>
        <v>0</v>
      </c>
      <c r="K36">
        <f>[4]p70!K36</f>
        <v>0</v>
      </c>
    </row>
    <row r="37" spans="1:11">
      <c r="A37" t="s">
        <v>215</v>
      </c>
      <c r="B37">
        <f>[4]p70!B37</f>
        <v>0</v>
      </c>
      <c r="C37">
        <f>[4]p70!C37</f>
        <v>0</v>
      </c>
      <c r="D37">
        <f>[4]p70!D37</f>
        <v>0</v>
      </c>
      <c r="E37">
        <f>[4]p70!E37</f>
        <v>0</v>
      </c>
      <c r="F37">
        <f>[4]p70!F37</f>
        <v>0</v>
      </c>
      <c r="G37">
        <f>[4]p70!G37</f>
        <v>0</v>
      </c>
      <c r="H37">
        <f>[4]p70!H37</f>
        <v>0</v>
      </c>
      <c r="I37">
        <f>[4]p70!I37</f>
        <v>0</v>
      </c>
      <c r="J37">
        <f>[4]p70!J37</f>
        <v>0</v>
      </c>
      <c r="K37">
        <f>[4]p70!K37</f>
        <v>0</v>
      </c>
    </row>
    <row r="38" spans="1:11">
      <c r="A38" t="s">
        <v>216</v>
      </c>
      <c r="B38">
        <f>[4]p70!B38</f>
        <v>0</v>
      </c>
      <c r="C38">
        <f>[4]p70!C38</f>
        <v>0</v>
      </c>
      <c r="D38">
        <f>[4]p70!D38</f>
        <v>0</v>
      </c>
      <c r="E38">
        <f>[4]p70!E38</f>
        <v>0</v>
      </c>
      <c r="F38">
        <f>[4]p70!F38</f>
        <v>0</v>
      </c>
      <c r="G38">
        <f>[4]p70!G38</f>
        <v>0</v>
      </c>
      <c r="H38">
        <f>[4]p70!H38</f>
        <v>0</v>
      </c>
      <c r="I38">
        <f>[4]p70!I38</f>
        <v>0</v>
      </c>
      <c r="J38">
        <f>[4]p70!J38</f>
        <v>0</v>
      </c>
      <c r="K38">
        <f>[4]p70!K38</f>
        <v>0</v>
      </c>
    </row>
    <row r="39" spans="1:11">
      <c r="A39" t="s">
        <v>217</v>
      </c>
      <c r="B39">
        <f>[4]p70!B39</f>
        <v>0</v>
      </c>
      <c r="C39">
        <f>[4]p70!C39</f>
        <v>0</v>
      </c>
      <c r="D39">
        <f>[4]p70!D39</f>
        <v>0</v>
      </c>
      <c r="E39">
        <f>[4]p70!E39</f>
        <v>0</v>
      </c>
      <c r="F39">
        <f>[4]p70!F39</f>
        <v>0</v>
      </c>
      <c r="G39">
        <f>[4]p70!G39</f>
        <v>0</v>
      </c>
      <c r="H39">
        <f>[4]p70!H39</f>
        <v>0</v>
      </c>
      <c r="I39">
        <f>[4]p70!I39</f>
        <v>0</v>
      </c>
      <c r="J39">
        <f>[4]p70!J39</f>
        <v>0</v>
      </c>
      <c r="K39">
        <f>[4]p70!K39</f>
        <v>0</v>
      </c>
    </row>
    <row r="40" spans="1:11">
      <c r="A40" t="s">
        <v>218</v>
      </c>
      <c r="B40">
        <f>[4]p70!B40</f>
        <v>0</v>
      </c>
      <c r="C40">
        <f>[4]p70!C40</f>
        <v>0</v>
      </c>
      <c r="D40">
        <f>[4]p70!D40</f>
        <v>0</v>
      </c>
      <c r="E40">
        <f>[4]p70!E40</f>
        <v>0</v>
      </c>
      <c r="F40">
        <f>[4]p70!F40</f>
        <v>0</v>
      </c>
      <c r="G40">
        <f>[4]p70!G40</f>
        <v>0</v>
      </c>
      <c r="H40">
        <f>[4]p70!H40</f>
        <v>0</v>
      </c>
      <c r="I40">
        <f>[4]p70!I40</f>
        <v>0</v>
      </c>
      <c r="J40">
        <f>[4]p70!J40</f>
        <v>0</v>
      </c>
      <c r="K40">
        <f>[4]p70!K40</f>
        <v>0</v>
      </c>
    </row>
    <row r="41" spans="1:11">
      <c r="A41" t="s">
        <v>219</v>
      </c>
      <c r="B41">
        <f>[4]p70!B41</f>
        <v>0</v>
      </c>
      <c r="C41">
        <f>[4]p70!C41</f>
        <v>0</v>
      </c>
      <c r="D41">
        <f>[4]p70!D41</f>
        <v>0</v>
      </c>
      <c r="E41">
        <f>[4]p70!E41</f>
        <v>0</v>
      </c>
      <c r="F41">
        <f>[4]p70!F41</f>
        <v>0</v>
      </c>
      <c r="G41">
        <f>[4]p70!G41</f>
        <v>0</v>
      </c>
      <c r="H41">
        <f>[4]p70!H41</f>
        <v>0</v>
      </c>
      <c r="I41">
        <f>[4]p70!I41</f>
        <v>0</v>
      </c>
      <c r="J41">
        <f>[4]p70!J41</f>
        <v>0</v>
      </c>
      <c r="K41">
        <f>[4]p70!K41</f>
        <v>0</v>
      </c>
    </row>
    <row r="42" spans="1:11">
      <c r="A42" t="s">
        <v>220</v>
      </c>
      <c r="B42">
        <f>[4]p70!B42</f>
        <v>0</v>
      </c>
      <c r="C42">
        <f>[4]p70!C42</f>
        <v>0</v>
      </c>
      <c r="D42">
        <f>[4]p70!D42</f>
        <v>0</v>
      </c>
      <c r="E42">
        <f>[4]p70!E42</f>
        <v>0</v>
      </c>
      <c r="F42">
        <f>[4]p70!F42</f>
        <v>0</v>
      </c>
      <c r="G42">
        <f>[4]p70!G42</f>
        <v>0</v>
      </c>
      <c r="H42">
        <f>[4]p70!H42</f>
        <v>0</v>
      </c>
      <c r="I42">
        <f>[4]p70!I42</f>
        <v>0</v>
      </c>
      <c r="J42">
        <f>[4]p70!J42</f>
        <v>0</v>
      </c>
      <c r="K42">
        <f>[4]p70!K42</f>
        <v>0</v>
      </c>
    </row>
    <row r="43" spans="1:11">
      <c r="A43" t="s">
        <v>221</v>
      </c>
      <c r="B43">
        <f>[4]p70!B43</f>
        <v>0</v>
      </c>
      <c r="C43">
        <f>[4]p70!C43</f>
        <v>0</v>
      </c>
      <c r="D43">
        <f>[4]p70!D43</f>
        <v>0</v>
      </c>
      <c r="E43">
        <f>[4]p70!E43</f>
        <v>0</v>
      </c>
      <c r="F43">
        <f>[4]p70!F43</f>
        <v>0</v>
      </c>
      <c r="G43">
        <f>[4]p70!G43</f>
        <v>0</v>
      </c>
      <c r="H43">
        <f>[4]p70!H43</f>
        <v>0</v>
      </c>
      <c r="I43">
        <f>[4]p70!I43</f>
        <v>0</v>
      </c>
      <c r="J43">
        <f>[4]p70!J43</f>
        <v>0</v>
      </c>
      <c r="K43">
        <f>[4]p70!K43</f>
        <v>0</v>
      </c>
    </row>
    <row r="44" spans="1:11">
      <c r="A44" t="s">
        <v>222</v>
      </c>
      <c r="B44">
        <f>[4]p70!B44</f>
        <v>0</v>
      </c>
      <c r="C44">
        <f>[4]p70!C44</f>
        <v>0</v>
      </c>
      <c r="D44">
        <f>[4]p70!D44</f>
        <v>0</v>
      </c>
      <c r="E44">
        <f>[4]p70!E44</f>
        <v>0</v>
      </c>
      <c r="F44">
        <f>[4]p70!F44</f>
        <v>0</v>
      </c>
      <c r="G44">
        <f>[4]p70!G44</f>
        <v>0</v>
      </c>
      <c r="H44">
        <f>[4]p70!H44</f>
        <v>0</v>
      </c>
      <c r="I44">
        <f>[4]p70!I44</f>
        <v>0</v>
      </c>
      <c r="J44">
        <f>[4]p70!J44</f>
        <v>0</v>
      </c>
      <c r="K44">
        <f>[4]p70!K44</f>
        <v>0</v>
      </c>
    </row>
    <row r="45" spans="1:11">
      <c r="A45" t="s">
        <v>223</v>
      </c>
      <c r="B45">
        <f>[4]p70!B45</f>
        <v>0</v>
      </c>
      <c r="C45">
        <f>[4]p70!C45</f>
        <v>0</v>
      </c>
      <c r="D45">
        <f>[4]p70!D45</f>
        <v>0</v>
      </c>
      <c r="E45">
        <f>[4]p70!E45</f>
        <v>0</v>
      </c>
      <c r="F45">
        <f>[4]p70!F45</f>
        <v>0</v>
      </c>
      <c r="G45">
        <f>[4]p70!G45</f>
        <v>0</v>
      </c>
      <c r="H45">
        <f>[4]p70!H45</f>
        <v>0</v>
      </c>
      <c r="I45">
        <f>[4]p70!I45</f>
        <v>0</v>
      </c>
      <c r="J45">
        <f>[4]p70!J45</f>
        <v>0</v>
      </c>
      <c r="K45">
        <f>[4]p70!K45</f>
        <v>0</v>
      </c>
    </row>
    <row r="46" spans="1:11">
      <c r="A46" t="s">
        <v>224</v>
      </c>
      <c r="B46">
        <f>[4]p70!B46</f>
        <v>0</v>
      </c>
      <c r="C46">
        <f>[4]p70!C46</f>
        <v>0</v>
      </c>
      <c r="D46">
        <f>[4]p70!D46</f>
        <v>0</v>
      </c>
      <c r="E46">
        <f>[4]p70!E46</f>
        <v>0</v>
      </c>
      <c r="F46">
        <f>[4]p70!F46</f>
        <v>0</v>
      </c>
      <c r="G46">
        <f>[4]p70!G46</f>
        <v>0</v>
      </c>
      <c r="H46">
        <f>[4]p70!H46</f>
        <v>0</v>
      </c>
      <c r="I46">
        <f>[4]p70!I46</f>
        <v>0</v>
      </c>
      <c r="J46">
        <f>[4]p70!J46</f>
        <v>0</v>
      </c>
      <c r="K46">
        <f>[4]p70!K46</f>
        <v>0</v>
      </c>
    </row>
    <row r="47" spans="1:11">
      <c r="A47" t="s">
        <v>225</v>
      </c>
      <c r="B47">
        <f>[4]p70!B47</f>
        <v>0</v>
      </c>
      <c r="C47">
        <f>[4]p70!C47</f>
        <v>0</v>
      </c>
      <c r="D47">
        <f>[4]p70!D47</f>
        <v>0</v>
      </c>
      <c r="E47">
        <f>[4]p70!E47</f>
        <v>0</v>
      </c>
      <c r="F47">
        <f>[4]p70!F47</f>
        <v>0</v>
      </c>
      <c r="G47">
        <f>[4]p70!G47</f>
        <v>0</v>
      </c>
      <c r="H47">
        <f>[4]p70!H47</f>
        <v>0</v>
      </c>
      <c r="I47">
        <f>[4]p70!I47</f>
        <v>0</v>
      </c>
      <c r="J47">
        <f>[4]p70!J47</f>
        <v>0</v>
      </c>
      <c r="K47">
        <f>[4]p70!K47</f>
        <v>0</v>
      </c>
    </row>
    <row r="48" spans="1:11">
      <c r="A48" t="s">
        <v>226</v>
      </c>
      <c r="B48">
        <f>[4]p70!B48</f>
        <v>0</v>
      </c>
      <c r="C48">
        <f>[4]p70!C48</f>
        <v>0</v>
      </c>
      <c r="D48">
        <f>[4]p70!D48</f>
        <v>0</v>
      </c>
      <c r="E48">
        <f>[4]p70!E48</f>
        <v>0</v>
      </c>
      <c r="F48">
        <f>[4]p70!F48</f>
        <v>0</v>
      </c>
      <c r="G48">
        <f>[4]p70!G48</f>
        <v>0</v>
      </c>
      <c r="H48">
        <f>[4]p70!H48</f>
        <v>0</v>
      </c>
      <c r="I48">
        <f>[4]p70!I48</f>
        <v>0</v>
      </c>
      <c r="J48">
        <f>[4]p70!J48</f>
        <v>0</v>
      </c>
      <c r="K48">
        <f>[4]p70!K48</f>
        <v>0</v>
      </c>
    </row>
    <row r="49" spans="1:20">
      <c r="A49" t="s">
        <v>227</v>
      </c>
      <c r="B49">
        <f>[4]p70!B49</f>
        <v>0</v>
      </c>
      <c r="C49">
        <f>[4]p70!C49</f>
        <v>0</v>
      </c>
      <c r="D49">
        <f>[4]p70!D49</f>
        <v>0</v>
      </c>
      <c r="E49">
        <f>[4]p70!E49</f>
        <v>0</v>
      </c>
      <c r="F49">
        <f>[4]p70!F49</f>
        <v>0</v>
      </c>
      <c r="G49">
        <f>[4]p70!G49</f>
        <v>0</v>
      </c>
      <c r="H49">
        <f>[4]p70!H49</f>
        <v>0</v>
      </c>
      <c r="I49">
        <f>[4]p70!I49</f>
        <v>0</v>
      </c>
      <c r="J49">
        <f>[4]p70!J49</f>
        <v>0</v>
      </c>
      <c r="K49">
        <f>[4]p70!K49</f>
        <v>0</v>
      </c>
    </row>
    <row r="50" spans="1:20">
      <c r="A50" t="s">
        <v>228</v>
      </c>
      <c r="B50">
        <f>[4]p70!B50</f>
        <v>0</v>
      </c>
      <c r="C50">
        <f>[4]p70!C50</f>
        <v>0</v>
      </c>
      <c r="D50">
        <f>[4]p70!D50</f>
        <v>0</v>
      </c>
      <c r="E50">
        <f>[4]p70!E50</f>
        <v>0</v>
      </c>
      <c r="F50">
        <f>[4]p70!F50</f>
        <v>0</v>
      </c>
      <c r="G50">
        <f>[4]p70!G50</f>
        <v>0</v>
      </c>
      <c r="H50">
        <f>[4]p70!H50</f>
        <v>0</v>
      </c>
      <c r="I50">
        <f>[4]p70!I50</f>
        <v>0</v>
      </c>
      <c r="J50">
        <f>[4]p70!J50</f>
        <v>0</v>
      </c>
      <c r="K50">
        <f>[4]p70!K50</f>
        <v>0</v>
      </c>
    </row>
    <row r="51" spans="1:20" ht="14" thickBot="1">
      <c r="A51" s="34" t="s">
        <v>229</v>
      </c>
      <c r="B51" s="34">
        <f>[4]p70!B51</f>
        <v>0</v>
      </c>
      <c r="C51" s="34">
        <f>[4]p70!C51</f>
        <v>0</v>
      </c>
      <c r="D51" s="34">
        <f>[4]p70!D51</f>
        <v>0</v>
      </c>
      <c r="E51" s="34">
        <f>[4]p70!E51</f>
        <v>0</v>
      </c>
      <c r="F51" s="34">
        <f>[4]p70!F51</f>
        <v>0</v>
      </c>
      <c r="G51" s="34">
        <f>[4]p70!G51</f>
        <v>0</v>
      </c>
      <c r="H51" s="34">
        <f>[4]p70!H51</f>
        <v>0</v>
      </c>
      <c r="I51" s="34">
        <f>[4]p70!I51</f>
        <v>0</v>
      </c>
      <c r="J51" s="34">
        <f>[4]p70!J51</f>
        <v>0</v>
      </c>
      <c r="K51" s="34">
        <f>[4]p70!K51</f>
        <v>0</v>
      </c>
      <c r="L51" s="34"/>
      <c r="M51" s="34"/>
    </row>
    <row r="52" spans="1:20">
      <c r="A52" t="s">
        <v>115</v>
      </c>
      <c r="B52">
        <f>[4]p70!B52</f>
        <v>0</v>
      </c>
      <c r="C52">
        <f>[4]p70!C52</f>
        <v>0</v>
      </c>
      <c r="D52">
        <f>[4]p70!D52</f>
        <v>0</v>
      </c>
      <c r="E52">
        <f>[4]p70!E52</f>
        <v>0</v>
      </c>
      <c r="F52">
        <f>[4]p70!F52</f>
        <v>0</v>
      </c>
      <c r="G52">
        <f>[4]p70!G52</f>
        <v>0</v>
      </c>
      <c r="H52">
        <f>[4]p70!H52</f>
        <v>0</v>
      </c>
      <c r="I52">
        <f>[4]p70!I52</f>
        <v>0</v>
      </c>
      <c r="J52">
        <f>[4]p70!J52</f>
        <v>0</v>
      </c>
      <c r="K52">
        <f>[4]p70!K52</f>
        <v>0</v>
      </c>
      <c r="M52" s="28"/>
    </row>
    <row r="53" spans="1:20">
      <c r="A53" t="s">
        <v>116</v>
      </c>
      <c r="B53">
        <f>[4]p70!B53</f>
        <v>0</v>
      </c>
      <c r="C53">
        <f>[4]p70!C53</f>
        <v>0</v>
      </c>
      <c r="D53">
        <f>[4]p70!D53</f>
        <v>0</v>
      </c>
      <c r="E53">
        <f>[4]p70!E53</f>
        <v>0</v>
      </c>
      <c r="F53">
        <f>[4]p70!F53</f>
        <v>0</v>
      </c>
      <c r="G53">
        <f>[4]p70!G53</f>
        <v>0</v>
      </c>
      <c r="H53">
        <f>[4]p70!H53</f>
        <v>0</v>
      </c>
      <c r="I53">
        <f>[4]p70!I53</f>
        <v>0</v>
      </c>
      <c r="J53">
        <f>[4]p70!J53</f>
        <v>0</v>
      </c>
      <c r="K53">
        <f>[4]p70!K53</f>
        <v>0</v>
      </c>
      <c r="N53" s="10"/>
      <c r="O53" s="10"/>
      <c r="P53" s="10"/>
      <c r="Q53" s="10"/>
      <c r="R53" s="10"/>
    </row>
    <row r="54" spans="1:20">
      <c r="A54" t="s">
        <v>230</v>
      </c>
      <c r="B54">
        <f>[4]p70!B54</f>
        <v>0</v>
      </c>
      <c r="C54">
        <f>[4]p70!C54</f>
        <v>0</v>
      </c>
      <c r="D54">
        <f>[4]p70!D54</f>
        <v>0</v>
      </c>
      <c r="E54">
        <f>[4]p70!E54</f>
        <v>0</v>
      </c>
      <c r="F54">
        <f>[4]p70!F54</f>
        <v>0</v>
      </c>
      <c r="G54">
        <f>[4]p70!G54</f>
        <v>0</v>
      </c>
      <c r="H54">
        <f>[4]p70!H54</f>
        <v>0</v>
      </c>
      <c r="I54">
        <f>[4]p70!I54</f>
        <v>0</v>
      </c>
      <c r="J54">
        <f>[4]p70!J54</f>
        <v>0</v>
      </c>
      <c r="K54">
        <f>[4]p70!K54</f>
        <v>0</v>
      </c>
      <c r="N54" s="32"/>
      <c r="O54" s="32"/>
      <c r="P54" s="32"/>
      <c r="Q54" s="32"/>
      <c r="R54" s="32"/>
      <c r="S54" s="32"/>
      <c r="T54" s="33"/>
    </row>
    <row r="55" spans="1:20">
      <c r="A55" t="s">
        <v>231</v>
      </c>
      <c r="B55">
        <f>[4]p70!B55</f>
        <v>0</v>
      </c>
      <c r="C55">
        <f>[4]p70!C55</f>
        <v>0</v>
      </c>
      <c r="D55">
        <f>[4]p70!D55</f>
        <v>0</v>
      </c>
      <c r="E55">
        <f>[4]p70!E55</f>
        <v>0</v>
      </c>
      <c r="F55">
        <f>[4]p70!F55</f>
        <v>0</v>
      </c>
      <c r="G55">
        <f>[4]p70!G55</f>
        <v>0</v>
      </c>
      <c r="H55">
        <f>[4]p70!H55</f>
        <v>0</v>
      </c>
      <c r="I55">
        <f>[4]p70!I55</f>
        <v>0</v>
      </c>
      <c r="J55">
        <f>[4]p70!J55</f>
        <v>0</v>
      </c>
      <c r="K55">
        <f>[4]p70!K55</f>
        <v>0</v>
      </c>
      <c r="N55" s="32"/>
      <c r="O55" s="32"/>
      <c r="P55" s="32"/>
      <c r="Q55" s="32"/>
      <c r="R55" s="32"/>
      <c r="S55" s="32"/>
      <c r="T55" s="33"/>
    </row>
    <row r="56" spans="1:20">
      <c r="A56" t="s">
        <v>232</v>
      </c>
      <c r="B56">
        <f>[4]p70!B56</f>
        <v>0</v>
      </c>
      <c r="C56">
        <f>[4]p70!C56</f>
        <v>0</v>
      </c>
      <c r="D56">
        <f>[4]p70!D56</f>
        <v>0</v>
      </c>
      <c r="E56">
        <f>[4]p70!E56</f>
        <v>0</v>
      </c>
      <c r="F56">
        <f>[4]p70!F56</f>
        <v>0</v>
      </c>
      <c r="G56">
        <f>[4]p70!G56</f>
        <v>0</v>
      </c>
      <c r="H56">
        <f>[4]p70!H56</f>
        <v>0</v>
      </c>
      <c r="I56">
        <f>[4]p70!I56</f>
        <v>0</v>
      </c>
      <c r="J56">
        <f>[4]p70!J56</f>
        <v>0</v>
      </c>
      <c r="K56">
        <f>[4]p70!K56</f>
        <v>0</v>
      </c>
      <c r="T56" s="33"/>
    </row>
    <row r="57" spans="1:20">
      <c r="A57" t="s">
        <v>233</v>
      </c>
      <c r="B57">
        <f>[4]p70!B57</f>
        <v>0</v>
      </c>
      <c r="C57">
        <f>[4]p70!C57</f>
        <v>0</v>
      </c>
      <c r="D57">
        <f>[4]p70!D57</f>
        <v>0</v>
      </c>
      <c r="E57">
        <f>[4]p70!E57</f>
        <v>0</v>
      </c>
      <c r="F57">
        <f>[4]p70!F57</f>
        <v>0</v>
      </c>
      <c r="G57">
        <f>[4]p70!G57</f>
        <v>0</v>
      </c>
      <c r="H57">
        <f>[4]p70!H57</f>
        <v>0</v>
      </c>
      <c r="I57">
        <f>[4]p70!I57</f>
        <v>0</v>
      </c>
      <c r="J57">
        <f>[4]p70!J57</f>
        <v>0</v>
      </c>
      <c r="K57">
        <f>[4]p70!K57</f>
        <v>0</v>
      </c>
      <c r="M57" s="28"/>
      <c r="N57" s="10"/>
      <c r="O57" s="10"/>
      <c r="P57" s="10"/>
      <c r="Q57" s="10"/>
      <c r="R57" s="10"/>
      <c r="T57" s="33"/>
    </row>
    <row r="58" spans="1:20">
      <c r="A58" t="s">
        <v>234</v>
      </c>
      <c r="B58">
        <f>[4]p70!B58</f>
        <v>0</v>
      </c>
      <c r="C58">
        <f>[4]p70!C58</f>
        <v>0</v>
      </c>
      <c r="D58">
        <f>[4]p70!D58</f>
        <v>0</v>
      </c>
      <c r="E58">
        <f>[4]p70!E58</f>
        <v>0</v>
      </c>
      <c r="F58">
        <f>[4]p70!F58</f>
        <v>0</v>
      </c>
      <c r="G58">
        <f>[4]p70!G58</f>
        <v>0</v>
      </c>
      <c r="H58">
        <f>[4]p70!H58</f>
        <v>0</v>
      </c>
      <c r="I58">
        <f>[4]p70!I58</f>
        <v>0</v>
      </c>
      <c r="J58">
        <f>[4]p70!J58</f>
        <v>0</v>
      </c>
      <c r="K58">
        <f>[4]p70!K58</f>
        <v>0</v>
      </c>
      <c r="N58" s="32"/>
      <c r="O58" s="32"/>
      <c r="P58" s="32"/>
      <c r="Q58" s="32"/>
      <c r="R58" s="32"/>
      <c r="S58" s="32"/>
      <c r="T58" s="33"/>
    </row>
    <row r="59" spans="1:20">
      <c r="A59" t="s">
        <v>235</v>
      </c>
      <c r="B59">
        <f>[4]p70!B59</f>
        <v>0</v>
      </c>
      <c r="C59">
        <f>[4]p70!C59</f>
        <v>0</v>
      </c>
      <c r="D59">
        <f>[4]p70!D59</f>
        <v>0</v>
      </c>
      <c r="E59">
        <f>[4]p70!E59</f>
        <v>0</v>
      </c>
      <c r="F59">
        <f>[4]p70!F59</f>
        <v>0</v>
      </c>
      <c r="G59">
        <f>[4]p70!G59</f>
        <v>0</v>
      </c>
      <c r="H59">
        <f>[4]p70!H59</f>
        <v>0</v>
      </c>
      <c r="I59">
        <f>[4]p70!I59</f>
        <v>0</v>
      </c>
      <c r="J59">
        <f>[4]p70!J59</f>
        <v>0</v>
      </c>
      <c r="K59">
        <f>[4]p70!K59</f>
        <v>0</v>
      </c>
      <c r="N59" s="32"/>
      <c r="O59" s="32"/>
      <c r="P59" s="32"/>
      <c r="Q59" s="32"/>
      <c r="R59" s="32"/>
      <c r="S59" s="32"/>
      <c r="T59" s="33"/>
    </row>
    <row r="60" spans="1:20">
      <c r="A60" t="s">
        <v>236</v>
      </c>
      <c r="B60">
        <f>[4]p70!B60</f>
        <v>0</v>
      </c>
      <c r="C60">
        <f>[4]p70!C60</f>
        <v>0</v>
      </c>
      <c r="D60">
        <f>[4]p70!D60</f>
        <v>0</v>
      </c>
      <c r="E60">
        <f>[4]p70!E60</f>
        <v>0</v>
      </c>
      <c r="F60">
        <f>[4]p70!F60</f>
        <v>0</v>
      </c>
      <c r="G60">
        <f>[4]p70!G60</f>
        <v>0</v>
      </c>
      <c r="H60">
        <f>[4]p70!H60</f>
        <v>0</v>
      </c>
      <c r="I60">
        <f>[4]p70!I60</f>
        <v>0</v>
      </c>
      <c r="J60">
        <f>[4]p70!J60</f>
        <v>0</v>
      </c>
      <c r="K60">
        <f>[4]p70!K60</f>
        <v>0</v>
      </c>
    </row>
    <row r="61" spans="1:20">
      <c r="A61" t="s">
        <v>237</v>
      </c>
      <c r="B61">
        <f>[4]p70!B61</f>
        <v>0</v>
      </c>
      <c r="C61">
        <f>[4]p70!C61</f>
        <v>0</v>
      </c>
      <c r="D61">
        <f>[4]p70!D61</f>
        <v>0</v>
      </c>
      <c r="E61">
        <f>[4]p70!E61</f>
        <v>0</v>
      </c>
      <c r="F61">
        <f>[4]p70!F61</f>
        <v>0</v>
      </c>
      <c r="G61">
        <f>[4]p70!G61</f>
        <v>0</v>
      </c>
      <c r="H61">
        <f>[4]p70!H61</f>
        <v>0</v>
      </c>
      <c r="I61">
        <f>[4]p70!I61</f>
        <v>0</v>
      </c>
      <c r="J61">
        <f>[4]p70!J61</f>
        <v>0</v>
      </c>
      <c r="K61">
        <f>[4]p70!K61</f>
        <v>0</v>
      </c>
    </row>
    <row r="62" spans="1:20">
      <c r="A62" t="s">
        <v>121</v>
      </c>
      <c r="B62">
        <f>[4]p70!B62</f>
        <v>0</v>
      </c>
      <c r="C62">
        <f>[4]p70!C62</f>
        <v>0</v>
      </c>
      <c r="D62">
        <f>[4]p70!D62</f>
        <v>0</v>
      </c>
      <c r="E62">
        <f>[4]p70!E62</f>
        <v>0</v>
      </c>
      <c r="F62">
        <f>[4]p70!F62</f>
        <v>0</v>
      </c>
      <c r="G62">
        <f>[4]p70!G62</f>
        <v>0</v>
      </c>
      <c r="H62">
        <f>[4]p70!H62</f>
        <v>0</v>
      </c>
      <c r="I62">
        <f>[4]p70!I62</f>
        <v>0</v>
      </c>
      <c r="J62">
        <f>[4]p70!J62</f>
        <v>0</v>
      </c>
      <c r="K62">
        <f>[4]p70!K62</f>
        <v>0</v>
      </c>
    </row>
    <row r="63" spans="1:20">
      <c r="A63" t="s">
        <v>122</v>
      </c>
      <c r="B63">
        <f>[4]p70!B63</f>
        <v>0</v>
      </c>
      <c r="C63">
        <f>[4]p70!C63</f>
        <v>0</v>
      </c>
      <c r="D63">
        <f>[4]p70!D63</f>
        <v>0</v>
      </c>
      <c r="E63">
        <f>[4]p70!E63</f>
        <v>0</v>
      </c>
      <c r="F63">
        <f>[4]p70!F63</f>
        <v>0</v>
      </c>
      <c r="G63">
        <f>[4]p70!G63</f>
        <v>0</v>
      </c>
      <c r="H63">
        <f>[4]p70!H63</f>
        <v>0</v>
      </c>
      <c r="I63">
        <f>[4]p70!I63</f>
        <v>0</v>
      </c>
      <c r="J63">
        <f>[4]p70!J63</f>
        <v>0</v>
      </c>
      <c r="K63">
        <f>[4]p70!K63</f>
        <v>0</v>
      </c>
    </row>
    <row r="64" spans="1:20">
      <c r="A64" t="s">
        <v>238</v>
      </c>
      <c r="B64">
        <f>[4]p70!B64</f>
        <v>0</v>
      </c>
      <c r="C64">
        <f>[4]p70!C64</f>
        <v>0</v>
      </c>
      <c r="D64">
        <f>[4]p70!D64</f>
        <v>0</v>
      </c>
      <c r="E64">
        <f>[4]p70!E64</f>
        <v>0</v>
      </c>
      <c r="F64">
        <f>[4]p70!F64</f>
        <v>0</v>
      </c>
      <c r="G64">
        <f>[4]p70!G64</f>
        <v>0</v>
      </c>
      <c r="H64">
        <f>[4]p70!H64</f>
        <v>0</v>
      </c>
      <c r="I64">
        <f>[4]p70!I64</f>
        <v>0</v>
      </c>
      <c r="J64">
        <f>[4]p70!J64</f>
        <v>0</v>
      </c>
      <c r="K64">
        <f>[4]p70!K64</f>
        <v>0</v>
      </c>
    </row>
    <row r="65" spans="1:13">
      <c r="A65" t="s">
        <v>239</v>
      </c>
      <c r="B65">
        <f>[4]p70!B65</f>
        <v>0</v>
      </c>
      <c r="C65">
        <f>[4]p70!C65</f>
        <v>0</v>
      </c>
      <c r="D65">
        <f>[4]p70!D65</f>
        <v>0</v>
      </c>
      <c r="E65">
        <f>[4]p70!E65</f>
        <v>0</v>
      </c>
      <c r="F65">
        <f>[4]p70!F65</f>
        <v>0</v>
      </c>
      <c r="G65">
        <f>[4]p70!G65</f>
        <v>0</v>
      </c>
      <c r="H65">
        <f>[4]p70!H65</f>
        <v>0</v>
      </c>
      <c r="I65">
        <f>[4]p70!I65</f>
        <v>0</v>
      </c>
      <c r="J65">
        <f>[4]p70!J65</f>
        <v>0</v>
      </c>
      <c r="K65">
        <f>[4]p70!K65</f>
        <v>0</v>
      </c>
    </row>
    <row r="66" spans="1:13">
      <c r="A66" t="s">
        <v>125</v>
      </c>
      <c r="B66">
        <f>[4]p70!B66</f>
        <v>0</v>
      </c>
      <c r="C66">
        <f>[4]p70!C66</f>
        <v>0</v>
      </c>
      <c r="D66">
        <f>[4]p70!D66</f>
        <v>0</v>
      </c>
      <c r="E66">
        <f>[4]p70!E66</f>
        <v>0</v>
      </c>
      <c r="F66">
        <f>[4]p70!F66</f>
        <v>0</v>
      </c>
      <c r="G66">
        <f>[4]p70!G66</f>
        <v>0</v>
      </c>
      <c r="H66">
        <f>[4]p70!H66</f>
        <v>0</v>
      </c>
      <c r="I66">
        <f>[4]p70!I66</f>
        <v>0</v>
      </c>
      <c r="J66">
        <f>[4]p70!J66</f>
        <v>0</v>
      </c>
      <c r="K66">
        <f>[4]p70!K66</f>
        <v>0</v>
      </c>
    </row>
    <row r="67" spans="1:13">
      <c r="A67" t="s">
        <v>240</v>
      </c>
      <c r="B67">
        <f>[4]p70!B67</f>
        <v>0</v>
      </c>
      <c r="C67">
        <f>[4]p70!C67</f>
        <v>0</v>
      </c>
      <c r="D67">
        <f>[4]p70!D67</f>
        <v>0</v>
      </c>
      <c r="E67">
        <f>[4]p70!E67</f>
        <v>0</v>
      </c>
      <c r="F67">
        <f>[4]p70!F67</f>
        <v>0</v>
      </c>
      <c r="G67">
        <f>[4]p70!G67</f>
        <v>0</v>
      </c>
      <c r="H67">
        <f>[4]p70!H67</f>
        <v>0</v>
      </c>
      <c r="I67">
        <f>[4]p70!I67</f>
        <v>0</v>
      </c>
      <c r="J67">
        <f>[4]p70!J67</f>
        <v>0</v>
      </c>
      <c r="K67">
        <f>[4]p70!K67</f>
        <v>0</v>
      </c>
    </row>
    <row r="68" spans="1:13">
      <c r="A68" t="s">
        <v>241</v>
      </c>
      <c r="B68">
        <f>[4]p70!B68</f>
        <v>0</v>
      </c>
      <c r="C68">
        <f>[4]p70!C68</f>
        <v>0</v>
      </c>
      <c r="D68">
        <f>[4]p70!D68</f>
        <v>0</v>
      </c>
      <c r="E68">
        <f>[4]p70!E68</f>
        <v>0</v>
      </c>
      <c r="F68">
        <f>[4]p70!F68</f>
        <v>0</v>
      </c>
      <c r="G68">
        <f>[4]p70!G68</f>
        <v>0</v>
      </c>
      <c r="H68">
        <f>[4]p70!H68</f>
        <v>0</v>
      </c>
      <c r="I68">
        <f>[4]p70!I68</f>
        <v>0</v>
      </c>
      <c r="J68">
        <f>[4]p70!J68</f>
        <v>0</v>
      </c>
      <c r="K68">
        <f>[4]p70!K68</f>
        <v>0</v>
      </c>
    </row>
    <row r="69" spans="1:13">
      <c r="A69" t="s">
        <v>242</v>
      </c>
      <c r="B69">
        <f>[4]p70!B69</f>
        <v>0</v>
      </c>
      <c r="C69">
        <f>[4]p70!C69</f>
        <v>0</v>
      </c>
      <c r="D69">
        <f>[4]p70!D69</f>
        <v>0</v>
      </c>
      <c r="E69">
        <f>[4]p70!E69</f>
        <v>0</v>
      </c>
      <c r="F69">
        <f>[4]p70!F69</f>
        <v>0</v>
      </c>
      <c r="G69">
        <f>[4]p70!G69</f>
        <v>0</v>
      </c>
      <c r="H69">
        <f>[4]p70!H69</f>
        <v>0</v>
      </c>
      <c r="I69">
        <f>[4]p70!I69</f>
        <v>0</v>
      </c>
      <c r="J69">
        <f>[4]p70!J69</f>
        <v>0</v>
      </c>
      <c r="K69">
        <f>[4]p70!K69</f>
        <v>0</v>
      </c>
    </row>
    <row r="70" spans="1:13">
      <c r="A70" t="s">
        <v>243</v>
      </c>
      <c r="B70">
        <f>[4]p70!B70</f>
        <v>0</v>
      </c>
      <c r="C70">
        <f>[4]p70!C70</f>
        <v>0</v>
      </c>
      <c r="D70">
        <f>[4]p70!D70</f>
        <v>0</v>
      </c>
      <c r="E70">
        <f>[4]p70!E70</f>
        <v>0</v>
      </c>
      <c r="F70">
        <f>[4]p70!F70</f>
        <v>0</v>
      </c>
      <c r="G70">
        <f>[4]p70!G70</f>
        <v>0</v>
      </c>
      <c r="H70">
        <f>[4]p70!H70</f>
        <v>0</v>
      </c>
      <c r="I70">
        <f>[4]p70!I70</f>
        <v>0</v>
      </c>
      <c r="J70">
        <f>[4]p70!J70</f>
        <v>0</v>
      </c>
      <c r="K70">
        <f>[4]p70!K70</f>
        <v>0</v>
      </c>
    </row>
    <row r="71" spans="1:13">
      <c r="A71" t="s">
        <v>244</v>
      </c>
      <c r="B71">
        <f>[4]p70!B71</f>
        <v>0</v>
      </c>
      <c r="C71">
        <f>[4]p70!C71</f>
        <v>0</v>
      </c>
      <c r="D71">
        <f>[4]p70!D71</f>
        <v>0</v>
      </c>
      <c r="E71">
        <f>[4]p70!E71</f>
        <v>0</v>
      </c>
      <c r="F71">
        <f>[4]p70!F71</f>
        <v>0</v>
      </c>
      <c r="G71">
        <f>[4]p70!G71</f>
        <v>0</v>
      </c>
      <c r="H71">
        <f>[4]p70!H71</f>
        <v>0</v>
      </c>
      <c r="I71">
        <f>[4]p70!I71</f>
        <v>0</v>
      </c>
      <c r="J71">
        <f>[4]p70!J71</f>
        <v>0</v>
      </c>
      <c r="K71">
        <f>[4]p70!K71</f>
        <v>0</v>
      </c>
    </row>
    <row r="72" spans="1:13">
      <c r="A72" t="s">
        <v>245</v>
      </c>
      <c r="B72">
        <f>[4]p70!B72</f>
        <v>0</v>
      </c>
      <c r="C72">
        <f>[4]p70!C72</f>
        <v>0</v>
      </c>
      <c r="D72">
        <f>[4]p70!D72</f>
        <v>0</v>
      </c>
      <c r="E72">
        <f>[4]p70!E72</f>
        <v>0</v>
      </c>
      <c r="F72">
        <f>[4]p70!F72</f>
        <v>0</v>
      </c>
      <c r="G72">
        <f>[4]p70!G72</f>
        <v>0</v>
      </c>
      <c r="H72">
        <f>[4]p70!H72</f>
        <v>0</v>
      </c>
      <c r="I72">
        <f>[4]p70!I72</f>
        <v>0</v>
      </c>
      <c r="J72">
        <f>[4]p70!J72</f>
        <v>0</v>
      </c>
      <c r="K72">
        <f>[4]p70!K72</f>
        <v>0</v>
      </c>
    </row>
    <row r="73" spans="1:13">
      <c r="A73" t="s">
        <v>246</v>
      </c>
      <c r="B73">
        <f>[4]p70!B73</f>
        <v>0</v>
      </c>
      <c r="C73">
        <f>[4]p70!C73</f>
        <v>0</v>
      </c>
      <c r="D73">
        <f>[4]p70!D73</f>
        <v>0</v>
      </c>
      <c r="E73">
        <f>[4]p70!E73</f>
        <v>0</v>
      </c>
      <c r="F73">
        <f>[4]p70!F73</f>
        <v>0</v>
      </c>
      <c r="G73">
        <f>[4]p70!G73</f>
        <v>0</v>
      </c>
      <c r="H73">
        <f>[4]p70!H73</f>
        <v>0</v>
      </c>
      <c r="I73">
        <f>[4]p70!I73</f>
        <v>0</v>
      </c>
      <c r="J73">
        <f>[4]p70!J73</f>
        <v>0</v>
      </c>
      <c r="K73">
        <f>[4]p70!K73</f>
        <v>0</v>
      </c>
    </row>
    <row r="74" spans="1:13">
      <c r="A74" t="s">
        <v>435</v>
      </c>
      <c r="B74">
        <f>[4]p70!B74</f>
        <v>0</v>
      </c>
      <c r="C74">
        <f>[4]p70!C74</f>
        <v>0</v>
      </c>
      <c r="D74">
        <f>[4]p70!D74</f>
        <v>0</v>
      </c>
      <c r="E74">
        <f>[4]p70!E74</f>
        <v>0</v>
      </c>
      <c r="F74">
        <f>[4]p70!F74</f>
        <v>0</v>
      </c>
      <c r="G74">
        <f>[4]p70!G74</f>
        <v>0</v>
      </c>
      <c r="H74">
        <f>[4]p70!H74</f>
        <v>0</v>
      </c>
      <c r="I74">
        <f>[4]p70!I74</f>
        <v>0</v>
      </c>
      <c r="J74">
        <f>[4]p70!J74</f>
        <v>0</v>
      </c>
      <c r="K74">
        <f>[4]p70!K74</f>
        <v>0</v>
      </c>
    </row>
    <row r="75" spans="1:13">
      <c r="A75" t="s">
        <v>436</v>
      </c>
      <c r="B75">
        <f>[4]p70!B75</f>
        <v>0</v>
      </c>
      <c r="C75">
        <f>[4]p70!C75</f>
        <v>0</v>
      </c>
      <c r="D75">
        <f>[4]p70!D75</f>
        <v>0</v>
      </c>
      <c r="E75">
        <f>[4]p70!E75</f>
        <v>0</v>
      </c>
      <c r="F75">
        <f>[4]p70!F75</f>
        <v>0</v>
      </c>
      <c r="G75">
        <f>[4]p70!G75</f>
        <v>0</v>
      </c>
      <c r="H75">
        <f>[4]p70!H75</f>
        <v>0</v>
      </c>
      <c r="I75">
        <f>[4]p70!I75</f>
        <v>0</v>
      </c>
      <c r="J75">
        <f>[4]p70!J75</f>
        <v>0</v>
      </c>
      <c r="K75">
        <f>[4]p70!K75</f>
        <v>0</v>
      </c>
    </row>
    <row r="76" spans="1:13">
      <c r="A76" t="s">
        <v>437</v>
      </c>
      <c r="B76">
        <f>[4]p70!B76</f>
        <v>0</v>
      </c>
      <c r="C76">
        <f>[4]p70!C76</f>
        <v>0</v>
      </c>
      <c r="D76">
        <f>[4]p70!D76</f>
        <v>0</v>
      </c>
      <c r="E76">
        <f>[4]p70!E76</f>
        <v>0</v>
      </c>
      <c r="F76">
        <f>[4]p70!F76</f>
        <v>0</v>
      </c>
      <c r="G76">
        <f>[4]p70!G76</f>
        <v>0</v>
      </c>
      <c r="H76">
        <f>[4]p70!H76</f>
        <v>0</v>
      </c>
      <c r="I76">
        <f>[4]p70!I76</f>
        <v>0</v>
      </c>
      <c r="J76">
        <f>[4]p70!J76</f>
        <v>0</v>
      </c>
      <c r="K76">
        <f>[4]p70!K76</f>
        <v>0</v>
      </c>
    </row>
    <row r="77" spans="1:13" ht="14" thickBot="1">
      <c r="A77" s="34" t="s">
        <v>438</v>
      </c>
      <c r="B77" s="34">
        <f>[4]p70!B77</f>
        <v>0</v>
      </c>
      <c r="C77" s="34">
        <f>[4]p70!C77</f>
        <v>0</v>
      </c>
      <c r="D77" s="34">
        <f>[4]p70!D77</f>
        <v>0</v>
      </c>
      <c r="E77" s="34">
        <f>[4]p70!E77</f>
        <v>0</v>
      </c>
      <c r="F77" s="34">
        <f>[4]p70!F77</f>
        <v>0</v>
      </c>
      <c r="G77" s="34">
        <f>[4]p70!G77</f>
        <v>0</v>
      </c>
      <c r="H77" s="34">
        <f>[4]p70!H77</f>
        <v>0</v>
      </c>
      <c r="I77" s="34">
        <f>[4]p70!I77</f>
        <v>0</v>
      </c>
      <c r="J77" s="34">
        <f>[4]p70!J77</f>
        <v>0</v>
      </c>
      <c r="K77" s="34">
        <f>[4]p70!K77</f>
        <v>0</v>
      </c>
      <c r="L77" s="34"/>
      <c r="M77" s="34"/>
    </row>
    <row r="78" spans="1:13">
      <c r="A78" t="s">
        <v>247</v>
      </c>
      <c r="B78">
        <f>[4]p70!B78</f>
        <v>0</v>
      </c>
    </row>
    <row r="79" spans="1:13">
      <c r="A79" t="s">
        <v>248</v>
      </c>
      <c r="B79">
        <f>[4]p70!B79</f>
        <v>0</v>
      </c>
    </row>
    <row r="80" spans="1:13">
      <c r="A80" t="s">
        <v>249</v>
      </c>
      <c r="B80">
        <f>[4]p70!B80</f>
        <v>0</v>
      </c>
    </row>
    <row r="81" spans="1:2">
      <c r="A81" t="s">
        <v>250</v>
      </c>
      <c r="B81">
        <f>[4]p70!B81</f>
        <v>0</v>
      </c>
    </row>
    <row r="82" spans="1:2">
      <c r="A82" t="s">
        <v>251</v>
      </c>
      <c r="B82">
        <f>[4]p70!B82</f>
        <v>0</v>
      </c>
    </row>
    <row r="83" spans="1:2">
      <c r="A83" t="s">
        <v>252</v>
      </c>
      <c r="B83">
        <f>[4]p70!B83</f>
        <v>0</v>
      </c>
    </row>
    <row r="84" spans="1:2">
      <c r="A84" t="s">
        <v>253</v>
      </c>
      <c r="B84">
        <f>[4]p70!B84</f>
        <v>0</v>
      </c>
    </row>
    <row r="85" spans="1:2">
      <c r="A85" t="s">
        <v>254</v>
      </c>
      <c r="B85">
        <f>[4]p70!B85</f>
        <v>0</v>
      </c>
    </row>
    <row r="86" spans="1:2">
      <c r="A86" t="s">
        <v>255</v>
      </c>
      <c r="B86">
        <f>[4]p70!B86</f>
        <v>0</v>
      </c>
    </row>
    <row r="87" spans="1:2">
      <c r="A87" t="s">
        <v>256</v>
      </c>
      <c r="B87">
        <f>[4]p70!B87</f>
        <v>0</v>
      </c>
    </row>
    <row r="88" spans="1:2">
      <c r="A88" t="s">
        <v>257</v>
      </c>
      <c r="B88">
        <f>[4]p70!B88</f>
        <v>0</v>
      </c>
    </row>
    <row r="89" spans="1:2">
      <c r="A89" t="s">
        <v>258</v>
      </c>
      <c r="B89">
        <f>[4]p70!B89</f>
        <v>0</v>
      </c>
    </row>
    <row r="90" spans="1:2">
      <c r="A90" t="s">
        <v>259</v>
      </c>
      <c r="B90">
        <f>[4]p70!B90</f>
        <v>0</v>
      </c>
    </row>
    <row r="91" spans="1:2">
      <c r="A91" t="s">
        <v>260</v>
      </c>
      <c r="B91">
        <f>[4]p70!B91</f>
        <v>0</v>
      </c>
    </row>
    <row r="92" spans="1:2">
      <c r="A92" t="s">
        <v>261</v>
      </c>
      <c r="B92">
        <f>[4]p70!B92</f>
        <v>0</v>
      </c>
    </row>
    <row r="93" spans="1:2">
      <c r="A93" t="s">
        <v>262</v>
      </c>
      <c r="B93">
        <f>[4]p70!B93</f>
        <v>0</v>
      </c>
    </row>
    <row r="94" spans="1:2">
      <c r="A94" t="s">
        <v>263</v>
      </c>
      <c r="B94">
        <f>[4]p70!B94</f>
        <v>0</v>
      </c>
    </row>
    <row r="95" spans="1:2">
      <c r="A95" t="s">
        <v>264</v>
      </c>
      <c r="B95">
        <f>[4]p70!B95</f>
        <v>0</v>
      </c>
    </row>
    <row r="96" spans="1:2">
      <c r="A96" t="s">
        <v>265</v>
      </c>
      <c r="B96">
        <f>[4]p70!B96</f>
        <v>0</v>
      </c>
    </row>
    <row r="97" spans="1:2">
      <c r="A97" t="s">
        <v>266</v>
      </c>
      <c r="B97">
        <f>[4]p70!B97</f>
        <v>0</v>
      </c>
    </row>
    <row r="98" spans="1:2">
      <c r="A98" t="s">
        <v>267</v>
      </c>
      <c r="B98">
        <f>[4]p70!B98</f>
        <v>0</v>
      </c>
    </row>
    <row r="99" spans="1:2">
      <c r="A99" t="s">
        <v>268</v>
      </c>
      <c r="B99">
        <f>[4]p70!B99</f>
        <v>0</v>
      </c>
    </row>
    <row r="100" spans="1:2">
      <c r="A100" t="s">
        <v>269</v>
      </c>
      <c r="B100">
        <f>[4]p70!B100</f>
        <v>0</v>
      </c>
    </row>
    <row r="101" spans="1:2">
      <c r="A101" t="s">
        <v>270</v>
      </c>
      <c r="B101">
        <f>[4]p70!B101</f>
        <v>0</v>
      </c>
    </row>
    <row r="102" spans="1:2">
      <c r="A102" t="s">
        <v>271</v>
      </c>
      <c r="B102">
        <f>[4]p70!B102</f>
        <v>0</v>
      </c>
    </row>
    <row r="103" spans="1:2">
      <c r="A103" t="s">
        <v>272</v>
      </c>
      <c r="B103">
        <f>[4]p70!B103</f>
        <v>0</v>
      </c>
    </row>
    <row r="104" spans="1:2">
      <c r="A104" t="s">
        <v>273</v>
      </c>
      <c r="B104">
        <f>[4]p70!B104</f>
        <v>0</v>
      </c>
    </row>
    <row r="105" spans="1:2">
      <c r="A105" t="s">
        <v>274</v>
      </c>
      <c r="B105">
        <f>[4]p70!B105</f>
        <v>0</v>
      </c>
    </row>
    <row r="106" spans="1:2">
      <c r="A106" t="s">
        <v>275</v>
      </c>
      <c r="B106">
        <f>[4]p70!B106</f>
        <v>0</v>
      </c>
    </row>
    <row r="107" spans="1:2">
      <c r="A107" t="s">
        <v>276</v>
      </c>
      <c r="B107">
        <f>[4]p70!B107</f>
        <v>0</v>
      </c>
    </row>
    <row r="108" spans="1:2">
      <c r="A108" t="s">
        <v>277</v>
      </c>
      <c r="B108">
        <f>[4]p70!B108</f>
        <v>0</v>
      </c>
    </row>
    <row r="109" spans="1:2">
      <c r="A109" t="s">
        <v>278</v>
      </c>
      <c r="B109">
        <f>[4]p70!B109</f>
        <v>0</v>
      </c>
    </row>
    <row r="110" spans="1:2">
      <c r="A110" t="s">
        <v>279</v>
      </c>
      <c r="B110">
        <f>[4]p70!B110</f>
        <v>0</v>
      </c>
    </row>
    <row r="111" spans="1:2">
      <c r="A111" t="s">
        <v>280</v>
      </c>
      <c r="B111">
        <f>[4]p70!B111</f>
        <v>0</v>
      </c>
    </row>
    <row r="112" spans="1:2">
      <c r="A112" t="s">
        <v>281</v>
      </c>
      <c r="B112">
        <f>[4]p70!B112</f>
        <v>0</v>
      </c>
    </row>
    <row r="113" spans="1:2">
      <c r="A113" t="s">
        <v>282</v>
      </c>
      <c r="B113">
        <f>[4]p70!B113</f>
        <v>0</v>
      </c>
    </row>
    <row r="114" spans="1:2">
      <c r="A114" t="s">
        <v>283</v>
      </c>
      <c r="B114">
        <f>[4]p70!B114</f>
        <v>0</v>
      </c>
    </row>
    <row r="115" spans="1:2">
      <c r="A115" t="s">
        <v>284</v>
      </c>
      <c r="B115">
        <f>[4]p70!B115</f>
        <v>0</v>
      </c>
    </row>
    <row r="116" spans="1:2">
      <c r="A116" t="s">
        <v>285</v>
      </c>
      <c r="B116">
        <f>[4]p70!B116</f>
        <v>0</v>
      </c>
    </row>
    <row r="117" spans="1:2">
      <c r="A117" t="s">
        <v>286</v>
      </c>
      <c r="B117">
        <f>[4]p70!B117</f>
        <v>0</v>
      </c>
    </row>
    <row r="118" spans="1:2">
      <c r="A118" t="s">
        <v>287</v>
      </c>
      <c r="B118">
        <f>[4]p70!B118</f>
        <v>0</v>
      </c>
    </row>
    <row r="119" spans="1:2">
      <c r="A119" t="s">
        <v>288</v>
      </c>
      <c r="B119">
        <f>[4]p70!B119</f>
        <v>0</v>
      </c>
    </row>
    <row r="120" spans="1:2">
      <c r="A120" t="s">
        <v>289</v>
      </c>
      <c r="B120">
        <f>[4]p70!B120</f>
        <v>0</v>
      </c>
    </row>
    <row r="121" spans="1:2">
      <c r="A121" t="s">
        <v>290</v>
      </c>
      <c r="B121">
        <f>[4]p70!B121</f>
        <v>0</v>
      </c>
    </row>
    <row r="122" spans="1:2">
      <c r="A122" t="s">
        <v>291</v>
      </c>
      <c r="B122">
        <f>[4]p70!B122</f>
        <v>0</v>
      </c>
    </row>
    <row r="123" spans="1:2">
      <c r="A123" t="s">
        <v>292</v>
      </c>
      <c r="B123">
        <f>[4]p70!B123</f>
        <v>0</v>
      </c>
    </row>
    <row r="124" spans="1:2">
      <c r="A124" t="s">
        <v>293</v>
      </c>
      <c r="B124">
        <f>[4]p70!B124</f>
        <v>0</v>
      </c>
    </row>
    <row r="125" spans="1:2">
      <c r="A125" t="s">
        <v>294</v>
      </c>
      <c r="B125">
        <f>[4]p70!B125</f>
        <v>0</v>
      </c>
    </row>
    <row r="126" spans="1:2">
      <c r="A126" t="s">
        <v>295</v>
      </c>
      <c r="B126">
        <f>[4]p70!B126</f>
        <v>0</v>
      </c>
    </row>
    <row r="127" spans="1:2">
      <c r="A127" t="s">
        <v>296</v>
      </c>
      <c r="B127">
        <f>[4]p70!B127</f>
        <v>0</v>
      </c>
    </row>
    <row r="128" spans="1:2">
      <c r="A128" t="s">
        <v>297</v>
      </c>
      <c r="B128">
        <f>[4]p70!B128</f>
        <v>0</v>
      </c>
    </row>
    <row r="129" spans="1:2">
      <c r="A129" t="s">
        <v>298</v>
      </c>
      <c r="B129">
        <f>[4]p70!B129</f>
        <v>0</v>
      </c>
    </row>
    <row r="130" spans="1:2">
      <c r="A130" t="s">
        <v>299</v>
      </c>
      <c r="B130">
        <f>[4]p70!B130</f>
        <v>0</v>
      </c>
    </row>
    <row r="131" spans="1:2">
      <c r="A131" t="s">
        <v>300</v>
      </c>
      <c r="B131">
        <f>[4]p70!B131</f>
        <v>0</v>
      </c>
    </row>
    <row r="132" spans="1:2">
      <c r="A132" t="s">
        <v>301</v>
      </c>
      <c r="B132">
        <f>[4]p70!B132</f>
        <v>0</v>
      </c>
    </row>
    <row r="133" spans="1:2">
      <c r="A133" t="s">
        <v>302</v>
      </c>
      <c r="B133">
        <f>[4]p70!B133</f>
        <v>0</v>
      </c>
    </row>
    <row r="134" spans="1:2">
      <c r="A134" t="s">
        <v>303</v>
      </c>
      <c r="B134">
        <f>[4]p70!B134</f>
        <v>0</v>
      </c>
    </row>
    <row r="135" spans="1:2">
      <c r="A135" t="s">
        <v>304</v>
      </c>
      <c r="B135">
        <f>[4]p70!B135</f>
        <v>0</v>
      </c>
    </row>
    <row r="136" spans="1:2">
      <c r="A136" t="s">
        <v>305</v>
      </c>
      <c r="B136">
        <f>[4]p70!B136</f>
        <v>0</v>
      </c>
    </row>
    <row r="137" spans="1:2">
      <c r="A137" t="s">
        <v>306</v>
      </c>
      <c r="B137">
        <f>[4]p70!B137</f>
        <v>0</v>
      </c>
    </row>
    <row r="138" spans="1:2">
      <c r="A138" t="s">
        <v>307</v>
      </c>
      <c r="B138">
        <f>[4]p70!B138</f>
        <v>0</v>
      </c>
    </row>
    <row r="139" spans="1:2">
      <c r="A139" t="s">
        <v>308</v>
      </c>
      <c r="B139">
        <f>[4]p70!B139</f>
        <v>0</v>
      </c>
    </row>
    <row r="140" spans="1:2">
      <c r="A140" t="s">
        <v>309</v>
      </c>
      <c r="B140">
        <f>[4]p70!B140</f>
        <v>0</v>
      </c>
    </row>
    <row r="141" spans="1:2">
      <c r="A141" t="s">
        <v>310</v>
      </c>
      <c r="B141">
        <f>[4]p70!B141</f>
        <v>0</v>
      </c>
    </row>
    <row r="142" spans="1:2">
      <c r="A142" t="s">
        <v>311</v>
      </c>
      <c r="B142">
        <f>[4]p70!B142</f>
        <v>0</v>
      </c>
    </row>
    <row r="143" spans="1:2">
      <c r="A143" t="s">
        <v>312</v>
      </c>
      <c r="B143">
        <f>[4]p70!B143</f>
        <v>0</v>
      </c>
    </row>
    <row r="144" spans="1:2">
      <c r="A144" t="s">
        <v>313</v>
      </c>
      <c r="B144">
        <f>[4]p70!B144</f>
        <v>0</v>
      </c>
    </row>
    <row r="145" spans="1:2">
      <c r="A145" t="s">
        <v>314</v>
      </c>
      <c r="B145">
        <f>[4]p70!B145</f>
        <v>0</v>
      </c>
    </row>
    <row r="146" spans="1:2">
      <c r="A146" t="s">
        <v>315</v>
      </c>
      <c r="B146">
        <f>[4]p70!B146</f>
        <v>0</v>
      </c>
    </row>
    <row r="147" spans="1:2">
      <c r="A147" t="s">
        <v>316</v>
      </c>
      <c r="B147">
        <f>[4]p70!B147</f>
        <v>0</v>
      </c>
    </row>
    <row r="148" spans="1:2">
      <c r="A148" t="s">
        <v>317</v>
      </c>
      <c r="B148">
        <f>[4]p70!B148</f>
        <v>0</v>
      </c>
    </row>
    <row r="149" spans="1:2">
      <c r="A149" t="s">
        <v>318</v>
      </c>
      <c r="B149">
        <f>[4]p70!B149</f>
        <v>0</v>
      </c>
    </row>
    <row r="150" spans="1:2">
      <c r="A150" t="s">
        <v>319</v>
      </c>
      <c r="B150">
        <f>[4]p70!B150</f>
        <v>0</v>
      </c>
    </row>
    <row r="151" spans="1:2">
      <c r="A151" t="s">
        <v>320</v>
      </c>
      <c r="B151">
        <f>[4]p70!B151</f>
        <v>0</v>
      </c>
    </row>
    <row r="152" spans="1:2">
      <c r="A152" t="s">
        <v>321</v>
      </c>
      <c r="B152">
        <f>[4]p70!B152</f>
        <v>0</v>
      </c>
    </row>
    <row r="153" spans="1:2">
      <c r="A153" t="s">
        <v>322</v>
      </c>
      <c r="B153">
        <f>[4]p70!B153</f>
        <v>0</v>
      </c>
    </row>
    <row r="154" spans="1:2">
      <c r="A154" t="s">
        <v>323</v>
      </c>
      <c r="B154">
        <f>[4]p70!B154</f>
        <v>0</v>
      </c>
    </row>
    <row r="155" spans="1:2">
      <c r="A155" t="s">
        <v>324</v>
      </c>
      <c r="B155">
        <f>[4]p70!B155</f>
        <v>0</v>
      </c>
    </row>
    <row r="156" spans="1:2">
      <c r="A156" t="s">
        <v>325</v>
      </c>
      <c r="B156">
        <f>[4]p70!B156</f>
        <v>0</v>
      </c>
    </row>
    <row r="157" spans="1:2">
      <c r="A157" t="s">
        <v>326</v>
      </c>
      <c r="B157">
        <f>[4]p70!B157</f>
        <v>0</v>
      </c>
    </row>
    <row r="158" spans="1:2">
      <c r="A158" t="s">
        <v>327</v>
      </c>
      <c r="B158">
        <f>[4]p70!B158</f>
        <v>0</v>
      </c>
    </row>
    <row r="159" spans="1:2">
      <c r="A159" t="s">
        <v>328</v>
      </c>
      <c r="B159">
        <f>[4]p70!B159</f>
        <v>0</v>
      </c>
    </row>
    <row r="160" spans="1:2">
      <c r="A160" t="s">
        <v>329</v>
      </c>
      <c r="B160">
        <f>[4]p70!B160</f>
        <v>0</v>
      </c>
    </row>
    <row r="161" spans="1:2">
      <c r="A161" t="s">
        <v>330</v>
      </c>
      <c r="B161">
        <f>[4]p70!B161</f>
        <v>0</v>
      </c>
    </row>
    <row r="162" spans="1:2">
      <c r="A162" t="s">
        <v>331</v>
      </c>
      <c r="B162">
        <f>[4]p70!B162</f>
        <v>0</v>
      </c>
    </row>
    <row r="163" spans="1:2">
      <c r="A163" t="s">
        <v>332</v>
      </c>
      <c r="B163">
        <f>[4]p70!B163</f>
        <v>0</v>
      </c>
    </row>
    <row r="164" spans="1:2">
      <c r="A164" t="s">
        <v>333</v>
      </c>
      <c r="B164">
        <f>[4]p70!B164</f>
        <v>0</v>
      </c>
    </row>
    <row r="165" spans="1:2">
      <c r="A165" t="s">
        <v>334</v>
      </c>
      <c r="B165">
        <f>[4]p70!B165</f>
        <v>0</v>
      </c>
    </row>
    <row r="166" spans="1:2">
      <c r="A166" t="s">
        <v>335</v>
      </c>
      <c r="B166">
        <f>[4]p70!B166</f>
        <v>0</v>
      </c>
    </row>
    <row r="167" spans="1:2">
      <c r="A167" t="s">
        <v>336</v>
      </c>
      <c r="B167">
        <f>[4]p70!B167</f>
        <v>0</v>
      </c>
    </row>
    <row r="168" spans="1:2">
      <c r="A168" t="s">
        <v>337</v>
      </c>
      <c r="B168">
        <f>[4]p70!B168</f>
        <v>0</v>
      </c>
    </row>
    <row r="169" spans="1:2">
      <c r="A169" t="s">
        <v>338</v>
      </c>
      <c r="B169">
        <f>[4]p70!B169</f>
        <v>0</v>
      </c>
    </row>
    <row r="170" spans="1:2">
      <c r="A170" t="s">
        <v>339</v>
      </c>
      <c r="B170">
        <f>[4]p70!B170</f>
        <v>0</v>
      </c>
    </row>
    <row r="171" spans="1:2">
      <c r="A171" t="s">
        <v>340</v>
      </c>
      <c r="B171">
        <f>[4]p70!B171</f>
        <v>0</v>
      </c>
    </row>
    <row r="172" spans="1:2">
      <c r="A172" t="s">
        <v>341</v>
      </c>
      <c r="B172">
        <f>[4]p70!B172</f>
        <v>0</v>
      </c>
    </row>
    <row r="173" spans="1:2">
      <c r="A173" t="s">
        <v>342</v>
      </c>
      <c r="B173">
        <f>[4]p70!B173</f>
        <v>0</v>
      </c>
    </row>
    <row r="174" spans="1:2">
      <c r="A174" t="s">
        <v>343</v>
      </c>
      <c r="B174">
        <f>[4]p70!B174</f>
        <v>0</v>
      </c>
    </row>
    <row r="175" spans="1:2">
      <c r="A175" t="s">
        <v>344</v>
      </c>
      <c r="B175">
        <f>[4]p70!B175</f>
        <v>0</v>
      </c>
    </row>
    <row r="176" spans="1:2">
      <c r="A176" t="s">
        <v>345</v>
      </c>
      <c r="B176">
        <f>[4]p70!B176</f>
        <v>0</v>
      </c>
    </row>
    <row r="177" spans="1:2">
      <c r="A177" t="s">
        <v>346</v>
      </c>
      <c r="B177">
        <f>[4]p70!B177</f>
        <v>0</v>
      </c>
    </row>
    <row r="178" spans="1:2">
      <c r="A178" t="s">
        <v>347</v>
      </c>
      <c r="B178">
        <f>[4]p70!B178</f>
        <v>0</v>
      </c>
    </row>
    <row r="179" spans="1:2">
      <c r="A179" t="s">
        <v>348</v>
      </c>
      <c r="B179">
        <f>[4]p70!B179</f>
        <v>0</v>
      </c>
    </row>
    <row r="180" spans="1:2">
      <c r="A180" t="s">
        <v>349</v>
      </c>
      <c r="B180">
        <f>[4]p70!B180</f>
        <v>0</v>
      </c>
    </row>
    <row r="181" spans="1:2">
      <c r="A181" t="s">
        <v>350</v>
      </c>
      <c r="B181">
        <f>[4]p70!B181</f>
        <v>0</v>
      </c>
    </row>
    <row r="182" spans="1:2">
      <c r="A182" t="s">
        <v>351</v>
      </c>
      <c r="B182">
        <f>[4]p70!B182</f>
        <v>0</v>
      </c>
    </row>
    <row r="183" spans="1:2">
      <c r="A183" t="s">
        <v>352</v>
      </c>
      <c r="B183">
        <f>[4]p70!B183</f>
        <v>0</v>
      </c>
    </row>
    <row r="184" spans="1:2">
      <c r="A184" t="s">
        <v>353</v>
      </c>
      <c r="B184">
        <f>[4]p70!B184</f>
        <v>0</v>
      </c>
    </row>
    <row r="185" spans="1:2">
      <c r="A185" t="s">
        <v>354</v>
      </c>
      <c r="B185">
        <f>[4]p70!B185</f>
        <v>0</v>
      </c>
    </row>
    <row r="186" spans="1:2">
      <c r="A186" t="s">
        <v>355</v>
      </c>
      <c r="B186">
        <f>[4]p70!B186</f>
        <v>0</v>
      </c>
    </row>
    <row r="187" spans="1:2">
      <c r="A187" t="s">
        <v>356</v>
      </c>
      <c r="B187">
        <f>[4]p70!B187</f>
        <v>0</v>
      </c>
    </row>
    <row r="188" spans="1:2">
      <c r="A188" t="s">
        <v>357</v>
      </c>
      <c r="B188">
        <f>[4]p70!B188</f>
        <v>0</v>
      </c>
    </row>
    <row r="189" spans="1:2">
      <c r="A189" t="s">
        <v>358</v>
      </c>
      <c r="B189">
        <f>[4]p70!B189</f>
        <v>0</v>
      </c>
    </row>
    <row r="190" spans="1:2">
      <c r="A190" t="s">
        <v>359</v>
      </c>
      <c r="B190">
        <f>[4]p70!B190</f>
        <v>0</v>
      </c>
    </row>
    <row r="191" spans="1:2">
      <c r="A191" t="s">
        <v>360</v>
      </c>
      <c r="B191">
        <f>[4]p70!B191</f>
        <v>0</v>
      </c>
    </row>
    <row r="192" spans="1:2">
      <c r="A192" t="s">
        <v>361</v>
      </c>
      <c r="B192">
        <f>[4]p70!B192</f>
        <v>0</v>
      </c>
    </row>
    <row r="193" spans="1:2">
      <c r="A193" t="s">
        <v>362</v>
      </c>
      <c r="B193">
        <f>[4]p70!B193</f>
        <v>0</v>
      </c>
    </row>
    <row r="194" spans="1:2">
      <c r="A194" t="s">
        <v>363</v>
      </c>
      <c r="B194">
        <f>[4]p70!B194</f>
        <v>0</v>
      </c>
    </row>
    <row r="195" spans="1:2">
      <c r="A195" t="s">
        <v>364</v>
      </c>
      <c r="B195">
        <f>[4]p70!B195</f>
        <v>0</v>
      </c>
    </row>
    <row r="196" spans="1:2">
      <c r="A196" t="s">
        <v>365</v>
      </c>
      <c r="B196">
        <f>[4]p70!B196</f>
        <v>0</v>
      </c>
    </row>
    <row r="197" spans="1:2">
      <c r="A197" t="s">
        <v>366</v>
      </c>
      <c r="B197">
        <f>[4]p70!B197</f>
        <v>0</v>
      </c>
    </row>
    <row r="198" spans="1:2">
      <c r="A198" t="s">
        <v>367</v>
      </c>
      <c r="B198">
        <f>[4]p70!B198</f>
        <v>0</v>
      </c>
    </row>
    <row r="199" spans="1:2">
      <c r="A199" t="s">
        <v>368</v>
      </c>
      <c r="B199">
        <f>[4]p70!B199</f>
        <v>0</v>
      </c>
    </row>
    <row r="200" spans="1:2">
      <c r="A200" t="s">
        <v>369</v>
      </c>
      <c r="B200">
        <f>[4]p70!B200</f>
        <v>0</v>
      </c>
    </row>
    <row r="201" spans="1:2">
      <c r="A201" t="s">
        <v>370</v>
      </c>
      <c r="B201">
        <f>[4]p70!B201</f>
        <v>0</v>
      </c>
    </row>
    <row r="202" spans="1:2">
      <c r="A202" t="s">
        <v>371</v>
      </c>
      <c r="B202">
        <f>[4]p70!B202</f>
        <v>0</v>
      </c>
    </row>
    <row r="203" spans="1:2">
      <c r="A203" t="s">
        <v>372</v>
      </c>
      <c r="B203">
        <f>[4]p70!B203</f>
        <v>0</v>
      </c>
    </row>
    <row r="204" spans="1:2">
      <c r="A204" t="s">
        <v>373</v>
      </c>
      <c r="B204">
        <f>[4]p70!B204</f>
        <v>0</v>
      </c>
    </row>
    <row r="205" spans="1:2">
      <c r="A205" t="s">
        <v>374</v>
      </c>
      <c r="B205">
        <f>[4]p70!B205</f>
        <v>0</v>
      </c>
    </row>
    <row r="206" spans="1:2">
      <c r="A206" t="s">
        <v>375</v>
      </c>
      <c r="B206">
        <f>[4]p70!B206</f>
        <v>0</v>
      </c>
    </row>
    <row r="207" spans="1:2">
      <c r="A207" t="s">
        <v>376</v>
      </c>
      <c r="B207">
        <f>[4]p70!B207</f>
        <v>0</v>
      </c>
    </row>
    <row r="208" spans="1:2">
      <c r="A208" t="s">
        <v>377</v>
      </c>
      <c r="B208">
        <f>[4]p70!B208</f>
        <v>0</v>
      </c>
    </row>
    <row r="209" spans="1:2">
      <c r="A209" t="s">
        <v>378</v>
      </c>
      <c r="B209">
        <f>[4]p70!B209</f>
        <v>0</v>
      </c>
    </row>
    <row r="210" spans="1:2">
      <c r="A210" t="s">
        <v>379</v>
      </c>
      <c r="B210">
        <f>[4]p70!B210</f>
        <v>0</v>
      </c>
    </row>
    <row r="211" spans="1:2">
      <c r="A211" t="s">
        <v>380</v>
      </c>
      <c r="B211">
        <f>[4]p70!B211</f>
        <v>0</v>
      </c>
    </row>
    <row r="212" spans="1:2">
      <c r="A212" t="s">
        <v>381</v>
      </c>
      <c r="B212">
        <f>[4]p70!B212</f>
        <v>0</v>
      </c>
    </row>
    <row r="213" spans="1:2">
      <c r="A213" t="s">
        <v>382</v>
      </c>
      <c r="B213">
        <f>[4]p70!B213</f>
        <v>0</v>
      </c>
    </row>
    <row r="214" spans="1:2">
      <c r="A214" t="s">
        <v>137</v>
      </c>
      <c r="B214">
        <f>[4]p70!B214</f>
        <v>0</v>
      </c>
    </row>
    <row r="215" spans="1:2">
      <c r="A215" t="s">
        <v>383</v>
      </c>
      <c r="B215">
        <f>[4]p70!B215</f>
        <v>0</v>
      </c>
    </row>
    <row r="216" spans="1:2">
      <c r="A216" t="s">
        <v>384</v>
      </c>
      <c r="B216">
        <f>[4]p70!B216</f>
        <v>0</v>
      </c>
    </row>
    <row r="217" spans="1:2">
      <c r="A217" t="s">
        <v>385</v>
      </c>
      <c r="B217">
        <f>[4]p70!B217</f>
        <v>0</v>
      </c>
    </row>
    <row r="218" spans="1:2">
      <c r="A218" t="s">
        <v>386</v>
      </c>
      <c r="B218">
        <f>[4]p70!B218</f>
        <v>0</v>
      </c>
    </row>
    <row r="219" spans="1:2">
      <c r="A219" t="s">
        <v>387</v>
      </c>
      <c r="B219">
        <f>[4]p70!B219</f>
        <v>0</v>
      </c>
    </row>
    <row r="220" spans="1:2">
      <c r="A220" t="s">
        <v>388</v>
      </c>
      <c r="B220">
        <f>[4]p70!B220</f>
        <v>0</v>
      </c>
    </row>
    <row r="221" spans="1:2">
      <c r="A221" t="s">
        <v>145</v>
      </c>
      <c r="B221">
        <f>[4]p70!B221</f>
        <v>0</v>
      </c>
    </row>
    <row r="222" spans="1:2">
      <c r="A222" t="s">
        <v>146</v>
      </c>
      <c r="B222">
        <f>[4]p70!B222</f>
        <v>0</v>
      </c>
    </row>
    <row r="223" spans="1:2">
      <c r="A223" t="s">
        <v>389</v>
      </c>
      <c r="B223">
        <f>[4]p70!B223</f>
        <v>0</v>
      </c>
    </row>
    <row r="224" spans="1:2">
      <c r="A224" t="s">
        <v>390</v>
      </c>
      <c r="B224">
        <f>[4]p70!B224</f>
        <v>0</v>
      </c>
    </row>
    <row r="225" spans="1:2">
      <c r="A225" t="s">
        <v>391</v>
      </c>
      <c r="B225">
        <f>[4]p70!B225</f>
        <v>0</v>
      </c>
    </row>
    <row r="226" spans="1:2">
      <c r="A226" t="s">
        <v>392</v>
      </c>
      <c r="B226">
        <f>[4]p70!B226</f>
        <v>0</v>
      </c>
    </row>
    <row r="227" spans="1:2">
      <c r="A227" t="s">
        <v>152</v>
      </c>
      <c r="B227">
        <f>[4]p70!B227</f>
        <v>0</v>
      </c>
    </row>
    <row r="228" spans="1:2">
      <c r="A228" t="s">
        <v>393</v>
      </c>
      <c r="B228">
        <f>[4]p70!B228</f>
        <v>0</v>
      </c>
    </row>
    <row r="229" spans="1:2">
      <c r="A229" t="s">
        <v>394</v>
      </c>
      <c r="B229">
        <f>[4]p70!B229</f>
        <v>0</v>
      </c>
    </row>
    <row r="230" spans="1:2">
      <c r="A230" t="s">
        <v>395</v>
      </c>
      <c r="B230">
        <f>[4]p70!B230</f>
        <v>0</v>
      </c>
    </row>
    <row r="231" spans="1:2">
      <c r="A231" t="s">
        <v>396</v>
      </c>
      <c r="B231">
        <f>[4]p70!B231</f>
        <v>0</v>
      </c>
    </row>
    <row r="232" spans="1:2">
      <c r="A232" t="s">
        <v>397</v>
      </c>
      <c r="B232">
        <f>[4]p70!B232</f>
        <v>0</v>
      </c>
    </row>
    <row r="233" spans="1:2">
      <c r="A233" t="s">
        <v>398</v>
      </c>
      <c r="B233">
        <f>[4]p70!B233</f>
        <v>0</v>
      </c>
    </row>
    <row r="234" spans="1:2">
      <c r="A234" t="s">
        <v>243</v>
      </c>
      <c r="B234">
        <f>[4]p70!B234</f>
        <v>0</v>
      </c>
    </row>
    <row r="235" spans="1:2">
      <c r="A235" t="s">
        <v>399</v>
      </c>
      <c r="B235">
        <f>[4]p70!B235</f>
        <v>0</v>
      </c>
    </row>
    <row r="236" spans="1:2">
      <c r="A236" t="s">
        <v>400</v>
      </c>
      <c r="B236">
        <f>[4]p70!B236</f>
        <v>0</v>
      </c>
    </row>
    <row r="237" spans="1:2">
      <c r="A237" t="s">
        <v>401</v>
      </c>
      <c r="B237">
        <f>[4]p70!B237</f>
        <v>0</v>
      </c>
    </row>
    <row r="238" spans="1:2">
      <c r="A238" t="s">
        <v>402</v>
      </c>
      <c r="B238">
        <f>[4]p70!B238</f>
        <v>0</v>
      </c>
    </row>
    <row r="239" spans="1:2">
      <c r="A239" t="s">
        <v>403</v>
      </c>
      <c r="B239">
        <f>[4]p70!B239</f>
        <v>0</v>
      </c>
    </row>
    <row r="240" spans="1:2">
      <c r="A240" t="s">
        <v>404</v>
      </c>
      <c r="B240">
        <f>[4]p70!B240</f>
        <v>0</v>
      </c>
    </row>
    <row r="241" spans="1:2">
      <c r="A241" t="s">
        <v>405</v>
      </c>
      <c r="B241">
        <f>[4]p70!B241</f>
        <v>0</v>
      </c>
    </row>
    <row r="242" spans="1:2">
      <c r="A242" t="s">
        <v>406</v>
      </c>
      <c r="B242">
        <f>[4]p70!B242</f>
        <v>0</v>
      </c>
    </row>
    <row r="243" spans="1:2">
      <c r="A243" t="s">
        <v>407</v>
      </c>
      <c r="B243">
        <f>[4]p70!B243</f>
        <v>0</v>
      </c>
    </row>
    <row r="244" spans="1:2">
      <c r="A244" t="s">
        <v>408</v>
      </c>
      <c r="B244">
        <f>[4]p70!B244</f>
        <v>0</v>
      </c>
    </row>
    <row r="245" spans="1:2">
      <c r="A245" t="s">
        <v>409</v>
      </c>
      <c r="B245">
        <f>[4]p70!B245</f>
        <v>0</v>
      </c>
    </row>
    <row r="246" spans="1:2">
      <c r="A246" t="s">
        <v>410</v>
      </c>
      <c r="B246">
        <f>[4]p70!B246</f>
        <v>0</v>
      </c>
    </row>
    <row r="247" spans="1:2">
      <c r="A247" t="s">
        <v>411</v>
      </c>
      <c r="B247">
        <f>[4]p70!B247</f>
        <v>0</v>
      </c>
    </row>
    <row r="248" spans="1:2">
      <c r="A248" t="s">
        <v>412</v>
      </c>
      <c r="B248">
        <f>[4]p70!B248</f>
        <v>0</v>
      </c>
    </row>
    <row r="249" spans="1:2">
      <c r="A249" t="s">
        <v>413</v>
      </c>
      <c r="B249">
        <f>[4]p70!B249</f>
        <v>0</v>
      </c>
    </row>
    <row r="250" spans="1:2">
      <c r="A250" t="s">
        <v>414</v>
      </c>
      <c r="B250">
        <f>[4]p70!B250</f>
        <v>0</v>
      </c>
    </row>
    <row r="251" spans="1:2">
      <c r="A251" t="s">
        <v>415</v>
      </c>
      <c r="B251">
        <f>[4]p70!B251</f>
        <v>0</v>
      </c>
    </row>
    <row r="252" spans="1:2">
      <c r="A252" t="s">
        <v>416</v>
      </c>
      <c r="B252">
        <f>[4]p70!B252</f>
        <v>0</v>
      </c>
    </row>
    <row r="253" spans="1:2">
      <c r="A253" t="s">
        <v>417</v>
      </c>
      <c r="B253">
        <f>[4]p70!B253</f>
        <v>0</v>
      </c>
    </row>
    <row r="254" spans="1:2">
      <c r="A254" t="s">
        <v>418</v>
      </c>
      <c r="B254">
        <f>[4]p70!B254</f>
        <v>0</v>
      </c>
    </row>
    <row r="255" spans="1:2">
      <c r="A255" t="s">
        <v>419</v>
      </c>
      <c r="B255">
        <f>[4]p70!B255</f>
        <v>0</v>
      </c>
    </row>
    <row r="256" spans="1:2">
      <c r="A256" t="s">
        <v>420</v>
      </c>
      <c r="B256">
        <f>[4]p70!B256</f>
        <v>0</v>
      </c>
    </row>
    <row r="257" spans="1:2">
      <c r="A257" t="s">
        <v>421</v>
      </c>
      <c r="B257">
        <f>[4]p70!B257</f>
        <v>0</v>
      </c>
    </row>
    <row r="258" spans="1:2">
      <c r="A258" t="s">
        <v>422</v>
      </c>
      <c r="B258">
        <f>[4]p70!B258</f>
        <v>0</v>
      </c>
    </row>
    <row r="259" spans="1:2">
      <c r="A259" t="s">
        <v>423</v>
      </c>
      <c r="B259">
        <f>[4]p70!B259</f>
        <v>0</v>
      </c>
    </row>
    <row r="260" spans="1:2">
      <c r="A260" t="s">
        <v>1065</v>
      </c>
      <c r="B260">
        <f>[4]p70!B260</f>
        <v>0</v>
      </c>
    </row>
    <row r="261" spans="1:2">
      <c r="A261" t="s">
        <v>1066</v>
      </c>
      <c r="B261">
        <f>[4]p70!B261</f>
        <v>0</v>
      </c>
    </row>
    <row r="262" spans="1:2">
      <c r="A262" t="s">
        <v>227</v>
      </c>
      <c r="B262">
        <f>[4]p70!B262</f>
        <v>0</v>
      </c>
    </row>
    <row r="263" spans="1:2">
      <c r="A263" t="s">
        <v>228</v>
      </c>
      <c r="B263">
        <f>[4]p70!B263</f>
        <v>0</v>
      </c>
    </row>
    <row r="264" spans="1:2">
      <c r="A264" t="s">
        <v>346</v>
      </c>
      <c r="B264">
        <f>[4]p70!B264</f>
        <v>0</v>
      </c>
    </row>
    <row r="265" spans="1:2">
      <c r="A265" t="s">
        <v>355</v>
      </c>
      <c r="B265">
        <f>[4]p70!B265</f>
        <v>0</v>
      </c>
    </row>
    <row r="266" spans="1:2">
      <c r="A266" t="s">
        <v>338</v>
      </c>
      <c r="B266">
        <f>[4]p70!B266</f>
        <v>0</v>
      </c>
    </row>
    <row r="267" spans="1:2">
      <c r="A267" t="s">
        <v>339</v>
      </c>
      <c r="B267">
        <f>[4]p70!B267</f>
        <v>0</v>
      </c>
    </row>
    <row r="268" spans="1:2">
      <c r="A268" t="s">
        <v>1067</v>
      </c>
      <c r="B268">
        <f>[4]p70!B268</f>
        <v>0</v>
      </c>
    </row>
    <row r="269" spans="1:2">
      <c r="A269" t="s">
        <v>1068</v>
      </c>
      <c r="B269">
        <f>[4]p70!B269</f>
        <v>0</v>
      </c>
    </row>
    <row r="270" spans="1:2">
      <c r="A270" t="s">
        <v>1069</v>
      </c>
      <c r="B270">
        <f>[4]p70!B270</f>
        <v>0</v>
      </c>
    </row>
    <row r="271" spans="1:2">
      <c r="A271" t="s">
        <v>1070</v>
      </c>
      <c r="B271">
        <f>[4]p70!B271</f>
        <v>0</v>
      </c>
    </row>
    <row r="272" spans="1:2">
      <c r="A272" t="s">
        <v>1071</v>
      </c>
      <c r="B272">
        <f>[4]p70!B272</f>
        <v>0</v>
      </c>
    </row>
    <row r="273" spans="1:2">
      <c r="A273" t="s">
        <v>1072</v>
      </c>
      <c r="B273">
        <f>[4]p70!B273</f>
        <v>0</v>
      </c>
    </row>
    <row r="274" spans="1:2">
      <c r="A274" t="s">
        <v>1073</v>
      </c>
      <c r="B274">
        <f>[4]p70!B274</f>
        <v>0</v>
      </c>
    </row>
    <row r="275" spans="1:2">
      <c r="A275" t="s">
        <v>1087</v>
      </c>
      <c r="B275">
        <f>[4]p70!B275</f>
        <v>0</v>
      </c>
    </row>
    <row r="276" spans="1:2">
      <c r="A276" t="s">
        <v>1088</v>
      </c>
      <c r="B276">
        <f>[4]p70!B276</f>
        <v>0</v>
      </c>
    </row>
    <row r="277" spans="1:2">
      <c r="A277" t="s">
        <v>1091</v>
      </c>
      <c r="B277">
        <f>[4]p70!B277</f>
        <v>0</v>
      </c>
    </row>
    <row r="278" spans="1:2">
      <c r="A278" t="s">
        <v>1092</v>
      </c>
      <c r="B278">
        <f>[4]p70!B278</f>
        <v>0</v>
      </c>
    </row>
    <row r="279" spans="1:2">
      <c r="A279" t="s">
        <v>1093</v>
      </c>
      <c r="B279">
        <f>[4]p70!B279</f>
        <v>0</v>
      </c>
    </row>
    <row r="280" spans="1:2">
      <c r="A280" t="s">
        <v>1094</v>
      </c>
      <c r="B280">
        <f>[4]p70!B280</f>
        <v>0</v>
      </c>
    </row>
    <row r="281" spans="1:2">
      <c r="A281" t="s">
        <v>1099</v>
      </c>
      <c r="B281">
        <f>[4]p70!B281</f>
        <v>0</v>
      </c>
    </row>
    <row r="282" spans="1:2">
      <c r="A282" t="s">
        <v>1100</v>
      </c>
      <c r="B282">
        <f>[4]p70!B282</f>
        <v>0</v>
      </c>
    </row>
    <row r="283" spans="1:2">
      <c r="A283" t="s">
        <v>1095</v>
      </c>
      <c r="B283">
        <f>[4]p70!B283</f>
        <v>0</v>
      </c>
    </row>
    <row r="284" spans="1:2">
      <c r="A284" t="s">
        <v>1096</v>
      </c>
      <c r="B284">
        <f>[4]p70!B284</f>
        <v>0</v>
      </c>
    </row>
    <row r="285" spans="1:2">
      <c r="A285" t="s">
        <v>1097</v>
      </c>
      <c r="B285">
        <f>[4]p70!B285</f>
        <v>0</v>
      </c>
    </row>
    <row r="286" spans="1:2">
      <c r="A286" t="s">
        <v>1101</v>
      </c>
      <c r="B286">
        <f>[4]p70!B286</f>
        <v>0</v>
      </c>
    </row>
    <row r="287" spans="1:2">
      <c r="A287" t="s">
        <v>1102</v>
      </c>
      <c r="B287">
        <f>[4]p70!B287</f>
        <v>0</v>
      </c>
    </row>
    <row r="288" spans="1:2">
      <c r="A288" t="s">
        <v>1103</v>
      </c>
      <c r="B288">
        <f>[4]p70!B288</f>
        <v>0</v>
      </c>
    </row>
    <row r="289" spans="1:2">
      <c r="A289" t="s">
        <v>1069</v>
      </c>
      <c r="B289">
        <f>[4]p70!B289</f>
        <v>0</v>
      </c>
    </row>
    <row r="290" spans="1:2">
      <c r="A290" t="s">
        <v>508</v>
      </c>
      <c r="B290">
        <f>[4]p70!B290</f>
        <v>0</v>
      </c>
    </row>
    <row r="291" spans="1:2">
      <c r="A291" t="s">
        <v>1104</v>
      </c>
      <c r="B291">
        <f>[4]p70!B291</f>
        <v>0</v>
      </c>
    </row>
  </sheetData>
  <phoneticPr fontId="33" type="noConversion"/>
  <pageMargins left="0.75" right="0.75" top="1" bottom="1" header="0.5" footer="0.5"/>
  <headerFooter alignWithMargins="0"/>
  <drawing r:id="rId1"/>
</worksheet>
</file>

<file path=xl/worksheets/sheet8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5"/>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1225</v>
      </c>
    </row>
    <row r="2" spans="1:11">
      <c r="A2">
        <v>71</v>
      </c>
      <c r="B2" t="s">
        <v>176</v>
      </c>
      <c r="C2" t="s">
        <v>177</v>
      </c>
      <c r="D2" t="s">
        <v>178</v>
      </c>
      <c r="E2" t="s">
        <v>8</v>
      </c>
      <c r="F2" t="s">
        <v>179</v>
      </c>
      <c r="G2" t="s">
        <v>10</v>
      </c>
      <c r="H2" t="s">
        <v>180</v>
      </c>
    </row>
    <row r="3" spans="1:11">
      <c r="A3" t="s">
        <v>181</v>
      </c>
      <c r="B3">
        <f>[4]p71!B3</f>
        <v>0</v>
      </c>
      <c r="C3">
        <f>[4]p71!C3</f>
        <v>0</v>
      </c>
      <c r="D3">
        <f>[4]p71!D3</f>
        <v>0</v>
      </c>
      <c r="E3">
        <f>[4]p71!E3</f>
        <v>0</v>
      </c>
      <c r="F3">
        <f>[4]p71!F3</f>
        <v>0</v>
      </c>
      <c r="G3">
        <f>[4]p71!G3</f>
        <v>0</v>
      </c>
      <c r="H3">
        <f>[4]p71!H3</f>
        <v>0</v>
      </c>
      <c r="I3">
        <f>[4]p71!I3</f>
        <v>0</v>
      </c>
      <c r="J3">
        <f>[4]p71!J3</f>
        <v>0</v>
      </c>
      <c r="K3">
        <f>[4]p71!K3</f>
        <v>0</v>
      </c>
    </row>
    <row r="4" spans="1:11">
      <c r="A4" t="s">
        <v>182</v>
      </c>
      <c r="B4">
        <f>[4]p71!B4</f>
        <v>0</v>
      </c>
      <c r="C4">
        <f>[4]p71!C4</f>
        <v>0</v>
      </c>
      <c r="D4">
        <f>[4]p71!D4</f>
        <v>0</v>
      </c>
      <c r="E4">
        <f>[4]p71!E4</f>
        <v>0</v>
      </c>
      <c r="F4">
        <f>[4]p71!F4</f>
        <v>0</v>
      </c>
      <c r="G4">
        <f>[4]p71!G4</f>
        <v>0</v>
      </c>
      <c r="H4">
        <f>[4]p71!H4</f>
        <v>0</v>
      </c>
      <c r="I4">
        <f>[4]p71!I4</f>
        <v>0</v>
      </c>
      <c r="J4">
        <f>[4]p71!J4</f>
        <v>0</v>
      </c>
      <c r="K4">
        <f>[4]p71!K4</f>
        <v>0</v>
      </c>
    </row>
    <row r="5" spans="1:11">
      <c r="A5" t="s">
        <v>183</v>
      </c>
      <c r="B5">
        <f>[4]p71!B5</f>
        <v>0</v>
      </c>
      <c r="C5">
        <f>[4]p71!C5</f>
        <v>0</v>
      </c>
      <c r="D5">
        <f>[4]p71!D5</f>
        <v>0</v>
      </c>
      <c r="E5">
        <f>[4]p71!E5</f>
        <v>0</v>
      </c>
      <c r="F5">
        <f>[4]p71!F5</f>
        <v>0</v>
      </c>
      <c r="G5">
        <f>[4]p71!G5</f>
        <v>0</v>
      </c>
      <c r="H5">
        <f>[4]p71!H5</f>
        <v>0</v>
      </c>
      <c r="I5">
        <f>[4]p71!I5</f>
        <v>0</v>
      </c>
      <c r="J5">
        <f>[4]p71!J5</f>
        <v>0</v>
      </c>
      <c r="K5">
        <f>[4]p71!K5</f>
        <v>0</v>
      </c>
    </row>
    <row r="6" spans="1:11">
      <c r="A6" t="s">
        <v>184</v>
      </c>
      <c r="B6">
        <f>[4]p71!B6</f>
        <v>0</v>
      </c>
      <c r="C6">
        <f>[4]p71!C6</f>
        <v>0</v>
      </c>
      <c r="D6">
        <f>[4]p71!D6</f>
        <v>0</v>
      </c>
      <c r="E6">
        <f>[4]p71!E6</f>
        <v>0</v>
      </c>
      <c r="F6">
        <f>[4]p71!F6</f>
        <v>0</v>
      </c>
      <c r="G6">
        <f>[4]p71!G6</f>
        <v>0</v>
      </c>
      <c r="H6">
        <f>[4]p71!H6</f>
        <v>0</v>
      </c>
      <c r="I6">
        <f>[4]p71!I6</f>
        <v>0</v>
      </c>
      <c r="J6">
        <f>[4]p71!J6</f>
        <v>0</v>
      </c>
      <c r="K6">
        <f>[4]p71!K6</f>
        <v>0</v>
      </c>
    </row>
    <row r="7" spans="1:11">
      <c r="A7" t="s">
        <v>185</v>
      </c>
      <c r="B7">
        <f>[4]p71!B7</f>
        <v>0</v>
      </c>
      <c r="C7">
        <f>[4]p71!C7</f>
        <v>0</v>
      </c>
      <c r="D7">
        <f>[4]p71!D7</f>
        <v>0</v>
      </c>
      <c r="E7">
        <f>[4]p71!E7</f>
        <v>0</v>
      </c>
      <c r="F7">
        <f>[4]p71!F7</f>
        <v>0</v>
      </c>
      <c r="G7">
        <f>[4]p71!G7</f>
        <v>0</v>
      </c>
      <c r="H7">
        <f>[4]p71!H7</f>
        <v>0</v>
      </c>
      <c r="I7">
        <f>[4]p71!I7</f>
        <v>0</v>
      </c>
      <c r="J7">
        <f>[4]p71!J7</f>
        <v>0</v>
      </c>
      <c r="K7">
        <f>[4]p71!K7</f>
        <v>0</v>
      </c>
    </row>
    <row r="8" spans="1:11">
      <c r="A8" t="s">
        <v>186</v>
      </c>
      <c r="B8">
        <f>[4]p71!B8</f>
        <v>0</v>
      </c>
      <c r="C8">
        <f>[4]p71!C8</f>
        <v>0</v>
      </c>
      <c r="D8">
        <f>[4]p71!D8</f>
        <v>0</v>
      </c>
      <c r="E8">
        <f>[4]p71!E8</f>
        <v>0</v>
      </c>
      <c r="F8">
        <f>[4]p71!F8</f>
        <v>0</v>
      </c>
      <c r="G8">
        <f>[4]p71!G8</f>
        <v>0</v>
      </c>
      <c r="H8">
        <f>[4]p71!H8</f>
        <v>0</v>
      </c>
      <c r="I8">
        <f>[4]p71!I8</f>
        <v>0</v>
      </c>
      <c r="J8">
        <f>[4]p71!J8</f>
        <v>0</v>
      </c>
      <c r="K8">
        <f>[4]p71!K8</f>
        <v>0</v>
      </c>
    </row>
    <row r="9" spans="1:11">
      <c r="A9" t="s">
        <v>187</v>
      </c>
      <c r="B9">
        <f>[4]p71!B9</f>
        <v>0</v>
      </c>
      <c r="C9">
        <f>[4]p71!C9</f>
        <v>0</v>
      </c>
      <c r="D9">
        <f>[4]p71!D9</f>
        <v>0</v>
      </c>
      <c r="E9">
        <f>[4]p71!E9</f>
        <v>0</v>
      </c>
      <c r="F9">
        <f>[4]p71!F9</f>
        <v>0</v>
      </c>
      <c r="G9">
        <f>[4]p71!G9</f>
        <v>0</v>
      </c>
      <c r="H9">
        <f>[4]p71!H9</f>
        <v>0</v>
      </c>
      <c r="I9">
        <f>[4]p71!I9</f>
        <v>0</v>
      </c>
      <c r="J9">
        <f>[4]p71!J9</f>
        <v>0</v>
      </c>
      <c r="K9">
        <f>[4]p71!K9</f>
        <v>0</v>
      </c>
    </row>
    <row r="10" spans="1:11">
      <c r="A10" t="s">
        <v>188</v>
      </c>
      <c r="B10">
        <f>[4]p71!B10</f>
        <v>0</v>
      </c>
      <c r="C10">
        <f>[4]p71!C10</f>
        <v>0</v>
      </c>
      <c r="D10">
        <f>[4]p71!D10</f>
        <v>0</v>
      </c>
      <c r="E10">
        <f>[4]p71!E10</f>
        <v>0</v>
      </c>
      <c r="F10">
        <f>[4]p71!F10</f>
        <v>0</v>
      </c>
      <c r="G10">
        <f>[4]p71!G10</f>
        <v>0</v>
      </c>
      <c r="H10">
        <f>[4]p71!H10</f>
        <v>0</v>
      </c>
      <c r="I10">
        <f>[4]p71!I10</f>
        <v>0</v>
      </c>
      <c r="J10">
        <f>[4]p71!J10</f>
        <v>0</v>
      </c>
      <c r="K10">
        <f>[4]p71!K10</f>
        <v>0</v>
      </c>
    </row>
    <row r="11" spans="1:11">
      <c r="A11" t="s">
        <v>189</v>
      </c>
      <c r="B11">
        <f>[4]p71!B11</f>
        <v>0</v>
      </c>
      <c r="C11">
        <f>[4]p71!C11</f>
        <v>0</v>
      </c>
      <c r="D11">
        <f>[4]p71!D11</f>
        <v>0</v>
      </c>
      <c r="E11">
        <f>[4]p71!E11</f>
        <v>0</v>
      </c>
      <c r="F11">
        <f>[4]p71!F11</f>
        <v>0</v>
      </c>
      <c r="G11">
        <f>[4]p71!G11</f>
        <v>0</v>
      </c>
      <c r="H11">
        <f>[4]p71!H11</f>
        <v>0</v>
      </c>
      <c r="I11">
        <f>[4]p71!I11</f>
        <v>0</v>
      </c>
      <c r="J11">
        <f>[4]p71!J11</f>
        <v>0</v>
      </c>
      <c r="K11">
        <f>[4]p71!K11</f>
        <v>0</v>
      </c>
    </row>
    <row r="12" spans="1:11">
      <c r="A12" t="s">
        <v>190</v>
      </c>
      <c r="B12">
        <f>[4]p71!B12</f>
        <v>0</v>
      </c>
      <c r="C12">
        <f>[4]p71!C12</f>
        <v>0</v>
      </c>
      <c r="D12">
        <f>[4]p71!D12</f>
        <v>0</v>
      </c>
      <c r="E12">
        <f>[4]p71!E12</f>
        <v>0</v>
      </c>
      <c r="F12">
        <f>[4]p71!F12</f>
        <v>0</v>
      </c>
      <c r="G12">
        <f>[4]p71!G12</f>
        <v>0</v>
      </c>
      <c r="H12">
        <f>[4]p71!H12</f>
        <v>0</v>
      </c>
      <c r="I12">
        <f>[4]p71!I12</f>
        <v>0</v>
      </c>
      <c r="J12">
        <f>[4]p71!J12</f>
        <v>0</v>
      </c>
      <c r="K12">
        <f>[4]p71!K12</f>
        <v>0</v>
      </c>
    </row>
    <row r="13" spans="1:11">
      <c r="A13" t="s">
        <v>191</v>
      </c>
      <c r="B13">
        <f>[4]p71!B13</f>
        <v>0</v>
      </c>
      <c r="C13">
        <f>[4]p71!C13</f>
        <v>0</v>
      </c>
      <c r="D13">
        <f>[4]p71!D13</f>
        <v>0</v>
      </c>
      <c r="E13">
        <f>[4]p71!E13</f>
        <v>0</v>
      </c>
      <c r="F13">
        <f>[4]p71!F13</f>
        <v>0</v>
      </c>
      <c r="G13">
        <f>[4]p71!G13</f>
        <v>0</v>
      </c>
      <c r="H13">
        <f>[4]p71!H13</f>
        <v>0</v>
      </c>
      <c r="I13">
        <f>[4]p71!I13</f>
        <v>0</v>
      </c>
      <c r="J13">
        <f>[4]p71!J13</f>
        <v>0</v>
      </c>
      <c r="K13">
        <f>[4]p71!K13</f>
        <v>0</v>
      </c>
    </row>
    <row r="14" spans="1:11">
      <c r="A14" t="s">
        <v>192</v>
      </c>
      <c r="B14">
        <f>[4]p71!B14</f>
        <v>0</v>
      </c>
      <c r="C14">
        <f>[4]p71!C14</f>
        <v>0</v>
      </c>
      <c r="D14">
        <f>[4]p71!D14</f>
        <v>0</v>
      </c>
      <c r="E14">
        <f>[4]p71!E14</f>
        <v>0</v>
      </c>
      <c r="F14">
        <f>[4]p71!F14</f>
        <v>0</v>
      </c>
      <c r="G14">
        <f>[4]p71!G14</f>
        <v>0</v>
      </c>
      <c r="H14">
        <f>[4]p71!H14</f>
        <v>0</v>
      </c>
      <c r="I14">
        <f>[4]p71!I14</f>
        <v>0</v>
      </c>
      <c r="J14">
        <f>[4]p71!J14</f>
        <v>0</v>
      </c>
      <c r="K14">
        <f>[4]p71!K14</f>
        <v>0</v>
      </c>
    </row>
    <row r="15" spans="1:11">
      <c r="A15" t="s">
        <v>193</v>
      </c>
      <c r="B15">
        <f>[4]p71!B15</f>
        <v>0</v>
      </c>
      <c r="C15">
        <f>[4]p71!C15</f>
        <v>0</v>
      </c>
      <c r="D15">
        <f>[4]p71!D15</f>
        <v>0</v>
      </c>
      <c r="E15">
        <f>[4]p71!E15</f>
        <v>0</v>
      </c>
      <c r="F15">
        <f>[4]p71!F15</f>
        <v>0</v>
      </c>
      <c r="G15">
        <f>[4]p71!G15</f>
        <v>0</v>
      </c>
      <c r="H15">
        <f>[4]p71!H15</f>
        <v>0</v>
      </c>
      <c r="I15">
        <f>[4]p71!I15</f>
        <v>0</v>
      </c>
      <c r="J15">
        <f>[4]p71!J15</f>
        <v>0</v>
      </c>
      <c r="K15">
        <f>[4]p71!K15</f>
        <v>0</v>
      </c>
    </row>
    <row r="16" spans="1:11">
      <c r="A16" t="s">
        <v>194</v>
      </c>
      <c r="B16">
        <f>[4]p71!B16</f>
        <v>0</v>
      </c>
      <c r="C16">
        <f>[4]p71!C16</f>
        <v>0</v>
      </c>
      <c r="D16">
        <f>[4]p71!D16</f>
        <v>0</v>
      </c>
      <c r="E16">
        <f>[4]p71!E16</f>
        <v>0</v>
      </c>
      <c r="F16">
        <f>[4]p71!F16</f>
        <v>0</v>
      </c>
      <c r="G16">
        <f>[4]p71!G16</f>
        <v>0</v>
      </c>
      <c r="H16">
        <f>[4]p71!H16</f>
        <v>0</v>
      </c>
      <c r="I16">
        <f>[4]p71!I16</f>
        <v>0</v>
      </c>
      <c r="J16">
        <f>[4]p71!J16</f>
        <v>0</v>
      </c>
      <c r="K16">
        <f>[4]p71!K16</f>
        <v>0</v>
      </c>
    </row>
    <row r="17" spans="1:11">
      <c r="A17" t="s">
        <v>195</v>
      </c>
      <c r="B17">
        <f>[4]p71!B17</f>
        <v>0</v>
      </c>
      <c r="C17">
        <f>[4]p71!C17</f>
        <v>0</v>
      </c>
      <c r="D17">
        <f>[4]p71!D17</f>
        <v>0</v>
      </c>
      <c r="E17">
        <f>[4]p71!E17</f>
        <v>0</v>
      </c>
      <c r="F17">
        <f>[4]p71!F17</f>
        <v>0</v>
      </c>
      <c r="G17">
        <f>[4]p71!G17</f>
        <v>0</v>
      </c>
      <c r="H17">
        <f>[4]p71!H17</f>
        <v>0</v>
      </c>
      <c r="I17">
        <f>[4]p71!I17</f>
        <v>0</v>
      </c>
      <c r="J17">
        <f>[4]p71!J17</f>
        <v>0</v>
      </c>
      <c r="K17">
        <f>[4]p71!K17</f>
        <v>0</v>
      </c>
    </row>
    <row r="18" spans="1:11">
      <c r="A18" t="s">
        <v>196</v>
      </c>
      <c r="B18">
        <f>[4]p71!B18</f>
        <v>0</v>
      </c>
      <c r="C18">
        <f>[4]p71!C18</f>
        <v>0</v>
      </c>
      <c r="D18">
        <f>[4]p71!D18</f>
        <v>0</v>
      </c>
      <c r="E18">
        <f>[4]p71!E18</f>
        <v>0</v>
      </c>
      <c r="F18">
        <f>[4]p71!F18</f>
        <v>0</v>
      </c>
      <c r="G18">
        <f>[4]p71!G18</f>
        <v>0</v>
      </c>
      <c r="H18">
        <f>[4]p71!H18</f>
        <v>0</v>
      </c>
      <c r="I18">
        <f>[4]p71!I18</f>
        <v>0</v>
      </c>
      <c r="J18">
        <f>[4]p71!J18</f>
        <v>0</v>
      </c>
      <c r="K18">
        <f>[4]p71!K18</f>
        <v>0</v>
      </c>
    </row>
    <row r="19" spans="1:11">
      <c r="A19" t="s">
        <v>197</v>
      </c>
      <c r="B19">
        <f>[4]p71!B19</f>
        <v>0</v>
      </c>
      <c r="C19">
        <f>[4]p71!C19</f>
        <v>0</v>
      </c>
      <c r="D19">
        <f>[4]p71!D19</f>
        <v>0</v>
      </c>
      <c r="E19">
        <f>[4]p71!E19</f>
        <v>0</v>
      </c>
      <c r="F19">
        <f>[4]p71!F19</f>
        <v>0</v>
      </c>
      <c r="G19">
        <f>[4]p71!G19</f>
        <v>0</v>
      </c>
      <c r="H19">
        <f>[4]p71!H19</f>
        <v>0</v>
      </c>
      <c r="I19">
        <f>[4]p71!I19</f>
        <v>0</v>
      </c>
      <c r="J19">
        <f>[4]p71!J19</f>
        <v>0</v>
      </c>
      <c r="K19">
        <f>[4]p71!K19</f>
        <v>0</v>
      </c>
    </row>
    <row r="20" spans="1:11">
      <c r="A20" t="s">
        <v>198</v>
      </c>
      <c r="B20">
        <f>[4]p71!B20</f>
        <v>0</v>
      </c>
      <c r="C20">
        <f>[4]p71!C20</f>
        <v>0</v>
      </c>
      <c r="D20">
        <f>[4]p71!D20</f>
        <v>0</v>
      </c>
      <c r="E20">
        <f>[4]p71!E20</f>
        <v>0</v>
      </c>
      <c r="F20">
        <f>[4]p71!F20</f>
        <v>0</v>
      </c>
      <c r="G20">
        <f>[4]p71!G20</f>
        <v>0</v>
      </c>
      <c r="H20">
        <f>[4]p71!H20</f>
        <v>0</v>
      </c>
      <c r="I20">
        <f>[4]p71!I20</f>
        <v>0</v>
      </c>
      <c r="J20">
        <f>[4]p71!J20</f>
        <v>0</v>
      </c>
      <c r="K20">
        <f>[4]p71!K20</f>
        <v>0</v>
      </c>
    </row>
    <row r="21" spans="1:11">
      <c r="A21" t="s">
        <v>199</v>
      </c>
      <c r="B21">
        <f>[4]p71!B21</f>
        <v>0</v>
      </c>
      <c r="C21">
        <f>[4]p71!C21</f>
        <v>0</v>
      </c>
      <c r="D21">
        <f>[4]p71!D21</f>
        <v>0</v>
      </c>
      <c r="E21">
        <f>[4]p71!E21</f>
        <v>0</v>
      </c>
      <c r="F21">
        <f>[4]p71!F21</f>
        <v>0</v>
      </c>
      <c r="G21">
        <f>[4]p71!G21</f>
        <v>0</v>
      </c>
      <c r="H21">
        <f>[4]p71!H21</f>
        <v>0</v>
      </c>
      <c r="I21">
        <f>[4]p71!I21</f>
        <v>0</v>
      </c>
      <c r="J21">
        <f>[4]p71!J21</f>
        <v>0</v>
      </c>
      <c r="K21">
        <f>[4]p71!K21</f>
        <v>0</v>
      </c>
    </row>
    <row r="22" spans="1:11">
      <c r="A22" t="s">
        <v>200</v>
      </c>
      <c r="B22">
        <f>[4]p71!B22</f>
        <v>0</v>
      </c>
      <c r="C22">
        <f>[4]p71!C22</f>
        <v>0</v>
      </c>
      <c r="D22">
        <f>[4]p71!D22</f>
        <v>0</v>
      </c>
      <c r="E22">
        <f>[4]p71!E22</f>
        <v>0</v>
      </c>
      <c r="F22">
        <f>[4]p71!F22</f>
        <v>0</v>
      </c>
      <c r="G22">
        <f>[4]p71!G22</f>
        <v>0</v>
      </c>
      <c r="H22">
        <f>[4]p71!H22</f>
        <v>0</v>
      </c>
      <c r="I22">
        <f>[4]p71!I22</f>
        <v>0</v>
      </c>
      <c r="J22">
        <f>[4]p71!J22</f>
        <v>0</v>
      </c>
      <c r="K22">
        <f>[4]p71!K22</f>
        <v>0</v>
      </c>
    </row>
    <row r="23" spans="1:11">
      <c r="A23" t="s">
        <v>201</v>
      </c>
      <c r="B23">
        <f>[4]p71!B23</f>
        <v>0</v>
      </c>
      <c r="C23">
        <f>[4]p71!C23</f>
        <v>0</v>
      </c>
      <c r="D23">
        <f>[4]p71!D23</f>
        <v>0</v>
      </c>
      <c r="E23">
        <f>[4]p71!E23</f>
        <v>0</v>
      </c>
      <c r="F23">
        <f>[4]p71!F23</f>
        <v>0</v>
      </c>
      <c r="G23">
        <f>[4]p71!G23</f>
        <v>0</v>
      </c>
      <c r="H23">
        <f>[4]p71!H23</f>
        <v>0</v>
      </c>
      <c r="I23">
        <f>[4]p71!I23</f>
        <v>0</v>
      </c>
      <c r="J23">
        <f>[4]p71!J23</f>
        <v>0</v>
      </c>
      <c r="K23">
        <f>[4]p71!K23</f>
        <v>0</v>
      </c>
    </row>
    <row r="24" spans="1:11">
      <c r="A24" t="s">
        <v>202</v>
      </c>
      <c r="B24">
        <f>[4]p71!B24</f>
        <v>0</v>
      </c>
      <c r="C24">
        <f>[4]p71!C24</f>
        <v>0</v>
      </c>
      <c r="D24">
        <f>[4]p71!D24</f>
        <v>0</v>
      </c>
      <c r="E24">
        <f>[4]p71!E24</f>
        <v>0</v>
      </c>
      <c r="F24">
        <f>[4]p71!F24</f>
        <v>0</v>
      </c>
      <c r="G24">
        <f>[4]p71!G24</f>
        <v>0</v>
      </c>
      <c r="H24">
        <f>[4]p71!H24</f>
        <v>0</v>
      </c>
      <c r="I24">
        <f>[4]p71!I24</f>
        <v>0</v>
      </c>
      <c r="J24">
        <f>[4]p71!J24</f>
        <v>0</v>
      </c>
      <c r="K24">
        <f>[4]p71!K24</f>
        <v>0</v>
      </c>
    </row>
    <row r="25" spans="1:11">
      <c r="A25" t="s">
        <v>203</v>
      </c>
      <c r="B25">
        <f>[4]p71!B25</f>
        <v>0</v>
      </c>
      <c r="C25">
        <f>[4]p71!C25</f>
        <v>0</v>
      </c>
      <c r="D25">
        <f>[4]p71!D25</f>
        <v>0</v>
      </c>
      <c r="E25">
        <f>[4]p71!E25</f>
        <v>0</v>
      </c>
      <c r="F25">
        <f>[4]p71!F25</f>
        <v>0</v>
      </c>
      <c r="G25">
        <f>[4]p71!G25</f>
        <v>0</v>
      </c>
      <c r="H25">
        <f>[4]p71!H25</f>
        <v>0</v>
      </c>
      <c r="I25">
        <f>[4]p71!I25</f>
        <v>0</v>
      </c>
      <c r="J25">
        <f>[4]p71!J25</f>
        <v>0</v>
      </c>
      <c r="K25">
        <f>[4]p71!K25</f>
        <v>0</v>
      </c>
    </row>
    <row r="26" spans="1:11">
      <c r="A26" t="s">
        <v>204</v>
      </c>
      <c r="B26">
        <f>[4]p71!B26</f>
        <v>0</v>
      </c>
      <c r="C26">
        <f>[4]p71!C26</f>
        <v>0</v>
      </c>
      <c r="D26">
        <f>[4]p71!D26</f>
        <v>0</v>
      </c>
      <c r="E26">
        <f>[4]p71!E26</f>
        <v>0</v>
      </c>
      <c r="F26">
        <f>[4]p71!F26</f>
        <v>0</v>
      </c>
      <c r="G26">
        <f>[4]p71!G26</f>
        <v>0</v>
      </c>
      <c r="H26">
        <f>[4]p71!H26</f>
        <v>0</v>
      </c>
      <c r="I26">
        <f>[4]p71!I26</f>
        <v>0</v>
      </c>
      <c r="J26">
        <f>[4]p71!J26</f>
        <v>0</v>
      </c>
      <c r="K26">
        <f>[4]p71!K26</f>
        <v>0</v>
      </c>
    </row>
    <row r="27" spans="1:11">
      <c r="A27" t="s">
        <v>205</v>
      </c>
      <c r="B27">
        <f>[4]p71!B27</f>
        <v>0</v>
      </c>
      <c r="C27">
        <f>[4]p71!C27</f>
        <v>0</v>
      </c>
      <c r="D27">
        <f>[4]p71!D27</f>
        <v>0</v>
      </c>
      <c r="E27">
        <f>[4]p71!E27</f>
        <v>0</v>
      </c>
      <c r="F27">
        <f>[4]p71!F27</f>
        <v>0</v>
      </c>
      <c r="G27">
        <f>[4]p71!G27</f>
        <v>0</v>
      </c>
      <c r="H27">
        <f>[4]p71!H27</f>
        <v>0</v>
      </c>
      <c r="I27">
        <f>[4]p71!I27</f>
        <v>0</v>
      </c>
      <c r="J27">
        <f>[4]p71!J27</f>
        <v>0</v>
      </c>
      <c r="K27">
        <f>[4]p71!K27</f>
        <v>0</v>
      </c>
    </row>
    <row r="28" spans="1:11">
      <c r="A28" t="s">
        <v>206</v>
      </c>
      <c r="B28">
        <f>[4]p71!B28</f>
        <v>0</v>
      </c>
      <c r="C28">
        <f>[4]p71!C28</f>
        <v>0</v>
      </c>
      <c r="D28">
        <f>[4]p71!D28</f>
        <v>0</v>
      </c>
      <c r="E28">
        <f>[4]p71!E28</f>
        <v>0</v>
      </c>
      <c r="F28">
        <f>[4]p71!F28</f>
        <v>0</v>
      </c>
      <c r="G28">
        <f>[4]p71!G28</f>
        <v>0</v>
      </c>
      <c r="H28">
        <f>[4]p71!H28</f>
        <v>0</v>
      </c>
      <c r="I28">
        <f>[4]p71!I28</f>
        <v>0</v>
      </c>
      <c r="J28">
        <f>[4]p71!J28</f>
        <v>0</v>
      </c>
      <c r="K28">
        <f>[4]p71!K28</f>
        <v>0</v>
      </c>
    </row>
    <row r="29" spans="1:11">
      <c r="A29" t="s">
        <v>207</v>
      </c>
      <c r="B29">
        <f>[4]p71!B29</f>
        <v>0</v>
      </c>
      <c r="C29">
        <f>[4]p71!C29</f>
        <v>0</v>
      </c>
      <c r="D29">
        <f>[4]p71!D29</f>
        <v>0</v>
      </c>
      <c r="E29">
        <f>[4]p71!E29</f>
        <v>0</v>
      </c>
      <c r="F29">
        <f>[4]p71!F29</f>
        <v>0</v>
      </c>
      <c r="G29">
        <f>[4]p71!G29</f>
        <v>0</v>
      </c>
      <c r="H29">
        <f>[4]p71!H29</f>
        <v>0</v>
      </c>
      <c r="I29">
        <f>[4]p71!I29</f>
        <v>0</v>
      </c>
      <c r="J29">
        <f>[4]p71!J29</f>
        <v>0</v>
      </c>
      <c r="K29">
        <f>[4]p71!K29</f>
        <v>0</v>
      </c>
    </row>
    <row r="30" spans="1:11">
      <c r="A30" t="s">
        <v>208</v>
      </c>
      <c r="B30">
        <f>[4]p71!B30</f>
        <v>0</v>
      </c>
      <c r="C30">
        <f>[4]p71!C30</f>
        <v>0</v>
      </c>
      <c r="D30">
        <f>[4]p71!D30</f>
        <v>0</v>
      </c>
      <c r="E30">
        <f>[4]p71!E30</f>
        <v>0</v>
      </c>
      <c r="F30">
        <f>[4]p71!F30</f>
        <v>0</v>
      </c>
      <c r="G30">
        <f>[4]p71!G30</f>
        <v>0</v>
      </c>
      <c r="H30">
        <f>[4]p71!H30</f>
        <v>0</v>
      </c>
      <c r="I30">
        <f>[4]p71!I30</f>
        <v>0</v>
      </c>
      <c r="J30">
        <f>[4]p71!J30</f>
        <v>0</v>
      </c>
      <c r="K30">
        <f>[4]p71!K30</f>
        <v>0</v>
      </c>
    </row>
    <row r="31" spans="1:11">
      <c r="A31" t="s">
        <v>209</v>
      </c>
      <c r="B31">
        <f>[4]p71!B31</f>
        <v>0</v>
      </c>
      <c r="C31">
        <f>[4]p71!C31</f>
        <v>0</v>
      </c>
      <c r="D31">
        <f>[4]p71!D31</f>
        <v>0</v>
      </c>
      <c r="E31">
        <f>[4]p71!E31</f>
        <v>0</v>
      </c>
      <c r="F31">
        <f>[4]p71!F31</f>
        <v>0</v>
      </c>
      <c r="G31">
        <f>[4]p71!G31</f>
        <v>0</v>
      </c>
      <c r="H31">
        <f>[4]p71!H31</f>
        <v>0</v>
      </c>
      <c r="I31">
        <f>[4]p71!I31</f>
        <v>0</v>
      </c>
      <c r="J31">
        <f>[4]p71!J31</f>
        <v>0</v>
      </c>
      <c r="K31">
        <f>[4]p71!K31</f>
        <v>0</v>
      </c>
    </row>
    <row r="32" spans="1:11">
      <c r="A32" t="s">
        <v>210</v>
      </c>
      <c r="B32">
        <f>[4]p71!B32</f>
        <v>0</v>
      </c>
      <c r="C32">
        <f>[4]p71!C32</f>
        <v>0</v>
      </c>
      <c r="D32">
        <f>[4]p71!D32</f>
        <v>0</v>
      </c>
      <c r="E32">
        <f>[4]p71!E32</f>
        <v>0</v>
      </c>
      <c r="F32">
        <f>[4]p71!F32</f>
        <v>0</v>
      </c>
      <c r="G32">
        <f>[4]p71!G32</f>
        <v>0</v>
      </c>
      <c r="H32">
        <f>[4]p71!H32</f>
        <v>0</v>
      </c>
      <c r="I32">
        <f>[4]p71!I32</f>
        <v>0</v>
      </c>
      <c r="J32">
        <f>[4]p71!J32</f>
        <v>0</v>
      </c>
      <c r="K32">
        <f>[4]p71!K32</f>
        <v>0</v>
      </c>
    </row>
    <row r="33" spans="1:11">
      <c r="A33" t="s">
        <v>211</v>
      </c>
      <c r="B33">
        <f>[4]p71!B33</f>
        <v>0</v>
      </c>
      <c r="C33">
        <f>[4]p71!C33</f>
        <v>0</v>
      </c>
      <c r="D33">
        <f>[4]p71!D33</f>
        <v>0</v>
      </c>
      <c r="E33">
        <f>[4]p71!E33</f>
        <v>0</v>
      </c>
      <c r="F33">
        <f>[4]p71!F33</f>
        <v>0</v>
      </c>
      <c r="G33">
        <f>[4]p71!G33</f>
        <v>0</v>
      </c>
      <c r="H33">
        <f>[4]p71!H33</f>
        <v>0</v>
      </c>
      <c r="I33">
        <f>[4]p71!I33</f>
        <v>0</v>
      </c>
      <c r="J33">
        <f>[4]p71!J33</f>
        <v>0</v>
      </c>
      <c r="K33">
        <f>[4]p71!K33</f>
        <v>0</v>
      </c>
    </row>
    <row r="34" spans="1:11">
      <c r="A34" t="s">
        <v>212</v>
      </c>
      <c r="B34">
        <f>[4]p71!B34</f>
        <v>0</v>
      </c>
      <c r="C34">
        <f>[4]p71!C34</f>
        <v>0</v>
      </c>
      <c r="D34">
        <f>[4]p71!D34</f>
        <v>0</v>
      </c>
      <c r="E34">
        <f>[4]p71!E34</f>
        <v>0</v>
      </c>
      <c r="F34">
        <f>[4]p71!F34</f>
        <v>0</v>
      </c>
      <c r="G34">
        <f>[4]p71!G34</f>
        <v>0</v>
      </c>
      <c r="H34">
        <f>[4]p71!H34</f>
        <v>0</v>
      </c>
      <c r="I34">
        <f>[4]p71!I34</f>
        <v>0</v>
      </c>
      <c r="J34">
        <f>[4]p71!J34</f>
        <v>0</v>
      </c>
      <c r="K34">
        <f>[4]p71!K34</f>
        <v>0</v>
      </c>
    </row>
    <row r="35" spans="1:11">
      <c r="A35" t="s">
        <v>213</v>
      </c>
      <c r="B35">
        <f>[4]p71!B35</f>
        <v>0</v>
      </c>
      <c r="C35">
        <f>[4]p71!C35</f>
        <v>0</v>
      </c>
      <c r="D35">
        <f>[4]p71!D35</f>
        <v>0</v>
      </c>
      <c r="E35">
        <f>[4]p71!E35</f>
        <v>0</v>
      </c>
      <c r="F35">
        <f>[4]p71!F35</f>
        <v>0</v>
      </c>
      <c r="G35">
        <f>[4]p71!G35</f>
        <v>0</v>
      </c>
      <c r="H35">
        <f>[4]p71!H35</f>
        <v>0</v>
      </c>
      <c r="I35">
        <f>[4]p71!I35</f>
        <v>0</v>
      </c>
      <c r="J35">
        <f>[4]p71!J35</f>
        <v>0</v>
      </c>
      <c r="K35">
        <f>[4]p71!K35</f>
        <v>0</v>
      </c>
    </row>
    <row r="36" spans="1:11">
      <c r="A36" t="s">
        <v>214</v>
      </c>
      <c r="B36">
        <f>[4]p71!B36</f>
        <v>0</v>
      </c>
      <c r="C36">
        <f>[4]p71!C36</f>
        <v>0</v>
      </c>
      <c r="D36">
        <f>[4]p71!D36</f>
        <v>0</v>
      </c>
      <c r="E36">
        <f>[4]p71!E36</f>
        <v>0</v>
      </c>
      <c r="F36">
        <f>[4]p71!F36</f>
        <v>0</v>
      </c>
      <c r="G36">
        <f>[4]p71!G36</f>
        <v>0</v>
      </c>
      <c r="H36">
        <f>[4]p71!H36</f>
        <v>0</v>
      </c>
      <c r="I36">
        <f>[4]p71!I36</f>
        <v>0</v>
      </c>
      <c r="J36">
        <f>[4]p71!J36</f>
        <v>0</v>
      </c>
      <c r="K36">
        <f>[4]p71!K36</f>
        <v>0</v>
      </c>
    </row>
    <row r="37" spans="1:11">
      <c r="A37" t="s">
        <v>215</v>
      </c>
      <c r="B37">
        <f>[4]p71!B37</f>
        <v>0</v>
      </c>
      <c r="C37">
        <f>[4]p71!C37</f>
        <v>0</v>
      </c>
      <c r="D37">
        <f>[4]p71!D37</f>
        <v>0</v>
      </c>
      <c r="E37">
        <f>[4]p71!E37</f>
        <v>0</v>
      </c>
      <c r="F37">
        <f>[4]p71!F37</f>
        <v>0</v>
      </c>
      <c r="G37">
        <f>[4]p71!G37</f>
        <v>0</v>
      </c>
      <c r="H37">
        <f>[4]p71!H37</f>
        <v>0</v>
      </c>
      <c r="I37">
        <f>[4]p71!I37</f>
        <v>0</v>
      </c>
      <c r="J37">
        <f>[4]p71!J37</f>
        <v>0</v>
      </c>
      <c r="K37">
        <f>[4]p71!K37</f>
        <v>0</v>
      </c>
    </row>
    <row r="38" spans="1:11">
      <c r="A38" t="s">
        <v>216</v>
      </c>
      <c r="B38">
        <f>[4]p71!B38</f>
        <v>0</v>
      </c>
      <c r="C38">
        <f>[4]p71!C38</f>
        <v>0</v>
      </c>
      <c r="D38">
        <f>[4]p71!D38</f>
        <v>0</v>
      </c>
      <c r="E38">
        <f>[4]p71!E38</f>
        <v>0</v>
      </c>
      <c r="F38">
        <f>[4]p71!F38</f>
        <v>0</v>
      </c>
      <c r="G38">
        <f>[4]p71!G38</f>
        <v>0</v>
      </c>
      <c r="H38">
        <f>[4]p71!H38</f>
        <v>0</v>
      </c>
      <c r="I38">
        <f>[4]p71!I38</f>
        <v>0</v>
      </c>
      <c r="J38">
        <f>[4]p71!J38</f>
        <v>0</v>
      </c>
      <c r="K38">
        <f>[4]p71!K38</f>
        <v>0</v>
      </c>
    </row>
    <row r="39" spans="1:11">
      <c r="A39" t="s">
        <v>217</v>
      </c>
      <c r="B39">
        <f>[4]p71!B39</f>
        <v>0</v>
      </c>
      <c r="C39">
        <f>[4]p71!C39</f>
        <v>0</v>
      </c>
      <c r="D39">
        <f>[4]p71!D39</f>
        <v>0</v>
      </c>
      <c r="E39">
        <f>[4]p71!E39</f>
        <v>0</v>
      </c>
      <c r="F39">
        <f>[4]p71!F39</f>
        <v>0</v>
      </c>
      <c r="G39">
        <f>[4]p71!G39</f>
        <v>0</v>
      </c>
      <c r="H39">
        <f>[4]p71!H39</f>
        <v>0</v>
      </c>
      <c r="I39">
        <f>[4]p71!I39</f>
        <v>0</v>
      </c>
      <c r="J39">
        <f>[4]p71!J39</f>
        <v>0</v>
      </c>
      <c r="K39">
        <f>[4]p71!K39</f>
        <v>0</v>
      </c>
    </row>
    <row r="40" spans="1:11">
      <c r="A40" t="s">
        <v>218</v>
      </c>
      <c r="B40">
        <f>[4]p71!B40</f>
        <v>0</v>
      </c>
      <c r="C40">
        <f>[4]p71!C40</f>
        <v>0</v>
      </c>
      <c r="D40">
        <f>[4]p71!D40</f>
        <v>0</v>
      </c>
      <c r="E40">
        <f>[4]p71!E40</f>
        <v>0</v>
      </c>
      <c r="F40">
        <f>[4]p71!F40</f>
        <v>0</v>
      </c>
      <c r="G40">
        <f>[4]p71!G40</f>
        <v>0</v>
      </c>
      <c r="H40">
        <f>[4]p71!H40</f>
        <v>0</v>
      </c>
      <c r="I40">
        <f>[4]p71!I40</f>
        <v>0</v>
      </c>
      <c r="J40">
        <f>[4]p71!J40</f>
        <v>0</v>
      </c>
      <c r="K40">
        <f>[4]p71!K40</f>
        <v>0</v>
      </c>
    </row>
    <row r="41" spans="1:11">
      <c r="A41" t="s">
        <v>219</v>
      </c>
      <c r="B41">
        <f>[4]p71!B41</f>
        <v>0</v>
      </c>
      <c r="C41">
        <f>[4]p71!C41</f>
        <v>0</v>
      </c>
      <c r="D41">
        <f>[4]p71!D41</f>
        <v>0</v>
      </c>
      <c r="E41">
        <f>[4]p71!E41</f>
        <v>0</v>
      </c>
      <c r="F41">
        <f>[4]p71!F41</f>
        <v>0</v>
      </c>
      <c r="G41">
        <f>[4]p71!G41</f>
        <v>0</v>
      </c>
      <c r="H41">
        <f>[4]p71!H41</f>
        <v>0</v>
      </c>
      <c r="I41">
        <f>[4]p71!I41</f>
        <v>0</v>
      </c>
      <c r="J41">
        <f>[4]p71!J41</f>
        <v>0</v>
      </c>
      <c r="K41">
        <f>[4]p71!K41</f>
        <v>0</v>
      </c>
    </row>
    <row r="42" spans="1:11">
      <c r="A42" t="s">
        <v>220</v>
      </c>
      <c r="B42">
        <f>[4]p71!B42</f>
        <v>0</v>
      </c>
      <c r="C42">
        <f>[4]p71!C42</f>
        <v>0</v>
      </c>
      <c r="D42">
        <f>[4]p71!D42</f>
        <v>0</v>
      </c>
      <c r="E42">
        <f>[4]p71!E42</f>
        <v>0</v>
      </c>
      <c r="F42">
        <f>[4]p71!F42</f>
        <v>0</v>
      </c>
      <c r="G42">
        <f>[4]p71!G42</f>
        <v>0</v>
      </c>
      <c r="H42">
        <f>[4]p71!H42</f>
        <v>0</v>
      </c>
      <c r="I42">
        <f>[4]p71!I42</f>
        <v>0</v>
      </c>
      <c r="J42">
        <f>[4]p71!J42</f>
        <v>0</v>
      </c>
      <c r="K42">
        <f>[4]p71!K42</f>
        <v>0</v>
      </c>
    </row>
    <row r="43" spans="1:11">
      <c r="A43" t="s">
        <v>221</v>
      </c>
      <c r="B43">
        <f>[4]p71!B43</f>
        <v>0</v>
      </c>
      <c r="C43">
        <f>[4]p71!C43</f>
        <v>0</v>
      </c>
      <c r="D43">
        <f>[4]p71!D43</f>
        <v>0</v>
      </c>
      <c r="E43">
        <f>[4]p71!E43</f>
        <v>0</v>
      </c>
      <c r="F43">
        <f>[4]p71!F43</f>
        <v>0</v>
      </c>
      <c r="G43">
        <f>[4]p71!G43</f>
        <v>0</v>
      </c>
      <c r="H43">
        <f>[4]p71!H43</f>
        <v>0</v>
      </c>
      <c r="I43">
        <f>[4]p71!I43</f>
        <v>0</v>
      </c>
      <c r="J43">
        <f>[4]p71!J43</f>
        <v>0</v>
      </c>
      <c r="K43">
        <f>[4]p71!K43</f>
        <v>0</v>
      </c>
    </row>
    <row r="44" spans="1:11">
      <c r="A44" t="s">
        <v>222</v>
      </c>
      <c r="B44">
        <f>[4]p71!B44</f>
        <v>0</v>
      </c>
      <c r="C44">
        <f>[4]p71!C44</f>
        <v>0</v>
      </c>
      <c r="D44">
        <f>[4]p71!D44</f>
        <v>0</v>
      </c>
      <c r="E44">
        <f>[4]p71!E44</f>
        <v>0</v>
      </c>
      <c r="F44">
        <f>[4]p71!F44</f>
        <v>0</v>
      </c>
      <c r="G44">
        <f>[4]p71!G44</f>
        <v>0</v>
      </c>
      <c r="H44">
        <f>[4]p71!H44</f>
        <v>0</v>
      </c>
      <c r="I44">
        <f>[4]p71!I44</f>
        <v>0</v>
      </c>
      <c r="J44">
        <f>[4]p71!J44</f>
        <v>0</v>
      </c>
      <c r="K44">
        <f>[4]p71!K44</f>
        <v>0</v>
      </c>
    </row>
    <row r="45" spans="1:11">
      <c r="A45" t="s">
        <v>223</v>
      </c>
      <c r="B45">
        <f>[4]p71!B45</f>
        <v>0</v>
      </c>
      <c r="C45">
        <f>[4]p71!C45</f>
        <v>0</v>
      </c>
      <c r="D45">
        <f>[4]p71!D45</f>
        <v>0</v>
      </c>
      <c r="E45">
        <f>[4]p71!E45</f>
        <v>0</v>
      </c>
      <c r="F45">
        <f>[4]p71!F45</f>
        <v>0</v>
      </c>
      <c r="G45">
        <f>[4]p71!G45</f>
        <v>0</v>
      </c>
      <c r="H45">
        <f>[4]p71!H45</f>
        <v>0</v>
      </c>
      <c r="I45">
        <f>[4]p71!I45</f>
        <v>0</v>
      </c>
      <c r="J45">
        <f>[4]p71!J45</f>
        <v>0</v>
      </c>
      <c r="K45">
        <f>[4]p71!K45</f>
        <v>0</v>
      </c>
    </row>
    <row r="46" spans="1:11">
      <c r="A46" t="s">
        <v>224</v>
      </c>
      <c r="B46">
        <f>[4]p71!B46</f>
        <v>0</v>
      </c>
      <c r="C46">
        <f>[4]p71!C46</f>
        <v>0</v>
      </c>
      <c r="D46">
        <f>[4]p71!D46</f>
        <v>0</v>
      </c>
      <c r="E46">
        <f>[4]p71!E46</f>
        <v>0</v>
      </c>
      <c r="F46">
        <f>[4]p71!F46</f>
        <v>0</v>
      </c>
      <c r="G46">
        <f>[4]p71!G46</f>
        <v>0</v>
      </c>
      <c r="H46">
        <f>[4]p71!H46</f>
        <v>0</v>
      </c>
      <c r="I46">
        <f>[4]p71!I46</f>
        <v>0</v>
      </c>
      <c r="J46">
        <f>[4]p71!J46</f>
        <v>0</v>
      </c>
      <c r="K46">
        <f>[4]p71!K46</f>
        <v>0</v>
      </c>
    </row>
    <row r="47" spans="1:11">
      <c r="A47" t="s">
        <v>225</v>
      </c>
      <c r="B47">
        <f>[4]p71!B47</f>
        <v>0</v>
      </c>
      <c r="C47">
        <f>[4]p71!C47</f>
        <v>0</v>
      </c>
      <c r="D47">
        <f>[4]p71!D47</f>
        <v>0</v>
      </c>
      <c r="E47">
        <f>[4]p71!E47</f>
        <v>0</v>
      </c>
      <c r="F47">
        <f>[4]p71!F47</f>
        <v>0</v>
      </c>
      <c r="G47">
        <f>[4]p71!G47</f>
        <v>0</v>
      </c>
      <c r="H47">
        <f>[4]p71!H47</f>
        <v>0</v>
      </c>
      <c r="I47">
        <f>[4]p71!I47</f>
        <v>0</v>
      </c>
      <c r="J47">
        <f>[4]p71!J47</f>
        <v>0</v>
      </c>
      <c r="K47">
        <f>[4]p71!K47</f>
        <v>0</v>
      </c>
    </row>
    <row r="48" spans="1:11">
      <c r="A48" t="s">
        <v>226</v>
      </c>
      <c r="B48">
        <f>[4]p71!B48</f>
        <v>0</v>
      </c>
      <c r="C48">
        <f>[4]p71!C48</f>
        <v>0</v>
      </c>
      <c r="D48">
        <f>[4]p71!D48</f>
        <v>0</v>
      </c>
      <c r="E48">
        <f>[4]p71!E48</f>
        <v>0</v>
      </c>
      <c r="F48">
        <f>[4]p71!F48</f>
        <v>0</v>
      </c>
      <c r="G48">
        <f>[4]p71!G48</f>
        <v>0</v>
      </c>
      <c r="H48">
        <f>[4]p71!H48</f>
        <v>0</v>
      </c>
      <c r="I48">
        <f>[4]p71!I48</f>
        <v>0</v>
      </c>
      <c r="J48">
        <f>[4]p71!J48</f>
        <v>0</v>
      </c>
      <c r="K48">
        <f>[4]p71!K48</f>
        <v>0</v>
      </c>
    </row>
    <row r="49" spans="1:20">
      <c r="A49" t="s">
        <v>227</v>
      </c>
      <c r="B49">
        <f>[4]p71!B49</f>
        <v>0</v>
      </c>
      <c r="C49">
        <f>[4]p71!C49</f>
        <v>0</v>
      </c>
      <c r="D49">
        <f>[4]p71!D49</f>
        <v>0</v>
      </c>
      <c r="E49">
        <f>[4]p71!E49</f>
        <v>0</v>
      </c>
      <c r="F49">
        <f>[4]p71!F49</f>
        <v>0</v>
      </c>
      <c r="G49">
        <f>[4]p71!G49</f>
        <v>0</v>
      </c>
      <c r="H49">
        <f>[4]p71!H49</f>
        <v>0</v>
      </c>
      <c r="I49">
        <f>[4]p71!I49</f>
        <v>0</v>
      </c>
      <c r="J49">
        <f>[4]p71!J49</f>
        <v>0</v>
      </c>
      <c r="K49">
        <f>[4]p71!K49</f>
        <v>0</v>
      </c>
    </row>
    <row r="50" spans="1:20">
      <c r="A50" t="s">
        <v>228</v>
      </c>
      <c r="B50">
        <f>[4]p71!B50</f>
        <v>0</v>
      </c>
      <c r="C50">
        <f>[4]p71!C50</f>
        <v>0</v>
      </c>
      <c r="D50">
        <f>[4]p71!D50</f>
        <v>0</v>
      </c>
      <c r="E50">
        <f>[4]p71!E50</f>
        <v>0</v>
      </c>
      <c r="F50">
        <f>[4]p71!F50</f>
        <v>0</v>
      </c>
      <c r="G50">
        <f>[4]p71!G50</f>
        <v>0</v>
      </c>
      <c r="H50">
        <f>[4]p71!H50</f>
        <v>0</v>
      </c>
      <c r="I50">
        <f>[4]p71!I50</f>
        <v>0</v>
      </c>
      <c r="J50">
        <f>[4]p71!J50</f>
        <v>0</v>
      </c>
      <c r="K50">
        <f>[4]p71!K50</f>
        <v>0</v>
      </c>
    </row>
    <row r="51" spans="1:20" ht="14" thickBot="1">
      <c r="A51" s="34" t="s">
        <v>229</v>
      </c>
      <c r="B51" s="34">
        <f>[4]p71!B51</f>
        <v>0</v>
      </c>
      <c r="C51" s="34">
        <f>[4]p71!C51</f>
        <v>0</v>
      </c>
      <c r="D51" s="34">
        <f>[4]p71!D51</f>
        <v>0</v>
      </c>
      <c r="E51" s="34">
        <f>[4]p71!E51</f>
        <v>0</v>
      </c>
      <c r="F51" s="34">
        <f>[4]p71!F51</f>
        <v>0</v>
      </c>
      <c r="G51" s="34">
        <f>[4]p71!G51</f>
        <v>0</v>
      </c>
      <c r="H51" s="34">
        <f>[4]p71!H51</f>
        <v>0</v>
      </c>
      <c r="I51" s="34">
        <f>[4]p71!I51</f>
        <v>0</v>
      </c>
      <c r="J51" s="34">
        <f>[4]p71!J51</f>
        <v>0</v>
      </c>
      <c r="K51" s="34">
        <f>[4]p71!K51</f>
        <v>0</v>
      </c>
      <c r="L51" s="34"/>
      <c r="M51" s="34"/>
    </row>
    <row r="52" spans="1:20">
      <c r="A52" t="s">
        <v>115</v>
      </c>
      <c r="B52">
        <f>[4]p71!B52</f>
        <v>0</v>
      </c>
      <c r="C52">
        <f>[4]p71!C52</f>
        <v>0</v>
      </c>
      <c r="D52">
        <f>[4]p71!D52</f>
        <v>0</v>
      </c>
      <c r="E52">
        <f>[4]p71!E52</f>
        <v>0</v>
      </c>
      <c r="F52">
        <f>[4]p71!F52</f>
        <v>0</v>
      </c>
      <c r="G52">
        <f>[4]p71!G52</f>
        <v>0</v>
      </c>
      <c r="H52">
        <f>[4]p71!H52</f>
        <v>0</v>
      </c>
      <c r="I52">
        <f>[4]p71!I52</f>
        <v>0</v>
      </c>
      <c r="J52">
        <f>[4]p71!J52</f>
        <v>0</v>
      </c>
      <c r="K52">
        <f>[4]p71!K52</f>
        <v>0</v>
      </c>
      <c r="M52" s="28"/>
    </row>
    <row r="53" spans="1:20">
      <c r="A53" t="s">
        <v>116</v>
      </c>
      <c r="B53">
        <f>[4]p71!B53</f>
        <v>0</v>
      </c>
      <c r="C53">
        <f>[4]p71!C53</f>
        <v>0</v>
      </c>
      <c r="D53">
        <f>[4]p71!D53</f>
        <v>0</v>
      </c>
      <c r="E53">
        <f>[4]p71!E53</f>
        <v>0</v>
      </c>
      <c r="F53">
        <f>[4]p71!F53</f>
        <v>0</v>
      </c>
      <c r="G53">
        <f>[4]p71!G53</f>
        <v>0</v>
      </c>
      <c r="H53">
        <f>[4]p71!H53</f>
        <v>0</v>
      </c>
      <c r="I53">
        <f>[4]p71!I53</f>
        <v>0</v>
      </c>
      <c r="J53">
        <f>[4]p71!J53</f>
        <v>0</v>
      </c>
      <c r="K53">
        <f>[4]p71!K53</f>
        <v>0</v>
      </c>
      <c r="N53" s="10"/>
      <c r="O53" s="10"/>
      <c r="P53" s="10"/>
      <c r="Q53" s="10"/>
      <c r="R53" s="10"/>
    </row>
    <row r="54" spans="1:20">
      <c r="A54" t="s">
        <v>230</v>
      </c>
      <c r="B54">
        <f>[4]p71!B54</f>
        <v>0</v>
      </c>
      <c r="C54">
        <f>[4]p71!C54</f>
        <v>0</v>
      </c>
      <c r="D54">
        <f>[4]p71!D54</f>
        <v>0</v>
      </c>
      <c r="E54">
        <f>[4]p71!E54</f>
        <v>0</v>
      </c>
      <c r="F54">
        <f>[4]p71!F54</f>
        <v>0</v>
      </c>
      <c r="G54">
        <f>[4]p71!G54</f>
        <v>0</v>
      </c>
      <c r="H54">
        <f>[4]p71!H54</f>
        <v>0</v>
      </c>
      <c r="I54">
        <f>[4]p71!I54</f>
        <v>0</v>
      </c>
      <c r="J54">
        <f>[4]p71!J54</f>
        <v>0</v>
      </c>
      <c r="K54">
        <f>[4]p71!K54</f>
        <v>0</v>
      </c>
      <c r="N54" s="32"/>
      <c r="O54" s="32"/>
      <c r="P54" s="32"/>
      <c r="Q54" s="32"/>
      <c r="R54" s="32"/>
      <c r="S54" s="32"/>
      <c r="T54" s="33"/>
    </row>
    <row r="55" spans="1:20">
      <c r="A55" t="s">
        <v>231</v>
      </c>
      <c r="B55">
        <f>[4]p71!B55</f>
        <v>0</v>
      </c>
      <c r="C55">
        <f>[4]p71!C55</f>
        <v>0</v>
      </c>
      <c r="D55">
        <f>[4]p71!D55</f>
        <v>0</v>
      </c>
      <c r="E55">
        <f>[4]p71!E55</f>
        <v>0</v>
      </c>
      <c r="F55">
        <f>[4]p71!F55</f>
        <v>0</v>
      </c>
      <c r="G55">
        <f>[4]p71!G55</f>
        <v>0</v>
      </c>
      <c r="H55">
        <f>[4]p71!H55</f>
        <v>0</v>
      </c>
      <c r="I55">
        <f>[4]p71!I55</f>
        <v>0</v>
      </c>
      <c r="J55">
        <f>[4]p71!J55</f>
        <v>0</v>
      </c>
      <c r="K55">
        <f>[4]p71!K55</f>
        <v>0</v>
      </c>
      <c r="N55" s="32"/>
      <c r="O55" s="32"/>
      <c r="P55" s="32"/>
      <c r="Q55" s="32"/>
      <c r="R55" s="32"/>
      <c r="S55" s="32"/>
      <c r="T55" s="33"/>
    </row>
    <row r="56" spans="1:20">
      <c r="A56" t="s">
        <v>232</v>
      </c>
      <c r="B56">
        <f>[4]p71!B56</f>
        <v>0</v>
      </c>
      <c r="C56">
        <f>[4]p71!C56</f>
        <v>0</v>
      </c>
      <c r="D56">
        <f>[4]p71!D56</f>
        <v>0</v>
      </c>
      <c r="E56">
        <f>[4]p71!E56</f>
        <v>0</v>
      </c>
      <c r="F56">
        <f>[4]p71!F56</f>
        <v>0</v>
      </c>
      <c r="G56">
        <f>[4]p71!G56</f>
        <v>0</v>
      </c>
      <c r="H56">
        <f>[4]p71!H56</f>
        <v>0</v>
      </c>
      <c r="I56">
        <f>[4]p71!I56</f>
        <v>0</v>
      </c>
      <c r="J56">
        <f>[4]p71!J56</f>
        <v>0</v>
      </c>
      <c r="K56">
        <f>[4]p71!K56</f>
        <v>0</v>
      </c>
      <c r="T56" s="33"/>
    </row>
    <row r="57" spans="1:20">
      <c r="A57" t="s">
        <v>233</v>
      </c>
      <c r="B57">
        <f>[4]p71!B57</f>
        <v>0</v>
      </c>
      <c r="C57">
        <f>[4]p71!C57</f>
        <v>0</v>
      </c>
      <c r="D57">
        <f>[4]p71!D57</f>
        <v>0</v>
      </c>
      <c r="E57">
        <f>[4]p71!E57</f>
        <v>0</v>
      </c>
      <c r="F57">
        <f>[4]p71!F57</f>
        <v>0</v>
      </c>
      <c r="G57">
        <f>[4]p71!G57</f>
        <v>0</v>
      </c>
      <c r="H57">
        <f>[4]p71!H57</f>
        <v>0</v>
      </c>
      <c r="I57">
        <f>[4]p71!I57</f>
        <v>0</v>
      </c>
      <c r="J57">
        <f>[4]p71!J57</f>
        <v>0</v>
      </c>
      <c r="K57">
        <f>[4]p71!K57</f>
        <v>0</v>
      </c>
      <c r="M57" s="28"/>
      <c r="N57" s="10"/>
      <c r="O57" s="10"/>
      <c r="P57" s="10"/>
      <c r="Q57" s="10"/>
      <c r="R57" s="10"/>
      <c r="T57" s="33"/>
    </row>
    <row r="58" spans="1:20">
      <c r="A58" t="s">
        <v>234</v>
      </c>
      <c r="B58">
        <f>[4]p71!B58</f>
        <v>0</v>
      </c>
      <c r="C58">
        <f>[4]p71!C58</f>
        <v>0</v>
      </c>
      <c r="D58">
        <f>[4]p71!D58</f>
        <v>0</v>
      </c>
      <c r="E58">
        <f>[4]p71!E58</f>
        <v>0</v>
      </c>
      <c r="F58">
        <f>[4]p71!F58</f>
        <v>0</v>
      </c>
      <c r="G58">
        <f>[4]p71!G58</f>
        <v>0</v>
      </c>
      <c r="H58">
        <f>[4]p71!H58</f>
        <v>0</v>
      </c>
      <c r="I58">
        <f>[4]p71!I58</f>
        <v>0</v>
      </c>
      <c r="J58">
        <f>[4]p71!J58</f>
        <v>0</v>
      </c>
      <c r="K58">
        <f>[4]p71!K58</f>
        <v>0</v>
      </c>
      <c r="N58" s="32"/>
      <c r="O58" s="32"/>
      <c r="P58" s="32"/>
      <c r="Q58" s="32"/>
      <c r="R58" s="32"/>
      <c r="S58" s="32"/>
      <c r="T58" s="33"/>
    </row>
    <row r="59" spans="1:20">
      <c r="A59" t="s">
        <v>235</v>
      </c>
      <c r="B59">
        <f>[4]p71!B59</f>
        <v>0</v>
      </c>
      <c r="C59">
        <f>[4]p71!C59</f>
        <v>0</v>
      </c>
      <c r="D59">
        <f>[4]p71!D59</f>
        <v>0</v>
      </c>
      <c r="E59">
        <f>[4]p71!E59</f>
        <v>0</v>
      </c>
      <c r="F59">
        <f>[4]p71!F59</f>
        <v>0</v>
      </c>
      <c r="G59">
        <f>[4]p71!G59</f>
        <v>0</v>
      </c>
      <c r="H59">
        <f>[4]p71!H59</f>
        <v>0</v>
      </c>
      <c r="I59">
        <f>[4]p71!I59</f>
        <v>0</v>
      </c>
      <c r="J59">
        <f>[4]p71!J59</f>
        <v>0</v>
      </c>
      <c r="K59">
        <f>[4]p71!K59</f>
        <v>0</v>
      </c>
      <c r="N59" s="32"/>
      <c r="O59" s="32"/>
      <c r="P59" s="32"/>
      <c r="Q59" s="32"/>
      <c r="R59" s="32"/>
      <c r="S59" s="32"/>
      <c r="T59" s="33"/>
    </row>
    <row r="60" spans="1:20">
      <c r="A60" t="s">
        <v>236</v>
      </c>
      <c r="B60">
        <f>[4]p71!B60</f>
        <v>0</v>
      </c>
      <c r="C60">
        <f>[4]p71!C60</f>
        <v>0</v>
      </c>
      <c r="D60">
        <f>[4]p71!D60</f>
        <v>0</v>
      </c>
      <c r="E60">
        <f>[4]p71!E60</f>
        <v>0</v>
      </c>
      <c r="F60">
        <f>[4]p71!F60</f>
        <v>0</v>
      </c>
      <c r="G60">
        <f>[4]p71!G60</f>
        <v>0</v>
      </c>
      <c r="H60">
        <f>[4]p71!H60</f>
        <v>0</v>
      </c>
      <c r="I60">
        <f>[4]p71!I60</f>
        <v>0</v>
      </c>
      <c r="J60">
        <f>[4]p71!J60</f>
        <v>0</v>
      </c>
      <c r="K60">
        <f>[4]p71!K60</f>
        <v>0</v>
      </c>
    </row>
    <row r="61" spans="1:20">
      <c r="A61" t="s">
        <v>237</v>
      </c>
      <c r="B61">
        <f>[4]p71!B61</f>
        <v>0</v>
      </c>
      <c r="C61">
        <f>[4]p71!C61</f>
        <v>0</v>
      </c>
      <c r="D61">
        <f>[4]p71!D61</f>
        <v>0</v>
      </c>
      <c r="E61">
        <f>[4]p71!E61</f>
        <v>0</v>
      </c>
      <c r="F61">
        <f>[4]p71!F61</f>
        <v>0</v>
      </c>
      <c r="G61">
        <f>[4]p71!G61</f>
        <v>0</v>
      </c>
      <c r="H61">
        <f>[4]p71!H61</f>
        <v>0</v>
      </c>
      <c r="I61">
        <f>[4]p71!I61</f>
        <v>0</v>
      </c>
      <c r="J61">
        <f>[4]p71!J61</f>
        <v>0</v>
      </c>
      <c r="K61">
        <f>[4]p71!K61</f>
        <v>0</v>
      </c>
    </row>
    <row r="62" spans="1:20">
      <c r="A62" t="s">
        <v>121</v>
      </c>
      <c r="B62">
        <f>[4]p71!B62</f>
        <v>0</v>
      </c>
      <c r="C62">
        <f>[4]p71!C62</f>
        <v>0</v>
      </c>
      <c r="D62">
        <f>[4]p71!D62</f>
        <v>0</v>
      </c>
      <c r="E62">
        <f>[4]p71!E62</f>
        <v>0</v>
      </c>
      <c r="F62">
        <f>[4]p71!F62</f>
        <v>0</v>
      </c>
      <c r="G62">
        <f>[4]p71!G62</f>
        <v>0</v>
      </c>
      <c r="H62">
        <f>[4]p71!H62</f>
        <v>0</v>
      </c>
      <c r="I62">
        <f>[4]p71!I62</f>
        <v>0</v>
      </c>
      <c r="J62">
        <f>[4]p71!J62</f>
        <v>0</v>
      </c>
      <c r="K62">
        <f>[4]p71!K62</f>
        <v>0</v>
      </c>
    </row>
    <row r="63" spans="1:20">
      <c r="A63" t="s">
        <v>122</v>
      </c>
      <c r="B63">
        <f>[4]p71!B63</f>
        <v>0</v>
      </c>
      <c r="C63">
        <f>[4]p71!C63</f>
        <v>0</v>
      </c>
      <c r="D63">
        <f>[4]p71!D63</f>
        <v>0</v>
      </c>
      <c r="E63">
        <f>[4]p71!E63</f>
        <v>0</v>
      </c>
      <c r="F63">
        <f>[4]p71!F63</f>
        <v>0</v>
      </c>
      <c r="G63">
        <f>[4]p71!G63</f>
        <v>0</v>
      </c>
      <c r="H63">
        <f>[4]p71!H63</f>
        <v>0</v>
      </c>
      <c r="I63">
        <f>[4]p71!I63</f>
        <v>0</v>
      </c>
      <c r="J63">
        <f>[4]p71!J63</f>
        <v>0</v>
      </c>
      <c r="K63">
        <f>[4]p71!K63</f>
        <v>0</v>
      </c>
    </row>
    <row r="64" spans="1:20">
      <c r="A64" t="s">
        <v>238</v>
      </c>
      <c r="B64">
        <f>[4]p71!B64</f>
        <v>0</v>
      </c>
      <c r="C64">
        <f>[4]p71!C64</f>
        <v>0</v>
      </c>
      <c r="D64">
        <f>[4]p71!D64</f>
        <v>0</v>
      </c>
      <c r="E64">
        <f>[4]p71!E64</f>
        <v>0</v>
      </c>
      <c r="F64">
        <f>[4]p71!F64</f>
        <v>0</v>
      </c>
      <c r="G64">
        <f>[4]p71!G64</f>
        <v>0</v>
      </c>
      <c r="H64">
        <f>[4]p71!H64</f>
        <v>0</v>
      </c>
      <c r="I64">
        <f>[4]p71!I64</f>
        <v>0</v>
      </c>
      <c r="J64">
        <f>[4]p71!J64</f>
        <v>0</v>
      </c>
      <c r="K64">
        <f>[4]p71!K64</f>
        <v>0</v>
      </c>
    </row>
    <row r="65" spans="1:13">
      <c r="A65" t="s">
        <v>239</v>
      </c>
      <c r="B65">
        <f>[4]p71!B65</f>
        <v>0</v>
      </c>
      <c r="C65">
        <f>[4]p71!C65</f>
        <v>0</v>
      </c>
      <c r="D65">
        <f>[4]p71!D65</f>
        <v>0</v>
      </c>
      <c r="E65">
        <f>[4]p71!E65</f>
        <v>0</v>
      </c>
      <c r="F65">
        <f>[4]p71!F65</f>
        <v>0</v>
      </c>
      <c r="G65">
        <f>[4]p71!G65</f>
        <v>0</v>
      </c>
      <c r="H65">
        <f>[4]p71!H65</f>
        <v>0</v>
      </c>
      <c r="I65">
        <f>[4]p71!I65</f>
        <v>0</v>
      </c>
      <c r="J65">
        <f>[4]p71!J65</f>
        <v>0</v>
      </c>
      <c r="K65">
        <f>[4]p71!K65</f>
        <v>0</v>
      </c>
    </row>
    <row r="66" spans="1:13">
      <c r="A66" t="s">
        <v>125</v>
      </c>
      <c r="B66">
        <f>[4]p71!B66</f>
        <v>0</v>
      </c>
      <c r="C66">
        <f>[4]p71!C66</f>
        <v>0</v>
      </c>
      <c r="D66">
        <f>[4]p71!D66</f>
        <v>0</v>
      </c>
      <c r="E66">
        <f>[4]p71!E66</f>
        <v>0</v>
      </c>
      <c r="F66">
        <f>[4]p71!F66</f>
        <v>0</v>
      </c>
      <c r="G66">
        <f>[4]p71!G66</f>
        <v>0</v>
      </c>
      <c r="H66">
        <f>[4]p71!H66</f>
        <v>0</v>
      </c>
      <c r="I66">
        <f>[4]p71!I66</f>
        <v>0</v>
      </c>
      <c r="J66">
        <f>[4]p71!J66</f>
        <v>0</v>
      </c>
      <c r="K66">
        <f>[4]p71!K66</f>
        <v>0</v>
      </c>
    </row>
    <row r="67" spans="1:13">
      <c r="A67" t="s">
        <v>240</v>
      </c>
      <c r="B67">
        <f>[4]p71!B67</f>
        <v>0</v>
      </c>
      <c r="C67">
        <f>[4]p71!C67</f>
        <v>0</v>
      </c>
      <c r="D67">
        <f>[4]p71!D67</f>
        <v>0</v>
      </c>
      <c r="E67">
        <f>[4]p71!E67</f>
        <v>0</v>
      </c>
      <c r="F67">
        <f>[4]p71!F67</f>
        <v>0</v>
      </c>
      <c r="G67">
        <f>[4]p71!G67</f>
        <v>0</v>
      </c>
      <c r="H67">
        <f>[4]p71!H67</f>
        <v>0</v>
      </c>
      <c r="I67">
        <f>[4]p71!I67</f>
        <v>0</v>
      </c>
      <c r="J67">
        <f>[4]p71!J67</f>
        <v>0</v>
      </c>
      <c r="K67">
        <f>[4]p71!K67</f>
        <v>0</v>
      </c>
    </row>
    <row r="68" spans="1:13">
      <c r="A68" t="s">
        <v>241</v>
      </c>
      <c r="B68">
        <f>[4]p71!B68</f>
        <v>0</v>
      </c>
      <c r="C68">
        <f>[4]p71!C68</f>
        <v>0</v>
      </c>
      <c r="D68">
        <f>[4]p71!D68</f>
        <v>0</v>
      </c>
      <c r="E68">
        <f>[4]p71!E68</f>
        <v>0</v>
      </c>
      <c r="F68">
        <f>[4]p71!F68</f>
        <v>0</v>
      </c>
      <c r="G68">
        <f>[4]p71!G68</f>
        <v>0</v>
      </c>
      <c r="H68">
        <f>[4]p71!H68</f>
        <v>0</v>
      </c>
      <c r="I68">
        <f>[4]p71!I68</f>
        <v>0</v>
      </c>
      <c r="J68">
        <f>[4]p71!J68</f>
        <v>0</v>
      </c>
      <c r="K68">
        <f>[4]p71!K68</f>
        <v>0</v>
      </c>
    </row>
    <row r="69" spans="1:13">
      <c r="A69" t="s">
        <v>242</v>
      </c>
      <c r="B69">
        <f>[4]p71!B69</f>
        <v>0</v>
      </c>
      <c r="C69">
        <f>[4]p71!C69</f>
        <v>0</v>
      </c>
      <c r="D69">
        <f>[4]p71!D69</f>
        <v>0</v>
      </c>
      <c r="E69">
        <f>[4]p71!E69</f>
        <v>0</v>
      </c>
      <c r="F69">
        <f>[4]p71!F69</f>
        <v>0</v>
      </c>
      <c r="G69">
        <f>[4]p71!G69</f>
        <v>0</v>
      </c>
      <c r="H69">
        <f>[4]p71!H69</f>
        <v>0</v>
      </c>
      <c r="I69">
        <f>[4]p71!I69</f>
        <v>0</v>
      </c>
      <c r="J69">
        <f>[4]p71!J69</f>
        <v>0</v>
      </c>
      <c r="K69">
        <f>[4]p71!K69</f>
        <v>0</v>
      </c>
    </row>
    <row r="70" spans="1:13">
      <c r="A70" t="s">
        <v>243</v>
      </c>
      <c r="B70">
        <f>[4]p71!B70</f>
        <v>0</v>
      </c>
      <c r="C70">
        <f>[4]p71!C70</f>
        <v>0</v>
      </c>
      <c r="D70">
        <f>[4]p71!D70</f>
        <v>0</v>
      </c>
      <c r="E70">
        <f>[4]p71!E70</f>
        <v>0</v>
      </c>
      <c r="F70">
        <f>[4]p71!F70</f>
        <v>0</v>
      </c>
      <c r="G70">
        <f>[4]p71!G70</f>
        <v>0</v>
      </c>
      <c r="H70">
        <f>[4]p71!H70</f>
        <v>0</v>
      </c>
      <c r="I70">
        <f>[4]p71!I70</f>
        <v>0</v>
      </c>
      <c r="J70">
        <f>[4]p71!J70</f>
        <v>0</v>
      </c>
      <c r="K70">
        <f>[4]p71!K70</f>
        <v>0</v>
      </c>
    </row>
    <row r="71" spans="1:13">
      <c r="A71" t="s">
        <v>244</v>
      </c>
      <c r="B71">
        <f>[4]p71!B71</f>
        <v>0</v>
      </c>
      <c r="C71">
        <f>[4]p71!C71</f>
        <v>0</v>
      </c>
      <c r="D71">
        <f>[4]p71!D71</f>
        <v>0</v>
      </c>
      <c r="E71">
        <f>[4]p71!E71</f>
        <v>0</v>
      </c>
      <c r="F71">
        <f>[4]p71!F71</f>
        <v>0</v>
      </c>
      <c r="G71">
        <f>[4]p71!G71</f>
        <v>0</v>
      </c>
      <c r="H71">
        <f>[4]p71!H71</f>
        <v>0</v>
      </c>
      <c r="I71">
        <f>[4]p71!I71</f>
        <v>0</v>
      </c>
      <c r="J71">
        <f>[4]p71!J71</f>
        <v>0</v>
      </c>
      <c r="K71">
        <f>[4]p71!K71</f>
        <v>0</v>
      </c>
    </row>
    <row r="72" spans="1:13">
      <c r="A72" t="s">
        <v>245</v>
      </c>
      <c r="B72">
        <f>[4]p71!B72</f>
        <v>0</v>
      </c>
      <c r="C72">
        <f>[4]p71!C72</f>
        <v>0</v>
      </c>
      <c r="D72">
        <f>[4]p71!D72</f>
        <v>0</v>
      </c>
      <c r="E72">
        <f>[4]p71!E72</f>
        <v>0</v>
      </c>
      <c r="F72">
        <f>[4]p71!F72</f>
        <v>0</v>
      </c>
      <c r="G72">
        <f>[4]p71!G72</f>
        <v>0</v>
      </c>
      <c r="H72">
        <f>[4]p71!H72</f>
        <v>0</v>
      </c>
      <c r="I72">
        <f>[4]p71!I72</f>
        <v>0</v>
      </c>
      <c r="J72">
        <f>[4]p71!J72</f>
        <v>0</v>
      </c>
      <c r="K72">
        <f>[4]p71!K72</f>
        <v>0</v>
      </c>
    </row>
    <row r="73" spans="1:13">
      <c r="A73" t="s">
        <v>246</v>
      </c>
      <c r="B73">
        <f>[4]p71!B73</f>
        <v>0</v>
      </c>
      <c r="C73">
        <f>[4]p71!C73</f>
        <v>0</v>
      </c>
      <c r="D73">
        <f>[4]p71!D73</f>
        <v>0</v>
      </c>
      <c r="E73">
        <f>[4]p71!E73</f>
        <v>0</v>
      </c>
      <c r="F73">
        <f>[4]p71!F73</f>
        <v>0</v>
      </c>
      <c r="G73">
        <f>[4]p71!G73</f>
        <v>0</v>
      </c>
      <c r="H73">
        <f>[4]p71!H73</f>
        <v>0</v>
      </c>
      <c r="I73">
        <f>[4]p71!I73</f>
        <v>0</v>
      </c>
      <c r="J73">
        <f>[4]p71!J73</f>
        <v>0</v>
      </c>
      <c r="K73">
        <f>[4]p71!K73</f>
        <v>0</v>
      </c>
    </row>
    <row r="74" spans="1:13">
      <c r="A74" t="s">
        <v>435</v>
      </c>
      <c r="B74">
        <f>[4]p71!B74</f>
        <v>0</v>
      </c>
      <c r="C74">
        <f>[4]p71!C74</f>
        <v>0</v>
      </c>
      <c r="D74">
        <f>[4]p71!D74</f>
        <v>0</v>
      </c>
      <c r="E74">
        <f>[4]p71!E74</f>
        <v>0</v>
      </c>
      <c r="F74">
        <f>[4]p71!F74</f>
        <v>0</v>
      </c>
      <c r="G74">
        <f>[4]p71!G74</f>
        <v>0</v>
      </c>
      <c r="H74">
        <f>[4]p71!H74</f>
        <v>0</v>
      </c>
      <c r="I74">
        <f>[4]p71!I74</f>
        <v>0</v>
      </c>
      <c r="J74">
        <f>[4]p71!J74</f>
        <v>0</v>
      </c>
      <c r="K74">
        <f>[4]p71!K74</f>
        <v>0</v>
      </c>
    </row>
    <row r="75" spans="1:13">
      <c r="A75" t="s">
        <v>436</v>
      </c>
      <c r="B75">
        <f>[4]p71!B75</f>
        <v>0</v>
      </c>
      <c r="C75">
        <f>[4]p71!C75</f>
        <v>0</v>
      </c>
      <c r="D75">
        <f>[4]p71!D75</f>
        <v>0</v>
      </c>
      <c r="E75">
        <f>[4]p71!E75</f>
        <v>0</v>
      </c>
      <c r="F75">
        <f>[4]p71!F75</f>
        <v>0</v>
      </c>
      <c r="G75">
        <f>[4]p71!G75</f>
        <v>0</v>
      </c>
      <c r="H75">
        <f>[4]p71!H75</f>
        <v>0</v>
      </c>
      <c r="I75">
        <f>[4]p71!I75</f>
        <v>0</v>
      </c>
      <c r="J75">
        <f>[4]p71!J75</f>
        <v>0</v>
      </c>
      <c r="K75">
        <f>[4]p71!K75</f>
        <v>0</v>
      </c>
    </row>
    <row r="76" spans="1:13">
      <c r="A76" t="s">
        <v>437</v>
      </c>
      <c r="B76">
        <f>[4]p71!B76</f>
        <v>0</v>
      </c>
      <c r="C76">
        <f>[4]p71!C76</f>
        <v>0</v>
      </c>
      <c r="D76">
        <f>[4]p71!D76</f>
        <v>0</v>
      </c>
      <c r="E76">
        <f>[4]p71!E76</f>
        <v>0</v>
      </c>
      <c r="F76">
        <f>[4]p71!F76</f>
        <v>0</v>
      </c>
      <c r="G76">
        <f>[4]p71!G76</f>
        <v>0</v>
      </c>
      <c r="H76">
        <f>[4]p71!H76</f>
        <v>0</v>
      </c>
      <c r="I76">
        <f>[4]p71!I76</f>
        <v>0</v>
      </c>
      <c r="J76">
        <f>[4]p71!J76</f>
        <v>0</v>
      </c>
      <c r="K76">
        <f>[4]p71!K76</f>
        <v>0</v>
      </c>
    </row>
    <row r="77" spans="1:13" ht="14" thickBot="1">
      <c r="A77" s="34" t="s">
        <v>438</v>
      </c>
      <c r="B77" s="34">
        <f>[4]p71!B77</f>
        <v>0</v>
      </c>
      <c r="C77" s="34">
        <f>[4]p71!C77</f>
        <v>0</v>
      </c>
      <c r="D77" s="34">
        <f>[4]p71!D77</f>
        <v>0</v>
      </c>
      <c r="E77" s="34">
        <f>[4]p71!E77</f>
        <v>0</v>
      </c>
      <c r="F77" s="34">
        <f>[4]p71!F77</f>
        <v>0</v>
      </c>
      <c r="G77" s="34">
        <f>[4]p71!G77</f>
        <v>0</v>
      </c>
      <c r="H77" s="34">
        <f>[4]p71!H77</f>
        <v>0</v>
      </c>
      <c r="I77" s="34">
        <f>[4]p71!I77</f>
        <v>0</v>
      </c>
      <c r="J77" s="34">
        <f>[4]p71!J77</f>
        <v>0</v>
      </c>
      <c r="K77" s="34">
        <f>[4]p71!K77</f>
        <v>0</v>
      </c>
      <c r="L77" s="34"/>
      <c r="M77" s="34"/>
    </row>
    <row r="78" spans="1:13">
      <c r="A78" t="s">
        <v>247</v>
      </c>
      <c r="B78">
        <f>[4]p71!B78</f>
        <v>0</v>
      </c>
    </row>
    <row r="79" spans="1:13">
      <c r="A79" t="s">
        <v>248</v>
      </c>
      <c r="B79">
        <f>[4]p71!B79</f>
        <v>0</v>
      </c>
    </row>
    <row r="80" spans="1:13">
      <c r="A80" t="s">
        <v>249</v>
      </c>
      <c r="B80">
        <f>[4]p71!B80</f>
        <v>0</v>
      </c>
    </row>
    <row r="81" spans="1:2">
      <c r="A81" t="s">
        <v>250</v>
      </c>
      <c r="B81">
        <f>[4]p71!B81</f>
        <v>0</v>
      </c>
    </row>
    <row r="82" spans="1:2">
      <c r="A82" t="s">
        <v>251</v>
      </c>
      <c r="B82">
        <f>[4]p71!B82</f>
        <v>0</v>
      </c>
    </row>
    <row r="83" spans="1:2">
      <c r="A83" t="s">
        <v>252</v>
      </c>
      <c r="B83">
        <f>[4]p71!B83</f>
        <v>0</v>
      </c>
    </row>
    <row r="84" spans="1:2">
      <c r="A84" t="s">
        <v>253</v>
      </c>
      <c r="B84">
        <f>[4]p71!B84</f>
        <v>0</v>
      </c>
    </row>
    <row r="85" spans="1:2">
      <c r="A85" t="s">
        <v>254</v>
      </c>
      <c r="B85">
        <f>[4]p71!B85</f>
        <v>0</v>
      </c>
    </row>
    <row r="86" spans="1:2">
      <c r="A86" t="s">
        <v>255</v>
      </c>
      <c r="B86">
        <f>[4]p71!B86</f>
        <v>0</v>
      </c>
    </row>
    <row r="87" spans="1:2">
      <c r="A87" t="s">
        <v>256</v>
      </c>
      <c r="B87">
        <f>[4]p71!B87</f>
        <v>0</v>
      </c>
    </row>
    <row r="88" spans="1:2">
      <c r="A88" t="s">
        <v>257</v>
      </c>
      <c r="B88">
        <f>[4]p71!B88</f>
        <v>0</v>
      </c>
    </row>
    <row r="89" spans="1:2">
      <c r="A89" t="s">
        <v>258</v>
      </c>
      <c r="B89">
        <f>[4]p71!B89</f>
        <v>0</v>
      </c>
    </row>
    <row r="90" spans="1:2">
      <c r="A90" t="s">
        <v>259</v>
      </c>
      <c r="B90">
        <f>[4]p71!B90</f>
        <v>0</v>
      </c>
    </row>
    <row r="91" spans="1:2">
      <c r="A91" t="s">
        <v>260</v>
      </c>
      <c r="B91">
        <f>[4]p71!B91</f>
        <v>0</v>
      </c>
    </row>
    <row r="92" spans="1:2">
      <c r="A92" t="s">
        <v>261</v>
      </c>
      <c r="B92">
        <f>[4]p71!B92</f>
        <v>0</v>
      </c>
    </row>
    <row r="93" spans="1:2">
      <c r="A93" t="s">
        <v>262</v>
      </c>
      <c r="B93">
        <f>[4]p71!B93</f>
        <v>0</v>
      </c>
    </row>
    <row r="94" spans="1:2">
      <c r="A94" t="s">
        <v>263</v>
      </c>
      <c r="B94">
        <f>[4]p71!B94</f>
        <v>0</v>
      </c>
    </row>
    <row r="95" spans="1:2">
      <c r="A95" t="s">
        <v>264</v>
      </c>
      <c r="B95">
        <f>[4]p71!B95</f>
        <v>0</v>
      </c>
    </row>
    <row r="96" spans="1:2">
      <c r="A96" t="s">
        <v>265</v>
      </c>
      <c r="B96">
        <f>[4]p71!B96</f>
        <v>0</v>
      </c>
    </row>
    <row r="97" spans="1:2">
      <c r="A97" t="s">
        <v>266</v>
      </c>
      <c r="B97">
        <f>[4]p71!B97</f>
        <v>0</v>
      </c>
    </row>
    <row r="98" spans="1:2">
      <c r="A98" t="s">
        <v>267</v>
      </c>
      <c r="B98">
        <f>[4]p71!B98</f>
        <v>0</v>
      </c>
    </row>
    <row r="99" spans="1:2">
      <c r="A99" t="s">
        <v>268</v>
      </c>
      <c r="B99">
        <f>[4]p71!B99</f>
        <v>0</v>
      </c>
    </row>
    <row r="100" spans="1:2">
      <c r="A100" t="s">
        <v>269</v>
      </c>
      <c r="B100">
        <f>[4]p71!B100</f>
        <v>0</v>
      </c>
    </row>
    <row r="101" spans="1:2">
      <c r="A101" t="s">
        <v>270</v>
      </c>
      <c r="B101">
        <f>[4]p71!B101</f>
        <v>0</v>
      </c>
    </row>
    <row r="102" spans="1:2">
      <c r="A102" t="s">
        <v>271</v>
      </c>
      <c r="B102">
        <f>[4]p71!B102</f>
        <v>0</v>
      </c>
    </row>
    <row r="103" spans="1:2">
      <c r="A103" t="s">
        <v>272</v>
      </c>
      <c r="B103">
        <f>[4]p71!B103</f>
        <v>0</v>
      </c>
    </row>
    <row r="104" spans="1:2">
      <c r="A104" t="s">
        <v>273</v>
      </c>
      <c r="B104">
        <f>[4]p71!B104</f>
        <v>0</v>
      </c>
    </row>
    <row r="105" spans="1:2">
      <c r="A105" t="s">
        <v>274</v>
      </c>
      <c r="B105">
        <f>[4]p71!B105</f>
        <v>0</v>
      </c>
    </row>
    <row r="106" spans="1:2">
      <c r="A106" t="s">
        <v>275</v>
      </c>
      <c r="B106">
        <f>[4]p71!B106</f>
        <v>0</v>
      </c>
    </row>
    <row r="107" spans="1:2">
      <c r="A107" t="s">
        <v>276</v>
      </c>
      <c r="B107">
        <f>[4]p71!B107</f>
        <v>0</v>
      </c>
    </row>
    <row r="108" spans="1:2">
      <c r="A108" t="s">
        <v>277</v>
      </c>
      <c r="B108">
        <f>[4]p71!B108</f>
        <v>0</v>
      </c>
    </row>
    <row r="109" spans="1:2">
      <c r="A109" t="s">
        <v>278</v>
      </c>
      <c r="B109">
        <f>[4]p71!B109</f>
        <v>0</v>
      </c>
    </row>
    <row r="110" spans="1:2">
      <c r="A110" t="s">
        <v>279</v>
      </c>
      <c r="B110">
        <f>[4]p71!B110</f>
        <v>0</v>
      </c>
    </row>
    <row r="111" spans="1:2">
      <c r="A111" t="s">
        <v>280</v>
      </c>
      <c r="B111">
        <f>[4]p71!B111</f>
        <v>0</v>
      </c>
    </row>
    <row r="112" spans="1:2">
      <c r="A112" t="s">
        <v>281</v>
      </c>
      <c r="B112">
        <f>[4]p71!B112</f>
        <v>0</v>
      </c>
    </row>
    <row r="113" spans="1:2">
      <c r="A113" t="s">
        <v>282</v>
      </c>
      <c r="B113">
        <f>[4]p71!B113</f>
        <v>0</v>
      </c>
    </row>
    <row r="114" spans="1:2">
      <c r="A114" t="s">
        <v>283</v>
      </c>
      <c r="B114">
        <f>[4]p71!B114</f>
        <v>0</v>
      </c>
    </row>
    <row r="115" spans="1:2">
      <c r="A115" t="s">
        <v>284</v>
      </c>
      <c r="B115">
        <f>[4]p71!B115</f>
        <v>0</v>
      </c>
    </row>
    <row r="116" spans="1:2">
      <c r="A116" t="s">
        <v>285</v>
      </c>
      <c r="B116">
        <f>[4]p71!B116</f>
        <v>0</v>
      </c>
    </row>
    <row r="117" spans="1:2">
      <c r="A117" t="s">
        <v>286</v>
      </c>
      <c r="B117">
        <f>[4]p71!B117</f>
        <v>0</v>
      </c>
    </row>
    <row r="118" spans="1:2">
      <c r="A118" t="s">
        <v>287</v>
      </c>
      <c r="B118">
        <f>[4]p71!B118</f>
        <v>0</v>
      </c>
    </row>
    <row r="119" spans="1:2">
      <c r="A119" t="s">
        <v>288</v>
      </c>
      <c r="B119">
        <f>[4]p71!B119</f>
        <v>0</v>
      </c>
    </row>
    <row r="120" spans="1:2">
      <c r="A120" t="s">
        <v>289</v>
      </c>
      <c r="B120">
        <f>[4]p71!B120</f>
        <v>0</v>
      </c>
    </row>
    <row r="121" spans="1:2">
      <c r="A121" t="s">
        <v>290</v>
      </c>
      <c r="B121">
        <f>[4]p71!B121</f>
        <v>0</v>
      </c>
    </row>
    <row r="122" spans="1:2">
      <c r="A122" t="s">
        <v>291</v>
      </c>
      <c r="B122">
        <f>[4]p71!B122</f>
        <v>0</v>
      </c>
    </row>
    <row r="123" spans="1:2">
      <c r="A123" t="s">
        <v>292</v>
      </c>
      <c r="B123">
        <f>[4]p71!B123</f>
        <v>0</v>
      </c>
    </row>
    <row r="124" spans="1:2">
      <c r="A124" t="s">
        <v>293</v>
      </c>
      <c r="B124">
        <f>[4]p71!B124</f>
        <v>0</v>
      </c>
    </row>
    <row r="125" spans="1:2">
      <c r="A125" t="s">
        <v>294</v>
      </c>
      <c r="B125">
        <f>[4]p71!B125</f>
        <v>0</v>
      </c>
    </row>
    <row r="126" spans="1:2">
      <c r="A126" t="s">
        <v>295</v>
      </c>
      <c r="B126">
        <f>[4]p71!B126</f>
        <v>0</v>
      </c>
    </row>
    <row r="127" spans="1:2">
      <c r="A127" t="s">
        <v>296</v>
      </c>
      <c r="B127">
        <f>[4]p71!B127</f>
        <v>0</v>
      </c>
    </row>
    <row r="128" spans="1:2">
      <c r="A128" t="s">
        <v>297</v>
      </c>
      <c r="B128">
        <f>[4]p71!B128</f>
        <v>0</v>
      </c>
    </row>
    <row r="129" spans="1:2">
      <c r="A129" t="s">
        <v>298</v>
      </c>
      <c r="B129">
        <f>[4]p71!B129</f>
        <v>0</v>
      </c>
    </row>
    <row r="130" spans="1:2">
      <c r="A130" t="s">
        <v>299</v>
      </c>
      <c r="B130">
        <f>[4]p71!B130</f>
        <v>0</v>
      </c>
    </row>
    <row r="131" spans="1:2">
      <c r="A131" t="s">
        <v>300</v>
      </c>
      <c r="B131">
        <f>[4]p71!B131</f>
        <v>0</v>
      </c>
    </row>
    <row r="132" spans="1:2">
      <c r="A132" t="s">
        <v>301</v>
      </c>
      <c r="B132">
        <f>[4]p71!B132</f>
        <v>0</v>
      </c>
    </row>
    <row r="133" spans="1:2">
      <c r="A133" t="s">
        <v>302</v>
      </c>
      <c r="B133">
        <f>[4]p71!B133</f>
        <v>0</v>
      </c>
    </row>
    <row r="134" spans="1:2">
      <c r="A134" t="s">
        <v>303</v>
      </c>
      <c r="B134">
        <f>[4]p71!B134</f>
        <v>0</v>
      </c>
    </row>
    <row r="135" spans="1:2">
      <c r="A135" t="s">
        <v>304</v>
      </c>
      <c r="B135">
        <f>[4]p71!B135</f>
        <v>0</v>
      </c>
    </row>
    <row r="136" spans="1:2">
      <c r="A136" t="s">
        <v>305</v>
      </c>
      <c r="B136">
        <f>[4]p71!B136</f>
        <v>0</v>
      </c>
    </row>
    <row r="137" spans="1:2">
      <c r="A137" t="s">
        <v>306</v>
      </c>
      <c r="B137">
        <f>[4]p71!B137</f>
        <v>0</v>
      </c>
    </row>
    <row r="138" spans="1:2">
      <c r="A138" t="s">
        <v>307</v>
      </c>
      <c r="B138">
        <f>[4]p71!B138</f>
        <v>0</v>
      </c>
    </row>
    <row r="139" spans="1:2">
      <c r="A139" t="s">
        <v>308</v>
      </c>
      <c r="B139">
        <f>[4]p71!B139</f>
        <v>0</v>
      </c>
    </row>
    <row r="140" spans="1:2">
      <c r="A140" t="s">
        <v>309</v>
      </c>
      <c r="B140">
        <f>[4]p71!B140</f>
        <v>0</v>
      </c>
    </row>
    <row r="141" spans="1:2">
      <c r="A141" t="s">
        <v>310</v>
      </c>
      <c r="B141">
        <f>[4]p71!B141</f>
        <v>0</v>
      </c>
    </row>
    <row r="142" spans="1:2">
      <c r="A142" t="s">
        <v>311</v>
      </c>
      <c r="B142">
        <f>[4]p71!B142</f>
        <v>0</v>
      </c>
    </row>
    <row r="143" spans="1:2">
      <c r="A143" t="s">
        <v>312</v>
      </c>
      <c r="B143">
        <f>[4]p71!B143</f>
        <v>0</v>
      </c>
    </row>
    <row r="144" spans="1:2">
      <c r="A144" t="s">
        <v>313</v>
      </c>
      <c r="B144">
        <f>[4]p71!B144</f>
        <v>0</v>
      </c>
    </row>
    <row r="145" spans="1:2">
      <c r="A145" t="s">
        <v>314</v>
      </c>
      <c r="B145">
        <f>[4]p71!B145</f>
        <v>0</v>
      </c>
    </row>
    <row r="146" spans="1:2">
      <c r="A146" t="s">
        <v>315</v>
      </c>
      <c r="B146">
        <f>[4]p71!B146</f>
        <v>0</v>
      </c>
    </row>
    <row r="147" spans="1:2">
      <c r="A147" t="s">
        <v>316</v>
      </c>
      <c r="B147">
        <f>[4]p71!B147</f>
        <v>0</v>
      </c>
    </row>
    <row r="148" spans="1:2">
      <c r="A148" t="s">
        <v>317</v>
      </c>
      <c r="B148">
        <f>[4]p71!B148</f>
        <v>0</v>
      </c>
    </row>
    <row r="149" spans="1:2">
      <c r="A149" t="s">
        <v>318</v>
      </c>
      <c r="B149">
        <f>[4]p71!B149</f>
        <v>0</v>
      </c>
    </row>
    <row r="150" spans="1:2">
      <c r="A150" t="s">
        <v>319</v>
      </c>
      <c r="B150">
        <f>[4]p71!B150</f>
        <v>0</v>
      </c>
    </row>
    <row r="151" spans="1:2">
      <c r="A151" t="s">
        <v>320</v>
      </c>
      <c r="B151">
        <f>[4]p71!B151</f>
        <v>0</v>
      </c>
    </row>
    <row r="152" spans="1:2">
      <c r="A152" t="s">
        <v>321</v>
      </c>
      <c r="B152">
        <f>[4]p71!B152</f>
        <v>0</v>
      </c>
    </row>
    <row r="153" spans="1:2">
      <c r="A153" t="s">
        <v>322</v>
      </c>
      <c r="B153">
        <f>[4]p71!B153</f>
        <v>0</v>
      </c>
    </row>
    <row r="154" spans="1:2">
      <c r="A154" t="s">
        <v>323</v>
      </c>
      <c r="B154">
        <f>[4]p71!B154</f>
        <v>0</v>
      </c>
    </row>
    <row r="155" spans="1:2">
      <c r="A155" t="s">
        <v>324</v>
      </c>
      <c r="B155">
        <f>[4]p71!B155</f>
        <v>0</v>
      </c>
    </row>
    <row r="156" spans="1:2">
      <c r="A156" t="s">
        <v>325</v>
      </c>
      <c r="B156">
        <f>[4]p71!B156</f>
        <v>0</v>
      </c>
    </row>
    <row r="157" spans="1:2">
      <c r="A157" t="s">
        <v>326</v>
      </c>
      <c r="B157">
        <f>[4]p71!B157</f>
        <v>0</v>
      </c>
    </row>
    <row r="158" spans="1:2">
      <c r="A158" t="s">
        <v>327</v>
      </c>
      <c r="B158">
        <f>[4]p71!B158</f>
        <v>0</v>
      </c>
    </row>
    <row r="159" spans="1:2">
      <c r="A159" t="s">
        <v>328</v>
      </c>
      <c r="B159">
        <f>[4]p71!B159</f>
        <v>0</v>
      </c>
    </row>
    <row r="160" spans="1:2">
      <c r="A160" t="s">
        <v>329</v>
      </c>
      <c r="B160">
        <f>[4]p71!B160</f>
        <v>0</v>
      </c>
    </row>
    <row r="161" spans="1:2">
      <c r="A161" t="s">
        <v>330</v>
      </c>
      <c r="B161">
        <f>[4]p71!B161</f>
        <v>0</v>
      </c>
    </row>
    <row r="162" spans="1:2">
      <c r="A162" t="s">
        <v>331</v>
      </c>
      <c r="B162">
        <f>[4]p71!B162</f>
        <v>0</v>
      </c>
    </row>
    <row r="163" spans="1:2">
      <c r="A163" t="s">
        <v>332</v>
      </c>
      <c r="B163">
        <f>[4]p71!B163</f>
        <v>0</v>
      </c>
    </row>
    <row r="164" spans="1:2">
      <c r="A164" t="s">
        <v>333</v>
      </c>
      <c r="B164">
        <f>[4]p71!B164</f>
        <v>0</v>
      </c>
    </row>
    <row r="165" spans="1:2">
      <c r="A165" t="s">
        <v>334</v>
      </c>
      <c r="B165">
        <f>[4]p71!B165</f>
        <v>0</v>
      </c>
    </row>
    <row r="166" spans="1:2">
      <c r="A166" t="s">
        <v>335</v>
      </c>
      <c r="B166">
        <f>[4]p71!B166</f>
        <v>0</v>
      </c>
    </row>
    <row r="167" spans="1:2">
      <c r="A167" t="s">
        <v>336</v>
      </c>
      <c r="B167">
        <f>[4]p71!B167</f>
        <v>0</v>
      </c>
    </row>
    <row r="168" spans="1:2">
      <c r="A168" t="s">
        <v>337</v>
      </c>
      <c r="B168">
        <f>[4]p71!B168</f>
        <v>0</v>
      </c>
    </row>
    <row r="169" spans="1:2">
      <c r="A169" t="s">
        <v>338</v>
      </c>
      <c r="B169">
        <f>[4]p71!B169</f>
        <v>0</v>
      </c>
    </row>
    <row r="170" spans="1:2">
      <c r="A170" t="s">
        <v>339</v>
      </c>
      <c r="B170">
        <f>[4]p71!B170</f>
        <v>0</v>
      </c>
    </row>
    <row r="171" spans="1:2">
      <c r="A171" t="s">
        <v>340</v>
      </c>
      <c r="B171">
        <f>[4]p71!B171</f>
        <v>0</v>
      </c>
    </row>
    <row r="172" spans="1:2">
      <c r="A172" t="s">
        <v>341</v>
      </c>
      <c r="B172">
        <f>[4]p71!B172</f>
        <v>0</v>
      </c>
    </row>
    <row r="173" spans="1:2">
      <c r="A173" t="s">
        <v>342</v>
      </c>
      <c r="B173">
        <f>[4]p71!B173</f>
        <v>0</v>
      </c>
    </row>
    <row r="174" spans="1:2">
      <c r="A174" t="s">
        <v>343</v>
      </c>
      <c r="B174">
        <f>[4]p71!B174</f>
        <v>0</v>
      </c>
    </row>
    <row r="175" spans="1:2">
      <c r="A175" t="s">
        <v>344</v>
      </c>
      <c r="B175">
        <f>[4]p71!B175</f>
        <v>0</v>
      </c>
    </row>
    <row r="176" spans="1:2">
      <c r="A176" t="s">
        <v>345</v>
      </c>
      <c r="B176">
        <f>[4]p71!B176</f>
        <v>0</v>
      </c>
    </row>
    <row r="177" spans="1:2">
      <c r="A177" t="s">
        <v>346</v>
      </c>
      <c r="B177">
        <f>[4]p71!B177</f>
        <v>0</v>
      </c>
    </row>
    <row r="178" spans="1:2">
      <c r="A178" t="s">
        <v>347</v>
      </c>
      <c r="B178">
        <f>[4]p71!B178</f>
        <v>0</v>
      </c>
    </row>
    <row r="179" spans="1:2">
      <c r="A179" t="s">
        <v>348</v>
      </c>
      <c r="B179">
        <f>[4]p71!B179</f>
        <v>0</v>
      </c>
    </row>
    <row r="180" spans="1:2">
      <c r="A180" t="s">
        <v>349</v>
      </c>
      <c r="B180">
        <f>[4]p71!B180</f>
        <v>0</v>
      </c>
    </row>
    <row r="181" spans="1:2">
      <c r="A181" t="s">
        <v>350</v>
      </c>
      <c r="B181">
        <f>[4]p71!B181</f>
        <v>0</v>
      </c>
    </row>
    <row r="182" spans="1:2">
      <c r="A182" t="s">
        <v>351</v>
      </c>
      <c r="B182">
        <f>[4]p71!B182</f>
        <v>0</v>
      </c>
    </row>
    <row r="183" spans="1:2">
      <c r="A183" t="s">
        <v>352</v>
      </c>
      <c r="B183">
        <f>[4]p71!B183</f>
        <v>0</v>
      </c>
    </row>
    <row r="184" spans="1:2">
      <c r="A184" t="s">
        <v>353</v>
      </c>
      <c r="B184">
        <f>[4]p71!B184</f>
        <v>0</v>
      </c>
    </row>
    <row r="185" spans="1:2">
      <c r="A185" t="s">
        <v>354</v>
      </c>
      <c r="B185">
        <f>[4]p71!B185</f>
        <v>0</v>
      </c>
    </row>
    <row r="186" spans="1:2">
      <c r="A186" t="s">
        <v>355</v>
      </c>
      <c r="B186">
        <f>[4]p71!B186</f>
        <v>0</v>
      </c>
    </row>
    <row r="187" spans="1:2">
      <c r="A187" t="s">
        <v>356</v>
      </c>
      <c r="B187">
        <f>[4]p71!B187</f>
        <v>0</v>
      </c>
    </row>
    <row r="188" spans="1:2">
      <c r="A188" t="s">
        <v>357</v>
      </c>
      <c r="B188">
        <f>[4]p71!B188</f>
        <v>0</v>
      </c>
    </row>
    <row r="189" spans="1:2">
      <c r="A189" t="s">
        <v>358</v>
      </c>
      <c r="B189">
        <f>[4]p71!B189</f>
        <v>0</v>
      </c>
    </row>
    <row r="190" spans="1:2">
      <c r="A190" t="s">
        <v>359</v>
      </c>
      <c r="B190">
        <f>[4]p71!B190</f>
        <v>0</v>
      </c>
    </row>
    <row r="191" spans="1:2">
      <c r="A191" t="s">
        <v>360</v>
      </c>
      <c r="B191">
        <f>[4]p71!B191</f>
        <v>0</v>
      </c>
    </row>
    <row r="192" spans="1:2">
      <c r="A192" t="s">
        <v>361</v>
      </c>
      <c r="B192">
        <f>[4]p71!B192</f>
        <v>0</v>
      </c>
    </row>
    <row r="193" spans="1:2">
      <c r="A193" t="s">
        <v>362</v>
      </c>
      <c r="B193">
        <f>[4]p71!B193</f>
        <v>0</v>
      </c>
    </row>
    <row r="194" spans="1:2">
      <c r="A194" t="s">
        <v>363</v>
      </c>
      <c r="B194">
        <f>[4]p71!B194</f>
        <v>0</v>
      </c>
    </row>
    <row r="195" spans="1:2">
      <c r="A195" t="s">
        <v>364</v>
      </c>
      <c r="B195">
        <f>[4]p71!B195</f>
        <v>0</v>
      </c>
    </row>
    <row r="196" spans="1:2">
      <c r="A196" t="s">
        <v>365</v>
      </c>
      <c r="B196">
        <f>[4]p71!B196</f>
        <v>0</v>
      </c>
    </row>
    <row r="197" spans="1:2">
      <c r="A197" t="s">
        <v>366</v>
      </c>
      <c r="B197">
        <f>[4]p71!B197</f>
        <v>0</v>
      </c>
    </row>
    <row r="198" spans="1:2">
      <c r="A198" t="s">
        <v>367</v>
      </c>
      <c r="B198">
        <f>[4]p71!B198</f>
        <v>0</v>
      </c>
    </row>
    <row r="199" spans="1:2">
      <c r="A199" t="s">
        <v>368</v>
      </c>
      <c r="B199">
        <f>[4]p71!B199</f>
        <v>0</v>
      </c>
    </row>
    <row r="200" spans="1:2">
      <c r="A200" t="s">
        <v>369</v>
      </c>
      <c r="B200">
        <f>[4]p71!B200</f>
        <v>0</v>
      </c>
    </row>
    <row r="201" spans="1:2">
      <c r="A201" t="s">
        <v>370</v>
      </c>
      <c r="B201">
        <f>[4]p71!B201</f>
        <v>0</v>
      </c>
    </row>
    <row r="202" spans="1:2">
      <c r="A202" t="s">
        <v>371</v>
      </c>
      <c r="B202">
        <f>[4]p71!B202</f>
        <v>0</v>
      </c>
    </row>
    <row r="203" spans="1:2">
      <c r="A203" t="s">
        <v>372</v>
      </c>
      <c r="B203">
        <f>[4]p71!B203</f>
        <v>0</v>
      </c>
    </row>
    <row r="204" spans="1:2">
      <c r="A204" t="s">
        <v>373</v>
      </c>
      <c r="B204">
        <f>[4]p71!B204</f>
        <v>0</v>
      </c>
    </row>
    <row r="205" spans="1:2">
      <c r="A205" t="s">
        <v>374</v>
      </c>
      <c r="B205">
        <f>[4]p71!B205</f>
        <v>0</v>
      </c>
    </row>
    <row r="206" spans="1:2">
      <c r="A206" t="s">
        <v>375</v>
      </c>
      <c r="B206">
        <f>[4]p71!B206</f>
        <v>0</v>
      </c>
    </row>
    <row r="207" spans="1:2">
      <c r="A207" t="s">
        <v>376</v>
      </c>
      <c r="B207">
        <f>[4]p71!B207</f>
        <v>0</v>
      </c>
    </row>
    <row r="208" spans="1:2">
      <c r="A208" t="s">
        <v>377</v>
      </c>
      <c r="B208">
        <f>[4]p71!B208</f>
        <v>0</v>
      </c>
    </row>
    <row r="209" spans="1:2">
      <c r="A209" t="s">
        <v>378</v>
      </c>
      <c r="B209">
        <f>[4]p71!B209</f>
        <v>0</v>
      </c>
    </row>
    <row r="210" spans="1:2">
      <c r="A210" t="s">
        <v>379</v>
      </c>
      <c r="B210">
        <f>[4]p71!B210</f>
        <v>0</v>
      </c>
    </row>
    <row r="211" spans="1:2">
      <c r="A211" t="s">
        <v>380</v>
      </c>
      <c r="B211">
        <f>[4]p71!B211</f>
        <v>0</v>
      </c>
    </row>
    <row r="212" spans="1:2">
      <c r="A212" t="s">
        <v>381</v>
      </c>
      <c r="B212">
        <f>[4]p71!B212</f>
        <v>0</v>
      </c>
    </row>
    <row r="213" spans="1:2">
      <c r="A213" t="s">
        <v>382</v>
      </c>
      <c r="B213">
        <f>[4]p71!B213</f>
        <v>0</v>
      </c>
    </row>
    <row r="214" spans="1:2">
      <c r="A214" t="s">
        <v>137</v>
      </c>
      <c r="B214">
        <f>[4]p71!B214</f>
        <v>0</v>
      </c>
    </row>
    <row r="215" spans="1:2">
      <c r="A215" t="s">
        <v>383</v>
      </c>
      <c r="B215">
        <f>[4]p71!B215</f>
        <v>0</v>
      </c>
    </row>
    <row r="216" spans="1:2">
      <c r="A216" t="s">
        <v>384</v>
      </c>
      <c r="B216">
        <f>[4]p71!B216</f>
        <v>0</v>
      </c>
    </row>
    <row r="217" spans="1:2">
      <c r="A217" t="s">
        <v>385</v>
      </c>
      <c r="B217">
        <f>[4]p71!B217</f>
        <v>0</v>
      </c>
    </row>
    <row r="218" spans="1:2">
      <c r="A218" t="s">
        <v>386</v>
      </c>
      <c r="B218">
        <f>[4]p71!B218</f>
        <v>0</v>
      </c>
    </row>
    <row r="219" spans="1:2">
      <c r="A219" t="s">
        <v>387</v>
      </c>
      <c r="B219">
        <f>[4]p71!B219</f>
        <v>0</v>
      </c>
    </row>
    <row r="220" spans="1:2">
      <c r="A220" t="s">
        <v>388</v>
      </c>
      <c r="B220">
        <f>[4]p71!B220</f>
        <v>0</v>
      </c>
    </row>
    <row r="221" spans="1:2">
      <c r="A221" t="s">
        <v>145</v>
      </c>
      <c r="B221">
        <f>[4]p71!B221</f>
        <v>0</v>
      </c>
    </row>
    <row r="222" spans="1:2">
      <c r="A222" t="s">
        <v>146</v>
      </c>
      <c r="B222">
        <f>[4]p71!B222</f>
        <v>0</v>
      </c>
    </row>
    <row r="223" spans="1:2">
      <c r="A223" t="s">
        <v>389</v>
      </c>
      <c r="B223">
        <f>[4]p71!B223</f>
        <v>0</v>
      </c>
    </row>
    <row r="224" spans="1:2">
      <c r="A224" t="s">
        <v>390</v>
      </c>
      <c r="B224">
        <f>[4]p71!B224</f>
        <v>0</v>
      </c>
    </row>
    <row r="225" spans="1:2">
      <c r="A225" t="s">
        <v>391</v>
      </c>
      <c r="B225">
        <f>[4]p71!B225</f>
        <v>0</v>
      </c>
    </row>
    <row r="226" spans="1:2">
      <c r="A226" t="s">
        <v>392</v>
      </c>
      <c r="B226">
        <f>[4]p71!B226</f>
        <v>0</v>
      </c>
    </row>
    <row r="227" spans="1:2">
      <c r="A227" t="s">
        <v>152</v>
      </c>
      <c r="B227">
        <f>[4]p71!B227</f>
        <v>0</v>
      </c>
    </row>
    <row r="228" spans="1:2">
      <c r="A228" t="s">
        <v>393</v>
      </c>
      <c r="B228">
        <f>[4]p71!B228</f>
        <v>0</v>
      </c>
    </row>
    <row r="229" spans="1:2">
      <c r="A229" t="s">
        <v>394</v>
      </c>
      <c r="B229">
        <f>[4]p71!B229</f>
        <v>0</v>
      </c>
    </row>
    <row r="230" spans="1:2">
      <c r="A230" t="s">
        <v>395</v>
      </c>
      <c r="B230">
        <f>[4]p71!B230</f>
        <v>0</v>
      </c>
    </row>
    <row r="231" spans="1:2">
      <c r="A231" t="s">
        <v>396</v>
      </c>
      <c r="B231">
        <f>[4]p71!B231</f>
        <v>0</v>
      </c>
    </row>
    <row r="232" spans="1:2">
      <c r="A232" t="s">
        <v>397</v>
      </c>
      <c r="B232">
        <f>[4]p71!B232</f>
        <v>0</v>
      </c>
    </row>
    <row r="233" spans="1:2">
      <c r="A233" t="s">
        <v>398</v>
      </c>
      <c r="B233">
        <f>[4]p71!B233</f>
        <v>0</v>
      </c>
    </row>
    <row r="234" spans="1:2">
      <c r="A234" t="s">
        <v>243</v>
      </c>
      <c r="B234">
        <f>[4]p71!B234</f>
        <v>0</v>
      </c>
    </row>
    <row r="235" spans="1:2">
      <c r="A235" t="s">
        <v>399</v>
      </c>
      <c r="B235">
        <f>[4]p71!B235</f>
        <v>0</v>
      </c>
    </row>
    <row r="236" spans="1:2">
      <c r="A236" t="s">
        <v>400</v>
      </c>
      <c r="B236">
        <f>[4]p71!B236</f>
        <v>0</v>
      </c>
    </row>
    <row r="237" spans="1:2">
      <c r="A237" t="s">
        <v>401</v>
      </c>
      <c r="B237">
        <f>[4]p71!B237</f>
        <v>0</v>
      </c>
    </row>
    <row r="238" spans="1:2">
      <c r="A238" t="s">
        <v>402</v>
      </c>
      <c r="B238">
        <f>[4]p71!B238</f>
        <v>0</v>
      </c>
    </row>
    <row r="239" spans="1:2">
      <c r="A239" t="s">
        <v>403</v>
      </c>
      <c r="B239">
        <f>[4]p71!B239</f>
        <v>0</v>
      </c>
    </row>
    <row r="240" spans="1:2">
      <c r="A240" t="s">
        <v>404</v>
      </c>
      <c r="B240">
        <f>[4]p71!B240</f>
        <v>0</v>
      </c>
    </row>
    <row r="241" spans="1:2">
      <c r="A241" t="s">
        <v>405</v>
      </c>
      <c r="B241">
        <f>[4]p71!B241</f>
        <v>0</v>
      </c>
    </row>
    <row r="242" spans="1:2">
      <c r="A242" t="s">
        <v>406</v>
      </c>
      <c r="B242">
        <f>[4]p71!B242</f>
        <v>0</v>
      </c>
    </row>
    <row r="243" spans="1:2">
      <c r="A243" t="s">
        <v>407</v>
      </c>
      <c r="B243">
        <f>[4]p71!B243</f>
        <v>0</v>
      </c>
    </row>
    <row r="244" spans="1:2">
      <c r="A244" t="s">
        <v>408</v>
      </c>
      <c r="B244">
        <f>[4]p71!B244</f>
        <v>0</v>
      </c>
    </row>
    <row r="245" spans="1:2">
      <c r="A245" t="s">
        <v>409</v>
      </c>
      <c r="B245">
        <f>[4]p71!B245</f>
        <v>0</v>
      </c>
    </row>
    <row r="246" spans="1:2">
      <c r="A246" t="s">
        <v>410</v>
      </c>
      <c r="B246">
        <f>[4]p71!B246</f>
        <v>0</v>
      </c>
    </row>
    <row r="247" spans="1:2">
      <c r="A247" t="s">
        <v>411</v>
      </c>
      <c r="B247">
        <f>[4]p71!B247</f>
        <v>0</v>
      </c>
    </row>
    <row r="248" spans="1:2">
      <c r="A248" t="s">
        <v>412</v>
      </c>
      <c r="B248">
        <f>[4]p71!B248</f>
        <v>0</v>
      </c>
    </row>
    <row r="249" spans="1:2">
      <c r="A249" t="s">
        <v>413</v>
      </c>
      <c r="B249">
        <f>[4]p71!B249</f>
        <v>0</v>
      </c>
    </row>
    <row r="250" spans="1:2">
      <c r="A250" t="s">
        <v>414</v>
      </c>
      <c r="B250">
        <f>[4]p71!B250</f>
        <v>0</v>
      </c>
    </row>
    <row r="251" spans="1:2">
      <c r="A251" t="s">
        <v>415</v>
      </c>
      <c r="B251">
        <f>[4]p71!B251</f>
        <v>0</v>
      </c>
    </row>
    <row r="252" spans="1:2">
      <c r="A252" t="s">
        <v>416</v>
      </c>
      <c r="B252">
        <f>[4]p71!B252</f>
        <v>0</v>
      </c>
    </row>
    <row r="253" spans="1:2">
      <c r="A253" t="s">
        <v>417</v>
      </c>
      <c r="B253">
        <f>[4]p71!B253</f>
        <v>0</v>
      </c>
    </row>
    <row r="254" spans="1:2">
      <c r="A254" t="s">
        <v>418</v>
      </c>
      <c r="B254">
        <f>[4]p71!B254</f>
        <v>0</v>
      </c>
    </row>
    <row r="255" spans="1:2">
      <c r="A255" t="s">
        <v>419</v>
      </c>
      <c r="B255">
        <f>[4]p71!B255</f>
        <v>0</v>
      </c>
    </row>
    <row r="256" spans="1:2">
      <c r="A256" t="s">
        <v>420</v>
      </c>
      <c r="B256">
        <f>[4]p71!B256</f>
        <v>0</v>
      </c>
    </row>
    <row r="257" spans="1:2">
      <c r="A257" t="s">
        <v>421</v>
      </c>
      <c r="B257">
        <f>[4]p71!B257</f>
        <v>0</v>
      </c>
    </row>
    <row r="258" spans="1:2">
      <c r="A258" t="s">
        <v>422</v>
      </c>
      <c r="B258">
        <f>[4]p71!B258</f>
        <v>0</v>
      </c>
    </row>
    <row r="259" spans="1:2">
      <c r="A259" t="s">
        <v>423</v>
      </c>
      <c r="B259">
        <f>[4]p71!B259</f>
        <v>0</v>
      </c>
    </row>
    <row r="260" spans="1:2">
      <c r="A260" t="s">
        <v>1065</v>
      </c>
      <c r="B260">
        <f>[4]p71!B260</f>
        <v>0</v>
      </c>
    </row>
    <row r="261" spans="1:2">
      <c r="A261" t="s">
        <v>1066</v>
      </c>
      <c r="B261">
        <f>[4]p71!B261</f>
        <v>0</v>
      </c>
    </row>
    <row r="262" spans="1:2">
      <c r="A262" t="s">
        <v>227</v>
      </c>
      <c r="B262">
        <f>[4]p71!B262</f>
        <v>0</v>
      </c>
    </row>
    <row r="263" spans="1:2">
      <c r="A263" t="s">
        <v>228</v>
      </c>
      <c r="B263">
        <f>[4]p71!B263</f>
        <v>0</v>
      </c>
    </row>
    <row r="264" spans="1:2">
      <c r="A264" t="s">
        <v>346</v>
      </c>
      <c r="B264">
        <f>[4]p71!B264</f>
        <v>0</v>
      </c>
    </row>
    <row r="265" spans="1:2">
      <c r="A265" t="s">
        <v>355</v>
      </c>
      <c r="B265">
        <f>[4]p71!B265</f>
        <v>0</v>
      </c>
    </row>
    <row r="266" spans="1:2">
      <c r="A266" t="s">
        <v>338</v>
      </c>
      <c r="B266">
        <f>[4]p71!B266</f>
        <v>0</v>
      </c>
    </row>
    <row r="267" spans="1:2">
      <c r="A267" t="s">
        <v>339</v>
      </c>
      <c r="B267">
        <f>[4]p71!B267</f>
        <v>0</v>
      </c>
    </row>
    <row r="268" spans="1:2">
      <c r="A268" t="s">
        <v>1067</v>
      </c>
      <c r="B268">
        <f>[4]p71!B268</f>
        <v>0</v>
      </c>
    </row>
    <row r="269" spans="1:2">
      <c r="A269" t="s">
        <v>1068</v>
      </c>
      <c r="B269">
        <f>[4]p71!B269</f>
        <v>0</v>
      </c>
    </row>
    <row r="270" spans="1:2">
      <c r="A270" t="s">
        <v>1069</v>
      </c>
      <c r="B270">
        <f>[4]p71!B270</f>
        <v>0</v>
      </c>
    </row>
    <row r="271" spans="1:2">
      <c r="A271" t="s">
        <v>1070</v>
      </c>
      <c r="B271">
        <f>[4]p71!B271</f>
        <v>0</v>
      </c>
    </row>
    <row r="272" spans="1:2">
      <c r="A272" t="s">
        <v>1071</v>
      </c>
      <c r="B272">
        <f>[4]p71!B272</f>
        <v>0</v>
      </c>
    </row>
    <row r="273" spans="1:2">
      <c r="A273" t="s">
        <v>1072</v>
      </c>
      <c r="B273">
        <f>[4]p71!B273</f>
        <v>0</v>
      </c>
    </row>
    <row r="274" spans="1:2">
      <c r="A274" t="s">
        <v>1073</v>
      </c>
      <c r="B274">
        <f>[4]p71!B274</f>
        <v>0</v>
      </c>
    </row>
    <row r="275" spans="1:2">
      <c r="A275" t="s">
        <v>1087</v>
      </c>
      <c r="B275">
        <f>[4]p71!B275</f>
        <v>0</v>
      </c>
    </row>
    <row r="276" spans="1:2">
      <c r="A276" t="s">
        <v>1088</v>
      </c>
      <c r="B276">
        <f>[4]p71!B276</f>
        <v>0</v>
      </c>
    </row>
    <row r="277" spans="1:2">
      <c r="A277" t="s">
        <v>1091</v>
      </c>
      <c r="B277">
        <f>[4]p71!B277</f>
        <v>0</v>
      </c>
    </row>
    <row r="278" spans="1:2">
      <c r="A278" t="s">
        <v>1092</v>
      </c>
      <c r="B278">
        <f>[4]p71!B278</f>
        <v>0</v>
      </c>
    </row>
    <row r="279" spans="1:2">
      <c r="A279" t="s">
        <v>1093</v>
      </c>
      <c r="B279">
        <f>[4]p71!B279</f>
        <v>0</v>
      </c>
    </row>
    <row r="280" spans="1:2">
      <c r="A280" t="s">
        <v>1094</v>
      </c>
      <c r="B280">
        <f>[4]p71!B280</f>
        <v>0</v>
      </c>
    </row>
    <row r="281" spans="1:2">
      <c r="A281" t="s">
        <v>1099</v>
      </c>
      <c r="B281">
        <f>[4]p71!B281</f>
        <v>0</v>
      </c>
    </row>
    <row r="282" spans="1:2">
      <c r="A282" t="s">
        <v>1100</v>
      </c>
      <c r="B282">
        <f>[4]p71!B282</f>
        <v>0</v>
      </c>
    </row>
    <row r="283" spans="1:2">
      <c r="A283" t="s">
        <v>1095</v>
      </c>
      <c r="B283">
        <f>[4]p71!B283</f>
        <v>0</v>
      </c>
    </row>
    <row r="284" spans="1:2">
      <c r="A284" t="s">
        <v>1096</v>
      </c>
      <c r="B284">
        <f>[4]p71!B284</f>
        <v>0</v>
      </c>
    </row>
    <row r="285" spans="1:2">
      <c r="A285" t="s">
        <v>1097</v>
      </c>
      <c r="B285">
        <f>[4]p71!B285</f>
        <v>0</v>
      </c>
    </row>
    <row r="286" spans="1:2">
      <c r="A286" t="s">
        <v>1101</v>
      </c>
      <c r="B286">
        <f>[4]p71!B286</f>
        <v>0</v>
      </c>
    </row>
    <row r="287" spans="1:2">
      <c r="A287" t="s">
        <v>1102</v>
      </c>
      <c r="B287">
        <f>[4]p71!B287</f>
        <v>0</v>
      </c>
    </row>
    <row r="288" spans="1:2">
      <c r="A288" t="s">
        <v>1103</v>
      </c>
      <c r="B288">
        <f>[4]p71!B288</f>
        <v>0</v>
      </c>
    </row>
    <row r="289" spans="1:2">
      <c r="A289" t="s">
        <v>1069</v>
      </c>
      <c r="B289">
        <f>[4]p71!B289</f>
        <v>0</v>
      </c>
    </row>
    <row r="290" spans="1:2">
      <c r="A290" t="s">
        <v>508</v>
      </c>
      <c r="B290">
        <f>[4]p71!B290</f>
        <v>0</v>
      </c>
    </row>
    <row r="291" spans="1:2">
      <c r="A291" t="s">
        <v>1104</v>
      </c>
      <c r="B291">
        <f>[4]p71!B291</f>
        <v>0</v>
      </c>
    </row>
  </sheetData>
  <phoneticPr fontId="33" type="noConversion"/>
  <pageMargins left="0.75" right="0.75" top="1" bottom="1" header="0.5" footer="0.5"/>
  <headerFooter alignWithMargins="0"/>
  <drawing r:id="rId1"/>
</worksheet>
</file>

<file path=xl/worksheets/sheet8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6"/>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1226</v>
      </c>
    </row>
    <row r="2" spans="1:11">
      <c r="A2">
        <v>72</v>
      </c>
      <c r="B2" t="s">
        <v>176</v>
      </c>
      <c r="C2" t="s">
        <v>177</v>
      </c>
      <c r="D2" t="s">
        <v>178</v>
      </c>
      <c r="E2" t="s">
        <v>8</v>
      </c>
      <c r="F2" t="s">
        <v>179</v>
      </c>
      <c r="G2" t="s">
        <v>10</v>
      </c>
      <c r="H2" t="s">
        <v>180</v>
      </c>
    </row>
    <row r="3" spans="1:11">
      <c r="A3" t="s">
        <v>181</v>
      </c>
      <c r="B3">
        <f>[4]p72!B3</f>
        <v>0</v>
      </c>
      <c r="C3">
        <f>[4]p72!C3</f>
        <v>0</v>
      </c>
      <c r="D3">
        <f>[4]p72!D3</f>
        <v>0</v>
      </c>
      <c r="E3">
        <f>[4]p72!E3</f>
        <v>0</v>
      </c>
      <c r="F3">
        <f>[4]p72!F3</f>
        <v>0</v>
      </c>
      <c r="G3">
        <f>[4]p72!G3</f>
        <v>0</v>
      </c>
      <c r="H3">
        <f>[4]p72!H3</f>
        <v>0</v>
      </c>
      <c r="I3">
        <f>[4]p72!I3</f>
        <v>0</v>
      </c>
      <c r="J3">
        <f>[4]p72!J3</f>
        <v>0</v>
      </c>
      <c r="K3">
        <f>[4]p72!K3</f>
        <v>0</v>
      </c>
    </row>
    <row r="4" spans="1:11">
      <c r="A4" t="s">
        <v>182</v>
      </c>
      <c r="B4">
        <f>[4]p72!B4</f>
        <v>0</v>
      </c>
      <c r="C4">
        <f>[4]p72!C4</f>
        <v>0</v>
      </c>
      <c r="D4">
        <f>[4]p72!D4</f>
        <v>0</v>
      </c>
      <c r="E4">
        <f>[4]p72!E4</f>
        <v>0</v>
      </c>
      <c r="F4">
        <f>[4]p72!F4</f>
        <v>0</v>
      </c>
      <c r="G4">
        <f>[4]p72!G4</f>
        <v>0</v>
      </c>
      <c r="H4">
        <f>[4]p72!H4</f>
        <v>0</v>
      </c>
      <c r="I4">
        <f>[4]p72!I4</f>
        <v>0</v>
      </c>
      <c r="J4">
        <f>[4]p72!J4</f>
        <v>0</v>
      </c>
      <c r="K4">
        <f>[4]p72!K4</f>
        <v>0</v>
      </c>
    </row>
    <row r="5" spans="1:11">
      <c r="A5" t="s">
        <v>183</v>
      </c>
      <c r="B5">
        <f>[4]p72!B5</f>
        <v>0</v>
      </c>
      <c r="C5">
        <f>[4]p72!C5</f>
        <v>0</v>
      </c>
      <c r="D5">
        <f>[4]p72!D5</f>
        <v>0</v>
      </c>
      <c r="E5">
        <f>[4]p72!E5</f>
        <v>0</v>
      </c>
      <c r="F5">
        <f>[4]p72!F5</f>
        <v>0</v>
      </c>
      <c r="G5">
        <f>[4]p72!G5</f>
        <v>0</v>
      </c>
      <c r="H5">
        <f>[4]p72!H5</f>
        <v>0</v>
      </c>
      <c r="I5">
        <f>[4]p72!I5</f>
        <v>0</v>
      </c>
      <c r="J5">
        <f>[4]p72!J5</f>
        <v>0</v>
      </c>
      <c r="K5">
        <f>[4]p72!K5</f>
        <v>0</v>
      </c>
    </row>
    <row r="6" spans="1:11">
      <c r="A6" t="s">
        <v>184</v>
      </c>
      <c r="B6">
        <f>[4]p72!B6</f>
        <v>0</v>
      </c>
      <c r="C6">
        <f>[4]p72!C6</f>
        <v>0</v>
      </c>
      <c r="D6">
        <f>[4]p72!D6</f>
        <v>0</v>
      </c>
      <c r="E6">
        <f>[4]p72!E6</f>
        <v>0</v>
      </c>
      <c r="F6">
        <f>[4]p72!F6</f>
        <v>0</v>
      </c>
      <c r="G6">
        <f>[4]p72!G6</f>
        <v>0</v>
      </c>
      <c r="H6">
        <f>[4]p72!H6</f>
        <v>0</v>
      </c>
      <c r="I6">
        <f>[4]p72!I6</f>
        <v>0</v>
      </c>
      <c r="J6">
        <f>[4]p72!J6</f>
        <v>0</v>
      </c>
      <c r="K6">
        <f>[4]p72!K6</f>
        <v>0</v>
      </c>
    </row>
    <row r="7" spans="1:11">
      <c r="A7" t="s">
        <v>185</v>
      </c>
      <c r="B7">
        <f>[4]p72!B7</f>
        <v>0</v>
      </c>
      <c r="C7">
        <f>[4]p72!C7</f>
        <v>0</v>
      </c>
      <c r="D7">
        <f>[4]p72!D7</f>
        <v>0</v>
      </c>
      <c r="E7">
        <f>[4]p72!E7</f>
        <v>0</v>
      </c>
      <c r="F7">
        <f>[4]p72!F7</f>
        <v>0</v>
      </c>
      <c r="G7">
        <f>[4]p72!G7</f>
        <v>0</v>
      </c>
      <c r="H7">
        <f>[4]p72!H7</f>
        <v>0</v>
      </c>
      <c r="I7">
        <f>[4]p72!I7</f>
        <v>0</v>
      </c>
      <c r="J7">
        <f>[4]p72!J7</f>
        <v>0</v>
      </c>
      <c r="K7">
        <f>[4]p72!K7</f>
        <v>0</v>
      </c>
    </row>
    <row r="8" spans="1:11">
      <c r="A8" t="s">
        <v>186</v>
      </c>
      <c r="B8">
        <f>[4]p72!B8</f>
        <v>0</v>
      </c>
      <c r="C8">
        <f>[4]p72!C8</f>
        <v>0</v>
      </c>
      <c r="D8">
        <f>[4]p72!D8</f>
        <v>0</v>
      </c>
      <c r="E8">
        <f>[4]p72!E8</f>
        <v>0</v>
      </c>
      <c r="F8">
        <f>[4]p72!F8</f>
        <v>0</v>
      </c>
      <c r="G8">
        <f>[4]p72!G8</f>
        <v>0</v>
      </c>
      <c r="H8">
        <f>[4]p72!H8</f>
        <v>0</v>
      </c>
      <c r="I8">
        <f>[4]p72!I8</f>
        <v>0</v>
      </c>
      <c r="J8">
        <f>[4]p72!J8</f>
        <v>0</v>
      </c>
      <c r="K8">
        <f>[4]p72!K8</f>
        <v>0</v>
      </c>
    </row>
    <row r="9" spans="1:11">
      <c r="A9" t="s">
        <v>187</v>
      </c>
      <c r="B9">
        <f>[4]p72!B9</f>
        <v>0</v>
      </c>
      <c r="C9">
        <f>[4]p72!C9</f>
        <v>0</v>
      </c>
      <c r="D9">
        <f>[4]p72!D9</f>
        <v>0</v>
      </c>
      <c r="E9">
        <f>[4]p72!E9</f>
        <v>0</v>
      </c>
      <c r="F9">
        <f>[4]p72!F9</f>
        <v>0</v>
      </c>
      <c r="G9">
        <f>[4]p72!G9</f>
        <v>0</v>
      </c>
      <c r="H9">
        <f>[4]p72!H9</f>
        <v>0</v>
      </c>
      <c r="I9">
        <f>[4]p72!I9</f>
        <v>0</v>
      </c>
      <c r="J9">
        <f>[4]p72!J9</f>
        <v>0</v>
      </c>
      <c r="K9">
        <f>[4]p72!K9</f>
        <v>0</v>
      </c>
    </row>
    <row r="10" spans="1:11">
      <c r="A10" t="s">
        <v>188</v>
      </c>
      <c r="B10">
        <f>[4]p72!B10</f>
        <v>0</v>
      </c>
      <c r="C10">
        <f>[4]p72!C10</f>
        <v>0</v>
      </c>
      <c r="D10">
        <f>[4]p72!D10</f>
        <v>0</v>
      </c>
      <c r="E10">
        <f>[4]p72!E10</f>
        <v>0</v>
      </c>
      <c r="F10">
        <f>[4]p72!F10</f>
        <v>0</v>
      </c>
      <c r="G10">
        <f>[4]p72!G10</f>
        <v>0</v>
      </c>
      <c r="H10">
        <f>[4]p72!H10</f>
        <v>0</v>
      </c>
      <c r="I10">
        <f>[4]p72!I10</f>
        <v>0</v>
      </c>
      <c r="J10">
        <f>[4]p72!J10</f>
        <v>0</v>
      </c>
      <c r="K10">
        <f>[4]p72!K10</f>
        <v>0</v>
      </c>
    </row>
    <row r="11" spans="1:11">
      <c r="A11" t="s">
        <v>189</v>
      </c>
      <c r="B11">
        <f>[4]p72!B11</f>
        <v>0</v>
      </c>
      <c r="C11">
        <f>[4]p72!C11</f>
        <v>0</v>
      </c>
      <c r="D11">
        <f>[4]p72!D11</f>
        <v>0</v>
      </c>
      <c r="E11">
        <f>[4]p72!E11</f>
        <v>0</v>
      </c>
      <c r="F11">
        <f>[4]p72!F11</f>
        <v>0</v>
      </c>
      <c r="G11">
        <f>[4]p72!G11</f>
        <v>0</v>
      </c>
      <c r="H11">
        <f>[4]p72!H11</f>
        <v>0</v>
      </c>
      <c r="I11">
        <f>[4]p72!I11</f>
        <v>0</v>
      </c>
      <c r="J11">
        <f>[4]p72!J11</f>
        <v>0</v>
      </c>
      <c r="K11">
        <f>[4]p72!K11</f>
        <v>0</v>
      </c>
    </row>
    <row r="12" spans="1:11">
      <c r="A12" t="s">
        <v>190</v>
      </c>
      <c r="B12">
        <f>[4]p72!B12</f>
        <v>0</v>
      </c>
      <c r="C12">
        <f>[4]p72!C12</f>
        <v>0</v>
      </c>
      <c r="D12">
        <f>[4]p72!D12</f>
        <v>0</v>
      </c>
      <c r="E12">
        <f>[4]p72!E12</f>
        <v>0</v>
      </c>
      <c r="F12">
        <f>[4]p72!F12</f>
        <v>0</v>
      </c>
      <c r="G12">
        <f>[4]p72!G12</f>
        <v>0</v>
      </c>
      <c r="H12">
        <f>[4]p72!H12</f>
        <v>0</v>
      </c>
      <c r="I12">
        <f>[4]p72!I12</f>
        <v>0</v>
      </c>
      <c r="J12">
        <f>[4]p72!J12</f>
        <v>0</v>
      </c>
      <c r="K12">
        <f>[4]p72!K12</f>
        <v>0</v>
      </c>
    </row>
    <row r="13" spans="1:11">
      <c r="A13" t="s">
        <v>191</v>
      </c>
      <c r="B13">
        <f>[4]p72!B13</f>
        <v>0</v>
      </c>
      <c r="C13">
        <f>[4]p72!C13</f>
        <v>0</v>
      </c>
      <c r="D13">
        <f>[4]p72!D13</f>
        <v>0</v>
      </c>
      <c r="E13">
        <f>[4]p72!E13</f>
        <v>0</v>
      </c>
      <c r="F13">
        <f>[4]p72!F13</f>
        <v>0</v>
      </c>
      <c r="G13">
        <f>[4]p72!G13</f>
        <v>0</v>
      </c>
      <c r="H13">
        <f>[4]p72!H13</f>
        <v>0</v>
      </c>
      <c r="I13">
        <f>[4]p72!I13</f>
        <v>0</v>
      </c>
      <c r="J13">
        <f>[4]p72!J13</f>
        <v>0</v>
      </c>
      <c r="K13">
        <f>[4]p72!K13</f>
        <v>0</v>
      </c>
    </row>
    <row r="14" spans="1:11">
      <c r="A14" t="s">
        <v>192</v>
      </c>
      <c r="B14">
        <f>[4]p72!B14</f>
        <v>0</v>
      </c>
      <c r="C14">
        <f>[4]p72!C14</f>
        <v>0</v>
      </c>
      <c r="D14">
        <f>[4]p72!D14</f>
        <v>0</v>
      </c>
      <c r="E14">
        <f>[4]p72!E14</f>
        <v>0</v>
      </c>
      <c r="F14">
        <f>[4]p72!F14</f>
        <v>0</v>
      </c>
      <c r="G14">
        <f>[4]p72!G14</f>
        <v>0</v>
      </c>
      <c r="H14">
        <f>[4]p72!H14</f>
        <v>0</v>
      </c>
      <c r="I14">
        <f>[4]p72!I14</f>
        <v>0</v>
      </c>
      <c r="J14">
        <f>[4]p72!J14</f>
        <v>0</v>
      </c>
      <c r="K14">
        <f>[4]p72!K14</f>
        <v>0</v>
      </c>
    </row>
    <row r="15" spans="1:11">
      <c r="A15" t="s">
        <v>193</v>
      </c>
      <c r="B15">
        <f>[4]p72!B15</f>
        <v>0</v>
      </c>
      <c r="C15">
        <f>[4]p72!C15</f>
        <v>0</v>
      </c>
      <c r="D15">
        <f>[4]p72!D15</f>
        <v>0</v>
      </c>
      <c r="E15">
        <f>[4]p72!E15</f>
        <v>0</v>
      </c>
      <c r="F15">
        <f>[4]p72!F15</f>
        <v>0</v>
      </c>
      <c r="G15">
        <f>[4]p72!G15</f>
        <v>0</v>
      </c>
      <c r="H15">
        <f>[4]p72!H15</f>
        <v>0</v>
      </c>
      <c r="I15">
        <f>[4]p72!I15</f>
        <v>0</v>
      </c>
      <c r="J15">
        <f>[4]p72!J15</f>
        <v>0</v>
      </c>
      <c r="K15">
        <f>[4]p72!K15</f>
        <v>0</v>
      </c>
    </row>
    <row r="16" spans="1:11">
      <c r="A16" t="s">
        <v>194</v>
      </c>
      <c r="B16">
        <f>[4]p72!B16</f>
        <v>0</v>
      </c>
      <c r="C16">
        <f>[4]p72!C16</f>
        <v>0</v>
      </c>
      <c r="D16">
        <f>[4]p72!D16</f>
        <v>0</v>
      </c>
      <c r="E16">
        <f>[4]p72!E16</f>
        <v>0</v>
      </c>
      <c r="F16">
        <f>[4]p72!F16</f>
        <v>0</v>
      </c>
      <c r="G16">
        <f>[4]p72!G16</f>
        <v>0</v>
      </c>
      <c r="H16">
        <f>[4]p72!H16</f>
        <v>0</v>
      </c>
      <c r="I16">
        <f>[4]p72!I16</f>
        <v>0</v>
      </c>
      <c r="J16">
        <f>[4]p72!J16</f>
        <v>0</v>
      </c>
      <c r="K16">
        <f>[4]p72!K16</f>
        <v>0</v>
      </c>
    </row>
    <row r="17" spans="1:11">
      <c r="A17" t="s">
        <v>195</v>
      </c>
      <c r="B17">
        <f>[4]p72!B17</f>
        <v>0</v>
      </c>
      <c r="C17">
        <f>[4]p72!C17</f>
        <v>0</v>
      </c>
      <c r="D17">
        <f>[4]p72!D17</f>
        <v>0</v>
      </c>
      <c r="E17">
        <f>[4]p72!E17</f>
        <v>0</v>
      </c>
      <c r="F17">
        <f>[4]p72!F17</f>
        <v>0</v>
      </c>
      <c r="G17">
        <f>[4]p72!G17</f>
        <v>0</v>
      </c>
      <c r="H17">
        <f>[4]p72!H17</f>
        <v>0</v>
      </c>
      <c r="I17">
        <f>[4]p72!I17</f>
        <v>0</v>
      </c>
      <c r="J17">
        <f>[4]p72!J17</f>
        <v>0</v>
      </c>
      <c r="K17">
        <f>[4]p72!K17</f>
        <v>0</v>
      </c>
    </row>
    <row r="18" spans="1:11">
      <c r="A18" t="s">
        <v>196</v>
      </c>
      <c r="B18">
        <f>[4]p72!B18</f>
        <v>0</v>
      </c>
      <c r="C18">
        <f>[4]p72!C18</f>
        <v>0</v>
      </c>
      <c r="D18">
        <f>[4]p72!D18</f>
        <v>0</v>
      </c>
      <c r="E18">
        <f>[4]p72!E18</f>
        <v>0</v>
      </c>
      <c r="F18">
        <f>[4]p72!F18</f>
        <v>0</v>
      </c>
      <c r="G18">
        <f>[4]p72!G18</f>
        <v>0</v>
      </c>
      <c r="H18">
        <f>[4]p72!H18</f>
        <v>0</v>
      </c>
      <c r="I18">
        <f>[4]p72!I18</f>
        <v>0</v>
      </c>
      <c r="J18">
        <f>[4]p72!J18</f>
        <v>0</v>
      </c>
      <c r="K18">
        <f>[4]p72!K18</f>
        <v>0</v>
      </c>
    </row>
    <row r="19" spans="1:11">
      <c r="A19" t="s">
        <v>197</v>
      </c>
      <c r="B19">
        <f>[4]p72!B19</f>
        <v>0</v>
      </c>
      <c r="C19">
        <f>[4]p72!C19</f>
        <v>0</v>
      </c>
      <c r="D19">
        <f>[4]p72!D19</f>
        <v>0</v>
      </c>
      <c r="E19">
        <f>[4]p72!E19</f>
        <v>0</v>
      </c>
      <c r="F19">
        <f>[4]p72!F19</f>
        <v>0</v>
      </c>
      <c r="G19">
        <f>[4]p72!G19</f>
        <v>0</v>
      </c>
      <c r="H19">
        <f>[4]p72!H19</f>
        <v>0</v>
      </c>
      <c r="I19">
        <f>[4]p72!I19</f>
        <v>0</v>
      </c>
      <c r="J19">
        <f>[4]p72!J19</f>
        <v>0</v>
      </c>
      <c r="K19">
        <f>[4]p72!K19</f>
        <v>0</v>
      </c>
    </row>
    <row r="20" spans="1:11">
      <c r="A20" t="s">
        <v>198</v>
      </c>
      <c r="B20">
        <f>[4]p72!B20</f>
        <v>0</v>
      </c>
      <c r="C20">
        <f>[4]p72!C20</f>
        <v>0</v>
      </c>
      <c r="D20">
        <f>[4]p72!D20</f>
        <v>0</v>
      </c>
      <c r="E20">
        <f>[4]p72!E20</f>
        <v>0</v>
      </c>
      <c r="F20">
        <f>[4]p72!F20</f>
        <v>0</v>
      </c>
      <c r="G20">
        <f>[4]p72!G20</f>
        <v>0</v>
      </c>
      <c r="H20">
        <f>[4]p72!H20</f>
        <v>0</v>
      </c>
      <c r="I20">
        <f>[4]p72!I20</f>
        <v>0</v>
      </c>
      <c r="J20">
        <f>[4]p72!J20</f>
        <v>0</v>
      </c>
      <c r="K20">
        <f>[4]p72!K20</f>
        <v>0</v>
      </c>
    </row>
    <row r="21" spans="1:11">
      <c r="A21" t="s">
        <v>199</v>
      </c>
      <c r="B21">
        <f>[4]p72!B21</f>
        <v>0</v>
      </c>
      <c r="C21">
        <f>[4]p72!C21</f>
        <v>0</v>
      </c>
      <c r="D21">
        <f>[4]p72!D21</f>
        <v>0</v>
      </c>
      <c r="E21">
        <f>[4]p72!E21</f>
        <v>0</v>
      </c>
      <c r="F21">
        <f>[4]p72!F21</f>
        <v>0</v>
      </c>
      <c r="G21">
        <f>[4]p72!G21</f>
        <v>0</v>
      </c>
      <c r="H21">
        <f>[4]p72!H21</f>
        <v>0</v>
      </c>
      <c r="I21">
        <f>[4]p72!I21</f>
        <v>0</v>
      </c>
      <c r="J21">
        <f>[4]p72!J21</f>
        <v>0</v>
      </c>
      <c r="K21">
        <f>[4]p72!K21</f>
        <v>0</v>
      </c>
    </row>
    <row r="22" spans="1:11">
      <c r="A22" t="s">
        <v>200</v>
      </c>
      <c r="B22">
        <f>[4]p72!B22</f>
        <v>0</v>
      </c>
      <c r="C22">
        <f>[4]p72!C22</f>
        <v>0</v>
      </c>
      <c r="D22">
        <f>[4]p72!D22</f>
        <v>0</v>
      </c>
      <c r="E22">
        <f>[4]p72!E22</f>
        <v>0</v>
      </c>
      <c r="F22">
        <f>[4]p72!F22</f>
        <v>0</v>
      </c>
      <c r="G22">
        <f>[4]p72!G22</f>
        <v>0</v>
      </c>
      <c r="H22">
        <f>[4]p72!H22</f>
        <v>0</v>
      </c>
      <c r="I22">
        <f>[4]p72!I22</f>
        <v>0</v>
      </c>
      <c r="J22">
        <f>[4]p72!J22</f>
        <v>0</v>
      </c>
      <c r="K22">
        <f>[4]p72!K22</f>
        <v>0</v>
      </c>
    </row>
    <row r="23" spans="1:11">
      <c r="A23" t="s">
        <v>201</v>
      </c>
      <c r="B23">
        <f>[4]p72!B23</f>
        <v>0</v>
      </c>
      <c r="C23">
        <f>[4]p72!C23</f>
        <v>0</v>
      </c>
      <c r="D23">
        <f>[4]p72!D23</f>
        <v>0</v>
      </c>
      <c r="E23">
        <f>[4]p72!E23</f>
        <v>0</v>
      </c>
      <c r="F23">
        <f>[4]p72!F23</f>
        <v>0</v>
      </c>
      <c r="G23">
        <f>[4]p72!G23</f>
        <v>0</v>
      </c>
      <c r="H23">
        <f>[4]p72!H23</f>
        <v>0</v>
      </c>
      <c r="I23">
        <f>[4]p72!I23</f>
        <v>0</v>
      </c>
      <c r="J23">
        <f>[4]p72!J23</f>
        <v>0</v>
      </c>
      <c r="K23">
        <f>[4]p72!K23</f>
        <v>0</v>
      </c>
    </row>
    <row r="24" spans="1:11">
      <c r="A24" t="s">
        <v>202</v>
      </c>
      <c r="B24">
        <f>[4]p72!B24</f>
        <v>0</v>
      </c>
      <c r="C24">
        <f>[4]p72!C24</f>
        <v>0</v>
      </c>
      <c r="D24">
        <f>[4]p72!D24</f>
        <v>0</v>
      </c>
      <c r="E24">
        <f>[4]p72!E24</f>
        <v>0</v>
      </c>
      <c r="F24">
        <f>[4]p72!F24</f>
        <v>0</v>
      </c>
      <c r="G24">
        <f>[4]p72!G24</f>
        <v>0</v>
      </c>
      <c r="H24">
        <f>[4]p72!H24</f>
        <v>0</v>
      </c>
      <c r="I24">
        <f>[4]p72!I24</f>
        <v>0</v>
      </c>
      <c r="J24">
        <f>[4]p72!J24</f>
        <v>0</v>
      </c>
      <c r="K24">
        <f>[4]p72!K24</f>
        <v>0</v>
      </c>
    </row>
    <row r="25" spans="1:11">
      <c r="A25" t="s">
        <v>203</v>
      </c>
      <c r="B25">
        <f>[4]p72!B25</f>
        <v>0</v>
      </c>
      <c r="C25">
        <f>[4]p72!C25</f>
        <v>0</v>
      </c>
      <c r="D25">
        <f>[4]p72!D25</f>
        <v>0</v>
      </c>
      <c r="E25">
        <f>[4]p72!E25</f>
        <v>0</v>
      </c>
      <c r="F25">
        <f>[4]p72!F25</f>
        <v>0</v>
      </c>
      <c r="G25">
        <f>[4]p72!G25</f>
        <v>0</v>
      </c>
      <c r="H25">
        <f>[4]p72!H25</f>
        <v>0</v>
      </c>
      <c r="I25">
        <f>[4]p72!I25</f>
        <v>0</v>
      </c>
      <c r="J25">
        <f>[4]p72!J25</f>
        <v>0</v>
      </c>
      <c r="K25">
        <f>[4]p72!K25</f>
        <v>0</v>
      </c>
    </row>
    <row r="26" spans="1:11">
      <c r="A26" t="s">
        <v>204</v>
      </c>
      <c r="B26">
        <f>[4]p72!B26</f>
        <v>0</v>
      </c>
      <c r="C26">
        <f>[4]p72!C26</f>
        <v>0</v>
      </c>
      <c r="D26">
        <f>[4]p72!D26</f>
        <v>0</v>
      </c>
      <c r="E26">
        <f>[4]p72!E26</f>
        <v>0</v>
      </c>
      <c r="F26">
        <f>[4]p72!F26</f>
        <v>0</v>
      </c>
      <c r="G26">
        <f>[4]p72!G26</f>
        <v>0</v>
      </c>
      <c r="H26">
        <f>[4]p72!H26</f>
        <v>0</v>
      </c>
      <c r="I26">
        <f>[4]p72!I26</f>
        <v>0</v>
      </c>
      <c r="J26">
        <f>[4]p72!J26</f>
        <v>0</v>
      </c>
      <c r="K26">
        <f>[4]p72!K26</f>
        <v>0</v>
      </c>
    </row>
    <row r="27" spans="1:11">
      <c r="A27" t="s">
        <v>205</v>
      </c>
      <c r="B27">
        <f>[4]p72!B27</f>
        <v>0</v>
      </c>
      <c r="C27">
        <f>[4]p72!C27</f>
        <v>0</v>
      </c>
      <c r="D27">
        <f>[4]p72!D27</f>
        <v>0</v>
      </c>
      <c r="E27">
        <f>[4]p72!E27</f>
        <v>0</v>
      </c>
      <c r="F27">
        <f>[4]p72!F27</f>
        <v>0</v>
      </c>
      <c r="G27">
        <f>[4]p72!G27</f>
        <v>0</v>
      </c>
      <c r="H27">
        <f>[4]p72!H27</f>
        <v>0</v>
      </c>
      <c r="I27">
        <f>[4]p72!I27</f>
        <v>0</v>
      </c>
      <c r="J27">
        <f>[4]p72!J27</f>
        <v>0</v>
      </c>
      <c r="K27">
        <f>[4]p72!K27</f>
        <v>0</v>
      </c>
    </row>
    <row r="28" spans="1:11">
      <c r="A28" t="s">
        <v>206</v>
      </c>
      <c r="B28">
        <f>[4]p72!B28</f>
        <v>0</v>
      </c>
      <c r="C28">
        <f>[4]p72!C28</f>
        <v>0</v>
      </c>
      <c r="D28">
        <f>[4]p72!D28</f>
        <v>0</v>
      </c>
      <c r="E28">
        <f>[4]p72!E28</f>
        <v>0</v>
      </c>
      <c r="F28">
        <f>[4]p72!F28</f>
        <v>0</v>
      </c>
      <c r="G28">
        <f>[4]p72!G28</f>
        <v>0</v>
      </c>
      <c r="H28">
        <f>[4]p72!H28</f>
        <v>0</v>
      </c>
      <c r="I28">
        <f>[4]p72!I28</f>
        <v>0</v>
      </c>
      <c r="J28">
        <f>[4]p72!J28</f>
        <v>0</v>
      </c>
      <c r="K28">
        <f>[4]p72!K28</f>
        <v>0</v>
      </c>
    </row>
    <row r="29" spans="1:11">
      <c r="A29" t="s">
        <v>207</v>
      </c>
      <c r="B29">
        <f>[4]p72!B29</f>
        <v>0</v>
      </c>
      <c r="C29">
        <f>[4]p72!C29</f>
        <v>0</v>
      </c>
      <c r="D29">
        <f>[4]p72!D29</f>
        <v>0</v>
      </c>
      <c r="E29">
        <f>[4]p72!E29</f>
        <v>0</v>
      </c>
      <c r="F29">
        <f>[4]p72!F29</f>
        <v>0</v>
      </c>
      <c r="G29">
        <f>[4]p72!G29</f>
        <v>0</v>
      </c>
      <c r="H29">
        <f>[4]p72!H29</f>
        <v>0</v>
      </c>
      <c r="I29">
        <f>[4]p72!I29</f>
        <v>0</v>
      </c>
      <c r="J29">
        <f>[4]p72!J29</f>
        <v>0</v>
      </c>
      <c r="K29">
        <f>[4]p72!K29</f>
        <v>0</v>
      </c>
    </row>
    <row r="30" spans="1:11">
      <c r="A30" t="s">
        <v>208</v>
      </c>
      <c r="B30">
        <f>[4]p72!B30</f>
        <v>0</v>
      </c>
      <c r="C30">
        <f>[4]p72!C30</f>
        <v>0</v>
      </c>
      <c r="D30">
        <f>[4]p72!D30</f>
        <v>0</v>
      </c>
      <c r="E30">
        <f>[4]p72!E30</f>
        <v>0</v>
      </c>
      <c r="F30">
        <f>[4]p72!F30</f>
        <v>0</v>
      </c>
      <c r="G30">
        <f>[4]p72!G30</f>
        <v>0</v>
      </c>
      <c r="H30">
        <f>[4]p72!H30</f>
        <v>0</v>
      </c>
      <c r="I30">
        <f>[4]p72!I30</f>
        <v>0</v>
      </c>
      <c r="J30">
        <f>[4]p72!J30</f>
        <v>0</v>
      </c>
      <c r="K30">
        <f>[4]p72!K30</f>
        <v>0</v>
      </c>
    </row>
    <row r="31" spans="1:11">
      <c r="A31" t="s">
        <v>209</v>
      </c>
      <c r="B31">
        <f>[4]p72!B31</f>
        <v>0</v>
      </c>
      <c r="C31">
        <f>[4]p72!C31</f>
        <v>0</v>
      </c>
      <c r="D31">
        <f>[4]p72!D31</f>
        <v>0</v>
      </c>
      <c r="E31">
        <f>[4]p72!E31</f>
        <v>0</v>
      </c>
      <c r="F31">
        <f>[4]p72!F31</f>
        <v>0</v>
      </c>
      <c r="G31">
        <f>[4]p72!G31</f>
        <v>0</v>
      </c>
      <c r="H31">
        <f>[4]p72!H31</f>
        <v>0</v>
      </c>
      <c r="I31">
        <f>[4]p72!I31</f>
        <v>0</v>
      </c>
      <c r="J31">
        <f>[4]p72!J31</f>
        <v>0</v>
      </c>
      <c r="K31">
        <f>[4]p72!K31</f>
        <v>0</v>
      </c>
    </row>
    <row r="32" spans="1:11">
      <c r="A32" t="s">
        <v>210</v>
      </c>
      <c r="B32">
        <f>[4]p72!B32</f>
        <v>0</v>
      </c>
      <c r="C32">
        <f>[4]p72!C32</f>
        <v>0</v>
      </c>
      <c r="D32">
        <f>[4]p72!D32</f>
        <v>0</v>
      </c>
      <c r="E32">
        <f>[4]p72!E32</f>
        <v>0</v>
      </c>
      <c r="F32">
        <f>[4]p72!F32</f>
        <v>0</v>
      </c>
      <c r="G32">
        <f>[4]p72!G32</f>
        <v>0</v>
      </c>
      <c r="H32">
        <f>[4]p72!H32</f>
        <v>0</v>
      </c>
      <c r="I32">
        <f>[4]p72!I32</f>
        <v>0</v>
      </c>
      <c r="J32">
        <f>[4]p72!J32</f>
        <v>0</v>
      </c>
      <c r="K32">
        <f>[4]p72!K32</f>
        <v>0</v>
      </c>
    </row>
    <row r="33" spans="1:11">
      <c r="A33" t="s">
        <v>211</v>
      </c>
      <c r="B33">
        <f>[4]p72!B33</f>
        <v>0</v>
      </c>
      <c r="C33">
        <f>[4]p72!C33</f>
        <v>0</v>
      </c>
      <c r="D33">
        <f>[4]p72!D33</f>
        <v>0</v>
      </c>
      <c r="E33">
        <f>[4]p72!E33</f>
        <v>0</v>
      </c>
      <c r="F33">
        <f>[4]p72!F33</f>
        <v>0</v>
      </c>
      <c r="G33">
        <f>[4]p72!G33</f>
        <v>0</v>
      </c>
      <c r="H33">
        <f>[4]p72!H33</f>
        <v>0</v>
      </c>
      <c r="I33">
        <f>[4]p72!I33</f>
        <v>0</v>
      </c>
      <c r="J33">
        <f>[4]p72!J33</f>
        <v>0</v>
      </c>
      <c r="K33">
        <f>[4]p72!K33</f>
        <v>0</v>
      </c>
    </row>
    <row r="34" spans="1:11">
      <c r="A34" t="s">
        <v>212</v>
      </c>
      <c r="B34">
        <f>[4]p72!B34</f>
        <v>0</v>
      </c>
      <c r="C34">
        <f>[4]p72!C34</f>
        <v>0</v>
      </c>
      <c r="D34">
        <f>[4]p72!D34</f>
        <v>0</v>
      </c>
      <c r="E34">
        <f>[4]p72!E34</f>
        <v>0</v>
      </c>
      <c r="F34">
        <f>[4]p72!F34</f>
        <v>0</v>
      </c>
      <c r="G34">
        <f>[4]p72!G34</f>
        <v>0</v>
      </c>
      <c r="H34">
        <f>[4]p72!H34</f>
        <v>0</v>
      </c>
      <c r="I34">
        <f>[4]p72!I34</f>
        <v>0</v>
      </c>
      <c r="J34">
        <f>[4]p72!J34</f>
        <v>0</v>
      </c>
      <c r="K34">
        <f>[4]p72!K34</f>
        <v>0</v>
      </c>
    </row>
    <row r="35" spans="1:11">
      <c r="A35" t="s">
        <v>213</v>
      </c>
      <c r="B35">
        <f>[4]p72!B35</f>
        <v>0</v>
      </c>
      <c r="C35">
        <f>[4]p72!C35</f>
        <v>0</v>
      </c>
      <c r="D35">
        <f>[4]p72!D35</f>
        <v>0</v>
      </c>
      <c r="E35">
        <f>[4]p72!E35</f>
        <v>0</v>
      </c>
      <c r="F35">
        <f>[4]p72!F35</f>
        <v>0</v>
      </c>
      <c r="G35">
        <f>[4]p72!G35</f>
        <v>0</v>
      </c>
      <c r="H35">
        <f>[4]p72!H35</f>
        <v>0</v>
      </c>
      <c r="I35">
        <f>[4]p72!I35</f>
        <v>0</v>
      </c>
      <c r="J35">
        <f>[4]p72!J35</f>
        <v>0</v>
      </c>
      <c r="K35">
        <f>[4]p72!K35</f>
        <v>0</v>
      </c>
    </row>
    <row r="36" spans="1:11">
      <c r="A36" t="s">
        <v>214</v>
      </c>
      <c r="B36">
        <f>[4]p72!B36</f>
        <v>0</v>
      </c>
      <c r="C36">
        <f>[4]p72!C36</f>
        <v>0</v>
      </c>
      <c r="D36">
        <f>[4]p72!D36</f>
        <v>0</v>
      </c>
      <c r="E36">
        <f>[4]p72!E36</f>
        <v>0</v>
      </c>
      <c r="F36">
        <f>[4]p72!F36</f>
        <v>0</v>
      </c>
      <c r="G36">
        <f>[4]p72!G36</f>
        <v>0</v>
      </c>
      <c r="H36">
        <f>[4]p72!H36</f>
        <v>0</v>
      </c>
      <c r="I36">
        <f>[4]p72!I36</f>
        <v>0</v>
      </c>
      <c r="J36">
        <f>[4]p72!J36</f>
        <v>0</v>
      </c>
      <c r="K36">
        <f>[4]p72!K36</f>
        <v>0</v>
      </c>
    </row>
    <row r="37" spans="1:11">
      <c r="A37" t="s">
        <v>215</v>
      </c>
      <c r="B37">
        <f>[4]p72!B37</f>
        <v>0</v>
      </c>
      <c r="C37">
        <f>[4]p72!C37</f>
        <v>0</v>
      </c>
      <c r="D37">
        <f>[4]p72!D37</f>
        <v>0</v>
      </c>
      <c r="E37">
        <f>[4]p72!E37</f>
        <v>0</v>
      </c>
      <c r="F37">
        <f>[4]p72!F37</f>
        <v>0</v>
      </c>
      <c r="G37">
        <f>[4]p72!G37</f>
        <v>0</v>
      </c>
      <c r="H37">
        <f>[4]p72!H37</f>
        <v>0</v>
      </c>
      <c r="I37">
        <f>[4]p72!I37</f>
        <v>0</v>
      </c>
      <c r="J37">
        <f>[4]p72!J37</f>
        <v>0</v>
      </c>
      <c r="K37">
        <f>[4]p72!K37</f>
        <v>0</v>
      </c>
    </row>
    <row r="38" spans="1:11">
      <c r="A38" t="s">
        <v>216</v>
      </c>
      <c r="B38">
        <f>[4]p72!B38</f>
        <v>0</v>
      </c>
      <c r="C38">
        <f>[4]p72!C38</f>
        <v>0</v>
      </c>
      <c r="D38">
        <f>[4]p72!D38</f>
        <v>0</v>
      </c>
      <c r="E38">
        <f>[4]p72!E38</f>
        <v>0</v>
      </c>
      <c r="F38">
        <f>[4]p72!F38</f>
        <v>0</v>
      </c>
      <c r="G38">
        <f>[4]p72!G38</f>
        <v>0</v>
      </c>
      <c r="H38">
        <f>[4]p72!H38</f>
        <v>0</v>
      </c>
      <c r="I38">
        <f>[4]p72!I38</f>
        <v>0</v>
      </c>
      <c r="J38">
        <f>[4]p72!J38</f>
        <v>0</v>
      </c>
      <c r="K38">
        <f>[4]p72!K38</f>
        <v>0</v>
      </c>
    </row>
    <row r="39" spans="1:11">
      <c r="A39" t="s">
        <v>217</v>
      </c>
      <c r="B39">
        <f>[4]p72!B39</f>
        <v>0</v>
      </c>
      <c r="C39">
        <f>[4]p72!C39</f>
        <v>0</v>
      </c>
      <c r="D39">
        <f>[4]p72!D39</f>
        <v>0</v>
      </c>
      <c r="E39">
        <f>[4]p72!E39</f>
        <v>0</v>
      </c>
      <c r="F39">
        <f>[4]p72!F39</f>
        <v>0</v>
      </c>
      <c r="G39">
        <f>[4]p72!G39</f>
        <v>0</v>
      </c>
      <c r="H39">
        <f>[4]p72!H39</f>
        <v>0</v>
      </c>
      <c r="I39">
        <f>[4]p72!I39</f>
        <v>0</v>
      </c>
      <c r="J39">
        <f>[4]p72!J39</f>
        <v>0</v>
      </c>
      <c r="K39">
        <f>[4]p72!K39</f>
        <v>0</v>
      </c>
    </row>
    <row r="40" spans="1:11">
      <c r="A40" t="s">
        <v>218</v>
      </c>
      <c r="B40">
        <f>[4]p72!B40</f>
        <v>0</v>
      </c>
      <c r="C40">
        <f>[4]p72!C40</f>
        <v>0</v>
      </c>
      <c r="D40">
        <f>[4]p72!D40</f>
        <v>0</v>
      </c>
      <c r="E40">
        <f>[4]p72!E40</f>
        <v>0</v>
      </c>
      <c r="F40">
        <f>[4]p72!F40</f>
        <v>0</v>
      </c>
      <c r="G40">
        <f>[4]p72!G40</f>
        <v>0</v>
      </c>
      <c r="H40">
        <f>[4]p72!H40</f>
        <v>0</v>
      </c>
      <c r="I40">
        <f>[4]p72!I40</f>
        <v>0</v>
      </c>
      <c r="J40">
        <f>[4]p72!J40</f>
        <v>0</v>
      </c>
      <c r="K40">
        <f>[4]p72!K40</f>
        <v>0</v>
      </c>
    </row>
    <row r="41" spans="1:11">
      <c r="A41" t="s">
        <v>219</v>
      </c>
      <c r="B41">
        <f>[4]p72!B41</f>
        <v>0</v>
      </c>
      <c r="C41">
        <f>[4]p72!C41</f>
        <v>0</v>
      </c>
      <c r="D41">
        <f>[4]p72!D41</f>
        <v>0</v>
      </c>
      <c r="E41">
        <f>[4]p72!E41</f>
        <v>0</v>
      </c>
      <c r="F41">
        <f>[4]p72!F41</f>
        <v>0</v>
      </c>
      <c r="G41">
        <f>[4]p72!G41</f>
        <v>0</v>
      </c>
      <c r="H41">
        <f>[4]p72!H41</f>
        <v>0</v>
      </c>
      <c r="I41">
        <f>[4]p72!I41</f>
        <v>0</v>
      </c>
      <c r="J41">
        <f>[4]p72!J41</f>
        <v>0</v>
      </c>
      <c r="K41">
        <f>[4]p72!K41</f>
        <v>0</v>
      </c>
    </row>
    <row r="42" spans="1:11">
      <c r="A42" t="s">
        <v>220</v>
      </c>
      <c r="B42">
        <f>[4]p72!B42</f>
        <v>0</v>
      </c>
      <c r="C42">
        <f>[4]p72!C42</f>
        <v>0</v>
      </c>
      <c r="D42">
        <f>[4]p72!D42</f>
        <v>0</v>
      </c>
      <c r="E42">
        <f>[4]p72!E42</f>
        <v>0</v>
      </c>
      <c r="F42">
        <f>[4]p72!F42</f>
        <v>0</v>
      </c>
      <c r="G42">
        <f>[4]p72!G42</f>
        <v>0</v>
      </c>
      <c r="H42">
        <f>[4]p72!H42</f>
        <v>0</v>
      </c>
      <c r="I42">
        <f>[4]p72!I42</f>
        <v>0</v>
      </c>
      <c r="J42">
        <f>[4]p72!J42</f>
        <v>0</v>
      </c>
      <c r="K42">
        <f>[4]p72!K42</f>
        <v>0</v>
      </c>
    </row>
    <row r="43" spans="1:11">
      <c r="A43" t="s">
        <v>221</v>
      </c>
      <c r="B43">
        <f>[4]p72!B43</f>
        <v>0</v>
      </c>
      <c r="C43">
        <f>[4]p72!C43</f>
        <v>0</v>
      </c>
      <c r="D43">
        <f>[4]p72!D43</f>
        <v>0</v>
      </c>
      <c r="E43">
        <f>[4]p72!E43</f>
        <v>0</v>
      </c>
      <c r="F43">
        <f>[4]p72!F43</f>
        <v>0</v>
      </c>
      <c r="G43">
        <f>[4]p72!G43</f>
        <v>0</v>
      </c>
      <c r="H43">
        <f>[4]p72!H43</f>
        <v>0</v>
      </c>
      <c r="I43">
        <f>[4]p72!I43</f>
        <v>0</v>
      </c>
      <c r="J43">
        <f>[4]p72!J43</f>
        <v>0</v>
      </c>
      <c r="K43">
        <f>[4]p72!K43</f>
        <v>0</v>
      </c>
    </row>
    <row r="44" spans="1:11">
      <c r="A44" t="s">
        <v>222</v>
      </c>
      <c r="B44">
        <f>[4]p72!B44</f>
        <v>0</v>
      </c>
      <c r="C44">
        <f>[4]p72!C44</f>
        <v>0</v>
      </c>
      <c r="D44">
        <f>[4]p72!D44</f>
        <v>0</v>
      </c>
      <c r="E44">
        <f>[4]p72!E44</f>
        <v>0</v>
      </c>
      <c r="F44">
        <f>[4]p72!F44</f>
        <v>0</v>
      </c>
      <c r="G44">
        <f>[4]p72!G44</f>
        <v>0</v>
      </c>
      <c r="H44">
        <f>[4]p72!H44</f>
        <v>0</v>
      </c>
      <c r="I44">
        <f>[4]p72!I44</f>
        <v>0</v>
      </c>
      <c r="J44">
        <f>[4]p72!J44</f>
        <v>0</v>
      </c>
      <c r="K44">
        <f>[4]p72!K44</f>
        <v>0</v>
      </c>
    </row>
    <row r="45" spans="1:11">
      <c r="A45" t="s">
        <v>223</v>
      </c>
      <c r="B45">
        <f>[4]p72!B45</f>
        <v>0</v>
      </c>
      <c r="C45">
        <f>[4]p72!C45</f>
        <v>0</v>
      </c>
      <c r="D45">
        <f>[4]p72!D45</f>
        <v>0</v>
      </c>
      <c r="E45">
        <f>[4]p72!E45</f>
        <v>0</v>
      </c>
      <c r="F45">
        <f>[4]p72!F45</f>
        <v>0</v>
      </c>
      <c r="G45">
        <f>[4]p72!G45</f>
        <v>0</v>
      </c>
      <c r="H45">
        <f>[4]p72!H45</f>
        <v>0</v>
      </c>
      <c r="I45">
        <f>[4]p72!I45</f>
        <v>0</v>
      </c>
      <c r="J45">
        <f>[4]p72!J45</f>
        <v>0</v>
      </c>
      <c r="K45">
        <f>[4]p72!K45</f>
        <v>0</v>
      </c>
    </row>
    <row r="46" spans="1:11">
      <c r="A46" t="s">
        <v>224</v>
      </c>
      <c r="B46">
        <f>[4]p72!B46</f>
        <v>0</v>
      </c>
      <c r="C46">
        <f>[4]p72!C46</f>
        <v>0</v>
      </c>
      <c r="D46">
        <f>[4]p72!D46</f>
        <v>0</v>
      </c>
      <c r="E46">
        <f>[4]p72!E46</f>
        <v>0</v>
      </c>
      <c r="F46">
        <f>[4]p72!F46</f>
        <v>0</v>
      </c>
      <c r="G46">
        <f>[4]p72!G46</f>
        <v>0</v>
      </c>
      <c r="H46">
        <f>[4]p72!H46</f>
        <v>0</v>
      </c>
      <c r="I46">
        <f>[4]p72!I46</f>
        <v>0</v>
      </c>
      <c r="J46">
        <f>[4]p72!J46</f>
        <v>0</v>
      </c>
      <c r="K46">
        <f>[4]p72!K46</f>
        <v>0</v>
      </c>
    </row>
    <row r="47" spans="1:11">
      <c r="A47" t="s">
        <v>225</v>
      </c>
      <c r="B47">
        <f>[4]p72!B47</f>
        <v>0</v>
      </c>
      <c r="C47">
        <f>[4]p72!C47</f>
        <v>0</v>
      </c>
      <c r="D47">
        <f>[4]p72!D47</f>
        <v>0</v>
      </c>
      <c r="E47">
        <f>[4]p72!E47</f>
        <v>0</v>
      </c>
      <c r="F47">
        <f>[4]p72!F47</f>
        <v>0</v>
      </c>
      <c r="G47">
        <f>[4]p72!G47</f>
        <v>0</v>
      </c>
      <c r="H47">
        <f>[4]p72!H47</f>
        <v>0</v>
      </c>
      <c r="I47">
        <f>[4]p72!I47</f>
        <v>0</v>
      </c>
      <c r="J47">
        <f>[4]p72!J47</f>
        <v>0</v>
      </c>
      <c r="K47">
        <f>[4]p72!K47</f>
        <v>0</v>
      </c>
    </row>
    <row r="48" spans="1:11">
      <c r="A48" t="s">
        <v>226</v>
      </c>
      <c r="B48">
        <f>[4]p72!B48</f>
        <v>0</v>
      </c>
      <c r="C48">
        <f>[4]p72!C48</f>
        <v>0</v>
      </c>
      <c r="D48">
        <f>[4]p72!D48</f>
        <v>0</v>
      </c>
      <c r="E48">
        <f>[4]p72!E48</f>
        <v>0</v>
      </c>
      <c r="F48">
        <f>[4]p72!F48</f>
        <v>0</v>
      </c>
      <c r="G48">
        <f>[4]p72!G48</f>
        <v>0</v>
      </c>
      <c r="H48">
        <f>[4]p72!H48</f>
        <v>0</v>
      </c>
      <c r="I48">
        <f>[4]p72!I48</f>
        <v>0</v>
      </c>
      <c r="J48">
        <f>[4]p72!J48</f>
        <v>0</v>
      </c>
      <c r="K48">
        <f>[4]p72!K48</f>
        <v>0</v>
      </c>
    </row>
    <row r="49" spans="1:20">
      <c r="A49" t="s">
        <v>227</v>
      </c>
      <c r="B49">
        <f>[4]p72!B49</f>
        <v>0</v>
      </c>
      <c r="C49">
        <f>[4]p72!C49</f>
        <v>0</v>
      </c>
      <c r="D49">
        <f>[4]p72!D49</f>
        <v>0</v>
      </c>
      <c r="E49">
        <f>[4]p72!E49</f>
        <v>0</v>
      </c>
      <c r="F49">
        <f>[4]p72!F49</f>
        <v>0</v>
      </c>
      <c r="G49">
        <f>[4]p72!G49</f>
        <v>0</v>
      </c>
      <c r="H49">
        <f>[4]p72!H49</f>
        <v>0</v>
      </c>
      <c r="I49">
        <f>[4]p72!I49</f>
        <v>0</v>
      </c>
      <c r="J49">
        <f>[4]p72!J49</f>
        <v>0</v>
      </c>
      <c r="K49">
        <f>[4]p72!K49</f>
        <v>0</v>
      </c>
    </row>
    <row r="50" spans="1:20">
      <c r="A50" t="s">
        <v>228</v>
      </c>
      <c r="B50">
        <f>[4]p72!B50</f>
        <v>0</v>
      </c>
      <c r="C50">
        <f>[4]p72!C50</f>
        <v>0</v>
      </c>
      <c r="D50">
        <f>[4]p72!D50</f>
        <v>0</v>
      </c>
      <c r="E50">
        <f>[4]p72!E50</f>
        <v>0</v>
      </c>
      <c r="F50">
        <f>[4]p72!F50</f>
        <v>0</v>
      </c>
      <c r="G50">
        <f>[4]p72!G50</f>
        <v>0</v>
      </c>
      <c r="H50">
        <f>[4]p72!H50</f>
        <v>0</v>
      </c>
      <c r="I50">
        <f>[4]p72!I50</f>
        <v>0</v>
      </c>
      <c r="J50">
        <f>[4]p72!J50</f>
        <v>0</v>
      </c>
      <c r="K50">
        <f>[4]p72!K50</f>
        <v>0</v>
      </c>
    </row>
    <row r="51" spans="1:20" ht="14" thickBot="1">
      <c r="A51" s="34" t="s">
        <v>229</v>
      </c>
      <c r="B51" s="34">
        <f>[4]p72!B51</f>
        <v>0</v>
      </c>
      <c r="C51" s="34">
        <f>[4]p72!C51</f>
        <v>0</v>
      </c>
      <c r="D51" s="34">
        <f>[4]p72!D51</f>
        <v>0</v>
      </c>
      <c r="E51" s="34">
        <f>[4]p72!E51</f>
        <v>0</v>
      </c>
      <c r="F51" s="34">
        <f>[4]p72!F51</f>
        <v>0</v>
      </c>
      <c r="G51" s="34">
        <f>[4]p72!G51</f>
        <v>0</v>
      </c>
      <c r="H51" s="34">
        <f>[4]p72!H51</f>
        <v>0</v>
      </c>
      <c r="I51" s="34">
        <f>[4]p72!I51</f>
        <v>0</v>
      </c>
      <c r="J51" s="34">
        <f>[4]p72!J51</f>
        <v>0</v>
      </c>
      <c r="K51" s="34">
        <f>[4]p72!K51</f>
        <v>0</v>
      </c>
      <c r="L51" s="34"/>
      <c r="M51" s="34"/>
    </row>
    <row r="52" spans="1:20">
      <c r="A52" t="s">
        <v>115</v>
      </c>
      <c r="B52">
        <f>[4]p72!B52</f>
        <v>0</v>
      </c>
      <c r="C52">
        <f>[4]p72!C52</f>
        <v>0</v>
      </c>
      <c r="D52">
        <f>[4]p72!D52</f>
        <v>0</v>
      </c>
      <c r="E52">
        <f>[4]p72!E52</f>
        <v>0</v>
      </c>
      <c r="F52">
        <f>[4]p72!F52</f>
        <v>0</v>
      </c>
      <c r="G52">
        <f>[4]p72!G52</f>
        <v>0</v>
      </c>
      <c r="H52">
        <f>[4]p72!H52</f>
        <v>0</v>
      </c>
      <c r="I52">
        <f>[4]p72!I52</f>
        <v>0</v>
      </c>
      <c r="J52">
        <f>[4]p72!J52</f>
        <v>0</v>
      </c>
      <c r="K52">
        <f>[4]p72!K52</f>
        <v>0</v>
      </c>
      <c r="M52" s="28"/>
    </row>
    <row r="53" spans="1:20">
      <c r="A53" t="s">
        <v>116</v>
      </c>
      <c r="B53">
        <f>[4]p72!B53</f>
        <v>0</v>
      </c>
      <c r="C53">
        <f>[4]p72!C53</f>
        <v>0</v>
      </c>
      <c r="D53">
        <f>[4]p72!D53</f>
        <v>0</v>
      </c>
      <c r="E53">
        <f>[4]p72!E53</f>
        <v>0</v>
      </c>
      <c r="F53">
        <f>[4]p72!F53</f>
        <v>0</v>
      </c>
      <c r="G53">
        <f>[4]p72!G53</f>
        <v>0</v>
      </c>
      <c r="H53">
        <f>[4]p72!H53</f>
        <v>0</v>
      </c>
      <c r="I53">
        <f>[4]p72!I53</f>
        <v>0</v>
      </c>
      <c r="J53">
        <f>[4]p72!J53</f>
        <v>0</v>
      </c>
      <c r="K53">
        <f>[4]p72!K53</f>
        <v>0</v>
      </c>
      <c r="N53" s="10"/>
      <c r="O53" s="10"/>
      <c r="P53" s="10"/>
      <c r="Q53" s="10"/>
      <c r="R53" s="10"/>
    </row>
    <row r="54" spans="1:20">
      <c r="A54" t="s">
        <v>230</v>
      </c>
      <c r="B54">
        <f>[4]p72!B54</f>
        <v>0</v>
      </c>
      <c r="C54">
        <f>[4]p72!C54</f>
        <v>0</v>
      </c>
      <c r="D54">
        <f>[4]p72!D54</f>
        <v>0</v>
      </c>
      <c r="E54">
        <f>[4]p72!E54</f>
        <v>0</v>
      </c>
      <c r="F54">
        <f>[4]p72!F54</f>
        <v>0</v>
      </c>
      <c r="G54">
        <f>[4]p72!G54</f>
        <v>0</v>
      </c>
      <c r="H54">
        <f>[4]p72!H54</f>
        <v>0</v>
      </c>
      <c r="I54">
        <f>[4]p72!I54</f>
        <v>0</v>
      </c>
      <c r="J54">
        <f>[4]p72!J54</f>
        <v>0</v>
      </c>
      <c r="K54">
        <f>[4]p72!K54</f>
        <v>0</v>
      </c>
      <c r="N54" s="32"/>
      <c r="O54" s="32"/>
      <c r="P54" s="32"/>
      <c r="Q54" s="32"/>
      <c r="R54" s="32"/>
      <c r="S54" s="32"/>
      <c r="T54" s="33"/>
    </row>
    <row r="55" spans="1:20">
      <c r="A55" t="s">
        <v>231</v>
      </c>
      <c r="B55">
        <f>[4]p72!B55</f>
        <v>0</v>
      </c>
      <c r="C55">
        <f>[4]p72!C55</f>
        <v>0</v>
      </c>
      <c r="D55">
        <f>[4]p72!D55</f>
        <v>0</v>
      </c>
      <c r="E55">
        <f>[4]p72!E55</f>
        <v>0</v>
      </c>
      <c r="F55">
        <f>[4]p72!F55</f>
        <v>0</v>
      </c>
      <c r="G55">
        <f>[4]p72!G55</f>
        <v>0</v>
      </c>
      <c r="H55">
        <f>[4]p72!H55</f>
        <v>0</v>
      </c>
      <c r="I55">
        <f>[4]p72!I55</f>
        <v>0</v>
      </c>
      <c r="J55">
        <f>[4]p72!J55</f>
        <v>0</v>
      </c>
      <c r="K55">
        <f>[4]p72!K55</f>
        <v>0</v>
      </c>
      <c r="N55" s="32"/>
      <c r="O55" s="32"/>
      <c r="P55" s="32"/>
      <c r="Q55" s="32"/>
      <c r="R55" s="32"/>
      <c r="S55" s="32"/>
      <c r="T55" s="33"/>
    </row>
    <row r="56" spans="1:20">
      <c r="A56" t="s">
        <v>232</v>
      </c>
      <c r="B56">
        <f>[4]p72!B56</f>
        <v>0</v>
      </c>
      <c r="C56">
        <f>[4]p72!C56</f>
        <v>0</v>
      </c>
      <c r="D56">
        <f>[4]p72!D56</f>
        <v>0</v>
      </c>
      <c r="E56">
        <f>[4]p72!E56</f>
        <v>0</v>
      </c>
      <c r="F56">
        <f>[4]p72!F56</f>
        <v>0</v>
      </c>
      <c r="G56">
        <f>[4]p72!G56</f>
        <v>0</v>
      </c>
      <c r="H56">
        <f>[4]p72!H56</f>
        <v>0</v>
      </c>
      <c r="I56">
        <f>[4]p72!I56</f>
        <v>0</v>
      </c>
      <c r="J56">
        <f>[4]p72!J56</f>
        <v>0</v>
      </c>
      <c r="K56">
        <f>[4]p72!K56</f>
        <v>0</v>
      </c>
      <c r="T56" s="33"/>
    </row>
    <row r="57" spans="1:20">
      <c r="A57" t="s">
        <v>233</v>
      </c>
      <c r="B57">
        <f>[4]p72!B57</f>
        <v>0</v>
      </c>
      <c r="C57">
        <f>[4]p72!C57</f>
        <v>0</v>
      </c>
      <c r="D57">
        <f>[4]p72!D57</f>
        <v>0</v>
      </c>
      <c r="E57">
        <f>[4]p72!E57</f>
        <v>0</v>
      </c>
      <c r="F57">
        <f>[4]p72!F57</f>
        <v>0</v>
      </c>
      <c r="G57">
        <f>[4]p72!G57</f>
        <v>0</v>
      </c>
      <c r="H57">
        <f>[4]p72!H57</f>
        <v>0</v>
      </c>
      <c r="I57">
        <f>[4]p72!I57</f>
        <v>0</v>
      </c>
      <c r="J57">
        <f>[4]p72!J57</f>
        <v>0</v>
      </c>
      <c r="K57">
        <f>[4]p72!K57</f>
        <v>0</v>
      </c>
      <c r="M57" s="28"/>
      <c r="N57" s="10"/>
      <c r="O57" s="10"/>
      <c r="P57" s="10"/>
      <c r="Q57" s="10"/>
      <c r="R57" s="10"/>
      <c r="T57" s="33"/>
    </row>
    <row r="58" spans="1:20">
      <c r="A58" t="s">
        <v>234</v>
      </c>
      <c r="B58">
        <f>[4]p72!B58</f>
        <v>0</v>
      </c>
      <c r="C58">
        <f>[4]p72!C58</f>
        <v>0</v>
      </c>
      <c r="D58">
        <f>[4]p72!D58</f>
        <v>0</v>
      </c>
      <c r="E58">
        <f>[4]p72!E58</f>
        <v>0</v>
      </c>
      <c r="F58">
        <f>[4]p72!F58</f>
        <v>0</v>
      </c>
      <c r="G58">
        <f>[4]p72!G58</f>
        <v>0</v>
      </c>
      <c r="H58">
        <f>[4]p72!H58</f>
        <v>0</v>
      </c>
      <c r="I58">
        <f>[4]p72!I58</f>
        <v>0</v>
      </c>
      <c r="J58">
        <f>[4]p72!J58</f>
        <v>0</v>
      </c>
      <c r="K58">
        <f>[4]p72!K58</f>
        <v>0</v>
      </c>
      <c r="N58" s="32"/>
      <c r="O58" s="32"/>
      <c r="P58" s="32"/>
      <c r="Q58" s="32"/>
      <c r="R58" s="32"/>
      <c r="S58" s="32"/>
      <c r="T58" s="33"/>
    </row>
    <row r="59" spans="1:20">
      <c r="A59" t="s">
        <v>235</v>
      </c>
      <c r="B59">
        <f>[4]p72!B59</f>
        <v>0</v>
      </c>
      <c r="C59">
        <f>[4]p72!C59</f>
        <v>0</v>
      </c>
      <c r="D59">
        <f>[4]p72!D59</f>
        <v>0</v>
      </c>
      <c r="E59">
        <f>[4]p72!E59</f>
        <v>0</v>
      </c>
      <c r="F59">
        <f>[4]p72!F59</f>
        <v>0</v>
      </c>
      <c r="G59">
        <f>[4]p72!G59</f>
        <v>0</v>
      </c>
      <c r="H59">
        <f>[4]p72!H59</f>
        <v>0</v>
      </c>
      <c r="I59">
        <f>[4]p72!I59</f>
        <v>0</v>
      </c>
      <c r="J59">
        <f>[4]p72!J59</f>
        <v>0</v>
      </c>
      <c r="K59">
        <f>[4]p72!K59</f>
        <v>0</v>
      </c>
      <c r="N59" s="32"/>
      <c r="O59" s="32"/>
      <c r="P59" s="32"/>
      <c r="Q59" s="32"/>
      <c r="R59" s="32"/>
      <c r="S59" s="32"/>
      <c r="T59" s="33"/>
    </row>
    <row r="60" spans="1:20">
      <c r="A60" t="s">
        <v>236</v>
      </c>
      <c r="B60">
        <f>[4]p72!B60</f>
        <v>0</v>
      </c>
      <c r="C60">
        <f>[4]p72!C60</f>
        <v>0</v>
      </c>
      <c r="D60">
        <f>[4]p72!D60</f>
        <v>0</v>
      </c>
      <c r="E60">
        <f>[4]p72!E60</f>
        <v>0</v>
      </c>
      <c r="F60">
        <f>[4]p72!F60</f>
        <v>0</v>
      </c>
      <c r="G60">
        <f>[4]p72!G60</f>
        <v>0</v>
      </c>
      <c r="H60">
        <f>[4]p72!H60</f>
        <v>0</v>
      </c>
      <c r="I60">
        <f>[4]p72!I60</f>
        <v>0</v>
      </c>
      <c r="J60">
        <f>[4]p72!J60</f>
        <v>0</v>
      </c>
      <c r="K60">
        <f>[4]p72!K60</f>
        <v>0</v>
      </c>
    </row>
    <row r="61" spans="1:20">
      <c r="A61" t="s">
        <v>237</v>
      </c>
      <c r="B61">
        <f>[4]p72!B61</f>
        <v>0</v>
      </c>
      <c r="C61">
        <f>[4]p72!C61</f>
        <v>0</v>
      </c>
      <c r="D61">
        <f>[4]p72!D61</f>
        <v>0</v>
      </c>
      <c r="E61">
        <f>[4]p72!E61</f>
        <v>0</v>
      </c>
      <c r="F61">
        <f>[4]p72!F61</f>
        <v>0</v>
      </c>
      <c r="G61">
        <f>[4]p72!G61</f>
        <v>0</v>
      </c>
      <c r="H61">
        <f>[4]p72!H61</f>
        <v>0</v>
      </c>
      <c r="I61">
        <f>[4]p72!I61</f>
        <v>0</v>
      </c>
      <c r="J61">
        <f>[4]p72!J61</f>
        <v>0</v>
      </c>
      <c r="K61">
        <f>[4]p72!K61</f>
        <v>0</v>
      </c>
    </row>
    <row r="62" spans="1:20">
      <c r="A62" t="s">
        <v>121</v>
      </c>
      <c r="B62">
        <f>[4]p72!B62</f>
        <v>0</v>
      </c>
      <c r="C62">
        <f>[4]p72!C62</f>
        <v>0</v>
      </c>
      <c r="D62">
        <f>[4]p72!D62</f>
        <v>0</v>
      </c>
      <c r="E62">
        <f>[4]p72!E62</f>
        <v>0</v>
      </c>
      <c r="F62">
        <f>[4]p72!F62</f>
        <v>0</v>
      </c>
      <c r="G62">
        <f>[4]p72!G62</f>
        <v>0</v>
      </c>
      <c r="H62">
        <f>[4]p72!H62</f>
        <v>0</v>
      </c>
      <c r="I62">
        <f>[4]p72!I62</f>
        <v>0</v>
      </c>
      <c r="J62">
        <f>[4]p72!J62</f>
        <v>0</v>
      </c>
      <c r="K62">
        <f>[4]p72!K62</f>
        <v>0</v>
      </c>
    </row>
    <row r="63" spans="1:20">
      <c r="A63" t="s">
        <v>122</v>
      </c>
      <c r="B63">
        <f>[4]p72!B63</f>
        <v>0</v>
      </c>
      <c r="C63">
        <f>[4]p72!C63</f>
        <v>0</v>
      </c>
      <c r="D63">
        <f>[4]p72!D63</f>
        <v>0</v>
      </c>
      <c r="E63">
        <f>[4]p72!E63</f>
        <v>0</v>
      </c>
      <c r="F63">
        <f>[4]p72!F63</f>
        <v>0</v>
      </c>
      <c r="G63">
        <f>[4]p72!G63</f>
        <v>0</v>
      </c>
      <c r="H63">
        <f>[4]p72!H63</f>
        <v>0</v>
      </c>
      <c r="I63">
        <f>[4]p72!I63</f>
        <v>0</v>
      </c>
      <c r="J63">
        <f>[4]p72!J63</f>
        <v>0</v>
      </c>
      <c r="K63">
        <f>[4]p72!K63</f>
        <v>0</v>
      </c>
    </row>
    <row r="64" spans="1:20">
      <c r="A64" t="s">
        <v>238</v>
      </c>
      <c r="B64">
        <f>[4]p72!B64</f>
        <v>0</v>
      </c>
      <c r="C64">
        <f>[4]p72!C64</f>
        <v>0</v>
      </c>
      <c r="D64">
        <f>[4]p72!D64</f>
        <v>0</v>
      </c>
      <c r="E64">
        <f>[4]p72!E64</f>
        <v>0</v>
      </c>
      <c r="F64">
        <f>[4]p72!F64</f>
        <v>0</v>
      </c>
      <c r="G64">
        <f>[4]p72!G64</f>
        <v>0</v>
      </c>
      <c r="H64">
        <f>[4]p72!H64</f>
        <v>0</v>
      </c>
      <c r="I64">
        <f>[4]p72!I64</f>
        <v>0</v>
      </c>
      <c r="J64">
        <f>[4]p72!J64</f>
        <v>0</v>
      </c>
      <c r="K64">
        <f>[4]p72!K64</f>
        <v>0</v>
      </c>
    </row>
    <row r="65" spans="1:13">
      <c r="A65" t="s">
        <v>239</v>
      </c>
      <c r="B65">
        <f>[4]p72!B65</f>
        <v>0</v>
      </c>
      <c r="C65">
        <f>[4]p72!C65</f>
        <v>0</v>
      </c>
      <c r="D65">
        <f>[4]p72!D65</f>
        <v>0</v>
      </c>
      <c r="E65">
        <f>[4]p72!E65</f>
        <v>0</v>
      </c>
      <c r="F65">
        <f>[4]p72!F65</f>
        <v>0</v>
      </c>
      <c r="G65">
        <f>[4]p72!G65</f>
        <v>0</v>
      </c>
      <c r="H65">
        <f>[4]p72!H65</f>
        <v>0</v>
      </c>
      <c r="I65">
        <f>[4]p72!I65</f>
        <v>0</v>
      </c>
      <c r="J65">
        <f>[4]p72!J65</f>
        <v>0</v>
      </c>
      <c r="K65">
        <f>[4]p72!K65</f>
        <v>0</v>
      </c>
    </row>
    <row r="66" spans="1:13">
      <c r="A66" t="s">
        <v>125</v>
      </c>
      <c r="B66">
        <f>[4]p72!B66</f>
        <v>0</v>
      </c>
      <c r="C66">
        <f>[4]p72!C66</f>
        <v>0</v>
      </c>
      <c r="D66">
        <f>[4]p72!D66</f>
        <v>0</v>
      </c>
      <c r="E66">
        <f>[4]p72!E66</f>
        <v>0</v>
      </c>
      <c r="F66">
        <f>[4]p72!F66</f>
        <v>0</v>
      </c>
      <c r="G66">
        <f>[4]p72!G66</f>
        <v>0</v>
      </c>
      <c r="H66">
        <f>[4]p72!H66</f>
        <v>0</v>
      </c>
      <c r="I66">
        <f>[4]p72!I66</f>
        <v>0</v>
      </c>
      <c r="J66">
        <f>[4]p72!J66</f>
        <v>0</v>
      </c>
      <c r="K66">
        <f>[4]p72!K66</f>
        <v>0</v>
      </c>
    </row>
    <row r="67" spans="1:13">
      <c r="A67" t="s">
        <v>240</v>
      </c>
      <c r="B67">
        <f>[4]p72!B67</f>
        <v>0</v>
      </c>
      <c r="C67">
        <f>[4]p72!C67</f>
        <v>0</v>
      </c>
      <c r="D67">
        <f>[4]p72!D67</f>
        <v>0</v>
      </c>
      <c r="E67">
        <f>[4]p72!E67</f>
        <v>0</v>
      </c>
      <c r="F67">
        <f>[4]p72!F67</f>
        <v>0</v>
      </c>
      <c r="G67">
        <f>[4]p72!G67</f>
        <v>0</v>
      </c>
      <c r="H67">
        <f>[4]p72!H67</f>
        <v>0</v>
      </c>
      <c r="I67">
        <f>[4]p72!I67</f>
        <v>0</v>
      </c>
      <c r="J67">
        <f>[4]p72!J67</f>
        <v>0</v>
      </c>
      <c r="K67">
        <f>[4]p72!K67</f>
        <v>0</v>
      </c>
    </row>
    <row r="68" spans="1:13">
      <c r="A68" t="s">
        <v>241</v>
      </c>
      <c r="B68">
        <f>[4]p72!B68</f>
        <v>0</v>
      </c>
      <c r="C68">
        <f>[4]p72!C68</f>
        <v>0</v>
      </c>
      <c r="D68">
        <f>[4]p72!D68</f>
        <v>0</v>
      </c>
      <c r="E68">
        <f>[4]p72!E68</f>
        <v>0</v>
      </c>
      <c r="F68">
        <f>[4]p72!F68</f>
        <v>0</v>
      </c>
      <c r="G68">
        <f>[4]p72!G68</f>
        <v>0</v>
      </c>
      <c r="H68">
        <f>[4]p72!H68</f>
        <v>0</v>
      </c>
      <c r="I68">
        <f>[4]p72!I68</f>
        <v>0</v>
      </c>
      <c r="J68">
        <f>[4]p72!J68</f>
        <v>0</v>
      </c>
      <c r="K68">
        <f>[4]p72!K68</f>
        <v>0</v>
      </c>
    </row>
    <row r="69" spans="1:13">
      <c r="A69" t="s">
        <v>242</v>
      </c>
      <c r="B69">
        <f>[4]p72!B69</f>
        <v>0</v>
      </c>
      <c r="C69">
        <f>[4]p72!C69</f>
        <v>0</v>
      </c>
      <c r="D69">
        <f>[4]p72!D69</f>
        <v>0</v>
      </c>
      <c r="E69">
        <f>[4]p72!E69</f>
        <v>0</v>
      </c>
      <c r="F69">
        <f>[4]p72!F69</f>
        <v>0</v>
      </c>
      <c r="G69">
        <f>[4]p72!G69</f>
        <v>0</v>
      </c>
      <c r="H69">
        <f>[4]p72!H69</f>
        <v>0</v>
      </c>
      <c r="I69">
        <f>[4]p72!I69</f>
        <v>0</v>
      </c>
      <c r="J69">
        <f>[4]p72!J69</f>
        <v>0</v>
      </c>
      <c r="K69">
        <f>[4]p72!K69</f>
        <v>0</v>
      </c>
    </row>
    <row r="70" spans="1:13">
      <c r="A70" t="s">
        <v>243</v>
      </c>
      <c r="B70">
        <f>[4]p72!B70</f>
        <v>0</v>
      </c>
      <c r="C70">
        <f>[4]p72!C70</f>
        <v>0</v>
      </c>
      <c r="D70">
        <f>[4]p72!D70</f>
        <v>0</v>
      </c>
      <c r="E70">
        <f>[4]p72!E70</f>
        <v>0</v>
      </c>
      <c r="F70">
        <f>[4]p72!F70</f>
        <v>0</v>
      </c>
      <c r="G70">
        <f>[4]p72!G70</f>
        <v>0</v>
      </c>
      <c r="H70">
        <f>[4]p72!H70</f>
        <v>0</v>
      </c>
      <c r="I70">
        <f>[4]p72!I70</f>
        <v>0</v>
      </c>
      <c r="J70">
        <f>[4]p72!J70</f>
        <v>0</v>
      </c>
      <c r="K70">
        <f>[4]p72!K70</f>
        <v>0</v>
      </c>
    </row>
    <row r="71" spans="1:13">
      <c r="A71" t="s">
        <v>244</v>
      </c>
      <c r="B71">
        <f>[4]p72!B71</f>
        <v>0</v>
      </c>
      <c r="C71">
        <f>[4]p72!C71</f>
        <v>0</v>
      </c>
      <c r="D71">
        <f>[4]p72!D71</f>
        <v>0</v>
      </c>
      <c r="E71">
        <f>[4]p72!E71</f>
        <v>0</v>
      </c>
      <c r="F71">
        <f>[4]p72!F71</f>
        <v>0</v>
      </c>
      <c r="G71">
        <f>[4]p72!G71</f>
        <v>0</v>
      </c>
      <c r="H71">
        <f>[4]p72!H71</f>
        <v>0</v>
      </c>
      <c r="I71">
        <f>[4]p72!I71</f>
        <v>0</v>
      </c>
      <c r="J71">
        <f>[4]p72!J71</f>
        <v>0</v>
      </c>
      <c r="K71">
        <f>[4]p72!K71</f>
        <v>0</v>
      </c>
    </row>
    <row r="72" spans="1:13">
      <c r="A72" t="s">
        <v>245</v>
      </c>
      <c r="B72">
        <f>[4]p72!B72</f>
        <v>0</v>
      </c>
      <c r="C72">
        <f>[4]p72!C72</f>
        <v>0</v>
      </c>
      <c r="D72">
        <f>[4]p72!D72</f>
        <v>0</v>
      </c>
      <c r="E72">
        <f>[4]p72!E72</f>
        <v>0</v>
      </c>
      <c r="F72">
        <f>[4]p72!F72</f>
        <v>0</v>
      </c>
      <c r="G72">
        <f>[4]p72!G72</f>
        <v>0</v>
      </c>
      <c r="H72">
        <f>[4]p72!H72</f>
        <v>0</v>
      </c>
      <c r="I72">
        <f>[4]p72!I72</f>
        <v>0</v>
      </c>
      <c r="J72">
        <f>[4]p72!J72</f>
        <v>0</v>
      </c>
      <c r="K72">
        <f>[4]p72!K72</f>
        <v>0</v>
      </c>
    </row>
    <row r="73" spans="1:13">
      <c r="A73" t="s">
        <v>246</v>
      </c>
      <c r="B73">
        <f>[4]p72!B73</f>
        <v>0</v>
      </c>
      <c r="C73">
        <f>[4]p72!C73</f>
        <v>0</v>
      </c>
      <c r="D73">
        <f>[4]p72!D73</f>
        <v>0</v>
      </c>
      <c r="E73">
        <f>[4]p72!E73</f>
        <v>0</v>
      </c>
      <c r="F73">
        <f>[4]p72!F73</f>
        <v>0</v>
      </c>
      <c r="G73">
        <f>[4]p72!G73</f>
        <v>0</v>
      </c>
      <c r="H73">
        <f>[4]p72!H73</f>
        <v>0</v>
      </c>
      <c r="I73">
        <f>[4]p72!I73</f>
        <v>0</v>
      </c>
      <c r="J73">
        <f>[4]p72!J73</f>
        <v>0</v>
      </c>
      <c r="K73">
        <f>[4]p72!K73</f>
        <v>0</v>
      </c>
    </row>
    <row r="74" spans="1:13">
      <c r="A74" t="s">
        <v>435</v>
      </c>
      <c r="B74">
        <f>[4]p72!B74</f>
        <v>0</v>
      </c>
      <c r="C74">
        <f>[4]p72!C74</f>
        <v>0</v>
      </c>
      <c r="D74">
        <f>[4]p72!D74</f>
        <v>0</v>
      </c>
      <c r="E74">
        <f>[4]p72!E74</f>
        <v>0</v>
      </c>
      <c r="F74">
        <f>[4]p72!F74</f>
        <v>0</v>
      </c>
      <c r="G74">
        <f>[4]p72!G74</f>
        <v>0</v>
      </c>
      <c r="H74">
        <f>[4]p72!H74</f>
        <v>0</v>
      </c>
      <c r="I74">
        <f>[4]p72!I74</f>
        <v>0</v>
      </c>
      <c r="J74">
        <f>[4]p72!J74</f>
        <v>0</v>
      </c>
      <c r="K74">
        <f>[4]p72!K74</f>
        <v>0</v>
      </c>
    </row>
    <row r="75" spans="1:13">
      <c r="A75" t="s">
        <v>436</v>
      </c>
      <c r="B75">
        <f>[4]p72!B75</f>
        <v>0</v>
      </c>
      <c r="C75">
        <f>[4]p72!C75</f>
        <v>0</v>
      </c>
      <c r="D75">
        <f>[4]p72!D75</f>
        <v>0</v>
      </c>
      <c r="E75">
        <f>[4]p72!E75</f>
        <v>0</v>
      </c>
      <c r="F75">
        <f>[4]p72!F75</f>
        <v>0</v>
      </c>
      <c r="G75">
        <f>[4]p72!G75</f>
        <v>0</v>
      </c>
      <c r="H75">
        <f>[4]p72!H75</f>
        <v>0</v>
      </c>
      <c r="I75">
        <f>[4]p72!I75</f>
        <v>0</v>
      </c>
      <c r="J75">
        <f>[4]p72!J75</f>
        <v>0</v>
      </c>
      <c r="K75">
        <f>[4]p72!K75</f>
        <v>0</v>
      </c>
    </row>
    <row r="76" spans="1:13">
      <c r="A76" t="s">
        <v>437</v>
      </c>
      <c r="B76">
        <f>[4]p72!B76</f>
        <v>0</v>
      </c>
      <c r="C76">
        <f>[4]p72!C76</f>
        <v>0</v>
      </c>
      <c r="D76">
        <f>[4]p72!D76</f>
        <v>0</v>
      </c>
      <c r="E76">
        <f>[4]p72!E76</f>
        <v>0</v>
      </c>
      <c r="F76">
        <f>[4]p72!F76</f>
        <v>0</v>
      </c>
      <c r="G76">
        <f>[4]p72!G76</f>
        <v>0</v>
      </c>
      <c r="H76">
        <f>[4]p72!H76</f>
        <v>0</v>
      </c>
      <c r="I76">
        <f>[4]p72!I76</f>
        <v>0</v>
      </c>
      <c r="J76">
        <f>[4]p72!J76</f>
        <v>0</v>
      </c>
      <c r="K76">
        <f>[4]p72!K76</f>
        <v>0</v>
      </c>
    </row>
    <row r="77" spans="1:13" ht="14" thickBot="1">
      <c r="A77" s="34" t="s">
        <v>438</v>
      </c>
      <c r="B77" s="34">
        <f>[4]p72!B77</f>
        <v>0</v>
      </c>
      <c r="C77" s="34">
        <f>[4]p72!C77</f>
        <v>0</v>
      </c>
      <c r="D77" s="34">
        <f>[4]p72!D77</f>
        <v>0</v>
      </c>
      <c r="E77" s="34">
        <f>[4]p72!E77</f>
        <v>0</v>
      </c>
      <c r="F77" s="34">
        <f>[4]p72!F77</f>
        <v>0</v>
      </c>
      <c r="G77" s="34">
        <f>[4]p72!G77</f>
        <v>0</v>
      </c>
      <c r="H77" s="34">
        <f>[4]p72!H77</f>
        <v>0</v>
      </c>
      <c r="I77" s="34">
        <f>[4]p72!I77</f>
        <v>0</v>
      </c>
      <c r="J77" s="34">
        <f>[4]p72!J77</f>
        <v>0</v>
      </c>
      <c r="K77" s="34">
        <f>[4]p72!K77</f>
        <v>0</v>
      </c>
      <c r="L77" s="34"/>
      <c r="M77" s="34"/>
    </row>
    <row r="78" spans="1:13">
      <c r="A78" t="s">
        <v>247</v>
      </c>
      <c r="B78">
        <f>[4]p72!B78</f>
        <v>0</v>
      </c>
    </row>
    <row r="79" spans="1:13">
      <c r="A79" t="s">
        <v>248</v>
      </c>
      <c r="B79">
        <f>[4]p72!B79</f>
        <v>0</v>
      </c>
    </row>
    <row r="80" spans="1:13">
      <c r="A80" t="s">
        <v>249</v>
      </c>
      <c r="B80">
        <f>[4]p72!B80</f>
        <v>0</v>
      </c>
    </row>
    <row r="81" spans="1:2">
      <c r="A81" t="s">
        <v>250</v>
      </c>
      <c r="B81">
        <f>[4]p72!B81</f>
        <v>0</v>
      </c>
    </row>
    <row r="82" spans="1:2">
      <c r="A82" t="s">
        <v>251</v>
      </c>
      <c r="B82">
        <f>[4]p72!B82</f>
        <v>0</v>
      </c>
    </row>
    <row r="83" spans="1:2">
      <c r="A83" t="s">
        <v>252</v>
      </c>
      <c r="B83">
        <f>[4]p72!B83</f>
        <v>0</v>
      </c>
    </row>
    <row r="84" spans="1:2">
      <c r="A84" t="s">
        <v>253</v>
      </c>
      <c r="B84">
        <f>[4]p72!B84</f>
        <v>0</v>
      </c>
    </row>
    <row r="85" spans="1:2">
      <c r="A85" t="s">
        <v>254</v>
      </c>
      <c r="B85">
        <f>[4]p72!B85</f>
        <v>0</v>
      </c>
    </row>
    <row r="86" spans="1:2">
      <c r="A86" t="s">
        <v>255</v>
      </c>
      <c r="B86">
        <f>[4]p72!B86</f>
        <v>0</v>
      </c>
    </row>
    <row r="87" spans="1:2">
      <c r="A87" t="s">
        <v>256</v>
      </c>
      <c r="B87">
        <f>[4]p72!B87</f>
        <v>0</v>
      </c>
    </row>
    <row r="88" spans="1:2">
      <c r="A88" t="s">
        <v>257</v>
      </c>
      <c r="B88">
        <f>[4]p72!B88</f>
        <v>0</v>
      </c>
    </row>
    <row r="89" spans="1:2">
      <c r="A89" t="s">
        <v>258</v>
      </c>
      <c r="B89">
        <f>[4]p72!B89</f>
        <v>0</v>
      </c>
    </row>
    <row r="90" spans="1:2">
      <c r="A90" t="s">
        <v>259</v>
      </c>
      <c r="B90">
        <f>[4]p72!B90</f>
        <v>0</v>
      </c>
    </row>
    <row r="91" spans="1:2">
      <c r="A91" t="s">
        <v>260</v>
      </c>
      <c r="B91">
        <f>[4]p72!B91</f>
        <v>0</v>
      </c>
    </row>
    <row r="92" spans="1:2">
      <c r="A92" t="s">
        <v>261</v>
      </c>
      <c r="B92">
        <f>[4]p72!B92</f>
        <v>0</v>
      </c>
    </row>
    <row r="93" spans="1:2">
      <c r="A93" t="s">
        <v>262</v>
      </c>
      <c r="B93">
        <f>[4]p72!B93</f>
        <v>0</v>
      </c>
    </row>
    <row r="94" spans="1:2">
      <c r="A94" t="s">
        <v>263</v>
      </c>
      <c r="B94">
        <f>[4]p72!B94</f>
        <v>0</v>
      </c>
    </row>
    <row r="95" spans="1:2">
      <c r="A95" t="s">
        <v>264</v>
      </c>
      <c r="B95">
        <f>[4]p72!B95</f>
        <v>0</v>
      </c>
    </row>
    <row r="96" spans="1:2">
      <c r="A96" t="s">
        <v>265</v>
      </c>
      <c r="B96">
        <f>[4]p72!B96</f>
        <v>0</v>
      </c>
    </row>
    <row r="97" spans="1:2">
      <c r="A97" t="s">
        <v>266</v>
      </c>
      <c r="B97">
        <f>[4]p72!B97</f>
        <v>0</v>
      </c>
    </row>
    <row r="98" spans="1:2">
      <c r="A98" t="s">
        <v>267</v>
      </c>
      <c r="B98">
        <f>[4]p72!B98</f>
        <v>0</v>
      </c>
    </row>
    <row r="99" spans="1:2">
      <c r="A99" t="s">
        <v>268</v>
      </c>
      <c r="B99">
        <f>[4]p72!B99</f>
        <v>0</v>
      </c>
    </row>
    <row r="100" spans="1:2">
      <c r="A100" t="s">
        <v>269</v>
      </c>
      <c r="B100">
        <f>[4]p72!B100</f>
        <v>0</v>
      </c>
    </row>
    <row r="101" spans="1:2">
      <c r="A101" t="s">
        <v>270</v>
      </c>
      <c r="B101">
        <f>[4]p72!B101</f>
        <v>0</v>
      </c>
    </row>
    <row r="102" spans="1:2">
      <c r="A102" t="s">
        <v>271</v>
      </c>
      <c r="B102">
        <f>[4]p72!B102</f>
        <v>0</v>
      </c>
    </row>
    <row r="103" spans="1:2">
      <c r="A103" t="s">
        <v>272</v>
      </c>
      <c r="B103">
        <f>[4]p72!B103</f>
        <v>0</v>
      </c>
    </row>
    <row r="104" spans="1:2">
      <c r="A104" t="s">
        <v>273</v>
      </c>
      <c r="B104">
        <f>[4]p72!B104</f>
        <v>0</v>
      </c>
    </row>
    <row r="105" spans="1:2">
      <c r="A105" t="s">
        <v>274</v>
      </c>
      <c r="B105">
        <f>[4]p72!B105</f>
        <v>0</v>
      </c>
    </row>
    <row r="106" spans="1:2">
      <c r="A106" t="s">
        <v>275</v>
      </c>
      <c r="B106">
        <f>[4]p72!B106</f>
        <v>0</v>
      </c>
    </row>
    <row r="107" spans="1:2">
      <c r="A107" t="s">
        <v>276</v>
      </c>
      <c r="B107">
        <f>[4]p72!B107</f>
        <v>0</v>
      </c>
    </row>
    <row r="108" spans="1:2">
      <c r="A108" t="s">
        <v>277</v>
      </c>
      <c r="B108">
        <f>[4]p72!B108</f>
        <v>0</v>
      </c>
    </row>
    <row r="109" spans="1:2">
      <c r="A109" t="s">
        <v>278</v>
      </c>
      <c r="B109">
        <f>[4]p72!B109</f>
        <v>0</v>
      </c>
    </row>
    <row r="110" spans="1:2">
      <c r="A110" t="s">
        <v>279</v>
      </c>
      <c r="B110">
        <f>[4]p72!B110</f>
        <v>0</v>
      </c>
    </row>
    <row r="111" spans="1:2">
      <c r="A111" t="s">
        <v>280</v>
      </c>
      <c r="B111">
        <f>[4]p72!B111</f>
        <v>0</v>
      </c>
    </row>
    <row r="112" spans="1:2">
      <c r="A112" t="s">
        <v>281</v>
      </c>
      <c r="B112">
        <f>[4]p72!B112</f>
        <v>0</v>
      </c>
    </row>
    <row r="113" spans="1:2">
      <c r="A113" t="s">
        <v>282</v>
      </c>
      <c r="B113">
        <f>[4]p72!B113</f>
        <v>0</v>
      </c>
    </row>
    <row r="114" spans="1:2">
      <c r="A114" t="s">
        <v>283</v>
      </c>
      <c r="B114">
        <f>[4]p72!B114</f>
        <v>0</v>
      </c>
    </row>
    <row r="115" spans="1:2">
      <c r="A115" t="s">
        <v>284</v>
      </c>
      <c r="B115">
        <f>[4]p72!B115</f>
        <v>0</v>
      </c>
    </row>
    <row r="116" spans="1:2">
      <c r="A116" t="s">
        <v>285</v>
      </c>
      <c r="B116">
        <f>[4]p72!B116</f>
        <v>0</v>
      </c>
    </row>
    <row r="117" spans="1:2">
      <c r="A117" t="s">
        <v>286</v>
      </c>
      <c r="B117">
        <f>[4]p72!B117</f>
        <v>0</v>
      </c>
    </row>
    <row r="118" spans="1:2">
      <c r="A118" t="s">
        <v>287</v>
      </c>
      <c r="B118">
        <f>[4]p72!B118</f>
        <v>0</v>
      </c>
    </row>
    <row r="119" spans="1:2">
      <c r="A119" t="s">
        <v>288</v>
      </c>
      <c r="B119">
        <f>[4]p72!B119</f>
        <v>0</v>
      </c>
    </row>
    <row r="120" spans="1:2">
      <c r="A120" t="s">
        <v>289</v>
      </c>
      <c r="B120">
        <f>[4]p72!B120</f>
        <v>0</v>
      </c>
    </row>
    <row r="121" spans="1:2">
      <c r="A121" t="s">
        <v>290</v>
      </c>
      <c r="B121">
        <f>[4]p72!B121</f>
        <v>0</v>
      </c>
    </row>
    <row r="122" spans="1:2">
      <c r="A122" t="s">
        <v>291</v>
      </c>
      <c r="B122">
        <f>[4]p72!B122</f>
        <v>0</v>
      </c>
    </row>
    <row r="123" spans="1:2">
      <c r="A123" t="s">
        <v>292</v>
      </c>
      <c r="B123">
        <f>[4]p72!B123</f>
        <v>0</v>
      </c>
    </row>
    <row r="124" spans="1:2">
      <c r="A124" t="s">
        <v>293</v>
      </c>
      <c r="B124">
        <f>[4]p72!B124</f>
        <v>0</v>
      </c>
    </row>
    <row r="125" spans="1:2">
      <c r="A125" t="s">
        <v>294</v>
      </c>
      <c r="B125">
        <f>[4]p72!B125</f>
        <v>0</v>
      </c>
    </row>
    <row r="126" spans="1:2">
      <c r="A126" t="s">
        <v>295</v>
      </c>
      <c r="B126">
        <f>[4]p72!B126</f>
        <v>0</v>
      </c>
    </row>
    <row r="127" spans="1:2">
      <c r="A127" t="s">
        <v>296</v>
      </c>
      <c r="B127">
        <f>[4]p72!B127</f>
        <v>0</v>
      </c>
    </row>
    <row r="128" spans="1:2">
      <c r="A128" t="s">
        <v>297</v>
      </c>
      <c r="B128">
        <f>[4]p72!B128</f>
        <v>0</v>
      </c>
    </row>
    <row r="129" spans="1:2">
      <c r="A129" t="s">
        <v>298</v>
      </c>
      <c r="B129">
        <f>[4]p72!B129</f>
        <v>0</v>
      </c>
    </row>
    <row r="130" spans="1:2">
      <c r="A130" t="s">
        <v>299</v>
      </c>
      <c r="B130">
        <f>[4]p72!B130</f>
        <v>0</v>
      </c>
    </row>
    <row r="131" spans="1:2">
      <c r="A131" t="s">
        <v>300</v>
      </c>
      <c r="B131">
        <f>[4]p72!B131</f>
        <v>0</v>
      </c>
    </row>
    <row r="132" spans="1:2">
      <c r="A132" t="s">
        <v>301</v>
      </c>
      <c r="B132">
        <f>[4]p72!B132</f>
        <v>0</v>
      </c>
    </row>
    <row r="133" spans="1:2">
      <c r="A133" t="s">
        <v>302</v>
      </c>
      <c r="B133">
        <f>[4]p72!B133</f>
        <v>0</v>
      </c>
    </row>
    <row r="134" spans="1:2">
      <c r="A134" t="s">
        <v>303</v>
      </c>
      <c r="B134">
        <f>[4]p72!B134</f>
        <v>0</v>
      </c>
    </row>
    <row r="135" spans="1:2">
      <c r="A135" t="s">
        <v>304</v>
      </c>
      <c r="B135">
        <f>[4]p72!B135</f>
        <v>0</v>
      </c>
    </row>
    <row r="136" spans="1:2">
      <c r="A136" t="s">
        <v>305</v>
      </c>
      <c r="B136">
        <f>[4]p72!B136</f>
        <v>0</v>
      </c>
    </row>
    <row r="137" spans="1:2">
      <c r="A137" t="s">
        <v>306</v>
      </c>
      <c r="B137">
        <f>[4]p72!B137</f>
        <v>0</v>
      </c>
    </row>
    <row r="138" spans="1:2">
      <c r="A138" t="s">
        <v>307</v>
      </c>
      <c r="B138">
        <f>[4]p72!B138</f>
        <v>0</v>
      </c>
    </row>
    <row r="139" spans="1:2">
      <c r="A139" t="s">
        <v>308</v>
      </c>
      <c r="B139">
        <f>[4]p72!B139</f>
        <v>0</v>
      </c>
    </row>
    <row r="140" spans="1:2">
      <c r="A140" t="s">
        <v>309</v>
      </c>
      <c r="B140">
        <f>[4]p72!B140</f>
        <v>0</v>
      </c>
    </row>
    <row r="141" spans="1:2">
      <c r="A141" t="s">
        <v>310</v>
      </c>
      <c r="B141">
        <f>[4]p72!B141</f>
        <v>0</v>
      </c>
    </row>
    <row r="142" spans="1:2">
      <c r="A142" t="s">
        <v>311</v>
      </c>
      <c r="B142">
        <f>[4]p72!B142</f>
        <v>0</v>
      </c>
    </row>
    <row r="143" spans="1:2">
      <c r="A143" t="s">
        <v>312</v>
      </c>
      <c r="B143">
        <f>[4]p72!B143</f>
        <v>0</v>
      </c>
    </row>
    <row r="144" spans="1:2">
      <c r="A144" t="s">
        <v>313</v>
      </c>
      <c r="B144">
        <f>[4]p72!B144</f>
        <v>0</v>
      </c>
    </row>
    <row r="145" spans="1:2">
      <c r="A145" t="s">
        <v>314</v>
      </c>
      <c r="B145">
        <f>[4]p72!B145</f>
        <v>0</v>
      </c>
    </row>
    <row r="146" spans="1:2">
      <c r="A146" t="s">
        <v>315</v>
      </c>
      <c r="B146">
        <f>[4]p72!B146</f>
        <v>0</v>
      </c>
    </row>
    <row r="147" spans="1:2">
      <c r="A147" t="s">
        <v>316</v>
      </c>
      <c r="B147">
        <f>[4]p72!B147</f>
        <v>0</v>
      </c>
    </row>
    <row r="148" spans="1:2">
      <c r="A148" t="s">
        <v>317</v>
      </c>
      <c r="B148">
        <f>[4]p72!B148</f>
        <v>0</v>
      </c>
    </row>
    <row r="149" spans="1:2">
      <c r="A149" t="s">
        <v>318</v>
      </c>
      <c r="B149">
        <f>[4]p72!B149</f>
        <v>0</v>
      </c>
    </row>
    <row r="150" spans="1:2">
      <c r="A150" t="s">
        <v>319</v>
      </c>
      <c r="B150">
        <f>[4]p72!B150</f>
        <v>0</v>
      </c>
    </row>
    <row r="151" spans="1:2">
      <c r="A151" t="s">
        <v>320</v>
      </c>
      <c r="B151">
        <f>[4]p72!B151</f>
        <v>0</v>
      </c>
    </row>
    <row r="152" spans="1:2">
      <c r="A152" t="s">
        <v>321</v>
      </c>
      <c r="B152">
        <f>[4]p72!B152</f>
        <v>0</v>
      </c>
    </row>
    <row r="153" spans="1:2">
      <c r="A153" t="s">
        <v>322</v>
      </c>
      <c r="B153">
        <f>[4]p72!B153</f>
        <v>0</v>
      </c>
    </row>
    <row r="154" spans="1:2">
      <c r="A154" t="s">
        <v>323</v>
      </c>
      <c r="B154">
        <f>[4]p72!B154</f>
        <v>0</v>
      </c>
    </row>
    <row r="155" spans="1:2">
      <c r="A155" t="s">
        <v>324</v>
      </c>
      <c r="B155">
        <f>[4]p72!B155</f>
        <v>0</v>
      </c>
    </row>
    <row r="156" spans="1:2">
      <c r="A156" t="s">
        <v>325</v>
      </c>
      <c r="B156">
        <f>[4]p72!B156</f>
        <v>0</v>
      </c>
    </row>
    <row r="157" spans="1:2">
      <c r="A157" t="s">
        <v>326</v>
      </c>
      <c r="B157">
        <f>[4]p72!B157</f>
        <v>0</v>
      </c>
    </row>
    <row r="158" spans="1:2">
      <c r="A158" t="s">
        <v>327</v>
      </c>
      <c r="B158">
        <f>[4]p72!B158</f>
        <v>0</v>
      </c>
    </row>
    <row r="159" spans="1:2">
      <c r="A159" t="s">
        <v>328</v>
      </c>
      <c r="B159">
        <f>[4]p72!B159</f>
        <v>0</v>
      </c>
    </row>
    <row r="160" spans="1:2">
      <c r="A160" t="s">
        <v>329</v>
      </c>
      <c r="B160">
        <f>[4]p72!B160</f>
        <v>0</v>
      </c>
    </row>
    <row r="161" spans="1:2">
      <c r="A161" t="s">
        <v>330</v>
      </c>
      <c r="B161">
        <f>[4]p72!B161</f>
        <v>0</v>
      </c>
    </row>
    <row r="162" spans="1:2">
      <c r="A162" t="s">
        <v>331</v>
      </c>
      <c r="B162">
        <f>[4]p72!B162</f>
        <v>0</v>
      </c>
    </row>
    <row r="163" spans="1:2">
      <c r="A163" t="s">
        <v>332</v>
      </c>
      <c r="B163">
        <f>[4]p72!B163</f>
        <v>0</v>
      </c>
    </row>
    <row r="164" spans="1:2">
      <c r="A164" t="s">
        <v>333</v>
      </c>
      <c r="B164">
        <f>[4]p72!B164</f>
        <v>0</v>
      </c>
    </row>
    <row r="165" spans="1:2">
      <c r="A165" t="s">
        <v>334</v>
      </c>
      <c r="B165">
        <f>[4]p72!B165</f>
        <v>0</v>
      </c>
    </row>
    <row r="166" spans="1:2">
      <c r="A166" t="s">
        <v>335</v>
      </c>
      <c r="B166">
        <f>[4]p72!B166</f>
        <v>0</v>
      </c>
    </row>
    <row r="167" spans="1:2">
      <c r="A167" t="s">
        <v>336</v>
      </c>
      <c r="B167">
        <f>[4]p72!B167</f>
        <v>0</v>
      </c>
    </row>
    <row r="168" spans="1:2">
      <c r="A168" t="s">
        <v>337</v>
      </c>
      <c r="B168">
        <f>[4]p72!B168</f>
        <v>0</v>
      </c>
    </row>
    <row r="169" spans="1:2">
      <c r="A169" t="s">
        <v>338</v>
      </c>
      <c r="B169">
        <f>[4]p72!B169</f>
        <v>0</v>
      </c>
    </row>
    <row r="170" spans="1:2">
      <c r="A170" t="s">
        <v>339</v>
      </c>
      <c r="B170">
        <f>[4]p72!B170</f>
        <v>0</v>
      </c>
    </row>
    <row r="171" spans="1:2">
      <c r="A171" t="s">
        <v>340</v>
      </c>
      <c r="B171">
        <f>[4]p72!B171</f>
        <v>0</v>
      </c>
    </row>
    <row r="172" spans="1:2">
      <c r="A172" t="s">
        <v>341</v>
      </c>
      <c r="B172">
        <f>[4]p72!B172</f>
        <v>0</v>
      </c>
    </row>
    <row r="173" spans="1:2">
      <c r="A173" t="s">
        <v>342</v>
      </c>
      <c r="B173">
        <f>[4]p72!B173</f>
        <v>0</v>
      </c>
    </row>
    <row r="174" spans="1:2">
      <c r="A174" t="s">
        <v>343</v>
      </c>
      <c r="B174">
        <f>[4]p72!B174</f>
        <v>0</v>
      </c>
    </row>
    <row r="175" spans="1:2">
      <c r="A175" t="s">
        <v>344</v>
      </c>
      <c r="B175">
        <f>[4]p72!B175</f>
        <v>0</v>
      </c>
    </row>
    <row r="176" spans="1:2">
      <c r="A176" t="s">
        <v>345</v>
      </c>
      <c r="B176">
        <f>[4]p72!B176</f>
        <v>0</v>
      </c>
    </row>
    <row r="177" spans="1:2">
      <c r="A177" t="s">
        <v>346</v>
      </c>
      <c r="B177">
        <f>[4]p72!B177</f>
        <v>0</v>
      </c>
    </row>
    <row r="178" spans="1:2">
      <c r="A178" t="s">
        <v>347</v>
      </c>
      <c r="B178">
        <f>[4]p72!B178</f>
        <v>0</v>
      </c>
    </row>
    <row r="179" spans="1:2">
      <c r="A179" t="s">
        <v>348</v>
      </c>
      <c r="B179">
        <f>[4]p72!B179</f>
        <v>0</v>
      </c>
    </row>
    <row r="180" spans="1:2">
      <c r="A180" t="s">
        <v>349</v>
      </c>
      <c r="B180">
        <f>[4]p72!B180</f>
        <v>0</v>
      </c>
    </row>
    <row r="181" spans="1:2">
      <c r="A181" t="s">
        <v>350</v>
      </c>
      <c r="B181">
        <f>[4]p72!B181</f>
        <v>0</v>
      </c>
    </row>
    <row r="182" spans="1:2">
      <c r="A182" t="s">
        <v>351</v>
      </c>
      <c r="B182">
        <f>[4]p72!B182</f>
        <v>0</v>
      </c>
    </row>
    <row r="183" spans="1:2">
      <c r="A183" t="s">
        <v>352</v>
      </c>
      <c r="B183">
        <f>[4]p72!B183</f>
        <v>0</v>
      </c>
    </row>
    <row r="184" spans="1:2">
      <c r="A184" t="s">
        <v>353</v>
      </c>
      <c r="B184">
        <f>[4]p72!B184</f>
        <v>0</v>
      </c>
    </row>
    <row r="185" spans="1:2">
      <c r="A185" t="s">
        <v>354</v>
      </c>
      <c r="B185">
        <f>[4]p72!B185</f>
        <v>0</v>
      </c>
    </row>
    <row r="186" spans="1:2">
      <c r="A186" t="s">
        <v>355</v>
      </c>
      <c r="B186">
        <f>[4]p72!B186</f>
        <v>0</v>
      </c>
    </row>
    <row r="187" spans="1:2">
      <c r="A187" t="s">
        <v>356</v>
      </c>
      <c r="B187">
        <f>[4]p72!B187</f>
        <v>0</v>
      </c>
    </row>
    <row r="188" spans="1:2">
      <c r="A188" t="s">
        <v>357</v>
      </c>
      <c r="B188">
        <f>[4]p72!B188</f>
        <v>0</v>
      </c>
    </row>
    <row r="189" spans="1:2">
      <c r="A189" t="s">
        <v>358</v>
      </c>
      <c r="B189">
        <f>[4]p72!B189</f>
        <v>0</v>
      </c>
    </row>
    <row r="190" spans="1:2">
      <c r="A190" t="s">
        <v>359</v>
      </c>
      <c r="B190">
        <f>[4]p72!B190</f>
        <v>0</v>
      </c>
    </row>
    <row r="191" spans="1:2">
      <c r="A191" t="s">
        <v>360</v>
      </c>
      <c r="B191">
        <f>[4]p72!B191</f>
        <v>0</v>
      </c>
    </row>
    <row r="192" spans="1:2">
      <c r="A192" t="s">
        <v>361</v>
      </c>
      <c r="B192">
        <f>[4]p72!B192</f>
        <v>0</v>
      </c>
    </row>
    <row r="193" spans="1:2">
      <c r="A193" t="s">
        <v>362</v>
      </c>
      <c r="B193">
        <f>[4]p72!B193</f>
        <v>0</v>
      </c>
    </row>
    <row r="194" spans="1:2">
      <c r="A194" t="s">
        <v>363</v>
      </c>
      <c r="B194">
        <f>[4]p72!B194</f>
        <v>0</v>
      </c>
    </row>
    <row r="195" spans="1:2">
      <c r="A195" t="s">
        <v>364</v>
      </c>
      <c r="B195">
        <f>[4]p72!B195</f>
        <v>0</v>
      </c>
    </row>
    <row r="196" spans="1:2">
      <c r="A196" t="s">
        <v>365</v>
      </c>
      <c r="B196">
        <f>[4]p72!B196</f>
        <v>0</v>
      </c>
    </row>
    <row r="197" spans="1:2">
      <c r="A197" t="s">
        <v>366</v>
      </c>
      <c r="B197">
        <f>[4]p72!B197</f>
        <v>0</v>
      </c>
    </row>
    <row r="198" spans="1:2">
      <c r="A198" t="s">
        <v>367</v>
      </c>
      <c r="B198">
        <f>[4]p72!B198</f>
        <v>0</v>
      </c>
    </row>
    <row r="199" spans="1:2">
      <c r="A199" t="s">
        <v>368</v>
      </c>
      <c r="B199">
        <f>[4]p72!B199</f>
        <v>0</v>
      </c>
    </row>
    <row r="200" spans="1:2">
      <c r="A200" t="s">
        <v>369</v>
      </c>
      <c r="B200">
        <f>[4]p72!B200</f>
        <v>0</v>
      </c>
    </row>
    <row r="201" spans="1:2">
      <c r="A201" t="s">
        <v>370</v>
      </c>
      <c r="B201">
        <f>[4]p72!B201</f>
        <v>0</v>
      </c>
    </row>
    <row r="202" spans="1:2">
      <c r="A202" t="s">
        <v>371</v>
      </c>
      <c r="B202">
        <f>[4]p72!B202</f>
        <v>0</v>
      </c>
    </row>
    <row r="203" spans="1:2">
      <c r="A203" t="s">
        <v>372</v>
      </c>
      <c r="B203">
        <f>[4]p72!B203</f>
        <v>0</v>
      </c>
    </row>
    <row r="204" spans="1:2">
      <c r="A204" t="s">
        <v>373</v>
      </c>
      <c r="B204">
        <f>[4]p72!B204</f>
        <v>0</v>
      </c>
    </row>
    <row r="205" spans="1:2">
      <c r="A205" t="s">
        <v>374</v>
      </c>
      <c r="B205">
        <f>[4]p72!B205</f>
        <v>0</v>
      </c>
    </row>
    <row r="206" spans="1:2">
      <c r="A206" t="s">
        <v>375</v>
      </c>
      <c r="B206">
        <f>[4]p72!B206</f>
        <v>0</v>
      </c>
    </row>
    <row r="207" spans="1:2">
      <c r="A207" t="s">
        <v>376</v>
      </c>
      <c r="B207">
        <f>[4]p72!B207</f>
        <v>0</v>
      </c>
    </row>
    <row r="208" spans="1:2">
      <c r="A208" t="s">
        <v>377</v>
      </c>
      <c r="B208">
        <f>[4]p72!B208</f>
        <v>0</v>
      </c>
    </row>
    <row r="209" spans="1:2">
      <c r="A209" t="s">
        <v>378</v>
      </c>
      <c r="B209">
        <f>[4]p72!B209</f>
        <v>0</v>
      </c>
    </row>
    <row r="210" spans="1:2">
      <c r="A210" t="s">
        <v>379</v>
      </c>
      <c r="B210">
        <f>[4]p72!B210</f>
        <v>0</v>
      </c>
    </row>
    <row r="211" spans="1:2">
      <c r="A211" t="s">
        <v>380</v>
      </c>
      <c r="B211">
        <f>[4]p72!B211</f>
        <v>0</v>
      </c>
    </row>
    <row r="212" spans="1:2">
      <c r="A212" t="s">
        <v>381</v>
      </c>
      <c r="B212">
        <f>[4]p72!B212</f>
        <v>0</v>
      </c>
    </row>
    <row r="213" spans="1:2">
      <c r="A213" t="s">
        <v>382</v>
      </c>
      <c r="B213">
        <f>[4]p72!B213</f>
        <v>0</v>
      </c>
    </row>
    <row r="214" spans="1:2">
      <c r="A214" t="s">
        <v>137</v>
      </c>
      <c r="B214">
        <f>[4]p72!B214</f>
        <v>0</v>
      </c>
    </row>
    <row r="215" spans="1:2">
      <c r="A215" t="s">
        <v>383</v>
      </c>
      <c r="B215">
        <f>[4]p72!B215</f>
        <v>0</v>
      </c>
    </row>
    <row r="216" spans="1:2">
      <c r="A216" t="s">
        <v>384</v>
      </c>
      <c r="B216">
        <f>[4]p72!B216</f>
        <v>0</v>
      </c>
    </row>
    <row r="217" spans="1:2">
      <c r="A217" t="s">
        <v>385</v>
      </c>
      <c r="B217">
        <f>[4]p72!B217</f>
        <v>0</v>
      </c>
    </row>
    <row r="218" spans="1:2">
      <c r="A218" t="s">
        <v>386</v>
      </c>
      <c r="B218">
        <f>[4]p72!B218</f>
        <v>0</v>
      </c>
    </row>
    <row r="219" spans="1:2">
      <c r="A219" t="s">
        <v>387</v>
      </c>
      <c r="B219">
        <f>[4]p72!B219</f>
        <v>0</v>
      </c>
    </row>
    <row r="220" spans="1:2">
      <c r="A220" t="s">
        <v>388</v>
      </c>
      <c r="B220">
        <f>[4]p72!B220</f>
        <v>0</v>
      </c>
    </row>
    <row r="221" spans="1:2">
      <c r="A221" t="s">
        <v>145</v>
      </c>
      <c r="B221">
        <f>[4]p72!B221</f>
        <v>0</v>
      </c>
    </row>
    <row r="222" spans="1:2">
      <c r="A222" t="s">
        <v>146</v>
      </c>
      <c r="B222">
        <f>[4]p72!B222</f>
        <v>0</v>
      </c>
    </row>
    <row r="223" spans="1:2">
      <c r="A223" t="s">
        <v>389</v>
      </c>
      <c r="B223">
        <f>[4]p72!B223</f>
        <v>0</v>
      </c>
    </row>
    <row r="224" spans="1:2">
      <c r="A224" t="s">
        <v>390</v>
      </c>
      <c r="B224">
        <f>[4]p72!B224</f>
        <v>0</v>
      </c>
    </row>
    <row r="225" spans="1:2">
      <c r="A225" t="s">
        <v>391</v>
      </c>
      <c r="B225">
        <f>[4]p72!B225</f>
        <v>0</v>
      </c>
    </row>
    <row r="226" spans="1:2">
      <c r="A226" t="s">
        <v>392</v>
      </c>
      <c r="B226">
        <f>[4]p72!B226</f>
        <v>0</v>
      </c>
    </row>
    <row r="227" spans="1:2">
      <c r="A227" t="s">
        <v>152</v>
      </c>
      <c r="B227">
        <f>[4]p72!B227</f>
        <v>0</v>
      </c>
    </row>
    <row r="228" spans="1:2">
      <c r="A228" t="s">
        <v>393</v>
      </c>
      <c r="B228">
        <f>[4]p72!B228</f>
        <v>0</v>
      </c>
    </row>
    <row r="229" spans="1:2">
      <c r="A229" t="s">
        <v>394</v>
      </c>
      <c r="B229">
        <f>[4]p72!B229</f>
        <v>0</v>
      </c>
    </row>
    <row r="230" spans="1:2">
      <c r="A230" t="s">
        <v>395</v>
      </c>
      <c r="B230">
        <f>[4]p72!B230</f>
        <v>0</v>
      </c>
    </row>
    <row r="231" spans="1:2">
      <c r="A231" t="s">
        <v>396</v>
      </c>
      <c r="B231">
        <f>[4]p72!B231</f>
        <v>0</v>
      </c>
    </row>
    <row r="232" spans="1:2">
      <c r="A232" t="s">
        <v>397</v>
      </c>
      <c r="B232">
        <f>[4]p72!B232</f>
        <v>0</v>
      </c>
    </row>
    <row r="233" spans="1:2">
      <c r="A233" t="s">
        <v>398</v>
      </c>
      <c r="B233">
        <f>[4]p72!B233</f>
        <v>0</v>
      </c>
    </row>
    <row r="234" spans="1:2">
      <c r="A234" t="s">
        <v>243</v>
      </c>
      <c r="B234">
        <f>[4]p72!B234</f>
        <v>0</v>
      </c>
    </row>
    <row r="235" spans="1:2">
      <c r="A235" t="s">
        <v>399</v>
      </c>
      <c r="B235">
        <f>[4]p72!B235</f>
        <v>0</v>
      </c>
    </row>
    <row r="236" spans="1:2">
      <c r="A236" t="s">
        <v>400</v>
      </c>
      <c r="B236">
        <f>[4]p72!B236</f>
        <v>0</v>
      </c>
    </row>
    <row r="237" spans="1:2">
      <c r="A237" t="s">
        <v>401</v>
      </c>
      <c r="B237">
        <f>[4]p72!B237</f>
        <v>0</v>
      </c>
    </row>
    <row r="238" spans="1:2">
      <c r="A238" t="s">
        <v>402</v>
      </c>
      <c r="B238">
        <f>[4]p72!B238</f>
        <v>0</v>
      </c>
    </row>
    <row r="239" spans="1:2">
      <c r="A239" t="s">
        <v>403</v>
      </c>
      <c r="B239">
        <f>[4]p72!B239</f>
        <v>0</v>
      </c>
    </row>
    <row r="240" spans="1:2">
      <c r="A240" t="s">
        <v>404</v>
      </c>
      <c r="B240">
        <f>[4]p72!B240</f>
        <v>0</v>
      </c>
    </row>
    <row r="241" spans="1:2">
      <c r="A241" t="s">
        <v>405</v>
      </c>
      <c r="B241">
        <f>[4]p72!B241</f>
        <v>0</v>
      </c>
    </row>
    <row r="242" spans="1:2">
      <c r="A242" t="s">
        <v>406</v>
      </c>
      <c r="B242">
        <f>[4]p72!B242</f>
        <v>0</v>
      </c>
    </row>
    <row r="243" spans="1:2">
      <c r="A243" t="s">
        <v>407</v>
      </c>
      <c r="B243">
        <f>[4]p72!B243</f>
        <v>0</v>
      </c>
    </row>
    <row r="244" spans="1:2">
      <c r="A244" t="s">
        <v>408</v>
      </c>
      <c r="B244">
        <f>[4]p72!B244</f>
        <v>0</v>
      </c>
    </row>
    <row r="245" spans="1:2">
      <c r="A245" t="s">
        <v>409</v>
      </c>
      <c r="B245">
        <f>[4]p72!B245</f>
        <v>0</v>
      </c>
    </row>
    <row r="246" spans="1:2">
      <c r="A246" t="s">
        <v>410</v>
      </c>
      <c r="B246">
        <f>[4]p72!B246</f>
        <v>0</v>
      </c>
    </row>
    <row r="247" spans="1:2">
      <c r="A247" t="s">
        <v>411</v>
      </c>
      <c r="B247">
        <f>[4]p72!B247</f>
        <v>0</v>
      </c>
    </row>
    <row r="248" spans="1:2">
      <c r="A248" t="s">
        <v>412</v>
      </c>
      <c r="B248">
        <f>[4]p72!B248</f>
        <v>0</v>
      </c>
    </row>
    <row r="249" spans="1:2">
      <c r="A249" t="s">
        <v>413</v>
      </c>
      <c r="B249">
        <f>[4]p72!B249</f>
        <v>0</v>
      </c>
    </row>
    <row r="250" spans="1:2">
      <c r="A250" t="s">
        <v>414</v>
      </c>
      <c r="B250">
        <f>[4]p72!B250</f>
        <v>0</v>
      </c>
    </row>
    <row r="251" spans="1:2">
      <c r="A251" t="s">
        <v>415</v>
      </c>
      <c r="B251">
        <f>[4]p72!B251</f>
        <v>0</v>
      </c>
    </row>
    <row r="252" spans="1:2">
      <c r="A252" t="s">
        <v>416</v>
      </c>
      <c r="B252">
        <f>[4]p72!B252</f>
        <v>0</v>
      </c>
    </row>
    <row r="253" spans="1:2">
      <c r="A253" t="s">
        <v>417</v>
      </c>
      <c r="B253">
        <f>[4]p72!B253</f>
        <v>0</v>
      </c>
    </row>
    <row r="254" spans="1:2">
      <c r="A254" t="s">
        <v>418</v>
      </c>
      <c r="B254">
        <f>[4]p72!B254</f>
        <v>0</v>
      </c>
    </row>
    <row r="255" spans="1:2">
      <c r="A255" t="s">
        <v>419</v>
      </c>
      <c r="B255">
        <f>[4]p72!B255</f>
        <v>0</v>
      </c>
    </row>
    <row r="256" spans="1:2">
      <c r="A256" t="s">
        <v>420</v>
      </c>
      <c r="B256">
        <f>[4]p72!B256</f>
        <v>0</v>
      </c>
    </row>
    <row r="257" spans="1:2">
      <c r="A257" t="s">
        <v>421</v>
      </c>
      <c r="B257">
        <f>[4]p72!B257</f>
        <v>0</v>
      </c>
    </row>
    <row r="258" spans="1:2">
      <c r="A258" t="s">
        <v>422</v>
      </c>
      <c r="B258">
        <f>[4]p72!B258</f>
        <v>0</v>
      </c>
    </row>
    <row r="259" spans="1:2">
      <c r="A259" t="s">
        <v>423</v>
      </c>
      <c r="B259">
        <f>[4]p72!B259</f>
        <v>0</v>
      </c>
    </row>
    <row r="260" spans="1:2">
      <c r="A260" t="s">
        <v>1065</v>
      </c>
      <c r="B260">
        <f>[4]p72!B260</f>
        <v>0</v>
      </c>
    </row>
    <row r="261" spans="1:2">
      <c r="A261" t="s">
        <v>1066</v>
      </c>
      <c r="B261">
        <f>[4]p72!B261</f>
        <v>0</v>
      </c>
    </row>
    <row r="262" spans="1:2">
      <c r="A262" t="s">
        <v>227</v>
      </c>
      <c r="B262">
        <f>[4]p72!B262</f>
        <v>0</v>
      </c>
    </row>
    <row r="263" spans="1:2">
      <c r="A263" t="s">
        <v>228</v>
      </c>
      <c r="B263">
        <f>[4]p72!B263</f>
        <v>0</v>
      </c>
    </row>
    <row r="264" spans="1:2">
      <c r="A264" t="s">
        <v>346</v>
      </c>
      <c r="B264">
        <f>[4]p72!B264</f>
        <v>0</v>
      </c>
    </row>
    <row r="265" spans="1:2">
      <c r="A265" t="s">
        <v>355</v>
      </c>
      <c r="B265">
        <f>[4]p72!B265</f>
        <v>0</v>
      </c>
    </row>
    <row r="266" spans="1:2">
      <c r="A266" t="s">
        <v>338</v>
      </c>
      <c r="B266">
        <f>[4]p72!B266</f>
        <v>0</v>
      </c>
    </row>
    <row r="267" spans="1:2">
      <c r="A267" t="s">
        <v>339</v>
      </c>
      <c r="B267">
        <f>[4]p72!B267</f>
        <v>0</v>
      </c>
    </row>
    <row r="268" spans="1:2">
      <c r="A268" t="s">
        <v>1067</v>
      </c>
      <c r="B268">
        <f>[4]p72!B268</f>
        <v>0</v>
      </c>
    </row>
    <row r="269" spans="1:2">
      <c r="A269" t="s">
        <v>1068</v>
      </c>
      <c r="B269">
        <f>[4]p72!B269</f>
        <v>0</v>
      </c>
    </row>
    <row r="270" spans="1:2">
      <c r="A270" t="s">
        <v>1069</v>
      </c>
      <c r="B270">
        <f>[4]p72!B270</f>
        <v>0</v>
      </c>
    </row>
    <row r="271" spans="1:2">
      <c r="A271" t="s">
        <v>1070</v>
      </c>
      <c r="B271">
        <f>[4]p72!B271</f>
        <v>0</v>
      </c>
    </row>
    <row r="272" spans="1:2">
      <c r="A272" t="s">
        <v>1071</v>
      </c>
      <c r="B272">
        <f>[4]p72!B272</f>
        <v>0</v>
      </c>
    </row>
    <row r="273" spans="1:2">
      <c r="A273" t="s">
        <v>1072</v>
      </c>
      <c r="B273">
        <f>[4]p72!B273</f>
        <v>0</v>
      </c>
    </row>
    <row r="274" spans="1:2">
      <c r="A274" t="s">
        <v>1073</v>
      </c>
      <c r="B274">
        <f>[4]p72!B274</f>
        <v>0</v>
      </c>
    </row>
    <row r="275" spans="1:2">
      <c r="A275" t="s">
        <v>1087</v>
      </c>
      <c r="B275">
        <f>[4]p72!B275</f>
        <v>0</v>
      </c>
    </row>
    <row r="276" spans="1:2">
      <c r="A276" t="s">
        <v>1088</v>
      </c>
      <c r="B276">
        <f>[4]p72!B276</f>
        <v>0</v>
      </c>
    </row>
    <row r="277" spans="1:2">
      <c r="A277" t="s">
        <v>1091</v>
      </c>
      <c r="B277">
        <f>[4]p72!B277</f>
        <v>0</v>
      </c>
    </row>
    <row r="278" spans="1:2">
      <c r="A278" t="s">
        <v>1092</v>
      </c>
      <c r="B278">
        <f>[4]p72!B278</f>
        <v>0</v>
      </c>
    </row>
    <row r="279" spans="1:2">
      <c r="A279" t="s">
        <v>1093</v>
      </c>
      <c r="B279">
        <f>[4]p72!B279</f>
        <v>0</v>
      </c>
    </row>
    <row r="280" spans="1:2">
      <c r="A280" t="s">
        <v>1094</v>
      </c>
      <c r="B280">
        <f>[4]p72!B280</f>
        <v>0</v>
      </c>
    </row>
    <row r="281" spans="1:2">
      <c r="A281" t="s">
        <v>1099</v>
      </c>
      <c r="B281">
        <f>[4]p72!B281</f>
        <v>0</v>
      </c>
    </row>
    <row r="282" spans="1:2">
      <c r="A282" t="s">
        <v>1100</v>
      </c>
      <c r="B282">
        <f>[4]p72!B282</f>
        <v>0</v>
      </c>
    </row>
    <row r="283" spans="1:2">
      <c r="A283" t="s">
        <v>1095</v>
      </c>
      <c r="B283">
        <f>[4]p72!B283</f>
        <v>0</v>
      </c>
    </row>
    <row r="284" spans="1:2">
      <c r="A284" t="s">
        <v>1096</v>
      </c>
      <c r="B284">
        <f>[4]p72!B284</f>
        <v>0</v>
      </c>
    </row>
    <row r="285" spans="1:2">
      <c r="A285" t="s">
        <v>1097</v>
      </c>
      <c r="B285">
        <f>[4]p72!B285</f>
        <v>0</v>
      </c>
    </row>
    <row r="286" spans="1:2">
      <c r="A286" t="s">
        <v>1101</v>
      </c>
      <c r="B286">
        <f>[4]p72!B286</f>
        <v>0</v>
      </c>
    </row>
    <row r="287" spans="1:2">
      <c r="A287" t="s">
        <v>1102</v>
      </c>
      <c r="B287">
        <f>[4]p72!B287</f>
        <v>0</v>
      </c>
    </row>
    <row r="288" spans="1:2">
      <c r="A288" t="s">
        <v>1103</v>
      </c>
      <c r="B288">
        <f>[4]p72!B288</f>
        <v>0</v>
      </c>
    </row>
    <row r="289" spans="1:2">
      <c r="A289" t="s">
        <v>1069</v>
      </c>
      <c r="B289">
        <f>[4]p72!B289</f>
        <v>0</v>
      </c>
    </row>
    <row r="290" spans="1:2">
      <c r="A290" t="s">
        <v>508</v>
      </c>
      <c r="B290">
        <f>[4]p72!B290</f>
        <v>0</v>
      </c>
    </row>
    <row r="291" spans="1:2">
      <c r="A291" t="s">
        <v>1104</v>
      </c>
      <c r="B291">
        <f>[4]p72!B291</f>
        <v>0</v>
      </c>
    </row>
  </sheetData>
  <phoneticPr fontId="33" type="noConversion"/>
  <pageMargins left="0.75" right="0.75" top="1" bottom="1" header="0.5" footer="0.5"/>
  <headerFooter alignWithMargins="0"/>
  <drawing r:id="rId1"/>
</worksheet>
</file>

<file path=xl/worksheets/sheet8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7"/>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1227</v>
      </c>
    </row>
    <row r="2" spans="1:11">
      <c r="A2">
        <v>73</v>
      </c>
      <c r="B2" t="s">
        <v>176</v>
      </c>
      <c r="C2" t="s">
        <v>177</v>
      </c>
      <c r="D2" t="s">
        <v>178</v>
      </c>
      <c r="E2" t="s">
        <v>8</v>
      </c>
      <c r="F2" t="s">
        <v>179</v>
      </c>
      <c r="G2" t="s">
        <v>10</v>
      </c>
      <c r="H2" t="s">
        <v>180</v>
      </c>
    </row>
    <row r="3" spans="1:11">
      <c r="A3" t="s">
        <v>181</v>
      </c>
      <c r="B3">
        <f>[4]p73!B3</f>
        <v>0</v>
      </c>
      <c r="C3">
        <f>[4]p73!C3</f>
        <v>0</v>
      </c>
      <c r="D3">
        <f>[4]p73!D3</f>
        <v>0</v>
      </c>
      <c r="E3">
        <f>[4]p73!E3</f>
        <v>0</v>
      </c>
      <c r="F3">
        <f>[4]p73!F3</f>
        <v>0</v>
      </c>
      <c r="G3">
        <f>[4]p73!G3</f>
        <v>0</v>
      </c>
      <c r="H3">
        <f>[4]p73!H3</f>
        <v>0</v>
      </c>
      <c r="I3">
        <f>[4]p73!I3</f>
        <v>0</v>
      </c>
      <c r="J3">
        <f>[4]p73!J3</f>
        <v>0</v>
      </c>
      <c r="K3">
        <f>[4]p73!K3</f>
        <v>0</v>
      </c>
    </row>
    <row r="4" spans="1:11">
      <c r="A4" t="s">
        <v>182</v>
      </c>
      <c r="B4">
        <f>[4]p73!B4</f>
        <v>0</v>
      </c>
      <c r="C4">
        <f>[4]p73!C4</f>
        <v>0</v>
      </c>
      <c r="D4">
        <f>[4]p73!D4</f>
        <v>0</v>
      </c>
      <c r="E4">
        <f>[4]p73!E4</f>
        <v>0</v>
      </c>
      <c r="F4">
        <f>[4]p73!F4</f>
        <v>0</v>
      </c>
      <c r="G4">
        <f>[4]p73!G4</f>
        <v>0</v>
      </c>
      <c r="H4">
        <f>[4]p73!H4</f>
        <v>0</v>
      </c>
      <c r="I4">
        <f>[4]p73!I4</f>
        <v>0</v>
      </c>
      <c r="J4">
        <f>[4]p73!J4</f>
        <v>0</v>
      </c>
      <c r="K4">
        <f>[4]p73!K4</f>
        <v>0</v>
      </c>
    </row>
    <row r="5" spans="1:11">
      <c r="A5" t="s">
        <v>183</v>
      </c>
      <c r="B5">
        <f>[4]p73!B5</f>
        <v>0</v>
      </c>
      <c r="C5">
        <f>[4]p73!C5</f>
        <v>0</v>
      </c>
      <c r="D5">
        <f>[4]p73!D5</f>
        <v>0</v>
      </c>
      <c r="E5">
        <f>[4]p73!E5</f>
        <v>0</v>
      </c>
      <c r="F5">
        <f>[4]p73!F5</f>
        <v>0</v>
      </c>
      <c r="G5">
        <f>[4]p73!G5</f>
        <v>0</v>
      </c>
      <c r="H5">
        <f>[4]p73!H5</f>
        <v>0</v>
      </c>
      <c r="I5">
        <f>[4]p73!I5</f>
        <v>0</v>
      </c>
      <c r="J5">
        <f>[4]p73!J5</f>
        <v>0</v>
      </c>
      <c r="K5">
        <f>[4]p73!K5</f>
        <v>0</v>
      </c>
    </row>
    <row r="6" spans="1:11">
      <c r="A6" t="s">
        <v>184</v>
      </c>
      <c r="B6">
        <f>[4]p73!B6</f>
        <v>0</v>
      </c>
      <c r="C6">
        <f>[4]p73!C6</f>
        <v>0</v>
      </c>
      <c r="D6">
        <f>[4]p73!D6</f>
        <v>0</v>
      </c>
      <c r="E6">
        <f>[4]p73!E6</f>
        <v>0</v>
      </c>
      <c r="F6">
        <f>[4]p73!F6</f>
        <v>0</v>
      </c>
      <c r="G6">
        <f>[4]p73!G6</f>
        <v>0</v>
      </c>
      <c r="H6">
        <f>[4]p73!H6</f>
        <v>0</v>
      </c>
      <c r="I6">
        <f>[4]p73!I6</f>
        <v>0</v>
      </c>
      <c r="J6">
        <f>[4]p73!J6</f>
        <v>0</v>
      </c>
      <c r="K6">
        <f>[4]p73!K6</f>
        <v>0</v>
      </c>
    </row>
    <row r="7" spans="1:11">
      <c r="A7" t="s">
        <v>185</v>
      </c>
      <c r="B7">
        <f>[4]p73!B7</f>
        <v>0</v>
      </c>
      <c r="C7">
        <f>[4]p73!C7</f>
        <v>0</v>
      </c>
      <c r="D7">
        <f>[4]p73!D7</f>
        <v>0</v>
      </c>
      <c r="E7">
        <f>[4]p73!E7</f>
        <v>0</v>
      </c>
      <c r="F7">
        <f>[4]p73!F7</f>
        <v>0</v>
      </c>
      <c r="G7">
        <f>[4]p73!G7</f>
        <v>0</v>
      </c>
      <c r="H7">
        <f>[4]p73!H7</f>
        <v>0</v>
      </c>
      <c r="I7">
        <f>[4]p73!I7</f>
        <v>0</v>
      </c>
      <c r="J7">
        <f>[4]p73!J7</f>
        <v>0</v>
      </c>
      <c r="K7">
        <f>[4]p73!K7</f>
        <v>0</v>
      </c>
    </row>
    <row r="8" spans="1:11">
      <c r="A8" t="s">
        <v>186</v>
      </c>
      <c r="B8">
        <f>[4]p73!B8</f>
        <v>0</v>
      </c>
      <c r="C8">
        <f>[4]p73!C8</f>
        <v>0</v>
      </c>
      <c r="D8">
        <f>[4]p73!D8</f>
        <v>0</v>
      </c>
      <c r="E8">
        <f>[4]p73!E8</f>
        <v>0</v>
      </c>
      <c r="F8">
        <f>[4]p73!F8</f>
        <v>0</v>
      </c>
      <c r="G8">
        <f>[4]p73!G8</f>
        <v>0</v>
      </c>
      <c r="H8">
        <f>[4]p73!H8</f>
        <v>0</v>
      </c>
      <c r="I8">
        <f>[4]p73!I8</f>
        <v>0</v>
      </c>
      <c r="J8">
        <f>[4]p73!J8</f>
        <v>0</v>
      </c>
      <c r="K8">
        <f>[4]p73!K8</f>
        <v>0</v>
      </c>
    </row>
    <row r="9" spans="1:11">
      <c r="A9" t="s">
        <v>187</v>
      </c>
      <c r="B9">
        <f>[4]p73!B9</f>
        <v>0</v>
      </c>
      <c r="C9">
        <f>[4]p73!C9</f>
        <v>0</v>
      </c>
      <c r="D9">
        <f>[4]p73!D9</f>
        <v>0</v>
      </c>
      <c r="E9">
        <f>[4]p73!E9</f>
        <v>0</v>
      </c>
      <c r="F9">
        <f>[4]p73!F9</f>
        <v>0</v>
      </c>
      <c r="G9">
        <f>[4]p73!G9</f>
        <v>0</v>
      </c>
      <c r="H9">
        <f>[4]p73!H9</f>
        <v>0</v>
      </c>
      <c r="I9">
        <f>[4]p73!I9</f>
        <v>0</v>
      </c>
      <c r="J9">
        <f>[4]p73!J9</f>
        <v>0</v>
      </c>
      <c r="K9">
        <f>[4]p73!K9</f>
        <v>0</v>
      </c>
    </row>
    <row r="10" spans="1:11">
      <c r="A10" t="s">
        <v>188</v>
      </c>
      <c r="B10">
        <f>[4]p73!B10</f>
        <v>0</v>
      </c>
      <c r="C10">
        <f>[4]p73!C10</f>
        <v>0</v>
      </c>
      <c r="D10">
        <f>[4]p73!D10</f>
        <v>0</v>
      </c>
      <c r="E10">
        <f>[4]p73!E10</f>
        <v>0</v>
      </c>
      <c r="F10">
        <f>[4]p73!F10</f>
        <v>0</v>
      </c>
      <c r="G10">
        <f>[4]p73!G10</f>
        <v>0</v>
      </c>
      <c r="H10">
        <f>[4]p73!H10</f>
        <v>0</v>
      </c>
      <c r="I10">
        <f>[4]p73!I10</f>
        <v>0</v>
      </c>
      <c r="J10">
        <f>[4]p73!J10</f>
        <v>0</v>
      </c>
      <c r="K10">
        <f>[4]p73!K10</f>
        <v>0</v>
      </c>
    </row>
    <row r="11" spans="1:11">
      <c r="A11" t="s">
        <v>189</v>
      </c>
      <c r="B11">
        <f>[4]p73!B11</f>
        <v>0</v>
      </c>
      <c r="C11">
        <f>[4]p73!C11</f>
        <v>0</v>
      </c>
      <c r="D11">
        <f>[4]p73!D11</f>
        <v>0</v>
      </c>
      <c r="E11">
        <f>[4]p73!E11</f>
        <v>0</v>
      </c>
      <c r="F11">
        <f>[4]p73!F11</f>
        <v>0</v>
      </c>
      <c r="G11">
        <f>[4]p73!G11</f>
        <v>0</v>
      </c>
      <c r="H11">
        <f>[4]p73!H11</f>
        <v>0</v>
      </c>
      <c r="I11">
        <f>[4]p73!I11</f>
        <v>0</v>
      </c>
      <c r="J11">
        <f>[4]p73!J11</f>
        <v>0</v>
      </c>
      <c r="K11">
        <f>[4]p73!K11</f>
        <v>0</v>
      </c>
    </row>
    <row r="12" spans="1:11">
      <c r="A12" t="s">
        <v>190</v>
      </c>
      <c r="B12">
        <f>[4]p73!B12</f>
        <v>0</v>
      </c>
      <c r="C12">
        <f>[4]p73!C12</f>
        <v>0</v>
      </c>
      <c r="D12">
        <f>[4]p73!D12</f>
        <v>0</v>
      </c>
      <c r="E12">
        <f>[4]p73!E12</f>
        <v>0</v>
      </c>
      <c r="F12">
        <f>[4]p73!F12</f>
        <v>0</v>
      </c>
      <c r="G12">
        <f>[4]p73!G12</f>
        <v>0</v>
      </c>
      <c r="H12">
        <f>[4]p73!H12</f>
        <v>0</v>
      </c>
      <c r="I12">
        <f>[4]p73!I12</f>
        <v>0</v>
      </c>
      <c r="J12">
        <f>[4]p73!J12</f>
        <v>0</v>
      </c>
      <c r="K12">
        <f>[4]p73!K12</f>
        <v>0</v>
      </c>
    </row>
    <row r="13" spans="1:11">
      <c r="A13" t="s">
        <v>191</v>
      </c>
      <c r="B13">
        <f>[4]p73!B13</f>
        <v>0</v>
      </c>
      <c r="C13">
        <f>[4]p73!C13</f>
        <v>0</v>
      </c>
      <c r="D13">
        <f>[4]p73!D13</f>
        <v>0</v>
      </c>
      <c r="E13">
        <f>[4]p73!E13</f>
        <v>0</v>
      </c>
      <c r="F13">
        <f>[4]p73!F13</f>
        <v>0</v>
      </c>
      <c r="G13">
        <f>[4]p73!G13</f>
        <v>0</v>
      </c>
      <c r="H13">
        <f>[4]p73!H13</f>
        <v>0</v>
      </c>
      <c r="I13">
        <f>[4]p73!I13</f>
        <v>0</v>
      </c>
      <c r="J13">
        <f>[4]p73!J13</f>
        <v>0</v>
      </c>
      <c r="K13">
        <f>[4]p73!K13</f>
        <v>0</v>
      </c>
    </row>
    <row r="14" spans="1:11">
      <c r="A14" t="s">
        <v>192</v>
      </c>
      <c r="B14">
        <f>[4]p73!B14</f>
        <v>0</v>
      </c>
      <c r="C14">
        <f>[4]p73!C14</f>
        <v>0</v>
      </c>
      <c r="D14">
        <f>[4]p73!D14</f>
        <v>0</v>
      </c>
      <c r="E14">
        <f>[4]p73!E14</f>
        <v>0</v>
      </c>
      <c r="F14">
        <f>[4]p73!F14</f>
        <v>0</v>
      </c>
      <c r="G14">
        <f>[4]p73!G14</f>
        <v>0</v>
      </c>
      <c r="H14">
        <f>[4]p73!H14</f>
        <v>0</v>
      </c>
      <c r="I14">
        <f>[4]p73!I14</f>
        <v>0</v>
      </c>
      <c r="J14">
        <f>[4]p73!J14</f>
        <v>0</v>
      </c>
      <c r="K14">
        <f>[4]p73!K14</f>
        <v>0</v>
      </c>
    </row>
    <row r="15" spans="1:11">
      <c r="A15" t="s">
        <v>193</v>
      </c>
      <c r="B15">
        <f>[4]p73!B15</f>
        <v>0</v>
      </c>
      <c r="C15">
        <f>[4]p73!C15</f>
        <v>0</v>
      </c>
      <c r="D15">
        <f>[4]p73!D15</f>
        <v>0</v>
      </c>
      <c r="E15">
        <f>[4]p73!E15</f>
        <v>0</v>
      </c>
      <c r="F15">
        <f>[4]p73!F15</f>
        <v>0</v>
      </c>
      <c r="G15">
        <f>[4]p73!G15</f>
        <v>0</v>
      </c>
      <c r="H15">
        <f>[4]p73!H15</f>
        <v>0</v>
      </c>
      <c r="I15">
        <f>[4]p73!I15</f>
        <v>0</v>
      </c>
      <c r="J15">
        <f>[4]p73!J15</f>
        <v>0</v>
      </c>
      <c r="K15">
        <f>[4]p73!K15</f>
        <v>0</v>
      </c>
    </row>
    <row r="16" spans="1:11">
      <c r="A16" t="s">
        <v>194</v>
      </c>
      <c r="B16">
        <f>[4]p73!B16</f>
        <v>0</v>
      </c>
      <c r="C16">
        <f>[4]p73!C16</f>
        <v>0</v>
      </c>
      <c r="D16">
        <f>[4]p73!D16</f>
        <v>0</v>
      </c>
      <c r="E16">
        <f>[4]p73!E16</f>
        <v>0</v>
      </c>
      <c r="F16">
        <f>[4]p73!F16</f>
        <v>0</v>
      </c>
      <c r="G16">
        <f>[4]p73!G16</f>
        <v>0</v>
      </c>
      <c r="H16">
        <f>[4]p73!H16</f>
        <v>0</v>
      </c>
      <c r="I16">
        <f>[4]p73!I16</f>
        <v>0</v>
      </c>
      <c r="J16">
        <f>[4]p73!J16</f>
        <v>0</v>
      </c>
      <c r="K16">
        <f>[4]p73!K16</f>
        <v>0</v>
      </c>
    </row>
    <row r="17" spans="1:11">
      <c r="A17" t="s">
        <v>195</v>
      </c>
      <c r="B17">
        <f>[4]p73!B17</f>
        <v>0</v>
      </c>
      <c r="C17">
        <f>[4]p73!C17</f>
        <v>0</v>
      </c>
      <c r="D17">
        <f>[4]p73!D17</f>
        <v>0</v>
      </c>
      <c r="E17">
        <f>[4]p73!E17</f>
        <v>0</v>
      </c>
      <c r="F17">
        <f>[4]p73!F17</f>
        <v>0</v>
      </c>
      <c r="G17">
        <f>[4]p73!G17</f>
        <v>0</v>
      </c>
      <c r="H17">
        <f>[4]p73!H17</f>
        <v>0</v>
      </c>
      <c r="I17">
        <f>[4]p73!I17</f>
        <v>0</v>
      </c>
      <c r="J17">
        <f>[4]p73!J17</f>
        <v>0</v>
      </c>
      <c r="K17">
        <f>[4]p73!K17</f>
        <v>0</v>
      </c>
    </row>
    <row r="18" spans="1:11">
      <c r="A18" t="s">
        <v>196</v>
      </c>
      <c r="B18">
        <f>[4]p73!B18</f>
        <v>0</v>
      </c>
      <c r="C18">
        <f>[4]p73!C18</f>
        <v>0</v>
      </c>
      <c r="D18">
        <f>[4]p73!D18</f>
        <v>0</v>
      </c>
      <c r="E18">
        <f>[4]p73!E18</f>
        <v>0</v>
      </c>
      <c r="F18">
        <f>[4]p73!F18</f>
        <v>0</v>
      </c>
      <c r="G18">
        <f>[4]p73!G18</f>
        <v>0</v>
      </c>
      <c r="H18">
        <f>[4]p73!H18</f>
        <v>0</v>
      </c>
      <c r="I18">
        <f>[4]p73!I18</f>
        <v>0</v>
      </c>
      <c r="J18">
        <f>[4]p73!J18</f>
        <v>0</v>
      </c>
      <c r="K18">
        <f>[4]p73!K18</f>
        <v>0</v>
      </c>
    </row>
    <row r="19" spans="1:11">
      <c r="A19" t="s">
        <v>197</v>
      </c>
      <c r="B19">
        <f>[4]p73!B19</f>
        <v>0</v>
      </c>
      <c r="C19">
        <f>[4]p73!C19</f>
        <v>0</v>
      </c>
      <c r="D19">
        <f>[4]p73!D19</f>
        <v>0</v>
      </c>
      <c r="E19">
        <f>[4]p73!E19</f>
        <v>0</v>
      </c>
      <c r="F19">
        <f>[4]p73!F19</f>
        <v>0</v>
      </c>
      <c r="G19">
        <f>[4]p73!G19</f>
        <v>0</v>
      </c>
      <c r="H19">
        <f>[4]p73!H19</f>
        <v>0</v>
      </c>
      <c r="I19">
        <f>[4]p73!I19</f>
        <v>0</v>
      </c>
      <c r="J19">
        <f>[4]p73!J19</f>
        <v>0</v>
      </c>
      <c r="K19">
        <f>[4]p73!K19</f>
        <v>0</v>
      </c>
    </row>
    <row r="20" spans="1:11">
      <c r="A20" t="s">
        <v>198</v>
      </c>
      <c r="B20">
        <f>[4]p73!B20</f>
        <v>0</v>
      </c>
      <c r="C20">
        <f>[4]p73!C20</f>
        <v>0</v>
      </c>
      <c r="D20">
        <f>[4]p73!D20</f>
        <v>0</v>
      </c>
      <c r="E20">
        <f>[4]p73!E20</f>
        <v>0</v>
      </c>
      <c r="F20">
        <f>[4]p73!F20</f>
        <v>0</v>
      </c>
      <c r="G20">
        <f>[4]p73!G20</f>
        <v>0</v>
      </c>
      <c r="H20">
        <f>[4]p73!H20</f>
        <v>0</v>
      </c>
      <c r="I20">
        <f>[4]p73!I20</f>
        <v>0</v>
      </c>
      <c r="J20">
        <f>[4]p73!J20</f>
        <v>0</v>
      </c>
      <c r="K20">
        <f>[4]p73!K20</f>
        <v>0</v>
      </c>
    </row>
    <row r="21" spans="1:11">
      <c r="A21" t="s">
        <v>199</v>
      </c>
      <c r="B21">
        <f>[4]p73!B21</f>
        <v>0</v>
      </c>
      <c r="C21">
        <f>[4]p73!C21</f>
        <v>0</v>
      </c>
      <c r="D21">
        <f>[4]p73!D21</f>
        <v>0</v>
      </c>
      <c r="E21">
        <f>[4]p73!E21</f>
        <v>0</v>
      </c>
      <c r="F21">
        <f>[4]p73!F21</f>
        <v>0</v>
      </c>
      <c r="G21">
        <f>[4]p73!G21</f>
        <v>0</v>
      </c>
      <c r="H21">
        <f>[4]p73!H21</f>
        <v>0</v>
      </c>
      <c r="I21">
        <f>[4]p73!I21</f>
        <v>0</v>
      </c>
      <c r="J21">
        <f>[4]p73!J21</f>
        <v>0</v>
      </c>
      <c r="K21">
        <f>[4]p73!K21</f>
        <v>0</v>
      </c>
    </row>
    <row r="22" spans="1:11">
      <c r="A22" t="s">
        <v>200</v>
      </c>
      <c r="B22">
        <f>[4]p73!B22</f>
        <v>0</v>
      </c>
      <c r="C22">
        <f>[4]p73!C22</f>
        <v>0</v>
      </c>
      <c r="D22">
        <f>[4]p73!D22</f>
        <v>0</v>
      </c>
      <c r="E22">
        <f>[4]p73!E22</f>
        <v>0</v>
      </c>
      <c r="F22">
        <f>[4]p73!F22</f>
        <v>0</v>
      </c>
      <c r="G22">
        <f>[4]p73!G22</f>
        <v>0</v>
      </c>
      <c r="H22">
        <f>[4]p73!H22</f>
        <v>0</v>
      </c>
      <c r="I22">
        <f>[4]p73!I22</f>
        <v>0</v>
      </c>
      <c r="J22">
        <f>[4]p73!J22</f>
        <v>0</v>
      </c>
      <c r="K22">
        <f>[4]p73!K22</f>
        <v>0</v>
      </c>
    </row>
    <row r="23" spans="1:11">
      <c r="A23" t="s">
        <v>201</v>
      </c>
      <c r="B23">
        <f>[4]p73!B23</f>
        <v>0</v>
      </c>
      <c r="C23">
        <f>[4]p73!C23</f>
        <v>0</v>
      </c>
      <c r="D23">
        <f>[4]p73!D23</f>
        <v>0</v>
      </c>
      <c r="E23">
        <f>[4]p73!E23</f>
        <v>0</v>
      </c>
      <c r="F23">
        <f>[4]p73!F23</f>
        <v>0</v>
      </c>
      <c r="G23">
        <f>[4]p73!G23</f>
        <v>0</v>
      </c>
      <c r="H23">
        <f>[4]p73!H23</f>
        <v>0</v>
      </c>
      <c r="I23">
        <f>[4]p73!I23</f>
        <v>0</v>
      </c>
      <c r="J23">
        <f>[4]p73!J23</f>
        <v>0</v>
      </c>
      <c r="K23">
        <f>[4]p73!K23</f>
        <v>0</v>
      </c>
    </row>
    <row r="24" spans="1:11">
      <c r="A24" t="s">
        <v>202</v>
      </c>
      <c r="B24">
        <f>[4]p73!B24</f>
        <v>0</v>
      </c>
      <c r="C24">
        <f>[4]p73!C24</f>
        <v>0</v>
      </c>
      <c r="D24">
        <f>[4]p73!D24</f>
        <v>0</v>
      </c>
      <c r="E24">
        <f>[4]p73!E24</f>
        <v>0</v>
      </c>
      <c r="F24">
        <f>[4]p73!F24</f>
        <v>0</v>
      </c>
      <c r="G24">
        <f>[4]p73!G24</f>
        <v>0</v>
      </c>
      <c r="H24">
        <f>[4]p73!H24</f>
        <v>0</v>
      </c>
      <c r="I24">
        <f>[4]p73!I24</f>
        <v>0</v>
      </c>
      <c r="J24">
        <f>[4]p73!J24</f>
        <v>0</v>
      </c>
      <c r="K24">
        <f>[4]p73!K24</f>
        <v>0</v>
      </c>
    </row>
    <row r="25" spans="1:11">
      <c r="A25" t="s">
        <v>203</v>
      </c>
      <c r="B25">
        <f>[4]p73!B25</f>
        <v>0</v>
      </c>
      <c r="C25">
        <f>[4]p73!C25</f>
        <v>0</v>
      </c>
      <c r="D25">
        <f>[4]p73!D25</f>
        <v>0</v>
      </c>
      <c r="E25">
        <f>[4]p73!E25</f>
        <v>0</v>
      </c>
      <c r="F25">
        <f>[4]p73!F25</f>
        <v>0</v>
      </c>
      <c r="G25">
        <f>[4]p73!G25</f>
        <v>0</v>
      </c>
      <c r="H25">
        <f>[4]p73!H25</f>
        <v>0</v>
      </c>
      <c r="I25">
        <f>[4]p73!I25</f>
        <v>0</v>
      </c>
      <c r="J25">
        <f>[4]p73!J25</f>
        <v>0</v>
      </c>
      <c r="K25">
        <f>[4]p73!K25</f>
        <v>0</v>
      </c>
    </row>
    <row r="26" spans="1:11">
      <c r="A26" t="s">
        <v>204</v>
      </c>
      <c r="B26">
        <f>[4]p73!B26</f>
        <v>0</v>
      </c>
      <c r="C26">
        <f>[4]p73!C26</f>
        <v>0</v>
      </c>
      <c r="D26">
        <f>[4]p73!D26</f>
        <v>0</v>
      </c>
      <c r="E26">
        <f>[4]p73!E26</f>
        <v>0</v>
      </c>
      <c r="F26">
        <f>[4]p73!F26</f>
        <v>0</v>
      </c>
      <c r="G26">
        <f>[4]p73!G26</f>
        <v>0</v>
      </c>
      <c r="H26">
        <f>[4]p73!H26</f>
        <v>0</v>
      </c>
      <c r="I26">
        <f>[4]p73!I26</f>
        <v>0</v>
      </c>
      <c r="J26">
        <f>[4]p73!J26</f>
        <v>0</v>
      </c>
      <c r="K26">
        <f>[4]p73!K26</f>
        <v>0</v>
      </c>
    </row>
    <row r="27" spans="1:11">
      <c r="A27" t="s">
        <v>205</v>
      </c>
      <c r="B27">
        <f>[4]p73!B27</f>
        <v>0</v>
      </c>
      <c r="C27">
        <f>[4]p73!C27</f>
        <v>0</v>
      </c>
      <c r="D27">
        <f>[4]p73!D27</f>
        <v>0</v>
      </c>
      <c r="E27">
        <f>[4]p73!E27</f>
        <v>0</v>
      </c>
      <c r="F27">
        <f>[4]p73!F27</f>
        <v>0</v>
      </c>
      <c r="G27">
        <f>[4]p73!G27</f>
        <v>0</v>
      </c>
      <c r="H27">
        <f>[4]p73!H27</f>
        <v>0</v>
      </c>
      <c r="I27">
        <f>[4]p73!I27</f>
        <v>0</v>
      </c>
      <c r="J27">
        <f>[4]p73!J27</f>
        <v>0</v>
      </c>
      <c r="K27">
        <f>[4]p73!K27</f>
        <v>0</v>
      </c>
    </row>
    <row r="28" spans="1:11">
      <c r="A28" t="s">
        <v>206</v>
      </c>
      <c r="B28">
        <f>[4]p73!B28</f>
        <v>0</v>
      </c>
      <c r="C28">
        <f>[4]p73!C28</f>
        <v>0</v>
      </c>
      <c r="D28">
        <f>[4]p73!D28</f>
        <v>0</v>
      </c>
      <c r="E28">
        <f>[4]p73!E28</f>
        <v>0</v>
      </c>
      <c r="F28">
        <f>[4]p73!F28</f>
        <v>0</v>
      </c>
      <c r="G28">
        <f>[4]p73!G28</f>
        <v>0</v>
      </c>
      <c r="H28">
        <f>[4]p73!H28</f>
        <v>0</v>
      </c>
      <c r="I28">
        <f>[4]p73!I28</f>
        <v>0</v>
      </c>
      <c r="J28">
        <f>[4]p73!J28</f>
        <v>0</v>
      </c>
      <c r="K28">
        <f>[4]p73!K28</f>
        <v>0</v>
      </c>
    </row>
    <row r="29" spans="1:11">
      <c r="A29" t="s">
        <v>207</v>
      </c>
      <c r="B29">
        <f>[4]p73!B29</f>
        <v>0</v>
      </c>
      <c r="C29">
        <f>[4]p73!C29</f>
        <v>0</v>
      </c>
      <c r="D29">
        <f>[4]p73!D29</f>
        <v>0</v>
      </c>
      <c r="E29">
        <f>[4]p73!E29</f>
        <v>0</v>
      </c>
      <c r="F29">
        <f>[4]p73!F29</f>
        <v>0</v>
      </c>
      <c r="G29">
        <f>[4]p73!G29</f>
        <v>0</v>
      </c>
      <c r="H29">
        <f>[4]p73!H29</f>
        <v>0</v>
      </c>
      <c r="I29">
        <f>[4]p73!I29</f>
        <v>0</v>
      </c>
      <c r="J29">
        <f>[4]p73!J29</f>
        <v>0</v>
      </c>
      <c r="K29">
        <f>[4]p73!K29</f>
        <v>0</v>
      </c>
    </row>
    <row r="30" spans="1:11">
      <c r="A30" t="s">
        <v>208</v>
      </c>
      <c r="B30">
        <f>[4]p73!B30</f>
        <v>0</v>
      </c>
      <c r="C30">
        <f>[4]p73!C30</f>
        <v>0</v>
      </c>
      <c r="D30">
        <f>[4]p73!D30</f>
        <v>0</v>
      </c>
      <c r="E30">
        <f>[4]p73!E30</f>
        <v>0</v>
      </c>
      <c r="F30">
        <f>[4]p73!F30</f>
        <v>0</v>
      </c>
      <c r="G30">
        <f>[4]p73!G30</f>
        <v>0</v>
      </c>
      <c r="H30">
        <f>[4]p73!H30</f>
        <v>0</v>
      </c>
      <c r="I30">
        <f>[4]p73!I30</f>
        <v>0</v>
      </c>
      <c r="J30">
        <f>[4]p73!J30</f>
        <v>0</v>
      </c>
      <c r="K30">
        <f>[4]p73!K30</f>
        <v>0</v>
      </c>
    </row>
    <row r="31" spans="1:11">
      <c r="A31" t="s">
        <v>209</v>
      </c>
      <c r="B31">
        <f>[4]p73!B31</f>
        <v>0</v>
      </c>
      <c r="C31">
        <f>[4]p73!C31</f>
        <v>0</v>
      </c>
      <c r="D31">
        <f>[4]p73!D31</f>
        <v>0</v>
      </c>
      <c r="E31">
        <f>[4]p73!E31</f>
        <v>0</v>
      </c>
      <c r="F31">
        <f>[4]p73!F31</f>
        <v>0</v>
      </c>
      <c r="G31">
        <f>[4]p73!G31</f>
        <v>0</v>
      </c>
      <c r="H31">
        <f>[4]p73!H31</f>
        <v>0</v>
      </c>
      <c r="I31">
        <f>[4]p73!I31</f>
        <v>0</v>
      </c>
      <c r="J31">
        <f>[4]p73!J31</f>
        <v>0</v>
      </c>
      <c r="K31">
        <f>[4]p73!K31</f>
        <v>0</v>
      </c>
    </row>
    <row r="32" spans="1:11">
      <c r="A32" t="s">
        <v>210</v>
      </c>
      <c r="B32">
        <f>[4]p73!B32</f>
        <v>0</v>
      </c>
      <c r="C32">
        <f>[4]p73!C32</f>
        <v>0</v>
      </c>
      <c r="D32">
        <f>[4]p73!D32</f>
        <v>0</v>
      </c>
      <c r="E32">
        <f>[4]p73!E32</f>
        <v>0</v>
      </c>
      <c r="F32">
        <f>[4]p73!F32</f>
        <v>0</v>
      </c>
      <c r="G32">
        <f>[4]p73!G32</f>
        <v>0</v>
      </c>
      <c r="H32">
        <f>[4]p73!H32</f>
        <v>0</v>
      </c>
      <c r="I32">
        <f>[4]p73!I32</f>
        <v>0</v>
      </c>
      <c r="J32">
        <f>[4]p73!J32</f>
        <v>0</v>
      </c>
      <c r="K32">
        <f>[4]p73!K32</f>
        <v>0</v>
      </c>
    </row>
    <row r="33" spans="1:11">
      <c r="A33" t="s">
        <v>211</v>
      </c>
      <c r="B33">
        <f>[4]p73!B33</f>
        <v>0</v>
      </c>
      <c r="C33">
        <f>[4]p73!C33</f>
        <v>0</v>
      </c>
      <c r="D33">
        <f>[4]p73!D33</f>
        <v>0</v>
      </c>
      <c r="E33">
        <f>[4]p73!E33</f>
        <v>0</v>
      </c>
      <c r="F33">
        <f>[4]p73!F33</f>
        <v>0</v>
      </c>
      <c r="G33">
        <f>[4]p73!G33</f>
        <v>0</v>
      </c>
      <c r="H33">
        <f>[4]p73!H33</f>
        <v>0</v>
      </c>
      <c r="I33">
        <f>[4]p73!I33</f>
        <v>0</v>
      </c>
      <c r="J33">
        <f>[4]p73!J33</f>
        <v>0</v>
      </c>
      <c r="K33">
        <f>[4]p73!K33</f>
        <v>0</v>
      </c>
    </row>
    <row r="34" spans="1:11">
      <c r="A34" t="s">
        <v>212</v>
      </c>
      <c r="B34">
        <f>[4]p73!B34</f>
        <v>0</v>
      </c>
      <c r="C34">
        <f>[4]p73!C34</f>
        <v>0</v>
      </c>
      <c r="D34">
        <f>[4]p73!D34</f>
        <v>0</v>
      </c>
      <c r="E34">
        <f>[4]p73!E34</f>
        <v>0</v>
      </c>
      <c r="F34">
        <f>[4]p73!F34</f>
        <v>0</v>
      </c>
      <c r="G34">
        <f>[4]p73!G34</f>
        <v>0</v>
      </c>
      <c r="H34">
        <f>[4]p73!H34</f>
        <v>0</v>
      </c>
      <c r="I34">
        <f>[4]p73!I34</f>
        <v>0</v>
      </c>
      <c r="J34">
        <f>[4]p73!J34</f>
        <v>0</v>
      </c>
      <c r="K34">
        <f>[4]p73!K34</f>
        <v>0</v>
      </c>
    </row>
    <row r="35" spans="1:11">
      <c r="A35" t="s">
        <v>213</v>
      </c>
      <c r="B35">
        <f>[4]p73!B35</f>
        <v>0</v>
      </c>
      <c r="C35">
        <f>[4]p73!C35</f>
        <v>0</v>
      </c>
      <c r="D35">
        <f>[4]p73!D35</f>
        <v>0</v>
      </c>
      <c r="E35">
        <f>[4]p73!E35</f>
        <v>0</v>
      </c>
      <c r="F35">
        <f>[4]p73!F35</f>
        <v>0</v>
      </c>
      <c r="G35">
        <f>[4]p73!G35</f>
        <v>0</v>
      </c>
      <c r="H35">
        <f>[4]p73!H35</f>
        <v>0</v>
      </c>
      <c r="I35">
        <f>[4]p73!I35</f>
        <v>0</v>
      </c>
      <c r="J35">
        <f>[4]p73!J35</f>
        <v>0</v>
      </c>
      <c r="K35">
        <f>[4]p73!K35</f>
        <v>0</v>
      </c>
    </row>
    <row r="36" spans="1:11">
      <c r="A36" t="s">
        <v>214</v>
      </c>
      <c r="B36">
        <f>[4]p73!B36</f>
        <v>0</v>
      </c>
      <c r="C36">
        <f>[4]p73!C36</f>
        <v>0</v>
      </c>
      <c r="D36">
        <f>[4]p73!D36</f>
        <v>0</v>
      </c>
      <c r="E36">
        <f>[4]p73!E36</f>
        <v>0</v>
      </c>
      <c r="F36">
        <f>[4]p73!F36</f>
        <v>0</v>
      </c>
      <c r="G36">
        <f>[4]p73!G36</f>
        <v>0</v>
      </c>
      <c r="H36">
        <f>[4]p73!H36</f>
        <v>0</v>
      </c>
      <c r="I36">
        <f>[4]p73!I36</f>
        <v>0</v>
      </c>
      <c r="J36">
        <f>[4]p73!J36</f>
        <v>0</v>
      </c>
      <c r="K36">
        <f>[4]p73!K36</f>
        <v>0</v>
      </c>
    </row>
    <row r="37" spans="1:11">
      <c r="A37" t="s">
        <v>215</v>
      </c>
      <c r="B37">
        <f>[4]p73!B37</f>
        <v>0</v>
      </c>
      <c r="C37">
        <f>[4]p73!C37</f>
        <v>0</v>
      </c>
      <c r="D37">
        <f>[4]p73!D37</f>
        <v>0</v>
      </c>
      <c r="E37">
        <f>[4]p73!E37</f>
        <v>0</v>
      </c>
      <c r="F37">
        <f>[4]p73!F37</f>
        <v>0</v>
      </c>
      <c r="G37">
        <f>[4]p73!G37</f>
        <v>0</v>
      </c>
      <c r="H37">
        <f>[4]p73!H37</f>
        <v>0</v>
      </c>
      <c r="I37">
        <f>[4]p73!I37</f>
        <v>0</v>
      </c>
      <c r="J37">
        <f>[4]p73!J37</f>
        <v>0</v>
      </c>
      <c r="K37">
        <f>[4]p73!K37</f>
        <v>0</v>
      </c>
    </row>
    <row r="38" spans="1:11">
      <c r="A38" t="s">
        <v>216</v>
      </c>
      <c r="B38">
        <f>[4]p73!B38</f>
        <v>0</v>
      </c>
      <c r="C38">
        <f>[4]p73!C38</f>
        <v>0</v>
      </c>
      <c r="D38">
        <f>[4]p73!D38</f>
        <v>0</v>
      </c>
      <c r="E38">
        <f>[4]p73!E38</f>
        <v>0</v>
      </c>
      <c r="F38">
        <f>[4]p73!F38</f>
        <v>0</v>
      </c>
      <c r="G38">
        <f>[4]p73!G38</f>
        <v>0</v>
      </c>
      <c r="H38">
        <f>[4]p73!H38</f>
        <v>0</v>
      </c>
      <c r="I38">
        <f>[4]p73!I38</f>
        <v>0</v>
      </c>
      <c r="J38">
        <f>[4]p73!J38</f>
        <v>0</v>
      </c>
      <c r="K38">
        <f>[4]p73!K38</f>
        <v>0</v>
      </c>
    </row>
    <row r="39" spans="1:11">
      <c r="A39" t="s">
        <v>217</v>
      </c>
      <c r="B39">
        <f>[4]p73!B39</f>
        <v>0</v>
      </c>
      <c r="C39">
        <f>[4]p73!C39</f>
        <v>0</v>
      </c>
      <c r="D39">
        <f>[4]p73!D39</f>
        <v>0</v>
      </c>
      <c r="E39">
        <f>[4]p73!E39</f>
        <v>0</v>
      </c>
      <c r="F39">
        <f>[4]p73!F39</f>
        <v>0</v>
      </c>
      <c r="G39">
        <f>[4]p73!G39</f>
        <v>0</v>
      </c>
      <c r="H39">
        <f>[4]p73!H39</f>
        <v>0</v>
      </c>
      <c r="I39">
        <f>[4]p73!I39</f>
        <v>0</v>
      </c>
      <c r="J39">
        <f>[4]p73!J39</f>
        <v>0</v>
      </c>
      <c r="K39">
        <f>[4]p73!K39</f>
        <v>0</v>
      </c>
    </row>
    <row r="40" spans="1:11">
      <c r="A40" t="s">
        <v>218</v>
      </c>
      <c r="B40">
        <f>[4]p73!B40</f>
        <v>0</v>
      </c>
      <c r="C40">
        <f>[4]p73!C40</f>
        <v>0</v>
      </c>
      <c r="D40">
        <f>[4]p73!D40</f>
        <v>0</v>
      </c>
      <c r="E40">
        <f>[4]p73!E40</f>
        <v>0</v>
      </c>
      <c r="F40">
        <f>[4]p73!F40</f>
        <v>0</v>
      </c>
      <c r="G40">
        <f>[4]p73!G40</f>
        <v>0</v>
      </c>
      <c r="H40">
        <f>[4]p73!H40</f>
        <v>0</v>
      </c>
      <c r="I40">
        <f>[4]p73!I40</f>
        <v>0</v>
      </c>
      <c r="J40">
        <f>[4]p73!J40</f>
        <v>0</v>
      </c>
      <c r="K40">
        <f>[4]p73!K40</f>
        <v>0</v>
      </c>
    </row>
    <row r="41" spans="1:11">
      <c r="A41" t="s">
        <v>219</v>
      </c>
      <c r="B41">
        <f>[4]p73!B41</f>
        <v>0</v>
      </c>
      <c r="C41">
        <f>[4]p73!C41</f>
        <v>0</v>
      </c>
      <c r="D41">
        <f>[4]p73!D41</f>
        <v>0</v>
      </c>
      <c r="E41">
        <f>[4]p73!E41</f>
        <v>0</v>
      </c>
      <c r="F41">
        <f>[4]p73!F41</f>
        <v>0</v>
      </c>
      <c r="G41">
        <f>[4]p73!G41</f>
        <v>0</v>
      </c>
      <c r="H41">
        <f>[4]p73!H41</f>
        <v>0</v>
      </c>
      <c r="I41">
        <f>[4]p73!I41</f>
        <v>0</v>
      </c>
      <c r="J41">
        <f>[4]p73!J41</f>
        <v>0</v>
      </c>
      <c r="K41">
        <f>[4]p73!K41</f>
        <v>0</v>
      </c>
    </row>
    <row r="42" spans="1:11">
      <c r="A42" t="s">
        <v>220</v>
      </c>
      <c r="B42">
        <f>[4]p73!B42</f>
        <v>0</v>
      </c>
      <c r="C42">
        <f>[4]p73!C42</f>
        <v>0</v>
      </c>
      <c r="D42">
        <f>[4]p73!D42</f>
        <v>0</v>
      </c>
      <c r="E42">
        <f>[4]p73!E42</f>
        <v>0</v>
      </c>
      <c r="F42">
        <f>[4]p73!F42</f>
        <v>0</v>
      </c>
      <c r="G42">
        <f>[4]p73!G42</f>
        <v>0</v>
      </c>
      <c r="H42">
        <f>[4]p73!H42</f>
        <v>0</v>
      </c>
      <c r="I42">
        <f>[4]p73!I42</f>
        <v>0</v>
      </c>
      <c r="J42">
        <f>[4]p73!J42</f>
        <v>0</v>
      </c>
      <c r="K42">
        <f>[4]p73!K42</f>
        <v>0</v>
      </c>
    </row>
    <row r="43" spans="1:11">
      <c r="A43" t="s">
        <v>221</v>
      </c>
      <c r="B43">
        <f>[4]p73!B43</f>
        <v>0</v>
      </c>
      <c r="C43">
        <f>[4]p73!C43</f>
        <v>0</v>
      </c>
      <c r="D43">
        <f>[4]p73!D43</f>
        <v>0</v>
      </c>
      <c r="E43">
        <f>[4]p73!E43</f>
        <v>0</v>
      </c>
      <c r="F43">
        <f>[4]p73!F43</f>
        <v>0</v>
      </c>
      <c r="G43">
        <f>[4]p73!G43</f>
        <v>0</v>
      </c>
      <c r="H43">
        <f>[4]p73!H43</f>
        <v>0</v>
      </c>
      <c r="I43">
        <f>[4]p73!I43</f>
        <v>0</v>
      </c>
      <c r="J43">
        <f>[4]p73!J43</f>
        <v>0</v>
      </c>
      <c r="K43">
        <f>[4]p73!K43</f>
        <v>0</v>
      </c>
    </row>
    <row r="44" spans="1:11">
      <c r="A44" t="s">
        <v>222</v>
      </c>
      <c r="B44">
        <f>[4]p73!B44</f>
        <v>0</v>
      </c>
      <c r="C44">
        <f>[4]p73!C44</f>
        <v>0</v>
      </c>
      <c r="D44">
        <f>[4]p73!D44</f>
        <v>0</v>
      </c>
      <c r="E44">
        <f>[4]p73!E44</f>
        <v>0</v>
      </c>
      <c r="F44">
        <f>[4]p73!F44</f>
        <v>0</v>
      </c>
      <c r="G44">
        <f>[4]p73!G44</f>
        <v>0</v>
      </c>
      <c r="H44">
        <f>[4]p73!H44</f>
        <v>0</v>
      </c>
      <c r="I44">
        <f>[4]p73!I44</f>
        <v>0</v>
      </c>
      <c r="J44">
        <f>[4]p73!J44</f>
        <v>0</v>
      </c>
      <c r="K44">
        <f>[4]p73!K44</f>
        <v>0</v>
      </c>
    </row>
    <row r="45" spans="1:11">
      <c r="A45" t="s">
        <v>223</v>
      </c>
      <c r="B45">
        <f>[4]p73!B45</f>
        <v>0</v>
      </c>
      <c r="C45">
        <f>[4]p73!C45</f>
        <v>0</v>
      </c>
      <c r="D45">
        <f>[4]p73!D45</f>
        <v>0</v>
      </c>
      <c r="E45">
        <f>[4]p73!E45</f>
        <v>0</v>
      </c>
      <c r="F45">
        <f>[4]p73!F45</f>
        <v>0</v>
      </c>
      <c r="G45">
        <f>[4]p73!G45</f>
        <v>0</v>
      </c>
      <c r="H45">
        <f>[4]p73!H45</f>
        <v>0</v>
      </c>
      <c r="I45">
        <f>[4]p73!I45</f>
        <v>0</v>
      </c>
      <c r="J45">
        <f>[4]p73!J45</f>
        <v>0</v>
      </c>
      <c r="K45">
        <f>[4]p73!K45</f>
        <v>0</v>
      </c>
    </row>
    <row r="46" spans="1:11">
      <c r="A46" t="s">
        <v>224</v>
      </c>
      <c r="B46">
        <f>[4]p73!B46</f>
        <v>0</v>
      </c>
      <c r="C46">
        <f>[4]p73!C46</f>
        <v>0</v>
      </c>
      <c r="D46">
        <f>[4]p73!D46</f>
        <v>0</v>
      </c>
      <c r="E46">
        <f>[4]p73!E46</f>
        <v>0</v>
      </c>
      <c r="F46">
        <f>[4]p73!F46</f>
        <v>0</v>
      </c>
      <c r="G46">
        <f>[4]p73!G46</f>
        <v>0</v>
      </c>
      <c r="H46">
        <f>[4]p73!H46</f>
        <v>0</v>
      </c>
      <c r="I46">
        <f>[4]p73!I46</f>
        <v>0</v>
      </c>
      <c r="J46">
        <f>[4]p73!J46</f>
        <v>0</v>
      </c>
      <c r="K46">
        <f>[4]p73!K46</f>
        <v>0</v>
      </c>
    </row>
    <row r="47" spans="1:11">
      <c r="A47" t="s">
        <v>225</v>
      </c>
      <c r="B47">
        <f>[4]p73!B47</f>
        <v>0</v>
      </c>
      <c r="C47">
        <f>[4]p73!C47</f>
        <v>0</v>
      </c>
      <c r="D47">
        <f>[4]p73!D47</f>
        <v>0</v>
      </c>
      <c r="E47">
        <f>[4]p73!E47</f>
        <v>0</v>
      </c>
      <c r="F47">
        <f>[4]p73!F47</f>
        <v>0</v>
      </c>
      <c r="G47">
        <f>[4]p73!G47</f>
        <v>0</v>
      </c>
      <c r="H47">
        <f>[4]p73!H47</f>
        <v>0</v>
      </c>
      <c r="I47">
        <f>[4]p73!I47</f>
        <v>0</v>
      </c>
      <c r="J47">
        <f>[4]p73!J47</f>
        <v>0</v>
      </c>
      <c r="K47">
        <f>[4]p73!K47</f>
        <v>0</v>
      </c>
    </row>
    <row r="48" spans="1:11">
      <c r="A48" t="s">
        <v>226</v>
      </c>
      <c r="B48">
        <f>[4]p73!B48</f>
        <v>0</v>
      </c>
      <c r="C48">
        <f>[4]p73!C48</f>
        <v>0</v>
      </c>
      <c r="D48">
        <f>[4]p73!D48</f>
        <v>0</v>
      </c>
      <c r="E48">
        <f>[4]p73!E48</f>
        <v>0</v>
      </c>
      <c r="F48">
        <f>[4]p73!F48</f>
        <v>0</v>
      </c>
      <c r="G48">
        <f>[4]p73!G48</f>
        <v>0</v>
      </c>
      <c r="H48">
        <f>[4]p73!H48</f>
        <v>0</v>
      </c>
      <c r="I48">
        <f>[4]p73!I48</f>
        <v>0</v>
      </c>
      <c r="J48">
        <f>[4]p73!J48</f>
        <v>0</v>
      </c>
      <c r="K48">
        <f>[4]p73!K48</f>
        <v>0</v>
      </c>
    </row>
    <row r="49" spans="1:20">
      <c r="A49" t="s">
        <v>227</v>
      </c>
      <c r="B49">
        <f>[4]p73!B49</f>
        <v>0</v>
      </c>
      <c r="C49">
        <f>[4]p73!C49</f>
        <v>0</v>
      </c>
      <c r="D49">
        <f>[4]p73!D49</f>
        <v>0</v>
      </c>
      <c r="E49">
        <f>[4]p73!E49</f>
        <v>0</v>
      </c>
      <c r="F49">
        <f>[4]p73!F49</f>
        <v>0</v>
      </c>
      <c r="G49">
        <f>[4]p73!G49</f>
        <v>0</v>
      </c>
      <c r="H49">
        <f>[4]p73!H49</f>
        <v>0</v>
      </c>
      <c r="I49">
        <f>[4]p73!I49</f>
        <v>0</v>
      </c>
      <c r="J49">
        <f>[4]p73!J49</f>
        <v>0</v>
      </c>
      <c r="K49">
        <f>[4]p73!K49</f>
        <v>0</v>
      </c>
    </row>
    <row r="50" spans="1:20">
      <c r="A50" t="s">
        <v>228</v>
      </c>
      <c r="B50">
        <f>[4]p73!B50</f>
        <v>0</v>
      </c>
      <c r="C50">
        <f>[4]p73!C50</f>
        <v>0</v>
      </c>
      <c r="D50">
        <f>[4]p73!D50</f>
        <v>0</v>
      </c>
      <c r="E50">
        <f>[4]p73!E50</f>
        <v>0</v>
      </c>
      <c r="F50">
        <f>[4]p73!F50</f>
        <v>0</v>
      </c>
      <c r="G50">
        <f>[4]p73!G50</f>
        <v>0</v>
      </c>
      <c r="H50">
        <f>[4]p73!H50</f>
        <v>0</v>
      </c>
      <c r="I50">
        <f>[4]p73!I50</f>
        <v>0</v>
      </c>
      <c r="J50">
        <f>[4]p73!J50</f>
        <v>0</v>
      </c>
      <c r="K50">
        <f>[4]p73!K50</f>
        <v>0</v>
      </c>
    </row>
    <row r="51" spans="1:20" ht="14" thickBot="1">
      <c r="A51" s="34" t="s">
        <v>229</v>
      </c>
      <c r="B51" s="34">
        <f>[4]p73!B51</f>
        <v>0</v>
      </c>
      <c r="C51" s="34">
        <f>[4]p73!C51</f>
        <v>0</v>
      </c>
      <c r="D51" s="34">
        <f>[4]p73!D51</f>
        <v>0</v>
      </c>
      <c r="E51" s="34">
        <f>[4]p73!E51</f>
        <v>0</v>
      </c>
      <c r="F51" s="34">
        <f>[4]p73!F51</f>
        <v>0</v>
      </c>
      <c r="G51" s="34">
        <f>[4]p73!G51</f>
        <v>0</v>
      </c>
      <c r="H51" s="34">
        <f>[4]p73!H51</f>
        <v>0</v>
      </c>
      <c r="I51" s="34">
        <f>[4]p73!I51</f>
        <v>0</v>
      </c>
      <c r="J51" s="34">
        <f>[4]p73!J51</f>
        <v>0</v>
      </c>
      <c r="K51" s="34">
        <f>[4]p73!K51</f>
        <v>0</v>
      </c>
      <c r="L51" s="34"/>
      <c r="M51" s="34"/>
    </row>
    <row r="52" spans="1:20">
      <c r="A52" t="s">
        <v>115</v>
      </c>
      <c r="B52">
        <f>[4]p73!B52</f>
        <v>0</v>
      </c>
      <c r="C52">
        <f>[4]p73!C52</f>
        <v>0</v>
      </c>
      <c r="D52">
        <f>[4]p73!D52</f>
        <v>0</v>
      </c>
      <c r="E52">
        <f>[4]p73!E52</f>
        <v>0</v>
      </c>
      <c r="F52">
        <f>[4]p73!F52</f>
        <v>0</v>
      </c>
      <c r="G52">
        <f>[4]p73!G52</f>
        <v>0</v>
      </c>
      <c r="H52">
        <f>[4]p73!H52</f>
        <v>0</v>
      </c>
      <c r="I52">
        <f>[4]p73!I52</f>
        <v>0</v>
      </c>
      <c r="J52">
        <f>[4]p73!J52</f>
        <v>0</v>
      </c>
      <c r="K52">
        <f>[4]p73!K52</f>
        <v>0</v>
      </c>
      <c r="M52" s="28"/>
    </row>
    <row r="53" spans="1:20">
      <c r="A53" t="s">
        <v>116</v>
      </c>
      <c r="B53">
        <f>[4]p73!B53</f>
        <v>0</v>
      </c>
      <c r="C53">
        <f>[4]p73!C53</f>
        <v>0</v>
      </c>
      <c r="D53">
        <f>[4]p73!D53</f>
        <v>0</v>
      </c>
      <c r="E53">
        <f>[4]p73!E53</f>
        <v>0</v>
      </c>
      <c r="F53">
        <f>[4]p73!F53</f>
        <v>0</v>
      </c>
      <c r="G53">
        <f>[4]p73!G53</f>
        <v>0</v>
      </c>
      <c r="H53">
        <f>[4]p73!H53</f>
        <v>0</v>
      </c>
      <c r="I53">
        <f>[4]p73!I53</f>
        <v>0</v>
      </c>
      <c r="J53">
        <f>[4]p73!J53</f>
        <v>0</v>
      </c>
      <c r="K53">
        <f>[4]p73!K53</f>
        <v>0</v>
      </c>
      <c r="N53" s="10"/>
      <c r="O53" s="10"/>
      <c r="P53" s="10"/>
      <c r="Q53" s="10"/>
      <c r="R53" s="10"/>
    </row>
    <row r="54" spans="1:20">
      <c r="A54" t="s">
        <v>230</v>
      </c>
      <c r="B54">
        <f>[4]p73!B54</f>
        <v>0</v>
      </c>
      <c r="C54">
        <f>[4]p73!C54</f>
        <v>0</v>
      </c>
      <c r="D54">
        <f>[4]p73!D54</f>
        <v>0</v>
      </c>
      <c r="E54">
        <f>[4]p73!E54</f>
        <v>0</v>
      </c>
      <c r="F54">
        <f>[4]p73!F54</f>
        <v>0</v>
      </c>
      <c r="G54">
        <f>[4]p73!G54</f>
        <v>0</v>
      </c>
      <c r="H54">
        <f>[4]p73!H54</f>
        <v>0</v>
      </c>
      <c r="I54">
        <f>[4]p73!I54</f>
        <v>0</v>
      </c>
      <c r="J54">
        <f>[4]p73!J54</f>
        <v>0</v>
      </c>
      <c r="K54">
        <f>[4]p73!K54</f>
        <v>0</v>
      </c>
      <c r="N54" s="32"/>
      <c r="O54" s="32"/>
      <c r="P54" s="32"/>
      <c r="Q54" s="32"/>
      <c r="R54" s="32"/>
      <c r="S54" s="32"/>
      <c r="T54" s="33"/>
    </row>
    <row r="55" spans="1:20">
      <c r="A55" t="s">
        <v>231</v>
      </c>
      <c r="B55">
        <f>[4]p73!B55</f>
        <v>0</v>
      </c>
      <c r="C55">
        <f>[4]p73!C55</f>
        <v>0</v>
      </c>
      <c r="D55">
        <f>[4]p73!D55</f>
        <v>0</v>
      </c>
      <c r="E55">
        <f>[4]p73!E55</f>
        <v>0</v>
      </c>
      <c r="F55">
        <f>[4]p73!F55</f>
        <v>0</v>
      </c>
      <c r="G55">
        <f>[4]p73!G55</f>
        <v>0</v>
      </c>
      <c r="H55">
        <f>[4]p73!H55</f>
        <v>0</v>
      </c>
      <c r="I55">
        <f>[4]p73!I55</f>
        <v>0</v>
      </c>
      <c r="J55">
        <f>[4]p73!J55</f>
        <v>0</v>
      </c>
      <c r="K55">
        <f>[4]p73!K55</f>
        <v>0</v>
      </c>
      <c r="N55" s="32"/>
      <c r="O55" s="32"/>
      <c r="P55" s="32"/>
      <c r="Q55" s="32"/>
      <c r="R55" s="32"/>
      <c r="S55" s="32"/>
      <c r="T55" s="33"/>
    </row>
    <row r="56" spans="1:20">
      <c r="A56" t="s">
        <v>232</v>
      </c>
      <c r="B56">
        <f>[4]p73!B56</f>
        <v>0</v>
      </c>
      <c r="C56">
        <f>[4]p73!C56</f>
        <v>0</v>
      </c>
      <c r="D56">
        <f>[4]p73!D56</f>
        <v>0</v>
      </c>
      <c r="E56">
        <f>[4]p73!E56</f>
        <v>0</v>
      </c>
      <c r="F56">
        <f>[4]p73!F56</f>
        <v>0</v>
      </c>
      <c r="G56">
        <f>[4]p73!G56</f>
        <v>0</v>
      </c>
      <c r="H56">
        <f>[4]p73!H56</f>
        <v>0</v>
      </c>
      <c r="I56">
        <f>[4]p73!I56</f>
        <v>0</v>
      </c>
      <c r="J56">
        <f>[4]p73!J56</f>
        <v>0</v>
      </c>
      <c r="K56">
        <f>[4]p73!K56</f>
        <v>0</v>
      </c>
      <c r="T56" s="33"/>
    </row>
    <row r="57" spans="1:20">
      <c r="A57" t="s">
        <v>233</v>
      </c>
      <c r="B57">
        <f>[4]p73!B57</f>
        <v>0</v>
      </c>
      <c r="C57">
        <f>[4]p73!C57</f>
        <v>0</v>
      </c>
      <c r="D57">
        <f>[4]p73!D57</f>
        <v>0</v>
      </c>
      <c r="E57">
        <f>[4]p73!E57</f>
        <v>0</v>
      </c>
      <c r="F57">
        <f>[4]p73!F57</f>
        <v>0</v>
      </c>
      <c r="G57">
        <f>[4]p73!G57</f>
        <v>0</v>
      </c>
      <c r="H57">
        <f>[4]p73!H57</f>
        <v>0</v>
      </c>
      <c r="I57">
        <f>[4]p73!I57</f>
        <v>0</v>
      </c>
      <c r="J57">
        <f>[4]p73!J57</f>
        <v>0</v>
      </c>
      <c r="K57">
        <f>[4]p73!K57</f>
        <v>0</v>
      </c>
      <c r="M57" s="28"/>
      <c r="N57" s="10"/>
      <c r="O57" s="10"/>
      <c r="P57" s="10"/>
      <c r="Q57" s="10"/>
      <c r="R57" s="10"/>
      <c r="T57" s="33"/>
    </row>
    <row r="58" spans="1:20">
      <c r="A58" t="s">
        <v>234</v>
      </c>
      <c r="B58">
        <f>[4]p73!B58</f>
        <v>0</v>
      </c>
      <c r="C58">
        <f>[4]p73!C58</f>
        <v>0</v>
      </c>
      <c r="D58">
        <f>[4]p73!D58</f>
        <v>0</v>
      </c>
      <c r="E58">
        <f>[4]p73!E58</f>
        <v>0</v>
      </c>
      <c r="F58">
        <f>[4]p73!F58</f>
        <v>0</v>
      </c>
      <c r="G58">
        <f>[4]p73!G58</f>
        <v>0</v>
      </c>
      <c r="H58">
        <f>[4]p73!H58</f>
        <v>0</v>
      </c>
      <c r="I58">
        <f>[4]p73!I58</f>
        <v>0</v>
      </c>
      <c r="J58">
        <f>[4]p73!J58</f>
        <v>0</v>
      </c>
      <c r="K58">
        <f>[4]p73!K58</f>
        <v>0</v>
      </c>
      <c r="N58" s="32"/>
      <c r="O58" s="32"/>
      <c r="P58" s="32"/>
      <c r="Q58" s="32"/>
      <c r="R58" s="32"/>
      <c r="S58" s="32"/>
      <c r="T58" s="33"/>
    </row>
    <row r="59" spans="1:20">
      <c r="A59" t="s">
        <v>235</v>
      </c>
      <c r="B59">
        <f>[4]p73!B59</f>
        <v>0</v>
      </c>
      <c r="C59">
        <f>[4]p73!C59</f>
        <v>0</v>
      </c>
      <c r="D59">
        <f>[4]p73!D59</f>
        <v>0</v>
      </c>
      <c r="E59">
        <f>[4]p73!E59</f>
        <v>0</v>
      </c>
      <c r="F59">
        <f>[4]p73!F59</f>
        <v>0</v>
      </c>
      <c r="G59">
        <f>[4]p73!G59</f>
        <v>0</v>
      </c>
      <c r="H59">
        <f>[4]p73!H59</f>
        <v>0</v>
      </c>
      <c r="I59">
        <f>[4]p73!I59</f>
        <v>0</v>
      </c>
      <c r="J59">
        <f>[4]p73!J59</f>
        <v>0</v>
      </c>
      <c r="K59">
        <f>[4]p73!K59</f>
        <v>0</v>
      </c>
      <c r="N59" s="32"/>
      <c r="O59" s="32"/>
      <c r="P59" s="32"/>
      <c r="Q59" s="32"/>
      <c r="R59" s="32"/>
      <c r="S59" s="32"/>
      <c r="T59" s="33"/>
    </row>
    <row r="60" spans="1:20">
      <c r="A60" t="s">
        <v>236</v>
      </c>
      <c r="B60">
        <f>[4]p73!B60</f>
        <v>0</v>
      </c>
      <c r="C60">
        <f>[4]p73!C60</f>
        <v>0</v>
      </c>
      <c r="D60">
        <f>[4]p73!D60</f>
        <v>0</v>
      </c>
      <c r="E60">
        <f>[4]p73!E60</f>
        <v>0</v>
      </c>
      <c r="F60">
        <f>[4]p73!F60</f>
        <v>0</v>
      </c>
      <c r="G60">
        <f>[4]p73!G60</f>
        <v>0</v>
      </c>
      <c r="H60">
        <f>[4]p73!H60</f>
        <v>0</v>
      </c>
      <c r="I60">
        <f>[4]p73!I60</f>
        <v>0</v>
      </c>
      <c r="J60">
        <f>[4]p73!J60</f>
        <v>0</v>
      </c>
      <c r="K60">
        <f>[4]p73!K60</f>
        <v>0</v>
      </c>
    </row>
    <row r="61" spans="1:20">
      <c r="A61" t="s">
        <v>237</v>
      </c>
      <c r="B61">
        <f>[4]p73!B61</f>
        <v>0</v>
      </c>
      <c r="C61">
        <f>[4]p73!C61</f>
        <v>0</v>
      </c>
      <c r="D61">
        <f>[4]p73!D61</f>
        <v>0</v>
      </c>
      <c r="E61">
        <f>[4]p73!E61</f>
        <v>0</v>
      </c>
      <c r="F61">
        <f>[4]p73!F61</f>
        <v>0</v>
      </c>
      <c r="G61">
        <f>[4]p73!G61</f>
        <v>0</v>
      </c>
      <c r="H61">
        <f>[4]p73!H61</f>
        <v>0</v>
      </c>
      <c r="I61">
        <f>[4]p73!I61</f>
        <v>0</v>
      </c>
      <c r="J61">
        <f>[4]p73!J61</f>
        <v>0</v>
      </c>
      <c r="K61">
        <f>[4]p73!K61</f>
        <v>0</v>
      </c>
    </row>
    <row r="62" spans="1:20">
      <c r="A62" t="s">
        <v>121</v>
      </c>
      <c r="B62">
        <f>[4]p73!B62</f>
        <v>0</v>
      </c>
      <c r="C62">
        <f>[4]p73!C62</f>
        <v>0</v>
      </c>
      <c r="D62">
        <f>[4]p73!D62</f>
        <v>0</v>
      </c>
      <c r="E62">
        <f>[4]p73!E62</f>
        <v>0</v>
      </c>
      <c r="F62">
        <f>[4]p73!F62</f>
        <v>0</v>
      </c>
      <c r="G62">
        <f>[4]p73!G62</f>
        <v>0</v>
      </c>
      <c r="H62">
        <f>[4]p73!H62</f>
        <v>0</v>
      </c>
      <c r="I62">
        <f>[4]p73!I62</f>
        <v>0</v>
      </c>
      <c r="J62">
        <f>[4]p73!J62</f>
        <v>0</v>
      </c>
      <c r="K62">
        <f>[4]p73!K62</f>
        <v>0</v>
      </c>
    </row>
    <row r="63" spans="1:20">
      <c r="A63" t="s">
        <v>122</v>
      </c>
      <c r="B63">
        <f>[4]p73!B63</f>
        <v>0</v>
      </c>
      <c r="C63">
        <f>[4]p73!C63</f>
        <v>0</v>
      </c>
      <c r="D63">
        <f>[4]p73!D63</f>
        <v>0</v>
      </c>
      <c r="E63">
        <f>[4]p73!E63</f>
        <v>0</v>
      </c>
      <c r="F63">
        <f>[4]p73!F63</f>
        <v>0</v>
      </c>
      <c r="G63">
        <f>[4]p73!G63</f>
        <v>0</v>
      </c>
      <c r="H63">
        <f>[4]p73!H63</f>
        <v>0</v>
      </c>
      <c r="I63">
        <f>[4]p73!I63</f>
        <v>0</v>
      </c>
      <c r="J63">
        <f>[4]p73!J63</f>
        <v>0</v>
      </c>
      <c r="K63">
        <f>[4]p73!K63</f>
        <v>0</v>
      </c>
    </row>
    <row r="64" spans="1:20">
      <c r="A64" t="s">
        <v>238</v>
      </c>
      <c r="B64">
        <f>[4]p73!B64</f>
        <v>0</v>
      </c>
      <c r="C64">
        <f>[4]p73!C64</f>
        <v>0</v>
      </c>
      <c r="D64">
        <f>[4]p73!D64</f>
        <v>0</v>
      </c>
      <c r="E64">
        <f>[4]p73!E64</f>
        <v>0</v>
      </c>
      <c r="F64">
        <f>[4]p73!F64</f>
        <v>0</v>
      </c>
      <c r="G64">
        <f>[4]p73!G64</f>
        <v>0</v>
      </c>
      <c r="H64">
        <f>[4]p73!H64</f>
        <v>0</v>
      </c>
      <c r="I64">
        <f>[4]p73!I64</f>
        <v>0</v>
      </c>
      <c r="J64">
        <f>[4]p73!J64</f>
        <v>0</v>
      </c>
      <c r="K64">
        <f>[4]p73!K64</f>
        <v>0</v>
      </c>
    </row>
    <row r="65" spans="1:13">
      <c r="A65" t="s">
        <v>239</v>
      </c>
      <c r="B65">
        <f>[4]p73!B65</f>
        <v>0</v>
      </c>
      <c r="C65">
        <f>[4]p73!C65</f>
        <v>0</v>
      </c>
      <c r="D65">
        <f>[4]p73!D65</f>
        <v>0</v>
      </c>
      <c r="E65">
        <f>[4]p73!E65</f>
        <v>0</v>
      </c>
      <c r="F65">
        <f>[4]p73!F65</f>
        <v>0</v>
      </c>
      <c r="G65">
        <f>[4]p73!G65</f>
        <v>0</v>
      </c>
      <c r="H65">
        <f>[4]p73!H65</f>
        <v>0</v>
      </c>
      <c r="I65">
        <f>[4]p73!I65</f>
        <v>0</v>
      </c>
      <c r="J65">
        <f>[4]p73!J65</f>
        <v>0</v>
      </c>
      <c r="K65">
        <f>[4]p73!K65</f>
        <v>0</v>
      </c>
    </row>
    <row r="66" spans="1:13">
      <c r="A66" t="s">
        <v>125</v>
      </c>
      <c r="B66">
        <f>[4]p73!B66</f>
        <v>0</v>
      </c>
      <c r="C66">
        <f>[4]p73!C66</f>
        <v>0</v>
      </c>
      <c r="D66">
        <f>[4]p73!D66</f>
        <v>0</v>
      </c>
      <c r="E66">
        <f>[4]p73!E66</f>
        <v>0</v>
      </c>
      <c r="F66">
        <f>[4]p73!F66</f>
        <v>0</v>
      </c>
      <c r="G66">
        <f>[4]p73!G66</f>
        <v>0</v>
      </c>
      <c r="H66">
        <f>[4]p73!H66</f>
        <v>0</v>
      </c>
      <c r="I66">
        <f>[4]p73!I66</f>
        <v>0</v>
      </c>
      <c r="J66">
        <f>[4]p73!J66</f>
        <v>0</v>
      </c>
      <c r="K66">
        <f>[4]p73!K66</f>
        <v>0</v>
      </c>
    </row>
    <row r="67" spans="1:13">
      <c r="A67" t="s">
        <v>240</v>
      </c>
      <c r="B67">
        <f>[4]p73!B67</f>
        <v>0</v>
      </c>
      <c r="C67">
        <f>[4]p73!C67</f>
        <v>0</v>
      </c>
      <c r="D67">
        <f>[4]p73!D67</f>
        <v>0</v>
      </c>
      <c r="E67">
        <f>[4]p73!E67</f>
        <v>0</v>
      </c>
      <c r="F67">
        <f>[4]p73!F67</f>
        <v>0</v>
      </c>
      <c r="G67">
        <f>[4]p73!G67</f>
        <v>0</v>
      </c>
      <c r="H67">
        <f>[4]p73!H67</f>
        <v>0</v>
      </c>
      <c r="I67">
        <f>[4]p73!I67</f>
        <v>0</v>
      </c>
      <c r="J67">
        <f>[4]p73!J67</f>
        <v>0</v>
      </c>
      <c r="K67">
        <f>[4]p73!K67</f>
        <v>0</v>
      </c>
    </row>
    <row r="68" spans="1:13">
      <c r="A68" t="s">
        <v>241</v>
      </c>
      <c r="B68">
        <f>[4]p73!B68</f>
        <v>0</v>
      </c>
      <c r="C68">
        <f>[4]p73!C68</f>
        <v>0</v>
      </c>
      <c r="D68">
        <f>[4]p73!D68</f>
        <v>0</v>
      </c>
      <c r="E68">
        <f>[4]p73!E68</f>
        <v>0</v>
      </c>
      <c r="F68">
        <f>[4]p73!F68</f>
        <v>0</v>
      </c>
      <c r="G68">
        <f>[4]p73!G68</f>
        <v>0</v>
      </c>
      <c r="H68">
        <f>[4]p73!H68</f>
        <v>0</v>
      </c>
      <c r="I68">
        <f>[4]p73!I68</f>
        <v>0</v>
      </c>
      <c r="J68">
        <f>[4]p73!J68</f>
        <v>0</v>
      </c>
      <c r="K68">
        <f>[4]p73!K68</f>
        <v>0</v>
      </c>
    </row>
    <row r="69" spans="1:13">
      <c r="A69" t="s">
        <v>242</v>
      </c>
      <c r="B69">
        <f>[4]p73!B69</f>
        <v>0</v>
      </c>
      <c r="C69">
        <f>[4]p73!C69</f>
        <v>0</v>
      </c>
      <c r="D69">
        <f>[4]p73!D69</f>
        <v>0</v>
      </c>
      <c r="E69">
        <f>[4]p73!E69</f>
        <v>0</v>
      </c>
      <c r="F69">
        <f>[4]p73!F69</f>
        <v>0</v>
      </c>
      <c r="G69">
        <f>[4]p73!G69</f>
        <v>0</v>
      </c>
      <c r="H69">
        <f>[4]p73!H69</f>
        <v>0</v>
      </c>
      <c r="I69">
        <f>[4]p73!I69</f>
        <v>0</v>
      </c>
      <c r="J69">
        <f>[4]p73!J69</f>
        <v>0</v>
      </c>
      <c r="K69">
        <f>[4]p73!K69</f>
        <v>0</v>
      </c>
    </row>
    <row r="70" spans="1:13">
      <c r="A70" t="s">
        <v>243</v>
      </c>
      <c r="B70">
        <f>[4]p73!B70</f>
        <v>0</v>
      </c>
      <c r="C70">
        <f>[4]p73!C70</f>
        <v>0</v>
      </c>
      <c r="D70">
        <f>[4]p73!D70</f>
        <v>0</v>
      </c>
      <c r="E70">
        <f>[4]p73!E70</f>
        <v>0</v>
      </c>
      <c r="F70">
        <f>[4]p73!F70</f>
        <v>0</v>
      </c>
      <c r="G70">
        <f>[4]p73!G70</f>
        <v>0</v>
      </c>
      <c r="H70">
        <f>[4]p73!H70</f>
        <v>0</v>
      </c>
      <c r="I70">
        <f>[4]p73!I70</f>
        <v>0</v>
      </c>
      <c r="J70">
        <f>[4]p73!J70</f>
        <v>0</v>
      </c>
      <c r="K70">
        <f>[4]p73!K70</f>
        <v>0</v>
      </c>
    </row>
    <row r="71" spans="1:13">
      <c r="A71" t="s">
        <v>244</v>
      </c>
      <c r="B71">
        <f>[4]p73!B71</f>
        <v>0</v>
      </c>
      <c r="C71">
        <f>[4]p73!C71</f>
        <v>0</v>
      </c>
      <c r="D71">
        <f>[4]p73!D71</f>
        <v>0</v>
      </c>
      <c r="E71">
        <f>[4]p73!E71</f>
        <v>0</v>
      </c>
      <c r="F71">
        <f>[4]p73!F71</f>
        <v>0</v>
      </c>
      <c r="G71">
        <f>[4]p73!G71</f>
        <v>0</v>
      </c>
      <c r="H71">
        <f>[4]p73!H71</f>
        <v>0</v>
      </c>
      <c r="I71">
        <f>[4]p73!I71</f>
        <v>0</v>
      </c>
      <c r="J71">
        <f>[4]p73!J71</f>
        <v>0</v>
      </c>
      <c r="K71">
        <f>[4]p73!K71</f>
        <v>0</v>
      </c>
    </row>
    <row r="72" spans="1:13">
      <c r="A72" t="s">
        <v>245</v>
      </c>
      <c r="B72">
        <f>[4]p73!B72</f>
        <v>0</v>
      </c>
      <c r="C72">
        <f>[4]p73!C72</f>
        <v>0</v>
      </c>
      <c r="D72">
        <f>[4]p73!D72</f>
        <v>0</v>
      </c>
      <c r="E72">
        <f>[4]p73!E72</f>
        <v>0</v>
      </c>
      <c r="F72">
        <f>[4]p73!F72</f>
        <v>0</v>
      </c>
      <c r="G72">
        <f>[4]p73!G72</f>
        <v>0</v>
      </c>
      <c r="H72">
        <f>[4]p73!H72</f>
        <v>0</v>
      </c>
      <c r="I72">
        <f>[4]p73!I72</f>
        <v>0</v>
      </c>
      <c r="J72">
        <f>[4]p73!J72</f>
        <v>0</v>
      </c>
      <c r="K72">
        <f>[4]p73!K72</f>
        <v>0</v>
      </c>
    </row>
    <row r="73" spans="1:13">
      <c r="A73" t="s">
        <v>246</v>
      </c>
      <c r="B73">
        <f>[4]p73!B73</f>
        <v>0</v>
      </c>
      <c r="C73">
        <f>[4]p73!C73</f>
        <v>0</v>
      </c>
      <c r="D73">
        <f>[4]p73!D73</f>
        <v>0</v>
      </c>
      <c r="E73">
        <f>[4]p73!E73</f>
        <v>0</v>
      </c>
      <c r="F73">
        <f>[4]p73!F73</f>
        <v>0</v>
      </c>
      <c r="G73">
        <f>[4]p73!G73</f>
        <v>0</v>
      </c>
      <c r="H73">
        <f>[4]p73!H73</f>
        <v>0</v>
      </c>
      <c r="I73">
        <f>[4]p73!I73</f>
        <v>0</v>
      </c>
      <c r="J73">
        <f>[4]p73!J73</f>
        <v>0</v>
      </c>
      <c r="K73">
        <f>[4]p73!K73</f>
        <v>0</v>
      </c>
    </row>
    <row r="74" spans="1:13">
      <c r="A74" t="s">
        <v>435</v>
      </c>
      <c r="B74">
        <f>[4]p73!B74</f>
        <v>0</v>
      </c>
      <c r="C74">
        <f>[4]p73!C74</f>
        <v>0</v>
      </c>
      <c r="D74">
        <f>[4]p73!D74</f>
        <v>0</v>
      </c>
      <c r="E74">
        <f>[4]p73!E74</f>
        <v>0</v>
      </c>
      <c r="F74">
        <f>[4]p73!F74</f>
        <v>0</v>
      </c>
      <c r="G74">
        <f>[4]p73!G74</f>
        <v>0</v>
      </c>
      <c r="H74">
        <f>[4]p73!H74</f>
        <v>0</v>
      </c>
      <c r="I74">
        <f>[4]p73!I74</f>
        <v>0</v>
      </c>
      <c r="J74">
        <f>[4]p73!J74</f>
        <v>0</v>
      </c>
      <c r="K74">
        <f>[4]p73!K74</f>
        <v>0</v>
      </c>
    </row>
    <row r="75" spans="1:13">
      <c r="A75" t="s">
        <v>436</v>
      </c>
      <c r="B75">
        <f>[4]p73!B75</f>
        <v>0</v>
      </c>
      <c r="C75">
        <f>[4]p73!C75</f>
        <v>0</v>
      </c>
      <c r="D75">
        <f>[4]p73!D75</f>
        <v>0</v>
      </c>
      <c r="E75">
        <f>[4]p73!E75</f>
        <v>0</v>
      </c>
      <c r="F75">
        <f>[4]p73!F75</f>
        <v>0</v>
      </c>
      <c r="G75">
        <f>[4]p73!G75</f>
        <v>0</v>
      </c>
      <c r="H75">
        <f>[4]p73!H75</f>
        <v>0</v>
      </c>
      <c r="I75">
        <f>[4]p73!I75</f>
        <v>0</v>
      </c>
      <c r="J75">
        <f>[4]p73!J75</f>
        <v>0</v>
      </c>
      <c r="K75">
        <f>[4]p73!K75</f>
        <v>0</v>
      </c>
    </row>
    <row r="76" spans="1:13">
      <c r="A76" t="s">
        <v>437</v>
      </c>
      <c r="B76">
        <f>[4]p73!B76</f>
        <v>0</v>
      </c>
      <c r="C76">
        <f>[4]p73!C76</f>
        <v>0</v>
      </c>
      <c r="D76">
        <f>[4]p73!D76</f>
        <v>0</v>
      </c>
      <c r="E76">
        <f>[4]p73!E76</f>
        <v>0</v>
      </c>
      <c r="F76">
        <f>[4]p73!F76</f>
        <v>0</v>
      </c>
      <c r="G76">
        <f>[4]p73!G76</f>
        <v>0</v>
      </c>
      <c r="H76">
        <f>[4]p73!H76</f>
        <v>0</v>
      </c>
      <c r="I76">
        <f>[4]p73!I76</f>
        <v>0</v>
      </c>
      <c r="J76">
        <f>[4]p73!J76</f>
        <v>0</v>
      </c>
      <c r="K76">
        <f>[4]p73!K76</f>
        <v>0</v>
      </c>
    </row>
    <row r="77" spans="1:13" ht="14" thickBot="1">
      <c r="A77" s="34" t="s">
        <v>438</v>
      </c>
      <c r="B77" s="34">
        <f>[4]p73!B77</f>
        <v>0</v>
      </c>
      <c r="C77" s="34">
        <f>[4]p73!C77</f>
        <v>0</v>
      </c>
      <c r="D77" s="34">
        <f>[4]p73!D77</f>
        <v>0</v>
      </c>
      <c r="E77" s="34">
        <f>[4]p73!E77</f>
        <v>0</v>
      </c>
      <c r="F77" s="34">
        <f>[4]p73!F77</f>
        <v>0</v>
      </c>
      <c r="G77" s="34">
        <f>[4]p73!G77</f>
        <v>0</v>
      </c>
      <c r="H77" s="34">
        <f>[4]p73!H77</f>
        <v>0</v>
      </c>
      <c r="I77" s="34">
        <f>[4]p73!I77</f>
        <v>0</v>
      </c>
      <c r="J77" s="34">
        <f>[4]p73!J77</f>
        <v>0</v>
      </c>
      <c r="K77" s="34">
        <f>[4]p73!K77</f>
        <v>0</v>
      </c>
      <c r="L77" s="34"/>
      <c r="M77" s="34"/>
    </row>
    <row r="78" spans="1:13">
      <c r="A78" t="s">
        <v>247</v>
      </c>
      <c r="B78">
        <f>[4]p73!B78</f>
        <v>0</v>
      </c>
    </row>
    <row r="79" spans="1:13">
      <c r="A79" t="s">
        <v>248</v>
      </c>
      <c r="B79">
        <f>[4]p73!B79</f>
        <v>0</v>
      </c>
    </row>
    <row r="80" spans="1:13">
      <c r="A80" t="s">
        <v>249</v>
      </c>
      <c r="B80">
        <f>[4]p73!B80</f>
        <v>0</v>
      </c>
    </row>
    <row r="81" spans="1:2">
      <c r="A81" t="s">
        <v>250</v>
      </c>
      <c r="B81">
        <f>[4]p73!B81</f>
        <v>0</v>
      </c>
    </row>
    <row r="82" spans="1:2">
      <c r="A82" t="s">
        <v>251</v>
      </c>
      <c r="B82">
        <f>[4]p73!B82</f>
        <v>0</v>
      </c>
    </row>
    <row r="83" spans="1:2">
      <c r="A83" t="s">
        <v>252</v>
      </c>
      <c r="B83">
        <f>[4]p73!B83</f>
        <v>0</v>
      </c>
    </row>
    <row r="84" spans="1:2">
      <c r="A84" t="s">
        <v>253</v>
      </c>
      <c r="B84">
        <f>[4]p73!B84</f>
        <v>0</v>
      </c>
    </row>
    <row r="85" spans="1:2">
      <c r="A85" t="s">
        <v>254</v>
      </c>
      <c r="B85">
        <f>[4]p73!B85</f>
        <v>0</v>
      </c>
    </row>
    <row r="86" spans="1:2">
      <c r="A86" t="s">
        <v>255</v>
      </c>
      <c r="B86">
        <f>[4]p73!B86</f>
        <v>0</v>
      </c>
    </row>
    <row r="87" spans="1:2">
      <c r="A87" t="s">
        <v>256</v>
      </c>
      <c r="B87">
        <f>[4]p73!B87</f>
        <v>0</v>
      </c>
    </row>
    <row r="88" spans="1:2">
      <c r="A88" t="s">
        <v>257</v>
      </c>
      <c r="B88">
        <f>[4]p73!B88</f>
        <v>0</v>
      </c>
    </row>
    <row r="89" spans="1:2">
      <c r="A89" t="s">
        <v>258</v>
      </c>
      <c r="B89">
        <f>[4]p73!B89</f>
        <v>0</v>
      </c>
    </row>
    <row r="90" spans="1:2">
      <c r="A90" t="s">
        <v>259</v>
      </c>
      <c r="B90">
        <f>[4]p73!B90</f>
        <v>0</v>
      </c>
    </row>
    <row r="91" spans="1:2">
      <c r="A91" t="s">
        <v>260</v>
      </c>
      <c r="B91">
        <f>[4]p73!B91</f>
        <v>0</v>
      </c>
    </row>
    <row r="92" spans="1:2">
      <c r="A92" t="s">
        <v>261</v>
      </c>
      <c r="B92">
        <f>[4]p73!B92</f>
        <v>0</v>
      </c>
    </row>
    <row r="93" spans="1:2">
      <c r="A93" t="s">
        <v>262</v>
      </c>
      <c r="B93">
        <f>[4]p73!B93</f>
        <v>0</v>
      </c>
    </row>
    <row r="94" spans="1:2">
      <c r="A94" t="s">
        <v>263</v>
      </c>
      <c r="B94">
        <f>[4]p73!B94</f>
        <v>0</v>
      </c>
    </row>
    <row r="95" spans="1:2">
      <c r="A95" t="s">
        <v>264</v>
      </c>
      <c r="B95">
        <f>[4]p73!B95</f>
        <v>0</v>
      </c>
    </row>
    <row r="96" spans="1:2">
      <c r="A96" t="s">
        <v>265</v>
      </c>
      <c r="B96">
        <f>[4]p73!B96</f>
        <v>0</v>
      </c>
    </row>
    <row r="97" spans="1:2">
      <c r="A97" t="s">
        <v>266</v>
      </c>
      <c r="B97">
        <f>[4]p73!B97</f>
        <v>0</v>
      </c>
    </row>
    <row r="98" spans="1:2">
      <c r="A98" t="s">
        <v>267</v>
      </c>
      <c r="B98">
        <f>[4]p73!B98</f>
        <v>0</v>
      </c>
    </row>
    <row r="99" spans="1:2">
      <c r="A99" t="s">
        <v>268</v>
      </c>
      <c r="B99">
        <f>[4]p73!B99</f>
        <v>0</v>
      </c>
    </row>
    <row r="100" spans="1:2">
      <c r="A100" t="s">
        <v>269</v>
      </c>
      <c r="B100">
        <f>[4]p73!B100</f>
        <v>0</v>
      </c>
    </row>
    <row r="101" spans="1:2">
      <c r="A101" t="s">
        <v>270</v>
      </c>
      <c r="B101">
        <f>[4]p73!B101</f>
        <v>0</v>
      </c>
    </row>
    <row r="102" spans="1:2">
      <c r="A102" t="s">
        <v>271</v>
      </c>
      <c r="B102">
        <f>[4]p73!B102</f>
        <v>0</v>
      </c>
    </row>
    <row r="103" spans="1:2">
      <c r="A103" t="s">
        <v>272</v>
      </c>
      <c r="B103">
        <f>[4]p73!B103</f>
        <v>0</v>
      </c>
    </row>
    <row r="104" spans="1:2">
      <c r="A104" t="s">
        <v>273</v>
      </c>
      <c r="B104">
        <f>[4]p73!B104</f>
        <v>0</v>
      </c>
    </row>
    <row r="105" spans="1:2">
      <c r="A105" t="s">
        <v>274</v>
      </c>
      <c r="B105">
        <f>[4]p73!B105</f>
        <v>0</v>
      </c>
    </row>
    <row r="106" spans="1:2">
      <c r="A106" t="s">
        <v>275</v>
      </c>
      <c r="B106">
        <f>[4]p73!B106</f>
        <v>0</v>
      </c>
    </row>
    <row r="107" spans="1:2">
      <c r="A107" t="s">
        <v>276</v>
      </c>
      <c r="B107">
        <f>[4]p73!B107</f>
        <v>0</v>
      </c>
    </row>
    <row r="108" spans="1:2">
      <c r="A108" t="s">
        <v>277</v>
      </c>
      <c r="B108">
        <f>[4]p73!B108</f>
        <v>0</v>
      </c>
    </row>
    <row r="109" spans="1:2">
      <c r="A109" t="s">
        <v>278</v>
      </c>
      <c r="B109">
        <f>[4]p73!B109</f>
        <v>0</v>
      </c>
    </row>
    <row r="110" spans="1:2">
      <c r="A110" t="s">
        <v>279</v>
      </c>
      <c r="B110">
        <f>[4]p73!B110</f>
        <v>0</v>
      </c>
    </row>
    <row r="111" spans="1:2">
      <c r="A111" t="s">
        <v>280</v>
      </c>
      <c r="B111">
        <f>[4]p73!B111</f>
        <v>0</v>
      </c>
    </row>
    <row r="112" spans="1:2">
      <c r="A112" t="s">
        <v>281</v>
      </c>
      <c r="B112">
        <f>[4]p73!B112</f>
        <v>0</v>
      </c>
    </row>
    <row r="113" spans="1:2">
      <c r="A113" t="s">
        <v>282</v>
      </c>
      <c r="B113">
        <f>[4]p73!B113</f>
        <v>0</v>
      </c>
    </row>
    <row r="114" spans="1:2">
      <c r="A114" t="s">
        <v>283</v>
      </c>
      <c r="B114">
        <f>[4]p73!B114</f>
        <v>0</v>
      </c>
    </row>
    <row r="115" spans="1:2">
      <c r="A115" t="s">
        <v>284</v>
      </c>
      <c r="B115">
        <f>[4]p73!B115</f>
        <v>0</v>
      </c>
    </row>
    <row r="116" spans="1:2">
      <c r="A116" t="s">
        <v>285</v>
      </c>
      <c r="B116">
        <f>[4]p73!B116</f>
        <v>0</v>
      </c>
    </row>
    <row r="117" spans="1:2">
      <c r="A117" t="s">
        <v>286</v>
      </c>
      <c r="B117">
        <f>[4]p73!B117</f>
        <v>0</v>
      </c>
    </row>
    <row r="118" spans="1:2">
      <c r="A118" t="s">
        <v>287</v>
      </c>
      <c r="B118">
        <f>[4]p73!B118</f>
        <v>0</v>
      </c>
    </row>
    <row r="119" spans="1:2">
      <c r="A119" t="s">
        <v>288</v>
      </c>
      <c r="B119">
        <f>[4]p73!B119</f>
        <v>0</v>
      </c>
    </row>
    <row r="120" spans="1:2">
      <c r="A120" t="s">
        <v>289</v>
      </c>
      <c r="B120">
        <f>[4]p73!B120</f>
        <v>0</v>
      </c>
    </row>
    <row r="121" spans="1:2">
      <c r="A121" t="s">
        <v>290</v>
      </c>
      <c r="B121">
        <f>[4]p73!B121</f>
        <v>0</v>
      </c>
    </row>
    <row r="122" spans="1:2">
      <c r="A122" t="s">
        <v>291</v>
      </c>
      <c r="B122">
        <f>[4]p73!B122</f>
        <v>0</v>
      </c>
    </row>
    <row r="123" spans="1:2">
      <c r="A123" t="s">
        <v>292</v>
      </c>
      <c r="B123">
        <f>[4]p73!B123</f>
        <v>0</v>
      </c>
    </row>
    <row r="124" spans="1:2">
      <c r="A124" t="s">
        <v>293</v>
      </c>
      <c r="B124">
        <f>[4]p73!B124</f>
        <v>0</v>
      </c>
    </row>
    <row r="125" spans="1:2">
      <c r="A125" t="s">
        <v>294</v>
      </c>
      <c r="B125">
        <f>[4]p73!B125</f>
        <v>0</v>
      </c>
    </row>
    <row r="126" spans="1:2">
      <c r="A126" t="s">
        <v>295</v>
      </c>
      <c r="B126">
        <f>[4]p73!B126</f>
        <v>0</v>
      </c>
    </row>
    <row r="127" spans="1:2">
      <c r="A127" t="s">
        <v>296</v>
      </c>
      <c r="B127">
        <f>[4]p73!B127</f>
        <v>0</v>
      </c>
    </row>
    <row r="128" spans="1:2">
      <c r="A128" t="s">
        <v>297</v>
      </c>
      <c r="B128">
        <f>[4]p73!B128</f>
        <v>0</v>
      </c>
    </row>
    <row r="129" spans="1:2">
      <c r="A129" t="s">
        <v>298</v>
      </c>
      <c r="B129">
        <f>[4]p73!B129</f>
        <v>0</v>
      </c>
    </row>
    <row r="130" spans="1:2">
      <c r="A130" t="s">
        <v>299</v>
      </c>
      <c r="B130">
        <f>[4]p73!B130</f>
        <v>0</v>
      </c>
    </row>
    <row r="131" spans="1:2">
      <c r="A131" t="s">
        <v>300</v>
      </c>
      <c r="B131">
        <f>[4]p73!B131</f>
        <v>0</v>
      </c>
    </row>
    <row r="132" spans="1:2">
      <c r="A132" t="s">
        <v>301</v>
      </c>
      <c r="B132">
        <f>[4]p73!B132</f>
        <v>0</v>
      </c>
    </row>
    <row r="133" spans="1:2">
      <c r="A133" t="s">
        <v>302</v>
      </c>
      <c r="B133">
        <f>[4]p73!B133</f>
        <v>0</v>
      </c>
    </row>
    <row r="134" spans="1:2">
      <c r="A134" t="s">
        <v>303</v>
      </c>
      <c r="B134">
        <f>[4]p73!B134</f>
        <v>0</v>
      </c>
    </row>
    <row r="135" spans="1:2">
      <c r="A135" t="s">
        <v>304</v>
      </c>
      <c r="B135">
        <f>[4]p73!B135</f>
        <v>0</v>
      </c>
    </row>
    <row r="136" spans="1:2">
      <c r="A136" t="s">
        <v>305</v>
      </c>
      <c r="B136">
        <f>[4]p73!B136</f>
        <v>0</v>
      </c>
    </row>
    <row r="137" spans="1:2">
      <c r="A137" t="s">
        <v>306</v>
      </c>
      <c r="B137">
        <f>[4]p73!B137</f>
        <v>0</v>
      </c>
    </row>
    <row r="138" spans="1:2">
      <c r="A138" t="s">
        <v>307</v>
      </c>
      <c r="B138">
        <f>[4]p73!B138</f>
        <v>0</v>
      </c>
    </row>
    <row r="139" spans="1:2">
      <c r="A139" t="s">
        <v>308</v>
      </c>
      <c r="B139">
        <f>[4]p73!B139</f>
        <v>0</v>
      </c>
    </row>
    <row r="140" spans="1:2">
      <c r="A140" t="s">
        <v>309</v>
      </c>
      <c r="B140">
        <f>[4]p73!B140</f>
        <v>0</v>
      </c>
    </row>
    <row r="141" spans="1:2">
      <c r="A141" t="s">
        <v>310</v>
      </c>
      <c r="B141">
        <f>[4]p73!B141</f>
        <v>0</v>
      </c>
    </row>
    <row r="142" spans="1:2">
      <c r="A142" t="s">
        <v>311</v>
      </c>
      <c r="B142">
        <f>[4]p73!B142</f>
        <v>0</v>
      </c>
    </row>
    <row r="143" spans="1:2">
      <c r="A143" t="s">
        <v>312</v>
      </c>
      <c r="B143">
        <f>[4]p73!B143</f>
        <v>0</v>
      </c>
    </row>
    <row r="144" spans="1:2">
      <c r="A144" t="s">
        <v>313</v>
      </c>
      <c r="B144">
        <f>[4]p73!B144</f>
        <v>0</v>
      </c>
    </row>
    <row r="145" spans="1:2">
      <c r="A145" t="s">
        <v>314</v>
      </c>
      <c r="B145">
        <f>[4]p73!B145</f>
        <v>0</v>
      </c>
    </row>
    <row r="146" spans="1:2">
      <c r="A146" t="s">
        <v>315</v>
      </c>
      <c r="B146">
        <f>[4]p73!B146</f>
        <v>0</v>
      </c>
    </row>
    <row r="147" spans="1:2">
      <c r="A147" t="s">
        <v>316</v>
      </c>
      <c r="B147">
        <f>[4]p73!B147</f>
        <v>0</v>
      </c>
    </row>
    <row r="148" spans="1:2">
      <c r="A148" t="s">
        <v>317</v>
      </c>
      <c r="B148">
        <f>[4]p73!B148</f>
        <v>0</v>
      </c>
    </row>
    <row r="149" spans="1:2">
      <c r="A149" t="s">
        <v>318</v>
      </c>
      <c r="B149">
        <f>[4]p73!B149</f>
        <v>0</v>
      </c>
    </row>
    <row r="150" spans="1:2">
      <c r="A150" t="s">
        <v>319</v>
      </c>
      <c r="B150">
        <f>[4]p73!B150</f>
        <v>0</v>
      </c>
    </row>
    <row r="151" spans="1:2">
      <c r="A151" t="s">
        <v>320</v>
      </c>
      <c r="B151">
        <f>[4]p73!B151</f>
        <v>0</v>
      </c>
    </row>
    <row r="152" spans="1:2">
      <c r="A152" t="s">
        <v>321</v>
      </c>
      <c r="B152">
        <f>[4]p73!B152</f>
        <v>0</v>
      </c>
    </row>
    <row r="153" spans="1:2">
      <c r="A153" t="s">
        <v>322</v>
      </c>
      <c r="B153">
        <f>[4]p73!B153</f>
        <v>0</v>
      </c>
    </row>
    <row r="154" spans="1:2">
      <c r="A154" t="s">
        <v>323</v>
      </c>
      <c r="B154">
        <f>[4]p73!B154</f>
        <v>0</v>
      </c>
    </row>
    <row r="155" spans="1:2">
      <c r="A155" t="s">
        <v>324</v>
      </c>
      <c r="B155">
        <f>[4]p73!B155</f>
        <v>0</v>
      </c>
    </row>
    <row r="156" spans="1:2">
      <c r="A156" t="s">
        <v>325</v>
      </c>
      <c r="B156">
        <f>[4]p73!B156</f>
        <v>0</v>
      </c>
    </row>
    <row r="157" spans="1:2">
      <c r="A157" t="s">
        <v>326</v>
      </c>
      <c r="B157">
        <f>[4]p73!B157</f>
        <v>0</v>
      </c>
    </row>
    <row r="158" spans="1:2">
      <c r="A158" t="s">
        <v>327</v>
      </c>
      <c r="B158">
        <f>[4]p73!B158</f>
        <v>0</v>
      </c>
    </row>
    <row r="159" spans="1:2">
      <c r="A159" t="s">
        <v>328</v>
      </c>
      <c r="B159">
        <f>[4]p73!B159</f>
        <v>0</v>
      </c>
    </row>
    <row r="160" spans="1:2">
      <c r="A160" t="s">
        <v>329</v>
      </c>
      <c r="B160">
        <f>[4]p73!B160</f>
        <v>0</v>
      </c>
    </row>
    <row r="161" spans="1:2">
      <c r="A161" t="s">
        <v>330</v>
      </c>
      <c r="B161">
        <f>[4]p73!B161</f>
        <v>0</v>
      </c>
    </row>
    <row r="162" spans="1:2">
      <c r="A162" t="s">
        <v>331</v>
      </c>
      <c r="B162">
        <f>[4]p73!B162</f>
        <v>0</v>
      </c>
    </row>
    <row r="163" spans="1:2">
      <c r="A163" t="s">
        <v>332</v>
      </c>
      <c r="B163">
        <f>[4]p73!B163</f>
        <v>0</v>
      </c>
    </row>
    <row r="164" spans="1:2">
      <c r="A164" t="s">
        <v>333</v>
      </c>
      <c r="B164">
        <f>[4]p73!B164</f>
        <v>0</v>
      </c>
    </row>
    <row r="165" spans="1:2">
      <c r="A165" t="s">
        <v>334</v>
      </c>
      <c r="B165">
        <f>[4]p73!B165</f>
        <v>0</v>
      </c>
    </row>
    <row r="166" spans="1:2">
      <c r="A166" t="s">
        <v>335</v>
      </c>
      <c r="B166">
        <f>[4]p73!B166</f>
        <v>0</v>
      </c>
    </row>
    <row r="167" spans="1:2">
      <c r="A167" t="s">
        <v>336</v>
      </c>
      <c r="B167">
        <f>[4]p73!B167</f>
        <v>0</v>
      </c>
    </row>
    <row r="168" spans="1:2">
      <c r="A168" t="s">
        <v>337</v>
      </c>
      <c r="B168">
        <f>[4]p73!B168</f>
        <v>0</v>
      </c>
    </row>
    <row r="169" spans="1:2">
      <c r="A169" t="s">
        <v>338</v>
      </c>
      <c r="B169">
        <f>[4]p73!B169</f>
        <v>0</v>
      </c>
    </row>
    <row r="170" spans="1:2">
      <c r="A170" t="s">
        <v>339</v>
      </c>
      <c r="B170">
        <f>[4]p73!B170</f>
        <v>0</v>
      </c>
    </row>
    <row r="171" spans="1:2">
      <c r="A171" t="s">
        <v>340</v>
      </c>
      <c r="B171">
        <f>[4]p73!B171</f>
        <v>0</v>
      </c>
    </row>
    <row r="172" spans="1:2">
      <c r="A172" t="s">
        <v>341</v>
      </c>
      <c r="B172">
        <f>[4]p73!B172</f>
        <v>0</v>
      </c>
    </row>
    <row r="173" spans="1:2">
      <c r="A173" t="s">
        <v>342</v>
      </c>
      <c r="B173">
        <f>[4]p73!B173</f>
        <v>0</v>
      </c>
    </row>
    <row r="174" spans="1:2">
      <c r="A174" t="s">
        <v>343</v>
      </c>
      <c r="B174">
        <f>[4]p73!B174</f>
        <v>0</v>
      </c>
    </row>
    <row r="175" spans="1:2">
      <c r="A175" t="s">
        <v>344</v>
      </c>
      <c r="B175">
        <f>[4]p73!B175</f>
        <v>0</v>
      </c>
    </row>
    <row r="176" spans="1:2">
      <c r="A176" t="s">
        <v>345</v>
      </c>
      <c r="B176">
        <f>[4]p73!B176</f>
        <v>0</v>
      </c>
    </row>
    <row r="177" spans="1:2">
      <c r="A177" t="s">
        <v>346</v>
      </c>
      <c r="B177">
        <f>[4]p73!B177</f>
        <v>0</v>
      </c>
    </row>
    <row r="178" spans="1:2">
      <c r="A178" t="s">
        <v>347</v>
      </c>
      <c r="B178">
        <f>[4]p73!B178</f>
        <v>0</v>
      </c>
    </row>
    <row r="179" spans="1:2">
      <c r="A179" t="s">
        <v>348</v>
      </c>
      <c r="B179">
        <f>[4]p73!B179</f>
        <v>0</v>
      </c>
    </row>
    <row r="180" spans="1:2">
      <c r="A180" t="s">
        <v>349</v>
      </c>
      <c r="B180">
        <f>[4]p73!B180</f>
        <v>0</v>
      </c>
    </row>
    <row r="181" spans="1:2">
      <c r="A181" t="s">
        <v>350</v>
      </c>
      <c r="B181">
        <f>[4]p73!B181</f>
        <v>0</v>
      </c>
    </row>
    <row r="182" spans="1:2">
      <c r="A182" t="s">
        <v>351</v>
      </c>
      <c r="B182">
        <f>[4]p73!B182</f>
        <v>0</v>
      </c>
    </row>
    <row r="183" spans="1:2">
      <c r="A183" t="s">
        <v>352</v>
      </c>
      <c r="B183">
        <f>[4]p73!B183</f>
        <v>0</v>
      </c>
    </row>
    <row r="184" spans="1:2">
      <c r="A184" t="s">
        <v>353</v>
      </c>
      <c r="B184">
        <f>[4]p73!B184</f>
        <v>0</v>
      </c>
    </row>
    <row r="185" spans="1:2">
      <c r="A185" t="s">
        <v>354</v>
      </c>
      <c r="B185">
        <f>[4]p73!B185</f>
        <v>0</v>
      </c>
    </row>
    <row r="186" spans="1:2">
      <c r="A186" t="s">
        <v>355</v>
      </c>
      <c r="B186">
        <f>[4]p73!B186</f>
        <v>0</v>
      </c>
    </row>
    <row r="187" spans="1:2">
      <c r="A187" t="s">
        <v>356</v>
      </c>
      <c r="B187">
        <f>[4]p73!B187</f>
        <v>0</v>
      </c>
    </row>
    <row r="188" spans="1:2">
      <c r="A188" t="s">
        <v>357</v>
      </c>
      <c r="B188">
        <f>[4]p73!B188</f>
        <v>0</v>
      </c>
    </row>
    <row r="189" spans="1:2">
      <c r="A189" t="s">
        <v>358</v>
      </c>
      <c r="B189">
        <f>[4]p73!B189</f>
        <v>0</v>
      </c>
    </row>
    <row r="190" spans="1:2">
      <c r="A190" t="s">
        <v>359</v>
      </c>
      <c r="B190">
        <f>[4]p73!B190</f>
        <v>0</v>
      </c>
    </row>
    <row r="191" spans="1:2">
      <c r="A191" t="s">
        <v>360</v>
      </c>
      <c r="B191">
        <f>[4]p73!B191</f>
        <v>0</v>
      </c>
    </row>
    <row r="192" spans="1:2">
      <c r="A192" t="s">
        <v>361</v>
      </c>
      <c r="B192">
        <f>[4]p73!B192</f>
        <v>0</v>
      </c>
    </row>
    <row r="193" spans="1:2">
      <c r="A193" t="s">
        <v>362</v>
      </c>
      <c r="B193">
        <f>[4]p73!B193</f>
        <v>0</v>
      </c>
    </row>
    <row r="194" spans="1:2">
      <c r="A194" t="s">
        <v>363</v>
      </c>
      <c r="B194">
        <f>[4]p73!B194</f>
        <v>0</v>
      </c>
    </row>
    <row r="195" spans="1:2">
      <c r="A195" t="s">
        <v>364</v>
      </c>
      <c r="B195">
        <f>[4]p73!B195</f>
        <v>0</v>
      </c>
    </row>
    <row r="196" spans="1:2">
      <c r="A196" t="s">
        <v>365</v>
      </c>
      <c r="B196">
        <f>[4]p73!B196</f>
        <v>0</v>
      </c>
    </row>
    <row r="197" spans="1:2">
      <c r="A197" t="s">
        <v>366</v>
      </c>
      <c r="B197">
        <f>[4]p73!B197</f>
        <v>0</v>
      </c>
    </row>
    <row r="198" spans="1:2">
      <c r="A198" t="s">
        <v>367</v>
      </c>
      <c r="B198">
        <f>[4]p73!B198</f>
        <v>0</v>
      </c>
    </row>
    <row r="199" spans="1:2">
      <c r="A199" t="s">
        <v>368</v>
      </c>
      <c r="B199">
        <f>[4]p73!B199</f>
        <v>0</v>
      </c>
    </row>
    <row r="200" spans="1:2">
      <c r="A200" t="s">
        <v>369</v>
      </c>
      <c r="B200">
        <f>[4]p73!B200</f>
        <v>0</v>
      </c>
    </row>
    <row r="201" spans="1:2">
      <c r="A201" t="s">
        <v>370</v>
      </c>
      <c r="B201">
        <f>[4]p73!B201</f>
        <v>0</v>
      </c>
    </row>
    <row r="202" spans="1:2">
      <c r="A202" t="s">
        <v>371</v>
      </c>
      <c r="B202">
        <f>[4]p73!B202</f>
        <v>0</v>
      </c>
    </row>
    <row r="203" spans="1:2">
      <c r="A203" t="s">
        <v>372</v>
      </c>
      <c r="B203">
        <f>[4]p73!B203</f>
        <v>0</v>
      </c>
    </row>
    <row r="204" spans="1:2">
      <c r="A204" t="s">
        <v>373</v>
      </c>
      <c r="B204">
        <f>[4]p73!B204</f>
        <v>0</v>
      </c>
    </row>
    <row r="205" spans="1:2">
      <c r="A205" t="s">
        <v>374</v>
      </c>
      <c r="B205">
        <f>[4]p73!B205</f>
        <v>0</v>
      </c>
    </row>
    <row r="206" spans="1:2">
      <c r="A206" t="s">
        <v>375</v>
      </c>
      <c r="B206">
        <f>[4]p73!B206</f>
        <v>0</v>
      </c>
    </row>
    <row r="207" spans="1:2">
      <c r="A207" t="s">
        <v>376</v>
      </c>
      <c r="B207">
        <f>[4]p73!B207</f>
        <v>0</v>
      </c>
    </row>
    <row r="208" spans="1:2">
      <c r="A208" t="s">
        <v>377</v>
      </c>
      <c r="B208">
        <f>[4]p73!B208</f>
        <v>0</v>
      </c>
    </row>
    <row r="209" spans="1:2">
      <c r="A209" t="s">
        <v>378</v>
      </c>
      <c r="B209">
        <f>[4]p73!B209</f>
        <v>0</v>
      </c>
    </row>
    <row r="210" spans="1:2">
      <c r="A210" t="s">
        <v>379</v>
      </c>
      <c r="B210">
        <f>[4]p73!B210</f>
        <v>0</v>
      </c>
    </row>
    <row r="211" spans="1:2">
      <c r="A211" t="s">
        <v>380</v>
      </c>
      <c r="B211">
        <f>[4]p73!B211</f>
        <v>0</v>
      </c>
    </row>
    <row r="212" spans="1:2">
      <c r="A212" t="s">
        <v>381</v>
      </c>
      <c r="B212">
        <f>[4]p73!B212</f>
        <v>0</v>
      </c>
    </row>
    <row r="213" spans="1:2">
      <c r="A213" t="s">
        <v>382</v>
      </c>
      <c r="B213">
        <f>[4]p73!B213</f>
        <v>0</v>
      </c>
    </row>
    <row r="214" spans="1:2">
      <c r="A214" t="s">
        <v>137</v>
      </c>
      <c r="B214">
        <f>[4]p73!B214</f>
        <v>0</v>
      </c>
    </row>
    <row r="215" spans="1:2">
      <c r="A215" t="s">
        <v>383</v>
      </c>
      <c r="B215">
        <f>[4]p73!B215</f>
        <v>0</v>
      </c>
    </row>
    <row r="216" spans="1:2">
      <c r="A216" t="s">
        <v>384</v>
      </c>
      <c r="B216">
        <f>[4]p73!B216</f>
        <v>0</v>
      </c>
    </row>
    <row r="217" spans="1:2">
      <c r="A217" t="s">
        <v>385</v>
      </c>
      <c r="B217">
        <f>[4]p73!B217</f>
        <v>0</v>
      </c>
    </row>
    <row r="218" spans="1:2">
      <c r="A218" t="s">
        <v>386</v>
      </c>
      <c r="B218">
        <f>[4]p73!B218</f>
        <v>0</v>
      </c>
    </row>
    <row r="219" spans="1:2">
      <c r="A219" t="s">
        <v>387</v>
      </c>
      <c r="B219">
        <f>[4]p73!B219</f>
        <v>0</v>
      </c>
    </row>
    <row r="220" spans="1:2">
      <c r="A220" t="s">
        <v>388</v>
      </c>
      <c r="B220">
        <f>[4]p73!B220</f>
        <v>0</v>
      </c>
    </row>
    <row r="221" spans="1:2">
      <c r="A221" t="s">
        <v>145</v>
      </c>
      <c r="B221">
        <f>[4]p73!B221</f>
        <v>0</v>
      </c>
    </row>
    <row r="222" spans="1:2">
      <c r="A222" t="s">
        <v>146</v>
      </c>
      <c r="B222">
        <f>[4]p73!B222</f>
        <v>0</v>
      </c>
    </row>
    <row r="223" spans="1:2">
      <c r="A223" t="s">
        <v>389</v>
      </c>
      <c r="B223">
        <f>[4]p73!B223</f>
        <v>0</v>
      </c>
    </row>
    <row r="224" spans="1:2">
      <c r="A224" t="s">
        <v>390</v>
      </c>
      <c r="B224">
        <f>[4]p73!B224</f>
        <v>0</v>
      </c>
    </row>
    <row r="225" spans="1:2">
      <c r="A225" t="s">
        <v>391</v>
      </c>
      <c r="B225">
        <f>[4]p73!B225</f>
        <v>0</v>
      </c>
    </row>
    <row r="226" spans="1:2">
      <c r="A226" t="s">
        <v>392</v>
      </c>
      <c r="B226">
        <f>[4]p73!B226</f>
        <v>0</v>
      </c>
    </row>
    <row r="227" spans="1:2">
      <c r="A227" t="s">
        <v>152</v>
      </c>
      <c r="B227">
        <f>[4]p73!B227</f>
        <v>0</v>
      </c>
    </row>
    <row r="228" spans="1:2">
      <c r="A228" t="s">
        <v>393</v>
      </c>
      <c r="B228">
        <f>[4]p73!B228</f>
        <v>0</v>
      </c>
    </row>
    <row r="229" spans="1:2">
      <c r="A229" t="s">
        <v>394</v>
      </c>
      <c r="B229">
        <f>[4]p73!B229</f>
        <v>0</v>
      </c>
    </row>
    <row r="230" spans="1:2">
      <c r="A230" t="s">
        <v>395</v>
      </c>
      <c r="B230">
        <f>[4]p73!B230</f>
        <v>0</v>
      </c>
    </row>
    <row r="231" spans="1:2">
      <c r="A231" t="s">
        <v>396</v>
      </c>
      <c r="B231">
        <f>[4]p73!B231</f>
        <v>0</v>
      </c>
    </row>
    <row r="232" spans="1:2">
      <c r="A232" t="s">
        <v>397</v>
      </c>
      <c r="B232">
        <f>[4]p73!B232</f>
        <v>0</v>
      </c>
    </row>
    <row r="233" spans="1:2">
      <c r="A233" t="s">
        <v>398</v>
      </c>
      <c r="B233">
        <f>[4]p73!B233</f>
        <v>0</v>
      </c>
    </row>
    <row r="234" spans="1:2">
      <c r="A234" t="s">
        <v>243</v>
      </c>
      <c r="B234">
        <f>[4]p73!B234</f>
        <v>0</v>
      </c>
    </row>
    <row r="235" spans="1:2">
      <c r="A235" t="s">
        <v>399</v>
      </c>
      <c r="B235">
        <f>[4]p73!B235</f>
        <v>0</v>
      </c>
    </row>
    <row r="236" spans="1:2">
      <c r="A236" t="s">
        <v>400</v>
      </c>
      <c r="B236">
        <f>[4]p73!B236</f>
        <v>0</v>
      </c>
    </row>
    <row r="237" spans="1:2">
      <c r="A237" t="s">
        <v>401</v>
      </c>
      <c r="B237">
        <f>[4]p73!B237</f>
        <v>0</v>
      </c>
    </row>
    <row r="238" spans="1:2">
      <c r="A238" t="s">
        <v>402</v>
      </c>
      <c r="B238">
        <f>[4]p73!B238</f>
        <v>0</v>
      </c>
    </row>
    <row r="239" spans="1:2">
      <c r="A239" t="s">
        <v>403</v>
      </c>
      <c r="B239">
        <f>[4]p73!B239</f>
        <v>0</v>
      </c>
    </row>
    <row r="240" spans="1:2">
      <c r="A240" t="s">
        <v>404</v>
      </c>
      <c r="B240">
        <f>[4]p73!B240</f>
        <v>0</v>
      </c>
    </row>
    <row r="241" spans="1:2">
      <c r="A241" t="s">
        <v>405</v>
      </c>
      <c r="B241">
        <f>[4]p73!B241</f>
        <v>0</v>
      </c>
    </row>
    <row r="242" spans="1:2">
      <c r="A242" t="s">
        <v>406</v>
      </c>
      <c r="B242">
        <f>[4]p73!B242</f>
        <v>0</v>
      </c>
    </row>
    <row r="243" spans="1:2">
      <c r="A243" t="s">
        <v>407</v>
      </c>
      <c r="B243">
        <f>[4]p73!B243</f>
        <v>0</v>
      </c>
    </row>
    <row r="244" spans="1:2">
      <c r="A244" t="s">
        <v>408</v>
      </c>
      <c r="B244">
        <f>[4]p73!B244</f>
        <v>0</v>
      </c>
    </row>
    <row r="245" spans="1:2">
      <c r="A245" t="s">
        <v>409</v>
      </c>
      <c r="B245">
        <f>[4]p73!B245</f>
        <v>0</v>
      </c>
    </row>
    <row r="246" spans="1:2">
      <c r="A246" t="s">
        <v>410</v>
      </c>
      <c r="B246">
        <f>[4]p73!B246</f>
        <v>0</v>
      </c>
    </row>
    <row r="247" spans="1:2">
      <c r="A247" t="s">
        <v>411</v>
      </c>
      <c r="B247">
        <f>[4]p73!B247</f>
        <v>0</v>
      </c>
    </row>
    <row r="248" spans="1:2">
      <c r="A248" t="s">
        <v>412</v>
      </c>
      <c r="B248">
        <f>[4]p73!B248</f>
        <v>0</v>
      </c>
    </row>
    <row r="249" spans="1:2">
      <c r="A249" t="s">
        <v>413</v>
      </c>
      <c r="B249">
        <f>[4]p73!B249</f>
        <v>0</v>
      </c>
    </row>
    <row r="250" spans="1:2">
      <c r="A250" t="s">
        <v>414</v>
      </c>
      <c r="B250">
        <f>[4]p73!B250</f>
        <v>0</v>
      </c>
    </row>
    <row r="251" spans="1:2">
      <c r="A251" t="s">
        <v>415</v>
      </c>
      <c r="B251">
        <f>[4]p73!B251</f>
        <v>0</v>
      </c>
    </row>
    <row r="252" spans="1:2">
      <c r="A252" t="s">
        <v>416</v>
      </c>
      <c r="B252">
        <f>[4]p73!B252</f>
        <v>0</v>
      </c>
    </row>
    <row r="253" spans="1:2">
      <c r="A253" t="s">
        <v>417</v>
      </c>
      <c r="B253">
        <f>[4]p73!B253</f>
        <v>0</v>
      </c>
    </row>
    <row r="254" spans="1:2">
      <c r="A254" t="s">
        <v>418</v>
      </c>
      <c r="B254">
        <f>[4]p73!B254</f>
        <v>0</v>
      </c>
    </row>
    <row r="255" spans="1:2">
      <c r="A255" t="s">
        <v>419</v>
      </c>
      <c r="B255">
        <f>[4]p73!B255</f>
        <v>0</v>
      </c>
    </row>
    <row r="256" spans="1:2">
      <c r="A256" t="s">
        <v>420</v>
      </c>
      <c r="B256">
        <f>[4]p73!B256</f>
        <v>0</v>
      </c>
    </row>
    <row r="257" spans="1:2">
      <c r="A257" t="s">
        <v>421</v>
      </c>
      <c r="B257">
        <f>[4]p73!B257</f>
        <v>0</v>
      </c>
    </row>
    <row r="258" spans="1:2">
      <c r="A258" t="s">
        <v>422</v>
      </c>
      <c r="B258">
        <f>[4]p73!B258</f>
        <v>0</v>
      </c>
    </row>
    <row r="259" spans="1:2">
      <c r="A259" t="s">
        <v>423</v>
      </c>
      <c r="B259">
        <f>[4]p73!B259</f>
        <v>0</v>
      </c>
    </row>
    <row r="260" spans="1:2">
      <c r="A260" t="s">
        <v>1065</v>
      </c>
      <c r="B260">
        <f>[4]p73!B260</f>
        <v>0</v>
      </c>
    </row>
    <row r="261" spans="1:2">
      <c r="A261" t="s">
        <v>1066</v>
      </c>
      <c r="B261">
        <f>[4]p73!B261</f>
        <v>0</v>
      </c>
    </row>
    <row r="262" spans="1:2">
      <c r="A262" t="s">
        <v>227</v>
      </c>
      <c r="B262">
        <f>[4]p73!B262</f>
        <v>0</v>
      </c>
    </row>
    <row r="263" spans="1:2">
      <c r="A263" t="s">
        <v>228</v>
      </c>
      <c r="B263">
        <f>[4]p73!B263</f>
        <v>0</v>
      </c>
    </row>
    <row r="264" spans="1:2">
      <c r="A264" t="s">
        <v>346</v>
      </c>
      <c r="B264">
        <f>[4]p73!B264</f>
        <v>0</v>
      </c>
    </row>
    <row r="265" spans="1:2">
      <c r="A265" t="s">
        <v>355</v>
      </c>
      <c r="B265">
        <f>[4]p73!B265</f>
        <v>0</v>
      </c>
    </row>
    <row r="266" spans="1:2">
      <c r="A266" t="s">
        <v>338</v>
      </c>
      <c r="B266">
        <f>[4]p73!B266</f>
        <v>0</v>
      </c>
    </row>
    <row r="267" spans="1:2">
      <c r="A267" t="s">
        <v>339</v>
      </c>
      <c r="B267">
        <f>[4]p73!B267</f>
        <v>0</v>
      </c>
    </row>
    <row r="268" spans="1:2">
      <c r="A268" t="s">
        <v>1067</v>
      </c>
      <c r="B268">
        <f>[4]p73!B268</f>
        <v>0</v>
      </c>
    </row>
    <row r="269" spans="1:2">
      <c r="A269" t="s">
        <v>1068</v>
      </c>
      <c r="B269">
        <f>[4]p73!B269</f>
        <v>0</v>
      </c>
    </row>
    <row r="270" spans="1:2">
      <c r="A270" t="s">
        <v>1069</v>
      </c>
      <c r="B270">
        <f>[4]p73!B270</f>
        <v>0</v>
      </c>
    </row>
    <row r="271" spans="1:2">
      <c r="A271" t="s">
        <v>1070</v>
      </c>
      <c r="B271">
        <f>[4]p73!B271</f>
        <v>0</v>
      </c>
    </row>
    <row r="272" spans="1:2">
      <c r="A272" t="s">
        <v>1071</v>
      </c>
      <c r="B272">
        <f>[4]p73!B272</f>
        <v>0</v>
      </c>
    </row>
    <row r="273" spans="1:2">
      <c r="A273" t="s">
        <v>1072</v>
      </c>
      <c r="B273">
        <f>[4]p73!B273</f>
        <v>0</v>
      </c>
    </row>
    <row r="274" spans="1:2">
      <c r="A274" t="s">
        <v>1073</v>
      </c>
      <c r="B274">
        <f>[4]p73!B274</f>
        <v>0</v>
      </c>
    </row>
    <row r="275" spans="1:2">
      <c r="A275" t="s">
        <v>1087</v>
      </c>
      <c r="B275">
        <f>[4]p73!B275</f>
        <v>0</v>
      </c>
    </row>
    <row r="276" spans="1:2">
      <c r="A276" t="s">
        <v>1088</v>
      </c>
      <c r="B276">
        <f>[4]p73!B276</f>
        <v>0</v>
      </c>
    </row>
    <row r="277" spans="1:2">
      <c r="A277" t="s">
        <v>1091</v>
      </c>
      <c r="B277">
        <f>[4]p73!B277</f>
        <v>0</v>
      </c>
    </row>
    <row r="278" spans="1:2">
      <c r="A278" t="s">
        <v>1092</v>
      </c>
      <c r="B278">
        <f>[4]p73!B278</f>
        <v>0</v>
      </c>
    </row>
    <row r="279" spans="1:2">
      <c r="A279" t="s">
        <v>1093</v>
      </c>
      <c r="B279">
        <f>[4]p73!B279</f>
        <v>0</v>
      </c>
    </row>
    <row r="280" spans="1:2">
      <c r="A280" t="s">
        <v>1094</v>
      </c>
      <c r="B280">
        <f>[4]p73!B280</f>
        <v>0</v>
      </c>
    </row>
    <row r="281" spans="1:2">
      <c r="A281" t="s">
        <v>1099</v>
      </c>
      <c r="B281">
        <f>[4]p73!B281</f>
        <v>0</v>
      </c>
    </row>
    <row r="282" spans="1:2">
      <c r="A282" t="s">
        <v>1100</v>
      </c>
      <c r="B282">
        <f>[4]p73!B282</f>
        <v>0</v>
      </c>
    </row>
    <row r="283" spans="1:2">
      <c r="A283" t="s">
        <v>1095</v>
      </c>
      <c r="B283">
        <f>[4]p73!B283</f>
        <v>0</v>
      </c>
    </row>
    <row r="284" spans="1:2">
      <c r="A284" t="s">
        <v>1096</v>
      </c>
      <c r="B284">
        <f>[4]p73!B284</f>
        <v>0</v>
      </c>
    </row>
    <row r="285" spans="1:2">
      <c r="A285" t="s">
        <v>1097</v>
      </c>
      <c r="B285">
        <f>[4]p73!B285</f>
        <v>0</v>
      </c>
    </row>
    <row r="286" spans="1:2">
      <c r="A286" t="s">
        <v>1101</v>
      </c>
      <c r="B286">
        <f>[4]p73!B286</f>
        <v>0</v>
      </c>
    </row>
    <row r="287" spans="1:2">
      <c r="A287" t="s">
        <v>1102</v>
      </c>
      <c r="B287">
        <f>[4]p73!B287</f>
        <v>0</v>
      </c>
    </row>
    <row r="288" spans="1:2">
      <c r="A288" t="s">
        <v>1103</v>
      </c>
      <c r="B288">
        <f>[4]p73!B288</f>
        <v>0</v>
      </c>
    </row>
    <row r="289" spans="1:2">
      <c r="A289" t="s">
        <v>1069</v>
      </c>
      <c r="B289">
        <f>[4]p73!B289</f>
        <v>0</v>
      </c>
    </row>
    <row r="290" spans="1:2">
      <c r="A290" t="s">
        <v>508</v>
      </c>
      <c r="B290">
        <f>[4]p73!B290</f>
        <v>0</v>
      </c>
    </row>
    <row r="291" spans="1:2">
      <c r="A291" t="s">
        <v>1104</v>
      </c>
      <c r="B291">
        <f>[4]p73!B291</f>
        <v>0</v>
      </c>
    </row>
  </sheetData>
  <phoneticPr fontId="33" type="noConversion"/>
  <pageMargins left="0.75" right="0.75" top="1" bottom="1" header="0.5" footer="0.5"/>
  <headerFooter alignWithMargins="0"/>
  <drawing r:id="rId1"/>
</worksheet>
</file>

<file path=xl/worksheets/sheet8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8"/>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1228</v>
      </c>
    </row>
    <row r="2" spans="1:11">
      <c r="A2">
        <v>74</v>
      </c>
      <c r="B2" t="s">
        <v>176</v>
      </c>
      <c r="C2" t="s">
        <v>177</v>
      </c>
      <c r="D2" t="s">
        <v>178</v>
      </c>
      <c r="E2" t="s">
        <v>8</v>
      </c>
      <c r="F2" t="s">
        <v>179</v>
      </c>
      <c r="G2" t="s">
        <v>10</v>
      </c>
      <c r="H2" t="s">
        <v>180</v>
      </c>
    </row>
    <row r="3" spans="1:11">
      <c r="A3" t="s">
        <v>181</v>
      </c>
      <c r="B3">
        <f>[4]p74!B3</f>
        <v>0</v>
      </c>
      <c r="C3">
        <f>[4]p74!C3</f>
        <v>0</v>
      </c>
      <c r="D3">
        <f>[4]p74!D3</f>
        <v>0</v>
      </c>
      <c r="E3">
        <f>[4]p74!E3</f>
        <v>0</v>
      </c>
      <c r="F3">
        <f>[4]p74!F3</f>
        <v>0</v>
      </c>
      <c r="G3">
        <f>[4]p74!G3</f>
        <v>0</v>
      </c>
      <c r="H3">
        <f>[4]p74!H3</f>
        <v>0</v>
      </c>
      <c r="I3">
        <f>[4]p74!I3</f>
        <v>0</v>
      </c>
      <c r="J3">
        <f>[4]p74!J3</f>
        <v>0</v>
      </c>
      <c r="K3">
        <f>[4]p74!K3</f>
        <v>0</v>
      </c>
    </row>
    <row r="4" spans="1:11">
      <c r="A4" t="s">
        <v>182</v>
      </c>
      <c r="B4">
        <f>[4]p74!B4</f>
        <v>0</v>
      </c>
      <c r="C4">
        <f>[4]p74!C4</f>
        <v>0</v>
      </c>
      <c r="D4">
        <f>[4]p74!D4</f>
        <v>0</v>
      </c>
      <c r="E4">
        <f>[4]p74!E4</f>
        <v>0</v>
      </c>
      <c r="F4">
        <f>[4]p74!F4</f>
        <v>0</v>
      </c>
      <c r="G4">
        <f>[4]p74!G4</f>
        <v>0</v>
      </c>
      <c r="H4">
        <f>[4]p74!H4</f>
        <v>0</v>
      </c>
      <c r="I4">
        <f>[4]p74!I4</f>
        <v>0</v>
      </c>
      <c r="J4">
        <f>[4]p74!J4</f>
        <v>0</v>
      </c>
      <c r="K4">
        <f>[4]p74!K4</f>
        <v>0</v>
      </c>
    </row>
    <row r="5" spans="1:11">
      <c r="A5" t="s">
        <v>183</v>
      </c>
      <c r="B5">
        <f>[4]p74!B5</f>
        <v>0</v>
      </c>
      <c r="C5">
        <f>[4]p74!C5</f>
        <v>0</v>
      </c>
      <c r="D5">
        <f>[4]p74!D5</f>
        <v>0</v>
      </c>
      <c r="E5">
        <f>[4]p74!E5</f>
        <v>0</v>
      </c>
      <c r="F5">
        <f>[4]p74!F5</f>
        <v>0</v>
      </c>
      <c r="G5">
        <f>[4]p74!G5</f>
        <v>0</v>
      </c>
      <c r="H5">
        <f>[4]p74!H5</f>
        <v>0</v>
      </c>
      <c r="I5">
        <f>[4]p74!I5</f>
        <v>0</v>
      </c>
      <c r="J5">
        <f>[4]p74!J5</f>
        <v>0</v>
      </c>
      <c r="K5">
        <f>[4]p74!K5</f>
        <v>0</v>
      </c>
    </row>
    <row r="6" spans="1:11">
      <c r="A6" t="s">
        <v>184</v>
      </c>
      <c r="B6">
        <f>[4]p74!B6</f>
        <v>0</v>
      </c>
      <c r="C6">
        <f>[4]p74!C6</f>
        <v>0</v>
      </c>
      <c r="D6">
        <f>[4]p74!D6</f>
        <v>0</v>
      </c>
      <c r="E6">
        <f>[4]p74!E6</f>
        <v>0</v>
      </c>
      <c r="F6">
        <f>[4]p74!F6</f>
        <v>0</v>
      </c>
      <c r="G6">
        <f>[4]p74!G6</f>
        <v>0</v>
      </c>
      <c r="H6">
        <f>[4]p74!H6</f>
        <v>0</v>
      </c>
      <c r="I6">
        <f>[4]p74!I6</f>
        <v>0</v>
      </c>
      <c r="J6">
        <f>[4]p74!J6</f>
        <v>0</v>
      </c>
      <c r="K6">
        <f>[4]p74!K6</f>
        <v>0</v>
      </c>
    </row>
    <row r="7" spans="1:11">
      <c r="A7" t="s">
        <v>185</v>
      </c>
      <c r="B7">
        <f>[4]p74!B7</f>
        <v>0</v>
      </c>
      <c r="C7">
        <f>[4]p74!C7</f>
        <v>0</v>
      </c>
      <c r="D7">
        <f>[4]p74!D7</f>
        <v>0</v>
      </c>
      <c r="E7">
        <f>[4]p74!E7</f>
        <v>0</v>
      </c>
      <c r="F7">
        <f>[4]p74!F7</f>
        <v>0</v>
      </c>
      <c r="G7">
        <f>[4]p74!G7</f>
        <v>0</v>
      </c>
      <c r="H7">
        <f>[4]p74!H7</f>
        <v>0</v>
      </c>
      <c r="I7">
        <f>[4]p74!I7</f>
        <v>0</v>
      </c>
      <c r="J7">
        <f>[4]p74!J7</f>
        <v>0</v>
      </c>
      <c r="K7">
        <f>[4]p74!K7</f>
        <v>0</v>
      </c>
    </row>
    <row r="8" spans="1:11">
      <c r="A8" t="s">
        <v>186</v>
      </c>
      <c r="B8">
        <f>[4]p74!B8</f>
        <v>0</v>
      </c>
      <c r="C8">
        <f>[4]p74!C8</f>
        <v>0</v>
      </c>
      <c r="D8">
        <f>[4]p74!D8</f>
        <v>0</v>
      </c>
      <c r="E8">
        <f>[4]p74!E8</f>
        <v>0</v>
      </c>
      <c r="F8">
        <f>[4]p74!F8</f>
        <v>0</v>
      </c>
      <c r="G8">
        <f>[4]p74!G8</f>
        <v>0</v>
      </c>
      <c r="H8">
        <f>[4]p74!H8</f>
        <v>0</v>
      </c>
      <c r="I8">
        <f>[4]p74!I8</f>
        <v>0</v>
      </c>
      <c r="J8">
        <f>[4]p74!J8</f>
        <v>0</v>
      </c>
      <c r="K8">
        <f>[4]p74!K8</f>
        <v>0</v>
      </c>
    </row>
    <row r="9" spans="1:11">
      <c r="A9" t="s">
        <v>187</v>
      </c>
      <c r="B9">
        <f>[4]p74!B9</f>
        <v>0</v>
      </c>
      <c r="C9">
        <f>[4]p74!C9</f>
        <v>0</v>
      </c>
      <c r="D9">
        <f>[4]p74!D9</f>
        <v>0</v>
      </c>
      <c r="E9">
        <f>[4]p74!E9</f>
        <v>0</v>
      </c>
      <c r="F9">
        <f>[4]p74!F9</f>
        <v>0</v>
      </c>
      <c r="G9">
        <f>[4]p74!G9</f>
        <v>0</v>
      </c>
      <c r="H9">
        <f>[4]p74!H9</f>
        <v>0</v>
      </c>
      <c r="I9">
        <f>[4]p74!I9</f>
        <v>0</v>
      </c>
      <c r="J9">
        <f>[4]p74!J9</f>
        <v>0</v>
      </c>
      <c r="K9">
        <f>[4]p74!K9</f>
        <v>0</v>
      </c>
    </row>
    <row r="10" spans="1:11">
      <c r="A10" t="s">
        <v>188</v>
      </c>
      <c r="B10">
        <f>[4]p74!B10</f>
        <v>0</v>
      </c>
      <c r="C10">
        <f>[4]p74!C10</f>
        <v>0</v>
      </c>
      <c r="D10">
        <f>[4]p74!D10</f>
        <v>0</v>
      </c>
      <c r="E10">
        <f>[4]p74!E10</f>
        <v>0</v>
      </c>
      <c r="F10">
        <f>[4]p74!F10</f>
        <v>0</v>
      </c>
      <c r="G10">
        <f>[4]p74!G10</f>
        <v>0</v>
      </c>
      <c r="H10">
        <f>[4]p74!H10</f>
        <v>0</v>
      </c>
      <c r="I10">
        <f>[4]p74!I10</f>
        <v>0</v>
      </c>
      <c r="J10">
        <f>[4]p74!J10</f>
        <v>0</v>
      </c>
      <c r="K10">
        <f>[4]p74!K10</f>
        <v>0</v>
      </c>
    </row>
    <row r="11" spans="1:11">
      <c r="A11" t="s">
        <v>189</v>
      </c>
      <c r="B11">
        <f>[4]p74!B11</f>
        <v>0</v>
      </c>
      <c r="C11">
        <f>[4]p74!C11</f>
        <v>0</v>
      </c>
      <c r="D11">
        <f>[4]p74!D11</f>
        <v>0</v>
      </c>
      <c r="E11">
        <f>[4]p74!E11</f>
        <v>0</v>
      </c>
      <c r="F11">
        <f>[4]p74!F11</f>
        <v>0</v>
      </c>
      <c r="G11">
        <f>[4]p74!G11</f>
        <v>0</v>
      </c>
      <c r="H11">
        <f>[4]p74!H11</f>
        <v>0</v>
      </c>
      <c r="I11">
        <f>[4]p74!I11</f>
        <v>0</v>
      </c>
      <c r="J11">
        <f>[4]p74!J11</f>
        <v>0</v>
      </c>
      <c r="K11">
        <f>[4]p74!K11</f>
        <v>0</v>
      </c>
    </row>
    <row r="12" spans="1:11">
      <c r="A12" t="s">
        <v>190</v>
      </c>
      <c r="B12">
        <f>[4]p74!B12</f>
        <v>0</v>
      </c>
      <c r="C12">
        <f>[4]p74!C12</f>
        <v>0</v>
      </c>
      <c r="D12">
        <f>[4]p74!D12</f>
        <v>0</v>
      </c>
      <c r="E12">
        <f>[4]p74!E12</f>
        <v>0</v>
      </c>
      <c r="F12">
        <f>[4]p74!F12</f>
        <v>0</v>
      </c>
      <c r="G12">
        <f>[4]p74!G12</f>
        <v>0</v>
      </c>
      <c r="H12">
        <f>[4]p74!H12</f>
        <v>0</v>
      </c>
      <c r="I12">
        <f>[4]p74!I12</f>
        <v>0</v>
      </c>
      <c r="J12">
        <f>[4]p74!J12</f>
        <v>0</v>
      </c>
      <c r="K12">
        <f>[4]p74!K12</f>
        <v>0</v>
      </c>
    </row>
    <row r="13" spans="1:11">
      <c r="A13" t="s">
        <v>191</v>
      </c>
      <c r="B13">
        <f>[4]p74!B13</f>
        <v>0</v>
      </c>
      <c r="C13">
        <f>[4]p74!C13</f>
        <v>0</v>
      </c>
      <c r="D13">
        <f>[4]p74!D13</f>
        <v>0</v>
      </c>
      <c r="E13">
        <f>[4]p74!E13</f>
        <v>0</v>
      </c>
      <c r="F13">
        <f>[4]p74!F13</f>
        <v>0</v>
      </c>
      <c r="G13">
        <f>[4]p74!G13</f>
        <v>0</v>
      </c>
      <c r="H13">
        <f>[4]p74!H13</f>
        <v>0</v>
      </c>
      <c r="I13">
        <f>[4]p74!I13</f>
        <v>0</v>
      </c>
      <c r="J13">
        <f>[4]p74!J13</f>
        <v>0</v>
      </c>
      <c r="K13">
        <f>[4]p74!K13</f>
        <v>0</v>
      </c>
    </row>
    <row r="14" spans="1:11">
      <c r="A14" t="s">
        <v>192</v>
      </c>
      <c r="B14">
        <f>[4]p74!B14</f>
        <v>0</v>
      </c>
      <c r="C14">
        <f>[4]p74!C14</f>
        <v>0</v>
      </c>
      <c r="D14">
        <f>[4]p74!D14</f>
        <v>0</v>
      </c>
      <c r="E14">
        <f>[4]p74!E14</f>
        <v>0</v>
      </c>
      <c r="F14">
        <f>[4]p74!F14</f>
        <v>0</v>
      </c>
      <c r="G14">
        <f>[4]p74!G14</f>
        <v>0</v>
      </c>
      <c r="H14">
        <f>[4]p74!H14</f>
        <v>0</v>
      </c>
      <c r="I14">
        <f>[4]p74!I14</f>
        <v>0</v>
      </c>
      <c r="J14">
        <f>[4]p74!J14</f>
        <v>0</v>
      </c>
      <c r="K14">
        <f>[4]p74!K14</f>
        <v>0</v>
      </c>
    </row>
    <row r="15" spans="1:11">
      <c r="A15" t="s">
        <v>193</v>
      </c>
      <c r="B15">
        <f>[4]p74!B15</f>
        <v>0</v>
      </c>
      <c r="C15">
        <f>[4]p74!C15</f>
        <v>0</v>
      </c>
      <c r="D15">
        <f>[4]p74!D15</f>
        <v>0</v>
      </c>
      <c r="E15">
        <f>[4]p74!E15</f>
        <v>0</v>
      </c>
      <c r="F15">
        <f>[4]p74!F15</f>
        <v>0</v>
      </c>
      <c r="G15">
        <f>[4]p74!G15</f>
        <v>0</v>
      </c>
      <c r="H15">
        <f>[4]p74!H15</f>
        <v>0</v>
      </c>
      <c r="I15">
        <f>[4]p74!I15</f>
        <v>0</v>
      </c>
      <c r="J15">
        <f>[4]p74!J15</f>
        <v>0</v>
      </c>
      <c r="K15">
        <f>[4]p74!K15</f>
        <v>0</v>
      </c>
    </row>
    <row r="16" spans="1:11">
      <c r="A16" t="s">
        <v>194</v>
      </c>
      <c r="B16">
        <f>[4]p74!B16</f>
        <v>0</v>
      </c>
      <c r="C16">
        <f>[4]p74!C16</f>
        <v>0</v>
      </c>
      <c r="D16">
        <f>[4]p74!D16</f>
        <v>0</v>
      </c>
      <c r="E16">
        <f>[4]p74!E16</f>
        <v>0</v>
      </c>
      <c r="F16">
        <f>[4]p74!F16</f>
        <v>0</v>
      </c>
      <c r="G16">
        <f>[4]p74!G16</f>
        <v>0</v>
      </c>
      <c r="H16">
        <f>[4]p74!H16</f>
        <v>0</v>
      </c>
      <c r="I16">
        <f>[4]p74!I16</f>
        <v>0</v>
      </c>
      <c r="J16">
        <f>[4]p74!J16</f>
        <v>0</v>
      </c>
      <c r="K16">
        <f>[4]p74!K16</f>
        <v>0</v>
      </c>
    </row>
    <row r="17" spans="1:11">
      <c r="A17" t="s">
        <v>195</v>
      </c>
      <c r="B17">
        <f>[4]p74!B17</f>
        <v>0</v>
      </c>
      <c r="C17">
        <f>[4]p74!C17</f>
        <v>0</v>
      </c>
      <c r="D17">
        <f>[4]p74!D17</f>
        <v>0</v>
      </c>
      <c r="E17">
        <f>[4]p74!E17</f>
        <v>0</v>
      </c>
      <c r="F17">
        <f>[4]p74!F17</f>
        <v>0</v>
      </c>
      <c r="G17">
        <f>[4]p74!G17</f>
        <v>0</v>
      </c>
      <c r="H17">
        <f>[4]p74!H17</f>
        <v>0</v>
      </c>
      <c r="I17">
        <f>[4]p74!I17</f>
        <v>0</v>
      </c>
      <c r="J17">
        <f>[4]p74!J17</f>
        <v>0</v>
      </c>
      <c r="K17">
        <f>[4]p74!K17</f>
        <v>0</v>
      </c>
    </row>
    <row r="18" spans="1:11">
      <c r="A18" t="s">
        <v>196</v>
      </c>
      <c r="B18">
        <f>[4]p74!B18</f>
        <v>0</v>
      </c>
      <c r="C18">
        <f>[4]p74!C18</f>
        <v>0</v>
      </c>
      <c r="D18">
        <f>[4]p74!D18</f>
        <v>0</v>
      </c>
      <c r="E18">
        <f>[4]p74!E18</f>
        <v>0</v>
      </c>
      <c r="F18">
        <f>[4]p74!F18</f>
        <v>0</v>
      </c>
      <c r="G18">
        <f>[4]p74!G18</f>
        <v>0</v>
      </c>
      <c r="H18">
        <f>[4]p74!H18</f>
        <v>0</v>
      </c>
      <c r="I18">
        <f>[4]p74!I18</f>
        <v>0</v>
      </c>
      <c r="J18">
        <f>[4]p74!J18</f>
        <v>0</v>
      </c>
      <c r="K18">
        <f>[4]p74!K18</f>
        <v>0</v>
      </c>
    </row>
    <row r="19" spans="1:11">
      <c r="A19" t="s">
        <v>197</v>
      </c>
      <c r="B19">
        <f>[4]p74!B19</f>
        <v>0</v>
      </c>
      <c r="C19">
        <f>[4]p74!C19</f>
        <v>0</v>
      </c>
      <c r="D19">
        <f>[4]p74!D19</f>
        <v>0</v>
      </c>
      <c r="E19">
        <f>[4]p74!E19</f>
        <v>0</v>
      </c>
      <c r="F19">
        <f>[4]p74!F19</f>
        <v>0</v>
      </c>
      <c r="G19">
        <f>[4]p74!G19</f>
        <v>0</v>
      </c>
      <c r="H19">
        <f>[4]p74!H19</f>
        <v>0</v>
      </c>
      <c r="I19">
        <f>[4]p74!I19</f>
        <v>0</v>
      </c>
      <c r="J19">
        <f>[4]p74!J19</f>
        <v>0</v>
      </c>
      <c r="K19">
        <f>[4]p74!K19</f>
        <v>0</v>
      </c>
    </row>
    <row r="20" spans="1:11">
      <c r="A20" t="s">
        <v>198</v>
      </c>
      <c r="B20">
        <f>[4]p74!B20</f>
        <v>0</v>
      </c>
      <c r="C20">
        <f>[4]p74!C20</f>
        <v>0</v>
      </c>
      <c r="D20">
        <f>[4]p74!D20</f>
        <v>0</v>
      </c>
      <c r="E20">
        <f>[4]p74!E20</f>
        <v>0</v>
      </c>
      <c r="F20">
        <f>[4]p74!F20</f>
        <v>0</v>
      </c>
      <c r="G20">
        <f>[4]p74!G20</f>
        <v>0</v>
      </c>
      <c r="H20">
        <f>[4]p74!H20</f>
        <v>0</v>
      </c>
      <c r="I20">
        <f>[4]p74!I20</f>
        <v>0</v>
      </c>
      <c r="J20">
        <f>[4]p74!J20</f>
        <v>0</v>
      </c>
      <c r="K20">
        <f>[4]p74!K20</f>
        <v>0</v>
      </c>
    </row>
    <row r="21" spans="1:11">
      <c r="A21" t="s">
        <v>199</v>
      </c>
      <c r="B21">
        <f>[4]p74!B21</f>
        <v>0</v>
      </c>
      <c r="C21">
        <f>[4]p74!C21</f>
        <v>0</v>
      </c>
      <c r="D21">
        <f>[4]p74!D21</f>
        <v>0</v>
      </c>
      <c r="E21">
        <f>[4]p74!E21</f>
        <v>0</v>
      </c>
      <c r="F21">
        <f>[4]p74!F21</f>
        <v>0</v>
      </c>
      <c r="G21">
        <f>[4]p74!G21</f>
        <v>0</v>
      </c>
      <c r="H21">
        <f>[4]p74!H21</f>
        <v>0</v>
      </c>
      <c r="I21">
        <f>[4]p74!I21</f>
        <v>0</v>
      </c>
      <c r="J21">
        <f>[4]p74!J21</f>
        <v>0</v>
      </c>
      <c r="K21">
        <f>[4]p74!K21</f>
        <v>0</v>
      </c>
    </row>
    <row r="22" spans="1:11">
      <c r="A22" t="s">
        <v>200</v>
      </c>
      <c r="B22">
        <f>[4]p74!B22</f>
        <v>0</v>
      </c>
      <c r="C22">
        <f>[4]p74!C22</f>
        <v>0</v>
      </c>
      <c r="D22">
        <f>[4]p74!D22</f>
        <v>0</v>
      </c>
      <c r="E22">
        <f>[4]p74!E22</f>
        <v>0</v>
      </c>
      <c r="F22">
        <f>[4]p74!F22</f>
        <v>0</v>
      </c>
      <c r="G22">
        <f>[4]p74!G22</f>
        <v>0</v>
      </c>
      <c r="H22">
        <f>[4]p74!H22</f>
        <v>0</v>
      </c>
      <c r="I22">
        <f>[4]p74!I22</f>
        <v>0</v>
      </c>
      <c r="J22">
        <f>[4]p74!J22</f>
        <v>0</v>
      </c>
      <c r="K22">
        <f>[4]p74!K22</f>
        <v>0</v>
      </c>
    </row>
    <row r="23" spans="1:11">
      <c r="A23" t="s">
        <v>201</v>
      </c>
      <c r="B23">
        <f>[4]p74!B23</f>
        <v>0</v>
      </c>
      <c r="C23">
        <f>[4]p74!C23</f>
        <v>0</v>
      </c>
      <c r="D23">
        <f>[4]p74!D23</f>
        <v>0</v>
      </c>
      <c r="E23">
        <f>[4]p74!E23</f>
        <v>0</v>
      </c>
      <c r="F23">
        <f>[4]p74!F23</f>
        <v>0</v>
      </c>
      <c r="G23">
        <f>[4]p74!G23</f>
        <v>0</v>
      </c>
      <c r="H23">
        <f>[4]p74!H23</f>
        <v>0</v>
      </c>
      <c r="I23">
        <f>[4]p74!I23</f>
        <v>0</v>
      </c>
      <c r="J23">
        <f>[4]p74!J23</f>
        <v>0</v>
      </c>
      <c r="K23">
        <f>[4]p74!K23</f>
        <v>0</v>
      </c>
    </row>
    <row r="24" spans="1:11">
      <c r="A24" t="s">
        <v>202</v>
      </c>
      <c r="B24">
        <f>[4]p74!B24</f>
        <v>0</v>
      </c>
      <c r="C24">
        <f>[4]p74!C24</f>
        <v>0</v>
      </c>
      <c r="D24">
        <f>[4]p74!D24</f>
        <v>0</v>
      </c>
      <c r="E24">
        <f>[4]p74!E24</f>
        <v>0</v>
      </c>
      <c r="F24">
        <f>[4]p74!F24</f>
        <v>0</v>
      </c>
      <c r="G24">
        <f>[4]p74!G24</f>
        <v>0</v>
      </c>
      <c r="H24">
        <f>[4]p74!H24</f>
        <v>0</v>
      </c>
      <c r="I24">
        <f>[4]p74!I24</f>
        <v>0</v>
      </c>
      <c r="J24">
        <f>[4]p74!J24</f>
        <v>0</v>
      </c>
      <c r="K24">
        <f>[4]p74!K24</f>
        <v>0</v>
      </c>
    </row>
    <row r="25" spans="1:11">
      <c r="A25" t="s">
        <v>203</v>
      </c>
      <c r="B25">
        <f>[4]p74!B25</f>
        <v>0</v>
      </c>
      <c r="C25">
        <f>[4]p74!C25</f>
        <v>0</v>
      </c>
      <c r="D25">
        <f>[4]p74!D25</f>
        <v>0</v>
      </c>
      <c r="E25">
        <f>[4]p74!E25</f>
        <v>0</v>
      </c>
      <c r="F25">
        <f>[4]p74!F25</f>
        <v>0</v>
      </c>
      <c r="G25">
        <f>[4]p74!G25</f>
        <v>0</v>
      </c>
      <c r="H25">
        <f>[4]p74!H25</f>
        <v>0</v>
      </c>
      <c r="I25">
        <f>[4]p74!I25</f>
        <v>0</v>
      </c>
      <c r="J25">
        <f>[4]p74!J25</f>
        <v>0</v>
      </c>
      <c r="K25">
        <f>[4]p74!K25</f>
        <v>0</v>
      </c>
    </row>
    <row r="26" spans="1:11">
      <c r="A26" t="s">
        <v>204</v>
      </c>
      <c r="B26">
        <f>[4]p74!B26</f>
        <v>0</v>
      </c>
      <c r="C26">
        <f>[4]p74!C26</f>
        <v>0</v>
      </c>
      <c r="D26">
        <f>[4]p74!D26</f>
        <v>0</v>
      </c>
      <c r="E26">
        <f>[4]p74!E26</f>
        <v>0</v>
      </c>
      <c r="F26">
        <f>[4]p74!F26</f>
        <v>0</v>
      </c>
      <c r="G26">
        <f>[4]p74!G26</f>
        <v>0</v>
      </c>
      <c r="H26">
        <f>[4]p74!H26</f>
        <v>0</v>
      </c>
      <c r="I26">
        <f>[4]p74!I26</f>
        <v>0</v>
      </c>
      <c r="J26">
        <f>[4]p74!J26</f>
        <v>0</v>
      </c>
      <c r="K26">
        <f>[4]p74!K26</f>
        <v>0</v>
      </c>
    </row>
    <row r="27" spans="1:11">
      <c r="A27" t="s">
        <v>205</v>
      </c>
      <c r="B27">
        <f>[4]p74!B27</f>
        <v>0</v>
      </c>
      <c r="C27">
        <f>[4]p74!C27</f>
        <v>0</v>
      </c>
      <c r="D27">
        <f>[4]p74!D27</f>
        <v>0</v>
      </c>
      <c r="E27">
        <f>[4]p74!E27</f>
        <v>0</v>
      </c>
      <c r="F27">
        <f>[4]p74!F27</f>
        <v>0</v>
      </c>
      <c r="G27">
        <f>[4]p74!G27</f>
        <v>0</v>
      </c>
      <c r="H27">
        <f>[4]p74!H27</f>
        <v>0</v>
      </c>
      <c r="I27">
        <f>[4]p74!I27</f>
        <v>0</v>
      </c>
      <c r="J27">
        <f>[4]p74!J27</f>
        <v>0</v>
      </c>
      <c r="K27">
        <f>[4]p74!K27</f>
        <v>0</v>
      </c>
    </row>
    <row r="28" spans="1:11">
      <c r="A28" t="s">
        <v>206</v>
      </c>
      <c r="B28">
        <f>[4]p74!B28</f>
        <v>0</v>
      </c>
      <c r="C28">
        <f>[4]p74!C28</f>
        <v>0</v>
      </c>
      <c r="D28">
        <f>[4]p74!D28</f>
        <v>0</v>
      </c>
      <c r="E28">
        <f>[4]p74!E28</f>
        <v>0</v>
      </c>
      <c r="F28">
        <f>[4]p74!F28</f>
        <v>0</v>
      </c>
      <c r="G28">
        <f>[4]p74!G28</f>
        <v>0</v>
      </c>
      <c r="H28">
        <f>[4]p74!H28</f>
        <v>0</v>
      </c>
      <c r="I28">
        <f>[4]p74!I28</f>
        <v>0</v>
      </c>
      <c r="J28">
        <f>[4]p74!J28</f>
        <v>0</v>
      </c>
      <c r="K28">
        <f>[4]p74!K28</f>
        <v>0</v>
      </c>
    </row>
    <row r="29" spans="1:11">
      <c r="A29" t="s">
        <v>207</v>
      </c>
      <c r="B29">
        <f>[4]p74!B29</f>
        <v>0</v>
      </c>
      <c r="C29">
        <f>[4]p74!C29</f>
        <v>0</v>
      </c>
      <c r="D29">
        <f>[4]p74!D29</f>
        <v>0</v>
      </c>
      <c r="E29">
        <f>[4]p74!E29</f>
        <v>0</v>
      </c>
      <c r="F29">
        <f>[4]p74!F29</f>
        <v>0</v>
      </c>
      <c r="G29">
        <f>[4]p74!G29</f>
        <v>0</v>
      </c>
      <c r="H29">
        <f>[4]p74!H29</f>
        <v>0</v>
      </c>
      <c r="I29">
        <f>[4]p74!I29</f>
        <v>0</v>
      </c>
      <c r="J29">
        <f>[4]p74!J29</f>
        <v>0</v>
      </c>
      <c r="K29">
        <f>[4]p74!K29</f>
        <v>0</v>
      </c>
    </row>
    <row r="30" spans="1:11">
      <c r="A30" t="s">
        <v>208</v>
      </c>
      <c r="B30">
        <f>[4]p74!B30</f>
        <v>0</v>
      </c>
      <c r="C30">
        <f>[4]p74!C30</f>
        <v>0</v>
      </c>
      <c r="D30">
        <f>[4]p74!D30</f>
        <v>0</v>
      </c>
      <c r="E30">
        <f>[4]p74!E30</f>
        <v>0</v>
      </c>
      <c r="F30">
        <f>[4]p74!F30</f>
        <v>0</v>
      </c>
      <c r="G30">
        <f>[4]p74!G30</f>
        <v>0</v>
      </c>
      <c r="H30">
        <f>[4]p74!H30</f>
        <v>0</v>
      </c>
      <c r="I30">
        <f>[4]p74!I30</f>
        <v>0</v>
      </c>
      <c r="J30">
        <f>[4]p74!J30</f>
        <v>0</v>
      </c>
      <c r="K30">
        <f>[4]p74!K30</f>
        <v>0</v>
      </c>
    </row>
    <row r="31" spans="1:11">
      <c r="A31" t="s">
        <v>209</v>
      </c>
      <c r="B31">
        <f>[4]p74!B31</f>
        <v>0</v>
      </c>
      <c r="C31">
        <f>[4]p74!C31</f>
        <v>0</v>
      </c>
      <c r="D31">
        <f>[4]p74!D31</f>
        <v>0</v>
      </c>
      <c r="E31">
        <f>[4]p74!E31</f>
        <v>0</v>
      </c>
      <c r="F31">
        <f>[4]p74!F31</f>
        <v>0</v>
      </c>
      <c r="G31">
        <f>[4]p74!G31</f>
        <v>0</v>
      </c>
      <c r="H31">
        <f>[4]p74!H31</f>
        <v>0</v>
      </c>
      <c r="I31">
        <f>[4]p74!I31</f>
        <v>0</v>
      </c>
      <c r="J31">
        <f>[4]p74!J31</f>
        <v>0</v>
      </c>
      <c r="K31">
        <f>[4]p74!K31</f>
        <v>0</v>
      </c>
    </row>
    <row r="32" spans="1:11">
      <c r="A32" t="s">
        <v>210</v>
      </c>
      <c r="B32">
        <f>[4]p74!B32</f>
        <v>0</v>
      </c>
      <c r="C32">
        <f>[4]p74!C32</f>
        <v>0</v>
      </c>
      <c r="D32">
        <f>[4]p74!D32</f>
        <v>0</v>
      </c>
      <c r="E32">
        <f>[4]p74!E32</f>
        <v>0</v>
      </c>
      <c r="F32">
        <f>[4]p74!F32</f>
        <v>0</v>
      </c>
      <c r="G32">
        <f>[4]p74!G32</f>
        <v>0</v>
      </c>
      <c r="H32">
        <f>[4]p74!H32</f>
        <v>0</v>
      </c>
      <c r="I32">
        <f>[4]p74!I32</f>
        <v>0</v>
      </c>
      <c r="J32">
        <f>[4]p74!J32</f>
        <v>0</v>
      </c>
      <c r="K32">
        <f>[4]p74!K32</f>
        <v>0</v>
      </c>
    </row>
    <row r="33" spans="1:11">
      <c r="A33" t="s">
        <v>211</v>
      </c>
      <c r="B33">
        <f>[4]p74!B33</f>
        <v>0</v>
      </c>
      <c r="C33">
        <f>[4]p74!C33</f>
        <v>0</v>
      </c>
      <c r="D33">
        <f>[4]p74!D33</f>
        <v>0</v>
      </c>
      <c r="E33">
        <f>[4]p74!E33</f>
        <v>0</v>
      </c>
      <c r="F33">
        <f>[4]p74!F33</f>
        <v>0</v>
      </c>
      <c r="G33">
        <f>[4]p74!G33</f>
        <v>0</v>
      </c>
      <c r="H33">
        <f>[4]p74!H33</f>
        <v>0</v>
      </c>
      <c r="I33">
        <f>[4]p74!I33</f>
        <v>0</v>
      </c>
      <c r="J33">
        <f>[4]p74!J33</f>
        <v>0</v>
      </c>
      <c r="K33">
        <f>[4]p74!K33</f>
        <v>0</v>
      </c>
    </row>
    <row r="34" spans="1:11">
      <c r="A34" t="s">
        <v>212</v>
      </c>
      <c r="B34">
        <f>[4]p74!B34</f>
        <v>0</v>
      </c>
      <c r="C34">
        <f>[4]p74!C34</f>
        <v>0</v>
      </c>
      <c r="D34">
        <f>[4]p74!D34</f>
        <v>0</v>
      </c>
      <c r="E34">
        <f>[4]p74!E34</f>
        <v>0</v>
      </c>
      <c r="F34">
        <f>[4]p74!F34</f>
        <v>0</v>
      </c>
      <c r="G34">
        <f>[4]p74!G34</f>
        <v>0</v>
      </c>
      <c r="H34">
        <f>[4]p74!H34</f>
        <v>0</v>
      </c>
      <c r="I34">
        <f>[4]p74!I34</f>
        <v>0</v>
      </c>
      <c r="J34">
        <f>[4]p74!J34</f>
        <v>0</v>
      </c>
      <c r="K34">
        <f>[4]p74!K34</f>
        <v>0</v>
      </c>
    </row>
    <row r="35" spans="1:11">
      <c r="A35" t="s">
        <v>213</v>
      </c>
      <c r="B35">
        <f>[4]p74!B35</f>
        <v>0</v>
      </c>
      <c r="C35">
        <f>[4]p74!C35</f>
        <v>0</v>
      </c>
      <c r="D35">
        <f>[4]p74!D35</f>
        <v>0</v>
      </c>
      <c r="E35">
        <f>[4]p74!E35</f>
        <v>0</v>
      </c>
      <c r="F35">
        <f>[4]p74!F35</f>
        <v>0</v>
      </c>
      <c r="G35">
        <f>[4]p74!G35</f>
        <v>0</v>
      </c>
      <c r="H35">
        <f>[4]p74!H35</f>
        <v>0</v>
      </c>
      <c r="I35">
        <f>[4]p74!I35</f>
        <v>0</v>
      </c>
      <c r="J35">
        <f>[4]p74!J35</f>
        <v>0</v>
      </c>
      <c r="K35">
        <f>[4]p74!K35</f>
        <v>0</v>
      </c>
    </row>
    <row r="36" spans="1:11">
      <c r="A36" t="s">
        <v>214</v>
      </c>
      <c r="B36">
        <f>[4]p74!B36</f>
        <v>0</v>
      </c>
      <c r="C36">
        <f>[4]p74!C36</f>
        <v>0</v>
      </c>
      <c r="D36">
        <f>[4]p74!D36</f>
        <v>0</v>
      </c>
      <c r="E36">
        <f>[4]p74!E36</f>
        <v>0</v>
      </c>
      <c r="F36">
        <f>[4]p74!F36</f>
        <v>0</v>
      </c>
      <c r="G36">
        <f>[4]p74!G36</f>
        <v>0</v>
      </c>
      <c r="H36">
        <f>[4]p74!H36</f>
        <v>0</v>
      </c>
      <c r="I36">
        <f>[4]p74!I36</f>
        <v>0</v>
      </c>
      <c r="J36">
        <f>[4]p74!J36</f>
        <v>0</v>
      </c>
      <c r="K36">
        <f>[4]p74!K36</f>
        <v>0</v>
      </c>
    </row>
    <row r="37" spans="1:11">
      <c r="A37" t="s">
        <v>215</v>
      </c>
      <c r="B37">
        <f>[4]p74!B37</f>
        <v>0</v>
      </c>
      <c r="C37">
        <f>[4]p74!C37</f>
        <v>0</v>
      </c>
      <c r="D37">
        <f>[4]p74!D37</f>
        <v>0</v>
      </c>
      <c r="E37">
        <f>[4]p74!E37</f>
        <v>0</v>
      </c>
      <c r="F37">
        <f>[4]p74!F37</f>
        <v>0</v>
      </c>
      <c r="G37">
        <f>[4]p74!G37</f>
        <v>0</v>
      </c>
      <c r="H37">
        <f>[4]p74!H37</f>
        <v>0</v>
      </c>
      <c r="I37">
        <f>[4]p74!I37</f>
        <v>0</v>
      </c>
      <c r="J37">
        <f>[4]p74!J37</f>
        <v>0</v>
      </c>
      <c r="K37">
        <f>[4]p74!K37</f>
        <v>0</v>
      </c>
    </row>
    <row r="38" spans="1:11">
      <c r="A38" t="s">
        <v>216</v>
      </c>
      <c r="B38">
        <f>[4]p74!B38</f>
        <v>0</v>
      </c>
      <c r="C38">
        <f>[4]p74!C38</f>
        <v>0</v>
      </c>
      <c r="D38">
        <f>[4]p74!D38</f>
        <v>0</v>
      </c>
      <c r="E38">
        <f>[4]p74!E38</f>
        <v>0</v>
      </c>
      <c r="F38">
        <f>[4]p74!F38</f>
        <v>0</v>
      </c>
      <c r="G38">
        <f>[4]p74!G38</f>
        <v>0</v>
      </c>
      <c r="H38">
        <f>[4]p74!H38</f>
        <v>0</v>
      </c>
      <c r="I38">
        <f>[4]p74!I38</f>
        <v>0</v>
      </c>
      <c r="J38">
        <f>[4]p74!J38</f>
        <v>0</v>
      </c>
      <c r="K38">
        <f>[4]p74!K38</f>
        <v>0</v>
      </c>
    </row>
    <row r="39" spans="1:11">
      <c r="A39" t="s">
        <v>217</v>
      </c>
      <c r="B39">
        <f>[4]p74!B39</f>
        <v>0</v>
      </c>
      <c r="C39">
        <f>[4]p74!C39</f>
        <v>0</v>
      </c>
      <c r="D39">
        <f>[4]p74!D39</f>
        <v>0</v>
      </c>
      <c r="E39">
        <f>[4]p74!E39</f>
        <v>0</v>
      </c>
      <c r="F39">
        <f>[4]p74!F39</f>
        <v>0</v>
      </c>
      <c r="G39">
        <f>[4]p74!G39</f>
        <v>0</v>
      </c>
      <c r="H39">
        <f>[4]p74!H39</f>
        <v>0</v>
      </c>
      <c r="I39">
        <f>[4]p74!I39</f>
        <v>0</v>
      </c>
      <c r="J39">
        <f>[4]p74!J39</f>
        <v>0</v>
      </c>
      <c r="K39">
        <f>[4]p74!K39</f>
        <v>0</v>
      </c>
    </row>
    <row r="40" spans="1:11">
      <c r="A40" t="s">
        <v>218</v>
      </c>
      <c r="B40">
        <f>[4]p74!B40</f>
        <v>0</v>
      </c>
      <c r="C40">
        <f>[4]p74!C40</f>
        <v>0</v>
      </c>
      <c r="D40">
        <f>[4]p74!D40</f>
        <v>0</v>
      </c>
      <c r="E40">
        <f>[4]p74!E40</f>
        <v>0</v>
      </c>
      <c r="F40">
        <f>[4]p74!F40</f>
        <v>0</v>
      </c>
      <c r="G40">
        <f>[4]p74!G40</f>
        <v>0</v>
      </c>
      <c r="H40">
        <f>[4]p74!H40</f>
        <v>0</v>
      </c>
      <c r="I40">
        <f>[4]p74!I40</f>
        <v>0</v>
      </c>
      <c r="J40">
        <f>[4]p74!J40</f>
        <v>0</v>
      </c>
      <c r="K40">
        <f>[4]p74!K40</f>
        <v>0</v>
      </c>
    </row>
    <row r="41" spans="1:11">
      <c r="A41" t="s">
        <v>219</v>
      </c>
      <c r="B41">
        <f>[4]p74!B41</f>
        <v>0</v>
      </c>
      <c r="C41">
        <f>[4]p74!C41</f>
        <v>0</v>
      </c>
      <c r="D41">
        <f>[4]p74!D41</f>
        <v>0</v>
      </c>
      <c r="E41">
        <f>[4]p74!E41</f>
        <v>0</v>
      </c>
      <c r="F41">
        <f>[4]p74!F41</f>
        <v>0</v>
      </c>
      <c r="G41">
        <f>[4]p74!G41</f>
        <v>0</v>
      </c>
      <c r="H41">
        <f>[4]p74!H41</f>
        <v>0</v>
      </c>
      <c r="I41">
        <f>[4]p74!I41</f>
        <v>0</v>
      </c>
      <c r="J41">
        <f>[4]p74!J41</f>
        <v>0</v>
      </c>
      <c r="K41">
        <f>[4]p74!K41</f>
        <v>0</v>
      </c>
    </row>
    <row r="42" spans="1:11">
      <c r="A42" t="s">
        <v>220</v>
      </c>
      <c r="B42">
        <f>[4]p74!B42</f>
        <v>0</v>
      </c>
      <c r="C42">
        <f>[4]p74!C42</f>
        <v>0</v>
      </c>
      <c r="D42">
        <f>[4]p74!D42</f>
        <v>0</v>
      </c>
      <c r="E42">
        <f>[4]p74!E42</f>
        <v>0</v>
      </c>
      <c r="F42">
        <f>[4]p74!F42</f>
        <v>0</v>
      </c>
      <c r="G42">
        <f>[4]p74!G42</f>
        <v>0</v>
      </c>
      <c r="H42">
        <f>[4]p74!H42</f>
        <v>0</v>
      </c>
      <c r="I42">
        <f>[4]p74!I42</f>
        <v>0</v>
      </c>
      <c r="J42">
        <f>[4]p74!J42</f>
        <v>0</v>
      </c>
      <c r="K42">
        <f>[4]p74!K42</f>
        <v>0</v>
      </c>
    </row>
    <row r="43" spans="1:11">
      <c r="A43" t="s">
        <v>221</v>
      </c>
      <c r="B43">
        <f>[4]p74!B43</f>
        <v>0</v>
      </c>
      <c r="C43">
        <f>[4]p74!C43</f>
        <v>0</v>
      </c>
      <c r="D43">
        <f>[4]p74!D43</f>
        <v>0</v>
      </c>
      <c r="E43">
        <f>[4]p74!E43</f>
        <v>0</v>
      </c>
      <c r="F43">
        <f>[4]p74!F43</f>
        <v>0</v>
      </c>
      <c r="G43">
        <f>[4]p74!G43</f>
        <v>0</v>
      </c>
      <c r="H43">
        <f>[4]p74!H43</f>
        <v>0</v>
      </c>
      <c r="I43">
        <f>[4]p74!I43</f>
        <v>0</v>
      </c>
      <c r="J43">
        <f>[4]p74!J43</f>
        <v>0</v>
      </c>
      <c r="K43">
        <f>[4]p74!K43</f>
        <v>0</v>
      </c>
    </row>
    <row r="44" spans="1:11">
      <c r="A44" t="s">
        <v>222</v>
      </c>
      <c r="B44">
        <f>[4]p74!B44</f>
        <v>0</v>
      </c>
      <c r="C44">
        <f>[4]p74!C44</f>
        <v>0</v>
      </c>
      <c r="D44">
        <f>[4]p74!D44</f>
        <v>0</v>
      </c>
      <c r="E44">
        <f>[4]p74!E44</f>
        <v>0</v>
      </c>
      <c r="F44">
        <f>[4]p74!F44</f>
        <v>0</v>
      </c>
      <c r="G44">
        <f>[4]p74!G44</f>
        <v>0</v>
      </c>
      <c r="H44">
        <f>[4]p74!H44</f>
        <v>0</v>
      </c>
      <c r="I44">
        <f>[4]p74!I44</f>
        <v>0</v>
      </c>
      <c r="J44">
        <f>[4]p74!J44</f>
        <v>0</v>
      </c>
      <c r="K44">
        <f>[4]p74!K44</f>
        <v>0</v>
      </c>
    </row>
    <row r="45" spans="1:11">
      <c r="A45" t="s">
        <v>223</v>
      </c>
      <c r="B45">
        <f>[4]p74!B45</f>
        <v>0</v>
      </c>
      <c r="C45">
        <f>[4]p74!C45</f>
        <v>0</v>
      </c>
      <c r="D45">
        <f>[4]p74!D45</f>
        <v>0</v>
      </c>
      <c r="E45">
        <f>[4]p74!E45</f>
        <v>0</v>
      </c>
      <c r="F45">
        <f>[4]p74!F45</f>
        <v>0</v>
      </c>
      <c r="G45">
        <f>[4]p74!G45</f>
        <v>0</v>
      </c>
      <c r="H45">
        <f>[4]p74!H45</f>
        <v>0</v>
      </c>
      <c r="I45">
        <f>[4]p74!I45</f>
        <v>0</v>
      </c>
      <c r="J45">
        <f>[4]p74!J45</f>
        <v>0</v>
      </c>
      <c r="K45">
        <f>[4]p74!K45</f>
        <v>0</v>
      </c>
    </row>
    <row r="46" spans="1:11">
      <c r="A46" t="s">
        <v>224</v>
      </c>
      <c r="B46">
        <f>[4]p74!B46</f>
        <v>0</v>
      </c>
      <c r="C46">
        <f>[4]p74!C46</f>
        <v>0</v>
      </c>
      <c r="D46">
        <f>[4]p74!D46</f>
        <v>0</v>
      </c>
      <c r="E46">
        <f>[4]p74!E46</f>
        <v>0</v>
      </c>
      <c r="F46">
        <f>[4]p74!F46</f>
        <v>0</v>
      </c>
      <c r="G46">
        <f>[4]p74!G46</f>
        <v>0</v>
      </c>
      <c r="H46">
        <f>[4]p74!H46</f>
        <v>0</v>
      </c>
      <c r="I46">
        <f>[4]p74!I46</f>
        <v>0</v>
      </c>
      <c r="J46">
        <f>[4]p74!J46</f>
        <v>0</v>
      </c>
      <c r="K46">
        <f>[4]p74!K46</f>
        <v>0</v>
      </c>
    </row>
    <row r="47" spans="1:11">
      <c r="A47" t="s">
        <v>225</v>
      </c>
      <c r="B47">
        <f>[4]p74!B47</f>
        <v>0</v>
      </c>
      <c r="C47">
        <f>[4]p74!C47</f>
        <v>0</v>
      </c>
      <c r="D47">
        <f>[4]p74!D47</f>
        <v>0</v>
      </c>
      <c r="E47">
        <f>[4]p74!E47</f>
        <v>0</v>
      </c>
      <c r="F47">
        <f>[4]p74!F47</f>
        <v>0</v>
      </c>
      <c r="G47">
        <f>[4]p74!G47</f>
        <v>0</v>
      </c>
      <c r="H47">
        <f>[4]p74!H47</f>
        <v>0</v>
      </c>
      <c r="I47">
        <f>[4]p74!I47</f>
        <v>0</v>
      </c>
      <c r="J47">
        <f>[4]p74!J47</f>
        <v>0</v>
      </c>
      <c r="K47">
        <f>[4]p74!K47</f>
        <v>0</v>
      </c>
    </row>
    <row r="48" spans="1:11">
      <c r="A48" t="s">
        <v>226</v>
      </c>
      <c r="B48">
        <f>[4]p74!B48</f>
        <v>0</v>
      </c>
      <c r="C48">
        <f>[4]p74!C48</f>
        <v>0</v>
      </c>
      <c r="D48">
        <f>[4]p74!D48</f>
        <v>0</v>
      </c>
      <c r="E48">
        <f>[4]p74!E48</f>
        <v>0</v>
      </c>
      <c r="F48">
        <f>[4]p74!F48</f>
        <v>0</v>
      </c>
      <c r="G48">
        <f>[4]p74!G48</f>
        <v>0</v>
      </c>
      <c r="H48">
        <f>[4]p74!H48</f>
        <v>0</v>
      </c>
      <c r="I48">
        <f>[4]p74!I48</f>
        <v>0</v>
      </c>
      <c r="J48">
        <f>[4]p74!J48</f>
        <v>0</v>
      </c>
      <c r="K48">
        <f>[4]p74!K48</f>
        <v>0</v>
      </c>
    </row>
    <row r="49" spans="1:20">
      <c r="A49" t="s">
        <v>227</v>
      </c>
      <c r="B49">
        <f>[4]p74!B49</f>
        <v>0</v>
      </c>
      <c r="C49">
        <f>[4]p74!C49</f>
        <v>0</v>
      </c>
      <c r="D49">
        <f>[4]p74!D49</f>
        <v>0</v>
      </c>
      <c r="E49">
        <f>[4]p74!E49</f>
        <v>0</v>
      </c>
      <c r="F49">
        <f>[4]p74!F49</f>
        <v>0</v>
      </c>
      <c r="G49">
        <f>[4]p74!G49</f>
        <v>0</v>
      </c>
      <c r="H49">
        <f>[4]p74!H49</f>
        <v>0</v>
      </c>
      <c r="I49">
        <f>[4]p74!I49</f>
        <v>0</v>
      </c>
      <c r="J49">
        <f>[4]p74!J49</f>
        <v>0</v>
      </c>
      <c r="K49">
        <f>[4]p74!K49</f>
        <v>0</v>
      </c>
    </row>
    <row r="50" spans="1:20">
      <c r="A50" t="s">
        <v>228</v>
      </c>
      <c r="B50">
        <f>[4]p74!B50</f>
        <v>0</v>
      </c>
      <c r="C50">
        <f>[4]p74!C50</f>
        <v>0</v>
      </c>
      <c r="D50">
        <f>[4]p74!D50</f>
        <v>0</v>
      </c>
      <c r="E50">
        <f>[4]p74!E50</f>
        <v>0</v>
      </c>
      <c r="F50">
        <f>[4]p74!F50</f>
        <v>0</v>
      </c>
      <c r="G50">
        <f>[4]p74!G50</f>
        <v>0</v>
      </c>
      <c r="H50">
        <f>[4]p74!H50</f>
        <v>0</v>
      </c>
      <c r="I50">
        <f>[4]p74!I50</f>
        <v>0</v>
      </c>
      <c r="J50">
        <f>[4]p74!J50</f>
        <v>0</v>
      </c>
      <c r="K50">
        <f>[4]p74!K50</f>
        <v>0</v>
      </c>
    </row>
    <row r="51" spans="1:20" ht="14" thickBot="1">
      <c r="A51" s="34" t="s">
        <v>229</v>
      </c>
      <c r="B51" s="34">
        <f>[4]p74!B51</f>
        <v>0</v>
      </c>
      <c r="C51" s="34">
        <f>[4]p74!C51</f>
        <v>0</v>
      </c>
      <c r="D51" s="34">
        <f>[4]p74!D51</f>
        <v>0</v>
      </c>
      <c r="E51" s="34">
        <f>[4]p74!E51</f>
        <v>0</v>
      </c>
      <c r="F51" s="34">
        <f>[4]p74!F51</f>
        <v>0</v>
      </c>
      <c r="G51" s="34">
        <f>[4]p74!G51</f>
        <v>0</v>
      </c>
      <c r="H51" s="34">
        <f>[4]p74!H51</f>
        <v>0</v>
      </c>
      <c r="I51" s="34">
        <f>[4]p74!I51</f>
        <v>0</v>
      </c>
      <c r="J51" s="34">
        <f>[4]p74!J51</f>
        <v>0</v>
      </c>
      <c r="K51" s="34">
        <f>[4]p74!K51</f>
        <v>0</v>
      </c>
      <c r="L51" s="34"/>
      <c r="M51" s="34"/>
    </row>
    <row r="52" spans="1:20">
      <c r="A52" t="s">
        <v>115</v>
      </c>
      <c r="B52">
        <f>[4]p74!B52</f>
        <v>0</v>
      </c>
      <c r="C52">
        <f>[4]p74!C52</f>
        <v>0</v>
      </c>
      <c r="D52">
        <f>[4]p74!D52</f>
        <v>0</v>
      </c>
      <c r="E52">
        <f>[4]p74!E52</f>
        <v>0</v>
      </c>
      <c r="F52">
        <f>[4]p74!F52</f>
        <v>0</v>
      </c>
      <c r="G52">
        <f>[4]p74!G52</f>
        <v>0</v>
      </c>
      <c r="H52">
        <f>[4]p74!H52</f>
        <v>0</v>
      </c>
      <c r="I52">
        <f>[4]p74!I52</f>
        <v>0</v>
      </c>
      <c r="J52">
        <f>[4]p74!J52</f>
        <v>0</v>
      </c>
      <c r="K52">
        <f>[4]p74!K52</f>
        <v>0</v>
      </c>
      <c r="M52" s="28"/>
    </row>
    <row r="53" spans="1:20">
      <c r="A53" t="s">
        <v>116</v>
      </c>
      <c r="B53">
        <f>[4]p74!B53</f>
        <v>0</v>
      </c>
      <c r="C53">
        <f>[4]p74!C53</f>
        <v>0</v>
      </c>
      <c r="D53">
        <f>[4]p74!D53</f>
        <v>0</v>
      </c>
      <c r="E53">
        <f>[4]p74!E53</f>
        <v>0</v>
      </c>
      <c r="F53">
        <f>[4]p74!F53</f>
        <v>0</v>
      </c>
      <c r="G53">
        <f>[4]p74!G53</f>
        <v>0</v>
      </c>
      <c r="H53">
        <f>[4]p74!H53</f>
        <v>0</v>
      </c>
      <c r="I53">
        <f>[4]p74!I53</f>
        <v>0</v>
      </c>
      <c r="J53">
        <f>[4]p74!J53</f>
        <v>0</v>
      </c>
      <c r="K53">
        <f>[4]p74!K53</f>
        <v>0</v>
      </c>
      <c r="N53" s="10"/>
      <c r="O53" s="10"/>
      <c r="P53" s="10"/>
      <c r="Q53" s="10"/>
      <c r="R53" s="10"/>
    </row>
    <row r="54" spans="1:20">
      <c r="A54" t="s">
        <v>230</v>
      </c>
      <c r="B54">
        <f>[4]p74!B54</f>
        <v>0</v>
      </c>
      <c r="C54">
        <f>[4]p74!C54</f>
        <v>0</v>
      </c>
      <c r="D54">
        <f>[4]p74!D54</f>
        <v>0</v>
      </c>
      <c r="E54">
        <f>[4]p74!E54</f>
        <v>0</v>
      </c>
      <c r="F54">
        <f>[4]p74!F54</f>
        <v>0</v>
      </c>
      <c r="G54">
        <f>[4]p74!G54</f>
        <v>0</v>
      </c>
      <c r="H54">
        <f>[4]p74!H54</f>
        <v>0</v>
      </c>
      <c r="I54">
        <f>[4]p74!I54</f>
        <v>0</v>
      </c>
      <c r="J54">
        <f>[4]p74!J54</f>
        <v>0</v>
      </c>
      <c r="K54">
        <f>[4]p74!K54</f>
        <v>0</v>
      </c>
      <c r="N54" s="32"/>
      <c r="O54" s="32"/>
      <c r="P54" s="32"/>
      <c r="Q54" s="32"/>
      <c r="R54" s="32"/>
      <c r="S54" s="32"/>
      <c r="T54" s="33"/>
    </row>
    <row r="55" spans="1:20">
      <c r="A55" t="s">
        <v>231</v>
      </c>
      <c r="B55">
        <f>[4]p74!B55</f>
        <v>0</v>
      </c>
      <c r="C55">
        <f>[4]p74!C55</f>
        <v>0</v>
      </c>
      <c r="D55">
        <f>[4]p74!D55</f>
        <v>0</v>
      </c>
      <c r="E55">
        <f>[4]p74!E55</f>
        <v>0</v>
      </c>
      <c r="F55">
        <f>[4]p74!F55</f>
        <v>0</v>
      </c>
      <c r="G55">
        <f>[4]p74!G55</f>
        <v>0</v>
      </c>
      <c r="H55">
        <f>[4]p74!H55</f>
        <v>0</v>
      </c>
      <c r="I55">
        <f>[4]p74!I55</f>
        <v>0</v>
      </c>
      <c r="J55">
        <f>[4]p74!J55</f>
        <v>0</v>
      </c>
      <c r="K55">
        <f>[4]p74!K55</f>
        <v>0</v>
      </c>
      <c r="N55" s="32"/>
      <c r="O55" s="32"/>
      <c r="P55" s="32"/>
      <c r="Q55" s="32"/>
      <c r="R55" s="32"/>
      <c r="S55" s="32"/>
      <c r="T55" s="33"/>
    </row>
    <row r="56" spans="1:20">
      <c r="A56" t="s">
        <v>232</v>
      </c>
      <c r="B56">
        <f>[4]p74!B56</f>
        <v>0</v>
      </c>
      <c r="C56">
        <f>[4]p74!C56</f>
        <v>0</v>
      </c>
      <c r="D56">
        <f>[4]p74!D56</f>
        <v>0</v>
      </c>
      <c r="E56">
        <f>[4]p74!E56</f>
        <v>0</v>
      </c>
      <c r="F56">
        <f>[4]p74!F56</f>
        <v>0</v>
      </c>
      <c r="G56">
        <f>[4]p74!G56</f>
        <v>0</v>
      </c>
      <c r="H56">
        <f>[4]p74!H56</f>
        <v>0</v>
      </c>
      <c r="I56">
        <f>[4]p74!I56</f>
        <v>0</v>
      </c>
      <c r="J56">
        <f>[4]p74!J56</f>
        <v>0</v>
      </c>
      <c r="K56">
        <f>[4]p74!K56</f>
        <v>0</v>
      </c>
      <c r="T56" s="33"/>
    </row>
    <row r="57" spans="1:20">
      <c r="A57" t="s">
        <v>233</v>
      </c>
      <c r="B57">
        <f>[4]p74!B57</f>
        <v>0</v>
      </c>
      <c r="C57">
        <f>[4]p74!C57</f>
        <v>0</v>
      </c>
      <c r="D57">
        <f>[4]p74!D57</f>
        <v>0</v>
      </c>
      <c r="E57">
        <f>[4]p74!E57</f>
        <v>0</v>
      </c>
      <c r="F57">
        <f>[4]p74!F57</f>
        <v>0</v>
      </c>
      <c r="G57">
        <f>[4]p74!G57</f>
        <v>0</v>
      </c>
      <c r="H57">
        <f>[4]p74!H57</f>
        <v>0</v>
      </c>
      <c r="I57">
        <f>[4]p74!I57</f>
        <v>0</v>
      </c>
      <c r="J57">
        <f>[4]p74!J57</f>
        <v>0</v>
      </c>
      <c r="K57">
        <f>[4]p74!K57</f>
        <v>0</v>
      </c>
      <c r="M57" s="28"/>
      <c r="N57" s="10"/>
      <c r="O57" s="10"/>
      <c r="P57" s="10"/>
      <c r="Q57" s="10"/>
      <c r="R57" s="10"/>
      <c r="T57" s="33"/>
    </row>
    <row r="58" spans="1:20">
      <c r="A58" t="s">
        <v>234</v>
      </c>
      <c r="B58">
        <f>[4]p74!B58</f>
        <v>0</v>
      </c>
      <c r="C58">
        <f>[4]p74!C58</f>
        <v>0</v>
      </c>
      <c r="D58">
        <f>[4]p74!D58</f>
        <v>0</v>
      </c>
      <c r="E58">
        <f>[4]p74!E58</f>
        <v>0</v>
      </c>
      <c r="F58">
        <f>[4]p74!F58</f>
        <v>0</v>
      </c>
      <c r="G58">
        <f>[4]p74!G58</f>
        <v>0</v>
      </c>
      <c r="H58">
        <f>[4]p74!H58</f>
        <v>0</v>
      </c>
      <c r="I58">
        <f>[4]p74!I58</f>
        <v>0</v>
      </c>
      <c r="J58">
        <f>[4]p74!J58</f>
        <v>0</v>
      </c>
      <c r="K58">
        <f>[4]p74!K58</f>
        <v>0</v>
      </c>
      <c r="N58" s="32"/>
      <c r="O58" s="32"/>
      <c r="P58" s="32"/>
      <c r="Q58" s="32"/>
      <c r="R58" s="32"/>
      <c r="S58" s="32"/>
      <c r="T58" s="33"/>
    </row>
    <row r="59" spans="1:20">
      <c r="A59" t="s">
        <v>235</v>
      </c>
      <c r="B59">
        <f>[4]p74!B59</f>
        <v>0</v>
      </c>
      <c r="C59">
        <f>[4]p74!C59</f>
        <v>0</v>
      </c>
      <c r="D59">
        <f>[4]p74!D59</f>
        <v>0</v>
      </c>
      <c r="E59">
        <f>[4]p74!E59</f>
        <v>0</v>
      </c>
      <c r="F59">
        <f>[4]p74!F59</f>
        <v>0</v>
      </c>
      <c r="G59">
        <f>[4]p74!G59</f>
        <v>0</v>
      </c>
      <c r="H59">
        <f>[4]p74!H59</f>
        <v>0</v>
      </c>
      <c r="I59">
        <f>[4]p74!I59</f>
        <v>0</v>
      </c>
      <c r="J59">
        <f>[4]p74!J59</f>
        <v>0</v>
      </c>
      <c r="K59">
        <f>[4]p74!K59</f>
        <v>0</v>
      </c>
      <c r="N59" s="32"/>
      <c r="O59" s="32"/>
      <c r="P59" s="32"/>
      <c r="Q59" s="32"/>
      <c r="R59" s="32"/>
      <c r="S59" s="32"/>
      <c r="T59" s="33"/>
    </row>
    <row r="60" spans="1:20">
      <c r="A60" t="s">
        <v>236</v>
      </c>
      <c r="B60">
        <f>[4]p74!B60</f>
        <v>0</v>
      </c>
      <c r="C60">
        <f>[4]p74!C60</f>
        <v>0</v>
      </c>
      <c r="D60">
        <f>[4]p74!D60</f>
        <v>0</v>
      </c>
      <c r="E60">
        <f>[4]p74!E60</f>
        <v>0</v>
      </c>
      <c r="F60">
        <f>[4]p74!F60</f>
        <v>0</v>
      </c>
      <c r="G60">
        <f>[4]p74!G60</f>
        <v>0</v>
      </c>
      <c r="H60">
        <f>[4]p74!H60</f>
        <v>0</v>
      </c>
      <c r="I60">
        <f>[4]p74!I60</f>
        <v>0</v>
      </c>
      <c r="J60">
        <f>[4]p74!J60</f>
        <v>0</v>
      </c>
      <c r="K60">
        <f>[4]p74!K60</f>
        <v>0</v>
      </c>
    </row>
    <row r="61" spans="1:20">
      <c r="A61" t="s">
        <v>237</v>
      </c>
      <c r="B61">
        <f>[4]p74!B61</f>
        <v>0</v>
      </c>
      <c r="C61">
        <f>[4]p74!C61</f>
        <v>0</v>
      </c>
      <c r="D61">
        <f>[4]p74!D61</f>
        <v>0</v>
      </c>
      <c r="E61">
        <f>[4]p74!E61</f>
        <v>0</v>
      </c>
      <c r="F61">
        <f>[4]p74!F61</f>
        <v>0</v>
      </c>
      <c r="G61">
        <f>[4]p74!G61</f>
        <v>0</v>
      </c>
      <c r="H61">
        <f>[4]p74!H61</f>
        <v>0</v>
      </c>
      <c r="I61">
        <f>[4]p74!I61</f>
        <v>0</v>
      </c>
      <c r="J61">
        <f>[4]p74!J61</f>
        <v>0</v>
      </c>
      <c r="K61">
        <f>[4]p74!K61</f>
        <v>0</v>
      </c>
    </row>
    <row r="62" spans="1:20">
      <c r="A62" t="s">
        <v>121</v>
      </c>
      <c r="B62">
        <f>[4]p74!B62</f>
        <v>0</v>
      </c>
      <c r="C62">
        <f>[4]p74!C62</f>
        <v>0</v>
      </c>
      <c r="D62">
        <f>[4]p74!D62</f>
        <v>0</v>
      </c>
      <c r="E62">
        <f>[4]p74!E62</f>
        <v>0</v>
      </c>
      <c r="F62">
        <f>[4]p74!F62</f>
        <v>0</v>
      </c>
      <c r="G62">
        <f>[4]p74!G62</f>
        <v>0</v>
      </c>
      <c r="H62">
        <f>[4]p74!H62</f>
        <v>0</v>
      </c>
      <c r="I62">
        <f>[4]p74!I62</f>
        <v>0</v>
      </c>
      <c r="J62">
        <f>[4]p74!J62</f>
        <v>0</v>
      </c>
      <c r="K62">
        <f>[4]p74!K62</f>
        <v>0</v>
      </c>
    </row>
    <row r="63" spans="1:20">
      <c r="A63" t="s">
        <v>122</v>
      </c>
      <c r="B63">
        <f>[4]p74!B63</f>
        <v>0</v>
      </c>
      <c r="C63">
        <f>[4]p74!C63</f>
        <v>0</v>
      </c>
      <c r="D63">
        <f>[4]p74!D63</f>
        <v>0</v>
      </c>
      <c r="E63">
        <f>[4]p74!E63</f>
        <v>0</v>
      </c>
      <c r="F63">
        <f>[4]p74!F63</f>
        <v>0</v>
      </c>
      <c r="G63">
        <f>[4]p74!G63</f>
        <v>0</v>
      </c>
      <c r="H63">
        <f>[4]p74!H63</f>
        <v>0</v>
      </c>
      <c r="I63">
        <f>[4]p74!I63</f>
        <v>0</v>
      </c>
      <c r="J63">
        <f>[4]p74!J63</f>
        <v>0</v>
      </c>
      <c r="K63">
        <f>[4]p74!K63</f>
        <v>0</v>
      </c>
    </row>
    <row r="64" spans="1:20">
      <c r="A64" t="s">
        <v>238</v>
      </c>
      <c r="B64">
        <f>[4]p74!B64</f>
        <v>0</v>
      </c>
      <c r="C64">
        <f>[4]p74!C64</f>
        <v>0</v>
      </c>
      <c r="D64">
        <f>[4]p74!D64</f>
        <v>0</v>
      </c>
      <c r="E64">
        <f>[4]p74!E64</f>
        <v>0</v>
      </c>
      <c r="F64">
        <f>[4]p74!F64</f>
        <v>0</v>
      </c>
      <c r="G64">
        <f>[4]p74!G64</f>
        <v>0</v>
      </c>
      <c r="H64">
        <f>[4]p74!H64</f>
        <v>0</v>
      </c>
      <c r="I64">
        <f>[4]p74!I64</f>
        <v>0</v>
      </c>
      <c r="J64">
        <f>[4]p74!J64</f>
        <v>0</v>
      </c>
      <c r="K64">
        <f>[4]p74!K64</f>
        <v>0</v>
      </c>
    </row>
    <row r="65" spans="1:13">
      <c r="A65" t="s">
        <v>239</v>
      </c>
      <c r="B65">
        <f>[4]p74!B65</f>
        <v>0</v>
      </c>
      <c r="C65">
        <f>[4]p74!C65</f>
        <v>0</v>
      </c>
      <c r="D65">
        <f>[4]p74!D65</f>
        <v>0</v>
      </c>
      <c r="E65">
        <f>[4]p74!E65</f>
        <v>0</v>
      </c>
      <c r="F65">
        <f>[4]p74!F65</f>
        <v>0</v>
      </c>
      <c r="G65">
        <f>[4]p74!G65</f>
        <v>0</v>
      </c>
      <c r="H65">
        <f>[4]p74!H65</f>
        <v>0</v>
      </c>
      <c r="I65">
        <f>[4]p74!I65</f>
        <v>0</v>
      </c>
      <c r="J65">
        <f>[4]p74!J65</f>
        <v>0</v>
      </c>
      <c r="K65">
        <f>[4]p74!K65</f>
        <v>0</v>
      </c>
    </row>
    <row r="66" spans="1:13">
      <c r="A66" t="s">
        <v>125</v>
      </c>
      <c r="B66">
        <f>[4]p74!B66</f>
        <v>0</v>
      </c>
      <c r="C66">
        <f>[4]p74!C66</f>
        <v>0</v>
      </c>
      <c r="D66">
        <f>[4]p74!D66</f>
        <v>0</v>
      </c>
      <c r="E66">
        <f>[4]p74!E66</f>
        <v>0</v>
      </c>
      <c r="F66">
        <f>[4]p74!F66</f>
        <v>0</v>
      </c>
      <c r="G66">
        <f>[4]p74!G66</f>
        <v>0</v>
      </c>
      <c r="H66">
        <f>[4]p74!H66</f>
        <v>0</v>
      </c>
      <c r="I66">
        <f>[4]p74!I66</f>
        <v>0</v>
      </c>
      <c r="J66">
        <f>[4]p74!J66</f>
        <v>0</v>
      </c>
      <c r="K66">
        <f>[4]p74!K66</f>
        <v>0</v>
      </c>
    </row>
    <row r="67" spans="1:13">
      <c r="A67" t="s">
        <v>240</v>
      </c>
      <c r="B67">
        <f>[4]p74!B67</f>
        <v>0</v>
      </c>
      <c r="C67">
        <f>[4]p74!C67</f>
        <v>0</v>
      </c>
      <c r="D67">
        <f>[4]p74!D67</f>
        <v>0</v>
      </c>
      <c r="E67">
        <f>[4]p74!E67</f>
        <v>0</v>
      </c>
      <c r="F67">
        <f>[4]p74!F67</f>
        <v>0</v>
      </c>
      <c r="G67">
        <f>[4]p74!G67</f>
        <v>0</v>
      </c>
      <c r="H67">
        <f>[4]p74!H67</f>
        <v>0</v>
      </c>
      <c r="I67">
        <f>[4]p74!I67</f>
        <v>0</v>
      </c>
      <c r="J67">
        <f>[4]p74!J67</f>
        <v>0</v>
      </c>
      <c r="K67">
        <f>[4]p74!K67</f>
        <v>0</v>
      </c>
    </row>
    <row r="68" spans="1:13">
      <c r="A68" t="s">
        <v>241</v>
      </c>
      <c r="B68">
        <f>[4]p74!B68</f>
        <v>0</v>
      </c>
      <c r="C68">
        <f>[4]p74!C68</f>
        <v>0</v>
      </c>
      <c r="D68">
        <f>[4]p74!D68</f>
        <v>0</v>
      </c>
      <c r="E68">
        <f>[4]p74!E68</f>
        <v>0</v>
      </c>
      <c r="F68">
        <f>[4]p74!F68</f>
        <v>0</v>
      </c>
      <c r="G68">
        <f>[4]p74!G68</f>
        <v>0</v>
      </c>
      <c r="H68">
        <f>[4]p74!H68</f>
        <v>0</v>
      </c>
      <c r="I68">
        <f>[4]p74!I68</f>
        <v>0</v>
      </c>
      <c r="J68">
        <f>[4]p74!J68</f>
        <v>0</v>
      </c>
      <c r="K68">
        <f>[4]p74!K68</f>
        <v>0</v>
      </c>
    </row>
    <row r="69" spans="1:13">
      <c r="A69" t="s">
        <v>242</v>
      </c>
      <c r="B69">
        <f>[4]p74!B69</f>
        <v>0</v>
      </c>
      <c r="C69">
        <f>[4]p74!C69</f>
        <v>0</v>
      </c>
      <c r="D69">
        <f>[4]p74!D69</f>
        <v>0</v>
      </c>
      <c r="E69">
        <f>[4]p74!E69</f>
        <v>0</v>
      </c>
      <c r="F69">
        <f>[4]p74!F69</f>
        <v>0</v>
      </c>
      <c r="G69">
        <f>[4]p74!G69</f>
        <v>0</v>
      </c>
      <c r="H69">
        <f>[4]p74!H69</f>
        <v>0</v>
      </c>
      <c r="I69">
        <f>[4]p74!I69</f>
        <v>0</v>
      </c>
      <c r="J69">
        <f>[4]p74!J69</f>
        <v>0</v>
      </c>
      <c r="K69">
        <f>[4]p74!K69</f>
        <v>0</v>
      </c>
    </row>
    <row r="70" spans="1:13">
      <c r="A70" t="s">
        <v>243</v>
      </c>
      <c r="B70">
        <f>[4]p74!B70</f>
        <v>0</v>
      </c>
      <c r="C70">
        <f>[4]p74!C70</f>
        <v>0</v>
      </c>
      <c r="D70">
        <f>[4]p74!D70</f>
        <v>0</v>
      </c>
      <c r="E70">
        <f>[4]p74!E70</f>
        <v>0</v>
      </c>
      <c r="F70">
        <f>[4]p74!F70</f>
        <v>0</v>
      </c>
      <c r="G70">
        <f>[4]p74!G70</f>
        <v>0</v>
      </c>
      <c r="H70">
        <f>[4]p74!H70</f>
        <v>0</v>
      </c>
      <c r="I70">
        <f>[4]p74!I70</f>
        <v>0</v>
      </c>
      <c r="J70">
        <f>[4]p74!J70</f>
        <v>0</v>
      </c>
      <c r="K70">
        <f>[4]p74!K70</f>
        <v>0</v>
      </c>
    </row>
    <row r="71" spans="1:13">
      <c r="A71" t="s">
        <v>244</v>
      </c>
      <c r="B71">
        <f>[4]p74!B71</f>
        <v>0</v>
      </c>
      <c r="C71">
        <f>[4]p74!C71</f>
        <v>0</v>
      </c>
      <c r="D71">
        <f>[4]p74!D71</f>
        <v>0</v>
      </c>
      <c r="E71">
        <f>[4]p74!E71</f>
        <v>0</v>
      </c>
      <c r="F71">
        <f>[4]p74!F71</f>
        <v>0</v>
      </c>
      <c r="G71">
        <f>[4]p74!G71</f>
        <v>0</v>
      </c>
      <c r="H71">
        <f>[4]p74!H71</f>
        <v>0</v>
      </c>
      <c r="I71">
        <f>[4]p74!I71</f>
        <v>0</v>
      </c>
      <c r="J71">
        <f>[4]p74!J71</f>
        <v>0</v>
      </c>
      <c r="K71">
        <f>[4]p74!K71</f>
        <v>0</v>
      </c>
    </row>
    <row r="72" spans="1:13">
      <c r="A72" t="s">
        <v>245</v>
      </c>
      <c r="B72">
        <f>[4]p74!B72</f>
        <v>0</v>
      </c>
      <c r="C72">
        <f>[4]p74!C72</f>
        <v>0</v>
      </c>
      <c r="D72">
        <f>[4]p74!D72</f>
        <v>0</v>
      </c>
      <c r="E72">
        <f>[4]p74!E72</f>
        <v>0</v>
      </c>
      <c r="F72">
        <f>[4]p74!F72</f>
        <v>0</v>
      </c>
      <c r="G72">
        <f>[4]p74!G72</f>
        <v>0</v>
      </c>
      <c r="H72">
        <f>[4]p74!H72</f>
        <v>0</v>
      </c>
      <c r="I72">
        <f>[4]p74!I72</f>
        <v>0</v>
      </c>
      <c r="J72">
        <f>[4]p74!J72</f>
        <v>0</v>
      </c>
      <c r="K72">
        <f>[4]p74!K72</f>
        <v>0</v>
      </c>
    </row>
    <row r="73" spans="1:13">
      <c r="A73" t="s">
        <v>246</v>
      </c>
      <c r="B73">
        <f>[4]p74!B73</f>
        <v>0</v>
      </c>
      <c r="C73">
        <f>[4]p74!C73</f>
        <v>0</v>
      </c>
      <c r="D73">
        <f>[4]p74!D73</f>
        <v>0</v>
      </c>
      <c r="E73">
        <f>[4]p74!E73</f>
        <v>0</v>
      </c>
      <c r="F73">
        <f>[4]p74!F73</f>
        <v>0</v>
      </c>
      <c r="G73">
        <f>[4]p74!G73</f>
        <v>0</v>
      </c>
      <c r="H73">
        <f>[4]p74!H73</f>
        <v>0</v>
      </c>
      <c r="I73">
        <f>[4]p74!I73</f>
        <v>0</v>
      </c>
      <c r="J73">
        <f>[4]p74!J73</f>
        <v>0</v>
      </c>
      <c r="K73">
        <f>[4]p74!K73</f>
        <v>0</v>
      </c>
    </row>
    <row r="74" spans="1:13">
      <c r="A74" t="s">
        <v>435</v>
      </c>
      <c r="B74">
        <f>[4]p74!B74</f>
        <v>0</v>
      </c>
      <c r="C74">
        <f>[4]p74!C74</f>
        <v>0</v>
      </c>
      <c r="D74">
        <f>[4]p74!D74</f>
        <v>0</v>
      </c>
      <c r="E74">
        <f>[4]p74!E74</f>
        <v>0</v>
      </c>
      <c r="F74">
        <f>[4]p74!F74</f>
        <v>0</v>
      </c>
      <c r="G74">
        <f>[4]p74!G74</f>
        <v>0</v>
      </c>
      <c r="H74">
        <f>[4]p74!H74</f>
        <v>0</v>
      </c>
      <c r="I74">
        <f>[4]p74!I74</f>
        <v>0</v>
      </c>
      <c r="J74">
        <f>[4]p74!J74</f>
        <v>0</v>
      </c>
      <c r="K74">
        <f>[4]p74!K74</f>
        <v>0</v>
      </c>
    </row>
    <row r="75" spans="1:13">
      <c r="A75" t="s">
        <v>436</v>
      </c>
      <c r="B75">
        <f>[4]p74!B75</f>
        <v>0</v>
      </c>
      <c r="C75">
        <f>[4]p74!C75</f>
        <v>0</v>
      </c>
      <c r="D75">
        <f>[4]p74!D75</f>
        <v>0</v>
      </c>
      <c r="E75">
        <f>[4]p74!E75</f>
        <v>0</v>
      </c>
      <c r="F75">
        <f>[4]p74!F75</f>
        <v>0</v>
      </c>
      <c r="G75">
        <f>[4]p74!G75</f>
        <v>0</v>
      </c>
      <c r="H75">
        <f>[4]p74!H75</f>
        <v>0</v>
      </c>
      <c r="I75">
        <f>[4]p74!I75</f>
        <v>0</v>
      </c>
      <c r="J75">
        <f>[4]p74!J75</f>
        <v>0</v>
      </c>
      <c r="K75">
        <f>[4]p74!K75</f>
        <v>0</v>
      </c>
    </row>
    <row r="76" spans="1:13">
      <c r="A76" t="s">
        <v>437</v>
      </c>
      <c r="B76">
        <f>[4]p74!B76</f>
        <v>0</v>
      </c>
      <c r="C76">
        <f>[4]p74!C76</f>
        <v>0</v>
      </c>
      <c r="D76">
        <f>[4]p74!D76</f>
        <v>0</v>
      </c>
      <c r="E76">
        <f>[4]p74!E76</f>
        <v>0</v>
      </c>
      <c r="F76">
        <f>[4]p74!F76</f>
        <v>0</v>
      </c>
      <c r="G76">
        <f>[4]p74!G76</f>
        <v>0</v>
      </c>
      <c r="H76">
        <f>[4]p74!H76</f>
        <v>0</v>
      </c>
      <c r="I76">
        <f>[4]p74!I76</f>
        <v>0</v>
      </c>
      <c r="J76">
        <f>[4]p74!J76</f>
        <v>0</v>
      </c>
      <c r="K76">
        <f>[4]p74!K76</f>
        <v>0</v>
      </c>
    </row>
    <row r="77" spans="1:13" ht="14" thickBot="1">
      <c r="A77" s="34" t="s">
        <v>438</v>
      </c>
      <c r="B77" s="34">
        <f>[4]p74!B77</f>
        <v>0</v>
      </c>
      <c r="C77" s="34">
        <f>[4]p74!C77</f>
        <v>0</v>
      </c>
      <c r="D77" s="34">
        <f>[4]p74!D77</f>
        <v>0</v>
      </c>
      <c r="E77" s="34">
        <f>[4]p74!E77</f>
        <v>0</v>
      </c>
      <c r="F77" s="34">
        <f>[4]p74!F77</f>
        <v>0</v>
      </c>
      <c r="G77" s="34">
        <f>[4]p74!G77</f>
        <v>0</v>
      </c>
      <c r="H77" s="34">
        <f>[4]p74!H77</f>
        <v>0</v>
      </c>
      <c r="I77" s="34">
        <f>[4]p74!I77</f>
        <v>0</v>
      </c>
      <c r="J77" s="34">
        <f>[4]p74!J77</f>
        <v>0</v>
      </c>
      <c r="K77" s="34">
        <f>[4]p74!K77</f>
        <v>0</v>
      </c>
      <c r="L77" s="34"/>
      <c r="M77" s="34"/>
    </row>
    <row r="78" spans="1:13">
      <c r="A78" t="s">
        <v>247</v>
      </c>
      <c r="B78">
        <f>[4]p74!B78</f>
        <v>0</v>
      </c>
    </row>
    <row r="79" spans="1:13">
      <c r="A79" t="s">
        <v>248</v>
      </c>
      <c r="B79">
        <f>[4]p74!B79</f>
        <v>0</v>
      </c>
    </row>
    <row r="80" spans="1:13">
      <c r="A80" t="s">
        <v>249</v>
      </c>
      <c r="B80">
        <f>[4]p74!B80</f>
        <v>0</v>
      </c>
    </row>
    <row r="81" spans="1:2">
      <c r="A81" t="s">
        <v>250</v>
      </c>
      <c r="B81">
        <f>[4]p74!B81</f>
        <v>0</v>
      </c>
    </row>
    <row r="82" spans="1:2">
      <c r="A82" t="s">
        <v>251</v>
      </c>
      <c r="B82">
        <f>[4]p74!B82</f>
        <v>0</v>
      </c>
    </row>
    <row r="83" spans="1:2">
      <c r="A83" t="s">
        <v>252</v>
      </c>
      <c r="B83">
        <f>[4]p74!B83</f>
        <v>0</v>
      </c>
    </row>
    <row r="84" spans="1:2">
      <c r="A84" t="s">
        <v>253</v>
      </c>
      <c r="B84">
        <f>[4]p74!B84</f>
        <v>0</v>
      </c>
    </row>
    <row r="85" spans="1:2">
      <c r="A85" t="s">
        <v>254</v>
      </c>
      <c r="B85">
        <f>[4]p74!B85</f>
        <v>0</v>
      </c>
    </row>
    <row r="86" spans="1:2">
      <c r="A86" t="s">
        <v>255</v>
      </c>
      <c r="B86">
        <f>[4]p74!B86</f>
        <v>0</v>
      </c>
    </row>
    <row r="87" spans="1:2">
      <c r="A87" t="s">
        <v>256</v>
      </c>
      <c r="B87">
        <f>[4]p74!B87</f>
        <v>0</v>
      </c>
    </row>
    <row r="88" spans="1:2">
      <c r="A88" t="s">
        <v>257</v>
      </c>
      <c r="B88">
        <f>[4]p74!B88</f>
        <v>0</v>
      </c>
    </row>
    <row r="89" spans="1:2">
      <c r="A89" t="s">
        <v>258</v>
      </c>
      <c r="B89">
        <f>[4]p74!B89</f>
        <v>0</v>
      </c>
    </row>
    <row r="90" spans="1:2">
      <c r="A90" t="s">
        <v>259</v>
      </c>
      <c r="B90">
        <f>[4]p74!B90</f>
        <v>0</v>
      </c>
    </row>
    <row r="91" spans="1:2">
      <c r="A91" t="s">
        <v>260</v>
      </c>
      <c r="B91">
        <f>[4]p74!B91</f>
        <v>0</v>
      </c>
    </row>
    <row r="92" spans="1:2">
      <c r="A92" t="s">
        <v>261</v>
      </c>
      <c r="B92">
        <f>[4]p74!B92</f>
        <v>0</v>
      </c>
    </row>
    <row r="93" spans="1:2">
      <c r="A93" t="s">
        <v>262</v>
      </c>
      <c r="B93">
        <f>[4]p74!B93</f>
        <v>0</v>
      </c>
    </row>
    <row r="94" spans="1:2">
      <c r="A94" t="s">
        <v>263</v>
      </c>
      <c r="B94">
        <f>[4]p74!B94</f>
        <v>0</v>
      </c>
    </row>
    <row r="95" spans="1:2">
      <c r="A95" t="s">
        <v>264</v>
      </c>
      <c r="B95">
        <f>[4]p74!B95</f>
        <v>0</v>
      </c>
    </row>
    <row r="96" spans="1:2">
      <c r="A96" t="s">
        <v>265</v>
      </c>
      <c r="B96">
        <f>[4]p74!B96</f>
        <v>0</v>
      </c>
    </row>
    <row r="97" spans="1:2">
      <c r="A97" t="s">
        <v>266</v>
      </c>
      <c r="B97">
        <f>[4]p74!B97</f>
        <v>0</v>
      </c>
    </row>
    <row r="98" spans="1:2">
      <c r="A98" t="s">
        <v>267</v>
      </c>
      <c r="B98">
        <f>[4]p74!B98</f>
        <v>0</v>
      </c>
    </row>
    <row r="99" spans="1:2">
      <c r="A99" t="s">
        <v>268</v>
      </c>
      <c r="B99">
        <f>[4]p74!B99</f>
        <v>0</v>
      </c>
    </row>
    <row r="100" spans="1:2">
      <c r="A100" t="s">
        <v>269</v>
      </c>
      <c r="B100">
        <f>[4]p74!B100</f>
        <v>0</v>
      </c>
    </row>
    <row r="101" spans="1:2">
      <c r="A101" t="s">
        <v>270</v>
      </c>
      <c r="B101">
        <f>[4]p74!B101</f>
        <v>0</v>
      </c>
    </row>
    <row r="102" spans="1:2">
      <c r="A102" t="s">
        <v>271</v>
      </c>
      <c r="B102">
        <f>[4]p74!B102</f>
        <v>0</v>
      </c>
    </row>
    <row r="103" spans="1:2">
      <c r="A103" t="s">
        <v>272</v>
      </c>
      <c r="B103">
        <f>[4]p74!B103</f>
        <v>0</v>
      </c>
    </row>
    <row r="104" spans="1:2">
      <c r="A104" t="s">
        <v>273</v>
      </c>
      <c r="B104">
        <f>[4]p74!B104</f>
        <v>0</v>
      </c>
    </row>
    <row r="105" spans="1:2">
      <c r="A105" t="s">
        <v>274</v>
      </c>
      <c r="B105">
        <f>[4]p74!B105</f>
        <v>0</v>
      </c>
    </row>
    <row r="106" spans="1:2">
      <c r="A106" t="s">
        <v>275</v>
      </c>
      <c r="B106">
        <f>[4]p74!B106</f>
        <v>0</v>
      </c>
    </row>
    <row r="107" spans="1:2">
      <c r="A107" t="s">
        <v>276</v>
      </c>
      <c r="B107">
        <f>[4]p74!B107</f>
        <v>0</v>
      </c>
    </row>
    <row r="108" spans="1:2">
      <c r="A108" t="s">
        <v>277</v>
      </c>
      <c r="B108">
        <f>[4]p74!B108</f>
        <v>0</v>
      </c>
    </row>
    <row r="109" spans="1:2">
      <c r="A109" t="s">
        <v>278</v>
      </c>
      <c r="B109">
        <f>[4]p74!B109</f>
        <v>0</v>
      </c>
    </row>
    <row r="110" spans="1:2">
      <c r="A110" t="s">
        <v>279</v>
      </c>
      <c r="B110">
        <f>[4]p74!B110</f>
        <v>0</v>
      </c>
    </row>
    <row r="111" spans="1:2">
      <c r="A111" t="s">
        <v>280</v>
      </c>
      <c r="B111">
        <f>[4]p74!B111</f>
        <v>0</v>
      </c>
    </row>
    <row r="112" spans="1:2">
      <c r="A112" t="s">
        <v>281</v>
      </c>
      <c r="B112">
        <f>[4]p74!B112</f>
        <v>0</v>
      </c>
    </row>
    <row r="113" spans="1:2">
      <c r="A113" t="s">
        <v>282</v>
      </c>
      <c r="B113">
        <f>[4]p74!B113</f>
        <v>0</v>
      </c>
    </row>
    <row r="114" spans="1:2">
      <c r="A114" t="s">
        <v>283</v>
      </c>
      <c r="B114">
        <f>[4]p74!B114</f>
        <v>0</v>
      </c>
    </row>
    <row r="115" spans="1:2">
      <c r="A115" t="s">
        <v>284</v>
      </c>
      <c r="B115">
        <f>[4]p74!B115</f>
        <v>0</v>
      </c>
    </row>
    <row r="116" spans="1:2">
      <c r="A116" t="s">
        <v>285</v>
      </c>
      <c r="B116">
        <f>[4]p74!B116</f>
        <v>0</v>
      </c>
    </row>
    <row r="117" spans="1:2">
      <c r="A117" t="s">
        <v>286</v>
      </c>
      <c r="B117">
        <f>[4]p74!B117</f>
        <v>0</v>
      </c>
    </row>
    <row r="118" spans="1:2">
      <c r="A118" t="s">
        <v>287</v>
      </c>
      <c r="B118">
        <f>[4]p74!B118</f>
        <v>0</v>
      </c>
    </row>
    <row r="119" spans="1:2">
      <c r="A119" t="s">
        <v>288</v>
      </c>
      <c r="B119">
        <f>[4]p74!B119</f>
        <v>0</v>
      </c>
    </row>
    <row r="120" spans="1:2">
      <c r="A120" t="s">
        <v>289</v>
      </c>
      <c r="B120">
        <f>[4]p74!B120</f>
        <v>0</v>
      </c>
    </row>
    <row r="121" spans="1:2">
      <c r="A121" t="s">
        <v>290</v>
      </c>
      <c r="B121">
        <f>[4]p74!B121</f>
        <v>0</v>
      </c>
    </row>
    <row r="122" spans="1:2">
      <c r="A122" t="s">
        <v>291</v>
      </c>
      <c r="B122">
        <f>[4]p74!B122</f>
        <v>0</v>
      </c>
    </row>
    <row r="123" spans="1:2">
      <c r="A123" t="s">
        <v>292</v>
      </c>
      <c r="B123">
        <f>[4]p74!B123</f>
        <v>0</v>
      </c>
    </row>
    <row r="124" spans="1:2">
      <c r="A124" t="s">
        <v>293</v>
      </c>
      <c r="B124">
        <f>[4]p74!B124</f>
        <v>0</v>
      </c>
    </row>
    <row r="125" spans="1:2">
      <c r="A125" t="s">
        <v>294</v>
      </c>
      <c r="B125">
        <f>[4]p74!B125</f>
        <v>0</v>
      </c>
    </row>
    <row r="126" spans="1:2">
      <c r="A126" t="s">
        <v>295</v>
      </c>
      <c r="B126">
        <f>[4]p74!B126</f>
        <v>0</v>
      </c>
    </row>
    <row r="127" spans="1:2">
      <c r="A127" t="s">
        <v>296</v>
      </c>
      <c r="B127">
        <f>[4]p74!B127</f>
        <v>0</v>
      </c>
    </row>
    <row r="128" spans="1:2">
      <c r="A128" t="s">
        <v>297</v>
      </c>
      <c r="B128">
        <f>[4]p74!B128</f>
        <v>0</v>
      </c>
    </row>
    <row r="129" spans="1:2">
      <c r="A129" t="s">
        <v>298</v>
      </c>
      <c r="B129">
        <f>[4]p74!B129</f>
        <v>0</v>
      </c>
    </row>
    <row r="130" spans="1:2">
      <c r="A130" t="s">
        <v>299</v>
      </c>
      <c r="B130">
        <f>[4]p74!B130</f>
        <v>0</v>
      </c>
    </row>
    <row r="131" spans="1:2">
      <c r="A131" t="s">
        <v>300</v>
      </c>
      <c r="B131">
        <f>[4]p74!B131</f>
        <v>0</v>
      </c>
    </row>
    <row r="132" spans="1:2">
      <c r="A132" t="s">
        <v>301</v>
      </c>
      <c r="B132">
        <f>[4]p74!B132</f>
        <v>0</v>
      </c>
    </row>
    <row r="133" spans="1:2">
      <c r="A133" t="s">
        <v>302</v>
      </c>
      <c r="B133">
        <f>[4]p74!B133</f>
        <v>0</v>
      </c>
    </row>
    <row r="134" spans="1:2">
      <c r="A134" t="s">
        <v>303</v>
      </c>
      <c r="B134">
        <f>[4]p74!B134</f>
        <v>0</v>
      </c>
    </row>
    <row r="135" spans="1:2">
      <c r="A135" t="s">
        <v>304</v>
      </c>
      <c r="B135">
        <f>[4]p74!B135</f>
        <v>0</v>
      </c>
    </row>
    <row r="136" spans="1:2">
      <c r="A136" t="s">
        <v>305</v>
      </c>
      <c r="B136">
        <f>[4]p74!B136</f>
        <v>0</v>
      </c>
    </row>
    <row r="137" spans="1:2">
      <c r="A137" t="s">
        <v>306</v>
      </c>
      <c r="B137">
        <f>[4]p74!B137</f>
        <v>0</v>
      </c>
    </row>
    <row r="138" spans="1:2">
      <c r="A138" t="s">
        <v>307</v>
      </c>
      <c r="B138">
        <f>[4]p74!B138</f>
        <v>0</v>
      </c>
    </row>
    <row r="139" spans="1:2">
      <c r="A139" t="s">
        <v>308</v>
      </c>
      <c r="B139">
        <f>[4]p74!B139</f>
        <v>0</v>
      </c>
    </row>
    <row r="140" spans="1:2">
      <c r="A140" t="s">
        <v>309</v>
      </c>
      <c r="B140">
        <f>[4]p74!B140</f>
        <v>0</v>
      </c>
    </row>
    <row r="141" spans="1:2">
      <c r="A141" t="s">
        <v>310</v>
      </c>
      <c r="B141">
        <f>[4]p74!B141</f>
        <v>0</v>
      </c>
    </row>
    <row r="142" spans="1:2">
      <c r="A142" t="s">
        <v>311</v>
      </c>
      <c r="B142">
        <f>[4]p74!B142</f>
        <v>0</v>
      </c>
    </row>
    <row r="143" spans="1:2">
      <c r="A143" t="s">
        <v>312</v>
      </c>
      <c r="B143">
        <f>[4]p74!B143</f>
        <v>0</v>
      </c>
    </row>
    <row r="144" spans="1:2">
      <c r="A144" t="s">
        <v>313</v>
      </c>
      <c r="B144">
        <f>[4]p74!B144</f>
        <v>0</v>
      </c>
    </row>
    <row r="145" spans="1:2">
      <c r="A145" t="s">
        <v>314</v>
      </c>
      <c r="B145">
        <f>[4]p74!B145</f>
        <v>0</v>
      </c>
    </row>
    <row r="146" spans="1:2">
      <c r="A146" t="s">
        <v>315</v>
      </c>
      <c r="B146">
        <f>[4]p74!B146</f>
        <v>0</v>
      </c>
    </row>
    <row r="147" spans="1:2">
      <c r="A147" t="s">
        <v>316</v>
      </c>
      <c r="B147">
        <f>[4]p74!B147</f>
        <v>0</v>
      </c>
    </row>
    <row r="148" spans="1:2">
      <c r="A148" t="s">
        <v>317</v>
      </c>
      <c r="B148">
        <f>[4]p74!B148</f>
        <v>0</v>
      </c>
    </row>
    <row r="149" spans="1:2">
      <c r="A149" t="s">
        <v>318</v>
      </c>
      <c r="B149">
        <f>[4]p74!B149</f>
        <v>0</v>
      </c>
    </row>
    <row r="150" spans="1:2">
      <c r="A150" t="s">
        <v>319</v>
      </c>
      <c r="B150">
        <f>[4]p74!B150</f>
        <v>0</v>
      </c>
    </row>
    <row r="151" spans="1:2">
      <c r="A151" t="s">
        <v>320</v>
      </c>
      <c r="B151">
        <f>[4]p74!B151</f>
        <v>0</v>
      </c>
    </row>
    <row r="152" spans="1:2">
      <c r="A152" t="s">
        <v>321</v>
      </c>
      <c r="B152">
        <f>[4]p74!B152</f>
        <v>0</v>
      </c>
    </row>
    <row r="153" spans="1:2">
      <c r="A153" t="s">
        <v>322</v>
      </c>
      <c r="B153">
        <f>[4]p74!B153</f>
        <v>0</v>
      </c>
    </row>
    <row r="154" spans="1:2">
      <c r="A154" t="s">
        <v>323</v>
      </c>
      <c r="B154">
        <f>[4]p74!B154</f>
        <v>0</v>
      </c>
    </row>
    <row r="155" spans="1:2">
      <c r="A155" t="s">
        <v>324</v>
      </c>
      <c r="B155">
        <f>[4]p74!B155</f>
        <v>0</v>
      </c>
    </row>
    <row r="156" spans="1:2">
      <c r="A156" t="s">
        <v>325</v>
      </c>
      <c r="B156">
        <f>[4]p74!B156</f>
        <v>0</v>
      </c>
    </row>
    <row r="157" spans="1:2">
      <c r="A157" t="s">
        <v>326</v>
      </c>
      <c r="B157">
        <f>[4]p74!B157</f>
        <v>0</v>
      </c>
    </row>
    <row r="158" spans="1:2">
      <c r="A158" t="s">
        <v>327</v>
      </c>
      <c r="B158">
        <f>[4]p74!B158</f>
        <v>0</v>
      </c>
    </row>
    <row r="159" spans="1:2">
      <c r="A159" t="s">
        <v>328</v>
      </c>
      <c r="B159">
        <f>[4]p74!B159</f>
        <v>0</v>
      </c>
    </row>
    <row r="160" spans="1:2">
      <c r="A160" t="s">
        <v>329</v>
      </c>
      <c r="B160">
        <f>[4]p74!B160</f>
        <v>0</v>
      </c>
    </row>
    <row r="161" spans="1:2">
      <c r="A161" t="s">
        <v>330</v>
      </c>
      <c r="B161">
        <f>[4]p74!B161</f>
        <v>0</v>
      </c>
    </row>
    <row r="162" spans="1:2">
      <c r="A162" t="s">
        <v>331</v>
      </c>
      <c r="B162">
        <f>[4]p74!B162</f>
        <v>0</v>
      </c>
    </row>
    <row r="163" spans="1:2">
      <c r="A163" t="s">
        <v>332</v>
      </c>
      <c r="B163">
        <f>[4]p74!B163</f>
        <v>0</v>
      </c>
    </row>
    <row r="164" spans="1:2">
      <c r="A164" t="s">
        <v>333</v>
      </c>
      <c r="B164">
        <f>[4]p74!B164</f>
        <v>0</v>
      </c>
    </row>
    <row r="165" spans="1:2">
      <c r="A165" t="s">
        <v>334</v>
      </c>
      <c r="B165">
        <f>[4]p74!B165</f>
        <v>0</v>
      </c>
    </row>
    <row r="166" spans="1:2">
      <c r="A166" t="s">
        <v>335</v>
      </c>
      <c r="B166">
        <f>[4]p74!B166</f>
        <v>0</v>
      </c>
    </row>
    <row r="167" spans="1:2">
      <c r="A167" t="s">
        <v>336</v>
      </c>
      <c r="B167">
        <f>[4]p74!B167</f>
        <v>0</v>
      </c>
    </row>
    <row r="168" spans="1:2">
      <c r="A168" t="s">
        <v>337</v>
      </c>
      <c r="B168">
        <f>[4]p74!B168</f>
        <v>0</v>
      </c>
    </row>
    <row r="169" spans="1:2">
      <c r="A169" t="s">
        <v>338</v>
      </c>
      <c r="B169">
        <f>[4]p74!B169</f>
        <v>0</v>
      </c>
    </row>
    <row r="170" spans="1:2">
      <c r="A170" t="s">
        <v>339</v>
      </c>
      <c r="B170">
        <f>[4]p74!B170</f>
        <v>0</v>
      </c>
    </row>
    <row r="171" spans="1:2">
      <c r="A171" t="s">
        <v>340</v>
      </c>
      <c r="B171">
        <f>[4]p74!B171</f>
        <v>0</v>
      </c>
    </row>
    <row r="172" spans="1:2">
      <c r="A172" t="s">
        <v>341</v>
      </c>
      <c r="B172">
        <f>[4]p74!B172</f>
        <v>0</v>
      </c>
    </row>
    <row r="173" spans="1:2">
      <c r="A173" t="s">
        <v>342</v>
      </c>
      <c r="B173">
        <f>[4]p74!B173</f>
        <v>0</v>
      </c>
    </row>
    <row r="174" spans="1:2">
      <c r="A174" t="s">
        <v>343</v>
      </c>
      <c r="B174">
        <f>[4]p74!B174</f>
        <v>0</v>
      </c>
    </row>
    <row r="175" spans="1:2">
      <c r="A175" t="s">
        <v>344</v>
      </c>
      <c r="B175">
        <f>[4]p74!B175</f>
        <v>0</v>
      </c>
    </row>
    <row r="176" spans="1:2">
      <c r="A176" t="s">
        <v>345</v>
      </c>
      <c r="B176">
        <f>[4]p74!B176</f>
        <v>0</v>
      </c>
    </row>
    <row r="177" spans="1:2">
      <c r="A177" t="s">
        <v>346</v>
      </c>
      <c r="B177">
        <f>[4]p74!B177</f>
        <v>0</v>
      </c>
    </row>
    <row r="178" spans="1:2">
      <c r="A178" t="s">
        <v>347</v>
      </c>
      <c r="B178">
        <f>[4]p74!B178</f>
        <v>0</v>
      </c>
    </row>
    <row r="179" spans="1:2">
      <c r="A179" t="s">
        <v>348</v>
      </c>
      <c r="B179">
        <f>[4]p74!B179</f>
        <v>0</v>
      </c>
    </row>
    <row r="180" spans="1:2">
      <c r="A180" t="s">
        <v>349</v>
      </c>
      <c r="B180">
        <f>[4]p74!B180</f>
        <v>0</v>
      </c>
    </row>
    <row r="181" spans="1:2">
      <c r="A181" t="s">
        <v>350</v>
      </c>
      <c r="B181">
        <f>[4]p74!B181</f>
        <v>0</v>
      </c>
    </row>
    <row r="182" spans="1:2">
      <c r="A182" t="s">
        <v>351</v>
      </c>
      <c r="B182">
        <f>[4]p74!B182</f>
        <v>0</v>
      </c>
    </row>
    <row r="183" spans="1:2">
      <c r="A183" t="s">
        <v>352</v>
      </c>
      <c r="B183">
        <f>[4]p74!B183</f>
        <v>0</v>
      </c>
    </row>
    <row r="184" spans="1:2">
      <c r="A184" t="s">
        <v>353</v>
      </c>
      <c r="B184">
        <f>[4]p74!B184</f>
        <v>0</v>
      </c>
    </row>
    <row r="185" spans="1:2">
      <c r="A185" t="s">
        <v>354</v>
      </c>
      <c r="B185">
        <f>[4]p74!B185</f>
        <v>0</v>
      </c>
    </row>
    <row r="186" spans="1:2">
      <c r="A186" t="s">
        <v>355</v>
      </c>
      <c r="B186">
        <f>[4]p74!B186</f>
        <v>0</v>
      </c>
    </row>
    <row r="187" spans="1:2">
      <c r="A187" t="s">
        <v>356</v>
      </c>
      <c r="B187">
        <f>[4]p74!B187</f>
        <v>0</v>
      </c>
    </row>
    <row r="188" spans="1:2">
      <c r="A188" t="s">
        <v>357</v>
      </c>
      <c r="B188">
        <f>[4]p74!B188</f>
        <v>0</v>
      </c>
    </row>
    <row r="189" spans="1:2">
      <c r="A189" t="s">
        <v>358</v>
      </c>
      <c r="B189">
        <f>[4]p74!B189</f>
        <v>0</v>
      </c>
    </row>
    <row r="190" spans="1:2">
      <c r="A190" t="s">
        <v>359</v>
      </c>
      <c r="B190">
        <f>[4]p74!B190</f>
        <v>0</v>
      </c>
    </row>
    <row r="191" spans="1:2">
      <c r="A191" t="s">
        <v>360</v>
      </c>
      <c r="B191">
        <f>[4]p74!B191</f>
        <v>0</v>
      </c>
    </row>
    <row r="192" spans="1:2">
      <c r="A192" t="s">
        <v>361</v>
      </c>
      <c r="B192">
        <f>[4]p74!B192</f>
        <v>0</v>
      </c>
    </row>
    <row r="193" spans="1:2">
      <c r="A193" t="s">
        <v>362</v>
      </c>
      <c r="B193">
        <f>[4]p74!B193</f>
        <v>0</v>
      </c>
    </row>
    <row r="194" spans="1:2">
      <c r="A194" t="s">
        <v>363</v>
      </c>
      <c r="B194">
        <f>[4]p74!B194</f>
        <v>0</v>
      </c>
    </row>
    <row r="195" spans="1:2">
      <c r="A195" t="s">
        <v>364</v>
      </c>
      <c r="B195">
        <f>[4]p74!B195</f>
        <v>0</v>
      </c>
    </row>
    <row r="196" spans="1:2">
      <c r="A196" t="s">
        <v>365</v>
      </c>
      <c r="B196">
        <f>[4]p74!B196</f>
        <v>0</v>
      </c>
    </row>
    <row r="197" spans="1:2">
      <c r="A197" t="s">
        <v>366</v>
      </c>
      <c r="B197">
        <f>[4]p74!B197</f>
        <v>0</v>
      </c>
    </row>
    <row r="198" spans="1:2">
      <c r="A198" t="s">
        <v>367</v>
      </c>
      <c r="B198">
        <f>[4]p74!B198</f>
        <v>0</v>
      </c>
    </row>
    <row r="199" spans="1:2">
      <c r="A199" t="s">
        <v>368</v>
      </c>
      <c r="B199">
        <f>[4]p74!B199</f>
        <v>0</v>
      </c>
    </row>
    <row r="200" spans="1:2">
      <c r="A200" t="s">
        <v>369</v>
      </c>
      <c r="B200">
        <f>[4]p74!B200</f>
        <v>0</v>
      </c>
    </row>
    <row r="201" spans="1:2">
      <c r="A201" t="s">
        <v>370</v>
      </c>
      <c r="B201">
        <f>[4]p74!B201</f>
        <v>0</v>
      </c>
    </row>
    <row r="202" spans="1:2">
      <c r="A202" t="s">
        <v>371</v>
      </c>
      <c r="B202">
        <f>[4]p74!B202</f>
        <v>0</v>
      </c>
    </row>
    <row r="203" spans="1:2">
      <c r="A203" t="s">
        <v>372</v>
      </c>
      <c r="B203">
        <f>[4]p74!B203</f>
        <v>0</v>
      </c>
    </row>
    <row r="204" spans="1:2">
      <c r="A204" t="s">
        <v>373</v>
      </c>
      <c r="B204">
        <f>[4]p74!B204</f>
        <v>0</v>
      </c>
    </row>
    <row r="205" spans="1:2">
      <c r="A205" t="s">
        <v>374</v>
      </c>
      <c r="B205">
        <f>[4]p74!B205</f>
        <v>0</v>
      </c>
    </row>
    <row r="206" spans="1:2">
      <c r="A206" t="s">
        <v>375</v>
      </c>
      <c r="B206">
        <f>[4]p74!B206</f>
        <v>0</v>
      </c>
    </row>
    <row r="207" spans="1:2">
      <c r="A207" t="s">
        <v>376</v>
      </c>
      <c r="B207">
        <f>[4]p74!B207</f>
        <v>0</v>
      </c>
    </row>
    <row r="208" spans="1:2">
      <c r="A208" t="s">
        <v>377</v>
      </c>
      <c r="B208">
        <f>[4]p74!B208</f>
        <v>0</v>
      </c>
    </row>
    <row r="209" spans="1:2">
      <c r="A209" t="s">
        <v>378</v>
      </c>
      <c r="B209">
        <f>[4]p74!B209</f>
        <v>0</v>
      </c>
    </row>
    <row r="210" spans="1:2">
      <c r="A210" t="s">
        <v>379</v>
      </c>
      <c r="B210">
        <f>[4]p74!B210</f>
        <v>0</v>
      </c>
    </row>
    <row r="211" spans="1:2">
      <c r="A211" t="s">
        <v>380</v>
      </c>
      <c r="B211">
        <f>[4]p74!B211</f>
        <v>0</v>
      </c>
    </row>
    <row r="212" spans="1:2">
      <c r="A212" t="s">
        <v>381</v>
      </c>
      <c r="B212">
        <f>[4]p74!B212</f>
        <v>0</v>
      </c>
    </row>
    <row r="213" spans="1:2">
      <c r="A213" t="s">
        <v>382</v>
      </c>
      <c r="B213">
        <f>[4]p74!B213</f>
        <v>0</v>
      </c>
    </row>
    <row r="214" spans="1:2">
      <c r="A214" t="s">
        <v>137</v>
      </c>
      <c r="B214">
        <f>[4]p74!B214</f>
        <v>0</v>
      </c>
    </row>
    <row r="215" spans="1:2">
      <c r="A215" t="s">
        <v>383</v>
      </c>
      <c r="B215">
        <f>[4]p74!B215</f>
        <v>0</v>
      </c>
    </row>
    <row r="216" spans="1:2">
      <c r="A216" t="s">
        <v>384</v>
      </c>
      <c r="B216">
        <f>[4]p74!B216</f>
        <v>0</v>
      </c>
    </row>
    <row r="217" spans="1:2">
      <c r="A217" t="s">
        <v>385</v>
      </c>
      <c r="B217">
        <f>[4]p74!B217</f>
        <v>0</v>
      </c>
    </row>
    <row r="218" spans="1:2">
      <c r="A218" t="s">
        <v>386</v>
      </c>
      <c r="B218">
        <f>[4]p74!B218</f>
        <v>0</v>
      </c>
    </row>
    <row r="219" spans="1:2">
      <c r="A219" t="s">
        <v>387</v>
      </c>
      <c r="B219">
        <f>[4]p74!B219</f>
        <v>0</v>
      </c>
    </row>
    <row r="220" spans="1:2">
      <c r="A220" t="s">
        <v>388</v>
      </c>
      <c r="B220">
        <f>[4]p74!B220</f>
        <v>0</v>
      </c>
    </row>
    <row r="221" spans="1:2">
      <c r="A221" t="s">
        <v>145</v>
      </c>
      <c r="B221">
        <f>[4]p74!B221</f>
        <v>0</v>
      </c>
    </row>
    <row r="222" spans="1:2">
      <c r="A222" t="s">
        <v>146</v>
      </c>
      <c r="B222">
        <f>[4]p74!B222</f>
        <v>0</v>
      </c>
    </row>
    <row r="223" spans="1:2">
      <c r="A223" t="s">
        <v>389</v>
      </c>
      <c r="B223">
        <f>[4]p74!B223</f>
        <v>0</v>
      </c>
    </row>
    <row r="224" spans="1:2">
      <c r="A224" t="s">
        <v>390</v>
      </c>
      <c r="B224">
        <f>[4]p74!B224</f>
        <v>0</v>
      </c>
    </row>
    <row r="225" spans="1:2">
      <c r="A225" t="s">
        <v>391</v>
      </c>
      <c r="B225">
        <f>[4]p74!B225</f>
        <v>0</v>
      </c>
    </row>
    <row r="226" spans="1:2">
      <c r="A226" t="s">
        <v>392</v>
      </c>
      <c r="B226">
        <f>[4]p74!B226</f>
        <v>0</v>
      </c>
    </row>
    <row r="227" spans="1:2">
      <c r="A227" t="s">
        <v>152</v>
      </c>
      <c r="B227">
        <f>[4]p74!B227</f>
        <v>0</v>
      </c>
    </row>
    <row r="228" spans="1:2">
      <c r="A228" t="s">
        <v>393</v>
      </c>
      <c r="B228">
        <f>[4]p74!B228</f>
        <v>0</v>
      </c>
    </row>
    <row r="229" spans="1:2">
      <c r="A229" t="s">
        <v>394</v>
      </c>
      <c r="B229">
        <f>[4]p74!B229</f>
        <v>0</v>
      </c>
    </row>
    <row r="230" spans="1:2">
      <c r="A230" t="s">
        <v>395</v>
      </c>
      <c r="B230">
        <f>[4]p74!B230</f>
        <v>0</v>
      </c>
    </row>
    <row r="231" spans="1:2">
      <c r="A231" t="s">
        <v>396</v>
      </c>
      <c r="B231">
        <f>[4]p74!B231</f>
        <v>0</v>
      </c>
    </row>
    <row r="232" spans="1:2">
      <c r="A232" t="s">
        <v>397</v>
      </c>
      <c r="B232">
        <f>[4]p74!B232</f>
        <v>0</v>
      </c>
    </row>
    <row r="233" spans="1:2">
      <c r="A233" t="s">
        <v>398</v>
      </c>
      <c r="B233">
        <f>[4]p74!B233</f>
        <v>0</v>
      </c>
    </row>
    <row r="234" spans="1:2">
      <c r="A234" t="s">
        <v>243</v>
      </c>
      <c r="B234">
        <f>[4]p74!B234</f>
        <v>0</v>
      </c>
    </row>
    <row r="235" spans="1:2">
      <c r="A235" t="s">
        <v>399</v>
      </c>
      <c r="B235">
        <f>[4]p74!B235</f>
        <v>0</v>
      </c>
    </row>
    <row r="236" spans="1:2">
      <c r="A236" t="s">
        <v>400</v>
      </c>
      <c r="B236">
        <f>[4]p74!B236</f>
        <v>0</v>
      </c>
    </row>
    <row r="237" spans="1:2">
      <c r="A237" t="s">
        <v>401</v>
      </c>
      <c r="B237">
        <f>[4]p74!B237</f>
        <v>0</v>
      </c>
    </row>
    <row r="238" spans="1:2">
      <c r="A238" t="s">
        <v>402</v>
      </c>
      <c r="B238">
        <f>[4]p74!B238</f>
        <v>0</v>
      </c>
    </row>
    <row r="239" spans="1:2">
      <c r="A239" t="s">
        <v>403</v>
      </c>
      <c r="B239">
        <f>[4]p74!B239</f>
        <v>0</v>
      </c>
    </row>
    <row r="240" spans="1:2">
      <c r="A240" t="s">
        <v>404</v>
      </c>
      <c r="B240">
        <f>[4]p74!B240</f>
        <v>0</v>
      </c>
    </row>
    <row r="241" spans="1:2">
      <c r="A241" t="s">
        <v>405</v>
      </c>
      <c r="B241">
        <f>[4]p74!B241</f>
        <v>0</v>
      </c>
    </row>
    <row r="242" spans="1:2">
      <c r="A242" t="s">
        <v>406</v>
      </c>
      <c r="B242">
        <f>[4]p74!B242</f>
        <v>0</v>
      </c>
    </row>
    <row r="243" spans="1:2">
      <c r="A243" t="s">
        <v>407</v>
      </c>
      <c r="B243">
        <f>[4]p74!B243</f>
        <v>0</v>
      </c>
    </row>
    <row r="244" spans="1:2">
      <c r="A244" t="s">
        <v>408</v>
      </c>
      <c r="B244">
        <f>[4]p74!B244</f>
        <v>0</v>
      </c>
    </row>
    <row r="245" spans="1:2">
      <c r="A245" t="s">
        <v>409</v>
      </c>
      <c r="B245">
        <f>[4]p74!B245</f>
        <v>0</v>
      </c>
    </row>
    <row r="246" spans="1:2">
      <c r="A246" t="s">
        <v>410</v>
      </c>
      <c r="B246">
        <f>[4]p74!B246</f>
        <v>0</v>
      </c>
    </row>
    <row r="247" spans="1:2">
      <c r="A247" t="s">
        <v>411</v>
      </c>
      <c r="B247">
        <f>[4]p74!B247</f>
        <v>0</v>
      </c>
    </row>
    <row r="248" spans="1:2">
      <c r="A248" t="s">
        <v>412</v>
      </c>
      <c r="B248">
        <f>[4]p74!B248</f>
        <v>0</v>
      </c>
    </row>
    <row r="249" spans="1:2">
      <c r="A249" t="s">
        <v>413</v>
      </c>
      <c r="B249">
        <f>[4]p74!B249</f>
        <v>0</v>
      </c>
    </row>
    <row r="250" spans="1:2">
      <c r="A250" t="s">
        <v>414</v>
      </c>
      <c r="B250">
        <f>[4]p74!B250</f>
        <v>0</v>
      </c>
    </row>
    <row r="251" spans="1:2">
      <c r="A251" t="s">
        <v>415</v>
      </c>
      <c r="B251">
        <f>[4]p74!B251</f>
        <v>0</v>
      </c>
    </row>
    <row r="252" spans="1:2">
      <c r="A252" t="s">
        <v>416</v>
      </c>
      <c r="B252">
        <f>[4]p74!B252</f>
        <v>0</v>
      </c>
    </row>
    <row r="253" spans="1:2">
      <c r="A253" t="s">
        <v>417</v>
      </c>
      <c r="B253">
        <f>[4]p74!B253</f>
        <v>0</v>
      </c>
    </row>
    <row r="254" spans="1:2">
      <c r="A254" t="s">
        <v>418</v>
      </c>
      <c r="B254">
        <f>[4]p74!B254</f>
        <v>0</v>
      </c>
    </row>
    <row r="255" spans="1:2">
      <c r="A255" t="s">
        <v>419</v>
      </c>
      <c r="B255">
        <f>[4]p74!B255</f>
        <v>0</v>
      </c>
    </row>
    <row r="256" spans="1:2">
      <c r="A256" t="s">
        <v>420</v>
      </c>
      <c r="B256">
        <f>[4]p74!B256</f>
        <v>0</v>
      </c>
    </row>
    <row r="257" spans="1:2">
      <c r="A257" t="s">
        <v>421</v>
      </c>
      <c r="B257">
        <f>[4]p74!B257</f>
        <v>0</v>
      </c>
    </row>
    <row r="258" spans="1:2">
      <c r="A258" t="s">
        <v>422</v>
      </c>
      <c r="B258">
        <f>[4]p74!B258</f>
        <v>0</v>
      </c>
    </row>
    <row r="259" spans="1:2">
      <c r="A259" t="s">
        <v>423</v>
      </c>
      <c r="B259">
        <f>[4]p74!B259</f>
        <v>0</v>
      </c>
    </row>
    <row r="260" spans="1:2">
      <c r="A260" t="s">
        <v>1065</v>
      </c>
      <c r="B260">
        <f>[4]p74!B260</f>
        <v>0</v>
      </c>
    </row>
    <row r="261" spans="1:2">
      <c r="A261" t="s">
        <v>1066</v>
      </c>
      <c r="B261">
        <f>[4]p74!B261</f>
        <v>0</v>
      </c>
    </row>
    <row r="262" spans="1:2">
      <c r="A262" t="s">
        <v>227</v>
      </c>
      <c r="B262">
        <f>[4]p74!B262</f>
        <v>0</v>
      </c>
    </row>
    <row r="263" spans="1:2">
      <c r="A263" t="s">
        <v>228</v>
      </c>
      <c r="B263">
        <f>[4]p74!B263</f>
        <v>0</v>
      </c>
    </row>
    <row r="264" spans="1:2">
      <c r="A264" t="s">
        <v>346</v>
      </c>
      <c r="B264">
        <f>[4]p74!B264</f>
        <v>0</v>
      </c>
    </row>
    <row r="265" spans="1:2">
      <c r="A265" t="s">
        <v>355</v>
      </c>
      <c r="B265">
        <f>[4]p74!B265</f>
        <v>0</v>
      </c>
    </row>
    <row r="266" spans="1:2">
      <c r="A266" t="s">
        <v>338</v>
      </c>
      <c r="B266">
        <f>[4]p74!B266</f>
        <v>0</v>
      </c>
    </row>
    <row r="267" spans="1:2">
      <c r="A267" t="s">
        <v>339</v>
      </c>
      <c r="B267">
        <f>[4]p74!B267</f>
        <v>0</v>
      </c>
    </row>
    <row r="268" spans="1:2">
      <c r="A268" t="s">
        <v>1067</v>
      </c>
      <c r="B268">
        <f>[4]p74!B268</f>
        <v>0</v>
      </c>
    </row>
    <row r="269" spans="1:2">
      <c r="A269" t="s">
        <v>1068</v>
      </c>
      <c r="B269">
        <f>[4]p74!B269</f>
        <v>0</v>
      </c>
    </row>
    <row r="270" spans="1:2">
      <c r="A270" t="s">
        <v>1069</v>
      </c>
      <c r="B270">
        <f>[4]p74!B270</f>
        <v>0</v>
      </c>
    </row>
    <row r="271" spans="1:2">
      <c r="A271" t="s">
        <v>1070</v>
      </c>
      <c r="B271">
        <f>[4]p74!B271</f>
        <v>0</v>
      </c>
    </row>
    <row r="272" spans="1:2">
      <c r="A272" t="s">
        <v>1071</v>
      </c>
      <c r="B272">
        <f>[4]p74!B272</f>
        <v>0</v>
      </c>
    </row>
    <row r="273" spans="1:2">
      <c r="A273" t="s">
        <v>1072</v>
      </c>
      <c r="B273">
        <f>[4]p74!B273</f>
        <v>0</v>
      </c>
    </row>
    <row r="274" spans="1:2">
      <c r="A274" t="s">
        <v>1073</v>
      </c>
      <c r="B274">
        <f>[4]p74!B274</f>
        <v>0</v>
      </c>
    </row>
    <row r="275" spans="1:2">
      <c r="A275" t="s">
        <v>1087</v>
      </c>
      <c r="B275">
        <f>[4]p74!B275</f>
        <v>0</v>
      </c>
    </row>
    <row r="276" spans="1:2">
      <c r="A276" t="s">
        <v>1088</v>
      </c>
      <c r="B276">
        <f>[4]p74!B276</f>
        <v>0</v>
      </c>
    </row>
    <row r="277" spans="1:2">
      <c r="A277" t="s">
        <v>1091</v>
      </c>
      <c r="B277">
        <f>[4]p74!B277</f>
        <v>0</v>
      </c>
    </row>
    <row r="278" spans="1:2">
      <c r="A278" t="s">
        <v>1092</v>
      </c>
      <c r="B278">
        <f>[4]p74!B278</f>
        <v>0</v>
      </c>
    </row>
    <row r="279" spans="1:2">
      <c r="A279" t="s">
        <v>1093</v>
      </c>
      <c r="B279">
        <f>[4]p74!B279</f>
        <v>0</v>
      </c>
    </row>
    <row r="280" spans="1:2">
      <c r="A280" t="s">
        <v>1094</v>
      </c>
      <c r="B280">
        <f>[4]p74!B280</f>
        <v>0</v>
      </c>
    </row>
    <row r="281" spans="1:2">
      <c r="A281" t="s">
        <v>1099</v>
      </c>
      <c r="B281">
        <f>[4]p74!B281</f>
        <v>0</v>
      </c>
    </row>
    <row r="282" spans="1:2">
      <c r="A282" t="s">
        <v>1100</v>
      </c>
      <c r="B282">
        <f>[4]p74!B282</f>
        <v>0</v>
      </c>
    </row>
    <row r="283" spans="1:2">
      <c r="A283" t="s">
        <v>1095</v>
      </c>
      <c r="B283">
        <f>[4]p74!B283</f>
        <v>0</v>
      </c>
    </row>
    <row r="284" spans="1:2">
      <c r="A284" t="s">
        <v>1096</v>
      </c>
      <c r="B284">
        <f>[4]p74!B284</f>
        <v>0</v>
      </c>
    </row>
    <row r="285" spans="1:2">
      <c r="A285" t="s">
        <v>1097</v>
      </c>
      <c r="B285">
        <f>[4]p74!B285</f>
        <v>0</v>
      </c>
    </row>
    <row r="286" spans="1:2">
      <c r="A286" t="s">
        <v>1101</v>
      </c>
      <c r="B286">
        <f>[4]p74!B286</f>
        <v>0</v>
      </c>
    </row>
    <row r="287" spans="1:2">
      <c r="A287" t="s">
        <v>1102</v>
      </c>
      <c r="B287">
        <f>[4]p74!B287</f>
        <v>0</v>
      </c>
    </row>
    <row r="288" spans="1:2">
      <c r="A288" t="s">
        <v>1103</v>
      </c>
      <c r="B288">
        <f>[4]p74!B288</f>
        <v>0</v>
      </c>
    </row>
    <row r="289" spans="1:2">
      <c r="A289" t="s">
        <v>1069</v>
      </c>
      <c r="B289">
        <f>[4]p74!B289</f>
        <v>0</v>
      </c>
    </row>
    <row r="290" spans="1:2">
      <c r="A290" t="s">
        <v>508</v>
      </c>
      <c r="B290">
        <f>[4]p74!B290</f>
        <v>0</v>
      </c>
    </row>
    <row r="291" spans="1:2">
      <c r="A291" t="s">
        <v>1104</v>
      </c>
      <c r="B291">
        <f>[4]p74!B291</f>
        <v>0</v>
      </c>
    </row>
  </sheetData>
  <phoneticPr fontId="33" type="noConversion"/>
  <pageMargins left="0.75" right="0.75" top="1" bottom="1" header="0.5" footer="0.5"/>
  <headerFooter alignWithMargins="0"/>
  <drawing r:id="rId1"/>
</worksheet>
</file>

<file path=xl/worksheets/sheet8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9"/>
  <dimension ref="A1:T291"/>
  <sheetViews>
    <sheetView workbookViewId="0">
      <selection sqref="A1:D2"/>
    </sheetView>
  </sheetViews>
  <sheetFormatPr baseColWidth="10" defaultColWidth="8.83203125" defaultRowHeight="13"/>
  <cols>
    <col min="1" max="1" width="25.6640625" customWidth="1"/>
    <col min="2" max="6" width="10.5" bestFit="1" customWidth="1"/>
    <col min="7" max="11" width="9.5" bestFit="1" customWidth="1"/>
    <col min="13" max="13" width="10.5" bestFit="1" customWidth="1"/>
    <col min="19" max="19" width="10.6640625" customWidth="1"/>
  </cols>
  <sheetData>
    <row r="1" spans="1:11">
      <c r="C1" t="s">
        <v>1229</v>
      </c>
    </row>
    <row r="2" spans="1:11">
      <c r="A2">
        <v>75</v>
      </c>
      <c r="B2" t="s">
        <v>176</v>
      </c>
      <c r="C2" t="s">
        <v>177</v>
      </c>
      <c r="D2" t="s">
        <v>178</v>
      </c>
      <c r="E2" t="s">
        <v>8</v>
      </c>
      <c r="F2" t="s">
        <v>179</v>
      </c>
      <c r="G2" t="s">
        <v>10</v>
      </c>
      <c r="H2" t="s">
        <v>180</v>
      </c>
    </row>
    <row r="3" spans="1:11">
      <c r="A3" t="s">
        <v>181</v>
      </c>
      <c r="B3">
        <f>[4]p75!B3</f>
        <v>0</v>
      </c>
      <c r="C3">
        <f>[4]p75!C3</f>
        <v>0</v>
      </c>
      <c r="D3">
        <f>[4]p75!D3</f>
        <v>0</v>
      </c>
      <c r="E3">
        <f>[4]p75!E3</f>
        <v>0</v>
      </c>
      <c r="F3">
        <f>[4]p75!F3</f>
        <v>0</v>
      </c>
      <c r="G3">
        <f>[4]p75!G3</f>
        <v>0</v>
      </c>
      <c r="H3">
        <f>[4]p75!H3</f>
        <v>0</v>
      </c>
      <c r="I3">
        <f>[4]p75!I3</f>
        <v>0</v>
      </c>
      <c r="J3">
        <f>[4]p75!J3</f>
        <v>0</v>
      </c>
      <c r="K3">
        <f>[4]p75!K3</f>
        <v>0</v>
      </c>
    </row>
    <row r="4" spans="1:11">
      <c r="A4" t="s">
        <v>182</v>
      </c>
      <c r="B4">
        <f>[4]p75!B4</f>
        <v>0</v>
      </c>
      <c r="C4">
        <f>[4]p75!C4</f>
        <v>0</v>
      </c>
      <c r="D4">
        <f>[4]p75!D4</f>
        <v>0</v>
      </c>
      <c r="E4">
        <f>[4]p75!E4</f>
        <v>0</v>
      </c>
      <c r="F4">
        <f>[4]p75!F4</f>
        <v>0</v>
      </c>
      <c r="G4">
        <f>[4]p75!G4</f>
        <v>0</v>
      </c>
      <c r="H4">
        <f>[4]p75!H4</f>
        <v>0</v>
      </c>
      <c r="I4">
        <f>[4]p75!I4</f>
        <v>0</v>
      </c>
      <c r="J4">
        <f>[4]p75!J4</f>
        <v>0</v>
      </c>
      <c r="K4">
        <f>[4]p75!K4</f>
        <v>0</v>
      </c>
    </row>
    <row r="5" spans="1:11">
      <c r="A5" t="s">
        <v>183</v>
      </c>
      <c r="B5">
        <f>[4]p75!B5</f>
        <v>0</v>
      </c>
      <c r="C5">
        <f>[4]p75!C5</f>
        <v>0</v>
      </c>
      <c r="D5">
        <f>[4]p75!D5</f>
        <v>0</v>
      </c>
      <c r="E5">
        <f>[4]p75!E5</f>
        <v>0</v>
      </c>
      <c r="F5">
        <f>[4]p75!F5</f>
        <v>0</v>
      </c>
      <c r="G5">
        <f>[4]p75!G5</f>
        <v>0</v>
      </c>
      <c r="H5">
        <f>[4]p75!H5</f>
        <v>0</v>
      </c>
      <c r="I5">
        <f>[4]p75!I5</f>
        <v>0</v>
      </c>
      <c r="J5">
        <f>[4]p75!J5</f>
        <v>0</v>
      </c>
      <c r="K5">
        <f>[4]p75!K5</f>
        <v>0</v>
      </c>
    </row>
    <row r="6" spans="1:11">
      <c r="A6" t="s">
        <v>184</v>
      </c>
      <c r="B6">
        <f>[4]p75!B6</f>
        <v>0</v>
      </c>
      <c r="C6">
        <f>[4]p75!C6</f>
        <v>0</v>
      </c>
      <c r="D6">
        <f>[4]p75!D6</f>
        <v>0</v>
      </c>
      <c r="E6">
        <f>[4]p75!E6</f>
        <v>0</v>
      </c>
      <c r="F6">
        <f>[4]p75!F6</f>
        <v>0</v>
      </c>
      <c r="G6">
        <f>[4]p75!G6</f>
        <v>0</v>
      </c>
      <c r="H6">
        <f>[4]p75!H6</f>
        <v>0</v>
      </c>
      <c r="I6">
        <f>[4]p75!I6</f>
        <v>0</v>
      </c>
      <c r="J6">
        <f>[4]p75!J6</f>
        <v>0</v>
      </c>
      <c r="K6">
        <f>[4]p75!K6</f>
        <v>0</v>
      </c>
    </row>
    <row r="7" spans="1:11">
      <c r="A7" t="s">
        <v>185</v>
      </c>
      <c r="B7">
        <f>[4]p75!B7</f>
        <v>0</v>
      </c>
      <c r="C7">
        <f>[4]p75!C7</f>
        <v>0</v>
      </c>
      <c r="D7">
        <f>[4]p75!D7</f>
        <v>0</v>
      </c>
      <c r="E7">
        <f>[4]p75!E7</f>
        <v>0</v>
      </c>
      <c r="F7">
        <f>[4]p75!F7</f>
        <v>0</v>
      </c>
      <c r="G7">
        <f>[4]p75!G7</f>
        <v>0</v>
      </c>
      <c r="H7">
        <f>[4]p75!H7</f>
        <v>0</v>
      </c>
      <c r="I7">
        <f>[4]p75!I7</f>
        <v>0</v>
      </c>
      <c r="J7">
        <f>[4]p75!J7</f>
        <v>0</v>
      </c>
      <c r="K7">
        <f>[4]p75!K7</f>
        <v>0</v>
      </c>
    </row>
    <row r="8" spans="1:11">
      <c r="A8" t="s">
        <v>186</v>
      </c>
      <c r="B8">
        <f>[4]p75!B8</f>
        <v>0</v>
      </c>
      <c r="C8">
        <f>[4]p75!C8</f>
        <v>0</v>
      </c>
      <c r="D8">
        <f>[4]p75!D8</f>
        <v>0</v>
      </c>
      <c r="E8">
        <f>[4]p75!E8</f>
        <v>0</v>
      </c>
      <c r="F8">
        <f>[4]p75!F8</f>
        <v>0</v>
      </c>
      <c r="G8">
        <f>[4]p75!G8</f>
        <v>0</v>
      </c>
      <c r="H8">
        <f>[4]p75!H8</f>
        <v>0</v>
      </c>
      <c r="I8">
        <f>[4]p75!I8</f>
        <v>0</v>
      </c>
      <c r="J8">
        <f>[4]p75!J8</f>
        <v>0</v>
      </c>
      <c r="K8">
        <f>[4]p75!K8</f>
        <v>0</v>
      </c>
    </row>
    <row r="9" spans="1:11">
      <c r="A9" t="s">
        <v>187</v>
      </c>
      <c r="B9">
        <f>[4]p75!B9</f>
        <v>0</v>
      </c>
      <c r="C9">
        <f>[4]p75!C9</f>
        <v>0</v>
      </c>
      <c r="D9">
        <f>[4]p75!D9</f>
        <v>0</v>
      </c>
      <c r="E9">
        <f>[4]p75!E9</f>
        <v>0</v>
      </c>
      <c r="F9">
        <f>[4]p75!F9</f>
        <v>0</v>
      </c>
      <c r="G9">
        <f>[4]p75!G9</f>
        <v>0</v>
      </c>
      <c r="H9">
        <f>[4]p75!H9</f>
        <v>0</v>
      </c>
      <c r="I9">
        <f>[4]p75!I9</f>
        <v>0</v>
      </c>
      <c r="J9">
        <f>[4]p75!J9</f>
        <v>0</v>
      </c>
      <c r="K9">
        <f>[4]p75!K9</f>
        <v>0</v>
      </c>
    </row>
    <row r="10" spans="1:11">
      <c r="A10" t="s">
        <v>188</v>
      </c>
      <c r="B10">
        <f>[4]p75!B10</f>
        <v>0</v>
      </c>
      <c r="C10">
        <f>[4]p75!C10</f>
        <v>0</v>
      </c>
      <c r="D10">
        <f>[4]p75!D10</f>
        <v>0</v>
      </c>
      <c r="E10">
        <f>[4]p75!E10</f>
        <v>0</v>
      </c>
      <c r="F10">
        <f>[4]p75!F10</f>
        <v>0</v>
      </c>
      <c r="G10">
        <f>[4]p75!G10</f>
        <v>0</v>
      </c>
      <c r="H10">
        <f>[4]p75!H10</f>
        <v>0</v>
      </c>
      <c r="I10">
        <f>[4]p75!I10</f>
        <v>0</v>
      </c>
      <c r="J10">
        <f>[4]p75!J10</f>
        <v>0</v>
      </c>
      <c r="K10">
        <f>[4]p75!K10</f>
        <v>0</v>
      </c>
    </row>
    <row r="11" spans="1:11">
      <c r="A11" t="s">
        <v>189</v>
      </c>
      <c r="B11">
        <f>[4]p75!B11</f>
        <v>0</v>
      </c>
      <c r="C11">
        <f>[4]p75!C11</f>
        <v>0</v>
      </c>
      <c r="D11">
        <f>[4]p75!D11</f>
        <v>0</v>
      </c>
      <c r="E11">
        <f>[4]p75!E11</f>
        <v>0</v>
      </c>
      <c r="F11">
        <f>[4]p75!F11</f>
        <v>0</v>
      </c>
      <c r="G11">
        <f>[4]p75!G11</f>
        <v>0</v>
      </c>
      <c r="H11">
        <f>[4]p75!H11</f>
        <v>0</v>
      </c>
      <c r="I11">
        <f>[4]p75!I11</f>
        <v>0</v>
      </c>
      <c r="J11">
        <f>[4]p75!J11</f>
        <v>0</v>
      </c>
      <c r="K11">
        <f>[4]p75!K11</f>
        <v>0</v>
      </c>
    </row>
    <row r="12" spans="1:11">
      <c r="A12" t="s">
        <v>190</v>
      </c>
      <c r="B12">
        <f>[4]p75!B12</f>
        <v>0</v>
      </c>
      <c r="C12">
        <f>[4]p75!C12</f>
        <v>0</v>
      </c>
      <c r="D12">
        <f>[4]p75!D12</f>
        <v>0</v>
      </c>
      <c r="E12">
        <f>[4]p75!E12</f>
        <v>0</v>
      </c>
      <c r="F12">
        <f>[4]p75!F12</f>
        <v>0</v>
      </c>
      <c r="G12">
        <f>[4]p75!G12</f>
        <v>0</v>
      </c>
      <c r="H12">
        <f>[4]p75!H12</f>
        <v>0</v>
      </c>
      <c r="I12">
        <f>[4]p75!I12</f>
        <v>0</v>
      </c>
      <c r="J12">
        <f>[4]p75!J12</f>
        <v>0</v>
      </c>
      <c r="K12">
        <f>[4]p75!K12</f>
        <v>0</v>
      </c>
    </row>
    <row r="13" spans="1:11">
      <c r="A13" t="s">
        <v>191</v>
      </c>
      <c r="B13">
        <f>[4]p75!B13</f>
        <v>0</v>
      </c>
      <c r="C13">
        <f>[4]p75!C13</f>
        <v>0</v>
      </c>
      <c r="D13">
        <f>[4]p75!D13</f>
        <v>0</v>
      </c>
      <c r="E13">
        <f>[4]p75!E13</f>
        <v>0</v>
      </c>
      <c r="F13">
        <f>[4]p75!F13</f>
        <v>0</v>
      </c>
      <c r="G13">
        <f>[4]p75!G13</f>
        <v>0</v>
      </c>
      <c r="H13">
        <f>[4]p75!H13</f>
        <v>0</v>
      </c>
      <c r="I13">
        <f>[4]p75!I13</f>
        <v>0</v>
      </c>
      <c r="J13">
        <f>[4]p75!J13</f>
        <v>0</v>
      </c>
      <c r="K13">
        <f>[4]p75!K13</f>
        <v>0</v>
      </c>
    </row>
    <row r="14" spans="1:11">
      <c r="A14" t="s">
        <v>192</v>
      </c>
      <c r="B14">
        <f>[4]p75!B14</f>
        <v>0</v>
      </c>
      <c r="C14">
        <f>[4]p75!C14</f>
        <v>0</v>
      </c>
      <c r="D14">
        <f>[4]p75!D14</f>
        <v>0</v>
      </c>
      <c r="E14">
        <f>[4]p75!E14</f>
        <v>0</v>
      </c>
      <c r="F14">
        <f>[4]p75!F14</f>
        <v>0</v>
      </c>
      <c r="G14">
        <f>[4]p75!G14</f>
        <v>0</v>
      </c>
      <c r="H14">
        <f>[4]p75!H14</f>
        <v>0</v>
      </c>
      <c r="I14">
        <f>[4]p75!I14</f>
        <v>0</v>
      </c>
      <c r="J14">
        <f>[4]p75!J14</f>
        <v>0</v>
      </c>
      <c r="K14">
        <f>[4]p75!K14</f>
        <v>0</v>
      </c>
    </row>
    <row r="15" spans="1:11">
      <c r="A15" t="s">
        <v>193</v>
      </c>
      <c r="B15">
        <f>[4]p75!B15</f>
        <v>0</v>
      </c>
      <c r="C15">
        <f>[4]p75!C15</f>
        <v>0</v>
      </c>
      <c r="D15">
        <f>[4]p75!D15</f>
        <v>0</v>
      </c>
      <c r="E15">
        <f>[4]p75!E15</f>
        <v>0</v>
      </c>
      <c r="F15">
        <f>[4]p75!F15</f>
        <v>0</v>
      </c>
      <c r="G15">
        <f>[4]p75!G15</f>
        <v>0</v>
      </c>
      <c r="H15">
        <f>[4]p75!H15</f>
        <v>0</v>
      </c>
      <c r="I15">
        <f>[4]p75!I15</f>
        <v>0</v>
      </c>
      <c r="J15">
        <f>[4]p75!J15</f>
        <v>0</v>
      </c>
      <c r="K15">
        <f>[4]p75!K15</f>
        <v>0</v>
      </c>
    </row>
    <row r="16" spans="1:11">
      <c r="A16" t="s">
        <v>194</v>
      </c>
      <c r="B16">
        <f>[4]p75!B16</f>
        <v>0</v>
      </c>
      <c r="C16">
        <f>[4]p75!C16</f>
        <v>0</v>
      </c>
      <c r="D16">
        <f>[4]p75!D16</f>
        <v>0</v>
      </c>
      <c r="E16">
        <f>[4]p75!E16</f>
        <v>0</v>
      </c>
      <c r="F16">
        <f>[4]p75!F16</f>
        <v>0</v>
      </c>
      <c r="G16">
        <f>[4]p75!G16</f>
        <v>0</v>
      </c>
      <c r="H16">
        <f>[4]p75!H16</f>
        <v>0</v>
      </c>
      <c r="I16">
        <f>[4]p75!I16</f>
        <v>0</v>
      </c>
      <c r="J16">
        <f>[4]p75!J16</f>
        <v>0</v>
      </c>
      <c r="K16">
        <f>[4]p75!K16</f>
        <v>0</v>
      </c>
    </row>
    <row r="17" spans="1:11">
      <c r="A17" t="s">
        <v>195</v>
      </c>
      <c r="B17">
        <f>[4]p75!B17</f>
        <v>0</v>
      </c>
      <c r="C17">
        <f>[4]p75!C17</f>
        <v>0</v>
      </c>
      <c r="D17">
        <f>[4]p75!D17</f>
        <v>0</v>
      </c>
      <c r="E17">
        <f>[4]p75!E17</f>
        <v>0</v>
      </c>
      <c r="F17">
        <f>[4]p75!F17</f>
        <v>0</v>
      </c>
      <c r="G17">
        <f>[4]p75!G17</f>
        <v>0</v>
      </c>
      <c r="H17">
        <f>[4]p75!H17</f>
        <v>0</v>
      </c>
      <c r="I17">
        <f>[4]p75!I17</f>
        <v>0</v>
      </c>
      <c r="J17">
        <f>[4]p75!J17</f>
        <v>0</v>
      </c>
      <c r="K17">
        <f>[4]p75!K17</f>
        <v>0</v>
      </c>
    </row>
    <row r="18" spans="1:11">
      <c r="A18" t="s">
        <v>196</v>
      </c>
      <c r="B18">
        <f>[4]p75!B18</f>
        <v>0</v>
      </c>
      <c r="C18">
        <f>[4]p75!C18</f>
        <v>0</v>
      </c>
      <c r="D18">
        <f>[4]p75!D18</f>
        <v>0</v>
      </c>
      <c r="E18">
        <f>[4]p75!E18</f>
        <v>0</v>
      </c>
      <c r="F18">
        <f>[4]p75!F18</f>
        <v>0</v>
      </c>
      <c r="G18">
        <f>[4]p75!G18</f>
        <v>0</v>
      </c>
      <c r="H18">
        <f>[4]p75!H18</f>
        <v>0</v>
      </c>
      <c r="I18">
        <f>[4]p75!I18</f>
        <v>0</v>
      </c>
      <c r="J18">
        <f>[4]p75!J18</f>
        <v>0</v>
      </c>
      <c r="K18">
        <f>[4]p75!K18</f>
        <v>0</v>
      </c>
    </row>
    <row r="19" spans="1:11">
      <c r="A19" t="s">
        <v>197</v>
      </c>
      <c r="B19">
        <f>[4]p75!B19</f>
        <v>0</v>
      </c>
      <c r="C19">
        <f>[4]p75!C19</f>
        <v>0</v>
      </c>
      <c r="D19">
        <f>[4]p75!D19</f>
        <v>0</v>
      </c>
      <c r="E19">
        <f>[4]p75!E19</f>
        <v>0</v>
      </c>
      <c r="F19">
        <f>[4]p75!F19</f>
        <v>0</v>
      </c>
      <c r="G19">
        <f>[4]p75!G19</f>
        <v>0</v>
      </c>
      <c r="H19">
        <f>[4]p75!H19</f>
        <v>0</v>
      </c>
      <c r="I19">
        <f>[4]p75!I19</f>
        <v>0</v>
      </c>
      <c r="J19">
        <f>[4]p75!J19</f>
        <v>0</v>
      </c>
      <c r="K19">
        <f>[4]p75!K19</f>
        <v>0</v>
      </c>
    </row>
    <row r="20" spans="1:11">
      <c r="A20" t="s">
        <v>198</v>
      </c>
      <c r="B20">
        <f>[4]p75!B20</f>
        <v>0</v>
      </c>
      <c r="C20">
        <f>[4]p75!C20</f>
        <v>0</v>
      </c>
      <c r="D20">
        <f>[4]p75!D20</f>
        <v>0</v>
      </c>
      <c r="E20">
        <f>[4]p75!E20</f>
        <v>0</v>
      </c>
      <c r="F20">
        <f>[4]p75!F20</f>
        <v>0</v>
      </c>
      <c r="G20">
        <f>[4]p75!G20</f>
        <v>0</v>
      </c>
      <c r="H20">
        <f>[4]p75!H20</f>
        <v>0</v>
      </c>
      <c r="I20">
        <f>[4]p75!I20</f>
        <v>0</v>
      </c>
      <c r="J20">
        <f>[4]p75!J20</f>
        <v>0</v>
      </c>
      <c r="K20">
        <f>[4]p75!K20</f>
        <v>0</v>
      </c>
    </row>
    <row r="21" spans="1:11">
      <c r="A21" t="s">
        <v>199</v>
      </c>
      <c r="B21">
        <f>[4]p75!B21</f>
        <v>0</v>
      </c>
      <c r="C21">
        <f>[4]p75!C21</f>
        <v>0</v>
      </c>
      <c r="D21">
        <f>[4]p75!D21</f>
        <v>0</v>
      </c>
      <c r="E21">
        <f>[4]p75!E21</f>
        <v>0</v>
      </c>
      <c r="F21">
        <f>[4]p75!F21</f>
        <v>0</v>
      </c>
      <c r="G21">
        <f>[4]p75!G21</f>
        <v>0</v>
      </c>
      <c r="H21">
        <f>[4]p75!H21</f>
        <v>0</v>
      </c>
      <c r="I21">
        <f>[4]p75!I21</f>
        <v>0</v>
      </c>
      <c r="J21">
        <f>[4]p75!J21</f>
        <v>0</v>
      </c>
      <c r="K21">
        <f>[4]p75!K21</f>
        <v>0</v>
      </c>
    </row>
    <row r="22" spans="1:11">
      <c r="A22" t="s">
        <v>200</v>
      </c>
      <c r="B22">
        <f>[4]p75!B22</f>
        <v>0</v>
      </c>
      <c r="C22">
        <f>[4]p75!C22</f>
        <v>0</v>
      </c>
      <c r="D22">
        <f>[4]p75!D22</f>
        <v>0</v>
      </c>
      <c r="E22">
        <f>[4]p75!E22</f>
        <v>0</v>
      </c>
      <c r="F22">
        <f>[4]p75!F22</f>
        <v>0</v>
      </c>
      <c r="G22">
        <f>[4]p75!G22</f>
        <v>0</v>
      </c>
      <c r="H22">
        <f>[4]p75!H22</f>
        <v>0</v>
      </c>
      <c r="I22">
        <f>[4]p75!I22</f>
        <v>0</v>
      </c>
      <c r="J22">
        <f>[4]p75!J22</f>
        <v>0</v>
      </c>
      <c r="K22">
        <f>[4]p75!K22</f>
        <v>0</v>
      </c>
    </row>
    <row r="23" spans="1:11">
      <c r="A23" t="s">
        <v>201</v>
      </c>
      <c r="B23">
        <f>[4]p75!B23</f>
        <v>0</v>
      </c>
      <c r="C23">
        <f>[4]p75!C23</f>
        <v>0</v>
      </c>
      <c r="D23">
        <f>[4]p75!D23</f>
        <v>0</v>
      </c>
      <c r="E23">
        <f>[4]p75!E23</f>
        <v>0</v>
      </c>
      <c r="F23">
        <f>[4]p75!F23</f>
        <v>0</v>
      </c>
      <c r="G23">
        <f>[4]p75!G23</f>
        <v>0</v>
      </c>
      <c r="H23">
        <f>[4]p75!H23</f>
        <v>0</v>
      </c>
      <c r="I23">
        <f>[4]p75!I23</f>
        <v>0</v>
      </c>
      <c r="J23">
        <f>[4]p75!J23</f>
        <v>0</v>
      </c>
      <c r="K23">
        <f>[4]p75!K23</f>
        <v>0</v>
      </c>
    </row>
    <row r="24" spans="1:11">
      <c r="A24" t="s">
        <v>202</v>
      </c>
      <c r="B24">
        <f>[4]p75!B24</f>
        <v>0</v>
      </c>
      <c r="C24">
        <f>[4]p75!C24</f>
        <v>0</v>
      </c>
      <c r="D24">
        <f>[4]p75!D24</f>
        <v>0</v>
      </c>
      <c r="E24">
        <f>[4]p75!E24</f>
        <v>0</v>
      </c>
      <c r="F24">
        <f>[4]p75!F24</f>
        <v>0</v>
      </c>
      <c r="G24">
        <f>[4]p75!G24</f>
        <v>0</v>
      </c>
      <c r="H24">
        <f>[4]p75!H24</f>
        <v>0</v>
      </c>
      <c r="I24">
        <f>[4]p75!I24</f>
        <v>0</v>
      </c>
      <c r="J24">
        <f>[4]p75!J24</f>
        <v>0</v>
      </c>
      <c r="K24">
        <f>[4]p75!K24</f>
        <v>0</v>
      </c>
    </row>
    <row r="25" spans="1:11">
      <c r="A25" t="s">
        <v>203</v>
      </c>
      <c r="B25">
        <f>[4]p75!B25</f>
        <v>0</v>
      </c>
      <c r="C25">
        <f>[4]p75!C25</f>
        <v>0</v>
      </c>
      <c r="D25">
        <f>[4]p75!D25</f>
        <v>0</v>
      </c>
      <c r="E25">
        <f>[4]p75!E25</f>
        <v>0</v>
      </c>
      <c r="F25">
        <f>[4]p75!F25</f>
        <v>0</v>
      </c>
      <c r="G25">
        <f>[4]p75!G25</f>
        <v>0</v>
      </c>
      <c r="H25">
        <f>[4]p75!H25</f>
        <v>0</v>
      </c>
      <c r="I25">
        <f>[4]p75!I25</f>
        <v>0</v>
      </c>
      <c r="J25">
        <f>[4]p75!J25</f>
        <v>0</v>
      </c>
      <c r="K25">
        <f>[4]p75!K25</f>
        <v>0</v>
      </c>
    </row>
    <row r="26" spans="1:11">
      <c r="A26" t="s">
        <v>204</v>
      </c>
      <c r="B26">
        <f>[4]p75!B26</f>
        <v>0</v>
      </c>
      <c r="C26">
        <f>[4]p75!C26</f>
        <v>0</v>
      </c>
      <c r="D26">
        <f>[4]p75!D26</f>
        <v>0</v>
      </c>
      <c r="E26">
        <f>[4]p75!E26</f>
        <v>0</v>
      </c>
      <c r="F26">
        <f>[4]p75!F26</f>
        <v>0</v>
      </c>
      <c r="G26">
        <f>[4]p75!G26</f>
        <v>0</v>
      </c>
      <c r="H26">
        <f>[4]p75!H26</f>
        <v>0</v>
      </c>
      <c r="I26">
        <f>[4]p75!I26</f>
        <v>0</v>
      </c>
      <c r="J26">
        <f>[4]p75!J26</f>
        <v>0</v>
      </c>
      <c r="K26">
        <f>[4]p75!K26</f>
        <v>0</v>
      </c>
    </row>
    <row r="27" spans="1:11">
      <c r="A27" t="s">
        <v>205</v>
      </c>
      <c r="B27">
        <f>[4]p75!B27</f>
        <v>0</v>
      </c>
      <c r="C27">
        <f>[4]p75!C27</f>
        <v>0</v>
      </c>
      <c r="D27">
        <f>[4]p75!D27</f>
        <v>0</v>
      </c>
      <c r="E27">
        <f>[4]p75!E27</f>
        <v>0</v>
      </c>
      <c r="F27">
        <f>[4]p75!F27</f>
        <v>0</v>
      </c>
      <c r="G27">
        <f>[4]p75!G27</f>
        <v>0</v>
      </c>
      <c r="H27">
        <f>[4]p75!H27</f>
        <v>0</v>
      </c>
      <c r="I27">
        <f>[4]p75!I27</f>
        <v>0</v>
      </c>
      <c r="J27">
        <f>[4]p75!J27</f>
        <v>0</v>
      </c>
      <c r="K27">
        <f>[4]p75!K27</f>
        <v>0</v>
      </c>
    </row>
    <row r="28" spans="1:11">
      <c r="A28" t="s">
        <v>206</v>
      </c>
      <c r="B28">
        <f>[4]p75!B28</f>
        <v>0</v>
      </c>
      <c r="C28">
        <f>[4]p75!C28</f>
        <v>0</v>
      </c>
      <c r="D28">
        <f>[4]p75!D28</f>
        <v>0</v>
      </c>
      <c r="E28">
        <f>[4]p75!E28</f>
        <v>0</v>
      </c>
      <c r="F28">
        <f>[4]p75!F28</f>
        <v>0</v>
      </c>
      <c r="G28">
        <f>[4]p75!G28</f>
        <v>0</v>
      </c>
      <c r="H28">
        <f>[4]p75!H28</f>
        <v>0</v>
      </c>
      <c r="I28">
        <f>[4]p75!I28</f>
        <v>0</v>
      </c>
      <c r="J28">
        <f>[4]p75!J28</f>
        <v>0</v>
      </c>
      <c r="K28">
        <f>[4]p75!K28</f>
        <v>0</v>
      </c>
    </row>
    <row r="29" spans="1:11">
      <c r="A29" t="s">
        <v>207</v>
      </c>
      <c r="B29">
        <f>[4]p75!B29</f>
        <v>0</v>
      </c>
      <c r="C29">
        <f>[4]p75!C29</f>
        <v>0</v>
      </c>
      <c r="D29">
        <f>[4]p75!D29</f>
        <v>0</v>
      </c>
      <c r="E29">
        <f>[4]p75!E29</f>
        <v>0</v>
      </c>
      <c r="F29">
        <f>[4]p75!F29</f>
        <v>0</v>
      </c>
      <c r="G29">
        <f>[4]p75!G29</f>
        <v>0</v>
      </c>
      <c r="H29">
        <f>[4]p75!H29</f>
        <v>0</v>
      </c>
      <c r="I29">
        <f>[4]p75!I29</f>
        <v>0</v>
      </c>
      <c r="J29">
        <f>[4]p75!J29</f>
        <v>0</v>
      </c>
      <c r="K29">
        <f>[4]p75!K29</f>
        <v>0</v>
      </c>
    </row>
    <row r="30" spans="1:11">
      <c r="A30" t="s">
        <v>208</v>
      </c>
      <c r="B30">
        <f>[4]p75!B30</f>
        <v>0</v>
      </c>
      <c r="C30">
        <f>[4]p75!C30</f>
        <v>0</v>
      </c>
      <c r="D30">
        <f>[4]p75!D30</f>
        <v>0</v>
      </c>
      <c r="E30">
        <f>[4]p75!E30</f>
        <v>0</v>
      </c>
      <c r="F30">
        <f>[4]p75!F30</f>
        <v>0</v>
      </c>
      <c r="G30">
        <f>[4]p75!G30</f>
        <v>0</v>
      </c>
      <c r="H30">
        <f>[4]p75!H30</f>
        <v>0</v>
      </c>
      <c r="I30">
        <f>[4]p75!I30</f>
        <v>0</v>
      </c>
      <c r="J30">
        <f>[4]p75!J30</f>
        <v>0</v>
      </c>
      <c r="K30">
        <f>[4]p75!K30</f>
        <v>0</v>
      </c>
    </row>
    <row r="31" spans="1:11">
      <c r="A31" t="s">
        <v>209</v>
      </c>
      <c r="B31">
        <f>[4]p75!B31</f>
        <v>0</v>
      </c>
      <c r="C31">
        <f>[4]p75!C31</f>
        <v>0</v>
      </c>
      <c r="D31">
        <f>[4]p75!D31</f>
        <v>0</v>
      </c>
      <c r="E31">
        <f>[4]p75!E31</f>
        <v>0</v>
      </c>
      <c r="F31">
        <f>[4]p75!F31</f>
        <v>0</v>
      </c>
      <c r="G31">
        <f>[4]p75!G31</f>
        <v>0</v>
      </c>
      <c r="H31">
        <f>[4]p75!H31</f>
        <v>0</v>
      </c>
      <c r="I31">
        <f>[4]p75!I31</f>
        <v>0</v>
      </c>
      <c r="J31">
        <f>[4]p75!J31</f>
        <v>0</v>
      </c>
      <c r="K31">
        <f>[4]p75!K31</f>
        <v>0</v>
      </c>
    </row>
    <row r="32" spans="1:11">
      <c r="A32" t="s">
        <v>210</v>
      </c>
      <c r="B32">
        <f>[4]p75!B32</f>
        <v>0</v>
      </c>
      <c r="C32">
        <f>[4]p75!C32</f>
        <v>0</v>
      </c>
      <c r="D32">
        <f>[4]p75!D32</f>
        <v>0</v>
      </c>
      <c r="E32">
        <f>[4]p75!E32</f>
        <v>0</v>
      </c>
      <c r="F32">
        <f>[4]p75!F32</f>
        <v>0</v>
      </c>
      <c r="G32">
        <f>[4]p75!G32</f>
        <v>0</v>
      </c>
      <c r="H32">
        <f>[4]p75!H32</f>
        <v>0</v>
      </c>
      <c r="I32">
        <f>[4]p75!I32</f>
        <v>0</v>
      </c>
      <c r="J32">
        <f>[4]p75!J32</f>
        <v>0</v>
      </c>
      <c r="K32">
        <f>[4]p75!K32</f>
        <v>0</v>
      </c>
    </row>
    <row r="33" spans="1:11">
      <c r="A33" t="s">
        <v>211</v>
      </c>
      <c r="B33">
        <f>[4]p75!B33</f>
        <v>0</v>
      </c>
      <c r="C33">
        <f>[4]p75!C33</f>
        <v>0</v>
      </c>
      <c r="D33">
        <f>[4]p75!D33</f>
        <v>0</v>
      </c>
      <c r="E33">
        <f>[4]p75!E33</f>
        <v>0</v>
      </c>
      <c r="F33">
        <f>[4]p75!F33</f>
        <v>0</v>
      </c>
      <c r="G33">
        <f>[4]p75!G33</f>
        <v>0</v>
      </c>
      <c r="H33">
        <f>[4]p75!H33</f>
        <v>0</v>
      </c>
      <c r="I33">
        <f>[4]p75!I33</f>
        <v>0</v>
      </c>
      <c r="J33">
        <f>[4]p75!J33</f>
        <v>0</v>
      </c>
      <c r="K33">
        <f>[4]p75!K33</f>
        <v>0</v>
      </c>
    </row>
    <row r="34" spans="1:11">
      <c r="A34" t="s">
        <v>212</v>
      </c>
      <c r="B34">
        <f>[4]p75!B34</f>
        <v>0</v>
      </c>
      <c r="C34">
        <f>[4]p75!C34</f>
        <v>0</v>
      </c>
      <c r="D34">
        <f>[4]p75!D34</f>
        <v>0</v>
      </c>
      <c r="E34">
        <f>[4]p75!E34</f>
        <v>0</v>
      </c>
      <c r="F34">
        <f>[4]p75!F34</f>
        <v>0</v>
      </c>
      <c r="G34">
        <f>[4]p75!G34</f>
        <v>0</v>
      </c>
      <c r="H34">
        <f>[4]p75!H34</f>
        <v>0</v>
      </c>
      <c r="I34">
        <f>[4]p75!I34</f>
        <v>0</v>
      </c>
      <c r="J34">
        <f>[4]p75!J34</f>
        <v>0</v>
      </c>
      <c r="K34">
        <f>[4]p75!K34</f>
        <v>0</v>
      </c>
    </row>
    <row r="35" spans="1:11">
      <c r="A35" t="s">
        <v>213</v>
      </c>
      <c r="B35">
        <f>[4]p75!B35</f>
        <v>0</v>
      </c>
      <c r="C35">
        <f>[4]p75!C35</f>
        <v>0</v>
      </c>
      <c r="D35">
        <f>[4]p75!D35</f>
        <v>0</v>
      </c>
      <c r="E35">
        <f>[4]p75!E35</f>
        <v>0</v>
      </c>
      <c r="F35">
        <f>[4]p75!F35</f>
        <v>0</v>
      </c>
      <c r="G35">
        <f>[4]p75!G35</f>
        <v>0</v>
      </c>
      <c r="H35">
        <f>[4]p75!H35</f>
        <v>0</v>
      </c>
      <c r="I35">
        <f>[4]p75!I35</f>
        <v>0</v>
      </c>
      <c r="J35">
        <f>[4]p75!J35</f>
        <v>0</v>
      </c>
      <c r="K35">
        <f>[4]p75!K35</f>
        <v>0</v>
      </c>
    </row>
    <row r="36" spans="1:11">
      <c r="A36" t="s">
        <v>214</v>
      </c>
      <c r="B36">
        <f>[4]p75!B36</f>
        <v>0</v>
      </c>
      <c r="C36">
        <f>[4]p75!C36</f>
        <v>0</v>
      </c>
      <c r="D36">
        <f>[4]p75!D36</f>
        <v>0</v>
      </c>
      <c r="E36">
        <f>[4]p75!E36</f>
        <v>0</v>
      </c>
      <c r="F36">
        <f>[4]p75!F36</f>
        <v>0</v>
      </c>
      <c r="G36">
        <f>[4]p75!G36</f>
        <v>0</v>
      </c>
      <c r="H36">
        <f>[4]p75!H36</f>
        <v>0</v>
      </c>
      <c r="I36">
        <f>[4]p75!I36</f>
        <v>0</v>
      </c>
      <c r="J36">
        <f>[4]p75!J36</f>
        <v>0</v>
      </c>
      <c r="K36">
        <f>[4]p75!K36</f>
        <v>0</v>
      </c>
    </row>
    <row r="37" spans="1:11">
      <c r="A37" t="s">
        <v>215</v>
      </c>
      <c r="B37">
        <f>[4]p75!B37</f>
        <v>0</v>
      </c>
      <c r="C37">
        <f>[4]p75!C37</f>
        <v>0</v>
      </c>
      <c r="D37">
        <f>[4]p75!D37</f>
        <v>0</v>
      </c>
      <c r="E37">
        <f>[4]p75!E37</f>
        <v>0</v>
      </c>
      <c r="F37">
        <f>[4]p75!F37</f>
        <v>0</v>
      </c>
      <c r="G37">
        <f>[4]p75!G37</f>
        <v>0</v>
      </c>
      <c r="H37">
        <f>[4]p75!H37</f>
        <v>0</v>
      </c>
      <c r="I37">
        <f>[4]p75!I37</f>
        <v>0</v>
      </c>
      <c r="J37">
        <f>[4]p75!J37</f>
        <v>0</v>
      </c>
      <c r="K37">
        <f>[4]p75!K37</f>
        <v>0</v>
      </c>
    </row>
    <row r="38" spans="1:11">
      <c r="A38" t="s">
        <v>216</v>
      </c>
      <c r="B38">
        <f>[4]p75!B38</f>
        <v>0</v>
      </c>
      <c r="C38">
        <f>[4]p75!C38</f>
        <v>0</v>
      </c>
      <c r="D38">
        <f>[4]p75!D38</f>
        <v>0</v>
      </c>
      <c r="E38">
        <f>[4]p75!E38</f>
        <v>0</v>
      </c>
      <c r="F38">
        <f>[4]p75!F38</f>
        <v>0</v>
      </c>
      <c r="G38">
        <f>[4]p75!G38</f>
        <v>0</v>
      </c>
      <c r="H38">
        <f>[4]p75!H38</f>
        <v>0</v>
      </c>
      <c r="I38">
        <f>[4]p75!I38</f>
        <v>0</v>
      </c>
      <c r="J38">
        <f>[4]p75!J38</f>
        <v>0</v>
      </c>
      <c r="K38">
        <f>[4]p75!K38</f>
        <v>0</v>
      </c>
    </row>
    <row r="39" spans="1:11">
      <c r="A39" t="s">
        <v>217</v>
      </c>
      <c r="B39">
        <f>[4]p75!B39</f>
        <v>0</v>
      </c>
      <c r="C39">
        <f>[4]p75!C39</f>
        <v>0</v>
      </c>
      <c r="D39">
        <f>[4]p75!D39</f>
        <v>0</v>
      </c>
      <c r="E39">
        <f>[4]p75!E39</f>
        <v>0</v>
      </c>
      <c r="F39">
        <f>[4]p75!F39</f>
        <v>0</v>
      </c>
      <c r="G39">
        <f>[4]p75!G39</f>
        <v>0</v>
      </c>
      <c r="H39">
        <f>[4]p75!H39</f>
        <v>0</v>
      </c>
      <c r="I39">
        <f>[4]p75!I39</f>
        <v>0</v>
      </c>
      <c r="J39">
        <f>[4]p75!J39</f>
        <v>0</v>
      </c>
      <c r="K39">
        <f>[4]p75!K39</f>
        <v>0</v>
      </c>
    </row>
    <row r="40" spans="1:11">
      <c r="A40" t="s">
        <v>218</v>
      </c>
      <c r="B40">
        <f>[4]p75!B40</f>
        <v>0</v>
      </c>
      <c r="C40">
        <f>[4]p75!C40</f>
        <v>0</v>
      </c>
      <c r="D40">
        <f>[4]p75!D40</f>
        <v>0</v>
      </c>
      <c r="E40">
        <f>[4]p75!E40</f>
        <v>0</v>
      </c>
      <c r="F40">
        <f>[4]p75!F40</f>
        <v>0</v>
      </c>
      <c r="G40">
        <f>[4]p75!G40</f>
        <v>0</v>
      </c>
      <c r="H40">
        <f>[4]p75!H40</f>
        <v>0</v>
      </c>
      <c r="I40">
        <f>[4]p75!I40</f>
        <v>0</v>
      </c>
      <c r="J40">
        <f>[4]p75!J40</f>
        <v>0</v>
      </c>
      <c r="K40">
        <f>[4]p75!K40</f>
        <v>0</v>
      </c>
    </row>
    <row r="41" spans="1:11">
      <c r="A41" t="s">
        <v>219</v>
      </c>
      <c r="B41">
        <f>[4]p75!B41</f>
        <v>0</v>
      </c>
      <c r="C41">
        <f>[4]p75!C41</f>
        <v>0</v>
      </c>
      <c r="D41">
        <f>[4]p75!D41</f>
        <v>0</v>
      </c>
      <c r="E41">
        <f>[4]p75!E41</f>
        <v>0</v>
      </c>
      <c r="F41">
        <f>[4]p75!F41</f>
        <v>0</v>
      </c>
      <c r="G41">
        <f>[4]p75!G41</f>
        <v>0</v>
      </c>
      <c r="H41">
        <f>[4]p75!H41</f>
        <v>0</v>
      </c>
      <c r="I41">
        <f>[4]p75!I41</f>
        <v>0</v>
      </c>
      <c r="J41">
        <f>[4]p75!J41</f>
        <v>0</v>
      </c>
      <c r="K41">
        <f>[4]p75!K41</f>
        <v>0</v>
      </c>
    </row>
    <row r="42" spans="1:11">
      <c r="A42" t="s">
        <v>220</v>
      </c>
      <c r="B42">
        <f>[4]p75!B42</f>
        <v>0</v>
      </c>
      <c r="C42">
        <f>[4]p75!C42</f>
        <v>0</v>
      </c>
      <c r="D42">
        <f>[4]p75!D42</f>
        <v>0</v>
      </c>
      <c r="E42">
        <f>[4]p75!E42</f>
        <v>0</v>
      </c>
      <c r="F42">
        <f>[4]p75!F42</f>
        <v>0</v>
      </c>
      <c r="G42">
        <f>[4]p75!G42</f>
        <v>0</v>
      </c>
      <c r="H42">
        <f>[4]p75!H42</f>
        <v>0</v>
      </c>
      <c r="I42">
        <f>[4]p75!I42</f>
        <v>0</v>
      </c>
      <c r="J42">
        <f>[4]p75!J42</f>
        <v>0</v>
      </c>
      <c r="K42">
        <f>[4]p75!K42</f>
        <v>0</v>
      </c>
    </row>
    <row r="43" spans="1:11">
      <c r="A43" t="s">
        <v>221</v>
      </c>
      <c r="B43">
        <f>[4]p75!B43</f>
        <v>0</v>
      </c>
      <c r="C43">
        <f>[4]p75!C43</f>
        <v>0</v>
      </c>
      <c r="D43">
        <f>[4]p75!D43</f>
        <v>0</v>
      </c>
      <c r="E43">
        <f>[4]p75!E43</f>
        <v>0</v>
      </c>
      <c r="F43">
        <f>[4]p75!F43</f>
        <v>0</v>
      </c>
      <c r="G43">
        <f>[4]p75!G43</f>
        <v>0</v>
      </c>
      <c r="H43">
        <f>[4]p75!H43</f>
        <v>0</v>
      </c>
      <c r="I43">
        <f>[4]p75!I43</f>
        <v>0</v>
      </c>
      <c r="J43">
        <f>[4]p75!J43</f>
        <v>0</v>
      </c>
      <c r="K43">
        <f>[4]p75!K43</f>
        <v>0</v>
      </c>
    </row>
    <row r="44" spans="1:11">
      <c r="A44" t="s">
        <v>222</v>
      </c>
      <c r="B44">
        <f>[4]p75!B44</f>
        <v>0</v>
      </c>
      <c r="C44">
        <f>[4]p75!C44</f>
        <v>0</v>
      </c>
      <c r="D44">
        <f>[4]p75!D44</f>
        <v>0</v>
      </c>
      <c r="E44">
        <f>[4]p75!E44</f>
        <v>0</v>
      </c>
      <c r="F44">
        <f>[4]p75!F44</f>
        <v>0</v>
      </c>
      <c r="G44">
        <f>[4]p75!G44</f>
        <v>0</v>
      </c>
      <c r="H44">
        <f>[4]p75!H44</f>
        <v>0</v>
      </c>
      <c r="I44">
        <f>[4]p75!I44</f>
        <v>0</v>
      </c>
      <c r="J44">
        <f>[4]p75!J44</f>
        <v>0</v>
      </c>
      <c r="K44">
        <f>[4]p75!K44</f>
        <v>0</v>
      </c>
    </row>
    <row r="45" spans="1:11">
      <c r="A45" t="s">
        <v>223</v>
      </c>
      <c r="B45">
        <f>[4]p75!B45</f>
        <v>0</v>
      </c>
      <c r="C45">
        <f>[4]p75!C45</f>
        <v>0</v>
      </c>
      <c r="D45">
        <f>[4]p75!D45</f>
        <v>0</v>
      </c>
      <c r="E45">
        <f>[4]p75!E45</f>
        <v>0</v>
      </c>
      <c r="F45">
        <f>[4]p75!F45</f>
        <v>0</v>
      </c>
      <c r="G45">
        <f>[4]p75!G45</f>
        <v>0</v>
      </c>
      <c r="H45">
        <f>[4]p75!H45</f>
        <v>0</v>
      </c>
      <c r="I45">
        <f>[4]p75!I45</f>
        <v>0</v>
      </c>
      <c r="J45">
        <f>[4]p75!J45</f>
        <v>0</v>
      </c>
      <c r="K45">
        <f>[4]p75!K45</f>
        <v>0</v>
      </c>
    </row>
    <row r="46" spans="1:11">
      <c r="A46" t="s">
        <v>224</v>
      </c>
      <c r="B46">
        <f>[4]p75!B46</f>
        <v>0</v>
      </c>
      <c r="C46">
        <f>[4]p75!C46</f>
        <v>0</v>
      </c>
      <c r="D46">
        <f>[4]p75!D46</f>
        <v>0</v>
      </c>
      <c r="E46">
        <f>[4]p75!E46</f>
        <v>0</v>
      </c>
      <c r="F46">
        <f>[4]p75!F46</f>
        <v>0</v>
      </c>
      <c r="G46">
        <f>[4]p75!G46</f>
        <v>0</v>
      </c>
      <c r="H46">
        <f>[4]p75!H46</f>
        <v>0</v>
      </c>
      <c r="I46">
        <f>[4]p75!I46</f>
        <v>0</v>
      </c>
      <c r="J46">
        <f>[4]p75!J46</f>
        <v>0</v>
      </c>
      <c r="K46">
        <f>[4]p75!K46</f>
        <v>0</v>
      </c>
    </row>
    <row r="47" spans="1:11">
      <c r="A47" t="s">
        <v>225</v>
      </c>
      <c r="B47">
        <f>[4]p75!B47</f>
        <v>0</v>
      </c>
      <c r="C47">
        <f>[4]p75!C47</f>
        <v>0</v>
      </c>
      <c r="D47">
        <f>[4]p75!D47</f>
        <v>0</v>
      </c>
      <c r="E47">
        <f>[4]p75!E47</f>
        <v>0</v>
      </c>
      <c r="F47">
        <f>[4]p75!F47</f>
        <v>0</v>
      </c>
      <c r="G47">
        <f>[4]p75!G47</f>
        <v>0</v>
      </c>
      <c r="H47">
        <f>[4]p75!H47</f>
        <v>0</v>
      </c>
      <c r="I47">
        <f>[4]p75!I47</f>
        <v>0</v>
      </c>
      <c r="J47">
        <f>[4]p75!J47</f>
        <v>0</v>
      </c>
      <c r="K47">
        <f>[4]p75!K47</f>
        <v>0</v>
      </c>
    </row>
    <row r="48" spans="1:11">
      <c r="A48" t="s">
        <v>226</v>
      </c>
      <c r="B48">
        <f>[4]p75!B48</f>
        <v>0</v>
      </c>
      <c r="C48">
        <f>[4]p75!C48</f>
        <v>0</v>
      </c>
      <c r="D48">
        <f>[4]p75!D48</f>
        <v>0</v>
      </c>
      <c r="E48">
        <f>[4]p75!E48</f>
        <v>0</v>
      </c>
      <c r="F48">
        <f>[4]p75!F48</f>
        <v>0</v>
      </c>
      <c r="G48">
        <f>[4]p75!G48</f>
        <v>0</v>
      </c>
      <c r="H48">
        <f>[4]p75!H48</f>
        <v>0</v>
      </c>
      <c r="I48">
        <f>[4]p75!I48</f>
        <v>0</v>
      </c>
      <c r="J48">
        <f>[4]p75!J48</f>
        <v>0</v>
      </c>
      <c r="K48">
        <f>[4]p75!K48</f>
        <v>0</v>
      </c>
    </row>
    <row r="49" spans="1:20">
      <c r="A49" t="s">
        <v>227</v>
      </c>
      <c r="B49">
        <f>[4]p75!B49</f>
        <v>0</v>
      </c>
      <c r="C49">
        <f>[4]p75!C49</f>
        <v>0</v>
      </c>
      <c r="D49">
        <f>[4]p75!D49</f>
        <v>0</v>
      </c>
      <c r="E49">
        <f>[4]p75!E49</f>
        <v>0</v>
      </c>
      <c r="F49">
        <f>[4]p75!F49</f>
        <v>0</v>
      </c>
      <c r="G49">
        <f>[4]p75!G49</f>
        <v>0</v>
      </c>
      <c r="H49">
        <f>[4]p75!H49</f>
        <v>0</v>
      </c>
      <c r="I49">
        <f>[4]p75!I49</f>
        <v>0</v>
      </c>
      <c r="J49">
        <f>[4]p75!J49</f>
        <v>0</v>
      </c>
      <c r="K49">
        <f>[4]p75!K49</f>
        <v>0</v>
      </c>
    </row>
    <row r="50" spans="1:20">
      <c r="A50" t="s">
        <v>228</v>
      </c>
      <c r="B50">
        <f>[4]p75!B50</f>
        <v>0</v>
      </c>
      <c r="C50">
        <f>[4]p75!C50</f>
        <v>0</v>
      </c>
      <c r="D50">
        <f>[4]p75!D50</f>
        <v>0</v>
      </c>
      <c r="E50">
        <f>[4]p75!E50</f>
        <v>0</v>
      </c>
      <c r="F50">
        <f>[4]p75!F50</f>
        <v>0</v>
      </c>
      <c r="G50">
        <f>[4]p75!G50</f>
        <v>0</v>
      </c>
      <c r="H50">
        <f>[4]p75!H50</f>
        <v>0</v>
      </c>
      <c r="I50">
        <f>[4]p75!I50</f>
        <v>0</v>
      </c>
      <c r="J50">
        <f>[4]p75!J50</f>
        <v>0</v>
      </c>
      <c r="K50">
        <f>[4]p75!K50</f>
        <v>0</v>
      </c>
    </row>
    <row r="51" spans="1:20" ht="14" thickBot="1">
      <c r="A51" s="34" t="s">
        <v>229</v>
      </c>
      <c r="B51" s="34">
        <f>[4]p75!B51</f>
        <v>0</v>
      </c>
      <c r="C51" s="34">
        <f>[4]p75!C51</f>
        <v>0</v>
      </c>
      <c r="D51" s="34">
        <f>[4]p75!D51</f>
        <v>0</v>
      </c>
      <c r="E51" s="34">
        <f>[4]p75!E51</f>
        <v>0</v>
      </c>
      <c r="F51" s="34">
        <f>[4]p75!F51</f>
        <v>0</v>
      </c>
      <c r="G51" s="34">
        <f>[4]p75!G51</f>
        <v>0</v>
      </c>
      <c r="H51" s="34">
        <f>[4]p75!H51</f>
        <v>0</v>
      </c>
      <c r="I51" s="34">
        <f>[4]p75!I51</f>
        <v>0</v>
      </c>
      <c r="J51" s="34">
        <f>[4]p75!J51</f>
        <v>0</v>
      </c>
      <c r="K51" s="34">
        <f>[4]p75!K51</f>
        <v>0</v>
      </c>
      <c r="L51" s="34"/>
      <c r="M51" s="34"/>
    </row>
    <row r="52" spans="1:20">
      <c r="A52" t="s">
        <v>115</v>
      </c>
      <c r="B52">
        <f>[4]p75!B52</f>
        <v>0</v>
      </c>
      <c r="C52">
        <f>[4]p75!C52</f>
        <v>0</v>
      </c>
      <c r="D52">
        <f>[4]p75!D52</f>
        <v>0</v>
      </c>
      <c r="E52">
        <f>[4]p75!E52</f>
        <v>0</v>
      </c>
      <c r="F52">
        <f>[4]p75!F52</f>
        <v>0</v>
      </c>
      <c r="G52">
        <f>[4]p75!G52</f>
        <v>0</v>
      </c>
      <c r="H52">
        <f>[4]p75!H52</f>
        <v>0</v>
      </c>
      <c r="I52">
        <f>[4]p75!I52</f>
        <v>0</v>
      </c>
      <c r="J52">
        <f>[4]p75!J52</f>
        <v>0</v>
      </c>
      <c r="K52">
        <f>[4]p75!K52</f>
        <v>0</v>
      </c>
      <c r="M52" s="28"/>
    </row>
    <row r="53" spans="1:20">
      <c r="A53" t="s">
        <v>116</v>
      </c>
      <c r="B53">
        <f>[4]p75!B53</f>
        <v>0</v>
      </c>
      <c r="C53">
        <f>[4]p75!C53</f>
        <v>0</v>
      </c>
      <c r="D53">
        <f>[4]p75!D53</f>
        <v>0</v>
      </c>
      <c r="E53">
        <f>[4]p75!E53</f>
        <v>0</v>
      </c>
      <c r="F53">
        <f>[4]p75!F53</f>
        <v>0</v>
      </c>
      <c r="G53">
        <f>[4]p75!G53</f>
        <v>0</v>
      </c>
      <c r="H53">
        <f>[4]p75!H53</f>
        <v>0</v>
      </c>
      <c r="I53">
        <f>[4]p75!I53</f>
        <v>0</v>
      </c>
      <c r="J53">
        <f>[4]p75!J53</f>
        <v>0</v>
      </c>
      <c r="K53">
        <f>[4]p75!K53</f>
        <v>0</v>
      </c>
      <c r="N53" s="10"/>
      <c r="O53" s="10"/>
      <c r="P53" s="10"/>
      <c r="Q53" s="10"/>
      <c r="R53" s="10"/>
    </row>
    <row r="54" spans="1:20">
      <c r="A54" t="s">
        <v>230</v>
      </c>
      <c r="B54">
        <f>[4]p75!B54</f>
        <v>0</v>
      </c>
      <c r="C54">
        <f>[4]p75!C54</f>
        <v>0</v>
      </c>
      <c r="D54">
        <f>[4]p75!D54</f>
        <v>0</v>
      </c>
      <c r="E54">
        <f>[4]p75!E54</f>
        <v>0</v>
      </c>
      <c r="F54">
        <f>[4]p75!F54</f>
        <v>0</v>
      </c>
      <c r="G54">
        <f>[4]p75!G54</f>
        <v>0</v>
      </c>
      <c r="H54">
        <f>[4]p75!H54</f>
        <v>0</v>
      </c>
      <c r="I54">
        <f>[4]p75!I54</f>
        <v>0</v>
      </c>
      <c r="J54">
        <f>[4]p75!J54</f>
        <v>0</v>
      </c>
      <c r="K54">
        <f>[4]p75!K54</f>
        <v>0</v>
      </c>
      <c r="N54" s="32"/>
      <c r="O54" s="32"/>
      <c r="P54" s="32"/>
      <c r="Q54" s="32"/>
      <c r="R54" s="32"/>
      <c r="S54" s="32"/>
      <c r="T54" s="33"/>
    </row>
    <row r="55" spans="1:20">
      <c r="A55" t="s">
        <v>231</v>
      </c>
      <c r="B55">
        <f>[4]p75!B55</f>
        <v>0</v>
      </c>
      <c r="C55">
        <f>[4]p75!C55</f>
        <v>0</v>
      </c>
      <c r="D55">
        <f>[4]p75!D55</f>
        <v>0</v>
      </c>
      <c r="E55">
        <f>[4]p75!E55</f>
        <v>0</v>
      </c>
      <c r="F55">
        <f>[4]p75!F55</f>
        <v>0</v>
      </c>
      <c r="G55">
        <f>[4]p75!G55</f>
        <v>0</v>
      </c>
      <c r="H55">
        <f>[4]p75!H55</f>
        <v>0</v>
      </c>
      <c r="I55">
        <f>[4]p75!I55</f>
        <v>0</v>
      </c>
      <c r="J55">
        <f>[4]p75!J55</f>
        <v>0</v>
      </c>
      <c r="K55">
        <f>[4]p75!K55</f>
        <v>0</v>
      </c>
      <c r="N55" s="32"/>
      <c r="O55" s="32"/>
      <c r="P55" s="32"/>
      <c r="Q55" s="32"/>
      <c r="R55" s="32"/>
      <c r="S55" s="32"/>
      <c r="T55" s="33"/>
    </row>
    <row r="56" spans="1:20">
      <c r="A56" t="s">
        <v>232</v>
      </c>
      <c r="B56">
        <f>[4]p75!B56</f>
        <v>0</v>
      </c>
      <c r="C56">
        <f>[4]p75!C56</f>
        <v>0</v>
      </c>
      <c r="D56">
        <f>[4]p75!D56</f>
        <v>0</v>
      </c>
      <c r="E56">
        <f>[4]p75!E56</f>
        <v>0</v>
      </c>
      <c r="F56">
        <f>[4]p75!F56</f>
        <v>0</v>
      </c>
      <c r="G56">
        <f>[4]p75!G56</f>
        <v>0</v>
      </c>
      <c r="H56">
        <f>[4]p75!H56</f>
        <v>0</v>
      </c>
      <c r="I56">
        <f>[4]p75!I56</f>
        <v>0</v>
      </c>
      <c r="J56">
        <f>[4]p75!J56</f>
        <v>0</v>
      </c>
      <c r="K56">
        <f>[4]p75!K56</f>
        <v>0</v>
      </c>
      <c r="T56" s="33"/>
    </row>
    <row r="57" spans="1:20">
      <c r="A57" t="s">
        <v>233</v>
      </c>
      <c r="B57">
        <f>[4]p75!B57</f>
        <v>0</v>
      </c>
      <c r="C57">
        <f>[4]p75!C57</f>
        <v>0</v>
      </c>
      <c r="D57">
        <f>[4]p75!D57</f>
        <v>0</v>
      </c>
      <c r="E57">
        <f>[4]p75!E57</f>
        <v>0</v>
      </c>
      <c r="F57">
        <f>[4]p75!F57</f>
        <v>0</v>
      </c>
      <c r="G57">
        <f>[4]p75!G57</f>
        <v>0</v>
      </c>
      <c r="H57">
        <f>[4]p75!H57</f>
        <v>0</v>
      </c>
      <c r="I57">
        <f>[4]p75!I57</f>
        <v>0</v>
      </c>
      <c r="J57">
        <f>[4]p75!J57</f>
        <v>0</v>
      </c>
      <c r="K57">
        <f>[4]p75!K57</f>
        <v>0</v>
      </c>
      <c r="M57" s="28"/>
      <c r="N57" s="10"/>
      <c r="O57" s="10"/>
      <c r="P57" s="10"/>
      <c r="Q57" s="10"/>
      <c r="R57" s="10"/>
      <c r="T57" s="33"/>
    </row>
    <row r="58" spans="1:20">
      <c r="A58" t="s">
        <v>234</v>
      </c>
      <c r="B58">
        <f>[4]p75!B58</f>
        <v>0</v>
      </c>
      <c r="C58">
        <f>[4]p75!C58</f>
        <v>0</v>
      </c>
      <c r="D58">
        <f>[4]p75!D58</f>
        <v>0</v>
      </c>
      <c r="E58">
        <f>[4]p75!E58</f>
        <v>0</v>
      </c>
      <c r="F58">
        <f>[4]p75!F58</f>
        <v>0</v>
      </c>
      <c r="G58">
        <f>[4]p75!G58</f>
        <v>0</v>
      </c>
      <c r="H58">
        <f>[4]p75!H58</f>
        <v>0</v>
      </c>
      <c r="I58">
        <f>[4]p75!I58</f>
        <v>0</v>
      </c>
      <c r="J58">
        <f>[4]p75!J58</f>
        <v>0</v>
      </c>
      <c r="K58">
        <f>[4]p75!K58</f>
        <v>0</v>
      </c>
      <c r="N58" s="32"/>
      <c r="O58" s="32"/>
      <c r="P58" s="32"/>
      <c r="Q58" s="32"/>
      <c r="R58" s="32"/>
      <c r="S58" s="32"/>
      <c r="T58" s="33"/>
    </row>
    <row r="59" spans="1:20">
      <c r="A59" t="s">
        <v>235</v>
      </c>
      <c r="B59">
        <f>[4]p75!B59</f>
        <v>0</v>
      </c>
      <c r="C59">
        <f>[4]p75!C59</f>
        <v>0</v>
      </c>
      <c r="D59">
        <f>[4]p75!D59</f>
        <v>0</v>
      </c>
      <c r="E59">
        <f>[4]p75!E59</f>
        <v>0</v>
      </c>
      <c r="F59">
        <f>[4]p75!F59</f>
        <v>0</v>
      </c>
      <c r="G59">
        <f>[4]p75!G59</f>
        <v>0</v>
      </c>
      <c r="H59">
        <f>[4]p75!H59</f>
        <v>0</v>
      </c>
      <c r="I59">
        <f>[4]p75!I59</f>
        <v>0</v>
      </c>
      <c r="J59">
        <f>[4]p75!J59</f>
        <v>0</v>
      </c>
      <c r="K59">
        <f>[4]p75!K59</f>
        <v>0</v>
      </c>
      <c r="N59" s="32"/>
      <c r="O59" s="32"/>
      <c r="P59" s="32"/>
      <c r="Q59" s="32"/>
      <c r="R59" s="32"/>
      <c r="S59" s="32"/>
      <c r="T59" s="33"/>
    </row>
    <row r="60" spans="1:20">
      <c r="A60" t="s">
        <v>236</v>
      </c>
      <c r="B60">
        <f>[4]p75!B60</f>
        <v>0</v>
      </c>
      <c r="C60">
        <f>[4]p75!C60</f>
        <v>0</v>
      </c>
      <c r="D60">
        <f>[4]p75!D60</f>
        <v>0</v>
      </c>
      <c r="E60">
        <f>[4]p75!E60</f>
        <v>0</v>
      </c>
      <c r="F60">
        <f>[4]p75!F60</f>
        <v>0</v>
      </c>
      <c r="G60">
        <f>[4]p75!G60</f>
        <v>0</v>
      </c>
      <c r="H60">
        <f>[4]p75!H60</f>
        <v>0</v>
      </c>
      <c r="I60">
        <f>[4]p75!I60</f>
        <v>0</v>
      </c>
      <c r="J60">
        <f>[4]p75!J60</f>
        <v>0</v>
      </c>
      <c r="K60">
        <f>[4]p75!K60</f>
        <v>0</v>
      </c>
    </row>
    <row r="61" spans="1:20">
      <c r="A61" t="s">
        <v>237</v>
      </c>
      <c r="B61">
        <f>[4]p75!B61</f>
        <v>0</v>
      </c>
      <c r="C61">
        <f>[4]p75!C61</f>
        <v>0</v>
      </c>
      <c r="D61">
        <f>[4]p75!D61</f>
        <v>0</v>
      </c>
      <c r="E61">
        <f>[4]p75!E61</f>
        <v>0</v>
      </c>
      <c r="F61">
        <f>[4]p75!F61</f>
        <v>0</v>
      </c>
      <c r="G61">
        <f>[4]p75!G61</f>
        <v>0</v>
      </c>
      <c r="H61">
        <f>[4]p75!H61</f>
        <v>0</v>
      </c>
      <c r="I61">
        <f>[4]p75!I61</f>
        <v>0</v>
      </c>
      <c r="J61">
        <f>[4]p75!J61</f>
        <v>0</v>
      </c>
      <c r="K61">
        <f>[4]p75!K61</f>
        <v>0</v>
      </c>
    </row>
    <row r="62" spans="1:20">
      <c r="A62" t="s">
        <v>121</v>
      </c>
      <c r="B62">
        <f>[4]p75!B62</f>
        <v>0</v>
      </c>
      <c r="C62">
        <f>[4]p75!C62</f>
        <v>0</v>
      </c>
      <c r="D62">
        <f>[4]p75!D62</f>
        <v>0</v>
      </c>
      <c r="E62">
        <f>[4]p75!E62</f>
        <v>0</v>
      </c>
      <c r="F62">
        <f>[4]p75!F62</f>
        <v>0</v>
      </c>
      <c r="G62">
        <f>[4]p75!G62</f>
        <v>0</v>
      </c>
      <c r="H62">
        <f>[4]p75!H62</f>
        <v>0</v>
      </c>
      <c r="I62">
        <f>[4]p75!I62</f>
        <v>0</v>
      </c>
      <c r="J62">
        <f>[4]p75!J62</f>
        <v>0</v>
      </c>
      <c r="K62">
        <f>[4]p75!K62</f>
        <v>0</v>
      </c>
    </row>
    <row r="63" spans="1:20">
      <c r="A63" t="s">
        <v>122</v>
      </c>
      <c r="B63">
        <f>[4]p75!B63</f>
        <v>0</v>
      </c>
      <c r="C63">
        <f>[4]p75!C63</f>
        <v>0</v>
      </c>
      <c r="D63">
        <f>[4]p75!D63</f>
        <v>0</v>
      </c>
      <c r="E63">
        <f>[4]p75!E63</f>
        <v>0</v>
      </c>
      <c r="F63">
        <f>[4]p75!F63</f>
        <v>0</v>
      </c>
      <c r="G63">
        <f>[4]p75!G63</f>
        <v>0</v>
      </c>
      <c r="H63">
        <f>[4]p75!H63</f>
        <v>0</v>
      </c>
      <c r="I63">
        <f>[4]p75!I63</f>
        <v>0</v>
      </c>
      <c r="J63">
        <f>[4]p75!J63</f>
        <v>0</v>
      </c>
      <c r="K63">
        <f>[4]p75!K63</f>
        <v>0</v>
      </c>
    </row>
    <row r="64" spans="1:20">
      <c r="A64" t="s">
        <v>238</v>
      </c>
      <c r="B64">
        <f>[4]p75!B64</f>
        <v>0</v>
      </c>
      <c r="C64">
        <f>[4]p75!C64</f>
        <v>0</v>
      </c>
      <c r="D64">
        <f>[4]p75!D64</f>
        <v>0</v>
      </c>
      <c r="E64">
        <f>[4]p75!E64</f>
        <v>0</v>
      </c>
      <c r="F64">
        <f>[4]p75!F64</f>
        <v>0</v>
      </c>
      <c r="G64">
        <f>[4]p75!G64</f>
        <v>0</v>
      </c>
      <c r="H64">
        <f>[4]p75!H64</f>
        <v>0</v>
      </c>
      <c r="I64">
        <f>[4]p75!I64</f>
        <v>0</v>
      </c>
      <c r="J64">
        <f>[4]p75!J64</f>
        <v>0</v>
      </c>
      <c r="K64">
        <f>[4]p75!K64</f>
        <v>0</v>
      </c>
    </row>
    <row r="65" spans="1:13">
      <c r="A65" t="s">
        <v>239</v>
      </c>
      <c r="B65">
        <f>[4]p75!B65</f>
        <v>0</v>
      </c>
      <c r="C65">
        <f>[4]p75!C65</f>
        <v>0</v>
      </c>
      <c r="D65">
        <f>[4]p75!D65</f>
        <v>0</v>
      </c>
      <c r="E65">
        <f>[4]p75!E65</f>
        <v>0</v>
      </c>
      <c r="F65">
        <f>[4]p75!F65</f>
        <v>0</v>
      </c>
      <c r="G65">
        <f>[4]p75!G65</f>
        <v>0</v>
      </c>
      <c r="H65">
        <f>[4]p75!H65</f>
        <v>0</v>
      </c>
      <c r="I65">
        <f>[4]p75!I65</f>
        <v>0</v>
      </c>
      <c r="J65">
        <f>[4]p75!J65</f>
        <v>0</v>
      </c>
      <c r="K65">
        <f>[4]p75!K65</f>
        <v>0</v>
      </c>
    </row>
    <row r="66" spans="1:13">
      <c r="A66" t="s">
        <v>125</v>
      </c>
      <c r="B66">
        <f>[4]p75!B66</f>
        <v>0</v>
      </c>
      <c r="C66">
        <f>[4]p75!C66</f>
        <v>0</v>
      </c>
      <c r="D66">
        <f>[4]p75!D66</f>
        <v>0</v>
      </c>
      <c r="E66">
        <f>[4]p75!E66</f>
        <v>0</v>
      </c>
      <c r="F66">
        <f>[4]p75!F66</f>
        <v>0</v>
      </c>
      <c r="G66">
        <f>[4]p75!G66</f>
        <v>0</v>
      </c>
      <c r="H66">
        <f>[4]p75!H66</f>
        <v>0</v>
      </c>
      <c r="I66">
        <f>[4]p75!I66</f>
        <v>0</v>
      </c>
      <c r="J66">
        <f>[4]p75!J66</f>
        <v>0</v>
      </c>
      <c r="K66">
        <f>[4]p75!K66</f>
        <v>0</v>
      </c>
    </row>
    <row r="67" spans="1:13">
      <c r="A67" t="s">
        <v>240</v>
      </c>
      <c r="B67">
        <f>[4]p75!B67</f>
        <v>0</v>
      </c>
      <c r="C67">
        <f>[4]p75!C67</f>
        <v>0</v>
      </c>
      <c r="D67">
        <f>[4]p75!D67</f>
        <v>0</v>
      </c>
      <c r="E67">
        <f>[4]p75!E67</f>
        <v>0</v>
      </c>
      <c r="F67">
        <f>[4]p75!F67</f>
        <v>0</v>
      </c>
      <c r="G67">
        <f>[4]p75!G67</f>
        <v>0</v>
      </c>
      <c r="H67">
        <f>[4]p75!H67</f>
        <v>0</v>
      </c>
      <c r="I67">
        <f>[4]p75!I67</f>
        <v>0</v>
      </c>
      <c r="J67">
        <f>[4]p75!J67</f>
        <v>0</v>
      </c>
      <c r="K67">
        <f>[4]p75!K67</f>
        <v>0</v>
      </c>
    </row>
    <row r="68" spans="1:13">
      <c r="A68" t="s">
        <v>241</v>
      </c>
      <c r="B68">
        <f>[4]p75!B68</f>
        <v>0</v>
      </c>
      <c r="C68">
        <f>[4]p75!C68</f>
        <v>0</v>
      </c>
      <c r="D68">
        <f>[4]p75!D68</f>
        <v>0</v>
      </c>
      <c r="E68">
        <f>[4]p75!E68</f>
        <v>0</v>
      </c>
      <c r="F68">
        <f>[4]p75!F68</f>
        <v>0</v>
      </c>
      <c r="G68">
        <f>[4]p75!G68</f>
        <v>0</v>
      </c>
      <c r="H68">
        <f>[4]p75!H68</f>
        <v>0</v>
      </c>
      <c r="I68">
        <f>[4]p75!I68</f>
        <v>0</v>
      </c>
      <c r="J68">
        <f>[4]p75!J68</f>
        <v>0</v>
      </c>
      <c r="K68">
        <f>[4]p75!K68</f>
        <v>0</v>
      </c>
    </row>
    <row r="69" spans="1:13">
      <c r="A69" t="s">
        <v>242</v>
      </c>
      <c r="B69">
        <f>[4]p75!B69</f>
        <v>0</v>
      </c>
      <c r="C69">
        <f>[4]p75!C69</f>
        <v>0</v>
      </c>
      <c r="D69">
        <f>[4]p75!D69</f>
        <v>0</v>
      </c>
      <c r="E69">
        <f>[4]p75!E69</f>
        <v>0</v>
      </c>
      <c r="F69">
        <f>[4]p75!F69</f>
        <v>0</v>
      </c>
      <c r="G69">
        <f>[4]p75!G69</f>
        <v>0</v>
      </c>
      <c r="H69">
        <f>[4]p75!H69</f>
        <v>0</v>
      </c>
      <c r="I69">
        <f>[4]p75!I69</f>
        <v>0</v>
      </c>
      <c r="J69">
        <f>[4]p75!J69</f>
        <v>0</v>
      </c>
      <c r="K69">
        <f>[4]p75!K69</f>
        <v>0</v>
      </c>
    </row>
    <row r="70" spans="1:13">
      <c r="A70" t="s">
        <v>243</v>
      </c>
      <c r="B70">
        <f>[4]p75!B70</f>
        <v>0</v>
      </c>
      <c r="C70">
        <f>[4]p75!C70</f>
        <v>0</v>
      </c>
      <c r="D70">
        <f>[4]p75!D70</f>
        <v>0</v>
      </c>
      <c r="E70">
        <f>[4]p75!E70</f>
        <v>0</v>
      </c>
      <c r="F70">
        <f>[4]p75!F70</f>
        <v>0</v>
      </c>
      <c r="G70">
        <f>[4]p75!G70</f>
        <v>0</v>
      </c>
      <c r="H70">
        <f>[4]p75!H70</f>
        <v>0</v>
      </c>
      <c r="I70">
        <f>[4]p75!I70</f>
        <v>0</v>
      </c>
      <c r="J70">
        <f>[4]p75!J70</f>
        <v>0</v>
      </c>
      <c r="K70">
        <f>[4]p75!K70</f>
        <v>0</v>
      </c>
    </row>
    <row r="71" spans="1:13">
      <c r="A71" t="s">
        <v>244</v>
      </c>
      <c r="B71">
        <f>[4]p75!B71</f>
        <v>0</v>
      </c>
      <c r="C71">
        <f>[4]p75!C71</f>
        <v>0</v>
      </c>
      <c r="D71">
        <f>[4]p75!D71</f>
        <v>0</v>
      </c>
      <c r="E71">
        <f>[4]p75!E71</f>
        <v>0</v>
      </c>
      <c r="F71">
        <f>[4]p75!F71</f>
        <v>0</v>
      </c>
      <c r="G71">
        <f>[4]p75!G71</f>
        <v>0</v>
      </c>
      <c r="H71">
        <f>[4]p75!H71</f>
        <v>0</v>
      </c>
      <c r="I71">
        <f>[4]p75!I71</f>
        <v>0</v>
      </c>
      <c r="J71">
        <f>[4]p75!J71</f>
        <v>0</v>
      </c>
      <c r="K71">
        <f>[4]p75!K71</f>
        <v>0</v>
      </c>
    </row>
    <row r="72" spans="1:13">
      <c r="A72" t="s">
        <v>245</v>
      </c>
      <c r="B72">
        <f>[4]p75!B72</f>
        <v>0</v>
      </c>
      <c r="C72">
        <f>[4]p75!C72</f>
        <v>0</v>
      </c>
      <c r="D72">
        <f>[4]p75!D72</f>
        <v>0</v>
      </c>
      <c r="E72">
        <f>[4]p75!E72</f>
        <v>0</v>
      </c>
      <c r="F72">
        <f>[4]p75!F72</f>
        <v>0</v>
      </c>
      <c r="G72">
        <f>[4]p75!G72</f>
        <v>0</v>
      </c>
      <c r="H72">
        <f>[4]p75!H72</f>
        <v>0</v>
      </c>
      <c r="I72">
        <f>[4]p75!I72</f>
        <v>0</v>
      </c>
      <c r="J72">
        <f>[4]p75!J72</f>
        <v>0</v>
      </c>
      <c r="K72">
        <f>[4]p75!K72</f>
        <v>0</v>
      </c>
    </row>
    <row r="73" spans="1:13">
      <c r="A73" t="s">
        <v>246</v>
      </c>
      <c r="B73">
        <f>[4]p75!B73</f>
        <v>0</v>
      </c>
      <c r="C73">
        <f>[4]p75!C73</f>
        <v>0</v>
      </c>
      <c r="D73">
        <f>[4]p75!D73</f>
        <v>0</v>
      </c>
      <c r="E73">
        <f>[4]p75!E73</f>
        <v>0</v>
      </c>
      <c r="F73">
        <f>[4]p75!F73</f>
        <v>0</v>
      </c>
      <c r="G73">
        <f>[4]p75!G73</f>
        <v>0</v>
      </c>
      <c r="H73">
        <f>[4]p75!H73</f>
        <v>0</v>
      </c>
      <c r="I73">
        <f>[4]p75!I73</f>
        <v>0</v>
      </c>
      <c r="J73">
        <f>[4]p75!J73</f>
        <v>0</v>
      </c>
      <c r="K73">
        <f>[4]p75!K73</f>
        <v>0</v>
      </c>
    </row>
    <row r="74" spans="1:13">
      <c r="A74" t="s">
        <v>435</v>
      </c>
      <c r="B74">
        <f>[4]p75!B74</f>
        <v>0</v>
      </c>
      <c r="C74">
        <f>[4]p75!C74</f>
        <v>0</v>
      </c>
      <c r="D74">
        <f>[4]p75!D74</f>
        <v>0</v>
      </c>
      <c r="E74">
        <f>[4]p75!E74</f>
        <v>0</v>
      </c>
      <c r="F74">
        <f>[4]p75!F74</f>
        <v>0</v>
      </c>
      <c r="G74">
        <f>[4]p75!G74</f>
        <v>0</v>
      </c>
      <c r="H74">
        <f>[4]p75!H74</f>
        <v>0</v>
      </c>
      <c r="I74">
        <f>[4]p75!I74</f>
        <v>0</v>
      </c>
      <c r="J74">
        <f>[4]p75!J74</f>
        <v>0</v>
      </c>
      <c r="K74">
        <f>[4]p75!K74</f>
        <v>0</v>
      </c>
    </row>
    <row r="75" spans="1:13">
      <c r="A75" t="s">
        <v>436</v>
      </c>
      <c r="B75">
        <f>[4]p75!B75</f>
        <v>0</v>
      </c>
      <c r="C75">
        <f>[4]p75!C75</f>
        <v>0</v>
      </c>
      <c r="D75">
        <f>[4]p75!D75</f>
        <v>0</v>
      </c>
      <c r="E75">
        <f>[4]p75!E75</f>
        <v>0</v>
      </c>
      <c r="F75">
        <f>[4]p75!F75</f>
        <v>0</v>
      </c>
      <c r="G75">
        <f>[4]p75!G75</f>
        <v>0</v>
      </c>
      <c r="H75">
        <f>[4]p75!H75</f>
        <v>0</v>
      </c>
      <c r="I75">
        <f>[4]p75!I75</f>
        <v>0</v>
      </c>
      <c r="J75">
        <f>[4]p75!J75</f>
        <v>0</v>
      </c>
      <c r="K75">
        <f>[4]p75!K75</f>
        <v>0</v>
      </c>
    </row>
    <row r="76" spans="1:13">
      <c r="A76" t="s">
        <v>437</v>
      </c>
      <c r="B76">
        <f>[4]p75!B76</f>
        <v>0</v>
      </c>
      <c r="C76">
        <f>[4]p75!C76</f>
        <v>0</v>
      </c>
      <c r="D76">
        <f>[4]p75!D76</f>
        <v>0</v>
      </c>
      <c r="E76">
        <f>[4]p75!E76</f>
        <v>0</v>
      </c>
      <c r="F76">
        <f>[4]p75!F76</f>
        <v>0</v>
      </c>
      <c r="G76">
        <f>[4]p75!G76</f>
        <v>0</v>
      </c>
      <c r="H76">
        <f>[4]p75!H76</f>
        <v>0</v>
      </c>
      <c r="I76">
        <f>[4]p75!I76</f>
        <v>0</v>
      </c>
      <c r="J76">
        <f>[4]p75!J76</f>
        <v>0</v>
      </c>
      <c r="K76">
        <f>[4]p75!K76</f>
        <v>0</v>
      </c>
    </row>
    <row r="77" spans="1:13" ht="14" thickBot="1">
      <c r="A77" s="34" t="s">
        <v>438</v>
      </c>
      <c r="B77" s="34">
        <f>[4]p75!B77</f>
        <v>0</v>
      </c>
      <c r="C77" s="34">
        <f>[4]p75!C77</f>
        <v>0</v>
      </c>
      <c r="D77" s="34">
        <f>[4]p75!D77</f>
        <v>0</v>
      </c>
      <c r="E77" s="34">
        <f>[4]p75!E77</f>
        <v>0</v>
      </c>
      <c r="F77" s="34">
        <f>[4]p75!F77</f>
        <v>0</v>
      </c>
      <c r="G77" s="34">
        <f>[4]p75!G77</f>
        <v>0</v>
      </c>
      <c r="H77" s="34">
        <f>[4]p75!H77</f>
        <v>0</v>
      </c>
      <c r="I77" s="34">
        <f>[4]p75!I77</f>
        <v>0</v>
      </c>
      <c r="J77" s="34">
        <f>[4]p75!J77</f>
        <v>0</v>
      </c>
      <c r="K77" s="34">
        <f>[4]p75!K77</f>
        <v>0</v>
      </c>
      <c r="L77" s="34"/>
      <c r="M77" s="34"/>
    </row>
    <row r="78" spans="1:13">
      <c r="A78" t="s">
        <v>247</v>
      </c>
      <c r="B78">
        <f>[4]p75!B78</f>
        <v>0</v>
      </c>
    </row>
    <row r="79" spans="1:13">
      <c r="A79" t="s">
        <v>248</v>
      </c>
      <c r="B79">
        <f>[4]p75!B79</f>
        <v>0</v>
      </c>
    </row>
    <row r="80" spans="1:13">
      <c r="A80" t="s">
        <v>249</v>
      </c>
      <c r="B80">
        <f>[4]p75!B80</f>
        <v>0</v>
      </c>
    </row>
    <row r="81" spans="1:2">
      <c r="A81" t="s">
        <v>250</v>
      </c>
      <c r="B81">
        <f>[4]p75!B81</f>
        <v>0</v>
      </c>
    </row>
    <row r="82" spans="1:2">
      <c r="A82" t="s">
        <v>251</v>
      </c>
      <c r="B82">
        <f>[4]p75!B82</f>
        <v>0</v>
      </c>
    </row>
    <row r="83" spans="1:2">
      <c r="A83" t="s">
        <v>252</v>
      </c>
      <c r="B83">
        <f>[4]p75!B83</f>
        <v>0</v>
      </c>
    </row>
    <row r="84" spans="1:2">
      <c r="A84" t="s">
        <v>253</v>
      </c>
      <c r="B84">
        <f>[4]p75!B84</f>
        <v>0</v>
      </c>
    </row>
    <row r="85" spans="1:2">
      <c r="A85" t="s">
        <v>254</v>
      </c>
      <c r="B85">
        <f>[4]p75!B85</f>
        <v>0</v>
      </c>
    </row>
    <row r="86" spans="1:2">
      <c r="A86" t="s">
        <v>255</v>
      </c>
      <c r="B86">
        <f>[4]p75!B86</f>
        <v>0</v>
      </c>
    </row>
    <row r="87" spans="1:2">
      <c r="A87" t="s">
        <v>256</v>
      </c>
      <c r="B87">
        <f>[4]p75!B87</f>
        <v>0</v>
      </c>
    </row>
    <row r="88" spans="1:2">
      <c r="A88" t="s">
        <v>257</v>
      </c>
      <c r="B88">
        <f>[4]p75!B88</f>
        <v>0</v>
      </c>
    </row>
    <row r="89" spans="1:2">
      <c r="A89" t="s">
        <v>258</v>
      </c>
      <c r="B89">
        <f>[4]p75!B89</f>
        <v>0</v>
      </c>
    </row>
    <row r="90" spans="1:2">
      <c r="A90" t="s">
        <v>259</v>
      </c>
      <c r="B90">
        <f>[4]p75!B90</f>
        <v>0</v>
      </c>
    </row>
    <row r="91" spans="1:2">
      <c r="A91" t="s">
        <v>260</v>
      </c>
      <c r="B91">
        <f>[4]p75!B91</f>
        <v>0</v>
      </c>
    </row>
    <row r="92" spans="1:2">
      <c r="A92" t="s">
        <v>261</v>
      </c>
      <c r="B92">
        <f>[4]p75!B92</f>
        <v>0</v>
      </c>
    </row>
    <row r="93" spans="1:2">
      <c r="A93" t="s">
        <v>262</v>
      </c>
      <c r="B93">
        <f>[4]p75!B93</f>
        <v>0</v>
      </c>
    </row>
    <row r="94" spans="1:2">
      <c r="A94" t="s">
        <v>263</v>
      </c>
      <c r="B94">
        <f>[4]p75!B94</f>
        <v>0</v>
      </c>
    </row>
    <row r="95" spans="1:2">
      <c r="A95" t="s">
        <v>264</v>
      </c>
      <c r="B95">
        <f>[4]p75!B95</f>
        <v>0</v>
      </c>
    </row>
    <row r="96" spans="1:2">
      <c r="A96" t="s">
        <v>265</v>
      </c>
      <c r="B96">
        <f>[4]p75!B96</f>
        <v>0</v>
      </c>
    </row>
    <row r="97" spans="1:2">
      <c r="A97" t="s">
        <v>266</v>
      </c>
      <c r="B97">
        <f>[4]p75!B97</f>
        <v>0</v>
      </c>
    </row>
    <row r="98" spans="1:2">
      <c r="A98" t="s">
        <v>267</v>
      </c>
      <c r="B98">
        <f>[4]p75!B98</f>
        <v>0</v>
      </c>
    </row>
    <row r="99" spans="1:2">
      <c r="A99" t="s">
        <v>268</v>
      </c>
      <c r="B99">
        <f>[4]p75!B99</f>
        <v>0</v>
      </c>
    </row>
    <row r="100" spans="1:2">
      <c r="A100" t="s">
        <v>269</v>
      </c>
      <c r="B100">
        <f>[4]p75!B100</f>
        <v>0</v>
      </c>
    </row>
    <row r="101" spans="1:2">
      <c r="A101" t="s">
        <v>270</v>
      </c>
      <c r="B101">
        <f>[4]p75!B101</f>
        <v>0</v>
      </c>
    </row>
    <row r="102" spans="1:2">
      <c r="A102" t="s">
        <v>271</v>
      </c>
      <c r="B102">
        <f>[4]p75!B102</f>
        <v>0</v>
      </c>
    </row>
    <row r="103" spans="1:2">
      <c r="A103" t="s">
        <v>272</v>
      </c>
      <c r="B103">
        <f>[4]p75!B103</f>
        <v>0</v>
      </c>
    </row>
    <row r="104" spans="1:2">
      <c r="A104" t="s">
        <v>273</v>
      </c>
      <c r="B104">
        <f>[4]p75!B104</f>
        <v>0</v>
      </c>
    </row>
    <row r="105" spans="1:2">
      <c r="A105" t="s">
        <v>274</v>
      </c>
      <c r="B105">
        <f>[4]p75!B105</f>
        <v>0</v>
      </c>
    </row>
    <row r="106" spans="1:2">
      <c r="A106" t="s">
        <v>275</v>
      </c>
      <c r="B106">
        <f>[4]p75!B106</f>
        <v>0</v>
      </c>
    </row>
    <row r="107" spans="1:2">
      <c r="A107" t="s">
        <v>276</v>
      </c>
      <c r="B107">
        <f>[4]p75!B107</f>
        <v>0</v>
      </c>
    </row>
    <row r="108" spans="1:2">
      <c r="A108" t="s">
        <v>277</v>
      </c>
      <c r="B108">
        <f>[4]p75!B108</f>
        <v>0</v>
      </c>
    </row>
    <row r="109" spans="1:2">
      <c r="A109" t="s">
        <v>278</v>
      </c>
      <c r="B109">
        <f>[4]p75!B109</f>
        <v>0</v>
      </c>
    </row>
    <row r="110" spans="1:2">
      <c r="A110" t="s">
        <v>279</v>
      </c>
      <c r="B110">
        <f>[4]p75!B110</f>
        <v>0</v>
      </c>
    </row>
    <row r="111" spans="1:2">
      <c r="A111" t="s">
        <v>280</v>
      </c>
      <c r="B111">
        <f>[4]p75!B111</f>
        <v>0</v>
      </c>
    </row>
    <row r="112" spans="1:2">
      <c r="A112" t="s">
        <v>281</v>
      </c>
      <c r="B112">
        <f>[4]p75!B112</f>
        <v>0</v>
      </c>
    </row>
    <row r="113" spans="1:2">
      <c r="A113" t="s">
        <v>282</v>
      </c>
      <c r="B113">
        <f>[4]p75!B113</f>
        <v>0</v>
      </c>
    </row>
    <row r="114" spans="1:2">
      <c r="A114" t="s">
        <v>283</v>
      </c>
      <c r="B114">
        <f>[4]p75!B114</f>
        <v>0</v>
      </c>
    </row>
    <row r="115" spans="1:2">
      <c r="A115" t="s">
        <v>284</v>
      </c>
      <c r="B115">
        <f>[4]p75!B115</f>
        <v>0</v>
      </c>
    </row>
    <row r="116" spans="1:2">
      <c r="A116" t="s">
        <v>285</v>
      </c>
      <c r="B116">
        <f>[4]p75!B116</f>
        <v>0</v>
      </c>
    </row>
    <row r="117" spans="1:2">
      <c r="A117" t="s">
        <v>286</v>
      </c>
      <c r="B117">
        <f>[4]p75!B117</f>
        <v>0</v>
      </c>
    </row>
    <row r="118" spans="1:2">
      <c r="A118" t="s">
        <v>287</v>
      </c>
      <c r="B118">
        <f>[4]p75!B118</f>
        <v>0</v>
      </c>
    </row>
    <row r="119" spans="1:2">
      <c r="A119" t="s">
        <v>288</v>
      </c>
      <c r="B119">
        <f>[4]p75!B119</f>
        <v>0</v>
      </c>
    </row>
    <row r="120" spans="1:2">
      <c r="A120" t="s">
        <v>289</v>
      </c>
      <c r="B120">
        <f>[4]p75!B120</f>
        <v>0</v>
      </c>
    </row>
    <row r="121" spans="1:2">
      <c r="A121" t="s">
        <v>290</v>
      </c>
      <c r="B121">
        <f>[4]p75!B121</f>
        <v>0</v>
      </c>
    </row>
    <row r="122" spans="1:2">
      <c r="A122" t="s">
        <v>291</v>
      </c>
      <c r="B122">
        <f>[4]p75!B122</f>
        <v>0</v>
      </c>
    </row>
    <row r="123" spans="1:2">
      <c r="A123" t="s">
        <v>292</v>
      </c>
      <c r="B123">
        <f>[4]p75!B123</f>
        <v>0</v>
      </c>
    </row>
    <row r="124" spans="1:2">
      <c r="A124" t="s">
        <v>293</v>
      </c>
      <c r="B124">
        <f>[4]p75!B124</f>
        <v>0</v>
      </c>
    </row>
    <row r="125" spans="1:2">
      <c r="A125" t="s">
        <v>294</v>
      </c>
      <c r="B125">
        <f>[4]p75!B125</f>
        <v>0</v>
      </c>
    </row>
    <row r="126" spans="1:2">
      <c r="A126" t="s">
        <v>295</v>
      </c>
      <c r="B126">
        <f>[4]p75!B126</f>
        <v>0</v>
      </c>
    </row>
    <row r="127" spans="1:2">
      <c r="A127" t="s">
        <v>296</v>
      </c>
      <c r="B127">
        <f>[4]p75!B127</f>
        <v>0</v>
      </c>
    </row>
    <row r="128" spans="1:2">
      <c r="A128" t="s">
        <v>297</v>
      </c>
      <c r="B128">
        <f>[4]p75!B128</f>
        <v>0</v>
      </c>
    </row>
    <row r="129" spans="1:2">
      <c r="A129" t="s">
        <v>298</v>
      </c>
      <c r="B129">
        <f>[4]p75!B129</f>
        <v>0</v>
      </c>
    </row>
    <row r="130" spans="1:2">
      <c r="A130" t="s">
        <v>299</v>
      </c>
      <c r="B130">
        <f>[4]p75!B130</f>
        <v>0</v>
      </c>
    </row>
    <row r="131" spans="1:2">
      <c r="A131" t="s">
        <v>300</v>
      </c>
      <c r="B131">
        <f>[4]p75!B131</f>
        <v>0</v>
      </c>
    </row>
    <row r="132" spans="1:2">
      <c r="A132" t="s">
        <v>301</v>
      </c>
      <c r="B132">
        <f>[4]p75!B132</f>
        <v>0</v>
      </c>
    </row>
    <row r="133" spans="1:2">
      <c r="A133" t="s">
        <v>302</v>
      </c>
      <c r="B133">
        <f>[4]p75!B133</f>
        <v>0</v>
      </c>
    </row>
    <row r="134" spans="1:2">
      <c r="A134" t="s">
        <v>303</v>
      </c>
      <c r="B134">
        <f>[4]p75!B134</f>
        <v>0</v>
      </c>
    </row>
    <row r="135" spans="1:2">
      <c r="A135" t="s">
        <v>304</v>
      </c>
      <c r="B135">
        <f>[4]p75!B135</f>
        <v>0</v>
      </c>
    </row>
    <row r="136" spans="1:2">
      <c r="A136" t="s">
        <v>305</v>
      </c>
      <c r="B136">
        <f>[4]p75!B136</f>
        <v>0</v>
      </c>
    </row>
    <row r="137" spans="1:2">
      <c r="A137" t="s">
        <v>306</v>
      </c>
      <c r="B137">
        <f>[4]p75!B137</f>
        <v>0</v>
      </c>
    </row>
    <row r="138" spans="1:2">
      <c r="A138" t="s">
        <v>307</v>
      </c>
      <c r="B138">
        <f>[4]p75!B138</f>
        <v>0</v>
      </c>
    </row>
    <row r="139" spans="1:2">
      <c r="A139" t="s">
        <v>308</v>
      </c>
      <c r="B139">
        <f>[4]p75!B139</f>
        <v>0</v>
      </c>
    </row>
    <row r="140" spans="1:2">
      <c r="A140" t="s">
        <v>309</v>
      </c>
      <c r="B140">
        <f>[4]p75!B140</f>
        <v>0</v>
      </c>
    </row>
    <row r="141" spans="1:2">
      <c r="A141" t="s">
        <v>310</v>
      </c>
      <c r="B141">
        <f>[4]p75!B141</f>
        <v>0</v>
      </c>
    </row>
    <row r="142" spans="1:2">
      <c r="A142" t="s">
        <v>311</v>
      </c>
      <c r="B142">
        <f>[4]p75!B142</f>
        <v>0</v>
      </c>
    </row>
    <row r="143" spans="1:2">
      <c r="A143" t="s">
        <v>312</v>
      </c>
      <c r="B143">
        <f>[4]p75!B143</f>
        <v>0</v>
      </c>
    </row>
    <row r="144" spans="1:2">
      <c r="A144" t="s">
        <v>313</v>
      </c>
      <c r="B144">
        <f>[4]p75!B144</f>
        <v>0</v>
      </c>
    </row>
    <row r="145" spans="1:2">
      <c r="A145" t="s">
        <v>314</v>
      </c>
      <c r="B145">
        <f>[4]p75!B145</f>
        <v>0</v>
      </c>
    </row>
    <row r="146" spans="1:2">
      <c r="A146" t="s">
        <v>315</v>
      </c>
      <c r="B146">
        <f>[4]p75!B146</f>
        <v>0</v>
      </c>
    </row>
    <row r="147" spans="1:2">
      <c r="A147" t="s">
        <v>316</v>
      </c>
      <c r="B147">
        <f>[4]p75!B147</f>
        <v>0</v>
      </c>
    </row>
    <row r="148" spans="1:2">
      <c r="A148" t="s">
        <v>317</v>
      </c>
      <c r="B148">
        <f>[4]p75!B148</f>
        <v>0</v>
      </c>
    </row>
    <row r="149" spans="1:2">
      <c r="A149" t="s">
        <v>318</v>
      </c>
      <c r="B149">
        <f>[4]p75!B149</f>
        <v>0</v>
      </c>
    </row>
    <row r="150" spans="1:2">
      <c r="A150" t="s">
        <v>319</v>
      </c>
      <c r="B150">
        <f>[4]p75!B150</f>
        <v>0</v>
      </c>
    </row>
    <row r="151" spans="1:2">
      <c r="A151" t="s">
        <v>320</v>
      </c>
      <c r="B151">
        <f>[4]p75!B151</f>
        <v>0</v>
      </c>
    </row>
    <row r="152" spans="1:2">
      <c r="A152" t="s">
        <v>321</v>
      </c>
      <c r="B152">
        <f>[4]p75!B152</f>
        <v>0</v>
      </c>
    </row>
    <row r="153" spans="1:2">
      <c r="A153" t="s">
        <v>322</v>
      </c>
      <c r="B153">
        <f>[4]p75!B153</f>
        <v>0</v>
      </c>
    </row>
    <row r="154" spans="1:2">
      <c r="A154" t="s">
        <v>323</v>
      </c>
      <c r="B154">
        <f>[4]p75!B154</f>
        <v>0</v>
      </c>
    </row>
    <row r="155" spans="1:2">
      <c r="A155" t="s">
        <v>324</v>
      </c>
      <c r="B155">
        <f>[4]p75!B155</f>
        <v>0</v>
      </c>
    </row>
    <row r="156" spans="1:2">
      <c r="A156" t="s">
        <v>325</v>
      </c>
      <c r="B156">
        <f>[4]p75!B156</f>
        <v>0</v>
      </c>
    </row>
    <row r="157" spans="1:2">
      <c r="A157" t="s">
        <v>326</v>
      </c>
      <c r="B157">
        <f>[4]p75!B157</f>
        <v>0</v>
      </c>
    </row>
    <row r="158" spans="1:2">
      <c r="A158" t="s">
        <v>327</v>
      </c>
      <c r="B158">
        <f>[4]p75!B158</f>
        <v>0</v>
      </c>
    </row>
    <row r="159" spans="1:2">
      <c r="A159" t="s">
        <v>328</v>
      </c>
      <c r="B159">
        <f>[4]p75!B159</f>
        <v>0</v>
      </c>
    </row>
    <row r="160" spans="1:2">
      <c r="A160" t="s">
        <v>329</v>
      </c>
      <c r="B160">
        <f>[4]p75!B160</f>
        <v>0</v>
      </c>
    </row>
    <row r="161" spans="1:2">
      <c r="A161" t="s">
        <v>330</v>
      </c>
      <c r="B161">
        <f>[4]p75!B161</f>
        <v>0</v>
      </c>
    </row>
    <row r="162" spans="1:2">
      <c r="A162" t="s">
        <v>331</v>
      </c>
      <c r="B162">
        <f>[4]p75!B162</f>
        <v>0</v>
      </c>
    </row>
    <row r="163" spans="1:2">
      <c r="A163" t="s">
        <v>332</v>
      </c>
      <c r="B163">
        <f>[4]p75!B163</f>
        <v>0</v>
      </c>
    </row>
    <row r="164" spans="1:2">
      <c r="A164" t="s">
        <v>333</v>
      </c>
      <c r="B164">
        <f>[4]p75!B164</f>
        <v>0</v>
      </c>
    </row>
    <row r="165" spans="1:2">
      <c r="A165" t="s">
        <v>334</v>
      </c>
      <c r="B165">
        <f>[4]p75!B165</f>
        <v>0</v>
      </c>
    </row>
    <row r="166" spans="1:2">
      <c r="A166" t="s">
        <v>335</v>
      </c>
      <c r="B166">
        <f>[4]p75!B166</f>
        <v>0</v>
      </c>
    </row>
    <row r="167" spans="1:2">
      <c r="A167" t="s">
        <v>336</v>
      </c>
      <c r="B167">
        <f>[4]p75!B167</f>
        <v>0</v>
      </c>
    </row>
    <row r="168" spans="1:2">
      <c r="A168" t="s">
        <v>337</v>
      </c>
      <c r="B168">
        <f>[4]p75!B168</f>
        <v>0</v>
      </c>
    </row>
    <row r="169" spans="1:2">
      <c r="A169" t="s">
        <v>338</v>
      </c>
      <c r="B169">
        <f>[4]p75!B169</f>
        <v>0</v>
      </c>
    </row>
    <row r="170" spans="1:2">
      <c r="A170" t="s">
        <v>339</v>
      </c>
      <c r="B170">
        <f>[4]p75!B170</f>
        <v>0</v>
      </c>
    </row>
    <row r="171" spans="1:2">
      <c r="A171" t="s">
        <v>340</v>
      </c>
      <c r="B171">
        <f>[4]p75!B171</f>
        <v>0</v>
      </c>
    </row>
    <row r="172" spans="1:2">
      <c r="A172" t="s">
        <v>341</v>
      </c>
      <c r="B172">
        <f>[4]p75!B172</f>
        <v>0</v>
      </c>
    </row>
    <row r="173" spans="1:2">
      <c r="A173" t="s">
        <v>342</v>
      </c>
      <c r="B173">
        <f>[4]p75!B173</f>
        <v>0</v>
      </c>
    </row>
    <row r="174" spans="1:2">
      <c r="A174" t="s">
        <v>343</v>
      </c>
      <c r="B174">
        <f>[4]p75!B174</f>
        <v>0</v>
      </c>
    </row>
    <row r="175" spans="1:2">
      <c r="A175" t="s">
        <v>344</v>
      </c>
      <c r="B175">
        <f>[4]p75!B175</f>
        <v>0</v>
      </c>
    </row>
    <row r="176" spans="1:2">
      <c r="A176" t="s">
        <v>345</v>
      </c>
      <c r="B176">
        <f>[4]p75!B176</f>
        <v>0</v>
      </c>
    </row>
    <row r="177" spans="1:2">
      <c r="A177" t="s">
        <v>346</v>
      </c>
      <c r="B177">
        <f>[4]p75!B177</f>
        <v>0</v>
      </c>
    </row>
    <row r="178" spans="1:2">
      <c r="A178" t="s">
        <v>347</v>
      </c>
      <c r="B178">
        <f>[4]p75!B178</f>
        <v>0</v>
      </c>
    </row>
    <row r="179" spans="1:2">
      <c r="A179" t="s">
        <v>348</v>
      </c>
      <c r="B179">
        <f>[4]p75!B179</f>
        <v>0</v>
      </c>
    </row>
    <row r="180" spans="1:2">
      <c r="A180" t="s">
        <v>349</v>
      </c>
      <c r="B180">
        <f>[4]p75!B180</f>
        <v>0</v>
      </c>
    </row>
    <row r="181" spans="1:2">
      <c r="A181" t="s">
        <v>350</v>
      </c>
      <c r="B181">
        <f>[4]p75!B181</f>
        <v>0</v>
      </c>
    </row>
    <row r="182" spans="1:2">
      <c r="A182" t="s">
        <v>351</v>
      </c>
      <c r="B182">
        <f>[4]p75!B182</f>
        <v>0</v>
      </c>
    </row>
    <row r="183" spans="1:2">
      <c r="A183" t="s">
        <v>352</v>
      </c>
      <c r="B183">
        <f>[4]p75!B183</f>
        <v>0</v>
      </c>
    </row>
    <row r="184" spans="1:2">
      <c r="A184" t="s">
        <v>353</v>
      </c>
      <c r="B184">
        <f>[4]p75!B184</f>
        <v>0</v>
      </c>
    </row>
    <row r="185" spans="1:2">
      <c r="A185" t="s">
        <v>354</v>
      </c>
      <c r="B185">
        <f>[4]p75!B185</f>
        <v>0</v>
      </c>
    </row>
    <row r="186" spans="1:2">
      <c r="A186" t="s">
        <v>355</v>
      </c>
      <c r="B186">
        <f>[4]p75!B186</f>
        <v>0</v>
      </c>
    </row>
    <row r="187" spans="1:2">
      <c r="A187" t="s">
        <v>356</v>
      </c>
      <c r="B187">
        <f>[4]p75!B187</f>
        <v>0</v>
      </c>
    </row>
    <row r="188" spans="1:2">
      <c r="A188" t="s">
        <v>357</v>
      </c>
      <c r="B188">
        <f>[4]p75!B188</f>
        <v>0</v>
      </c>
    </row>
    <row r="189" spans="1:2">
      <c r="A189" t="s">
        <v>358</v>
      </c>
      <c r="B189">
        <f>[4]p75!B189</f>
        <v>0</v>
      </c>
    </row>
    <row r="190" spans="1:2">
      <c r="A190" t="s">
        <v>359</v>
      </c>
      <c r="B190">
        <f>[4]p75!B190</f>
        <v>0</v>
      </c>
    </row>
    <row r="191" spans="1:2">
      <c r="A191" t="s">
        <v>360</v>
      </c>
      <c r="B191">
        <f>[4]p75!B191</f>
        <v>0</v>
      </c>
    </row>
    <row r="192" spans="1:2">
      <c r="A192" t="s">
        <v>361</v>
      </c>
      <c r="B192">
        <f>[4]p75!B192</f>
        <v>0</v>
      </c>
    </row>
    <row r="193" spans="1:2">
      <c r="A193" t="s">
        <v>362</v>
      </c>
      <c r="B193">
        <f>[4]p75!B193</f>
        <v>0</v>
      </c>
    </row>
    <row r="194" spans="1:2">
      <c r="A194" t="s">
        <v>363</v>
      </c>
      <c r="B194">
        <f>[4]p75!B194</f>
        <v>0</v>
      </c>
    </row>
    <row r="195" spans="1:2">
      <c r="A195" t="s">
        <v>364</v>
      </c>
      <c r="B195">
        <f>[4]p75!B195</f>
        <v>0</v>
      </c>
    </row>
    <row r="196" spans="1:2">
      <c r="A196" t="s">
        <v>365</v>
      </c>
      <c r="B196">
        <f>[4]p75!B196</f>
        <v>0</v>
      </c>
    </row>
    <row r="197" spans="1:2">
      <c r="A197" t="s">
        <v>366</v>
      </c>
      <c r="B197">
        <f>[4]p75!B197</f>
        <v>0</v>
      </c>
    </row>
    <row r="198" spans="1:2">
      <c r="A198" t="s">
        <v>367</v>
      </c>
      <c r="B198">
        <f>[4]p75!B198</f>
        <v>0</v>
      </c>
    </row>
    <row r="199" spans="1:2">
      <c r="A199" t="s">
        <v>368</v>
      </c>
      <c r="B199">
        <f>[4]p75!B199</f>
        <v>0</v>
      </c>
    </row>
    <row r="200" spans="1:2">
      <c r="A200" t="s">
        <v>369</v>
      </c>
      <c r="B200">
        <f>[4]p75!B200</f>
        <v>0</v>
      </c>
    </row>
    <row r="201" spans="1:2">
      <c r="A201" t="s">
        <v>370</v>
      </c>
      <c r="B201">
        <f>[4]p75!B201</f>
        <v>0</v>
      </c>
    </row>
    <row r="202" spans="1:2">
      <c r="A202" t="s">
        <v>371</v>
      </c>
      <c r="B202">
        <f>[4]p75!B202</f>
        <v>0</v>
      </c>
    </row>
    <row r="203" spans="1:2">
      <c r="A203" t="s">
        <v>372</v>
      </c>
      <c r="B203">
        <f>[4]p75!B203</f>
        <v>0</v>
      </c>
    </row>
    <row r="204" spans="1:2">
      <c r="A204" t="s">
        <v>373</v>
      </c>
      <c r="B204">
        <f>[4]p75!B204</f>
        <v>0</v>
      </c>
    </row>
    <row r="205" spans="1:2">
      <c r="A205" t="s">
        <v>374</v>
      </c>
      <c r="B205">
        <f>[4]p75!B205</f>
        <v>0</v>
      </c>
    </row>
    <row r="206" spans="1:2">
      <c r="A206" t="s">
        <v>375</v>
      </c>
      <c r="B206">
        <f>[4]p75!B206</f>
        <v>0</v>
      </c>
    </row>
    <row r="207" spans="1:2">
      <c r="A207" t="s">
        <v>376</v>
      </c>
      <c r="B207">
        <f>[4]p75!B207</f>
        <v>0</v>
      </c>
    </row>
    <row r="208" spans="1:2">
      <c r="A208" t="s">
        <v>377</v>
      </c>
      <c r="B208">
        <f>[4]p75!B208</f>
        <v>0</v>
      </c>
    </row>
    <row r="209" spans="1:2">
      <c r="A209" t="s">
        <v>378</v>
      </c>
      <c r="B209">
        <f>[4]p75!B209</f>
        <v>0</v>
      </c>
    </row>
    <row r="210" spans="1:2">
      <c r="A210" t="s">
        <v>379</v>
      </c>
      <c r="B210">
        <f>[4]p75!B210</f>
        <v>0</v>
      </c>
    </row>
    <row r="211" spans="1:2">
      <c r="A211" t="s">
        <v>380</v>
      </c>
      <c r="B211">
        <f>[4]p75!B211</f>
        <v>0</v>
      </c>
    </row>
    <row r="212" spans="1:2">
      <c r="A212" t="s">
        <v>381</v>
      </c>
      <c r="B212">
        <f>[4]p75!B212</f>
        <v>0</v>
      </c>
    </row>
    <row r="213" spans="1:2">
      <c r="A213" t="s">
        <v>382</v>
      </c>
      <c r="B213">
        <f>[4]p75!B213</f>
        <v>0</v>
      </c>
    </row>
    <row r="214" spans="1:2">
      <c r="A214" t="s">
        <v>137</v>
      </c>
      <c r="B214">
        <f>[4]p75!B214</f>
        <v>0</v>
      </c>
    </row>
    <row r="215" spans="1:2">
      <c r="A215" t="s">
        <v>383</v>
      </c>
      <c r="B215">
        <f>[4]p75!B215</f>
        <v>0</v>
      </c>
    </row>
    <row r="216" spans="1:2">
      <c r="A216" t="s">
        <v>384</v>
      </c>
      <c r="B216">
        <f>[4]p75!B216</f>
        <v>0</v>
      </c>
    </row>
    <row r="217" spans="1:2">
      <c r="A217" t="s">
        <v>385</v>
      </c>
      <c r="B217">
        <f>[4]p75!B217</f>
        <v>0</v>
      </c>
    </row>
    <row r="218" spans="1:2">
      <c r="A218" t="s">
        <v>386</v>
      </c>
      <c r="B218">
        <f>[4]p75!B218</f>
        <v>0</v>
      </c>
    </row>
    <row r="219" spans="1:2">
      <c r="A219" t="s">
        <v>387</v>
      </c>
      <c r="B219">
        <f>[4]p75!B219</f>
        <v>0</v>
      </c>
    </row>
    <row r="220" spans="1:2">
      <c r="A220" t="s">
        <v>388</v>
      </c>
      <c r="B220">
        <f>[4]p75!B220</f>
        <v>0</v>
      </c>
    </row>
    <row r="221" spans="1:2">
      <c r="A221" t="s">
        <v>145</v>
      </c>
      <c r="B221">
        <f>[4]p75!B221</f>
        <v>0</v>
      </c>
    </row>
    <row r="222" spans="1:2">
      <c r="A222" t="s">
        <v>146</v>
      </c>
      <c r="B222">
        <f>[4]p75!B222</f>
        <v>0</v>
      </c>
    </row>
    <row r="223" spans="1:2">
      <c r="A223" t="s">
        <v>389</v>
      </c>
      <c r="B223">
        <f>[4]p75!B223</f>
        <v>0</v>
      </c>
    </row>
    <row r="224" spans="1:2">
      <c r="A224" t="s">
        <v>390</v>
      </c>
      <c r="B224">
        <f>[4]p75!B224</f>
        <v>0</v>
      </c>
    </row>
    <row r="225" spans="1:2">
      <c r="A225" t="s">
        <v>391</v>
      </c>
      <c r="B225">
        <f>[4]p75!B225</f>
        <v>0</v>
      </c>
    </row>
    <row r="226" spans="1:2">
      <c r="A226" t="s">
        <v>392</v>
      </c>
      <c r="B226">
        <f>[4]p75!B226</f>
        <v>0</v>
      </c>
    </row>
    <row r="227" spans="1:2">
      <c r="A227" t="s">
        <v>152</v>
      </c>
      <c r="B227">
        <f>[4]p75!B227</f>
        <v>0</v>
      </c>
    </row>
    <row r="228" spans="1:2">
      <c r="A228" t="s">
        <v>393</v>
      </c>
      <c r="B228">
        <f>[4]p75!B228</f>
        <v>0</v>
      </c>
    </row>
    <row r="229" spans="1:2">
      <c r="A229" t="s">
        <v>394</v>
      </c>
      <c r="B229">
        <f>[4]p75!B229</f>
        <v>0</v>
      </c>
    </row>
    <row r="230" spans="1:2">
      <c r="A230" t="s">
        <v>395</v>
      </c>
      <c r="B230">
        <f>[4]p75!B230</f>
        <v>0</v>
      </c>
    </row>
    <row r="231" spans="1:2">
      <c r="A231" t="s">
        <v>396</v>
      </c>
      <c r="B231">
        <f>[4]p75!B231</f>
        <v>0</v>
      </c>
    </row>
    <row r="232" spans="1:2">
      <c r="A232" t="s">
        <v>397</v>
      </c>
      <c r="B232">
        <f>[4]p75!B232</f>
        <v>0</v>
      </c>
    </row>
    <row r="233" spans="1:2">
      <c r="A233" t="s">
        <v>398</v>
      </c>
      <c r="B233">
        <f>[4]p75!B233</f>
        <v>0</v>
      </c>
    </row>
    <row r="234" spans="1:2">
      <c r="A234" t="s">
        <v>243</v>
      </c>
      <c r="B234">
        <f>[4]p75!B234</f>
        <v>0</v>
      </c>
    </row>
    <row r="235" spans="1:2">
      <c r="A235" t="s">
        <v>399</v>
      </c>
      <c r="B235">
        <f>[4]p75!B235</f>
        <v>0</v>
      </c>
    </row>
    <row r="236" spans="1:2">
      <c r="A236" t="s">
        <v>400</v>
      </c>
      <c r="B236">
        <f>[4]p75!B236</f>
        <v>0</v>
      </c>
    </row>
    <row r="237" spans="1:2">
      <c r="A237" t="s">
        <v>401</v>
      </c>
      <c r="B237">
        <f>[4]p75!B237</f>
        <v>0</v>
      </c>
    </row>
    <row r="238" spans="1:2">
      <c r="A238" t="s">
        <v>402</v>
      </c>
      <c r="B238">
        <f>[4]p75!B238</f>
        <v>0</v>
      </c>
    </row>
    <row r="239" spans="1:2">
      <c r="A239" t="s">
        <v>403</v>
      </c>
      <c r="B239">
        <f>[4]p75!B239</f>
        <v>0</v>
      </c>
    </row>
    <row r="240" spans="1:2">
      <c r="A240" t="s">
        <v>404</v>
      </c>
      <c r="B240">
        <f>[4]p75!B240</f>
        <v>0</v>
      </c>
    </row>
    <row r="241" spans="1:2">
      <c r="A241" t="s">
        <v>405</v>
      </c>
      <c r="B241">
        <f>[4]p75!B241</f>
        <v>0</v>
      </c>
    </row>
    <row r="242" spans="1:2">
      <c r="A242" t="s">
        <v>406</v>
      </c>
      <c r="B242">
        <f>[4]p75!B242</f>
        <v>0</v>
      </c>
    </row>
    <row r="243" spans="1:2">
      <c r="A243" t="s">
        <v>407</v>
      </c>
      <c r="B243">
        <f>[4]p75!B243</f>
        <v>0</v>
      </c>
    </row>
    <row r="244" spans="1:2">
      <c r="A244" t="s">
        <v>408</v>
      </c>
      <c r="B244">
        <f>[4]p75!B244</f>
        <v>0</v>
      </c>
    </row>
    <row r="245" spans="1:2">
      <c r="A245" t="s">
        <v>409</v>
      </c>
      <c r="B245">
        <f>[4]p75!B245</f>
        <v>0</v>
      </c>
    </row>
    <row r="246" spans="1:2">
      <c r="A246" t="s">
        <v>410</v>
      </c>
      <c r="B246">
        <f>[4]p75!B246</f>
        <v>0</v>
      </c>
    </row>
    <row r="247" spans="1:2">
      <c r="A247" t="s">
        <v>411</v>
      </c>
      <c r="B247">
        <f>[4]p75!B247</f>
        <v>0</v>
      </c>
    </row>
    <row r="248" spans="1:2">
      <c r="A248" t="s">
        <v>412</v>
      </c>
      <c r="B248">
        <f>[4]p75!B248</f>
        <v>0</v>
      </c>
    </row>
    <row r="249" spans="1:2">
      <c r="A249" t="s">
        <v>413</v>
      </c>
      <c r="B249">
        <f>[4]p75!B249</f>
        <v>0</v>
      </c>
    </row>
    <row r="250" spans="1:2">
      <c r="A250" t="s">
        <v>414</v>
      </c>
      <c r="B250">
        <f>[4]p75!B250</f>
        <v>0</v>
      </c>
    </row>
    <row r="251" spans="1:2">
      <c r="A251" t="s">
        <v>415</v>
      </c>
      <c r="B251">
        <f>[4]p75!B251</f>
        <v>0</v>
      </c>
    </row>
    <row r="252" spans="1:2">
      <c r="A252" t="s">
        <v>416</v>
      </c>
      <c r="B252">
        <f>[4]p75!B252</f>
        <v>0</v>
      </c>
    </row>
    <row r="253" spans="1:2">
      <c r="A253" t="s">
        <v>417</v>
      </c>
      <c r="B253">
        <f>[4]p75!B253</f>
        <v>0</v>
      </c>
    </row>
    <row r="254" spans="1:2">
      <c r="A254" t="s">
        <v>418</v>
      </c>
      <c r="B254">
        <f>[4]p75!B254</f>
        <v>0</v>
      </c>
    </row>
    <row r="255" spans="1:2">
      <c r="A255" t="s">
        <v>419</v>
      </c>
      <c r="B255">
        <f>[4]p75!B255</f>
        <v>0</v>
      </c>
    </row>
    <row r="256" spans="1:2">
      <c r="A256" t="s">
        <v>420</v>
      </c>
      <c r="B256">
        <f>[4]p75!B256</f>
        <v>0</v>
      </c>
    </row>
    <row r="257" spans="1:2">
      <c r="A257" t="s">
        <v>421</v>
      </c>
      <c r="B257">
        <f>[4]p75!B257</f>
        <v>0</v>
      </c>
    </row>
    <row r="258" spans="1:2">
      <c r="A258" t="s">
        <v>422</v>
      </c>
      <c r="B258">
        <f>[4]p75!B258</f>
        <v>0</v>
      </c>
    </row>
    <row r="259" spans="1:2">
      <c r="A259" t="s">
        <v>423</v>
      </c>
      <c r="B259">
        <f>[4]p75!B259</f>
        <v>0</v>
      </c>
    </row>
    <row r="260" spans="1:2">
      <c r="A260" t="s">
        <v>1065</v>
      </c>
      <c r="B260">
        <f>[4]p75!B260</f>
        <v>0</v>
      </c>
    </row>
    <row r="261" spans="1:2">
      <c r="A261" t="s">
        <v>1066</v>
      </c>
      <c r="B261">
        <f>[4]p75!B261</f>
        <v>0</v>
      </c>
    </row>
    <row r="262" spans="1:2">
      <c r="A262" t="s">
        <v>227</v>
      </c>
      <c r="B262">
        <f>[4]p75!B262</f>
        <v>0</v>
      </c>
    </row>
    <row r="263" spans="1:2">
      <c r="A263" t="s">
        <v>228</v>
      </c>
      <c r="B263">
        <f>[4]p75!B263</f>
        <v>0</v>
      </c>
    </row>
    <row r="264" spans="1:2">
      <c r="A264" t="s">
        <v>346</v>
      </c>
      <c r="B264">
        <f>[4]p75!B264</f>
        <v>0</v>
      </c>
    </row>
    <row r="265" spans="1:2">
      <c r="A265" t="s">
        <v>355</v>
      </c>
      <c r="B265">
        <f>[4]p75!B265</f>
        <v>0</v>
      </c>
    </row>
    <row r="266" spans="1:2">
      <c r="A266" t="s">
        <v>338</v>
      </c>
      <c r="B266">
        <f>[4]p75!B266</f>
        <v>0</v>
      </c>
    </row>
    <row r="267" spans="1:2">
      <c r="A267" t="s">
        <v>339</v>
      </c>
      <c r="B267">
        <f>[4]p75!B267</f>
        <v>0</v>
      </c>
    </row>
    <row r="268" spans="1:2">
      <c r="A268" t="s">
        <v>1067</v>
      </c>
      <c r="B268">
        <f>[4]p75!B268</f>
        <v>0</v>
      </c>
    </row>
    <row r="269" spans="1:2">
      <c r="A269" t="s">
        <v>1068</v>
      </c>
      <c r="B269">
        <f>[4]p75!B269</f>
        <v>0</v>
      </c>
    </row>
    <row r="270" spans="1:2">
      <c r="A270" t="s">
        <v>1069</v>
      </c>
      <c r="B270">
        <f>[4]p75!B270</f>
        <v>0</v>
      </c>
    </row>
    <row r="271" spans="1:2">
      <c r="A271" t="s">
        <v>1070</v>
      </c>
      <c r="B271">
        <f>[4]p75!B271</f>
        <v>0</v>
      </c>
    </row>
    <row r="272" spans="1:2">
      <c r="A272" t="s">
        <v>1071</v>
      </c>
      <c r="B272">
        <f>[4]p75!B272</f>
        <v>0</v>
      </c>
    </row>
    <row r="273" spans="1:2">
      <c r="A273" t="s">
        <v>1072</v>
      </c>
      <c r="B273">
        <f>[4]p75!B273</f>
        <v>0</v>
      </c>
    </row>
    <row r="274" spans="1:2">
      <c r="A274" t="s">
        <v>1073</v>
      </c>
      <c r="B274">
        <f>[4]p75!B274</f>
        <v>0</v>
      </c>
    </row>
    <row r="275" spans="1:2">
      <c r="A275" t="s">
        <v>1087</v>
      </c>
      <c r="B275">
        <f>[4]p75!B275</f>
        <v>0</v>
      </c>
    </row>
    <row r="276" spans="1:2">
      <c r="A276" t="s">
        <v>1088</v>
      </c>
      <c r="B276">
        <f>[4]p75!B276</f>
        <v>0</v>
      </c>
    </row>
    <row r="277" spans="1:2">
      <c r="A277" t="s">
        <v>1091</v>
      </c>
      <c r="B277">
        <f>[4]p75!B277</f>
        <v>0</v>
      </c>
    </row>
    <row r="278" spans="1:2">
      <c r="A278" t="s">
        <v>1092</v>
      </c>
      <c r="B278">
        <f>[4]p75!B278</f>
        <v>0</v>
      </c>
    </row>
    <row r="279" spans="1:2">
      <c r="A279" t="s">
        <v>1093</v>
      </c>
      <c r="B279">
        <f>[4]p75!B279</f>
        <v>0</v>
      </c>
    </row>
    <row r="280" spans="1:2">
      <c r="A280" t="s">
        <v>1094</v>
      </c>
      <c r="B280">
        <f>[4]p75!B280</f>
        <v>0</v>
      </c>
    </row>
    <row r="281" spans="1:2">
      <c r="A281" t="s">
        <v>1099</v>
      </c>
      <c r="B281">
        <f>[4]p75!B281</f>
        <v>0</v>
      </c>
    </row>
    <row r="282" spans="1:2">
      <c r="A282" t="s">
        <v>1100</v>
      </c>
      <c r="B282">
        <f>[4]p75!B282</f>
        <v>0</v>
      </c>
    </row>
    <row r="283" spans="1:2">
      <c r="A283" t="s">
        <v>1095</v>
      </c>
      <c r="B283">
        <f>[4]p75!B283</f>
        <v>0</v>
      </c>
    </row>
    <row r="284" spans="1:2">
      <c r="A284" t="s">
        <v>1096</v>
      </c>
      <c r="B284">
        <f>[4]p75!B284</f>
        <v>0</v>
      </c>
    </row>
    <row r="285" spans="1:2">
      <c r="A285" t="s">
        <v>1097</v>
      </c>
      <c r="B285">
        <f>[4]p75!B285</f>
        <v>0</v>
      </c>
    </row>
    <row r="286" spans="1:2">
      <c r="A286" t="s">
        <v>1101</v>
      </c>
      <c r="B286">
        <f>[4]p75!B286</f>
        <v>0</v>
      </c>
    </row>
    <row r="287" spans="1:2">
      <c r="A287" t="s">
        <v>1102</v>
      </c>
      <c r="B287">
        <f>[4]p75!B287</f>
        <v>0</v>
      </c>
    </row>
    <row r="288" spans="1:2">
      <c r="A288" t="s">
        <v>1103</v>
      </c>
      <c r="B288">
        <f>[4]p75!B288</f>
        <v>0</v>
      </c>
    </row>
    <row r="289" spans="1:2">
      <c r="A289" t="s">
        <v>1069</v>
      </c>
      <c r="B289">
        <f>[4]p75!B289</f>
        <v>0</v>
      </c>
    </row>
    <row r="290" spans="1:2">
      <c r="A290" t="s">
        <v>508</v>
      </c>
      <c r="B290">
        <f>[4]p75!B290</f>
        <v>0</v>
      </c>
    </row>
    <row r="291" spans="1:2">
      <c r="A291" t="s">
        <v>1104</v>
      </c>
      <c r="B291">
        <f>[4]p75!B291</f>
        <v>0</v>
      </c>
    </row>
  </sheetData>
  <phoneticPr fontId="33" type="noConversion"/>
  <pageMargins left="0.75" right="0.75" top="1" bottom="1" header="0.5" footer="0.5"/>
  <headerFooter alignWithMargins="0"/>
  <drawing r:id="rId1"/>
</worksheet>
</file>

<file path=xl/worksheets/sheet8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6"/>
  <dimension ref="A1:K291"/>
  <sheetViews>
    <sheetView topLeftCell="A54" zoomScale="75" workbookViewId="0">
      <selection sqref="A1:XFD1048576"/>
    </sheetView>
  </sheetViews>
  <sheetFormatPr baseColWidth="10" defaultColWidth="8.83203125" defaultRowHeight="13"/>
  <cols>
    <col min="1" max="1" width="25.6640625" customWidth="1"/>
  </cols>
  <sheetData>
    <row r="1" spans="1:11">
      <c r="C1" s="1" t="s">
        <v>1216</v>
      </c>
    </row>
    <row r="2" spans="1:11">
      <c r="A2">
        <v>62</v>
      </c>
      <c r="B2" t="s">
        <v>176</v>
      </c>
      <c r="C2" t="s">
        <v>177</v>
      </c>
      <c r="D2" t="s">
        <v>178</v>
      </c>
      <c r="E2" t="s">
        <v>8</v>
      </c>
      <c r="F2" t="s">
        <v>179</v>
      </c>
      <c r="G2" t="s">
        <v>10</v>
      </c>
      <c r="H2" t="s">
        <v>180</v>
      </c>
    </row>
    <row r="3" spans="1:11">
      <c r="A3" t="s">
        <v>181</v>
      </c>
      <c r="B3">
        <v>373964</v>
      </c>
      <c r="C3">
        <v>170225</v>
      </c>
      <c r="D3">
        <v>117041</v>
      </c>
      <c r="E3">
        <v>249421</v>
      </c>
      <c r="F3">
        <v>272291</v>
      </c>
      <c r="G3">
        <v>719634</v>
      </c>
      <c r="H3">
        <v>1902576</v>
      </c>
      <c r="I3">
        <v>0</v>
      </c>
      <c r="J3">
        <v>0</v>
      </c>
      <c r="K3">
        <v>0</v>
      </c>
    </row>
    <row r="4" spans="1:11">
      <c r="A4" t="s">
        <v>182</v>
      </c>
      <c r="B4">
        <v>373964</v>
      </c>
      <c r="C4">
        <v>170225</v>
      </c>
      <c r="D4">
        <v>117041</v>
      </c>
      <c r="E4">
        <v>249421</v>
      </c>
      <c r="F4">
        <v>272291</v>
      </c>
      <c r="G4">
        <v>719634</v>
      </c>
      <c r="H4">
        <v>1902576</v>
      </c>
      <c r="I4">
        <v>0</v>
      </c>
      <c r="J4">
        <v>0</v>
      </c>
      <c r="K4">
        <v>0</v>
      </c>
    </row>
    <row r="5" spans="1:11">
      <c r="A5" t="s">
        <v>183</v>
      </c>
      <c r="B5">
        <v>0</v>
      </c>
      <c r="C5">
        <v>0</v>
      </c>
      <c r="D5">
        <v>117041</v>
      </c>
      <c r="E5">
        <v>0</v>
      </c>
      <c r="F5">
        <v>0</v>
      </c>
      <c r="G5">
        <v>0</v>
      </c>
      <c r="H5">
        <v>0</v>
      </c>
      <c r="I5">
        <v>0</v>
      </c>
      <c r="J5">
        <v>0</v>
      </c>
      <c r="K5">
        <v>0</v>
      </c>
    </row>
    <row r="6" spans="1:11">
      <c r="A6" t="s">
        <v>184</v>
      </c>
      <c r="B6">
        <v>373964</v>
      </c>
      <c r="C6">
        <v>170225</v>
      </c>
      <c r="D6">
        <v>0</v>
      </c>
      <c r="E6">
        <v>249421</v>
      </c>
      <c r="F6">
        <v>272291</v>
      </c>
      <c r="G6">
        <v>719634</v>
      </c>
      <c r="H6">
        <v>0</v>
      </c>
      <c r="I6">
        <v>0</v>
      </c>
      <c r="J6">
        <v>0</v>
      </c>
      <c r="K6">
        <v>0</v>
      </c>
    </row>
    <row r="7" spans="1:11">
      <c r="A7" t="s">
        <v>185</v>
      </c>
      <c r="B7">
        <v>0</v>
      </c>
      <c r="C7">
        <v>0</v>
      </c>
      <c r="D7">
        <v>1785535</v>
      </c>
      <c r="E7">
        <v>0</v>
      </c>
      <c r="F7">
        <v>0</v>
      </c>
      <c r="G7">
        <v>0</v>
      </c>
      <c r="H7">
        <v>0</v>
      </c>
      <c r="I7">
        <v>0</v>
      </c>
      <c r="J7">
        <v>0</v>
      </c>
      <c r="K7">
        <v>0</v>
      </c>
    </row>
    <row r="8" spans="1:11">
      <c r="A8" t="s">
        <v>186</v>
      </c>
      <c r="B8">
        <v>309515</v>
      </c>
      <c r="C8">
        <v>107891</v>
      </c>
      <c r="D8">
        <v>107891</v>
      </c>
      <c r="E8">
        <v>256574</v>
      </c>
      <c r="F8">
        <v>321427</v>
      </c>
      <c r="G8">
        <v>768566</v>
      </c>
      <c r="H8">
        <v>1871864</v>
      </c>
      <c r="I8">
        <v>0</v>
      </c>
      <c r="J8">
        <v>0</v>
      </c>
      <c r="K8">
        <v>0</v>
      </c>
    </row>
    <row r="9" spans="1:11">
      <c r="A9" t="s">
        <v>187</v>
      </c>
      <c r="B9">
        <v>309515</v>
      </c>
      <c r="C9">
        <v>107891</v>
      </c>
      <c r="D9">
        <v>107891</v>
      </c>
      <c r="E9">
        <v>256574</v>
      </c>
      <c r="F9">
        <v>321427</v>
      </c>
      <c r="G9">
        <v>768566</v>
      </c>
      <c r="H9">
        <v>1871864</v>
      </c>
      <c r="I9">
        <v>0</v>
      </c>
      <c r="J9">
        <v>0</v>
      </c>
      <c r="K9">
        <v>0</v>
      </c>
    </row>
    <row r="10" spans="1:11">
      <c r="A10" t="s">
        <v>188</v>
      </c>
      <c r="B10">
        <v>66044</v>
      </c>
      <c r="C10">
        <v>0</v>
      </c>
      <c r="D10">
        <v>0</v>
      </c>
      <c r="E10">
        <v>0</v>
      </c>
      <c r="F10">
        <v>127684</v>
      </c>
      <c r="G10">
        <v>296141</v>
      </c>
      <c r="H10">
        <v>0</v>
      </c>
      <c r="I10">
        <v>0</v>
      </c>
      <c r="J10">
        <v>0</v>
      </c>
      <c r="K10">
        <v>0</v>
      </c>
    </row>
    <row r="11" spans="1:11">
      <c r="A11" t="s">
        <v>189</v>
      </c>
      <c r="B11">
        <v>243471</v>
      </c>
      <c r="C11">
        <v>107891</v>
      </c>
      <c r="D11">
        <v>107891</v>
      </c>
      <c r="E11">
        <v>256574</v>
      </c>
      <c r="F11">
        <v>193743</v>
      </c>
      <c r="G11">
        <v>472425</v>
      </c>
      <c r="H11">
        <v>0</v>
      </c>
      <c r="I11">
        <v>0</v>
      </c>
      <c r="J11">
        <v>0</v>
      </c>
      <c r="K11">
        <v>0</v>
      </c>
    </row>
    <row r="12" spans="1:11">
      <c r="A12" t="s">
        <v>190</v>
      </c>
      <c r="B12">
        <v>323469</v>
      </c>
      <c r="C12">
        <v>0</v>
      </c>
      <c r="D12">
        <v>0</v>
      </c>
      <c r="E12">
        <v>0</v>
      </c>
      <c r="F12">
        <v>621378</v>
      </c>
      <c r="G12">
        <v>437148</v>
      </c>
      <c r="H12">
        <v>0</v>
      </c>
      <c r="I12">
        <v>0</v>
      </c>
      <c r="J12">
        <v>0</v>
      </c>
      <c r="K12">
        <v>0</v>
      </c>
    </row>
    <row r="13" spans="1:11">
      <c r="A13" t="s">
        <v>191</v>
      </c>
      <c r="B13">
        <v>4000</v>
      </c>
      <c r="C13">
        <v>360</v>
      </c>
      <c r="D13">
        <v>340</v>
      </c>
      <c r="E13">
        <v>30</v>
      </c>
      <c r="F13">
        <v>47</v>
      </c>
      <c r="G13">
        <v>43</v>
      </c>
      <c r="H13">
        <v>0</v>
      </c>
      <c r="I13">
        <v>0</v>
      </c>
      <c r="J13">
        <v>0</v>
      </c>
      <c r="K13">
        <v>0</v>
      </c>
    </row>
    <row r="14" spans="1:11">
      <c r="A14" t="s">
        <v>192</v>
      </c>
      <c r="B14">
        <v>3400</v>
      </c>
      <c r="C14">
        <v>306</v>
      </c>
      <c r="D14">
        <v>289</v>
      </c>
      <c r="E14">
        <v>26</v>
      </c>
      <c r="F14">
        <v>41</v>
      </c>
      <c r="G14">
        <v>37</v>
      </c>
      <c r="H14">
        <v>0</v>
      </c>
      <c r="I14">
        <v>0</v>
      </c>
      <c r="J14">
        <v>0</v>
      </c>
      <c r="K14">
        <v>0</v>
      </c>
    </row>
    <row r="15" spans="1:11">
      <c r="A15" t="s">
        <v>193</v>
      </c>
      <c r="B15">
        <v>4100</v>
      </c>
      <c r="C15">
        <v>400</v>
      </c>
      <c r="D15">
        <v>350</v>
      </c>
      <c r="E15">
        <v>30</v>
      </c>
      <c r="F15">
        <v>46</v>
      </c>
      <c r="G15">
        <v>45</v>
      </c>
      <c r="H15">
        <v>0</v>
      </c>
      <c r="I15">
        <v>0</v>
      </c>
      <c r="J15">
        <v>0</v>
      </c>
      <c r="K15">
        <v>0</v>
      </c>
    </row>
    <row r="16" spans="1:11">
      <c r="A16" t="s">
        <v>194</v>
      </c>
      <c r="B16">
        <v>4000</v>
      </c>
      <c r="C16">
        <v>300</v>
      </c>
      <c r="D16">
        <v>280</v>
      </c>
      <c r="E16">
        <v>28.5</v>
      </c>
      <c r="F16">
        <v>44.65</v>
      </c>
      <c r="G16">
        <v>50</v>
      </c>
      <c r="H16">
        <v>0</v>
      </c>
      <c r="I16">
        <v>0</v>
      </c>
      <c r="J16">
        <v>0</v>
      </c>
      <c r="K16">
        <v>0</v>
      </c>
    </row>
    <row r="17" spans="1:11">
      <c r="A17" t="s">
        <v>195</v>
      </c>
      <c r="B17">
        <v>3800</v>
      </c>
      <c r="C17">
        <v>342</v>
      </c>
      <c r="D17">
        <v>357</v>
      </c>
      <c r="E17">
        <v>31.5</v>
      </c>
      <c r="F17">
        <v>44.65</v>
      </c>
      <c r="G17">
        <v>45.15</v>
      </c>
      <c r="H17">
        <v>0</v>
      </c>
      <c r="I17">
        <v>0</v>
      </c>
      <c r="J17">
        <v>0</v>
      </c>
      <c r="K17">
        <v>0</v>
      </c>
    </row>
    <row r="18" spans="1:11">
      <c r="A18" t="s">
        <v>196</v>
      </c>
      <c r="B18">
        <v>0</v>
      </c>
      <c r="C18">
        <v>0</v>
      </c>
      <c r="D18">
        <v>0</v>
      </c>
      <c r="E18">
        <v>0</v>
      </c>
      <c r="F18">
        <v>0</v>
      </c>
      <c r="G18">
        <v>0</v>
      </c>
      <c r="H18">
        <v>0</v>
      </c>
      <c r="I18">
        <v>0</v>
      </c>
      <c r="J18">
        <v>0</v>
      </c>
      <c r="K18">
        <v>0</v>
      </c>
    </row>
    <row r="19" spans="1:11">
      <c r="A19" t="s">
        <v>197</v>
      </c>
      <c r="B19">
        <v>0</v>
      </c>
      <c r="C19">
        <v>0</v>
      </c>
      <c r="D19">
        <v>0</v>
      </c>
      <c r="E19">
        <v>0</v>
      </c>
      <c r="F19">
        <v>0</v>
      </c>
      <c r="G19">
        <v>0</v>
      </c>
      <c r="H19">
        <v>0</v>
      </c>
      <c r="I19">
        <v>0</v>
      </c>
      <c r="J19">
        <v>0</v>
      </c>
      <c r="K19">
        <v>0</v>
      </c>
    </row>
    <row r="20" spans="1:11">
      <c r="A20" t="s">
        <v>198</v>
      </c>
      <c r="B20">
        <v>0</v>
      </c>
      <c r="C20">
        <v>0</v>
      </c>
      <c r="D20">
        <v>0</v>
      </c>
      <c r="E20">
        <v>0</v>
      </c>
      <c r="F20">
        <v>0</v>
      </c>
      <c r="G20">
        <v>0</v>
      </c>
      <c r="H20">
        <v>0</v>
      </c>
      <c r="I20">
        <v>0</v>
      </c>
      <c r="J20">
        <v>0</v>
      </c>
      <c r="K20">
        <v>0</v>
      </c>
    </row>
    <row r="21" spans="1:11">
      <c r="A21" t="s">
        <v>199</v>
      </c>
      <c r="B21">
        <v>0</v>
      </c>
      <c r="C21">
        <v>0</v>
      </c>
      <c r="D21">
        <v>0</v>
      </c>
      <c r="E21">
        <v>0</v>
      </c>
      <c r="F21">
        <v>0</v>
      </c>
      <c r="G21">
        <v>0</v>
      </c>
      <c r="H21">
        <v>0</v>
      </c>
      <c r="I21">
        <v>0</v>
      </c>
      <c r="J21">
        <v>0</v>
      </c>
      <c r="K21">
        <v>0</v>
      </c>
    </row>
    <row r="22" spans="1:11">
      <c r="A22" t="s">
        <v>200</v>
      </c>
      <c r="B22">
        <v>0</v>
      </c>
      <c r="C22">
        <v>0</v>
      </c>
      <c r="D22">
        <v>0</v>
      </c>
      <c r="E22">
        <v>0</v>
      </c>
      <c r="F22">
        <v>0</v>
      </c>
      <c r="G22">
        <v>0</v>
      </c>
      <c r="H22">
        <v>0</v>
      </c>
      <c r="I22">
        <v>0</v>
      </c>
      <c r="J22">
        <v>0</v>
      </c>
      <c r="K22">
        <v>0</v>
      </c>
    </row>
    <row r="23" spans="1:11">
      <c r="A23" t="s">
        <v>201</v>
      </c>
      <c r="B23">
        <v>6099.9999999999991</v>
      </c>
      <c r="C23">
        <v>450</v>
      </c>
      <c r="D23">
        <v>450</v>
      </c>
      <c r="E23">
        <v>40</v>
      </c>
      <c r="F23">
        <v>55</v>
      </c>
      <c r="G23">
        <v>56</v>
      </c>
      <c r="H23">
        <v>0</v>
      </c>
      <c r="I23">
        <v>0</v>
      </c>
      <c r="J23">
        <v>0</v>
      </c>
      <c r="K23">
        <v>0</v>
      </c>
    </row>
    <row r="24" spans="1:11">
      <c r="A24" t="s">
        <v>202</v>
      </c>
      <c r="B24">
        <v>5760</v>
      </c>
      <c r="C24">
        <v>405</v>
      </c>
      <c r="D24">
        <v>405</v>
      </c>
      <c r="E24">
        <v>36</v>
      </c>
      <c r="F24">
        <v>50</v>
      </c>
      <c r="G24">
        <v>51</v>
      </c>
      <c r="H24">
        <v>0</v>
      </c>
      <c r="I24">
        <v>0</v>
      </c>
      <c r="J24">
        <v>0</v>
      </c>
      <c r="K24">
        <v>0</v>
      </c>
    </row>
    <row r="25" spans="1:11">
      <c r="A25" t="s">
        <v>203</v>
      </c>
      <c r="B25">
        <v>6500.0000000000009</v>
      </c>
      <c r="C25">
        <v>500</v>
      </c>
      <c r="D25">
        <v>430.00000000000006</v>
      </c>
      <c r="E25">
        <v>40</v>
      </c>
      <c r="F25">
        <v>52.999999999999993</v>
      </c>
      <c r="G25">
        <v>55</v>
      </c>
      <c r="H25">
        <v>0</v>
      </c>
      <c r="I25">
        <v>0</v>
      </c>
      <c r="J25">
        <v>0</v>
      </c>
      <c r="K25">
        <v>0</v>
      </c>
    </row>
    <row r="26" spans="1:11">
      <c r="A26" t="s">
        <v>204</v>
      </c>
      <c r="B26">
        <v>6099.9999999999991</v>
      </c>
      <c r="C26">
        <v>450</v>
      </c>
      <c r="D26">
        <v>450</v>
      </c>
      <c r="E26">
        <v>45</v>
      </c>
      <c r="F26">
        <v>55</v>
      </c>
      <c r="G26">
        <v>50</v>
      </c>
      <c r="H26">
        <v>0</v>
      </c>
      <c r="I26">
        <v>0</v>
      </c>
      <c r="J26">
        <v>0</v>
      </c>
      <c r="K26">
        <v>0</v>
      </c>
    </row>
    <row r="27" spans="1:11">
      <c r="A27" t="s">
        <v>205</v>
      </c>
      <c r="B27">
        <v>5795</v>
      </c>
      <c r="C27">
        <v>427.5</v>
      </c>
      <c r="D27">
        <v>472.5</v>
      </c>
      <c r="E27">
        <v>42</v>
      </c>
      <c r="F27">
        <v>52.250000000000007</v>
      </c>
      <c r="G27">
        <v>58.8</v>
      </c>
      <c r="H27">
        <v>0</v>
      </c>
      <c r="I27">
        <v>0</v>
      </c>
      <c r="J27">
        <v>0</v>
      </c>
      <c r="K27">
        <v>0</v>
      </c>
    </row>
    <row r="28" spans="1:11">
      <c r="A28" t="s">
        <v>206</v>
      </c>
      <c r="B28">
        <v>0</v>
      </c>
      <c r="C28">
        <v>0</v>
      </c>
      <c r="D28">
        <v>0</v>
      </c>
      <c r="E28">
        <v>0</v>
      </c>
      <c r="F28">
        <v>0</v>
      </c>
      <c r="G28">
        <v>0</v>
      </c>
      <c r="H28">
        <v>0</v>
      </c>
      <c r="I28">
        <v>0</v>
      </c>
      <c r="J28">
        <v>0</v>
      </c>
      <c r="K28">
        <v>0</v>
      </c>
    </row>
    <row r="29" spans="1:11">
      <c r="A29" t="s">
        <v>207</v>
      </c>
      <c r="B29">
        <v>0</v>
      </c>
      <c r="C29">
        <v>0</v>
      </c>
      <c r="D29">
        <v>0</v>
      </c>
      <c r="E29">
        <v>0</v>
      </c>
      <c r="F29">
        <v>0</v>
      </c>
      <c r="G29">
        <v>0</v>
      </c>
      <c r="H29">
        <v>0</v>
      </c>
      <c r="I29">
        <v>0</v>
      </c>
      <c r="J29">
        <v>0</v>
      </c>
      <c r="K29">
        <v>0</v>
      </c>
    </row>
    <row r="30" spans="1:11">
      <c r="A30" t="s">
        <v>208</v>
      </c>
      <c r="B30">
        <v>0</v>
      </c>
      <c r="C30">
        <v>0</v>
      </c>
      <c r="D30">
        <v>0</v>
      </c>
      <c r="E30">
        <v>0</v>
      </c>
      <c r="F30">
        <v>0</v>
      </c>
      <c r="G30">
        <v>0</v>
      </c>
      <c r="H30">
        <v>0</v>
      </c>
      <c r="I30">
        <v>0</v>
      </c>
      <c r="J30">
        <v>0</v>
      </c>
      <c r="K30">
        <v>0</v>
      </c>
    </row>
    <row r="31" spans="1:11">
      <c r="A31" t="s">
        <v>209</v>
      </c>
      <c r="B31">
        <v>0</v>
      </c>
      <c r="C31">
        <v>0</v>
      </c>
      <c r="D31">
        <v>0</v>
      </c>
      <c r="E31">
        <v>0</v>
      </c>
      <c r="F31">
        <v>0</v>
      </c>
      <c r="G31">
        <v>0</v>
      </c>
      <c r="H31">
        <v>0</v>
      </c>
      <c r="I31">
        <v>0</v>
      </c>
      <c r="J31">
        <v>0</v>
      </c>
      <c r="K31">
        <v>0</v>
      </c>
    </row>
    <row r="32" spans="1:11">
      <c r="A32" t="s">
        <v>210</v>
      </c>
      <c r="B32">
        <v>0</v>
      </c>
      <c r="C32">
        <v>0</v>
      </c>
      <c r="D32">
        <v>0</v>
      </c>
      <c r="E32">
        <v>0</v>
      </c>
      <c r="F32">
        <v>0</v>
      </c>
      <c r="G32">
        <v>0</v>
      </c>
      <c r="H32">
        <v>0</v>
      </c>
      <c r="I32">
        <v>0</v>
      </c>
      <c r="J32">
        <v>0</v>
      </c>
      <c r="K32">
        <v>0</v>
      </c>
    </row>
    <row r="33" spans="1:11">
      <c r="A33" t="s">
        <v>211</v>
      </c>
      <c r="B33">
        <v>81400050</v>
      </c>
      <c r="C33">
        <v>3060019.2000000002</v>
      </c>
      <c r="D33">
        <v>3360006</v>
      </c>
      <c r="E33">
        <v>889999.5</v>
      </c>
      <c r="F33">
        <v>1424998.96</v>
      </c>
      <c r="G33">
        <v>5500000</v>
      </c>
      <c r="H33">
        <v>10380311</v>
      </c>
      <c r="I33">
        <v>0</v>
      </c>
      <c r="J33">
        <v>0</v>
      </c>
      <c r="K33">
        <v>0</v>
      </c>
    </row>
    <row r="34" spans="1:11">
      <c r="A34" t="s">
        <v>212</v>
      </c>
      <c r="B34">
        <v>83700000</v>
      </c>
      <c r="C34">
        <v>3700006.4000000004</v>
      </c>
      <c r="D34">
        <v>3971006</v>
      </c>
      <c r="E34">
        <v>1089999.95</v>
      </c>
      <c r="F34">
        <v>1834999.32</v>
      </c>
      <c r="G34">
        <v>6220000</v>
      </c>
      <c r="H34">
        <v>12110026</v>
      </c>
      <c r="I34">
        <v>0</v>
      </c>
      <c r="J34">
        <v>0</v>
      </c>
      <c r="K34">
        <v>0</v>
      </c>
    </row>
    <row r="35" spans="1:11">
      <c r="A35" t="s">
        <v>213</v>
      </c>
      <c r="B35">
        <v>0</v>
      </c>
      <c r="C35">
        <v>0.09</v>
      </c>
      <c r="D35">
        <v>0.09</v>
      </c>
      <c r="E35">
        <v>0.09</v>
      </c>
      <c r="F35">
        <v>0.09</v>
      </c>
      <c r="G35">
        <v>0.09</v>
      </c>
      <c r="H35">
        <v>0</v>
      </c>
      <c r="I35">
        <v>0</v>
      </c>
      <c r="J35">
        <v>0</v>
      </c>
      <c r="K35">
        <v>0</v>
      </c>
    </row>
    <row r="36" spans="1:11">
      <c r="A36" t="s">
        <v>214</v>
      </c>
      <c r="B36">
        <v>6.8999999999999992E-2</v>
      </c>
      <c r="C36">
        <v>0</v>
      </c>
      <c r="D36">
        <v>6.8999999999999992E-2</v>
      </c>
      <c r="E36">
        <v>6.8999999999999992E-2</v>
      </c>
      <c r="F36">
        <v>6.8999999999999992E-2</v>
      </c>
      <c r="G36">
        <v>0</v>
      </c>
      <c r="H36">
        <v>0</v>
      </c>
      <c r="I36">
        <v>0</v>
      </c>
      <c r="J36">
        <v>0</v>
      </c>
      <c r="K36">
        <v>0</v>
      </c>
    </row>
    <row r="37" spans="1:11">
      <c r="A37" t="s">
        <v>215</v>
      </c>
      <c r="B37">
        <v>9.1999999999999998E-2</v>
      </c>
      <c r="C37">
        <v>9.1999999999999998E-2</v>
      </c>
      <c r="D37">
        <v>0</v>
      </c>
      <c r="E37">
        <v>9.1999999999999998E-2</v>
      </c>
      <c r="F37">
        <v>9.1999999999999998E-2</v>
      </c>
      <c r="G37">
        <v>9.1999999999999998E-2</v>
      </c>
      <c r="H37">
        <v>0</v>
      </c>
      <c r="I37">
        <v>0</v>
      </c>
      <c r="J37">
        <v>0</v>
      </c>
      <c r="K37">
        <v>0</v>
      </c>
    </row>
    <row r="38" spans="1:11">
      <c r="A38" t="s">
        <v>216</v>
      </c>
      <c r="B38">
        <v>0.115</v>
      </c>
      <c r="C38">
        <v>0.115</v>
      </c>
      <c r="D38">
        <v>0.115</v>
      </c>
      <c r="E38">
        <v>0</v>
      </c>
      <c r="F38">
        <v>0</v>
      </c>
      <c r="G38">
        <v>0.115</v>
      </c>
      <c r="H38">
        <v>0</v>
      </c>
      <c r="I38">
        <v>0</v>
      </c>
      <c r="J38">
        <v>0</v>
      </c>
      <c r="K38">
        <v>0</v>
      </c>
    </row>
    <row r="39" spans="1:11">
      <c r="A39" t="s">
        <v>217</v>
      </c>
      <c r="B39">
        <v>0.115</v>
      </c>
      <c r="C39">
        <v>0.115</v>
      </c>
      <c r="D39">
        <v>0.115</v>
      </c>
      <c r="E39">
        <v>0</v>
      </c>
      <c r="F39">
        <v>0</v>
      </c>
      <c r="G39">
        <v>0.115</v>
      </c>
      <c r="H39">
        <v>0</v>
      </c>
      <c r="I39">
        <v>0</v>
      </c>
      <c r="J39">
        <v>0</v>
      </c>
      <c r="K39">
        <v>0</v>
      </c>
    </row>
    <row r="40" spans="1:11">
      <c r="A40" t="s">
        <v>218</v>
      </c>
      <c r="B40">
        <v>5.7500000000000002E-2</v>
      </c>
      <c r="C40">
        <v>0</v>
      </c>
      <c r="D40">
        <v>5.7500000000000002E-2</v>
      </c>
      <c r="E40">
        <v>5.7500000000000002E-2</v>
      </c>
      <c r="F40">
        <v>5.7500000000000002E-2</v>
      </c>
      <c r="G40">
        <v>0</v>
      </c>
      <c r="H40">
        <v>0</v>
      </c>
      <c r="I40">
        <v>0</v>
      </c>
      <c r="J40">
        <v>0</v>
      </c>
      <c r="K40">
        <v>0</v>
      </c>
    </row>
    <row r="41" spans="1:11">
      <c r="A41" t="s">
        <v>219</v>
      </c>
      <c r="B41">
        <v>0.6</v>
      </c>
      <c r="C41">
        <v>1.2</v>
      </c>
      <c r="D41">
        <v>0.6</v>
      </c>
      <c r="E41">
        <v>1.5</v>
      </c>
      <c r="F41">
        <v>1.5</v>
      </c>
      <c r="G41">
        <v>1.2</v>
      </c>
      <c r="H41">
        <v>0</v>
      </c>
      <c r="I41">
        <v>0</v>
      </c>
      <c r="J41">
        <v>0</v>
      </c>
      <c r="K41">
        <v>0</v>
      </c>
    </row>
    <row r="42" spans="1:11">
      <c r="A42" t="s">
        <v>220</v>
      </c>
      <c r="B42">
        <v>1.2</v>
      </c>
      <c r="C42">
        <v>0.6</v>
      </c>
      <c r="D42">
        <v>1.8</v>
      </c>
      <c r="E42">
        <v>1.2</v>
      </c>
      <c r="F42">
        <v>1.2</v>
      </c>
      <c r="G42">
        <v>0.6</v>
      </c>
      <c r="H42">
        <v>0</v>
      </c>
      <c r="I42">
        <v>0</v>
      </c>
      <c r="J42">
        <v>0</v>
      </c>
      <c r="K42">
        <v>0</v>
      </c>
    </row>
    <row r="43" spans="1:11">
      <c r="A43" t="s">
        <v>221</v>
      </c>
      <c r="B43">
        <v>0.6</v>
      </c>
      <c r="C43">
        <v>1.8</v>
      </c>
      <c r="D43">
        <v>0.6</v>
      </c>
      <c r="E43">
        <v>1.2</v>
      </c>
      <c r="F43">
        <v>1.2</v>
      </c>
      <c r="G43">
        <v>1.2</v>
      </c>
      <c r="H43">
        <v>0</v>
      </c>
      <c r="I43">
        <v>0</v>
      </c>
      <c r="J43">
        <v>0</v>
      </c>
      <c r="K43">
        <v>0</v>
      </c>
    </row>
    <row r="44" spans="1:11">
      <c r="A44" t="s">
        <v>222</v>
      </c>
      <c r="B44">
        <v>1.5</v>
      </c>
      <c r="C44">
        <v>1.2</v>
      </c>
      <c r="D44">
        <v>1.2</v>
      </c>
      <c r="E44">
        <v>0.6</v>
      </c>
      <c r="F44">
        <v>0.6</v>
      </c>
      <c r="G44">
        <v>0.9</v>
      </c>
      <c r="H44">
        <v>0</v>
      </c>
      <c r="I44">
        <v>0</v>
      </c>
      <c r="J44">
        <v>0</v>
      </c>
      <c r="K44">
        <v>0</v>
      </c>
    </row>
    <row r="45" spans="1:11">
      <c r="A45" t="s">
        <v>223</v>
      </c>
      <c r="B45">
        <v>1.5</v>
      </c>
      <c r="C45">
        <v>1.2</v>
      </c>
      <c r="D45">
        <v>1.2</v>
      </c>
      <c r="E45">
        <v>0.6</v>
      </c>
      <c r="F45">
        <v>0.6</v>
      </c>
      <c r="G45">
        <v>0.9</v>
      </c>
      <c r="H45">
        <v>0</v>
      </c>
      <c r="I45">
        <v>0</v>
      </c>
      <c r="J45">
        <v>0</v>
      </c>
      <c r="K45">
        <v>0</v>
      </c>
    </row>
    <row r="46" spans="1:11">
      <c r="A46" t="s">
        <v>224</v>
      </c>
      <c r="B46">
        <v>1.2</v>
      </c>
      <c r="C46">
        <v>0.6</v>
      </c>
      <c r="D46">
        <v>1.2</v>
      </c>
      <c r="E46">
        <v>0.9</v>
      </c>
      <c r="F46">
        <v>0.9</v>
      </c>
      <c r="G46">
        <v>0.6</v>
      </c>
      <c r="H46">
        <v>0</v>
      </c>
      <c r="I46">
        <v>0</v>
      </c>
      <c r="J46">
        <v>0</v>
      </c>
      <c r="K46">
        <v>0</v>
      </c>
    </row>
    <row r="47" spans="1:11">
      <c r="A47" t="s">
        <v>225</v>
      </c>
      <c r="B47">
        <v>89</v>
      </c>
      <c r="C47">
        <v>12.8</v>
      </c>
      <c r="D47">
        <v>6.4</v>
      </c>
      <c r="E47">
        <v>0.66</v>
      </c>
      <c r="F47">
        <v>0.78</v>
      </c>
      <c r="G47">
        <v>1</v>
      </c>
      <c r="H47">
        <v>0</v>
      </c>
      <c r="I47">
        <v>0</v>
      </c>
      <c r="J47">
        <v>0</v>
      </c>
      <c r="K47">
        <v>0</v>
      </c>
    </row>
    <row r="48" spans="1:11">
      <c r="A48" t="s">
        <v>226</v>
      </c>
      <c r="B48">
        <v>91</v>
      </c>
      <c r="C48">
        <v>13</v>
      </c>
      <c r="D48">
        <v>6.5</v>
      </c>
      <c r="E48">
        <v>0.67</v>
      </c>
      <c r="F48">
        <v>0.8</v>
      </c>
      <c r="G48">
        <v>1</v>
      </c>
      <c r="H48">
        <v>0</v>
      </c>
      <c r="I48">
        <v>0</v>
      </c>
      <c r="J48">
        <v>0</v>
      </c>
      <c r="K48">
        <v>0</v>
      </c>
    </row>
    <row r="49" spans="1:11">
      <c r="A49" t="s">
        <v>227</v>
      </c>
      <c r="B49">
        <v>90</v>
      </c>
      <c r="C49">
        <v>12.8</v>
      </c>
      <c r="D49">
        <v>6.5</v>
      </c>
      <c r="E49">
        <v>0.65</v>
      </c>
      <c r="F49">
        <v>0.77</v>
      </c>
      <c r="G49">
        <v>1</v>
      </c>
      <c r="H49">
        <v>0</v>
      </c>
      <c r="I49">
        <v>0</v>
      </c>
      <c r="J49">
        <v>0</v>
      </c>
      <c r="K49">
        <v>0</v>
      </c>
    </row>
    <row r="50" spans="1:11">
      <c r="A50" t="s">
        <v>228</v>
      </c>
      <c r="B50">
        <v>90</v>
      </c>
      <c r="C50">
        <v>12.7</v>
      </c>
      <c r="D50">
        <v>6.1</v>
      </c>
      <c r="E50">
        <v>0.66</v>
      </c>
      <c r="F50">
        <v>0.79</v>
      </c>
      <c r="G50">
        <v>1</v>
      </c>
      <c r="H50">
        <v>0</v>
      </c>
      <c r="I50">
        <v>0</v>
      </c>
      <c r="J50">
        <v>0</v>
      </c>
      <c r="K50">
        <v>0</v>
      </c>
    </row>
    <row r="51" spans="1:11">
      <c r="A51" t="s">
        <v>229</v>
      </c>
      <c r="B51">
        <v>7.6000000000000068</v>
      </c>
      <c r="C51">
        <v>6.7593749999999897</v>
      </c>
      <c r="D51">
        <v>0.97846153846155026</v>
      </c>
      <c r="E51">
        <v>9.2553846153846209</v>
      </c>
      <c r="F51">
        <v>10.394805194805201</v>
      </c>
      <c r="G51">
        <v>7.6</v>
      </c>
      <c r="H51">
        <v>0</v>
      </c>
      <c r="I51">
        <v>0</v>
      </c>
      <c r="J51">
        <v>0</v>
      </c>
      <c r="K51">
        <v>0</v>
      </c>
    </row>
    <row r="52" spans="1:11">
      <c r="A52" t="s">
        <v>115</v>
      </c>
      <c r="B52">
        <v>17058309.959931493</v>
      </c>
      <c r="C52">
        <v>14337598.947462365</v>
      </c>
      <c r="D52">
        <v>13181974.945594028</v>
      </c>
      <c r="E52">
        <v>15953846.366315886</v>
      </c>
      <c r="F52">
        <v>18473813.85810183</v>
      </c>
      <c r="G52">
        <v>0</v>
      </c>
      <c r="H52">
        <v>0</v>
      </c>
      <c r="I52">
        <v>0</v>
      </c>
      <c r="J52">
        <v>0</v>
      </c>
      <c r="K52">
        <v>0</v>
      </c>
    </row>
    <row r="53" spans="1:11">
      <c r="A53" t="s">
        <v>116</v>
      </c>
      <c r="B53">
        <v>13839266</v>
      </c>
      <c r="C53">
        <v>13815783</v>
      </c>
      <c r="D53">
        <v>13068165</v>
      </c>
      <c r="E53">
        <v>16279448</v>
      </c>
      <c r="F53">
        <v>22480549</v>
      </c>
      <c r="G53">
        <v>0</v>
      </c>
      <c r="H53">
        <v>0</v>
      </c>
      <c r="I53">
        <v>0</v>
      </c>
      <c r="J53">
        <v>0</v>
      </c>
      <c r="K53">
        <v>0</v>
      </c>
    </row>
    <row r="54" spans="1:11">
      <c r="A54" t="s">
        <v>230</v>
      </c>
      <c r="B54">
        <v>798634</v>
      </c>
      <c r="C54">
        <v>1943033</v>
      </c>
      <c r="D54">
        <v>4499260</v>
      </c>
      <c r="E54">
        <v>3189686</v>
      </c>
      <c r="F54">
        <v>1199248</v>
      </c>
      <c r="G54">
        <v>0</v>
      </c>
      <c r="H54">
        <v>0</v>
      </c>
      <c r="I54">
        <v>0</v>
      </c>
      <c r="J54">
        <v>0</v>
      </c>
      <c r="K54">
        <v>0</v>
      </c>
    </row>
    <row r="55" spans="1:11">
      <c r="A55" t="s">
        <v>231</v>
      </c>
      <c r="B55">
        <v>1049621</v>
      </c>
      <c r="C55">
        <v>1012132</v>
      </c>
      <c r="D55">
        <v>1822770</v>
      </c>
      <c r="E55">
        <v>2218618</v>
      </c>
      <c r="F55">
        <v>1044821</v>
      </c>
      <c r="G55">
        <v>0</v>
      </c>
      <c r="H55">
        <v>0</v>
      </c>
      <c r="I55">
        <v>0</v>
      </c>
      <c r="J55">
        <v>0</v>
      </c>
      <c r="K55">
        <v>0</v>
      </c>
    </row>
    <row r="56" spans="1:11">
      <c r="A56" t="s">
        <v>232</v>
      </c>
      <c r="B56">
        <v>1848255</v>
      </c>
      <c r="C56">
        <v>2955165</v>
      </c>
      <c r="D56">
        <v>6322030</v>
      </c>
      <c r="E56">
        <v>5408304</v>
      </c>
      <c r="F56">
        <v>2244069</v>
      </c>
      <c r="G56">
        <v>0</v>
      </c>
      <c r="H56">
        <v>0</v>
      </c>
      <c r="I56">
        <v>0</v>
      </c>
      <c r="J56">
        <v>0</v>
      </c>
      <c r="K56">
        <v>0</v>
      </c>
    </row>
    <row r="57" spans="1:11">
      <c r="A57" t="s">
        <v>233</v>
      </c>
      <c r="B57">
        <v>3239458</v>
      </c>
      <c r="C57">
        <v>3439038</v>
      </c>
      <c r="D57">
        <v>3247478</v>
      </c>
      <c r="E57">
        <v>3502596</v>
      </c>
      <c r="F57">
        <v>3256316</v>
      </c>
      <c r="G57">
        <v>50531</v>
      </c>
      <c r="H57">
        <v>50531</v>
      </c>
      <c r="I57">
        <v>50531</v>
      </c>
      <c r="J57">
        <v>50531</v>
      </c>
      <c r="K57">
        <v>50531</v>
      </c>
    </row>
    <row r="58" spans="1:11">
      <c r="A58" t="s">
        <v>234</v>
      </c>
      <c r="B58">
        <v>6109343</v>
      </c>
      <c r="C58">
        <v>6032023</v>
      </c>
      <c r="D58">
        <v>6032023</v>
      </c>
      <c r="E58">
        <v>8003715</v>
      </c>
      <c r="F58">
        <v>6032023</v>
      </c>
      <c r="G58">
        <v>2578834</v>
      </c>
      <c r="H58">
        <v>1753606</v>
      </c>
      <c r="I58">
        <v>1650453</v>
      </c>
      <c r="J58">
        <v>2269371</v>
      </c>
      <c r="K58">
        <v>2475678</v>
      </c>
    </row>
    <row r="59" spans="1:11">
      <c r="A59" t="s">
        <v>235</v>
      </c>
      <c r="B59">
        <v>9116399</v>
      </c>
      <c r="C59">
        <v>7129774</v>
      </c>
      <c r="D59">
        <v>7129774</v>
      </c>
      <c r="E59">
        <v>10920000</v>
      </c>
      <c r="F59">
        <v>9963480</v>
      </c>
      <c r="G59">
        <v>2063067</v>
      </c>
      <c r="H59">
        <v>2475678</v>
      </c>
      <c r="I59">
        <v>2269371</v>
      </c>
      <c r="J59">
        <v>1650453</v>
      </c>
      <c r="K59">
        <v>1753606</v>
      </c>
    </row>
    <row r="60" spans="1:11">
      <c r="A60" t="s">
        <v>236</v>
      </c>
      <c r="B60">
        <v>15225742</v>
      </c>
      <c r="C60">
        <v>13161797</v>
      </c>
      <c r="D60">
        <v>13161797</v>
      </c>
      <c r="E60">
        <v>18923715</v>
      </c>
      <c r="F60">
        <v>15995503</v>
      </c>
      <c r="G60">
        <v>4641901</v>
      </c>
      <c r="H60">
        <v>4229284</v>
      </c>
      <c r="I60">
        <v>3919824</v>
      </c>
      <c r="J60">
        <v>3919824</v>
      </c>
      <c r="K60">
        <v>4229284</v>
      </c>
    </row>
    <row r="61" spans="1:11">
      <c r="A61" t="s">
        <v>237</v>
      </c>
      <c r="B61">
        <v>51211030.959931493</v>
      </c>
      <c r="C61">
        <v>47709381.947462365</v>
      </c>
      <c r="D61">
        <v>48981444.945594028</v>
      </c>
      <c r="E61">
        <v>60067909.366315886</v>
      </c>
      <c r="F61">
        <v>62450250.85810183</v>
      </c>
      <c r="G61">
        <v>0</v>
      </c>
      <c r="H61">
        <v>0</v>
      </c>
      <c r="I61">
        <v>0</v>
      </c>
      <c r="J61">
        <v>0</v>
      </c>
      <c r="K61">
        <v>0</v>
      </c>
    </row>
    <row r="62" spans="1:11">
      <c r="A62" t="s">
        <v>121</v>
      </c>
      <c r="B62">
        <v>8213732.3841880346</v>
      </c>
      <c r="C62">
        <v>8029973.442307692</v>
      </c>
      <c r="D62">
        <v>8029973.442307692</v>
      </c>
      <c r="E62">
        <v>9294741.3594905101</v>
      </c>
      <c r="F62">
        <v>7750000.2341658352</v>
      </c>
      <c r="G62">
        <v>0</v>
      </c>
      <c r="H62">
        <v>0</v>
      </c>
      <c r="I62">
        <v>0</v>
      </c>
      <c r="J62">
        <v>0</v>
      </c>
      <c r="K62">
        <v>0</v>
      </c>
    </row>
    <row r="63" spans="1:11">
      <c r="A63" t="s">
        <v>122</v>
      </c>
      <c r="B63">
        <v>782650</v>
      </c>
      <c r="C63">
        <v>794437</v>
      </c>
      <c r="D63">
        <v>1113469</v>
      </c>
      <c r="E63">
        <v>-177067</v>
      </c>
      <c r="F63">
        <v>1521924</v>
      </c>
      <c r="G63">
        <v>-3984458</v>
      </c>
      <c r="H63">
        <v>-3515848</v>
      </c>
      <c r="I63">
        <v>-2782759</v>
      </c>
      <c r="J63">
        <v>-2628650</v>
      </c>
      <c r="K63">
        <v>-3237519</v>
      </c>
    </row>
    <row r="64" spans="1:11">
      <c r="A64" t="s">
        <v>238</v>
      </c>
      <c r="B64">
        <v>22283217</v>
      </c>
      <c r="C64">
        <v>21248394</v>
      </c>
      <c r="D64">
        <v>23318568</v>
      </c>
      <c r="E64">
        <v>32664757</v>
      </c>
      <c r="F64">
        <v>32122418</v>
      </c>
      <c r="G64">
        <v>0</v>
      </c>
      <c r="H64">
        <v>0</v>
      </c>
      <c r="I64">
        <v>0</v>
      </c>
      <c r="J64">
        <v>0</v>
      </c>
      <c r="K64">
        <v>0</v>
      </c>
    </row>
    <row r="65" spans="1:11">
      <c r="A65" t="s">
        <v>239</v>
      </c>
      <c r="B65">
        <v>1000000</v>
      </c>
      <c r="C65">
        <v>1000000</v>
      </c>
      <c r="D65">
        <v>1000000</v>
      </c>
      <c r="E65">
        <v>1000000</v>
      </c>
      <c r="F65">
        <v>1000000</v>
      </c>
      <c r="G65">
        <v>1000000</v>
      </c>
      <c r="H65">
        <v>1000000</v>
      </c>
      <c r="I65">
        <v>1000000</v>
      </c>
      <c r="J65">
        <v>1000000</v>
      </c>
      <c r="K65">
        <v>1000000</v>
      </c>
    </row>
    <row r="66" spans="1:11">
      <c r="A66" t="s">
        <v>125</v>
      </c>
      <c r="B66">
        <v>18931431.575743459</v>
      </c>
      <c r="C66">
        <v>16636577.505154673</v>
      </c>
      <c r="D66">
        <v>15519434.503286332</v>
      </c>
      <c r="E66">
        <v>17285478.006825369</v>
      </c>
      <c r="F66">
        <v>20055908.623935994</v>
      </c>
      <c r="G66">
        <v>12786977</v>
      </c>
      <c r="H66">
        <v>13696626</v>
      </c>
      <c r="I66">
        <v>15119679</v>
      </c>
      <c r="J66">
        <v>15419846</v>
      </c>
      <c r="K66">
        <v>14236911</v>
      </c>
    </row>
    <row r="67" spans="1:11">
      <c r="A67" t="s">
        <v>240</v>
      </c>
      <c r="B67">
        <v>51211030.959931493</v>
      </c>
      <c r="C67">
        <v>47709381.947462365</v>
      </c>
      <c r="D67">
        <v>48981444.945594028</v>
      </c>
      <c r="E67">
        <v>60067909.366315886</v>
      </c>
      <c r="F67">
        <v>62450250.85810183</v>
      </c>
      <c r="G67">
        <v>0</v>
      </c>
      <c r="H67">
        <v>0</v>
      </c>
      <c r="I67">
        <v>0</v>
      </c>
      <c r="J67">
        <v>0</v>
      </c>
      <c r="K67">
        <v>0</v>
      </c>
    </row>
    <row r="68" spans="1:11">
      <c r="A68" t="s">
        <v>241</v>
      </c>
      <c r="B68">
        <v>0</v>
      </c>
      <c r="C68">
        <v>0</v>
      </c>
      <c r="D68">
        <v>0</v>
      </c>
      <c r="E68">
        <v>0</v>
      </c>
      <c r="F68">
        <v>0</v>
      </c>
      <c r="G68">
        <v>0</v>
      </c>
      <c r="H68">
        <v>0</v>
      </c>
      <c r="I68">
        <v>0</v>
      </c>
      <c r="J68">
        <v>0</v>
      </c>
      <c r="K68">
        <v>0</v>
      </c>
    </row>
    <row r="69" spans="1:11">
      <c r="A69" t="s">
        <v>242</v>
      </c>
      <c r="B69">
        <v>42718741.732187949</v>
      </c>
      <c r="C69">
        <v>40004344.67211087</v>
      </c>
      <c r="D69">
        <v>36246030.669504106</v>
      </c>
      <c r="E69">
        <v>39253391.34204337</v>
      </c>
      <c r="F69">
        <v>41113090.57930316</v>
      </c>
      <c r="G69">
        <v>0</v>
      </c>
      <c r="H69">
        <v>0</v>
      </c>
      <c r="I69">
        <v>0</v>
      </c>
      <c r="J69">
        <v>0</v>
      </c>
      <c r="K69">
        <v>0</v>
      </c>
    </row>
    <row r="70" spans="1:11">
      <c r="A70" t="s">
        <v>243</v>
      </c>
      <c r="B70">
        <v>1519262.8462247774</v>
      </c>
      <c r="C70">
        <v>1542141.4991933107</v>
      </c>
      <c r="D70">
        <v>2161438.6717563272</v>
      </c>
      <c r="E70">
        <v>-343721.59563920647</v>
      </c>
      <c r="F70">
        <v>2954323.3625764698</v>
      </c>
      <c r="G70">
        <v>-43813</v>
      </c>
      <c r="H70">
        <v>-40367</v>
      </c>
      <c r="I70">
        <v>-37781</v>
      </c>
      <c r="J70">
        <v>-37781</v>
      </c>
      <c r="K70">
        <v>-40367</v>
      </c>
    </row>
    <row r="71" spans="1:11">
      <c r="A71" t="s">
        <v>244</v>
      </c>
      <c r="B71">
        <v>1.0515906136886546</v>
      </c>
      <c r="C71">
        <v>0.98487861322918735</v>
      </c>
      <c r="D71">
        <v>1.0293532802021654</v>
      </c>
      <c r="E71">
        <v>1.059003058184151</v>
      </c>
      <c r="F71">
        <v>0.87517443469584133</v>
      </c>
      <c r="G71">
        <v>0</v>
      </c>
      <c r="H71">
        <v>0</v>
      </c>
      <c r="I71">
        <v>0</v>
      </c>
      <c r="J71">
        <v>0</v>
      </c>
      <c r="K71">
        <v>0</v>
      </c>
    </row>
    <row r="72" spans="1:11">
      <c r="A72" t="s">
        <v>245</v>
      </c>
      <c r="B72">
        <v>1.0709262402332322</v>
      </c>
      <c r="C72">
        <v>0.97445287627962773</v>
      </c>
      <c r="D72">
        <v>0.9194996942807393</v>
      </c>
      <c r="E72">
        <v>1.0142634036832672</v>
      </c>
      <c r="F72">
        <v>1.0208577855231338</v>
      </c>
      <c r="G72">
        <v>0</v>
      </c>
      <c r="H72">
        <v>0</v>
      </c>
      <c r="I72">
        <v>0</v>
      </c>
      <c r="J72">
        <v>0</v>
      </c>
      <c r="K72">
        <v>0</v>
      </c>
    </row>
    <row r="73" spans="1:11">
      <c r="A73" t="s">
        <v>246</v>
      </c>
      <c r="B73">
        <v>0</v>
      </c>
      <c r="C73">
        <v>0</v>
      </c>
      <c r="D73">
        <v>0</v>
      </c>
      <c r="E73">
        <v>4</v>
      </c>
      <c r="F73">
        <v>5</v>
      </c>
      <c r="G73">
        <v>0</v>
      </c>
      <c r="H73">
        <v>0</v>
      </c>
      <c r="I73">
        <v>0</v>
      </c>
      <c r="J73">
        <v>0</v>
      </c>
      <c r="K73">
        <v>0</v>
      </c>
    </row>
    <row r="74" spans="1:11">
      <c r="A74" t="s">
        <v>435</v>
      </c>
      <c r="B74">
        <v>0</v>
      </c>
      <c r="C74">
        <v>0</v>
      </c>
      <c r="D74">
        <v>0</v>
      </c>
      <c r="E74">
        <v>0</v>
      </c>
      <c r="F74">
        <v>0</v>
      </c>
      <c r="G74">
        <v>0</v>
      </c>
      <c r="H74">
        <v>0</v>
      </c>
      <c r="I74">
        <v>0</v>
      </c>
      <c r="J74">
        <v>0</v>
      </c>
      <c r="K74">
        <v>0</v>
      </c>
    </row>
    <row r="75" spans="1:11">
      <c r="A75" t="s">
        <v>436</v>
      </c>
      <c r="B75">
        <v>0</v>
      </c>
      <c r="C75">
        <v>0</v>
      </c>
      <c r="D75">
        <v>0</v>
      </c>
      <c r="E75">
        <v>0</v>
      </c>
      <c r="F75">
        <v>0</v>
      </c>
      <c r="G75">
        <v>0</v>
      </c>
      <c r="H75">
        <v>0</v>
      </c>
      <c r="I75">
        <v>0</v>
      </c>
      <c r="J75">
        <v>0</v>
      </c>
      <c r="K75">
        <v>0</v>
      </c>
    </row>
    <row r="76" spans="1:11">
      <c r="A76" t="s">
        <v>437</v>
      </c>
      <c r="B76">
        <v>0</v>
      </c>
      <c r="C76">
        <v>0</v>
      </c>
      <c r="D76">
        <v>0</v>
      </c>
      <c r="E76">
        <v>0</v>
      </c>
      <c r="F76">
        <v>0</v>
      </c>
      <c r="G76">
        <v>0</v>
      </c>
      <c r="H76">
        <v>0</v>
      </c>
      <c r="I76">
        <v>0</v>
      </c>
      <c r="J76">
        <v>0</v>
      </c>
      <c r="K76">
        <v>0</v>
      </c>
    </row>
    <row r="77" spans="1:11">
      <c r="A77" t="s">
        <v>438</v>
      </c>
      <c r="B77">
        <v>0</v>
      </c>
      <c r="C77">
        <v>0</v>
      </c>
      <c r="D77">
        <v>0</v>
      </c>
      <c r="E77">
        <v>0</v>
      </c>
      <c r="F77">
        <v>0</v>
      </c>
      <c r="G77">
        <v>0</v>
      </c>
      <c r="H77">
        <v>0</v>
      </c>
      <c r="I77">
        <v>0</v>
      </c>
      <c r="J77">
        <v>0</v>
      </c>
      <c r="K77">
        <v>0</v>
      </c>
    </row>
    <row r="78" spans="1:11">
      <c r="A78" t="s">
        <v>247</v>
      </c>
      <c r="B78">
        <v>1</v>
      </c>
    </row>
    <row r="79" spans="1:11">
      <c r="A79" t="s">
        <v>248</v>
      </c>
      <c r="B79">
        <v>30000</v>
      </c>
    </row>
    <row r="80" spans="1:11">
      <c r="A80" t="s">
        <v>249</v>
      </c>
      <c r="B80">
        <v>30000</v>
      </c>
    </row>
    <row r="81" spans="1:2">
      <c r="A81" t="s">
        <v>250</v>
      </c>
      <c r="B81">
        <v>20</v>
      </c>
    </row>
    <row r="82" spans="1:2">
      <c r="A82" t="s">
        <v>251</v>
      </c>
      <c r="B82">
        <v>180000</v>
      </c>
    </row>
    <row r="83" spans="1:2">
      <c r="A83" t="s">
        <v>252</v>
      </c>
      <c r="B83">
        <v>2800800</v>
      </c>
    </row>
    <row r="84" spans="1:2">
      <c r="A84" t="s">
        <v>253</v>
      </c>
      <c r="B84">
        <v>18.218061162309233</v>
      </c>
    </row>
    <row r="85" spans="1:2">
      <c r="A85" t="s">
        <v>254</v>
      </c>
      <c r="B85">
        <v>73793</v>
      </c>
    </row>
    <row r="86" spans="1:2">
      <c r="A86" t="s">
        <v>255</v>
      </c>
      <c r="B86">
        <v>30809</v>
      </c>
    </row>
    <row r="87" spans="1:2">
      <c r="A87" t="s">
        <v>256</v>
      </c>
      <c r="B87">
        <v>21253</v>
      </c>
    </row>
    <row r="88" spans="1:2">
      <c r="A88" t="s">
        <v>257</v>
      </c>
      <c r="B88">
        <v>48634</v>
      </c>
    </row>
    <row r="89" spans="1:2">
      <c r="A89" t="s">
        <v>258</v>
      </c>
      <c r="B89">
        <v>51834</v>
      </c>
    </row>
    <row r="90" spans="1:2">
      <c r="A90" t="s">
        <v>259</v>
      </c>
      <c r="B90">
        <v>156527</v>
      </c>
    </row>
    <row r="91" spans="1:2">
      <c r="A91" t="s">
        <v>260</v>
      </c>
      <c r="B91">
        <v>73793</v>
      </c>
    </row>
    <row r="92" spans="1:2">
      <c r="A92" t="s">
        <v>261</v>
      </c>
      <c r="B92">
        <v>30809</v>
      </c>
    </row>
    <row r="93" spans="1:2">
      <c r="A93" t="s">
        <v>262</v>
      </c>
      <c r="B93">
        <v>21253</v>
      </c>
    </row>
    <row r="94" spans="1:2">
      <c r="A94" t="s">
        <v>263</v>
      </c>
      <c r="B94">
        <v>48634</v>
      </c>
    </row>
    <row r="95" spans="1:2">
      <c r="A95" t="s">
        <v>264</v>
      </c>
      <c r="B95">
        <v>51834</v>
      </c>
    </row>
    <row r="96" spans="1:2">
      <c r="A96" t="s">
        <v>265</v>
      </c>
      <c r="B96">
        <v>127968</v>
      </c>
    </row>
    <row r="97" spans="1:2">
      <c r="A97" t="s">
        <v>266</v>
      </c>
      <c r="B97">
        <v>0</v>
      </c>
    </row>
    <row r="98" spans="1:2">
      <c r="A98" t="s">
        <v>267</v>
      </c>
      <c r="B98">
        <v>0</v>
      </c>
    </row>
    <row r="99" spans="1:2">
      <c r="A99" t="s">
        <v>268</v>
      </c>
      <c r="B99">
        <v>0</v>
      </c>
    </row>
    <row r="100" spans="1:2">
      <c r="A100" t="s">
        <v>269</v>
      </c>
      <c r="B100">
        <v>0</v>
      </c>
    </row>
    <row r="101" spans="1:2">
      <c r="A101" t="s">
        <v>270</v>
      </c>
      <c r="B101">
        <v>0</v>
      </c>
    </row>
    <row r="102" spans="1:2">
      <c r="A102" t="s">
        <v>271</v>
      </c>
      <c r="B102">
        <v>0</v>
      </c>
    </row>
    <row r="103" spans="1:2">
      <c r="A103" t="s">
        <v>272</v>
      </c>
      <c r="B103">
        <v>295172000</v>
      </c>
    </row>
    <row r="104" spans="1:2">
      <c r="A104" t="s">
        <v>273</v>
      </c>
      <c r="B104">
        <v>11091240</v>
      </c>
    </row>
    <row r="105" spans="1:2">
      <c r="A105" t="s">
        <v>274</v>
      </c>
      <c r="B105">
        <v>7226019.9999999991</v>
      </c>
    </row>
    <row r="106" spans="1:2">
      <c r="A106" t="s">
        <v>275</v>
      </c>
      <c r="B106">
        <v>1459020.0000000002</v>
      </c>
    </row>
    <row r="107" spans="1:2">
      <c r="A107" t="s">
        <v>276</v>
      </c>
      <c r="B107">
        <v>2436198</v>
      </c>
    </row>
    <row r="108" spans="1:2">
      <c r="A108" t="s">
        <v>277</v>
      </c>
      <c r="B108">
        <v>5502624</v>
      </c>
    </row>
    <row r="109" spans="1:2">
      <c r="A109" t="s">
        <v>278</v>
      </c>
      <c r="B109">
        <v>1721.6940608712709</v>
      </c>
    </row>
    <row r="110" spans="1:2">
      <c r="A110" t="s">
        <v>279</v>
      </c>
      <c r="B110">
        <v>260.22315532391411</v>
      </c>
    </row>
    <row r="111" spans="1:2">
      <c r="A111" t="s">
        <v>280</v>
      </c>
      <c r="B111">
        <v>124.34457106292513</v>
      </c>
    </row>
    <row r="112" spans="1:2">
      <c r="A112" t="s">
        <v>281</v>
      </c>
      <c r="B112">
        <v>12.824457106292511</v>
      </c>
    </row>
    <row r="113" spans="1:2">
      <c r="A113" t="s">
        <v>282</v>
      </c>
      <c r="B113">
        <v>15.192049187454206</v>
      </c>
    </row>
    <row r="114" spans="1:2">
      <c r="A114" t="s">
        <v>283</v>
      </c>
      <c r="B114">
        <v>19.729934009680786</v>
      </c>
    </row>
    <row r="115" spans="1:2">
      <c r="A115" t="s">
        <v>284</v>
      </c>
      <c r="B115">
        <v>14000040</v>
      </c>
    </row>
    <row r="116" spans="1:2">
      <c r="A116" t="s">
        <v>285</v>
      </c>
      <c r="B116">
        <v>600000</v>
      </c>
    </row>
    <row r="117" spans="1:2">
      <c r="A117" t="s">
        <v>286</v>
      </c>
      <c r="B117">
        <v>600002</v>
      </c>
    </row>
    <row r="118" spans="1:2">
      <c r="A118" t="s">
        <v>287</v>
      </c>
      <c r="B118">
        <v>149999.85</v>
      </c>
    </row>
    <row r="119" spans="1:2">
      <c r="A119" t="s">
        <v>288</v>
      </c>
      <c r="B119">
        <v>249999.75</v>
      </c>
    </row>
    <row r="120" spans="1:2">
      <c r="A120" t="s">
        <v>289</v>
      </c>
      <c r="B120">
        <v>1000000</v>
      </c>
    </row>
    <row r="121" spans="1:2">
      <c r="A121" t="s">
        <v>290</v>
      </c>
      <c r="B121">
        <v>26565480</v>
      </c>
    </row>
    <row r="122" spans="1:2">
      <c r="A122" t="s">
        <v>291</v>
      </c>
      <c r="B122">
        <v>765295.55999999994</v>
      </c>
    </row>
    <row r="123" spans="1:2">
      <c r="A123" t="s">
        <v>292</v>
      </c>
      <c r="B123">
        <v>0</v>
      </c>
    </row>
    <row r="124" spans="1:2">
      <c r="A124" t="s">
        <v>293</v>
      </c>
      <c r="B124">
        <v>167787.30000000002</v>
      </c>
    </row>
    <row r="125" spans="1:2">
      <c r="A125" t="s">
        <v>294</v>
      </c>
      <c r="B125">
        <v>280162.77</v>
      </c>
    </row>
    <row r="126" spans="1:2">
      <c r="A126" t="s">
        <v>295</v>
      </c>
      <c r="B126">
        <v>316400.88</v>
      </c>
    </row>
    <row r="127" spans="1:2">
      <c r="A127" t="s">
        <v>296</v>
      </c>
      <c r="B127">
        <v>66044</v>
      </c>
    </row>
    <row r="128" spans="1:2">
      <c r="A128" t="s">
        <v>297</v>
      </c>
      <c r="B128">
        <v>22257</v>
      </c>
    </row>
    <row r="129" spans="1:2">
      <c r="A129" t="s">
        <v>298</v>
      </c>
      <c r="B129">
        <v>22786</v>
      </c>
    </row>
    <row r="130" spans="1:2">
      <c r="A130" t="s">
        <v>299</v>
      </c>
      <c r="B130">
        <v>56320</v>
      </c>
    </row>
    <row r="131" spans="1:2">
      <c r="A131" t="s">
        <v>300</v>
      </c>
      <c r="B131">
        <v>65387</v>
      </c>
    </row>
    <row r="132" spans="1:2">
      <c r="A132" t="s">
        <v>301</v>
      </c>
      <c r="B132">
        <v>156719</v>
      </c>
    </row>
    <row r="133" spans="1:2">
      <c r="A133" t="s">
        <v>302</v>
      </c>
      <c r="B133">
        <v>66044</v>
      </c>
    </row>
    <row r="134" spans="1:2">
      <c r="A134" t="s">
        <v>303</v>
      </c>
      <c r="B134">
        <v>22257</v>
      </c>
    </row>
    <row r="135" spans="1:2">
      <c r="A135" t="s">
        <v>304</v>
      </c>
      <c r="B135">
        <v>22786</v>
      </c>
    </row>
    <row r="136" spans="1:2">
      <c r="A136" t="s">
        <v>305</v>
      </c>
      <c r="B136">
        <v>56320</v>
      </c>
    </row>
    <row r="137" spans="1:2">
      <c r="A137" t="s">
        <v>306</v>
      </c>
      <c r="B137">
        <v>65387</v>
      </c>
    </row>
    <row r="138" spans="1:2">
      <c r="A138" t="s">
        <v>307</v>
      </c>
      <c r="B138">
        <v>156719</v>
      </c>
    </row>
    <row r="139" spans="1:2">
      <c r="A139" t="s">
        <v>308</v>
      </c>
      <c r="B139">
        <v>0</v>
      </c>
    </row>
    <row r="140" spans="1:2">
      <c r="A140" t="s">
        <v>309</v>
      </c>
      <c r="B140">
        <v>0</v>
      </c>
    </row>
    <row r="141" spans="1:2">
      <c r="A141" t="s">
        <v>310</v>
      </c>
      <c r="B141">
        <v>0</v>
      </c>
    </row>
    <row r="142" spans="1:2">
      <c r="A142" t="s">
        <v>311</v>
      </c>
      <c r="B142">
        <v>0</v>
      </c>
    </row>
    <row r="143" spans="1:2">
      <c r="A143" t="s">
        <v>312</v>
      </c>
      <c r="B143">
        <v>0</v>
      </c>
    </row>
    <row r="144" spans="1:2">
      <c r="A144" t="s">
        <v>313</v>
      </c>
      <c r="B144">
        <v>0</v>
      </c>
    </row>
    <row r="145" spans="1:2">
      <c r="A145" t="s">
        <v>314</v>
      </c>
      <c r="B145">
        <v>402868399.99999994</v>
      </c>
    </row>
    <row r="146" spans="1:2">
      <c r="A146" t="s">
        <v>315</v>
      </c>
      <c r="B146">
        <v>10015650</v>
      </c>
    </row>
    <row r="147" spans="1:2">
      <c r="A147" t="s">
        <v>316</v>
      </c>
      <c r="B147">
        <v>10253699.999999998</v>
      </c>
    </row>
    <row r="148" spans="1:2">
      <c r="A148" t="s">
        <v>317</v>
      </c>
      <c r="B148">
        <v>2252800</v>
      </c>
    </row>
    <row r="149" spans="1:2">
      <c r="A149" t="s">
        <v>318</v>
      </c>
      <c r="B149">
        <v>3596285</v>
      </c>
    </row>
    <row r="150" spans="1:2">
      <c r="A150" t="s">
        <v>319</v>
      </c>
      <c r="B150">
        <v>8776264</v>
      </c>
    </row>
    <row r="151" spans="1:2">
      <c r="A151" t="s">
        <v>320</v>
      </c>
      <c r="B151">
        <v>2483.2074812009987</v>
      </c>
    </row>
    <row r="152" spans="1:2">
      <c r="A152" t="s">
        <v>321</v>
      </c>
      <c r="B152">
        <v>360.84728621525312</v>
      </c>
    </row>
    <row r="153" spans="1:2">
      <c r="A153" t="s">
        <v>322</v>
      </c>
      <c r="B153">
        <v>179.34276253118324</v>
      </c>
    </row>
    <row r="154" spans="1:2">
      <c r="A154" t="s">
        <v>323</v>
      </c>
      <c r="B154">
        <v>18.519276253118324</v>
      </c>
    </row>
    <row r="155" spans="1:2">
      <c r="A155" t="s">
        <v>324</v>
      </c>
      <c r="B155">
        <v>21.938219561386319</v>
      </c>
    </row>
    <row r="156" spans="1:2">
      <c r="A156" t="s">
        <v>325</v>
      </c>
      <c r="B156">
        <v>28.191194235566648</v>
      </c>
    </row>
    <row r="157" spans="1:2">
      <c r="A157" t="s">
        <v>326</v>
      </c>
      <c r="B157">
        <v>17000010</v>
      </c>
    </row>
    <row r="158" spans="1:2">
      <c r="A158" t="s">
        <v>327</v>
      </c>
      <c r="B158">
        <v>800000</v>
      </c>
    </row>
    <row r="159" spans="1:2">
      <c r="A159" t="s">
        <v>328</v>
      </c>
      <c r="B159">
        <v>880002.5</v>
      </c>
    </row>
    <row r="160" spans="1:2">
      <c r="A160" t="s">
        <v>329</v>
      </c>
      <c r="B160">
        <v>220000.30000000002</v>
      </c>
    </row>
    <row r="161" spans="1:2">
      <c r="A161" t="s">
        <v>330</v>
      </c>
      <c r="B161">
        <v>349999.65</v>
      </c>
    </row>
    <row r="162" spans="1:2">
      <c r="A162" t="s">
        <v>331</v>
      </c>
      <c r="B162">
        <v>1200000</v>
      </c>
    </row>
    <row r="163" spans="1:2">
      <c r="A163" t="s">
        <v>332</v>
      </c>
      <c r="B163">
        <v>0</v>
      </c>
    </row>
    <row r="164" spans="1:2">
      <c r="A164" t="s">
        <v>333</v>
      </c>
      <c r="B164">
        <v>691079.85</v>
      </c>
    </row>
    <row r="165" spans="1:2">
      <c r="A165" t="s">
        <v>334</v>
      </c>
      <c r="B165">
        <v>943340.39999999991</v>
      </c>
    </row>
    <row r="166" spans="1:2">
      <c r="A166" t="s">
        <v>335</v>
      </c>
      <c r="B166">
        <v>259072</v>
      </c>
    </row>
    <row r="167" spans="1:2">
      <c r="A167" t="s">
        <v>336</v>
      </c>
      <c r="B167">
        <v>413572.77500000002</v>
      </c>
    </row>
    <row r="168" spans="1:2">
      <c r="A168" t="s">
        <v>337</v>
      </c>
      <c r="B168">
        <v>504635.18</v>
      </c>
    </row>
    <row r="169" spans="1:2">
      <c r="A169" t="s">
        <v>338</v>
      </c>
      <c r="B169">
        <v>3</v>
      </c>
    </row>
    <row r="170" spans="1:2">
      <c r="A170" t="s">
        <v>339</v>
      </c>
      <c r="B170">
        <v>1</v>
      </c>
    </row>
    <row r="171" spans="1:2">
      <c r="A171" t="s">
        <v>340</v>
      </c>
      <c r="B171">
        <v>381774</v>
      </c>
    </row>
    <row r="172" spans="1:2">
      <c r="A172" t="s">
        <v>341</v>
      </c>
      <c r="B172">
        <v>9262470.9000000004</v>
      </c>
    </row>
    <row r="173" spans="1:2">
      <c r="A173" t="s">
        <v>342</v>
      </c>
      <c r="B173">
        <v>35058252.600000001</v>
      </c>
    </row>
    <row r="174" spans="1:2">
      <c r="A174" t="s">
        <v>343</v>
      </c>
      <c r="B174">
        <v>381774</v>
      </c>
    </row>
    <row r="175" spans="1:2">
      <c r="A175" t="s">
        <v>344</v>
      </c>
      <c r="B175">
        <v>9262470.9000000004</v>
      </c>
    </row>
    <row r="176" spans="1:2">
      <c r="A176" t="s">
        <v>345</v>
      </c>
      <c r="B176">
        <v>35058252.600000001</v>
      </c>
    </row>
    <row r="177" spans="1:2">
      <c r="A177" t="s">
        <v>346</v>
      </c>
      <c r="B177">
        <v>381834</v>
      </c>
    </row>
    <row r="178" spans="1:2">
      <c r="A178" t="s">
        <v>347</v>
      </c>
      <c r="B178">
        <v>9186670.4503846169</v>
      </c>
    </row>
    <row r="179" spans="1:2">
      <c r="A179" t="s">
        <v>348</v>
      </c>
      <c r="B179">
        <v>34821776.25</v>
      </c>
    </row>
    <row r="180" spans="1:2">
      <c r="A180" t="s">
        <v>349</v>
      </c>
      <c r="B180">
        <v>365570</v>
      </c>
    </row>
    <row r="181" spans="1:2">
      <c r="A181" t="s">
        <v>350</v>
      </c>
      <c r="B181">
        <v>214154470</v>
      </c>
    </row>
    <row r="182" spans="1:2">
      <c r="A182" t="s">
        <v>351</v>
      </c>
      <c r="B182">
        <v>650645803</v>
      </c>
    </row>
    <row r="183" spans="1:2">
      <c r="A183" t="s">
        <v>352</v>
      </c>
      <c r="B183">
        <v>365570</v>
      </c>
    </row>
    <row r="184" spans="1:2">
      <c r="A184" t="s">
        <v>353</v>
      </c>
      <c r="B184">
        <v>214154470</v>
      </c>
    </row>
    <row r="185" spans="1:2">
      <c r="A185" t="s">
        <v>354</v>
      </c>
      <c r="B185">
        <v>650645803</v>
      </c>
    </row>
    <row r="186" spans="1:2">
      <c r="A186" t="s">
        <v>355</v>
      </c>
      <c r="B186">
        <v>364656</v>
      </c>
    </row>
    <row r="187" spans="1:2">
      <c r="A187" t="s">
        <v>356</v>
      </c>
      <c r="B187">
        <v>213835759.81666666</v>
      </c>
    </row>
    <row r="188" spans="1:2">
      <c r="A188" t="s">
        <v>357</v>
      </c>
      <c r="B188">
        <v>652737820</v>
      </c>
    </row>
    <row r="189" spans="1:2">
      <c r="A189" t="s">
        <v>358</v>
      </c>
      <c r="B189">
        <v>0</v>
      </c>
    </row>
    <row r="190" spans="1:2">
      <c r="A190" t="s">
        <v>359</v>
      </c>
      <c r="B190">
        <v>0</v>
      </c>
    </row>
    <row r="191" spans="1:2">
      <c r="A191" t="s">
        <v>360</v>
      </c>
      <c r="B191">
        <v>0</v>
      </c>
    </row>
    <row r="192" spans="1:2">
      <c r="A192" t="s">
        <v>361</v>
      </c>
      <c r="B192">
        <v>0</v>
      </c>
    </row>
    <row r="193" spans="1:2">
      <c r="A193" t="s">
        <v>362</v>
      </c>
      <c r="B193">
        <v>0</v>
      </c>
    </row>
    <row r="194" spans="1:2">
      <c r="A194" t="s">
        <v>363</v>
      </c>
      <c r="B194">
        <v>0</v>
      </c>
    </row>
    <row r="195" spans="1:2">
      <c r="A195" t="s">
        <v>364</v>
      </c>
      <c r="B195">
        <v>38285</v>
      </c>
    </row>
    <row r="196" spans="1:2">
      <c r="A196" t="s">
        <v>365</v>
      </c>
      <c r="B196">
        <v>5191121</v>
      </c>
    </row>
    <row r="197" spans="1:2">
      <c r="A197" t="s">
        <v>366</v>
      </c>
      <c r="B197">
        <v>135.59151880431878</v>
      </c>
    </row>
    <row r="198" spans="1:2">
      <c r="A198" t="s">
        <v>367</v>
      </c>
      <c r="B198">
        <v>0</v>
      </c>
    </row>
    <row r="199" spans="1:2">
      <c r="A199" t="s">
        <v>368</v>
      </c>
      <c r="B199">
        <v>0</v>
      </c>
    </row>
    <row r="200" spans="1:2">
      <c r="A200" t="s">
        <v>369</v>
      </c>
      <c r="B200">
        <v>0</v>
      </c>
    </row>
    <row r="201" spans="1:2">
      <c r="A201" t="s">
        <v>370</v>
      </c>
      <c r="B201">
        <v>30349</v>
      </c>
    </row>
    <row r="202" spans="1:2">
      <c r="A202" t="s">
        <v>371</v>
      </c>
      <c r="B202">
        <v>71794260</v>
      </c>
    </row>
    <row r="203" spans="1:2">
      <c r="A203" t="s">
        <v>372</v>
      </c>
      <c r="B203">
        <v>2365.6215581147253</v>
      </c>
    </row>
    <row r="204" spans="1:2">
      <c r="A204" t="s">
        <v>373</v>
      </c>
      <c r="B204">
        <v>8602</v>
      </c>
    </row>
    <row r="205" spans="1:2">
      <c r="A205" t="s">
        <v>374</v>
      </c>
      <c r="B205">
        <v>22671630</v>
      </c>
    </row>
    <row r="206" spans="1:2">
      <c r="A206" t="s">
        <v>375</v>
      </c>
      <c r="B206">
        <v>2635.6215581147253</v>
      </c>
    </row>
    <row r="207" spans="1:2">
      <c r="A207" t="s">
        <v>376</v>
      </c>
      <c r="B207">
        <v>170498</v>
      </c>
    </row>
    <row r="208" spans="1:2">
      <c r="A208" t="s">
        <v>377</v>
      </c>
      <c r="B208">
        <v>318263</v>
      </c>
    </row>
    <row r="209" spans="1:2">
      <c r="A209" t="s">
        <v>378</v>
      </c>
      <c r="B209">
        <v>0</v>
      </c>
    </row>
    <row r="210" spans="1:2">
      <c r="A210" t="s">
        <v>379</v>
      </c>
      <c r="B210">
        <v>0</v>
      </c>
    </row>
    <row r="211" spans="1:2">
      <c r="A211" t="s">
        <v>380</v>
      </c>
      <c r="B211">
        <v>837236.7</v>
      </c>
    </row>
    <row r="212" spans="1:2">
      <c r="A212" t="s">
        <v>381</v>
      </c>
      <c r="B212">
        <v>1079819</v>
      </c>
    </row>
    <row r="213" spans="1:2">
      <c r="A213" t="s">
        <v>382</v>
      </c>
      <c r="B213">
        <v>42718741.732187949</v>
      </c>
    </row>
    <row r="214" spans="1:2">
      <c r="A214" t="s">
        <v>137</v>
      </c>
      <c r="B214">
        <v>227780</v>
      </c>
    </row>
    <row r="215" spans="1:2">
      <c r="A215" t="s">
        <v>383</v>
      </c>
      <c r="B215">
        <v>0</v>
      </c>
    </row>
    <row r="216" spans="1:2">
      <c r="A216" t="s">
        <v>384</v>
      </c>
      <c r="B216">
        <v>42946521.732187949</v>
      </c>
    </row>
    <row r="217" spans="1:2">
      <c r="A217" t="s">
        <v>385</v>
      </c>
      <c r="B217">
        <v>19859535</v>
      </c>
    </row>
    <row r="218" spans="1:2">
      <c r="A218" t="s">
        <v>386</v>
      </c>
      <c r="B218">
        <v>1325997.7</v>
      </c>
    </row>
    <row r="219" spans="1:2">
      <c r="A219" t="s">
        <v>387</v>
      </c>
      <c r="B219">
        <v>4229964</v>
      </c>
    </row>
    <row r="220" spans="1:2">
      <c r="A220" t="s">
        <v>388</v>
      </c>
      <c r="B220">
        <v>177236</v>
      </c>
    </row>
    <row r="221" spans="1:2">
      <c r="A221" t="s">
        <v>145</v>
      </c>
      <c r="B221">
        <v>6240000</v>
      </c>
    </row>
    <row r="222" spans="1:2">
      <c r="A222" t="s">
        <v>146</v>
      </c>
      <c r="B222">
        <v>815763</v>
      </c>
    </row>
    <row r="223" spans="1:2">
      <c r="A223" t="s">
        <v>389</v>
      </c>
      <c r="B223">
        <v>190596</v>
      </c>
    </row>
    <row r="224" spans="1:2">
      <c r="A224" t="s">
        <v>390</v>
      </c>
      <c r="B224">
        <v>1083003.5999999999</v>
      </c>
    </row>
    <row r="225" spans="1:2">
      <c r="A225" t="s">
        <v>391</v>
      </c>
      <c r="B225">
        <v>0</v>
      </c>
    </row>
    <row r="226" spans="1:2">
      <c r="A226" t="s">
        <v>392</v>
      </c>
      <c r="B226">
        <v>3191000</v>
      </c>
    </row>
    <row r="227" spans="1:2">
      <c r="A227" t="s">
        <v>152</v>
      </c>
      <c r="B227">
        <v>160000</v>
      </c>
    </row>
    <row r="228" spans="1:2">
      <c r="A228" t="s">
        <v>393</v>
      </c>
      <c r="B228">
        <v>169775.03611786131</v>
      </c>
    </row>
    <row r="229" spans="1:2">
      <c r="A229" t="s">
        <v>394</v>
      </c>
      <c r="B229">
        <v>268960</v>
      </c>
    </row>
    <row r="230" spans="1:2">
      <c r="A230" t="s">
        <v>395</v>
      </c>
      <c r="B230">
        <v>2932778.5498453113</v>
      </c>
    </row>
    <row r="231" spans="1:2">
      <c r="A231" t="s">
        <v>396</v>
      </c>
      <c r="B231">
        <v>40644608.885963172</v>
      </c>
    </row>
    <row r="232" spans="1:2">
      <c r="A232" t="s">
        <v>397</v>
      </c>
      <c r="B232">
        <v>2301912.8462247774</v>
      </c>
    </row>
    <row r="233" spans="1:2">
      <c r="A233" t="s">
        <v>398</v>
      </c>
      <c r="B233">
        <v>782650</v>
      </c>
    </row>
    <row r="234" spans="1:2">
      <c r="A234" t="s">
        <v>243</v>
      </c>
      <c r="B234">
        <v>1519262.8462247774</v>
      </c>
    </row>
    <row r="235" spans="1:2">
      <c r="A235" t="s">
        <v>399</v>
      </c>
      <c r="B235">
        <v>6250000</v>
      </c>
    </row>
    <row r="236" spans="1:2">
      <c r="A236" t="s">
        <v>400</v>
      </c>
      <c r="B236">
        <v>11666666.666666668</v>
      </c>
    </row>
    <row r="237" spans="1:2">
      <c r="A237" t="s">
        <v>401</v>
      </c>
      <c r="B237">
        <v>10000000</v>
      </c>
    </row>
    <row r="238" spans="1:2">
      <c r="A238" t="s">
        <v>402</v>
      </c>
      <c r="B238">
        <v>400</v>
      </c>
    </row>
    <row r="239" spans="1:2">
      <c r="A239" t="s">
        <v>403</v>
      </c>
      <c r="B239">
        <v>300</v>
      </c>
    </row>
    <row r="240" spans="1:2">
      <c r="A240" t="s">
        <v>404</v>
      </c>
      <c r="B240">
        <v>1000</v>
      </c>
    </row>
    <row r="241" spans="1:2">
      <c r="A241" t="s">
        <v>405</v>
      </c>
      <c r="B241">
        <v>1.4</v>
      </c>
    </row>
    <row r="242" spans="1:2">
      <c r="A242" t="s">
        <v>406</v>
      </c>
      <c r="B242">
        <v>2.4699999999999998</v>
      </c>
    </row>
    <row r="243" spans="1:2">
      <c r="A243" t="s">
        <v>407</v>
      </c>
      <c r="B243">
        <v>39862863</v>
      </c>
    </row>
    <row r="244" spans="1:2">
      <c r="A244" t="s">
        <v>408</v>
      </c>
      <c r="B244">
        <v>17579646</v>
      </c>
    </row>
    <row r="245" spans="1:2">
      <c r="A245" t="s">
        <v>409</v>
      </c>
      <c r="B245">
        <v>45000</v>
      </c>
    </row>
    <row r="246" spans="1:2">
      <c r="A246" t="s">
        <v>410</v>
      </c>
      <c r="B246">
        <v>0</v>
      </c>
    </row>
    <row r="247" spans="1:2">
      <c r="A247" t="s">
        <v>411</v>
      </c>
      <c r="B247">
        <v>6.923456619215532</v>
      </c>
    </row>
    <row r="248" spans="1:2">
      <c r="A248" t="s">
        <v>412</v>
      </c>
      <c r="B248">
        <v>7.2</v>
      </c>
    </row>
    <row r="249" spans="1:2">
      <c r="A249" t="s">
        <v>413</v>
      </c>
      <c r="B249">
        <v>0</v>
      </c>
    </row>
    <row r="250" spans="1:2">
      <c r="A250" t="s">
        <v>414</v>
      </c>
      <c r="B250">
        <v>0</v>
      </c>
    </row>
    <row r="251" spans="1:2">
      <c r="A251" t="s">
        <v>415</v>
      </c>
      <c r="B251">
        <v>0</v>
      </c>
    </row>
    <row r="252" spans="1:2">
      <c r="A252" t="s">
        <v>416</v>
      </c>
      <c r="B252">
        <v>0</v>
      </c>
    </row>
    <row r="253" spans="1:2">
      <c r="A253" t="s">
        <v>417</v>
      </c>
      <c r="B253">
        <v>0</v>
      </c>
    </row>
    <row r="254" spans="1:2">
      <c r="A254" t="s">
        <v>418</v>
      </c>
      <c r="B254">
        <v>0</v>
      </c>
    </row>
    <row r="255" spans="1:2">
      <c r="A255" t="s">
        <v>419</v>
      </c>
      <c r="B255">
        <v>0</v>
      </c>
    </row>
    <row r="256" spans="1:2">
      <c r="A256" t="s">
        <v>420</v>
      </c>
      <c r="B256">
        <v>0</v>
      </c>
    </row>
    <row r="257" spans="1:2">
      <c r="A257" t="s">
        <v>421</v>
      </c>
      <c r="B257">
        <v>0</v>
      </c>
    </row>
    <row r="258" spans="1:2">
      <c r="A258" t="s">
        <v>422</v>
      </c>
      <c r="B258">
        <v>0</v>
      </c>
    </row>
    <row r="259" spans="1:2">
      <c r="A259" t="s">
        <v>423</v>
      </c>
      <c r="B259">
        <v>5</v>
      </c>
    </row>
    <row r="260" spans="1:2">
      <c r="A260" t="s">
        <v>1065</v>
      </c>
      <c r="B260">
        <v>14.950182303922821</v>
      </c>
    </row>
    <row r="261" spans="1:2">
      <c r="A261" t="s">
        <v>1066</v>
      </c>
      <c r="B261">
        <v>19.888997971908989</v>
      </c>
    </row>
    <row r="262" spans="1:2">
      <c r="A262" t="s">
        <v>227</v>
      </c>
      <c r="B262">
        <v>90</v>
      </c>
    </row>
    <row r="263" spans="1:2">
      <c r="A263" t="s">
        <v>228</v>
      </c>
      <c r="B263">
        <v>90</v>
      </c>
    </row>
    <row r="264" spans="1:2">
      <c r="A264" t="s">
        <v>346</v>
      </c>
      <c r="B264">
        <v>381834</v>
      </c>
    </row>
    <row r="265" spans="1:2">
      <c r="A265" t="s">
        <v>355</v>
      </c>
      <c r="B265">
        <v>364656</v>
      </c>
    </row>
    <row r="266" spans="1:2">
      <c r="A266" t="s">
        <v>338</v>
      </c>
      <c r="B266">
        <v>3</v>
      </c>
    </row>
    <row r="267" spans="1:2">
      <c r="A267" t="s">
        <v>339</v>
      </c>
      <c r="B267">
        <v>1</v>
      </c>
    </row>
    <row r="268" spans="1:2">
      <c r="A268" t="s">
        <v>1067</v>
      </c>
      <c r="B268">
        <v>916401.6</v>
      </c>
    </row>
    <row r="269" spans="1:2">
      <c r="A269" t="s">
        <v>1068</v>
      </c>
      <c r="B269">
        <v>1367460</v>
      </c>
    </row>
    <row r="270" spans="1:2">
      <c r="A270" t="s">
        <v>1069</v>
      </c>
      <c r="B270">
        <v>2606234.5895471908</v>
      </c>
    </row>
    <row r="271" spans="1:2">
      <c r="A271" t="s">
        <v>1070</v>
      </c>
      <c r="B271">
        <v>0.67340924570047178</v>
      </c>
    </row>
    <row r="272" spans="1:2">
      <c r="A272" t="s">
        <v>1071</v>
      </c>
      <c r="B272">
        <v>0.74003205230976443</v>
      </c>
    </row>
    <row r="273" spans="1:2">
      <c r="A273" t="s">
        <v>1072</v>
      </c>
      <c r="B273">
        <v>0.6976301780855314</v>
      </c>
    </row>
    <row r="274" spans="1:2">
      <c r="A274" t="s">
        <v>1073</v>
      </c>
      <c r="B274">
        <v>0.63942684704041208</v>
      </c>
    </row>
    <row r="275" spans="1:2">
      <c r="A275" t="s">
        <v>1087</v>
      </c>
      <c r="B275">
        <v>0.66862150922303853</v>
      </c>
    </row>
    <row r="276" spans="1:2">
      <c r="A276" t="s">
        <v>1088</v>
      </c>
      <c r="B276">
        <v>0.64317895746882314</v>
      </c>
    </row>
    <row r="277" spans="1:2">
      <c r="A277" t="s">
        <v>1091</v>
      </c>
      <c r="B277">
        <v>3551343.446224777</v>
      </c>
    </row>
    <row r="278" spans="1:2">
      <c r="A278" t="s">
        <v>1092</v>
      </c>
      <c r="B278">
        <v>1.1179938036723194</v>
      </c>
    </row>
    <row r="279" spans="1:2">
      <c r="A279" t="s">
        <v>1093</v>
      </c>
      <c r="B279">
        <v>0.5278550870799843</v>
      </c>
    </row>
    <row r="280" spans="1:2">
      <c r="A280" t="s">
        <v>1094</v>
      </c>
      <c r="B280">
        <v>0.47214491292001565</v>
      </c>
    </row>
    <row r="281" spans="1:2">
      <c r="A281" t="s">
        <v>1099</v>
      </c>
      <c r="B281">
        <v>6.5207999999999988E-2</v>
      </c>
    </row>
    <row r="282" spans="1:2">
      <c r="A282" t="s">
        <v>1100</v>
      </c>
      <c r="B282">
        <v>0.1167699070550848</v>
      </c>
    </row>
    <row r="283" spans="1:2">
      <c r="A283" t="s">
        <v>1095</v>
      </c>
      <c r="B283">
        <v>22283217</v>
      </c>
    </row>
    <row r="284" spans="1:2">
      <c r="A284" t="s">
        <v>1096</v>
      </c>
      <c r="B284">
        <v>19931431.575743459</v>
      </c>
    </row>
    <row r="285" spans="1:2">
      <c r="A285" t="s">
        <v>1097</v>
      </c>
      <c r="B285">
        <v>945108.85667758645</v>
      </c>
    </row>
    <row r="286" spans="1:2">
      <c r="A286" t="s">
        <v>1101</v>
      </c>
      <c r="B286">
        <v>0</v>
      </c>
    </row>
    <row r="287" spans="1:2">
      <c r="A287" t="s">
        <v>1102</v>
      </c>
      <c r="B287">
        <v>0</v>
      </c>
    </row>
    <row r="288" spans="1:2">
      <c r="A288" t="s">
        <v>1103</v>
      </c>
      <c r="B288">
        <v>0</v>
      </c>
    </row>
    <row r="289" spans="1:2">
      <c r="A289" t="s">
        <v>1069</v>
      </c>
      <c r="B289">
        <v>2606234.5895471908</v>
      </c>
    </row>
    <row r="290" spans="1:2">
      <c r="A290" t="s">
        <v>508</v>
      </c>
      <c r="B290">
        <v>8.9552692116512955E-2</v>
      </c>
    </row>
    <row r="291" spans="1:2">
      <c r="A291" t="s">
        <v>1104</v>
      </c>
      <c r="B291">
        <v>0.33650342391009547</v>
      </c>
    </row>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8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7"/>
  <dimension ref="A1:K291"/>
  <sheetViews>
    <sheetView topLeftCell="A250" zoomScale="75" workbookViewId="0">
      <selection sqref="A1:XFD1048576"/>
    </sheetView>
  </sheetViews>
  <sheetFormatPr baseColWidth="10" defaultColWidth="8.83203125" defaultRowHeight="13"/>
  <cols>
    <col min="1" max="1" width="23.5" customWidth="1"/>
    <col min="2" max="2" width="10" bestFit="1" customWidth="1"/>
  </cols>
  <sheetData>
    <row r="1" spans="1:11">
      <c r="C1" t="s">
        <v>1215</v>
      </c>
    </row>
    <row r="2" spans="1:11">
      <c r="A2">
        <v>61</v>
      </c>
      <c r="B2" t="s">
        <v>176</v>
      </c>
      <c r="C2" t="s">
        <v>177</v>
      </c>
      <c r="D2" t="s">
        <v>178</v>
      </c>
      <c r="E2" t="s">
        <v>8</v>
      </c>
      <c r="F2" t="s">
        <v>179</v>
      </c>
      <c r="G2" t="s">
        <v>10</v>
      </c>
      <c r="H2" t="s">
        <v>180</v>
      </c>
    </row>
    <row r="3" spans="1:11">
      <c r="A3" t="s">
        <v>181</v>
      </c>
      <c r="B3">
        <v>352975</v>
      </c>
      <c r="C3">
        <v>162600</v>
      </c>
      <c r="D3">
        <v>106560</v>
      </c>
      <c r="E3">
        <v>245985</v>
      </c>
      <c r="F3">
        <v>269718</v>
      </c>
      <c r="G3">
        <v>693899</v>
      </c>
      <c r="H3">
        <v>1831737</v>
      </c>
      <c r="I3">
        <v>0</v>
      </c>
      <c r="J3">
        <v>0</v>
      </c>
      <c r="K3">
        <v>0</v>
      </c>
    </row>
    <row r="4" spans="1:11">
      <c r="A4" t="s">
        <v>182</v>
      </c>
      <c r="B4">
        <v>352975</v>
      </c>
      <c r="C4">
        <v>162600</v>
      </c>
      <c r="D4">
        <v>106560</v>
      </c>
      <c r="E4">
        <v>245985</v>
      </c>
      <c r="F4">
        <v>269718</v>
      </c>
      <c r="G4">
        <v>693899</v>
      </c>
      <c r="H4">
        <v>1831737</v>
      </c>
      <c r="I4">
        <v>0</v>
      </c>
      <c r="J4">
        <v>0</v>
      </c>
      <c r="K4">
        <v>0</v>
      </c>
    </row>
    <row r="5" spans="1:11">
      <c r="A5" t="s">
        <v>183</v>
      </c>
      <c r="B5">
        <v>0</v>
      </c>
      <c r="C5">
        <v>0</v>
      </c>
      <c r="D5">
        <v>106560</v>
      </c>
      <c r="E5">
        <v>0</v>
      </c>
      <c r="F5">
        <v>0</v>
      </c>
      <c r="G5">
        <v>0</v>
      </c>
      <c r="H5">
        <v>0</v>
      </c>
      <c r="I5">
        <v>0</v>
      </c>
      <c r="J5">
        <v>0</v>
      </c>
      <c r="K5">
        <v>0</v>
      </c>
    </row>
    <row r="6" spans="1:11">
      <c r="A6" t="s">
        <v>184</v>
      </c>
      <c r="B6">
        <v>352975</v>
      </c>
      <c r="C6">
        <v>162600</v>
      </c>
      <c r="D6">
        <v>0</v>
      </c>
      <c r="E6">
        <v>245985</v>
      </c>
      <c r="F6">
        <v>269718</v>
      </c>
      <c r="G6">
        <v>693899</v>
      </c>
      <c r="H6">
        <v>0</v>
      </c>
      <c r="I6">
        <v>0</v>
      </c>
      <c r="J6">
        <v>0</v>
      </c>
      <c r="K6">
        <v>0</v>
      </c>
    </row>
    <row r="7" spans="1:11">
      <c r="A7" t="s">
        <v>185</v>
      </c>
      <c r="B7">
        <v>0</v>
      </c>
      <c r="C7">
        <v>0</v>
      </c>
      <c r="D7">
        <v>1725177</v>
      </c>
      <c r="E7">
        <v>0</v>
      </c>
      <c r="F7">
        <v>0</v>
      </c>
      <c r="G7">
        <v>0</v>
      </c>
      <c r="H7">
        <v>0</v>
      </c>
      <c r="I7">
        <v>0</v>
      </c>
      <c r="J7">
        <v>0</v>
      </c>
      <c r="K7">
        <v>0</v>
      </c>
    </row>
    <row r="8" spans="1:11">
      <c r="A8" t="s">
        <v>186</v>
      </c>
      <c r="B8">
        <v>308279</v>
      </c>
      <c r="C8">
        <v>124227</v>
      </c>
      <c r="D8">
        <v>102443</v>
      </c>
      <c r="E8">
        <v>248735</v>
      </c>
      <c r="F8">
        <v>313985</v>
      </c>
      <c r="G8">
        <v>727395</v>
      </c>
      <c r="H8">
        <v>1825064</v>
      </c>
      <c r="I8">
        <v>0</v>
      </c>
      <c r="J8">
        <v>0</v>
      </c>
      <c r="K8">
        <v>0</v>
      </c>
    </row>
    <row r="9" spans="1:11">
      <c r="A9" t="s">
        <v>187</v>
      </c>
      <c r="B9">
        <v>308279</v>
      </c>
      <c r="C9">
        <v>124227</v>
      </c>
      <c r="D9">
        <v>102443</v>
      </c>
      <c r="E9">
        <v>248735</v>
      </c>
      <c r="F9">
        <v>313985</v>
      </c>
      <c r="G9">
        <v>727395</v>
      </c>
      <c r="H9">
        <v>1825064</v>
      </c>
      <c r="I9">
        <v>0</v>
      </c>
      <c r="J9">
        <v>0</v>
      </c>
      <c r="K9">
        <v>0</v>
      </c>
    </row>
    <row r="10" spans="1:11">
      <c r="A10" t="s">
        <v>188</v>
      </c>
      <c r="B10">
        <v>0</v>
      </c>
      <c r="C10">
        <v>0</v>
      </c>
      <c r="D10">
        <v>0</v>
      </c>
      <c r="E10">
        <v>0</v>
      </c>
      <c r="F10">
        <v>0</v>
      </c>
      <c r="G10">
        <v>727395</v>
      </c>
      <c r="H10">
        <v>0</v>
      </c>
      <c r="I10">
        <v>0</v>
      </c>
      <c r="J10">
        <v>0</v>
      </c>
      <c r="K10">
        <v>0</v>
      </c>
    </row>
    <row r="11" spans="1:11">
      <c r="A11" t="s">
        <v>189</v>
      </c>
      <c r="B11">
        <v>308279</v>
      </c>
      <c r="C11">
        <v>124227</v>
      </c>
      <c r="D11">
        <v>102443</v>
      </c>
      <c r="E11">
        <v>248735</v>
      </c>
      <c r="F11">
        <v>313985</v>
      </c>
      <c r="G11">
        <v>0</v>
      </c>
      <c r="H11">
        <v>0</v>
      </c>
      <c r="I11">
        <v>0</v>
      </c>
      <c r="J11">
        <v>0</v>
      </c>
      <c r="K11">
        <v>0</v>
      </c>
    </row>
    <row r="12" spans="1:11">
      <c r="A12" t="s">
        <v>190</v>
      </c>
      <c r="B12">
        <v>0</v>
      </c>
      <c r="C12">
        <v>0</v>
      </c>
      <c r="D12">
        <v>0</v>
      </c>
      <c r="E12">
        <v>0</v>
      </c>
      <c r="F12">
        <v>0</v>
      </c>
      <c r="G12">
        <v>1097669</v>
      </c>
      <c r="H12">
        <v>0</v>
      </c>
      <c r="I12">
        <v>0</v>
      </c>
      <c r="J12">
        <v>0</v>
      </c>
      <c r="K12">
        <v>0</v>
      </c>
    </row>
    <row r="13" spans="1:11">
      <c r="A13" t="s">
        <v>191</v>
      </c>
      <c r="B13">
        <v>4000.0000000000005</v>
      </c>
      <c r="C13">
        <v>360</v>
      </c>
      <c r="D13">
        <v>340</v>
      </c>
      <c r="E13">
        <v>30</v>
      </c>
      <c r="F13">
        <v>47</v>
      </c>
      <c r="G13">
        <v>43</v>
      </c>
      <c r="H13">
        <v>0</v>
      </c>
      <c r="I13">
        <v>0</v>
      </c>
      <c r="J13">
        <v>0</v>
      </c>
      <c r="K13">
        <v>0</v>
      </c>
    </row>
    <row r="14" spans="1:11">
      <c r="A14" t="s">
        <v>192</v>
      </c>
      <c r="B14">
        <v>4000.0000000000005</v>
      </c>
      <c r="C14">
        <v>360</v>
      </c>
      <c r="D14">
        <v>340</v>
      </c>
      <c r="E14">
        <v>30</v>
      </c>
      <c r="F14">
        <v>48</v>
      </c>
      <c r="G14">
        <v>44</v>
      </c>
      <c r="H14">
        <v>0</v>
      </c>
      <c r="I14">
        <v>0</v>
      </c>
      <c r="J14">
        <v>0</v>
      </c>
      <c r="K14">
        <v>0</v>
      </c>
    </row>
    <row r="15" spans="1:11">
      <c r="A15" t="s">
        <v>193</v>
      </c>
      <c r="B15">
        <v>4000.0000000000005</v>
      </c>
      <c r="C15">
        <v>360</v>
      </c>
      <c r="D15">
        <v>340</v>
      </c>
      <c r="E15">
        <v>30</v>
      </c>
      <c r="F15">
        <v>47</v>
      </c>
      <c r="G15">
        <v>43</v>
      </c>
      <c r="H15">
        <v>0</v>
      </c>
      <c r="I15">
        <v>0</v>
      </c>
      <c r="J15">
        <v>0</v>
      </c>
      <c r="K15">
        <v>0</v>
      </c>
    </row>
    <row r="16" spans="1:11">
      <c r="A16" t="s">
        <v>194</v>
      </c>
      <c r="B16">
        <v>4000.0000000000005</v>
      </c>
      <c r="C16">
        <v>360</v>
      </c>
      <c r="D16">
        <v>340</v>
      </c>
      <c r="E16">
        <v>30</v>
      </c>
      <c r="F16">
        <v>47</v>
      </c>
      <c r="G16">
        <v>43</v>
      </c>
      <c r="H16">
        <v>0</v>
      </c>
      <c r="I16">
        <v>0</v>
      </c>
      <c r="J16">
        <v>0</v>
      </c>
      <c r="K16">
        <v>0</v>
      </c>
    </row>
    <row r="17" spans="1:11">
      <c r="A17" t="s">
        <v>195</v>
      </c>
      <c r="B17">
        <v>4000.0000000000005</v>
      </c>
      <c r="C17">
        <v>360</v>
      </c>
      <c r="D17">
        <v>340</v>
      </c>
      <c r="E17">
        <v>30</v>
      </c>
      <c r="F17">
        <v>47</v>
      </c>
      <c r="G17">
        <v>43</v>
      </c>
      <c r="H17">
        <v>0</v>
      </c>
      <c r="I17">
        <v>0</v>
      </c>
      <c r="J17">
        <v>0</v>
      </c>
      <c r="K17">
        <v>0</v>
      </c>
    </row>
    <row r="18" spans="1:11">
      <c r="A18" t="s">
        <v>196</v>
      </c>
      <c r="B18">
        <v>0</v>
      </c>
      <c r="C18">
        <v>0</v>
      </c>
      <c r="D18">
        <v>0</v>
      </c>
      <c r="E18">
        <v>0</v>
      </c>
      <c r="F18">
        <v>0</v>
      </c>
      <c r="G18">
        <v>0</v>
      </c>
      <c r="H18">
        <v>0</v>
      </c>
      <c r="I18">
        <v>0</v>
      </c>
      <c r="J18">
        <v>0</v>
      </c>
      <c r="K18">
        <v>0</v>
      </c>
    </row>
    <row r="19" spans="1:11">
      <c r="A19" t="s">
        <v>197</v>
      </c>
      <c r="B19">
        <v>0</v>
      </c>
      <c r="C19">
        <v>0</v>
      </c>
      <c r="D19">
        <v>0</v>
      </c>
      <c r="E19">
        <v>0</v>
      </c>
      <c r="F19">
        <v>0</v>
      </c>
      <c r="G19">
        <v>0</v>
      </c>
      <c r="H19">
        <v>0</v>
      </c>
      <c r="I19">
        <v>0</v>
      </c>
      <c r="J19">
        <v>0</v>
      </c>
      <c r="K19">
        <v>0</v>
      </c>
    </row>
    <row r="20" spans="1:11">
      <c r="A20" t="s">
        <v>198</v>
      </c>
      <c r="B20">
        <v>0</v>
      </c>
      <c r="C20">
        <v>0</v>
      </c>
      <c r="D20">
        <v>0</v>
      </c>
      <c r="E20">
        <v>0</v>
      </c>
      <c r="F20">
        <v>0</v>
      </c>
      <c r="G20">
        <v>0</v>
      </c>
      <c r="H20">
        <v>0</v>
      </c>
      <c r="I20">
        <v>0</v>
      </c>
      <c r="J20">
        <v>0</v>
      </c>
      <c r="K20">
        <v>0</v>
      </c>
    </row>
    <row r="21" spans="1:11">
      <c r="A21" t="s">
        <v>199</v>
      </c>
      <c r="B21">
        <v>0</v>
      </c>
      <c r="C21">
        <v>0</v>
      </c>
      <c r="D21">
        <v>0</v>
      </c>
      <c r="E21">
        <v>0</v>
      </c>
      <c r="F21">
        <v>0</v>
      </c>
      <c r="G21">
        <v>0</v>
      </c>
      <c r="H21">
        <v>0</v>
      </c>
      <c r="I21">
        <v>0</v>
      </c>
      <c r="J21">
        <v>0</v>
      </c>
      <c r="K21">
        <v>0</v>
      </c>
    </row>
    <row r="22" spans="1:11">
      <c r="A22" t="s">
        <v>200</v>
      </c>
      <c r="B22">
        <v>0</v>
      </c>
      <c r="C22">
        <v>0</v>
      </c>
      <c r="D22">
        <v>0</v>
      </c>
      <c r="E22">
        <v>0</v>
      </c>
      <c r="F22">
        <v>0</v>
      </c>
      <c r="G22">
        <v>0</v>
      </c>
      <c r="H22">
        <v>0</v>
      </c>
      <c r="I22">
        <v>0</v>
      </c>
      <c r="J22">
        <v>0</v>
      </c>
      <c r="K22">
        <v>0</v>
      </c>
    </row>
    <row r="23" spans="1:11">
      <c r="A23" t="s">
        <v>201</v>
      </c>
      <c r="B23">
        <v>6100</v>
      </c>
      <c r="C23">
        <v>450</v>
      </c>
      <c r="D23">
        <v>450</v>
      </c>
      <c r="E23">
        <v>40</v>
      </c>
      <c r="F23">
        <v>55</v>
      </c>
      <c r="G23">
        <v>56</v>
      </c>
      <c r="H23">
        <v>0</v>
      </c>
      <c r="I23">
        <v>0</v>
      </c>
      <c r="J23">
        <v>0</v>
      </c>
      <c r="K23">
        <v>0</v>
      </c>
    </row>
    <row r="24" spans="1:11">
      <c r="A24" t="s">
        <v>202</v>
      </c>
      <c r="B24">
        <v>6400</v>
      </c>
      <c r="C24">
        <v>450</v>
      </c>
      <c r="D24">
        <v>450</v>
      </c>
      <c r="E24">
        <v>40</v>
      </c>
      <c r="F24">
        <v>56</v>
      </c>
      <c r="G24">
        <v>57</v>
      </c>
      <c r="H24">
        <v>0</v>
      </c>
      <c r="I24">
        <v>0</v>
      </c>
      <c r="J24">
        <v>0</v>
      </c>
      <c r="K24">
        <v>0</v>
      </c>
    </row>
    <row r="25" spans="1:11">
      <c r="A25" t="s">
        <v>203</v>
      </c>
      <c r="B25">
        <v>6100</v>
      </c>
      <c r="C25">
        <v>450</v>
      </c>
      <c r="D25">
        <v>450</v>
      </c>
      <c r="E25">
        <v>40</v>
      </c>
      <c r="F25">
        <v>55</v>
      </c>
      <c r="G25">
        <v>56</v>
      </c>
      <c r="H25">
        <v>0</v>
      </c>
      <c r="I25">
        <v>0</v>
      </c>
      <c r="J25">
        <v>0</v>
      </c>
      <c r="K25">
        <v>0</v>
      </c>
    </row>
    <row r="26" spans="1:11">
      <c r="A26" t="s">
        <v>204</v>
      </c>
      <c r="B26">
        <v>6100</v>
      </c>
      <c r="C26">
        <v>450</v>
      </c>
      <c r="D26">
        <v>450</v>
      </c>
      <c r="E26">
        <v>40</v>
      </c>
      <c r="F26">
        <v>55</v>
      </c>
      <c r="G26">
        <v>56</v>
      </c>
      <c r="H26">
        <v>0</v>
      </c>
      <c r="I26">
        <v>0</v>
      </c>
      <c r="J26">
        <v>0</v>
      </c>
      <c r="K26">
        <v>0</v>
      </c>
    </row>
    <row r="27" spans="1:11">
      <c r="A27" t="s">
        <v>205</v>
      </c>
      <c r="B27">
        <v>6100</v>
      </c>
      <c r="C27">
        <v>450</v>
      </c>
      <c r="D27">
        <v>450</v>
      </c>
      <c r="E27">
        <v>40</v>
      </c>
      <c r="F27">
        <v>55</v>
      </c>
      <c r="G27">
        <v>56</v>
      </c>
      <c r="H27">
        <v>0</v>
      </c>
      <c r="I27">
        <v>0</v>
      </c>
      <c r="J27">
        <v>0</v>
      </c>
      <c r="K27">
        <v>0</v>
      </c>
    </row>
    <row r="28" spans="1:11">
      <c r="A28" t="s">
        <v>206</v>
      </c>
      <c r="B28">
        <v>0</v>
      </c>
      <c r="C28">
        <v>0</v>
      </c>
      <c r="D28">
        <v>0</v>
      </c>
      <c r="E28">
        <v>0</v>
      </c>
      <c r="F28">
        <v>0</v>
      </c>
      <c r="G28">
        <v>0</v>
      </c>
      <c r="H28">
        <v>0</v>
      </c>
      <c r="I28">
        <v>0</v>
      </c>
      <c r="J28">
        <v>0</v>
      </c>
      <c r="K28">
        <v>0</v>
      </c>
    </row>
    <row r="29" spans="1:11">
      <c r="A29" t="s">
        <v>207</v>
      </c>
      <c r="B29">
        <v>0</v>
      </c>
      <c r="C29">
        <v>0</v>
      </c>
      <c r="D29">
        <v>0</v>
      </c>
      <c r="E29">
        <v>0</v>
      </c>
      <c r="F29">
        <v>0</v>
      </c>
      <c r="G29">
        <v>0</v>
      </c>
      <c r="H29">
        <v>0</v>
      </c>
      <c r="I29">
        <v>0</v>
      </c>
      <c r="J29">
        <v>0</v>
      </c>
      <c r="K29">
        <v>0</v>
      </c>
    </row>
    <row r="30" spans="1:11">
      <c r="A30" t="s">
        <v>208</v>
      </c>
      <c r="B30">
        <v>0</v>
      </c>
      <c r="C30">
        <v>0</v>
      </c>
      <c r="D30">
        <v>0</v>
      </c>
      <c r="E30">
        <v>0</v>
      </c>
      <c r="F30">
        <v>0</v>
      </c>
      <c r="G30">
        <v>0</v>
      </c>
      <c r="H30">
        <v>0</v>
      </c>
      <c r="I30">
        <v>0</v>
      </c>
      <c r="J30">
        <v>0</v>
      </c>
      <c r="K30">
        <v>0</v>
      </c>
    </row>
    <row r="31" spans="1:11">
      <c r="A31" t="s">
        <v>209</v>
      </c>
      <c r="B31">
        <v>0</v>
      </c>
      <c r="C31">
        <v>0</v>
      </c>
      <c r="D31">
        <v>0</v>
      </c>
      <c r="E31">
        <v>0</v>
      </c>
      <c r="F31">
        <v>0</v>
      </c>
      <c r="G31">
        <v>0</v>
      </c>
      <c r="H31">
        <v>0</v>
      </c>
      <c r="I31">
        <v>0</v>
      </c>
      <c r="J31">
        <v>0</v>
      </c>
      <c r="K31">
        <v>0</v>
      </c>
    </row>
    <row r="32" spans="1:11">
      <c r="A32" t="s">
        <v>210</v>
      </c>
      <c r="B32">
        <v>0</v>
      </c>
      <c r="C32">
        <v>0</v>
      </c>
      <c r="D32">
        <v>0</v>
      </c>
      <c r="E32">
        <v>0</v>
      </c>
      <c r="F32">
        <v>0</v>
      </c>
      <c r="G32">
        <v>0</v>
      </c>
      <c r="H32">
        <v>0</v>
      </c>
      <c r="I32">
        <v>0</v>
      </c>
      <c r="J32">
        <v>0</v>
      </c>
      <c r="K32">
        <v>0</v>
      </c>
    </row>
    <row r="33" spans="1:11">
      <c r="A33" t="s">
        <v>211</v>
      </c>
      <c r="B33">
        <v>69999835</v>
      </c>
      <c r="C33">
        <v>3000000</v>
      </c>
      <c r="D33">
        <v>3000000</v>
      </c>
      <c r="E33">
        <v>750000.9</v>
      </c>
      <c r="F33">
        <v>1250000.7</v>
      </c>
      <c r="G33">
        <v>5000000</v>
      </c>
      <c r="H33">
        <v>9228570</v>
      </c>
      <c r="I33">
        <v>0</v>
      </c>
      <c r="J33">
        <v>0</v>
      </c>
      <c r="K33">
        <v>0</v>
      </c>
    </row>
    <row r="34" spans="1:11">
      <c r="A34" t="s">
        <v>212</v>
      </c>
      <c r="B34">
        <v>85009952</v>
      </c>
      <c r="C34">
        <v>4200000</v>
      </c>
      <c r="D34">
        <v>4010003.2</v>
      </c>
      <c r="E34">
        <v>999999</v>
      </c>
      <c r="F34">
        <v>1750000.2</v>
      </c>
      <c r="G34">
        <v>6000000</v>
      </c>
      <c r="H34">
        <v>11668596</v>
      </c>
      <c r="I34">
        <v>0</v>
      </c>
      <c r="J34">
        <v>0</v>
      </c>
      <c r="K34">
        <v>0</v>
      </c>
    </row>
    <row r="35" spans="1:11">
      <c r="A35" t="s">
        <v>213</v>
      </c>
      <c r="B35">
        <v>0</v>
      </c>
      <c r="C35">
        <v>0.09</v>
      </c>
      <c r="D35">
        <v>0.09</v>
      </c>
      <c r="E35">
        <v>0.09</v>
      </c>
      <c r="F35">
        <v>0.09</v>
      </c>
      <c r="G35">
        <v>0.09</v>
      </c>
      <c r="H35">
        <v>0</v>
      </c>
      <c r="I35">
        <v>0</v>
      </c>
      <c r="J35">
        <v>0</v>
      </c>
      <c r="K35">
        <v>0</v>
      </c>
    </row>
    <row r="36" spans="1:11">
      <c r="A36" t="s">
        <v>214</v>
      </c>
      <c r="B36">
        <v>6.8999999999999992E-2</v>
      </c>
      <c r="C36">
        <v>0</v>
      </c>
      <c r="D36">
        <v>6.8999999999999992E-2</v>
      </c>
      <c r="E36">
        <v>6.8999999999999992E-2</v>
      </c>
      <c r="F36">
        <v>6.8999999999999992E-2</v>
      </c>
      <c r="G36">
        <v>0</v>
      </c>
      <c r="H36">
        <v>0</v>
      </c>
      <c r="I36">
        <v>0</v>
      </c>
      <c r="J36">
        <v>0</v>
      </c>
      <c r="K36">
        <v>0</v>
      </c>
    </row>
    <row r="37" spans="1:11">
      <c r="A37" t="s">
        <v>215</v>
      </c>
      <c r="B37">
        <v>9.1999999999999998E-2</v>
      </c>
      <c r="C37">
        <v>9.1999999999999998E-2</v>
      </c>
      <c r="D37">
        <v>0</v>
      </c>
      <c r="E37">
        <v>9.1999999999999998E-2</v>
      </c>
      <c r="F37">
        <v>9.1999999999999998E-2</v>
      </c>
      <c r="G37">
        <v>9.1999999999999998E-2</v>
      </c>
      <c r="H37">
        <v>0</v>
      </c>
      <c r="I37">
        <v>0</v>
      </c>
      <c r="J37">
        <v>0</v>
      </c>
      <c r="K37">
        <v>0</v>
      </c>
    </row>
    <row r="38" spans="1:11">
      <c r="A38" t="s">
        <v>216</v>
      </c>
      <c r="B38">
        <v>0.115</v>
      </c>
      <c r="C38">
        <v>0.115</v>
      </c>
      <c r="D38">
        <v>0.115</v>
      </c>
      <c r="E38">
        <v>0</v>
      </c>
      <c r="F38">
        <v>0</v>
      </c>
      <c r="G38">
        <v>0.115</v>
      </c>
      <c r="H38">
        <v>0</v>
      </c>
      <c r="I38">
        <v>0</v>
      </c>
      <c r="J38">
        <v>0</v>
      </c>
      <c r="K38">
        <v>0</v>
      </c>
    </row>
    <row r="39" spans="1:11">
      <c r="A39" t="s">
        <v>217</v>
      </c>
      <c r="B39">
        <v>0.115</v>
      </c>
      <c r="C39">
        <v>0.115</v>
      </c>
      <c r="D39">
        <v>0.115</v>
      </c>
      <c r="E39">
        <v>0</v>
      </c>
      <c r="F39">
        <v>0</v>
      </c>
      <c r="G39">
        <v>0.115</v>
      </c>
      <c r="H39">
        <v>0</v>
      </c>
      <c r="I39">
        <v>0</v>
      </c>
      <c r="J39">
        <v>0</v>
      </c>
      <c r="K39">
        <v>0</v>
      </c>
    </row>
    <row r="40" spans="1:11">
      <c r="A40" t="s">
        <v>218</v>
      </c>
      <c r="B40">
        <v>5.7500000000000002E-2</v>
      </c>
      <c r="C40">
        <v>0</v>
      </c>
      <c r="D40">
        <v>5.7500000000000002E-2</v>
      </c>
      <c r="E40">
        <v>5.7500000000000002E-2</v>
      </c>
      <c r="F40">
        <v>5.7500000000000002E-2</v>
      </c>
      <c r="G40">
        <v>0</v>
      </c>
      <c r="H40">
        <v>0</v>
      </c>
      <c r="I40">
        <v>0</v>
      </c>
      <c r="J40">
        <v>0</v>
      </c>
      <c r="K40">
        <v>0</v>
      </c>
    </row>
    <row r="41" spans="1:11">
      <c r="A41" t="s">
        <v>219</v>
      </c>
      <c r="B41">
        <v>0.6</v>
      </c>
      <c r="C41">
        <v>1.2</v>
      </c>
      <c r="D41">
        <v>0.6</v>
      </c>
      <c r="E41">
        <v>1.5</v>
      </c>
      <c r="F41">
        <v>1.5</v>
      </c>
      <c r="G41">
        <v>1.2</v>
      </c>
      <c r="H41">
        <v>0</v>
      </c>
      <c r="I41">
        <v>0</v>
      </c>
      <c r="J41">
        <v>0</v>
      </c>
      <c r="K41">
        <v>0</v>
      </c>
    </row>
    <row r="42" spans="1:11">
      <c r="A42" t="s">
        <v>220</v>
      </c>
      <c r="B42">
        <v>1.2</v>
      </c>
      <c r="C42">
        <v>0.6</v>
      </c>
      <c r="D42">
        <v>1.8</v>
      </c>
      <c r="E42">
        <v>1.2</v>
      </c>
      <c r="F42">
        <v>1.2</v>
      </c>
      <c r="G42">
        <v>0.6</v>
      </c>
      <c r="H42">
        <v>0</v>
      </c>
      <c r="I42">
        <v>0</v>
      </c>
      <c r="J42">
        <v>0</v>
      </c>
      <c r="K42">
        <v>0</v>
      </c>
    </row>
    <row r="43" spans="1:11">
      <c r="A43" t="s">
        <v>221</v>
      </c>
      <c r="B43">
        <v>0.6</v>
      </c>
      <c r="C43">
        <v>1.8</v>
      </c>
      <c r="D43">
        <v>0.6</v>
      </c>
      <c r="E43">
        <v>1.2</v>
      </c>
      <c r="F43">
        <v>1.2</v>
      </c>
      <c r="G43">
        <v>1.2</v>
      </c>
      <c r="H43">
        <v>0</v>
      </c>
      <c r="I43">
        <v>0</v>
      </c>
      <c r="J43">
        <v>0</v>
      </c>
      <c r="K43">
        <v>0</v>
      </c>
    </row>
    <row r="44" spans="1:11">
      <c r="A44" t="s">
        <v>222</v>
      </c>
      <c r="B44">
        <v>1.5</v>
      </c>
      <c r="C44">
        <v>1.2</v>
      </c>
      <c r="D44">
        <v>1.2</v>
      </c>
      <c r="E44">
        <v>0.6</v>
      </c>
      <c r="F44">
        <v>0.6</v>
      </c>
      <c r="G44">
        <v>0.9</v>
      </c>
      <c r="H44">
        <v>0</v>
      </c>
      <c r="I44">
        <v>0</v>
      </c>
      <c r="J44">
        <v>0</v>
      </c>
      <c r="K44">
        <v>0</v>
      </c>
    </row>
    <row r="45" spans="1:11">
      <c r="A45" t="s">
        <v>223</v>
      </c>
      <c r="B45">
        <v>1.5</v>
      </c>
      <c r="C45">
        <v>1.2</v>
      </c>
      <c r="D45">
        <v>1.2</v>
      </c>
      <c r="E45">
        <v>0.6</v>
      </c>
      <c r="F45">
        <v>0.6</v>
      </c>
      <c r="G45">
        <v>0.9</v>
      </c>
      <c r="H45">
        <v>0</v>
      </c>
      <c r="I45">
        <v>0</v>
      </c>
      <c r="J45">
        <v>0</v>
      </c>
      <c r="K45">
        <v>0</v>
      </c>
    </row>
    <row r="46" spans="1:11">
      <c r="A46" t="s">
        <v>224</v>
      </c>
      <c r="B46">
        <v>1.2</v>
      </c>
      <c r="C46">
        <v>0.6</v>
      </c>
      <c r="D46">
        <v>1.2</v>
      </c>
      <c r="E46">
        <v>0.9</v>
      </c>
      <c r="F46">
        <v>0.9</v>
      </c>
      <c r="G46">
        <v>0.6</v>
      </c>
      <c r="H46">
        <v>0</v>
      </c>
      <c r="I46">
        <v>0</v>
      </c>
      <c r="J46">
        <v>0</v>
      </c>
      <c r="K46">
        <v>0</v>
      </c>
    </row>
    <row r="47" spans="1:11">
      <c r="A47" t="s">
        <v>225</v>
      </c>
      <c r="B47">
        <v>90</v>
      </c>
      <c r="C47">
        <v>12.8</v>
      </c>
      <c r="D47">
        <v>6.5</v>
      </c>
      <c r="E47">
        <v>0.67</v>
      </c>
      <c r="F47">
        <v>0.79</v>
      </c>
      <c r="G47">
        <v>1</v>
      </c>
      <c r="H47">
        <v>0</v>
      </c>
      <c r="I47">
        <v>0</v>
      </c>
      <c r="J47">
        <v>0</v>
      </c>
      <c r="K47">
        <v>0</v>
      </c>
    </row>
    <row r="48" spans="1:11">
      <c r="A48" t="s">
        <v>226</v>
      </c>
      <c r="B48">
        <v>91</v>
      </c>
      <c r="C48">
        <v>13</v>
      </c>
      <c r="D48">
        <v>6.5</v>
      </c>
      <c r="E48">
        <v>0.67</v>
      </c>
      <c r="F48">
        <v>0.8</v>
      </c>
      <c r="G48">
        <v>1</v>
      </c>
      <c r="H48">
        <v>0</v>
      </c>
      <c r="I48">
        <v>0</v>
      </c>
      <c r="J48">
        <v>0</v>
      </c>
      <c r="K48">
        <v>0</v>
      </c>
    </row>
    <row r="49" spans="1:11">
      <c r="A49" t="s">
        <v>227</v>
      </c>
      <c r="B49">
        <v>89</v>
      </c>
      <c r="C49">
        <v>12.8</v>
      </c>
      <c r="D49">
        <v>6.4</v>
      </c>
      <c r="E49">
        <v>0.66</v>
      </c>
      <c r="F49">
        <v>0.78</v>
      </c>
      <c r="G49">
        <v>1</v>
      </c>
      <c r="H49">
        <v>0</v>
      </c>
      <c r="I49">
        <v>0</v>
      </c>
      <c r="J49">
        <v>0</v>
      </c>
      <c r="K49">
        <v>0</v>
      </c>
    </row>
    <row r="50" spans="1:11">
      <c r="A50" t="s">
        <v>228</v>
      </c>
      <c r="B50">
        <v>91</v>
      </c>
      <c r="C50">
        <v>13</v>
      </c>
      <c r="D50">
        <v>6.5</v>
      </c>
      <c r="E50">
        <v>0.67</v>
      </c>
      <c r="F50">
        <v>0.8</v>
      </c>
      <c r="G50">
        <v>1</v>
      </c>
      <c r="H50">
        <v>0</v>
      </c>
      <c r="I50">
        <v>0</v>
      </c>
      <c r="J50">
        <v>0</v>
      </c>
      <c r="K50">
        <v>0</v>
      </c>
    </row>
    <row r="51" spans="1:11">
      <c r="A51" t="s">
        <v>229</v>
      </c>
      <c r="B51">
        <v>10.017977528089904</v>
      </c>
      <c r="C51">
        <v>9.2812499999999964</v>
      </c>
      <c r="D51">
        <v>9.2812499999999964</v>
      </c>
      <c r="E51">
        <v>9.230303030303034</v>
      </c>
      <c r="F51">
        <v>10.358974358974372</v>
      </c>
      <c r="G51">
        <v>7.6</v>
      </c>
      <c r="H51">
        <v>0</v>
      </c>
      <c r="I51">
        <v>0</v>
      </c>
      <c r="J51">
        <v>0</v>
      </c>
      <c r="K51">
        <v>0</v>
      </c>
    </row>
    <row r="52" spans="1:11">
      <c r="A52" t="s">
        <v>115</v>
      </c>
      <c r="B52">
        <v>23756031.127956182</v>
      </c>
      <c r="C52">
        <v>4325789.4043988585</v>
      </c>
      <c r="D52">
        <v>2937113.2299675047</v>
      </c>
      <c r="E52">
        <v>24855510.000902072</v>
      </c>
      <c r="F52">
        <v>4554186.6597970277</v>
      </c>
      <c r="G52">
        <v>0</v>
      </c>
      <c r="H52">
        <v>0</v>
      </c>
      <c r="I52">
        <v>0</v>
      </c>
      <c r="J52">
        <v>0</v>
      </c>
      <c r="K52">
        <v>0</v>
      </c>
    </row>
    <row r="53" spans="1:11">
      <c r="A53" t="s">
        <v>116</v>
      </c>
      <c r="B53">
        <v>16292193</v>
      </c>
      <c r="C53">
        <v>32453551</v>
      </c>
      <c r="D53">
        <v>32661687</v>
      </c>
      <c r="E53">
        <v>13563944</v>
      </c>
      <c r="F53">
        <v>32704452</v>
      </c>
      <c r="G53">
        <v>0</v>
      </c>
      <c r="H53">
        <v>0</v>
      </c>
      <c r="I53">
        <v>0</v>
      </c>
      <c r="J53">
        <v>0</v>
      </c>
      <c r="K53">
        <v>0</v>
      </c>
    </row>
    <row r="54" spans="1:11">
      <c r="A54" t="s">
        <v>230</v>
      </c>
      <c r="B54">
        <v>2788398</v>
      </c>
      <c r="C54">
        <v>3662614</v>
      </c>
      <c r="D54">
        <v>3519736</v>
      </c>
      <c r="E54">
        <v>2605573</v>
      </c>
      <c r="F54">
        <v>3519810</v>
      </c>
      <c r="G54">
        <v>0</v>
      </c>
      <c r="H54">
        <v>0</v>
      </c>
      <c r="I54">
        <v>0</v>
      </c>
      <c r="J54">
        <v>0</v>
      </c>
      <c r="K54">
        <v>0</v>
      </c>
    </row>
    <row r="55" spans="1:11">
      <c r="A55" t="s">
        <v>231</v>
      </c>
      <c r="B55">
        <v>1441386</v>
      </c>
      <c r="C55">
        <v>1668458</v>
      </c>
      <c r="D55">
        <v>1441386</v>
      </c>
      <c r="E55">
        <v>1441359</v>
      </c>
      <c r="F55">
        <v>1397182</v>
      </c>
      <c r="G55">
        <v>0</v>
      </c>
      <c r="H55">
        <v>0</v>
      </c>
      <c r="I55">
        <v>0</v>
      </c>
      <c r="J55">
        <v>0</v>
      </c>
      <c r="K55">
        <v>0</v>
      </c>
    </row>
    <row r="56" spans="1:11">
      <c r="A56" t="s">
        <v>232</v>
      </c>
      <c r="B56">
        <v>4229784</v>
      </c>
      <c r="C56">
        <v>5331072</v>
      </c>
      <c r="D56">
        <v>4961122</v>
      </c>
      <c r="E56">
        <v>4046932</v>
      </c>
      <c r="F56">
        <v>4916992</v>
      </c>
      <c r="G56">
        <v>0</v>
      </c>
      <c r="H56">
        <v>0</v>
      </c>
      <c r="I56">
        <v>0</v>
      </c>
      <c r="J56">
        <v>0</v>
      </c>
      <c r="K56">
        <v>0</v>
      </c>
    </row>
    <row r="57" spans="1:11">
      <c r="A57" t="s">
        <v>233</v>
      </c>
      <c r="B57">
        <v>3409957</v>
      </c>
      <c r="C57">
        <v>3620039</v>
      </c>
      <c r="D57">
        <v>3418398</v>
      </c>
      <c r="E57">
        <v>3536944</v>
      </c>
      <c r="F57">
        <v>3427701</v>
      </c>
      <c r="G57">
        <v>53190</v>
      </c>
      <c r="H57">
        <v>53190</v>
      </c>
      <c r="I57">
        <v>53190</v>
      </c>
      <c r="J57">
        <v>53190</v>
      </c>
      <c r="K57">
        <v>53190</v>
      </c>
    </row>
    <row r="58" spans="1:11">
      <c r="A58" t="s">
        <v>234</v>
      </c>
      <c r="B58">
        <v>6108378</v>
      </c>
      <c r="C58">
        <v>6108378</v>
      </c>
      <c r="D58">
        <v>6108378</v>
      </c>
      <c r="E58">
        <v>7036233</v>
      </c>
      <c r="F58">
        <v>6108378</v>
      </c>
      <c r="G58">
        <v>2611477</v>
      </c>
      <c r="H58">
        <v>1775804</v>
      </c>
      <c r="I58">
        <v>1671345</v>
      </c>
      <c r="J58">
        <v>2298097</v>
      </c>
      <c r="K58">
        <v>2507016</v>
      </c>
    </row>
    <row r="59" spans="1:11">
      <c r="A59" t="s">
        <v>235</v>
      </c>
      <c r="B59">
        <v>7220024</v>
      </c>
      <c r="C59">
        <v>7220024</v>
      </c>
      <c r="D59">
        <v>7220024</v>
      </c>
      <c r="E59">
        <v>8316737</v>
      </c>
      <c r="F59">
        <v>8316737</v>
      </c>
      <c r="G59">
        <v>2089182</v>
      </c>
      <c r="H59">
        <v>2507016</v>
      </c>
      <c r="I59">
        <v>2298097</v>
      </c>
      <c r="J59">
        <v>1671345</v>
      </c>
      <c r="K59">
        <v>1775804</v>
      </c>
    </row>
    <row r="60" spans="1:11">
      <c r="A60" t="s">
        <v>236</v>
      </c>
      <c r="B60">
        <v>13328402</v>
      </c>
      <c r="C60">
        <v>13328402</v>
      </c>
      <c r="D60">
        <v>13328402</v>
      </c>
      <c r="E60">
        <v>15352970</v>
      </c>
      <c r="F60">
        <v>14425115</v>
      </c>
      <c r="G60">
        <v>4700659</v>
      </c>
      <c r="H60">
        <v>4282820</v>
      </c>
      <c r="I60">
        <v>3969442</v>
      </c>
      <c r="J60">
        <v>3969442</v>
      </c>
      <c r="K60">
        <v>4282820</v>
      </c>
    </row>
    <row r="61" spans="1:11">
      <c r="A61" t="s">
        <v>237</v>
      </c>
      <c r="B61">
        <v>61016367.127956182</v>
      </c>
      <c r="C61">
        <v>59058853.404398859</v>
      </c>
      <c r="D61">
        <v>57306722.229967505</v>
      </c>
      <c r="E61">
        <v>61356300.000902072</v>
      </c>
      <c r="F61">
        <v>60028446.659797028</v>
      </c>
      <c r="G61">
        <v>0</v>
      </c>
      <c r="H61">
        <v>0</v>
      </c>
      <c r="I61">
        <v>0</v>
      </c>
      <c r="J61">
        <v>0</v>
      </c>
      <c r="K61">
        <v>0</v>
      </c>
    </row>
    <row r="62" spans="1:11">
      <c r="A62" t="s">
        <v>121</v>
      </c>
      <c r="B62">
        <v>8386800.3984375</v>
      </c>
      <c r="C62">
        <v>8386800.3984375</v>
      </c>
      <c r="D62">
        <v>8386800.3984375</v>
      </c>
      <c r="E62">
        <v>8386800.3984375</v>
      </c>
      <c r="F62">
        <v>8386800.3984375</v>
      </c>
      <c r="G62">
        <v>0</v>
      </c>
      <c r="H62">
        <v>0</v>
      </c>
      <c r="I62">
        <v>0</v>
      </c>
      <c r="J62">
        <v>0</v>
      </c>
      <c r="K62">
        <v>0</v>
      </c>
    </row>
    <row r="63" spans="1:11">
      <c r="A63" t="s">
        <v>122</v>
      </c>
      <c r="B63">
        <v>2749944</v>
      </c>
      <c r="C63">
        <v>3107103</v>
      </c>
      <c r="D63">
        <v>3097024</v>
      </c>
      <c r="E63">
        <v>2871363</v>
      </c>
      <c r="F63">
        <v>2593608</v>
      </c>
      <c r="G63">
        <v>-3961889</v>
      </c>
      <c r="H63">
        <v>-3495055</v>
      </c>
      <c r="I63">
        <v>-2763298</v>
      </c>
      <c r="J63">
        <v>-2609189</v>
      </c>
      <c r="K63">
        <v>-3216726</v>
      </c>
    </row>
    <row r="64" spans="1:11">
      <c r="A64" t="s">
        <v>238</v>
      </c>
      <c r="B64">
        <v>31467454</v>
      </c>
      <c r="C64">
        <v>31470514</v>
      </c>
      <c r="D64">
        <v>31464902</v>
      </c>
      <c r="E64">
        <v>31468937</v>
      </c>
      <c r="F64">
        <v>30946453</v>
      </c>
      <c r="G64">
        <v>0</v>
      </c>
      <c r="H64">
        <v>0</v>
      </c>
      <c r="I64">
        <v>0</v>
      </c>
      <c r="J64">
        <v>0</v>
      </c>
      <c r="K64">
        <v>0</v>
      </c>
    </row>
    <row r="65" spans="1:11">
      <c r="A65" t="s">
        <v>239</v>
      </c>
      <c r="B65">
        <v>1000000</v>
      </c>
      <c r="C65">
        <v>1000000</v>
      </c>
      <c r="D65">
        <v>1000000</v>
      </c>
      <c r="E65">
        <v>1000000</v>
      </c>
      <c r="F65">
        <v>1000000</v>
      </c>
      <c r="G65">
        <v>1000000</v>
      </c>
      <c r="H65">
        <v>1000000</v>
      </c>
      <c r="I65">
        <v>1000000</v>
      </c>
      <c r="J65">
        <v>1000000</v>
      </c>
      <c r="K65">
        <v>1000000</v>
      </c>
    </row>
    <row r="66" spans="1:11">
      <c r="A66" t="s">
        <v>125</v>
      </c>
      <c r="B66">
        <v>17412168.729518682</v>
      </c>
      <c r="C66">
        <v>15094436.005961362</v>
      </c>
      <c r="D66">
        <v>13357995.831530005</v>
      </c>
      <c r="E66">
        <v>17629199.602464575</v>
      </c>
      <c r="F66">
        <v>17101585.261359524</v>
      </c>
      <c r="G66">
        <v>12830790</v>
      </c>
      <c r="H66">
        <v>13736993</v>
      </c>
      <c r="I66">
        <v>15157460</v>
      </c>
      <c r="J66">
        <v>15457627</v>
      </c>
      <c r="K66">
        <v>14277278</v>
      </c>
    </row>
    <row r="67" spans="1:11">
      <c r="A67" t="s">
        <v>240</v>
      </c>
      <c r="B67">
        <v>61016367.127956182</v>
      </c>
      <c r="C67">
        <v>59058853.404398859</v>
      </c>
      <c r="D67">
        <v>57306722.229967505</v>
      </c>
      <c r="E67">
        <v>61356300.000902072</v>
      </c>
      <c r="F67">
        <v>60028446.659797028</v>
      </c>
      <c r="G67">
        <v>0</v>
      </c>
      <c r="H67">
        <v>0</v>
      </c>
      <c r="I67">
        <v>0</v>
      </c>
      <c r="J67">
        <v>0</v>
      </c>
      <c r="K67">
        <v>0</v>
      </c>
    </row>
    <row r="68" spans="1:11">
      <c r="A68" t="s">
        <v>241</v>
      </c>
      <c r="B68">
        <v>0</v>
      </c>
      <c r="C68">
        <v>3000000</v>
      </c>
      <c r="D68">
        <v>3000000</v>
      </c>
      <c r="E68">
        <v>1500</v>
      </c>
      <c r="F68">
        <v>0</v>
      </c>
      <c r="G68">
        <v>0</v>
      </c>
      <c r="H68">
        <v>0</v>
      </c>
      <c r="I68">
        <v>0</v>
      </c>
      <c r="J68">
        <v>0</v>
      </c>
      <c r="K68">
        <v>0</v>
      </c>
    </row>
    <row r="69" spans="1:11">
      <c r="A69" t="s">
        <v>242</v>
      </c>
      <c r="B69">
        <v>40124986.402056158</v>
      </c>
      <c r="C69">
        <v>38677649.252819628</v>
      </c>
      <c r="D69">
        <v>38974986.402056158</v>
      </c>
      <c r="E69">
        <v>39692486.402056158</v>
      </c>
      <c r="F69">
        <v>39036079.098685376</v>
      </c>
      <c r="G69">
        <v>0</v>
      </c>
      <c r="H69">
        <v>0</v>
      </c>
      <c r="I69">
        <v>0</v>
      </c>
      <c r="J69">
        <v>0</v>
      </c>
      <c r="K69">
        <v>0</v>
      </c>
    </row>
    <row r="70" spans="1:11">
      <c r="A70" t="s">
        <v>243</v>
      </c>
      <c r="B70">
        <v>2311149.7178862616</v>
      </c>
      <c r="C70">
        <v>3018884.1915526018</v>
      </c>
      <c r="D70">
        <v>2983084.2317168191</v>
      </c>
      <c r="E70">
        <v>2555912.6331328675</v>
      </c>
      <c r="F70">
        <v>2014682.0260340273</v>
      </c>
      <c r="G70">
        <v>-44569</v>
      </c>
      <c r="H70">
        <v>-41078</v>
      </c>
      <c r="I70">
        <v>-38460</v>
      </c>
      <c r="J70">
        <v>-38460</v>
      </c>
      <c r="K70">
        <v>-41078</v>
      </c>
    </row>
    <row r="71" spans="1:11">
      <c r="A71" t="s">
        <v>244</v>
      </c>
      <c r="B71">
        <v>1.0180879081176524</v>
      </c>
      <c r="C71">
        <v>0.96909982363234337</v>
      </c>
      <c r="D71">
        <v>0.96909982363234337</v>
      </c>
      <c r="E71">
        <v>0.96909982363234337</v>
      </c>
      <c r="F71">
        <v>1.0746126209853168</v>
      </c>
      <c r="G71">
        <v>0</v>
      </c>
      <c r="H71">
        <v>0</v>
      </c>
      <c r="I71">
        <v>0</v>
      </c>
      <c r="J71">
        <v>0</v>
      </c>
      <c r="K71">
        <v>0</v>
      </c>
    </row>
    <row r="72" spans="1:11">
      <c r="A72" t="s">
        <v>245</v>
      </c>
      <c r="B72">
        <v>1.0302675116119495</v>
      </c>
      <c r="C72">
        <v>0.98029756319599504</v>
      </c>
      <c r="D72">
        <v>0.98029756319599504</v>
      </c>
      <c r="E72">
        <v>1.0002855425623769</v>
      </c>
      <c r="F72">
        <v>1.0088518194336833</v>
      </c>
      <c r="G72">
        <v>0</v>
      </c>
      <c r="H72">
        <v>0</v>
      </c>
      <c r="I72">
        <v>0</v>
      </c>
      <c r="J72">
        <v>0</v>
      </c>
      <c r="K72">
        <v>0</v>
      </c>
    </row>
    <row r="73" spans="1:11">
      <c r="A73" t="s">
        <v>246</v>
      </c>
      <c r="B73">
        <v>1</v>
      </c>
      <c r="C73">
        <v>0</v>
      </c>
      <c r="D73">
        <v>0</v>
      </c>
      <c r="E73">
        <v>0</v>
      </c>
      <c r="F73">
        <v>0</v>
      </c>
      <c r="G73">
        <v>0</v>
      </c>
      <c r="H73">
        <v>0</v>
      </c>
      <c r="I73">
        <v>0</v>
      </c>
      <c r="J73">
        <v>0</v>
      </c>
      <c r="K73">
        <v>0</v>
      </c>
    </row>
    <row r="74" spans="1:11">
      <c r="A74" t="s">
        <v>435</v>
      </c>
      <c r="B74">
        <v>0</v>
      </c>
      <c r="C74">
        <v>0</v>
      </c>
      <c r="D74">
        <v>0</v>
      </c>
      <c r="E74">
        <v>0</v>
      </c>
      <c r="F74">
        <v>0</v>
      </c>
      <c r="G74">
        <v>0</v>
      </c>
      <c r="H74">
        <v>0</v>
      </c>
      <c r="I74">
        <v>0</v>
      </c>
      <c r="J74">
        <v>0</v>
      </c>
      <c r="K74">
        <v>0</v>
      </c>
    </row>
    <row r="75" spans="1:11">
      <c r="A75" t="s">
        <v>436</v>
      </c>
      <c r="B75">
        <v>1</v>
      </c>
      <c r="C75">
        <v>0</v>
      </c>
      <c r="D75">
        <v>0</v>
      </c>
      <c r="E75">
        <v>5</v>
      </c>
      <c r="F75">
        <v>5</v>
      </c>
      <c r="G75">
        <v>0</v>
      </c>
      <c r="H75">
        <v>0</v>
      </c>
      <c r="I75">
        <v>0</v>
      </c>
      <c r="J75">
        <v>0</v>
      </c>
      <c r="K75">
        <v>0</v>
      </c>
    </row>
    <row r="76" spans="1:11">
      <c r="A76" t="s">
        <v>437</v>
      </c>
      <c r="B76">
        <v>0</v>
      </c>
      <c r="C76">
        <v>0</v>
      </c>
      <c r="D76">
        <v>0</v>
      </c>
      <c r="E76">
        <v>0</v>
      </c>
      <c r="F76">
        <v>0</v>
      </c>
      <c r="G76">
        <v>0</v>
      </c>
      <c r="H76">
        <v>0</v>
      </c>
      <c r="I76">
        <v>0</v>
      </c>
      <c r="J76">
        <v>0</v>
      </c>
      <c r="K76">
        <v>0</v>
      </c>
    </row>
    <row r="77" spans="1:11">
      <c r="A77" t="s">
        <v>438</v>
      </c>
      <c r="B77">
        <v>365570</v>
      </c>
      <c r="C77">
        <v>0</v>
      </c>
      <c r="D77">
        <v>0</v>
      </c>
      <c r="E77">
        <v>400000</v>
      </c>
      <c r="F77">
        <v>420400</v>
      </c>
      <c r="G77">
        <v>0</v>
      </c>
      <c r="H77">
        <v>0</v>
      </c>
      <c r="I77">
        <v>0</v>
      </c>
      <c r="J77">
        <v>0</v>
      </c>
      <c r="K77">
        <v>0</v>
      </c>
    </row>
    <row r="78" spans="1:11">
      <c r="A78" t="s">
        <v>247</v>
      </c>
      <c r="B78">
        <v>1</v>
      </c>
    </row>
    <row r="79" spans="1:11">
      <c r="A79" t="s">
        <v>248</v>
      </c>
      <c r="B79">
        <v>40000</v>
      </c>
    </row>
    <row r="80" spans="1:11">
      <c r="A80" t="s">
        <v>249</v>
      </c>
      <c r="B80">
        <v>40000</v>
      </c>
    </row>
    <row r="81" spans="1:2">
      <c r="A81" t="s">
        <v>250</v>
      </c>
      <c r="B81">
        <v>28.75</v>
      </c>
    </row>
    <row r="82" spans="1:2">
      <c r="A82" t="s">
        <v>251</v>
      </c>
      <c r="B82">
        <v>40000</v>
      </c>
    </row>
    <row r="83" spans="1:2">
      <c r="A83" t="s">
        <v>252</v>
      </c>
      <c r="B83">
        <v>1150000</v>
      </c>
    </row>
    <row r="84" spans="1:2">
      <c r="A84" t="s">
        <v>253</v>
      </c>
      <c r="B84">
        <v>18.179198880047156</v>
      </c>
    </row>
    <row r="85" spans="1:2">
      <c r="A85" t="s">
        <v>254</v>
      </c>
      <c r="B85">
        <v>70595</v>
      </c>
    </row>
    <row r="86" spans="1:2">
      <c r="A86" t="s">
        <v>255</v>
      </c>
      <c r="B86">
        <v>32520</v>
      </c>
    </row>
    <row r="87" spans="1:2">
      <c r="A87" t="s">
        <v>256</v>
      </c>
      <c r="B87">
        <v>21312</v>
      </c>
    </row>
    <row r="88" spans="1:2">
      <c r="A88" t="s">
        <v>257</v>
      </c>
      <c r="B88">
        <v>49197</v>
      </c>
    </row>
    <row r="89" spans="1:2">
      <c r="A89" t="s">
        <v>258</v>
      </c>
      <c r="B89">
        <v>54354</v>
      </c>
    </row>
    <row r="90" spans="1:2">
      <c r="A90" t="s">
        <v>259</v>
      </c>
      <c r="B90">
        <v>139932</v>
      </c>
    </row>
    <row r="91" spans="1:2">
      <c r="A91" t="s">
        <v>260</v>
      </c>
      <c r="B91">
        <v>70595</v>
      </c>
    </row>
    <row r="92" spans="1:2">
      <c r="A92" t="s">
        <v>261</v>
      </c>
      <c r="B92">
        <v>32520</v>
      </c>
    </row>
    <row r="93" spans="1:2">
      <c r="A93" t="s">
        <v>262</v>
      </c>
      <c r="B93">
        <v>21312</v>
      </c>
    </row>
    <row r="94" spans="1:2">
      <c r="A94" t="s">
        <v>263</v>
      </c>
      <c r="B94">
        <v>49197</v>
      </c>
    </row>
    <row r="95" spans="1:2">
      <c r="A95" t="s">
        <v>264</v>
      </c>
      <c r="B95">
        <v>54354</v>
      </c>
    </row>
    <row r="96" spans="1:2">
      <c r="A96" t="s">
        <v>265</v>
      </c>
      <c r="B96">
        <v>139932</v>
      </c>
    </row>
    <row r="97" spans="1:2">
      <c r="A97" t="s">
        <v>266</v>
      </c>
      <c r="B97">
        <v>0</v>
      </c>
    </row>
    <row r="98" spans="1:2">
      <c r="A98" t="s">
        <v>267</v>
      </c>
      <c r="B98">
        <v>0</v>
      </c>
    </row>
    <row r="99" spans="1:2">
      <c r="A99" t="s">
        <v>268</v>
      </c>
      <c r="B99">
        <v>0</v>
      </c>
    </row>
    <row r="100" spans="1:2">
      <c r="A100" t="s">
        <v>269</v>
      </c>
      <c r="B100">
        <v>0</v>
      </c>
    </row>
    <row r="101" spans="1:2">
      <c r="A101" t="s">
        <v>270</v>
      </c>
      <c r="B101">
        <v>0</v>
      </c>
    </row>
    <row r="102" spans="1:2">
      <c r="A102" t="s">
        <v>271</v>
      </c>
      <c r="B102">
        <v>0</v>
      </c>
    </row>
    <row r="103" spans="1:2">
      <c r="A103" t="s">
        <v>272</v>
      </c>
      <c r="B103">
        <v>282380000.00000006</v>
      </c>
    </row>
    <row r="104" spans="1:2">
      <c r="A104" t="s">
        <v>273</v>
      </c>
      <c r="B104">
        <v>11707200</v>
      </c>
    </row>
    <row r="105" spans="1:2">
      <c r="A105" t="s">
        <v>274</v>
      </c>
      <c r="B105">
        <v>7246080</v>
      </c>
    </row>
    <row r="106" spans="1:2">
      <c r="A106" t="s">
        <v>275</v>
      </c>
      <c r="B106">
        <v>1475910</v>
      </c>
    </row>
    <row r="107" spans="1:2">
      <c r="A107" t="s">
        <v>276</v>
      </c>
      <c r="B107">
        <v>2554638</v>
      </c>
    </row>
    <row r="108" spans="1:2">
      <c r="A108" t="s">
        <v>277</v>
      </c>
      <c r="B108">
        <v>6017076</v>
      </c>
    </row>
    <row r="109" spans="1:2">
      <c r="A109" t="s">
        <v>278</v>
      </c>
      <c r="B109">
        <v>1740.7080303351286</v>
      </c>
    </row>
    <row r="110" spans="1:2">
      <c r="A110" t="s">
        <v>279</v>
      </c>
      <c r="B110">
        <v>265.7090200931421</v>
      </c>
    </row>
    <row r="111" spans="1:2">
      <c r="A111" t="s">
        <v>280</v>
      </c>
      <c r="B111">
        <v>125.17451004657106</v>
      </c>
    </row>
    <row r="112" spans="1:2">
      <c r="A112" t="s">
        <v>281</v>
      </c>
      <c r="B112">
        <v>13.304621348552638</v>
      </c>
    </row>
    <row r="113" spans="1:2">
      <c r="A113" t="s">
        <v>282</v>
      </c>
      <c r="B113">
        <v>15.723643411925845</v>
      </c>
    </row>
    <row r="114" spans="1:2">
      <c r="A114" t="s">
        <v>283</v>
      </c>
      <c r="B114">
        <v>20.158517194776724</v>
      </c>
    </row>
    <row r="115" spans="1:2">
      <c r="A115" t="s">
        <v>284</v>
      </c>
      <c r="B115">
        <v>13999967</v>
      </c>
    </row>
    <row r="116" spans="1:2">
      <c r="A116" t="s">
        <v>285</v>
      </c>
      <c r="B116">
        <v>600000</v>
      </c>
    </row>
    <row r="117" spans="1:2">
      <c r="A117" t="s">
        <v>286</v>
      </c>
      <c r="B117">
        <v>600000</v>
      </c>
    </row>
    <row r="118" spans="1:2">
      <c r="A118" t="s">
        <v>287</v>
      </c>
      <c r="B118">
        <v>150000.18</v>
      </c>
    </row>
    <row r="119" spans="1:2">
      <c r="A119" t="s">
        <v>288</v>
      </c>
      <c r="B119">
        <v>250000.14</v>
      </c>
    </row>
    <row r="120" spans="1:2">
      <c r="A120" t="s">
        <v>289</v>
      </c>
      <c r="B120">
        <v>1000000</v>
      </c>
    </row>
    <row r="121" spans="1:2">
      <c r="A121" t="s">
        <v>290</v>
      </c>
      <c r="B121">
        <v>25414200.000000004</v>
      </c>
    </row>
    <row r="122" spans="1:2">
      <c r="A122" t="s">
        <v>291</v>
      </c>
      <c r="B122">
        <v>807796.79999999993</v>
      </c>
    </row>
    <row r="123" spans="1:2">
      <c r="A123" t="s">
        <v>292</v>
      </c>
      <c r="B123">
        <v>0</v>
      </c>
    </row>
    <row r="124" spans="1:2">
      <c r="A124" t="s">
        <v>293</v>
      </c>
      <c r="B124">
        <v>169729.65</v>
      </c>
    </row>
    <row r="125" spans="1:2">
      <c r="A125" t="s">
        <v>294</v>
      </c>
      <c r="B125">
        <v>293783.37000000005</v>
      </c>
    </row>
    <row r="126" spans="1:2">
      <c r="A126" t="s">
        <v>295</v>
      </c>
      <c r="B126">
        <v>345981.87</v>
      </c>
    </row>
    <row r="127" spans="1:2">
      <c r="A127" t="s">
        <v>296</v>
      </c>
      <c r="B127">
        <v>62384</v>
      </c>
    </row>
    <row r="128" spans="1:2">
      <c r="A128" t="s">
        <v>297</v>
      </c>
      <c r="B128">
        <v>24527</v>
      </c>
    </row>
    <row r="129" spans="1:2">
      <c r="A129" t="s">
        <v>298</v>
      </c>
      <c r="B129">
        <v>20475</v>
      </c>
    </row>
    <row r="130" spans="1:2">
      <c r="A130" t="s">
        <v>299</v>
      </c>
      <c r="B130">
        <v>49747</v>
      </c>
    </row>
    <row r="131" spans="1:2">
      <c r="A131" t="s">
        <v>300</v>
      </c>
      <c r="B131">
        <v>63097</v>
      </c>
    </row>
    <row r="132" spans="1:2">
      <c r="A132" t="s">
        <v>301</v>
      </c>
      <c r="B132">
        <v>146162</v>
      </c>
    </row>
    <row r="133" spans="1:2">
      <c r="A133" t="s">
        <v>302</v>
      </c>
      <c r="B133">
        <v>62384</v>
      </c>
    </row>
    <row r="134" spans="1:2">
      <c r="A134" t="s">
        <v>303</v>
      </c>
      <c r="B134">
        <v>24527</v>
      </c>
    </row>
    <row r="135" spans="1:2">
      <c r="A135" t="s">
        <v>304</v>
      </c>
      <c r="B135">
        <v>20475</v>
      </c>
    </row>
    <row r="136" spans="1:2">
      <c r="A136" t="s">
        <v>305</v>
      </c>
      <c r="B136">
        <v>49747</v>
      </c>
    </row>
    <row r="137" spans="1:2">
      <c r="A137" t="s">
        <v>306</v>
      </c>
      <c r="B137">
        <v>63097</v>
      </c>
    </row>
    <row r="138" spans="1:2">
      <c r="A138" t="s">
        <v>307</v>
      </c>
      <c r="B138">
        <v>146162</v>
      </c>
    </row>
    <row r="139" spans="1:2">
      <c r="A139" t="s">
        <v>308</v>
      </c>
      <c r="B139">
        <v>0</v>
      </c>
    </row>
    <row r="140" spans="1:2">
      <c r="A140" t="s">
        <v>309</v>
      </c>
      <c r="B140">
        <v>0</v>
      </c>
    </row>
    <row r="141" spans="1:2">
      <c r="A141" t="s">
        <v>310</v>
      </c>
      <c r="B141">
        <v>0</v>
      </c>
    </row>
    <row r="142" spans="1:2">
      <c r="A142" t="s">
        <v>311</v>
      </c>
      <c r="B142">
        <v>0</v>
      </c>
    </row>
    <row r="143" spans="1:2">
      <c r="A143" t="s">
        <v>312</v>
      </c>
      <c r="B143">
        <v>0</v>
      </c>
    </row>
    <row r="144" spans="1:2">
      <c r="A144" t="s">
        <v>313</v>
      </c>
      <c r="B144">
        <v>0</v>
      </c>
    </row>
    <row r="145" spans="1:2">
      <c r="A145" t="s">
        <v>314</v>
      </c>
      <c r="B145">
        <v>380542400</v>
      </c>
    </row>
    <row r="146" spans="1:2">
      <c r="A146" t="s">
        <v>315</v>
      </c>
      <c r="B146">
        <v>11037150</v>
      </c>
    </row>
    <row r="147" spans="1:2">
      <c r="A147" t="s">
        <v>316</v>
      </c>
      <c r="B147">
        <v>9213750</v>
      </c>
    </row>
    <row r="148" spans="1:2">
      <c r="A148" t="s">
        <v>317</v>
      </c>
      <c r="B148">
        <v>1989880</v>
      </c>
    </row>
    <row r="149" spans="1:2">
      <c r="A149" t="s">
        <v>318</v>
      </c>
      <c r="B149">
        <v>3470335</v>
      </c>
    </row>
    <row r="150" spans="1:2">
      <c r="A150" t="s">
        <v>319</v>
      </c>
      <c r="B150">
        <v>8185072</v>
      </c>
    </row>
    <row r="151" spans="1:2">
      <c r="A151" t="s">
        <v>320</v>
      </c>
      <c r="B151">
        <v>2532.5833966053915</v>
      </c>
    </row>
    <row r="152" spans="1:2">
      <c r="A152" t="s">
        <v>321</v>
      </c>
      <c r="B152">
        <v>356.55671321965184</v>
      </c>
    </row>
    <row r="153" spans="1:2">
      <c r="A153" t="s">
        <v>322</v>
      </c>
      <c r="B153">
        <v>182.11835660982592</v>
      </c>
    </row>
    <row r="154" spans="1:2">
      <c r="A154" t="s">
        <v>323</v>
      </c>
      <c r="B154">
        <v>18.582955525388297</v>
      </c>
    </row>
    <row r="155" spans="1:2">
      <c r="A155" t="s">
        <v>324</v>
      </c>
      <c r="B155">
        <v>21.961674711822532</v>
      </c>
    </row>
    <row r="156" spans="1:2">
      <c r="A156" t="s">
        <v>325</v>
      </c>
      <c r="B156">
        <v>27.855993220285299</v>
      </c>
    </row>
    <row r="157" spans="1:2">
      <c r="A157" t="s">
        <v>326</v>
      </c>
      <c r="B157">
        <v>16999979</v>
      </c>
    </row>
    <row r="158" spans="1:2">
      <c r="A158" t="s">
        <v>327</v>
      </c>
      <c r="B158">
        <v>800000</v>
      </c>
    </row>
    <row r="159" spans="1:2">
      <c r="A159" t="s">
        <v>328</v>
      </c>
      <c r="B159">
        <v>800000</v>
      </c>
    </row>
    <row r="160" spans="1:2">
      <c r="A160" t="s">
        <v>329</v>
      </c>
      <c r="B160">
        <v>199999.80000000002</v>
      </c>
    </row>
    <row r="161" spans="1:2">
      <c r="A161" t="s">
        <v>330</v>
      </c>
      <c r="B161">
        <v>350000.04000000004</v>
      </c>
    </row>
    <row r="162" spans="1:2">
      <c r="A162" t="s">
        <v>331</v>
      </c>
      <c r="B162">
        <v>1200000</v>
      </c>
    </row>
    <row r="163" spans="1:2">
      <c r="A163" t="s">
        <v>332</v>
      </c>
      <c r="B163">
        <v>34248816</v>
      </c>
    </row>
    <row r="164" spans="1:2">
      <c r="A164" t="s">
        <v>333</v>
      </c>
      <c r="B164">
        <v>0</v>
      </c>
    </row>
    <row r="165" spans="1:2">
      <c r="A165" t="s">
        <v>334</v>
      </c>
      <c r="B165">
        <v>847665</v>
      </c>
    </row>
    <row r="166" spans="1:2">
      <c r="A166" t="s">
        <v>335</v>
      </c>
      <c r="B166">
        <v>228836.2</v>
      </c>
    </row>
    <row r="167" spans="1:2">
      <c r="A167" t="s">
        <v>336</v>
      </c>
      <c r="B167">
        <v>399088.52500000008</v>
      </c>
    </row>
    <row r="168" spans="1:2">
      <c r="A168" t="s">
        <v>337</v>
      </c>
      <c r="B168">
        <v>0</v>
      </c>
    </row>
    <row r="169" spans="1:2">
      <c r="A169" t="s">
        <v>338</v>
      </c>
      <c r="B169">
        <v>3</v>
      </c>
    </row>
    <row r="170" spans="1:2">
      <c r="A170" t="s">
        <v>339</v>
      </c>
      <c r="B170">
        <v>6</v>
      </c>
    </row>
    <row r="171" spans="1:2">
      <c r="A171" t="s">
        <v>340</v>
      </c>
      <c r="B171">
        <v>386606</v>
      </c>
    </row>
    <row r="172" spans="1:2">
      <c r="A172" t="s">
        <v>341</v>
      </c>
      <c r="B172">
        <v>9506918.9000000004</v>
      </c>
    </row>
    <row r="173" spans="1:2">
      <c r="A173" t="s">
        <v>342</v>
      </c>
      <c r="B173">
        <v>35729175.800000004</v>
      </c>
    </row>
    <row r="174" spans="1:2">
      <c r="A174" t="s">
        <v>343</v>
      </c>
      <c r="B174">
        <v>386606</v>
      </c>
    </row>
    <row r="175" spans="1:2">
      <c r="A175" t="s">
        <v>344</v>
      </c>
      <c r="B175">
        <v>9506918.9000000004</v>
      </c>
    </row>
    <row r="176" spans="1:2">
      <c r="A176" t="s">
        <v>345</v>
      </c>
      <c r="B176">
        <v>35729175.800000004</v>
      </c>
    </row>
    <row r="177" spans="1:2">
      <c r="A177" t="s">
        <v>346</v>
      </c>
      <c r="B177">
        <v>381774</v>
      </c>
    </row>
    <row r="178" spans="1:2">
      <c r="A178" t="s">
        <v>347</v>
      </c>
      <c r="B178">
        <v>9334833.9539062511</v>
      </c>
    </row>
    <row r="179" spans="1:2">
      <c r="A179" t="s">
        <v>348</v>
      </c>
      <c r="B179">
        <v>34976473.050000004</v>
      </c>
    </row>
    <row r="180" spans="1:2">
      <c r="A180" t="s">
        <v>349</v>
      </c>
      <c r="B180">
        <v>365571</v>
      </c>
    </row>
    <row r="181" spans="1:2">
      <c r="A181" t="s">
        <v>350</v>
      </c>
      <c r="B181">
        <v>1944792</v>
      </c>
    </row>
    <row r="182" spans="1:2">
      <c r="A182" t="s">
        <v>351</v>
      </c>
      <c r="B182">
        <v>7760669</v>
      </c>
    </row>
    <row r="183" spans="1:2">
      <c r="A183" t="s">
        <v>352</v>
      </c>
      <c r="B183">
        <v>365571</v>
      </c>
    </row>
    <row r="184" spans="1:2">
      <c r="A184" t="s">
        <v>353</v>
      </c>
      <c r="B184">
        <v>1944792</v>
      </c>
    </row>
    <row r="185" spans="1:2">
      <c r="A185" t="s">
        <v>354</v>
      </c>
      <c r="B185">
        <v>7760669</v>
      </c>
    </row>
    <row r="186" spans="1:2">
      <c r="A186" t="s">
        <v>355</v>
      </c>
      <c r="B186">
        <v>361001</v>
      </c>
    </row>
    <row r="187" spans="1:2">
      <c r="A187" t="s">
        <v>356</v>
      </c>
      <c r="B187">
        <v>1935652</v>
      </c>
    </row>
    <row r="188" spans="1:2">
      <c r="A188" t="s">
        <v>357</v>
      </c>
      <c r="B188">
        <v>7445427</v>
      </c>
    </row>
    <row r="189" spans="1:2">
      <c r="A189" t="s">
        <v>358</v>
      </c>
      <c r="B189">
        <v>0</v>
      </c>
    </row>
    <row r="190" spans="1:2">
      <c r="A190" t="s">
        <v>359</v>
      </c>
      <c r="B190">
        <v>0</v>
      </c>
    </row>
    <row r="191" spans="1:2">
      <c r="A191" t="s">
        <v>360</v>
      </c>
      <c r="B191">
        <v>0</v>
      </c>
    </row>
    <row r="192" spans="1:2">
      <c r="A192" t="s">
        <v>361</v>
      </c>
      <c r="B192">
        <v>152517</v>
      </c>
    </row>
    <row r="193" spans="1:2">
      <c r="A193" t="s">
        <v>362</v>
      </c>
      <c r="B193">
        <v>17845747.199999999</v>
      </c>
    </row>
    <row r="194" spans="1:2">
      <c r="A194" t="s">
        <v>363</v>
      </c>
      <c r="B194">
        <v>117.00825827845404</v>
      </c>
    </row>
    <row r="195" spans="1:2">
      <c r="A195" t="s">
        <v>364</v>
      </c>
      <c r="B195">
        <v>0</v>
      </c>
    </row>
    <row r="196" spans="1:2">
      <c r="A196" t="s">
        <v>365</v>
      </c>
      <c r="B196">
        <v>0</v>
      </c>
    </row>
    <row r="197" spans="1:2">
      <c r="A197" t="s">
        <v>366</v>
      </c>
      <c r="B197">
        <v>0</v>
      </c>
    </row>
    <row r="198" spans="1:2">
      <c r="A198" t="s">
        <v>367</v>
      </c>
      <c r="B198">
        <v>0</v>
      </c>
    </row>
    <row r="199" spans="1:2">
      <c r="A199" t="s">
        <v>368</v>
      </c>
      <c r="B199">
        <v>0</v>
      </c>
    </row>
    <row r="200" spans="1:2">
      <c r="A200" t="s">
        <v>369</v>
      </c>
      <c r="B200">
        <v>0</v>
      </c>
    </row>
    <row r="201" spans="1:2">
      <c r="A201" t="s">
        <v>370</v>
      </c>
      <c r="B201">
        <v>54292</v>
      </c>
    </row>
    <row r="202" spans="1:2">
      <c r="A202" t="s">
        <v>371</v>
      </c>
      <c r="B202">
        <v>1441386</v>
      </c>
    </row>
    <row r="203" spans="1:2">
      <c r="A203" t="s">
        <v>372</v>
      </c>
      <c r="B203">
        <v>26.548771647641633</v>
      </c>
    </row>
    <row r="204" spans="1:2">
      <c r="A204" t="s">
        <v>373</v>
      </c>
      <c r="B204">
        <v>0</v>
      </c>
    </row>
    <row r="205" spans="1:2">
      <c r="A205" t="s">
        <v>374</v>
      </c>
      <c r="B205">
        <v>0</v>
      </c>
    </row>
    <row r="206" spans="1:2">
      <c r="A206" t="s">
        <v>375</v>
      </c>
      <c r="B206">
        <v>0</v>
      </c>
    </row>
    <row r="207" spans="1:2">
      <c r="A207" t="s">
        <v>376</v>
      </c>
      <c r="B207">
        <v>179471</v>
      </c>
    </row>
    <row r="208" spans="1:2">
      <c r="A208" t="s">
        <v>377</v>
      </c>
      <c r="B208">
        <v>335013</v>
      </c>
    </row>
    <row r="209" spans="1:2">
      <c r="A209" t="s">
        <v>378</v>
      </c>
      <c r="B209">
        <v>0</v>
      </c>
    </row>
    <row r="210" spans="1:2">
      <c r="A210" t="s">
        <v>379</v>
      </c>
      <c r="B210">
        <v>0</v>
      </c>
    </row>
    <row r="211" spans="1:2">
      <c r="A211" t="s">
        <v>380</v>
      </c>
      <c r="B211">
        <v>709263.59999999986</v>
      </c>
    </row>
    <row r="212" spans="1:2">
      <c r="A212" t="s">
        <v>381</v>
      </c>
      <c r="B212">
        <v>1136652</v>
      </c>
    </row>
    <row r="213" spans="1:2">
      <c r="A213" t="s">
        <v>382</v>
      </c>
      <c r="B213">
        <v>40124986.402056158</v>
      </c>
    </row>
    <row r="214" spans="1:2">
      <c r="A214" t="s">
        <v>137</v>
      </c>
      <c r="B214">
        <v>103040</v>
      </c>
    </row>
    <row r="215" spans="1:2">
      <c r="A215" t="s">
        <v>383</v>
      </c>
      <c r="B215">
        <v>0</v>
      </c>
    </row>
    <row r="216" spans="1:2">
      <c r="A216" t="s">
        <v>384</v>
      </c>
      <c r="B216">
        <v>40228026.402056158</v>
      </c>
    </row>
    <row r="217" spans="1:2">
      <c r="A217" t="s">
        <v>385</v>
      </c>
      <c r="B217">
        <v>17164600</v>
      </c>
    </row>
    <row r="218" spans="1:2">
      <c r="A218" t="s">
        <v>386</v>
      </c>
      <c r="B218">
        <v>1223747.5999999999</v>
      </c>
    </row>
    <row r="219" spans="1:2">
      <c r="A219" t="s">
        <v>387</v>
      </c>
      <c r="B219">
        <v>4175973</v>
      </c>
    </row>
    <row r="220" spans="1:2">
      <c r="A220" t="s">
        <v>388</v>
      </c>
      <c r="B220">
        <v>459326</v>
      </c>
    </row>
    <row r="221" spans="1:2">
      <c r="A221" t="s">
        <v>145</v>
      </c>
      <c r="B221">
        <v>6000000</v>
      </c>
    </row>
    <row r="222" spans="1:2">
      <c r="A222" t="s">
        <v>146</v>
      </c>
      <c r="B222">
        <v>1151988</v>
      </c>
    </row>
    <row r="223" spans="1:2">
      <c r="A223" t="s">
        <v>389</v>
      </c>
      <c r="B223">
        <v>168714</v>
      </c>
    </row>
    <row r="224" spans="1:2">
      <c r="A224" t="s">
        <v>390</v>
      </c>
      <c r="B224">
        <v>0</v>
      </c>
    </row>
    <row r="225" spans="1:2">
      <c r="A225" t="s">
        <v>391</v>
      </c>
      <c r="B225">
        <v>0</v>
      </c>
    </row>
    <row r="226" spans="1:2">
      <c r="A226" t="s">
        <v>392</v>
      </c>
      <c r="B226">
        <v>3175000</v>
      </c>
    </row>
    <row r="227" spans="1:2">
      <c r="A227" t="s">
        <v>152</v>
      </c>
      <c r="B227">
        <v>160000</v>
      </c>
    </row>
    <row r="228" spans="1:2">
      <c r="A228" t="s">
        <v>393</v>
      </c>
      <c r="B228">
        <v>75366.513830557087</v>
      </c>
    </row>
    <row r="229" spans="1:2">
      <c r="A229" t="s">
        <v>394</v>
      </c>
      <c r="B229">
        <v>267475</v>
      </c>
    </row>
    <row r="230" spans="1:2">
      <c r="A230" t="s">
        <v>395</v>
      </c>
      <c r="B230">
        <v>2704094.5703393379</v>
      </c>
    </row>
    <row r="231" spans="1:2">
      <c r="A231" t="s">
        <v>396</v>
      </c>
      <c r="B231">
        <v>36726284.684169896</v>
      </c>
    </row>
    <row r="232" spans="1:2">
      <c r="A232" t="s">
        <v>397</v>
      </c>
      <c r="B232">
        <v>3501741.7178862616</v>
      </c>
    </row>
    <row r="233" spans="1:2">
      <c r="A233" t="s">
        <v>398</v>
      </c>
      <c r="B233">
        <v>1190592</v>
      </c>
    </row>
    <row r="234" spans="1:2">
      <c r="A234" t="s">
        <v>243</v>
      </c>
      <c r="B234">
        <v>2311149.7178862616</v>
      </c>
    </row>
    <row r="235" spans="1:2">
      <c r="A235" t="s">
        <v>399</v>
      </c>
      <c r="B235">
        <v>6250000</v>
      </c>
    </row>
    <row r="236" spans="1:2">
      <c r="A236" t="s">
        <v>400</v>
      </c>
      <c r="B236">
        <v>11666666.666666668</v>
      </c>
    </row>
    <row r="237" spans="1:2">
      <c r="A237" t="s">
        <v>401</v>
      </c>
      <c r="B237">
        <v>10000000</v>
      </c>
    </row>
    <row r="238" spans="1:2">
      <c r="A238" t="s">
        <v>402</v>
      </c>
      <c r="B238">
        <v>400</v>
      </c>
    </row>
    <row r="239" spans="1:2">
      <c r="A239" t="s">
        <v>403</v>
      </c>
      <c r="B239">
        <v>300</v>
      </c>
    </row>
    <row r="240" spans="1:2">
      <c r="A240" t="s">
        <v>404</v>
      </c>
      <c r="B240">
        <v>1000</v>
      </c>
    </row>
    <row r="241" spans="1:2">
      <c r="A241" t="s">
        <v>405</v>
      </c>
      <c r="B241">
        <v>1.4</v>
      </c>
    </row>
    <row r="242" spans="1:2">
      <c r="A242" t="s">
        <v>406</v>
      </c>
      <c r="B242">
        <v>3.8</v>
      </c>
    </row>
    <row r="243" spans="1:2">
      <c r="A243" t="s">
        <v>407</v>
      </c>
      <c r="B243">
        <v>36824337</v>
      </c>
    </row>
    <row r="244" spans="1:2">
      <c r="A244" t="s">
        <v>408</v>
      </c>
      <c r="B244">
        <v>5356883</v>
      </c>
    </row>
    <row r="245" spans="1:2">
      <c r="A245" t="s">
        <v>409</v>
      </c>
      <c r="B245">
        <v>30000</v>
      </c>
    </row>
    <row r="246" spans="1:2">
      <c r="A246" t="s">
        <v>410</v>
      </c>
      <c r="B246">
        <v>1</v>
      </c>
    </row>
    <row r="247" spans="1:2">
      <c r="A247" t="s">
        <v>411</v>
      </c>
      <c r="B247">
        <v>7.1</v>
      </c>
    </row>
    <row r="248" spans="1:2">
      <c r="A248" t="s">
        <v>412</v>
      </c>
      <c r="B248">
        <v>7.1</v>
      </c>
    </row>
    <row r="249" spans="1:2">
      <c r="A249" t="s">
        <v>413</v>
      </c>
      <c r="B249">
        <v>0</v>
      </c>
    </row>
    <row r="250" spans="1:2">
      <c r="A250" t="s">
        <v>414</v>
      </c>
      <c r="B250">
        <v>0</v>
      </c>
    </row>
    <row r="251" spans="1:2">
      <c r="A251" t="s">
        <v>415</v>
      </c>
      <c r="B251">
        <v>0</v>
      </c>
    </row>
    <row r="252" spans="1:2">
      <c r="A252" t="s">
        <v>416</v>
      </c>
      <c r="B252">
        <v>0</v>
      </c>
    </row>
    <row r="253" spans="1:2">
      <c r="A253" t="s">
        <v>417</v>
      </c>
      <c r="B253">
        <v>0</v>
      </c>
    </row>
    <row r="254" spans="1:2">
      <c r="A254" t="s">
        <v>418</v>
      </c>
      <c r="B254">
        <v>0</v>
      </c>
    </row>
    <row r="255" spans="1:2">
      <c r="A255" t="s">
        <v>419</v>
      </c>
      <c r="B255">
        <v>0</v>
      </c>
    </row>
    <row r="256" spans="1:2">
      <c r="A256" t="s">
        <v>420</v>
      </c>
      <c r="B256">
        <v>0</v>
      </c>
    </row>
    <row r="257" spans="1:2">
      <c r="A257" t="s">
        <v>421</v>
      </c>
      <c r="B257">
        <v>0</v>
      </c>
    </row>
    <row r="258" spans="1:2">
      <c r="A258" t="s">
        <v>422</v>
      </c>
      <c r="B258">
        <v>0</v>
      </c>
    </row>
    <row r="259" spans="1:2">
      <c r="A259" t="s">
        <v>423</v>
      </c>
      <c r="B259">
        <v>5</v>
      </c>
    </row>
    <row r="260" spans="1:2">
      <c r="A260" t="s">
        <v>1065</v>
      </c>
      <c r="B260">
        <v>14.094715339038684</v>
      </c>
    </row>
    <row r="261" spans="1:2">
      <c r="A261" t="s">
        <v>1066</v>
      </c>
      <c r="B261">
        <v>20.624394392259301</v>
      </c>
    </row>
    <row r="262" spans="1:2">
      <c r="A262" t="s">
        <v>227</v>
      </c>
      <c r="B262">
        <v>89</v>
      </c>
    </row>
    <row r="263" spans="1:2">
      <c r="A263" t="s">
        <v>228</v>
      </c>
      <c r="B263">
        <v>91</v>
      </c>
    </row>
    <row r="264" spans="1:2">
      <c r="A264" t="s">
        <v>346</v>
      </c>
      <c r="B264">
        <v>381774</v>
      </c>
    </row>
    <row r="265" spans="1:2">
      <c r="A265" t="s">
        <v>355</v>
      </c>
      <c r="B265">
        <v>361001</v>
      </c>
    </row>
    <row r="266" spans="1:2">
      <c r="A266" t="s">
        <v>338</v>
      </c>
      <c r="B266">
        <v>3</v>
      </c>
    </row>
    <row r="267" spans="1:2">
      <c r="A267" t="s">
        <v>339</v>
      </c>
      <c r="B267">
        <v>6</v>
      </c>
    </row>
    <row r="268" spans="1:2">
      <c r="A268" t="s">
        <v>1067</v>
      </c>
      <c r="B268">
        <v>916257.6</v>
      </c>
    </row>
    <row r="269" spans="1:2">
      <c r="A269" t="s">
        <v>1068</v>
      </c>
      <c r="B269">
        <v>1083003</v>
      </c>
    </row>
    <row r="270" spans="1:2">
      <c r="A270" t="s">
        <v>1069</v>
      </c>
      <c r="B270">
        <v>2340771.8008282948</v>
      </c>
    </row>
    <row r="271" spans="1:2">
      <c r="A271" t="s">
        <v>1070</v>
      </c>
      <c r="B271">
        <v>0.65147193895527411</v>
      </c>
    </row>
    <row r="272" spans="1:2">
      <c r="A272" t="s">
        <v>1071</v>
      </c>
      <c r="B272">
        <v>0.69602795060600331</v>
      </c>
    </row>
    <row r="273" spans="1:2">
      <c r="A273" t="s">
        <v>1072</v>
      </c>
      <c r="B273">
        <v>0.67306793873116577</v>
      </c>
    </row>
    <row r="274" spans="1:2">
      <c r="A274" t="s">
        <v>1073</v>
      </c>
      <c r="B274">
        <v>0.6168813828857862</v>
      </c>
    </row>
    <row r="275" spans="1:2">
      <c r="A275" t="s">
        <v>1087</v>
      </c>
      <c r="B275">
        <v>0.63783981126455447</v>
      </c>
    </row>
    <row r="276" spans="1:2">
      <c r="A276" t="s">
        <v>1088</v>
      </c>
      <c r="B276">
        <v>0.58869888091249722</v>
      </c>
    </row>
    <row r="277" spans="1:2">
      <c r="A277" t="s">
        <v>1091</v>
      </c>
      <c r="B277">
        <v>3708282.7178862616</v>
      </c>
    </row>
    <row r="278" spans="1:2">
      <c r="A278" t="s">
        <v>1092</v>
      </c>
      <c r="B278">
        <v>1.7090574425135958</v>
      </c>
    </row>
    <row r="279" spans="1:2">
      <c r="A279" t="s">
        <v>1093</v>
      </c>
      <c r="B279">
        <v>0.6308679231725145</v>
      </c>
    </row>
    <row r="280" spans="1:2">
      <c r="A280" t="s">
        <v>1094</v>
      </c>
      <c r="B280">
        <v>0.3691320768274855</v>
      </c>
    </row>
    <row r="281" spans="1:2">
      <c r="A281" t="s">
        <v>1099</v>
      </c>
      <c r="B281">
        <v>0.10032000000000001</v>
      </c>
    </row>
    <row r="282" spans="1:2">
      <c r="A282" t="s">
        <v>1100</v>
      </c>
      <c r="B282">
        <v>0.12563586163770393</v>
      </c>
    </row>
    <row r="283" spans="1:2">
      <c r="A283" t="s">
        <v>1095</v>
      </c>
      <c r="B283">
        <v>31467454</v>
      </c>
    </row>
    <row r="284" spans="1:2">
      <c r="A284" t="s">
        <v>1096</v>
      </c>
      <c r="B284">
        <v>18412168.729518682</v>
      </c>
    </row>
    <row r="285" spans="1:2">
      <c r="A285" t="s">
        <v>1097</v>
      </c>
      <c r="B285">
        <v>1367510.917057967</v>
      </c>
    </row>
    <row r="286" spans="1:2">
      <c r="A286" t="s">
        <v>1101</v>
      </c>
      <c r="B286">
        <v>0</v>
      </c>
    </row>
    <row r="287" spans="1:2">
      <c r="A287" t="s">
        <v>1102</v>
      </c>
      <c r="B287">
        <v>0</v>
      </c>
    </row>
    <row r="288" spans="1:2">
      <c r="A288" t="s">
        <v>1103</v>
      </c>
      <c r="B288">
        <v>0</v>
      </c>
    </row>
    <row r="289" spans="1:2">
      <c r="A289" t="s">
        <v>1069</v>
      </c>
      <c r="B289">
        <v>2340771.8008282948</v>
      </c>
    </row>
    <row r="290" spans="1:2">
      <c r="A290" t="s">
        <v>508</v>
      </c>
      <c r="B290">
        <v>0.10966489658300292</v>
      </c>
    </row>
    <row r="291" spans="1:2">
      <c r="A291" t="s">
        <v>1104</v>
      </c>
      <c r="B291">
        <v>0.29737856984164446</v>
      </c>
    </row>
  </sheetData>
  <phoneticPr fontId="0" type="noConversion"/>
  <pageMargins left="0.75" right="0.75" top="1" bottom="1" header="0.5" footer="0.5"/>
  <headerFooter alignWithMargins="0"/>
</worksheet>
</file>

<file path=xl/worksheets/sheet8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40"/>
  <dimension ref="A2:BX198"/>
  <sheetViews>
    <sheetView topLeftCell="BG164" workbookViewId="0">
      <selection activeCell="B3" sqref="B3:BX198"/>
    </sheetView>
  </sheetViews>
  <sheetFormatPr baseColWidth="10" defaultColWidth="8.83203125" defaultRowHeight="13"/>
  <cols>
    <col min="1" max="1" width="15" bestFit="1" customWidth="1"/>
  </cols>
  <sheetData>
    <row r="2" spans="1:76">
      <c r="B2" t="s">
        <v>1136</v>
      </c>
      <c r="C2" t="s">
        <v>1137</v>
      </c>
      <c r="D2" t="s">
        <v>1138</v>
      </c>
      <c r="E2" t="s">
        <v>1139</v>
      </c>
      <c r="F2" t="s">
        <v>1140</v>
      </c>
      <c r="G2" t="s">
        <v>1141</v>
      </c>
      <c r="H2" t="s">
        <v>1142</v>
      </c>
      <c r="I2" t="s">
        <v>1143</v>
      </c>
      <c r="J2" t="s">
        <v>1124</v>
      </c>
      <c r="K2" t="s">
        <v>1125</v>
      </c>
      <c r="L2" t="s">
        <v>1126</v>
      </c>
      <c r="M2" t="s">
        <v>1127</v>
      </c>
      <c r="N2" t="s">
        <v>1128</v>
      </c>
      <c r="O2" t="s">
        <v>1129</v>
      </c>
      <c r="P2" t="s">
        <v>1130</v>
      </c>
      <c r="Q2" t="s">
        <v>1131</v>
      </c>
      <c r="R2" t="s">
        <v>1132</v>
      </c>
      <c r="S2" t="s">
        <v>1133</v>
      </c>
      <c r="T2" t="s">
        <v>1134</v>
      </c>
      <c r="U2" t="s">
        <v>1135</v>
      </c>
      <c r="V2" s="286" t="s">
        <v>822</v>
      </c>
      <c r="W2" s="286" t="s">
        <v>823</v>
      </c>
      <c r="X2" s="286" t="s">
        <v>824</v>
      </c>
      <c r="Y2" s="286" t="s">
        <v>825</v>
      </c>
      <c r="Z2" s="286" t="s">
        <v>826</v>
      </c>
      <c r="AA2" s="286" t="s">
        <v>827</v>
      </c>
      <c r="AB2" s="286" t="s">
        <v>828</v>
      </c>
      <c r="AC2" s="286" t="s">
        <v>829</v>
      </c>
      <c r="AD2" s="286" t="s">
        <v>830</v>
      </c>
      <c r="AE2" s="286" t="s">
        <v>831</v>
      </c>
      <c r="AF2" s="286" t="s">
        <v>832</v>
      </c>
      <c r="AG2" s="286" t="s">
        <v>833</v>
      </c>
      <c r="AH2" s="286" t="s">
        <v>1144</v>
      </c>
      <c r="AI2" s="286" t="s">
        <v>1145</v>
      </c>
      <c r="AJ2" s="286" t="s">
        <v>1146</v>
      </c>
      <c r="AK2" s="286" t="s">
        <v>1147</v>
      </c>
      <c r="AL2" s="286" t="s">
        <v>1148</v>
      </c>
      <c r="AM2" s="286" t="s">
        <v>1149</v>
      </c>
      <c r="AN2" s="286" t="s">
        <v>1150</v>
      </c>
      <c r="AO2" s="286" t="s">
        <v>1151</v>
      </c>
      <c r="AP2" s="286" t="s">
        <v>1152</v>
      </c>
      <c r="AQ2" s="286" t="s">
        <v>1153</v>
      </c>
      <c r="AR2" s="286" t="s">
        <v>1154</v>
      </c>
      <c r="AS2" s="286" t="s">
        <v>1155</v>
      </c>
      <c r="AT2" s="286" t="s">
        <v>1156</v>
      </c>
      <c r="AU2" s="286" t="s">
        <v>1157</v>
      </c>
      <c r="AV2" s="286" t="s">
        <v>1158</v>
      </c>
      <c r="AW2" s="286" t="s">
        <v>1159</v>
      </c>
      <c r="AX2" s="286" t="s">
        <v>1160</v>
      </c>
      <c r="AY2" s="286" t="s">
        <v>1161</v>
      </c>
      <c r="AZ2" s="286" t="s">
        <v>1162</v>
      </c>
      <c r="BA2" s="286" t="s">
        <v>1163</v>
      </c>
      <c r="BB2" s="286" t="s">
        <v>1164</v>
      </c>
      <c r="BC2" s="286" t="s">
        <v>1165</v>
      </c>
      <c r="BD2" s="286" t="s">
        <v>1166</v>
      </c>
      <c r="BE2" s="286" t="s">
        <v>1167</v>
      </c>
      <c r="BF2" s="286" t="s">
        <v>1168</v>
      </c>
      <c r="BG2" s="286" t="s">
        <v>1169</v>
      </c>
      <c r="BH2" s="286" t="s">
        <v>1170</v>
      </c>
      <c r="BI2" s="286" t="s">
        <v>1171</v>
      </c>
      <c r="BJ2" s="286" t="s">
        <v>1172</v>
      </c>
      <c r="BK2" s="286" t="s">
        <v>1173</v>
      </c>
      <c r="BL2" s="286" t="s">
        <v>1174</v>
      </c>
      <c r="BM2" s="286" t="s">
        <v>1175</v>
      </c>
      <c r="BN2" s="286" t="s">
        <v>1176</v>
      </c>
      <c r="BO2" s="286" t="s">
        <v>1177</v>
      </c>
      <c r="BP2" s="286" t="s">
        <v>1178</v>
      </c>
      <c r="BQ2" s="286" t="s">
        <v>1179</v>
      </c>
      <c r="BR2" s="286" t="s">
        <v>1180</v>
      </c>
      <c r="BS2" s="286" t="s">
        <v>1181</v>
      </c>
      <c r="BT2" s="286" t="s">
        <v>1182</v>
      </c>
      <c r="BU2" s="286" t="s">
        <v>1183</v>
      </c>
      <c r="BV2" s="286" t="s">
        <v>1184</v>
      </c>
      <c r="BW2" s="286" t="s">
        <v>1185</v>
      </c>
      <c r="BX2" s="286" t="s">
        <v>1186</v>
      </c>
    </row>
    <row r="3" spans="1:76">
      <c r="A3" s="287" t="s">
        <v>834</v>
      </c>
      <c r="B3">
        <f>[5]DATA!B3</f>
        <v>1223.2750000000001</v>
      </c>
      <c r="C3">
        <f>[5]DATA!C3</f>
        <v>1221.664</v>
      </c>
      <c r="D3">
        <f>[5]DATA!D3</f>
        <v>1185.662</v>
      </c>
      <c r="E3">
        <f>[5]DATA!E3</f>
        <v>1195.5129999999999</v>
      </c>
      <c r="F3">
        <f>[5]DATA!F3</f>
        <v>1232.326</v>
      </c>
      <c r="G3">
        <f>[5]DATA!G3</f>
        <v>1244.7760000000001</v>
      </c>
      <c r="H3">
        <f>[5]DATA!H3</f>
        <v>1290.146</v>
      </c>
      <c r="I3">
        <f>[5]DATA!I3</f>
        <v>1292.8399999999999</v>
      </c>
      <c r="J3">
        <f>[5]DATA!J3</f>
        <v>1307.578</v>
      </c>
      <c r="K3">
        <f>[5]DATA!K3</f>
        <v>1315.1010000000001</v>
      </c>
      <c r="L3">
        <f>[5]DATA!L3</f>
        <v>1353.7460000000001</v>
      </c>
      <c r="M3">
        <f>[5]DATA!M3</f>
        <v>1357.78</v>
      </c>
      <c r="N3">
        <f>[5]DATA!N3</f>
        <v>1404.2239999999999</v>
      </c>
      <c r="O3">
        <f>[5]DATA!O3</f>
        <v>1411.346</v>
      </c>
      <c r="P3">
        <f>[5]DATA!P3</f>
        <v>1405.9659999999999</v>
      </c>
      <c r="Q3">
        <f>[5]DATA!Q3</f>
        <v>1429.2460000000001</v>
      </c>
      <c r="R3">
        <f>[5]DATA!R3</f>
        <v>1420.126</v>
      </c>
      <c r="S3">
        <f>[5]DATA!S3</f>
        <v>1435.2139999999999</v>
      </c>
      <c r="T3">
        <f>[5]DATA!T3</f>
        <v>1446.2090000000001</v>
      </c>
      <c r="U3">
        <f>[5]DATA!U3</f>
        <v>1451.6569999999999</v>
      </c>
      <c r="V3" s="288">
        <f>[5]DATA!V3</f>
        <v>1453.85</v>
      </c>
      <c r="W3" s="288">
        <f>[5]DATA!W3</f>
        <v>1462.5239999999999</v>
      </c>
      <c r="X3" s="288">
        <f>[5]DATA!X3</f>
        <v>1476.1310000000001</v>
      </c>
      <c r="Y3" s="288">
        <f>[5]DATA!Y3</f>
        <v>1491.4459999999999</v>
      </c>
      <c r="Z3" s="288">
        <f>[5]DATA!Z3</f>
        <v>1500.83</v>
      </c>
      <c r="AA3" s="288">
        <f>[5]DATA!AA3</f>
        <v>1522.8979999999999</v>
      </c>
      <c r="AB3" s="288">
        <f>[5]DATA!AB3</f>
        <v>1538.2529999999999</v>
      </c>
      <c r="AC3" s="288">
        <f>[5]DATA!AC3</f>
        <v>1545.202</v>
      </c>
      <c r="AD3" s="288">
        <f>[5]DATA!AD3</f>
        <v>1585.538</v>
      </c>
      <c r="AE3" s="288">
        <f>[5]DATA!AE3</f>
        <v>1584.8879999999999</v>
      </c>
      <c r="AF3" s="288">
        <f>[5]DATA!AF3</f>
        <v>1601.623</v>
      </c>
      <c r="AG3" s="288">
        <f>[5]DATA!AG3</f>
        <v>1611.232</v>
      </c>
      <c r="AH3">
        <f>[5]DATA!AH3</f>
        <v>1622.771</v>
      </c>
      <c r="AI3">
        <f>[5]DATA!AI3</f>
        <v>1647.3420000000001</v>
      </c>
      <c r="AJ3">
        <f>[5]DATA!AJ3</f>
        <v>1659.9749999999999</v>
      </c>
      <c r="AK3">
        <f>[5]DATA!AK3</f>
        <v>1677.587</v>
      </c>
      <c r="AL3">
        <f>[5]DATA!AL3</f>
        <v>1664.8040000000001</v>
      </c>
      <c r="AM3">
        <f>[5]DATA!AM3</f>
        <v>1683.421</v>
      </c>
      <c r="AN3">
        <f>[5]DATA!AN3</f>
        <v>1697.5219999999999</v>
      </c>
      <c r="AO3">
        <f>[5]DATA!AO3</f>
        <v>1708.6769999999999</v>
      </c>
      <c r="AP3">
        <f>[5]DATA!AP3</f>
        <v>1728.557</v>
      </c>
      <c r="AQ3">
        <f>[5]DATA!AQ3</f>
        <v>1737.16</v>
      </c>
      <c r="AR3">
        <f>[5]DATA!AR3</f>
        <v>1750.6320000000001</v>
      </c>
      <c r="AS3">
        <f>[5]DATA!AS3</f>
        <v>1755.61</v>
      </c>
      <c r="AT3">
        <f>[5]DATA!AT3</f>
        <v>1753.0039999999999</v>
      </c>
      <c r="AU3">
        <f>[5]DATA!AU3</f>
        <v>1756.413</v>
      </c>
      <c r="AV3">
        <f>[5]DATA!AV3</f>
        <v>1767.0609999999999</v>
      </c>
      <c r="AW3">
        <f>[5]DATA!AW3</f>
        <v>1773.308</v>
      </c>
      <c r="AX3">
        <f>[5]DATA!AX3</f>
        <v>1778.837</v>
      </c>
      <c r="AY3">
        <f>[5]DATA!AY3</f>
        <v>1766.01</v>
      </c>
      <c r="AZ3">
        <f>[5]DATA!AZ3</f>
        <v>1778.6980000000001</v>
      </c>
      <c r="BA3">
        <f>[5]DATA!BA3</f>
        <v>1796.5309999999999</v>
      </c>
      <c r="BB3">
        <f>[5]DATA!BB3</f>
        <v>1783.1980000000001</v>
      </c>
      <c r="BC3">
        <f>[5]DATA!BC3</f>
        <v>1805.0719999999999</v>
      </c>
      <c r="BD3">
        <f>[5]DATA!BD3</f>
        <v>1807.8009999999999</v>
      </c>
      <c r="BE3">
        <f>[5]DATA!BE3</f>
        <v>1794.1510000000001</v>
      </c>
      <c r="BF3">
        <f>[5]DATA!BF3</f>
        <v>1822.576</v>
      </c>
      <c r="BG3">
        <f>[5]DATA!BG3</f>
        <v>1816.748</v>
      </c>
      <c r="BH3">
        <f>[5]DATA!BH3</f>
        <v>1813.57</v>
      </c>
      <c r="BI3">
        <f>[5]DATA!BI3</f>
        <v>1819.71</v>
      </c>
      <c r="BJ3">
        <f>[5]DATA!BJ3</f>
        <v>1831.7370000000001</v>
      </c>
      <c r="BK3">
        <f>[5]DATA!BK3</f>
        <v>1902.576</v>
      </c>
      <c r="BL3">
        <f>[5]DATA!BL3</f>
        <v>0</v>
      </c>
      <c r="BM3">
        <f>[5]DATA!BM3</f>
        <v>0</v>
      </c>
      <c r="BN3">
        <f>[5]DATA!BN3</f>
        <v>0</v>
      </c>
      <c r="BO3">
        <f>[5]DATA!BO3</f>
        <v>0</v>
      </c>
      <c r="BP3">
        <f>[5]DATA!BP3</f>
        <v>0</v>
      </c>
      <c r="BQ3">
        <f>[5]DATA!BQ3</f>
        <v>0</v>
      </c>
      <c r="BR3">
        <f>[5]DATA!BR3</f>
        <v>0</v>
      </c>
      <c r="BS3">
        <f>[5]DATA!BS3</f>
        <v>0</v>
      </c>
      <c r="BT3">
        <f>[5]DATA!BT3</f>
        <v>0</v>
      </c>
      <c r="BU3">
        <f>[5]DATA!BU3</f>
        <v>0</v>
      </c>
      <c r="BV3">
        <f>[5]DATA!BV3</f>
        <v>0</v>
      </c>
      <c r="BW3">
        <f>[5]DATA!BW3</f>
        <v>0</v>
      </c>
      <c r="BX3">
        <f>[5]DATA!BX3</f>
        <v>0</v>
      </c>
    </row>
    <row r="4" spans="1:76">
      <c r="A4" s="287" t="s">
        <v>835</v>
      </c>
      <c r="B4">
        <f>[5]DATA!B4</f>
        <v>1214.25</v>
      </c>
      <c r="C4">
        <f>[5]DATA!C4</f>
        <v>1222.0129999999999</v>
      </c>
      <c r="D4">
        <f>[5]DATA!D4</f>
        <v>1170.6479999999999</v>
      </c>
      <c r="E4">
        <f>[5]DATA!E4</f>
        <v>1202.47</v>
      </c>
      <c r="F4">
        <f>[5]DATA!F4</f>
        <v>1226.0999999999999</v>
      </c>
      <c r="G4">
        <f>[5]DATA!G4</f>
        <v>1247.9860000000001</v>
      </c>
      <c r="H4">
        <f>[5]DATA!H4</f>
        <v>1291.549</v>
      </c>
      <c r="I4">
        <f>[5]DATA!I4</f>
        <v>1296.9929999999999</v>
      </c>
      <c r="J4">
        <f>[5]DATA!J4</f>
        <v>1283.8510000000001</v>
      </c>
      <c r="K4">
        <f>[5]DATA!K4</f>
        <v>1325.231</v>
      </c>
      <c r="L4">
        <f>[5]DATA!L4</f>
        <v>1343.58</v>
      </c>
      <c r="M4">
        <f>[5]DATA!M4</f>
        <v>1373.7280000000001</v>
      </c>
      <c r="N4">
        <f>[5]DATA!N4</f>
        <v>1447.0429999999999</v>
      </c>
      <c r="O4">
        <f>[5]DATA!O4</f>
        <v>1397.2539999999999</v>
      </c>
      <c r="P4">
        <f>[5]DATA!P4</f>
        <v>1398.742</v>
      </c>
      <c r="Q4">
        <f>[5]DATA!Q4</f>
        <v>1421.7550000000001</v>
      </c>
      <c r="R4">
        <f>[5]DATA!R4</f>
        <v>1429.1110000000001</v>
      </c>
      <c r="S4">
        <f>[5]DATA!S4</f>
        <v>1426.1769999999999</v>
      </c>
      <c r="T4">
        <f>[5]DATA!T4</f>
        <v>1421.5889999999999</v>
      </c>
      <c r="U4">
        <f>[5]DATA!U4</f>
        <v>1456.453</v>
      </c>
      <c r="V4" s="288">
        <f>[5]DATA!V4</f>
        <v>1457.8240000000001</v>
      </c>
      <c r="W4" s="288">
        <f>[5]DATA!W4</f>
        <v>1466.894</v>
      </c>
      <c r="X4" s="288">
        <f>[5]DATA!X4</f>
        <v>1471.9190000000001</v>
      </c>
      <c r="Y4" s="288">
        <f>[5]DATA!Y4</f>
        <v>1482.7929999999999</v>
      </c>
      <c r="Z4" s="288">
        <f>[5]DATA!Z4</f>
        <v>1483.742</v>
      </c>
      <c r="AA4" s="288">
        <f>[5]DATA!AA4</f>
        <v>1520.125</v>
      </c>
      <c r="AB4" s="288">
        <f>[5]DATA!AB4</f>
        <v>1537.03</v>
      </c>
      <c r="AC4" s="288">
        <f>[5]DATA!AC4</f>
        <v>1550.788</v>
      </c>
      <c r="AD4" s="288">
        <f>[5]DATA!AD4</f>
        <v>1588.212</v>
      </c>
      <c r="AE4" s="288">
        <f>[5]DATA!AE4</f>
        <v>1596.4</v>
      </c>
      <c r="AF4" s="288">
        <f>[5]DATA!AF4</f>
        <v>1608.306</v>
      </c>
      <c r="AG4" s="288">
        <f>[5]DATA!AG4</f>
        <v>1610.77</v>
      </c>
      <c r="AH4">
        <f>[5]DATA!AH4</f>
        <v>1625.133</v>
      </c>
      <c r="AI4">
        <f>[5]DATA!AI4</f>
        <v>1621.634</v>
      </c>
      <c r="AJ4">
        <f>[5]DATA!AJ4</f>
        <v>1657.9480000000001</v>
      </c>
      <c r="AK4">
        <f>[5]DATA!AK4</f>
        <v>1662.2370000000001</v>
      </c>
      <c r="AL4">
        <f>[5]DATA!AL4</f>
        <v>1660.789</v>
      </c>
      <c r="AM4">
        <f>[5]DATA!AM4</f>
        <v>1672.1030000000001</v>
      </c>
      <c r="AN4">
        <f>[5]DATA!AN4</f>
        <v>1700.1780000000001</v>
      </c>
      <c r="AO4">
        <f>[5]DATA!AO4</f>
        <v>1702.712</v>
      </c>
      <c r="AP4">
        <f>[5]DATA!AP4</f>
        <v>1711.7550000000001</v>
      </c>
      <c r="AQ4">
        <f>[5]DATA!AQ4</f>
        <v>1728.8489999999999</v>
      </c>
      <c r="AR4">
        <f>[5]DATA!AR4</f>
        <v>1752.7739999999999</v>
      </c>
      <c r="AS4">
        <f>[5]DATA!AS4</f>
        <v>1737.7950000000001</v>
      </c>
      <c r="AT4">
        <f>[5]DATA!AT4</f>
        <v>1738.8109999999999</v>
      </c>
      <c r="AU4">
        <f>[5]DATA!AU4</f>
        <v>1741.511</v>
      </c>
      <c r="AV4">
        <f>[5]DATA!AV4</f>
        <v>1741.288</v>
      </c>
      <c r="AW4">
        <f>[5]DATA!AW4</f>
        <v>1741.057</v>
      </c>
      <c r="AX4">
        <f>[5]DATA!AX4</f>
        <v>1732.654</v>
      </c>
      <c r="AY4">
        <f>[5]DATA!AY4</f>
        <v>1739.77</v>
      </c>
      <c r="AZ4">
        <f>[5]DATA!AZ4</f>
        <v>1743.1210000000001</v>
      </c>
      <c r="BA4">
        <f>[5]DATA!BA4</f>
        <v>1748.635</v>
      </c>
      <c r="BB4">
        <f>[5]DATA!BB4</f>
        <v>1742.9839999999999</v>
      </c>
      <c r="BC4">
        <f>[5]DATA!BC4</f>
        <v>1791.981</v>
      </c>
      <c r="BD4">
        <f>[5]DATA!BD4</f>
        <v>1804.027</v>
      </c>
      <c r="BE4">
        <f>[5]DATA!BE4</f>
        <v>1795.578</v>
      </c>
      <c r="BF4">
        <f>[5]DATA!BF4</f>
        <v>1809.9929999999999</v>
      </c>
      <c r="BG4">
        <f>[5]DATA!BG4</f>
        <v>1818.86</v>
      </c>
      <c r="BH4">
        <f>[5]DATA!BH4</f>
        <v>1808.1849999999999</v>
      </c>
      <c r="BI4">
        <f>[5]DATA!BI4</f>
        <v>1823.5550000000001</v>
      </c>
      <c r="BJ4">
        <f>[5]DATA!BJ4</f>
        <v>1825.0640000000001</v>
      </c>
      <c r="BK4">
        <f>[5]DATA!BK4</f>
        <v>1871.864</v>
      </c>
      <c r="BL4">
        <f>[5]DATA!BL4</f>
        <v>0</v>
      </c>
      <c r="BM4">
        <f>[5]DATA!BM4</f>
        <v>0</v>
      </c>
      <c r="BN4">
        <f>[5]DATA!BN4</f>
        <v>0</v>
      </c>
      <c r="BO4">
        <f>[5]DATA!BO4</f>
        <v>0</v>
      </c>
      <c r="BP4">
        <f>[5]DATA!BP4</f>
        <v>0</v>
      </c>
      <c r="BQ4">
        <f>[5]DATA!BQ4</f>
        <v>0</v>
      </c>
      <c r="BR4">
        <f>[5]DATA!BR4</f>
        <v>0</v>
      </c>
      <c r="BS4">
        <f>[5]DATA!BS4</f>
        <v>0</v>
      </c>
      <c r="BT4">
        <f>[5]DATA!BT4</f>
        <v>0</v>
      </c>
      <c r="BU4">
        <f>[5]DATA!BU4</f>
        <v>0</v>
      </c>
      <c r="BV4">
        <f>[5]DATA!BV4</f>
        <v>0</v>
      </c>
      <c r="BW4">
        <f>[5]DATA!BW4</f>
        <v>0</v>
      </c>
      <c r="BX4">
        <f>[5]DATA!BX4</f>
        <v>0</v>
      </c>
    </row>
    <row r="5" spans="1:76">
      <c r="A5" s="287" t="s">
        <v>836</v>
      </c>
      <c r="B5">
        <f>[5]DATA!B5</f>
        <v>241.745</v>
      </c>
      <c r="C5">
        <f>[5]DATA!C5</f>
        <v>225.25700000000001</v>
      </c>
      <c r="D5">
        <f>[5]DATA!D5</f>
        <v>218.94800000000001</v>
      </c>
      <c r="E5">
        <f>[5]DATA!E5</f>
        <v>226.10499999999999</v>
      </c>
      <c r="F5">
        <f>[5]DATA!F5</f>
        <v>232.16800000000001</v>
      </c>
      <c r="G5">
        <f>[5]DATA!G5</f>
        <v>238.16499999999999</v>
      </c>
      <c r="H5">
        <f>[5]DATA!H5</f>
        <v>240.80500000000001</v>
      </c>
      <c r="I5">
        <f>[5]DATA!I5</f>
        <v>263.25200000000001</v>
      </c>
      <c r="J5">
        <f>[5]DATA!J5</f>
        <v>272.63600000000002</v>
      </c>
      <c r="K5">
        <f>[5]DATA!K5</f>
        <v>274.351</v>
      </c>
      <c r="L5">
        <f>[5]DATA!L5</f>
        <v>266.017</v>
      </c>
      <c r="M5">
        <f>[5]DATA!M5</f>
        <v>271.05500000000001</v>
      </c>
      <c r="N5">
        <f>[5]DATA!N5</f>
        <v>294.12400000000002</v>
      </c>
      <c r="O5">
        <f>[5]DATA!O5</f>
        <v>245.035</v>
      </c>
      <c r="P5">
        <f>[5]DATA!P5</f>
        <v>256.40600000000001</v>
      </c>
      <c r="Q5">
        <f>[5]DATA!Q5</f>
        <v>262.88799999999998</v>
      </c>
      <c r="R5">
        <f>[5]DATA!R5</f>
        <v>266.92700000000002</v>
      </c>
      <c r="S5">
        <f>[5]DATA!S5</f>
        <v>270.88900000000001</v>
      </c>
      <c r="T5">
        <f>[5]DATA!T5</f>
        <v>270.75900000000001</v>
      </c>
      <c r="U5">
        <f>[5]DATA!U5</f>
        <v>272.54000000000002</v>
      </c>
      <c r="V5" s="288">
        <f>[5]DATA!V5</f>
        <v>274.83199999999999</v>
      </c>
      <c r="W5" s="288">
        <f>[5]DATA!W5</f>
        <v>274.56200000000001</v>
      </c>
      <c r="X5" s="288">
        <f>[5]DATA!X5</f>
        <v>277.07299999999998</v>
      </c>
      <c r="Y5" s="288">
        <f>[5]DATA!Y5</f>
        <v>277.76400000000001</v>
      </c>
      <c r="Z5" s="288">
        <f>[5]DATA!Z5</f>
        <v>281.10000000000002</v>
      </c>
      <c r="AA5" s="288">
        <f>[5]DATA!AA5</f>
        <v>281.90100000000001</v>
      </c>
      <c r="AB5" s="288">
        <f>[5]DATA!AB5</f>
        <v>286.11099999999999</v>
      </c>
      <c r="AC5" s="288">
        <f>[5]DATA!AC5</f>
        <v>292.03699999999998</v>
      </c>
      <c r="AD5" s="288">
        <f>[5]DATA!AD5</f>
        <v>293.34699999999998</v>
      </c>
      <c r="AE5" s="288">
        <f>[5]DATA!AE5</f>
        <v>297.065</v>
      </c>
      <c r="AF5" s="288">
        <f>[5]DATA!AF5</f>
        <v>296.411</v>
      </c>
      <c r="AG5" s="288">
        <f>[5]DATA!AG5</f>
        <v>302.96499999999997</v>
      </c>
      <c r="AH5">
        <f>[5]DATA!AH5</f>
        <v>303.78300000000002</v>
      </c>
      <c r="AI5">
        <f>[5]DATA!AI5</f>
        <v>312.58699999999999</v>
      </c>
      <c r="AJ5">
        <f>[5]DATA!AJ5</f>
        <v>316.8</v>
      </c>
      <c r="AK5">
        <f>[5]DATA!AK5</f>
        <v>313.86799999999999</v>
      </c>
      <c r="AL5">
        <f>[5]DATA!AL5</f>
        <v>312.58600000000001</v>
      </c>
      <c r="AM5">
        <f>[5]DATA!AM5</f>
        <v>315.94200000000001</v>
      </c>
      <c r="AN5">
        <f>[5]DATA!AN5</f>
        <v>320.06700000000001</v>
      </c>
      <c r="AO5">
        <f>[5]DATA!AO5</f>
        <v>320.75</v>
      </c>
      <c r="AP5">
        <f>[5]DATA!AP5</f>
        <v>326.827</v>
      </c>
      <c r="AQ5">
        <f>[5]DATA!AQ5</f>
        <v>328.76400000000001</v>
      </c>
      <c r="AR5">
        <f>[5]DATA!AR5</f>
        <v>328.67</v>
      </c>
      <c r="AS5">
        <f>[5]DATA!AS5</f>
        <v>332.18099999999998</v>
      </c>
      <c r="AT5">
        <f>[5]DATA!AT5</f>
        <v>333.55700000000002</v>
      </c>
      <c r="AU5">
        <f>[5]DATA!AU5</f>
        <v>331.63600000000002</v>
      </c>
      <c r="AV5">
        <f>[5]DATA!AV5</f>
        <v>336.173</v>
      </c>
      <c r="AW5">
        <f>[5]DATA!AW5</f>
        <v>333.18900000000002</v>
      </c>
      <c r="AX5">
        <f>[5]DATA!AX5</f>
        <v>335.73</v>
      </c>
      <c r="AY5">
        <f>[5]DATA!AY5</f>
        <v>331.536</v>
      </c>
      <c r="AZ5">
        <f>[5]DATA!AZ5</f>
        <v>326.52199999999999</v>
      </c>
      <c r="BA5">
        <f>[5]DATA!BA5</f>
        <v>333.09199999999998</v>
      </c>
      <c r="BB5">
        <f>[5]DATA!BB5</f>
        <v>331.55599999999998</v>
      </c>
      <c r="BC5">
        <f>[5]DATA!BC5</f>
        <v>339.03300000000002</v>
      </c>
      <c r="BD5">
        <f>[5]DATA!BD5</f>
        <v>339.06200000000001</v>
      </c>
      <c r="BE5">
        <f>[5]DATA!BE5</f>
        <v>349.392</v>
      </c>
      <c r="BF5">
        <f>[5]DATA!BF5</f>
        <v>351.84699999999998</v>
      </c>
      <c r="BG5">
        <f>[5]DATA!BG5</f>
        <v>353.524</v>
      </c>
      <c r="BH5">
        <f>[5]DATA!BH5</f>
        <v>354.97</v>
      </c>
      <c r="BI5">
        <f>[5]DATA!BI5</f>
        <v>352.19499999999999</v>
      </c>
      <c r="BJ5">
        <f>[5]DATA!BJ5</f>
        <v>352.97500000000002</v>
      </c>
      <c r="BK5">
        <f>[5]DATA!BK5</f>
        <v>373.964</v>
      </c>
      <c r="BL5">
        <f>[5]DATA!BL5</f>
        <v>0</v>
      </c>
      <c r="BM5">
        <f>[5]DATA!BM5</f>
        <v>0</v>
      </c>
      <c r="BN5">
        <f>[5]DATA!BN5</f>
        <v>0</v>
      </c>
      <c r="BO5">
        <f>[5]DATA!BO5</f>
        <v>0</v>
      </c>
      <c r="BP5">
        <f>[5]DATA!BP5</f>
        <v>0</v>
      </c>
      <c r="BQ5">
        <f>[5]DATA!BQ5</f>
        <v>0</v>
      </c>
      <c r="BR5">
        <f>[5]DATA!BR5</f>
        <v>0</v>
      </c>
      <c r="BS5">
        <f>[5]DATA!BS5</f>
        <v>0</v>
      </c>
      <c r="BT5">
        <f>[5]DATA!BT5</f>
        <v>0</v>
      </c>
      <c r="BU5">
        <f>[5]DATA!BU5</f>
        <v>0</v>
      </c>
      <c r="BV5">
        <f>[5]DATA!BV5</f>
        <v>0</v>
      </c>
      <c r="BW5">
        <f>[5]DATA!BW5</f>
        <v>0</v>
      </c>
      <c r="BX5">
        <f>[5]DATA!BX5</f>
        <v>0</v>
      </c>
    </row>
    <row r="6" spans="1:76">
      <c r="A6" s="287" t="s">
        <v>837</v>
      </c>
      <c r="B6">
        <f>[5]DATA!B6</f>
        <v>136.19999999999999</v>
      </c>
      <c r="C6">
        <f>[5]DATA!C6</f>
        <v>126.511</v>
      </c>
      <c r="D6">
        <f>[5]DATA!D6</f>
        <v>122.42100000000001</v>
      </c>
      <c r="E6">
        <f>[5]DATA!E6</f>
        <v>109.741</v>
      </c>
      <c r="F6">
        <f>[5]DATA!F6</f>
        <v>111.733</v>
      </c>
      <c r="G6">
        <f>[5]DATA!G6</f>
        <v>116.452</v>
      </c>
      <c r="H6">
        <f>[5]DATA!H6</f>
        <v>119.191</v>
      </c>
      <c r="I6">
        <f>[5]DATA!I6</f>
        <v>118.194</v>
      </c>
      <c r="J6">
        <f>[5]DATA!J6</f>
        <v>113.982</v>
      </c>
      <c r="K6">
        <f>[5]DATA!K6</f>
        <v>106.101</v>
      </c>
      <c r="L6">
        <f>[5]DATA!L6</f>
        <v>109.782</v>
      </c>
      <c r="M6">
        <f>[5]DATA!M6</f>
        <v>105.473</v>
      </c>
      <c r="N6">
        <f>[5]DATA!N6</f>
        <v>111.324</v>
      </c>
      <c r="O6">
        <f>[5]DATA!O6</f>
        <v>196.59100000000001</v>
      </c>
      <c r="P6">
        <f>[5]DATA!P6</f>
        <v>109.727</v>
      </c>
      <c r="Q6">
        <f>[5]DATA!Q6</f>
        <v>107.928</v>
      </c>
      <c r="R6">
        <f>[5]DATA!R6</f>
        <v>123.057</v>
      </c>
      <c r="S6">
        <f>[5]DATA!S6</f>
        <v>127.337</v>
      </c>
      <c r="T6">
        <f>[5]DATA!T6</f>
        <v>131.78800000000001</v>
      </c>
      <c r="U6">
        <f>[5]DATA!U6</f>
        <v>128.61799999999999</v>
      </c>
      <c r="V6" s="288">
        <f>[5]DATA!V6</f>
        <v>130.59800000000001</v>
      </c>
      <c r="W6" s="288">
        <f>[5]DATA!W6</f>
        <v>129.49299999999999</v>
      </c>
      <c r="X6" s="288">
        <f>[5]DATA!X6</f>
        <v>136.39599999999999</v>
      </c>
      <c r="Y6" s="288">
        <f>[5]DATA!Y6</f>
        <v>139.732</v>
      </c>
      <c r="Z6" s="288">
        <f>[5]DATA!Z6</f>
        <v>138.80000000000001</v>
      </c>
      <c r="AA6" s="288">
        <f>[5]DATA!AA6</f>
        <v>142.863</v>
      </c>
      <c r="AB6" s="288">
        <f>[5]DATA!AB6</f>
        <v>147.15600000000001</v>
      </c>
      <c r="AC6" s="288">
        <f>[5]DATA!AC6</f>
        <v>145.535</v>
      </c>
      <c r="AD6" s="288">
        <f>[5]DATA!AD6</f>
        <v>146.44900000000001</v>
      </c>
      <c r="AE6" s="288">
        <f>[5]DATA!AE6</f>
        <v>148.59399999999999</v>
      </c>
      <c r="AF6" s="288">
        <f>[5]DATA!AF6</f>
        <v>148.79300000000001</v>
      </c>
      <c r="AG6" s="288">
        <f>[5]DATA!AG6</f>
        <v>150.20699999999999</v>
      </c>
      <c r="AH6">
        <f>[5]DATA!AH6</f>
        <v>148.685</v>
      </c>
      <c r="AI6">
        <f>[5]DATA!AI6</f>
        <v>146.85400000000001</v>
      </c>
      <c r="AJ6">
        <f>[5]DATA!AJ6</f>
        <v>145.01599999999999</v>
      </c>
      <c r="AK6">
        <f>[5]DATA!AK6</f>
        <v>146.24</v>
      </c>
      <c r="AL6">
        <f>[5]DATA!AL6</f>
        <v>144.285</v>
      </c>
      <c r="AM6">
        <f>[5]DATA!AM6</f>
        <v>145.13399999999999</v>
      </c>
      <c r="AN6">
        <f>[5]DATA!AN6</f>
        <v>143.63800000000001</v>
      </c>
      <c r="AO6">
        <f>[5]DATA!AO6</f>
        <v>143.58099999999999</v>
      </c>
      <c r="AP6">
        <f>[5]DATA!AP6</f>
        <v>140.09899999999999</v>
      </c>
      <c r="AQ6">
        <f>[5]DATA!AQ6</f>
        <v>141.465</v>
      </c>
      <c r="AR6">
        <f>[5]DATA!AR6</f>
        <v>141.88900000000001</v>
      </c>
      <c r="AS6">
        <f>[5]DATA!AS6</f>
        <v>140.80000000000001</v>
      </c>
      <c r="AT6">
        <f>[5]DATA!AT6</f>
        <v>140.16</v>
      </c>
      <c r="AU6">
        <f>[5]DATA!AU6</f>
        <v>137.68799999999999</v>
      </c>
      <c r="AV6">
        <f>[5]DATA!AV6</f>
        <v>138.99299999999999</v>
      </c>
      <c r="AW6">
        <f>[5]DATA!AW6</f>
        <v>137.459</v>
      </c>
      <c r="AX6">
        <f>[5]DATA!AX6</f>
        <v>136.172</v>
      </c>
      <c r="AY6">
        <f>[5]DATA!AY6</f>
        <v>139.33199999999999</v>
      </c>
      <c r="AZ6">
        <f>[5]DATA!AZ6</f>
        <v>156.33199999999999</v>
      </c>
      <c r="BA6">
        <f>[5]DATA!BA6</f>
        <v>157.72200000000001</v>
      </c>
      <c r="BB6">
        <f>[5]DATA!BB6</f>
        <v>159.83699999999999</v>
      </c>
      <c r="BC6">
        <f>[5]DATA!BC6</f>
        <v>159.58500000000001</v>
      </c>
      <c r="BD6">
        <f>[5]DATA!BD6</f>
        <v>157.22200000000001</v>
      </c>
      <c r="BE6">
        <f>[5]DATA!BE6</f>
        <v>158.91</v>
      </c>
      <c r="BF6">
        <f>[5]DATA!BF6</f>
        <v>162.11699999999999</v>
      </c>
      <c r="BG6">
        <f>[5]DATA!BG6</f>
        <v>160.608</v>
      </c>
      <c r="BH6">
        <f>[5]DATA!BH6</f>
        <v>160.05000000000001</v>
      </c>
      <c r="BI6">
        <f>[5]DATA!BI6</f>
        <v>159.69499999999999</v>
      </c>
      <c r="BJ6">
        <f>[5]DATA!BJ6</f>
        <v>162.6</v>
      </c>
      <c r="BK6">
        <f>[5]DATA!BK6</f>
        <v>170.22499999999999</v>
      </c>
      <c r="BL6">
        <f>[5]DATA!BL6</f>
        <v>0</v>
      </c>
      <c r="BM6">
        <f>[5]DATA!BM6</f>
        <v>0</v>
      </c>
      <c r="BN6">
        <f>[5]DATA!BN6</f>
        <v>0</v>
      </c>
      <c r="BO6">
        <f>[5]DATA!BO6</f>
        <v>0</v>
      </c>
      <c r="BP6">
        <f>[5]DATA!BP6</f>
        <v>0</v>
      </c>
      <c r="BQ6">
        <f>[5]DATA!BQ6</f>
        <v>0</v>
      </c>
      <c r="BR6">
        <f>[5]DATA!BR6</f>
        <v>0</v>
      </c>
      <c r="BS6">
        <f>[5]DATA!BS6</f>
        <v>0</v>
      </c>
      <c r="BT6">
        <f>[5]DATA!BT6</f>
        <v>0</v>
      </c>
      <c r="BU6">
        <f>[5]DATA!BU6</f>
        <v>0</v>
      </c>
      <c r="BV6">
        <f>[5]DATA!BV6</f>
        <v>0</v>
      </c>
      <c r="BW6">
        <f>[5]DATA!BW6</f>
        <v>0</v>
      </c>
      <c r="BX6">
        <f>[5]DATA!BX6</f>
        <v>0</v>
      </c>
    </row>
    <row r="7" spans="1:76">
      <c r="A7" s="287" t="s">
        <v>838</v>
      </c>
      <c r="B7">
        <f>[5]DATA!B7</f>
        <v>82.34</v>
      </c>
      <c r="C7">
        <f>[5]DATA!C7</f>
        <v>78.885999999999996</v>
      </c>
      <c r="D7">
        <f>[5]DATA!D7</f>
        <v>80.718999999999994</v>
      </c>
      <c r="E7">
        <f>[5]DATA!E7</f>
        <v>73.150999999999996</v>
      </c>
      <c r="F7">
        <f>[5]DATA!F7</f>
        <v>74.884</v>
      </c>
      <c r="G7">
        <f>[5]DATA!G7</f>
        <v>76.975999999999999</v>
      </c>
      <c r="H7">
        <f>[5]DATA!H7</f>
        <v>79.296999999999997</v>
      </c>
      <c r="I7">
        <f>[5]DATA!I7</f>
        <v>90.558000000000007</v>
      </c>
      <c r="J7">
        <f>[5]DATA!J7</f>
        <v>89.668000000000006</v>
      </c>
      <c r="K7">
        <f>[5]DATA!K7</f>
        <v>89.1</v>
      </c>
      <c r="L7">
        <f>[5]DATA!L7</f>
        <v>88.617000000000004</v>
      </c>
      <c r="M7">
        <f>[5]DATA!M7</f>
        <v>81.667000000000002</v>
      </c>
      <c r="N7">
        <f>[5]DATA!N7</f>
        <v>88.013999999999996</v>
      </c>
      <c r="O7">
        <f>[5]DATA!O7</f>
        <v>78.584999999999994</v>
      </c>
      <c r="P7">
        <f>[5]DATA!P7</f>
        <v>87.072999999999993</v>
      </c>
      <c r="Q7">
        <f>[5]DATA!Q7</f>
        <v>87.144000000000005</v>
      </c>
      <c r="R7">
        <f>[5]DATA!R7</f>
        <v>93.025999999999996</v>
      </c>
      <c r="S7">
        <f>[5]DATA!S7</f>
        <v>97.492000000000004</v>
      </c>
      <c r="T7">
        <f>[5]DATA!T7</f>
        <v>97.992000000000004</v>
      </c>
      <c r="U7">
        <f>[5]DATA!U7</f>
        <v>99.695999999999998</v>
      </c>
      <c r="V7" s="288">
        <f>[5]DATA!V7</f>
        <v>95.230999999999995</v>
      </c>
      <c r="W7" s="288">
        <f>[5]DATA!W7</f>
        <v>101.67</v>
      </c>
      <c r="X7" s="288">
        <f>[5]DATA!X7</f>
        <v>104.556</v>
      </c>
      <c r="Y7" s="288">
        <f>[5]DATA!Y7</f>
        <v>103.137</v>
      </c>
      <c r="Z7" s="288">
        <f>[5]DATA!Z7</f>
        <v>104.691</v>
      </c>
      <c r="AA7" s="288">
        <f>[5]DATA!AA7</f>
        <v>105.06100000000001</v>
      </c>
      <c r="AB7" s="288">
        <f>[5]DATA!AB7</f>
        <v>105.715</v>
      </c>
      <c r="AC7" s="288">
        <f>[5]DATA!AC7</f>
        <v>100.69799999999999</v>
      </c>
      <c r="AD7" s="288">
        <f>[5]DATA!AD7</f>
        <v>110.39700000000001</v>
      </c>
      <c r="AE7" s="288">
        <f>[5]DATA!AE7</f>
        <v>109.187</v>
      </c>
      <c r="AF7" s="288">
        <f>[5]DATA!AF7</f>
        <v>111.68600000000001</v>
      </c>
      <c r="AG7" s="288">
        <f>[5]DATA!AG7</f>
        <v>108.23399999999999</v>
      </c>
      <c r="AH7">
        <f>[5]DATA!AH7</f>
        <v>106.88</v>
      </c>
      <c r="AI7">
        <f>[5]DATA!AI7</f>
        <v>108.36799999999999</v>
      </c>
      <c r="AJ7">
        <f>[5]DATA!AJ7</f>
        <v>106.26600000000001</v>
      </c>
      <c r="AK7">
        <f>[5]DATA!AK7</f>
        <v>111.369</v>
      </c>
      <c r="AL7">
        <f>[5]DATA!AL7</f>
        <v>114.28700000000001</v>
      </c>
      <c r="AM7">
        <f>[5]DATA!AM7</f>
        <v>113.905</v>
      </c>
      <c r="AN7">
        <f>[5]DATA!AN7</f>
        <v>107.348</v>
      </c>
      <c r="AO7">
        <f>[5]DATA!AO7</f>
        <v>106.19499999999999</v>
      </c>
      <c r="AP7">
        <f>[5]DATA!AP7</f>
        <v>107.827</v>
      </c>
      <c r="AQ7">
        <f>[5]DATA!AQ7</f>
        <v>107.962</v>
      </c>
      <c r="AR7">
        <f>[5]DATA!AR7</f>
        <v>109.649</v>
      </c>
      <c r="AS7">
        <f>[5]DATA!AS7</f>
        <v>106.361</v>
      </c>
      <c r="AT7">
        <f>[5]DATA!AT7</f>
        <v>105.336</v>
      </c>
      <c r="AU7">
        <f>[5]DATA!AU7</f>
        <v>99.63</v>
      </c>
      <c r="AV7">
        <f>[5]DATA!AV7</f>
        <v>101.40600000000001</v>
      </c>
      <c r="AW7">
        <f>[5]DATA!AW7</f>
        <v>102.96599999999999</v>
      </c>
      <c r="AX7">
        <f>[5]DATA!AX7</f>
        <v>103.66200000000001</v>
      </c>
      <c r="AY7">
        <f>[5]DATA!AY7</f>
        <v>102.196</v>
      </c>
      <c r="AZ7">
        <f>[5]DATA!AZ7</f>
        <v>109.19499999999999</v>
      </c>
      <c r="BA7">
        <f>[5]DATA!BA7</f>
        <v>110.1</v>
      </c>
      <c r="BB7">
        <f>[5]DATA!BB7</f>
        <v>109.334</v>
      </c>
      <c r="BC7">
        <f>[5]DATA!BC7</f>
        <v>103.377</v>
      </c>
      <c r="BD7">
        <f>[5]DATA!BD7</f>
        <v>104.506</v>
      </c>
      <c r="BE7">
        <f>[5]DATA!BE7</f>
        <v>103.61799999999999</v>
      </c>
      <c r="BF7">
        <f>[5]DATA!BF7</f>
        <v>108.242</v>
      </c>
      <c r="BG7">
        <f>[5]DATA!BG7</f>
        <v>108.967</v>
      </c>
      <c r="BH7">
        <f>[5]DATA!BH7</f>
        <v>107.605</v>
      </c>
      <c r="BI7">
        <f>[5]DATA!BI7</f>
        <v>106.42</v>
      </c>
      <c r="BJ7">
        <f>[5]DATA!BJ7</f>
        <v>106.56</v>
      </c>
      <c r="BK7">
        <f>[5]DATA!BK7</f>
        <v>117.041</v>
      </c>
      <c r="BL7">
        <f>[5]DATA!BL7</f>
        <v>0</v>
      </c>
      <c r="BM7">
        <f>[5]DATA!BM7</f>
        <v>0</v>
      </c>
      <c r="BN7">
        <f>[5]DATA!BN7</f>
        <v>0</v>
      </c>
      <c r="BO7">
        <f>[5]DATA!BO7</f>
        <v>0</v>
      </c>
      <c r="BP7">
        <f>[5]DATA!BP7</f>
        <v>0</v>
      </c>
      <c r="BQ7">
        <f>[5]DATA!BQ7</f>
        <v>0</v>
      </c>
      <c r="BR7">
        <f>[5]DATA!BR7</f>
        <v>0</v>
      </c>
      <c r="BS7">
        <f>[5]DATA!BS7</f>
        <v>0</v>
      </c>
      <c r="BT7">
        <f>[5]DATA!BT7</f>
        <v>0</v>
      </c>
      <c r="BU7">
        <f>[5]DATA!BU7</f>
        <v>0</v>
      </c>
      <c r="BV7">
        <f>[5]DATA!BV7</f>
        <v>0</v>
      </c>
      <c r="BW7">
        <f>[5]DATA!BW7</f>
        <v>0</v>
      </c>
      <c r="BX7">
        <f>[5]DATA!BX7</f>
        <v>0</v>
      </c>
    </row>
    <row r="8" spans="1:76">
      <c r="A8" s="287" t="s">
        <v>839</v>
      </c>
      <c r="B8">
        <f>[5]DATA!B8</f>
        <v>153.18</v>
      </c>
      <c r="C8">
        <f>[5]DATA!C8</f>
        <v>152.94399999999999</v>
      </c>
      <c r="D8">
        <f>[5]DATA!D8</f>
        <v>149.31399999999999</v>
      </c>
      <c r="E8">
        <f>[5]DATA!E8</f>
        <v>152.44</v>
      </c>
      <c r="F8">
        <f>[5]DATA!F8</f>
        <v>160.73599999999999</v>
      </c>
      <c r="G8">
        <f>[5]DATA!G8</f>
        <v>158.00800000000001</v>
      </c>
      <c r="H8">
        <f>[5]DATA!H8</f>
        <v>165.803</v>
      </c>
      <c r="I8">
        <f>[5]DATA!I8</f>
        <v>158.97900000000001</v>
      </c>
      <c r="J8">
        <f>[5]DATA!J8</f>
        <v>157.446</v>
      </c>
      <c r="K8">
        <f>[5]DATA!K8</f>
        <v>159.595</v>
      </c>
      <c r="L8">
        <f>[5]DATA!L8</f>
        <v>163.697</v>
      </c>
      <c r="M8">
        <f>[5]DATA!M8</f>
        <v>165.601</v>
      </c>
      <c r="N8">
        <f>[5]DATA!N8</f>
        <v>170.958</v>
      </c>
      <c r="O8">
        <f>[5]DATA!O8</f>
        <v>159.57</v>
      </c>
      <c r="P8">
        <f>[5]DATA!P8</f>
        <v>165.428</v>
      </c>
      <c r="Q8">
        <f>[5]DATA!Q8</f>
        <v>167.70699999999999</v>
      </c>
      <c r="R8">
        <f>[5]DATA!R8</f>
        <v>186.13</v>
      </c>
      <c r="S8">
        <f>[5]DATA!S8</f>
        <v>188.49299999999999</v>
      </c>
      <c r="T8">
        <f>[5]DATA!T8</f>
        <v>189.80199999999999</v>
      </c>
      <c r="U8">
        <f>[5]DATA!U8</f>
        <v>191.02799999999999</v>
      </c>
      <c r="V8" s="288">
        <f>[5]DATA!V8</f>
        <v>193.21700000000001</v>
      </c>
      <c r="W8" s="288">
        <f>[5]DATA!W8</f>
        <v>192.30600000000001</v>
      </c>
      <c r="X8" s="288">
        <f>[5]DATA!X8</f>
        <v>190.92599999999999</v>
      </c>
      <c r="Y8" s="288">
        <f>[5]DATA!Y8</f>
        <v>193.84899999999999</v>
      </c>
      <c r="Z8" s="288">
        <f>[5]DATA!Z8</f>
        <v>196.82400000000001</v>
      </c>
      <c r="AA8" s="288">
        <f>[5]DATA!AA8</f>
        <v>202.03299999999999</v>
      </c>
      <c r="AB8" s="288">
        <f>[5]DATA!AB8</f>
        <v>201.62299999999999</v>
      </c>
      <c r="AC8" s="288">
        <f>[5]DATA!AC8</f>
        <v>202.602</v>
      </c>
      <c r="AD8" s="288">
        <f>[5]DATA!AD8</f>
        <v>207.673</v>
      </c>
      <c r="AE8" s="288">
        <f>[5]DATA!AE8</f>
        <v>204.91200000000001</v>
      </c>
      <c r="AF8" s="288">
        <f>[5]DATA!AF8</f>
        <v>209.922</v>
      </c>
      <c r="AG8" s="288">
        <f>[5]DATA!AG8</f>
        <v>209.03899999999999</v>
      </c>
      <c r="AH8">
        <f>[5]DATA!AH8</f>
        <v>210.41</v>
      </c>
      <c r="AI8">
        <f>[5]DATA!AI8</f>
        <v>212.18299999999999</v>
      </c>
      <c r="AJ8">
        <f>[5]DATA!AJ8</f>
        <v>214.791</v>
      </c>
      <c r="AK8">
        <f>[5]DATA!AK8</f>
        <v>219.52699999999999</v>
      </c>
      <c r="AL8">
        <f>[5]DATA!AL8</f>
        <v>212.84700000000001</v>
      </c>
      <c r="AM8">
        <f>[5]DATA!AM8</f>
        <v>219.79900000000001</v>
      </c>
      <c r="AN8">
        <f>[5]DATA!AN8</f>
        <v>223.15100000000001</v>
      </c>
      <c r="AO8">
        <f>[5]DATA!AO8</f>
        <v>227.267</v>
      </c>
      <c r="AP8">
        <f>[5]DATA!AP8</f>
        <v>232.72</v>
      </c>
      <c r="AQ8">
        <f>[5]DATA!AQ8</f>
        <v>234.00399999999999</v>
      </c>
      <c r="AR8">
        <f>[5]DATA!AR8</f>
        <v>236.49100000000001</v>
      </c>
      <c r="AS8">
        <f>[5]DATA!AS8</f>
        <v>239.75800000000001</v>
      </c>
      <c r="AT8">
        <f>[5]DATA!AT8</f>
        <v>237.16399999999999</v>
      </c>
      <c r="AU8">
        <f>[5]DATA!AU8</f>
        <v>234.76300000000001</v>
      </c>
      <c r="AV8">
        <f>[5]DATA!AV8</f>
        <v>235.428</v>
      </c>
      <c r="AW8">
        <f>[5]DATA!AW8</f>
        <v>239.43899999999999</v>
      </c>
      <c r="AX8">
        <f>[5]DATA!AX8</f>
        <v>242.16399999999999</v>
      </c>
      <c r="AY8">
        <f>[5]DATA!AY8</f>
        <v>238.03399999999999</v>
      </c>
      <c r="AZ8">
        <f>[5]DATA!AZ8</f>
        <v>236.89400000000001</v>
      </c>
      <c r="BA8">
        <f>[5]DATA!BA8</f>
        <v>238.83199999999999</v>
      </c>
      <c r="BB8">
        <f>[5]DATA!BB8</f>
        <v>234.16</v>
      </c>
      <c r="BC8">
        <f>[5]DATA!BC8</f>
        <v>240.435</v>
      </c>
      <c r="BD8">
        <f>[5]DATA!BD8</f>
        <v>242.726</v>
      </c>
      <c r="BE8">
        <f>[5]DATA!BE8</f>
        <v>243.02199999999999</v>
      </c>
      <c r="BF8">
        <f>[5]DATA!BF8</f>
        <v>246.28800000000001</v>
      </c>
      <c r="BG8">
        <f>[5]DATA!BG8</f>
        <v>244.90199999999999</v>
      </c>
      <c r="BH8">
        <f>[5]DATA!BH8</f>
        <v>242.13</v>
      </c>
      <c r="BI8">
        <f>[5]DATA!BI8</f>
        <v>246.45500000000001</v>
      </c>
      <c r="BJ8">
        <f>[5]DATA!BJ8</f>
        <v>245.98500000000001</v>
      </c>
      <c r="BK8">
        <f>[5]DATA!BK8</f>
        <v>249.42099999999999</v>
      </c>
      <c r="BL8">
        <f>[5]DATA!BL8</f>
        <v>0</v>
      </c>
      <c r="BM8">
        <f>[5]DATA!BM8</f>
        <v>0</v>
      </c>
      <c r="BN8">
        <f>[5]DATA!BN8</f>
        <v>0</v>
      </c>
      <c r="BO8">
        <f>[5]DATA!BO8</f>
        <v>0</v>
      </c>
      <c r="BP8">
        <f>[5]DATA!BP8</f>
        <v>0</v>
      </c>
      <c r="BQ8">
        <f>[5]DATA!BQ8</f>
        <v>0</v>
      </c>
      <c r="BR8">
        <f>[5]DATA!BR8</f>
        <v>0</v>
      </c>
      <c r="BS8">
        <f>[5]DATA!BS8</f>
        <v>0</v>
      </c>
      <c r="BT8">
        <f>[5]DATA!BT8</f>
        <v>0</v>
      </c>
      <c r="BU8">
        <f>[5]DATA!BU8</f>
        <v>0</v>
      </c>
      <c r="BV8">
        <f>[5]DATA!BV8</f>
        <v>0</v>
      </c>
      <c r="BW8">
        <f>[5]DATA!BW8</f>
        <v>0</v>
      </c>
      <c r="BX8">
        <f>[5]DATA!BX8</f>
        <v>0</v>
      </c>
    </row>
    <row r="9" spans="1:76">
      <c r="A9" s="287" t="s">
        <v>840</v>
      </c>
      <c r="B9">
        <f>[5]DATA!B9</f>
        <v>191.39500000000001</v>
      </c>
      <c r="C9">
        <f>[5]DATA!C9</f>
        <v>200.20699999999999</v>
      </c>
      <c r="D9">
        <f>[5]DATA!D9</f>
        <v>186.52799999999999</v>
      </c>
      <c r="E9">
        <f>[5]DATA!E9</f>
        <v>193.917</v>
      </c>
      <c r="F9">
        <f>[5]DATA!F9</f>
        <v>200.97399999999999</v>
      </c>
      <c r="G9">
        <f>[5]DATA!G9</f>
        <v>197.732</v>
      </c>
      <c r="H9">
        <f>[5]DATA!H9</f>
        <v>206.01599999999999</v>
      </c>
      <c r="I9">
        <f>[5]DATA!I9</f>
        <v>178.697</v>
      </c>
      <c r="J9">
        <f>[5]DATA!J9</f>
        <v>182.67</v>
      </c>
      <c r="K9">
        <f>[5]DATA!K9</f>
        <v>185.20599999999999</v>
      </c>
      <c r="L9">
        <f>[5]DATA!L9</f>
        <v>186.2</v>
      </c>
      <c r="M9">
        <f>[5]DATA!M9</f>
        <v>199.86199999999999</v>
      </c>
      <c r="N9">
        <f>[5]DATA!N9</f>
        <v>197.357</v>
      </c>
      <c r="O9">
        <f>[5]DATA!O9</f>
        <v>194.02099999999999</v>
      </c>
      <c r="P9">
        <f>[5]DATA!P9</f>
        <v>210.40199999999999</v>
      </c>
      <c r="Q9">
        <f>[5]DATA!Q9</f>
        <v>218.31</v>
      </c>
      <c r="R9">
        <f>[5]DATA!R9</f>
        <v>210.15600000000001</v>
      </c>
      <c r="S9">
        <f>[5]DATA!S9</f>
        <v>211.67699999999999</v>
      </c>
      <c r="T9">
        <f>[5]DATA!T9</f>
        <v>212.7</v>
      </c>
      <c r="U9">
        <f>[5]DATA!U9</f>
        <v>213.875</v>
      </c>
      <c r="V9" s="288">
        <f>[5]DATA!V9</f>
        <v>215.85300000000001</v>
      </c>
      <c r="W9" s="288">
        <f>[5]DATA!W9</f>
        <v>215.221</v>
      </c>
      <c r="X9" s="288">
        <f>[5]DATA!X9</f>
        <v>214.08199999999999</v>
      </c>
      <c r="Y9" s="288">
        <f>[5]DATA!Y9</f>
        <v>217.095</v>
      </c>
      <c r="Z9" s="288">
        <f>[5]DATA!Z9</f>
        <v>219.887</v>
      </c>
      <c r="AA9" s="288">
        <f>[5]DATA!AA9</f>
        <v>225.17400000000001</v>
      </c>
      <c r="AB9" s="288">
        <f>[5]DATA!AB9</f>
        <v>225.01</v>
      </c>
      <c r="AC9" s="288">
        <f>[5]DATA!AC9</f>
        <v>226.636</v>
      </c>
      <c r="AD9" s="288">
        <f>[5]DATA!AD9</f>
        <v>233.029</v>
      </c>
      <c r="AE9" s="288">
        <f>[5]DATA!AE9</f>
        <v>230.27099999999999</v>
      </c>
      <c r="AF9" s="288">
        <f>[5]DATA!AF9</f>
        <v>235.167</v>
      </c>
      <c r="AG9" s="288">
        <f>[5]DATA!AG9</f>
        <v>234.72</v>
      </c>
      <c r="AH9">
        <f>[5]DATA!AH9</f>
        <v>235.65799999999999</v>
      </c>
      <c r="AI9">
        <f>[5]DATA!AI9</f>
        <v>237.26599999999999</v>
      </c>
      <c r="AJ9">
        <f>[5]DATA!AJ9</f>
        <v>239.417</v>
      </c>
      <c r="AK9">
        <f>[5]DATA!AK9</f>
        <v>244.029</v>
      </c>
      <c r="AL9">
        <f>[5]DATA!AL9</f>
        <v>237.66</v>
      </c>
      <c r="AM9">
        <f>[5]DATA!AM9</f>
        <v>244.26599999999999</v>
      </c>
      <c r="AN9">
        <f>[5]DATA!AN9</f>
        <v>248.12899999999999</v>
      </c>
      <c r="AO9">
        <f>[5]DATA!AO9</f>
        <v>252.321</v>
      </c>
      <c r="AP9">
        <f>[5]DATA!AP9</f>
        <v>257.55500000000001</v>
      </c>
      <c r="AQ9">
        <f>[5]DATA!AQ9</f>
        <v>258.75200000000001</v>
      </c>
      <c r="AR9">
        <f>[5]DATA!AR9</f>
        <v>261.334</v>
      </c>
      <c r="AS9">
        <f>[5]DATA!AS9</f>
        <v>264.38499999999999</v>
      </c>
      <c r="AT9">
        <f>[5]DATA!AT9</f>
        <v>262.09399999999999</v>
      </c>
      <c r="AU9">
        <f>[5]DATA!AU9</f>
        <v>261.971</v>
      </c>
      <c r="AV9">
        <f>[5]DATA!AV9</f>
        <v>262.67200000000003</v>
      </c>
      <c r="AW9">
        <f>[5]DATA!AW9</f>
        <v>266.53899999999999</v>
      </c>
      <c r="AX9">
        <f>[5]DATA!AX9</f>
        <v>269.084</v>
      </c>
      <c r="AY9">
        <f>[5]DATA!AY9</f>
        <v>265.00599999999997</v>
      </c>
      <c r="AZ9">
        <f>[5]DATA!AZ9</f>
        <v>263.654</v>
      </c>
      <c r="BA9">
        <f>[5]DATA!BA9</f>
        <v>265.71100000000001</v>
      </c>
      <c r="BB9">
        <f>[5]DATA!BB9</f>
        <v>261.03100000000001</v>
      </c>
      <c r="BC9">
        <f>[5]DATA!BC9</f>
        <v>267.41800000000001</v>
      </c>
      <c r="BD9">
        <f>[5]DATA!BD9</f>
        <v>269.92599999999999</v>
      </c>
      <c r="BE9">
        <f>[5]DATA!BE9</f>
        <v>265.41300000000001</v>
      </c>
      <c r="BF9">
        <f>[5]DATA!BF9</f>
        <v>269.428</v>
      </c>
      <c r="BG9">
        <f>[5]DATA!BG9</f>
        <v>267.94</v>
      </c>
      <c r="BH9">
        <f>[5]DATA!BH9</f>
        <v>265.52999999999997</v>
      </c>
      <c r="BI9">
        <f>[5]DATA!BI9</f>
        <v>269.68</v>
      </c>
      <c r="BJ9">
        <f>[5]DATA!BJ9</f>
        <v>269.71800000000002</v>
      </c>
      <c r="BK9">
        <f>[5]DATA!BK9</f>
        <v>272.291</v>
      </c>
      <c r="BL9">
        <f>[5]DATA!BL9</f>
        <v>0</v>
      </c>
      <c r="BM9">
        <f>[5]DATA!BM9</f>
        <v>0</v>
      </c>
      <c r="BN9">
        <f>[5]DATA!BN9</f>
        <v>0</v>
      </c>
      <c r="BO9">
        <f>[5]DATA!BO9</f>
        <v>0</v>
      </c>
      <c r="BP9">
        <f>[5]DATA!BP9</f>
        <v>0</v>
      </c>
      <c r="BQ9">
        <f>[5]DATA!BQ9</f>
        <v>0</v>
      </c>
      <c r="BR9">
        <f>[5]DATA!BR9</f>
        <v>0</v>
      </c>
      <c r="BS9">
        <f>[5]DATA!BS9</f>
        <v>0</v>
      </c>
      <c r="BT9">
        <f>[5]DATA!BT9</f>
        <v>0</v>
      </c>
      <c r="BU9">
        <f>[5]DATA!BU9</f>
        <v>0</v>
      </c>
      <c r="BV9">
        <f>[5]DATA!BV9</f>
        <v>0</v>
      </c>
      <c r="BW9">
        <f>[5]DATA!BW9</f>
        <v>0</v>
      </c>
      <c r="BX9">
        <f>[5]DATA!BX9</f>
        <v>0</v>
      </c>
    </row>
    <row r="10" spans="1:76">
      <c r="A10" s="287" t="s">
        <v>841</v>
      </c>
      <c r="B10">
        <f>[5]DATA!B10</f>
        <v>418.41500000000002</v>
      </c>
      <c r="C10">
        <f>[5]DATA!C10</f>
        <v>437.85899999999998</v>
      </c>
      <c r="D10">
        <f>[5]DATA!D10</f>
        <v>427.73200000000003</v>
      </c>
      <c r="E10">
        <f>[5]DATA!E10</f>
        <v>440.15899999999999</v>
      </c>
      <c r="F10">
        <f>[5]DATA!F10</f>
        <v>451.83100000000002</v>
      </c>
      <c r="G10">
        <f>[5]DATA!G10</f>
        <v>457.44299999999998</v>
      </c>
      <c r="H10">
        <f>[5]DATA!H10</f>
        <v>479.03399999999999</v>
      </c>
      <c r="I10">
        <f>[5]DATA!I10</f>
        <v>483.16</v>
      </c>
      <c r="J10">
        <f>[5]DATA!J10</f>
        <v>491.17599999999999</v>
      </c>
      <c r="K10">
        <f>[5]DATA!K10</f>
        <v>500.74799999999999</v>
      </c>
      <c r="L10">
        <f>[5]DATA!L10</f>
        <v>539.43299999999999</v>
      </c>
      <c r="M10">
        <f>[5]DATA!M10</f>
        <v>534.12199999999996</v>
      </c>
      <c r="N10">
        <f>[5]DATA!N10</f>
        <v>542.447</v>
      </c>
      <c r="O10">
        <f>[5]DATA!O10</f>
        <v>537.54399999999998</v>
      </c>
      <c r="P10">
        <f>[5]DATA!P10</f>
        <v>576.92999999999995</v>
      </c>
      <c r="Q10">
        <f>[5]DATA!Q10</f>
        <v>585.26900000000001</v>
      </c>
      <c r="R10">
        <f>[5]DATA!R10</f>
        <v>540.83000000000004</v>
      </c>
      <c r="S10">
        <f>[5]DATA!S10</f>
        <v>539.32600000000002</v>
      </c>
      <c r="T10">
        <f>[5]DATA!T10</f>
        <v>543.16800000000001</v>
      </c>
      <c r="U10">
        <f>[5]DATA!U10</f>
        <v>545.9</v>
      </c>
      <c r="V10" s="288">
        <f>[5]DATA!V10</f>
        <v>544.11900000000003</v>
      </c>
      <c r="W10" s="288">
        <f>[5]DATA!W10</f>
        <v>549.27200000000005</v>
      </c>
      <c r="X10" s="288">
        <f>[5]DATA!X10</f>
        <v>553.09799999999996</v>
      </c>
      <c r="Y10" s="288">
        <f>[5]DATA!Y10</f>
        <v>559.86900000000003</v>
      </c>
      <c r="Z10" s="288">
        <f>[5]DATA!Z10</f>
        <v>559.52800000000002</v>
      </c>
      <c r="AA10" s="288">
        <f>[5]DATA!AA10</f>
        <v>565.86599999999999</v>
      </c>
      <c r="AB10" s="288">
        <f>[5]DATA!AB10</f>
        <v>572.63800000000003</v>
      </c>
      <c r="AC10" s="288">
        <f>[5]DATA!AC10</f>
        <v>577.69399999999996</v>
      </c>
      <c r="AD10" s="288">
        <f>[5]DATA!AD10</f>
        <v>594.64300000000003</v>
      </c>
      <c r="AE10" s="288">
        <f>[5]DATA!AE10</f>
        <v>594.85900000000004</v>
      </c>
      <c r="AF10" s="288">
        <f>[5]DATA!AF10</f>
        <v>599.64400000000001</v>
      </c>
      <c r="AG10" s="288">
        <f>[5]DATA!AG10</f>
        <v>606.06700000000001</v>
      </c>
      <c r="AH10">
        <f>[5]DATA!AH10</f>
        <v>617.35500000000002</v>
      </c>
      <c r="AI10">
        <f>[5]DATA!AI10</f>
        <v>630.08399999999995</v>
      </c>
      <c r="AJ10">
        <f>[5]DATA!AJ10</f>
        <v>637.68499999999995</v>
      </c>
      <c r="AK10">
        <f>[5]DATA!AK10</f>
        <v>642.55399999999997</v>
      </c>
      <c r="AL10">
        <f>[5]DATA!AL10</f>
        <v>643.13900000000001</v>
      </c>
      <c r="AM10">
        <f>[5]DATA!AM10</f>
        <v>644.375</v>
      </c>
      <c r="AN10">
        <f>[5]DATA!AN10</f>
        <v>655.18899999999996</v>
      </c>
      <c r="AO10">
        <f>[5]DATA!AO10</f>
        <v>658.56299999999999</v>
      </c>
      <c r="AP10">
        <f>[5]DATA!AP10</f>
        <v>663.529</v>
      </c>
      <c r="AQ10">
        <f>[5]DATA!AQ10</f>
        <v>666.21299999999997</v>
      </c>
      <c r="AR10">
        <f>[5]DATA!AR10</f>
        <v>672.59900000000005</v>
      </c>
      <c r="AS10">
        <f>[5]DATA!AS10</f>
        <v>672.125</v>
      </c>
      <c r="AT10">
        <f>[5]DATA!AT10</f>
        <v>674.69299999999998</v>
      </c>
      <c r="AU10">
        <f>[5]DATA!AU10</f>
        <v>690.72500000000002</v>
      </c>
      <c r="AV10">
        <f>[5]DATA!AV10</f>
        <v>692.38900000000001</v>
      </c>
      <c r="AW10">
        <f>[5]DATA!AW10</f>
        <v>693.71600000000001</v>
      </c>
      <c r="AX10">
        <f>[5]DATA!AX10</f>
        <v>692.02499999999998</v>
      </c>
      <c r="AY10">
        <f>[5]DATA!AY10</f>
        <v>689.90599999999995</v>
      </c>
      <c r="AZ10">
        <f>[5]DATA!AZ10</f>
        <v>686.101</v>
      </c>
      <c r="BA10">
        <f>[5]DATA!BA10</f>
        <v>691.07399999999996</v>
      </c>
      <c r="BB10">
        <f>[5]DATA!BB10</f>
        <v>687.28</v>
      </c>
      <c r="BC10">
        <f>[5]DATA!BC10</f>
        <v>695.22400000000005</v>
      </c>
      <c r="BD10">
        <f>[5]DATA!BD10</f>
        <v>694.35900000000004</v>
      </c>
      <c r="BE10">
        <f>[5]DATA!BE10</f>
        <v>673.79600000000005</v>
      </c>
      <c r="BF10">
        <f>[5]DATA!BF10</f>
        <v>684.654</v>
      </c>
      <c r="BG10">
        <f>[5]DATA!BG10</f>
        <v>680.80700000000002</v>
      </c>
      <c r="BH10">
        <f>[5]DATA!BH10</f>
        <v>683.28499999999997</v>
      </c>
      <c r="BI10">
        <f>[5]DATA!BI10</f>
        <v>685.26499999999999</v>
      </c>
      <c r="BJ10">
        <f>[5]DATA!BJ10</f>
        <v>693.899</v>
      </c>
      <c r="BK10">
        <f>[5]DATA!BK10</f>
        <v>719.63400000000001</v>
      </c>
      <c r="BL10">
        <f>[5]DATA!BL10</f>
        <v>0</v>
      </c>
      <c r="BM10">
        <f>[5]DATA!BM10</f>
        <v>0</v>
      </c>
      <c r="BN10">
        <f>[5]DATA!BN10</f>
        <v>0</v>
      </c>
      <c r="BO10">
        <f>[5]DATA!BO10</f>
        <v>0</v>
      </c>
      <c r="BP10">
        <f>[5]DATA!BP10</f>
        <v>0</v>
      </c>
      <c r="BQ10">
        <f>[5]DATA!BQ10</f>
        <v>0</v>
      </c>
      <c r="BR10">
        <f>[5]DATA!BR10</f>
        <v>0</v>
      </c>
      <c r="BS10">
        <f>[5]DATA!BS10</f>
        <v>0</v>
      </c>
      <c r="BT10">
        <f>[5]DATA!BT10</f>
        <v>0</v>
      </c>
      <c r="BU10">
        <f>[5]DATA!BU10</f>
        <v>0</v>
      </c>
      <c r="BV10">
        <f>[5]DATA!BV10</f>
        <v>0</v>
      </c>
      <c r="BW10">
        <f>[5]DATA!BW10</f>
        <v>0</v>
      </c>
      <c r="BX10">
        <f>[5]DATA!BX10</f>
        <v>0</v>
      </c>
    </row>
    <row r="11" spans="1:76">
      <c r="A11" s="287" t="s">
        <v>842</v>
      </c>
      <c r="B11">
        <f>[5]DATA!B11</f>
        <v>223.76</v>
      </c>
      <c r="C11">
        <f>[5]DATA!C11</f>
        <v>199.29599999999999</v>
      </c>
      <c r="D11">
        <f>[5]DATA!D11</f>
        <v>195.273</v>
      </c>
      <c r="E11">
        <f>[5]DATA!E11</f>
        <v>201.37299999999999</v>
      </c>
      <c r="F11">
        <f>[5]DATA!F11</f>
        <v>204.67</v>
      </c>
      <c r="G11">
        <f>[5]DATA!G11</f>
        <v>211.571</v>
      </c>
      <c r="H11">
        <f>[5]DATA!H11</f>
        <v>216.85300000000001</v>
      </c>
      <c r="I11">
        <f>[5]DATA!I11</f>
        <v>216.06899999999999</v>
      </c>
      <c r="J11">
        <f>[5]DATA!J11</f>
        <v>203.76599999999999</v>
      </c>
      <c r="K11">
        <f>[5]DATA!K11</f>
        <v>217.09200000000001</v>
      </c>
      <c r="L11">
        <f>[5]DATA!L11</f>
        <v>218.34899999999999</v>
      </c>
      <c r="M11">
        <f>[5]DATA!M11</f>
        <v>228.911</v>
      </c>
      <c r="N11">
        <f>[5]DATA!N11</f>
        <v>224.96799999999999</v>
      </c>
      <c r="O11">
        <f>[5]DATA!O11</f>
        <v>224.249</v>
      </c>
      <c r="P11">
        <f>[5]DATA!P11</f>
        <v>218.76300000000001</v>
      </c>
      <c r="Q11">
        <f>[5]DATA!Q11</f>
        <v>228.971</v>
      </c>
      <c r="R11">
        <f>[5]DATA!R11</f>
        <v>227.82300000000001</v>
      </c>
      <c r="S11">
        <f>[5]DATA!S11</f>
        <v>230.773</v>
      </c>
      <c r="T11">
        <f>[5]DATA!T11</f>
        <v>230.53899999999999</v>
      </c>
      <c r="U11">
        <f>[5]DATA!U11</f>
        <v>237.06399999999999</v>
      </c>
      <c r="V11" s="288">
        <f>[5]DATA!V11</f>
        <v>239.322</v>
      </c>
      <c r="W11" s="288">
        <f>[5]DATA!W11</f>
        <v>239.386</v>
      </c>
      <c r="X11" s="288">
        <f>[5]DATA!X11</f>
        <v>240.03700000000001</v>
      </c>
      <c r="Y11" s="288">
        <f>[5]DATA!Y11</f>
        <v>239.25200000000001</v>
      </c>
      <c r="Z11" s="288">
        <f>[5]DATA!Z11</f>
        <v>240.202</v>
      </c>
      <c r="AA11" s="288">
        <f>[5]DATA!AA11</f>
        <v>241.56800000000001</v>
      </c>
      <c r="AB11" s="288">
        <f>[5]DATA!AB11</f>
        <v>244.70400000000001</v>
      </c>
      <c r="AC11" s="288">
        <f>[5]DATA!AC11</f>
        <v>250.26499999999999</v>
      </c>
      <c r="AD11" s="288">
        <f>[5]DATA!AD11</f>
        <v>255.93199999999999</v>
      </c>
      <c r="AE11" s="288">
        <f>[5]DATA!AE11</f>
        <v>259.87599999999998</v>
      </c>
      <c r="AF11" s="288">
        <f>[5]DATA!AF11</f>
        <v>257.67500000000001</v>
      </c>
      <c r="AG11" s="288">
        <f>[5]DATA!AG11</f>
        <v>262.79500000000002</v>
      </c>
      <c r="AH11">
        <f>[5]DATA!AH11</f>
        <v>264.52800000000002</v>
      </c>
      <c r="AI11">
        <f>[5]DATA!AI11</f>
        <v>268.58600000000001</v>
      </c>
      <c r="AJ11">
        <f>[5]DATA!AJ11</f>
        <v>274.416</v>
      </c>
      <c r="AK11">
        <f>[5]DATA!AK11</f>
        <v>269.93900000000002</v>
      </c>
      <c r="AL11">
        <f>[5]DATA!AL11</f>
        <v>275.29599999999999</v>
      </c>
      <c r="AM11">
        <f>[5]DATA!AM11</f>
        <v>277.28100000000001</v>
      </c>
      <c r="AN11">
        <f>[5]DATA!AN11</f>
        <v>283.53300000000002</v>
      </c>
      <c r="AO11">
        <f>[5]DATA!AO11</f>
        <v>283.44499999999999</v>
      </c>
      <c r="AP11">
        <f>[5]DATA!AP11</f>
        <v>283.79700000000003</v>
      </c>
      <c r="AQ11">
        <f>[5]DATA!AQ11</f>
        <v>287.84300000000002</v>
      </c>
      <c r="AR11">
        <f>[5]DATA!AR11</f>
        <v>290.161</v>
      </c>
      <c r="AS11">
        <f>[5]DATA!AS11</f>
        <v>285.42200000000003</v>
      </c>
      <c r="AT11">
        <f>[5]DATA!AT11</f>
        <v>286.58300000000003</v>
      </c>
      <c r="AU11">
        <f>[5]DATA!AU11</f>
        <v>289.06400000000002</v>
      </c>
      <c r="AV11">
        <f>[5]DATA!AV11</f>
        <v>291.36399999999998</v>
      </c>
      <c r="AW11">
        <f>[5]DATA!AW11</f>
        <v>287.50799999999998</v>
      </c>
      <c r="AX11">
        <f>[5]DATA!AX11</f>
        <v>290.05099999999999</v>
      </c>
      <c r="AY11">
        <f>[5]DATA!AY11</f>
        <v>286.48200000000003</v>
      </c>
      <c r="AZ11">
        <f>[5]DATA!AZ11</f>
        <v>285.63200000000001</v>
      </c>
      <c r="BA11">
        <f>[5]DATA!BA11</f>
        <v>289.56200000000001</v>
      </c>
      <c r="BB11">
        <f>[5]DATA!BB11</f>
        <v>289.08100000000002</v>
      </c>
      <c r="BC11">
        <f>[5]DATA!BC11</f>
        <v>300.18400000000003</v>
      </c>
      <c r="BD11">
        <f>[5]DATA!BD11</f>
        <v>299.66399999999999</v>
      </c>
      <c r="BE11">
        <f>[5]DATA!BE11</f>
        <v>308.31299999999999</v>
      </c>
      <c r="BF11">
        <f>[5]DATA!BF11</f>
        <v>306.73700000000002</v>
      </c>
      <c r="BG11">
        <f>[5]DATA!BG11</f>
        <v>310.91399999999999</v>
      </c>
      <c r="BH11">
        <f>[5]DATA!BH11</f>
        <v>311.06</v>
      </c>
      <c r="BI11">
        <f>[5]DATA!BI11</f>
        <v>309.83</v>
      </c>
      <c r="BJ11">
        <f>[5]DATA!BJ11</f>
        <v>308.279</v>
      </c>
      <c r="BK11">
        <f>[5]DATA!BK11</f>
        <v>309.51499999999999</v>
      </c>
      <c r="BL11">
        <f>[5]DATA!BL11</f>
        <v>0</v>
      </c>
      <c r="BM11">
        <f>[5]DATA!BM11</f>
        <v>0</v>
      </c>
      <c r="BN11">
        <f>[5]DATA!BN11</f>
        <v>0</v>
      </c>
      <c r="BO11">
        <f>[5]DATA!BO11</f>
        <v>0</v>
      </c>
      <c r="BP11">
        <f>[5]DATA!BP11</f>
        <v>0</v>
      </c>
      <c r="BQ11">
        <f>[5]DATA!BQ11</f>
        <v>0</v>
      </c>
      <c r="BR11">
        <f>[5]DATA!BR11</f>
        <v>0</v>
      </c>
      <c r="BS11">
        <f>[5]DATA!BS11</f>
        <v>0</v>
      </c>
      <c r="BT11">
        <f>[5]DATA!BT11</f>
        <v>0</v>
      </c>
      <c r="BU11">
        <f>[5]DATA!BU11</f>
        <v>0</v>
      </c>
      <c r="BV11">
        <f>[5]DATA!BV11</f>
        <v>0</v>
      </c>
      <c r="BW11">
        <f>[5]DATA!BW11</f>
        <v>0</v>
      </c>
      <c r="BX11">
        <f>[5]DATA!BX11</f>
        <v>0</v>
      </c>
    </row>
    <row r="12" spans="1:76">
      <c r="A12" s="287" t="s">
        <v>843</v>
      </c>
      <c r="B12">
        <f>[5]DATA!B12</f>
        <v>126.56</v>
      </c>
      <c r="C12">
        <f>[5]DATA!C12</f>
        <v>132.78100000000001</v>
      </c>
      <c r="D12">
        <f>[5]DATA!D12</f>
        <v>123.38500000000001</v>
      </c>
      <c r="E12">
        <f>[5]DATA!E12</f>
        <v>120.93300000000001</v>
      </c>
      <c r="F12">
        <f>[5]DATA!F12</f>
        <v>121.839</v>
      </c>
      <c r="G12">
        <f>[5]DATA!G12</f>
        <v>126.73099999999999</v>
      </c>
      <c r="H12">
        <f>[5]DATA!H12</f>
        <v>131.078</v>
      </c>
      <c r="I12">
        <f>[5]DATA!I12</f>
        <v>126.628</v>
      </c>
      <c r="J12">
        <f>[5]DATA!J12</f>
        <v>132.97399999999999</v>
      </c>
      <c r="K12">
        <f>[5]DATA!K12</f>
        <v>121.902</v>
      </c>
      <c r="L12">
        <f>[5]DATA!L12</f>
        <v>128.268</v>
      </c>
      <c r="M12">
        <f>[5]DATA!M12</f>
        <v>130.03700000000001</v>
      </c>
      <c r="N12">
        <f>[5]DATA!N12</f>
        <v>150.50800000000001</v>
      </c>
      <c r="O12">
        <f>[5]DATA!O12</f>
        <v>140.91</v>
      </c>
      <c r="P12">
        <f>[5]DATA!P12</f>
        <v>158.91200000000001</v>
      </c>
      <c r="Q12">
        <f>[5]DATA!Q12</f>
        <v>144.52699999999999</v>
      </c>
      <c r="R12">
        <f>[5]DATA!R12</f>
        <v>136.21700000000001</v>
      </c>
      <c r="S12">
        <f>[5]DATA!S12</f>
        <v>133.982</v>
      </c>
      <c r="T12">
        <f>[5]DATA!T12</f>
        <v>133.905</v>
      </c>
      <c r="U12">
        <f>[5]DATA!U12</f>
        <v>133.18899999999999</v>
      </c>
      <c r="V12" s="288">
        <f>[5]DATA!V12</f>
        <v>133.93100000000001</v>
      </c>
      <c r="W12" s="288">
        <f>[5]DATA!W12</f>
        <v>132.40100000000001</v>
      </c>
      <c r="X12" s="288">
        <f>[5]DATA!X12</f>
        <v>139.714</v>
      </c>
      <c r="Y12" s="288">
        <f>[5]DATA!Y12</f>
        <v>144.03899999999999</v>
      </c>
      <c r="Z12" s="288">
        <f>[5]DATA!Z12</f>
        <v>140.98400000000001</v>
      </c>
      <c r="AA12" s="288">
        <f>[5]DATA!AA12</f>
        <v>145.203</v>
      </c>
      <c r="AB12" s="288">
        <f>[5]DATA!AB12</f>
        <v>144.87100000000001</v>
      </c>
      <c r="AC12" s="288">
        <f>[5]DATA!AC12</f>
        <v>141.81800000000001</v>
      </c>
      <c r="AD12" s="288">
        <f>[5]DATA!AD12</f>
        <v>112.849</v>
      </c>
      <c r="AE12" s="288">
        <f>[5]DATA!AE12</f>
        <v>119.04900000000001</v>
      </c>
      <c r="AF12" s="288">
        <f>[5]DATA!AF12</f>
        <v>122.685</v>
      </c>
      <c r="AG12" s="288">
        <f>[5]DATA!AG12</f>
        <v>119.31</v>
      </c>
      <c r="AH12">
        <f>[5]DATA!AH12</f>
        <v>108.67100000000001</v>
      </c>
      <c r="AI12">
        <f>[5]DATA!AI12</f>
        <v>107.325</v>
      </c>
      <c r="AJ12">
        <f>[5]DATA!AJ12</f>
        <v>100.765</v>
      </c>
      <c r="AK12">
        <f>[5]DATA!AK12</f>
        <v>97.367999999999995</v>
      </c>
      <c r="AL12">
        <f>[5]DATA!AL12</f>
        <v>111.88500000000001</v>
      </c>
      <c r="AM12">
        <f>[5]DATA!AM12</f>
        <v>109.151</v>
      </c>
      <c r="AN12">
        <f>[5]DATA!AN12</f>
        <v>104.17700000000001</v>
      </c>
      <c r="AO12">
        <f>[5]DATA!AO12</f>
        <v>97.576999999999998</v>
      </c>
      <c r="AP12">
        <f>[5]DATA!AP12</f>
        <v>90.763000000000005</v>
      </c>
      <c r="AQ12">
        <f>[5]DATA!AQ12</f>
        <v>87.65</v>
      </c>
      <c r="AR12">
        <f>[5]DATA!AR12</f>
        <v>86.259</v>
      </c>
      <c r="AS12">
        <f>[5]DATA!AS12</f>
        <v>84.712999999999994</v>
      </c>
      <c r="AT12">
        <f>[5]DATA!AT12</f>
        <v>85.903999999999996</v>
      </c>
      <c r="AU12">
        <f>[5]DATA!AU12</f>
        <v>91.67</v>
      </c>
      <c r="AV12">
        <f>[5]DATA!AV12</f>
        <v>91.959000000000003</v>
      </c>
      <c r="AW12">
        <f>[5]DATA!AW12</f>
        <v>90.756</v>
      </c>
      <c r="AX12">
        <f>[5]DATA!AX12</f>
        <v>90.75</v>
      </c>
      <c r="AY12">
        <f>[5]DATA!AY12</f>
        <v>97.855000000000004</v>
      </c>
      <c r="AZ12">
        <f>[5]DATA!AZ12</f>
        <v>103.83199999999999</v>
      </c>
      <c r="BA12">
        <f>[5]DATA!BA12</f>
        <v>102.962</v>
      </c>
      <c r="BB12">
        <f>[5]DATA!BB12</f>
        <v>109.34</v>
      </c>
      <c r="BC12">
        <f>[5]DATA!BC12</f>
        <v>108.298</v>
      </c>
      <c r="BD12">
        <f>[5]DATA!BD12</f>
        <v>111.854</v>
      </c>
      <c r="BE12">
        <f>[5]DATA!BE12</f>
        <v>118.819</v>
      </c>
      <c r="BF12">
        <f>[5]DATA!BF12</f>
        <v>123.636</v>
      </c>
      <c r="BG12">
        <f>[5]DATA!BG12</f>
        <v>122.294</v>
      </c>
      <c r="BH12">
        <f>[5]DATA!BH12</f>
        <v>119.75</v>
      </c>
      <c r="BI12">
        <f>[5]DATA!BI12</f>
        <v>120.33499999999999</v>
      </c>
      <c r="BJ12">
        <f>[5]DATA!BJ12</f>
        <v>124.227</v>
      </c>
      <c r="BK12">
        <f>[5]DATA!BK12</f>
        <v>107.89100000000001</v>
      </c>
      <c r="BL12">
        <f>[5]DATA!BL12</f>
        <v>0</v>
      </c>
      <c r="BM12">
        <f>[5]DATA!BM12</f>
        <v>0</v>
      </c>
      <c r="BN12">
        <f>[5]DATA!BN12</f>
        <v>0</v>
      </c>
      <c r="BO12">
        <f>[5]DATA!BO12</f>
        <v>0</v>
      </c>
      <c r="BP12">
        <f>[5]DATA!BP12</f>
        <v>0</v>
      </c>
      <c r="BQ12">
        <f>[5]DATA!BQ12</f>
        <v>0</v>
      </c>
      <c r="BR12">
        <f>[5]DATA!BR12</f>
        <v>0</v>
      </c>
      <c r="BS12">
        <f>[5]DATA!BS12</f>
        <v>0</v>
      </c>
      <c r="BT12">
        <f>[5]DATA!BT12</f>
        <v>0</v>
      </c>
      <c r="BU12">
        <f>[5]DATA!BU12</f>
        <v>0</v>
      </c>
      <c r="BV12">
        <f>[5]DATA!BV12</f>
        <v>0</v>
      </c>
      <c r="BW12">
        <f>[5]DATA!BW12</f>
        <v>0</v>
      </c>
      <c r="BX12">
        <f>[5]DATA!BX12</f>
        <v>0</v>
      </c>
    </row>
    <row r="13" spans="1:76">
      <c r="A13" s="287" t="s">
        <v>844</v>
      </c>
      <c r="B13">
        <f>[5]DATA!B13</f>
        <v>80.47</v>
      </c>
      <c r="C13">
        <f>[5]DATA!C13</f>
        <v>86.257000000000005</v>
      </c>
      <c r="D13">
        <f>[5]DATA!D13</f>
        <v>85.305000000000007</v>
      </c>
      <c r="E13">
        <f>[5]DATA!E13</f>
        <v>81.545000000000002</v>
      </c>
      <c r="F13">
        <f>[5]DATA!F13</f>
        <v>82.683000000000007</v>
      </c>
      <c r="G13">
        <f>[5]DATA!G13</f>
        <v>85.376999999999995</v>
      </c>
      <c r="H13">
        <f>[5]DATA!H13</f>
        <v>83.344999999999999</v>
      </c>
      <c r="I13">
        <f>[5]DATA!I13</f>
        <v>78.224999999999994</v>
      </c>
      <c r="J13">
        <f>[5]DATA!J13</f>
        <v>88.581999999999994</v>
      </c>
      <c r="K13">
        <f>[5]DATA!K13</f>
        <v>85.260999999999996</v>
      </c>
      <c r="L13">
        <f>[5]DATA!L13</f>
        <v>88.326999999999998</v>
      </c>
      <c r="M13">
        <f>[5]DATA!M13</f>
        <v>81.48</v>
      </c>
      <c r="N13">
        <f>[5]DATA!N13</f>
        <v>97.093999999999994</v>
      </c>
      <c r="O13">
        <f>[5]DATA!O13</f>
        <v>92.692999999999998</v>
      </c>
      <c r="P13">
        <f>[5]DATA!P13</f>
        <v>84.058999999999997</v>
      </c>
      <c r="Q13">
        <f>[5]DATA!Q13</f>
        <v>82.751999999999995</v>
      </c>
      <c r="R13">
        <f>[5]DATA!R13</f>
        <v>80.221999999999994</v>
      </c>
      <c r="S13">
        <f>[5]DATA!S13</f>
        <v>82.387</v>
      </c>
      <c r="T13">
        <f>[5]DATA!T13</f>
        <v>82.007999999999996</v>
      </c>
      <c r="U13">
        <f>[5]DATA!U13</f>
        <v>85.147000000000006</v>
      </c>
      <c r="V13" s="288">
        <f>[5]DATA!V13</f>
        <v>81.268000000000001</v>
      </c>
      <c r="W13" s="288">
        <f>[5]DATA!W13</f>
        <v>86.614999999999995</v>
      </c>
      <c r="X13" s="288">
        <f>[5]DATA!X13</f>
        <v>88.798000000000002</v>
      </c>
      <c r="Y13" s="288">
        <f>[5]DATA!Y13</f>
        <v>87.460999999999999</v>
      </c>
      <c r="Z13" s="288">
        <f>[5]DATA!Z13</f>
        <v>87.718000000000004</v>
      </c>
      <c r="AA13" s="288">
        <f>[5]DATA!AA13</f>
        <v>88.171000000000006</v>
      </c>
      <c r="AB13" s="288">
        <f>[5]DATA!AB13</f>
        <v>87.55</v>
      </c>
      <c r="AC13" s="288">
        <f>[5]DATA!AC13</f>
        <v>83.396000000000001</v>
      </c>
      <c r="AD13" s="288">
        <f>[5]DATA!AD13</f>
        <v>91.447000000000003</v>
      </c>
      <c r="AE13" s="288">
        <f>[5]DATA!AE13</f>
        <v>90.766000000000005</v>
      </c>
      <c r="AF13" s="288">
        <f>[5]DATA!AF13</f>
        <v>92.013999999999996</v>
      </c>
      <c r="AG13" s="288">
        <f>[5]DATA!AG13</f>
        <v>89.007000000000005</v>
      </c>
      <c r="AH13">
        <f>[5]DATA!AH13</f>
        <v>87.119</v>
      </c>
      <c r="AI13">
        <f>[5]DATA!AI13</f>
        <v>86.718000000000004</v>
      </c>
      <c r="AJ13">
        <f>[5]DATA!AJ13</f>
        <v>84.998000000000005</v>
      </c>
      <c r="AK13">
        <f>[5]DATA!AK13</f>
        <v>88.13</v>
      </c>
      <c r="AL13">
        <f>[5]DATA!AL13</f>
        <v>93.622</v>
      </c>
      <c r="AM13">
        <f>[5]DATA!AM13</f>
        <v>92.569000000000003</v>
      </c>
      <c r="AN13">
        <f>[5]DATA!AN13</f>
        <v>88.231999999999999</v>
      </c>
      <c r="AO13">
        <f>[5]DATA!AO13</f>
        <v>87.176000000000002</v>
      </c>
      <c r="AP13">
        <f>[5]DATA!AP13</f>
        <v>86.295000000000002</v>
      </c>
      <c r="AQ13">
        <f>[5]DATA!AQ13</f>
        <v>83.302000000000007</v>
      </c>
      <c r="AR13">
        <f>[5]DATA!AR13</f>
        <v>81.781999999999996</v>
      </c>
      <c r="AS13">
        <f>[5]DATA!AS13</f>
        <v>79.298000000000002</v>
      </c>
      <c r="AT13">
        <f>[5]DATA!AT13</f>
        <v>80.738</v>
      </c>
      <c r="AU13">
        <f>[5]DATA!AU13</f>
        <v>83.617000000000004</v>
      </c>
      <c r="AV13">
        <f>[5]DATA!AV13</f>
        <v>84.596000000000004</v>
      </c>
      <c r="AW13">
        <f>[5]DATA!AW13</f>
        <v>85.352999999999994</v>
      </c>
      <c r="AX13">
        <f>[5]DATA!AX13</f>
        <v>85.99</v>
      </c>
      <c r="AY13">
        <f>[5]DATA!AY13</f>
        <v>85.138000000000005</v>
      </c>
      <c r="AZ13">
        <f>[5]DATA!AZ13</f>
        <v>98.588999999999999</v>
      </c>
      <c r="BA13">
        <f>[5]DATA!BA13</f>
        <v>98.209000000000003</v>
      </c>
      <c r="BB13">
        <f>[5]DATA!BB13</f>
        <v>98</v>
      </c>
      <c r="BC13">
        <f>[5]DATA!BC13</f>
        <v>94.308000000000007</v>
      </c>
      <c r="BD13">
        <f>[5]DATA!BD13</f>
        <v>98.188000000000002</v>
      </c>
      <c r="BE13">
        <f>[5]DATA!BE13</f>
        <v>99.227000000000004</v>
      </c>
      <c r="BF13">
        <f>[5]DATA!BF13</f>
        <v>103.84099999999999</v>
      </c>
      <c r="BG13">
        <f>[5]DATA!BG13</f>
        <v>105.42100000000001</v>
      </c>
      <c r="BH13">
        <f>[5]DATA!BH13</f>
        <v>103.595</v>
      </c>
      <c r="BI13">
        <f>[5]DATA!BI13</f>
        <v>102.96</v>
      </c>
      <c r="BJ13">
        <f>[5]DATA!BJ13</f>
        <v>102.443</v>
      </c>
      <c r="BK13">
        <f>[5]DATA!BK13</f>
        <v>107.89100000000001</v>
      </c>
      <c r="BL13">
        <f>[5]DATA!BL13</f>
        <v>0</v>
      </c>
      <c r="BM13">
        <f>[5]DATA!BM13</f>
        <v>0</v>
      </c>
      <c r="BN13">
        <f>[5]DATA!BN13</f>
        <v>0</v>
      </c>
      <c r="BO13">
        <f>[5]DATA!BO13</f>
        <v>0</v>
      </c>
      <c r="BP13">
        <f>[5]DATA!BP13</f>
        <v>0</v>
      </c>
      <c r="BQ13">
        <f>[5]DATA!BQ13</f>
        <v>0</v>
      </c>
      <c r="BR13">
        <f>[5]DATA!BR13</f>
        <v>0</v>
      </c>
      <c r="BS13">
        <f>[5]DATA!BS13</f>
        <v>0</v>
      </c>
      <c r="BT13">
        <f>[5]DATA!BT13</f>
        <v>0</v>
      </c>
      <c r="BU13">
        <f>[5]DATA!BU13</f>
        <v>0</v>
      </c>
      <c r="BV13">
        <f>[5]DATA!BV13</f>
        <v>0</v>
      </c>
      <c r="BW13">
        <f>[5]DATA!BW13</f>
        <v>0</v>
      </c>
      <c r="BX13">
        <f>[5]DATA!BX13</f>
        <v>0</v>
      </c>
    </row>
    <row r="14" spans="1:76">
      <c r="A14" s="287" t="s">
        <v>845</v>
      </c>
      <c r="B14">
        <f>[5]DATA!B14</f>
        <v>160.11500000000001</v>
      </c>
      <c r="C14">
        <f>[5]DATA!C14</f>
        <v>159.048</v>
      </c>
      <c r="D14">
        <f>[5]DATA!D14</f>
        <v>146.202</v>
      </c>
      <c r="E14">
        <f>[5]DATA!E14</f>
        <v>150.989</v>
      </c>
      <c r="F14">
        <f>[5]DATA!F14</f>
        <v>155.42500000000001</v>
      </c>
      <c r="G14">
        <f>[5]DATA!G14</f>
        <v>153.654</v>
      </c>
      <c r="H14">
        <f>[5]DATA!H14</f>
        <v>163.27199999999999</v>
      </c>
      <c r="I14">
        <f>[5]DATA!I14</f>
        <v>166.095</v>
      </c>
      <c r="J14">
        <f>[5]DATA!J14</f>
        <v>157.63900000000001</v>
      </c>
      <c r="K14">
        <f>[5]DATA!K14</f>
        <v>164.149</v>
      </c>
      <c r="L14">
        <f>[5]DATA!L14</f>
        <v>163.82599999999999</v>
      </c>
      <c r="M14">
        <f>[5]DATA!M14</f>
        <v>165.48699999999999</v>
      </c>
      <c r="N14">
        <f>[5]DATA!N14</f>
        <v>177.673</v>
      </c>
      <c r="O14">
        <f>[5]DATA!O14</f>
        <v>169.536</v>
      </c>
      <c r="P14">
        <f>[5]DATA!P14</f>
        <v>170.11199999999999</v>
      </c>
      <c r="Q14">
        <f>[5]DATA!Q14</f>
        <v>173.96299999999999</v>
      </c>
      <c r="R14">
        <f>[5]DATA!R14</f>
        <v>176.191</v>
      </c>
      <c r="S14">
        <f>[5]DATA!S14</f>
        <v>174.899</v>
      </c>
      <c r="T14">
        <f>[5]DATA!T14</f>
        <v>172.83099999999999</v>
      </c>
      <c r="U14">
        <f>[5]DATA!U14</f>
        <v>178.01900000000001</v>
      </c>
      <c r="V14" s="288">
        <f>[5]DATA!V14</f>
        <v>179.83699999999999</v>
      </c>
      <c r="W14" s="288">
        <f>[5]DATA!W14</f>
        <v>179.19</v>
      </c>
      <c r="X14" s="288">
        <f>[5]DATA!X14</f>
        <v>177.06800000000001</v>
      </c>
      <c r="Y14" s="288">
        <f>[5]DATA!Y14</f>
        <v>180.1</v>
      </c>
      <c r="Z14" s="288">
        <f>[5]DATA!Z14</f>
        <v>183.7</v>
      </c>
      <c r="AA14" s="288">
        <f>[5]DATA!AA14</f>
        <v>193.11199999999999</v>
      </c>
      <c r="AB14" s="288">
        <f>[5]DATA!AB14</f>
        <v>195.47399999999999</v>
      </c>
      <c r="AC14" s="288">
        <f>[5]DATA!AC14</f>
        <v>198.501</v>
      </c>
      <c r="AD14" s="288">
        <f>[5]DATA!AD14</f>
        <v>207.078</v>
      </c>
      <c r="AE14" s="288">
        <f>[5]DATA!AE14</f>
        <v>205.11799999999999</v>
      </c>
      <c r="AF14" s="288">
        <f>[5]DATA!AF14</f>
        <v>208.81800000000001</v>
      </c>
      <c r="AG14" s="288">
        <f>[5]DATA!AG14</f>
        <v>207.47499999999999</v>
      </c>
      <c r="AH14">
        <f>[5]DATA!AH14</f>
        <v>212.334</v>
      </c>
      <c r="AI14">
        <f>[5]DATA!AI14</f>
        <v>212.86199999999999</v>
      </c>
      <c r="AJ14">
        <f>[5]DATA!AJ14</f>
        <v>218.839</v>
      </c>
      <c r="AK14">
        <f>[5]DATA!AK14</f>
        <v>222.64</v>
      </c>
      <c r="AL14">
        <f>[5]DATA!AL14</f>
        <v>221.30099999999999</v>
      </c>
      <c r="AM14">
        <f>[5]DATA!AM14</f>
        <v>227.952</v>
      </c>
      <c r="AN14">
        <f>[5]DATA!AN14</f>
        <v>233.76</v>
      </c>
      <c r="AO14">
        <f>[5]DATA!AO14</f>
        <v>237.60300000000001</v>
      </c>
      <c r="AP14">
        <f>[5]DATA!AP14</f>
        <v>238.834</v>
      </c>
      <c r="AQ14">
        <f>[5]DATA!AQ14</f>
        <v>242.22900000000001</v>
      </c>
      <c r="AR14">
        <f>[5]DATA!AR14</f>
        <v>246.72900000000001</v>
      </c>
      <c r="AS14">
        <f>[5]DATA!AS14</f>
        <v>243.37200000000001</v>
      </c>
      <c r="AT14">
        <f>[5]DATA!AT14</f>
        <v>240.67599999999999</v>
      </c>
      <c r="AU14">
        <f>[5]DATA!AU14</f>
        <v>238.33199999999999</v>
      </c>
      <c r="AV14">
        <f>[5]DATA!AV14</f>
        <v>237.69800000000001</v>
      </c>
      <c r="AW14">
        <f>[5]DATA!AW14</f>
        <v>240.66</v>
      </c>
      <c r="AX14">
        <f>[5]DATA!AX14</f>
        <v>243.58699999999999</v>
      </c>
      <c r="AY14">
        <f>[5]DATA!AY14</f>
        <v>239.35</v>
      </c>
      <c r="AZ14">
        <f>[5]DATA!AZ14</f>
        <v>239.32</v>
      </c>
      <c r="BA14">
        <f>[5]DATA!BA14</f>
        <v>239.899</v>
      </c>
      <c r="BB14">
        <f>[5]DATA!BB14</f>
        <v>235.786</v>
      </c>
      <c r="BC14">
        <f>[5]DATA!BC14</f>
        <v>245.99600000000001</v>
      </c>
      <c r="BD14">
        <f>[5]DATA!BD14</f>
        <v>247.99299999999999</v>
      </c>
      <c r="BE14">
        <f>[5]DATA!BE14</f>
        <v>248.01400000000001</v>
      </c>
      <c r="BF14">
        <f>[5]DATA!BF14</f>
        <v>248.30099999999999</v>
      </c>
      <c r="BG14">
        <f>[5]DATA!BG14</f>
        <v>249.143</v>
      </c>
      <c r="BH14">
        <f>[5]DATA!BH14</f>
        <v>245.58</v>
      </c>
      <c r="BI14">
        <f>[5]DATA!BI14</f>
        <v>250.97499999999999</v>
      </c>
      <c r="BJ14">
        <f>[5]DATA!BJ14</f>
        <v>248.73500000000001</v>
      </c>
      <c r="BK14">
        <f>[5]DATA!BK14</f>
        <v>256.57400000000001</v>
      </c>
      <c r="BL14">
        <f>[5]DATA!BL14</f>
        <v>0</v>
      </c>
      <c r="BM14">
        <f>[5]DATA!BM14</f>
        <v>0</v>
      </c>
      <c r="BN14">
        <f>[5]DATA!BN14</f>
        <v>0</v>
      </c>
      <c r="BO14">
        <f>[5]DATA!BO14</f>
        <v>0</v>
      </c>
      <c r="BP14">
        <f>[5]DATA!BP14</f>
        <v>0</v>
      </c>
      <c r="BQ14">
        <f>[5]DATA!BQ14</f>
        <v>0</v>
      </c>
      <c r="BR14">
        <f>[5]DATA!BR14</f>
        <v>0</v>
      </c>
      <c r="BS14">
        <f>[5]DATA!BS14</f>
        <v>0</v>
      </c>
      <c r="BT14">
        <f>[5]DATA!BT14</f>
        <v>0</v>
      </c>
      <c r="BU14">
        <f>[5]DATA!BU14</f>
        <v>0</v>
      </c>
      <c r="BV14">
        <f>[5]DATA!BV14</f>
        <v>0</v>
      </c>
      <c r="BW14">
        <f>[5]DATA!BW14</f>
        <v>0</v>
      </c>
      <c r="BX14">
        <f>[5]DATA!BX14</f>
        <v>0</v>
      </c>
    </row>
    <row r="15" spans="1:76">
      <c r="A15" s="287" t="s">
        <v>846</v>
      </c>
      <c r="B15">
        <f>[5]DATA!B15</f>
        <v>210.97499999999999</v>
      </c>
      <c r="C15">
        <f>[5]DATA!C15</f>
        <v>205.077</v>
      </c>
      <c r="D15">
        <f>[5]DATA!D15</f>
        <v>195.96700000000001</v>
      </c>
      <c r="E15">
        <f>[5]DATA!E15</f>
        <v>204.70500000000001</v>
      </c>
      <c r="F15">
        <f>[5]DATA!F15</f>
        <v>210.53399999999999</v>
      </c>
      <c r="G15">
        <f>[5]DATA!G15</f>
        <v>209.59299999999999</v>
      </c>
      <c r="H15">
        <f>[5]DATA!H15</f>
        <v>214.99700000000001</v>
      </c>
      <c r="I15">
        <f>[5]DATA!I15</f>
        <v>216.33799999999999</v>
      </c>
      <c r="J15">
        <f>[5]DATA!J15</f>
        <v>204.73400000000001</v>
      </c>
      <c r="K15">
        <f>[5]DATA!K15</f>
        <v>214.667</v>
      </c>
      <c r="L15">
        <f>[5]DATA!L15</f>
        <v>215.023</v>
      </c>
      <c r="M15">
        <f>[5]DATA!M15</f>
        <v>218.34</v>
      </c>
      <c r="N15">
        <f>[5]DATA!N15</f>
        <v>232.20500000000001</v>
      </c>
      <c r="O15">
        <f>[5]DATA!O15</f>
        <v>230.62100000000001</v>
      </c>
      <c r="P15">
        <f>[5]DATA!P15</f>
        <v>220.03399999999999</v>
      </c>
      <c r="Q15">
        <f>[5]DATA!Q15</f>
        <v>226.35499999999999</v>
      </c>
      <c r="R15">
        <f>[5]DATA!R15</f>
        <v>230.065</v>
      </c>
      <c r="S15">
        <f>[5]DATA!S15</f>
        <v>228.63900000000001</v>
      </c>
      <c r="T15">
        <f>[5]DATA!T15</f>
        <v>224.517</v>
      </c>
      <c r="U15">
        <f>[5]DATA!U15</f>
        <v>230.63800000000001</v>
      </c>
      <c r="V15" s="288">
        <f>[5]DATA!V15</f>
        <v>232.899</v>
      </c>
      <c r="W15" s="288">
        <f>[5]DATA!W15</f>
        <v>232.62700000000001</v>
      </c>
      <c r="X15" s="288">
        <f>[5]DATA!X15</f>
        <v>230.042</v>
      </c>
      <c r="Y15" s="288">
        <f>[5]DATA!Y15</f>
        <v>232.62200000000001</v>
      </c>
      <c r="Z15" s="288">
        <f>[5]DATA!Z15</f>
        <v>235.042</v>
      </c>
      <c r="AA15" s="288">
        <f>[5]DATA!AA15</f>
        <v>243.279</v>
      </c>
      <c r="AB15" s="288">
        <f>[5]DATA!AB15</f>
        <v>244.328</v>
      </c>
      <c r="AC15" s="288">
        <f>[5]DATA!AC15</f>
        <v>247.136</v>
      </c>
      <c r="AD15" s="288">
        <f>[5]DATA!AD15</f>
        <v>258.43599999999998</v>
      </c>
      <c r="AE15" s="288">
        <f>[5]DATA!AE15</f>
        <v>256.27600000000001</v>
      </c>
      <c r="AF15" s="288">
        <f>[5]DATA!AF15</f>
        <v>260.16300000000001</v>
      </c>
      <c r="AG15" s="288">
        <f>[5]DATA!AG15</f>
        <v>259.13200000000001</v>
      </c>
      <c r="AH15">
        <f>[5]DATA!AH15</f>
        <v>262.94799999999998</v>
      </c>
      <c r="AI15">
        <f>[5]DATA!AI15</f>
        <v>262.5</v>
      </c>
      <c r="AJ15">
        <f>[5]DATA!AJ15</f>
        <v>268.68400000000003</v>
      </c>
      <c r="AK15">
        <f>[5]DATA!AK15</f>
        <v>272.61700000000002</v>
      </c>
      <c r="AL15">
        <f>[5]DATA!AL15</f>
        <v>272.08</v>
      </c>
      <c r="AM15">
        <f>[5]DATA!AM15</f>
        <v>278.947</v>
      </c>
      <c r="AN15">
        <f>[5]DATA!AN15</f>
        <v>286.12400000000002</v>
      </c>
      <c r="AO15">
        <f>[5]DATA!AO15</f>
        <v>290.31099999999998</v>
      </c>
      <c r="AP15">
        <f>[5]DATA!AP15</f>
        <v>292.13600000000002</v>
      </c>
      <c r="AQ15">
        <f>[5]DATA!AQ15</f>
        <v>296.88799999999998</v>
      </c>
      <c r="AR15">
        <f>[5]DATA!AR15</f>
        <v>302.90699999999998</v>
      </c>
      <c r="AS15">
        <f>[5]DATA!AS15</f>
        <v>298.16000000000003</v>
      </c>
      <c r="AT15">
        <f>[5]DATA!AT15</f>
        <v>295.47399999999999</v>
      </c>
      <c r="AU15">
        <f>[5]DATA!AU15</f>
        <v>294.19400000000002</v>
      </c>
      <c r="AV15">
        <f>[5]DATA!AV15</f>
        <v>293.35599999999999</v>
      </c>
      <c r="AW15">
        <f>[5]DATA!AW15</f>
        <v>296.33600000000001</v>
      </c>
      <c r="AX15">
        <f>[5]DATA!AX15</f>
        <v>299.339</v>
      </c>
      <c r="AY15">
        <f>[5]DATA!AY15</f>
        <v>294.66699999999997</v>
      </c>
      <c r="AZ15">
        <f>[5]DATA!AZ15</f>
        <v>297.834</v>
      </c>
      <c r="BA15">
        <f>[5]DATA!BA15</f>
        <v>298.52699999999999</v>
      </c>
      <c r="BB15">
        <f>[5]DATA!BB15</f>
        <v>293.91199999999998</v>
      </c>
      <c r="BC15">
        <f>[5]DATA!BC15</f>
        <v>306.01299999999998</v>
      </c>
      <c r="BD15">
        <f>[5]DATA!BD15</f>
        <v>309.16500000000002</v>
      </c>
      <c r="BE15">
        <f>[5]DATA!BE15</f>
        <v>310.815</v>
      </c>
      <c r="BF15">
        <f>[5]DATA!BF15</f>
        <v>312.48099999999999</v>
      </c>
      <c r="BG15">
        <f>[5]DATA!BG15</f>
        <v>313.62900000000002</v>
      </c>
      <c r="BH15">
        <f>[5]DATA!BH15</f>
        <v>309.98</v>
      </c>
      <c r="BI15">
        <f>[5]DATA!BI15</f>
        <v>316.14</v>
      </c>
      <c r="BJ15">
        <f>[5]DATA!BJ15</f>
        <v>313.98500000000001</v>
      </c>
      <c r="BK15">
        <f>[5]DATA!BK15</f>
        <v>321.42700000000002</v>
      </c>
      <c r="BL15">
        <f>[5]DATA!BL15</f>
        <v>0</v>
      </c>
      <c r="BM15">
        <f>[5]DATA!BM15</f>
        <v>0</v>
      </c>
      <c r="BN15">
        <f>[5]DATA!BN15</f>
        <v>0</v>
      </c>
      <c r="BO15">
        <f>[5]DATA!BO15</f>
        <v>0</v>
      </c>
      <c r="BP15">
        <f>[5]DATA!BP15</f>
        <v>0</v>
      </c>
      <c r="BQ15">
        <f>[5]DATA!BQ15</f>
        <v>0</v>
      </c>
      <c r="BR15">
        <f>[5]DATA!BR15</f>
        <v>0</v>
      </c>
      <c r="BS15">
        <f>[5]DATA!BS15</f>
        <v>0</v>
      </c>
      <c r="BT15">
        <f>[5]DATA!BT15</f>
        <v>0</v>
      </c>
      <c r="BU15">
        <f>[5]DATA!BU15</f>
        <v>0</v>
      </c>
      <c r="BV15">
        <f>[5]DATA!BV15</f>
        <v>0</v>
      </c>
      <c r="BW15">
        <f>[5]DATA!BW15</f>
        <v>0</v>
      </c>
      <c r="BX15">
        <f>[5]DATA!BX15</f>
        <v>0</v>
      </c>
    </row>
    <row r="16" spans="1:76">
      <c r="A16" s="287" t="s">
        <v>847</v>
      </c>
      <c r="B16">
        <f>[5]DATA!B16</f>
        <v>412.37</v>
      </c>
      <c r="C16">
        <f>[5]DATA!C16</f>
        <v>439.55399999999997</v>
      </c>
      <c r="D16">
        <f>[5]DATA!D16</f>
        <v>424.51600000000002</v>
      </c>
      <c r="E16">
        <f>[5]DATA!E16</f>
        <v>442.92500000000001</v>
      </c>
      <c r="F16">
        <f>[5]DATA!F16</f>
        <v>450.94900000000001</v>
      </c>
      <c r="G16">
        <f>[5]DATA!G16</f>
        <v>461.06</v>
      </c>
      <c r="H16">
        <f>[5]DATA!H16</f>
        <v>482.00400000000002</v>
      </c>
      <c r="I16">
        <f>[5]DATA!I16</f>
        <v>493.63799999999998</v>
      </c>
      <c r="J16">
        <f>[5]DATA!J16</f>
        <v>496.15600000000001</v>
      </c>
      <c r="K16">
        <f>[5]DATA!K16</f>
        <v>522.16</v>
      </c>
      <c r="L16">
        <f>[5]DATA!L16</f>
        <v>529.78700000000003</v>
      </c>
      <c r="M16">
        <f>[5]DATA!M16</f>
        <v>549.47299999999996</v>
      </c>
      <c r="N16">
        <f>[5]DATA!N16</f>
        <v>564.59500000000003</v>
      </c>
      <c r="O16">
        <f>[5]DATA!O16</f>
        <v>539.245</v>
      </c>
      <c r="P16">
        <f>[5]DATA!P16</f>
        <v>546.86199999999997</v>
      </c>
      <c r="Q16">
        <f>[5]DATA!Q16</f>
        <v>565.18700000000001</v>
      </c>
      <c r="R16">
        <f>[5]DATA!R16</f>
        <v>578.59299999999996</v>
      </c>
      <c r="S16">
        <f>[5]DATA!S16</f>
        <v>575.49699999999996</v>
      </c>
      <c r="T16">
        <f>[5]DATA!T16</f>
        <v>577.78899999999999</v>
      </c>
      <c r="U16">
        <f>[5]DATA!U16</f>
        <v>592.39599999999996</v>
      </c>
      <c r="V16" s="288">
        <f>[5]DATA!V16</f>
        <v>590.56700000000001</v>
      </c>
      <c r="W16" s="288">
        <f>[5]DATA!W16</f>
        <v>596.67499999999995</v>
      </c>
      <c r="X16" s="288">
        <f>[5]DATA!X16</f>
        <v>596.26</v>
      </c>
      <c r="Y16" s="288">
        <f>[5]DATA!Y16</f>
        <v>599.31899999999996</v>
      </c>
      <c r="Z16" s="288">
        <f>[5]DATA!Z16</f>
        <v>596.096</v>
      </c>
      <c r="AA16" s="288">
        <f>[5]DATA!AA16</f>
        <v>608.79200000000003</v>
      </c>
      <c r="AB16" s="288">
        <f>[5]DATA!AB16</f>
        <v>620.10299999999995</v>
      </c>
      <c r="AC16" s="288">
        <f>[5]DATA!AC16</f>
        <v>629.67200000000003</v>
      </c>
      <c r="AD16" s="288">
        <f>[5]DATA!AD16</f>
        <v>662.47</v>
      </c>
      <c r="AE16" s="288">
        <f>[5]DATA!AE16</f>
        <v>665.31500000000005</v>
      </c>
      <c r="AF16" s="288">
        <f>[5]DATA!AF16</f>
        <v>666.95100000000002</v>
      </c>
      <c r="AG16" s="288">
        <f>[5]DATA!AG16</f>
        <v>673.05100000000004</v>
      </c>
      <c r="AH16">
        <f>[5]DATA!AH16</f>
        <v>689.53300000000002</v>
      </c>
      <c r="AI16">
        <f>[5]DATA!AI16</f>
        <v>683.64300000000003</v>
      </c>
      <c r="AJ16">
        <f>[5]DATA!AJ16</f>
        <v>710.24599999999998</v>
      </c>
      <c r="AK16">
        <f>[5]DATA!AK16</f>
        <v>711.54300000000001</v>
      </c>
      <c r="AL16">
        <f>[5]DATA!AL16</f>
        <v>686.60500000000002</v>
      </c>
      <c r="AM16">
        <f>[5]DATA!AM16</f>
        <v>686.20299999999997</v>
      </c>
      <c r="AN16">
        <f>[5]DATA!AN16</f>
        <v>704.35199999999998</v>
      </c>
      <c r="AO16">
        <f>[5]DATA!AO16</f>
        <v>706.6</v>
      </c>
      <c r="AP16">
        <f>[5]DATA!AP16</f>
        <v>719.93</v>
      </c>
      <c r="AQ16">
        <f>[5]DATA!AQ16</f>
        <v>730.93700000000001</v>
      </c>
      <c r="AR16">
        <f>[5]DATA!AR16</f>
        <v>744.93600000000004</v>
      </c>
      <c r="AS16">
        <f>[5]DATA!AS16</f>
        <v>746.83</v>
      </c>
      <c r="AT16">
        <f>[5]DATA!AT16</f>
        <v>749.43600000000004</v>
      </c>
      <c r="AU16">
        <f>[5]DATA!AU16</f>
        <v>744.63400000000001</v>
      </c>
      <c r="AV16">
        <f>[5]DATA!AV16</f>
        <v>742.31500000000005</v>
      </c>
      <c r="AW16">
        <f>[5]DATA!AW16</f>
        <v>740.44399999999996</v>
      </c>
      <c r="AX16">
        <f>[5]DATA!AX16</f>
        <v>722.93700000000001</v>
      </c>
      <c r="AY16">
        <f>[5]DATA!AY16</f>
        <v>736.27800000000002</v>
      </c>
      <c r="AZ16">
        <f>[5]DATA!AZ16</f>
        <v>717.91399999999999</v>
      </c>
      <c r="BA16">
        <f>[5]DATA!BA16</f>
        <v>719.476</v>
      </c>
      <c r="BB16">
        <f>[5]DATA!BB16</f>
        <v>716.86500000000001</v>
      </c>
      <c r="BC16">
        <f>[5]DATA!BC16</f>
        <v>737.18200000000002</v>
      </c>
      <c r="BD16">
        <f>[5]DATA!BD16</f>
        <v>737.16300000000001</v>
      </c>
      <c r="BE16">
        <f>[5]DATA!BE16</f>
        <v>710.39</v>
      </c>
      <c r="BF16">
        <f>[5]DATA!BF16</f>
        <v>714.99699999999996</v>
      </c>
      <c r="BG16">
        <f>[5]DATA!BG16</f>
        <v>717.45899999999995</v>
      </c>
      <c r="BH16">
        <f>[5]DATA!BH16</f>
        <v>718.22</v>
      </c>
      <c r="BI16">
        <f>[5]DATA!BI16</f>
        <v>723.31500000000005</v>
      </c>
      <c r="BJ16">
        <f>[5]DATA!BJ16</f>
        <v>727.39499999999998</v>
      </c>
      <c r="BK16">
        <f>[5]DATA!BK16</f>
        <v>768.56600000000003</v>
      </c>
      <c r="BL16">
        <f>[5]DATA!BL16</f>
        <v>0</v>
      </c>
      <c r="BM16">
        <f>[5]DATA!BM16</f>
        <v>0</v>
      </c>
      <c r="BN16">
        <f>[5]DATA!BN16</f>
        <v>0</v>
      </c>
      <c r="BO16">
        <f>[5]DATA!BO16</f>
        <v>0</v>
      </c>
      <c r="BP16">
        <f>[5]DATA!BP16</f>
        <v>0</v>
      </c>
      <c r="BQ16">
        <f>[5]DATA!BQ16</f>
        <v>0</v>
      </c>
      <c r="BR16">
        <f>[5]DATA!BR16</f>
        <v>0</v>
      </c>
      <c r="BS16">
        <f>[5]DATA!BS16</f>
        <v>0</v>
      </c>
      <c r="BT16">
        <f>[5]DATA!BT16</f>
        <v>0</v>
      </c>
      <c r="BU16">
        <f>[5]DATA!BU16</f>
        <v>0</v>
      </c>
      <c r="BV16">
        <f>[5]DATA!BV16</f>
        <v>0</v>
      </c>
      <c r="BW16">
        <f>[5]DATA!BW16</f>
        <v>0</v>
      </c>
      <c r="BX16">
        <f>[5]DATA!BX16</f>
        <v>0</v>
      </c>
    </row>
    <row r="17" spans="1:76">
      <c r="A17" s="287" t="s">
        <v>848</v>
      </c>
      <c r="B17">
        <f>[5]DATA!B17</f>
        <v>244.655</v>
      </c>
      <c r="C17">
        <f>[5]DATA!C17</f>
        <v>235.83099999999999</v>
      </c>
      <c r="D17">
        <f>[5]DATA!D17</f>
        <v>229.994</v>
      </c>
      <c r="E17">
        <f>[5]DATA!E17</f>
        <v>274.26799999999997</v>
      </c>
      <c r="F17">
        <f>[5]DATA!F17</f>
        <v>276.59399999999999</v>
      </c>
      <c r="G17">
        <f>[5]DATA!G17</f>
        <v>204.87799999999999</v>
      </c>
      <c r="H17">
        <f>[5]DATA!H17</f>
        <v>217.45699999999999</v>
      </c>
      <c r="I17">
        <f>[5]DATA!I17</f>
        <v>298.67099999999999</v>
      </c>
      <c r="J17">
        <f>[5]DATA!J17</f>
        <v>306.66899999999998</v>
      </c>
      <c r="K17">
        <f>[5]DATA!K17</f>
        <v>306.14999999999998</v>
      </c>
      <c r="L17">
        <f>[5]DATA!L17</f>
        <v>255.49100000000001</v>
      </c>
      <c r="M17">
        <f>[5]DATA!M17</f>
        <v>281.48500000000001</v>
      </c>
      <c r="N17">
        <f>[5]DATA!N17</f>
        <v>337.22</v>
      </c>
      <c r="O17">
        <f>[5]DATA!O17</f>
        <v>305.7</v>
      </c>
      <c r="P17">
        <f>[5]DATA!P17</f>
        <v>245.09399999999999</v>
      </c>
      <c r="Q17">
        <f>[5]DATA!Q17</f>
        <v>225.566</v>
      </c>
      <c r="R17">
        <f>[5]DATA!R17</f>
        <v>238.47300000000001</v>
      </c>
      <c r="S17">
        <f>[5]DATA!S17</f>
        <v>257.774</v>
      </c>
      <c r="T17">
        <f>[5]DATA!T17</f>
        <v>277.72300000000001</v>
      </c>
      <c r="U17">
        <f>[5]DATA!U17</f>
        <v>289.01600000000002</v>
      </c>
      <c r="V17" s="288">
        <f>[5]DATA!V17</f>
        <v>298.34300000000002</v>
      </c>
      <c r="W17" s="288">
        <f>[5]DATA!W17</f>
        <v>306.12700000000001</v>
      </c>
      <c r="X17" s="288">
        <f>[5]DATA!X17</f>
        <v>272.82400000000001</v>
      </c>
      <c r="Y17" s="288">
        <f>[5]DATA!Y17</f>
        <v>291.27100000000002</v>
      </c>
      <c r="Z17" s="288">
        <f>[5]DATA!Z17</f>
        <v>230.161</v>
      </c>
      <c r="AA17" s="288">
        <f>[5]DATA!AA17</f>
        <v>251.62100000000001</v>
      </c>
      <c r="AB17" s="288">
        <f>[5]DATA!AB17</f>
        <v>233.97300000000001</v>
      </c>
      <c r="AC17" s="288">
        <f>[5]DATA!AC17</f>
        <v>213.095</v>
      </c>
      <c r="AD17" s="288">
        <f>[5]DATA!AD17</f>
        <v>277.73399999999998</v>
      </c>
      <c r="AE17" s="288">
        <f>[5]DATA!AE17</f>
        <v>289.67500000000001</v>
      </c>
      <c r="AF17" s="288">
        <f>[5]DATA!AF17</f>
        <v>301.89699999999999</v>
      </c>
      <c r="AG17" s="288">
        <f>[5]DATA!AG17</f>
        <v>312.32100000000003</v>
      </c>
      <c r="AH17">
        <f>[5]DATA!AH17</f>
        <v>296.71899999999999</v>
      </c>
      <c r="AI17">
        <f>[5]DATA!AI17</f>
        <v>331.74400000000003</v>
      </c>
      <c r="AJ17">
        <f>[5]DATA!AJ17</f>
        <v>333.95800000000003</v>
      </c>
      <c r="AK17">
        <f>[5]DATA!AK17</f>
        <v>328.03500000000003</v>
      </c>
      <c r="AL17">
        <f>[5]DATA!AL17</f>
        <v>342.26</v>
      </c>
      <c r="AM17">
        <f>[5]DATA!AM17</f>
        <v>344.72699999999998</v>
      </c>
      <c r="AN17">
        <f>[5]DATA!AN17</f>
        <v>350.47399999999999</v>
      </c>
      <c r="AO17">
        <f>[5]DATA!AO17</f>
        <v>353.28399999999999</v>
      </c>
      <c r="AP17">
        <f>[5]DATA!AP17</f>
        <v>346.66500000000002</v>
      </c>
      <c r="AQ17">
        <f>[5]DATA!AQ17</f>
        <v>359.32</v>
      </c>
      <c r="AR17">
        <f>[5]DATA!AR17</f>
        <v>361.27</v>
      </c>
      <c r="AS17">
        <f>[5]DATA!AS17</f>
        <v>341.75599999999997</v>
      </c>
      <c r="AT17">
        <f>[5]DATA!AT17</f>
        <v>340.55500000000001</v>
      </c>
      <c r="AU17">
        <f>[5]DATA!AU17</f>
        <v>348.01499999999999</v>
      </c>
      <c r="AV17">
        <f>[5]DATA!AV17</f>
        <v>368.59100000000001</v>
      </c>
      <c r="AW17">
        <f>[5]DATA!AW17</f>
        <v>365.21899999999999</v>
      </c>
      <c r="AX17">
        <f>[5]DATA!AX17</f>
        <v>328.86799999999999</v>
      </c>
      <c r="AY17">
        <f>[5]DATA!AY17</f>
        <v>333.15199999999999</v>
      </c>
      <c r="AZ17">
        <f>[5]DATA!AZ17</f>
        <v>350.65100000000001</v>
      </c>
      <c r="BA17">
        <f>[5]DATA!BA17</f>
        <v>364.66399999999999</v>
      </c>
      <c r="BB17">
        <f>[5]DATA!BB17</f>
        <v>361.07400000000001</v>
      </c>
      <c r="BC17">
        <f>[5]DATA!BC17</f>
        <v>364.99700000000001</v>
      </c>
      <c r="BD17">
        <f>[5]DATA!BD17</f>
        <v>363.86099999999999</v>
      </c>
      <c r="BE17">
        <f>[5]DATA!BE17</f>
        <v>361.20299999999997</v>
      </c>
      <c r="BF17">
        <f>[5]DATA!BF17</f>
        <v>364.99099999999999</v>
      </c>
      <c r="BG17">
        <f>[5]DATA!BG17</f>
        <v>363.37599999999998</v>
      </c>
      <c r="BH17">
        <f>[5]DATA!BH17</f>
        <v>362.714</v>
      </c>
      <c r="BI17">
        <f>[5]DATA!BI17</f>
        <v>363.94200000000001</v>
      </c>
      <c r="BJ17">
        <f>[5]DATA!BJ17</f>
        <v>407.91</v>
      </c>
      <c r="BK17">
        <f>[5]DATA!BK17</f>
        <v>534.29100000000005</v>
      </c>
      <c r="BL17">
        <f>[5]DATA!BL17</f>
        <v>0</v>
      </c>
      <c r="BM17">
        <f>[5]DATA!BM17</f>
        <v>0</v>
      </c>
      <c r="BN17">
        <f>[5]DATA!BN17</f>
        <v>0</v>
      </c>
      <c r="BO17">
        <f>[5]DATA!BO17</f>
        <v>0</v>
      </c>
      <c r="BP17">
        <f>[5]DATA!BP17</f>
        <v>0</v>
      </c>
      <c r="BQ17">
        <f>[5]DATA!BQ17</f>
        <v>0</v>
      </c>
      <c r="BR17">
        <f>[5]DATA!BR17</f>
        <v>0</v>
      </c>
      <c r="BS17">
        <f>[5]DATA!BS17</f>
        <v>0</v>
      </c>
      <c r="BT17">
        <f>[5]DATA!BT17</f>
        <v>0</v>
      </c>
      <c r="BU17">
        <f>[5]DATA!BU17</f>
        <v>0</v>
      </c>
      <c r="BV17">
        <f>[5]DATA!BV17</f>
        <v>0</v>
      </c>
      <c r="BW17">
        <f>[5]DATA!BW17</f>
        <v>0</v>
      </c>
      <c r="BX17">
        <f>[5]DATA!BX17</f>
        <v>0</v>
      </c>
    </row>
    <row r="18" spans="1:76">
      <c r="A18" s="287" t="s">
        <v>849</v>
      </c>
      <c r="B18">
        <f>[5]DATA!B18</f>
        <v>244.655</v>
      </c>
      <c r="C18">
        <f>[5]DATA!C18</f>
        <v>261.08300000000003</v>
      </c>
      <c r="D18">
        <f>[5]DATA!D18</f>
        <v>228.64599999999999</v>
      </c>
      <c r="E18">
        <f>[5]DATA!E18</f>
        <v>287.08199999999999</v>
      </c>
      <c r="F18">
        <f>[5]DATA!F18</f>
        <v>312.48099999999999</v>
      </c>
      <c r="G18">
        <f>[5]DATA!G18</f>
        <v>304.66500000000002</v>
      </c>
      <c r="H18">
        <f>[5]DATA!H18</f>
        <v>229.75299999999999</v>
      </c>
      <c r="I18">
        <f>[5]DATA!I18</f>
        <v>209.69</v>
      </c>
      <c r="J18">
        <f>[5]DATA!J18</f>
        <v>272.36</v>
      </c>
      <c r="K18">
        <f>[5]DATA!K18</f>
        <v>243.55799999999999</v>
      </c>
      <c r="L18">
        <f>[5]DATA!L18</f>
        <v>223.185</v>
      </c>
      <c r="M18">
        <f>[5]DATA!M18</f>
        <v>193.46899999999999</v>
      </c>
      <c r="N18">
        <f>[5]DATA!N18</f>
        <v>225.23599999999999</v>
      </c>
      <c r="O18">
        <f>[5]DATA!O18</f>
        <v>318.16899999999998</v>
      </c>
      <c r="P18">
        <f>[5]DATA!P18</f>
        <v>357.62</v>
      </c>
      <c r="Q18">
        <f>[5]DATA!Q18</f>
        <v>310.66199999999998</v>
      </c>
      <c r="R18">
        <f>[5]DATA!R18</f>
        <v>263.66800000000001</v>
      </c>
      <c r="S18">
        <f>[5]DATA!S18</f>
        <v>274.10599999999999</v>
      </c>
      <c r="T18">
        <f>[5]DATA!T18</f>
        <v>293.86700000000002</v>
      </c>
      <c r="U18">
        <f>[5]DATA!U18</f>
        <v>296.33600000000001</v>
      </c>
      <c r="V18" s="288">
        <f>[5]DATA!V18</f>
        <v>295.60500000000002</v>
      </c>
      <c r="W18" s="288">
        <f>[5]DATA!W18</f>
        <v>301.24400000000003</v>
      </c>
      <c r="X18" s="288">
        <f>[5]DATA!X18</f>
        <v>304.49900000000002</v>
      </c>
      <c r="Y18" s="288">
        <f>[5]DATA!Y18</f>
        <v>317.63799999999998</v>
      </c>
      <c r="Z18" s="288">
        <f>[5]DATA!Z18</f>
        <v>357.78899999999999</v>
      </c>
      <c r="AA18" s="288">
        <f>[5]DATA!AA18</f>
        <v>337.524</v>
      </c>
      <c r="AB18" s="288">
        <f>[5]DATA!AB18</f>
        <v>341.99700000000001</v>
      </c>
      <c r="AC18" s="288">
        <f>[5]DATA!AC18</f>
        <v>338.99599999999998</v>
      </c>
      <c r="AD18" s="288">
        <f>[5]DATA!AD18</f>
        <v>317.17500000000001</v>
      </c>
      <c r="AE18" s="288">
        <f>[5]DATA!AE18</f>
        <v>324.27499999999998</v>
      </c>
      <c r="AF18" s="288">
        <f>[5]DATA!AF18</f>
        <v>325.322</v>
      </c>
      <c r="AG18" s="288">
        <f>[5]DATA!AG18</f>
        <v>302.14999999999998</v>
      </c>
      <c r="AH18">
        <f>[5]DATA!AH18</f>
        <v>294.38600000000002</v>
      </c>
      <c r="AI18">
        <f>[5]DATA!AI18</f>
        <v>249.25899999999999</v>
      </c>
      <c r="AJ18">
        <f>[5]DATA!AJ18</f>
        <v>305.76900000000001</v>
      </c>
      <c r="AK18">
        <f>[5]DATA!AK18</f>
        <v>318.14600000000002</v>
      </c>
      <c r="AL18">
        <f>[5]DATA!AL18</f>
        <v>329.18799999999999</v>
      </c>
      <c r="AM18">
        <f>[5]DATA!AM18</f>
        <v>327.74400000000003</v>
      </c>
      <c r="AN18">
        <f>[5]DATA!AN18</f>
        <v>325.55099999999999</v>
      </c>
      <c r="AO18">
        <f>[5]DATA!AO18</f>
        <v>326.495</v>
      </c>
      <c r="AP18">
        <f>[5]DATA!AP18</f>
        <v>345.93299999999999</v>
      </c>
      <c r="AQ18">
        <f>[5]DATA!AQ18</f>
        <v>331.00799999999998</v>
      </c>
      <c r="AR18">
        <f>[5]DATA!AR18</f>
        <v>334.55099999999999</v>
      </c>
      <c r="AS18">
        <f>[5]DATA!AS18</f>
        <v>376.78500000000003</v>
      </c>
      <c r="AT18">
        <f>[5]DATA!AT18</f>
        <v>371.58</v>
      </c>
      <c r="AU18">
        <f>[5]DATA!AU18</f>
        <v>361.73899999999998</v>
      </c>
      <c r="AV18">
        <f>[5]DATA!AV18</f>
        <v>331.12099999999998</v>
      </c>
      <c r="AW18">
        <f>[5]DATA!AW18</f>
        <v>339.20400000000001</v>
      </c>
      <c r="AX18">
        <f>[5]DATA!AX18</f>
        <v>396.38499999999999</v>
      </c>
      <c r="AY18">
        <f>[5]DATA!AY18</f>
        <v>383.50900000000001</v>
      </c>
      <c r="AZ18">
        <f>[5]DATA!AZ18</f>
        <v>363.57799999999997</v>
      </c>
      <c r="BA18">
        <f>[5]DATA!BA18</f>
        <v>351.44499999999999</v>
      </c>
      <c r="BB18">
        <f>[5]DATA!BB18</f>
        <v>350.13299999999998</v>
      </c>
      <c r="BC18">
        <f>[5]DATA!BC18</f>
        <v>355.154</v>
      </c>
      <c r="BD18">
        <f>[5]DATA!BD18</f>
        <v>358.2</v>
      </c>
      <c r="BE18">
        <f>[5]DATA!BE18</f>
        <v>355.34300000000002</v>
      </c>
      <c r="BF18">
        <f>[5]DATA!BF18</f>
        <v>363.85700000000003</v>
      </c>
      <c r="BG18">
        <f>[5]DATA!BG18</f>
        <v>363.31</v>
      </c>
      <c r="BH18">
        <f>[5]DATA!BH18</f>
        <v>362.714</v>
      </c>
      <c r="BI18">
        <f>[5]DATA!BI18</f>
        <v>363.94200000000001</v>
      </c>
      <c r="BJ18">
        <f>[5]DATA!BJ18</f>
        <v>360.09699999999998</v>
      </c>
      <c r="BK18">
        <f>[5]DATA!BK18</f>
        <v>472.55</v>
      </c>
      <c r="BL18">
        <f>[5]DATA!BL18</f>
        <v>0</v>
      </c>
      <c r="BM18">
        <f>[5]DATA!BM18</f>
        <v>0</v>
      </c>
      <c r="BN18">
        <f>[5]DATA!BN18</f>
        <v>0</v>
      </c>
      <c r="BO18">
        <f>[5]DATA!BO18</f>
        <v>0</v>
      </c>
      <c r="BP18">
        <f>[5]DATA!BP18</f>
        <v>0</v>
      </c>
      <c r="BQ18">
        <f>[5]DATA!BQ18</f>
        <v>0</v>
      </c>
      <c r="BR18">
        <f>[5]DATA!BR18</f>
        <v>0</v>
      </c>
      <c r="BS18">
        <f>[5]DATA!BS18</f>
        <v>0</v>
      </c>
      <c r="BT18">
        <f>[5]DATA!BT18</f>
        <v>0</v>
      </c>
      <c r="BU18">
        <f>[5]DATA!BU18</f>
        <v>0</v>
      </c>
      <c r="BV18">
        <f>[5]DATA!BV18</f>
        <v>0</v>
      </c>
      <c r="BW18">
        <f>[5]DATA!BW18</f>
        <v>0</v>
      </c>
      <c r="BX18">
        <f>[5]DATA!BX18</f>
        <v>0</v>
      </c>
    </row>
    <row r="19" spans="1:76">
      <c r="A19" s="287" t="s">
        <v>850</v>
      </c>
      <c r="B19">
        <f>[5]DATA!B19</f>
        <v>244.655</v>
      </c>
      <c r="C19">
        <f>[5]DATA!C19</f>
        <v>232.37799999999999</v>
      </c>
      <c r="D19">
        <f>[5]DATA!D19</f>
        <v>210.84899999999999</v>
      </c>
      <c r="E19">
        <f>[5]DATA!E19</f>
        <v>186.41399999999999</v>
      </c>
      <c r="F19">
        <f>[5]DATA!F19</f>
        <v>206.19499999999999</v>
      </c>
      <c r="G19">
        <f>[5]DATA!G19</f>
        <v>262.274</v>
      </c>
      <c r="H19">
        <f>[5]DATA!H19</f>
        <v>282.10899999999998</v>
      </c>
      <c r="I19">
        <f>[5]DATA!I19</f>
        <v>213.75399999999999</v>
      </c>
      <c r="J19">
        <f>[5]DATA!J19</f>
        <v>224.536</v>
      </c>
      <c r="K19">
        <f>[5]DATA!K19</f>
        <v>318.37799999999999</v>
      </c>
      <c r="L19">
        <f>[5]DATA!L19</f>
        <v>294.27800000000002</v>
      </c>
      <c r="M19">
        <f>[5]DATA!M19</f>
        <v>252.67699999999999</v>
      </c>
      <c r="N19">
        <f>[5]DATA!N19</f>
        <v>250.56</v>
      </c>
      <c r="O19">
        <f>[5]DATA!O19</f>
        <v>241.04499999999999</v>
      </c>
      <c r="P19">
        <f>[5]DATA!P19</f>
        <v>300.85300000000001</v>
      </c>
      <c r="Q19">
        <f>[5]DATA!Q19</f>
        <v>303.30099999999999</v>
      </c>
      <c r="R19">
        <f>[5]DATA!R19</f>
        <v>262.61</v>
      </c>
      <c r="S19">
        <f>[5]DATA!S19</f>
        <v>271.93</v>
      </c>
      <c r="T19">
        <f>[5]DATA!T19</f>
        <v>266.98099999999999</v>
      </c>
      <c r="U19">
        <f>[5]DATA!U19</f>
        <v>277.995</v>
      </c>
      <c r="V19" s="288">
        <f>[5]DATA!V19</f>
        <v>286.13799999999998</v>
      </c>
      <c r="W19" s="288">
        <f>[5]DATA!W19</f>
        <v>288.83300000000003</v>
      </c>
      <c r="X19" s="288">
        <f>[5]DATA!X19</f>
        <v>300.483</v>
      </c>
      <c r="Y19" s="288">
        <f>[5]DATA!Y19</f>
        <v>290.32600000000002</v>
      </c>
      <c r="Z19" s="288">
        <f>[5]DATA!Z19</f>
        <v>295.49700000000001</v>
      </c>
      <c r="AA19" s="288">
        <f>[5]DATA!AA19</f>
        <v>320.45800000000003</v>
      </c>
      <c r="AB19" s="288">
        <f>[5]DATA!AB19</f>
        <v>292.40100000000001</v>
      </c>
      <c r="AC19" s="288">
        <f>[5]DATA!AC19</f>
        <v>320.09800000000001</v>
      </c>
      <c r="AD19" s="288">
        <f>[5]DATA!AD19</f>
        <v>326.62799999999999</v>
      </c>
      <c r="AE19" s="288">
        <f>[5]DATA!AE19</f>
        <v>329.36799999999999</v>
      </c>
      <c r="AF19" s="288">
        <f>[5]DATA!AF19</f>
        <v>342.209</v>
      </c>
      <c r="AG19" s="288">
        <f>[5]DATA!AG19</f>
        <v>341.43400000000003</v>
      </c>
      <c r="AH19">
        <f>[5]DATA!AH19</f>
        <v>359.69200000000001</v>
      </c>
      <c r="AI19">
        <f>[5]DATA!AI19</f>
        <v>420.96499999999997</v>
      </c>
      <c r="AJ19">
        <f>[5]DATA!AJ19</f>
        <v>354.17399999999998</v>
      </c>
      <c r="AK19">
        <f>[5]DATA!AK19</f>
        <v>360.75799999999998</v>
      </c>
      <c r="AL19">
        <f>[5]DATA!AL19</f>
        <v>334.08300000000003</v>
      </c>
      <c r="AM19">
        <f>[5]DATA!AM19</f>
        <v>348.95800000000003</v>
      </c>
      <c r="AN19">
        <f>[5]DATA!AN19</f>
        <v>353.45100000000002</v>
      </c>
      <c r="AO19">
        <f>[5]DATA!AO19</f>
        <v>355.49299999999999</v>
      </c>
      <c r="AP19">
        <f>[5]DATA!AP19</f>
        <v>348.29599999999999</v>
      </c>
      <c r="AQ19">
        <f>[5]DATA!AQ19</f>
        <v>360.60599999999999</v>
      </c>
      <c r="AR19">
        <f>[5]DATA!AR19</f>
        <v>362.26600000000002</v>
      </c>
      <c r="AS19">
        <f>[5]DATA!AS19</f>
        <v>342.48899999999998</v>
      </c>
      <c r="AT19">
        <f>[5]DATA!AT19</f>
        <v>341.12599999999998</v>
      </c>
      <c r="AU19">
        <f>[5]DATA!AU19</f>
        <v>348.47300000000001</v>
      </c>
      <c r="AV19">
        <f>[5]DATA!AV19</f>
        <v>368.97399999999999</v>
      </c>
      <c r="AW19">
        <f>[5]DATA!AW19</f>
        <v>365.517</v>
      </c>
      <c r="AX19">
        <f>[5]DATA!AX19</f>
        <v>329.08100000000002</v>
      </c>
      <c r="AY19">
        <f>[5]DATA!AY19</f>
        <v>333.33300000000003</v>
      </c>
      <c r="AZ19">
        <f>[5]DATA!AZ19</f>
        <v>350.81099999999998</v>
      </c>
      <c r="BA19">
        <f>[5]DATA!BA19</f>
        <v>364.8</v>
      </c>
      <c r="BB19">
        <f>[5]DATA!BB19</f>
        <v>361.185</v>
      </c>
      <c r="BC19">
        <f>[5]DATA!BC19</f>
        <v>365.08699999999999</v>
      </c>
      <c r="BD19">
        <f>[5]DATA!BD19</f>
        <v>363.93</v>
      </c>
      <c r="BE19">
        <f>[5]DATA!BE19</f>
        <v>361.25599999999997</v>
      </c>
      <c r="BF19">
        <f>[5]DATA!BF19</f>
        <v>365.03500000000003</v>
      </c>
      <c r="BG19">
        <f>[5]DATA!BG19</f>
        <v>363.37599999999998</v>
      </c>
      <c r="BH19">
        <f>[5]DATA!BH19</f>
        <v>362.714</v>
      </c>
      <c r="BI19">
        <f>[5]DATA!BI19</f>
        <v>363.94200000000001</v>
      </c>
      <c r="BJ19">
        <f>[5]DATA!BJ19</f>
        <v>367.91</v>
      </c>
      <c r="BK19">
        <f>[5]DATA!BK19</f>
        <v>320.60199999999998</v>
      </c>
      <c r="BL19">
        <f>[5]DATA!BL19</f>
        <v>0</v>
      </c>
      <c r="BM19">
        <f>[5]DATA!BM19</f>
        <v>0</v>
      </c>
      <c r="BN19">
        <f>[5]DATA!BN19</f>
        <v>0</v>
      </c>
      <c r="BO19">
        <f>[5]DATA!BO19</f>
        <v>0</v>
      </c>
      <c r="BP19">
        <f>[5]DATA!BP19</f>
        <v>0</v>
      </c>
      <c r="BQ19">
        <f>[5]DATA!BQ19</f>
        <v>0</v>
      </c>
      <c r="BR19">
        <f>[5]DATA!BR19</f>
        <v>0</v>
      </c>
      <c r="BS19">
        <f>[5]DATA!BS19</f>
        <v>0</v>
      </c>
      <c r="BT19">
        <f>[5]DATA!BT19</f>
        <v>0</v>
      </c>
      <c r="BU19">
        <f>[5]DATA!BU19</f>
        <v>0</v>
      </c>
      <c r="BV19">
        <f>[5]DATA!BV19</f>
        <v>0</v>
      </c>
      <c r="BW19">
        <f>[5]DATA!BW19</f>
        <v>0</v>
      </c>
      <c r="BX19">
        <f>[5]DATA!BX19</f>
        <v>0</v>
      </c>
    </row>
    <row r="20" spans="1:76">
      <c r="A20" s="287" t="s">
        <v>851</v>
      </c>
      <c r="B20">
        <f>[5]DATA!B20</f>
        <v>244.655</v>
      </c>
      <c r="C20">
        <f>[5]DATA!C20</f>
        <v>259.99400000000003</v>
      </c>
      <c r="D20">
        <f>[5]DATA!D20</f>
        <v>272.88600000000002</v>
      </c>
      <c r="E20">
        <f>[5]DATA!E20</f>
        <v>238.53800000000001</v>
      </c>
      <c r="F20">
        <f>[5]DATA!F20</f>
        <v>247.18299999999999</v>
      </c>
      <c r="G20">
        <f>[5]DATA!G20</f>
        <v>279.10599999999999</v>
      </c>
      <c r="H20">
        <f>[5]DATA!H20</f>
        <v>310.43299999999999</v>
      </c>
      <c r="I20">
        <f>[5]DATA!I20</f>
        <v>281.42</v>
      </c>
      <c r="J20">
        <f>[5]DATA!J20</f>
        <v>199.98500000000001</v>
      </c>
      <c r="K20">
        <f>[5]DATA!K20</f>
        <v>216.43899999999999</v>
      </c>
      <c r="L20">
        <f>[5]DATA!L20</f>
        <v>318.78399999999999</v>
      </c>
      <c r="M20">
        <f>[5]DATA!M20</f>
        <v>312.89299999999997</v>
      </c>
      <c r="N20">
        <f>[5]DATA!N20</f>
        <v>267.85500000000002</v>
      </c>
      <c r="O20">
        <f>[5]DATA!O20</f>
        <v>322.19900000000001</v>
      </c>
      <c r="P20">
        <f>[5]DATA!P20</f>
        <v>268.73399999999998</v>
      </c>
      <c r="Q20">
        <f>[5]DATA!Q20</f>
        <v>342.72800000000001</v>
      </c>
      <c r="R20">
        <f>[5]DATA!R20</f>
        <v>333.935</v>
      </c>
      <c r="S20">
        <f>[5]DATA!S20</f>
        <v>324.42099999999999</v>
      </c>
      <c r="T20">
        <f>[5]DATA!T20</f>
        <v>287.23500000000001</v>
      </c>
      <c r="U20">
        <f>[5]DATA!U20</f>
        <v>289.05599999999998</v>
      </c>
      <c r="V20" s="288">
        <f>[5]DATA!V20</f>
        <v>292.05399999999997</v>
      </c>
      <c r="W20" s="288">
        <f>[5]DATA!W20</f>
        <v>291.95</v>
      </c>
      <c r="X20" s="288">
        <f>[5]DATA!X20</f>
        <v>276.75400000000002</v>
      </c>
      <c r="Y20" s="288">
        <f>[5]DATA!Y20</f>
        <v>259.84199999999998</v>
      </c>
      <c r="Z20" s="288">
        <f>[5]DATA!Z20</f>
        <v>261.36</v>
      </c>
      <c r="AA20" s="288">
        <f>[5]DATA!AA20</f>
        <v>281.90300000000002</v>
      </c>
      <c r="AB20" s="288">
        <f>[5]DATA!AB20</f>
        <v>365.57799999999997</v>
      </c>
      <c r="AC20" s="288">
        <f>[5]DATA!AC20</f>
        <v>401.03</v>
      </c>
      <c r="AD20" s="288">
        <f>[5]DATA!AD20</f>
        <v>380.06400000000002</v>
      </c>
      <c r="AE20" s="288">
        <f>[5]DATA!AE20</f>
        <v>389.39499999999998</v>
      </c>
      <c r="AF20" s="288">
        <f>[5]DATA!AF20</f>
        <v>378.54300000000001</v>
      </c>
      <c r="AG20" s="288">
        <f>[5]DATA!AG20</f>
        <v>366.875</v>
      </c>
      <c r="AH20">
        <f>[5]DATA!AH20</f>
        <v>381.23599999999999</v>
      </c>
      <c r="AI20">
        <f>[5]DATA!AI20</f>
        <v>283.06799999999998</v>
      </c>
      <c r="AJ20">
        <f>[5]DATA!AJ20</f>
        <v>319.15899999999999</v>
      </c>
      <c r="AK20">
        <f>[5]DATA!AK20</f>
        <v>324.721</v>
      </c>
      <c r="AL20">
        <f>[5]DATA!AL20</f>
        <v>332.78199999999998</v>
      </c>
      <c r="AM20">
        <f>[5]DATA!AM20</f>
        <v>329.80799999999999</v>
      </c>
      <c r="AN20">
        <f>[5]DATA!AN20</f>
        <v>326.77699999999999</v>
      </c>
      <c r="AO20">
        <f>[5]DATA!AO20</f>
        <v>327.25</v>
      </c>
      <c r="AP20">
        <f>[5]DATA!AP20</f>
        <v>346.43599999999998</v>
      </c>
      <c r="AQ20">
        <f>[5]DATA!AQ20</f>
        <v>331.315</v>
      </c>
      <c r="AR20">
        <f>[5]DATA!AR20</f>
        <v>334.75799999999998</v>
      </c>
      <c r="AS20">
        <f>[5]DATA!AS20</f>
        <v>355.423</v>
      </c>
      <c r="AT20">
        <f>[5]DATA!AT20</f>
        <v>361.23599999999999</v>
      </c>
      <c r="AU20">
        <f>[5]DATA!AU20</f>
        <v>351.82799999999997</v>
      </c>
      <c r="AV20">
        <f>[5]DATA!AV20</f>
        <v>331.17700000000002</v>
      </c>
      <c r="AW20">
        <f>[5]DATA!AW20</f>
        <v>339.24799999999999</v>
      </c>
      <c r="AX20">
        <f>[5]DATA!AX20</f>
        <v>396.42099999999999</v>
      </c>
      <c r="AY20">
        <f>[5]DATA!AY20</f>
        <v>383.53699999999998</v>
      </c>
      <c r="AZ20">
        <f>[5]DATA!AZ20</f>
        <v>363.59899999999999</v>
      </c>
      <c r="BA20">
        <f>[5]DATA!BA20</f>
        <v>351.46300000000002</v>
      </c>
      <c r="BB20">
        <f>[5]DATA!BB20</f>
        <v>350.14499999999998</v>
      </c>
      <c r="BC20">
        <f>[5]DATA!BC20</f>
        <v>355.16500000000002</v>
      </c>
      <c r="BD20">
        <f>[5]DATA!BD20</f>
        <v>358.209</v>
      </c>
      <c r="BE20">
        <f>[5]DATA!BE20</f>
        <v>355.35</v>
      </c>
      <c r="BF20">
        <f>[5]DATA!BF20</f>
        <v>363.86399999999998</v>
      </c>
      <c r="BG20">
        <f>[5]DATA!BG20</f>
        <v>363.31</v>
      </c>
      <c r="BH20">
        <f>[5]DATA!BH20</f>
        <v>362.714</v>
      </c>
      <c r="BI20">
        <f>[5]DATA!BI20</f>
        <v>363.94200000000001</v>
      </c>
      <c r="BJ20">
        <f>[5]DATA!BJ20</f>
        <v>417.91</v>
      </c>
      <c r="BK20">
        <f>[5]DATA!BK20</f>
        <v>401.40199999999999</v>
      </c>
      <c r="BL20">
        <f>[5]DATA!BL20</f>
        <v>0</v>
      </c>
      <c r="BM20">
        <f>[5]DATA!BM20</f>
        <v>0</v>
      </c>
      <c r="BN20">
        <f>[5]DATA!BN20</f>
        <v>0</v>
      </c>
      <c r="BO20">
        <f>[5]DATA!BO20</f>
        <v>0</v>
      </c>
      <c r="BP20">
        <f>[5]DATA!BP20</f>
        <v>0</v>
      </c>
      <c r="BQ20">
        <f>[5]DATA!BQ20</f>
        <v>0</v>
      </c>
      <c r="BR20">
        <f>[5]DATA!BR20</f>
        <v>0</v>
      </c>
      <c r="BS20">
        <f>[5]DATA!BS20</f>
        <v>0</v>
      </c>
      <c r="BT20">
        <f>[5]DATA!BT20</f>
        <v>0</v>
      </c>
      <c r="BU20">
        <f>[5]DATA!BU20</f>
        <v>0</v>
      </c>
      <c r="BV20">
        <f>[5]DATA!BV20</f>
        <v>0</v>
      </c>
      <c r="BW20">
        <f>[5]DATA!BW20</f>
        <v>0</v>
      </c>
      <c r="BX20">
        <f>[5]DATA!BX20</f>
        <v>0</v>
      </c>
    </row>
    <row r="21" spans="1:76">
      <c r="A21" s="287" t="s">
        <v>852</v>
      </c>
      <c r="B21">
        <f>[5]DATA!B21</f>
        <v>244.655</v>
      </c>
      <c r="C21">
        <f>[5]DATA!C21</f>
        <v>232.37799999999999</v>
      </c>
      <c r="D21">
        <f>[5]DATA!D21</f>
        <v>243.28700000000001</v>
      </c>
      <c r="E21">
        <f>[5]DATA!E21</f>
        <v>209.21100000000001</v>
      </c>
      <c r="F21">
        <f>[5]DATA!F21</f>
        <v>189.87299999999999</v>
      </c>
      <c r="G21">
        <f>[5]DATA!G21</f>
        <v>193.85300000000001</v>
      </c>
      <c r="H21">
        <f>[5]DATA!H21</f>
        <v>250.39400000000001</v>
      </c>
      <c r="I21">
        <f>[5]DATA!I21</f>
        <v>289.30500000000001</v>
      </c>
      <c r="J21">
        <f>[5]DATA!J21</f>
        <v>304.02800000000002</v>
      </c>
      <c r="K21">
        <f>[5]DATA!K21</f>
        <v>230.57599999999999</v>
      </c>
      <c r="L21">
        <f>[5]DATA!L21</f>
        <v>262.00799999999998</v>
      </c>
      <c r="M21">
        <f>[5]DATA!M21</f>
        <v>317.25599999999997</v>
      </c>
      <c r="N21">
        <f>[5]DATA!N21</f>
        <v>323.35300000000001</v>
      </c>
      <c r="O21">
        <f>[5]DATA!O21</f>
        <v>224.233</v>
      </c>
      <c r="P21">
        <f>[5]DATA!P21</f>
        <v>233.66499999999999</v>
      </c>
      <c r="Q21">
        <f>[5]DATA!Q21</f>
        <v>246.989</v>
      </c>
      <c r="R21">
        <f>[5]DATA!R21</f>
        <v>321.44</v>
      </c>
      <c r="S21">
        <f>[5]DATA!S21</f>
        <v>306.983</v>
      </c>
      <c r="T21">
        <f>[5]DATA!T21</f>
        <v>320.40300000000002</v>
      </c>
      <c r="U21">
        <f>[5]DATA!U21</f>
        <v>299.25400000000002</v>
      </c>
      <c r="V21" s="288">
        <f>[5]DATA!V21</f>
        <v>281.70999999999998</v>
      </c>
      <c r="W21" s="288">
        <f>[5]DATA!W21</f>
        <v>274.37</v>
      </c>
      <c r="X21" s="288">
        <f>[5]DATA!X21</f>
        <v>321.57100000000003</v>
      </c>
      <c r="Y21" s="288">
        <f>[5]DATA!Y21</f>
        <v>332.36900000000003</v>
      </c>
      <c r="Z21" s="288">
        <f>[5]DATA!Z21</f>
        <v>356.02300000000002</v>
      </c>
      <c r="AA21" s="288">
        <f>[5]DATA!AA21</f>
        <v>331.392</v>
      </c>
      <c r="AB21" s="288">
        <f>[5]DATA!AB21</f>
        <v>304.30399999999997</v>
      </c>
      <c r="AC21" s="288">
        <f>[5]DATA!AC21</f>
        <v>271.983</v>
      </c>
      <c r="AD21" s="288">
        <f>[5]DATA!AD21</f>
        <v>283.93700000000001</v>
      </c>
      <c r="AE21" s="288">
        <f>[5]DATA!AE21</f>
        <v>252.17500000000001</v>
      </c>
      <c r="AF21" s="288">
        <f>[5]DATA!AF21</f>
        <v>253.65199999999999</v>
      </c>
      <c r="AG21" s="288">
        <f>[5]DATA!AG21</f>
        <v>288.452</v>
      </c>
      <c r="AH21">
        <f>[5]DATA!AH21</f>
        <v>290.738</v>
      </c>
      <c r="AI21">
        <f>[5]DATA!AI21</f>
        <v>362.30599999999998</v>
      </c>
      <c r="AJ21">
        <f>[5]DATA!AJ21</f>
        <v>346.91500000000002</v>
      </c>
      <c r="AK21">
        <f>[5]DATA!AK21</f>
        <v>345.92700000000002</v>
      </c>
      <c r="AL21">
        <f>[5]DATA!AL21</f>
        <v>326.49099999999999</v>
      </c>
      <c r="AM21">
        <f>[5]DATA!AM21</f>
        <v>332.18400000000003</v>
      </c>
      <c r="AN21">
        <f>[5]DATA!AN21</f>
        <v>341.26900000000001</v>
      </c>
      <c r="AO21">
        <f>[5]DATA!AO21</f>
        <v>346.15499999999997</v>
      </c>
      <c r="AP21">
        <f>[5]DATA!AP21</f>
        <v>341.22699999999998</v>
      </c>
      <c r="AQ21">
        <f>[5]DATA!AQ21</f>
        <v>354.911</v>
      </c>
      <c r="AR21">
        <f>[5]DATA!AR21</f>
        <v>357.78699999999998</v>
      </c>
      <c r="AS21">
        <f>[5]DATA!AS21</f>
        <v>339.15699999999998</v>
      </c>
      <c r="AT21">
        <f>[5]DATA!AT21</f>
        <v>338.50700000000001</v>
      </c>
      <c r="AU21">
        <f>[5]DATA!AU21</f>
        <v>346.358</v>
      </c>
      <c r="AV21">
        <f>[5]DATA!AV21</f>
        <v>367.19799999999998</v>
      </c>
      <c r="AW21">
        <f>[5]DATA!AW21</f>
        <v>364.12</v>
      </c>
      <c r="AX21">
        <f>[5]DATA!AX21</f>
        <v>328.08199999999999</v>
      </c>
      <c r="AY21">
        <f>[5]DATA!AY21</f>
        <v>332.47899999999998</v>
      </c>
      <c r="AZ21">
        <f>[5]DATA!AZ21</f>
        <v>350.05900000000003</v>
      </c>
      <c r="BA21">
        <f>[5]DATA!BA21</f>
        <v>364.15899999999999</v>
      </c>
      <c r="BB21">
        <f>[5]DATA!BB21</f>
        <v>360.661</v>
      </c>
      <c r="BC21">
        <f>[5]DATA!BC21</f>
        <v>364.66899999999998</v>
      </c>
      <c r="BD21">
        <f>[5]DATA!BD21</f>
        <v>363.601</v>
      </c>
      <c r="BE21">
        <f>[5]DATA!BE21</f>
        <v>360.99900000000002</v>
      </c>
      <c r="BF21">
        <f>[5]DATA!BF21</f>
        <v>364.82900000000001</v>
      </c>
      <c r="BG21">
        <f>[5]DATA!BG21</f>
        <v>363.37599999999998</v>
      </c>
      <c r="BH21">
        <f>[5]DATA!BH21</f>
        <v>362.714</v>
      </c>
      <c r="BI21">
        <f>[5]DATA!BI21</f>
        <v>363.94200000000001</v>
      </c>
      <c r="BJ21">
        <f>[5]DATA!BJ21</f>
        <v>367.91</v>
      </c>
      <c r="BK21">
        <f>[5]DATA!BK21</f>
        <v>413.73099999999999</v>
      </c>
      <c r="BL21">
        <f>[5]DATA!BL21</f>
        <v>0</v>
      </c>
      <c r="BM21">
        <f>[5]DATA!BM21</f>
        <v>0</v>
      </c>
      <c r="BN21">
        <f>[5]DATA!BN21</f>
        <v>0</v>
      </c>
      <c r="BO21">
        <f>[5]DATA!BO21</f>
        <v>0</v>
      </c>
      <c r="BP21">
        <f>[5]DATA!BP21</f>
        <v>0</v>
      </c>
      <c r="BQ21">
        <f>[5]DATA!BQ21</f>
        <v>0</v>
      </c>
      <c r="BR21">
        <f>[5]DATA!BR21</f>
        <v>0</v>
      </c>
      <c r="BS21">
        <f>[5]DATA!BS21</f>
        <v>0</v>
      </c>
      <c r="BT21">
        <f>[5]DATA!BT21</f>
        <v>0</v>
      </c>
      <c r="BU21">
        <f>[5]DATA!BU21</f>
        <v>0</v>
      </c>
      <c r="BV21">
        <f>[5]DATA!BV21</f>
        <v>0</v>
      </c>
      <c r="BW21">
        <f>[5]DATA!BW21</f>
        <v>0</v>
      </c>
      <c r="BX21">
        <f>[5]DATA!BX21</f>
        <v>0</v>
      </c>
    </row>
    <row r="22" spans="1:76">
      <c r="A22" s="287" t="s">
        <v>853</v>
      </c>
      <c r="B22">
        <f>[5]DATA!B22</f>
        <v>0</v>
      </c>
      <c r="C22">
        <f>[5]DATA!C22</f>
        <v>0</v>
      </c>
      <c r="D22">
        <f>[5]DATA!D22</f>
        <v>0</v>
      </c>
      <c r="E22">
        <f>[5]DATA!E22</f>
        <v>0</v>
      </c>
      <c r="F22">
        <f>[5]DATA!F22</f>
        <v>0</v>
      </c>
      <c r="G22">
        <f>[5]DATA!G22</f>
        <v>0</v>
      </c>
      <c r="H22">
        <f>[5]DATA!H22</f>
        <v>0</v>
      </c>
      <c r="I22">
        <f>[5]DATA!I22</f>
        <v>0</v>
      </c>
      <c r="J22">
        <f>[5]DATA!J22</f>
        <v>0</v>
      </c>
      <c r="K22">
        <f>[5]DATA!K22</f>
        <v>0</v>
      </c>
      <c r="L22">
        <f>[5]DATA!L22</f>
        <v>0</v>
      </c>
      <c r="M22">
        <f>[5]DATA!M22</f>
        <v>0</v>
      </c>
      <c r="N22">
        <f>[5]DATA!N22</f>
        <v>0</v>
      </c>
      <c r="O22">
        <f>[5]DATA!O22</f>
        <v>0</v>
      </c>
      <c r="P22">
        <f>[5]DATA!P22</f>
        <v>0</v>
      </c>
      <c r="Q22">
        <f>[5]DATA!Q22</f>
        <v>0</v>
      </c>
      <c r="R22">
        <f>[5]DATA!R22</f>
        <v>0</v>
      </c>
      <c r="S22">
        <f>[5]DATA!S22</f>
        <v>0</v>
      </c>
      <c r="T22">
        <f>[5]DATA!T22</f>
        <v>0</v>
      </c>
      <c r="U22">
        <f>[5]DATA!U22</f>
        <v>0</v>
      </c>
      <c r="V22" s="288">
        <f>[5]DATA!V22</f>
        <v>0</v>
      </c>
      <c r="W22" s="288">
        <f>[5]DATA!W22</f>
        <v>0</v>
      </c>
      <c r="X22" s="288">
        <f>[5]DATA!X22</f>
        <v>0</v>
      </c>
      <c r="Y22" s="288">
        <f>[5]DATA!Y22</f>
        <v>0</v>
      </c>
      <c r="Z22" s="288">
        <f>[5]DATA!Z22</f>
        <v>0</v>
      </c>
      <c r="AA22" s="288">
        <f>[5]DATA!AA22</f>
        <v>0</v>
      </c>
      <c r="AB22" s="288">
        <f>[5]DATA!AB22</f>
        <v>0</v>
      </c>
      <c r="AC22" s="288">
        <f>[5]DATA!AC22</f>
        <v>0</v>
      </c>
      <c r="AD22" s="288">
        <f>[5]DATA!AD22</f>
        <v>0</v>
      </c>
      <c r="AE22" s="288">
        <f>[5]DATA!AE22</f>
        <v>0</v>
      </c>
      <c r="AF22" s="288">
        <f>[5]DATA!AF22</f>
        <v>0</v>
      </c>
      <c r="AG22" s="288">
        <f>[5]DATA!AG22</f>
        <v>0</v>
      </c>
      <c r="AH22">
        <f>[5]DATA!AH22</f>
        <v>0</v>
      </c>
      <c r="AI22">
        <f>[5]DATA!AI22</f>
        <v>0</v>
      </c>
      <c r="AJ22">
        <f>[5]DATA!AJ22</f>
        <v>0</v>
      </c>
      <c r="AK22">
        <f>[5]DATA!AK22</f>
        <v>0</v>
      </c>
      <c r="AL22">
        <f>[5]DATA!AL22</f>
        <v>0</v>
      </c>
      <c r="AM22">
        <f>[5]DATA!AM22</f>
        <v>0</v>
      </c>
      <c r="AN22">
        <f>[5]DATA!AN22</f>
        <v>0</v>
      </c>
      <c r="AO22">
        <f>[5]DATA!AO22</f>
        <v>0</v>
      </c>
      <c r="AP22">
        <f>[5]DATA!AP22</f>
        <v>0</v>
      </c>
      <c r="AQ22">
        <f>[5]DATA!AQ22</f>
        <v>0</v>
      </c>
      <c r="AR22">
        <f>[5]DATA!AR22</f>
        <v>0</v>
      </c>
      <c r="AS22">
        <f>[5]DATA!AS22</f>
        <v>0</v>
      </c>
      <c r="AT22">
        <f>[5]DATA!AT22</f>
        <v>0</v>
      </c>
      <c r="AU22">
        <f>[5]DATA!AU22</f>
        <v>0</v>
      </c>
      <c r="AV22">
        <f>[5]DATA!AV22</f>
        <v>0</v>
      </c>
      <c r="AW22">
        <f>[5]DATA!AW22</f>
        <v>0</v>
      </c>
      <c r="AX22">
        <f>[5]DATA!AX22</f>
        <v>0</v>
      </c>
      <c r="AY22">
        <f>[5]DATA!AY22</f>
        <v>0</v>
      </c>
      <c r="AZ22">
        <f>[5]DATA!AZ22</f>
        <v>0</v>
      </c>
      <c r="BA22">
        <f>[5]DATA!BA22</f>
        <v>0</v>
      </c>
      <c r="BB22">
        <f>[5]DATA!BB22</f>
        <v>0</v>
      </c>
      <c r="BC22">
        <f>[5]DATA!BC22</f>
        <v>0</v>
      </c>
      <c r="BD22">
        <f>[5]DATA!BD22</f>
        <v>0</v>
      </c>
      <c r="BE22">
        <f>[5]DATA!BE22</f>
        <v>0</v>
      </c>
      <c r="BF22">
        <f>[5]DATA!BF22</f>
        <v>0</v>
      </c>
      <c r="BG22">
        <f>[5]DATA!BG22</f>
        <v>0</v>
      </c>
      <c r="BH22">
        <f>[5]DATA!BH22</f>
        <v>0</v>
      </c>
      <c r="BI22">
        <f>[5]DATA!BI22</f>
        <v>0</v>
      </c>
      <c r="BJ22">
        <f>[5]DATA!BJ22</f>
        <v>0</v>
      </c>
      <c r="BK22">
        <f>[5]DATA!BK22</f>
        <v>0</v>
      </c>
      <c r="BL22">
        <f>[5]DATA!BL22</f>
        <v>0</v>
      </c>
      <c r="BM22">
        <f>[5]DATA!BM22</f>
        <v>0</v>
      </c>
      <c r="BN22">
        <f>[5]DATA!BN22</f>
        <v>0</v>
      </c>
      <c r="BO22">
        <f>[5]DATA!BO22</f>
        <v>0</v>
      </c>
      <c r="BP22">
        <f>[5]DATA!BP22</f>
        <v>0</v>
      </c>
      <c r="BQ22">
        <f>[5]DATA!BQ22</f>
        <v>0</v>
      </c>
      <c r="BR22">
        <f>[5]DATA!BR22</f>
        <v>0</v>
      </c>
      <c r="BS22">
        <f>[5]DATA!BS22</f>
        <v>0</v>
      </c>
      <c r="BT22">
        <f>[5]DATA!BT22</f>
        <v>0</v>
      </c>
      <c r="BU22">
        <f>[5]DATA!BU22</f>
        <v>0</v>
      </c>
      <c r="BV22">
        <f>[5]DATA!BV22</f>
        <v>0</v>
      </c>
      <c r="BW22">
        <f>[5]DATA!BW22</f>
        <v>0</v>
      </c>
      <c r="BX22">
        <f>[5]DATA!BX22</f>
        <v>0</v>
      </c>
    </row>
    <row r="23" spans="1:76">
      <c r="A23" s="287" t="s">
        <v>854</v>
      </c>
      <c r="B23">
        <f>[5]DATA!B23</f>
        <v>0</v>
      </c>
      <c r="C23">
        <f>[5]DATA!C23</f>
        <v>0</v>
      </c>
      <c r="D23">
        <f>[5]DATA!D23</f>
        <v>0</v>
      </c>
      <c r="E23">
        <f>[5]DATA!E23</f>
        <v>0</v>
      </c>
      <c r="F23">
        <f>[5]DATA!F23</f>
        <v>0</v>
      </c>
      <c r="G23">
        <f>[5]DATA!G23</f>
        <v>0</v>
      </c>
      <c r="H23">
        <f>[5]DATA!H23</f>
        <v>0</v>
      </c>
      <c r="I23">
        <f>[5]DATA!I23</f>
        <v>0</v>
      </c>
      <c r="J23">
        <f>[5]DATA!J23</f>
        <v>0</v>
      </c>
      <c r="K23">
        <f>[5]DATA!K23</f>
        <v>0</v>
      </c>
      <c r="L23">
        <f>[5]DATA!L23</f>
        <v>0</v>
      </c>
      <c r="M23">
        <f>[5]DATA!M23</f>
        <v>0</v>
      </c>
      <c r="N23">
        <f>[5]DATA!N23</f>
        <v>0</v>
      </c>
      <c r="O23">
        <f>[5]DATA!O23</f>
        <v>0</v>
      </c>
      <c r="P23">
        <f>[5]DATA!P23</f>
        <v>0</v>
      </c>
      <c r="Q23">
        <f>[5]DATA!Q23</f>
        <v>0</v>
      </c>
      <c r="R23">
        <f>[5]DATA!R23</f>
        <v>0</v>
      </c>
      <c r="S23">
        <f>[5]DATA!S23</f>
        <v>0</v>
      </c>
      <c r="T23">
        <f>[5]DATA!T23</f>
        <v>0</v>
      </c>
      <c r="U23">
        <f>[5]DATA!U23</f>
        <v>0</v>
      </c>
      <c r="V23" s="288">
        <f>[5]DATA!V23</f>
        <v>0</v>
      </c>
      <c r="W23" s="288">
        <f>[5]DATA!W23</f>
        <v>0</v>
      </c>
      <c r="X23" s="288">
        <f>[5]DATA!X23</f>
        <v>0</v>
      </c>
      <c r="Y23" s="288">
        <f>[5]DATA!Y23</f>
        <v>0</v>
      </c>
      <c r="Z23" s="288">
        <f>[5]DATA!Z23</f>
        <v>0</v>
      </c>
      <c r="AA23" s="288">
        <f>[5]DATA!AA23</f>
        <v>0</v>
      </c>
      <c r="AB23" s="288">
        <f>[5]DATA!AB23</f>
        <v>0</v>
      </c>
      <c r="AC23" s="288">
        <f>[5]DATA!AC23</f>
        <v>0</v>
      </c>
      <c r="AD23" s="288">
        <f>[5]DATA!AD23</f>
        <v>0</v>
      </c>
      <c r="AE23" s="288">
        <f>[5]DATA!AE23</f>
        <v>0</v>
      </c>
      <c r="AF23" s="288">
        <f>[5]DATA!AF23</f>
        <v>0</v>
      </c>
      <c r="AG23" s="288">
        <f>[5]DATA!AG23</f>
        <v>0</v>
      </c>
      <c r="AH23">
        <f>[5]DATA!AH23</f>
        <v>0</v>
      </c>
      <c r="AI23">
        <f>[5]DATA!AI23</f>
        <v>0</v>
      </c>
      <c r="AJ23">
        <f>[5]DATA!AJ23</f>
        <v>0</v>
      </c>
      <c r="AK23">
        <f>[5]DATA!AK23</f>
        <v>0</v>
      </c>
      <c r="AL23">
        <f>[5]DATA!AL23</f>
        <v>0</v>
      </c>
      <c r="AM23">
        <f>[5]DATA!AM23</f>
        <v>0</v>
      </c>
      <c r="AN23">
        <f>[5]DATA!AN23</f>
        <v>0</v>
      </c>
      <c r="AO23">
        <f>[5]DATA!AO23</f>
        <v>0</v>
      </c>
      <c r="AP23">
        <f>[5]DATA!AP23</f>
        <v>0</v>
      </c>
      <c r="AQ23">
        <f>[5]DATA!AQ23</f>
        <v>0</v>
      </c>
      <c r="AR23">
        <f>[5]DATA!AR23</f>
        <v>0</v>
      </c>
      <c r="AS23">
        <f>[5]DATA!AS23</f>
        <v>0</v>
      </c>
      <c r="AT23">
        <f>[5]DATA!AT23</f>
        <v>0</v>
      </c>
      <c r="AU23">
        <f>[5]DATA!AU23</f>
        <v>0</v>
      </c>
      <c r="AV23">
        <f>[5]DATA!AV23</f>
        <v>0</v>
      </c>
      <c r="AW23">
        <f>[5]DATA!AW23</f>
        <v>0</v>
      </c>
      <c r="AX23">
        <f>[5]DATA!AX23</f>
        <v>0</v>
      </c>
      <c r="AY23">
        <f>[5]DATA!AY23</f>
        <v>0</v>
      </c>
      <c r="AZ23">
        <f>[5]DATA!AZ23</f>
        <v>0</v>
      </c>
      <c r="BA23">
        <f>[5]DATA!BA23</f>
        <v>0</v>
      </c>
      <c r="BB23">
        <f>[5]DATA!BB23</f>
        <v>0</v>
      </c>
      <c r="BC23">
        <f>[5]DATA!BC23</f>
        <v>0</v>
      </c>
      <c r="BD23">
        <f>[5]DATA!BD23</f>
        <v>0</v>
      </c>
      <c r="BE23">
        <f>[5]DATA!BE23</f>
        <v>0</v>
      </c>
      <c r="BF23">
        <f>[5]DATA!BF23</f>
        <v>0</v>
      </c>
      <c r="BG23">
        <f>[5]DATA!BG23</f>
        <v>0</v>
      </c>
      <c r="BH23">
        <f>[5]DATA!BH23</f>
        <v>0</v>
      </c>
      <c r="BI23">
        <f>[5]DATA!BI23</f>
        <v>0</v>
      </c>
      <c r="BJ23">
        <f>[5]DATA!BJ23</f>
        <v>0</v>
      </c>
      <c r="BK23">
        <f>[5]DATA!BK23</f>
        <v>0</v>
      </c>
      <c r="BL23">
        <f>[5]DATA!BL23</f>
        <v>0</v>
      </c>
      <c r="BM23">
        <f>[5]DATA!BM23</f>
        <v>0</v>
      </c>
      <c r="BN23">
        <f>[5]DATA!BN23</f>
        <v>0</v>
      </c>
      <c r="BO23">
        <f>[5]DATA!BO23</f>
        <v>0</v>
      </c>
      <c r="BP23">
        <f>[5]DATA!BP23</f>
        <v>0</v>
      </c>
      <c r="BQ23">
        <f>[5]DATA!BQ23</f>
        <v>0</v>
      </c>
      <c r="BR23">
        <f>[5]DATA!BR23</f>
        <v>0</v>
      </c>
      <c r="BS23">
        <f>[5]DATA!BS23</f>
        <v>0</v>
      </c>
      <c r="BT23">
        <f>[5]DATA!BT23</f>
        <v>0</v>
      </c>
      <c r="BU23">
        <f>[5]DATA!BU23</f>
        <v>0</v>
      </c>
      <c r="BV23">
        <f>[5]DATA!BV23</f>
        <v>0</v>
      </c>
      <c r="BW23">
        <f>[5]DATA!BW23</f>
        <v>0</v>
      </c>
      <c r="BX23">
        <f>[5]DATA!BX23</f>
        <v>0</v>
      </c>
    </row>
    <row r="24" spans="1:76">
      <c r="A24" s="287" t="s">
        <v>855</v>
      </c>
      <c r="B24">
        <f>[5]DATA!B24</f>
        <v>0</v>
      </c>
      <c r="C24">
        <f>[5]DATA!C24</f>
        <v>0</v>
      </c>
      <c r="D24">
        <f>[5]DATA!D24</f>
        <v>0</v>
      </c>
      <c r="E24">
        <f>[5]DATA!E24</f>
        <v>0</v>
      </c>
      <c r="F24">
        <f>[5]DATA!F24</f>
        <v>0</v>
      </c>
      <c r="G24">
        <f>[5]DATA!G24</f>
        <v>0</v>
      </c>
      <c r="H24">
        <f>[5]DATA!H24</f>
        <v>0</v>
      </c>
      <c r="I24">
        <f>[5]DATA!I24</f>
        <v>0</v>
      </c>
      <c r="J24">
        <f>[5]DATA!J24</f>
        <v>0</v>
      </c>
      <c r="K24">
        <f>[5]DATA!K24</f>
        <v>0</v>
      </c>
      <c r="L24">
        <f>[5]DATA!L24</f>
        <v>0</v>
      </c>
      <c r="M24">
        <f>[5]DATA!M24</f>
        <v>0</v>
      </c>
      <c r="N24">
        <f>[5]DATA!N24</f>
        <v>0</v>
      </c>
      <c r="O24">
        <f>[5]DATA!O24</f>
        <v>0</v>
      </c>
      <c r="P24">
        <f>[5]DATA!P24</f>
        <v>0</v>
      </c>
      <c r="Q24">
        <f>[5]DATA!Q24</f>
        <v>0</v>
      </c>
      <c r="R24">
        <f>[5]DATA!R24</f>
        <v>0</v>
      </c>
      <c r="S24">
        <f>[5]DATA!S24</f>
        <v>0</v>
      </c>
      <c r="T24">
        <f>[5]DATA!T24</f>
        <v>0</v>
      </c>
      <c r="U24">
        <f>[5]DATA!U24</f>
        <v>0</v>
      </c>
      <c r="V24" s="288">
        <f>[5]DATA!V24</f>
        <v>0</v>
      </c>
      <c r="W24" s="288">
        <f>[5]DATA!W24</f>
        <v>0</v>
      </c>
      <c r="X24" s="288">
        <f>[5]DATA!X24</f>
        <v>0</v>
      </c>
      <c r="Y24" s="288">
        <f>[5]DATA!Y24</f>
        <v>0</v>
      </c>
      <c r="Z24" s="288">
        <f>[5]DATA!Z24</f>
        <v>0</v>
      </c>
      <c r="AA24" s="288">
        <f>[5]DATA!AA24</f>
        <v>0</v>
      </c>
      <c r="AB24" s="288">
        <f>[5]DATA!AB24</f>
        <v>0</v>
      </c>
      <c r="AC24" s="288">
        <f>[5]DATA!AC24</f>
        <v>0</v>
      </c>
      <c r="AD24" s="288">
        <f>[5]DATA!AD24</f>
        <v>0</v>
      </c>
      <c r="AE24" s="288">
        <f>[5]DATA!AE24</f>
        <v>0</v>
      </c>
      <c r="AF24" s="288">
        <f>[5]DATA!AF24</f>
        <v>0</v>
      </c>
      <c r="AG24" s="288">
        <f>[5]DATA!AG24</f>
        <v>0</v>
      </c>
      <c r="AH24">
        <f>[5]DATA!AH24</f>
        <v>0</v>
      </c>
      <c r="AI24">
        <f>[5]DATA!AI24</f>
        <v>0</v>
      </c>
      <c r="AJ24">
        <f>[5]DATA!AJ24</f>
        <v>0</v>
      </c>
      <c r="AK24">
        <f>[5]DATA!AK24</f>
        <v>0</v>
      </c>
      <c r="AL24">
        <f>[5]DATA!AL24</f>
        <v>0</v>
      </c>
      <c r="AM24">
        <f>[5]DATA!AM24</f>
        <v>0</v>
      </c>
      <c r="AN24">
        <f>[5]DATA!AN24</f>
        <v>0</v>
      </c>
      <c r="AO24">
        <f>[5]DATA!AO24</f>
        <v>0</v>
      </c>
      <c r="AP24">
        <f>[5]DATA!AP24</f>
        <v>0</v>
      </c>
      <c r="AQ24">
        <f>[5]DATA!AQ24</f>
        <v>0</v>
      </c>
      <c r="AR24">
        <f>[5]DATA!AR24</f>
        <v>0</v>
      </c>
      <c r="AS24">
        <f>[5]DATA!AS24</f>
        <v>0</v>
      </c>
      <c r="AT24">
        <f>[5]DATA!AT24</f>
        <v>0</v>
      </c>
      <c r="AU24">
        <f>[5]DATA!AU24</f>
        <v>0</v>
      </c>
      <c r="AV24">
        <f>[5]DATA!AV24</f>
        <v>0</v>
      </c>
      <c r="AW24">
        <f>[5]DATA!AW24</f>
        <v>0</v>
      </c>
      <c r="AX24">
        <f>[5]DATA!AX24</f>
        <v>0</v>
      </c>
      <c r="AY24">
        <f>[5]DATA!AY24</f>
        <v>0</v>
      </c>
      <c r="AZ24">
        <f>[5]DATA!AZ24</f>
        <v>0</v>
      </c>
      <c r="BA24">
        <f>[5]DATA!BA24</f>
        <v>0</v>
      </c>
      <c r="BB24">
        <f>[5]DATA!BB24</f>
        <v>0</v>
      </c>
      <c r="BC24">
        <f>[5]DATA!BC24</f>
        <v>0</v>
      </c>
      <c r="BD24">
        <f>[5]DATA!BD24</f>
        <v>0</v>
      </c>
      <c r="BE24">
        <f>[5]DATA!BE24</f>
        <v>0</v>
      </c>
      <c r="BF24">
        <f>[5]DATA!BF24</f>
        <v>0</v>
      </c>
      <c r="BG24">
        <f>[5]DATA!BG24</f>
        <v>0</v>
      </c>
      <c r="BH24">
        <f>[5]DATA!BH24</f>
        <v>0</v>
      </c>
      <c r="BI24">
        <f>[5]DATA!BI24</f>
        <v>0</v>
      </c>
      <c r="BJ24">
        <f>[5]DATA!BJ24</f>
        <v>0</v>
      </c>
      <c r="BK24">
        <f>[5]DATA!BK24</f>
        <v>0</v>
      </c>
      <c r="BL24">
        <f>[5]DATA!BL24</f>
        <v>0</v>
      </c>
      <c r="BM24">
        <f>[5]DATA!BM24</f>
        <v>0</v>
      </c>
      <c r="BN24">
        <f>[5]DATA!BN24</f>
        <v>0</v>
      </c>
      <c r="BO24">
        <f>[5]DATA!BO24</f>
        <v>0</v>
      </c>
      <c r="BP24">
        <f>[5]DATA!BP24</f>
        <v>0</v>
      </c>
      <c r="BQ24">
        <f>[5]DATA!BQ24</f>
        <v>0</v>
      </c>
      <c r="BR24">
        <f>[5]DATA!BR24</f>
        <v>0</v>
      </c>
      <c r="BS24">
        <f>[5]DATA!BS24</f>
        <v>0</v>
      </c>
      <c r="BT24">
        <f>[5]DATA!BT24</f>
        <v>0</v>
      </c>
      <c r="BU24">
        <f>[5]DATA!BU24</f>
        <v>0</v>
      </c>
      <c r="BV24">
        <f>[5]DATA!BV24</f>
        <v>0</v>
      </c>
      <c r="BW24">
        <f>[5]DATA!BW24</f>
        <v>0</v>
      </c>
      <c r="BX24">
        <f>[5]DATA!BX24</f>
        <v>0</v>
      </c>
    </row>
    <row r="25" spans="1:76">
      <c r="A25" s="287" t="s">
        <v>856</v>
      </c>
      <c r="B25">
        <f>[5]DATA!B25</f>
        <v>0</v>
      </c>
      <c r="C25">
        <f>[5]DATA!C25</f>
        <v>0</v>
      </c>
      <c r="D25">
        <f>[5]DATA!D25</f>
        <v>0</v>
      </c>
      <c r="E25">
        <f>[5]DATA!E25</f>
        <v>0</v>
      </c>
      <c r="F25">
        <f>[5]DATA!F25</f>
        <v>0</v>
      </c>
      <c r="G25">
        <f>[5]DATA!G25</f>
        <v>0</v>
      </c>
      <c r="H25">
        <f>[5]DATA!H25</f>
        <v>0</v>
      </c>
      <c r="I25">
        <f>[5]DATA!I25</f>
        <v>0</v>
      </c>
      <c r="J25">
        <f>[5]DATA!J25</f>
        <v>0</v>
      </c>
      <c r="K25">
        <f>[5]DATA!K25</f>
        <v>0</v>
      </c>
      <c r="L25">
        <f>[5]DATA!L25</f>
        <v>0</v>
      </c>
      <c r="M25">
        <f>[5]DATA!M25</f>
        <v>0</v>
      </c>
      <c r="N25">
        <f>[5]DATA!N25</f>
        <v>0</v>
      </c>
      <c r="O25">
        <f>[5]DATA!O25</f>
        <v>0</v>
      </c>
      <c r="P25">
        <f>[5]DATA!P25</f>
        <v>0</v>
      </c>
      <c r="Q25">
        <f>[5]DATA!Q25</f>
        <v>0</v>
      </c>
      <c r="R25">
        <f>[5]DATA!R25</f>
        <v>0</v>
      </c>
      <c r="S25">
        <f>[5]DATA!S25</f>
        <v>0</v>
      </c>
      <c r="T25">
        <f>[5]DATA!T25</f>
        <v>0</v>
      </c>
      <c r="U25">
        <f>[5]DATA!U25</f>
        <v>0</v>
      </c>
      <c r="V25" s="288">
        <f>[5]DATA!V25</f>
        <v>0</v>
      </c>
      <c r="W25" s="288">
        <f>[5]DATA!W25</f>
        <v>0</v>
      </c>
      <c r="X25" s="288">
        <f>[5]DATA!X25</f>
        <v>0</v>
      </c>
      <c r="Y25" s="288">
        <f>[5]DATA!Y25</f>
        <v>0</v>
      </c>
      <c r="Z25" s="288">
        <f>[5]DATA!Z25</f>
        <v>0</v>
      </c>
      <c r="AA25" s="288">
        <f>[5]DATA!AA25</f>
        <v>0</v>
      </c>
      <c r="AB25" s="288">
        <f>[5]DATA!AB25</f>
        <v>0</v>
      </c>
      <c r="AC25" s="288">
        <f>[5]DATA!AC25</f>
        <v>0</v>
      </c>
      <c r="AD25" s="288">
        <f>[5]DATA!AD25</f>
        <v>0</v>
      </c>
      <c r="AE25" s="288">
        <f>[5]DATA!AE25</f>
        <v>0</v>
      </c>
      <c r="AF25" s="288">
        <f>[5]DATA!AF25</f>
        <v>0</v>
      </c>
      <c r="AG25" s="288">
        <f>[5]DATA!AG25</f>
        <v>0</v>
      </c>
      <c r="AH25">
        <f>[5]DATA!AH25</f>
        <v>0</v>
      </c>
      <c r="AI25">
        <f>[5]DATA!AI25</f>
        <v>0</v>
      </c>
      <c r="AJ25">
        <f>[5]DATA!AJ25</f>
        <v>0</v>
      </c>
      <c r="AK25">
        <f>[5]DATA!AK25</f>
        <v>0</v>
      </c>
      <c r="AL25">
        <f>[5]DATA!AL25</f>
        <v>0</v>
      </c>
      <c r="AM25">
        <f>[5]DATA!AM25</f>
        <v>0</v>
      </c>
      <c r="AN25">
        <f>[5]DATA!AN25</f>
        <v>0</v>
      </c>
      <c r="AO25">
        <f>[5]DATA!AO25</f>
        <v>0</v>
      </c>
      <c r="AP25">
        <f>[5]DATA!AP25</f>
        <v>0</v>
      </c>
      <c r="AQ25">
        <f>[5]DATA!AQ25</f>
        <v>0</v>
      </c>
      <c r="AR25">
        <f>[5]DATA!AR25</f>
        <v>0</v>
      </c>
      <c r="AS25">
        <f>[5]DATA!AS25</f>
        <v>0</v>
      </c>
      <c r="AT25">
        <f>[5]DATA!AT25</f>
        <v>0</v>
      </c>
      <c r="AU25">
        <f>[5]DATA!AU25</f>
        <v>0</v>
      </c>
      <c r="AV25">
        <f>[5]DATA!AV25</f>
        <v>0</v>
      </c>
      <c r="AW25">
        <f>[5]DATA!AW25</f>
        <v>0</v>
      </c>
      <c r="AX25">
        <f>[5]DATA!AX25</f>
        <v>0</v>
      </c>
      <c r="AY25">
        <f>[5]DATA!AY25</f>
        <v>0</v>
      </c>
      <c r="AZ25">
        <f>[5]DATA!AZ25</f>
        <v>0</v>
      </c>
      <c r="BA25">
        <f>[5]DATA!BA25</f>
        <v>0</v>
      </c>
      <c r="BB25">
        <f>[5]DATA!BB25</f>
        <v>0</v>
      </c>
      <c r="BC25">
        <f>[5]DATA!BC25</f>
        <v>0</v>
      </c>
      <c r="BD25">
        <f>[5]DATA!BD25</f>
        <v>0</v>
      </c>
      <c r="BE25">
        <f>[5]DATA!BE25</f>
        <v>0</v>
      </c>
      <c r="BF25">
        <f>[5]DATA!BF25</f>
        <v>0</v>
      </c>
      <c r="BG25">
        <f>[5]DATA!BG25</f>
        <v>0</v>
      </c>
      <c r="BH25">
        <f>[5]DATA!BH25</f>
        <v>0</v>
      </c>
      <c r="BI25">
        <f>[5]DATA!BI25</f>
        <v>0</v>
      </c>
      <c r="BJ25">
        <f>[5]DATA!BJ25</f>
        <v>0</v>
      </c>
      <c r="BK25">
        <f>[5]DATA!BK25</f>
        <v>0</v>
      </c>
      <c r="BL25">
        <f>[5]DATA!BL25</f>
        <v>0</v>
      </c>
      <c r="BM25">
        <f>[5]DATA!BM25</f>
        <v>0</v>
      </c>
      <c r="BN25">
        <f>[5]DATA!BN25</f>
        <v>0</v>
      </c>
      <c r="BO25">
        <f>[5]DATA!BO25</f>
        <v>0</v>
      </c>
      <c r="BP25">
        <f>[5]DATA!BP25</f>
        <v>0</v>
      </c>
      <c r="BQ25">
        <f>[5]DATA!BQ25</f>
        <v>0</v>
      </c>
      <c r="BR25">
        <f>[5]DATA!BR25</f>
        <v>0</v>
      </c>
      <c r="BS25">
        <f>[5]DATA!BS25</f>
        <v>0</v>
      </c>
      <c r="BT25">
        <f>[5]DATA!BT25</f>
        <v>0</v>
      </c>
      <c r="BU25">
        <f>[5]DATA!BU25</f>
        <v>0</v>
      </c>
      <c r="BV25">
        <f>[5]DATA!BV25</f>
        <v>0</v>
      </c>
      <c r="BW25">
        <f>[5]DATA!BW25</f>
        <v>0</v>
      </c>
      <c r="BX25">
        <f>[5]DATA!BX25</f>
        <v>0</v>
      </c>
    </row>
    <row r="26" spans="1:76">
      <c r="A26" s="287" t="s">
        <v>857</v>
      </c>
      <c r="B26">
        <f>[5]DATA!B26</f>
        <v>0</v>
      </c>
      <c r="C26">
        <f>[5]DATA!C26</f>
        <v>0</v>
      </c>
      <c r="D26">
        <f>[5]DATA!D26</f>
        <v>0</v>
      </c>
      <c r="E26">
        <f>[5]DATA!E26</f>
        <v>0</v>
      </c>
      <c r="F26">
        <f>[5]DATA!F26</f>
        <v>0</v>
      </c>
      <c r="G26">
        <f>[5]DATA!G26</f>
        <v>0</v>
      </c>
      <c r="H26">
        <f>[5]DATA!H26</f>
        <v>0</v>
      </c>
      <c r="I26">
        <f>[5]DATA!I26</f>
        <v>0</v>
      </c>
      <c r="J26">
        <f>[5]DATA!J26</f>
        <v>0</v>
      </c>
      <c r="K26">
        <f>[5]DATA!K26</f>
        <v>0</v>
      </c>
      <c r="L26">
        <f>[5]DATA!L26</f>
        <v>0</v>
      </c>
      <c r="M26">
        <f>[5]DATA!M26</f>
        <v>0</v>
      </c>
      <c r="N26">
        <f>[5]DATA!N26</f>
        <v>0</v>
      </c>
      <c r="O26">
        <f>[5]DATA!O26</f>
        <v>0</v>
      </c>
      <c r="P26">
        <f>[5]DATA!P26</f>
        <v>0</v>
      </c>
      <c r="Q26">
        <f>[5]DATA!Q26</f>
        <v>0</v>
      </c>
      <c r="R26">
        <f>[5]DATA!R26</f>
        <v>0</v>
      </c>
      <c r="S26">
        <f>[5]DATA!S26</f>
        <v>0</v>
      </c>
      <c r="T26">
        <f>[5]DATA!T26</f>
        <v>0</v>
      </c>
      <c r="U26">
        <f>[5]DATA!U26</f>
        <v>0</v>
      </c>
      <c r="V26" s="288">
        <f>[5]DATA!V26</f>
        <v>0</v>
      </c>
      <c r="W26" s="288">
        <f>[5]DATA!W26</f>
        <v>0</v>
      </c>
      <c r="X26" s="288">
        <f>[5]DATA!X26</f>
        <v>0</v>
      </c>
      <c r="Y26" s="288">
        <f>[5]DATA!Y26</f>
        <v>0</v>
      </c>
      <c r="Z26" s="288">
        <f>[5]DATA!Z26</f>
        <v>0</v>
      </c>
      <c r="AA26" s="288">
        <f>[5]DATA!AA26</f>
        <v>0</v>
      </c>
      <c r="AB26" s="288">
        <f>[5]DATA!AB26</f>
        <v>0</v>
      </c>
      <c r="AC26" s="288">
        <f>[5]DATA!AC26</f>
        <v>0</v>
      </c>
      <c r="AD26" s="288">
        <f>[5]DATA!AD26</f>
        <v>0</v>
      </c>
      <c r="AE26" s="288">
        <f>[5]DATA!AE26</f>
        <v>0</v>
      </c>
      <c r="AF26" s="288">
        <f>[5]DATA!AF26</f>
        <v>0</v>
      </c>
      <c r="AG26" s="288">
        <f>[5]DATA!AG26</f>
        <v>0</v>
      </c>
      <c r="AH26">
        <f>[5]DATA!AH26</f>
        <v>0</v>
      </c>
      <c r="AI26">
        <f>[5]DATA!AI26</f>
        <v>0</v>
      </c>
      <c r="AJ26">
        <f>[5]DATA!AJ26</f>
        <v>0</v>
      </c>
      <c r="AK26">
        <f>[5]DATA!AK26</f>
        <v>0</v>
      </c>
      <c r="AL26">
        <f>[5]DATA!AL26</f>
        <v>0</v>
      </c>
      <c r="AM26">
        <f>[5]DATA!AM26</f>
        <v>0</v>
      </c>
      <c r="AN26">
        <f>[5]DATA!AN26</f>
        <v>0</v>
      </c>
      <c r="AO26">
        <f>[5]DATA!AO26</f>
        <v>0</v>
      </c>
      <c r="AP26">
        <f>[5]DATA!AP26</f>
        <v>0</v>
      </c>
      <c r="AQ26">
        <f>[5]DATA!AQ26</f>
        <v>0</v>
      </c>
      <c r="AR26">
        <f>[5]DATA!AR26</f>
        <v>0</v>
      </c>
      <c r="AS26">
        <f>[5]DATA!AS26</f>
        <v>0</v>
      </c>
      <c r="AT26">
        <f>[5]DATA!AT26</f>
        <v>0</v>
      </c>
      <c r="AU26">
        <f>[5]DATA!AU26</f>
        <v>0</v>
      </c>
      <c r="AV26">
        <f>[5]DATA!AV26</f>
        <v>0</v>
      </c>
      <c r="AW26">
        <f>[5]DATA!AW26</f>
        <v>0</v>
      </c>
      <c r="AX26">
        <f>[5]DATA!AX26</f>
        <v>0</v>
      </c>
      <c r="AY26">
        <f>[5]DATA!AY26</f>
        <v>0</v>
      </c>
      <c r="AZ26">
        <f>[5]DATA!AZ26</f>
        <v>0</v>
      </c>
      <c r="BA26">
        <f>[5]DATA!BA26</f>
        <v>0</v>
      </c>
      <c r="BB26">
        <f>[5]DATA!BB26</f>
        <v>0</v>
      </c>
      <c r="BC26">
        <f>[5]DATA!BC26</f>
        <v>0</v>
      </c>
      <c r="BD26">
        <f>[5]DATA!BD26</f>
        <v>0</v>
      </c>
      <c r="BE26">
        <f>[5]DATA!BE26</f>
        <v>0</v>
      </c>
      <c r="BF26">
        <f>[5]DATA!BF26</f>
        <v>0</v>
      </c>
      <c r="BG26">
        <f>[5]DATA!BG26</f>
        <v>0</v>
      </c>
      <c r="BH26">
        <f>[5]DATA!BH26</f>
        <v>0</v>
      </c>
      <c r="BI26">
        <f>[5]DATA!BI26</f>
        <v>0</v>
      </c>
      <c r="BJ26">
        <f>[5]DATA!BJ26</f>
        <v>0</v>
      </c>
      <c r="BK26">
        <f>[5]DATA!BK26</f>
        <v>0</v>
      </c>
      <c r="BL26">
        <f>[5]DATA!BL26</f>
        <v>0</v>
      </c>
      <c r="BM26">
        <f>[5]DATA!BM26</f>
        <v>0</v>
      </c>
      <c r="BN26">
        <f>[5]DATA!BN26</f>
        <v>0</v>
      </c>
      <c r="BO26">
        <f>[5]DATA!BO26</f>
        <v>0</v>
      </c>
      <c r="BP26">
        <f>[5]DATA!BP26</f>
        <v>0</v>
      </c>
      <c r="BQ26">
        <f>[5]DATA!BQ26</f>
        <v>0</v>
      </c>
      <c r="BR26">
        <f>[5]DATA!BR26</f>
        <v>0</v>
      </c>
      <c r="BS26">
        <f>[5]DATA!BS26</f>
        <v>0</v>
      </c>
      <c r="BT26">
        <f>[5]DATA!BT26</f>
        <v>0</v>
      </c>
      <c r="BU26">
        <f>[5]DATA!BU26</f>
        <v>0</v>
      </c>
      <c r="BV26">
        <f>[5]DATA!BV26</f>
        <v>0</v>
      </c>
      <c r="BW26">
        <f>[5]DATA!BW26</f>
        <v>0</v>
      </c>
      <c r="BX26">
        <f>[5]DATA!BX26</f>
        <v>0</v>
      </c>
    </row>
    <row r="27" spans="1:76">
      <c r="A27" s="287" t="s">
        <v>858</v>
      </c>
      <c r="B27">
        <f>[5]DATA!B27</f>
        <v>242.85</v>
      </c>
      <c r="C27">
        <f>[5]DATA!C27</f>
        <v>241.239</v>
      </c>
      <c r="D27">
        <f>[5]DATA!D27</f>
        <v>231.07499999999999</v>
      </c>
      <c r="E27">
        <f>[5]DATA!E27</f>
        <v>298.79500000000002</v>
      </c>
      <c r="F27">
        <f>[5]DATA!F27</f>
        <v>310.46499999999997</v>
      </c>
      <c r="G27">
        <f>[5]DATA!G27</f>
        <v>243.33799999999999</v>
      </c>
      <c r="H27">
        <f>[5]DATA!H27</f>
        <v>249.261</v>
      </c>
      <c r="I27">
        <f>[5]DATA!I27</f>
        <v>294.90499999999997</v>
      </c>
      <c r="J27">
        <f>[5]DATA!J27</f>
        <v>285.73899999999998</v>
      </c>
      <c r="K27">
        <f>[5]DATA!K27</f>
        <v>288.70999999999998</v>
      </c>
      <c r="L27">
        <f>[5]DATA!L27</f>
        <v>253.00399999999999</v>
      </c>
      <c r="M27">
        <f>[5]DATA!M27</f>
        <v>283.65600000000001</v>
      </c>
      <c r="N27">
        <f>[5]DATA!N27</f>
        <v>330.447</v>
      </c>
      <c r="O27">
        <f>[5]DATA!O27</f>
        <v>306.01100000000002</v>
      </c>
      <c r="P27">
        <f>[5]DATA!P27</f>
        <v>239.53399999999999</v>
      </c>
      <c r="Q27">
        <f>[5]DATA!Q27</f>
        <v>233.58699999999999</v>
      </c>
      <c r="R27">
        <f>[5]DATA!R27</f>
        <v>259.14400000000001</v>
      </c>
      <c r="S27">
        <f>[5]DATA!S27</f>
        <v>273.99799999999999</v>
      </c>
      <c r="T27">
        <f>[5]DATA!T27</f>
        <v>277.10899999999998</v>
      </c>
      <c r="U27">
        <f>[5]DATA!U27</f>
        <v>289.39100000000002</v>
      </c>
      <c r="V27" s="288">
        <f>[5]DATA!V27</f>
        <v>294.20999999999998</v>
      </c>
      <c r="W27" s="288">
        <f>[5]DATA!W27</f>
        <v>297.88</v>
      </c>
      <c r="X27" s="288">
        <f>[5]DATA!X27</f>
        <v>294.30500000000001</v>
      </c>
      <c r="Y27" s="288">
        <f>[5]DATA!Y27</f>
        <v>324.71100000000001</v>
      </c>
      <c r="Z27" s="288">
        <f>[5]DATA!Z27</f>
        <v>281.73</v>
      </c>
      <c r="AA27" s="288">
        <f>[5]DATA!AA27</f>
        <v>310.92099999999999</v>
      </c>
      <c r="AB27" s="288">
        <f>[5]DATA!AB27</f>
        <v>295.471</v>
      </c>
      <c r="AC27" s="288">
        <f>[5]DATA!AC27</f>
        <v>279.452</v>
      </c>
      <c r="AD27" s="288">
        <f>[5]DATA!AD27</f>
        <v>330.02499999999998</v>
      </c>
      <c r="AE27" s="288">
        <f>[5]DATA!AE27</f>
        <v>322.55</v>
      </c>
      <c r="AF27" s="288">
        <f>[5]DATA!AF27</f>
        <v>318.85199999999998</v>
      </c>
      <c r="AG27" s="288">
        <f>[5]DATA!AG27</f>
        <v>328.75200000000001</v>
      </c>
      <c r="AH27">
        <f>[5]DATA!AH27</f>
        <v>320.42200000000003</v>
      </c>
      <c r="AI27">
        <f>[5]DATA!AI27</f>
        <v>341.959</v>
      </c>
      <c r="AJ27">
        <f>[5]DATA!AJ27</f>
        <v>323.52</v>
      </c>
      <c r="AK27">
        <f>[5]DATA!AK27</f>
        <v>335.27699999999999</v>
      </c>
      <c r="AL27">
        <f>[5]DATA!AL27</f>
        <v>323.721</v>
      </c>
      <c r="AM27">
        <f>[5]DATA!AM27</f>
        <v>329.86200000000002</v>
      </c>
      <c r="AN27">
        <f>[5]DATA!AN27</f>
        <v>339.40699999999998</v>
      </c>
      <c r="AO27">
        <f>[5]DATA!AO27</f>
        <v>357.26400000000001</v>
      </c>
      <c r="AP27">
        <f>[5]DATA!AP27</f>
        <v>363.59</v>
      </c>
      <c r="AQ27">
        <f>[5]DATA!AQ27</f>
        <v>365.91899999999998</v>
      </c>
      <c r="AR27">
        <f>[5]DATA!AR27</f>
        <v>371.55700000000002</v>
      </c>
      <c r="AS27">
        <f>[5]DATA!AS27</f>
        <v>344.06400000000002</v>
      </c>
      <c r="AT27">
        <f>[5]DATA!AT27</f>
        <v>335.34800000000001</v>
      </c>
      <c r="AU27">
        <f>[5]DATA!AU27</f>
        <v>333.459</v>
      </c>
      <c r="AV27">
        <f>[5]DATA!AV27</f>
        <v>346.04500000000002</v>
      </c>
      <c r="AW27">
        <f>[5]DATA!AW27</f>
        <v>338.96600000000001</v>
      </c>
      <c r="AX27">
        <f>[5]DATA!AX27</f>
        <v>314.57900000000001</v>
      </c>
      <c r="AY27">
        <f>[5]DATA!AY27</f>
        <v>322.40100000000001</v>
      </c>
      <c r="AZ27">
        <f>[5]DATA!AZ27</f>
        <v>335.779</v>
      </c>
      <c r="BA27">
        <f>[5]DATA!BA27</f>
        <v>352.774</v>
      </c>
      <c r="BB27">
        <f>[5]DATA!BB27</f>
        <v>351.476</v>
      </c>
      <c r="BC27">
        <f>[5]DATA!BC27</f>
        <v>364.59500000000003</v>
      </c>
      <c r="BD27">
        <f>[5]DATA!BD27</f>
        <v>366.35599999999999</v>
      </c>
      <c r="BE27">
        <f>[5]DATA!BE27</f>
        <v>361.89699999999999</v>
      </c>
      <c r="BF27">
        <f>[5]DATA!BF27</f>
        <v>362.90699999999998</v>
      </c>
      <c r="BG27">
        <f>[5]DATA!BG27</f>
        <v>363.79</v>
      </c>
      <c r="BH27">
        <f>[5]DATA!BH27</f>
        <v>361.637</v>
      </c>
      <c r="BI27">
        <f>[5]DATA!BI27</f>
        <v>364.71100000000001</v>
      </c>
      <c r="BJ27">
        <f>[5]DATA!BJ27</f>
        <v>366.392</v>
      </c>
      <c r="BK27">
        <f>[5]DATA!BK27</f>
        <v>389.51299999999998</v>
      </c>
      <c r="BL27">
        <f>[5]DATA!BL27</f>
        <v>0</v>
      </c>
      <c r="BM27">
        <f>[5]DATA!BM27</f>
        <v>0</v>
      </c>
      <c r="BN27">
        <f>[5]DATA!BN27</f>
        <v>0</v>
      </c>
      <c r="BO27">
        <f>[5]DATA!BO27</f>
        <v>0</v>
      </c>
      <c r="BP27">
        <f>[5]DATA!BP27</f>
        <v>0</v>
      </c>
      <c r="BQ27">
        <f>[5]DATA!BQ27</f>
        <v>0</v>
      </c>
      <c r="BR27">
        <f>[5]DATA!BR27</f>
        <v>0</v>
      </c>
      <c r="BS27">
        <f>[5]DATA!BS27</f>
        <v>0</v>
      </c>
      <c r="BT27">
        <f>[5]DATA!BT27</f>
        <v>0</v>
      </c>
      <c r="BU27">
        <f>[5]DATA!BU27</f>
        <v>0</v>
      </c>
      <c r="BV27">
        <f>[5]DATA!BV27</f>
        <v>0</v>
      </c>
      <c r="BW27">
        <f>[5]DATA!BW27</f>
        <v>0</v>
      </c>
      <c r="BX27">
        <f>[5]DATA!BX27</f>
        <v>0</v>
      </c>
    </row>
    <row r="28" spans="1:76">
      <c r="A28" s="287" t="s">
        <v>859</v>
      </c>
      <c r="B28">
        <f>[5]DATA!B28</f>
        <v>242.85</v>
      </c>
      <c r="C28">
        <f>[5]DATA!C28</f>
        <v>253.44399999999999</v>
      </c>
      <c r="D28">
        <f>[5]DATA!D28</f>
        <v>219.68899999999999</v>
      </c>
      <c r="E28">
        <f>[5]DATA!E28</f>
        <v>243.965</v>
      </c>
      <c r="F28">
        <f>[5]DATA!F28</f>
        <v>248.89400000000001</v>
      </c>
      <c r="G28">
        <f>[5]DATA!G28</f>
        <v>267.03399999999999</v>
      </c>
      <c r="H28">
        <f>[5]DATA!H28</f>
        <v>205.15600000000001</v>
      </c>
      <c r="I28">
        <f>[5]DATA!I28</f>
        <v>235.52699999999999</v>
      </c>
      <c r="J28">
        <f>[5]DATA!J28</f>
        <v>304.75900000000001</v>
      </c>
      <c r="K28">
        <f>[5]DATA!K28</f>
        <v>305.274</v>
      </c>
      <c r="L28">
        <f>[5]DATA!L28</f>
        <v>265.66000000000003</v>
      </c>
      <c r="M28">
        <f>[5]DATA!M28</f>
        <v>235.59800000000001</v>
      </c>
      <c r="N28">
        <f>[5]DATA!N28</f>
        <v>305.94</v>
      </c>
      <c r="O28">
        <f>[5]DATA!O28</f>
        <v>342.80099999999999</v>
      </c>
      <c r="P28">
        <f>[5]DATA!P28</f>
        <v>328.53100000000001</v>
      </c>
      <c r="Q28">
        <f>[5]DATA!Q28</f>
        <v>247.34399999999999</v>
      </c>
      <c r="R28">
        <f>[5]DATA!R28</f>
        <v>216.92500000000001</v>
      </c>
      <c r="S28">
        <f>[5]DATA!S28</f>
        <v>242.518</v>
      </c>
      <c r="T28">
        <f>[5]DATA!T28</f>
        <v>274.43099999999998</v>
      </c>
      <c r="U28">
        <f>[5]DATA!U28</f>
        <v>282.745</v>
      </c>
      <c r="V28" s="288">
        <f>[5]DATA!V28</f>
        <v>280.03100000000001</v>
      </c>
      <c r="W28" s="288">
        <f>[5]DATA!W28</f>
        <v>282.99200000000002</v>
      </c>
      <c r="X28" s="288">
        <f>[5]DATA!X28</f>
        <v>277.13400000000001</v>
      </c>
      <c r="Y28" s="288">
        <f>[5]DATA!Y28</f>
        <v>277.15800000000002</v>
      </c>
      <c r="Z28" s="288">
        <f>[5]DATA!Z28</f>
        <v>291.50799999999998</v>
      </c>
      <c r="AA28" s="288">
        <f>[5]DATA!AA28</f>
        <v>308.42500000000001</v>
      </c>
      <c r="AB28" s="288">
        <f>[5]DATA!AB28</f>
        <v>311.57100000000003</v>
      </c>
      <c r="AC28" s="288">
        <f>[5]DATA!AC28</f>
        <v>322.94600000000003</v>
      </c>
      <c r="AD28" s="288">
        <f>[5]DATA!AD28</f>
        <v>309.22199999999998</v>
      </c>
      <c r="AE28" s="288">
        <f>[5]DATA!AE28</f>
        <v>317.17399999999998</v>
      </c>
      <c r="AF28" s="288">
        <f>[5]DATA!AF28</f>
        <v>322.39800000000002</v>
      </c>
      <c r="AG28" s="288">
        <f>[5]DATA!AG28</f>
        <v>311.803</v>
      </c>
      <c r="AH28">
        <f>[5]DATA!AH28</f>
        <v>300.459</v>
      </c>
      <c r="AI28">
        <f>[5]DATA!AI28</f>
        <v>270.68200000000002</v>
      </c>
      <c r="AJ28">
        <f>[5]DATA!AJ28</f>
        <v>336.55700000000002</v>
      </c>
      <c r="AK28">
        <f>[5]DATA!AK28</f>
        <v>324.46499999999997</v>
      </c>
      <c r="AL28">
        <f>[5]DATA!AL28</f>
        <v>338.31799999999998</v>
      </c>
      <c r="AM28">
        <f>[5]DATA!AM28</f>
        <v>336.35199999999998</v>
      </c>
      <c r="AN28">
        <f>[5]DATA!AN28</f>
        <v>337.32900000000001</v>
      </c>
      <c r="AO28">
        <f>[5]DATA!AO28</f>
        <v>312.59800000000001</v>
      </c>
      <c r="AP28">
        <f>[5]DATA!AP28</f>
        <v>308.29300000000001</v>
      </c>
      <c r="AQ28">
        <f>[5]DATA!AQ28</f>
        <v>313.85000000000002</v>
      </c>
      <c r="AR28">
        <f>[5]DATA!AR28</f>
        <v>317.721</v>
      </c>
      <c r="AS28">
        <f>[5]DATA!AS28</f>
        <v>351.8</v>
      </c>
      <c r="AT28">
        <f>[5]DATA!AT28</f>
        <v>365.596</v>
      </c>
      <c r="AU28">
        <f>[5]DATA!AU28</f>
        <v>369.935</v>
      </c>
      <c r="AV28">
        <f>[5]DATA!AV28</f>
        <v>351.05</v>
      </c>
      <c r="AW28">
        <f>[5]DATA!AW28</f>
        <v>361.66500000000002</v>
      </c>
      <c r="AX28">
        <f>[5]DATA!AX28</f>
        <v>402.149</v>
      </c>
      <c r="AY28">
        <f>[5]DATA!AY28</f>
        <v>391.89600000000002</v>
      </c>
      <c r="AZ28">
        <f>[5]DATA!AZ28</f>
        <v>373.16699999999997</v>
      </c>
      <c r="BA28">
        <f>[5]DATA!BA28</f>
        <v>344.97300000000001</v>
      </c>
      <c r="BB28">
        <f>[5]DATA!BB28</f>
        <v>344.12599999999998</v>
      </c>
      <c r="BC28">
        <f>[5]DATA!BC28</f>
        <v>348.97899999999998</v>
      </c>
      <c r="BD28">
        <f>[5]DATA!BD28</f>
        <v>352.387</v>
      </c>
      <c r="BE28">
        <f>[5]DATA!BE28</f>
        <v>354.87200000000001</v>
      </c>
      <c r="BF28">
        <f>[5]DATA!BF28</f>
        <v>360.58100000000002</v>
      </c>
      <c r="BG28">
        <f>[5]DATA!BG28</f>
        <v>363.745</v>
      </c>
      <c r="BH28">
        <f>[5]DATA!BH28</f>
        <v>361.637</v>
      </c>
      <c r="BI28">
        <f>[5]DATA!BI28</f>
        <v>364.71100000000001</v>
      </c>
      <c r="BJ28">
        <f>[5]DATA!BJ28</f>
        <v>357.83100000000002</v>
      </c>
      <c r="BK28">
        <f>[5]DATA!BK28</f>
        <v>388.834</v>
      </c>
      <c r="BL28">
        <f>[5]DATA!BL28</f>
        <v>0</v>
      </c>
      <c r="BM28">
        <f>[5]DATA!BM28</f>
        <v>0</v>
      </c>
      <c r="BN28">
        <f>[5]DATA!BN28</f>
        <v>0</v>
      </c>
      <c r="BO28">
        <f>[5]DATA!BO28</f>
        <v>0</v>
      </c>
      <c r="BP28">
        <f>[5]DATA!BP28</f>
        <v>0</v>
      </c>
      <c r="BQ28">
        <f>[5]DATA!BQ28</f>
        <v>0</v>
      </c>
      <c r="BR28">
        <f>[5]DATA!BR28</f>
        <v>0</v>
      </c>
      <c r="BS28">
        <f>[5]DATA!BS28</f>
        <v>0</v>
      </c>
      <c r="BT28">
        <f>[5]DATA!BT28</f>
        <v>0</v>
      </c>
      <c r="BU28">
        <f>[5]DATA!BU28</f>
        <v>0</v>
      </c>
      <c r="BV28">
        <f>[5]DATA!BV28</f>
        <v>0</v>
      </c>
      <c r="BW28">
        <f>[5]DATA!BW28</f>
        <v>0</v>
      </c>
      <c r="BX28">
        <f>[5]DATA!BX28</f>
        <v>0</v>
      </c>
    </row>
    <row r="29" spans="1:76">
      <c r="A29" s="287" t="s">
        <v>860</v>
      </c>
      <c r="B29">
        <f>[5]DATA!B29</f>
        <v>242.85</v>
      </c>
      <c r="C29">
        <f>[5]DATA!C29</f>
        <v>237.51900000000001</v>
      </c>
      <c r="D29">
        <f>[5]DATA!D29</f>
        <v>217.99600000000001</v>
      </c>
      <c r="E29">
        <f>[5]DATA!E29</f>
        <v>218.25299999999999</v>
      </c>
      <c r="F29">
        <f>[5]DATA!F29</f>
        <v>248.87700000000001</v>
      </c>
      <c r="G29">
        <f>[5]DATA!G29</f>
        <v>299.55099999999999</v>
      </c>
      <c r="H29">
        <f>[5]DATA!H29</f>
        <v>314.75400000000002</v>
      </c>
      <c r="I29">
        <f>[5]DATA!I29</f>
        <v>207.30099999999999</v>
      </c>
      <c r="J29">
        <f>[5]DATA!J29</f>
        <v>207.70500000000001</v>
      </c>
      <c r="K29">
        <f>[5]DATA!K29</f>
        <v>295.65699999999998</v>
      </c>
      <c r="L29">
        <f>[5]DATA!L29</f>
        <v>287.53899999999999</v>
      </c>
      <c r="M29">
        <f>[5]DATA!M29</f>
        <v>250.654</v>
      </c>
      <c r="N29">
        <f>[5]DATA!N29</f>
        <v>224.26400000000001</v>
      </c>
      <c r="O29">
        <f>[5]DATA!O29</f>
        <v>243.72399999999999</v>
      </c>
      <c r="P29">
        <f>[5]DATA!P29</f>
        <v>299.529</v>
      </c>
      <c r="Q29">
        <f>[5]DATA!Q29</f>
        <v>333.995</v>
      </c>
      <c r="R29">
        <f>[5]DATA!R29</f>
        <v>283.41699999999997</v>
      </c>
      <c r="S29">
        <f>[5]DATA!S29</f>
        <v>287.625</v>
      </c>
      <c r="T29">
        <f>[5]DATA!T29</f>
        <v>271.38799999999998</v>
      </c>
      <c r="U29">
        <f>[5]DATA!U29</f>
        <v>284.89499999999998</v>
      </c>
      <c r="V29" s="288">
        <f>[5]DATA!V29</f>
        <v>291.64699999999999</v>
      </c>
      <c r="W29" s="288">
        <f>[5]DATA!W29</f>
        <v>294.14100000000002</v>
      </c>
      <c r="X29" s="288">
        <f>[5]DATA!X29</f>
        <v>325.67399999999998</v>
      </c>
      <c r="Y29" s="288">
        <f>[5]DATA!Y29</f>
        <v>314.709</v>
      </c>
      <c r="Z29" s="288">
        <f>[5]DATA!Z29</f>
        <v>324.98399999999998</v>
      </c>
      <c r="AA29" s="288">
        <f>[5]DATA!AA29</f>
        <v>336.685</v>
      </c>
      <c r="AB29" s="288">
        <f>[5]DATA!AB29</f>
        <v>299.48399999999998</v>
      </c>
      <c r="AC29" s="288">
        <f>[5]DATA!AC29</f>
        <v>300.47500000000002</v>
      </c>
      <c r="AD29" s="288">
        <f>[5]DATA!AD29</f>
        <v>285.875</v>
      </c>
      <c r="AE29" s="288">
        <f>[5]DATA!AE29</f>
        <v>297.26900000000001</v>
      </c>
      <c r="AF29" s="288">
        <f>[5]DATA!AF29</f>
        <v>313.00200000000001</v>
      </c>
      <c r="AG29" s="288">
        <f>[5]DATA!AG29</f>
        <v>323.42200000000003</v>
      </c>
      <c r="AH29">
        <f>[5]DATA!AH29</f>
        <v>336.95499999999998</v>
      </c>
      <c r="AI29">
        <f>[5]DATA!AI29</f>
        <v>352.44</v>
      </c>
      <c r="AJ29">
        <f>[5]DATA!AJ29</f>
        <v>327.50599999999997</v>
      </c>
      <c r="AK29">
        <f>[5]DATA!AK29</f>
        <v>337.46100000000001</v>
      </c>
      <c r="AL29">
        <f>[5]DATA!AL29</f>
        <v>324.738</v>
      </c>
      <c r="AM29">
        <f>[5]DATA!AM29</f>
        <v>330.38299999999998</v>
      </c>
      <c r="AN29">
        <f>[5]DATA!AN29</f>
        <v>339.68</v>
      </c>
      <c r="AO29">
        <f>[5]DATA!AO29</f>
        <v>357.39699999999999</v>
      </c>
      <c r="AP29">
        <f>[5]DATA!AP29</f>
        <v>363.63299999999998</v>
      </c>
      <c r="AQ29">
        <f>[5]DATA!AQ29</f>
        <v>365.91699999999997</v>
      </c>
      <c r="AR29">
        <f>[5]DATA!AR29</f>
        <v>371.53300000000002</v>
      </c>
      <c r="AS29">
        <f>[5]DATA!AS29</f>
        <v>344.03800000000001</v>
      </c>
      <c r="AT29">
        <f>[5]DATA!AT29</f>
        <v>335.32</v>
      </c>
      <c r="AU29">
        <f>[5]DATA!AU29</f>
        <v>333.43299999999999</v>
      </c>
      <c r="AV29">
        <f>[5]DATA!AV29</f>
        <v>346.02199999999999</v>
      </c>
      <c r="AW29">
        <f>[5]DATA!AW29</f>
        <v>338.94600000000003</v>
      </c>
      <c r="AX29">
        <f>[5]DATA!AX29</f>
        <v>314.56299999999999</v>
      </c>
      <c r="AY29">
        <f>[5]DATA!AY29</f>
        <v>322.38600000000002</v>
      </c>
      <c r="AZ29">
        <f>[5]DATA!AZ29</f>
        <v>335.767</v>
      </c>
      <c r="BA29">
        <f>[5]DATA!BA29</f>
        <v>352.76400000000001</v>
      </c>
      <c r="BB29">
        <f>[5]DATA!BB29</f>
        <v>351.46899999999999</v>
      </c>
      <c r="BC29">
        <f>[5]DATA!BC29</f>
        <v>364.589</v>
      </c>
      <c r="BD29">
        <f>[5]DATA!BD29</f>
        <v>366.351</v>
      </c>
      <c r="BE29">
        <f>[5]DATA!BE29</f>
        <v>361.892</v>
      </c>
      <c r="BF29">
        <f>[5]DATA!BF29</f>
        <v>362.90199999999999</v>
      </c>
      <c r="BG29">
        <f>[5]DATA!BG29</f>
        <v>363.79</v>
      </c>
      <c r="BH29">
        <f>[5]DATA!BH29</f>
        <v>361.637</v>
      </c>
      <c r="BI29">
        <f>[5]DATA!BI29</f>
        <v>364.71100000000001</v>
      </c>
      <c r="BJ29">
        <f>[5]DATA!BJ29</f>
        <v>366.392</v>
      </c>
      <c r="BK29">
        <f>[5]DATA!BK29</f>
        <v>344.45499999999998</v>
      </c>
      <c r="BL29">
        <f>[5]DATA!BL29</f>
        <v>0</v>
      </c>
      <c r="BM29">
        <f>[5]DATA!BM29</f>
        <v>0</v>
      </c>
      <c r="BN29">
        <f>[5]DATA!BN29</f>
        <v>0</v>
      </c>
      <c r="BO29">
        <f>[5]DATA!BO29</f>
        <v>0</v>
      </c>
      <c r="BP29">
        <f>[5]DATA!BP29</f>
        <v>0</v>
      </c>
      <c r="BQ29">
        <f>[5]DATA!BQ29</f>
        <v>0</v>
      </c>
      <c r="BR29">
        <f>[5]DATA!BR29</f>
        <v>0</v>
      </c>
      <c r="BS29">
        <f>[5]DATA!BS29</f>
        <v>0</v>
      </c>
      <c r="BT29">
        <f>[5]DATA!BT29</f>
        <v>0</v>
      </c>
      <c r="BU29">
        <f>[5]DATA!BU29</f>
        <v>0</v>
      </c>
      <c r="BV29">
        <f>[5]DATA!BV29</f>
        <v>0</v>
      </c>
      <c r="BW29">
        <f>[5]DATA!BW29</f>
        <v>0</v>
      </c>
      <c r="BX29">
        <f>[5]DATA!BX29</f>
        <v>0</v>
      </c>
    </row>
    <row r="30" spans="1:76">
      <c r="A30" s="287" t="s">
        <v>861</v>
      </c>
      <c r="B30">
        <f>[5]DATA!B30</f>
        <v>242.85</v>
      </c>
      <c r="C30">
        <f>[5]DATA!C30</f>
        <v>252.292</v>
      </c>
      <c r="D30">
        <f>[5]DATA!D30</f>
        <v>262.62299999999999</v>
      </c>
      <c r="E30">
        <f>[5]DATA!E30</f>
        <v>198.11500000000001</v>
      </c>
      <c r="F30">
        <f>[5]DATA!F30</f>
        <v>188.91</v>
      </c>
      <c r="G30">
        <f>[5]DATA!G30</f>
        <v>231.43199999999999</v>
      </c>
      <c r="H30">
        <f>[5]DATA!H30</f>
        <v>281.59899999999999</v>
      </c>
      <c r="I30">
        <f>[5]DATA!I30</f>
        <v>322.00299999999999</v>
      </c>
      <c r="J30">
        <f>[5]DATA!J30</f>
        <v>227.01</v>
      </c>
      <c r="K30">
        <f>[5]DATA!K30</f>
        <v>222.59700000000001</v>
      </c>
      <c r="L30">
        <f>[5]DATA!L30</f>
        <v>296.26900000000001</v>
      </c>
      <c r="M30">
        <f>[5]DATA!M30</f>
        <v>287.92200000000003</v>
      </c>
      <c r="N30">
        <f>[5]DATA!N30</f>
        <v>271.31</v>
      </c>
      <c r="O30">
        <f>[5]DATA!O30</f>
        <v>267.351</v>
      </c>
      <c r="P30">
        <f>[5]DATA!P30</f>
        <v>288.60899999999998</v>
      </c>
      <c r="Q30">
        <f>[5]DATA!Q30</f>
        <v>335.73700000000002</v>
      </c>
      <c r="R30">
        <f>[5]DATA!R30</f>
        <v>320.53399999999999</v>
      </c>
      <c r="S30">
        <f>[5]DATA!S30</f>
        <v>295.86500000000001</v>
      </c>
      <c r="T30">
        <f>[5]DATA!T30</f>
        <v>285.57600000000002</v>
      </c>
      <c r="U30">
        <f>[5]DATA!U30</f>
        <v>292.92599999999999</v>
      </c>
      <c r="V30" s="288">
        <f>[5]DATA!V30</f>
        <v>295.98</v>
      </c>
      <c r="W30" s="288">
        <f>[5]DATA!W30</f>
        <v>296.45699999999999</v>
      </c>
      <c r="X30" s="288">
        <f>[5]DATA!X30</f>
        <v>271.721</v>
      </c>
      <c r="Y30" s="288">
        <f>[5]DATA!Y30</f>
        <v>252.67099999999999</v>
      </c>
      <c r="Z30" s="288">
        <f>[5]DATA!Z30</f>
        <v>257.55900000000003</v>
      </c>
      <c r="AA30" s="288">
        <f>[5]DATA!AA30</f>
        <v>266.01799999999997</v>
      </c>
      <c r="AB30" s="288">
        <f>[5]DATA!AB30</f>
        <v>323.83</v>
      </c>
      <c r="AC30" s="288">
        <f>[5]DATA!AC30</f>
        <v>346.86399999999998</v>
      </c>
      <c r="AD30" s="288">
        <f>[5]DATA!AD30</f>
        <v>334.78300000000002</v>
      </c>
      <c r="AE30" s="288">
        <f>[5]DATA!AE30</f>
        <v>347.07299999999998</v>
      </c>
      <c r="AF30" s="288">
        <f>[5]DATA!AF30</f>
        <v>331.56900000000002</v>
      </c>
      <c r="AG30" s="288">
        <f>[5]DATA!AG30</f>
        <v>323.67</v>
      </c>
      <c r="AH30">
        <f>[5]DATA!AH30</f>
        <v>298.28300000000002</v>
      </c>
      <c r="AI30">
        <f>[5]DATA!AI30</f>
        <v>288.75</v>
      </c>
      <c r="AJ30">
        <f>[5]DATA!AJ30</f>
        <v>336.82799999999997</v>
      </c>
      <c r="AK30">
        <f>[5]DATA!AK30</f>
        <v>324.69900000000001</v>
      </c>
      <c r="AL30">
        <f>[5]DATA!AL30</f>
        <v>338.53399999999999</v>
      </c>
      <c r="AM30">
        <f>[5]DATA!AM30</f>
        <v>336.54</v>
      </c>
      <c r="AN30">
        <f>[5]DATA!AN30</f>
        <v>337.48700000000002</v>
      </c>
      <c r="AO30">
        <f>[5]DATA!AO30</f>
        <v>312.71800000000002</v>
      </c>
      <c r="AP30">
        <f>[5]DATA!AP30</f>
        <v>308.39</v>
      </c>
      <c r="AQ30">
        <f>[5]DATA!AQ30</f>
        <v>313.93</v>
      </c>
      <c r="AR30">
        <f>[5]DATA!AR30</f>
        <v>317.786</v>
      </c>
      <c r="AS30">
        <f>[5]DATA!AS30</f>
        <v>351.85899999999998</v>
      </c>
      <c r="AT30">
        <f>[5]DATA!AT30</f>
        <v>365.64699999999999</v>
      </c>
      <c r="AU30">
        <f>[5]DATA!AU30</f>
        <v>369.976</v>
      </c>
      <c r="AV30">
        <f>[5]DATA!AV30</f>
        <v>351.08100000000002</v>
      </c>
      <c r="AW30">
        <f>[5]DATA!AW30</f>
        <v>361.69</v>
      </c>
      <c r="AX30">
        <f>[5]DATA!AX30</f>
        <v>386.16899999999998</v>
      </c>
      <c r="AY30">
        <f>[5]DATA!AY30</f>
        <v>380.16199999999998</v>
      </c>
      <c r="AZ30">
        <f>[5]DATA!AZ30</f>
        <v>362.17700000000002</v>
      </c>
      <c r="BA30">
        <f>[5]DATA!BA30</f>
        <v>344.98500000000001</v>
      </c>
      <c r="BB30">
        <f>[5]DATA!BB30</f>
        <v>344.137</v>
      </c>
      <c r="BC30">
        <f>[5]DATA!BC30</f>
        <v>348.98599999999999</v>
      </c>
      <c r="BD30">
        <f>[5]DATA!BD30</f>
        <v>352.39299999999997</v>
      </c>
      <c r="BE30">
        <f>[5]DATA!BE30</f>
        <v>354.87700000000001</v>
      </c>
      <c r="BF30">
        <f>[5]DATA!BF30</f>
        <v>360.58499999999998</v>
      </c>
      <c r="BG30">
        <f>[5]DATA!BG30</f>
        <v>363.745</v>
      </c>
      <c r="BH30">
        <f>[5]DATA!BH30</f>
        <v>361.637</v>
      </c>
      <c r="BI30">
        <f>[5]DATA!BI30</f>
        <v>364.71100000000001</v>
      </c>
      <c r="BJ30">
        <f>[5]DATA!BJ30</f>
        <v>366.392</v>
      </c>
      <c r="BK30">
        <f>[5]DATA!BK30</f>
        <v>372.38200000000001</v>
      </c>
      <c r="BL30">
        <f>[5]DATA!BL30</f>
        <v>0</v>
      </c>
      <c r="BM30">
        <f>[5]DATA!BM30</f>
        <v>0</v>
      </c>
      <c r="BN30">
        <f>[5]DATA!BN30</f>
        <v>0</v>
      </c>
      <c r="BO30">
        <f>[5]DATA!BO30</f>
        <v>0</v>
      </c>
      <c r="BP30">
        <f>[5]DATA!BP30</f>
        <v>0</v>
      </c>
      <c r="BQ30">
        <f>[5]DATA!BQ30</f>
        <v>0</v>
      </c>
      <c r="BR30">
        <f>[5]DATA!BR30</f>
        <v>0</v>
      </c>
      <c r="BS30">
        <f>[5]DATA!BS30</f>
        <v>0</v>
      </c>
      <c r="BT30">
        <f>[5]DATA!BT30</f>
        <v>0</v>
      </c>
      <c r="BU30">
        <f>[5]DATA!BU30</f>
        <v>0</v>
      </c>
      <c r="BV30">
        <f>[5]DATA!BV30</f>
        <v>0</v>
      </c>
      <c r="BW30">
        <f>[5]DATA!BW30</f>
        <v>0</v>
      </c>
      <c r="BX30">
        <f>[5]DATA!BX30</f>
        <v>0</v>
      </c>
    </row>
    <row r="31" spans="1:76">
      <c r="A31" s="287" t="s">
        <v>862</v>
      </c>
      <c r="B31">
        <f>[5]DATA!B31</f>
        <v>242.85</v>
      </c>
      <c r="C31">
        <f>[5]DATA!C31</f>
        <v>237.51900000000001</v>
      </c>
      <c r="D31">
        <f>[5]DATA!D31</f>
        <v>239.26499999999999</v>
      </c>
      <c r="E31">
        <f>[5]DATA!E31</f>
        <v>243.34200000000001</v>
      </c>
      <c r="F31">
        <f>[5]DATA!F31</f>
        <v>228.95400000000001</v>
      </c>
      <c r="G31">
        <f>[5]DATA!G31</f>
        <v>206.631</v>
      </c>
      <c r="H31">
        <f>[5]DATA!H31</f>
        <v>240.779</v>
      </c>
      <c r="I31">
        <f>[5]DATA!I31</f>
        <v>237.25700000000001</v>
      </c>
      <c r="J31">
        <f>[5]DATA!J31</f>
        <v>258.63799999999998</v>
      </c>
      <c r="K31">
        <f>[5]DATA!K31</f>
        <v>212.99299999999999</v>
      </c>
      <c r="L31">
        <f>[5]DATA!L31</f>
        <v>241.108</v>
      </c>
      <c r="M31">
        <f>[5]DATA!M31</f>
        <v>315.89800000000002</v>
      </c>
      <c r="N31">
        <f>[5]DATA!N31</f>
        <v>315.08199999999999</v>
      </c>
      <c r="O31">
        <f>[5]DATA!O31</f>
        <v>237.36699999999999</v>
      </c>
      <c r="P31">
        <f>[5]DATA!P31</f>
        <v>242.53899999999999</v>
      </c>
      <c r="Q31">
        <f>[5]DATA!Q31</f>
        <v>271.09199999999998</v>
      </c>
      <c r="R31">
        <f>[5]DATA!R31</f>
        <v>349.09100000000001</v>
      </c>
      <c r="S31">
        <f>[5]DATA!S31</f>
        <v>326.17099999999999</v>
      </c>
      <c r="T31">
        <f>[5]DATA!T31</f>
        <v>313.08499999999998</v>
      </c>
      <c r="U31">
        <f>[5]DATA!U31</f>
        <v>306.49599999999998</v>
      </c>
      <c r="V31" s="288">
        <f>[5]DATA!V31</f>
        <v>295.95600000000002</v>
      </c>
      <c r="W31" s="288">
        <f>[5]DATA!W31</f>
        <v>295.42399999999998</v>
      </c>
      <c r="X31" s="288">
        <f>[5]DATA!X31</f>
        <v>303.08499999999998</v>
      </c>
      <c r="Y31" s="288">
        <f>[5]DATA!Y31</f>
        <v>313.54399999999998</v>
      </c>
      <c r="Z31" s="288">
        <f>[5]DATA!Z31</f>
        <v>327.96100000000001</v>
      </c>
      <c r="AA31" s="288">
        <f>[5]DATA!AA31</f>
        <v>298.07600000000002</v>
      </c>
      <c r="AB31" s="288">
        <f>[5]DATA!AB31</f>
        <v>306.67399999999998</v>
      </c>
      <c r="AC31" s="288">
        <f>[5]DATA!AC31</f>
        <v>301.05099999999999</v>
      </c>
      <c r="AD31" s="288">
        <f>[5]DATA!AD31</f>
        <v>328.30700000000002</v>
      </c>
      <c r="AE31" s="288">
        <f>[5]DATA!AE31</f>
        <v>312.334</v>
      </c>
      <c r="AF31" s="288">
        <f>[5]DATA!AF31</f>
        <v>322.48500000000001</v>
      </c>
      <c r="AG31" s="288">
        <f>[5]DATA!AG31</f>
        <v>323.12299999999999</v>
      </c>
      <c r="AH31">
        <f>[5]DATA!AH31</f>
        <v>369.01400000000001</v>
      </c>
      <c r="AI31">
        <f>[5]DATA!AI31</f>
        <v>367.803</v>
      </c>
      <c r="AJ31">
        <f>[5]DATA!AJ31</f>
        <v>333.53699999999998</v>
      </c>
      <c r="AK31">
        <f>[5]DATA!AK31</f>
        <v>340.33499999999998</v>
      </c>
      <c r="AL31">
        <f>[5]DATA!AL31</f>
        <v>335.47800000000001</v>
      </c>
      <c r="AM31">
        <f>[5]DATA!AM31</f>
        <v>338.96600000000001</v>
      </c>
      <c r="AN31">
        <f>[5]DATA!AN31</f>
        <v>346.27499999999998</v>
      </c>
      <c r="AO31">
        <f>[5]DATA!AO31</f>
        <v>362.73500000000001</v>
      </c>
      <c r="AP31">
        <f>[5]DATA!AP31</f>
        <v>367.84899999999999</v>
      </c>
      <c r="AQ31">
        <f>[5]DATA!AQ31</f>
        <v>369.233</v>
      </c>
      <c r="AR31">
        <f>[5]DATA!AR31</f>
        <v>374.17700000000002</v>
      </c>
      <c r="AS31">
        <f>[5]DATA!AS31</f>
        <v>346.03399999999999</v>
      </c>
      <c r="AT31">
        <f>[5]DATA!AT31</f>
        <v>336.9</v>
      </c>
      <c r="AU31">
        <f>[5]DATA!AU31</f>
        <v>334.70800000000003</v>
      </c>
      <c r="AV31">
        <f>[5]DATA!AV31</f>
        <v>347.09</v>
      </c>
      <c r="AW31">
        <f>[5]DATA!AW31</f>
        <v>339.79</v>
      </c>
      <c r="AX31">
        <f>[5]DATA!AX31</f>
        <v>315.19400000000002</v>
      </c>
      <c r="AY31">
        <f>[5]DATA!AY31</f>
        <v>322.92500000000001</v>
      </c>
      <c r="AZ31">
        <f>[5]DATA!AZ31</f>
        <v>336.23099999999999</v>
      </c>
      <c r="BA31">
        <f>[5]DATA!BA31</f>
        <v>353.13900000000001</v>
      </c>
      <c r="BB31">
        <f>[5]DATA!BB31</f>
        <v>351.77600000000001</v>
      </c>
      <c r="BC31">
        <f>[5]DATA!BC31</f>
        <v>364.83199999999999</v>
      </c>
      <c r="BD31">
        <f>[5]DATA!BD31</f>
        <v>366.54</v>
      </c>
      <c r="BE31">
        <f>[5]DATA!BE31</f>
        <v>362.04</v>
      </c>
      <c r="BF31">
        <f>[5]DATA!BF31</f>
        <v>363.01799999999997</v>
      </c>
      <c r="BG31">
        <f>[5]DATA!BG31</f>
        <v>363.79</v>
      </c>
      <c r="BH31">
        <f>[5]DATA!BH31</f>
        <v>361.637</v>
      </c>
      <c r="BI31">
        <f>[5]DATA!BI31</f>
        <v>364.71100000000001</v>
      </c>
      <c r="BJ31">
        <f>[5]DATA!BJ31</f>
        <v>368.05700000000002</v>
      </c>
      <c r="BK31">
        <f>[5]DATA!BK31</f>
        <v>376.68</v>
      </c>
      <c r="BL31">
        <f>[5]DATA!BL31</f>
        <v>0</v>
      </c>
      <c r="BM31">
        <f>[5]DATA!BM31</f>
        <v>0</v>
      </c>
      <c r="BN31">
        <f>[5]DATA!BN31</f>
        <v>0</v>
      </c>
      <c r="BO31">
        <f>[5]DATA!BO31</f>
        <v>0</v>
      </c>
      <c r="BP31">
        <f>[5]DATA!BP31</f>
        <v>0</v>
      </c>
      <c r="BQ31">
        <f>[5]DATA!BQ31</f>
        <v>0</v>
      </c>
      <c r="BR31">
        <f>[5]DATA!BR31</f>
        <v>0</v>
      </c>
      <c r="BS31">
        <f>[5]DATA!BS31</f>
        <v>0</v>
      </c>
      <c r="BT31">
        <f>[5]DATA!BT31</f>
        <v>0</v>
      </c>
      <c r="BU31">
        <f>[5]DATA!BU31</f>
        <v>0</v>
      </c>
      <c r="BV31">
        <f>[5]DATA!BV31</f>
        <v>0</v>
      </c>
      <c r="BW31">
        <f>[5]DATA!BW31</f>
        <v>0</v>
      </c>
      <c r="BX31">
        <f>[5]DATA!BX31</f>
        <v>0</v>
      </c>
    </row>
    <row r="32" spans="1:76">
      <c r="A32" s="287" t="s">
        <v>863</v>
      </c>
      <c r="B32">
        <f>[5]DATA!B32</f>
        <v>0</v>
      </c>
      <c r="C32">
        <f>[5]DATA!C32</f>
        <v>0</v>
      </c>
      <c r="D32">
        <f>[5]DATA!D32</f>
        <v>0</v>
      </c>
      <c r="E32">
        <f>[5]DATA!E32</f>
        <v>0</v>
      </c>
      <c r="F32">
        <f>[5]DATA!F32</f>
        <v>0</v>
      </c>
      <c r="G32">
        <f>[5]DATA!G32</f>
        <v>0</v>
      </c>
      <c r="H32">
        <f>[5]DATA!H32</f>
        <v>0</v>
      </c>
      <c r="I32">
        <f>[5]DATA!I32</f>
        <v>0</v>
      </c>
      <c r="J32">
        <f>[5]DATA!J32</f>
        <v>0</v>
      </c>
      <c r="K32">
        <f>[5]DATA!K32</f>
        <v>0</v>
      </c>
      <c r="L32">
        <f>[5]DATA!L32</f>
        <v>0</v>
      </c>
      <c r="M32">
        <f>[5]DATA!M32</f>
        <v>0</v>
      </c>
      <c r="N32">
        <f>[5]DATA!N32</f>
        <v>0</v>
      </c>
      <c r="O32">
        <f>[5]DATA!O32</f>
        <v>0</v>
      </c>
      <c r="P32">
        <f>[5]DATA!P32</f>
        <v>0</v>
      </c>
      <c r="Q32">
        <f>[5]DATA!Q32</f>
        <v>0</v>
      </c>
      <c r="R32">
        <f>[5]DATA!R32</f>
        <v>0</v>
      </c>
      <c r="S32">
        <f>[5]DATA!S32</f>
        <v>0</v>
      </c>
      <c r="T32">
        <f>[5]DATA!T32</f>
        <v>0</v>
      </c>
      <c r="U32">
        <f>[5]DATA!U32</f>
        <v>0</v>
      </c>
      <c r="V32" s="288">
        <f>[5]DATA!V32</f>
        <v>0</v>
      </c>
      <c r="W32" s="288">
        <f>[5]DATA!W32</f>
        <v>0</v>
      </c>
      <c r="X32" s="288">
        <f>[5]DATA!X32</f>
        <v>0</v>
      </c>
      <c r="Y32" s="288">
        <f>[5]DATA!Y32</f>
        <v>0</v>
      </c>
      <c r="Z32" s="288">
        <f>[5]DATA!Z32</f>
        <v>0</v>
      </c>
      <c r="AA32" s="288">
        <f>[5]DATA!AA32</f>
        <v>0</v>
      </c>
      <c r="AB32" s="288">
        <f>[5]DATA!AB32</f>
        <v>0</v>
      </c>
      <c r="AC32" s="288">
        <f>[5]DATA!AC32</f>
        <v>0</v>
      </c>
      <c r="AD32" s="288">
        <f>[5]DATA!AD32</f>
        <v>0</v>
      </c>
      <c r="AE32" s="288">
        <f>[5]DATA!AE32</f>
        <v>0</v>
      </c>
      <c r="AF32" s="288">
        <f>[5]DATA!AF32</f>
        <v>0</v>
      </c>
      <c r="AG32" s="288">
        <f>[5]DATA!AG32</f>
        <v>0</v>
      </c>
      <c r="AH32">
        <f>[5]DATA!AH32</f>
        <v>0</v>
      </c>
      <c r="AI32">
        <f>[5]DATA!AI32</f>
        <v>0</v>
      </c>
      <c r="AJ32">
        <f>[5]DATA!AJ32</f>
        <v>0</v>
      </c>
      <c r="AK32">
        <f>[5]DATA!AK32</f>
        <v>0</v>
      </c>
      <c r="AL32">
        <f>[5]DATA!AL32</f>
        <v>0</v>
      </c>
      <c r="AM32">
        <f>[5]DATA!AM32</f>
        <v>0</v>
      </c>
      <c r="AN32">
        <f>[5]DATA!AN32</f>
        <v>0</v>
      </c>
      <c r="AO32">
        <f>[5]DATA!AO32</f>
        <v>0</v>
      </c>
      <c r="AP32">
        <f>[5]DATA!AP32</f>
        <v>0</v>
      </c>
      <c r="AQ32">
        <f>[5]DATA!AQ32</f>
        <v>0</v>
      </c>
      <c r="AR32">
        <f>[5]DATA!AR32</f>
        <v>0</v>
      </c>
      <c r="AS32">
        <f>[5]DATA!AS32</f>
        <v>0</v>
      </c>
      <c r="AT32">
        <f>[5]DATA!AT32</f>
        <v>0</v>
      </c>
      <c r="AU32">
        <f>[5]DATA!AU32</f>
        <v>0</v>
      </c>
      <c r="AV32">
        <f>[5]DATA!AV32</f>
        <v>0</v>
      </c>
      <c r="AW32">
        <f>[5]DATA!AW32</f>
        <v>0</v>
      </c>
      <c r="AX32">
        <f>[5]DATA!AX32</f>
        <v>0</v>
      </c>
      <c r="AY32">
        <f>[5]DATA!AY32</f>
        <v>0</v>
      </c>
      <c r="AZ32">
        <f>[5]DATA!AZ32</f>
        <v>0</v>
      </c>
      <c r="BA32">
        <f>[5]DATA!BA32</f>
        <v>0</v>
      </c>
      <c r="BB32">
        <f>[5]DATA!BB32</f>
        <v>0</v>
      </c>
      <c r="BC32">
        <f>[5]DATA!BC32</f>
        <v>0</v>
      </c>
      <c r="BD32">
        <f>[5]DATA!BD32</f>
        <v>0</v>
      </c>
      <c r="BE32">
        <f>[5]DATA!BE32</f>
        <v>0</v>
      </c>
      <c r="BF32">
        <f>[5]DATA!BF32</f>
        <v>0</v>
      </c>
      <c r="BG32">
        <f>[5]DATA!BG32</f>
        <v>0</v>
      </c>
      <c r="BH32">
        <f>[5]DATA!BH32</f>
        <v>0</v>
      </c>
      <c r="BI32">
        <f>[5]DATA!BI32</f>
        <v>0</v>
      </c>
      <c r="BJ32">
        <f>[5]DATA!BJ32</f>
        <v>0</v>
      </c>
      <c r="BK32">
        <f>[5]DATA!BK32</f>
        <v>0</v>
      </c>
      <c r="BL32">
        <f>[5]DATA!BL32</f>
        <v>0</v>
      </c>
      <c r="BM32">
        <f>[5]DATA!BM32</f>
        <v>0</v>
      </c>
      <c r="BN32">
        <f>[5]DATA!BN32</f>
        <v>0</v>
      </c>
      <c r="BO32">
        <f>[5]DATA!BO32</f>
        <v>0</v>
      </c>
      <c r="BP32">
        <f>[5]DATA!BP32</f>
        <v>0</v>
      </c>
      <c r="BQ32">
        <f>[5]DATA!BQ32</f>
        <v>0</v>
      </c>
      <c r="BR32">
        <f>[5]DATA!BR32</f>
        <v>0</v>
      </c>
      <c r="BS32">
        <f>[5]DATA!BS32</f>
        <v>0</v>
      </c>
      <c r="BT32">
        <f>[5]DATA!BT32</f>
        <v>0</v>
      </c>
      <c r="BU32">
        <f>[5]DATA!BU32</f>
        <v>0</v>
      </c>
      <c r="BV32">
        <f>[5]DATA!BV32</f>
        <v>0</v>
      </c>
      <c r="BW32">
        <f>[5]DATA!BW32</f>
        <v>0</v>
      </c>
      <c r="BX32">
        <f>[5]DATA!BX32</f>
        <v>0</v>
      </c>
    </row>
    <row r="33" spans="1:76">
      <c r="A33" s="287" t="s">
        <v>864</v>
      </c>
      <c r="B33">
        <f>[5]DATA!B33</f>
        <v>0</v>
      </c>
      <c r="C33">
        <f>[5]DATA!C33</f>
        <v>0</v>
      </c>
      <c r="D33">
        <f>[5]DATA!D33</f>
        <v>0</v>
      </c>
      <c r="E33">
        <f>[5]DATA!E33</f>
        <v>0</v>
      </c>
      <c r="F33">
        <f>[5]DATA!F33</f>
        <v>0</v>
      </c>
      <c r="G33">
        <f>[5]DATA!G33</f>
        <v>0</v>
      </c>
      <c r="H33">
        <f>[5]DATA!H33</f>
        <v>0</v>
      </c>
      <c r="I33">
        <f>[5]DATA!I33</f>
        <v>0</v>
      </c>
      <c r="J33">
        <f>[5]DATA!J33</f>
        <v>0</v>
      </c>
      <c r="K33">
        <f>[5]DATA!K33</f>
        <v>0</v>
      </c>
      <c r="L33">
        <f>[5]DATA!L33</f>
        <v>0</v>
      </c>
      <c r="M33">
        <f>[5]DATA!M33</f>
        <v>0</v>
      </c>
      <c r="N33">
        <f>[5]DATA!N33</f>
        <v>0</v>
      </c>
      <c r="O33">
        <f>[5]DATA!O33</f>
        <v>0</v>
      </c>
      <c r="P33">
        <f>[5]DATA!P33</f>
        <v>0</v>
      </c>
      <c r="Q33">
        <f>[5]DATA!Q33</f>
        <v>0</v>
      </c>
      <c r="R33">
        <f>[5]DATA!R33</f>
        <v>0</v>
      </c>
      <c r="S33">
        <f>[5]DATA!S33</f>
        <v>0</v>
      </c>
      <c r="T33">
        <f>[5]DATA!T33</f>
        <v>0</v>
      </c>
      <c r="U33">
        <f>[5]DATA!U33</f>
        <v>0</v>
      </c>
      <c r="V33" s="288">
        <f>[5]DATA!V33</f>
        <v>0</v>
      </c>
      <c r="W33" s="288">
        <f>[5]DATA!W33</f>
        <v>0</v>
      </c>
      <c r="X33" s="288">
        <f>[5]DATA!X33</f>
        <v>0</v>
      </c>
      <c r="Y33" s="288">
        <f>[5]DATA!Y33</f>
        <v>0</v>
      </c>
      <c r="Z33" s="288">
        <f>[5]DATA!Z33</f>
        <v>0</v>
      </c>
      <c r="AA33" s="288">
        <f>[5]DATA!AA33</f>
        <v>0</v>
      </c>
      <c r="AB33" s="288">
        <f>[5]DATA!AB33</f>
        <v>0</v>
      </c>
      <c r="AC33" s="288">
        <f>[5]DATA!AC33</f>
        <v>0</v>
      </c>
      <c r="AD33" s="288">
        <f>[5]DATA!AD33</f>
        <v>0</v>
      </c>
      <c r="AE33" s="288">
        <f>[5]DATA!AE33</f>
        <v>0</v>
      </c>
      <c r="AF33" s="288">
        <f>[5]DATA!AF33</f>
        <v>0</v>
      </c>
      <c r="AG33" s="288">
        <f>[5]DATA!AG33</f>
        <v>0</v>
      </c>
      <c r="AH33">
        <f>[5]DATA!AH33</f>
        <v>0</v>
      </c>
      <c r="AI33">
        <f>[5]DATA!AI33</f>
        <v>0</v>
      </c>
      <c r="AJ33">
        <f>[5]DATA!AJ33</f>
        <v>0</v>
      </c>
      <c r="AK33">
        <f>[5]DATA!AK33</f>
        <v>0</v>
      </c>
      <c r="AL33">
        <f>[5]DATA!AL33</f>
        <v>0</v>
      </c>
      <c r="AM33">
        <f>[5]DATA!AM33</f>
        <v>0</v>
      </c>
      <c r="AN33">
        <f>[5]DATA!AN33</f>
        <v>0</v>
      </c>
      <c r="AO33">
        <f>[5]DATA!AO33</f>
        <v>0</v>
      </c>
      <c r="AP33">
        <f>[5]DATA!AP33</f>
        <v>0</v>
      </c>
      <c r="AQ33">
        <f>[5]DATA!AQ33</f>
        <v>0</v>
      </c>
      <c r="AR33">
        <f>[5]DATA!AR33</f>
        <v>0</v>
      </c>
      <c r="AS33">
        <f>[5]DATA!AS33</f>
        <v>0</v>
      </c>
      <c r="AT33">
        <f>[5]DATA!AT33</f>
        <v>0</v>
      </c>
      <c r="AU33">
        <f>[5]DATA!AU33</f>
        <v>0</v>
      </c>
      <c r="AV33">
        <f>[5]DATA!AV33</f>
        <v>0</v>
      </c>
      <c r="AW33">
        <f>[5]DATA!AW33</f>
        <v>0</v>
      </c>
      <c r="AX33">
        <f>[5]DATA!AX33</f>
        <v>0</v>
      </c>
      <c r="AY33">
        <f>[5]DATA!AY33</f>
        <v>0</v>
      </c>
      <c r="AZ33">
        <f>[5]DATA!AZ33</f>
        <v>0</v>
      </c>
      <c r="BA33">
        <f>[5]DATA!BA33</f>
        <v>0</v>
      </c>
      <c r="BB33">
        <f>[5]DATA!BB33</f>
        <v>0</v>
      </c>
      <c r="BC33">
        <f>[5]DATA!BC33</f>
        <v>0</v>
      </c>
      <c r="BD33">
        <f>[5]DATA!BD33</f>
        <v>0</v>
      </c>
      <c r="BE33">
        <f>[5]DATA!BE33</f>
        <v>0</v>
      </c>
      <c r="BF33">
        <f>[5]DATA!BF33</f>
        <v>0</v>
      </c>
      <c r="BG33">
        <f>[5]DATA!BG33</f>
        <v>0</v>
      </c>
      <c r="BH33">
        <f>[5]DATA!BH33</f>
        <v>0</v>
      </c>
      <c r="BI33">
        <f>[5]DATA!BI33</f>
        <v>0</v>
      </c>
      <c r="BJ33">
        <f>[5]DATA!BJ33</f>
        <v>0</v>
      </c>
      <c r="BK33">
        <f>[5]DATA!BK33</f>
        <v>0</v>
      </c>
      <c r="BL33">
        <f>[5]DATA!BL33</f>
        <v>0</v>
      </c>
      <c r="BM33">
        <f>[5]DATA!BM33</f>
        <v>0</v>
      </c>
      <c r="BN33">
        <f>[5]DATA!BN33</f>
        <v>0</v>
      </c>
      <c r="BO33">
        <f>[5]DATA!BO33</f>
        <v>0</v>
      </c>
      <c r="BP33">
        <f>[5]DATA!BP33</f>
        <v>0</v>
      </c>
      <c r="BQ33">
        <f>[5]DATA!BQ33</f>
        <v>0</v>
      </c>
      <c r="BR33">
        <f>[5]DATA!BR33</f>
        <v>0</v>
      </c>
      <c r="BS33">
        <f>[5]DATA!BS33</f>
        <v>0</v>
      </c>
      <c r="BT33">
        <f>[5]DATA!BT33</f>
        <v>0</v>
      </c>
      <c r="BU33">
        <f>[5]DATA!BU33</f>
        <v>0</v>
      </c>
      <c r="BV33">
        <f>[5]DATA!BV33</f>
        <v>0</v>
      </c>
      <c r="BW33">
        <f>[5]DATA!BW33</f>
        <v>0</v>
      </c>
      <c r="BX33">
        <f>[5]DATA!BX33</f>
        <v>0</v>
      </c>
    </row>
    <row r="34" spans="1:76">
      <c r="A34" s="287" t="s">
        <v>865</v>
      </c>
      <c r="B34">
        <f>[5]DATA!B34</f>
        <v>0</v>
      </c>
      <c r="C34">
        <f>[5]DATA!C34</f>
        <v>0</v>
      </c>
      <c r="D34">
        <f>[5]DATA!D34</f>
        <v>0</v>
      </c>
      <c r="E34">
        <f>[5]DATA!E34</f>
        <v>0</v>
      </c>
      <c r="F34">
        <f>[5]DATA!F34</f>
        <v>0</v>
      </c>
      <c r="G34">
        <f>[5]DATA!G34</f>
        <v>0</v>
      </c>
      <c r="H34">
        <f>[5]DATA!H34</f>
        <v>0</v>
      </c>
      <c r="I34">
        <f>[5]DATA!I34</f>
        <v>0</v>
      </c>
      <c r="J34">
        <f>[5]DATA!J34</f>
        <v>0</v>
      </c>
      <c r="K34">
        <f>[5]DATA!K34</f>
        <v>0</v>
      </c>
      <c r="L34">
        <f>[5]DATA!L34</f>
        <v>0</v>
      </c>
      <c r="M34">
        <f>[5]DATA!M34</f>
        <v>0</v>
      </c>
      <c r="N34">
        <f>[5]DATA!N34</f>
        <v>0</v>
      </c>
      <c r="O34">
        <f>[5]DATA!O34</f>
        <v>0</v>
      </c>
      <c r="P34">
        <f>[5]DATA!P34</f>
        <v>0</v>
      </c>
      <c r="Q34">
        <f>[5]DATA!Q34</f>
        <v>0</v>
      </c>
      <c r="R34">
        <f>[5]DATA!R34</f>
        <v>0</v>
      </c>
      <c r="S34">
        <f>[5]DATA!S34</f>
        <v>0</v>
      </c>
      <c r="T34">
        <f>[5]DATA!T34</f>
        <v>0</v>
      </c>
      <c r="U34">
        <f>[5]DATA!U34</f>
        <v>0</v>
      </c>
      <c r="V34" s="288">
        <f>[5]DATA!V34</f>
        <v>0</v>
      </c>
      <c r="W34" s="288">
        <f>[5]DATA!W34</f>
        <v>0</v>
      </c>
      <c r="X34" s="288">
        <f>[5]DATA!X34</f>
        <v>0</v>
      </c>
      <c r="Y34" s="288">
        <f>[5]DATA!Y34</f>
        <v>0</v>
      </c>
      <c r="Z34" s="288">
        <f>[5]DATA!Z34</f>
        <v>0</v>
      </c>
      <c r="AA34" s="288">
        <f>[5]DATA!AA34</f>
        <v>0</v>
      </c>
      <c r="AB34" s="288">
        <f>[5]DATA!AB34</f>
        <v>0</v>
      </c>
      <c r="AC34" s="288">
        <f>[5]DATA!AC34</f>
        <v>0</v>
      </c>
      <c r="AD34" s="288">
        <f>[5]DATA!AD34</f>
        <v>0</v>
      </c>
      <c r="AE34" s="288">
        <f>[5]DATA!AE34</f>
        <v>0</v>
      </c>
      <c r="AF34" s="288">
        <f>[5]DATA!AF34</f>
        <v>0</v>
      </c>
      <c r="AG34" s="288">
        <f>[5]DATA!AG34</f>
        <v>0</v>
      </c>
      <c r="AH34">
        <f>[5]DATA!AH34</f>
        <v>0</v>
      </c>
      <c r="AI34">
        <f>[5]DATA!AI34</f>
        <v>0</v>
      </c>
      <c r="AJ34">
        <f>[5]DATA!AJ34</f>
        <v>0</v>
      </c>
      <c r="AK34">
        <f>[5]DATA!AK34</f>
        <v>0</v>
      </c>
      <c r="AL34">
        <f>[5]DATA!AL34</f>
        <v>0</v>
      </c>
      <c r="AM34">
        <f>[5]DATA!AM34</f>
        <v>0</v>
      </c>
      <c r="AN34">
        <f>[5]DATA!AN34</f>
        <v>0</v>
      </c>
      <c r="AO34">
        <f>[5]DATA!AO34</f>
        <v>0</v>
      </c>
      <c r="AP34">
        <f>[5]DATA!AP34</f>
        <v>0</v>
      </c>
      <c r="AQ34">
        <f>[5]DATA!AQ34</f>
        <v>0</v>
      </c>
      <c r="AR34">
        <f>[5]DATA!AR34</f>
        <v>0</v>
      </c>
      <c r="AS34">
        <f>[5]DATA!AS34</f>
        <v>0</v>
      </c>
      <c r="AT34">
        <f>[5]DATA!AT34</f>
        <v>0</v>
      </c>
      <c r="AU34">
        <f>[5]DATA!AU34</f>
        <v>0</v>
      </c>
      <c r="AV34">
        <f>[5]DATA!AV34</f>
        <v>0</v>
      </c>
      <c r="AW34">
        <f>[5]DATA!AW34</f>
        <v>0</v>
      </c>
      <c r="AX34">
        <f>[5]DATA!AX34</f>
        <v>0</v>
      </c>
      <c r="AY34">
        <f>[5]DATA!AY34</f>
        <v>0</v>
      </c>
      <c r="AZ34">
        <f>[5]DATA!AZ34</f>
        <v>0</v>
      </c>
      <c r="BA34">
        <f>[5]DATA!BA34</f>
        <v>0</v>
      </c>
      <c r="BB34">
        <f>[5]DATA!BB34</f>
        <v>0</v>
      </c>
      <c r="BC34">
        <f>[5]DATA!BC34</f>
        <v>0</v>
      </c>
      <c r="BD34">
        <f>[5]DATA!BD34</f>
        <v>0</v>
      </c>
      <c r="BE34">
        <f>[5]DATA!BE34</f>
        <v>0</v>
      </c>
      <c r="BF34">
        <f>[5]DATA!BF34</f>
        <v>0</v>
      </c>
      <c r="BG34">
        <f>[5]DATA!BG34</f>
        <v>0</v>
      </c>
      <c r="BH34">
        <f>[5]DATA!BH34</f>
        <v>0</v>
      </c>
      <c r="BI34">
        <f>[5]DATA!BI34</f>
        <v>0</v>
      </c>
      <c r="BJ34">
        <f>[5]DATA!BJ34</f>
        <v>0</v>
      </c>
      <c r="BK34">
        <f>[5]DATA!BK34</f>
        <v>0</v>
      </c>
      <c r="BL34">
        <f>[5]DATA!BL34</f>
        <v>0</v>
      </c>
      <c r="BM34">
        <f>[5]DATA!BM34</f>
        <v>0</v>
      </c>
      <c r="BN34">
        <f>[5]DATA!BN34</f>
        <v>0</v>
      </c>
      <c r="BO34">
        <f>[5]DATA!BO34</f>
        <v>0</v>
      </c>
      <c r="BP34">
        <f>[5]DATA!BP34</f>
        <v>0</v>
      </c>
      <c r="BQ34">
        <f>[5]DATA!BQ34</f>
        <v>0</v>
      </c>
      <c r="BR34">
        <f>[5]DATA!BR34</f>
        <v>0</v>
      </c>
      <c r="BS34">
        <f>[5]DATA!BS34</f>
        <v>0</v>
      </c>
      <c r="BT34">
        <f>[5]DATA!BT34</f>
        <v>0</v>
      </c>
      <c r="BU34">
        <f>[5]DATA!BU34</f>
        <v>0</v>
      </c>
      <c r="BV34">
        <f>[5]DATA!BV34</f>
        <v>0</v>
      </c>
      <c r="BW34">
        <f>[5]DATA!BW34</f>
        <v>0</v>
      </c>
      <c r="BX34">
        <f>[5]DATA!BX34</f>
        <v>0</v>
      </c>
    </row>
    <row r="35" spans="1:76">
      <c r="A35" s="287" t="s">
        <v>866</v>
      </c>
      <c r="B35">
        <f>[5]DATA!B35</f>
        <v>0</v>
      </c>
      <c r="C35">
        <f>[5]DATA!C35</f>
        <v>0</v>
      </c>
      <c r="D35">
        <f>[5]DATA!D35</f>
        <v>0</v>
      </c>
      <c r="E35">
        <f>[5]DATA!E35</f>
        <v>0</v>
      </c>
      <c r="F35">
        <f>[5]DATA!F35</f>
        <v>0</v>
      </c>
      <c r="G35">
        <f>[5]DATA!G35</f>
        <v>0</v>
      </c>
      <c r="H35">
        <f>[5]DATA!H35</f>
        <v>0</v>
      </c>
      <c r="I35">
        <f>[5]DATA!I35</f>
        <v>0</v>
      </c>
      <c r="J35">
        <f>[5]DATA!J35</f>
        <v>0</v>
      </c>
      <c r="K35">
        <f>[5]DATA!K35</f>
        <v>0</v>
      </c>
      <c r="L35">
        <f>[5]DATA!L35</f>
        <v>0</v>
      </c>
      <c r="M35">
        <f>[5]DATA!M35</f>
        <v>0</v>
      </c>
      <c r="N35">
        <f>[5]DATA!N35</f>
        <v>0</v>
      </c>
      <c r="O35">
        <f>[5]DATA!O35</f>
        <v>0</v>
      </c>
      <c r="P35">
        <f>[5]DATA!P35</f>
        <v>0</v>
      </c>
      <c r="Q35">
        <f>[5]DATA!Q35</f>
        <v>0</v>
      </c>
      <c r="R35">
        <f>[5]DATA!R35</f>
        <v>0</v>
      </c>
      <c r="S35">
        <f>[5]DATA!S35</f>
        <v>0</v>
      </c>
      <c r="T35">
        <f>[5]DATA!T35</f>
        <v>0</v>
      </c>
      <c r="U35">
        <f>[5]DATA!U35</f>
        <v>0</v>
      </c>
      <c r="V35" s="288">
        <f>[5]DATA!V35</f>
        <v>0</v>
      </c>
      <c r="W35" s="288">
        <f>[5]DATA!W35</f>
        <v>0</v>
      </c>
      <c r="X35" s="288">
        <f>[5]DATA!X35</f>
        <v>0</v>
      </c>
      <c r="Y35" s="288">
        <f>[5]DATA!Y35</f>
        <v>0</v>
      </c>
      <c r="Z35" s="288">
        <f>[5]DATA!Z35</f>
        <v>0</v>
      </c>
      <c r="AA35" s="288">
        <f>[5]DATA!AA35</f>
        <v>0</v>
      </c>
      <c r="AB35" s="288">
        <f>[5]DATA!AB35</f>
        <v>0</v>
      </c>
      <c r="AC35" s="288">
        <f>[5]DATA!AC35</f>
        <v>0</v>
      </c>
      <c r="AD35" s="288">
        <f>[5]DATA!AD35</f>
        <v>0</v>
      </c>
      <c r="AE35" s="288">
        <f>[5]DATA!AE35</f>
        <v>0</v>
      </c>
      <c r="AF35" s="288">
        <f>[5]DATA!AF35</f>
        <v>0</v>
      </c>
      <c r="AG35" s="288">
        <f>[5]DATA!AG35</f>
        <v>0</v>
      </c>
      <c r="AH35">
        <f>[5]DATA!AH35</f>
        <v>0</v>
      </c>
      <c r="AI35">
        <f>[5]DATA!AI35</f>
        <v>0</v>
      </c>
      <c r="AJ35">
        <f>[5]DATA!AJ35</f>
        <v>0</v>
      </c>
      <c r="AK35">
        <f>[5]DATA!AK35</f>
        <v>0</v>
      </c>
      <c r="AL35">
        <f>[5]DATA!AL35</f>
        <v>0</v>
      </c>
      <c r="AM35">
        <f>[5]DATA!AM35</f>
        <v>0</v>
      </c>
      <c r="AN35">
        <f>[5]DATA!AN35</f>
        <v>0</v>
      </c>
      <c r="AO35">
        <f>[5]DATA!AO35</f>
        <v>0</v>
      </c>
      <c r="AP35">
        <f>[5]DATA!AP35</f>
        <v>0</v>
      </c>
      <c r="AQ35">
        <f>[5]DATA!AQ35</f>
        <v>0</v>
      </c>
      <c r="AR35">
        <f>[5]DATA!AR35</f>
        <v>0</v>
      </c>
      <c r="AS35">
        <f>[5]DATA!AS35</f>
        <v>0</v>
      </c>
      <c r="AT35">
        <f>[5]DATA!AT35</f>
        <v>0</v>
      </c>
      <c r="AU35">
        <f>[5]DATA!AU35</f>
        <v>0</v>
      </c>
      <c r="AV35">
        <f>[5]DATA!AV35</f>
        <v>0</v>
      </c>
      <c r="AW35">
        <f>[5]DATA!AW35</f>
        <v>0</v>
      </c>
      <c r="AX35">
        <f>[5]DATA!AX35</f>
        <v>0</v>
      </c>
      <c r="AY35">
        <f>[5]DATA!AY35</f>
        <v>0</v>
      </c>
      <c r="AZ35">
        <f>[5]DATA!AZ35</f>
        <v>0</v>
      </c>
      <c r="BA35">
        <f>[5]DATA!BA35</f>
        <v>0</v>
      </c>
      <c r="BB35">
        <f>[5]DATA!BB35</f>
        <v>0</v>
      </c>
      <c r="BC35">
        <f>[5]DATA!BC35</f>
        <v>0</v>
      </c>
      <c r="BD35">
        <f>[5]DATA!BD35</f>
        <v>0</v>
      </c>
      <c r="BE35">
        <f>[5]DATA!BE35</f>
        <v>0</v>
      </c>
      <c r="BF35">
        <f>[5]DATA!BF35</f>
        <v>0</v>
      </c>
      <c r="BG35">
        <f>[5]DATA!BG35</f>
        <v>0</v>
      </c>
      <c r="BH35">
        <f>[5]DATA!BH35</f>
        <v>0</v>
      </c>
      <c r="BI35">
        <f>[5]DATA!BI35</f>
        <v>0</v>
      </c>
      <c r="BJ35">
        <f>[5]DATA!BJ35</f>
        <v>0</v>
      </c>
      <c r="BK35">
        <f>[5]DATA!BK35</f>
        <v>0</v>
      </c>
      <c r="BL35">
        <f>[5]DATA!BL35</f>
        <v>0</v>
      </c>
      <c r="BM35">
        <f>[5]DATA!BM35</f>
        <v>0</v>
      </c>
      <c r="BN35">
        <f>[5]DATA!BN35</f>
        <v>0</v>
      </c>
      <c r="BO35">
        <f>[5]DATA!BO35</f>
        <v>0</v>
      </c>
      <c r="BP35">
        <f>[5]DATA!BP35</f>
        <v>0</v>
      </c>
      <c r="BQ35">
        <f>[5]DATA!BQ35</f>
        <v>0</v>
      </c>
      <c r="BR35">
        <f>[5]DATA!BR35</f>
        <v>0</v>
      </c>
      <c r="BS35">
        <f>[5]DATA!BS35</f>
        <v>0</v>
      </c>
      <c r="BT35">
        <f>[5]DATA!BT35</f>
        <v>0</v>
      </c>
      <c r="BU35">
        <f>[5]DATA!BU35</f>
        <v>0</v>
      </c>
      <c r="BV35">
        <f>[5]DATA!BV35</f>
        <v>0</v>
      </c>
      <c r="BW35">
        <f>[5]DATA!BW35</f>
        <v>0</v>
      </c>
      <c r="BX35">
        <f>[5]DATA!BX35</f>
        <v>0</v>
      </c>
    </row>
    <row r="36" spans="1:76">
      <c r="A36" s="287" t="s">
        <v>867</v>
      </c>
      <c r="B36">
        <f>[5]DATA!B36</f>
        <v>0</v>
      </c>
      <c r="C36">
        <f>[5]DATA!C36</f>
        <v>0</v>
      </c>
      <c r="D36">
        <f>[5]DATA!D36</f>
        <v>0</v>
      </c>
      <c r="E36">
        <f>[5]DATA!E36</f>
        <v>0</v>
      </c>
      <c r="F36">
        <f>[5]DATA!F36</f>
        <v>0</v>
      </c>
      <c r="G36">
        <f>[5]DATA!G36</f>
        <v>0</v>
      </c>
      <c r="H36">
        <f>[5]DATA!H36</f>
        <v>0</v>
      </c>
      <c r="I36">
        <f>[5]DATA!I36</f>
        <v>0</v>
      </c>
      <c r="J36">
        <f>[5]DATA!J36</f>
        <v>0</v>
      </c>
      <c r="K36">
        <f>[5]DATA!K36</f>
        <v>0</v>
      </c>
      <c r="L36">
        <f>[5]DATA!L36</f>
        <v>0</v>
      </c>
      <c r="M36">
        <f>[5]DATA!M36</f>
        <v>0</v>
      </c>
      <c r="N36">
        <f>[5]DATA!N36</f>
        <v>0</v>
      </c>
      <c r="O36">
        <f>[5]DATA!O36</f>
        <v>0</v>
      </c>
      <c r="P36">
        <f>[5]DATA!P36</f>
        <v>0</v>
      </c>
      <c r="Q36">
        <f>[5]DATA!Q36</f>
        <v>0</v>
      </c>
      <c r="R36">
        <f>[5]DATA!R36</f>
        <v>0</v>
      </c>
      <c r="S36">
        <f>[5]DATA!S36</f>
        <v>0</v>
      </c>
      <c r="T36">
        <f>[5]DATA!T36</f>
        <v>0</v>
      </c>
      <c r="U36">
        <f>[5]DATA!U36</f>
        <v>0</v>
      </c>
      <c r="V36" s="288">
        <f>[5]DATA!V36</f>
        <v>0</v>
      </c>
      <c r="W36" s="288">
        <f>[5]DATA!W36</f>
        <v>0</v>
      </c>
      <c r="X36" s="288">
        <f>[5]DATA!X36</f>
        <v>0</v>
      </c>
      <c r="Y36" s="288">
        <f>[5]DATA!Y36</f>
        <v>0</v>
      </c>
      <c r="Z36" s="288">
        <f>[5]DATA!Z36</f>
        <v>0</v>
      </c>
      <c r="AA36" s="288">
        <f>[5]DATA!AA36</f>
        <v>0</v>
      </c>
      <c r="AB36" s="288">
        <f>[5]DATA!AB36</f>
        <v>0</v>
      </c>
      <c r="AC36" s="288">
        <f>[5]DATA!AC36</f>
        <v>0</v>
      </c>
      <c r="AD36" s="288">
        <f>[5]DATA!AD36</f>
        <v>0</v>
      </c>
      <c r="AE36" s="288">
        <f>[5]DATA!AE36</f>
        <v>0</v>
      </c>
      <c r="AF36" s="288">
        <f>[5]DATA!AF36</f>
        <v>0</v>
      </c>
      <c r="AG36" s="288">
        <f>[5]DATA!AG36</f>
        <v>0</v>
      </c>
      <c r="AH36">
        <f>[5]DATA!AH36</f>
        <v>0</v>
      </c>
      <c r="AI36">
        <f>[5]DATA!AI36</f>
        <v>0</v>
      </c>
      <c r="AJ36">
        <f>[5]DATA!AJ36</f>
        <v>0</v>
      </c>
      <c r="AK36">
        <f>[5]DATA!AK36</f>
        <v>0</v>
      </c>
      <c r="AL36">
        <f>[5]DATA!AL36</f>
        <v>0</v>
      </c>
      <c r="AM36">
        <f>[5]DATA!AM36</f>
        <v>0</v>
      </c>
      <c r="AN36">
        <f>[5]DATA!AN36</f>
        <v>0</v>
      </c>
      <c r="AO36">
        <f>[5]DATA!AO36</f>
        <v>0</v>
      </c>
      <c r="AP36">
        <f>[5]DATA!AP36</f>
        <v>0</v>
      </c>
      <c r="AQ36">
        <f>[5]DATA!AQ36</f>
        <v>0</v>
      </c>
      <c r="AR36">
        <f>[5]DATA!AR36</f>
        <v>0</v>
      </c>
      <c r="AS36">
        <f>[5]DATA!AS36</f>
        <v>0</v>
      </c>
      <c r="AT36">
        <f>[5]DATA!AT36</f>
        <v>0</v>
      </c>
      <c r="AU36">
        <f>[5]DATA!AU36</f>
        <v>0</v>
      </c>
      <c r="AV36">
        <f>[5]DATA!AV36</f>
        <v>0</v>
      </c>
      <c r="AW36">
        <f>[5]DATA!AW36</f>
        <v>0</v>
      </c>
      <c r="AX36">
        <f>[5]DATA!AX36</f>
        <v>0</v>
      </c>
      <c r="AY36">
        <f>[5]DATA!AY36</f>
        <v>0</v>
      </c>
      <c r="AZ36">
        <f>[5]DATA!AZ36</f>
        <v>0</v>
      </c>
      <c r="BA36">
        <f>[5]DATA!BA36</f>
        <v>0</v>
      </c>
      <c r="BB36">
        <f>[5]DATA!BB36</f>
        <v>0</v>
      </c>
      <c r="BC36">
        <f>[5]DATA!BC36</f>
        <v>0</v>
      </c>
      <c r="BD36">
        <f>[5]DATA!BD36</f>
        <v>0</v>
      </c>
      <c r="BE36">
        <f>[5]DATA!BE36</f>
        <v>0</v>
      </c>
      <c r="BF36">
        <f>[5]DATA!BF36</f>
        <v>0</v>
      </c>
      <c r="BG36">
        <f>[5]DATA!BG36</f>
        <v>0</v>
      </c>
      <c r="BH36">
        <f>[5]DATA!BH36</f>
        <v>0</v>
      </c>
      <c r="BI36">
        <f>[5]DATA!BI36</f>
        <v>0</v>
      </c>
      <c r="BJ36">
        <f>[5]DATA!BJ36</f>
        <v>0</v>
      </c>
      <c r="BK36">
        <f>[5]DATA!BK36</f>
        <v>0</v>
      </c>
      <c r="BL36">
        <f>[5]DATA!BL36</f>
        <v>0</v>
      </c>
      <c r="BM36">
        <f>[5]DATA!BM36</f>
        <v>0</v>
      </c>
      <c r="BN36">
        <f>[5]DATA!BN36</f>
        <v>0</v>
      </c>
      <c r="BO36">
        <f>[5]DATA!BO36</f>
        <v>0</v>
      </c>
      <c r="BP36">
        <f>[5]DATA!BP36</f>
        <v>0</v>
      </c>
      <c r="BQ36">
        <f>[5]DATA!BQ36</f>
        <v>0</v>
      </c>
      <c r="BR36">
        <f>[5]DATA!BR36</f>
        <v>0</v>
      </c>
      <c r="BS36">
        <f>[5]DATA!BS36</f>
        <v>0</v>
      </c>
      <c r="BT36">
        <f>[5]DATA!BT36</f>
        <v>0</v>
      </c>
      <c r="BU36">
        <f>[5]DATA!BU36</f>
        <v>0</v>
      </c>
      <c r="BV36">
        <f>[5]DATA!BV36</f>
        <v>0</v>
      </c>
      <c r="BW36">
        <f>[5]DATA!BW36</f>
        <v>0</v>
      </c>
      <c r="BX36">
        <f>[5]DATA!BX36</f>
        <v>0</v>
      </c>
    </row>
    <row r="37" spans="1:76">
      <c r="A37" s="287" t="s">
        <v>868</v>
      </c>
      <c r="B37">
        <f>[5]DATA!B37</f>
        <v>29324.168522889384</v>
      </c>
      <c r="C37">
        <f>[5]DATA!C37</f>
        <v>24973.226774756495</v>
      </c>
      <c r="D37">
        <f>[5]DATA!D37</f>
        <v>24674.70874836298</v>
      </c>
      <c r="E37">
        <f>[5]DATA!E37</f>
        <v>30220.198735784994</v>
      </c>
      <c r="F37">
        <f>[5]DATA!F37</f>
        <v>30946.722132418443</v>
      </c>
      <c r="G37">
        <f>[5]DATA!G37</f>
        <v>23813.332203524027</v>
      </c>
      <c r="H37">
        <f>[5]DATA!H37</f>
        <v>24927.112442436974</v>
      </c>
      <c r="I37">
        <f>[5]DATA!I37</f>
        <v>32088.722746522271</v>
      </c>
      <c r="J37">
        <f>[5]DATA!J37</f>
        <v>29409.855605096083</v>
      </c>
      <c r="K37">
        <f>[5]DATA!K37</f>
        <v>29676.683847876066</v>
      </c>
      <c r="L37">
        <f>[5]DATA!L37</f>
        <v>25381.925366610532</v>
      </c>
      <c r="M37">
        <f>[5]DATA!M37</f>
        <v>28179.798854502733</v>
      </c>
      <c r="N37">
        <f>[5]DATA!N37</f>
        <v>33727.292659524741</v>
      </c>
      <c r="O37">
        <f>[5]DATA!O37</f>
        <v>31939.611873689719</v>
      </c>
      <c r="P37">
        <f>[5]DATA!P37</f>
        <v>24899.479445115754</v>
      </c>
      <c r="Q37">
        <f>[5]DATA!Q37</f>
        <v>23623.590118123073</v>
      </c>
      <c r="R37">
        <f>[5]DATA!R37</f>
        <v>25299.59675247391</v>
      </c>
      <c r="S37">
        <f>[5]DATA!S37</f>
        <v>26752.565963730118</v>
      </c>
      <c r="T37">
        <f>[5]DATA!T37</f>
        <v>29189.521584060563</v>
      </c>
      <c r="U37">
        <f>[5]DATA!U37</f>
        <v>30469.559596870902</v>
      </c>
      <c r="V37" s="288">
        <f>[5]DATA!V37</f>
        <v>31024.174374935315</v>
      </c>
      <c r="W37" s="288">
        <f>[5]DATA!W37</f>
        <v>31725.119800197175</v>
      </c>
      <c r="X37" s="288">
        <f>[5]DATA!X37</f>
        <v>32961.384517264371</v>
      </c>
      <c r="Y37" s="288">
        <f>[5]DATA!Y37</f>
        <v>32656.831159248253</v>
      </c>
      <c r="Z37" s="288">
        <f>[5]DATA!Z37</f>
        <v>29845.784625734246</v>
      </c>
      <c r="AA37" s="288">
        <f>[5]DATA!AA37</f>
        <v>31115.907391561846</v>
      </c>
      <c r="AB37" s="288">
        <f>[5]DATA!AB37</f>
        <v>28038.339932215207</v>
      </c>
      <c r="AC37" s="288">
        <f>[5]DATA!AC37</f>
        <v>24967.395112320653</v>
      </c>
      <c r="AD37" s="288">
        <f>[5]DATA!AD37</f>
        <v>24616.091145651</v>
      </c>
      <c r="AE37" s="288">
        <f>[5]DATA!AE37</f>
        <v>25977.474371302185</v>
      </c>
      <c r="AF37" s="288">
        <f>[5]DATA!AF37</f>
        <v>27514.936770573782</v>
      </c>
      <c r="AG37" s="288">
        <f>[5]DATA!AG37</f>
        <v>28593.65125187657</v>
      </c>
      <c r="AH37">
        <f>[5]DATA!AH37</f>
        <v>27859.151254969955</v>
      </c>
      <c r="AI37">
        <f>[5]DATA!AI37</f>
        <v>31999.594486569713</v>
      </c>
      <c r="AJ37">
        <f>[5]DATA!AJ37</f>
        <v>31020.397994527812</v>
      </c>
      <c r="AK37">
        <f>[5]DATA!AK37</f>
        <v>31288.248897269907</v>
      </c>
      <c r="AL37">
        <f>[5]DATA!AL37</f>
        <v>33735.496176817142</v>
      </c>
      <c r="AM37">
        <f>[5]DATA!AM37</f>
        <v>33813.644034741723</v>
      </c>
      <c r="AN37">
        <f>[5]DATA!AN37</f>
        <v>34789.16309694761</v>
      </c>
      <c r="AO37">
        <f>[5]DATA!AO37</f>
        <v>35808.225390606494</v>
      </c>
      <c r="AP37">
        <f>[5]DATA!AP37</f>
        <v>37027.029634233993</v>
      </c>
      <c r="AQ37">
        <f>[5]DATA!AQ37</f>
        <v>37678.933970707832</v>
      </c>
      <c r="AR37">
        <f>[5]DATA!AR37</f>
        <v>38093.152059264925</v>
      </c>
      <c r="AS37">
        <f>[5]DATA!AS37</f>
        <v>37187.467941492381</v>
      </c>
      <c r="AT37">
        <f>[5]DATA!AT37</f>
        <v>36801.536329470277</v>
      </c>
      <c r="AU37">
        <f>[5]DATA!AU37</f>
        <v>37307.387971399621</v>
      </c>
      <c r="AV37">
        <f>[5]DATA!AV37</f>
        <v>38935.3346993007</v>
      </c>
      <c r="AW37">
        <f>[5]DATA!AW37</f>
        <v>38246.012500487981</v>
      </c>
      <c r="AX37">
        <f>[5]DATA!AX37</f>
        <v>34782.747314793152</v>
      </c>
      <c r="AY37">
        <f>[5]DATA!AY37</f>
        <v>35653.790794964596</v>
      </c>
      <c r="AZ37">
        <f>[5]DATA!AZ37</f>
        <v>36090.034318467442</v>
      </c>
      <c r="BA37">
        <f>[5]DATA!BA37</f>
        <v>37690.127488935395</v>
      </c>
      <c r="BB37">
        <f>[5]DATA!BB37</f>
        <v>37544.089326224341</v>
      </c>
      <c r="BC37">
        <f>[5]DATA!BC37</f>
        <v>38489.567309922306</v>
      </c>
      <c r="BD37">
        <f>[5]DATA!BD37</f>
        <v>38315.837538907173</v>
      </c>
      <c r="BE37">
        <f>[5]DATA!BE37</f>
        <v>38095.441363313628</v>
      </c>
      <c r="BF37">
        <f>[5]DATA!BF37</f>
        <v>38276.828790627864</v>
      </c>
      <c r="BG37">
        <f>[5]DATA!BG37</f>
        <v>38150.284776183762</v>
      </c>
      <c r="BH37">
        <f>[5]DATA!BH37</f>
        <v>38210.668272696297</v>
      </c>
      <c r="BI37">
        <f>[5]DATA!BI37</f>
        <v>38422.829886229913</v>
      </c>
      <c r="BJ37">
        <f>[5]DATA!BJ37</f>
        <v>40124.986402056158</v>
      </c>
      <c r="BK37">
        <f>[5]DATA!BK37</f>
        <v>42718.741732187947</v>
      </c>
      <c r="BL37">
        <f>[5]DATA!BL37</f>
        <v>0</v>
      </c>
      <c r="BM37">
        <f>[5]DATA!BM37</f>
        <v>0</v>
      </c>
      <c r="BN37">
        <f>[5]DATA!BN37</f>
        <v>0</v>
      </c>
      <c r="BO37">
        <f>[5]DATA!BO37</f>
        <v>0</v>
      </c>
      <c r="BP37">
        <f>[5]DATA!BP37</f>
        <v>0</v>
      </c>
      <c r="BQ37">
        <f>[5]DATA!BQ37</f>
        <v>0</v>
      </c>
      <c r="BR37">
        <f>[5]DATA!BR37</f>
        <v>0</v>
      </c>
      <c r="BS37">
        <f>[5]DATA!BS37</f>
        <v>0</v>
      </c>
      <c r="BT37">
        <f>[5]DATA!BT37</f>
        <v>0</v>
      </c>
      <c r="BU37">
        <f>[5]DATA!BU37</f>
        <v>0</v>
      </c>
      <c r="BV37">
        <f>[5]DATA!BV37</f>
        <v>0</v>
      </c>
      <c r="BW37">
        <f>[5]DATA!BW37</f>
        <v>0</v>
      </c>
      <c r="BX37">
        <f>[5]DATA!BX37</f>
        <v>0</v>
      </c>
    </row>
    <row r="38" spans="1:76">
      <c r="A38" s="287" t="s">
        <v>869</v>
      </c>
      <c r="B38">
        <f>[5]DATA!B38</f>
        <v>29324.168522889384</v>
      </c>
      <c r="C38">
        <f>[5]DATA!C38</f>
        <v>26986.41677642045</v>
      </c>
      <c r="D38">
        <f>[5]DATA!D38</f>
        <v>24051.795797350867</v>
      </c>
      <c r="E38">
        <f>[5]DATA!E38</f>
        <v>28515.345451478293</v>
      </c>
      <c r="F38">
        <f>[5]DATA!F38</f>
        <v>29755.668422559334</v>
      </c>
      <c r="G38">
        <f>[5]DATA!G38</f>
        <v>30562.180656706536</v>
      </c>
      <c r="H38">
        <f>[5]DATA!H38</f>
        <v>23596.795675000001</v>
      </c>
      <c r="I38">
        <f>[5]DATA!I38</f>
        <v>23092.145059281538</v>
      </c>
      <c r="J38">
        <f>[5]DATA!J38</f>
        <v>28339.433684435295</v>
      </c>
      <c r="K38">
        <f>[5]DATA!K38</f>
        <v>27771.166086640718</v>
      </c>
      <c r="L38">
        <f>[5]DATA!L38</f>
        <v>23993.182273968323</v>
      </c>
      <c r="M38">
        <f>[5]DATA!M38</f>
        <v>21221.286299826985</v>
      </c>
      <c r="N38">
        <f>[5]DATA!N38</f>
        <v>26212.91220798422</v>
      </c>
      <c r="O38">
        <f>[5]DATA!O38</f>
        <v>31452.087825227165</v>
      </c>
      <c r="P38">
        <f>[5]DATA!P38</f>
        <v>32650.737414974152</v>
      </c>
      <c r="Q38">
        <f>[5]DATA!Q38</f>
        <v>26234.391015860812</v>
      </c>
      <c r="R38">
        <f>[5]DATA!R38</f>
        <v>23799.416721616988</v>
      </c>
      <c r="S38">
        <f>[5]DATA!S38</f>
        <v>25568.404273363263</v>
      </c>
      <c r="T38">
        <f>[5]DATA!T38</f>
        <v>28337.421335168699</v>
      </c>
      <c r="U38">
        <f>[5]DATA!U38</f>
        <v>28968.190446179498</v>
      </c>
      <c r="V38" s="288">
        <f>[5]DATA!V38</f>
        <v>28650.402729838403</v>
      </c>
      <c r="W38" s="288">
        <f>[5]DATA!W38</f>
        <v>29188.162940228649</v>
      </c>
      <c r="X38" s="288">
        <f>[5]DATA!X38</f>
        <v>28298.843626680642</v>
      </c>
      <c r="Y38" s="288">
        <f>[5]DATA!Y38</f>
        <v>28310.540840124122</v>
      </c>
      <c r="Z38" s="288">
        <f>[5]DATA!Z38</f>
        <v>29836.299434838467</v>
      </c>
      <c r="AA38" s="288">
        <f>[5]DATA!AA38</f>
        <v>31452.1428614619</v>
      </c>
      <c r="AB38" s="288">
        <f>[5]DATA!AB38</f>
        <v>35078.358238909364</v>
      </c>
      <c r="AC38" s="288">
        <f>[5]DATA!AC38</f>
        <v>35774.982206848472</v>
      </c>
      <c r="AD38" s="288">
        <f>[5]DATA!AD38</f>
        <v>34084.505955621076</v>
      </c>
      <c r="AE38" s="288">
        <f>[5]DATA!AE38</f>
        <v>34948.096787210554</v>
      </c>
      <c r="AF38" s="288">
        <f>[5]DATA!AF38</f>
        <v>33485.675640483256</v>
      </c>
      <c r="AG38" s="288">
        <f>[5]DATA!AG38</f>
        <v>32028.492445301406</v>
      </c>
      <c r="AH38">
        <f>[5]DATA!AH38</f>
        <v>29673.049101561286</v>
      </c>
      <c r="AI38">
        <f>[5]DATA!AI38</f>
        <v>26650.43507760459</v>
      </c>
      <c r="AJ38">
        <f>[5]DATA!AJ38</f>
        <v>32906.071284780781</v>
      </c>
      <c r="AK38">
        <f>[5]DATA!AK38</f>
        <v>32519.133465497609</v>
      </c>
      <c r="AL38">
        <f>[5]DATA!AL38</f>
        <v>33911.01099360302</v>
      </c>
      <c r="AM38">
        <f>[5]DATA!AM38</f>
        <v>33412.105517348449</v>
      </c>
      <c r="AN38">
        <f>[5]DATA!AN38</f>
        <v>33639.657115558184</v>
      </c>
      <c r="AO38">
        <f>[5]DATA!AO38</f>
        <v>32141.802606832523</v>
      </c>
      <c r="AP38">
        <f>[5]DATA!AP38</f>
        <v>32571.099343189464</v>
      </c>
      <c r="AQ38">
        <f>[5]DATA!AQ38</f>
        <v>32849.827364544501</v>
      </c>
      <c r="AR38">
        <f>[5]DATA!AR38</f>
        <v>33296.063804841586</v>
      </c>
      <c r="AS38">
        <f>[5]DATA!AS38</f>
        <v>36945.173815312832</v>
      </c>
      <c r="AT38">
        <f>[5]DATA!AT38</f>
        <v>37758.400210253654</v>
      </c>
      <c r="AU38">
        <f>[5]DATA!AU38</f>
        <v>38682.917768084662</v>
      </c>
      <c r="AV38">
        <f>[5]DATA!AV38</f>
        <v>36034.311982031861</v>
      </c>
      <c r="AW38">
        <f>[5]DATA!AW38</f>
        <v>36981.151132911444</v>
      </c>
      <c r="AX38">
        <f>[5]DATA!AX38</f>
        <v>41719.863920510244</v>
      </c>
      <c r="AY38">
        <f>[5]DATA!AY38</f>
        <v>40720.912529514608</v>
      </c>
      <c r="AZ38">
        <f>[5]DATA!AZ38</f>
        <v>38587.361595963703</v>
      </c>
      <c r="BA38">
        <f>[5]DATA!BA38</f>
        <v>36288.62146766315</v>
      </c>
      <c r="BB38">
        <f>[5]DATA!BB38</f>
        <v>36247.47724737622</v>
      </c>
      <c r="BC38">
        <f>[5]DATA!BC38</f>
        <v>36759.886763621042</v>
      </c>
      <c r="BD38">
        <f>[5]DATA!BD38</f>
        <v>36955.388134089771</v>
      </c>
      <c r="BE38">
        <f>[5]DATA!BE38</f>
        <v>37335.282445887613</v>
      </c>
      <c r="BF38">
        <f>[5]DATA!BF38</f>
        <v>38068.369178342007</v>
      </c>
      <c r="BG38">
        <f>[5]DATA!BG38</f>
        <v>38144.616677679209</v>
      </c>
      <c r="BH38">
        <f>[5]DATA!BH38</f>
        <v>38210.668272696297</v>
      </c>
      <c r="BI38">
        <f>[5]DATA!BI38</f>
        <v>38422.829886229913</v>
      </c>
      <c r="BJ38">
        <f>[5]DATA!BJ38</f>
        <v>38677.649252819625</v>
      </c>
      <c r="BK38">
        <f>[5]DATA!BK38</f>
        <v>40004.34467211087</v>
      </c>
      <c r="BL38">
        <f>[5]DATA!BL38</f>
        <v>0</v>
      </c>
      <c r="BM38">
        <f>[5]DATA!BM38</f>
        <v>0</v>
      </c>
      <c r="BN38">
        <f>[5]DATA!BN38</f>
        <v>0</v>
      </c>
      <c r="BO38">
        <f>[5]DATA!BO38</f>
        <v>0</v>
      </c>
      <c r="BP38">
        <f>[5]DATA!BP38</f>
        <v>0</v>
      </c>
      <c r="BQ38">
        <f>[5]DATA!BQ38</f>
        <v>0</v>
      </c>
      <c r="BR38">
        <f>[5]DATA!BR38</f>
        <v>0</v>
      </c>
      <c r="BS38">
        <f>[5]DATA!BS38</f>
        <v>0</v>
      </c>
      <c r="BT38">
        <f>[5]DATA!BT38</f>
        <v>0</v>
      </c>
      <c r="BU38">
        <f>[5]DATA!BU38</f>
        <v>0</v>
      </c>
      <c r="BV38">
        <f>[5]DATA!BV38</f>
        <v>0</v>
      </c>
      <c r="BW38">
        <f>[5]DATA!BW38</f>
        <v>0</v>
      </c>
      <c r="BX38">
        <f>[5]DATA!BX38</f>
        <v>0</v>
      </c>
    </row>
    <row r="39" spans="1:76">
      <c r="A39" s="287" t="s">
        <v>870</v>
      </c>
      <c r="B39">
        <f>[5]DATA!B39</f>
        <v>29324.168522889384</v>
      </c>
      <c r="C39">
        <f>[5]DATA!C39</f>
        <v>24598.118366639614</v>
      </c>
      <c r="D39">
        <f>[5]DATA!D39</f>
        <v>23000.984926212099</v>
      </c>
      <c r="E39">
        <f>[5]DATA!E39</f>
        <v>21464.475149067595</v>
      </c>
      <c r="F39">
        <f>[5]DATA!F39</f>
        <v>24126.104373313756</v>
      </c>
      <c r="G39">
        <f>[5]DATA!G39</f>
        <v>29752.662574593236</v>
      </c>
      <c r="H39">
        <f>[5]DATA!H39</f>
        <v>31806.553690336139</v>
      </c>
      <c r="I39">
        <f>[5]DATA!I39</f>
        <v>22729.517273490634</v>
      </c>
      <c r="J39">
        <f>[5]DATA!J39</f>
        <v>21532.370280176045</v>
      </c>
      <c r="K39">
        <f>[5]DATA!K39</f>
        <v>30607.201666119268</v>
      </c>
      <c r="L39">
        <f>[5]DATA!L39</f>
        <v>29019.500598159721</v>
      </c>
      <c r="M39">
        <f>[5]DATA!M39</f>
        <v>24948.155315708307</v>
      </c>
      <c r="N39">
        <f>[5]DATA!N39</f>
        <v>23758.317503796043</v>
      </c>
      <c r="O39">
        <f>[5]DATA!O39</f>
        <v>25214.344397187524</v>
      </c>
      <c r="P39">
        <f>[5]DATA!P39</f>
        <v>30890.379653086045</v>
      </c>
      <c r="Q39">
        <f>[5]DATA!Q39</f>
        <v>32972.885593008417</v>
      </c>
      <c r="R39">
        <f>[5]DATA!R39</f>
        <v>27778.76785428165</v>
      </c>
      <c r="S39">
        <f>[5]DATA!S39</f>
        <v>28159.784934210555</v>
      </c>
      <c r="T39">
        <f>[5]DATA!T39</f>
        <v>29722.226062490583</v>
      </c>
      <c r="U39">
        <f>[5]DATA!U39</f>
        <v>31171.112761635082</v>
      </c>
      <c r="V39" s="288">
        <f>[5]DATA!V39</f>
        <v>31826.063843624754</v>
      </c>
      <c r="W39" s="288">
        <f>[5]DATA!W39</f>
        <v>32247.539077362359</v>
      </c>
      <c r="X39" s="288">
        <f>[5]DATA!X39</f>
        <v>34774.621927538545</v>
      </c>
      <c r="Y39" s="288">
        <f>[5]DATA!Y39</f>
        <v>33672.978988846153</v>
      </c>
      <c r="Z39" s="288">
        <f>[5]DATA!Z39</f>
        <v>34391.94482662341</v>
      </c>
      <c r="AA39" s="288">
        <f>[5]DATA!AA39</f>
        <v>36276.9301554638</v>
      </c>
      <c r="AB39" s="288">
        <f>[5]DATA!AB39</f>
        <v>32840.018364982701</v>
      </c>
      <c r="AC39" s="288">
        <f>[5]DATA!AC39</f>
        <v>30929.499572862082</v>
      </c>
      <c r="AD39" s="288">
        <f>[5]DATA!AD39</f>
        <v>28983.630465943439</v>
      </c>
      <c r="AE39" s="288">
        <f>[5]DATA!AE39</f>
        <v>29774.073165379992</v>
      </c>
      <c r="AF39" s="288">
        <f>[5]DATA!AF39</f>
        <v>31075.669694182427</v>
      </c>
      <c r="AG39" s="288">
        <f>[5]DATA!AG39</f>
        <v>31762.053604005669</v>
      </c>
      <c r="AH39">
        <f>[5]DATA!AH39</f>
        <v>31110.220444296843</v>
      </c>
      <c r="AI39">
        <f>[5]DATA!AI39</f>
        <v>36108.675748303271</v>
      </c>
      <c r="AJ39">
        <f>[5]DATA!AJ39</f>
        <v>32145.312580695303</v>
      </c>
      <c r="AK39">
        <f>[5]DATA!AK39</f>
        <v>32728.270852039186</v>
      </c>
      <c r="AL39">
        <f>[5]DATA!AL39</f>
        <v>33424.593342927699</v>
      </c>
      <c r="AM39">
        <f>[5]DATA!AM39</f>
        <v>34018.664056612033</v>
      </c>
      <c r="AN39">
        <f>[5]DATA!AN39</f>
        <v>34929.053325670197</v>
      </c>
      <c r="AO39">
        <f>[5]DATA!AO39</f>
        <v>35908.262290685583</v>
      </c>
      <c r="AP39">
        <f>[5]DATA!AP39</f>
        <v>37100.608776729889</v>
      </c>
      <c r="AQ39">
        <f>[5]DATA!AQ39</f>
        <v>37735.054649111677</v>
      </c>
      <c r="AR39">
        <f>[5]DATA!AR39</f>
        <v>38135.458045411877</v>
      </c>
      <c r="AS39">
        <f>[5]DATA!AS39</f>
        <v>37219.654173541603</v>
      </c>
      <c r="AT39">
        <f>[5]DATA!AT39</f>
        <v>36826.351950224802</v>
      </c>
      <c r="AU39">
        <f>[5]DATA!AU39</f>
        <v>37327.291190478834</v>
      </c>
      <c r="AV39">
        <f>[5]DATA!AV39</f>
        <v>38951.881231934727</v>
      </c>
      <c r="AW39">
        <f>[5]DATA!AW39</f>
        <v>38258.723221841865</v>
      </c>
      <c r="AX39">
        <f>[5]DATA!AX39</f>
        <v>34791.680232601757</v>
      </c>
      <c r="AY39">
        <f>[5]DATA!AY39</f>
        <v>35661.331185893177</v>
      </c>
      <c r="AZ39">
        <f>[5]DATA!AZ39</f>
        <v>36096.555447080427</v>
      </c>
      <c r="BA39">
        <f>[5]DATA!BA39</f>
        <v>37695.63697524515</v>
      </c>
      <c r="BB39">
        <f>[5]DATA!BB39</f>
        <v>37548.710184878786</v>
      </c>
      <c r="BC39">
        <f>[5]DATA!BC39</f>
        <v>38493.261613052877</v>
      </c>
      <c r="BD39">
        <f>[5]DATA!BD39</f>
        <v>38318.641488653499</v>
      </c>
      <c r="BE39">
        <f>[5]DATA!BE39</f>
        <v>38097.584597067325</v>
      </c>
      <c r="BF39">
        <f>[5]DATA!BF39</f>
        <v>38278.543295358504</v>
      </c>
      <c r="BG39">
        <f>[5]DATA!BG39</f>
        <v>38150.284776183762</v>
      </c>
      <c r="BH39">
        <f>[5]DATA!BH39</f>
        <v>38210.668272696297</v>
      </c>
      <c r="BI39">
        <f>[5]DATA!BI39</f>
        <v>38422.829886229913</v>
      </c>
      <c r="BJ39">
        <f>[5]DATA!BJ39</f>
        <v>38974.986402056158</v>
      </c>
      <c r="BK39">
        <f>[5]DATA!BK39</f>
        <v>36246.030669504107</v>
      </c>
      <c r="BL39">
        <f>[5]DATA!BL39</f>
        <v>0</v>
      </c>
      <c r="BM39">
        <f>[5]DATA!BM39</f>
        <v>0</v>
      </c>
      <c r="BN39">
        <f>[5]DATA!BN39</f>
        <v>0</v>
      </c>
      <c r="BO39">
        <f>[5]DATA!BO39</f>
        <v>0</v>
      </c>
      <c r="BP39">
        <f>[5]DATA!BP39</f>
        <v>0</v>
      </c>
      <c r="BQ39">
        <f>[5]DATA!BQ39</f>
        <v>0</v>
      </c>
      <c r="BR39">
        <f>[5]DATA!BR39</f>
        <v>0</v>
      </c>
      <c r="BS39">
        <f>[5]DATA!BS39</f>
        <v>0</v>
      </c>
      <c r="BT39">
        <f>[5]DATA!BT39</f>
        <v>0</v>
      </c>
      <c r="BU39">
        <f>[5]DATA!BU39</f>
        <v>0</v>
      </c>
      <c r="BV39">
        <f>[5]DATA!BV39</f>
        <v>0</v>
      </c>
      <c r="BW39">
        <f>[5]DATA!BW39</f>
        <v>0</v>
      </c>
      <c r="BX39">
        <f>[5]DATA!BX39</f>
        <v>0</v>
      </c>
    </row>
    <row r="40" spans="1:76">
      <c r="A40" s="287" t="s">
        <v>871</v>
      </c>
      <c r="B40">
        <f>[5]DATA!B40</f>
        <v>29324.168522889384</v>
      </c>
      <c r="C40">
        <f>[5]DATA!C40</f>
        <v>26861.888919277601</v>
      </c>
      <c r="D40">
        <f>[5]DATA!D40</f>
        <v>28103.007131755756</v>
      </c>
      <c r="E40">
        <f>[5]DATA!E40</f>
        <v>23018.475226744562</v>
      </c>
      <c r="F40">
        <f>[5]DATA!F40</f>
        <v>22534.489838857691</v>
      </c>
      <c r="G40">
        <f>[5]DATA!G40</f>
        <v>26576.965539652552</v>
      </c>
      <c r="H40">
        <f>[5]DATA!H40</f>
        <v>32066.678609033614</v>
      </c>
      <c r="I40">
        <f>[5]DATA!I40</f>
        <v>31317.094367324615</v>
      </c>
      <c r="J40">
        <f>[5]DATA!J40</f>
        <v>20975.955965453421</v>
      </c>
      <c r="K40">
        <f>[5]DATA!K40</f>
        <v>21991.050619416845</v>
      </c>
      <c r="L40">
        <f>[5]DATA!L40</f>
        <v>29605.382763058013</v>
      </c>
      <c r="M40">
        <f>[5]DATA!M40</f>
        <v>29461.221688872181</v>
      </c>
      <c r="N40">
        <f>[5]DATA!N40</f>
        <v>25890.428348521946</v>
      </c>
      <c r="O40">
        <f>[5]DATA!O40</f>
        <v>25453.477064109145</v>
      </c>
      <c r="P40">
        <f>[5]DATA!P40</f>
        <v>26635.131244998476</v>
      </c>
      <c r="Q40">
        <f>[5]DATA!Q40</f>
        <v>32313.584981193104</v>
      </c>
      <c r="R40">
        <f>[5]DATA!R40</f>
        <v>32793.441511722391</v>
      </c>
      <c r="S40">
        <f>[5]DATA!S40</f>
        <v>30745.47573019304</v>
      </c>
      <c r="T40">
        <f>[5]DATA!T40</f>
        <v>31534.714197384394</v>
      </c>
      <c r="U40">
        <f>[5]DATA!U40</f>
        <v>32183.097157958891</v>
      </c>
      <c r="V40" s="288">
        <f>[5]DATA!V40</f>
        <v>32367.611780892094</v>
      </c>
      <c r="W40" s="288">
        <f>[5]DATA!W40</f>
        <v>32535.42258399176</v>
      </c>
      <c r="X40" s="288">
        <f>[5]DATA!X40</f>
        <v>31120.930904078359</v>
      </c>
      <c r="Y40" s="288">
        <f>[5]DATA!Y40</f>
        <v>29123.720587211537</v>
      </c>
      <c r="Z40" s="288">
        <f>[5]DATA!Z40</f>
        <v>29290.703138176181</v>
      </c>
      <c r="AA40" s="288">
        <f>[5]DATA!AA40</f>
        <v>30751.679158472853</v>
      </c>
      <c r="AB40" s="288">
        <f>[5]DATA!AB40</f>
        <v>36756.321731313452</v>
      </c>
      <c r="AC40" s="288">
        <f>[5]DATA!AC40</f>
        <v>37980.781701049156</v>
      </c>
      <c r="AD40" s="288">
        <f>[5]DATA!AD40</f>
        <v>36515.298549944666</v>
      </c>
      <c r="AE40" s="288">
        <f>[5]DATA!AE40</f>
        <v>37708.600311931281</v>
      </c>
      <c r="AF40" s="288">
        <f>[5]DATA!AF40</f>
        <v>36228.204801129563</v>
      </c>
      <c r="AG40" s="288">
        <f>[5]DATA!AG40</f>
        <v>35425.314557978112</v>
      </c>
      <c r="AH40">
        <f>[5]DATA!AH40</f>
        <v>33110.349738670659</v>
      </c>
      <c r="AI40">
        <f>[5]DATA!AI40</f>
        <v>28307.223427314217</v>
      </c>
      <c r="AJ40">
        <f>[5]DATA!AJ40</f>
        <v>33471.096459217646</v>
      </c>
      <c r="AK40">
        <f>[5]DATA!AK40</f>
        <v>32796.233556144238</v>
      </c>
      <c r="AL40">
        <f>[5]DATA!AL40</f>
        <v>34066.505909768843</v>
      </c>
      <c r="AM40">
        <f>[5]DATA!AM40</f>
        <v>33504.330956394908</v>
      </c>
      <c r="AN40">
        <f>[5]DATA!AN40</f>
        <v>33697.335756892797</v>
      </c>
      <c r="AO40">
        <f>[5]DATA!AO40</f>
        <v>32178.666894882015</v>
      </c>
      <c r="AP40">
        <f>[5]DATA!AP40</f>
        <v>32596.714705619059</v>
      </c>
      <c r="AQ40">
        <f>[5]DATA!AQ40</f>
        <v>32867.242821817032</v>
      </c>
      <c r="AR40">
        <f>[5]DATA!AR40</f>
        <v>33308.492883469728</v>
      </c>
      <c r="AS40">
        <f>[5]DATA!AS40</f>
        <v>36083.575170055417</v>
      </c>
      <c r="AT40">
        <f>[5]DATA!AT40</f>
        <v>37313.656355219202</v>
      </c>
      <c r="AU40">
        <f>[5]DATA!AU40</f>
        <v>38240.588278210045</v>
      </c>
      <c r="AV40">
        <f>[5]DATA!AV40</f>
        <v>36038.639868881124</v>
      </c>
      <c r="AW40">
        <f>[5]DATA!AW40</f>
        <v>36984.596881105761</v>
      </c>
      <c r="AX40">
        <f>[5]DATA!AX40</f>
        <v>40874.653543254237</v>
      </c>
      <c r="AY40">
        <f>[5]DATA!AY40</f>
        <v>40015.173331538157</v>
      </c>
      <c r="AZ40">
        <f>[5]DATA!AZ40</f>
        <v>37928.361267718719</v>
      </c>
      <c r="BA40">
        <f>[5]DATA!BA40</f>
        <v>36290.149342031698</v>
      </c>
      <c r="BB40">
        <f>[5]DATA!BB40</f>
        <v>36248.69125433742</v>
      </c>
      <c r="BC40">
        <f>[5]DATA!BC40</f>
        <v>36760.797293004303</v>
      </c>
      <c r="BD40">
        <f>[5]DATA!BD40</f>
        <v>36956.149417432243</v>
      </c>
      <c r="BE40">
        <f>[5]DATA!BE40</f>
        <v>37335.895933411339</v>
      </c>
      <c r="BF40">
        <f>[5]DATA!BF40</f>
        <v>38068.917946827627</v>
      </c>
      <c r="BG40">
        <f>[5]DATA!BG40</f>
        <v>38144.616677679209</v>
      </c>
      <c r="BH40">
        <f>[5]DATA!BH40</f>
        <v>38210.668272696297</v>
      </c>
      <c r="BI40">
        <f>[5]DATA!BI40</f>
        <v>38422.829886229913</v>
      </c>
      <c r="BJ40">
        <f>[5]DATA!BJ40</f>
        <v>39692.486402056158</v>
      </c>
      <c r="BK40">
        <f>[5]DATA!BK40</f>
        <v>39253.391342043367</v>
      </c>
      <c r="BL40">
        <f>[5]DATA!BL40</f>
        <v>0</v>
      </c>
      <c r="BM40">
        <f>[5]DATA!BM40</f>
        <v>0</v>
      </c>
      <c r="BN40">
        <f>[5]DATA!BN40</f>
        <v>0</v>
      </c>
      <c r="BO40">
        <f>[5]DATA!BO40</f>
        <v>0</v>
      </c>
      <c r="BP40">
        <f>[5]DATA!BP40</f>
        <v>0</v>
      </c>
      <c r="BQ40">
        <f>[5]DATA!BQ40</f>
        <v>0</v>
      </c>
      <c r="BR40">
        <f>[5]DATA!BR40</f>
        <v>0</v>
      </c>
      <c r="BS40">
        <f>[5]DATA!BS40</f>
        <v>0</v>
      </c>
      <c r="BT40">
        <f>[5]DATA!BT40</f>
        <v>0</v>
      </c>
      <c r="BU40">
        <f>[5]DATA!BU40</f>
        <v>0</v>
      </c>
      <c r="BV40">
        <f>[5]DATA!BV40</f>
        <v>0</v>
      </c>
      <c r="BW40">
        <f>[5]DATA!BW40</f>
        <v>0</v>
      </c>
      <c r="BX40">
        <f>[5]DATA!BX40</f>
        <v>0</v>
      </c>
    </row>
    <row r="41" spans="1:76">
      <c r="A41" s="287" t="s">
        <v>872</v>
      </c>
      <c r="B41">
        <f>[5]DATA!B41</f>
        <v>29324.168522889384</v>
      </c>
      <c r="C41">
        <f>[5]DATA!C41</f>
        <v>24598.118366639614</v>
      </c>
      <c r="D41">
        <f>[5]DATA!D41</f>
        <v>25785.540190294418</v>
      </c>
      <c r="E41">
        <f>[5]DATA!E41</f>
        <v>23991.943342534985</v>
      </c>
      <c r="F41">
        <f>[5]DATA!F41</f>
        <v>22202.836114389058</v>
      </c>
      <c r="G41">
        <f>[5]DATA!G41</f>
        <v>21109.104617180019</v>
      </c>
      <c r="H41">
        <f>[5]DATA!H41</f>
        <v>25919.265248949581</v>
      </c>
      <c r="I41">
        <f>[5]DATA!I41</f>
        <v>28157.78910706555</v>
      </c>
      <c r="J41">
        <f>[5]DATA!J41</f>
        <v>27955.456969531289</v>
      </c>
      <c r="K41">
        <f>[5]DATA!K41</f>
        <v>22154.739970569623</v>
      </c>
      <c r="L41">
        <f>[5]DATA!L41</f>
        <v>25039.282953525468</v>
      </c>
      <c r="M41">
        <f>[5]DATA!M41</f>
        <v>31566.110622654651</v>
      </c>
      <c r="N41">
        <f>[5]DATA!N41</f>
        <v>32242.666917381193</v>
      </c>
      <c r="O41">
        <f>[5]DATA!O41</f>
        <v>24087.504850212852</v>
      </c>
      <c r="P41">
        <f>[5]DATA!P41</f>
        <v>24544.442339799331</v>
      </c>
      <c r="Q41">
        <f>[5]DATA!Q41</f>
        <v>26741.453893419959</v>
      </c>
      <c r="R41">
        <f>[5]DATA!R41</f>
        <v>34089.764365764902</v>
      </c>
      <c r="S41">
        <f>[5]DATA!S41</f>
        <v>31852.17352076327</v>
      </c>
      <c r="T41">
        <f>[5]DATA!T41</f>
        <v>31699.028696291945</v>
      </c>
      <c r="U41">
        <f>[5]DATA!U41</f>
        <v>30436.900116013727</v>
      </c>
      <c r="V41" s="288">
        <f>[5]DATA!V41</f>
        <v>28930.417779477611</v>
      </c>
      <c r="W41" s="288">
        <f>[5]DATA!W41</f>
        <v>28698.986029838023</v>
      </c>
      <c r="X41" s="288">
        <f>[5]DATA!X41</f>
        <v>32172.98405211026</v>
      </c>
      <c r="Y41" s="288">
        <f>[5]DATA!Y41</f>
        <v>33423.642893076925</v>
      </c>
      <c r="Z41" s="288">
        <f>[5]DATA!Z41</f>
        <v>35115.158386475552</v>
      </c>
      <c r="AA41" s="288">
        <f>[5]DATA!AA41</f>
        <v>35448.700246309949</v>
      </c>
      <c r="AB41" s="288">
        <f>[5]DATA!AB41</f>
        <v>33201.488104605916</v>
      </c>
      <c r="AC41" s="288">
        <f>[5]DATA!AC41</f>
        <v>29892.503295193601</v>
      </c>
      <c r="AD41" s="288">
        <f>[5]DATA!AD41</f>
        <v>28947.426885270073</v>
      </c>
      <c r="AE41" s="288">
        <f>[5]DATA!AE41</f>
        <v>28238.253891976601</v>
      </c>
      <c r="AF41" s="288">
        <f>[5]DATA!AF41</f>
        <v>28807.450827185326</v>
      </c>
      <c r="AG41" s="288">
        <f>[5]DATA!AG41</f>
        <v>30350.193358723373</v>
      </c>
      <c r="AH41">
        <f>[5]DATA!AH41</f>
        <v>29883.875146287108</v>
      </c>
      <c r="AI41">
        <f>[5]DATA!AI41</f>
        <v>34512.236249072936</v>
      </c>
      <c r="AJ41">
        <f>[5]DATA!AJ41</f>
        <v>32044.582782334426</v>
      </c>
      <c r="AK41">
        <f>[5]DATA!AK41</f>
        <v>32266.434487410996</v>
      </c>
      <c r="AL41">
        <f>[5]DATA!AL41</f>
        <v>33714.750201300485</v>
      </c>
      <c r="AM41">
        <f>[5]DATA!AM41</f>
        <v>33786.423123232926</v>
      </c>
      <c r="AN41">
        <f>[5]DATA!AN41</f>
        <v>34780.618865715165</v>
      </c>
      <c r="AO41">
        <f>[5]DATA!AO41</f>
        <v>35811.316624494611</v>
      </c>
      <c r="AP41">
        <f>[5]DATA!AP41</f>
        <v>37035.107784497879</v>
      </c>
      <c r="AQ41">
        <f>[5]DATA!AQ41</f>
        <v>37677.969587270753</v>
      </c>
      <c r="AR41">
        <f>[5]DATA!AR41</f>
        <v>38092.908149666015</v>
      </c>
      <c r="AS41">
        <f>[5]DATA!AS41</f>
        <v>37188.074799164075</v>
      </c>
      <c r="AT41">
        <f>[5]DATA!AT41</f>
        <v>36802.069720658299</v>
      </c>
      <c r="AU41">
        <f>[5]DATA!AU41</f>
        <v>37307.270576415074</v>
      </c>
      <c r="AV41">
        <f>[5]DATA!AV41</f>
        <v>38935.011118104114</v>
      </c>
      <c r="AW41">
        <f>[5]DATA!AW41</f>
        <v>38245.692668362914</v>
      </c>
      <c r="AX41">
        <f>[5]DATA!AX41</f>
        <v>34784.105200126258</v>
      </c>
      <c r="AY41">
        <f>[5]DATA!AY41</f>
        <v>35654.779002450035</v>
      </c>
      <c r="AZ41">
        <f>[5]DATA!AZ41</f>
        <v>36090.601662873072</v>
      </c>
      <c r="BA41">
        <f>[5]DATA!BA41</f>
        <v>37689.353240008451</v>
      </c>
      <c r="BB41">
        <f>[5]DATA!BB41</f>
        <v>37543.55540410526</v>
      </c>
      <c r="BC41">
        <f>[5]DATA!BC41</f>
        <v>38489.03041082804</v>
      </c>
      <c r="BD41">
        <f>[5]DATA!BD41</f>
        <v>38315.186585892865</v>
      </c>
      <c r="BE41">
        <f>[5]DATA!BE41</f>
        <v>38094.840852102614</v>
      </c>
      <c r="BF41">
        <f>[5]DATA!BF41</f>
        <v>38276.192488730849</v>
      </c>
      <c r="BG41">
        <f>[5]DATA!BG41</f>
        <v>38150.284776183762</v>
      </c>
      <c r="BH41">
        <f>[5]DATA!BH41</f>
        <v>38210.668272696297</v>
      </c>
      <c r="BI41">
        <f>[5]DATA!BI41</f>
        <v>38422.829886229913</v>
      </c>
      <c r="BJ41">
        <f>[5]DATA!BJ41</f>
        <v>39036.079098685375</v>
      </c>
      <c r="BK41">
        <f>[5]DATA!BK41</f>
        <v>41113.090579303163</v>
      </c>
      <c r="BL41">
        <f>[5]DATA!BL41</f>
        <v>0</v>
      </c>
      <c r="BM41">
        <f>[5]DATA!BM41</f>
        <v>0</v>
      </c>
      <c r="BN41">
        <f>[5]DATA!BN41</f>
        <v>0</v>
      </c>
      <c r="BO41">
        <f>[5]DATA!BO41</f>
        <v>0</v>
      </c>
      <c r="BP41">
        <f>[5]DATA!BP41</f>
        <v>0</v>
      </c>
      <c r="BQ41">
        <f>[5]DATA!BQ41</f>
        <v>0</v>
      </c>
      <c r="BR41">
        <f>[5]DATA!BR41</f>
        <v>0</v>
      </c>
      <c r="BS41">
        <f>[5]DATA!BS41</f>
        <v>0</v>
      </c>
      <c r="BT41">
        <f>[5]DATA!BT41</f>
        <v>0</v>
      </c>
      <c r="BU41">
        <f>[5]DATA!BU41</f>
        <v>0</v>
      </c>
      <c r="BV41">
        <f>[5]DATA!BV41</f>
        <v>0</v>
      </c>
      <c r="BW41">
        <f>[5]DATA!BW41</f>
        <v>0</v>
      </c>
      <c r="BX41">
        <f>[5]DATA!BX41</f>
        <v>0</v>
      </c>
    </row>
    <row r="42" spans="1:76">
      <c r="A42" s="287" t="s">
        <v>873</v>
      </c>
      <c r="B42">
        <f>[5]DATA!B42</f>
        <v>0</v>
      </c>
      <c r="C42">
        <f>[5]DATA!C42</f>
        <v>0</v>
      </c>
      <c r="D42">
        <f>[5]DATA!D42</f>
        <v>0</v>
      </c>
      <c r="E42">
        <f>[5]DATA!E42</f>
        <v>0</v>
      </c>
      <c r="F42">
        <f>[5]DATA!F42</f>
        <v>0</v>
      </c>
      <c r="G42">
        <f>[5]DATA!G42</f>
        <v>0</v>
      </c>
      <c r="H42">
        <f>[5]DATA!H42</f>
        <v>0</v>
      </c>
      <c r="I42">
        <f>[5]DATA!I42</f>
        <v>0</v>
      </c>
      <c r="J42">
        <f>[5]DATA!J42</f>
        <v>0</v>
      </c>
      <c r="K42">
        <f>[5]DATA!K42</f>
        <v>0</v>
      </c>
      <c r="L42">
        <f>[5]DATA!L42</f>
        <v>0</v>
      </c>
      <c r="M42">
        <f>[5]DATA!M42</f>
        <v>0</v>
      </c>
      <c r="N42">
        <f>[5]DATA!N42</f>
        <v>0</v>
      </c>
      <c r="O42">
        <f>[5]DATA!O42</f>
        <v>0</v>
      </c>
      <c r="P42">
        <f>[5]DATA!P42</f>
        <v>0</v>
      </c>
      <c r="Q42">
        <f>[5]DATA!Q42</f>
        <v>0</v>
      </c>
      <c r="R42">
        <f>[5]DATA!R42</f>
        <v>0</v>
      </c>
      <c r="S42">
        <f>[5]DATA!S42</f>
        <v>0</v>
      </c>
      <c r="T42">
        <f>[5]DATA!T42</f>
        <v>0</v>
      </c>
      <c r="U42">
        <f>[5]DATA!U42</f>
        <v>0</v>
      </c>
      <c r="V42" s="288">
        <f>[5]DATA!V42</f>
        <v>0</v>
      </c>
      <c r="W42" s="288">
        <f>[5]DATA!W42</f>
        <v>0</v>
      </c>
      <c r="X42" s="288">
        <f>[5]DATA!X42</f>
        <v>0</v>
      </c>
      <c r="Y42" s="288">
        <f>[5]DATA!Y42</f>
        <v>0</v>
      </c>
      <c r="Z42" s="288">
        <f>[5]DATA!Z42</f>
        <v>0</v>
      </c>
      <c r="AA42" s="288">
        <f>[5]DATA!AA42</f>
        <v>0</v>
      </c>
      <c r="AB42" s="288">
        <f>[5]DATA!AB42</f>
        <v>0</v>
      </c>
      <c r="AC42" s="288">
        <f>[5]DATA!AC42</f>
        <v>0</v>
      </c>
      <c r="AD42" s="288">
        <f>[5]DATA!AD42</f>
        <v>0</v>
      </c>
      <c r="AE42" s="288">
        <f>[5]DATA!AE42</f>
        <v>0</v>
      </c>
      <c r="AF42" s="288">
        <f>[5]DATA!AF42</f>
        <v>0</v>
      </c>
      <c r="AG42" s="288">
        <f>[5]DATA!AG42</f>
        <v>0</v>
      </c>
      <c r="AH42">
        <f>[5]DATA!AH42</f>
        <v>0</v>
      </c>
      <c r="AI42">
        <f>[5]DATA!AI42</f>
        <v>0</v>
      </c>
      <c r="AJ42">
        <f>[5]DATA!AJ42</f>
        <v>0</v>
      </c>
      <c r="AK42">
        <f>[5]DATA!AK42</f>
        <v>0</v>
      </c>
      <c r="AL42">
        <f>[5]DATA!AL42</f>
        <v>0</v>
      </c>
      <c r="AM42">
        <f>[5]DATA!AM42</f>
        <v>0</v>
      </c>
      <c r="AN42">
        <f>[5]DATA!AN42</f>
        <v>0</v>
      </c>
      <c r="AO42">
        <f>[5]DATA!AO42</f>
        <v>0</v>
      </c>
      <c r="AP42">
        <f>[5]DATA!AP42</f>
        <v>0</v>
      </c>
      <c r="AQ42">
        <f>[5]DATA!AQ42</f>
        <v>0</v>
      </c>
      <c r="AR42">
        <f>[5]DATA!AR42</f>
        <v>0</v>
      </c>
      <c r="AS42">
        <f>[5]DATA!AS42</f>
        <v>0</v>
      </c>
      <c r="AT42">
        <f>[5]DATA!AT42</f>
        <v>0</v>
      </c>
      <c r="AU42">
        <f>[5]DATA!AU42</f>
        <v>0</v>
      </c>
      <c r="AV42">
        <f>[5]DATA!AV42</f>
        <v>0</v>
      </c>
      <c r="AW42">
        <f>[5]DATA!AW42</f>
        <v>0</v>
      </c>
      <c r="AX42">
        <f>[5]DATA!AX42</f>
        <v>0</v>
      </c>
      <c r="AY42">
        <f>[5]DATA!AY42</f>
        <v>0</v>
      </c>
      <c r="AZ42">
        <f>[5]DATA!AZ42</f>
        <v>0</v>
      </c>
      <c r="BA42">
        <f>[5]DATA!BA42</f>
        <v>0</v>
      </c>
      <c r="BB42">
        <f>[5]DATA!BB42</f>
        <v>0</v>
      </c>
      <c r="BC42">
        <f>[5]DATA!BC42</f>
        <v>0</v>
      </c>
      <c r="BD42">
        <f>[5]DATA!BD42</f>
        <v>0</v>
      </c>
      <c r="BE42">
        <f>[5]DATA!BE42</f>
        <v>0</v>
      </c>
      <c r="BF42">
        <f>[5]DATA!BF42</f>
        <v>0</v>
      </c>
      <c r="BG42">
        <f>[5]DATA!BG42</f>
        <v>0</v>
      </c>
      <c r="BH42">
        <f>[5]DATA!BH42</f>
        <v>0</v>
      </c>
      <c r="BI42">
        <f>[5]DATA!BI42</f>
        <v>0</v>
      </c>
      <c r="BJ42">
        <f>[5]DATA!BJ42</f>
        <v>0</v>
      </c>
      <c r="BK42">
        <f>[5]DATA!BK42</f>
        <v>0</v>
      </c>
      <c r="BL42">
        <f>[5]DATA!BL42</f>
        <v>0</v>
      </c>
      <c r="BM42">
        <f>[5]DATA!BM42</f>
        <v>0</v>
      </c>
      <c r="BN42">
        <f>[5]DATA!BN42</f>
        <v>0</v>
      </c>
      <c r="BO42">
        <f>[5]DATA!BO42</f>
        <v>0</v>
      </c>
      <c r="BP42">
        <f>[5]DATA!BP42</f>
        <v>0</v>
      </c>
      <c r="BQ42">
        <f>[5]DATA!BQ42</f>
        <v>0</v>
      </c>
      <c r="BR42">
        <f>[5]DATA!BR42</f>
        <v>0</v>
      </c>
      <c r="BS42">
        <f>[5]DATA!BS42</f>
        <v>0</v>
      </c>
      <c r="BT42">
        <f>[5]DATA!BT42</f>
        <v>0</v>
      </c>
      <c r="BU42">
        <f>[5]DATA!BU42</f>
        <v>0</v>
      </c>
      <c r="BV42">
        <f>[5]DATA!BV42</f>
        <v>0</v>
      </c>
      <c r="BW42">
        <f>[5]DATA!BW42</f>
        <v>0</v>
      </c>
      <c r="BX42">
        <f>[5]DATA!BX42</f>
        <v>0</v>
      </c>
    </row>
    <row r="43" spans="1:76">
      <c r="A43" s="287" t="s">
        <v>874</v>
      </c>
      <c r="B43">
        <f>[5]DATA!B43</f>
        <v>0</v>
      </c>
      <c r="C43">
        <f>[5]DATA!C43</f>
        <v>0</v>
      </c>
      <c r="D43">
        <f>[5]DATA!D43</f>
        <v>0</v>
      </c>
      <c r="E43">
        <f>[5]DATA!E43</f>
        <v>0</v>
      </c>
      <c r="F43">
        <f>[5]DATA!F43</f>
        <v>0</v>
      </c>
      <c r="G43">
        <f>[5]DATA!G43</f>
        <v>0</v>
      </c>
      <c r="H43">
        <f>[5]DATA!H43</f>
        <v>0</v>
      </c>
      <c r="I43">
        <f>[5]DATA!I43</f>
        <v>0</v>
      </c>
      <c r="J43">
        <f>[5]DATA!J43</f>
        <v>0</v>
      </c>
      <c r="K43">
        <f>[5]DATA!K43</f>
        <v>0</v>
      </c>
      <c r="L43">
        <f>[5]DATA!L43</f>
        <v>0</v>
      </c>
      <c r="M43">
        <f>[5]DATA!M43</f>
        <v>0</v>
      </c>
      <c r="N43">
        <f>[5]DATA!N43</f>
        <v>0</v>
      </c>
      <c r="O43">
        <f>[5]DATA!O43</f>
        <v>0</v>
      </c>
      <c r="P43">
        <f>[5]DATA!P43</f>
        <v>0</v>
      </c>
      <c r="Q43">
        <f>[5]DATA!Q43</f>
        <v>0</v>
      </c>
      <c r="R43">
        <f>[5]DATA!R43</f>
        <v>0</v>
      </c>
      <c r="S43">
        <f>[5]DATA!S43</f>
        <v>0</v>
      </c>
      <c r="T43">
        <f>[5]DATA!T43</f>
        <v>0</v>
      </c>
      <c r="U43">
        <f>[5]DATA!U43</f>
        <v>0</v>
      </c>
      <c r="V43" s="288">
        <f>[5]DATA!V43</f>
        <v>0</v>
      </c>
      <c r="W43" s="288">
        <f>[5]DATA!W43</f>
        <v>0</v>
      </c>
      <c r="X43" s="288">
        <f>[5]DATA!X43</f>
        <v>0</v>
      </c>
      <c r="Y43" s="288">
        <f>[5]DATA!Y43</f>
        <v>0</v>
      </c>
      <c r="Z43" s="288">
        <f>[5]DATA!Z43</f>
        <v>0</v>
      </c>
      <c r="AA43" s="288">
        <f>[5]DATA!AA43</f>
        <v>0</v>
      </c>
      <c r="AB43" s="288">
        <f>[5]DATA!AB43</f>
        <v>0</v>
      </c>
      <c r="AC43" s="288">
        <f>[5]DATA!AC43</f>
        <v>0</v>
      </c>
      <c r="AD43" s="288">
        <f>[5]DATA!AD43</f>
        <v>0</v>
      </c>
      <c r="AE43" s="288">
        <f>[5]DATA!AE43</f>
        <v>0</v>
      </c>
      <c r="AF43" s="288">
        <f>[5]DATA!AF43</f>
        <v>0</v>
      </c>
      <c r="AG43" s="288">
        <f>[5]DATA!AG43</f>
        <v>0</v>
      </c>
      <c r="AH43">
        <f>[5]DATA!AH43</f>
        <v>0</v>
      </c>
      <c r="AI43">
        <f>[5]DATA!AI43</f>
        <v>0</v>
      </c>
      <c r="AJ43">
        <f>[5]DATA!AJ43</f>
        <v>0</v>
      </c>
      <c r="AK43">
        <f>[5]DATA!AK43</f>
        <v>0</v>
      </c>
      <c r="AL43">
        <f>[5]DATA!AL43</f>
        <v>0</v>
      </c>
      <c r="AM43">
        <f>[5]DATA!AM43</f>
        <v>0</v>
      </c>
      <c r="AN43">
        <f>[5]DATA!AN43</f>
        <v>0</v>
      </c>
      <c r="AO43">
        <f>[5]DATA!AO43</f>
        <v>0</v>
      </c>
      <c r="AP43">
        <f>[5]DATA!AP43</f>
        <v>0</v>
      </c>
      <c r="AQ43">
        <f>[5]DATA!AQ43</f>
        <v>0</v>
      </c>
      <c r="AR43">
        <f>[5]DATA!AR43</f>
        <v>0</v>
      </c>
      <c r="AS43">
        <f>[5]DATA!AS43</f>
        <v>0</v>
      </c>
      <c r="AT43">
        <f>[5]DATA!AT43</f>
        <v>0</v>
      </c>
      <c r="AU43">
        <f>[5]DATA!AU43</f>
        <v>0</v>
      </c>
      <c r="AV43">
        <f>[5]DATA!AV43</f>
        <v>0</v>
      </c>
      <c r="AW43">
        <f>[5]DATA!AW43</f>
        <v>0</v>
      </c>
      <c r="AX43">
        <f>[5]DATA!AX43</f>
        <v>0</v>
      </c>
      <c r="AY43">
        <f>[5]DATA!AY43</f>
        <v>0</v>
      </c>
      <c r="AZ43">
        <f>[5]DATA!AZ43</f>
        <v>0</v>
      </c>
      <c r="BA43">
        <f>[5]DATA!BA43</f>
        <v>0</v>
      </c>
      <c r="BB43">
        <f>[5]DATA!BB43</f>
        <v>0</v>
      </c>
      <c r="BC43">
        <f>[5]DATA!BC43</f>
        <v>0</v>
      </c>
      <c r="BD43">
        <f>[5]DATA!BD43</f>
        <v>0</v>
      </c>
      <c r="BE43">
        <f>[5]DATA!BE43</f>
        <v>0</v>
      </c>
      <c r="BF43">
        <f>[5]DATA!BF43</f>
        <v>0</v>
      </c>
      <c r="BG43">
        <f>[5]DATA!BG43</f>
        <v>0</v>
      </c>
      <c r="BH43">
        <f>[5]DATA!BH43</f>
        <v>0</v>
      </c>
      <c r="BI43">
        <f>[5]DATA!BI43</f>
        <v>0</v>
      </c>
      <c r="BJ43">
        <f>[5]DATA!BJ43</f>
        <v>0</v>
      </c>
      <c r="BK43">
        <f>[5]DATA!BK43</f>
        <v>0</v>
      </c>
      <c r="BL43">
        <f>[5]DATA!BL43</f>
        <v>0</v>
      </c>
      <c r="BM43">
        <f>[5]DATA!BM43</f>
        <v>0</v>
      </c>
      <c r="BN43">
        <f>[5]DATA!BN43</f>
        <v>0</v>
      </c>
      <c r="BO43">
        <f>[5]DATA!BO43</f>
        <v>0</v>
      </c>
      <c r="BP43">
        <f>[5]DATA!BP43</f>
        <v>0</v>
      </c>
      <c r="BQ43">
        <f>[5]DATA!BQ43</f>
        <v>0</v>
      </c>
      <c r="BR43">
        <f>[5]DATA!BR43</f>
        <v>0</v>
      </c>
      <c r="BS43">
        <f>[5]DATA!BS43</f>
        <v>0</v>
      </c>
      <c r="BT43">
        <f>[5]DATA!BT43</f>
        <v>0</v>
      </c>
      <c r="BU43">
        <f>[5]DATA!BU43</f>
        <v>0</v>
      </c>
      <c r="BV43">
        <f>[5]DATA!BV43</f>
        <v>0</v>
      </c>
      <c r="BW43">
        <f>[5]DATA!BW43</f>
        <v>0</v>
      </c>
      <c r="BX43">
        <f>[5]DATA!BX43</f>
        <v>0</v>
      </c>
    </row>
    <row r="44" spans="1:76">
      <c r="A44" s="287" t="s">
        <v>875</v>
      </c>
      <c r="B44">
        <f>[5]DATA!B44</f>
        <v>0</v>
      </c>
      <c r="C44">
        <f>[5]DATA!C44</f>
        <v>0</v>
      </c>
      <c r="D44">
        <f>[5]DATA!D44</f>
        <v>0</v>
      </c>
      <c r="E44">
        <f>[5]DATA!E44</f>
        <v>0</v>
      </c>
      <c r="F44">
        <f>[5]DATA!F44</f>
        <v>0</v>
      </c>
      <c r="G44">
        <f>[5]DATA!G44</f>
        <v>0</v>
      </c>
      <c r="H44">
        <f>[5]DATA!H44</f>
        <v>0</v>
      </c>
      <c r="I44">
        <f>[5]DATA!I44</f>
        <v>0</v>
      </c>
      <c r="J44">
        <f>[5]DATA!J44</f>
        <v>0</v>
      </c>
      <c r="K44">
        <f>[5]DATA!K44</f>
        <v>0</v>
      </c>
      <c r="L44">
        <f>[5]DATA!L44</f>
        <v>0</v>
      </c>
      <c r="M44">
        <f>[5]DATA!M44</f>
        <v>0</v>
      </c>
      <c r="N44">
        <f>[5]DATA!N44</f>
        <v>0</v>
      </c>
      <c r="O44">
        <f>[5]DATA!O44</f>
        <v>0</v>
      </c>
      <c r="P44">
        <f>[5]DATA!P44</f>
        <v>0</v>
      </c>
      <c r="Q44">
        <f>[5]DATA!Q44</f>
        <v>0</v>
      </c>
      <c r="R44">
        <f>[5]DATA!R44</f>
        <v>0</v>
      </c>
      <c r="S44">
        <f>[5]DATA!S44</f>
        <v>0</v>
      </c>
      <c r="T44">
        <f>[5]DATA!T44</f>
        <v>0</v>
      </c>
      <c r="U44">
        <f>[5]DATA!U44</f>
        <v>0</v>
      </c>
      <c r="V44" s="288">
        <f>[5]DATA!V44</f>
        <v>0</v>
      </c>
      <c r="W44" s="288">
        <f>[5]DATA!W44</f>
        <v>0</v>
      </c>
      <c r="X44" s="288">
        <f>[5]DATA!X44</f>
        <v>0</v>
      </c>
      <c r="Y44" s="288">
        <f>[5]DATA!Y44</f>
        <v>0</v>
      </c>
      <c r="Z44" s="288">
        <f>[5]DATA!Z44</f>
        <v>0</v>
      </c>
      <c r="AA44" s="288">
        <f>[5]DATA!AA44</f>
        <v>0</v>
      </c>
      <c r="AB44" s="288">
        <f>[5]DATA!AB44</f>
        <v>0</v>
      </c>
      <c r="AC44" s="288">
        <f>[5]DATA!AC44</f>
        <v>0</v>
      </c>
      <c r="AD44" s="288">
        <f>[5]DATA!AD44</f>
        <v>0</v>
      </c>
      <c r="AE44" s="288">
        <f>[5]DATA!AE44</f>
        <v>0</v>
      </c>
      <c r="AF44" s="288">
        <f>[5]DATA!AF44</f>
        <v>0</v>
      </c>
      <c r="AG44" s="288">
        <f>[5]DATA!AG44</f>
        <v>0</v>
      </c>
      <c r="AH44">
        <f>[5]DATA!AH44</f>
        <v>0</v>
      </c>
      <c r="AI44">
        <f>[5]DATA!AI44</f>
        <v>0</v>
      </c>
      <c r="AJ44">
        <f>[5]DATA!AJ44</f>
        <v>0</v>
      </c>
      <c r="AK44">
        <f>[5]DATA!AK44</f>
        <v>0</v>
      </c>
      <c r="AL44">
        <f>[5]DATA!AL44</f>
        <v>0</v>
      </c>
      <c r="AM44">
        <f>[5]DATA!AM44</f>
        <v>0</v>
      </c>
      <c r="AN44">
        <f>[5]DATA!AN44</f>
        <v>0</v>
      </c>
      <c r="AO44">
        <f>[5]DATA!AO44</f>
        <v>0</v>
      </c>
      <c r="AP44">
        <f>[5]DATA!AP44</f>
        <v>0</v>
      </c>
      <c r="AQ44">
        <f>[5]DATA!AQ44</f>
        <v>0</v>
      </c>
      <c r="AR44">
        <f>[5]DATA!AR44</f>
        <v>0</v>
      </c>
      <c r="AS44">
        <f>[5]DATA!AS44</f>
        <v>0</v>
      </c>
      <c r="AT44">
        <f>[5]DATA!AT44</f>
        <v>0</v>
      </c>
      <c r="AU44">
        <f>[5]DATA!AU44</f>
        <v>0</v>
      </c>
      <c r="AV44">
        <f>[5]DATA!AV44</f>
        <v>0</v>
      </c>
      <c r="AW44">
        <f>[5]DATA!AW44</f>
        <v>0</v>
      </c>
      <c r="AX44">
        <f>[5]DATA!AX44</f>
        <v>0</v>
      </c>
      <c r="AY44">
        <f>[5]DATA!AY44</f>
        <v>0</v>
      </c>
      <c r="AZ44">
        <f>[5]DATA!AZ44</f>
        <v>0</v>
      </c>
      <c r="BA44">
        <f>[5]DATA!BA44</f>
        <v>0</v>
      </c>
      <c r="BB44">
        <f>[5]DATA!BB44</f>
        <v>0</v>
      </c>
      <c r="BC44">
        <f>[5]DATA!BC44</f>
        <v>0</v>
      </c>
      <c r="BD44">
        <f>[5]DATA!BD44</f>
        <v>0</v>
      </c>
      <c r="BE44">
        <f>[5]DATA!BE44</f>
        <v>0</v>
      </c>
      <c r="BF44">
        <f>[5]DATA!BF44</f>
        <v>0</v>
      </c>
      <c r="BG44">
        <f>[5]DATA!BG44</f>
        <v>0</v>
      </c>
      <c r="BH44">
        <f>[5]DATA!BH44</f>
        <v>0</v>
      </c>
      <c r="BI44">
        <f>[5]DATA!BI44</f>
        <v>0</v>
      </c>
      <c r="BJ44">
        <f>[5]DATA!BJ44</f>
        <v>0</v>
      </c>
      <c r="BK44">
        <f>[5]DATA!BK44</f>
        <v>0</v>
      </c>
      <c r="BL44">
        <f>[5]DATA!BL44</f>
        <v>0</v>
      </c>
      <c r="BM44">
        <f>[5]DATA!BM44</f>
        <v>0</v>
      </c>
      <c r="BN44">
        <f>[5]DATA!BN44</f>
        <v>0</v>
      </c>
      <c r="BO44">
        <f>[5]DATA!BO44</f>
        <v>0</v>
      </c>
      <c r="BP44">
        <f>[5]DATA!BP44</f>
        <v>0</v>
      </c>
      <c r="BQ44">
        <f>[5]DATA!BQ44</f>
        <v>0</v>
      </c>
      <c r="BR44">
        <f>[5]DATA!BR44</f>
        <v>0</v>
      </c>
      <c r="BS44">
        <f>[5]DATA!BS44</f>
        <v>0</v>
      </c>
      <c r="BT44">
        <f>[5]DATA!BT44</f>
        <v>0</v>
      </c>
      <c r="BU44">
        <f>[5]DATA!BU44</f>
        <v>0</v>
      </c>
      <c r="BV44">
        <f>[5]DATA!BV44</f>
        <v>0</v>
      </c>
      <c r="BW44">
        <f>[5]DATA!BW44</f>
        <v>0</v>
      </c>
      <c r="BX44">
        <f>[5]DATA!BX44</f>
        <v>0</v>
      </c>
    </row>
    <row r="45" spans="1:76">
      <c r="A45" s="287" t="s">
        <v>876</v>
      </c>
      <c r="B45">
        <f>[5]DATA!B45</f>
        <v>0</v>
      </c>
      <c r="C45">
        <f>[5]DATA!C45</f>
        <v>0</v>
      </c>
      <c r="D45">
        <f>[5]DATA!D45</f>
        <v>0</v>
      </c>
      <c r="E45">
        <f>[5]DATA!E45</f>
        <v>0</v>
      </c>
      <c r="F45">
        <f>[5]DATA!F45</f>
        <v>0</v>
      </c>
      <c r="G45">
        <f>[5]DATA!G45</f>
        <v>0</v>
      </c>
      <c r="H45">
        <f>[5]DATA!H45</f>
        <v>0</v>
      </c>
      <c r="I45">
        <f>[5]DATA!I45</f>
        <v>0</v>
      </c>
      <c r="J45">
        <f>[5]DATA!J45</f>
        <v>0</v>
      </c>
      <c r="K45">
        <f>[5]DATA!K45</f>
        <v>0</v>
      </c>
      <c r="L45">
        <f>[5]DATA!L45</f>
        <v>0</v>
      </c>
      <c r="M45">
        <f>[5]DATA!M45</f>
        <v>0</v>
      </c>
      <c r="N45">
        <f>[5]DATA!N45</f>
        <v>0</v>
      </c>
      <c r="O45">
        <f>[5]DATA!O45</f>
        <v>0</v>
      </c>
      <c r="P45">
        <f>[5]DATA!P45</f>
        <v>0</v>
      </c>
      <c r="Q45">
        <f>[5]DATA!Q45</f>
        <v>0</v>
      </c>
      <c r="R45">
        <f>[5]DATA!R45</f>
        <v>0</v>
      </c>
      <c r="S45">
        <f>[5]DATA!S45</f>
        <v>0</v>
      </c>
      <c r="T45">
        <f>[5]DATA!T45</f>
        <v>0</v>
      </c>
      <c r="U45">
        <f>[5]DATA!U45</f>
        <v>0</v>
      </c>
      <c r="V45" s="288">
        <f>[5]DATA!V45</f>
        <v>0</v>
      </c>
      <c r="W45" s="288">
        <f>[5]DATA!W45</f>
        <v>0</v>
      </c>
      <c r="X45" s="288">
        <f>[5]DATA!X45</f>
        <v>0</v>
      </c>
      <c r="Y45" s="288">
        <f>[5]DATA!Y45</f>
        <v>0</v>
      </c>
      <c r="Z45" s="288">
        <f>[5]DATA!Z45</f>
        <v>0</v>
      </c>
      <c r="AA45" s="288">
        <f>[5]DATA!AA45</f>
        <v>0</v>
      </c>
      <c r="AB45" s="288">
        <f>[5]DATA!AB45</f>
        <v>0</v>
      </c>
      <c r="AC45" s="288">
        <f>[5]DATA!AC45</f>
        <v>0</v>
      </c>
      <c r="AD45" s="288">
        <f>[5]DATA!AD45</f>
        <v>0</v>
      </c>
      <c r="AE45" s="288">
        <f>[5]DATA!AE45</f>
        <v>0</v>
      </c>
      <c r="AF45" s="288">
        <f>[5]DATA!AF45</f>
        <v>0</v>
      </c>
      <c r="AG45" s="288">
        <f>[5]DATA!AG45</f>
        <v>0</v>
      </c>
      <c r="AH45">
        <f>[5]DATA!AH45</f>
        <v>0</v>
      </c>
      <c r="AI45">
        <f>[5]DATA!AI45</f>
        <v>0</v>
      </c>
      <c r="AJ45">
        <f>[5]DATA!AJ45</f>
        <v>0</v>
      </c>
      <c r="AK45">
        <f>[5]DATA!AK45</f>
        <v>0</v>
      </c>
      <c r="AL45">
        <f>[5]DATA!AL45</f>
        <v>0</v>
      </c>
      <c r="AM45">
        <f>[5]DATA!AM45</f>
        <v>0</v>
      </c>
      <c r="AN45">
        <f>[5]DATA!AN45</f>
        <v>0</v>
      </c>
      <c r="AO45">
        <f>[5]DATA!AO45</f>
        <v>0</v>
      </c>
      <c r="AP45">
        <f>[5]DATA!AP45</f>
        <v>0</v>
      </c>
      <c r="AQ45">
        <f>[5]DATA!AQ45</f>
        <v>0</v>
      </c>
      <c r="AR45">
        <f>[5]DATA!AR45</f>
        <v>0</v>
      </c>
      <c r="AS45">
        <f>[5]DATA!AS45</f>
        <v>0</v>
      </c>
      <c r="AT45">
        <f>[5]DATA!AT45</f>
        <v>0</v>
      </c>
      <c r="AU45">
        <f>[5]DATA!AU45</f>
        <v>0</v>
      </c>
      <c r="AV45">
        <f>[5]DATA!AV45</f>
        <v>0</v>
      </c>
      <c r="AW45">
        <f>[5]DATA!AW45</f>
        <v>0</v>
      </c>
      <c r="AX45">
        <f>[5]DATA!AX45</f>
        <v>0</v>
      </c>
      <c r="AY45">
        <f>[5]DATA!AY45</f>
        <v>0</v>
      </c>
      <c r="AZ45">
        <f>[5]DATA!AZ45</f>
        <v>0</v>
      </c>
      <c r="BA45">
        <f>[5]DATA!BA45</f>
        <v>0</v>
      </c>
      <c r="BB45">
        <f>[5]DATA!BB45</f>
        <v>0</v>
      </c>
      <c r="BC45">
        <f>[5]DATA!BC45</f>
        <v>0</v>
      </c>
      <c r="BD45">
        <f>[5]DATA!BD45</f>
        <v>0</v>
      </c>
      <c r="BE45">
        <f>[5]DATA!BE45</f>
        <v>0</v>
      </c>
      <c r="BF45">
        <f>[5]DATA!BF45</f>
        <v>0</v>
      </c>
      <c r="BG45">
        <f>[5]DATA!BG45</f>
        <v>0</v>
      </c>
      <c r="BH45">
        <f>[5]DATA!BH45</f>
        <v>0</v>
      </c>
      <c r="BI45">
        <f>[5]DATA!BI45</f>
        <v>0</v>
      </c>
      <c r="BJ45">
        <f>[5]DATA!BJ45</f>
        <v>0</v>
      </c>
      <c r="BK45">
        <f>[5]DATA!BK45</f>
        <v>0</v>
      </c>
      <c r="BL45">
        <f>[5]DATA!BL45</f>
        <v>0</v>
      </c>
      <c r="BM45">
        <f>[5]DATA!BM45</f>
        <v>0</v>
      </c>
      <c r="BN45">
        <f>[5]DATA!BN45</f>
        <v>0</v>
      </c>
      <c r="BO45">
        <f>[5]DATA!BO45</f>
        <v>0</v>
      </c>
      <c r="BP45">
        <f>[5]DATA!BP45</f>
        <v>0</v>
      </c>
      <c r="BQ45">
        <f>[5]DATA!BQ45</f>
        <v>0</v>
      </c>
      <c r="BR45">
        <f>[5]DATA!BR45</f>
        <v>0</v>
      </c>
      <c r="BS45">
        <f>[5]DATA!BS45</f>
        <v>0</v>
      </c>
      <c r="BT45">
        <f>[5]DATA!BT45</f>
        <v>0</v>
      </c>
      <c r="BU45">
        <f>[5]DATA!BU45</f>
        <v>0</v>
      </c>
      <c r="BV45">
        <f>[5]DATA!BV45</f>
        <v>0</v>
      </c>
      <c r="BW45">
        <f>[5]DATA!BW45</f>
        <v>0</v>
      </c>
      <c r="BX45">
        <f>[5]DATA!BX45</f>
        <v>0</v>
      </c>
    </row>
    <row r="46" spans="1:76">
      <c r="A46" s="287" t="s">
        <v>877</v>
      </c>
      <c r="B46">
        <f>[5]DATA!B46</f>
        <v>0</v>
      </c>
      <c r="C46">
        <f>[5]DATA!C46</f>
        <v>0</v>
      </c>
      <c r="D46">
        <f>[5]DATA!D46</f>
        <v>0</v>
      </c>
      <c r="E46">
        <f>[5]DATA!E46</f>
        <v>0</v>
      </c>
      <c r="F46">
        <f>[5]DATA!F46</f>
        <v>0</v>
      </c>
      <c r="G46">
        <f>[5]DATA!G46</f>
        <v>0</v>
      </c>
      <c r="H46">
        <f>[5]DATA!H46</f>
        <v>0</v>
      </c>
      <c r="I46">
        <f>[5]DATA!I46</f>
        <v>0</v>
      </c>
      <c r="J46">
        <f>[5]DATA!J46</f>
        <v>0</v>
      </c>
      <c r="K46">
        <f>[5]DATA!K46</f>
        <v>0</v>
      </c>
      <c r="L46">
        <f>[5]DATA!L46</f>
        <v>0</v>
      </c>
      <c r="M46">
        <f>[5]DATA!M46</f>
        <v>0</v>
      </c>
      <c r="N46">
        <f>[5]DATA!N46</f>
        <v>0</v>
      </c>
      <c r="O46">
        <f>[5]DATA!O46</f>
        <v>0</v>
      </c>
      <c r="P46">
        <f>[5]DATA!P46</f>
        <v>0</v>
      </c>
      <c r="Q46">
        <f>[5]DATA!Q46</f>
        <v>0</v>
      </c>
      <c r="R46">
        <f>[5]DATA!R46</f>
        <v>0</v>
      </c>
      <c r="S46">
        <f>[5]DATA!S46</f>
        <v>0</v>
      </c>
      <c r="T46">
        <f>[5]DATA!T46</f>
        <v>0</v>
      </c>
      <c r="U46">
        <f>[5]DATA!U46</f>
        <v>0</v>
      </c>
      <c r="V46" s="288">
        <f>[5]DATA!V46</f>
        <v>0</v>
      </c>
      <c r="W46" s="288">
        <f>[5]DATA!W46</f>
        <v>0</v>
      </c>
      <c r="X46" s="288">
        <f>[5]DATA!X46</f>
        <v>0</v>
      </c>
      <c r="Y46" s="288">
        <f>[5]DATA!Y46</f>
        <v>0</v>
      </c>
      <c r="Z46" s="288">
        <f>[5]DATA!Z46</f>
        <v>0</v>
      </c>
      <c r="AA46" s="288">
        <f>[5]DATA!AA46</f>
        <v>0</v>
      </c>
      <c r="AB46" s="288">
        <f>[5]DATA!AB46</f>
        <v>0</v>
      </c>
      <c r="AC46" s="288">
        <f>[5]DATA!AC46</f>
        <v>0</v>
      </c>
      <c r="AD46" s="288">
        <f>[5]DATA!AD46</f>
        <v>0</v>
      </c>
      <c r="AE46" s="288">
        <f>[5]DATA!AE46</f>
        <v>0</v>
      </c>
      <c r="AF46" s="288">
        <f>[5]DATA!AF46</f>
        <v>0</v>
      </c>
      <c r="AG46" s="288">
        <f>[5]DATA!AG46</f>
        <v>0</v>
      </c>
      <c r="AH46">
        <f>[5]DATA!AH46</f>
        <v>0</v>
      </c>
      <c r="AI46">
        <f>[5]DATA!AI46</f>
        <v>0</v>
      </c>
      <c r="AJ46">
        <f>[5]DATA!AJ46</f>
        <v>0</v>
      </c>
      <c r="AK46">
        <f>[5]DATA!AK46</f>
        <v>0</v>
      </c>
      <c r="AL46">
        <f>[5]DATA!AL46</f>
        <v>0</v>
      </c>
      <c r="AM46">
        <f>[5]DATA!AM46</f>
        <v>0</v>
      </c>
      <c r="AN46">
        <f>[5]DATA!AN46</f>
        <v>0</v>
      </c>
      <c r="AO46">
        <f>[5]DATA!AO46</f>
        <v>0</v>
      </c>
      <c r="AP46">
        <f>[5]DATA!AP46</f>
        <v>0</v>
      </c>
      <c r="AQ46">
        <f>[5]DATA!AQ46</f>
        <v>0</v>
      </c>
      <c r="AR46">
        <f>[5]DATA!AR46</f>
        <v>0</v>
      </c>
      <c r="AS46">
        <f>[5]DATA!AS46</f>
        <v>0</v>
      </c>
      <c r="AT46">
        <f>[5]DATA!AT46</f>
        <v>0</v>
      </c>
      <c r="AU46">
        <f>[5]DATA!AU46</f>
        <v>0</v>
      </c>
      <c r="AV46">
        <f>[5]DATA!AV46</f>
        <v>0</v>
      </c>
      <c r="AW46">
        <f>[5]DATA!AW46</f>
        <v>0</v>
      </c>
      <c r="AX46">
        <f>[5]DATA!AX46</f>
        <v>0</v>
      </c>
      <c r="AY46">
        <f>[5]DATA!AY46</f>
        <v>0</v>
      </c>
      <c r="AZ46">
        <f>[5]DATA!AZ46</f>
        <v>0</v>
      </c>
      <c r="BA46">
        <f>[5]DATA!BA46</f>
        <v>0</v>
      </c>
      <c r="BB46">
        <f>[5]DATA!BB46</f>
        <v>0</v>
      </c>
      <c r="BC46">
        <f>[5]DATA!BC46</f>
        <v>0</v>
      </c>
      <c r="BD46">
        <f>[5]DATA!BD46</f>
        <v>0</v>
      </c>
      <c r="BE46">
        <f>[5]DATA!BE46</f>
        <v>0</v>
      </c>
      <c r="BF46">
        <f>[5]DATA!BF46</f>
        <v>0</v>
      </c>
      <c r="BG46">
        <f>[5]DATA!BG46</f>
        <v>0</v>
      </c>
      <c r="BH46">
        <f>[5]DATA!BH46</f>
        <v>0</v>
      </c>
      <c r="BI46">
        <f>[5]DATA!BI46</f>
        <v>0</v>
      </c>
      <c r="BJ46">
        <f>[5]DATA!BJ46</f>
        <v>0</v>
      </c>
      <c r="BK46">
        <f>[5]DATA!BK46</f>
        <v>0</v>
      </c>
      <c r="BL46">
        <f>[5]DATA!BL46</f>
        <v>0</v>
      </c>
      <c r="BM46">
        <f>[5]DATA!BM46</f>
        <v>0</v>
      </c>
      <c r="BN46">
        <f>[5]DATA!BN46</f>
        <v>0</v>
      </c>
      <c r="BO46">
        <f>[5]DATA!BO46</f>
        <v>0</v>
      </c>
      <c r="BP46">
        <f>[5]DATA!BP46</f>
        <v>0</v>
      </c>
      <c r="BQ46">
        <f>[5]DATA!BQ46</f>
        <v>0</v>
      </c>
      <c r="BR46">
        <f>[5]DATA!BR46</f>
        <v>0</v>
      </c>
      <c r="BS46">
        <f>[5]DATA!BS46</f>
        <v>0</v>
      </c>
      <c r="BT46">
        <f>[5]DATA!BT46</f>
        <v>0</v>
      </c>
      <c r="BU46">
        <f>[5]DATA!BU46</f>
        <v>0</v>
      </c>
      <c r="BV46">
        <f>[5]DATA!BV46</f>
        <v>0</v>
      </c>
      <c r="BW46">
        <f>[5]DATA!BW46</f>
        <v>0</v>
      </c>
      <c r="BX46">
        <f>[5]DATA!BX46</f>
        <v>0</v>
      </c>
    </row>
    <row r="47" spans="1:76">
      <c r="A47" s="287" t="s">
        <v>878</v>
      </c>
      <c r="B47">
        <f>[5]DATA!B47</f>
        <v>4219.4043354295154</v>
      </c>
      <c r="C47">
        <f>[5]DATA!C47</f>
        <v>3266.9989771935902</v>
      </c>
      <c r="D47">
        <f>[5]DATA!D47</f>
        <v>2826.9251047368161</v>
      </c>
      <c r="E47">
        <f>[5]DATA!E47</f>
        <v>3638.1445875376426</v>
      </c>
      <c r="F47">
        <f>[5]DATA!F47</f>
        <v>3856.4765004587734</v>
      </c>
      <c r="G47">
        <f>[5]DATA!G47</f>
        <v>1417.7266489130855</v>
      </c>
      <c r="H47">
        <f>[5]DATA!H47</f>
        <v>376.04746031986548</v>
      </c>
      <c r="I47">
        <f>[5]DATA!I47</f>
        <v>2905.1968797340951</v>
      </c>
      <c r="J47">
        <f>[5]DATA!J47</f>
        <v>1521.8466364909038</v>
      </c>
      <c r="K47">
        <f>[5]DATA!K47</f>
        <v>2317.1830529190788</v>
      </c>
      <c r="L47">
        <f>[5]DATA!L47</f>
        <v>716.64583694139128</v>
      </c>
      <c r="M47">
        <f>[5]DATA!M47</f>
        <v>919.45854931760584</v>
      </c>
      <c r="N47">
        <f>[5]DATA!N47</f>
        <v>3323.9488534688467</v>
      </c>
      <c r="O47">
        <f>[5]DATA!O47</f>
        <v>3470.4913374611847</v>
      </c>
      <c r="P47">
        <f>[5]DATA!P47</f>
        <v>1123.3620205881</v>
      </c>
      <c r="Q47">
        <f>[5]DATA!Q47</f>
        <v>417.4192837224528</v>
      </c>
      <c r="R47">
        <f>[5]DATA!R47</f>
        <v>930.26834142322093</v>
      </c>
      <c r="S47">
        <f>[5]DATA!S47</f>
        <v>1901.0597950188032</v>
      </c>
      <c r="T47">
        <f>[5]DATA!T47</f>
        <v>2461.1624289435522</v>
      </c>
      <c r="U47">
        <f>[5]DATA!U47</f>
        <v>2934.5922704387831</v>
      </c>
      <c r="V47" s="288">
        <f>[5]DATA!V47</f>
        <v>3034.884071445983</v>
      </c>
      <c r="W47" s="288">
        <f>[5]DATA!W47</f>
        <v>3094.95433114665</v>
      </c>
      <c r="X47" s="288">
        <f>[5]DATA!X47</f>
        <v>5520.3667228874119</v>
      </c>
      <c r="Y47" s="288">
        <f>[5]DATA!Y47</f>
        <v>4537.2833085851407</v>
      </c>
      <c r="Z47" s="288">
        <f>[5]DATA!Z47</f>
        <v>4204.3487944084</v>
      </c>
      <c r="AA47" s="288">
        <f>[5]DATA!AA47</f>
        <v>4294.4205769901273</v>
      </c>
      <c r="AB47" s="288">
        <f>[5]DATA!AB47</f>
        <v>2874.8188165747933</v>
      </c>
      <c r="AC47" s="288">
        <f>[5]DATA!AC47</f>
        <v>1186.0057344227582</v>
      </c>
      <c r="AD47" s="288">
        <f>[5]DATA!AD47</f>
        <v>-1846.8853736703545</v>
      </c>
      <c r="AE47" s="288">
        <f>[5]DATA!AE47</f>
        <v>-476.55210752157495</v>
      </c>
      <c r="AF47" s="288">
        <f>[5]DATA!AF47</f>
        <v>630.79617558617895</v>
      </c>
      <c r="AG47" s="288">
        <f>[5]DATA!AG47</f>
        <v>700.51398161945497</v>
      </c>
      <c r="AH47">
        <f>[5]DATA!AH47</f>
        <v>-1082.9706856650337</v>
      </c>
      <c r="AI47">
        <f>[5]DATA!AI47</f>
        <v>547.64535415188595</v>
      </c>
      <c r="AJ47">
        <f>[5]DATA!AJ47</f>
        <v>-61.674665528934447</v>
      </c>
      <c r="AK47">
        <f>[5]DATA!AK47</f>
        <v>-29.944885791894048</v>
      </c>
      <c r="AL47">
        <f>[5]DATA!AL47</f>
        <v>1597.7044062202572</v>
      </c>
      <c r="AM47">
        <f>[5]DATA!AM47</f>
        <v>62.847012735337017</v>
      </c>
      <c r="AN47">
        <f>[5]DATA!AN47</f>
        <v>2038.7026006207429</v>
      </c>
      <c r="AO47">
        <f>[5]DATA!AO47</f>
        <v>2457.5206449319571</v>
      </c>
      <c r="AP47">
        <f>[5]DATA!AP47</f>
        <v>2482.7370174713842</v>
      </c>
      <c r="AQ47">
        <f>[5]DATA!AQ47</f>
        <v>2569.4162423151656</v>
      </c>
      <c r="AR47">
        <f>[5]DATA!AR47</f>
        <v>2914.3377812938838</v>
      </c>
      <c r="AS47">
        <f>[5]DATA!AS47</f>
        <v>3234.9790281669161</v>
      </c>
      <c r="AT47">
        <f>[5]DATA!AT47</f>
        <v>3421.5339013603107</v>
      </c>
      <c r="AU47">
        <f>[5]DATA!AU47</f>
        <v>3422.3829345079362</v>
      </c>
      <c r="AV47">
        <f>[5]DATA!AV47</f>
        <v>4240.0329121328668</v>
      </c>
      <c r="AW47">
        <f>[5]DATA!AW47</f>
        <v>4129.9707271601255</v>
      </c>
      <c r="AX47">
        <f>[5]DATA!AX47</f>
        <v>1011.8571968408376</v>
      </c>
      <c r="AY47">
        <f>[5]DATA!AY47</f>
        <v>2890.8575468366666</v>
      </c>
      <c r="AZ47">
        <f>[5]DATA!AZ47</f>
        <v>2253.8370259536841</v>
      </c>
      <c r="BA47">
        <f>[5]DATA!BA47</f>
        <v>3857.9880976155328</v>
      </c>
      <c r="BB47">
        <f>[5]DATA!BB47</f>
        <v>2468.8590956328808</v>
      </c>
      <c r="BC47">
        <f>[5]DATA!BC47</f>
        <v>2729.1091239820944</v>
      </c>
      <c r="BD47">
        <f>[5]DATA!BD47</f>
        <v>2981.1215368745698</v>
      </c>
      <c r="BE47">
        <f>[5]DATA!BE47</f>
        <v>2895.6402983375265</v>
      </c>
      <c r="BF47">
        <f>[5]DATA!BF47</f>
        <v>3071.984260640003</v>
      </c>
      <c r="BG47">
        <f>[5]DATA!BG47</f>
        <v>3045.2802534500211</v>
      </c>
      <c r="BH47">
        <f>[5]DATA!BH47</f>
        <v>3121.2799477298481</v>
      </c>
      <c r="BI47">
        <f>[5]DATA!BI47</f>
        <v>3026.9763681235686</v>
      </c>
      <c r="BJ47">
        <f>[5]DATA!BJ47</f>
        <v>2311.1497178862614</v>
      </c>
      <c r="BK47">
        <f>[5]DATA!BK47</f>
        <v>1519.2628462247774</v>
      </c>
      <c r="BL47">
        <f>[5]DATA!BL47</f>
        <v>0</v>
      </c>
      <c r="BM47">
        <f>[5]DATA!BM47</f>
        <v>0</v>
      </c>
      <c r="BN47">
        <f>[5]DATA!BN47</f>
        <v>0</v>
      </c>
      <c r="BO47">
        <f>[5]DATA!BO47</f>
        <v>0</v>
      </c>
      <c r="BP47">
        <f>[5]DATA!BP47</f>
        <v>0</v>
      </c>
      <c r="BQ47">
        <f>[5]DATA!BQ47</f>
        <v>0</v>
      </c>
      <c r="BR47">
        <f>[5]DATA!BR47</f>
        <v>0</v>
      </c>
      <c r="BS47">
        <f>[5]DATA!BS47</f>
        <v>0</v>
      </c>
      <c r="BT47">
        <f>[5]DATA!BT47</f>
        <v>0</v>
      </c>
      <c r="BU47">
        <f>[5]DATA!BU47</f>
        <v>0</v>
      </c>
      <c r="BV47">
        <f>[5]DATA!BV47</f>
        <v>0</v>
      </c>
      <c r="BW47">
        <f>[5]DATA!BW47</f>
        <v>0</v>
      </c>
      <c r="BX47">
        <f>[5]DATA!BX47</f>
        <v>0</v>
      </c>
    </row>
    <row r="48" spans="1:76">
      <c r="A48" s="287" t="s">
        <v>879</v>
      </c>
      <c r="B48">
        <f>[5]DATA!B48</f>
        <v>4219.4043354295154</v>
      </c>
      <c r="C48">
        <f>[5]DATA!C48</f>
        <v>3232.8966054474527</v>
      </c>
      <c r="D48">
        <f>[5]DATA!D48</f>
        <v>3370.6267867510915</v>
      </c>
      <c r="E48">
        <f>[5]DATA!E48</f>
        <v>3367.7018882161974</v>
      </c>
      <c r="F48">
        <f>[5]DATA!F48</f>
        <v>3432.1803252346067</v>
      </c>
      <c r="G48">
        <f>[5]DATA!G48</f>
        <v>4495.9302538497823</v>
      </c>
      <c r="H48">
        <f>[5]DATA!H48</f>
        <v>1264.5735948285869</v>
      </c>
      <c r="I48">
        <f>[5]DATA!I48</f>
        <v>-451.61044463497029</v>
      </c>
      <c r="J48">
        <f>[5]DATA!J48</f>
        <v>129.39480495829508</v>
      </c>
      <c r="K48">
        <f>[5]DATA!K48</f>
        <v>2172.5710297980086</v>
      </c>
      <c r="L48">
        <f>[5]DATA!L48</f>
        <v>-96.928584147233522</v>
      </c>
      <c r="M48">
        <f>[5]DATA!M48</f>
        <v>-1304.82758847953</v>
      </c>
      <c r="N48">
        <f>[5]DATA!N48</f>
        <v>147.07171849824488</v>
      </c>
      <c r="O48">
        <f>[5]DATA!O48</f>
        <v>1172.8483068584949</v>
      </c>
      <c r="P48">
        <f>[5]DATA!P48</f>
        <v>3209.8417339373977</v>
      </c>
      <c r="Q48">
        <f>[5]DATA!Q48</f>
        <v>1313.0918852206207</v>
      </c>
      <c r="R48">
        <f>[5]DATA!R48</f>
        <v>611.63155095401407</v>
      </c>
      <c r="S48">
        <f>[5]DATA!S48</f>
        <v>1047.0474389853105</v>
      </c>
      <c r="T48">
        <f>[5]DATA!T48</f>
        <v>1841.6655707507691</v>
      </c>
      <c r="U48">
        <f>[5]DATA!U48</f>
        <v>1971.9818979879544</v>
      </c>
      <c r="V48" s="288">
        <f>[5]DATA!V48</f>
        <v>1964.5260776614175</v>
      </c>
      <c r="W48" s="288">
        <f>[5]DATA!W48</f>
        <v>1760.3631745971181</v>
      </c>
      <c r="X48" s="288">
        <f>[5]DATA!X48</f>
        <v>985.35362965042145</v>
      </c>
      <c r="Y48" s="288">
        <f>[5]DATA!Y48</f>
        <v>501.65701448886097</v>
      </c>
      <c r="Z48" s="288">
        <f>[5]DATA!Z48</f>
        <v>628.12869629841668</v>
      </c>
      <c r="AA48" s="288">
        <f>[5]DATA!AA48</f>
        <v>1114.6349524283185</v>
      </c>
      <c r="AB48" s="288">
        <f>[5]DATA!AB48</f>
        <v>3104.0334679135681</v>
      </c>
      <c r="AC48" s="288">
        <f>[5]DATA!AC48</f>
        <v>3146.3353234945275</v>
      </c>
      <c r="AD48" s="288">
        <f>[5]DATA!AD48</f>
        <v>3787.5031370565707</v>
      </c>
      <c r="AE48" s="288">
        <f>[5]DATA!AE48</f>
        <v>4206.8929131346677</v>
      </c>
      <c r="AF48" s="288">
        <f>[5]DATA!AF48</f>
        <v>3157.9227797019257</v>
      </c>
      <c r="AG48" s="288">
        <f>[5]DATA!AG48</f>
        <v>2483.9731022507435</v>
      </c>
      <c r="AH48">
        <f>[5]DATA!AH48</f>
        <v>1191.6764705483877</v>
      </c>
      <c r="AI48">
        <f>[5]DATA!AI48</f>
        <v>-596.26596917331597</v>
      </c>
      <c r="AJ48">
        <f>[5]DATA!AJ48</f>
        <v>1215.1892596924827</v>
      </c>
      <c r="AK48">
        <f>[5]DATA!AK48</f>
        <v>1333.0170466957613</v>
      </c>
      <c r="AL48">
        <f>[5]DATA!AL48</f>
        <v>2178.7083254678473</v>
      </c>
      <c r="AM48">
        <f>[5]DATA!AM48</f>
        <v>1039.0970023709424</v>
      </c>
      <c r="AN48">
        <f>[5]DATA!AN48</f>
        <v>2143.2553747512475</v>
      </c>
      <c r="AO48">
        <f>[5]DATA!AO48</f>
        <v>1507.839358602643</v>
      </c>
      <c r="AP48">
        <f>[5]DATA!AP48</f>
        <v>668.92307173531879</v>
      </c>
      <c r="AQ48">
        <f>[5]DATA!AQ48</f>
        <v>862.52748352249341</v>
      </c>
      <c r="AR48">
        <f>[5]DATA!AR48</f>
        <v>875.79618605731798</v>
      </c>
      <c r="AS48">
        <f>[5]DATA!AS48</f>
        <v>1908.7097795547993</v>
      </c>
      <c r="AT48">
        <f>[5]DATA!AT48</f>
        <v>2327.9072198820413</v>
      </c>
      <c r="AU48">
        <f>[5]DATA!AU48</f>
        <v>3159.1257451712413</v>
      </c>
      <c r="AV48">
        <f>[5]DATA!AV48</f>
        <v>2287.7499065423494</v>
      </c>
      <c r="AW48">
        <f>[5]DATA!AW48</f>
        <v>2119.897744225852</v>
      </c>
      <c r="AX48">
        <f>[5]DATA!AX48</f>
        <v>1979.1116423930525</v>
      </c>
      <c r="AY48">
        <f>[5]DATA!AY48</f>
        <v>4207.3182048736735</v>
      </c>
      <c r="AZ48">
        <f>[5]DATA!AZ48</f>
        <v>4007.7124773512928</v>
      </c>
      <c r="BA48">
        <f>[5]DATA!BA48</f>
        <v>3471.0672540155424</v>
      </c>
      <c r="BB48">
        <f>[5]DATA!BB48</f>
        <v>2545.231815919049</v>
      </c>
      <c r="BC48">
        <f>[5]DATA!BC48</f>
        <v>2461.5463936892338</v>
      </c>
      <c r="BD48">
        <f>[5]DATA!BD48</f>
        <v>2436.759972674884</v>
      </c>
      <c r="BE48">
        <f>[5]DATA!BE48</f>
        <v>2614.4549375107213</v>
      </c>
      <c r="BF48">
        <f>[5]DATA!BF48</f>
        <v>2975.6655996139498</v>
      </c>
      <c r="BG48">
        <f>[5]DATA!BG48</f>
        <v>3011.6718157453688</v>
      </c>
      <c r="BH48">
        <f>[5]DATA!BH48</f>
        <v>3069.1949477298485</v>
      </c>
      <c r="BI48">
        <f>[5]DATA!BI48</f>
        <v>3012.5513681235684</v>
      </c>
      <c r="BJ48">
        <f>[5]DATA!BJ48</f>
        <v>3018.8841915526018</v>
      </c>
      <c r="BK48">
        <f>[5]DATA!BK48</f>
        <v>1542.1414991933107</v>
      </c>
      <c r="BL48">
        <f>[5]DATA!BL48</f>
        <v>0</v>
      </c>
      <c r="BM48">
        <f>[5]DATA!BM48</f>
        <v>0</v>
      </c>
      <c r="BN48">
        <f>[5]DATA!BN48</f>
        <v>0</v>
      </c>
      <c r="BO48">
        <f>[5]DATA!BO48</f>
        <v>0</v>
      </c>
      <c r="BP48">
        <f>[5]DATA!BP48</f>
        <v>0</v>
      </c>
      <c r="BQ48">
        <f>[5]DATA!BQ48</f>
        <v>0</v>
      </c>
      <c r="BR48">
        <f>[5]DATA!BR48</f>
        <v>0</v>
      </c>
      <c r="BS48">
        <f>[5]DATA!BS48</f>
        <v>0</v>
      </c>
      <c r="BT48">
        <f>[5]DATA!BT48</f>
        <v>0</v>
      </c>
      <c r="BU48">
        <f>[5]DATA!BU48</f>
        <v>0</v>
      </c>
      <c r="BV48">
        <f>[5]DATA!BV48</f>
        <v>0</v>
      </c>
      <c r="BW48">
        <f>[5]DATA!BW48</f>
        <v>0</v>
      </c>
      <c r="BX48">
        <f>[5]DATA!BX48</f>
        <v>0</v>
      </c>
    </row>
    <row r="49" spans="1:76">
      <c r="A49" s="287" t="s">
        <v>880</v>
      </c>
      <c r="B49">
        <f>[5]DATA!B49</f>
        <v>4219.4043354295154</v>
      </c>
      <c r="C49">
        <f>[5]DATA!C49</f>
        <v>3352.9308932715135</v>
      </c>
      <c r="D49">
        <f>[5]DATA!D49</f>
        <v>2626.6829240256993</v>
      </c>
      <c r="E49">
        <f>[5]DATA!E49</f>
        <v>912.48583328032862</v>
      </c>
      <c r="F49">
        <f>[5]DATA!F49</f>
        <v>600.77974731861059</v>
      </c>
      <c r="G49">
        <f>[5]DATA!G49</f>
        <v>2363.1218730064147</v>
      </c>
      <c r="H49">
        <f>[5]DATA!H49</f>
        <v>3211.2371874081045</v>
      </c>
      <c r="I49">
        <f>[5]DATA!I49</f>
        <v>355.97288244993609</v>
      </c>
      <c r="J49">
        <f>[5]DATA!J49</f>
        <v>-2027.1566124734134</v>
      </c>
      <c r="K49">
        <f>[5]DATA!K49</f>
        <v>1778.0664130956902</v>
      </c>
      <c r="L49">
        <f>[5]DATA!L49</f>
        <v>1619.5910399139709</v>
      </c>
      <c r="M49">
        <f>[5]DATA!M49</f>
        <v>-85.47933440962062</v>
      </c>
      <c r="N49">
        <f>[5]DATA!N49</f>
        <v>167.45800660540164</v>
      </c>
      <c r="O49">
        <f>[5]DATA!O49</f>
        <v>-278.58749994494394</v>
      </c>
      <c r="P49">
        <f>[5]DATA!P49</f>
        <v>1429.418385919083</v>
      </c>
      <c r="Q49">
        <f>[5]DATA!Q49</f>
        <v>2652.218616688639</v>
      </c>
      <c r="R49">
        <f>[5]DATA!R49</f>
        <v>1346.8135870859251</v>
      </c>
      <c r="S49">
        <f>[5]DATA!S49</f>
        <v>1535.5903616586925</v>
      </c>
      <c r="T49">
        <f>[5]DATA!T49</f>
        <v>2459.4257576169148</v>
      </c>
      <c r="U49">
        <f>[5]DATA!U49</f>
        <v>2946.2802835121042</v>
      </c>
      <c r="V49" s="288">
        <f>[5]DATA!V49</f>
        <v>3358.663382899113</v>
      </c>
      <c r="W49" s="288">
        <f>[5]DATA!W49</f>
        <v>3090.4320173508263</v>
      </c>
      <c r="X49" s="288">
        <f>[5]DATA!X49</f>
        <v>4946.3654599891452</v>
      </c>
      <c r="Y49" s="288">
        <f>[5]DATA!Y49</f>
        <v>4579.7004849730765</v>
      </c>
      <c r="Z49" s="288">
        <f>[5]DATA!Z49</f>
        <v>4466.6227118033248</v>
      </c>
      <c r="AA49" s="288">
        <f>[5]DATA!AA49</f>
        <v>5113.6610930527713</v>
      </c>
      <c r="AB49" s="288">
        <f>[5]DATA!AB49</f>
        <v>3820.8927265193051</v>
      </c>
      <c r="AC49" s="288">
        <f>[5]DATA!AC49</f>
        <v>2046.652117146682</v>
      </c>
      <c r="AD49" s="288">
        <f>[5]DATA!AD49</f>
        <v>637.13412117146697</v>
      </c>
      <c r="AE49" s="288">
        <f>[5]DATA!AE49</f>
        <v>920.23261608260873</v>
      </c>
      <c r="AF49" s="288">
        <f>[5]DATA!AF49</f>
        <v>1295.6541375198215</v>
      </c>
      <c r="AG49" s="288">
        <f>[5]DATA!AG49</f>
        <v>1637.2236245474814</v>
      </c>
      <c r="AH49">
        <f>[5]DATA!AH49</f>
        <v>-680.84333231849598</v>
      </c>
      <c r="AI49">
        <f>[5]DATA!AI49</f>
        <v>1294.1288797403499</v>
      </c>
      <c r="AJ49">
        <f>[5]DATA!AJ49</f>
        <v>-15.48669311555475</v>
      </c>
      <c r="AK49">
        <f>[5]DATA!AK49</f>
        <v>262.57633212310077</v>
      </c>
      <c r="AL49">
        <f>[5]DATA!AL49</f>
        <v>1402.4758484936767</v>
      </c>
      <c r="AM49">
        <f>[5]DATA!AM49</f>
        <v>45.9814685305208</v>
      </c>
      <c r="AN49">
        <f>[5]DATA!AN49</f>
        <v>2021.3630072940066</v>
      </c>
      <c r="AO49">
        <f>[5]DATA!AO49</f>
        <v>2149.821342283301</v>
      </c>
      <c r="AP49">
        <f>[5]DATA!AP49</f>
        <v>2430.4292863193155</v>
      </c>
      <c r="AQ49">
        <f>[5]DATA!AQ49</f>
        <v>2516.9240393849982</v>
      </c>
      <c r="AR49">
        <f>[5]DATA!AR49</f>
        <v>2850.7664296747298</v>
      </c>
      <c r="AS49">
        <f>[5]DATA!AS49</f>
        <v>3176.5584763229599</v>
      </c>
      <c r="AT49">
        <f>[5]DATA!AT49</f>
        <v>3082.2810042129158</v>
      </c>
      <c r="AU49">
        <f>[5]DATA!AU49</f>
        <v>3063.8259251466206</v>
      </c>
      <c r="AV49">
        <f>[5]DATA!AV49</f>
        <v>3860.7235128321649</v>
      </c>
      <c r="AW49">
        <f>[5]DATA!AW49</f>
        <v>3767.7043804028108</v>
      </c>
      <c r="AX49">
        <f>[5]DATA!AX49</f>
        <v>882.41646500816944</v>
      </c>
      <c r="AY49">
        <f>[5]DATA!AY49</f>
        <v>2497.0330767280834</v>
      </c>
      <c r="AZ49">
        <f>[5]DATA!AZ49</f>
        <v>1838.0156293122097</v>
      </c>
      <c r="BA49">
        <f>[5]DATA!BA49</f>
        <v>3569.6744010034276</v>
      </c>
      <c r="BB49">
        <f>[5]DATA!BB49</f>
        <v>2472.7100293502508</v>
      </c>
      <c r="BC49">
        <f>[5]DATA!BC49</f>
        <v>2734.2469645817055</v>
      </c>
      <c r="BD49">
        <f>[5]DATA!BD49</f>
        <v>2987.7875274466874</v>
      </c>
      <c r="BE49">
        <f>[5]DATA!BE49</f>
        <v>2900.1814706013502</v>
      </c>
      <c r="BF49">
        <f>[5]DATA!BF49</f>
        <v>3076.688384636253</v>
      </c>
      <c r="BG49">
        <f>[5]DATA!BG49</f>
        <v>3051.1002534500212</v>
      </c>
      <c r="BH49">
        <f>[5]DATA!BH49</f>
        <v>3125.8599477298485</v>
      </c>
      <c r="BI49">
        <f>[5]DATA!BI49</f>
        <v>3028.7843681235686</v>
      </c>
      <c r="BJ49">
        <f>[5]DATA!BJ49</f>
        <v>2983.084231716819</v>
      </c>
      <c r="BK49">
        <f>[5]DATA!BK49</f>
        <v>2161.438671756327</v>
      </c>
      <c r="BL49">
        <f>[5]DATA!BL49</f>
        <v>0</v>
      </c>
      <c r="BM49">
        <f>[5]DATA!BM49</f>
        <v>0</v>
      </c>
      <c r="BN49">
        <f>[5]DATA!BN49</f>
        <v>0</v>
      </c>
      <c r="BO49">
        <f>[5]DATA!BO49</f>
        <v>0</v>
      </c>
      <c r="BP49">
        <f>[5]DATA!BP49</f>
        <v>0</v>
      </c>
      <c r="BQ49">
        <f>[5]DATA!BQ49</f>
        <v>0</v>
      </c>
      <c r="BR49">
        <f>[5]DATA!BR49</f>
        <v>0</v>
      </c>
      <c r="BS49">
        <f>[5]DATA!BS49</f>
        <v>0</v>
      </c>
      <c r="BT49">
        <f>[5]DATA!BT49</f>
        <v>0</v>
      </c>
      <c r="BU49">
        <f>[5]DATA!BU49</f>
        <v>0</v>
      </c>
      <c r="BV49">
        <f>[5]DATA!BV49</f>
        <v>0</v>
      </c>
      <c r="BW49">
        <f>[5]DATA!BW49</f>
        <v>0</v>
      </c>
      <c r="BX49">
        <f>[5]DATA!BX49</f>
        <v>0</v>
      </c>
    </row>
    <row r="50" spans="1:76">
      <c r="A50" s="287" t="s">
        <v>881</v>
      </c>
      <c r="B50">
        <f>[5]DATA!B50</f>
        <v>4219.4043354295154</v>
      </c>
      <c r="C50">
        <f>[5]DATA!C50</f>
        <v>3133.7770518760344</v>
      </c>
      <c r="D50">
        <f>[5]DATA!D50</f>
        <v>4737.4461680959312</v>
      </c>
      <c r="E50">
        <f>[5]DATA!E50</f>
        <v>2030.1221787388622</v>
      </c>
      <c r="F50">
        <f>[5]DATA!F50</f>
        <v>939.57680967712406</v>
      </c>
      <c r="G50">
        <f>[5]DATA!G50</f>
        <v>2089.6498523182199</v>
      </c>
      <c r="H50">
        <f>[5]DATA!H50</f>
        <v>3149.1588915848879</v>
      </c>
      <c r="I50">
        <f>[5]DATA!I50</f>
        <v>2776.0610918843149</v>
      </c>
      <c r="J50">
        <f>[5]DATA!J50</f>
        <v>-1407.2766326968892</v>
      </c>
      <c r="K50">
        <f>[5]DATA!K50</f>
        <v>-1337.0670031352042</v>
      </c>
      <c r="L50">
        <f>[5]DATA!L50</f>
        <v>953.11877400782703</v>
      </c>
      <c r="M50">
        <f>[5]DATA!M50</f>
        <v>1311.3844448906668</v>
      </c>
      <c r="N50">
        <f>[5]DATA!N50</f>
        <v>560.74235908574235</v>
      </c>
      <c r="O50">
        <f>[5]DATA!O50</f>
        <v>-792.09542422094944</v>
      </c>
      <c r="P50">
        <f>[5]DATA!P50</f>
        <v>282.99598961164804</v>
      </c>
      <c r="Q50">
        <f>[5]DATA!Q50</f>
        <v>1904.372540170014</v>
      </c>
      <c r="R50">
        <f>[5]DATA!R50</f>
        <v>3419.6966493818127</v>
      </c>
      <c r="S50">
        <f>[5]DATA!S50</f>
        <v>2969.1910207796655</v>
      </c>
      <c r="T50">
        <f>[5]DATA!T50</f>
        <v>3685.4904006639981</v>
      </c>
      <c r="U50">
        <f>[5]DATA!U50</f>
        <v>3999.0244996795727</v>
      </c>
      <c r="V50" s="288">
        <f>[5]DATA!V50</f>
        <v>4014.5576828544513</v>
      </c>
      <c r="W50" s="288">
        <f>[5]DATA!W50</f>
        <v>3922.8339838269876</v>
      </c>
      <c r="X50" s="288">
        <f>[5]DATA!X50</f>
        <v>4251.3652839739207</v>
      </c>
      <c r="Y50" s="288">
        <f>[5]DATA!Y50</f>
        <v>3176.0875193759612</v>
      </c>
      <c r="Z50" s="288">
        <f>[5]DATA!Z50</f>
        <v>2710.1265118813367</v>
      </c>
      <c r="AA50" s="288">
        <f>[5]DATA!AA50</f>
        <v>1505.1887077677063</v>
      </c>
      <c r="AB50" s="288">
        <f>[5]DATA!AB50</f>
        <v>3369.4281336499976</v>
      </c>
      <c r="AC50" s="288">
        <f>[5]DATA!AC50</f>
        <v>3255.5307462964915</v>
      </c>
      <c r="AD50" s="288">
        <f>[5]DATA!AD50</f>
        <v>3462.1101068584471</v>
      </c>
      <c r="AE50" s="288">
        <f>[5]DATA!AE50</f>
        <v>4063.2054380373957</v>
      </c>
      <c r="AF50" s="288">
        <f>[5]DATA!AF50</f>
        <v>3402.0005465407671</v>
      </c>
      <c r="AG50" s="288">
        <f>[5]DATA!AG50</f>
        <v>2894.4661874639428</v>
      </c>
      <c r="AH50">
        <f>[5]DATA!AH50</f>
        <v>2158.5796153902525</v>
      </c>
      <c r="AI50">
        <f>[5]DATA!AI50</f>
        <v>55.748500783924015</v>
      </c>
      <c r="AJ50">
        <f>[5]DATA!AJ50</f>
        <v>1701.9326341359913</v>
      </c>
      <c r="AK50">
        <f>[5]DATA!AK50</f>
        <v>1990.1272376941852</v>
      </c>
      <c r="AL50">
        <f>[5]DATA!AL50</f>
        <v>2924.3486127039864</v>
      </c>
      <c r="AM50">
        <f>[5]DATA!AM50</f>
        <v>1424.7253281862959</v>
      </c>
      <c r="AN50">
        <f>[5]DATA!AN50</f>
        <v>2476.4860222793595</v>
      </c>
      <c r="AO50">
        <f>[5]DATA!AO50</f>
        <v>1861.6368813910633</v>
      </c>
      <c r="AP50">
        <f>[5]DATA!AP50</f>
        <v>1448.4918025677614</v>
      </c>
      <c r="AQ50">
        <f>[5]DATA!AQ50</f>
        <v>1596.8558306373209</v>
      </c>
      <c r="AR50">
        <f>[5]DATA!AR50</f>
        <v>1497.8339458050318</v>
      </c>
      <c r="AS50">
        <f>[5]DATA!AS50</f>
        <v>2366.4504972428231</v>
      </c>
      <c r="AT50">
        <f>[5]DATA!AT50</f>
        <v>2737.7481836271809</v>
      </c>
      <c r="AU50">
        <f>[5]DATA!AU50</f>
        <v>3664.4156552931518</v>
      </c>
      <c r="AV50">
        <f>[5]DATA!AV50</f>
        <v>2932.0762458041982</v>
      </c>
      <c r="AW50">
        <f>[5]DATA!AW50</f>
        <v>2634.9226127905772</v>
      </c>
      <c r="AX50">
        <f>[5]DATA!AX50</f>
        <v>2161.4352486753537</v>
      </c>
      <c r="AY50">
        <f>[5]DATA!AY50</f>
        <v>4498.9217010581942</v>
      </c>
      <c r="AZ50">
        <f>[5]DATA!AZ50</f>
        <v>4306.81974737991</v>
      </c>
      <c r="BA50">
        <f>[5]DATA!BA50</f>
        <v>3816.6079781089015</v>
      </c>
      <c r="BB50">
        <f>[5]DATA!BB50</f>
        <v>2521.1888047112898</v>
      </c>
      <c r="BC50">
        <f>[5]DATA!BC50</f>
        <v>2439.4634553344508</v>
      </c>
      <c r="BD50">
        <f>[5]DATA!BD50</f>
        <v>2353.2622534640504</v>
      </c>
      <c r="BE50">
        <f>[5]DATA!BE50</f>
        <v>2524.4796299154314</v>
      </c>
      <c r="BF50">
        <f>[5]DATA!BF50</f>
        <v>2903.2055664020477</v>
      </c>
      <c r="BG50">
        <f>[5]DATA!BG50</f>
        <v>3002.5428157453684</v>
      </c>
      <c r="BH50">
        <f>[5]DATA!BH50</f>
        <v>3083.2039477298486</v>
      </c>
      <c r="BI50">
        <f>[5]DATA!BI50</f>
        <v>3017.9073681235686</v>
      </c>
      <c r="BJ50">
        <f>[5]DATA!BJ50</f>
        <v>2555.9126331328675</v>
      </c>
      <c r="BK50">
        <f>[5]DATA!BK50</f>
        <v>-343.72159563920644</v>
      </c>
      <c r="BL50">
        <f>[5]DATA!BL50</f>
        <v>0</v>
      </c>
      <c r="BM50">
        <f>[5]DATA!BM50</f>
        <v>0</v>
      </c>
      <c r="BN50">
        <f>[5]DATA!BN50</f>
        <v>0</v>
      </c>
      <c r="BO50">
        <f>[5]DATA!BO50</f>
        <v>0</v>
      </c>
      <c r="BP50">
        <f>[5]DATA!BP50</f>
        <v>0</v>
      </c>
      <c r="BQ50">
        <f>[5]DATA!BQ50</f>
        <v>0</v>
      </c>
      <c r="BR50">
        <f>[5]DATA!BR50</f>
        <v>0</v>
      </c>
      <c r="BS50">
        <f>[5]DATA!BS50</f>
        <v>0</v>
      </c>
      <c r="BT50">
        <f>[5]DATA!BT50</f>
        <v>0</v>
      </c>
      <c r="BU50">
        <f>[5]DATA!BU50</f>
        <v>0</v>
      </c>
      <c r="BV50">
        <f>[5]DATA!BV50</f>
        <v>0</v>
      </c>
      <c r="BW50">
        <f>[5]DATA!BW50</f>
        <v>0</v>
      </c>
      <c r="BX50">
        <f>[5]DATA!BX50</f>
        <v>0</v>
      </c>
    </row>
    <row r="51" spans="1:76">
      <c r="A51" s="287" t="s">
        <v>882</v>
      </c>
      <c r="B51">
        <f>[5]DATA!B51</f>
        <v>4219.4043354295154</v>
      </c>
      <c r="C51">
        <f>[5]DATA!C51</f>
        <v>3286.0068932715135</v>
      </c>
      <c r="D51">
        <f>[5]DATA!D51</f>
        <v>3652.6566116404124</v>
      </c>
      <c r="E51">
        <f>[5]DATA!E51</f>
        <v>2187.6504264050463</v>
      </c>
      <c r="F51">
        <f>[5]DATA!F51</f>
        <v>516.09405620350685</v>
      </c>
      <c r="G51">
        <f>[5]DATA!G51</f>
        <v>53.090371053390207</v>
      </c>
      <c r="H51">
        <f>[5]DATA!H51</f>
        <v>968.6362615141943</v>
      </c>
      <c r="I51">
        <f>[5]DATA!I51</f>
        <v>369.22919464047999</v>
      </c>
      <c r="J51">
        <f>[5]DATA!J51</f>
        <v>329.99485649145765</v>
      </c>
      <c r="K51">
        <f>[5]DATA!K51</f>
        <v>-782.14091601087148</v>
      </c>
      <c r="L51">
        <f>[5]DATA!L51</f>
        <v>-370.01746069862321</v>
      </c>
      <c r="M51">
        <f>[5]DATA!M51</f>
        <v>1846.1612986432685</v>
      </c>
      <c r="N51">
        <f>[5]DATA!N51</f>
        <v>3325.1605646547005</v>
      </c>
      <c r="O51">
        <f>[5]DATA!O51</f>
        <v>769.94468844119831</v>
      </c>
      <c r="P51">
        <f>[5]DATA!P51</f>
        <v>152.88771751975267</v>
      </c>
      <c r="Q51">
        <f>[5]DATA!Q51</f>
        <v>604.43955354310947</v>
      </c>
      <c r="R51">
        <f>[5]DATA!R51</f>
        <v>3352.7781041814724</v>
      </c>
      <c r="S51">
        <f>[5]DATA!S51</f>
        <v>3135.9304593754932</v>
      </c>
      <c r="T51">
        <f>[5]DATA!T51</f>
        <v>2877.0485601763016</v>
      </c>
      <c r="U51">
        <f>[5]DATA!U51</f>
        <v>2590.9594596654065</v>
      </c>
      <c r="V51" s="288">
        <f>[5]DATA!V51</f>
        <v>1838.235204083953</v>
      </c>
      <c r="W51" s="288">
        <f>[5]DATA!W51</f>
        <v>1319.2325045532548</v>
      </c>
      <c r="X51" s="288">
        <f>[5]DATA!X51</f>
        <v>2507.1915597919824</v>
      </c>
      <c r="Y51" s="288">
        <f>[5]DATA!Y51</f>
        <v>2825.7790684076958</v>
      </c>
      <c r="Z51" s="288">
        <f>[5]DATA!Z51</f>
        <v>3246.0052694692204</v>
      </c>
      <c r="AA51" s="288">
        <f>[5]DATA!AA51</f>
        <v>4023.096756407961</v>
      </c>
      <c r="AB51" s="288">
        <f>[5]DATA!AB51</f>
        <v>2305.8657647481041</v>
      </c>
      <c r="AC51" s="288">
        <f>[5]DATA!AC51</f>
        <v>741.74786382290722</v>
      </c>
      <c r="AD51" s="288">
        <f>[5]DATA!AD51</f>
        <v>-396.19659638823197</v>
      </c>
      <c r="AE51" s="288">
        <f>[5]DATA!AE51</f>
        <v>61.170157227993009</v>
      </c>
      <c r="AF51" s="288">
        <f>[5]DATA!AF51</f>
        <v>359.2342537321523</v>
      </c>
      <c r="AG51" s="288">
        <f>[5]DATA!AG51</f>
        <v>1132.7788012910821</v>
      </c>
      <c r="AH51">
        <f>[5]DATA!AH51</f>
        <v>-1170.8273828274646</v>
      </c>
      <c r="AI51">
        <f>[5]DATA!AI51</f>
        <v>721.4464750141949</v>
      </c>
      <c r="AJ51">
        <f>[5]DATA!AJ51</f>
        <v>-3.6338588254898787</v>
      </c>
      <c r="AK51">
        <f>[5]DATA!AK51</f>
        <v>167.96280924547835</v>
      </c>
      <c r="AL51">
        <f>[5]DATA!AL51</f>
        <v>1529.5253403499723</v>
      </c>
      <c r="AM51">
        <f>[5]DATA!AM51</f>
        <v>8.7326466863527887</v>
      </c>
      <c r="AN51">
        <f>[5]DATA!AN51</f>
        <v>2010.173143695105</v>
      </c>
      <c r="AO51">
        <f>[5]DATA!AO51</f>
        <v>2144.2997406737209</v>
      </c>
      <c r="AP51">
        <f>[5]DATA!AP51</f>
        <v>2419.2896106219218</v>
      </c>
      <c r="AQ51">
        <f>[5]DATA!AQ51</f>
        <v>2514.5049370165466</v>
      </c>
      <c r="AR51">
        <f>[5]DATA!AR51</f>
        <v>2877.1939625829532</v>
      </c>
      <c r="AS51">
        <f>[5]DATA!AS51</f>
        <v>3177.0411810322626</v>
      </c>
      <c r="AT51">
        <f>[5]DATA!AT51</f>
        <v>3094.2249814645725</v>
      </c>
      <c r="AU51">
        <f>[5]DATA!AU51</f>
        <v>3081.6917210617289</v>
      </c>
      <c r="AV51">
        <f>[5]DATA!AV51</f>
        <v>3931.1879422649517</v>
      </c>
      <c r="AW51">
        <f>[5]DATA!AW51</f>
        <v>3794.5730712547788</v>
      </c>
      <c r="AX51">
        <f>[5]DATA!AX51</f>
        <v>941.51044542928787</v>
      </c>
      <c r="AY51">
        <f>[5]DATA!AY51</f>
        <v>2846.6894001803807</v>
      </c>
      <c r="AZ51">
        <f>[5]DATA!AZ51</f>
        <v>2199.1816737044828</v>
      </c>
      <c r="BA51">
        <f>[5]DATA!BA51</f>
        <v>3858.0680241172577</v>
      </c>
      <c r="BB51">
        <f>[5]DATA!BB51</f>
        <v>2483.3132348894624</v>
      </c>
      <c r="BC51">
        <f>[5]DATA!BC51</f>
        <v>2744.4281571725605</v>
      </c>
      <c r="BD51">
        <f>[5]DATA!BD51</f>
        <v>2986.2421006033719</v>
      </c>
      <c r="BE51">
        <f>[5]DATA!BE51</f>
        <v>2901.9103923454659</v>
      </c>
      <c r="BF51">
        <f>[5]DATA!BF51</f>
        <v>3075.737272979401</v>
      </c>
      <c r="BG51">
        <f>[5]DATA!BG51</f>
        <v>3038.2762534500212</v>
      </c>
      <c r="BH51">
        <f>[5]DATA!BH51</f>
        <v>3092.4419477298484</v>
      </c>
      <c r="BI51">
        <f>[5]DATA!BI51</f>
        <v>3019.9683681235688</v>
      </c>
      <c r="BJ51">
        <f>[5]DATA!BJ51</f>
        <v>2014.6820260340273</v>
      </c>
      <c r="BK51">
        <f>[5]DATA!BK51</f>
        <v>2954.3233625764697</v>
      </c>
      <c r="BL51">
        <f>[5]DATA!BL51</f>
        <v>0</v>
      </c>
      <c r="BM51">
        <f>[5]DATA!BM51</f>
        <v>0</v>
      </c>
      <c r="BN51">
        <f>[5]DATA!BN51</f>
        <v>0</v>
      </c>
      <c r="BO51">
        <f>[5]DATA!BO51</f>
        <v>0</v>
      </c>
      <c r="BP51">
        <f>[5]DATA!BP51</f>
        <v>0</v>
      </c>
      <c r="BQ51">
        <f>[5]DATA!BQ51</f>
        <v>0</v>
      </c>
      <c r="BR51">
        <f>[5]DATA!BR51</f>
        <v>0</v>
      </c>
      <c r="BS51">
        <f>[5]DATA!BS51</f>
        <v>0</v>
      </c>
      <c r="BT51">
        <f>[5]DATA!BT51</f>
        <v>0</v>
      </c>
      <c r="BU51">
        <f>[5]DATA!BU51</f>
        <v>0</v>
      </c>
      <c r="BV51">
        <f>[5]DATA!BV51</f>
        <v>0</v>
      </c>
      <c r="BW51">
        <f>[5]DATA!BW51</f>
        <v>0</v>
      </c>
      <c r="BX51">
        <f>[5]DATA!BX51</f>
        <v>0</v>
      </c>
    </row>
    <row r="52" spans="1:76">
      <c r="A52" s="287" t="s">
        <v>883</v>
      </c>
      <c r="B52">
        <f>[5]DATA!B52</f>
        <v>-2081.9250000000002</v>
      </c>
      <c r="C52">
        <f>[5]DATA!C52</f>
        <v>-220.36799999999999</v>
      </c>
      <c r="D52">
        <f>[5]DATA!D52</f>
        <v>-185.215</v>
      </c>
      <c r="E52">
        <f>[5]DATA!E52</f>
        <v>-179.00800000000001</v>
      </c>
      <c r="F52">
        <f>[5]DATA!F52</f>
        <v>-173.07400000000001</v>
      </c>
      <c r="G52">
        <f>[5]DATA!G52</f>
        <v>-167.398</v>
      </c>
      <c r="H52">
        <f>[5]DATA!H52</f>
        <v>-161.97</v>
      </c>
      <c r="I52">
        <f>[5]DATA!I52</f>
        <v>-156.77699999999999</v>
      </c>
      <c r="J52">
        <f>[5]DATA!J52</f>
        <v>-151.80600000000001</v>
      </c>
      <c r="K52">
        <f>[5]DATA!K52</f>
        <v>-147.04900000000001</v>
      </c>
      <c r="L52">
        <f>[5]DATA!L52</f>
        <v>-142.494</v>
      </c>
      <c r="M52">
        <f>[5]DATA!M52</f>
        <v>-138.131</v>
      </c>
      <c r="N52">
        <f>[5]DATA!N52</f>
        <v>-133.952</v>
      </c>
      <c r="O52">
        <f>[5]DATA!O52</f>
        <v>-129.94800000000001</v>
      </c>
      <c r="P52">
        <f>[5]DATA!P52</f>
        <v>-126.11</v>
      </c>
      <c r="Q52">
        <f>[5]DATA!Q52</f>
        <v>-122.431</v>
      </c>
      <c r="R52">
        <f>[5]DATA!R52</f>
        <v>-118.904</v>
      </c>
      <c r="S52">
        <f>[5]DATA!S52</f>
        <v>-115.521</v>
      </c>
      <c r="T52">
        <f>[5]DATA!T52</f>
        <v>-112.273</v>
      </c>
      <c r="U52">
        <f>[5]DATA!U52</f>
        <v>-109.157</v>
      </c>
      <c r="V52" s="288">
        <f>[5]DATA!V52</f>
        <v>-106.167</v>
      </c>
      <c r="W52" s="288">
        <f>[5]DATA!W52</f>
        <v>-103.294</v>
      </c>
      <c r="X52" s="288">
        <f>[5]DATA!X52</f>
        <v>-100.53400000000001</v>
      </c>
      <c r="Y52" s="288">
        <f>[5]DATA!Y52</f>
        <v>-97.882000000000005</v>
      </c>
      <c r="Z52" s="288">
        <f>[5]DATA!Z52</f>
        <v>-95.332999999999998</v>
      </c>
      <c r="AA52" s="288">
        <f>[5]DATA!AA52</f>
        <v>-92.882999999999996</v>
      </c>
      <c r="AB52" s="288">
        <f>[5]DATA!AB52</f>
        <v>-90.527000000000001</v>
      </c>
      <c r="AC52" s="288">
        <f>[5]DATA!AC52</f>
        <v>-88.26</v>
      </c>
      <c r="AD52" s="288">
        <f>[5]DATA!AD52</f>
        <v>-86.075999999999993</v>
      </c>
      <c r="AE52" s="288">
        <f>[5]DATA!AE52</f>
        <v>-83.974999999999994</v>
      </c>
      <c r="AF52" s="288">
        <f>[5]DATA!AF52</f>
        <v>-81.951999999999998</v>
      </c>
      <c r="AG52" s="288">
        <f>[5]DATA!AG52</f>
        <v>-80.001999999999995</v>
      </c>
      <c r="AH52">
        <f>[5]DATA!AH52</f>
        <v>-78.123000000000005</v>
      </c>
      <c r="AI52">
        <f>[5]DATA!AI52</f>
        <v>-76.311000000000007</v>
      </c>
      <c r="AJ52">
        <f>[5]DATA!AJ52</f>
        <v>-74.563999999999993</v>
      </c>
      <c r="AK52">
        <f>[5]DATA!AK52</f>
        <v>-72.878</v>
      </c>
      <c r="AL52">
        <f>[5]DATA!AL52</f>
        <v>-71.251000000000005</v>
      </c>
      <c r="AM52">
        <f>[5]DATA!AM52</f>
        <v>-69.680999999999997</v>
      </c>
      <c r="AN52">
        <f>[5]DATA!AN52</f>
        <v>-68.164000000000001</v>
      </c>
      <c r="AO52">
        <f>[5]DATA!AO52</f>
        <v>-66.697999999999993</v>
      </c>
      <c r="AP52">
        <f>[5]DATA!AP52</f>
        <v>-65.281000000000006</v>
      </c>
      <c r="AQ52">
        <f>[5]DATA!AQ52</f>
        <v>-63.911000000000001</v>
      </c>
      <c r="AR52">
        <f>[5]DATA!AR52</f>
        <v>-62.585999999999999</v>
      </c>
      <c r="AS52">
        <f>[5]DATA!AS52</f>
        <v>-61.302</v>
      </c>
      <c r="AT52">
        <f>[5]DATA!AT52</f>
        <v>-60.061</v>
      </c>
      <c r="AU52">
        <f>[5]DATA!AU52</f>
        <v>-58.859000000000002</v>
      </c>
      <c r="AV52">
        <f>[5]DATA!AV52</f>
        <v>-57.695</v>
      </c>
      <c r="AW52">
        <f>[5]DATA!AW52</f>
        <v>-56.566000000000003</v>
      </c>
      <c r="AX52">
        <f>[5]DATA!AX52</f>
        <v>-55.472999999999999</v>
      </c>
      <c r="AY52">
        <f>[5]DATA!AY52</f>
        <v>-54.411999999999999</v>
      </c>
      <c r="AZ52">
        <f>[5]DATA!AZ52</f>
        <v>-53.383000000000003</v>
      </c>
      <c r="BA52">
        <f>[5]DATA!BA52</f>
        <v>-52.383000000000003</v>
      </c>
      <c r="BB52">
        <f>[5]DATA!BB52</f>
        <v>-51.414000000000001</v>
      </c>
      <c r="BC52">
        <f>[5]DATA!BC52</f>
        <v>-50.470999999999997</v>
      </c>
      <c r="BD52">
        <f>[5]DATA!BD52</f>
        <v>-49.555999999999997</v>
      </c>
      <c r="BE52">
        <f>[5]DATA!BE52</f>
        <v>-48.667000000000002</v>
      </c>
      <c r="BF52">
        <f>[5]DATA!BF52</f>
        <v>-47.802</v>
      </c>
      <c r="BG52">
        <f>[5]DATA!BG52</f>
        <v>-46.96</v>
      </c>
      <c r="BH52">
        <f>[5]DATA!BH52</f>
        <v>-46.142000000000003</v>
      </c>
      <c r="BI52">
        <f>[5]DATA!BI52</f>
        <v>-45.344999999999999</v>
      </c>
      <c r="BJ52">
        <f>[5]DATA!BJ52</f>
        <v>-44.569000000000003</v>
      </c>
      <c r="BK52">
        <f>[5]DATA!BK52</f>
        <v>-43.813000000000002</v>
      </c>
      <c r="BL52">
        <f>[5]DATA!BL52</f>
        <v>0</v>
      </c>
      <c r="BM52">
        <f>[5]DATA!BM52</f>
        <v>0</v>
      </c>
      <c r="BN52">
        <f>[5]DATA!BN52</f>
        <v>0</v>
      </c>
      <c r="BO52">
        <f>[5]DATA!BO52</f>
        <v>0</v>
      </c>
      <c r="BP52">
        <f>[5]DATA!BP52</f>
        <v>0</v>
      </c>
      <c r="BQ52">
        <f>[5]DATA!BQ52</f>
        <v>0</v>
      </c>
      <c r="BR52">
        <f>[5]DATA!BR52</f>
        <v>0</v>
      </c>
      <c r="BS52">
        <f>[5]DATA!BS52</f>
        <v>0</v>
      </c>
      <c r="BT52">
        <f>[5]DATA!BT52</f>
        <v>0</v>
      </c>
      <c r="BU52">
        <f>[5]DATA!BU52</f>
        <v>0</v>
      </c>
      <c r="BV52">
        <f>[5]DATA!BV52</f>
        <v>0</v>
      </c>
      <c r="BW52">
        <f>[5]DATA!BW52</f>
        <v>0</v>
      </c>
      <c r="BX52">
        <f>[5]DATA!BX52</f>
        <v>0</v>
      </c>
    </row>
    <row r="53" spans="1:76">
      <c r="A53" s="287" t="s">
        <v>884</v>
      </c>
      <c r="B53">
        <f>[5]DATA!B53</f>
        <v>-1486.5219999999999</v>
      </c>
      <c r="C53">
        <f>[5]DATA!C53</f>
        <v>-213.036</v>
      </c>
      <c r="D53">
        <f>[5]DATA!D53</f>
        <v>-177.97399999999999</v>
      </c>
      <c r="E53">
        <f>[5]DATA!E53</f>
        <v>-171.858</v>
      </c>
      <c r="F53">
        <f>[5]DATA!F53</f>
        <v>-166.01300000000001</v>
      </c>
      <c r="G53">
        <f>[5]DATA!G53</f>
        <v>-160.42599999999999</v>
      </c>
      <c r="H53">
        <f>[5]DATA!H53</f>
        <v>-155.08500000000001</v>
      </c>
      <c r="I53">
        <f>[5]DATA!I53</f>
        <v>-149.97800000000001</v>
      </c>
      <c r="J53">
        <f>[5]DATA!J53</f>
        <v>-145.09100000000001</v>
      </c>
      <c r="K53">
        <f>[5]DATA!K53</f>
        <v>-140.41900000000001</v>
      </c>
      <c r="L53">
        <f>[5]DATA!L53</f>
        <v>-135.946</v>
      </c>
      <c r="M53">
        <f>[5]DATA!M53</f>
        <v>-131.666</v>
      </c>
      <c r="N53">
        <f>[5]DATA!N53</f>
        <v>-127.568</v>
      </c>
      <c r="O53">
        <f>[5]DATA!O53</f>
        <v>-123.643</v>
      </c>
      <c r="P53">
        <f>[5]DATA!P53</f>
        <v>-119.884</v>
      </c>
      <c r="Q53">
        <f>[5]DATA!Q53</f>
        <v>-116.282</v>
      </c>
      <c r="R53">
        <f>[5]DATA!R53</f>
        <v>-112.833</v>
      </c>
      <c r="S53">
        <f>[5]DATA!S53</f>
        <v>-109.52500000000001</v>
      </c>
      <c r="T53">
        <f>[5]DATA!T53</f>
        <v>-106.352</v>
      </c>
      <c r="U53">
        <f>[5]DATA!U53</f>
        <v>-103.31100000000001</v>
      </c>
      <c r="V53" s="288">
        <f>[5]DATA!V53</f>
        <v>-100.393</v>
      </c>
      <c r="W53" s="288">
        <f>[5]DATA!W53</f>
        <v>-97.593000000000004</v>
      </c>
      <c r="X53" s="288">
        <f>[5]DATA!X53</f>
        <v>-94.903999999999996</v>
      </c>
      <c r="Y53" s="288">
        <f>[5]DATA!Y53</f>
        <v>-92.322999999999993</v>
      </c>
      <c r="Z53" s="288">
        <f>[5]DATA!Z53</f>
        <v>-89.843999999999994</v>
      </c>
      <c r="AA53" s="288">
        <f>[5]DATA!AA53</f>
        <v>-87.462000000000003</v>
      </c>
      <c r="AB53" s="288">
        <f>[5]DATA!AB53</f>
        <v>-85.173000000000002</v>
      </c>
      <c r="AC53" s="288">
        <f>[5]DATA!AC53</f>
        <v>-82.971999999999994</v>
      </c>
      <c r="AD53" s="288">
        <f>[5]DATA!AD53</f>
        <v>-80.855999999999995</v>
      </c>
      <c r="AE53" s="288">
        <f>[5]DATA!AE53</f>
        <v>-78.819999999999993</v>
      </c>
      <c r="AF53" s="288">
        <f>[5]DATA!AF53</f>
        <v>-76.861000000000004</v>
      </c>
      <c r="AG53" s="288">
        <f>[5]DATA!AG53</f>
        <v>-74.974999999999994</v>
      </c>
      <c r="AH53">
        <f>[5]DATA!AH53</f>
        <v>-73.159000000000006</v>
      </c>
      <c r="AI53">
        <f>[5]DATA!AI53</f>
        <v>-71.408000000000001</v>
      </c>
      <c r="AJ53">
        <f>[5]DATA!AJ53</f>
        <v>-69.722999999999999</v>
      </c>
      <c r="AK53">
        <f>[5]DATA!AK53</f>
        <v>-68.096999999999994</v>
      </c>
      <c r="AL53">
        <f>[5]DATA!AL53</f>
        <v>-66.53</v>
      </c>
      <c r="AM53">
        <f>[5]DATA!AM53</f>
        <v>-65.019000000000005</v>
      </c>
      <c r="AN53">
        <f>[5]DATA!AN53</f>
        <v>-63.56</v>
      </c>
      <c r="AO53">
        <f>[5]DATA!AO53</f>
        <v>-62.151000000000003</v>
      </c>
      <c r="AP53">
        <f>[5]DATA!AP53</f>
        <v>-60.792000000000002</v>
      </c>
      <c r="AQ53">
        <f>[5]DATA!AQ53</f>
        <v>-59.478000000000002</v>
      </c>
      <c r="AR53">
        <f>[5]DATA!AR53</f>
        <v>-58.207999999999998</v>
      </c>
      <c r="AS53">
        <f>[5]DATA!AS53</f>
        <v>-56.98</v>
      </c>
      <c r="AT53">
        <f>[5]DATA!AT53</f>
        <v>-55.792000000000002</v>
      </c>
      <c r="AU53">
        <f>[5]DATA!AU53</f>
        <v>-54.643000000000001</v>
      </c>
      <c r="AV53">
        <f>[5]DATA!AV53</f>
        <v>-53.531999999999996</v>
      </c>
      <c r="AW53">
        <f>[5]DATA!AW53</f>
        <v>-52.456000000000003</v>
      </c>
      <c r="AX53">
        <f>[5]DATA!AX53</f>
        <v>-51.414000000000001</v>
      </c>
      <c r="AY53">
        <f>[5]DATA!AY53</f>
        <v>-50.402999999999999</v>
      </c>
      <c r="AZ53">
        <f>[5]DATA!AZ53</f>
        <v>-49.423999999999999</v>
      </c>
      <c r="BA53">
        <f>[5]DATA!BA53</f>
        <v>-48.473999999999997</v>
      </c>
      <c r="BB53">
        <f>[5]DATA!BB53</f>
        <v>-47.552999999999997</v>
      </c>
      <c r="BC53">
        <f>[5]DATA!BC53</f>
        <v>-46.66</v>
      </c>
      <c r="BD53">
        <f>[5]DATA!BD53</f>
        <v>-45.792000000000002</v>
      </c>
      <c r="BE53">
        <f>[5]DATA!BE53</f>
        <v>-44.948999999999998</v>
      </c>
      <c r="BF53">
        <f>[5]DATA!BF53</f>
        <v>-44.131</v>
      </c>
      <c r="BG53">
        <f>[5]DATA!BG53</f>
        <v>-43.335000000000001</v>
      </c>
      <c r="BH53">
        <f>[5]DATA!BH53</f>
        <v>-42.561999999999998</v>
      </c>
      <c r="BI53">
        <f>[5]DATA!BI53</f>
        <v>-41.81</v>
      </c>
      <c r="BJ53">
        <f>[5]DATA!BJ53</f>
        <v>-41.078000000000003</v>
      </c>
      <c r="BK53">
        <f>[5]DATA!BK53</f>
        <v>-40.366999999999997</v>
      </c>
      <c r="BL53">
        <f>[5]DATA!BL53</f>
        <v>0</v>
      </c>
      <c r="BM53">
        <f>[5]DATA!BM53</f>
        <v>0</v>
      </c>
      <c r="BN53">
        <f>[5]DATA!BN53</f>
        <v>0</v>
      </c>
      <c r="BO53">
        <f>[5]DATA!BO53</f>
        <v>0</v>
      </c>
      <c r="BP53">
        <f>[5]DATA!BP53</f>
        <v>0</v>
      </c>
      <c r="BQ53">
        <f>[5]DATA!BQ53</f>
        <v>0</v>
      </c>
      <c r="BR53">
        <f>[5]DATA!BR53</f>
        <v>0</v>
      </c>
      <c r="BS53">
        <f>[5]DATA!BS53</f>
        <v>0</v>
      </c>
      <c r="BT53">
        <f>[5]DATA!BT53</f>
        <v>0</v>
      </c>
      <c r="BU53">
        <f>[5]DATA!BU53</f>
        <v>0</v>
      </c>
      <c r="BV53">
        <f>[5]DATA!BV53</f>
        <v>0</v>
      </c>
      <c r="BW53">
        <f>[5]DATA!BW53</f>
        <v>0</v>
      </c>
      <c r="BX53">
        <f>[5]DATA!BX53</f>
        <v>0</v>
      </c>
    </row>
    <row r="54" spans="1:76">
      <c r="A54" s="287" t="s">
        <v>885</v>
      </c>
      <c r="B54">
        <f>[5]DATA!B54</f>
        <v>-299.15699999999998</v>
      </c>
      <c r="C54">
        <f>[5]DATA!C54</f>
        <v>-207.53700000000001</v>
      </c>
      <c r="D54">
        <f>[5]DATA!D54</f>
        <v>-172.54300000000001</v>
      </c>
      <c r="E54">
        <f>[5]DATA!E54</f>
        <v>-166.49600000000001</v>
      </c>
      <c r="F54">
        <f>[5]DATA!F54</f>
        <v>-160.71799999999999</v>
      </c>
      <c r="G54">
        <f>[5]DATA!G54</f>
        <v>-155.197</v>
      </c>
      <c r="H54">
        <f>[5]DATA!H54</f>
        <v>-149.92099999999999</v>
      </c>
      <c r="I54">
        <f>[5]DATA!I54</f>
        <v>-144.87799999999999</v>
      </c>
      <c r="J54">
        <f>[5]DATA!J54</f>
        <v>-140.05600000000001</v>
      </c>
      <c r="K54">
        <f>[5]DATA!K54</f>
        <v>-135.446</v>
      </c>
      <c r="L54">
        <f>[5]DATA!L54</f>
        <v>-131.035</v>
      </c>
      <c r="M54">
        <f>[5]DATA!M54</f>
        <v>-126.816</v>
      </c>
      <c r="N54">
        <f>[5]DATA!N54</f>
        <v>-122.779</v>
      </c>
      <c r="O54">
        <f>[5]DATA!O54</f>
        <v>-118.91500000000001</v>
      </c>
      <c r="P54">
        <f>[5]DATA!P54</f>
        <v>-115.215</v>
      </c>
      <c r="Q54">
        <f>[5]DATA!Q54</f>
        <v>-111.672</v>
      </c>
      <c r="R54">
        <f>[5]DATA!R54</f>
        <v>-108.279</v>
      </c>
      <c r="S54">
        <f>[5]DATA!S54</f>
        <v>-105.029</v>
      </c>
      <c r="T54">
        <f>[5]DATA!T54</f>
        <v>-101.91200000000001</v>
      </c>
      <c r="U54">
        <f>[5]DATA!U54</f>
        <v>-98.926000000000002</v>
      </c>
      <c r="V54" s="288">
        <f>[5]DATA!V54</f>
        <v>-96.063000000000002</v>
      </c>
      <c r="W54" s="288">
        <f>[5]DATA!W54</f>
        <v>-93.316000000000003</v>
      </c>
      <c r="X54" s="288">
        <f>[5]DATA!X54</f>
        <v>-90.682000000000002</v>
      </c>
      <c r="Y54" s="288">
        <f>[5]DATA!Y54</f>
        <v>-88.153000000000006</v>
      </c>
      <c r="Z54" s="288">
        <f>[5]DATA!Z54</f>
        <v>-85.725999999999999</v>
      </c>
      <c r="AA54" s="288">
        <f>[5]DATA!AA54</f>
        <v>-83.396000000000001</v>
      </c>
      <c r="AB54" s="288">
        <f>[5]DATA!AB54</f>
        <v>-81.158000000000001</v>
      </c>
      <c r="AC54" s="288">
        <f>[5]DATA!AC54</f>
        <v>-79.007999999999996</v>
      </c>
      <c r="AD54" s="288">
        <f>[5]DATA!AD54</f>
        <v>-76.94</v>
      </c>
      <c r="AE54" s="288">
        <f>[5]DATA!AE54</f>
        <v>-74.953999999999994</v>
      </c>
      <c r="AF54" s="288">
        <f>[5]DATA!AF54</f>
        <v>-73.043000000000006</v>
      </c>
      <c r="AG54" s="288">
        <f>[5]DATA!AG54</f>
        <v>-71.203999999999994</v>
      </c>
      <c r="AH54">
        <f>[5]DATA!AH54</f>
        <v>-69.435000000000002</v>
      </c>
      <c r="AI54">
        <f>[5]DATA!AI54</f>
        <v>-67.730999999999995</v>
      </c>
      <c r="AJ54">
        <f>[5]DATA!AJ54</f>
        <v>-66.091999999999999</v>
      </c>
      <c r="AK54">
        <f>[5]DATA!AK54</f>
        <v>-64.510999999999996</v>
      </c>
      <c r="AL54">
        <f>[5]DATA!AL54</f>
        <v>-62.988999999999997</v>
      </c>
      <c r="AM54">
        <f>[5]DATA!AM54</f>
        <v>-61.521999999999998</v>
      </c>
      <c r="AN54">
        <f>[5]DATA!AN54</f>
        <v>-60.106999999999999</v>
      </c>
      <c r="AO54">
        <f>[5]DATA!AO54</f>
        <v>-58.741999999999997</v>
      </c>
      <c r="AP54">
        <f>[5]DATA!AP54</f>
        <v>-57.423999999999999</v>
      </c>
      <c r="AQ54">
        <f>[5]DATA!AQ54</f>
        <v>-56.152000000000001</v>
      </c>
      <c r="AR54">
        <f>[5]DATA!AR54</f>
        <v>-54.924999999999997</v>
      </c>
      <c r="AS54">
        <f>[5]DATA!AS54</f>
        <v>-53.738</v>
      </c>
      <c r="AT54">
        <f>[5]DATA!AT54</f>
        <v>-52.59</v>
      </c>
      <c r="AU54">
        <f>[5]DATA!AU54</f>
        <v>-51.481999999999999</v>
      </c>
      <c r="AV54">
        <f>[5]DATA!AV54</f>
        <v>-50.408999999999999</v>
      </c>
      <c r="AW54">
        <f>[5]DATA!AW54</f>
        <v>-49.372999999999998</v>
      </c>
      <c r="AX54">
        <f>[5]DATA!AX54</f>
        <v>-48.369</v>
      </c>
      <c r="AY54">
        <f>[5]DATA!AY54</f>
        <v>-47.396999999999998</v>
      </c>
      <c r="AZ54">
        <f>[5]DATA!AZ54</f>
        <v>-46.454999999999998</v>
      </c>
      <c r="BA54">
        <f>[5]DATA!BA54</f>
        <v>-45.542000000000002</v>
      </c>
      <c r="BB54">
        <f>[5]DATA!BB54</f>
        <v>-44.658000000000001</v>
      </c>
      <c r="BC54">
        <f>[5]DATA!BC54</f>
        <v>-43.801000000000002</v>
      </c>
      <c r="BD54">
        <f>[5]DATA!BD54</f>
        <v>-42.968000000000004</v>
      </c>
      <c r="BE54">
        <f>[5]DATA!BE54</f>
        <v>-42.161000000000001</v>
      </c>
      <c r="BF54">
        <f>[5]DATA!BF54</f>
        <v>-41.378</v>
      </c>
      <c r="BG54">
        <f>[5]DATA!BG54</f>
        <v>-40.616999999999997</v>
      </c>
      <c r="BH54">
        <f>[5]DATA!BH54</f>
        <v>-39.877000000000002</v>
      </c>
      <c r="BI54">
        <f>[5]DATA!BI54</f>
        <v>-39.158999999999999</v>
      </c>
      <c r="BJ54">
        <f>[5]DATA!BJ54</f>
        <v>-38.46</v>
      </c>
      <c r="BK54">
        <f>[5]DATA!BK54</f>
        <v>-37.780999999999999</v>
      </c>
      <c r="BL54">
        <f>[5]DATA!BL54</f>
        <v>0</v>
      </c>
      <c r="BM54">
        <f>[5]DATA!BM54</f>
        <v>0</v>
      </c>
      <c r="BN54">
        <f>[5]DATA!BN54</f>
        <v>0</v>
      </c>
      <c r="BO54">
        <f>[5]DATA!BO54</f>
        <v>0</v>
      </c>
      <c r="BP54">
        <f>[5]DATA!BP54</f>
        <v>0</v>
      </c>
      <c r="BQ54">
        <f>[5]DATA!BQ54</f>
        <v>0</v>
      </c>
      <c r="BR54">
        <f>[5]DATA!BR54</f>
        <v>0</v>
      </c>
      <c r="BS54">
        <f>[5]DATA!BS54</f>
        <v>0</v>
      </c>
      <c r="BT54">
        <f>[5]DATA!BT54</f>
        <v>0</v>
      </c>
      <c r="BU54">
        <f>[5]DATA!BU54</f>
        <v>0</v>
      </c>
      <c r="BV54">
        <f>[5]DATA!BV54</f>
        <v>0</v>
      </c>
      <c r="BW54">
        <f>[5]DATA!BW54</f>
        <v>0</v>
      </c>
      <c r="BX54">
        <f>[5]DATA!BX54</f>
        <v>0</v>
      </c>
    </row>
    <row r="55" spans="1:76">
      <c r="A55" s="287" t="s">
        <v>886</v>
      </c>
      <c r="B55">
        <f>[5]DATA!B55</f>
        <v>1.01</v>
      </c>
      <c r="C55">
        <f>[5]DATA!C55</f>
        <v>-207.53700000000001</v>
      </c>
      <c r="D55">
        <f>[5]DATA!D55</f>
        <v>-172.54300000000001</v>
      </c>
      <c r="E55">
        <f>[5]DATA!E55</f>
        <v>-166.49600000000001</v>
      </c>
      <c r="F55">
        <f>[5]DATA!F55</f>
        <v>-160.71799999999999</v>
      </c>
      <c r="G55">
        <f>[5]DATA!G55</f>
        <v>-155.197</v>
      </c>
      <c r="H55">
        <f>[5]DATA!H55</f>
        <v>-149.92099999999999</v>
      </c>
      <c r="I55">
        <f>[5]DATA!I55</f>
        <v>-144.87799999999999</v>
      </c>
      <c r="J55">
        <f>[5]DATA!J55</f>
        <v>-140.05600000000001</v>
      </c>
      <c r="K55">
        <f>[5]DATA!K55</f>
        <v>-135.446</v>
      </c>
      <c r="L55">
        <f>[5]DATA!L55</f>
        <v>-131.035</v>
      </c>
      <c r="M55">
        <f>[5]DATA!M55</f>
        <v>-126.816</v>
      </c>
      <c r="N55">
        <f>[5]DATA!N55</f>
        <v>-122.779</v>
      </c>
      <c r="O55">
        <f>[5]DATA!O55</f>
        <v>-118.91500000000001</v>
      </c>
      <c r="P55">
        <f>[5]DATA!P55</f>
        <v>-115.215</v>
      </c>
      <c r="Q55">
        <f>[5]DATA!Q55</f>
        <v>-111.672</v>
      </c>
      <c r="R55">
        <f>[5]DATA!R55</f>
        <v>-108.279</v>
      </c>
      <c r="S55">
        <f>[5]DATA!S55</f>
        <v>-105.029</v>
      </c>
      <c r="T55">
        <f>[5]DATA!T55</f>
        <v>-101.91200000000001</v>
      </c>
      <c r="U55">
        <f>[5]DATA!U55</f>
        <v>-98.926000000000002</v>
      </c>
      <c r="V55" s="288">
        <f>[5]DATA!V55</f>
        <v>-96.063000000000002</v>
      </c>
      <c r="W55" s="288">
        <f>[5]DATA!W55</f>
        <v>-93.316000000000003</v>
      </c>
      <c r="X55" s="288">
        <f>[5]DATA!X55</f>
        <v>-90.682000000000002</v>
      </c>
      <c r="Y55" s="288">
        <f>[5]DATA!Y55</f>
        <v>-88.153000000000006</v>
      </c>
      <c r="Z55" s="288">
        <f>[5]DATA!Z55</f>
        <v>-85.725999999999999</v>
      </c>
      <c r="AA55" s="288">
        <f>[5]DATA!AA55</f>
        <v>-83.396000000000001</v>
      </c>
      <c r="AB55" s="288">
        <f>[5]DATA!AB55</f>
        <v>-81.158000000000001</v>
      </c>
      <c r="AC55" s="288">
        <f>[5]DATA!AC55</f>
        <v>-79.007999999999996</v>
      </c>
      <c r="AD55" s="288">
        <f>[5]DATA!AD55</f>
        <v>-76.94</v>
      </c>
      <c r="AE55" s="288">
        <f>[5]DATA!AE55</f>
        <v>-74.953999999999994</v>
      </c>
      <c r="AF55" s="288">
        <f>[5]DATA!AF55</f>
        <v>-73.043000000000006</v>
      </c>
      <c r="AG55" s="288">
        <f>[5]DATA!AG55</f>
        <v>-71.203999999999994</v>
      </c>
      <c r="AH55">
        <f>[5]DATA!AH55</f>
        <v>-69.435000000000002</v>
      </c>
      <c r="AI55">
        <f>[5]DATA!AI55</f>
        <v>-67.730999999999995</v>
      </c>
      <c r="AJ55">
        <f>[5]DATA!AJ55</f>
        <v>-66.091999999999999</v>
      </c>
      <c r="AK55">
        <f>[5]DATA!AK55</f>
        <v>-64.510999999999996</v>
      </c>
      <c r="AL55">
        <f>[5]DATA!AL55</f>
        <v>-62.988999999999997</v>
      </c>
      <c r="AM55">
        <f>[5]DATA!AM55</f>
        <v>-61.521999999999998</v>
      </c>
      <c r="AN55">
        <f>[5]DATA!AN55</f>
        <v>-60.106999999999999</v>
      </c>
      <c r="AO55">
        <f>[5]DATA!AO55</f>
        <v>-58.741999999999997</v>
      </c>
      <c r="AP55">
        <f>[5]DATA!AP55</f>
        <v>-57.423999999999999</v>
      </c>
      <c r="AQ55">
        <f>[5]DATA!AQ55</f>
        <v>-56.152000000000001</v>
      </c>
      <c r="AR55">
        <f>[5]DATA!AR55</f>
        <v>-54.924999999999997</v>
      </c>
      <c r="AS55">
        <f>[5]DATA!AS55</f>
        <v>-53.738</v>
      </c>
      <c r="AT55">
        <f>[5]DATA!AT55</f>
        <v>-52.59</v>
      </c>
      <c r="AU55">
        <f>[5]DATA!AU55</f>
        <v>-51.481999999999999</v>
      </c>
      <c r="AV55">
        <f>[5]DATA!AV55</f>
        <v>-50.408999999999999</v>
      </c>
      <c r="AW55">
        <f>[5]DATA!AW55</f>
        <v>-49.372999999999998</v>
      </c>
      <c r="AX55">
        <f>[5]DATA!AX55</f>
        <v>-48.369</v>
      </c>
      <c r="AY55">
        <f>[5]DATA!AY55</f>
        <v>-47.396999999999998</v>
      </c>
      <c r="AZ55">
        <f>[5]DATA!AZ55</f>
        <v>-46.454999999999998</v>
      </c>
      <c r="BA55">
        <f>[5]DATA!BA55</f>
        <v>-45.542000000000002</v>
      </c>
      <c r="BB55">
        <f>[5]DATA!BB55</f>
        <v>-44.658000000000001</v>
      </c>
      <c r="BC55">
        <f>[5]DATA!BC55</f>
        <v>-43.801000000000002</v>
      </c>
      <c r="BD55">
        <f>[5]DATA!BD55</f>
        <v>-42.968000000000004</v>
      </c>
      <c r="BE55">
        <f>[5]DATA!BE55</f>
        <v>-42.161000000000001</v>
      </c>
      <c r="BF55">
        <f>[5]DATA!BF55</f>
        <v>-41.378</v>
      </c>
      <c r="BG55">
        <f>[5]DATA!BG55</f>
        <v>-40.616999999999997</v>
      </c>
      <c r="BH55">
        <f>[5]DATA!BH55</f>
        <v>-39.877000000000002</v>
      </c>
      <c r="BI55">
        <f>[5]DATA!BI55</f>
        <v>-39.158999999999999</v>
      </c>
      <c r="BJ55">
        <f>[5]DATA!BJ55</f>
        <v>-38.46</v>
      </c>
      <c r="BK55">
        <f>[5]DATA!BK55</f>
        <v>-37.780999999999999</v>
      </c>
      <c r="BL55">
        <f>[5]DATA!BL55</f>
        <v>0</v>
      </c>
      <c r="BM55">
        <f>[5]DATA!BM55</f>
        <v>0</v>
      </c>
      <c r="BN55">
        <f>[5]DATA!BN55</f>
        <v>0</v>
      </c>
      <c r="BO55">
        <f>[5]DATA!BO55</f>
        <v>0</v>
      </c>
      <c r="BP55">
        <f>[5]DATA!BP55</f>
        <v>0</v>
      </c>
      <c r="BQ55">
        <f>[5]DATA!BQ55</f>
        <v>0</v>
      </c>
      <c r="BR55">
        <f>[5]DATA!BR55</f>
        <v>0</v>
      </c>
      <c r="BS55">
        <f>[5]DATA!BS55</f>
        <v>0</v>
      </c>
      <c r="BT55">
        <f>[5]DATA!BT55</f>
        <v>0</v>
      </c>
      <c r="BU55">
        <f>[5]DATA!BU55</f>
        <v>0</v>
      </c>
      <c r="BV55">
        <f>[5]DATA!BV55</f>
        <v>0</v>
      </c>
      <c r="BW55">
        <f>[5]DATA!BW55</f>
        <v>0</v>
      </c>
      <c r="BX55">
        <f>[5]DATA!BX55</f>
        <v>0</v>
      </c>
    </row>
    <row r="56" spans="1:76">
      <c r="A56" s="287" t="s">
        <v>887</v>
      </c>
      <c r="B56">
        <f>[5]DATA!B56</f>
        <v>-946.23699999999997</v>
      </c>
      <c r="C56">
        <f>[5]DATA!C56</f>
        <v>-213.036</v>
      </c>
      <c r="D56">
        <f>[5]DATA!D56</f>
        <v>-177.97399999999999</v>
      </c>
      <c r="E56">
        <f>[5]DATA!E56</f>
        <v>-171.858</v>
      </c>
      <c r="F56">
        <f>[5]DATA!F56</f>
        <v>-166.01300000000001</v>
      </c>
      <c r="G56">
        <f>[5]DATA!G56</f>
        <v>-160.42599999999999</v>
      </c>
      <c r="H56">
        <f>[5]DATA!H56</f>
        <v>-155.08500000000001</v>
      </c>
      <c r="I56">
        <f>[5]DATA!I56</f>
        <v>-149.97800000000001</v>
      </c>
      <c r="J56">
        <f>[5]DATA!J56</f>
        <v>-145.09100000000001</v>
      </c>
      <c r="K56">
        <f>[5]DATA!K56</f>
        <v>-140.41900000000001</v>
      </c>
      <c r="L56">
        <f>[5]DATA!L56</f>
        <v>-135.946</v>
      </c>
      <c r="M56">
        <f>[5]DATA!M56</f>
        <v>-131.666</v>
      </c>
      <c r="N56">
        <f>[5]DATA!N56</f>
        <v>-127.568</v>
      </c>
      <c r="O56">
        <f>[5]DATA!O56</f>
        <v>-123.643</v>
      </c>
      <c r="P56">
        <f>[5]DATA!P56</f>
        <v>-119.884</v>
      </c>
      <c r="Q56">
        <f>[5]DATA!Q56</f>
        <v>-116.282</v>
      </c>
      <c r="R56">
        <f>[5]DATA!R56</f>
        <v>-112.833</v>
      </c>
      <c r="S56">
        <f>[5]DATA!S56</f>
        <v>-109.52500000000001</v>
      </c>
      <c r="T56">
        <f>[5]DATA!T56</f>
        <v>-106.352</v>
      </c>
      <c r="U56">
        <f>[5]DATA!U56</f>
        <v>-103.31100000000001</v>
      </c>
      <c r="V56" s="288">
        <f>[5]DATA!V56</f>
        <v>-100.393</v>
      </c>
      <c r="W56" s="288">
        <f>[5]DATA!W56</f>
        <v>-97.593000000000004</v>
      </c>
      <c r="X56" s="288">
        <f>[5]DATA!X56</f>
        <v>-94.903999999999996</v>
      </c>
      <c r="Y56" s="288">
        <f>[5]DATA!Y56</f>
        <v>-92.322999999999993</v>
      </c>
      <c r="Z56" s="288">
        <f>[5]DATA!Z56</f>
        <v>-89.843999999999994</v>
      </c>
      <c r="AA56" s="288">
        <f>[5]DATA!AA56</f>
        <v>-87.462000000000003</v>
      </c>
      <c r="AB56" s="288">
        <f>[5]DATA!AB56</f>
        <v>-85.173000000000002</v>
      </c>
      <c r="AC56" s="288">
        <f>[5]DATA!AC56</f>
        <v>-82.971999999999994</v>
      </c>
      <c r="AD56" s="288">
        <f>[5]DATA!AD56</f>
        <v>-80.855999999999995</v>
      </c>
      <c r="AE56" s="288">
        <f>[5]DATA!AE56</f>
        <v>-78.819999999999993</v>
      </c>
      <c r="AF56" s="288">
        <f>[5]DATA!AF56</f>
        <v>-76.861000000000004</v>
      </c>
      <c r="AG56" s="288">
        <f>[5]DATA!AG56</f>
        <v>-74.974999999999994</v>
      </c>
      <c r="AH56">
        <f>[5]DATA!AH56</f>
        <v>-73.159000000000006</v>
      </c>
      <c r="AI56">
        <f>[5]DATA!AI56</f>
        <v>-71.408000000000001</v>
      </c>
      <c r="AJ56">
        <f>[5]DATA!AJ56</f>
        <v>-69.722999999999999</v>
      </c>
      <c r="AK56">
        <f>[5]DATA!AK56</f>
        <v>-68.096999999999994</v>
      </c>
      <c r="AL56">
        <f>[5]DATA!AL56</f>
        <v>-66.53</v>
      </c>
      <c r="AM56">
        <f>[5]DATA!AM56</f>
        <v>-65.019000000000005</v>
      </c>
      <c r="AN56">
        <f>[5]DATA!AN56</f>
        <v>-63.56</v>
      </c>
      <c r="AO56">
        <f>[5]DATA!AO56</f>
        <v>-62.151000000000003</v>
      </c>
      <c r="AP56">
        <f>[5]DATA!AP56</f>
        <v>-60.792000000000002</v>
      </c>
      <c r="AQ56">
        <f>[5]DATA!AQ56</f>
        <v>-59.478000000000002</v>
      </c>
      <c r="AR56">
        <f>[5]DATA!AR56</f>
        <v>-58.207999999999998</v>
      </c>
      <c r="AS56">
        <f>[5]DATA!AS56</f>
        <v>-56.98</v>
      </c>
      <c r="AT56">
        <f>[5]DATA!AT56</f>
        <v>-55.792000000000002</v>
      </c>
      <c r="AU56">
        <f>[5]DATA!AU56</f>
        <v>-54.643000000000001</v>
      </c>
      <c r="AV56">
        <f>[5]DATA!AV56</f>
        <v>-53.531999999999996</v>
      </c>
      <c r="AW56">
        <f>[5]DATA!AW56</f>
        <v>-52.456000000000003</v>
      </c>
      <c r="AX56">
        <f>[5]DATA!AX56</f>
        <v>-51.414000000000001</v>
      </c>
      <c r="AY56">
        <f>[5]DATA!AY56</f>
        <v>-50.402999999999999</v>
      </c>
      <c r="AZ56">
        <f>[5]DATA!AZ56</f>
        <v>-49.423999999999999</v>
      </c>
      <c r="BA56">
        <f>[5]DATA!BA56</f>
        <v>-48.473999999999997</v>
      </c>
      <c r="BB56">
        <f>[5]DATA!BB56</f>
        <v>-47.552999999999997</v>
      </c>
      <c r="BC56">
        <f>[5]DATA!BC56</f>
        <v>-46.66</v>
      </c>
      <c r="BD56">
        <f>[5]DATA!BD56</f>
        <v>-45.792000000000002</v>
      </c>
      <c r="BE56">
        <f>[5]DATA!BE56</f>
        <v>-44.948999999999998</v>
      </c>
      <c r="BF56">
        <f>[5]DATA!BF56</f>
        <v>-44.131</v>
      </c>
      <c r="BG56">
        <f>[5]DATA!BG56</f>
        <v>-43.335000000000001</v>
      </c>
      <c r="BH56">
        <f>[5]DATA!BH56</f>
        <v>-42.561999999999998</v>
      </c>
      <c r="BI56">
        <f>[5]DATA!BI56</f>
        <v>-41.81</v>
      </c>
      <c r="BJ56">
        <f>[5]DATA!BJ56</f>
        <v>-41.078000000000003</v>
      </c>
      <c r="BK56">
        <f>[5]DATA!BK56</f>
        <v>-40.366999999999997</v>
      </c>
      <c r="BL56">
        <f>[5]DATA!BL56</f>
        <v>0</v>
      </c>
      <c r="BM56">
        <f>[5]DATA!BM56</f>
        <v>0</v>
      </c>
      <c r="BN56">
        <f>[5]DATA!BN56</f>
        <v>0</v>
      </c>
      <c r="BO56">
        <f>[5]DATA!BO56</f>
        <v>0</v>
      </c>
      <c r="BP56">
        <f>[5]DATA!BP56</f>
        <v>0</v>
      </c>
      <c r="BQ56">
        <f>[5]DATA!BQ56</f>
        <v>0</v>
      </c>
      <c r="BR56">
        <f>[5]DATA!BR56</f>
        <v>0</v>
      </c>
      <c r="BS56">
        <f>[5]DATA!BS56</f>
        <v>0</v>
      </c>
      <c r="BT56">
        <f>[5]DATA!BT56</f>
        <v>0</v>
      </c>
      <c r="BU56">
        <f>[5]DATA!BU56</f>
        <v>0</v>
      </c>
      <c r="BV56">
        <f>[5]DATA!BV56</f>
        <v>0</v>
      </c>
      <c r="BW56">
        <f>[5]DATA!BW56</f>
        <v>0</v>
      </c>
      <c r="BX56">
        <f>[5]DATA!BX56</f>
        <v>0</v>
      </c>
    </row>
    <row r="57" spans="1:76">
      <c r="A57" s="287" t="s">
        <v>888</v>
      </c>
      <c r="B57">
        <f>[5]DATA!B57</f>
        <v>25541.098335429517</v>
      </c>
      <c r="C57">
        <f>[5]DATA!C57</f>
        <v>28808.097312623107</v>
      </c>
      <c r="D57">
        <f>[5]DATA!D57</f>
        <v>31635.022417359924</v>
      </c>
      <c r="E57">
        <f>[5]DATA!E57</f>
        <v>25273.167004897565</v>
      </c>
      <c r="F57">
        <f>[5]DATA!F57</f>
        <v>29129.643505356336</v>
      </c>
      <c r="G57">
        <f>[5]DATA!G57</f>
        <v>27547.370154269422</v>
      </c>
      <c r="H57">
        <f>[5]DATA!H57</f>
        <v>20923.417614589289</v>
      </c>
      <c r="I57">
        <f>[5]DATA!I57</f>
        <v>20828.614494323385</v>
      </c>
      <c r="J57">
        <f>[5]DATA!J57</f>
        <v>20350.461130814288</v>
      </c>
      <c r="K57">
        <f>[5]DATA!K57</f>
        <v>20667.644183733366</v>
      </c>
      <c r="L57">
        <f>[5]DATA!L57</f>
        <v>19384.290020674758</v>
      </c>
      <c r="M57">
        <f>[5]DATA!M57</f>
        <v>18303.748569992364</v>
      </c>
      <c r="N57">
        <f>[5]DATA!N57</f>
        <v>19627.69742346121</v>
      </c>
      <c r="O57">
        <f>[5]DATA!O57</f>
        <v>23098.188760922396</v>
      </c>
      <c r="P57">
        <f>[5]DATA!P57</f>
        <v>24221.550781510494</v>
      </c>
      <c r="Q57">
        <f>[5]DATA!Q57</f>
        <v>24638.970065232948</v>
      </c>
      <c r="R57">
        <f>[5]DATA!R57</f>
        <v>25569.238406656168</v>
      </c>
      <c r="S57">
        <f>[5]DATA!S57</f>
        <v>27470.29820167497</v>
      </c>
      <c r="T57">
        <f>[5]DATA!T57</f>
        <v>26931.460630618523</v>
      </c>
      <c r="U57">
        <f>[5]DATA!U57</f>
        <v>26866.052901057308</v>
      </c>
      <c r="V57" s="288">
        <f>[5]DATA!V57</f>
        <v>26900.936972503288</v>
      </c>
      <c r="W57" s="288">
        <f>[5]DATA!W57</f>
        <v>26995.89130364994</v>
      </c>
      <c r="X57" s="288">
        <f>[5]DATA!X57</f>
        <v>29516.258026537351</v>
      </c>
      <c r="Y57" s="288">
        <f>[5]DATA!Y57</f>
        <v>31053.541335122492</v>
      </c>
      <c r="Z57" s="288">
        <f>[5]DATA!Z57</f>
        <v>32257.890129530893</v>
      </c>
      <c r="AA57" s="288">
        <f>[5]DATA!AA57</f>
        <v>33552.310706521021</v>
      </c>
      <c r="AB57" s="288">
        <f>[5]DATA!AB57</f>
        <v>33427.129523095813</v>
      </c>
      <c r="AC57" s="288">
        <f>[5]DATA!AC57</f>
        <v>34613.135257518574</v>
      </c>
      <c r="AD57" s="288">
        <f>[5]DATA!AD57</f>
        <v>32766.249883848221</v>
      </c>
      <c r="AE57" s="288">
        <f>[5]DATA!AE57</f>
        <v>32289.697776326644</v>
      </c>
      <c r="AF57" s="288">
        <f>[5]DATA!AF57</f>
        <v>32920.493951912824</v>
      </c>
      <c r="AG57" s="288">
        <f>[5]DATA!AG57</f>
        <v>33621.007933532281</v>
      </c>
      <c r="AH57">
        <f>[5]DATA!AH57</f>
        <v>17538.037247867243</v>
      </c>
      <c r="AI57">
        <f>[5]DATA!AI57</f>
        <v>18085.682602019133</v>
      </c>
      <c r="AJ57">
        <f>[5]DATA!AJ57</f>
        <v>18024.007936490198</v>
      </c>
      <c r="AK57">
        <f>[5]DATA!AK57</f>
        <v>17994.063050698303</v>
      </c>
      <c r="AL57">
        <f>[5]DATA!AL57</f>
        <v>19591.767456918558</v>
      </c>
      <c r="AM57">
        <f>[5]DATA!AM57</f>
        <v>19654.614469653898</v>
      </c>
      <c r="AN57">
        <f>[5]DATA!AN57</f>
        <v>21693.317070274639</v>
      </c>
      <c r="AO57">
        <f>[5]DATA!AO57</f>
        <v>21150.837715206599</v>
      </c>
      <c r="AP57">
        <f>[5]DATA!AP57</f>
        <v>20633.574732677982</v>
      </c>
      <c r="AQ57">
        <f>[5]DATA!AQ57</f>
        <v>21202.990974993147</v>
      </c>
      <c r="AR57">
        <f>[5]DATA!AR57</f>
        <v>22117.328756287032</v>
      </c>
      <c r="AS57">
        <f>[5]DATA!AS57</f>
        <v>23352.307784453948</v>
      </c>
      <c r="AT57">
        <f>[5]DATA!AT57</f>
        <v>24773.841685814259</v>
      </c>
      <c r="AU57">
        <f>[5]DATA!AU57</f>
        <v>26196.224620322195</v>
      </c>
      <c r="AV57">
        <f>[5]DATA!AV57</f>
        <v>28436.25753245506</v>
      </c>
      <c r="AW57">
        <f>[5]DATA!AW57</f>
        <v>30566.228259615185</v>
      </c>
      <c r="AX57">
        <f>[5]DATA!AX57</f>
        <v>29578.085456456025</v>
      </c>
      <c r="AY57">
        <f>[5]DATA!AY57</f>
        <v>30468.94300329269</v>
      </c>
      <c r="AZ57">
        <f>[5]DATA!AZ57</f>
        <v>30722.780029246376</v>
      </c>
      <c r="BA57">
        <f>[5]DATA!BA57</f>
        <v>27080.768126861909</v>
      </c>
      <c r="BB57">
        <f>[5]DATA!BB57</f>
        <v>26549.62722249479</v>
      </c>
      <c r="BC57">
        <f>[5]DATA!BC57</f>
        <v>26278.736346476882</v>
      </c>
      <c r="BD57">
        <f>[5]DATA!BD57</f>
        <v>26259.857883351451</v>
      </c>
      <c r="BE57">
        <f>[5]DATA!BE57</f>
        <v>17155.498181688978</v>
      </c>
      <c r="BF57">
        <f>[5]DATA!BF57</f>
        <v>17227.482442328983</v>
      </c>
      <c r="BG57">
        <f>[5]DATA!BG57</f>
        <v>17272.762695779002</v>
      </c>
      <c r="BH57">
        <f>[5]DATA!BH57</f>
        <v>16074.042643508852</v>
      </c>
      <c r="BI57">
        <f>[5]DATA!BI57</f>
        <v>16101.019011632419</v>
      </c>
      <c r="BJ57">
        <f>[5]DATA!BJ57</f>
        <v>18412.168729518682</v>
      </c>
      <c r="BK57">
        <f>[5]DATA!BK57</f>
        <v>19931.43157574346</v>
      </c>
      <c r="BL57">
        <f>[5]DATA!BL57</f>
        <v>0</v>
      </c>
      <c r="BM57">
        <f>[5]DATA!BM57</f>
        <v>0</v>
      </c>
      <c r="BN57">
        <f>[5]DATA!BN57</f>
        <v>0</v>
      </c>
      <c r="BO57">
        <f>[5]DATA!BO57</f>
        <v>0</v>
      </c>
      <c r="BP57">
        <f>[5]DATA!BP57</f>
        <v>0</v>
      </c>
      <c r="BQ57">
        <f>[5]DATA!BQ57</f>
        <v>0</v>
      </c>
      <c r="BR57">
        <f>[5]DATA!BR57</f>
        <v>0</v>
      </c>
      <c r="BS57">
        <f>[5]DATA!BS57</f>
        <v>0</v>
      </c>
      <c r="BT57">
        <f>[5]DATA!BT57</f>
        <v>0</v>
      </c>
      <c r="BU57">
        <f>[5]DATA!BU57</f>
        <v>0</v>
      </c>
      <c r="BV57">
        <f>[5]DATA!BV57</f>
        <v>0</v>
      </c>
      <c r="BW57">
        <f>[5]DATA!BW57</f>
        <v>0</v>
      </c>
      <c r="BX57">
        <f>[5]DATA!BX57</f>
        <v>0</v>
      </c>
    </row>
    <row r="58" spans="1:76">
      <c r="A58" s="287" t="s">
        <v>889</v>
      </c>
      <c r="B58">
        <f>[5]DATA!B58</f>
        <v>25541.098335429517</v>
      </c>
      <c r="C58">
        <f>[5]DATA!C58</f>
        <v>28773.994940876968</v>
      </c>
      <c r="D58">
        <f>[5]DATA!D58</f>
        <v>32144.621727628059</v>
      </c>
      <c r="E58">
        <f>[5]DATA!E58</f>
        <v>25512.323615844256</v>
      </c>
      <c r="F58">
        <f>[5]DATA!F58</f>
        <v>28944.503941078863</v>
      </c>
      <c r="G58">
        <f>[5]DATA!G58</f>
        <v>30440.434194928646</v>
      </c>
      <c r="H58">
        <f>[5]DATA!H58</f>
        <v>24705.007789757234</v>
      </c>
      <c r="I58">
        <f>[5]DATA!I58</f>
        <v>21253.397345122263</v>
      </c>
      <c r="J58">
        <f>[5]DATA!J58</f>
        <v>19382.792150080557</v>
      </c>
      <c r="K58">
        <f>[5]DATA!K58</f>
        <v>19555.363179878568</v>
      </c>
      <c r="L58">
        <f>[5]DATA!L58</f>
        <v>17458.434595731334</v>
      </c>
      <c r="M58">
        <f>[5]DATA!M58</f>
        <v>14153.607007251803</v>
      </c>
      <c r="N58">
        <f>[5]DATA!N58</f>
        <v>12300.678725750047</v>
      </c>
      <c r="O58">
        <f>[5]DATA!O58</f>
        <v>13473.527032608543</v>
      </c>
      <c r="P58">
        <f>[5]DATA!P58</f>
        <v>16683.36876654594</v>
      </c>
      <c r="Q58">
        <f>[5]DATA!Q58</f>
        <v>17996.46065176656</v>
      </c>
      <c r="R58">
        <f>[5]DATA!R58</f>
        <v>18608.092202720574</v>
      </c>
      <c r="S58">
        <f>[5]DATA!S58</f>
        <v>19655.139641705886</v>
      </c>
      <c r="T58">
        <f>[5]DATA!T58</f>
        <v>18496.805212456653</v>
      </c>
      <c r="U58">
        <f>[5]DATA!U58</f>
        <v>17468.787110444609</v>
      </c>
      <c r="V58" s="288">
        <f>[5]DATA!V58</f>
        <v>16433.313188106025</v>
      </c>
      <c r="W58" s="288">
        <f>[5]DATA!W58</f>
        <v>15193.676362703145</v>
      </c>
      <c r="X58" s="288">
        <f>[5]DATA!X58</f>
        <v>13179.029992353566</v>
      </c>
      <c r="Y58" s="288">
        <f>[5]DATA!Y58</f>
        <v>13680.687006842427</v>
      </c>
      <c r="Z58" s="288">
        <f>[5]DATA!Z58</f>
        <v>14308.815703140845</v>
      </c>
      <c r="AA58" s="288">
        <f>[5]DATA!AA58</f>
        <v>15423.450655569162</v>
      </c>
      <c r="AB58" s="288">
        <f>[5]DATA!AB58</f>
        <v>15527.484123482731</v>
      </c>
      <c r="AC58" s="288">
        <f>[5]DATA!AC58</f>
        <v>18673.819446977257</v>
      </c>
      <c r="AD58" s="288">
        <f>[5]DATA!AD58</f>
        <v>22461.322584033827</v>
      </c>
      <c r="AE58" s="288">
        <f>[5]DATA!AE58</f>
        <v>26668.215497168498</v>
      </c>
      <c r="AF58" s="288">
        <f>[5]DATA!AF58</f>
        <v>29826.138276870421</v>
      </c>
      <c r="AG58" s="288">
        <f>[5]DATA!AG58</f>
        <v>32310.111379121165</v>
      </c>
      <c r="AH58">
        <f>[5]DATA!AH58</f>
        <v>18501.787849669552</v>
      </c>
      <c r="AI58">
        <f>[5]DATA!AI58</f>
        <v>17905.521880496239</v>
      </c>
      <c r="AJ58">
        <f>[5]DATA!AJ58</f>
        <v>19120.71114018872</v>
      </c>
      <c r="AK58">
        <f>[5]DATA!AK58</f>
        <v>20453.72818688448</v>
      </c>
      <c r="AL58">
        <f>[5]DATA!AL58</f>
        <v>22632.436512352328</v>
      </c>
      <c r="AM58">
        <f>[5]DATA!AM58</f>
        <v>23671.533514723273</v>
      </c>
      <c r="AN58">
        <f>[5]DATA!AN58</f>
        <v>25814.788889474519</v>
      </c>
      <c r="AO58">
        <f>[5]DATA!AO58</f>
        <v>24322.628248077162</v>
      </c>
      <c r="AP58">
        <f>[5]DATA!AP58</f>
        <v>21991.551319812479</v>
      </c>
      <c r="AQ58">
        <f>[5]DATA!AQ58</f>
        <v>20854.078803334975</v>
      </c>
      <c r="AR58">
        <f>[5]DATA!AR58</f>
        <v>19729.87498939229</v>
      </c>
      <c r="AS58">
        <f>[5]DATA!AS58</f>
        <v>19638.58476894709</v>
      </c>
      <c r="AT58">
        <f>[5]DATA!AT58</f>
        <v>19966.491988829133</v>
      </c>
      <c r="AU58">
        <f>[5]DATA!AU58</f>
        <v>21125.617734000374</v>
      </c>
      <c r="AV58">
        <f>[5]DATA!AV58</f>
        <v>21413.367640542725</v>
      </c>
      <c r="AW58">
        <f>[5]DATA!AW58</f>
        <v>21533.265384768576</v>
      </c>
      <c r="AX58">
        <f>[5]DATA!AX58</f>
        <v>21512.377027161627</v>
      </c>
      <c r="AY58">
        <f>[5]DATA!AY58</f>
        <v>23719.695232035301</v>
      </c>
      <c r="AZ58">
        <f>[5]DATA!AZ58</f>
        <v>25727.407709386596</v>
      </c>
      <c r="BA58">
        <f>[5]DATA!BA58</f>
        <v>27198.474963402135</v>
      </c>
      <c r="BB58">
        <f>[5]DATA!BB58</f>
        <v>26743.706779321186</v>
      </c>
      <c r="BC58">
        <f>[5]DATA!BC58</f>
        <v>26205.25317301042</v>
      </c>
      <c r="BD58">
        <f>[5]DATA!BD58</f>
        <v>25642.013145685305</v>
      </c>
      <c r="BE58">
        <f>[5]DATA!BE58</f>
        <v>16256.468083196025</v>
      </c>
      <c r="BF58">
        <f>[5]DATA!BF58</f>
        <v>16232.133682809976</v>
      </c>
      <c r="BG58">
        <f>[5]DATA!BG58</f>
        <v>16243.805498555344</v>
      </c>
      <c r="BH58">
        <f>[5]DATA!BH58</f>
        <v>16063.000446285192</v>
      </c>
      <c r="BI58">
        <f>[5]DATA!BI58</f>
        <v>16075.55181440876</v>
      </c>
      <c r="BJ58">
        <f>[5]DATA!BJ58</f>
        <v>16094.436005961363</v>
      </c>
      <c r="BK58">
        <f>[5]DATA!BK58</f>
        <v>17636.577505154673</v>
      </c>
      <c r="BL58">
        <f>[5]DATA!BL58</f>
        <v>0</v>
      </c>
      <c r="BM58">
        <f>[5]DATA!BM58</f>
        <v>0</v>
      </c>
      <c r="BN58">
        <f>[5]DATA!BN58</f>
        <v>0</v>
      </c>
      <c r="BO58">
        <f>[5]DATA!BO58</f>
        <v>0</v>
      </c>
      <c r="BP58">
        <f>[5]DATA!BP58</f>
        <v>0</v>
      </c>
      <c r="BQ58">
        <f>[5]DATA!BQ58</f>
        <v>0</v>
      </c>
      <c r="BR58">
        <f>[5]DATA!BR58</f>
        <v>0</v>
      </c>
      <c r="BS58">
        <f>[5]DATA!BS58</f>
        <v>0</v>
      </c>
      <c r="BT58">
        <f>[5]DATA!BT58</f>
        <v>0</v>
      </c>
      <c r="BU58">
        <f>[5]DATA!BU58</f>
        <v>0</v>
      </c>
      <c r="BV58">
        <f>[5]DATA!BV58</f>
        <v>0</v>
      </c>
      <c r="BW58">
        <f>[5]DATA!BW58</f>
        <v>0</v>
      </c>
      <c r="BX58">
        <f>[5]DATA!BX58</f>
        <v>0</v>
      </c>
    </row>
    <row r="59" spans="1:76">
      <c r="A59" s="287" t="s">
        <v>890</v>
      </c>
      <c r="B59">
        <f>[5]DATA!B59</f>
        <v>25541.098335429517</v>
      </c>
      <c r="C59">
        <f>[5]DATA!C59</f>
        <v>28894.029228701031</v>
      </c>
      <c r="D59">
        <f>[5]DATA!D59</f>
        <v>31520.71215272673</v>
      </c>
      <c r="E59">
        <f>[5]DATA!E59</f>
        <v>22433.197986007057</v>
      </c>
      <c r="F59">
        <f>[5]DATA!F59</f>
        <v>23033.977733325668</v>
      </c>
      <c r="G59">
        <f>[5]DATA!G59</f>
        <v>22397.099606332082</v>
      </c>
      <c r="H59">
        <f>[5]DATA!H59</f>
        <v>18608.336793740185</v>
      </c>
      <c r="I59">
        <f>[5]DATA!I59</f>
        <v>15964.309676190123</v>
      </c>
      <c r="J59">
        <f>[5]DATA!J59</f>
        <v>11937.153063716709</v>
      </c>
      <c r="K59">
        <f>[5]DATA!K59</f>
        <v>11715.219476812399</v>
      </c>
      <c r="L59">
        <f>[5]DATA!L59</f>
        <v>11334.810516726371</v>
      </c>
      <c r="M59">
        <f>[5]DATA!M59</f>
        <v>9249.3311823167496</v>
      </c>
      <c r="N59">
        <f>[5]DATA!N59</f>
        <v>9416.7891889221519</v>
      </c>
      <c r="O59">
        <f>[5]DATA!O59</f>
        <v>9138.2016889772076</v>
      </c>
      <c r="P59">
        <f>[5]DATA!P59</f>
        <v>10567.620074896291</v>
      </c>
      <c r="Q59">
        <f>[5]DATA!Q59</f>
        <v>13219.83869158493</v>
      </c>
      <c r="R59">
        <f>[5]DATA!R59</f>
        <v>14566.652278670856</v>
      </c>
      <c r="S59">
        <f>[5]DATA!S59</f>
        <v>16102.242640329547</v>
      </c>
      <c r="T59">
        <f>[5]DATA!T59</f>
        <v>15561.668397946461</v>
      </c>
      <c r="U59">
        <f>[5]DATA!U59</f>
        <v>15507.948681458567</v>
      </c>
      <c r="V59" s="288">
        <f>[5]DATA!V59</f>
        <v>15866.61206435768</v>
      </c>
      <c r="W59" s="288">
        <f>[5]DATA!W59</f>
        <v>15957.044081708505</v>
      </c>
      <c r="X59" s="288">
        <f>[5]DATA!X59</f>
        <v>17903.409541697652</v>
      </c>
      <c r="Y59" s="288">
        <f>[5]DATA!Y59</f>
        <v>19483.110026670729</v>
      </c>
      <c r="Z59" s="288">
        <f>[5]DATA!Z59</f>
        <v>20949.732738474053</v>
      </c>
      <c r="AA59" s="288">
        <f>[5]DATA!AA59</f>
        <v>23063.393831526824</v>
      </c>
      <c r="AB59" s="288">
        <f>[5]DATA!AB59</f>
        <v>23884.286558046129</v>
      </c>
      <c r="AC59" s="288">
        <f>[5]DATA!AC59</f>
        <v>25930.93867519281</v>
      </c>
      <c r="AD59" s="288">
        <f>[5]DATA!AD59</f>
        <v>26568.072796364278</v>
      </c>
      <c r="AE59" s="288">
        <f>[5]DATA!AE59</f>
        <v>27488.305412446887</v>
      </c>
      <c r="AF59" s="288">
        <f>[5]DATA!AF59</f>
        <v>28783.959549966708</v>
      </c>
      <c r="AG59" s="288">
        <f>[5]DATA!AG59</f>
        <v>30421.18317451419</v>
      </c>
      <c r="AH59">
        <f>[5]DATA!AH59</f>
        <v>14740.339842195694</v>
      </c>
      <c r="AI59">
        <f>[5]DATA!AI59</f>
        <v>16034.468721936044</v>
      </c>
      <c r="AJ59">
        <f>[5]DATA!AJ59</f>
        <v>16018.982028820488</v>
      </c>
      <c r="AK59">
        <f>[5]DATA!AK59</f>
        <v>16281.558360943589</v>
      </c>
      <c r="AL59">
        <f>[5]DATA!AL59</f>
        <v>17684.034209437265</v>
      </c>
      <c r="AM59">
        <f>[5]DATA!AM59</f>
        <v>17730.015677967785</v>
      </c>
      <c r="AN59">
        <f>[5]DATA!AN59</f>
        <v>19751.378685261792</v>
      </c>
      <c r="AO59">
        <f>[5]DATA!AO59</f>
        <v>18901.200027545096</v>
      </c>
      <c r="AP59">
        <f>[5]DATA!AP59</f>
        <v>18331.629313864411</v>
      </c>
      <c r="AQ59">
        <f>[5]DATA!AQ59</f>
        <v>18848.553353249408</v>
      </c>
      <c r="AR59">
        <f>[5]DATA!AR59</f>
        <v>19699.319782924136</v>
      </c>
      <c r="AS59">
        <f>[5]DATA!AS59</f>
        <v>20875.8782592471</v>
      </c>
      <c r="AT59">
        <f>[5]DATA!AT59</f>
        <v>21958.159263460013</v>
      </c>
      <c r="AU59">
        <f>[5]DATA!AU59</f>
        <v>23021.985188606635</v>
      </c>
      <c r="AV59">
        <f>[5]DATA!AV59</f>
        <v>24882.708701438798</v>
      </c>
      <c r="AW59">
        <f>[5]DATA!AW59</f>
        <v>26650.413081841609</v>
      </c>
      <c r="AX59">
        <f>[5]DATA!AX59</f>
        <v>25532.829546849778</v>
      </c>
      <c r="AY59">
        <f>[5]DATA!AY59</f>
        <v>26029.862623577865</v>
      </c>
      <c r="AZ59">
        <f>[5]DATA!AZ59</f>
        <v>25867.878252890074</v>
      </c>
      <c r="BA59">
        <f>[5]DATA!BA59</f>
        <v>27437.552653893501</v>
      </c>
      <c r="BB59">
        <f>[5]DATA!BB59</f>
        <v>26910.262683243753</v>
      </c>
      <c r="BC59">
        <f>[5]DATA!BC59</f>
        <v>26644.509647825456</v>
      </c>
      <c r="BD59">
        <f>[5]DATA!BD59</f>
        <v>26632.297175272146</v>
      </c>
      <c r="BE59">
        <f>[5]DATA!BE59</f>
        <v>17532.478645873496</v>
      </c>
      <c r="BF59">
        <f>[5]DATA!BF59</f>
        <v>17609.167030509747</v>
      </c>
      <c r="BG59">
        <f>[5]DATA!BG59</f>
        <v>17660.267283959769</v>
      </c>
      <c r="BH59">
        <f>[5]DATA!BH59</f>
        <v>16066.127231689617</v>
      </c>
      <c r="BI59">
        <f>[5]DATA!BI59</f>
        <v>16094.911599813186</v>
      </c>
      <c r="BJ59">
        <f>[5]DATA!BJ59</f>
        <v>14357.995831530005</v>
      </c>
      <c r="BK59">
        <f>[5]DATA!BK59</f>
        <v>16519.434503286331</v>
      </c>
      <c r="BL59">
        <f>[5]DATA!BL59</f>
        <v>0</v>
      </c>
      <c r="BM59">
        <f>[5]DATA!BM59</f>
        <v>0</v>
      </c>
      <c r="BN59">
        <f>[5]DATA!BN59</f>
        <v>0</v>
      </c>
      <c r="BO59">
        <f>[5]DATA!BO59</f>
        <v>0</v>
      </c>
      <c r="BP59">
        <f>[5]DATA!BP59</f>
        <v>0</v>
      </c>
      <c r="BQ59">
        <f>[5]DATA!BQ59</f>
        <v>0</v>
      </c>
      <c r="BR59">
        <f>[5]DATA!BR59</f>
        <v>0</v>
      </c>
      <c r="BS59">
        <f>[5]DATA!BS59</f>
        <v>0</v>
      </c>
      <c r="BT59">
        <f>[5]DATA!BT59</f>
        <v>0</v>
      </c>
      <c r="BU59">
        <f>[5]DATA!BU59</f>
        <v>0</v>
      </c>
      <c r="BV59">
        <f>[5]DATA!BV59</f>
        <v>0</v>
      </c>
      <c r="BW59">
        <f>[5]DATA!BW59</f>
        <v>0</v>
      </c>
      <c r="BX59">
        <f>[5]DATA!BX59</f>
        <v>0</v>
      </c>
    </row>
    <row r="60" spans="1:76">
      <c r="A60" s="287" t="s">
        <v>891</v>
      </c>
      <c r="B60">
        <f>[5]DATA!B60</f>
        <v>25541.098335429517</v>
      </c>
      <c r="C60">
        <f>[5]DATA!C60</f>
        <v>28674.87538730555</v>
      </c>
      <c r="D60">
        <f>[5]DATA!D60</f>
        <v>33412.321555401482</v>
      </c>
      <c r="E60">
        <f>[5]DATA!E60</f>
        <v>25442.443734140343</v>
      </c>
      <c r="F60">
        <f>[5]DATA!F60</f>
        <v>26382.020543817467</v>
      </c>
      <c r="G60">
        <f>[5]DATA!G60</f>
        <v>25471.670396135687</v>
      </c>
      <c r="H60">
        <f>[5]DATA!H60</f>
        <v>21620.829287720575</v>
      </c>
      <c r="I60">
        <f>[5]DATA!I60</f>
        <v>21396.890379604891</v>
      </c>
      <c r="J60">
        <f>[5]DATA!J60</f>
        <v>17989.613746908002</v>
      </c>
      <c r="K60">
        <f>[5]DATA!K60</f>
        <v>14652.546743772797</v>
      </c>
      <c r="L60">
        <f>[5]DATA!L60</f>
        <v>13605.665517780624</v>
      </c>
      <c r="M60">
        <f>[5]DATA!M60</f>
        <v>12917.049962671292</v>
      </c>
      <c r="N60">
        <f>[5]DATA!N60</f>
        <v>11477.792321757033</v>
      </c>
      <c r="O60">
        <f>[5]DATA!O60</f>
        <v>10685.696897536083</v>
      </c>
      <c r="P60">
        <f>[5]DATA!P60</f>
        <v>10968.692887147732</v>
      </c>
      <c r="Q60">
        <f>[5]DATA!Q60</f>
        <v>12873.065427317746</v>
      </c>
      <c r="R60">
        <f>[5]DATA!R60</f>
        <v>16292.762076699559</v>
      </c>
      <c r="S60">
        <f>[5]DATA!S60</f>
        <v>19261.953097479225</v>
      </c>
      <c r="T60">
        <f>[5]DATA!T60</f>
        <v>19947.44349814322</v>
      </c>
      <c r="U60">
        <f>[5]DATA!U60</f>
        <v>20946.467997822794</v>
      </c>
      <c r="V60" s="288">
        <f>[5]DATA!V60</f>
        <v>21961.025680677245</v>
      </c>
      <c r="W60" s="288">
        <f>[5]DATA!W60</f>
        <v>22883.859664504234</v>
      </c>
      <c r="X60" s="288">
        <f>[5]DATA!X60</f>
        <v>24135.224948478153</v>
      </c>
      <c r="Y60" s="288">
        <f>[5]DATA!Y60</f>
        <v>24311.312467854117</v>
      </c>
      <c r="Z60" s="288">
        <f>[5]DATA!Z60</f>
        <v>24021.438979735452</v>
      </c>
      <c r="AA60" s="288">
        <f>[5]DATA!AA60</f>
        <v>22526.627687503158</v>
      </c>
      <c r="AB60" s="288">
        <f>[5]DATA!AB60</f>
        <v>22896.055821153157</v>
      </c>
      <c r="AC60" s="288">
        <f>[5]DATA!AC60</f>
        <v>26151.586567449649</v>
      </c>
      <c r="AD60" s="288">
        <f>[5]DATA!AD60</f>
        <v>29613.696674308096</v>
      </c>
      <c r="AE60" s="288">
        <f>[5]DATA!AE60</f>
        <v>33676.902112345488</v>
      </c>
      <c r="AF60" s="288">
        <f>[5]DATA!AF60</f>
        <v>37078.902658886254</v>
      </c>
      <c r="AG60" s="288">
        <f>[5]DATA!AG60</f>
        <v>39973.368846350189</v>
      </c>
      <c r="AH60">
        <f>[5]DATA!AH60</f>
        <v>27131.948461740449</v>
      </c>
      <c r="AI60">
        <f>[5]DATA!AI60</f>
        <v>27187.696962524373</v>
      </c>
      <c r="AJ60">
        <f>[5]DATA!AJ60</f>
        <v>28889.629596660365</v>
      </c>
      <c r="AK60">
        <f>[5]DATA!AK60</f>
        <v>30879.75683435455</v>
      </c>
      <c r="AL60">
        <f>[5]DATA!AL60</f>
        <v>33804.105447058537</v>
      </c>
      <c r="AM60">
        <f>[5]DATA!AM60</f>
        <v>35228.830775244831</v>
      </c>
      <c r="AN60">
        <f>[5]DATA!AN60</f>
        <v>37705.316797524189</v>
      </c>
      <c r="AO60">
        <f>[5]DATA!AO60</f>
        <v>36566.953678915255</v>
      </c>
      <c r="AP60">
        <f>[5]DATA!AP60</f>
        <v>35015.44548148301</v>
      </c>
      <c r="AQ60">
        <f>[5]DATA!AQ60</f>
        <v>34612.301312120333</v>
      </c>
      <c r="AR60">
        <f>[5]DATA!AR60</f>
        <v>34110.135257925358</v>
      </c>
      <c r="AS60">
        <f>[5]DATA!AS60</f>
        <v>34476.585755168184</v>
      </c>
      <c r="AT60">
        <f>[5]DATA!AT60</f>
        <v>35214.333938795367</v>
      </c>
      <c r="AU60">
        <f>[5]DATA!AU60</f>
        <v>36878.74959408852</v>
      </c>
      <c r="AV60">
        <f>[5]DATA!AV60</f>
        <v>37810.825839892714</v>
      </c>
      <c r="AW60">
        <f>[5]DATA!AW60</f>
        <v>38445.748452683292</v>
      </c>
      <c r="AX60">
        <f>[5]DATA!AX60</f>
        <v>38607.183701358648</v>
      </c>
      <c r="AY60">
        <f>[5]DATA!AY60</f>
        <v>41106.105402416841</v>
      </c>
      <c r="AZ60">
        <f>[5]DATA!AZ60</f>
        <v>43412.925149796756</v>
      </c>
      <c r="BA60">
        <f>[5]DATA!BA60</f>
        <v>27229.533127905652</v>
      </c>
      <c r="BB60">
        <f>[5]DATA!BB60</f>
        <v>26750.721932616943</v>
      </c>
      <c r="BC60">
        <f>[5]DATA!BC60</f>
        <v>26190.185387951391</v>
      </c>
      <c r="BD60">
        <f>[5]DATA!BD60</f>
        <v>25543.447641415441</v>
      </c>
      <c r="BE60">
        <f>[5]DATA!BE60</f>
        <v>16067.927271330875</v>
      </c>
      <c r="BF60">
        <f>[5]DATA!BF60</f>
        <v>15971.132837732923</v>
      </c>
      <c r="BG60">
        <f>[5]DATA!BG60</f>
        <v>15973.675653478291</v>
      </c>
      <c r="BH60">
        <f>[5]DATA!BH60</f>
        <v>16056.879601208138</v>
      </c>
      <c r="BI60">
        <f>[5]DATA!BI60</f>
        <v>16074.786969331708</v>
      </c>
      <c r="BJ60">
        <f>[5]DATA!BJ60</f>
        <v>18629.199602464574</v>
      </c>
      <c r="BK60">
        <f>[5]DATA!BK60</f>
        <v>18285.478006825368</v>
      </c>
      <c r="BL60">
        <f>[5]DATA!BL60</f>
        <v>0</v>
      </c>
      <c r="BM60">
        <f>[5]DATA!BM60</f>
        <v>0</v>
      </c>
      <c r="BN60">
        <f>[5]DATA!BN60</f>
        <v>0</v>
      </c>
      <c r="BO60">
        <f>[5]DATA!BO60</f>
        <v>0</v>
      </c>
      <c r="BP60">
        <f>[5]DATA!BP60</f>
        <v>0</v>
      </c>
      <c r="BQ60">
        <f>[5]DATA!BQ60</f>
        <v>0</v>
      </c>
      <c r="BR60">
        <f>[5]DATA!BR60</f>
        <v>0</v>
      </c>
      <c r="BS60">
        <f>[5]DATA!BS60</f>
        <v>0</v>
      </c>
      <c r="BT60">
        <f>[5]DATA!BT60</f>
        <v>0</v>
      </c>
      <c r="BU60">
        <f>[5]DATA!BU60</f>
        <v>0</v>
      </c>
      <c r="BV60">
        <f>[5]DATA!BV60</f>
        <v>0</v>
      </c>
      <c r="BW60">
        <f>[5]DATA!BW60</f>
        <v>0</v>
      </c>
      <c r="BX60">
        <f>[5]DATA!BX60</f>
        <v>0</v>
      </c>
    </row>
    <row r="61" spans="1:76">
      <c r="A61" s="287" t="s">
        <v>892</v>
      </c>
      <c r="B61">
        <f>[5]DATA!B61</f>
        <v>25541.098335429517</v>
      </c>
      <c r="C61">
        <f>[5]DATA!C61</f>
        <v>28827.105228701028</v>
      </c>
      <c r="D61">
        <f>[5]DATA!D61</f>
        <v>32479.761840341442</v>
      </c>
      <c r="E61">
        <f>[5]DATA!E61</f>
        <v>24667.412266746491</v>
      </c>
      <c r="F61">
        <f>[5]DATA!F61</f>
        <v>25183.506322949997</v>
      </c>
      <c r="G61">
        <f>[5]DATA!G61</f>
        <v>22236.596694003387</v>
      </c>
      <c r="H61">
        <f>[5]DATA!H61</f>
        <v>16205.232955517582</v>
      </c>
      <c r="I61">
        <f>[5]DATA!I61</f>
        <v>13574.462150158062</v>
      </c>
      <c r="J61">
        <f>[5]DATA!J61</f>
        <v>11904.45700664952</v>
      </c>
      <c r="K61">
        <f>[5]DATA!K61</f>
        <v>9122.3160906386493</v>
      </c>
      <c r="L61">
        <f>[5]DATA!L61</f>
        <v>8752.2986299400254</v>
      </c>
      <c r="M61">
        <f>[5]DATA!M61</f>
        <v>8598.4599285832937</v>
      </c>
      <c r="N61">
        <f>[5]DATA!N61</f>
        <v>9923.6204932379951</v>
      </c>
      <c r="O61">
        <f>[5]DATA!O61</f>
        <v>10693.565181679192</v>
      </c>
      <c r="P61">
        <f>[5]DATA!P61</f>
        <v>10846.452899198946</v>
      </c>
      <c r="Q61">
        <f>[5]DATA!Q61</f>
        <v>11450.892452742055</v>
      </c>
      <c r="R61">
        <f>[5]DATA!R61</f>
        <v>14803.670556923527</v>
      </c>
      <c r="S61">
        <f>[5]DATA!S61</f>
        <v>17939.601016299021</v>
      </c>
      <c r="T61">
        <f>[5]DATA!T61</f>
        <v>17816.649576475324</v>
      </c>
      <c r="U61">
        <f>[5]DATA!U61</f>
        <v>17407.60903614073</v>
      </c>
      <c r="V61" s="288">
        <f>[5]DATA!V61</f>
        <v>16245.844240224682</v>
      </c>
      <c r="W61" s="288">
        <f>[5]DATA!W61</f>
        <v>14565.076744777936</v>
      </c>
      <c r="X61" s="288">
        <f>[5]DATA!X61</f>
        <v>14072.26830456992</v>
      </c>
      <c r="Y61" s="288">
        <f>[5]DATA!Y61</f>
        <v>13898.047372977615</v>
      </c>
      <c r="Z61" s="288">
        <f>[5]DATA!Z61</f>
        <v>14144.052642446835</v>
      </c>
      <c r="AA61" s="288">
        <f>[5]DATA!AA61</f>
        <v>15167.149398854795</v>
      </c>
      <c r="AB61" s="288">
        <f>[5]DATA!AB61</f>
        <v>14473.0151636029</v>
      </c>
      <c r="AC61" s="288">
        <f>[5]DATA!AC61</f>
        <v>15214.763027425806</v>
      </c>
      <c r="AD61" s="288">
        <f>[5]DATA!AD61</f>
        <v>14818.566431037574</v>
      </c>
      <c r="AE61" s="288">
        <f>[5]DATA!AE61</f>
        <v>14879.736588265569</v>
      </c>
      <c r="AF61" s="288">
        <f>[5]DATA!AF61</f>
        <v>15238.97084199772</v>
      </c>
      <c r="AG61" s="288">
        <f>[5]DATA!AG61</f>
        <v>16371.749643288802</v>
      </c>
      <c r="AH61">
        <f>[5]DATA!AH61</f>
        <v>15200.922260461339</v>
      </c>
      <c r="AI61">
        <f>[5]DATA!AI61</f>
        <v>15922.368735475533</v>
      </c>
      <c r="AJ61">
        <f>[5]DATA!AJ61</f>
        <v>15918.734876650044</v>
      </c>
      <c r="AK61">
        <f>[5]DATA!AK61</f>
        <v>16086.69768589552</v>
      </c>
      <c r="AL61">
        <f>[5]DATA!AL61</f>
        <v>17616.223026245494</v>
      </c>
      <c r="AM61">
        <f>[5]DATA!AM61</f>
        <v>17624.955672931846</v>
      </c>
      <c r="AN61">
        <f>[5]DATA!AN61</f>
        <v>19635.128816626951</v>
      </c>
      <c r="AO61">
        <f>[5]DATA!AO61</f>
        <v>18779.428557300671</v>
      </c>
      <c r="AP61">
        <f>[5]DATA!AP61</f>
        <v>18198.718167922594</v>
      </c>
      <c r="AQ61">
        <f>[5]DATA!AQ61</f>
        <v>18713.223104939141</v>
      </c>
      <c r="AR61">
        <f>[5]DATA!AR61</f>
        <v>19590.417067522092</v>
      </c>
      <c r="AS61">
        <f>[5]DATA!AS61</f>
        <v>20767.458248554358</v>
      </c>
      <c r="AT61">
        <f>[5]DATA!AT61</f>
        <v>21861.683230018927</v>
      </c>
      <c r="AU61">
        <f>[5]DATA!AU61</f>
        <v>22943.374951080659</v>
      </c>
      <c r="AV61">
        <f>[5]DATA!AV61</f>
        <v>24874.56289334561</v>
      </c>
      <c r="AW61">
        <f>[5]DATA!AW61</f>
        <v>26669.135964600388</v>
      </c>
      <c r="AX61">
        <f>[5]DATA!AX61</f>
        <v>25610.646410029676</v>
      </c>
      <c r="AY61">
        <f>[5]DATA!AY61</f>
        <v>26457.335810210057</v>
      </c>
      <c r="AZ61">
        <f>[5]DATA!AZ61</f>
        <v>26656.51748391454</v>
      </c>
      <c r="BA61">
        <f>[5]DATA!BA61</f>
        <v>27264.585508031796</v>
      </c>
      <c r="BB61">
        <f>[5]DATA!BB61</f>
        <v>26747.898742921258</v>
      </c>
      <c r="BC61">
        <f>[5]DATA!BC61</f>
        <v>26492.32690009382</v>
      </c>
      <c r="BD61">
        <f>[5]DATA!BD61</f>
        <v>26478.569000697193</v>
      </c>
      <c r="BE61">
        <f>[5]DATA!BE61</f>
        <v>17380.479393042657</v>
      </c>
      <c r="BF61">
        <f>[5]DATA!BF61</f>
        <v>17456.216666022057</v>
      </c>
      <c r="BG61">
        <f>[5]DATA!BG61</f>
        <v>17494.492919472079</v>
      </c>
      <c r="BH61">
        <f>[5]DATA!BH61</f>
        <v>16066.934867201928</v>
      </c>
      <c r="BI61">
        <f>[5]DATA!BI61</f>
        <v>16086.903235325497</v>
      </c>
      <c r="BJ61">
        <f>[5]DATA!BJ61</f>
        <v>18101.585261359523</v>
      </c>
      <c r="BK61">
        <f>[5]DATA!BK61</f>
        <v>21055.908623935993</v>
      </c>
      <c r="BL61">
        <f>[5]DATA!BL61</f>
        <v>0</v>
      </c>
      <c r="BM61">
        <f>[5]DATA!BM61</f>
        <v>0</v>
      </c>
      <c r="BN61">
        <f>[5]DATA!BN61</f>
        <v>0</v>
      </c>
      <c r="BO61">
        <f>[5]DATA!BO61</f>
        <v>0</v>
      </c>
      <c r="BP61">
        <f>[5]DATA!BP61</f>
        <v>0</v>
      </c>
      <c r="BQ61">
        <f>[5]DATA!BQ61</f>
        <v>0</v>
      </c>
      <c r="BR61">
        <f>[5]DATA!BR61</f>
        <v>0</v>
      </c>
      <c r="BS61">
        <f>[5]DATA!BS61</f>
        <v>0</v>
      </c>
      <c r="BT61">
        <f>[5]DATA!BT61</f>
        <v>0</v>
      </c>
      <c r="BU61">
        <f>[5]DATA!BU61</f>
        <v>0</v>
      </c>
      <c r="BV61">
        <f>[5]DATA!BV61</f>
        <v>0</v>
      </c>
      <c r="BW61">
        <f>[5]DATA!BW61</f>
        <v>0</v>
      </c>
      <c r="BX61">
        <f>[5]DATA!BX61</f>
        <v>0</v>
      </c>
    </row>
    <row r="62" spans="1:76">
      <c r="A62" s="287" t="s">
        <v>893</v>
      </c>
      <c r="B62">
        <f>[5]DATA!B62</f>
        <v>19439.769</v>
      </c>
      <c r="C62">
        <f>[5]DATA!C62</f>
        <v>19219.401000000002</v>
      </c>
      <c r="D62">
        <f>[5]DATA!D62</f>
        <v>19034.186000000002</v>
      </c>
      <c r="E62">
        <f>[5]DATA!E62</f>
        <v>18855.178</v>
      </c>
      <c r="F62">
        <f>[5]DATA!F62</f>
        <v>18682.103999999999</v>
      </c>
      <c r="G62">
        <f>[5]DATA!G62</f>
        <v>18514.705999999998</v>
      </c>
      <c r="H62">
        <f>[5]DATA!H62</f>
        <v>18352.736000000001</v>
      </c>
      <c r="I62">
        <f>[5]DATA!I62</f>
        <v>18195.958999999999</v>
      </c>
      <c r="J62">
        <f>[5]DATA!J62</f>
        <v>18044.152999999998</v>
      </c>
      <c r="K62">
        <f>[5]DATA!K62</f>
        <v>17897.103999999999</v>
      </c>
      <c r="L62">
        <f>[5]DATA!L62</f>
        <v>17754.61</v>
      </c>
      <c r="M62">
        <f>[5]DATA!M62</f>
        <v>17616.478999999999</v>
      </c>
      <c r="N62">
        <f>[5]DATA!N62</f>
        <v>17482.526999999998</v>
      </c>
      <c r="O62">
        <f>[5]DATA!O62</f>
        <v>17352.579000000002</v>
      </c>
      <c r="P62">
        <f>[5]DATA!P62</f>
        <v>17226.469000000001</v>
      </c>
      <c r="Q62">
        <f>[5]DATA!Q62</f>
        <v>17104.038</v>
      </c>
      <c r="R62">
        <f>[5]DATA!R62</f>
        <v>16985.133999999998</v>
      </c>
      <c r="S62">
        <f>[5]DATA!S62</f>
        <v>16869.613000000001</v>
      </c>
      <c r="T62">
        <f>[5]DATA!T62</f>
        <v>16757.34</v>
      </c>
      <c r="U62">
        <f>[5]DATA!U62</f>
        <v>16648.183000000001</v>
      </c>
      <c r="V62" s="288">
        <f>[5]DATA!V62</f>
        <v>16542.016</v>
      </c>
      <c r="W62" s="288">
        <f>[5]DATA!W62</f>
        <v>16438.722000000002</v>
      </c>
      <c r="X62" s="288">
        <f>[5]DATA!X62</f>
        <v>16338.188</v>
      </c>
      <c r="Y62" s="288">
        <f>[5]DATA!Y62</f>
        <v>16240.306</v>
      </c>
      <c r="Z62" s="288">
        <f>[5]DATA!Z62</f>
        <v>16144.973</v>
      </c>
      <c r="AA62" s="288">
        <f>[5]DATA!AA62</f>
        <v>16052.09</v>
      </c>
      <c r="AB62" s="288">
        <f>[5]DATA!AB62</f>
        <v>15961.563</v>
      </c>
      <c r="AC62" s="288">
        <f>[5]DATA!AC62</f>
        <v>15873.303</v>
      </c>
      <c r="AD62" s="288">
        <f>[5]DATA!AD62</f>
        <v>15787.227000000001</v>
      </c>
      <c r="AE62" s="288">
        <f>[5]DATA!AE62</f>
        <v>15703.252</v>
      </c>
      <c r="AF62" s="288">
        <f>[5]DATA!AF62</f>
        <v>15621.3</v>
      </c>
      <c r="AG62" s="288">
        <f>[5]DATA!AG62</f>
        <v>15541.298000000001</v>
      </c>
      <c r="AH62">
        <f>[5]DATA!AH62</f>
        <v>15463.174999999999</v>
      </c>
      <c r="AI62">
        <f>[5]DATA!AI62</f>
        <v>15386.864</v>
      </c>
      <c r="AJ62">
        <f>[5]DATA!AJ62</f>
        <v>15312.3</v>
      </c>
      <c r="AK62">
        <f>[5]DATA!AK62</f>
        <v>15239.422</v>
      </c>
      <c r="AL62">
        <f>[5]DATA!AL62</f>
        <v>15168.171</v>
      </c>
      <c r="AM62">
        <f>[5]DATA!AM62</f>
        <v>15098.49</v>
      </c>
      <c r="AN62">
        <f>[5]DATA!AN62</f>
        <v>15030.325999999999</v>
      </c>
      <c r="AO62">
        <f>[5]DATA!AO62</f>
        <v>14963.628000000001</v>
      </c>
      <c r="AP62">
        <f>[5]DATA!AP62</f>
        <v>14898.347</v>
      </c>
      <c r="AQ62">
        <f>[5]DATA!AQ62</f>
        <v>14834.436</v>
      </c>
      <c r="AR62">
        <f>[5]DATA!AR62</f>
        <v>14771.85</v>
      </c>
      <c r="AS62">
        <f>[5]DATA!AS62</f>
        <v>14710.548000000001</v>
      </c>
      <c r="AT62">
        <f>[5]DATA!AT62</f>
        <v>14650.486999999999</v>
      </c>
      <c r="AU62">
        <f>[5]DATA!AU62</f>
        <v>14591.628000000001</v>
      </c>
      <c r="AV62">
        <f>[5]DATA!AV62</f>
        <v>14533.933000000001</v>
      </c>
      <c r="AW62">
        <f>[5]DATA!AW62</f>
        <v>14477.367</v>
      </c>
      <c r="AX62">
        <f>[5]DATA!AX62</f>
        <v>14421.894</v>
      </c>
      <c r="AY62">
        <f>[5]DATA!AY62</f>
        <v>14367.482</v>
      </c>
      <c r="AZ62">
        <f>[5]DATA!AZ62</f>
        <v>14314.099</v>
      </c>
      <c r="BA62">
        <f>[5]DATA!BA62</f>
        <v>14261.716</v>
      </c>
      <c r="BB62">
        <f>[5]DATA!BB62</f>
        <v>14210.302</v>
      </c>
      <c r="BC62">
        <f>[5]DATA!BC62</f>
        <v>14159.831</v>
      </c>
      <c r="BD62">
        <f>[5]DATA!BD62</f>
        <v>14110.275</v>
      </c>
      <c r="BE62">
        <f>[5]DATA!BE62</f>
        <v>14061.608</v>
      </c>
      <c r="BF62">
        <f>[5]DATA!BF62</f>
        <v>14013.806</v>
      </c>
      <c r="BG62">
        <f>[5]DATA!BG62</f>
        <v>13966.846</v>
      </c>
      <c r="BH62">
        <f>[5]DATA!BH62</f>
        <v>13920.704</v>
      </c>
      <c r="BI62">
        <f>[5]DATA!BI62</f>
        <v>13875.359</v>
      </c>
      <c r="BJ62">
        <f>[5]DATA!BJ62</f>
        <v>13830.79</v>
      </c>
      <c r="BK62">
        <f>[5]DATA!BK62</f>
        <v>13786.977000000001</v>
      </c>
      <c r="BL62">
        <f>[5]DATA!BL62</f>
        <v>0</v>
      </c>
      <c r="BM62">
        <f>[5]DATA!BM62</f>
        <v>0</v>
      </c>
      <c r="BN62">
        <f>[5]DATA!BN62</f>
        <v>0</v>
      </c>
      <c r="BO62">
        <f>[5]DATA!BO62</f>
        <v>0</v>
      </c>
      <c r="BP62">
        <f>[5]DATA!BP62</f>
        <v>0</v>
      </c>
      <c r="BQ62">
        <f>[5]DATA!BQ62</f>
        <v>0</v>
      </c>
      <c r="BR62">
        <f>[5]DATA!BR62</f>
        <v>0</v>
      </c>
      <c r="BS62">
        <f>[5]DATA!BS62</f>
        <v>0</v>
      </c>
      <c r="BT62">
        <f>[5]DATA!BT62</f>
        <v>0</v>
      </c>
      <c r="BU62">
        <f>[5]DATA!BU62</f>
        <v>0</v>
      </c>
      <c r="BV62">
        <f>[5]DATA!BV62</f>
        <v>0</v>
      </c>
      <c r="BW62">
        <f>[5]DATA!BW62</f>
        <v>0</v>
      </c>
      <c r="BX62">
        <f>[5]DATA!BX62</f>
        <v>0</v>
      </c>
    </row>
    <row r="63" spans="1:76">
      <c r="A63" s="287" t="s">
        <v>894</v>
      </c>
      <c r="B63">
        <f>[5]DATA!B63</f>
        <v>20035.171999999999</v>
      </c>
      <c r="C63">
        <f>[5]DATA!C63</f>
        <v>19822.135999999999</v>
      </c>
      <c r="D63">
        <f>[5]DATA!D63</f>
        <v>19644.162</v>
      </c>
      <c r="E63">
        <f>[5]DATA!E63</f>
        <v>19472.304</v>
      </c>
      <c r="F63">
        <f>[5]DATA!F63</f>
        <v>19306.291000000001</v>
      </c>
      <c r="G63">
        <f>[5]DATA!G63</f>
        <v>19145.865000000002</v>
      </c>
      <c r="H63">
        <f>[5]DATA!H63</f>
        <v>18990.78</v>
      </c>
      <c r="I63">
        <f>[5]DATA!I63</f>
        <v>18840.802</v>
      </c>
      <c r="J63">
        <f>[5]DATA!J63</f>
        <v>18695.710999999999</v>
      </c>
      <c r="K63">
        <f>[5]DATA!K63</f>
        <v>18555.292000000001</v>
      </c>
      <c r="L63">
        <f>[5]DATA!L63</f>
        <v>18419.346000000001</v>
      </c>
      <c r="M63">
        <f>[5]DATA!M63</f>
        <v>18287.68</v>
      </c>
      <c r="N63">
        <f>[5]DATA!N63</f>
        <v>18160.112000000001</v>
      </c>
      <c r="O63">
        <f>[5]DATA!O63</f>
        <v>18036.469000000001</v>
      </c>
      <c r="P63">
        <f>[5]DATA!P63</f>
        <v>17916.584999999999</v>
      </c>
      <c r="Q63">
        <f>[5]DATA!Q63</f>
        <v>17800.303</v>
      </c>
      <c r="R63">
        <f>[5]DATA!R63</f>
        <v>17687.47</v>
      </c>
      <c r="S63">
        <f>[5]DATA!S63</f>
        <v>17577.945</v>
      </c>
      <c r="T63">
        <f>[5]DATA!T63</f>
        <v>17471.593000000001</v>
      </c>
      <c r="U63">
        <f>[5]DATA!U63</f>
        <v>17368.281999999999</v>
      </c>
      <c r="V63" s="288">
        <f>[5]DATA!V63</f>
        <v>17267.888999999999</v>
      </c>
      <c r="W63" s="288">
        <f>[5]DATA!W63</f>
        <v>17170.295999999998</v>
      </c>
      <c r="X63" s="288">
        <f>[5]DATA!X63</f>
        <v>17075.392</v>
      </c>
      <c r="Y63" s="288">
        <f>[5]DATA!Y63</f>
        <v>16983.069</v>
      </c>
      <c r="Z63" s="288">
        <f>[5]DATA!Z63</f>
        <v>16893.224999999999</v>
      </c>
      <c r="AA63" s="288">
        <f>[5]DATA!AA63</f>
        <v>16805.762999999999</v>
      </c>
      <c r="AB63" s="288">
        <f>[5]DATA!AB63</f>
        <v>16720.59</v>
      </c>
      <c r="AC63" s="288">
        <f>[5]DATA!AC63</f>
        <v>16637.617999999999</v>
      </c>
      <c r="AD63" s="288">
        <f>[5]DATA!AD63</f>
        <v>16556.761999999999</v>
      </c>
      <c r="AE63" s="288">
        <f>[5]DATA!AE63</f>
        <v>16477.941999999999</v>
      </c>
      <c r="AF63" s="288">
        <f>[5]DATA!AF63</f>
        <v>16401.080999999998</v>
      </c>
      <c r="AG63" s="288">
        <f>[5]DATA!AG63</f>
        <v>16326.106</v>
      </c>
      <c r="AH63">
        <f>[5]DATA!AH63</f>
        <v>16252.947</v>
      </c>
      <c r="AI63">
        <f>[5]DATA!AI63</f>
        <v>16181.539000000001</v>
      </c>
      <c r="AJ63">
        <f>[5]DATA!AJ63</f>
        <v>16111.816000000001</v>
      </c>
      <c r="AK63">
        <f>[5]DATA!AK63</f>
        <v>16043.718999999999</v>
      </c>
      <c r="AL63">
        <f>[5]DATA!AL63</f>
        <v>15977.189</v>
      </c>
      <c r="AM63">
        <f>[5]DATA!AM63</f>
        <v>15912.17</v>
      </c>
      <c r="AN63">
        <f>[5]DATA!AN63</f>
        <v>15848.61</v>
      </c>
      <c r="AO63">
        <f>[5]DATA!AO63</f>
        <v>15786.459000000001</v>
      </c>
      <c r="AP63">
        <f>[5]DATA!AP63</f>
        <v>15725.666999999999</v>
      </c>
      <c r="AQ63">
        <f>[5]DATA!AQ63</f>
        <v>15666.189</v>
      </c>
      <c r="AR63">
        <f>[5]DATA!AR63</f>
        <v>15607.981</v>
      </c>
      <c r="AS63">
        <f>[5]DATA!AS63</f>
        <v>15551.001</v>
      </c>
      <c r="AT63">
        <f>[5]DATA!AT63</f>
        <v>15495.209000000001</v>
      </c>
      <c r="AU63">
        <f>[5]DATA!AU63</f>
        <v>15440.566000000001</v>
      </c>
      <c r="AV63">
        <f>[5]DATA!AV63</f>
        <v>15387.034</v>
      </c>
      <c r="AW63">
        <f>[5]DATA!AW63</f>
        <v>15334.578</v>
      </c>
      <c r="AX63">
        <f>[5]DATA!AX63</f>
        <v>15283.164000000001</v>
      </c>
      <c r="AY63">
        <f>[5]DATA!AY63</f>
        <v>15232.761</v>
      </c>
      <c r="AZ63">
        <f>[5]DATA!AZ63</f>
        <v>15183.337</v>
      </c>
      <c r="BA63">
        <f>[5]DATA!BA63</f>
        <v>15134.862999999999</v>
      </c>
      <c r="BB63">
        <f>[5]DATA!BB63</f>
        <v>15087.31</v>
      </c>
      <c r="BC63">
        <f>[5]DATA!BC63</f>
        <v>15040.65</v>
      </c>
      <c r="BD63">
        <f>[5]DATA!BD63</f>
        <v>14994.858</v>
      </c>
      <c r="BE63">
        <f>[5]DATA!BE63</f>
        <v>14949.909</v>
      </c>
      <c r="BF63">
        <f>[5]DATA!BF63</f>
        <v>14905.778</v>
      </c>
      <c r="BG63">
        <f>[5]DATA!BG63</f>
        <v>14862.442999999999</v>
      </c>
      <c r="BH63">
        <f>[5]DATA!BH63</f>
        <v>14819.880999999999</v>
      </c>
      <c r="BI63">
        <f>[5]DATA!BI63</f>
        <v>14778.071</v>
      </c>
      <c r="BJ63">
        <f>[5]DATA!BJ63</f>
        <v>14736.993</v>
      </c>
      <c r="BK63">
        <f>[5]DATA!BK63</f>
        <v>14696.626</v>
      </c>
      <c r="BL63">
        <f>[5]DATA!BL63</f>
        <v>0</v>
      </c>
      <c r="BM63">
        <f>[5]DATA!BM63</f>
        <v>0</v>
      </c>
      <c r="BN63">
        <f>[5]DATA!BN63</f>
        <v>0</v>
      </c>
      <c r="BO63">
        <f>[5]DATA!BO63</f>
        <v>0</v>
      </c>
      <c r="BP63">
        <f>[5]DATA!BP63</f>
        <v>0</v>
      </c>
      <c r="BQ63">
        <f>[5]DATA!BQ63</f>
        <v>0</v>
      </c>
      <c r="BR63">
        <f>[5]DATA!BR63</f>
        <v>0</v>
      </c>
      <c r="BS63">
        <f>[5]DATA!BS63</f>
        <v>0</v>
      </c>
      <c r="BT63">
        <f>[5]DATA!BT63</f>
        <v>0</v>
      </c>
      <c r="BU63">
        <f>[5]DATA!BU63</f>
        <v>0</v>
      </c>
      <c r="BV63">
        <f>[5]DATA!BV63</f>
        <v>0</v>
      </c>
      <c r="BW63">
        <f>[5]DATA!BW63</f>
        <v>0</v>
      </c>
      <c r="BX63">
        <f>[5]DATA!BX63</f>
        <v>0</v>
      </c>
    </row>
    <row r="64" spans="1:76">
      <c r="A64" s="287" t="s">
        <v>895</v>
      </c>
      <c r="B64">
        <f>[5]DATA!B64</f>
        <v>21222.537</v>
      </c>
      <c r="C64">
        <f>[5]DATA!C64</f>
        <v>21015</v>
      </c>
      <c r="D64">
        <f>[5]DATA!D64</f>
        <v>20842.456999999999</v>
      </c>
      <c r="E64">
        <f>[5]DATA!E64</f>
        <v>20675.960999999999</v>
      </c>
      <c r="F64">
        <f>[5]DATA!F64</f>
        <v>20515.242999999999</v>
      </c>
      <c r="G64">
        <f>[5]DATA!G64</f>
        <v>20360.045999999998</v>
      </c>
      <c r="H64">
        <f>[5]DATA!H64</f>
        <v>20210.125</v>
      </c>
      <c r="I64">
        <f>[5]DATA!I64</f>
        <v>20065.246999999999</v>
      </c>
      <c r="J64">
        <f>[5]DATA!J64</f>
        <v>19925.190999999999</v>
      </c>
      <c r="K64">
        <f>[5]DATA!K64</f>
        <v>19789.744999999999</v>
      </c>
      <c r="L64">
        <f>[5]DATA!L64</f>
        <v>19658.71</v>
      </c>
      <c r="M64">
        <f>[5]DATA!M64</f>
        <v>19531.894</v>
      </c>
      <c r="N64">
        <f>[5]DATA!N64</f>
        <v>19409.115000000002</v>
      </c>
      <c r="O64">
        <f>[5]DATA!O64</f>
        <v>19290.2</v>
      </c>
      <c r="P64">
        <f>[5]DATA!P64</f>
        <v>19174.985000000001</v>
      </c>
      <c r="Q64">
        <f>[5]DATA!Q64</f>
        <v>19063.312999999998</v>
      </c>
      <c r="R64">
        <f>[5]DATA!R64</f>
        <v>18955.034</v>
      </c>
      <c r="S64">
        <f>[5]DATA!S64</f>
        <v>18850.005000000001</v>
      </c>
      <c r="T64">
        <f>[5]DATA!T64</f>
        <v>18748.093000000001</v>
      </c>
      <c r="U64">
        <f>[5]DATA!U64</f>
        <v>18649.167000000001</v>
      </c>
      <c r="V64" s="288">
        <f>[5]DATA!V64</f>
        <v>18553.103999999999</v>
      </c>
      <c r="W64" s="288">
        <f>[5]DATA!W64</f>
        <v>18459.788</v>
      </c>
      <c r="X64" s="288">
        <f>[5]DATA!X64</f>
        <v>18369.106</v>
      </c>
      <c r="Y64" s="288">
        <f>[5]DATA!Y64</f>
        <v>18280.953000000001</v>
      </c>
      <c r="Z64" s="288">
        <f>[5]DATA!Z64</f>
        <v>18195.226999999999</v>
      </c>
      <c r="AA64" s="288">
        <f>[5]DATA!AA64</f>
        <v>18111.830999999998</v>
      </c>
      <c r="AB64" s="288">
        <f>[5]DATA!AB64</f>
        <v>18030.672999999999</v>
      </c>
      <c r="AC64" s="288">
        <f>[5]DATA!AC64</f>
        <v>17951.665000000001</v>
      </c>
      <c r="AD64" s="288">
        <f>[5]DATA!AD64</f>
        <v>17874.724999999999</v>
      </c>
      <c r="AE64" s="288">
        <f>[5]DATA!AE64</f>
        <v>17799.771000000001</v>
      </c>
      <c r="AF64" s="288">
        <f>[5]DATA!AF64</f>
        <v>17726.727999999999</v>
      </c>
      <c r="AG64" s="288">
        <f>[5]DATA!AG64</f>
        <v>17655.524000000001</v>
      </c>
      <c r="AH64">
        <f>[5]DATA!AH64</f>
        <v>17586.089</v>
      </c>
      <c r="AI64">
        <f>[5]DATA!AI64</f>
        <v>17518.358</v>
      </c>
      <c r="AJ64">
        <f>[5]DATA!AJ64</f>
        <v>17452.266</v>
      </c>
      <c r="AK64">
        <f>[5]DATA!AK64</f>
        <v>17387.755000000001</v>
      </c>
      <c r="AL64">
        <f>[5]DATA!AL64</f>
        <v>17324.766</v>
      </c>
      <c r="AM64">
        <f>[5]DATA!AM64</f>
        <v>17263.243999999999</v>
      </c>
      <c r="AN64">
        <f>[5]DATA!AN64</f>
        <v>17203.136999999999</v>
      </c>
      <c r="AO64">
        <f>[5]DATA!AO64</f>
        <v>17144.395</v>
      </c>
      <c r="AP64">
        <f>[5]DATA!AP64</f>
        <v>17086.971000000001</v>
      </c>
      <c r="AQ64">
        <f>[5]DATA!AQ64</f>
        <v>17030.819</v>
      </c>
      <c r="AR64">
        <f>[5]DATA!AR64</f>
        <v>16975.894</v>
      </c>
      <c r="AS64">
        <f>[5]DATA!AS64</f>
        <v>16922.155999999999</v>
      </c>
      <c r="AT64">
        <f>[5]DATA!AT64</f>
        <v>16869.565999999999</v>
      </c>
      <c r="AU64">
        <f>[5]DATA!AU64</f>
        <v>16818.083999999999</v>
      </c>
      <c r="AV64">
        <f>[5]DATA!AV64</f>
        <v>16767.674999999999</v>
      </c>
      <c r="AW64">
        <f>[5]DATA!AW64</f>
        <v>16718.302</v>
      </c>
      <c r="AX64">
        <f>[5]DATA!AX64</f>
        <v>16669.933000000001</v>
      </c>
      <c r="AY64">
        <f>[5]DATA!AY64</f>
        <v>16622.536</v>
      </c>
      <c r="AZ64">
        <f>[5]DATA!AZ64</f>
        <v>16576.080999999998</v>
      </c>
      <c r="BA64">
        <f>[5]DATA!BA64</f>
        <v>16530.539000000001</v>
      </c>
      <c r="BB64">
        <f>[5]DATA!BB64</f>
        <v>16485.881000000001</v>
      </c>
      <c r="BC64">
        <f>[5]DATA!BC64</f>
        <v>16442.080000000002</v>
      </c>
      <c r="BD64">
        <f>[5]DATA!BD64</f>
        <v>16399.112000000001</v>
      </c>
      <c r="BE64">
        <f>[5]DATA!BE64</f>
        <v>16356.950999999999</v>
      </c>
      <c r="BF64">
        <f>[5]DATA!BF64</f>
        <v>16315.573</v>
      </c>
      <c r="BG64">
        <f>[5]DATA!BG64</f>
        <v>16274.956</v>
      </c>
      <c r="BH64">
        <f>[5]DATA!BH64</f>
        <v>16235.079</v>
      </c>
      <c r="BI64">
        <f>[5]DATA!BI64</f>
        <v>16195.92</v>
      </c>
      <c r="BJ64">
        <f>[5]DATA!BJ64</f>
        <v>16157.46</v>
      </c>
      <c r="BK64">
        <f>[5]DATA!BK64</f>
        <v>16119.679</v>
      </c>
      <c r="BL64">
        <f>[5]DATA!BL64</f>
        <v>0</v>
      </c>
      <c r="BM64">
        <f>[5]DATA!BM64</f>
        <v>0</v>
      </c>
      <c r="BN64">
        <f>[5]DATA!BN64</f>
        <v>0</v>
      </c>
      <c r="BO64">
        <f>[5]DATA!BO64</f>
        <v>0</v>
      </c>
      <c r="BP64">
        <f>[5]DATA!BP64</f>
        <v>0</v>
      </c>
      <c r="BQ64">
        <f>[5]DATA!BQ64</f>
        <v>0</v>
      </c>
      <c r="BR64">
        <f>[5]DATA!BR64</f>
        <v>0</v>
      </c>
      <c r="BS64">
        <f>[5]DATA!BS64</f>
        <v>0</v>
      </c>
      <c r="BT64">
        <f>[5]DATA!BT64</f>
        <v>0</v>
      </c>
      <c r="BU64">
        <f>[5]DATA!BU64</f>
        <v>0</v>
      </c>
      <c r="BV64">
        <f>[5]DATA!BV64</f>
        <v>0</v>
      </c>
      <c r="BW64">
        <f>[5]DATA!BW64</f>
        <v>0</v>
      </c>
      <c r="BX64">
        <f>[5]DATA!BX64</f>
        <v>0</v>
      </c>
    </row>
    <row r="65" spans="1:76">
      <c r="A65" s="287" t="s">
        <v>896</v>
      </c>
      <c r="B65">
        <f>[5]DATA!B65</f>
        <v>21522.704000000002</v>
      </c>
      <c r="C65">
        <f>[5]DATA!C65</f>
        <v>21315.167000000001</v>
      </c>
      <c r="D65">
        <f>[5]DATA!D65</f>
        <v>21142.624</v>
      </c>
      <c r="E65">
        <f>[5]DATA!E65</f>
        <v>20976.128000000001</v>
      </c>
      <c r="F65">
        <f>[5]DATA!F65</f>
        <v>20815.41</v>
      </c>
      <c r="G65">
        <f>[5]DATA!G65</f>
        <v>20660.213</v>
      </c>
      <c r="H65">
        <f>[5]DATA!H65</f>
        <v>20510.292000000001</v>
      </c>
      <c r="I65">
        <f>[5]DATA!I65</f>
        <v>20365.414000000001</v>
      </c>
      <c r="J65">
        <f>[5]DATA!J65</f>
        <v>20225.358</v>
      </c>
      <c r="K65">
        <f>[5]DATA!K65</f>
        <v>20089.912</v>
      </c>
      <c r="L65">
        <f>[5]DATA!L65</f>
        <v>19958.877</v>
      </c>
      <c r="M65">
        <f>[5]DATA!M65</f>
        <v>19832.061000000002</v>
      </c>
      <c r="N65">
        <f>[5]DATA!N65</f>
        <v>19709.281999999999</v>
      </c>
      <c r="O65">
        <f>[5]DATA!O65</f>
        <v>19590.366999999998</v>
      </c>
      <c r="P65">
        <f>[5]DATA!P65</f>
        <v>19475.151999999998</v>
      </c>
      <c r="Q65">
        <f>[5]DATA!Q65</f>
        <v>19363.48</v>
      </c>
      <c r="R65">
        <f>[5]DATA!R65</f>
        <v>19255.201000000001</v>
      </c>
      <c r="S65">
        <f>[5]DATA!S65</f>
        <v>19150.171999999999</v>
      </c>
      <c r="T65">
        <f>[5]DATA!T65</f>
        <v>19048.259999999998</v>
      </c>
      <c r="U65">
        <f>[5]DATA!U65</f>
        <v>18949.333999999999</v>
      </c>
      <c r="V65" s="288">
        <f>[5]DATA!V65</f>
        <v>18853.271000000001</v>
      </c>
      <c r="W65" s="288">
        <f>[5]DATA!W65</f>
        <v>18759.955000000002</v>
      </c>
      <c r="X65" s="288">
        <f>[5]DATA!X65</f>
        <v>18669.273000000001</v>
      </c>
      <c r="Y65" s="288">
        <f>[5]DATA!Y65</f>
        <v>18581.12</v>
      </c>
      <c r="Z65" s="288">
        <f>[5]DATA!Z65</f>
        <v>18495.394</v>
      </c>
      <c r="AA65" s="288">
        <f>[5]DATA!AA65</f>
        <v>18411.998</v>
      </c>
      <c r="AB65" s="288">
        <f>[5]DATA!AB65</f>
        <v>18330.84</v>
      </c>
      <c r="AC65" s="288">
        <f>[5]DATA!AC65</f>
        <v>18251.831999999999</v>
      </c>
      <c r="AD65" s="288">
        <f>[5]DATA!AD65</f>
        <v>18174.892</v>
      </c>
      <c r="AE65" s="288">
        <f>[5]DATA!AE65</f>
        <v>18099.937999999998</v>
      </c>
      <c r="AF65" s="288">
        <f>[5]DATA!AF65</f>
        <v>18026.895</v>
      </c>
      <c r="AG65" s="288">
        <f>[5]DATA!AG65</f>
        <v>17955.690999999999</v>
      </c>
      <c r="AH65">
        <f>[5]DATA!AH65</f>
        <v>17886.256000000001</v>
      </c>
      <c r="AI65">
        <f>[5]DATA!AI65</f>
        <v>17818.525000000001</v>
      </c>
      <c r="AJ65">
        <f>[5]DATA!AJ65</f>
        <v>17752.433000000001</v>
      </c>
      <c r="AK65">
        <f>[5]DATA!AK65</f>
        <v>17687.921999999999</v>
      </c>
      <c r="AL65">
        <f>[5]DATA!AL65</f>
        <v>17624.933000000001</v>
      </c>
      <c r="AM65">
        <f>[5]DATA!AM65</f>
        <v>17563.411</v>
      </c>
      <c r="AN65">
        <f>[5]DATA!AN65</f>
        <v>17503.304</v>
      </c>
      <c r="AO65">
        <f>[5]DATA!AO65</f>
        <v>17444.562000000002</v>
      </c>
      <c r="AP65">
        <f>[5]DATA!AP65</f>
        <v>17387.137999999999</v>
      </c>
      <c r="AQ65">
        <f>[5]DATA!AQ65</f>
        <v>17330.986000000001</v>
      </c>
      <c r="AR65">
        <f>[5]DATA!AR65</f>
        <v>17276.061000000002</v>
      </c>
      <c r="AS65">
        <f>[5]DATA!AS65</f>
        <v>17222.323</v>
      </c>
      <c r="AT65">
        <f>[5]DATA!AT65</f>
        <v>17169.733</v>
      </c>
      <c r="AU65">
        <f>[5]DATA!AU65</f>
        <v>17118.251</v>
      </c>
      <c r="AV65">
        <f>[5]DATA!AV65</f>
        <v>17067.842000000001</v>
      </c>
      <c r="AW65">
        <f>[5]DATA!AW65</f>
        <v>17018.469000000001</v>
      </c>
      <c r="AX65">
        <f>[5]DATA!AX65</f>
        <v>16970.099999999999</v>
      </c>
      <c r="AY65">
        <f>[5]DATA!AY65</f>
        <v>16922.703000000001</v>
      </c>
      <c r="AZ65">
        <f>[5]DATA!AZ65</f>
        <v>16876.248</v>
      </c>
      <c r="BA65">
        <f>[5]DATA!BA65</f>
        <v>16830.705999999998</v>
      </c>
      <c r="BB65">
        <f>[5]DATA!BB65</f>
        <v>16786.047999999999</v>
      </c>
      <c r="BC65">
        <f>[5]DATA!BC65</f>
        <v>16742.246999999999</v>
      </c>
      <c r="BD65">
        <f>[5]DATA!BD65</f>
        <v>16699.278999999999</v>
      </c>
      <c r="BE65">
        <f>[5]DATA!BE65</f>
        <v>16657.117999999999</v>
      </c>
      <c r="BF65">
        <f>[5]DATA!BF65</f>
        <v>16615.740000000002</v>
      </c>
      <c r="BG65">
        <f>[5]DATA!BG65</f>
        <v>16575.123</v>
      </c>
      <c r="BH65">
        <f>[5]DATA!BH65</f>
        <v>16535.245999999999</v>
      </c>
      <c r="BI65">
        <f>[5]DATA!BI65</f>
        <v>16496.087</v>
      </c>
      <c r="BJ65">
        <f>[5]DATA!BJ65</f>
        <v>16457.627</v>
      </c>
      <c r="BK65">
        <f>[5]DATA!BK65</f>
        <v>16419.846000000001</v>
      </c>
      <c r="BL65">
        <f>[5]DATA!BL65</f>
        <v>0</v>
      </c>
      <c r="BM65">
        <f>[5]DATA!BM65</f>
        <v>0</v>
      </c>
      <c r="BN65">
        <f>[5]DATA!BN65</f>
        <v>0</v>
      </c>
      <c r="BO65">
        <f>[5]DATA!BO65</f>
        <v>0</v>
      </c>
      <c r="BP65">
        <f>[5]DATA!BP65</f>
        <v>0</v>
      </c>
      <c r="BQ65">
        <f>[5]DATA!BQ65</f>
        <v>0</v>
      </c>
      <c r="BR65">
        <f>[5]DATA!BR65</f>
        <v>0</v>
      </c>
      <c r="BS65">
        <f>[5]DATA!BS65</f>
        <v>0</v>
      </c>
      <c r="BT65">
        <f>[5]DATA!BT65</f>
        <v>0</v>
      </c>
      <c r="BU65">
        <f>[5]DATA!BU65</f>
        <v>0</v>
      </c>
      <c r="BV65">
        <f>[5]DATA!BV65</f>
        <v>0</v>
      </c>
      <c r="BW65">
        <f>[5]DATA!BW65</f>
        <v>0</v>
      </c>
      <c r="BX65">
        <f>[5]DATA!BX65</f>
        <v>0</v>
      </c>
    </row>
    <row r="66" spans="1:76">
      <c r="A66" s="287" t="s">
        <v>897</v>
      </c>
      <c r="B66">
        <f>[5]DATA!B66</f>
        <v>20575.456999999999</v>
      </c>
      <c r="C66">
        <f>[5]DATA!C66</f>
        <v>20362.420999999998</v>
      </c>
      <c r="D66">
        <f>[5]DATA!D66</f>
        <v>20184.447</v>
      </c>
      <c r="E66">
        <f>[5]DATA!E66</f>
        <v>20012.589</v>
      </c>
      <c r="F66">
        <f>[5]DATA!F66</f>
        <v>19846.576000000001</v>
      </c>
      <c r="G66">
        <f>[5]DATA!G66</f>
        <v>19686.150000000001</v>
      </c>
      <c r="H66">
        <f>[5]DATA!H66</f>
        <v>19531.064999999999</v>
      </c>
      <c r="I66">
        <f>[5]DATA!I66</f>
        <v>19381.087</v>
      </c>
      <c r="J66">
        <f>[5]DATA!J66</f>
        <v>19235.995999999999</v>
      </c>
      <c r="K66">
        <f>[5]DATA!K66</f>
        <v>19095.577000000001</v>
      </c>
      <c r="L66">
        <f>[5]DATA!L66</f>
        <v>18959.631000000001</v>
      </c>
      <c r="M66">
        <f>[5]DATA!M66</f>
        <v>18827.965</v>
      </c>
      <c r="N66">
        <f>[5]DATA!N66</f>
        <v>18700.397000000001</v>
      </c>
      <c r="O66">
        <f>[5]DATA!O66</f>
        <v>18576.754000000001</v>
      </c>
      <c r="P66">
        <f>[5]DATA!P66</f>
        <v>18456.87</v>
      </c>
      <c r="Q66">
        <f>[5]DATA!Q66</f>
        <v>18340.588</v>
      </c>
      <c r="R66">
        <f>[5]DATA!R66</f>
        <v>18227.755000000001</v>
      </c>
      <c r="S66">
        <f>[5]DATA!S66</f>
        <v>18118.23</v>
      </c>
      <c r="T66">
        <f>[5]DATA!T66</f>
        <v>18011.878000000001</v>
      </c>
      <c r="U66">
        <f>[5]DATA!U66</f>
        <v>17908.566999999999</v>
      </c>
      <c r="V66" s="288">
        <f>[5]DATA!V66</f>
        <v>17808.173999999999</v>
      </c>
      <c r="W66" s="288">
        <f>[5]DATA!W66</f>
        <v>17710.580999999998</v>
      </c>
      <c r="X66" s="288">
        <f>[5]DATA!X66</f>
        <v>17615.677</v>
      </c>
      <c r="Y66" s="288">
        <f>[5]DATA!Y66</f>
        <v>17523.353999999999</v>
      </c>
      <c r="Z66" s="288">
        <f>[5]DATA!Z66</f>
        <v>17433.509999999998</v>
      </c>
      <c r="AA66" s="288">
        <f>[5]DATA!AA66</f>
        <v>17346.047999999999</v>
      </c>
      <c r="AB66" s="288">
        <f>[5]DATA!AB66</f>
        <v>17260.875</v>
      </c>
      <c r="AC66" s="288">
        <f>[5]DATA!AC66</f>
        <v>17177.902999999998</v>
      </c>
      <c r="AD66" s="288">
        <f>[5]DATA!AD66</f>
        <v>17097.046999999999</v>
      </c>
      <c r="AE66" s="288">
        <f>[5]DATA!AE66</f>
        <v>17018.226999999999</v>
      </c>
      <c r="AF66" s="288">
        <f>[5]DATA!AF66</f>
        <v>16941.366000000002</v>
      </c>
      <c r="AG66" s="288">
        <f>[5]DATA!AG66</f>
        <v>16866.391</v>
      </c>
      <c r="AH66">
        <f>[5]DATA!AH66</f>
        <v>16793.232</v>
      </c>
      <c r="AI66">
        <f>[5]DATA!AI66</f>
        <v>16721.824000000001</v>
      </c>
      <c r="AJ66">
        <f>[5]DATA!AJ66</f>
        <v>16652.100999999999</v>
      </c>
      <c r="AK66">
        <f>[5]DATA!AK66</f>
        <v>16584.004000000001</v>
      </c>
      <c r="AL66">
        <f>[5]DATA!AL66</f>
        <v>16517.473999999998</v>
      </c>
      <c r="AM66">
        <f>[5]DATA!AM66</f>
        <v>16452.455000000002</v>
      </c>
      <c r="AN66">
        <f>[5]DATA!AN66</f>
        <v>16388.895</v>
      </c>
      <c r="AO66">
        <f>[5]DATA!AO66</f>
        <v>16326.744000000001</v>
      </c>
      <c r="AP66">
        <f>[5]DATA!AP66</f>
        <v>16265.951999999999</v>
      </c>
      <c r="AQ66">
        <f>[5]DATA!AQ66</f>
        <v>16206.474</v>
      </c>
      <c r="AR66">
        <f>[5]DATA!AR66</f>
        <v>16148.266</v>
      </c>
      <c r="AS66">
        <f>[5]DATA!AS66</f>
        <v>16091.286</v>
      </c>
      <c r="AT66">
        <f>[5]DATA!AT66</f>
        <v>16035.494000000001</v>
      </c>
      <c r="AU66">
        <f>[5]DATA!AU66</f>
        <v>15980.851000000001</v>
      </c>
      <c r="AV66">
        <f>[5]DATA!AV66</f>
        <v>15927.319</v>
      </c>
      <c r="AW66">
        <f>[5]DATA!AW66</f>
        <v>15874.862999999999</v>
      </c>
      <c r="AX66">
        <f>[5]DATA!AX66</f>
        <v>15823.449000000001</v>
      </c>
      <c r="AY66">
        <f>[5]DATA!AY66</f>
        <v>15773.046</v>
      </c>
      <c r="AZ66">
        <f>[5]DATA!AZ66</f>
        <v>15723.621999999999</v>
      </c>
      <c r="BA66">
        <f>[5]DATA!BA66</f>
        <v>15675.147999999999</v>
      </c>
      <c r="BB66">
        <f>[5]DATA!BB66</f>
        <v>15627.594999999999</v>
      </c>
      <c r="BC66">
        <f>[5]DATA!BC66</f>
        <v>15580.934999999999</v>
      </c>
      <c r="BD66">
        <f>[5]DATA!BD66</f>
        <v>15535.143</v>
      </c>
      <c r="BE66">
        <f>[5]DATA!BE66</f>
        <v>15490.194</v>
      </c>
      <c r="BF66">
        <f>[5]DATA!BF66</f>
        <v>15446.063</v>
      </c>
      <c r="BG66">
        <f>[5]DATA!BG66</f>
        <v>15402.727999999999</v>
      </c>
      <c r="BH66">
        <f>[5]DATA!BH66</f>
        <v>15360.165999999999</v>
      </c>
      <c r="BI66">
        <f>[5]DATA!BI66</f>
        <v>15318.356</v>
      </c>
      <c r="BJ66">
        <f>[5]DATA!BJ66</f>
        <v>15277.278</v>
      </c>
      <c r="BK66">
        <f>[5]DATA!BK66</f>
        <v>15236.911</v>
      </c>
      <c r="BL66">
        <f>[5]DATA!BL66</f>
        <v>0</v>
      </c>
      <c r="BM66">
        <f>[5]DATA!BM66</f>
        <v>0</v>
      </c>
      <c r="BN66">
        <f>[5]DATA!BN66</f>
        <v>0</v>
      </c>
      <c r="BO66">
        <f>[5]DATA!BO66</f>
        <v>0</v>
      </c>
      <c r="BP66">
        <f>[5]DATA!BP66</f>
        <v>0</v>
      </c>
      <c r="BQ66">
        <f>[5]DATA!BQ66</f>
        <v>0</v>
      </c>
      <c r="BR66">
        <f>[5]DATA!BR66</f>
        <v>0</v>
      </c>
      <c r="BS66">
        <f>[5]DATA!BS66</f>
        <v>0</v>
      </c>
      <c r="BT66">
        <f>[5]DATA!BT66</f>
        <v>0</v>
      </c>
      <c r="BU66">
        <f>[5]DATA!BU66</f>
        <v>0</v>
      </c>
      <c r="BV66">
        <f>[5]DATA!BV66</f>
        <v>0</v>
      </c>
      <c r="BW66">
        <f>[5]DATA!BW66</f>
        <v>0</v>
      </c>
      <c r="BX66">
        <f>[5]DATA!BX66</f>
        <v>0</v>
      </c>
    </row>
    <row r="67" spans="1:76">
      <c r="A67" s="287" t="s">
        <v>898</v>
      </c>
      <c r="B67">
        <f>[5]DATA!B67</f>
        <v>48349</v>
      </c>
      <c r="C67">
        <f>[5]DATA!C67</f>
        <v>46345</v>
      </c>
      <c r="D67">
        <f>[5]DATA!D67</f>
        <v>43155</v>
      </c>
      <c r="E67">
        <f>[5]DATA!E67</f>
        <v>53140</v>
      </c>
      <c r="F67">
        <f>[5]DATA!F67</f>
        <v>52951</v>
      </c>
      <c r="G67">
        <f>[5]DATA!G67</f>
        <v>39420</v>
      </c>
      <c r="H67">
        <f>[5]DATA!H67</f>
        <v>39834</v>
      </c>
      <c r="I67">
        <f>[5]DATA!I67</f>
        <v>65978</v>
      </c>
      <c r="J67">
        <f>[5]DATA!J67</f>
        <v>71082</v>
      </c>
      <c r="K67">
        <f>[5]DATA!K67</f>
        <v>69476</v>
      </c>
      <c r="L67">
        <f>[5]DATA!L67</f>
        <v>56244</v>
      </c>
      <c r="M67">
        <f>[5]DATA!M67</f>
        <v>60924</v>
      </c>
      <c r="N67">
        <f>[5]DATA!N67</f>
        <v>79255</v>
      </c>
      <c r="O67">
        <f>[5]DATA!O67</f>
        <v>58118</v>
      </c>
      <c r="P67">
        <f>[5]DATA!P67</f>
        <v>49187</v>
      </c>
      <c r="Q67">
        <f>[5]DATA!Q67</f>
        <v>46863</v>
      </c>
      <c r="R67">
        <f>[5]DATA!R67</f>
        <v>47605</v>
      </c>
      <c r="S67">
        <f>[5]DATA!S67</f>
        <v>50349</v>
      </c>
      <c r="T67">
        <f>[5]DATA!T67</f>
        <v>52561</v>
      </c>
      <c r="U67">
        <f>[5]DATA!U67</f>
        <v>54733</v>
      </c>
      <c r="V67" s="288">
        <f>[5]DATA!V67</f>
        <v>56770</v>
      </c>
      <c r="W67" s="288">
        <f>[5]DATA!W67</f>
        <v>57828</v>
      </c>
      <c r="X67" s="288">
        <f>[5]DATA!X67</f>
        <v>52858</v>
      </c>
      <c r="Y67" s="288">
        <f>[5]DATA!Y67</f>
        <v>55861</v>
      </c>
      <c r="Z67" s="288">
        <f>[5]DATA!Z67</f>
        <v>45526</v>
      </c>
      <c r="AA67" s="288">
        <f>[5]DATA!AA67</f>
        <v>49146</v>
      </c>
      <c r="AB67" s="288">
        <f>[5]DATA!AB67</f>
        <v>45406</v>
      </c>
      <c r="AC67" s="288">
        <f>[5]DATA!AC67</f>
        <v>42122</v>
      </c>
      <c r="AD67" s="288">
        <f>[5]DATA!AD67</f>
        <v>52455</v>
      </c>
      <c r="AE67" s="288">
        <f>[5]DATA!AE67</f>
        <v>55940</v>
      </c>
      <c r="AF67" s="288">
        <f>[5]DATA!AF67</f>
        <v>58201</v>
      </c>
      <c r="AG67" s="288">
        <f>[5]DATA!AG67</f>
        <v>63246</v>
      </c>
      <c r="AH67">
        <f>[5]DATA!AH67</f>
        <v>57368</v>
      </c>
      <c r="AI67">
        <f>[5]DATA!AI67</f>
        <v>64972</v>
      </c>
      <c r="AJ67">
        <f>[5]DATA!AJ67</f>
        <v>56896</v>
      </c>
      <c r="AK67">
        <f>[5]DATA!AK67</f>
        <v>56791</v>
      </c>
      <c r="AL67">
        <f>[5]DATA!AL67</f>
        <v>60513</v>
      </c>
      <c r="AM67">
        <f>[5]DATA!AM67</f>
        <v>61045</v>
      </c>
      <c r="AN67">
        <f>[5]DATA!AN67</f>
        <v>62405</v>
      </c>
      <c r="AO67">
        <f>[5]DATA!AO67</f>
        <v>62561</v>
      </c>
      <c r="AP67">
        <f>[5]DATA!AP67</f>
        <v>62040</v>
      </c>
      <c r="AQ67">
        <f>[5]DATA!AQ67</f>
        <v>64636</v>
      </c>
      <c r="AR67">
        <f>[5]DATA!AR67</f>
        <v>64736</v>
      </c>
      <c r="AS67">
        <f>[5]DATA!AS67</f>
        <v>61804</v>
      </c>
      <c r="AT67">
        <f>[5]DATA!AT67</f>
        <v>62048</v>
      </c>
      <c r="AU67">
        <f>[5]DATA!AU67</f>
        <v>63260</v>
      </c>
      <c r="AV67">
        <f>[5]DATA!AV67</f>
        <v>67756</v>
      </c>
      <c r="AW67">
        <f>[5]DATA!AW67</f>
        <v>66259</v>
      </c>
      <c r="AX67">
        <f>[5]DATA!AX67</f>
        <v>59520</v>
      </c>
      <c r="AY67">
        <f>[5]DATA!AY67</f>
        <v>60032</v>
      </c>
      <c r="AZ67">
        <f>[5]DATA!AZ67</f>
        <v>61964</v>
      </c>
      <c r="BA67">
        <f>[5]DATA!BA67</f>
        <v>65222</v>
      </c>
      <c r="BB67">
        <f>[5]DATA!BB67</f>
        <v>64760</v>
      </c>
      <c r="BC67">
        <f>[5]DATA!BC67</f>
        <v>66129</v>
      </c>
      <c r="BD67">
        <f>[5]DATA!BD67</f>
        <v>66627</v>
      </c>
      <c r="BE67">
        <f>[5]DATA!BE67</f>
        <v>69056</v>
      </c>
      <c r="BF67">
        <f>[5]DATA!BF67</f>
        <v>70030</v>
      </c>
      <c r="BG67">
        <f>[5]DATA!BG67</f>
        <v>70710</v>
      </c>
      <c r="BH67">
        <f>[5]DATA!BH67</f>
        <v>70994</v>
      </c>
      <c r="BI67">
        <f>[5]DATA!BI67</f>
        <v>70439</v>
      </c>
      <c r="BJ67">
        <f>[5]DATA!BJ67</f>
        <v>70595</v>
      </c>
      <c r="BK67">
        <f>[5]DATA!BK67</f>
        <v>73793</v>
      </c>
      <c r="BL67">
        <f>[5]DATA!BL67</f>
        <v>0</v>
      </c>
      <c r="BM67">
        <f>[5]DATA!BM67</f>
        <v>0</v>
      </c>
      <c r="BN67">
        <f>[5]DATA!BN67</f>
        <v>0</v>
      </c>
      <c r="BO67">
        <f>[5]DATA!BO67</f>
        <v>0</v>
      </c>
      <c r="BP67">
        <f>[5]DATA!BP67</f>
        <v>0</v>
      </c>
      <c r="BQ67">
        <f>[5]DATA!BQ67</f>
        <v>0</v>
      </c>
      <c r="BR67">
        <f>[5]DATA!BR67</f>
        <v>0</v>
      </c>
      <c r="BS67">
        <f>[5]DATA!BS67</f>
        <v>0</v>
      </c>
      <c r="BT67">
        <f>[5]DATA!BT67</f>
        <v>0</v>
      </c>
      <c r="BU67">
        <f>[5]DATA!BU67</f>
        <v>0</v>
      </c>
      <c r="BV67">
        <f>[5]DATA!BV67</f>
        <v>0</v>
      </c>
      <c r="BW67">
        <f>[5]DATA!BW67</f>
        <v>0</v>
      </c>
      <c r="BX67">
        <f>[5]DATA!BX67</f>
        <v>0</v>
      </c>
    </row>
    <row r="68" spans="1:76">
      <c r="A68" s="287" t="s">
        <v>899</v>
      </c>
      <c r="B68">
        <f>[5]DATA!B68</f>
        <v>48349</v>
      </c>
      <c r="C68">
        <f>[5]DATA!C68</f>
        <v>43574</v>
      </c>
      <c r="D68">
        <f>[5]DATA!D68</f>
        <v>39078</v>
      </c>
      <c r="E68">
        <f>[5]DATA!E68</f>
        <v>48624</v>
      </c>
      <c r="F68">
        <f>[5]DATA!F68</f>
        <v>53290</v>
      </c>
      <c r="G68">
        <f>[5]DATA!G68</f>
        <v>53216</v>
      </c>
      <c r="H68">
        <f>[5]DATA!H68</f>
        <v>39749</v>
      </c>
      <c r="I68">
        <f>[5]DATA!I68</f>
        <v>37270</v>
      </c>
      <c r="J68">
        <f>[5]DATA!J68</f>
        <v>47107</v>
      </c>
      <c r="K68">
        <f>[5]DATA!K68</f>
        <v>43438</v>
      </c>
      <c r="L68">
        <f>[5]DATA!L68</f>
        <v>37622</v>
      </c>
      <c r="M68">
        <f>[5]DATA!M68</f>
        <v>38010</v>
      </c>
      <c r="N68">
        <f>[5]DATA!N68</f>
        <v>38230</v>
      </c>
      <c r="O68">
        <f>[5]DATA!O68</f>
        <v>55029</v>
      </c>
      <c r="P68">
        <f>[5]DATA!P68</f>
        <v>56318</v>
      </c>
      <c r="Q68">
        <f>[5]DATA!Q68</f>
        <v>46964</v>
      </c>
      <c r="R68">
        <f>[5]DATA!R68</f>
        <v>44439</v>
      </c>
      <c r="S68">
        <f>[5]DATA!S68</f>
        <v>48996</v>
      </c>
      <c r="T68">
        <f>[5]DATA!T68</f>
        <v>53875</v>
      </c>
      <c r="U68">
        <f>[5]DATA!U68</f>
        <v>55618</v>
      </c>
      <c r="V68" s="288">
        <f>[5]DATA!V68</f>
        <v>56632</v>
      </c>
      <c r="W68" s="288">
        <f>[5]DATA!W68</f>
        <v>57526</v>
      </c>
      <c r="X68" s="288">
        <f>[5]DATA!X68</f>
        <v>57661</v>
      </c>
      <c r="Y68" s="288">
        <f>[5]DATA!Y68</f>
        <v>58943</v>
      </c>
      <c r="Z68" s="288">
        <f>[5]DATA!Z68</f>
        <v>66222</v>
      </c>
      <c r="AA68" s="288">
        <f>[5]DATA!AA68</f>
        <v>63674</v>
      </c>
      <c r="AB68" s="288">
        <f>[5]DATA!AB68</f>
        <v>68667</v>
      </c>
      <c r="AC68" s="288">
        <f>[5]DATA!AC68</f>
        <v>72238</v>
      </c>
      <c r="AD68" s="288">
        <f>[5]DATA!AD68</f>
        <v>67463</v>
      </c>
      <c r="AE68" s="288">
        <f>[5]DATA!AE68</f>
        <v>69847</v>
      </c>
      <c r="AF68" s="288">
        <f>[5]DATA!AF68</f>
        <v>68816</v>
      </c>
      <c r="AG68" s="288">
        <f>[5]DATA!AG68</f>
        <v>65017</v>
      </c>
      <c r="AH68">
        <f>[5]DATA!AH68</f>
        <v>64222</v>
      </c>
      <c r="AI68">
        <f>[5]DATA!AI68</f>
        <v>56616</v>
      </c>
      <c r="AJ68">
        <f>[5]DATA!AJ68</f>
        <v>67945</v>
      </c>
      <c r="AK68">
        <f>[5]DATA!AK68</f>
        <v>67850</v>
      </c>
      <c r="AL68">
        <f>[5]DATA!AL68</f>
        <v>67936</v>
      </c>
      <c r="AM68">
        <f>[5]DATA!AM68</f>
        <v>67329</v>
      </c>
      <c r="AN68">
        <f>[5]DATA!AN68</f>
        <v>67097</v>
      </c>
      <c r="AO68">
        <f>[5]DATA!AO68</f>
        <v>67040</v>
      </c>
      <c r="AP68">
        <f>[5]DATA!AP68</f>
        <v>70735</v>
      </c>
      <c r="AQ68">
        <f>[5]DATA!AQ68</f>
        <v>67735</v>
      </c>
      <c r="AR68">
        <f>[5]DATA!AR68</f>
        <v>67469</v>
      </c>
      <c r="AS68">
        <f>[5]DATA!AS68</f>
        <v>73560</v>
      </c>
      <c r="AT68">
        <f>[5]DATA!AT68</f>
        <v>74898</v>
      </c>
      <c r="AU68">
        <f>[5]DATA!AU68</f>
        <v>72034</v>
      </c>
      <c r="AV68">
        <f>[5]DATA!AV68</f>
        <v>66547</v>
      </c>
      <c r="AW68">
        <f>[5]DATA!AW68</f>
        <v>67279</v>
      </c>
      <c r="AX68">
        <f>[5]DATA!AX68</f>
        <v>78636</v>
      </c>
      <c r="AY68">
        <f>[5]DATA!AY68</f>
        <v>75764</v>
      </c>
      <c r="AZ68">
        <f>[5]DATA!AZ68</f>
        <v>70353</v>
      </c>
      <c r="BA68">
        <f>[5]DATA!BA68</f>
        <v>68746</v>
      </c>
      <c r="BB68">
        <f>[5]DATA!BB68</f>
        <v>68665</v>
      </c>
      <c r="BC68">
        <f>[5]DATA!BC68</f>
        <v>70344</v>
      </c>
      <c r="BD68">
        <f>[5]DATA!BD68</f>
        <v>69608</v>
      </c>
      <c r="BE68">
        <f>[5]DATA!BE68</f>
        <v>71127</v>
      </c>
      <c r="BF68">
        <f>[5]DATA!BF68</f>
        <v>70889</v>
      </c>
      <c r="BG68">
        <f>[5]DATA!BG68</f>
        <v>70697</v>
      </c>
      <c r="BH68">
        <f>[5]DATA!BH68</f>
        <v>70994</v>
      </c>
      <c r="BI68">
        <f>[5]DATA!BI68</f>
        <v>70439</v>
      </c>
      <c r="BJ68">
        <f>[5]DATA!BJ68</f>
        <v>70595</v>
      </c>
      <c r="BK68">
        <f>[5]DATA!BK68</f>
        <v>85439</v>
      </c>
      <c r="BL68">
        <f>[5]DATA!BL68</f>
        <v>0</v>
      </c>
      <c r="BM68">
        <f>[5]DATA!BM68</f>
        <v>0</v>
      </c>
      <c r="BN68">
        <f>[5]DATA!BN68</f>
        <v>0</v>
      </c>
      <c r="BO68">
        <f>[5]DATA!BO68</f>
        <v>0</v>
      </c>
      <c r="BP68">
        <f>[5]DATA!BP68</f>
        <v>0</v>
      </c>
      <c r="BQ68">
        <f>[5]DATA!BQ68</f>
        <v>0</v>
      </c>
      <c r="BR68">
        <f>[5]DATA!BR68</f>
        <v>0</v>
      </c>
      <c r="BS68">
        <f>[5]DATA!BS68</f>
        <v>0</v>
      </c>
      <c r="BT68">
        <f>[5]DATA!BT68</f>
        <v>0</v>
      </c>
      <c r="BU68">
        <f>[5]DATA!BU68</f>
        <v>0</v>
      </c>
      <c r="BV68">
        <f>[5]DATA!BV68</f>
        <v>0</v>
      </c>
      <c r="BW68">
        <f>[5]DATA!BW68</f>
        <v>0</v>
      </c>
      <c r="BX68">
        <f>[5]DATA!BX68</f>
        <v>0</v>
      </c>
    </row>
    <row r="69" spans="1:76">
      <c r="A69" s="287" t="s">
        <v>900</v>
      </c>
      <c r="B69">
        <f>[5]DATA!B69</f>
        <v>48349</v>
      </c>
      <c r="C69">
        <f>[5]DATA!C69</f>
        <v>45882</v>
      </c>
      <c r="D69">
        <f>[5]DATA!D69</f>
        <v>39631</v>
      </c>
      <c r="E69">
        <f>[5]DATA!E69</f>
        <v>36152</v>
      </c>
      <c r="F69">
        <f>[5]DATA!F69</f>
        <v>39429</v>
      </c>
      <c r="G69">
        <f>[5]DATA!G69</f>
        <v>50411</v>
      </c>
      <c r="H69">
        <f>[5]DATA!H69</f>
        <v>51623</v>
      </c>
      <c r="I69">
        <f>[5]DATA!I69</f>
        <v>47172</v>
      </c>
      <c r="J69">
        <f>[5]DATA!J69</f>
        <v>51198</v>
      </c>
      <c r="K69">
        <f>[5]DATA!K69</f>
        <v>75133</v>
      </c>
      <c r="L69">
        <f>[5]DATA!L69</f>
        <v>67264</v>
      </c>
      <c r="M69">
        <f>[5]DATA!M69</f>
        <v>60727</v>
      </c>
      <c r="N69">
        <f>[5]DATA!N69</f>
        <v>62425</v>
      </c>
      <c r="O69">
        <f>[5]DATA!O69</f>
        <v>49195</v>
      </c>
      <c r="P69">
        <f>[5]DATA!P69</f>
        <v>62263</v>
      </c>
      <c r="Q69">
        <f>[5]DATA!Q69</f>
        <v>64316</v>
      </c>
      <c r="R69">
        <f>[5]DATA!R69</f>
        <v>53010</v>
      </c>
      <c r="S69">
        <f>[5]DATA!S69</f>
        <v>53434</v>
      </c>
      <c r="T69">
        <f>[5]DATA!T69</f>
        <v>50760</v>
      </c>
      <c r="U69">
        <f>[5]DATA!U69</f>
        <v>51974</v>
      </c>
      <c r="V69" s="288">
        <f>[5]DATA!V69</f>
        <v>53240</v>
      </c>
      <c r="W69" s="288">
        <f>[5]DATA!W69</f>
        <v>53227</v>
      </c>
      <c r="X69" s="288">
        <f>[5]DATA!X69</f>
        <v>55158</v>
      </c>
      <c r="Y69" s="288">
        <f>[5]DATA!Y69</f>
        <v>53363</v>
      </c>
      <c r="Z69" s="288">
        <f>[5]DATA!Z69</f>
        <v>54591</v>
      </c>
      <c r="AA69" s="288">
        <f>[5]DATA!AA69</f>
        <v>57497</v>
      </c>
      <c r="AB69" s="288">
        <f>[5]DATA!AB69</f>
        <v>52213</v>
      </c>
      <c r="AC69" s="288">
        <f>[5]DATA!AC69</f>
        <v>56581</v>
      </c>
      <c r="AD69" s="288">
        <f>[5]DATA!AD69</f>
        <v>56323</v>
      </c>
      <c r="AE69" s="288">
        <f>[5]DATA!AE69</f>
        <v>57180</v>
      </c>
      <c r="AF69" s="288">
        <f>[5]DATA!AF69</f>
        <v>58553</v>
      </c>
      <c r="AG69" s="288">
        <f>[5]DATA!AG69</f>
        <v>59309</v>
      </c>
      <c r="AH69">
        <f>[5]DATA!AH69</f>
        <v>59960</v>
      </c>
      <c r="AI69">
        <f>[5]DATA!AI69</f>
        <v>70280</v>
      </c>
      <c r="AJ69">
        <f>[5]DATA!AJ69</f>
        <v>64678</v>
      </c>
      <c r="AK69">
        <f>[5]DATA!AK69</f>
        <v>61660</v>
      </c>
      <c r="AL69">
        <f>[5]DATA!AL69</f>
        <v>58638</v>
      </c>
      <c r="AM69">
        <f>[5]DATA!AM69</f>
        <v>61536</v>
      </c>
      <c r="AN69">
        <f>[5]DATA!AN69</f>
        <v>62780</v>
      </c>
      <c r="AO69">
        <f>[5]DATA!AO69</f>
        <v>62862</v>
      </c>
      <c r="AP69">
        <f>[5]DATA!AP69</f>
        <v>62282</v>
      </c>
      <c r="AQ69">
        <f>[5]DATA!AQ69</f>
        <v>64838</v>
      </c>
      <c r="AR69">
        <f>[5]DATA!AR69</f>
        <v>64899</v>
      </c>
      <c r="AS69">
        <f>[5]DATA!AS69</f>
        <v>61929</v>
      </c>
      <c r="AT69">
        <f>[5]DATA!AT69</f>
        <v>62148</v>
      </c>
      <c r="AU69">
        <f>[5]DATA!AU69</f>
        <v>63341</v>
      </c>
      <c r="AV69">
        <f>[5]DATA!AV69</f>
        <v>67825</v>
      </c>
      <c r="AW69">
        <f>[5]DATA!AW69</f>
        <v>66313</v>
      </c>
      <c r="AX69">
        <f>[5]DATA!AX69</f>
        <v>59559</v>
      </c>
      <c r="AY69">
        <f>[5]DATA!AY69</f>
        <v>60065</v>
      </c>
      <c r="AZ69">
        <f>[5]DATA!AZ69</f>
        <v>61993</v>
      </c>
      <c r="BA69">
        <f>[5]DATA!BA69</f>
        <v>65247</v>
      </c>
      <c r="BB69">
        <f>[5]DATA!BB69</f>
        <v>64781</v>
      </c>
      <c r="BC69">
        <f>[5]DATA!BC69</f>
        <v>66146</v>
      </c>
      <c r="BD69">
        <f>[5]DATA!BD69</f>
        <v>66640</v>
      </c>
      <c r="BE69">
        <f>[5]DATA!BE69</f>
        <v>69066</v>
      </c>
      <c r="BF69">
        <f>[5]DATA!BF69</f>
        <v>70039</v>
      </c>
      <c r="BG69">
        <f>[5]DATA!BG69</f>
        <v>70710</v>
      </c>
      <c r="BH69">
        <f>[5]DATA!BH69</f>
        <v>70994</v>
      </c>
      <c r="BI69">
        <f>[5]DATA!BI69</f>
        <v>70439</v>
      </c>
      <c r="BJ69">
        <f>[5]DATA!BJ69</f>
        <v>70595</v>
      </c>
      <c r="BK69">
        <f>[5]DATA!BK69</f>
        <v>64481</v>
      </c>
      <c r="BL69">
        <f>[5]DATA!BL69</f>
        <v>0</v>
      </c>
      <c r="BM69">
        <f>[5]DATA!BM69</f>
        <v>0</v>
      </c>
      <c r="BN69">
        <f>[5]DATA!BN69</f>
        <v>0</v>
      </c>
      <c r="BO69">
        <f>[5]DATA!BO69</f>
        <v>0</v>
      </c>
      <c r="BP69">
        <f>[5]DATA!BP69</f>
        <v>0</v>
      </c>
      <c r="BQ69">
        <f>[5]DATA!BQ69</f>
        <v>0</v>
      </c>
      <c r="BR69">
        <f>[5]DATA!BR69</f>
        <v>0</v>
      </c>
      <c r="BS69">
        <f>[5]DATA!BS69</f>
        <v>0</v>
      </c>
      <c r="BT69">
        <f>[5]DATA!BT69</f>
        <v>0</v>
      </c>
      <c r="BU69">
        <f>[5]DATA!BU69</f>
        <v>0</v>
      </c>
      <c r="BV69">
        <f>[5]DATA!BV69</f>
        <v>0</v>
      </c>
      <c r="BW69">
        <f>[5]DATA!BW69</f>
        <v>0</v>
      </c>
      <c r="BX69">
        <f>[5]DATA!BX69</f>
        <v>0</v>
      </c>
    </row>
    <row r="70" spans="1:76">
      <c r="A70" s="287" t="s">
        <v>901</v>
      </c>
      <c r="B70">
        <f>[5]DATA!B70</f>
        <v>48349</v>
      </c>
      <c r="C70">
        <f>[5]DATA!C70</f>
        <v>43574</v>
      </c>
      <c r="D70">
        <f>[5]DATA!D70</f>
        <v>51356</v>
      </c>
      <c r="E70">
        <f>[5]DATA!E70</f>
        <v>47616</v>
      </c>
      <c r="F70">
        <f>[5]DATA!F70</f>
        <v>50190</v>
      </c>
      <c r="G70">
        <f>[5]DATA!G70</f>
        <v>57858</v>
      </c>
      <c r="H70">
        <f>[5]DATA!H70</f>
        <v>64183</v>
      </c>
      <c r="I70">
        <f>[5]DATA!I70</f>
        <v>50002</v>
      </c>
      <c r="J70">
        <f>[5]DATA!J70</f>
        <v>34579</v>
      </c>
      <c r="K70">
        <f>[5]DATA!K70</f>
        <v>34685</v>
      </c>
      <c r="L70">
        <f>[5]DATA!L70</f>
        <v>47590</v>
      </c>
      <c r="M70">
        <f>[5]DATA!M70</f>
        <v>42995</v>
      </c>
      <c r="N70">
        <f>[5]DATA!N70</f>
        <v>38359</v>
      </c>
      <c r="O70">
        <f>[5]DATA!O70</f>
        <v>40115</v>
      </c>
      <c r="P70">
        <f>[5]DATA!P70</f>
        <v>41778</v>
      </c>
      <c r="Q70">
        <f>[5]DATA!Q70</f>
        <v>53454</v>
      </c>
      <c r="R70">
        <f>[5]DATA!R70</f>
        <v>57724</v>
      </c>
      <c r="S70">
        <f>[5]DATA!S70</f>
        <v>58161</v>
      </c>
      <c r="T70">
        <f>[5]DATA!T70</f>
        <v>52570</v>
      </c>
      <c r="U70">
        <f>[5]DATA!U70</f>
        <v>52883</v>
      </c>
      <c r="V70" s="288">
        <f>[5]DATA!V70</f>
        <v>53662</v>
      </c>
      <c r="W70" s="288">
        <f>[5]DATA!W70</f>
        <v>53403</v>
      </c>
      <c r="X70" s="288">
        <f>[5]DATA!X70</f>
        <v>50584</v>
      </c>
      <c r="Y70" s="288">
        <f>[5]DATA!Y70</f>
        <v>47640</v>
      </c>
      <c r="Z70" s="288">
        <f>[5]DATA!Z70</f>
        <v>48213</v>
      </c>
      <c r="AA70" s="288">
        <f>[5]DATA!AA70</f>
        <v>50535</v>
      </c>
      <c r="AB70" s="288">
        <f>[5]DATA!AB70</f>
        <v>64653</v>
      </c>
      <c r="AC70" s="288">
        <f>[5]DATA!AC70</f>
        <v>70829</v>
      </c>
      <c r="AD70" s="288">
        <f>[5]DATA!AD70</f>
        <v>66072</v>
      </c>
      <c r="AE70" s="288">
        <f>[5]DATA!AE70</f>
        <v>68145</v>
      </c>
      <c r="AF70" s="288">
        <f>[5]DATA!AF70</f>
        <v>65310</v>
      </c>
      <c r="AG70" s="288">
        <f>[5]DATA!AG70</f>
        <v>64269</v>
      </c>
      <c r="AH70">
        <f>[5]DATA!AH70</f>
        <v>71527</v>
      </c>
      <c r="AI70">
        <f>[5]DATA!AI70</f>
        <v>58705</v>
      </c>
      <c r="AJ70">
        <f>[5]DATA!AJ70</f>
        <v>68780</v>
      </c>
      <c r="AK70">
        <f>[5]DATA!AK70</f>
        <v>68104</v>
      </c>
      <c r="AL70">
        <f>[5]DATA!AL70</f>
        <v>68036</v>
      </c>
      <c r="AM70">
        <f>[5]DATA!AM70</f>
        <v>67384</v>
      </c>
      <c r="AN70">
        <f>[5]DATA!AN70</f>
        <v>67131</v>
      </c>
      <c r="AO70">
        <f>[5]DATA!AO70</f>
        <v>67065</v>
      </c>
      <c r="AP70">
        <f>[5]DATA!AP70</f>
        <v>70756</v>
      </c>
      <c r="AQ70">
        <f>[5]DATA!AQ70</f>
        <v>67751</v>
      </c>
      <c r="AR70">
        <f>[5]DATA!AR70</f>
        <v>67483</v>
      </c>
      <c r="AS70">
        <f>[5]DATA!AS70</f>
        <v>73573</v>
      </c>
      <c r="AT70">
        <f>[5]DATA!AT70</f>
        <v>72803</v>
      </c>
      <c r="AU70">
        <f>[5]DATA!AU70</f>
        <v>70054</v>
      </c>
      <c r="AV70">
        <f>[5]DATA!AV70</f>
        <v>66555</v>
      </c>
      <c r="AW70">
        <f>[5]DATA!AW70</f>
        <v>67286</v>
      </c>
      <c r="AX70">
        <f>[5]DATA!AX70</f>
        <v>78642</v>
      </c>
      <c r="AY70">
        <f>[5]DATA!AY70</f>
        <v>75769</v>
      </c>
      <c r="AZ70">
        <f>[5]DATA!AZ70</f>
        <v>70357</v>
      </c>
      <c r="BA70">
        <f>[5]DATA!BA70</f>
        <v>68749</v>
      </c>
      <c r="BB70">
        <f>[5]DATA!BB70</f>
        <v>68667</v>
      </c>
      <c r="BC70">
        <f>[5]DATA!BC70</f>
        <v>70347</v>
      </c>
      <c r="BD70">
        <f>[5]DATA!BD70</f>
        <v>69610</v>
      </c>
      <c r="BE70">
        <f>[5]DATA!BE70</f>
        <v>71128</v>
      </c>
      <c r="BF70">
        <f>[5]DATA!BF70</f>
        <v>70891</v>
      </c>
      <c r="BG70">
        <f>[5]DATA!BG70</f>
        <v>70697</v>
      </c>
      <c r="BH70">
        <f>[5]DATA!BH70</f>
        <v>70994</v>
      </c>
      <c r="BI70">
        <f>[5]DATA!BI70</f>
        <v>70439</v>
      </c>
      <c r="BJ70">
        <f>[5]DATA!BJ70</f>
        <v>70595</v>
      </c>
      <c r="BK70">
        <f>[5]DATA!BK70</f>
        <v>70763</v>
      </c>
      <c r="BL70">
        <f>[5]DATA!BL70</f>
        <v>0</v>
      </c>
      <c r="BM70">
        <f>[5]DATA!BM70</f>
        <v>0</v>
      </c>
      <c r="BN70">
        <f>[5]DATA!BN70</f>
        <v>0</v>
      </c>
      <c r="BO70">
        <f>[5]DATA!BO70</f>
        <v>0</v>
      </c>
      <c r="BP70">
        <f>[5]DATA!BP70</f>
        <v>0</v>
      </c>
      <c r="BQ70">
        <f>[5]DATA!BQ70</f>
        <v>0</v>
      </c>
      <c r="BR70">
        <f>[5]DATA!BR70</f>
        <v>0</v>
      </c>
      <c r="BS70">
        <f>[5]DATA!BS70</f>
        <v>0</v>
      </c>
      <c r="BT70">
        <f>[5]DATA!BT70</f>
        <v>0</v>
      </c>
      <c r="BU70">
        <f>[5]DATA!BU70</f>
        <v>0</v>
      </c>
      <c r="BV70">
        <f>[5]DATA!BV70</f>
        <v>0</v>
      </c>
      <c r="BW70">
        <f>[5]DATA!BW70</f>
        <v>0</v>
      </c>
      <c r="BX70">
        <f>[5]DATA!BX70</f>
        <v>0</v>
      </c>
    </row>
    <row r="71" spans="1:76">
      <c r="A71" s="287" t="s">
        <v>902</v>
      </c>
      <c r="B71">
        <f>[5]DATA!B71</f>
        <v>48349</v>
      </c>
      <c r="C71">
        <f>[5]DATA!C71</f>
        <v>45882</v>
      </c>
      <c r="D71">
        <f>[5]DATA!D71</f>
        <v>45728</v>
      </c>
      <c r="E71">
        <f>[5]DATA!E71</f>
        <v>40573</v>
      </c>
      <c r="F71">
        <f>[5]DATA!F71</f>
        <v>36308</v>
      </c>
      <c r="G71">
        <f>[5]DATA!G71</f>
        <v>37260</v>
      </c>
      <c r="H71">
        <f>[5]DATA!H71</f>
        <v>45416</v>
      </c>
      <c r="I71">
        <f>[5]DATA!I71</f>
        <v>62830</v>
      </c>
      <c r="J71">
        <f>[5]DATA!J71</f>
        <v>68670</v>
      </c>
      <c r="K71">
        <f>[5]DATA!K71</f>
        <v>51619</v>
      </c>
      <c r="L71">
        <f>[5]DATA!L71</f>
        <v>57297</v>
      </c>
      <c r="M71">
        <f>[5]DATA!M71</f>
        <v>68399</v>
      </c>
      <c r="N71">
        <f>[5]DATA!N71</f>
        <v>75855</v>
      </c>
      <c r="O71">
        <f>[5]DATA!O71</f>
        <v>42578</v>
      </c>
      <c r="P71">
        <f>[5]DATA!P71</f>
        <v>46860</v>
      </c>
      <c r="Q71">
        <f>[5]DATA!Q71</f>
        <v>51291</v>
      </c>
      <c r="R71">
        <f>[5]DATA!R71</f>
        <v>64149</v>
      </c>
      <c r="S71">
        <f>[5]DATA!S71</f>
        <v>59949</v>
      </c>
      <c r="T71">
        <f>[5]DATA!T71</f>
        <v>60993</v>
      </c>
      <c r="U71">
        <f>[5]DATA!U71</f>
        <v>57332</v>
      </c>
      <c r="V71" s="288">
        <f>[5]DATA!V71</f>
        <v>54528</v>
      </c>
      <c r="W71" s="288">
        <f>[5]DATA!W71</f>
        <v>52578</v>
      </c>
      <c r="X71" s="288">
        <f>[5]DATA!X71</f>
        <v>60812</v>
      </c>
      <c r="Y71" s="288">
        <f>[5]DATA!Y71</f>
        <v>61957</v>
      </c>
      <c r="Z71" s="288">
        <f>[5]DATA!Z71</f>
        <v>66548</v>
      </c>
      <c r="AA71" s="288">
        <f>[5]DATA!AA71</f>
        <v>61049</v>
      </c>
      <c r="AB71" s="288">
        <f>[5]DATA!AB71</f>
        <v>55172</v>
      </c>
      <c r="AC71" s="288">
        <f>[5]DATA!AC71</f>
        <v>50267</v>
      </c>
      <c r="AD71" s="288">
        <f>[5]DATA!AD71</f>
        <v>51034</v>
      </c>
      <c r="AE71" s="288">
        <f>[5]DATA!AE71</f>
        <v>45953</v>
      </c>
      <c r="AF71" s="288">
        <f>[5]DATA!AF71</f>
        <v>45531</v>
      </c>
      <c r="AG71" s="288">
        <f>[5]DATA!AG71</f>
        <v>51124</v>
      </c>
      <c r="AH71">
        <f>[5]DATA!AH71</f>
        <v>50706</v>
      </c>
      <c r="AI71">
        <f>[5]DATA!AI71</f>
        <v>62014</v>
      </c>
      <c r="AJ71">
        <f>[5]DATA!AJ71</f>
        <v>58501</v>
      </c>
      <c r="AK71">
        <f>[5]DATA!AK71</f>
        <v>59463</v>
      </c>
      <c r="AL71">
        <f>[5]DATA!AL71</f>
        <v>57463</v>
      </c>
      <c r="AM71">
        <f>[5]DATA!AM71</f>
        <v>58648</v>
      </c>
      <c r="AN71">
        <f>[5]DATA!AN71</f>
        <v>60654</v>
      </c>
      <c r="AO71">
        <f>[5]DATA!AO71</f>
        <v>61222</v>
      </c>
      <c r="AP71">
        <f>[5]DATA!AP71</f>
        <v>61014</v>
      </c>
      <c r="AQ71">
        <f>[5]DATA!AQ71</f>
        <v>63804</v>
      </c>
      <c r="AR71">
        <f>[5]DATA!AR71</f>
        <v>64083</v>
      </c>
      <c r="AS71">
        <f>[5]DATA!AS71</f>
        <v>61315</v>
      </c>
      <c r="AT71">
        <f>[5]DATA!AT71</f>
        <v>61660</v>
      </c>
      <c r="AU71">
        <f>[5]DATA!AU71</f>
        <v>62947</v>
      </c>
      <c r="AV71">
        <f>[5]DATA!AV71</f>
        <v>67490</v>
      </c>
      <c r="AW71">
        <f>[5]DATA!AW71</f>
        <v>66052</v>
      </c>
      <c r="AX71">
        <f>[5]DATA!AX71</f>
        <v>59373</v>
      </c>
      <c r="AY71">
        <f>[5]DATA!AY71</f>
        <v>59906</v>
      </c>
      <c r="AZ71">
        <f>[5]DATA!AZ71</f>
        <v>61855</v>
      </c>
      <c r="BA71">
        <f>[5]DATA!BA71</f>
        <v>65128</v>
      </c>
      <c r="BB71">
        <f>[5]DATA!BB71</f>
        <v>64683</v>
      </c>
      <c r="BC71">
        <f>[5]DATA!BC71</f>
        <v>66067</v>
      </c>
      <c r="BD71">
        <f>[5]DATA!BD71</f>
        <v>66577</v>
      </c>
      <c r="BE71">
        <f>[5]DATA!BE71</f>
        <v>69015</v>
      </c>
      <c r="BF71">
        <f>[5]DATA!BF71</f>
        <v>69998</v>
      </c>
      <c r="BG71">
        <f>[5]DATA!BG71</f>
        <v>70710</v>
      </c>
      <c r="BH71">
        <f>[5]DATA!BH71</f>
        <v>70994</v>
      </c>
      <c r="BI71">
        <f>[5]DATA!BI71</f>
        <v>70439</v>
      </c>
      <c r="BJ71">
        <f>[5]DATA!BJ71</f>
        <v>70595</v>
      </c>
      <c r="BK71">
        <f>[5]DATA!BK71</f>
        <v>79488</v>
      </c>
      <c r="BL71">
        <f>[5]DATA!BL71</f>
        <v>0</v>
      </c>
      <c r="BM71">
        <f>[5]DATA!BM71</f>
        <v>0</v>
      </c>
      <c r="BN71">
        <f>[5]DATA!BN71</f>
        <v>0</v>
      </c>
      <c r="BO71">
        <f>[5]DATA!BO71</f>
        <v>0</v>
      </c>
      <c r="BP71">
        <f>[5]DATA!BP71</f>
        <v>0</v>
      </c>
      <c r="BQ71">
        <f>[5]DATA!BQ71</f>
        <v>0</v>
      </c>
      <c r="BR71">
        <f>[5]DATA!BR71</f>
        <v>0</v>
      </c>
      <c r="BS71">
        <f>[5]DATA!BS71</f>
        <v>0</v>
      </c>
      <c r="BT71">
        <f>[5]DATA!BT71</f>
        <v>0</v>
      </c>
      <c r="BU71">
        <f>[5]DATA!BU71</f>
        <v>0</v>
      </c>
      <c r="BV71">
        <f>[5]DATA!BV71</f>
        <v>0</v>
      </c>
      <c r="BW71">
        <f>[5]DATA!BW71</f>
        <v>0</v>
      </c>
      <c r="BX71">
        <f>[5]DATA!BX71</f>
        <v>0</v>
      </c>
    </row>
    <row r="72" spans="1:76">
      <c r="A72" s="287" t="s">
        <v>903</v>
      </c>
      <c r="B72">
        <f>[5]DATA!B72</f>
        <v>0</v>
      </c>
      <c r="C72">
        <f>[5]DATA!C72</f>
        <v>0</v>
      </c>
      <c r="D72">
        <f>[5]DATA!D72</f>
        <v>0</v>
      </c>
      <c r="E72">
        <f>[5]DATA!E72</f>
        <v>0</v>
      </c>
      <c r="F72">
        <f>[5]DATA!F72</f>
        <v>0</v>
      </c>
      <c r="G72">
        <f>[5]DATA!G72</f>
        <v>0</v>
      </c>
      <c r="H72">
        <f>[5]DATA!H72</f>
        <v>0</v>
      </c>
      <c r="I72">
        <f>[5]DATA!I72</f>
        <v>0</v>
      </c>
      <c r="J72">
        <f>[5]DATA!J72</f>
        <v>0</v>
      </c>
      <c r="K72">
        <f>[5]DATA!K72</f>
        <v>0</v>
      </c>
      <c r="L72">
        <f>[5]DATA!L72</f>
        <v>0</v>
      </c>
      <c r="M72">
        <f>[5]DATA!M72</f>
        <v>0</v>
      </c>
      <c r="N72">
        <f>[5]DATA!N72</f>
        <v>0</v>
      </c>
      <c r="O72">
        <f>[5]DATA!O72</f>
        <v>0</v>
      </c>
      <c r="P72">
        <f>[5]DATA!P72</f>
        <v>0</v>
      </c>
      <c r="Q72">
        <f>[5]DATA!Q72</f>
        <v>0</v>
      </c>
      <c r="R72">
        <f>[5]DATA!R72</f>
        <v>0</v>
      </c>
      <c r="S72">
        <f>[5]DATA!S72</f>
        <v>0</v>
      </c>
      <c r="T72">
        <f>[5]DATA!T72</f>
        <v>0</v>
      </c>
      <c r="U72">
        <f>[5]DATA!U72</f>
        <v>0</v>
      </c>
      <c r="V72" s="288">
        <f>[5]DATA!V72</f>
        <v>0</v>
      </c>
      <c r="W72" s="288">
        <f>[5]DATA!W72</f>
        <v>0</v>
      </c>
      <c r="X72" s="288">
        <f>[5]DATA!X72</f>
        <v>0</v>
      </c>
      <c r="Y72" s="288">
        <f>[5]DATA!Y72</f>
        <v>0</v>
      </c>
      <c r="Z72" s="288">
        <f>[5]DATA!Z72</f>
        <v>0</v>
      </c>
      <c r="AA72" s="288">
        <f>[5]DATA!AA72</f>
        <v>0</v>
      </c>
      <c r="AB72" s="288">
        <f>[5]DATA!AB72</f>
        <v>0</v>
      </c>
      <c r="AC72" s="288">
        <f>[5]DATA!AC72</f>
        <v>0</v>
      </c>
      <c r="AD72" s="288">
        <f>[5]DATA!AD72</f>
        <v>0</v>
      </c>
      <c r="AE72" s="288">
        <f>[5]DATA!AE72</f>
        <v>0</v>
      </c>
      <c r="AF72" s="288">
        <f>[5]DATA!AF72</f>
        <v>0</v>
      </c>
      <c r="AG72" s="288">
        <f>[5]DATA!AG72</f>
        <v>0</v>
      </c>
      <c r="AH72">
        <f>[5]DATA!AH72</f>
        <v>0</v>
      </c>
      <c r="AI72">
        <f>[5]DATA!AI72</f>
        <v>0</v>
      </c>
      <c r="AJ72">
        <f>[5]DATA!AJ72</f>
        <v>0</v>
      </c>
      <c r="AK72">
        <f>[5]DATA!AK72</f>
        <v>0</v>
      </c>
      <c r="AL72">
        <f>[5]DATA!AL72</f>
        <v>0</v>
      </c>
      <c r="AM72">
        <f>[5]DATA!AM72</f>
        <v>0</v>
      </c>
      <c r="AN72">
        <f>[5]DATA!AN72</f>
        <v>0</v>
      </c>
      <c r="AO72">
        <f>[5]DATA!AO72</f>
        <v>0</v>
      </c>
      <c r="AP72">
        <f>[5]DATA!AP72</f>
        <v>0</v>
      </c>
      <c r="AQ72">
        <f>[5]DATA!AQ72</f>
        <v>0</v>
      </c>
      <c r="AR72">
        <f>[5]DATA!AR72</f>
        <v>0</v>
      </c>
      <c r="AS72">
        <f>[5]DATA!AS72</f>
        <v>0</v>
      </c>
      <c r="AT72">
        <f>[5]DATA!AT72</f>
        <v>0</v>
      </c>
      <c r="AU72">
        <f>[5]DATA!AU72</f>
        <v>0</v>
      </c>
      <c r="AV72">
        <f>[5]DATA!AV72</f>
        <v>0</v>
      </c>
      <c r="AW72">
        <f>[5]DATA!AW72</f>
        <v>0</v>
      </c>
      <c r="AX72">
        <f>[5]DATA!AX72</f>
        <v>0</v>
      </c>
      <c r="AY72">
        <f>[5]DATA!AY72</f>
        <v>0</v>
      </c>
      <c r="AZ72">
        <f>[5]DATA!AZ72</f>
        <v>0</v>
      </c>
      <c r="BA72">
        <f>[5]DATA!BA72</f>
        <v>0</v>
      </c>
      <c r="BB72">
        <f>[5]DATA!BB72</f>
        <v>0</v>
      </c>
      <c r="BC72">
        <f>[5]DATA!BC72</f>
        <v>0</v>
      </c>
      <c r="BD72">
        <f>[5]DATA!BD72</f>
        <v>0</v>
      </c>
      <c r="BE72">
        <f>[5]DATA!BE72</f>
        <v>0</v>
      </c>
      <c r="BF72">
        <f>[5]DATA!BF72</f>
        <v>0</v>
      </c>
      <c r="BG72">
        <f>[5]DATA!BG72</f>
        <v>0</v>
      </c>
      <c r="BH72">
        <f>[5]DATA!BH72</f>
        <v>0</v>
      </c>
      <c r="BI72">
        <f>[5]DATA!BI72</f>
        <v>0</v>
      </c>
      <c r="BJ72">
        <f>[5]DATA!BJ72</f>
        <v>0</v>
      </c>
      <c r="BK72">
        <f>[5]DATA!BK72</f>
        <v>0</v>
      </c>
      <c r="BL72">
        <f>[5]DATA!BL72</f>
        <v>0</v>
      </c>
      <c r="BM72">
        <f>[5]DATA!BM72</f>
        <v>0</v>
      </c>
      <c r="BN72">
        <f>[5]DATA!BN72</f>
        <v>0</v>
      </c>
      <c r="BO72">
        <f>[5]DATA!BO72</f>
        <v>0</v>
      </c>
      <c r="BP72">
        <f>[5]DATA!BP72</f>
        <v>0</v>
      </c>
      <c r="BQ72">
        <f>[5]DATA!BQ72</f>
        <v>0</v>
      </c>
      <c r="BR72">
        <f>[5]DATA!BR72</f>
        <v>0</v>
      </c>
      <c r="BS72">
        <f>[5]DATA!BS72</f>
        <v>0</v>
      </c>
      <c r="BT72">
        <f>[5]DATA!BT72</f>
        <v>0</v>
      </c>
      <c r="BU72">
        <f>[5]DATA!BU72</f>
        <v>0</v>
      </c>
      <c r="BV72">
        <f>[5]DATA!BV72</f>
        <v>0</v>
      </c>
      <c r="BW72">
        <f>[5]DATA!BW72</f>
        <v>0</v>
      </c>
      <c r="BX72">
        <f>[5]DATA!BX72</f>
        <v>0</v>
      </c>
    </row>
    <row r="73" spans="1:76">
      <c r="A73" s="287" t="s">
        <v>904</v>
      </c>
      <c r="B73">
        <f>[5]DATA!B73</f>
        <v>0</v>
      </c>
      <c r="C73">
        <f>[5]DATA!C73</f>
        <v>0</v>
      </c>
      <c r="D73">
        <f>[5]DATA!D73</f>
        <v>0</v>
      </c>
      <c r="E73">
        <f>[5]DATA!E73</f>
        <v>0</v>
      </c>
      <c r="F73">
        <f>[5]DATA!F73</f>
        <v>0</v>
      </c>
      <c r="G73">
        <f>[5]DATA!G73</f>
        <v>0</v>
      </c>
      <c r="H73">
        <f>[5]DATA!H73</f>
        <v>0</v>
      </c>
      <c r="I73">
        <f>[5]DATA!I73</f>
        <v>0</v>
      </c>
      <c r="J73">
        <f>[5]DATA!J73</f>
        <v>0</v>
      </c>
      <c r="K73">
        <f>[5]DATA!K73</f>
        <v>0</v>
      </c>
      <c r="L73">
        <f>[5]DATA!L73</f>
        <v>0</v>
      </c>
      <c r="M73">
        <f>[5]DATA!M73</f>
        <v>0</v>
      </c>
      <c r="N73">
        <f>[5]DATA!N73</f>
        <v>0</v>
      </c>
      <c r="O73">
        <f>[5]DATA!O73</f>
        <v>0</v>
      </c>
      <c r="P73">
        <f>[5]DATA!P73</f>
        <v>0</v>
      </c>
      <c r="Q73">
        <f>[5]DATA!Q73</f>
        <v>0</v>
      </c>
      <c r="R73">
        <f>[5]DATA!R73</f>
        <v>0</v>
      </c>
      <c r="S73">
        <f>[5]DATA!S73</f>
        <v>0</v>
      </c>
      <c r="T73">
        <f>[5]DATA!T73</f>
        <v>0</v>
      </c>
      <c r="U73">
        <f>[5]DATA!U73</f>
        <v>0</v>
      </c>
      <c r="V73" s="288">
        <f>[5]DATA!V73</f>
        <v>0</v>
      </c>
      <c r="W73" s="288">
        <f>[5]DATA!W73</f>
        <v>0</v>
      </c>
      <c r="X73" s="288">
        <f>[5]DATA!X73</f>
        <v>0</v>
      </c>
      <c r="Y73" s="288">
        <f>[5]DATA!Y73</f>
        <v>0</v>
      </c>
      <c r="Z73" s="288">
        <f>[5]DATA!Z73</f>
        <v>0</v>
      </c>
      <c r="AA73" s="288">
        <f>[5]DATA!AA73</f>
        <v>0</v>
      </c>
      <c r="AB73" s="288">
        <f>[5]DATA!AB73</f>
        <v>0</v>
      </c>
      <c r="AC73" s="288">
        <f>[5]DATA!AC73</f>
        <v>0</v>
      </c>
      <c r="AD73" s="288">
        <f>[5]DATA!AD73</f>
        <v>0</v>
      </c>
      <c r="AE73" s="288">
        <f>[5]DATA!AE73</f>
        <v>0</v>
      </c>
      <c r="AF73" s="288">
        <f>[5]DATA!AF73</f>
        <v>0</v>
      </c>
      <c r="AG73" s="288">
        <f>[5]DATA!AG73</f>
        <v>0</v>
      </c>
      <c r="AH73">
        <f>[5]DATA!AH73</f>
        <v>0</v>
      </c>
      <c r="AI73">
        <f>[5]DATA!AI73</f>
        <v>0</v>
      </c>
      <c r="AJ73">
        <f>[5]DATA!AJ73</f>
        <v>0</v>
      </c>
      <c r="AK73">
        <f>[5]DATA!AK73</f>
        <v>0</v>
      </c>
      <c r="AL73">
        <f>[5]DATA!AL73</f>
        <v>0</v>
      </c>
      <c r="AM73">
        <f>[5]DATA!AM73</f>
        <v>0</v>
      </c>
      <c r="AN73">
        <f>[5]DATA!AN73</f>
        <v>0</v>
      </c>
      <c r="AO73">
        <f>[5]DATA!AO73</f>
        <v>0</v>
      </c>
      <c r="AP73">
        <f>[5]DATA!AP73</f>
        <v>0</v>
      </c>
      <c r="AQ73">
        <f>[5]DATA!AQ73</f>
        <v>0</v>
      </c>
      <c r="AR73">
        <f>[5]DATA!AR73</f>
        <v>0</v>
      </c>
      <c r="AS73">
        <f>[5]DATA!AS73</f>
        <v>0</v>
      </c>
      <c r="AT73">
        <f>[5]DATA!AT73</f>
        <v>0</v>
      </c>
      <c r="AU73">
        <f>[5]DATA!AU73</f>
        <v>0</v>
      </c>
      <c r="AV73">
        <f>[5]DATA!AV73</f>
        <v>0</v>
      </c>
      <c r="AW73">
        <f>[5]DATA!AW73</f>
        <v>0</v>
      </c>
      <c r="AX73">
        <f>[5]DATA!AX73</f>
        <v>0</v>
      </c>
      <c r="AY73">
        <f>[5]DATA!AY73</f>
        <v>0</v>
      </c>
      <c r="AZ73">
        <f>[5]DATA!AZ73</f>
        <v>0</v>
      </c>
      <c r="BA73">
        <f>[5]DATA!BA73</f>
        <v>0</v>
      </c>
      <c r="BB73">
        <f>[5]DATA!BB73</f>
        <v>0</v>
      </c>
      <c r="BC73">
        <f>[5]DATA!BC73</f>
        <v>0</v>
      </c>
      <c r="BD73">
        <f>[5]DATA!BD73</f>
        <v>0</v>
      </c>
      <c r="BE73">
        <f>[5]DATA!BE73</f>
        <v>0</v>
      </c>
      <c r="BF73">
        <f>[5]DATA!BF73</f>
        <v>0</v>
      </c>
      <c r="BG73">
        <f>[5]DATA!BG73</f>
        <v>0</v>
      </c>
      <c r="BH73">
        <f>[5]DATA!BH73</f>
        <v>0</v>
      </c>
      <c r="BI73">
        <f>[5]DATA!BI73</f>
        <v>0</v>
      </c>
      <c r="BJ73">
        <f>[5]DATA!BJ73</f>
        <v>0</v>
      </c>
      <c r="BK73">
        <f>[5]DATA!BK73</f>
        <v>0</v>
      </c>
      <c r="BL73">
        <f>[5]DATA!BL73</f>
        <v>0</v>
      </c>
      <c r="BM73">
        <f>[5]DATA!BM73</f>
        <v>0</v>
      </c>
      <c r="BN73">
        <f>[5]DATA!BN73</f>
        <v>0</v>
      </c>
      <c r="BO73">
        <f>[5]DATA!BO73</f>
        <v>0</v>
      </c>
      <c r="BP73">
        <f>[5]DATA!BP73</f>
        <v>0</v>
      </c>
      <c r="BQ73">
        <f>[5]DATA!BQ73</f>
        <v>0</v>
      </c>
      <c r="BR73">
        <f>[5]DATA!BR73</f>
        <v>0</v>
      </c>
      <c r="BS73">
        <f>[5]DATA!BS73</f>
        <v>0</v>
      </c>
      <c r="BT73">
        <f>[5]DATA!BT73</f>
        <v>0</v>
      </c>
      <c r="BU73">
        <f>[5]DATA!BU73</f>
        <v>0</v>
      </c>
      <c r="BV73">
        <f>[5]DATA!BV73</f>
        <v>0</v>
      </c>
      <c r="BW73">
        <f>[5]DATA!BW73</f>
        <v>0</v>
      </c>
      <c r="BX73">
        <f>[5]DATA!BX73</f>
        <v>0</v>
      </c>
    </row>
    <row r="74" spans="1:76">
      <c r="A74" s="287" t="s">
        <v>905</v>
      </c>
      <c r="B74">
        <f>[5]DATA!B74</f>
        <v>0</v>
      </c>
      <c r="C74">
        <f>[5]DATA!C74</f>
        <v>0</v>
      </c>
      <c r="D74">
        <f>[5]DATA!D74</f>
        <v>0</v>
      </c>
      <c r="E74">
        <f>[5]DATA!E74</f>
        <v>0</v>
      </c>
      <c r="F74">
        <f>[5]DATA!F74</f>
        <v>0</v>
      </c>
      <c r="G74">
        <f>[5]DATA!G74</f>
        <v>0</v>
      </c>
      <c r="H74">
        <f>[5]DATA!H74</f>
        <v>0</v>
      </c>
      <c r="I74">
        <f>[5]DATA!I74</f>
        <v>0</v>
      </c>
      <c r="J74">
        <f>[5]DATA!J74</f>
        <v>0</v>
      </c>
      <c r="K74">
        <f>[5]DATA!K74</f>
        <v>0</v>
      </c>
      <c r="L74">
        <f>[5]DATA!L74</f>
        <v>0</v>
      </c>
      <c r="M74">
        <f>[5]DATA!M74</f>
        <v>0</v>
      </c>
      <c r="N74">
        <f>[5]DATA!N74</f>
        <v>0</v>
      </c>
      <c r="O74">
        <f>[5]DATA!O74</f>
        <v>0</v>
      </c>
      <c r="P74">
        <f>[5]DATA!P74</f>
        <v>0</v>
      </c>
      <c r="Q74">
        <f>[5]DATA!Q74</f>
        <v>0</v>
      </c>
      <c r="R74">
        <f>[5]DATA!R74</f>
        <v>0</v>
      </c>
      <c r="S74">
        <f>[5]DATA!S74</f>
        <v>0</v>
      </c>
      <c r="T74">
        <f>[5]DATA!T74</f>
        <v>0</v>
      </c>
      <c r="U74">
        <f>[5]DATA!U74</f>
        <v>0</v>
      </c>
      <c r="V74" s="288">
        <f>[5]DATA!V74</f>
        <v>0</v>
      </c>
      <c r="W74" s="288">
        <f>[5]DATA!W74</f>
        <v>0</v>
      </c>
      <c r="X74" s="288">
        <f>[5]DATA!X74</f>
        <v>0</v>
      </c>
      <c r="Y74" s="288">
        <f>[5]DATA!Y74</f>
        <v>0</v>
      </c>
      <c r="Z74" s="288">
        <f>[5]DATA!Z74</f>
        <v>0</v>
      </c>
      <c r="AA74" s="288">
        <f>[5]DATA!AA74</f>
        <v>0</v>
      </c>
      <c r="AB74" s="288">
        <f>[5]DATA!AB74</f>
        <v>0</v>
      </c>
      <c r="AC74" s="288">
        <f>[5]DATA!AC74</f>
        <v>0</v>
      </c>
      <c r="AD74" s="288">
        <f>[5]DATA!AD74</f>
        <v>0</v>
      </c>
      <c r="AE74" s="288">
        <f>[5]DATA!AE74</f>
        <v>0</v>
      </c>
      <c r="AF74" s="288">
        <f>[5]DATA!AF74</f>
        <v>0</v>
      </c>
      <c r="AG74" s="288">
        <f>[5]DATA!AG74</f>
        <v>0</v>
      </c>
      <c r="AH74">
        <f>[5]DATA!AH74</f>
        <v>0</v>
      </c>
      <c r="AI74">
        <f>[5]DATA!AI74</f>
        <v>0</v>
      </c>
      <c r="AJ74">
        <f>[5]DATA!AJ74</f>
        <v>0</v>
      </c>
      <c r="AK74">
        <f>[5]DATA!AK74</f>
        <v>0</v>
      </c>
      <c r="AL74">
        <f>[5]DATA!AL74</f>
        <v>0</v>
      </c>
      <c r="AM74">
        <f>[5]DATA!AM74</f>
        <v>0</v>
      </c>
      <c r="AN74">
        <f>[5]DATA!AN74</f>
        <v>0</v>
      </c>
      <c r="AO74">
        <f>[5]DATA!AO74</f>
        <v>0</v>
      </c>
      <c r="AP74">
        <f>[5]DATA!AP74</f>
        <v>0</v>
      </c>
      <c r="AQ74">
        <f>[5]DATA!AQ74</f>
        <v>0</v>
      </c>
      <c r="AR74">
        <f>[5]DATA!AR74</f>
        <v>0</v>
      </c>
      <c r="AS74">
        <f>[5]DATA!AS74</f>
        <v>0</v>
      </c>
      <c r="AT74">
        <f>[5]DATA!AT74</f>
        <v>0</v>
      </c>
      <c r="AU74">
        <f>[5]DATA!AU74</f>
        <v>0</v>
      </c>
      <c r="AV74">
        <f>[5]DATA!AV74</f>
        <v>0</v>
      </c>
      <c r="AW74">
        <f>[5]DATA!AW74</f>
        <v>0</v>
      </c>
      <c r="AX74">
        <f>[5]DATA!AX74</f>
        <v>0</v>
      </c>
      <c r="AY74">
        <f>[5]DATA!AY74</f>
        <v>0</v>
      </c>
      <c r="AZ74">
        <f>[5]DATA!AZ74</f>
        <v>0</v>
      </c>
      <c r="BA74">
        <f>[5]DATA!BA74</f>
        <v>0</v>
      </c>
      <c r="BB74">
        <f>[5]DATA!BB74</f>
        <v>0</v>
      </c>
      <c r="BC74">
        <f>[5]DATA!BC74</f>
        <v>0</v>
      </c>
      <c r="BD74">
        <f>[5]DATA!BD74</f>
        <v>0</v>
      </c>
      <c r="BE74">
        <f>[5]DATA!BE74</f>
        <v>0</v>
      </c>
      <c r="BF74">
        <f>[5]DATA!BF74</f>
        <v>0</v>
      </c>
      <c r="BG74">
        <f>[5]DATA!BG74</f>
        <v>0</v>
      </c>
      <c r="BH74">
        <f>[5]DATA!BH74</f>
        <v>0</v>
      </c>
      <c r="BI74">
        <f>[5]DATA!BI74</f>
        <v>0</v>
      </c>
      <c r="BJ74">
        <f>[5]DATA!BJ74</f>
        <v>0</v>
      </c>
      <c r="BK74">
        <f>[5]DATA!BK74</f>
        <v>0</v>
      </c>
      <c r="BL74">
        <f>[5]DATA!BL74</f>
        <v>0</v>
      </c>
      <c r="BM74">
        <f>[5]DATA!BM74</f>
        <v>0</v>
      </c>
      <c r="BN74">
        <f>[5]DATA!BN74</f>
        <v>0</v>
      </c>
      <c r="BO74">
        <f>[5]DATA!BO74</f>
        <v>0</v>
      </c>
      <c r="BP74">
        <f>[5]DATA!BP74</f>
        <v>0</v>
      </c>
      <c r="BQ74">
        <f>[5]DATA!BQ74</f>
        <v>0</v>
      </c>
      <c r="BR74">
        <f>[5]DATA!BR74</f>
        <v>0</v>
      </c>
      <c r="BS74">
        <f>[5]DATA!BS74</f>
        <v>0</v>
      </c>
      <c r="BT74">
        <f>[5]DATA!BT74</f>
        <v>0</v>
      </c>
      <c r="BU74">
        <f>[5]DATA!BU74</f>
        <v>0</v>
      </c>
      <c r="BV74">
        <f>[5]DATA!BV74</f>
        <v>0</v>
      </c>
      <c r="BW74">
        <f>[5]DATA!BW74</f>
        <v>0</v>
      </c>
      <c r="BX74">
        <f>[5]DATA!BX74</f>
        <v>0</v>
      </c>
    </row>
    <row r="75" spans="1:76">
      <c r="A75" s="287" t="s">
        <v>906</v>
      </c>
      <c r="B75">
        <f>[5]DATA!B75</f>
        <v>0</v>
      </c>
      <c r="C75">
        <f>[5]DATA!C75</f>
        <v>0</v>
      </c>
      <c r="D75">
        <f>[5]DATA!D75</f>
        <v>0</v>
      </c>
      <c r="E75">
        <f>[5]DATA!E75</f>
        <v>0</v>
      </c>
      <c r="F75">
        <f>[5]DATA!F75</f>
        <v>0</v>
      </c>
      <c r="G75">
        <f>[5]DATA!G75</f>
        <v>0</v>
      </c>
      <c r="H75">
        <f>[5]DATA!H75</f>
        <v>0</v>
      </c>
      <c r="I75">
        <f>[5]DATA!I75</f>
        <v>0</v>
      </c>
      <c r="J75">
        <f>[5]DATA!J75</f>
        <v>0</v>
      </c>
      <c r="K75">
        <f>[5]DATA!K75</f>
        <v>0</v>
      </c>
      <c r="L75">
        <f>[5]DATA!L75</f>
        <v>0</v>
      </c>
      <c r="M75">
        <f>[5]DATA!M75</f>
        <v>0</v>
      </c>
      <c r="N75">
        <f>[5]DATA!N75</f>
        <v>0</v>
      </c>
      <c r="O75">
        <f>[5]DATA!O75</f>
        <v>0</v>
      </c>
      <c r="P75">
        <f>[5]DATA!P75</f>
        <v>0</v>
      </c>
      <c r="Q75">
        <f>[5]DATA!Q75</f>
        <v>0</v>
      </c>
      <c r="R75">
        <f>[5]DATA!R75</f>
        <v>0</v>
      </c>
      <c r="S75">
        <f>[5]DATA!S75</f>
        <v>0</v>
      </c>
      <c r="T75">
        <f>[5]DATA!T75</f>
        <v>0</v>
      </c>
      <c r="U75">
        <f>[5]DATA!U75</f>
        <v>0</v>
      </c>
      <c r="V75" s="288">
        <f>[5]DATA!V75</f>
        <v>0</v>
      </c>
      <c r="W75" s="288">
        <f>[5]DATA!W75</f>
        <v>0</v>
      </c>
      <c r="X75" s="288">
        <f>[5]DATA!X75</f>
        <v>0</v>
      </c>
      <c r="Y75" s="288">
        <f>[5]DATA!Y75</f>
        <v>0</v>
      </c>
      <c r="Z75" s="288">
        <f>[5]DATA!Z75</f>
        <v>0</v>
      </c>
      <c r="AA75" s="288">
        <f>[5]DATA!AA75</f>
        <v>0</v>
      </c>
      <c r="AB75" s="288">
        <f>[5]DATA!AB75</f>
        <v>0</v>
      </c>
      <c r="AC75" s="288">
        <f>[5]DATA!AC75</f>
        <v>0</v>
      </c>
      <c r="AD75" s="288">
        <f>[5]DATA!AD75</f>
        <v>0</v>
      </c>
      <c r="AE75" s="288">
        <f>[5]DATA!AE75</f>
        <v>0</v>
      </c>
      <c r="AF75" s="288">
        <f>[5]DATA!AF75</f>
        <v>0</v>
      </c>
      <c r="AG75" s="288">
        <f>[5]DATA!AG75</f>
        <v>0</v>
      </c>
      <c r="AH75">
        <f>[5]DATA!AH75</f>
        <v>0</v>
      </c>
      <c r="AI75">
        <f>[5]DATA!AI75</f>
        <v>0</v>
      </c>
      <c r="AJ75">
        <f>[5]DATA!AJ75</f>
        <v>0</v>
      </c>
      <c r="AK75">
        <f>[5]DATA!AK75</f>
        <v>0</v>
      </c>
      <c r="AL75">
        <f>[5]DATA!AL75</f>
        <v>0</v>
      </c>
      <c r="AM75">
        <f>[5]DATA!AM75</f>
        <v>0</v>
      </c>
      <c r="AN75">
        <f>[5]DATA!AN75</f>
        <v>0</v>
      </c>
      <c r="AO75">
        <f>[5]DATA!AO75</f>
        <v>0</v>
      </c>
      <c r="AP75">
        <f>[5]DATA!AP75</f>
        <v>0</v>
      </c>
      <c r="AQ75">
        <f>[5]DATA!AQ75</f>
        <v>0</v>
      </c>
      <c r="AR75">
        <f>[5]DATA!AR75</f>
        <v>0</v>
      </c>
      <c r="AS75">
        <f>[5]DATA!AS75</f>
        <v>0</v>
      </c>
      <c r="AT75">
        <f>[5]DATA!AT75</f>
        <v>0</v>
      </c>
      <c r="AU75">
        <f>[5]DATA!AU75</f>
        <v>0</v>
      </c>
      <c r="AV75">
        <f>[5]DATA!AV75</f>
        <v>0</v>
      </c>
      <c r="AW75">
        <f>[5]DATA!AW75</f>
        <v>0</v>
      </c>
      <c r="AX75">
        <f>[5]DATA!AX75</f>
        <v>0</v>
      </c>
      <c r="AY75">
        <f>[5]DATA!AY75</f>
        <v>0</v>
      </c>
      <c r="AZ75">
        <f>[5]DATA!AZ75</f>
        <v>0</v>
      </c>
      <c r="BA75">
        <f>[5]DATA!BA75</f>
        <v>0</v>
      </c>
      <c r="BB75">
        <f>[5]DATA!BB75</f>
        <v>0</v>
      </c>
      <c r="BC75">
        <f>[5]DATA!BC75</f>
        <v>0</v>
      </c>
      <c r="BD75">
        <f>[5]DATA!BD75</f>
        <v>0</v>
      </c>
      <c r="BE75">
        <f>[5]DATA!BE75</f>
        <v>0</v>
      </c>
      <c r="BF75">
        <f>[5]DATA!BF75</f>
        <v>0</v>
      </c>
      <c r="BG75">
        <f>[5]DATA!BG75</f>
        <v>0</v>
      </c>
      <c r="BH75">
        <f>[5]DATA!BH75</f>
        <v>0</v>
      </c>
      <c r="BI75">
        <f>[5]DATA!BI75</f>
        <v>0</v>
      </c>
      <c r="BJ75">
        <f>[5]DATA!BJ75</f>
        <v>0</v>
      </c>
      <c r="BK75">
        <f>[5]DATA!BK75</f>
        <v>0</v>
      </c>
      <c r="BL75">
        <f>[5]DATA!BL75</f>
        <v>0</v>
      </c>
      <c r="BM75">
        <f>[5]DATA!BM75</f>
        <v>0</v>
      </c>
      <c r="BN75">
        <f>[5]DATA!BN75</f>
        <v>0</v>
      </c>
      <c r="BO75">
        <f>[5]DATA!BO75</f>
        <v>0</v>
      </c>
      <c r="BP75">
        <f>[5]DATA!BP75</f>
        <v>0</v>
      </c>
      <c r="BQ75">
        <f>[5]DATA!BQ75</f>
        <v>0</v>
      </c>
      <c r="BR75">
        <f>[5]DATA!BR75</f>
        <v>0</v>
      </c>
      <c r="BS75">
        <f>[5]DATA!BS75</f>
        <v>0</v>
      </c>
      <c r="BT75">
        <f>[5]DATA!BT75</f>
        <v>0</v>
      </c>
      <c r="BU75">
        <f>[5]DATA!BU75</f>
        <v>0</v>
      </c>
      <c r="BV75">
        <f>[5]DATA!BV75</f>
        <v>0</v>
      </c>
      <c r="BW75">
        <f>[5]DATA!BW75</f>
        <v>0</v>
      </c>
      <c r="BX75">
        <f>[5]DATA!BX75</f>
        <v>0</v>
      </c>
    </row>
    <row r="76" spans="1:76">
      <c r="A76" s="287" t="s">
        <v>907</v>
      </c>
      <c r="B76">
        <f>[5]DATA!B76</f>
        <v>0</v>
      </c>
      <c r="C76">
        <f>[5]DATA!C76</f>
        <v>0</v>
      </c>
      <c r="D76">
        <f>[5]DATA!D76</f>
        <v>0</v>
      </c>
      <c r="E76">
        <f>[5]DATA!E76</f>
        <v>0</v>
      </c>
      <c r="F76">
        <f>[5]DATA!F76</f>
        <v>0</v>
      </c>
      <c r="G76">
        <f>[5]DATA!G76</f>
        <v>0</v>
      </c>
      <c r="H76">
        <f>[5]DATA!H76</f>
        <v>0</v>
      </c>
      <c r="I76">
        <f>[5]DATA!I76</f>
        <v>0</v>
      </c>
      <c r="J76">
        <f>[5]DATA!J76</f>
        <v>0</v>
      </c>
      <c r="K76">
        <f>[5]DATA!K76</f>
        <v>0</v>
      </c>
      <c r="L76">
        <f>[5]DATA!L76</f>
        <v>0</v>
      </c>
      <c r="M76">
        <f>[5]DATA!M76</f>
        <v>0</v>
      </c>
      <c r="N76">
        <f>[5]DATA!N76</f>
        <v>0</v>
      </c>
      <c r="O76">
        <f>[5]DATA!O76</f>
        <v>0</v>
      </c>
      <c r="P76">
        <f>[5]DATA!P76</f>
        <v>0</v>
      </c>
      <c r="Q76">
        <f>[5]DATA!Q76</f>
        <v>0</v>
      </c>
      <c r="R76">
        <f>[5]DATA!R76</f>
        <v>0</v>
      </c>
      <c r="S76">
        <f>[5]DATA!S76</f>
        <v>0</v>
      </c>
      <c r="T76">
        <f>[5]DATA!T76</f>
        <v>0</v>
      </c>
      <c r="U76">
        <f>[5]DATA!U76</f>
        <v>0</v>
      </c>
      <c r="V76" s="288">
        <f>[5]DATA!V76</f>
        <v>0</v>
      </c>
      <c r="W76" s="288">
        <f>[5]DATA!W76</f>
        <v>0</v>
      </c>
      <c r="X76" s="288">
        <f>[5]DATA!X76</f>
        <v>0</v>
      </c>
      <c r="Y76" s="288">
        <f>[5]DATA!Y76</f>
        <v>0</v>
      </c>
      <c r="Z76" s="288">
        <f>[5]DATA!Z76</f>
        <v>0</v>
      </c>
      <c r="AA76" s="288">
        <f>[5]DATA!AA76</f>
        <v>0</v>
      </c>
      <c r="AB76" s="288">
        <f>[5]DATA!AB76</f>
        <v>0</v>
      </c>
      <c r="AC76" s="288">
        <f>[5]DATA!AC76</f>
        <v>0</v>
      </c>
      <c r="AD76" s="288">
        <f>[5]DATA!AD76</f>
        <v>0</v>
      </c>
      <c r="AE76" s="288">
        <f>[5]DATA!AE76</f>
        <v>0</v>
      </c>
      <c r="AF76" s="288">
        <f>[5]DATA!AF76</f>
        <v>0</v>
      </c>
      <c r="AG76" s="288">
        <f>[5]DATA!AG76</f>
        <v>0</v>
      </c>
      <c r="AH76">
        <f>[5]DATA!AH76</f>
        <v>0</v>
      </c>
      <c r="AI76">
        <f>[5]DATA!AI76</f>
        <v>0</v>
      </c>
      <c r="AJ76">
        <f>[5]DATA!AJ76</f>
        <v>0</v>
      </c>
      <c r="AK76">
        <f>[5]DATA!AK76</f>
        <v>0</v>
      </c>
      <c r="AL76">
        <f>[5]DATA!AL76</f>
        <v>0</v>
      </c>
      <c r="AM76">
        <f>[5]DATA!AM76</f>
        <v>0</v>
      </c>
      <c r="AN76">
        <f>[5]DATA!AN76</f>
        <v>0</v>
      </c>
      <c r="AO76">
        <f>[5]DATA!AO76</f>
        <v>0</v>
      </c>
      <c r="AP76">
        <f>[5]DATA!AP76</f>
        <v>0</v>
      </c>
      <c r="AQ76">
        <f>[5]DATA!AQ76</f>
        <v>0</v>
      </c>
      <c r="AR76">
        <f>[5]DATA!AR76</f>
        <v>0</v>
      </c>
      <c r="AS76">
        <f>[5]DATA!AS76</f>
        <v>0</v>
      </c>
      <c r="AT76">
        <f>[5]DATA!AT76</f>
        <v>0</v>
      </c>
      <c r="AU76">
        <f>[5]DATA!AU76</f>
        <v>0</v>
      </c>
      <c r="AV76">
        <f>[5]DATA!AV76</f>
        <v>0</v>
      </c>
      <c r="AW76">
        <f>[5]DATA!AW76</f>
        <v>0</v>
      </c>
      <c r="AX76">
        <f>[5]DATA!AX76</f>
        <v>0</v>
      </c>
      <c r="AY76">
        <f>[5]DATA!AY76</f>
        <v>0</v>
      </c>
      <c r="AZ76">
        <f>[5]DATA!AZ76</f>
        <v>0</v>
      </c>
      <c r="BA76">
        <f>[5]DATA!BA76</f>
        <v>0</v>
      </c>
      <c r="BB76">
        <f>[5]DATA!BB76</f>
        <v>0</v>
      </c>
      <c r="BC76">
        <f>[5]DATA!BC76</f>
        <v>0</v>
      </c>
      <c r="BD76">
        <f>[5]DATA!BD76</f>
        <v>0</v>
      </c>
      <c r="BE76">
        <f>[5]DATA!BE76</f>
        <v>0</v>
      </c>
      <c r="BF76">
        <f>[5]DATA!BF76</f>
        <v>0</v>
      </c>
      <c r="BG76">
        <f>[5]DATA!BG76</f>
        <v>0</v>
      </c>
      <c r="BH76">
        <f>[5]DATA!BH76</f>
        <v>0</v>
      </c>
      <c r="BI76">
        <f>[5]DATA!BI76</f>
        <v>0</v>
      </c>
      <c r="BJ76">
        <f>[5]DATA!BJ76</f>
        <v>0</v>
      </c>
      <c r="BK76">
        <f>[5]DATA!BK76</f>
        <v>0</v>
      </c>
      <c r="BL76">
        <f>[5]DATA!BL76</f>
        <v>0</v>
      </c>
      <c r="BM76">
        <f>[5]DATA!BM76</f>
        <v>0</v>
      </c>
      <c r="BN76">
        <f>[5]DATA!BN76</f>
        <v>0</v>
      </c>
      <c r="BO76">
        <f>[5]DATA!BO76</f>
        <v>0</v>
      </c>
      <c r="BP76">
        <f>[5]DATA!BP76</f>
        <v>0</v>
      </c>
      <c r="BQ76">
        <f>[5]DATA!BQ76</f>
        <v>0</v>
      </c>
      <c r="BR76">
        <f>[5]DATA!BR76</f>
        <v>0</v>
      </c>
      <c r="BS76">
        <f>[5]DATA!BS76</f>
        <v>0</v>
      </c>
      <c r="BT76">
        <f>[5]DATA!BT76</f>
        <v>0</v>
      </c>
      <c r="BU76">
        <f>[5]DATA!BU76</f>
        <v>0</v>
      </c>
      <c r="BV76">
        <f>[5]DATA!BV76</f>
        <v>0</v>
      </c>
      <c r="BW76">
        <f>[5]DATA!BW76</f>
        <v>0</v>
      </c>
      <c r="BX76">
        <f>[5]DATA!BX76</f>
        <v>0</v>
      </c>
    </row>
    <row r="77" spans="1:76">
      <c r="A77" s="287" t="s">
        <v>908</v>
      </c>
      <c r="B77">
        <f>[5]DATA!B77</f>
        <v>27240</v>
      </c>
      <c r="C77">
        <f>[5]DATA!C77</f>
        <v>26121</v>
      </c>
      <c r="D77">
        <f>[5]DATA!D77</f>
        <v>25137</v>
      </c>
      <c r="E77">
        <f>[5]DATA!E77</f>
        <v>26950</v>
      </c>
      <c r="F77">
        <f>[5]DATA!F77</f>
        <v>25409</v>
      </c>
      <c r="G77">
        <f>[5]DATA!G77</f>
        <v>19363</v>
      </c>
      <c r="H77">
        <f>[5]DATA!H77</f>
        <v>19944</v>
      </c>
      <c r="I77">
        <f>[5]DATA!I77</f>
        <v>26522</v>
      </c>
      <c r="J77">
        <f>[5]DATA!J77</f>
        <v>26065</v>
      </c>
      <c r="K77">
        <f>[5]DATA!K77</f>
        <v>22971</v>
      </c>
      <c r="L77">
        <f>[5]DATA!L77</f>
        <v>20806</v>
      </c>
      <c r="M77">
        <f>[5]DATA!M77</f>
        <v>20565</v>
      </c>
      <c r="N77">
        <f>[5]DATA!N77</f>
        <v>26551</v>
      </c>
      <c r="O77">
        <f>[5]DATA!O77</f>
        <v>30629</v>
      </c>
      <c r="P77">
        <f>[5]DATA!P77</f>
        <v>19419</v>
      </c>
      <c r="Q77">
        <f>[5]DATA!Q77</f>
        <v>16825</v>
      </c>
      <c r="R77">
        <f>[5]DATA!R77</f>
        <v>19955</v>
      </c>
      <c r="S77">
        <f>[5]DATA!S77</f>
        <v>22595</v>
      </c>
      <c r="T77">
        <f>[5]DATA!T77</f>
        <v>25388</v>
      </c>
      <c r="U77">
        <f>[5]DATA!U77</f>
        <v>25817</v>
      </c>
      <c r="V77" s="288">
        <f>[5]DATA!V77</f>
        <v>27047</v>
      </c>
      <c r="W77" s="288">
        <f>[5]DATA!W77</f>
        <v>27311</v>
      </c>
      <c r="X77" s="288">
        <f>[5]DATA!X77</f>
        <v>25028</v>
      </c>
      <c r="Y77" s="288">
        <f>[5]DATA!Y77</f>
        <v>27942</v>
      </c>
      <c r="Z77" s="288">
        <f>[5]DATA!Z77</f>
        <v>21726</v>
      </c>
      <c r="AA77" s="288">
        <f>[5]DATA!AA77</f>
        <v>25020</v>
      </c>
      <c r="AB77" s="288">
        <f>[5]DATA!AB77</f>
        <v>23943</v>
      </c>
      <c r="AC77" s="288">
        <f>[5]DATA!AC77</f>
        <v>21676</v>
      </c>
      <c r="AD77" s="288">
        <f>[5]DATA!AD77</f>
        <v>28395</v>
      </c>
      <c r="AE77" s="288">
        <f>[5]DATA!AE77</f>
        <v>29624</v>
      </c>
      <c r="AF77" s="288">
        <f>[5]DATA!AF77</f>
        <v>30141</v>
      </c>
      <c r="AG77" s="288">
        <f>[5]DATA!AG77</f>
        <v>32161</v>
      </c>
      <c r="AH77">
        <f>[5]DATA!AH77</f>
        <v>27290</v>
      </c>
      <c r="AI77">
        <f>[5]DATA!AI77</f>
        <v>29204</v>
      </c>
      <c r="AJ77">
        <f>[5]DATA!AJ77</f>
        <v>23873</v>
      </c>
      <c r="AK77">
        <f>[5]DATA!AK77</f>
        <v>24190</v>
      </c>
      <c r="AL77">
        <f>[5]DATA!AL77</f>
        <v>25113</v>
      </c>
      <c r="AM77">
        <f>[5]DATA!AM77</f>
        <v>25245</v>
      </c>
      <c r="AN77">
        <f>[5]DATA!AN77</f>
        <v>25245</v>
      </c>
      <c r="AO77">
        <f>[5]DATA!AO77</f>
        <v>25346</v>
      </c>
      <c r="AP77">
        <f>[5]DATA!AP77</f>
        <v>25542</v>
      </c>
      <c r="AQ77">
        <f>[5]DATA!AQ77</f>
        <v>27954</v>
      </c>
      <c r="AR77">
        <f>[5]DATA!AR77</f>
        <v>29194</v>
      </c>
      <c r="AS77">
        <f>[5]DATA!AS77</f>
        <v>27240</v>
      </c>
      <c r="AT77">
        <f>[5]DATA!AT77</f>
        <v>27059</v>
      </c>
      <c r="AU77">
        <f>[5]DATA!AU77</f>
        <v>28119</v>
      </c>
      <c r="AV77">
        <f>[5]DATA!AV77</f>
        <v>29806</v>
      </c>
      <c r="AW77">
        <f>[5]DATA!AW77</f>
        <v>29103</v>
      </c>
      <c r="AX77">
        <f>[5]DATA!AX77</f>
        <v>26024</v>
      </c>
      <c r="AY77">
        <f>[5]DATA!AY77</f>
        <v>27175</v>
      </c>
      <c r="AZ77">
        <f>[5]DATA!AZ77</f>
        <v>33658</v>
      </c>
      <c r="BA77">
        <f>[5]DATA!BA77</f>
        <v>34816</v>
      </c>
      <c r="BB77">
        <f>[5]DATA!BB77</f>
        <v>35210</v>
      </c>
      <c r="BC77">
        <f>[5]DATA!BC77</f>
        <v>35114</v>
      </c>
      <c r="BD77">
        <f>[5]DATA!BD77</f>
        <v>34360</v>
      </c>
      <c r="BE77">
        <f>[5]DATA!BE77</f>
        <v>31952</v>
      </c>
      <c r="BF77">
        <f>[5]DATA!BF77</f>
        <v>32438</v>
      </c>
      <c r="BG77">
        <f>[5]DATA!BG77</f>
        <v>32124</v>
      </c>
      <c r="BH77">
        <f>[5]DATA!BH77</f>
        <v>32010</v>
      </c>
      <c r="BI77">
        <f>[5]DATA!BI77</f>
        <v>31939</v>
      </c>
      <c r="BJ77">
        <f>[5]DATA!BJ77</f>
        <v>32520</v>
      </c>
      <c r="BK77">
        <f>[5]DATA!BK77</f>
        <v>30809</v>
      </c>
      <c r="BL77">
        <f>[5]DATA!BL77</f>
        <v>0</v>
      </c>
      <c r="BM77">
        <f>[5]DATA!BM77</f>
        <v>0</v>
      </c>
      <c r="BN77">
        <f>[5]DATA!BN77</f>
        <v>0</v>
      </c>
      <c r="BO77">
        <f>[5]DATA!BO77</f>
        <v>0</v>
      </c>
      <c r="BP77">
        <f>[5]DATA!BP77</f>
        <v>0</v>
      </c>
      <c r="BQ77">
        <f>[5]DATA!BQ77</f>
        <v>0</v>
      </c>
      <c r="BR77">
        <f>[5]DATA!BR77</f>
        <v>0</v>
      </c>
      <c r="BS77">
        <f>[5]DATA!BS77</f>
        <v>0</v>
      </c>
      <c r="BT77">
        <f>[5]DATA!BT77</f>
        <v>0</v>
      </c>
      <c r="BU77">
        <f>[5]DATA!BU77</f>
        <v>0</v>
      </c>
      <c r="BV77">
        <f>[5]DATA!BV77</f>
        <v>0</v>
      </c>
      <c r="BW77">
        <f>[5]DATA!BW77</f>
        <v>0</v>
      </c>
      <c r="BX77">
        <f>[5]DATA!BX77</f>
        <v>0</v>
      </c>
    </row>
    <row r="78" spans="1:76">
      <c r="A78" s="287" t="s">
        <v>909</v>
      </c>
      <c r="B78">
        <f>[5]DATA!B78</f>
        <v>27240</v>
      </c>
      <c r="C78">
        <f>[5]DATA!C78</f>
        <v>24258</v>
      </c>
      <c r="D78">
        <f>[5]DATA!D78</f>
        <v>19859</v>
      </c>
      <c r="E78">
        <f>[5]DATA!E78</f>
        <v>23960</v>
      </c>
      <c r="F78">
        <f>[5]DATA!F78</f>
        <v>26469</v>
      </c>
      <c r="G78">
        <f>[5]DATA!G78</f>
        <v>26724</v>
      </c>
      <c r="H78">
        <f>[5]DATA!H78</f>
        <v>19445</v>
      </c>
      <c r="I78">
        <f>[5]DATA!I78</f>
        <v>20122</v>
      </c>
      <c r="J78">
        <f>[5]DATA!J78</f>
        <v>25173</v>
      </c>
      <c r="K78">
        <f>[5]DATA!K78</f>
        <v>21416</v>
      </c>
      <c r="L78">
        <f>[5]DATA!L78</f>
        <v>17429</v>
      </c>
      <c r="M78">
        <f>[5]DATA!M78</f>
        <v>16644</v>
      </c>
      <c r="N78">
        <f>[5]DATA!N78</f>
        <v>17429</v>
      </c>
      <c r="O78">
        <f>[5]DATA!O78</f>
        <v>35218</v>
      </c>
      <c r="P78">
        <f>[5]DATA!P78</f>
        <v>28511</v>
      </c>
      <c r="Q78">
        <f>[5]DATA!Q78</f>
        <v>24718</v>
      </c>
      <c r="R78">
        <f>[5]DATA!R78</f>
        <v>24245</v>
      </c>
      <c r="S78">
        <f>[5]DATA!S78</f>
        <v>24666</v>
      </c>
      <c r="T78">
        <f>[5]DATA!T78</f>
        <v>26721</v>
      </c>
      <c r="U78">
        <f>[5]DATA!U78</f>
        <v>26249</v>
      </c>
      <c r="V78" s="288">
        <f>[5]DATA!V78</f>
        <v>26597</v>
      </c>
      <c r="W78" s="288">
        <f>[5]DATA!W78</f>
        <v>26821</v>
      </c>
      <c r="X78" s="288">
        <f>[5]DATA!X78</f>
        <v>29153</v>
      </c>
      <c r="Y78" s="288">
        <f>[5]DATA!Y78</f>
        <v>30835</v>
      </c>
      <c r="Z78" s="288">
        <f>[5]DATA!Z78</f>
        <v>34572</v>
      </c>
      <c r="AA78" s="288">
        <f>[5]DATA!AA78</f>
        <v>33810</v>
      </c>
      <c r="AB78" s="288">
        <f>[5]DATA!AB78</f>
        <v>35790</v>
      </c>
      <c r="AC78" s="288">
        <f>[5]DATA!AC78</f>
        <v>35805</v>
      </c>
      <c r="AD78" s="288">
        <f>[5]DATA!AD78</f>
        <v>32535</v>
      </c>
      <c r="AE78" s="288">
        <f>[5]DATA!AE78</f>
        <v>34016</v>
      </c>
      <c r="AF78" s="288">
        <f>[5]DATA!AF78</f>
        <v>34223</v>
      </c>
      <c r="AG78" s="288">
        <f>[5]DATA!AG78</f>
        <v>32004</v>
      </c>
      <c r="AH78">
        <f>[5]DATA!AH78</f>
        <v>32397</v>
      </c>
      <c r="AI78">
        <f>[5]DATA!AI78</f>
        <v>28318</v>
      </c>
      <c r="AJ78">
        <f>[5]DATA!AJ78</f>
        <v>34172</v>
      </c>
      <c r="AK78">
        <f>[5]DATA!AK78</f>
        <v>34922</v>
      </c>
      <c r="AL78">
        <f>[5]DATA!AL78</f>
        <v>35313</v>
      </c>
      <c r="AM78">
        <f>[5]DATA!AM78</f>
        <v>34975</v>
      </c>
      <c r="AN78">
        <f>[5]DATA!AN78</f>
        <v>34157</v>
      </c>
      <c r="AO78">
        <f>[5]DATA!AO78</f>
        <v>33932</v>
      </c>
      <c r="AP78">
        <f>[5]DATA!AP78</f>
        <v>31864</v>
      </c>
      <c r="AQ78">
        <f>[5]DATA!AQ78</f>
        <v>28913</v>
      </c>
      <c r="AR78">
        <f>[5]DATA!AR78</f>
        <v>27246</v>
      </c>
      <c r="AS78">
        <f>[5]DATA!AS78</f>
        <v>29608</v>
      </c>
      <c r="AT78">
        <f>[5]DATA!AT78</f>
        <v>29966</v>
      </c>
      <c r="AU78">
        <f>[5]DATA!AU78</f>
        <v>27083</v>
      </c>
      <c r="AV78">
        <f>[5]DATA!AV78</f>
        <v>24824</v>
      </c>
      <c r="AW78">
        <f>[5]DATA!AW78</f>
        <v>25104</v>
      </c>
      <c r="AX78">
        <f>[5]DATA!AX78</f>
        <v>29070</v>
      </c>
      <c r="AY78">
        <f>[5]DATA!AY78</f>
        <v>28921</v>
      </c>
      <c r="AZ78">
        <f>[5]DATA!AZ78</f>
        <v>27698</v>
      </c>
      <c r="BA78">
        <f>[5]DATA!BA78</f>
        <v>26653</v>
      </c>
      <c r="BB78">
        <f>[5]DATA!BB78</f>
        <v>27117</v>
      </c>
      <c r="BC78">
        <f>[5]DATA!BC78</f>
        <v>27132</v>
      </c>
      <c r="BD78">
        <f>[5]DATA!BD78</f>
        <v>27079</v>
      </c>
      <c r="BE78">
        <f>[5]DATA!BE78</f>
        <v>31533</v>
      </c>
      <c r="BF78">
        <f>[5]DATA!BF78</f>
        <v>32407</v>
      </c>
      <c r="BG78">
        <f>[5]DATA!BG78</f>
        <v>32118</v>
      </c>
      <c r="BH78">
        <f>[5]DATA!BH78</f>
        <v>32010</v>
      </c>
      <c r="BI78">
        <f>[5]DATA!BI78</f>
        <v>31939</v>
      </c>
      <c r="BJ78">
        <f>[5]DATA!BJ78</f>
        <v>32520</v>
      </c>
      <c r="BK78">
        <f>[5]DATA!BK78</f>
        <v>37847</v>
      </c>
      <c r="BL78">
        <f>[5]DATA!BL78</f>
        <v>0</v>
      </c>
      <c r="BM78">
        <f>[5]DATA!BM78</f>
        <v>0</v>
      </c>
      <c r="BN78">
        <f>[5]DATA!BN78</f>
        <v>0</v>
      </c>
      <c r="BO78">
        <f>[5]DATA!BO78</f>
        <v>0</v>
      </c>
      <c r="BP78">
        <f>[5]DATA!BP78</f>
        <v>0</v>
      </c>
      <c r="BQ78">
        <f>[5]DATA!BQ78</f>
        <v>0</v>
      </c>
      <c r="BR78">
        <f>[5]DATA!BR78</f>
        <v>0</v>
      </c>
      <c r="BS78">
        <f>[5]DATA!BS78</f>
        <v>0</v>
      </c>
      <c r="BT78">
        <f>[5]DATA!BT78</f>
        <v>0</v>
      </c>
      <c r="BU78">
        <f>[5]DATA!BU78</f>
        <v>0</v>
      </c>
      <c r="BV78">
        <f>[5]DATA!BV78</f>
        <v>0</v>
      </c>
      <c r="BW78">
        <f>[5]DATA!BW78</f>
        <v>0</v>
      </c>
      <c r="BX78">
        <f>[5]DATA!BX78</f>
        <v>0</v>
      </c>
    </row>
    <row r="79" spans="1:76">
      <c r="A79" s="287" t="s">
        <v>910</v>
      </c>
      <c r="B79">
        <f>[5]DATA!B79</f>
        <v>27240</v>
      </c>
      <c r="C79">
        <f>[5]DATA!C79</f>
        <v>25937</v>
      </c>
      <c r="D79">
        <f>[5]DATA!D79</f>
        <v>23122</v>
      </c>
      <c r="E79">
        <f>[5]DATA!E79</f>
        <v>18448</v>
      </c>
      <c r="F79">
        <f>[5]DATA!F79</f>
        <v>19083</v>
      </c>
      <c r="G79">
        <f>[5]DATA!G79</f>
        <v>24919</v>
      </c>
      <c r="H79">
        <f>[5]DATA!H79</f>
        <v>25972</v>
      </c>
      <c r="I79">
        <f>[5]DATA!I79</f>
        <v>19034</v>
      </c>
      <c r="J79">
        <f>[5]DATA!J79</f>
        <v>18829</v>
      </c>
      <c r="K79">
        <f>[5]DATA!K79</f>
        <v>26574</v>
      </c>
      <c r="L79">
        <f>[5]DATA!L79</f>
        <v>25568</v>
      </c>
      <c r="M79">
        <f>[5]DATA!M79</f>
        <v>22742</v>
      </c>
      <c r="N79">
        <f>[5]DATA!N79</f>
        <v>21133</v>
      </c>
      <c r="O79">
        <f>[5]DATA!O79</f>
        <v>26416</v>
      </c>
      <c r="P79">
        <f>[5]DATA!P79</f>
        <v>23987</v>
      </c>
      <c r="Q79">
        <f>[5]DATA!Q79</f>
        <v>22687</v>
      </c>
      <c r="R79">
        <f>[5]DATA!R79</f>
        <v>22001</v>
      </c>
      <c r="S79">
        <f>[5]DATA!S79</f>
        <v>23852</v>
      </c>
      <c r="T79">
        <f>[5]DATA!T79</f>
        <v>24299</v>
      </c>
      <c r="U79">
        <f>[5]DATA!U79</f>
        <v>24466</v>
      </c>
      <c r="V79" s="288">
        <f>[5]DATA!V79</f>
        <v>25447</v>
      </c>
      <c r="W79" s="288">
        <f>[5]DATA!W79</f>
        <v>25215</v>
      </c>
      <c r="X79" s="288">
        <f>[5]DATA!X79</f>
        <v>26589</v>
      </c>
      <c r="Y79" s="288">
        <f>[5]DATA!Y79</f>
        <v>25676</v>
      </c>
      <c r="Z79" s="288">
        <f>[5]DATA!Z79</f>
        <v>25655</v>
      </c>
      <c r="AA79" s="288">
        <f>[5]DATA!AA79</f>
        <v>28067</v>
      </c>
      <c r="AB79" s="288">
        <f>[5]DATA!AB79</f>
        <v>25714</v>
      </c>
      <c r="AC79" s="288">
        <f>[5]DATA!AC79</f>
        <v>27540</v>
      </c>
      <c r="AD79" s="288">
        <f>[5]DATA!AD79</f>
        <v>27249</v>
      </c>
      <c r="AE79" s="288">
        <f>[5]DATA!AE79</f>
        <v>27974</v>
      </c>
      <c r="AF79" s="288">
        <f>[5]DATA!AF79</f>
        <v>28745</v>
      </c>
      <c r="AG79" s="288">
        <f>[5]DATA!AG79</f>
        <v>28852</v>
      </c>
      <c r="AH79">
        <f>[5]DATA!AH79</f>
        <v>28329</v>
      </c>
      <c r="AI79">
        <f>[5]DATA!AI79</f>
        <v>31578</v>
      </c>
      <c r="AJ79">
        <f>[5]DATA!AJ79</f>
        <v>27317</v>
      </c>
      <c r="AK79">
        <f>[5]DATA!AK79</f>
        <v>26376</v>
      </c>
      <c r="AL79">
        <f>[5]DATA!AL79</f>
        <v>24395</v>
      </c>
      <c r="AM79">
        <f>[5]DATA!AM79</f>
        <v>25481</v>
      </c>
      <c r="AN79">
        <f>[5]DATA!AN79</f>
        <v>25415</v>
      </c>
      <c r="AO79">
        <f>[5]DATA!AO79</f>
        <v>25477</v>
      </c>
      <c r="AP79">
        <f>[5]DATA!AP79</f>
        <v>25644</v>
      </c>
      <c r="AQ79">
        <f>[5]DATA!AQ79</f>
        <v>28041</v>
      </c>
      <c r="AR79">
        <f>[5]DATA!AR79</f>
        <v>29265</v>
      </c>
      <c r="AS79">
        <f>[5]DATA!AS79</f>
        <v>27292</v>
      </c>
      <c r="AT79">
        <f>[5]DATA!AT79</f>
        <v>27100</v>
      </c>
      <c r="AU79">
        <f>[5]DATA!AU79</f>
        <v>28153</v>
      </c>
      <c r="AV79">
        <f>[5]DATA!AV79</f>
        <v>29835</v>
      </c>
      <c r="AW79">
        <f>[5]DATA!AW79</f>
        <v>29125</v>
      </c>
      <c r="AX79">
        <f>[5]DATA!AX79</f>
        <v>26040</v>
      </c>
      <c r="AY79">
        <f>[5]DATA!AY79</f>
        <v>27189</v>
      </c>
      <c r="AZ79">
        <f>[5]DATA!AZ79</f>
        <v>33672</v>
      </c>
      <c r="BA79">
        <f>[5]DATA!BA79</f>
        <v>34828</v>
      </c>
      <c r="BB79">
        <f>[5]DATA!BB79</f>
        <v>35220</v>
      </c>
      <c r="BC79">
        <f>[5]DATA!BC79</f>
        <v>35122</v>
      </c>
      <c r="BD79">
        <f>[5]DATA!BD79</f>
        <v>34366</v>
      </c>
      <c r="BE79">
        <f>[5]DATA!BE79</f>
        <v>31956</v>
      </c>
      <c r="BF79">
        <f>[5]DATA!BF79</f>
        <v>32441</v>
      </c>
      <c r="BG79">
        <f>[5]DATA!BG79</f>
        <v>32124</v>
      </c>
      <c r="BH79">
        <f>[5]DATA!BH79</f>
        <v>32010</v>
      </c>
      <c r="BI79">
        <f>[5]DATA!BI79</f>
        <v>31939</v>
      </c>
      <c r="BJ79">
        <f>[5]DATA!BJ79</f>
        <v>32520</v>
      </c>
      <c r="BK79">
        <f>[5]DATA!BK79</f>
        <v>19258</v>
      </c>
      <c r="BL79">
        <f>[5]DATA!BL79</f>
        <v>0</v>
      </c>
      <c r="BM79">
        <f>[5]DATA!BM79</f>
        <v>0</v>
      </c>
      <c r="BN79">
        <f>[5]DATA!BN79</f>
        <v>0</v>
      </c>
      <c r="BO79">
        <f>[5]DATA!BO79</f>
        <v>0</v>
      </c>
      <c r="BP79">
        <f>[5]DATA!BP79</f>
        <v>0</v>
      </c>
      <c r="BQ79">
        <f>[5]DATA!BQ79</f>
        <v>0</v>
      </c>
      <c r="BR79">
        <f>[5]DATA!BR79</f>
        <v>0</v>
      </c>
      <c r="BS79">
        <f>[5]DATA!BS79</f>
        <v>0</v>
      </c>
      <c r="BT79">
        <f>[5]DATA!BT79</f>
        <v>0</v>
      </c>
      <c r="BU79">
        <f>[5]DATA!BU79</f>
        <v>0</v>
      </c>
      <c r="BV79">
        <f>[5]DATA!BV79</f>
        <v>0</v>
      </c>
      <c r="BW79">
        <f>[5]DATA!BW79</f>
        <v>0</v>
      </c>
      <c r="BX79">
        <f>[5]DATA!BX79</f>
        <v>0</v>
      </c>
    </row>
    <row r="80" spans="1:76">
      <c r="A80" s="287" t="s">
        <v>911</v>
      </c>
      <c r="B80">
        <f>[5]DATA!B80</f>
        <v>27240</v>
      </c>
      <c r="C80">
        <f>[5]DATA!C80</f>
        <v>24258</v>
      </c>
      <c r="D80">
        <f>[5]DATA!D80</f>
        <v>27624</v>
      </c>
      <c r="E80">
        <f>[5]DATA!E80</f>
        <v>19679</v>
      </c>
      <c r="F80">
        <f>[5]DATA!F80</f>
        <v>23200</v>
      </c>
      <c r="G80">
        <f>[5]DATA!G80</f>
        <v>27027</v>
      </c>
      <c r="H80">
        <f>[5]DATA!H80</f>
        <v>31371</v>
      </c>
      <c r="I80">
        <f>[5]DATA!I80</f>
        <v>27023</v>
      </c>
      <c r="J80">
        <f>[5]DATA!J80</f>
        <v>18494</v>
      </c>
      <c r="K80">
        <f>[5]DATA!K80</f>
        <v>17939</v>
      </c>
      <c r="L80">
        <f>[5]DATA!L80</f>
        <v>24673</v>
      </c>
      <c r="M80">
        <f>[5]DATA!M80</f>
        <v>22342</v>
      </c>
      <c r="N80">
        <f>[5]DATA!N80</f>
        <v>20737</v>
      </c>
      <c r="O80">
        <f>[5]DATA!O80</f>
        <v>81849</v>
      </c>
      <c r="P80">
        <f>[5]DATA!P80</f>
        <v>19287</v>
      </c>
      <c r="Q80">
        <f>[5]DATA!Q80</f>
        <v>25268</v>
      </c>
      <c r="R80">
        <f>[5]DATA!R80</f>
        <v>29951</v>
      </c>
      <c r="S80">
        <f>[5]DATA!S80</f>
        <v>29309</v>
      </c>
      <c r="T80">
        <f>[5]DATA!T80</f>
        <v>26104</v>
      </c>
      <c r="U80">
        <f>[5]DATA!U80</f>
        <v>25390</v>
      </c>
      <c r="V80" s="288">
        <f>[5]DATA!V80</f>
        <v>25939</v>
      </c>
      <c r="W80" s="288">
        <f>[5]DATA!W80</f>
        <v>25465</v>
      </c>
      <c r="X80" s="288">
        <f>[5]DATA!X80</f>
        <v>24476</v>
      </c>
      <c r="Y80" s="288">
        <f>[5]DATA!Y80</f>
        <v>22972</v>
      </c>
      <c r="Z80" s="288">
        <f>[5]DATA!Z80</f>
        <v>22687</v>
      </c>
      <c r="AA80" s="288">
        <f>[5]DATA!AA80</f>
        <v>24687</v>
      </c>
      <c r="AB80" s="288">
        <f>[5]DATA!AB80</f>
        <v>32513</v>
      </c>
      <c r="AC80" s="288">
        <f>[5]DATA!AC80</f>
        <v>34545</v>
      </c>
      <c r="AD80" s="288">
        <f>[5]DATA!AD80</f>
        <v>31416</v>
      </c>
      <c r="AE80" s="288">
        <f>[5]DATA!AE80</f>
        <v>32772</v>
      </c>
      <c r="AF80" s="288">
        <f>[5]DATA!AF80</f>
        <v>31496</v>
      </c>
      <c r="AG80" s="288">
        <f>[5]DATA!AG80</f>
        <v>30698</v>
      </c>
      <c r="AH80">
        <f>[5]DATA!AH80</f>
        <v>36047</v>
      </c>
      <c r="AI80">
        <f>[5]DATA!AI80</f>
        <v>29474</v>
      </c>
      <c r="AJ80">
        <f>[5]DATA!AJ80</f>
        <v>34849</v>
      </c>
      <c r="AK80">
        <f>[5]DATA!AK80</f>
        <v>35226</v>
      </c>
      <c r="AL80">
        <f>[5]DATA!AL80</f>
        <v>35477</v>
      </c>
      <c r="AM80">
        <f>[5]DATA!AM80</f>
        <v>35071</v>
      </c>
      <c r="AN80">
        <f>[5]DATA!AN80</f>
        <v>34214</v>
      </c>
      <c r="AO80">
        <f>[5]DATA!AO80</f>
        <v>33968</v>
      </c>
      <c r="AP80">
        <f>[5]DATA!AP80</f>
        <v>31887</v>
      </c>
      <c r="AQ80">
        <f>[5]DATA!AQ80</f>
        <v>28927</v>
      </c>
      <c r="AR80">
        <f>[5]DATA!AR80</f>
        <v>27256</v>
      </c>
      <c r="AS80">
        <f>[5]DATA!AS80</f>
        <v>29615</v>
      </c>
      <c r="AT80">
        <f>[5]DATA!AT80</f>
        <v>29129</v>
      </c>
      <c r="AU80">
        <f>[5]DATA!AU80</f>
        <v>26339</v>
      </c>
      <c r="AV80">
        <f>[5]DATA!AV80</f>
        <v>24827</v>
      </c>
      <c r="AW80">
        <f>[5]DATA!AW80</f>
        <v>25106</v>
      </c>
      <c r="AX80">
        <f>[5]DATA!AX80</f>
        <v>29072</v>
      </c>
      <c r="AY80">
        <f>[5]DATA!AY80</f>
        <v>28923</v>
      </c>
      <c r="AZ80">
        <f>[5]DATA!AZ80</f>
        <v>27699</v>
      </c>
      <c r="BA80">
        <f>[5]DATA!BA80</f>
        <v>26654</v>
      </c>
      <c r="BB80">
        <f>[5]DATA!BB80</f>
        <v>27117</v>
      </c>
      <c r="BC80">
        <f>[5]DATA!BC80</f>
        <v>27132</v>
      </c>
      <c r="BD80">
        <f>[5]DATA!BD80</f>
        <v>27080</v>
      </c>
      <c r="BE80">
        <f>[5]DATA!BE80</f>
        <v>31534</v>
      </c>
      <c r="BF80">
        <f>[5]DATA!BF80</f>
        <v>32407</v>
      </c>
      <c r="BG80">
        <f>[5]DATA!BG80</f>
        <v>32118</v>
      </c>
      <c r="BH80">
        <f>[5]DATA!BH80</f>
        <v>32010</v>
      </c>
      <c r="BI80">
        <f>[5]DATA!BI80</f>
        <v>31939</v>
      </c>
      <c r="BJ80">
        <f>[5]DATA!BJ80</f>
        <v>32520</v>
      </c>
      <c r="BK80">
        <f>[5]DATA!BK80</f>
        <v>44512</v>
      </c>
      <c r="BL80">
        <f>[5]DATA!BL80</f>
        <v>0</v>
      </c>
      <c r="BM80">
        <f>[5]DATA!BM80</f>
        <v>0</v>
      </c>
      <c r="BN80">
        <f>[5]DATA!BN80</f>
        <v>0</v>
      </c>
      <c r="BO80">
        <f>[5]DATA!BO80</f>
        <v>0</v>
      </c>
      <c r="BP80">
        <f>[5]DATA!BP80</f>
        <v>0</v>
      </c>
      <c r="BQ80">
        <f>[5]DATA!BQ80</f>
        <v>0</v>
      </c>
      <c r="BR80">
        <f>[5]DATA!BR80</f>
        <v>0</v>
      </c>
      <c r="BS80">
        <f>[5]DATA!BS80</f>
        <v>0</v>
      </c>
      <c r="BT80">
        <f>[5]DATA!BT80</f>
        <v>0</v>
      </c>
      <c r="BU80">
        <f>[5]DATA!BU80</f>
        <v>0</v>
      </c>
      <c r="BV80">
        <f>[5]DATA!BV80</f>
        <v>0</v>
      </c>
      <c r="BW80">
        <f>[5]DATA!BW80</f>
        <v>0</v>
      </c>
      <c r="BX80">
        <f>[5]DATA!BX80</f>
        <v>0</v>
      </c>
    </row>
    <row r="81" spans="1:76">
      <c r="A81" s="287" t="s">
        <v>912</v>
      </c>
      <c r="B81">
        <f>[5]DATA!B81</f>
        <v>27240</v>
      </c>
      <c r="C81">
        <f>[5]DATA!C81</f>
        <v>25937</v>
      </c>
      <c r="D81">
        <f>[5]DATA!D81</f>
        <v>26679</v>
      </c>
      <c r="E81">
        <f>[5]DATA!E81</f>
        <v>20704</v>
      </c>
      <c r="F81">
        <f>[5]DATA!F81</f>
        <v>17572</v>
      </c>
      <c r="G81">
        <f>[5]DATA!G81</f>
        <v>18419</v>
      </c>
      <c r="H81">
        <f>[5]DATA!H81</f>
        <v>22459</v>
      </c>
      <c r="I81">
        <f>[5]DATA!I81</f>
        <v>25493</v>
      </c>
      <c r="J81">
        <f>[5]DATA!J81</f>
        <v>25421</v>
      </c>
      <c r="K81">
        <f>[5]DATA!K81</f>
        <v>17201</v>
      </c>
      <c r="L81">
        <f>[5]DATA!L81</f>
        <v>21306</v>
      </c>
      <c r="M81">
        <f>[5]DATA!M81</f>
        <v>23180</v>
      </c>
      <c r="N81">
        <f>[5]DATA!N81</f>
        <v>25474</v>
      </c>
      <c r="O81">
        <f>[5]DATA!O81</f>
        <v>22479</v>
      </c>
      <c r="P81">
        <f>[5]DATA!P81</f>
        <v>18523</v>
      </c>
      <c r="Q81">
        <f>[5]DATA!Q81</f>
        <v>18430</v>
      </c>
      <c r="R81">
        <f>[5]DATA!R81</f>
        <v>26905</v>
      </c>
      <c r="S81">
        <f>[5]DATA!S81</f>
        <v>26915</v>
      </c>
      <c r="T81">
        <f>[5]DATA!T81</f>
        <v>29276</v>
      </c>
      <c r="U81">
        <f>[5]DATA!U81</f>
        <v>26696</v>
      </c>
      <c r="V81" s="288">
        <f>[5]DATA!V81</f>
        <v>25568</v>
      </c>
      <c r="W81" s="288">
        <f>[5]DATA!W81</f>
        <v>24681</v>
      </c>
      <c r="X81" s="288">
        <f>[5]DATA!X81</f>
        <v>31150</v>
      </c>
      <c r="Y81" s="288">
        <f>[5]DATA!Y81</f>
        <v>32307</v>
      </c>
      <c r="Z81" s="288">
        <f>[5]DATA!Z81</f>
        <v>34160</v>
      </c>
      <c r="AA81" s="288">
        <f>[5]DATA!AA81</f>
        <v>31279</v>
      </c>
      <c r="AB81" s="288">
        <f>[5]DATA!AB81</f>
        <v>29196</v>
      </c>
      <c r="AC81" s="288">
        <f>[5]DATA!AC81</f>
        <v>25969</v>
      </c>
      <c r="AD81" s="288">
        <f>[5]DATA!AD81</f>
        <v>26854</v>
      </c>
      <c r="AE81" s="288">
        <f>[5]DATA!AE81</f>
        <v>24208</v>
      </c>
      <c r="AF81" s="288">
        <f>[5]DATA!AF81</f>
        <v>24188</v>
      </c>
      <c r="AG81" s="288">
        <f>[5]DATA!AG81</f>
        <v>26492</v>
      </c>
      <c r="AH81">
        <f>[5]DATA!AH81</f>
        <v>24622</v>
      </c>
      <c r="AI81">
        <f>[5]DATA!AI81</f>
        <v>28280</v>
      </c>
      <c r="AJ81">
        <f>[5]DATA!AJ81</f>
        <v>24805</v>
      </c>
      <c r="AK81">
        <f>[5]DATA!AK81</f>
        <v>25526</v>
      </c>
      <c r="AL81">
        <f>[5]DATA!AL81</f>
        <v>23987</v>
      </c>
      <c r="AM81">
        <f>[5]DATA!AM81</f>
        <v>24362</v>
      </c>
      <c r="AN81">
        <f>[5]DATA!AN81</f>
        <v>24607</v>
      </c>
      <c r="AO81">
        <f>[5]DATA!AO81</f>
        <v>24858</v>
      </c>
      <c r="AP81">
        <f>[5]DATA!AP81</f>
        <v>25162</v>
      </c>
      <c r="AQ81">
        <f>[5]DATA!AQ81</f>
        <v>27630</v>
      </c>
      <c r="AR81">
        <f>[5]DATA!AR81</f>
        <v>28928</v>
      </c>
      <c r="AS81">
        <f>[5]DATA!AS81</f>
        <v>27045</v>
      </c>
      <c r="AT81">
        <f>[5]DATA!AT81</f>
        <v>26906</v>
      </c>
      <c r="AU81">
        <f>[5]DATA!AU81</f>
        <v>27994</v>
      </c>
      <c r="AV81">
        <f>[5]DATA!AV81</f>
        <v>29701</v>
      </c>
      <c r="AW81">
        <f>[5]DATA!AW81</f>
        <v>29021</v>
      </c>
      <c r="AX81">
        <f>[5]DATA!AX81</f>
        <v>25966</v>
      </c>
      <c r="AY81">
        <f>[5]DATA!AY81</f>
        <v>27124</v>
      </c>
      <c r="AZ81">
        <f>[5]DATA!AZ81</f>
        <v>33605</v>
      </c>
      <c r="BA81">
        <f>[5]DATA!BA81</f>
        <v>34771</v>
      </c>
      <c r="BB81">
        <f>[5]DATA!BB81</f>
        <v>35173</v>
      </c>
      <c r="BC81">
        <f>[5]DATA!BC81</f>
        <v>35085</v>
      </c>
      <c r="BD81">
        <f>[5]DATA!BD81</f>
        <v>34337</v>
      </c>
      <c r="BE81">
        <f>[5]DATA!BE81</f>
        <v>31935</v>
      </c>
      <c r="BF81">
        <f>[5]DATA!BF81</f>
        <v>32424</v>
      </c>
      <c r="BG81">
        <f>[5]DATA!BG81</f>
        <v>32124</v>
      </c>
      <c r="BH81">
        <f>[5]DATA!BH81</f>
        <v>32010</v>
      </c>
      <c r="BI81">
        <f>[5]DATA!BI81</f>
        <v>31939</v>
      </c>
      <c r="BJ81">
        <f>[5]DATA!BJ81</f>
        <v>32520</v>
      </c>
      <c r="BK81">
        <f>[5]DATA!BK81</f>
        <v>37799</v>
      </c>
      <c r="BL81">
        <f>[5]DATA!BL81</f>
        <v>0</v>
      </c>
      <c r="BM81">
        <f>[5]DATA!BM81</f>
        <v>0</v>
      </c>
      <c r="BN81">
        <f>[5]DATA!BN81</f>
        <v>0</v>
      </c>
      <c r="BO81">
        <f>[5]DATA!BO81</f>
        <v>0</v>
      </c>
      <c r="BP81">
        <f>[5]DATA!BP81</f>
        <v>0</v>
      </c>
      <c r="BQ81">
        <f>[5]DATA!BQ81</f>
        <v>0</v>
      </c>
      <c r="BR81">
        <f>[5]DATA!BR81</f>
        <v>0</v>
      </c>
      <c r="BS81">
        <f>[5]DATA!BS81</f>
        <v>0</v>
      </c>
      <c r="BT81">
        <f>[5]DATA!BT81</f>
        <v>0</v>
      </c>
      <c r="BU81">
        <f>[5]DATA!BU81</f>
        <v>0</v>
      </c>
      <c r="BV81">
        <f>[5]DATA!BV81</f>
        <v>0</v>
      </c>
      <c r="BW81">
        <f>[5]DATA!BW81</f>
        <v>0</v>
      </c>
      <c r="BX81">
        <f>[5]DATA!BX81</f>
        <v>0</v>
      </c>
    </row>
    <row r="82" spans="1:76">
      <c r="A82" s="287" t="s">
        <v>913</v>
      </c>
      <c r="B82">
        <f>[5]DATA!B82</f>
        <v>0</v>
      </c>
      <c r="C82">
        <f>[5]DATA!C82</f>
        <v>0</v>
      </c>
      <c r="D82">
        <f>[5]DATA!D82</f>
        <v>0</v>
      </c>
      <c r="E82">
        <f>[5]DATA!E82</f>
        <v>0</v>
      </c>
      <c r="F82">
        <f>[5]DATA!F82</f>
        <v>0</v>
      </c>
      <c r="G82">
        <f>[5]DATA!G82</f>
        <v>0</v>
      </c>
      <c r="H82">
        <f>[5]DATA!H82</f>
        <v>0</v>
      </c>
      <c r="I82">
        <f>[5]DATA!I82</f>
        <v>0</v>
      </c>
      <c r="J82">
        <f>[5]DATA!J82</f>
        <v>0</v>
      </c>
      <c r="K82">
        <f>[5]DATA!K82</f>
        <v>0</v>
      </c>
      <c r="L82">
        <f>[5]DATA!L82</f>
        <v>0</v>
      </c>
      <c r="M82">
        <f>[5]DATA!M82</f>
        <v>0</v>
      </c>
      <c r="N82">
        <f>[5]DATA!N82</f>
        <v>0</v>
      </c>
      <c r="O82">
        <f>[5]DATA!O82</f>
        <v>0</v>
      </c>
      <c r="P82">
        <f>[5]DATA!P82</f>
        <v>0</v>
      </c>
      <c r="Q82">
        <f>[5]DATA!Q82</f>
        <v>0</v>
      </c>
      <c r="R82">
        <f>[5]DATA!R82</f>
        <v>0</v>
      </c>
      <c r="S82">
        <f>[5]DATA!S82</f>
        <v>0</v>
      </c>
      <c r="T82">
        <f>[5]DATA!T82</f>
        <v>0</v>
      </c>
      <c r="U82">
        <f>[5]DATA!U82</f>
        <v>0</v>
      </c>
      <c r="V82" s="288">
        <f>[5]DATA!V82</f>
        <v>0</v>
      </c>
      <c r="W82" s="288">
        <f>[5]DATA!W82</f>
        <v>0</v>
      </c>
      <c r="X82" s="288">
        <f>[5]DATA!X82</f>
        <v>0</v>
      </c>
      <c r="Y82" s="288">
        <f>[5]DATA!Y82</f>
        <v>0</v>
      </c>
      <c r="Z82" s="288">
        <f>[5]DATA!Z82</f>
        <v>0</v>
      </c>
      <c r="AA82" s="288">
        <f>[5]DATA!AA82</f>
        <v>0</v>
      </c>
      <c r="AB82" s="288">
        <f>[5]DATA!AB82</f>
        <v>0</v>
      </c>
      <c r="AC82" s="288">
        <f>[5]DATA!AC82</f>
        <v>0</v>
      </c>
      <c r="AD82" s="288">
        <f>[5]DATA!AD82</f>
        <v>0</v>
      </c>
      <c r="AE82" s="288">
        <f>[5]DATA!AE82</f>
        <v>0</v>
      </c>
      <c r="AF82" s="288">
        <f>[5]DATA!AF82</f>
        <v>0</v>
      </c>
      <c r="AG82" s="288">
        <f>[5]DATA!AG82</f>
        <v>0</v>
      </c>
      <c r="AH82">
        <f>[5]DATA!AH82</f>
        <v>0</v>
      </c>
      <c r="AI82">
        <f>[5]DATA!AI82</f>
        <v>0</v>
      </c>
      <c r="AJ82">
        <f>[5]DATA!AJ82</f>
        <v>0</v>
      </c>
      <c r="AK82">
        <f>[5]DATA!AK82</f>
        <v>0</v>
      </c>
      <c r="AL82">
        <f>[5]DATA!AL82</f>
        <v>0</v>
      </c>
      <c r="AM82">
        <f>[5]DATA!AM82</f>
        <v>0</v>
      </c>
      <c r="AN82">
        <f>[5]DATA!AN82</f>
        <v>0</v>
      </c>
      <c r="AO82">
        <f>[5]DATA!AO82</f>
        <v>0</v>
      </c>
      <c r="AP82">
        <f>[5]DATA!AP82</f>
        <v>0</v>
      </c>
      <c r="AQ82">
        <f>[5]DATA!AQ82</f>
        <v>0</v>
      </c>
      <c r="AR82">
        <f>[5]DATA!AR82</f>
        <v>0</v>
      </c>
      <c r="AS82">
        <f>[5]DATA!AS82</f>
        <v>0</v>
      </c>
      <c r="AT82">
        <f>[5]DATA!AT82</f>
        <v>0</v>
      </c>
      <c r="AU82">
        <f>[5]DATA!AU82</f>
        <v>0</v>
      </c>
      <c r="AV82">
        <f>[5]DATA!AV82</f>
        <v>0</v>
      </c>
      <c r="AW82">
        <f>[5]DATA!AW82</f>
        <v>0</v>
      </c>
      <c r="AX82">
        <f>[5]DATA!AX82</f>
        <v>0</v>
      </c>
      <c r="AY82">
        <f>[5]DATA!AY82</f>
        <v>0</v>
      </c>
      <c r="AZ82">
        <f>[5]DATA!AZ82</f>
        <v>0</v>
      </c>
      <c r="BA82">
        <f>[5]DATA!BA82</f>
        <v>0</v>
      </c>
      <c r="BB82">
        <f>[5]DATA!BB82</f>
        <v>0</v>
      </c>
      <c r="BC82">
        <f>[5]DATA!BC82</f>
        <v>0</v>
      </c>
      <c r="BD82">
        <f>[5]DATA!BD82</f>
        <v>0</v>
      </c>
      <c r="BE82">
        <f>[5]DATA!BE82</f>
        <v>0</v>
      </c>
      <c r="BF82">
        <f>[5]DATA!BF82</f>
        <v>0</v>
      </c>
      <c r="BG82">
        <f>[5]DATA!BG82</f>
        <v>0</v>
      </c>
      <c r="BH82">
        <f>[5]DATA!BH82</f>
        <v>0</v>
      </c>
      <c r="BI82">
        <f>[5]DATA!BI82</f>
        <v>0</v>
      </c>
      <c r="BJ82">
        <f>[5]DATA!BJ82</f>
        <v>0</v>
      </c>
      <c r="BK82">
        <f>[5]DATA!BK82</f>
        <v>0</v>
      </c>
      <c r="BL82">
        <f>[5]DATA!BL82</f>
        <v>0</v>
      </c>
      <c r="BM82">
        <f>[5]DATA!BM82</f>
        <v>0</v>
      </c>
      <c r="BN82">
        <f>[5]DATA!BN82</f>
        <v>0</v>
      </c>
      <c r="BO82">
        <f>[5]DATA!BO82</f>
        <v>0</v>
      </c>
      <c r="BP82">
        <f>[5]DATA!BP82</f>
        <v>0</v>
      </c>
      <c r="BQ82">
        <f>[5]DATA!BQ82</f>
        <v>0</v>
      </c>
      <c r="BR82">
        <f>[5]DATA!BR82</f>
        <v>0</v>
      </c>
      <c r="BS82">
        <f>[5]DATA!BS82</f>
        <v>0</v>
      </c>
      <c r="BT82">
        <f>[5]DATA!BT82</f>
        <v>0</v>
      </c>
      <c r="BU82">
        <f>[5]DATA!BU82</f>
        <v>0</v>
      </c>
      <c r="BV82">
        <f>[5]DATA!BV82</f>
        <v>0</v>
      </c>
      <c r="BW82">
        <f>[5]DATA!BW82</f>
        <v>0</v>
      </c>
      <c r="BX82">
        <f>[5]DATA!BX82</f>
        <v>0</v>
      </c>
    </row>
    <row r="83" spans="1:76">
      <c r="A83" s="287" t="s">
        <v>914</v>
      </c>
      <c r="B83">
        <f>[5]DATA!B83</f>
        <v>0</v>
      </c>
      <c r="C83">
        <f>[5]DATA!C83</f>
        <v>0</v>
      </c>
      <c r="D83">
        <f>[5]DATA!D83</f>
        <v>0</v>
      </c>
      <c r="E83">
        <f>[5]DATA!E83</f>
        <v>0</v>
      </c>
      <c r="F83">
        <f>[5]DATA!F83</f>
        <v>0</v>
      </c>
      <c r="G83">
        <f>[5]DATA!G83</f>
        <v>0</v>
      </c>
      <c r="H83">
        <f>[5]DATA!H83</f>
        <v>0</v>
      </c>
      <c r="I83">
        <f>[5]DATA!I83</f>
        <v>0</v>
      </c>
      <c r="J83">
        <f>[5]DATA!J83</f>
        <v>0</v>
      </c>
      <c r="K83">
        <f>[5]DATA!K83</f>
        <v>0</v>
      </c>
      <c r="L83">
        <f>[5]DATA!L83</f>
        <v>0</v>
      </c>
      <c r="M83">
        <f>[5]DATA!M83</f>
        <v>0</v>
      </c>
      <c r="N83">
        <f>[5]DATA!N83</f>
        <v>0</v>
      </c>
      <c r="O83">
        <f>[5]DATA!O83</f>
        <v>0</v>
      </c>
      <c r="P83">
        <f>[5]DATA!P83</f>
        <v>0</v>
      </c>
      <c r="Q83">
        <f>[5]DATA!Q83</f>
        <v>0</v>
      </c>
      <c r="R83">
        <f>[5]DATA!R83</f>
        <v>0</v>
      </c>
      <c r="S83">
        <f>[5]DATA!S83</f>
        <v>0</v>
      </c>
      <c r="T83">
        <f>[5]DATA!T83</f>
        <v>0</v>
      </c>
      <c r="U83">
        <f>[5]DATA!U83</f>
        <v>0</v>
      </c>
      <c r="V83" s="288">
        <f>[5]DATA!V83</f>
        <v>0</v>
      </c>
      <c r="W83" s="288">
        <f>[5]DATA!W83</f>
        <v>0</v>
      </c>
      <c r="X83" s="288">
        <f>[5]DATA!X83</f>
        <v>0</v>
      </c>
      <c r="Y83" s="288">
        <f>[5]DATA!Y83</f>
        <v>0</v>
      </c>
      <c r="Z83" s="288">
        <f>[5]DATA!Z83</f>
        <v>0</v>
      </c>
      <c r="AA83" s="288">
        <f>[5]DATA!AA83</f>
        <v>0</v>
      </c>
      <c r="AB83" s="288">
        <f>[5]DATA!AB83</f>
        <v>0</v>
      </c>
      <c r="AC83" s="288">
        <f>[5]DATA!AC83</f>
        <v>0</v>
      </c>
      <c r="AD83" s="288">
        <f>[5]DATA!AD83</f>
        <v>0</v>
      </c>
      <c r="AE83" s="288">
        <f>[5]DATA!AE83</f>
        <v>0</v>
      </c>
      <c r="AF83" s="288">
        <f>[5]DATA!AF83</f>
        <v>0</v>
      </c>
      <c r="AG83" s="288">
        <f>[5]DATA!AG83</f>
        <v>0</v>
      </c>
      <c r="AH83">
        <f>[5]DATA!AH83</f>
        <v>0</v>
      </c>
      <c r="AI83">
        <f>[5]DATA!AI83</f>
        <v>0</v>
      </c>
      <c r="AJ83">
        <f>[5]DATA!AJ83</f>
        <v>0</v>
      </c>
      <c r="AK83">
        <f>[5]DATA!AK83</f>
        <v>0</v>
      </c>
      <c r="AL83">
        <f>[5]DATA!AL83</f>
        <v>0</v>
      </c>
      <c r="AM83">
        <f>[5]DATA!AM83</f>
        <v>0</v>
      </c>
      <c r="AN83">
        <f>[5]DATA!AN83</f>
        <v>0</v>
      </c>
      <c r="AO83">
        <f>[5]DATA!AO83</f>
        <v>0</v>
      </c>
      <c r="AP83">
        <f>[5]DATA!AP83</f>
        <v>0</v>
      </c>
      <c r="AQ83">
        <f>[5]DATA!AQ83</f>
        <v>0</v>
      </c>
      <c r="AR83">
        <f>[5]DATA!AR83</f>
        <v>0</v>
      </c>
      <c r="AS83">
        <f>[5]DATA!AS83</f>
        <v>0</v>
      </c>
      <c r="AT83">
        <f>[5]DATA!AT83</f>
        <v>0</v>
      </c>
      <c r="AU83">
        <f>[5]DATA!AU83</f>
        <v>0</v>
      </c>
      <c r="AV83">
        <f>[5]DATA!AV83</f>
        <v>0</v>
      </c>
      <c r="AW83">
        <f>[5]DATA!AW83</f>
        <v>0</v>
      </c>
      <c r="AX83">
        <f>[5]DATA!AX83</f>
        <v>0</v>
      </c>
      <c r="AY83">
        <f>[5]DATA!AY83</f>
        <v>0</v>
      </c>
      <c r="AZ83">
        <f>[5]DATA!AZ83</f>
        <v>0</v>
      </c>
      <c r="BA83">
        <f>[5]DATA!BA83</f>
        <v>0</v>
      </c>
      <c r="BB83">
        <f>[5]DATA!BB83</f>
        <v>0</v>
      </c>
      <c r="BC83">
        <f>[5]DATA!BC83</f>
        <v>0</v>
      </c>
      <c r="BD83">
        <f>[5]DATA!BD83</f>
        <v>0</v>
      </c>
      <c r="BE83">
        <f>[5]DATA!BE83</f>
        <v>0</v>
      </c>
      <c r="BF83">
        <f>[5]DATA!BF83</f>
        <v>0</v>
      </c>
      <c r="BG83">
        <f>[5]DATA!BG83</f>
        <v>0</v>
      </c>
      <c r="BH83">
        <f>[5]DATA!BH83</f>
        <v>0</v>
      </c>
      <c r="BI83">
        <f>[5]DATA!BI83</f>
        <v>0</v>
      </c>
      <c r="BJ83">
        <f>[5]DATA!BJ83</f>
        <v>0</v>
      </c>
      <c r="BK83">
        <f>[5]DATA!BK83</f>
        <v>0</v>
      </c>
      <c r="BL83">
        <f>[5]DATA!BL83</f>
        <v>0</v>
      </c>
      <c r="BM83">
        <f>[5]DATA!BM83</f>
        <v>0</v>
      </c>
      <c r="BN83">
        <f>[5]DATA!BN83</f>
        <v>0</v>
      </c>
      <c r="BO83">
        <f>[5]DATA!BO83</f>
        <v>0</v>
      </c>
      <c r="BP83">
        <f>[5]DATA!BP83</f>
        <v>0</v>
      </c>
      <c r="BQ83">
        <f>[5]DATA!BQ83</f>
        <v>0</v>
      </c>
      <c r="BR83">
        <f>[5]DATA!BR83</f>
        <v>0</v>
      </c>
      <c r="BS83">
        <f>[5]DATA!BS83</f>
        <v>0</v>
      </c>
      <c r="BT83">
        <f>[5]DATA!BT83</f>
        <v>0</v>
      </c>
      <c r="BU83">
        <f>[5]DATA!BU83</f>
        <v>0</v>
      </c>
      <c r="BV83">
        <f>[5]DATA!BV83</f>
        <v>0</v>
      </c>
      <c r="BW83">
        <f>[5]DATA!BW83</f>
        <v>0</v>
      </c>
      <c r="BX83">
        <f>[5]DATA!BX83</f>
        <v>0</v>
      </c>
    </row>
    <row r="84" spans="1:76">
      <c r="A84" s="287" t="s">
        <v>915</v>
      </c>
      <c r="B84">
        <f>[5]DATA!B84</f>
        <v>0</v>
      </c>
      <c r="C84">
        <f>[5]DATA!C84</f>
        <v>0</v>
      </c>
      <c r="D84">
        <f>[5]DATA!D84</f>
        <v>0</v>
      </c>
      <c r="E84">
        <f>[5]DATA!E84</f>
        <v>0</v>
      </c>
      <c r="F84">
        <f>[5]DATA!F84</f>
        <v>0</v>
      </c>
      <c r="G84">
        <f>[5]DATA!G84</f>
        <v>0</v>
      </c>
      <c r="H84">
        <f>[5]DATA!H84</f>
        <v>0</v>
      </c>
      <c r="I84">
        <f>[5]DATA!I84</f>
        <v>0</v>
      </c>
      <c r="J84">
        <f>[5]DATA!J84</f>
        <v>0</v>
      </c>
      <c r="K84">
        <f>[5]DATA!K84</f>
        <v>0</v>
      </c>
      <c r="L84">
        <f>[5]DATA!L84</f>
        <v>0</v>
      </c>
      <c r="M84">
        <f>[5]DATA!M84</f>
        <v>0</v>
      </c>
      <c r="N84">
        <f>[5]DATA!N84</f>
        <v>0</v>
      </c>
      <c r="O84">
        <f>[5]DATA!O84</f>
        <v>0</v>
      </c>
      <c r="P84">
        <f>[5]DATA!P84</f>
        <v>0</v>
      </c>
      <c r="Q84">
        <f>[5]DATA!Q84</f>
        <v>0</v>
      </c>
      <c r="R84">
        <f>[5]DATA!R84</f>
        <v>0</v>
      </c>
      <c r="S84">
        <f>[5]DATA!S84</f>
        <v>0</v>
      </c>
      <c r="T84">
        <f>[5]DATA!T84</f>
        <v>0</v>
      </c>
      <c r="U84">
        <f>[5]DATA!U84</f>
        <v>0</v>
      </c>
      <c r="V84" s="288">
        <f>[5]DATA!V84</f>
        <v>0</v>
      </c>
      <c r="W84" s="288">
        <f>[5]DATA!W84</f>
        <v>0</v>
      </c>
      <c r="X84" s="288">
        <f>[5]DATA!X84</f>
        <v>0</v>
      </c>
      <c r="Y84" s="288">
        <f>[5]DATA!Y84</f>
        <v>0</v>
      </c>
      <c r="Z84" s="288">
        <f>[5]DATA!Z84</f>
        <v>0</v>
      </c>
      <c r="AA84" s="288">
        <f>[5]DATA!AA84</f>
        <v>0</v>
      </c>
      <c r="AB84" s="288">
        <f>[5]DATA!AB84</f>
        <v>0</v>
      </c>
      <c r="AC84" s="288">
        <f>[5]DATA!AC84</f>
        <v>0</v>
      </c>
      <c r="AD84" s="288">
        <f>[5]DATA!AD84</f>
        <v>0</v>
      </c>
      <c r="AE84" s="288">
        <f>[5]DATA!AE84</f>
        <v>0</v>
      </c>
      <c r="AF84" s="288">
        <f>[5]DATA!AF84</f>
        <v>0</v>
      </c>
      <c r="AG84" s="288">
        <f>[5]DATA!AG84</f>
        <v>0</v>
      </c>
      <c r="AH84">
        <f>[5]DATA!AH84</f>
        <v>0</v>
      </c>
      <c r="AI84">
        <f>[5]DATA!AI84</f>
        <v>0</v>
      </c>
      <c r="AJ84">
        <f>[5]DATA!AJ84</f>
        <v>0</v>
      </c>
      <c r="AK84">
        <f>[5]DATA!AK84</f>
        <v>0</v>
      </c>
      <c r="AL84">
        <f>[5]DATA!AL84</f>
        <v>0</v>
      </c>
      <c r="AM84">
        <f>[5]DATA!AM84</f>
        <v>0</v>
      </c>
      <c r="AN84">
        <f>[5]DATA!AN84</f>
        <v>0</v>
      </c>
      <c r="AO84">
        <f>[5]DATA!AO84</f>
        <v>0</v>
      </c>
      <c r="AP84">
        <f>[5]DATA!AP84</f>
        <v>0</v>
      </c>
      <c r="AQ84">
        <f>[5]DATA!AQ84</f>
        <v>0</v>
      </c>
      <c r="AR84">
        <f>[5]DATA!AR84</f>
        <v>0</v>
      </c>
      <c r="AS84">
        <f>[5]DATA!AS84</f>
        <v>0</v>
      </c>
      <c r="AT84">
        <f>[5]DATA!AT84</f>
        <v>0</v>
      </c>
      <c r="AU84">
        <f>[5]DATA!AU84</f>
        <v>0</v>
      </c>
      <c r="AV84">
        <f>[5]DATA!AV84</f>
        <v>0</v>
      </c>
      <c r="AW84">
        <f>[5]DATA!AW84</f>
        <v>0</v>
      </c>
      <c r="AX84">
        <f>[5]DATA!AX84</f>
        <v>0</v>
      </c>
      <c r="AY84">
        <f>[5]DATA!AY84</f>
        <v>0</v>
      </c>
      <c r="AZ84">
        <f>[5]DATA!AZ84</f>
        <v>0</v>
      </c>
      <c r="BA84">
        <f>[5]DATA!BA84</f>
        <v>0</v>
      </c>
      <c r="BB84">
        <f>[5]DATA!BB84</f>
        <v>0</v>
      </c>
      <c r="BC84">
        <f>[5]DATA!BC84</f>
        <v>0</v>
      </c>
      <c r="BD84">
        <f>[5]DATA!BD84</f>
        <v>0</v>
      </c>
      <c r="BE84">
        <f>[5]DATA!BE84</f>
        <v>0</v>
      </c>
      <c r="BF84">
        <f>[5]DATA!BF84</f>
        <v>0</v>
      </c>
      <c r="BG84">
        <f>[5]DATA!BG84</f>
        <v>0</v>
      </c>
      <c r="BH84">
        <f>[5]DATA!BH84</f>
        <v>0</v>
      </c>
      <c r="BI84">
        <f>[5]DATA!BI84</f>
        <v>0</v>
      </c>
      <c r="BJ84">
        <f>[5]DATA!BJ84</f>
        <v>0</v>
      </c>
      <c r="BK84">
        <f>[5]DATA!BK84</f>
        <v>0</v>
      </c>
      <c r="BL84">
        <f>[5]DATA!BL84</f>
        <v>0</v>
      </c>
      <c r="BM84">
        <f>[5]DATA!BM84</f>
        <v>0</v>
      </c>
      <c r="BN84">
        <f>[5]DATA!BN84</f>
        <v>0</v>
      </c>
      <c r="BO84">
        <f>[5]DATA!BO84</f>
        <v>0</v>
      </c>
      <c r="BP84">
        <f>[5]DATA!BP84</f>
        <v>0</v>
      </c>
      <c r="BQ84">
        <f>[5]DATA!BQ84</f>
        <v>0</v>
      </c>
      <c r="BR84">
        <f>[5]DATA!BR84</f>
        <v>0</v>
      </c>
      <c r="BS84">
        <f>[5]DATA!BS84</f>
        <v>0</v>
      </c>
      <c r="BT84">
        <f>[5]DATA!BT84</f>
        <v>0</v>
      </c>
      <c r="BU84">
        <f>[5]DATA!BU84</f>
        <v>0</v>
      </c>
      <c r="BV84">
        <f>[5]DATA!BV84</f>
        <v>0</v>
      </c>
      <c r="BW84">
        <f>[5]DATA!BW84</f>
        <v>0</v>
      </c>
      <c r="BX84">
        <f>[5]DATA!BX84</f>
        <v>0</v>
      </c>
    </row>
    <row r="85" spans="1:76">
      <c r="A85" s="287" t="s">
        <v>916</v>
      </c>
      <c r="B85">
        <f>[5]DATA!B85</f>
        <v>0</v>
      </c>
      <c r="C85">
        <f>[5]DATA!C85</f>
        <v>0</v>
      </c>
      <c r="D85">
        <f>[5]DATA!D85</f>
        <v>0</v>
      </c>
      <c r="E85">
        <f>[5]DATA!E85</f>
        <v>0</v>
      </c>
      <c r="F85">
        <f>[5]DATA!F85</f>
        <v>0</v>
      </c>
      <c r="G85">
        <f>[5]DATA!G85</f>
        <v>0</v>
      </c>
      <c r="H85">
        <f>[5]DATA!H85</f>
        <v>0</v>
      </c>
      <c r="I85">
        <f>[5]DATA!I85</f>
        <v>0</v>
      </c>
      <c r="J85">
        <f>[5]DATA!J85</f>
        <v>0</v>
      </c>
      <c r="K85">
        <f>[5]DATA!K85</f>
        <v>0</v>
      </c>
      <c r="L85">
        <f>[5]DATA!L85</f>
        <v>0</v>
      </c>
      <c r="M85">
        <f>[5]DATA!M85</f>
        <v>0</v>
      </c>
      <c r="N85">
        <f>[5]DATA!N85</f>
        <v>0</v>
      </c>
      <c r="O85">
        <f>[5]DATA!O85</f>
        <v>0</v>
      </c>
      <c r="P85">
        <f>[5]DATA!P85</f>
        <v>0</v>
      </c>
      <c r="Q85">
        <f>[5]DATA!Q85</f>
        <v>0</v>
      </c>
      <c r="R85">
        <f>[5]DATA!R85</f>
        <v>0</v>
      </c>
      <c r="S85">
        <f>[5]DATA!S85</f>
        <v>0</v>
      </c>
      <c r="T85">
        <f>[5]DATA!T85</f>
        <v>0</v>
      </c>
      <c r="U85">
        <f>[5]DATA!U85</f>
        <v>0</v>
      </c>
      <c r="V85" s="288">
        <f>[5]DATA!V85</f>
        <v>0</v>
      </c>
      <c r="W85" s="288">
        <f>[5]DATA!W85</f>
        <v>0</v>
      </c>
      <c r="X85" s="288">
        <f>[5]DATA!X85</f>
        <v>0</v>
      </c>
      <c r="Y85" s="288">
        <f>[5]DATA!Y85</f>
        <v>0</v>
      </c>
      <c r="Z85" s="288">
        <f>[5]DATA!Z85</f>
        <v>0</v>
      </c>
      <c r="AA85" s="288">
        <f>[5]DATA!AA85</f>
        <v>0</v>
      </c>
      <c r="AB85" s="288">
        <f>[5]DATA!AB85</f>
        <v>0</v>
      </c>
      <c r="AC85" s="288">
        <f>[5]DATA!AC85</f>
        <v>0</v>
      </c>
      <c r="AD85" s="288">
        <f>[5]DATA!AD85</f>
        <v>0</v>
      </c>
      <c r="AE85" s="288">
        <f>[5]DATA!AE85</f>
        <v>0</v>
      </c>
      <c r="AF85" s="288">
        <f>[5]DATA!AF85</f>
        <v>0</v>
      </c>
      <c r="AG85" s="288">
        <f>[5]DATA!AG85</f>
        <v>0</v>
      </c>
      <c r="AH85">
        <f>[5]DATA!AH85</f>
        <v>0</v>
      </c>
      <c r="AI85">
        <f>[5]DATA!AI85</f>
        <v>0</v>
      </c>
      <c r="AJ85">
        <f>[5]DATA!AJ85</f>
        <v>0</v>
      </c>
      <c r="AK85">
        <f>[5]DATA!AK85</f>
        <v>0</v>
      </c>
      <c r="AL85">
        <f>[5]DATA!AL85</f>
        <v>0</v>
      </c>
      <c r="AM85">
        <f>[5]DATA!AM85</f>
        <v>0</v>
      </c>
      <c r="AN85">
        <f>[5]DATA!AN85</f>
        <v>0</v>
      </c>
      <c r="AO85">
        <f>[5]DATA!AO85</f>
        <v>0</v>
      </c>
      <c r="AP85">
        <f>[5]DATA!AP85</f>
        <v>0</v>
      </c>
      <c r="AQ85">
        <f>[5]DATA!AQ85</f>
        <v>0</v>
      </c>
      <c r="AR85">
        <f>[5]DATA!AR85</f>
        <v>0</v>
      </c>
      <c r="AS85">
        <f>[5]DATA!AS85</f>
        <v>0</v>
      </c>
      <c r="AT85">
        <f>[5]DATA!AT85</f>
        <v>0</v>
      </c>
      <c r="AU85">
        <f>[5]DATA!AU85</f>
        <v>0</v>
      </c>
      <c r="AV85">
        <f>[5]DATA!AV85</f>
        <v>0</v>
      </c>
      <c r="AW85">
        <f>[5]DATA!AW85</f>
        <v>0</v>
      </c>
      <c r="AX85">
        <f>[5]DATA!AX85</f>
        <v>0</v>
      </c>
      <c r="AY85">
        <f>[5]DATA!AY85</f>
        <v>0</v>
      </c>
      <c r="AZ85">
        <f>[5]DATA!AZ85</f>
        <v>0</v>
      </c>
      <c r="BA85">
        <f>[5]DATA!BA85</f>
        <v>0</v>
      </c>
      <c r="BB85">
        <f>[5]DATA!BB85</f>
        <v>0</v>
      </c>
      <c r="BC85">
        <f>[5]DATA!BC85</f>
        <v>0</v>
      </c>
      <c r="BD85">
        <f>[5]DATA!BD85</f>
        <v>0</v>
      </c>
      <c r="BE85">
        <f>[5]DATA!BE85</f>
        <v>0</v>
      </c>
      <c r="BF85">
        <f>[5]DATA!BF85</f>
        <v>0</v>
      </c>
      <c r="BG85">
        <f>[5]DATA!BG85</f>
        <v>0</v>
      </c>
      <c r="BH85">
        <f>[5]DATA!BH85</f>
        <v>0</v>
      </c>
      <c r="BI85">
        <f>[5]DATA!BI85</f>
        <v>0</v>
      </c>
      <c r="BJ85">
        <f>[5]DATA!BJ85</f>
        <v>0</v>
      </c>
      <c r="BK85">
        <f>[5]DATA!BK85</f>
        <v>0</v>
      </c>
      <c r="BL85">
        <f>[5]DATA!BL85</f>
        <v>0</v>
      </c>
      <c r="BM85">
        <f>[5]DATA!BM85</f>
        <v>0</v>
      </c>
      <c r="BN85">
        <f>[5]DATA!BN85</f>
        <v>0</v>
      </c>
      <c r="BO85">
        <f>[5]DATA!BO85</f>
        <v>0</v>
      </c>
      <c r="BP85">
        <f>[5]DATA!BP85</f>
        <v>0</v>
      </c>
      <c r="BQ85">
        <f>[5]DATA!BQ85</f>
        <v>0</v>
      </c>
      <c r="BR85">
        <f>[5]DATA!BR85</f>
        <v>0</v>
      </c>
      <c r="BS85">
        <f>[5]DATA!BS85</f>
        <v>0</v>
      </c>
      <c r="BT85">
        <f>[5]DATA!BT85</f>
        <v>0</v>
      </c>
      <c r="BU85">
        <f>[5]DATA!BU85</f>
        <v>0</v>
      </c>
      <c r="BV85">
        <f>[5]DATA!BV85</f>
        <v>0</v>
      </c>
      <c r="BW85">
        <f>[5]DATA!BW85</f>
        <v>0</v>
      </c>
      <c r="BX85">
        <f>[5]DATA!BX85</f>
        <v>0</v>
      </c>
    </row>
    <row r="86" spans="1:76">
      <c r="A86" s="287" t="s">
        <v>917</v>
      </c>
      <c r="B86">
        <f>[5]DATA!B86</f>
        <v>0</v>
      </c>
      <c r="C86">
        <f>[5]DATA!C86</f>
        <v>0</v>
      </c>
      <c r="D86">
        <f>[5]DATA!D86</f>
        <v>0</v>
      </c>
      <c r="E86">
        <f>[5]DATA!E86</f>
        <v>0</v>
      </c>
      <c r="F86">
        <f>[5]DATA!F86</f>
        <v>0</v>
      </c>
      <c r="G86">
        <f>[5]DATA!G86</f>
        <v>0</v>
      </c>
      <c r="H86">
        <f>[5]DATA!H86</f>
        <v>0</v>
      </c>
      <c r="I86">
        <f>[5]DATA!I86</f>
        <v>0</v>
      </c>
      <c r="J86">
        <f>[5]DATA!J86</f>
        <v>0</v>
      </c>
      <c r="K86">
        <f>[5]DATA!K86</f>
        <v>0</v>
      </c>
      <c r="L86">
        <f>[5]DATA!L86</f>
        <v>0</v>
      </c>
      <c r="M86">
        <f>[5]DATA!M86</f>
        <v>0</v>
      </c>
      <c r="N86">
        <f>[5]DATA!N86</f>
        <v>0</v>
      </c>
      <c r="O86">
        <f>[5]DATA!O86</f>
        <v>0</v>
      </c>
      <c r="P86">
        <f>[5]DATA!P86</f>
        <v>0</v>
      </c>
      <c r="Q86">
        <f>[5]DATA!Q86</f>
        <v>0</v>
      </c>
      <c r="R86">
        <f>[5]DATA!R86</f>
        <v>0</v>
      </c>
      <c r="S86">
        <f>[5]DATA!S86</f>
        <v>0</v>
      </c>
      <c r="T86">
        <f>[5]DATA!T86</f>
        <v>0</v>
      </c>
      <c r="U86">
        <f>[5]DATA!U86</f>
        <v>0</v>
      </c>
      <c r="V86" s="288">
        <f>[5]DATA!V86</f>
        <v>0</v>
      </c>
      <c r="W86" s="288">
        <f>[5]DATA!W86</f>
        <v>0</v>
      </c>
      <c r="X86" s="288">
        <f>[5]DATA!X86</f>
        <v>0</v>
      </c>
      <c r="Y86" s="288">
        <f>[5]DATA!Y86</f>
        <v>0</v>
      </c>
      <c r="Z86" s="288">
        <f>[5]DATA!Z86</f>
        <v>0</v>
      </c>
      <c r="AA86" s="288">
        <f>[5]DATA!AA86</f>
        <v>0</v>
      </c>
      <c r="AB86" s="288">
        <f>[5]DATA!AB86</f>
        <v>0</v>
      </c>
      <c r="AC86" s="288">
        <f>[5]DATA!AC86</f>
        <v>0</v>
      </c>
      <c r="AD86" s="288">
        <f>[5]DATA!AD86</f>
        <v>0</v>
      </c>
      <c r="AE86" s="288">
        <f>[5]DATA!AE86</f>
        <v>0</v>
      </c>
      <c r="AF86" s="288">
        <f>[5]DATA!AF86</f>
        <v>0</v>
      </c>
      <c r="AG86" s="288">
        <f>[5]DATA!AG86</f>
        <v>0</v>
      </c>
      <c r="AH86">
        <f>[5]DATA!AH86</f>
        <v>0</v>
      </c>
      <c r="AI86">
        <f>[5]DATA!AI86</f>
        <v>0</v>
      </c>
      <c r="AJ86">
        <f>[5]DATA!AJ86</f>
        <v>0</v>
      </c>
      <c r="AK86">
        <f>[5]DATA!AK86</f>
        <v>0</v>
      </c>
      <c r="AL86">
        <f>[5]DATA!AL86</f>
        <v>0</v>
      </c>
      <c r="AM86">
        <f>[5]DATA!AM86</f>
        <v>0</v>
      </c>
      <c r="AN86">
        <f>[5]DATA!AN86</f>
        <v>0</v>
      </c>
      <c r="AO86">
        <f>[5]DATA!AO86</f>
        <v>0</v>
      </c>
      <c r="AP86">
        <f>[5]DATA!AP86</f>
        <v>0</v>
      </c>
      <c r="AQ86">
        <f>[5]DATA!AQ86</f>
        <v>0</v>
      </c>
      <c r="AR86">
        <f>[5]DATA!AR86</f>
        <v>0</v>
      </c>
      <c r="AS86">
        <f>[5]DATA!AS86</f>
        <v>0</v>
      </c>
      <c r="AT86">
        <f>[5]DATA!AT86</f>
        <v>0</v>
      </c>
      <c r="AU86">
        <f>[5]DATA!AU86</f>
        <v>0</v>
      </c>
      <c r="AV86">
        <f>[5]DATA!AV86</f>
        <v>0</v>
      </c>
      <c r="AW86">
        <f>[5]DATA!AW86</f>
        <v>0</v>
      </c>
      <c r="AX86">
        <f>[5]DATA!AX86</f>
        <v>0</v>
      </c>
      <c r="AY86">
        <f>[5]DATA!AY86</f>
        <v>0</v>
      </c>
      <c r="AZ86">
        <f>[5]DATA!AZ86</f>
        <v>0</v>
      </c>
      <c r="BA86">
        <f>[5]DATA!BA86</f>
        <v>0</v>
      </c>
      <c r="BB86">
        <f>[5]DATA!BB86</f>
        <v>0</v>
      </c>
      <c r="BC86">
        <f>[5]DATA!BC86</f>
        <v>0</v>
      </c>
      <c r="BD86">
        <f>[5]DATA!BD86</f>
        <v>0</v>
      </c>
      <c r="BE86">
        <f>[5]DATA!BE86</f>
        <v>0</v>
      </c>
      <c r="BF86">
        <f>[5]DATA!BF86</f>
        <v>0</v>
      </c>
      <c r="BG86">
        <f>[5]DATA!BG86</f>
        <v>0</v>
      </c>
      <c r="BH86">
        <f>[5]DATA!BH86</f>
        <v>0</v>
      </c>
      <c r="BI86">
        <f>[5]DATA!BI86</f>
        <v>0</v>
      </c>
      <c r="BJ86">
        <f>[5]DATA!BJ86</f>
        <v>0</v>
      </c>
      <c r="BK86">
        <f>[5]DATA!BK86</f>
        <v>0</v>
      </c>
      <c r="BL86">
        <f>[5]DATA!BL86</f>
        <v>0</v>
      </c>
      <c r="BM86">
        <f>[5]DATA!BM86</f>
        <v>0</v>
      </c>
      <c r="BN86">
        <f>[5]DATA!BN86</f>
        <v>0</v>
      </c>
      <c r="BO86">
        <f>[5]DATA!BO86</f>
        <v>0</v>
      </c>
      <c r="BP86">
        <f>[5]DATA!BP86</f>
        <v>0</v>
      </c>
      <c r="BQ86">
        <f>[5]DATA!BQ86</f>
        <v>0</v>
      </c>
      <c r="BR86">
        <f>[5]DATA!BR86</f>
        <v>0</v>
      </c>
      <c r="BS86">
        <f>[5]DATA!BS86</f>
        <v>0</v>
      </c>
      <c r="BT86">
        <f>[5]DATA!BT86</f>
        <v>0</v>
      </c>
      <c r="BU86">
        <f>[5]DATA!BU86</f>
        <v>0</v>
      </c>
      <c r="BV86">
        <f>[5]DATA!BV86</f>
        <v>0</v>
      </c>
      <c r="BW86">
        <f>[5]DATA!BW86</f>
        <v>0</v>
      </c>
      <c r="BX86">
        <f>[5]DATA!BX86</f>
        <v>0</v>
      </c>
    </row>
    <row r="87" spans="1:76">
      <c r="A87" s="287" t="s">
        <v>918</v>
      </c>
      <c r="B87">
        <f>[5]DATA!B87</f>
        <v>16468</v>
      </c>
      <c r="C87">
        <f>[5]DATA!C87</f>
        <v>16000</v>
      </c>
      <c r="D87">
        <f>[5]DATA!D87</f>
        <v>16839</v>
      </c>
      <c r="E87">
        <f>[5]DATA!E87</f>
        <v>18573</v>
      </c>
      <c r="F87">
        <f>[5]DATA!F87</f>
        <v>17915</v>
      </c>
      <c r="G87">
        <f>[5]DATA!G87</f>
        <v>13535</v>
      </c>
      <c r="H87">
        <f>[5]DATA!H87</f>
        <v>13645</v>
      </c>
      <c r="I87">
        <f>[5]DATA!I87</f>
        <v>23436</v>
      </c>
      <c r="J87">
        <f>[5]DATA!J87</f>
        <v>22814</v>
      </c>
      <c r="K87">
        <f>[5]DATA!K87</f>
        <v>21267</v>
      </c>
      <c r="L87">
        <f>[5]DATA!L87</f>
        <v>17814</v>
      </c>
      <c r="M87">
        <f>[5]DATA!M87</f>
        <v>17149</v>
      </c>
      <c r="N87">
        <f>[5]DATA!N87</f>
        <v>22726</v>
      </c>
      <c r="O87">
        <f>[5]DATA!O87</f>
        <v>18919</v>
      </c>
      <c r="P87">
        <f>[5]DATA!P87</f>
        <v>16486</v>
      </c>
      <c r="Q87">
        <f>[5]DATA!Q87</f>
        <v>14103</v>
      </c>
      <c r="R87">
        <f>[5]DATA!R87</f>
        <v>14841</v>
      </c>
      <c r="S87">
        <f>[5]DATA!S87</f>
        <v>17150</v>
      </c>
      <c r="T87">
        <f>[5]DATA!T87</f>
        <v>18875</v>
      </c>
      <c r="U87">
        <f>[5]DATA!U87</f>
        <v>20010</v>
      </c>
      <c r="V87" s="288">
        <f>[5]DATA!V87</f>
        <v>19722</v>
      </c>
      <c r="W87" s="288">
        <f>[5]DATA!W87</f>
        <v>21443</v>
      </c>
      <c r="X87" s="288">
        <f>[5]DATA!X87</f>
        <v>19187</v>
      </c>
      <c r="Y87" s="288">
        <f>[5]DATA!Y87</f>
        <v>20622</v>
      </c>
      <c r="Z87" s="288">
        <f>[5]DATA!Z87</f>
        <v>16387</v>
      </c>
      <c r="AA87" s="288">
        <f>[5]DATA!AA87</f>
        <v>18400</v>
      </c>
      <c r="AB87" s="288">
        <f>[5]DATA!AB87</f>
        <v>17200</v>
      </c>
      <c r="AC87" s="288">
        <f>[5]DATA!AC87</f>
        <v>14998</v>
      </c>
      <c r="AD87" s="288">
        <f>[5]DATA!AD87</f>
        <v>21405</v>
      </c>
      <c r="AE87" s="288">
        <f>[5]DATA!AE87</f>
        <v>21768</v>
      </c>
      <c r="AF87" s="288">
        <f>[5]DATA!AF87</f>
        <v>22624</v>
      </c>
      <c r="AG87" s="288">
        <f>[5]DATA!AG87</f>
        <v>23174</v>
      </c>
      <c r="AH87">
        <f>[5]DATA!AH87</f>
        <v>19580</v>
      </c>
      <c r="AI87">
        <f>[5]DATA!AI87</f>
        <v>21539</v>
      </c>
      <c r="AJ87">
        <f>[5]DATA!AJ87</f>
        <v>17492</v>
      </c>
      <c r="AK87">
        <f>[5]DATA!AK87</f>
        <v>18422</v>
      </c>
      <c r="AL87">
        <f>[5]DATA!AL87</f>
        <v>19892</v>
      </c>
      <c r="AM87">
        <f>[5]DATA!AM87</f>
        <v>19813</v>
      </c>
      <c r="AN87">
        <f>[5]DATA!AN87</f>
        <v>18867</v>
      </c>
      <c r="AO87">
        <f>[5]DATA!AO87</f>
        <v>18747</v>
      </c>
      <c r="AP87">
        <f>[5]DATA!AP87</f>
        <v>19650</v>
      </c>
      <c r="AQ87">
        <f>[5]DATA!AQ87</f>
        <v>21325</v>
      </c>
      <c r="AR87">
        <f>[5]DATA!AR87</f>
        <v>22560</v>
      </c>
      <c r="AS87">
        <f>[5]DATA!AS87</f>
        <v>20577</v>
      </c>
      <c r="AT87">
        <f>[5]DATA!AT87</f>
        <v>20336</v>
      </c>
      <c r="AU87">
        <f>[5]DATA!AU87</f>
        <v>20803</v>
      </c>
      <c r="AV87">
        <f>[5]DATA!AV87</f>
        <v>22194</v>
      </c>
      <c r="AW87">
        <f>[5]DATA!AW87</f>
        <v>22259</v>
      </c>
      <c r="AX87">
        <f>[5]DATA!AX87</f>
        <v>20301</v>
      </c>
      <c r="AY87">
        <f>[5]DATA!AY87</f>
        <v>20411</v>
      </c>
      <c r="AZ87">
        <f>[5]DATA!AZ87</f>
        <v>22192</v>
      </c>
      <c r="BA87">
        <f>[5]DATA!BA87</f>
        <v>23002</v>
      </c>
      <c r="BB87">
        <f>[5]DATA!BB87</f>
        <v>22790</v>
      </c>
      <c r="BC87">
        <f>[5]DATA!BC87</f>
        <v>21521</v>
      </c>
      <c r="BD87">
        <f>[5]DATA!BD87</f>
        <v>21592</v>
      </c>
      <c r="BE87">
        <f>[5]DATA!BE87</f>
        <v>20834</v>
      </c>
      <c r="BF87">
        <f>[5]DATA!BF87</f>
        <v>21658</v>
      </c>
      <c r="BG87">
        <f>[5]DATA!BG87</f>
        <v>21795</v>
      </c>
      <c r="BH87">
        <f>[5]DATA!BH87</f>
        <v>21521</v>
      </c>
      <c r="BI87">
        <f>[5]DATA!BI87</f>
        <v>21284</v>
      </c>
      <c r="BJ87">
        <f>[5]DATA!BJ87</f>
        <v>21312</v>
      </c>
      <c r="BK87">
        <f>[5]DATA!BK87</f>
        <v>21253</v>
      </c>
      <c r="BL87">
        <f>[5]DATA!BL87</f>
        <v>0</v>
      </c>
      <c r="BM87">
        <f>[5]DATA!BM87</f>
        <v>0</v>
      </c>
      <c r="BN87">
        <f>[5]DATA!BN87</f>
        <v>0</v>
      </c>
      <c r="BO87">
        <f>[5]DATA!BO87</f>
        <v>0</v>
      </c>
      <c r="BP87">
        <f>[5]DATA!BP87</f>
        <v>0</v>
      </c>
      <c r="BQ87">
        <f>[5]DATA!BQ87</f>
        <v>0</v>
      </c>
      <c r="BR87">
        <f>[5]DATA!BR87</f>
        <v>0</v>
      </c>
      <c r="BS87">
        <f>[5]DATA!BS87</f>
        <v>0</v>
      </c>
      <c r="BT87">
        <f>[5]DATA!BT87</f>
        <v>0</v>
      </c>
      <c r="BU87">
        <f>[5]DATA!BU87</f>
        <v>0</v>
      </c>
      <c r="BV87">
        <f>[5]DATA!BV87</f>
        <v>0</v>
      </c>
      <c r="BW87">
        <f>[5]DATA!BW87</f>
        <v>0</v>
      </c>
      <c r="BX87">
        <f>[5]DATA!BX87</f>
        <v>0</v>
      </c>
    </row>
    <row r="88" spans="1:76">
      <c r="A88" s="287" t="s">
        <v>919</v>
      </c>
      <c r="B88">
        <f>[5]DATA!B88</f>
        <v>16468</v>
      </c>
      <c r="C88">
        <f>[5]DATA!C88</f>
        <v>15598</v>
      </c>
      <c r="D88">
        <f>[5]DATA!D88</f>
        <v>12666</v>
      </c>
      <c r="E88">
        <f>[5]DATA!E88</f>
        <v>15799</v>
      </c>
      <c r="F88">
        <f>[5]DATA!F88</f>
        <v>16128</v>
      </c>
      <c r="G88">
        <f>[5]DATA!G88</f>
        <v>15988</v>
      </c>
      <c r="H88">
        <f>[5]DATA!H88</f>
        <v>13122</v>
      </c>
      <c r="I88">
        <f>[5]DATA!I88</f>
        <v>11859</v>
      </c>
      <c r="J88">
        <f>[5]DATA!J88</f>
        <v>16214</v>
      </c>
      <c r="K88">
        <f>[5]DATA!K88</f>
        <v>14746</v>
      </c>
      <c r="L88">
        <f>[5]DATA!L88</f>
        <v>12279</v>
      </c>
      <c r="M88">
        <f>[5]DATA!M88</f>
        <v>11110</v>
      </c>
      <c r="N88">
        <f>[5]DATA!N88</f>
        <v>10877</v>
      </c>
      <c r="O88">
        <f>[5]DATA!O88</f>
        <v>15986</v>
      </c>
      <c r="P88">
        <f>[5]DATA!P88</f>
        <v>21065</v>
      </c>
      <c r="Q88">
        <f>[5]DATA!Q88</f>
        <v>19732</v>
      </c>
      <c r="R88">
        <f>[5]DATA!R88</f>
        <v>18971</v>
      </c>
      <c r="S88">
        <f>[5]DATA!S88</f>
        <v>19118</v>
      </c>
      <c r="T88">
        <f>[5]DATA!T88</f>
        <v>19872</v>
      </c>
      <c r="U88">
        <f>[5]DATA!U88</f>
        <v>20350</v>
      </c>
      <c r="V88" s="288">
        <f>[5]DATA!V88</f>
        <v>19395</v>
      </c>
      <c r="W88" s="288">
        <f>[5]DATA!W88</f>
        <v>21058</v>
      </c>
      <c r="X88" s="288">
        <f>[5]DATA!X88</f>
        <v>22334</v>
      </c>
      <c r="Y88" s="288">
        <f>[5]DATA!Y88</f>
        <v>22775</v>
      </c>
      <c r="Z88" s="288">
        <f>[5]DATA!Z88</f>
        <v>26077</v>
      </c>
      <c r="AA88" s="288">
        <f>[5]DATA!AA88</f>
        <v>24864</v>
      </c>
      <c r="AB88" s="288">
        <f>[5]DATA!AB88</f>
        <v>25711</v>
      </c>
      <c r="AC88" s="288">
        <f>[5]DATA!AC88</f>
        <v>24774</v>
      </c>
      <c r="AD88" s="288">
        <f>[5]DATA!AD88</f>
        <v>24526</v>
      </c>
      <c r="AE88" s="288">
        <f>[5]DATA!AE88</f>
        <v>24995</v>
      </c>
      <c r="AF88" s="288">
        <f>[5]DATA!AF88</f>
        <v>25688</v>
      </c>
      <c r="AG88" s="288">
        <f>[5]DATA!AG88</f>
        <v>23061</v>
      </c>
      <c r="AH88">
        <f>[5]DATA!AH88</f>
        <v>23329</v>
      </c>
      <c r="AI88">
        <f>[5]DATA!AI88</f>
        <v>20910</v>
      </c>
      <c r="AJ88">
        <f>[5]DATA!AJ88</f>
        <v>25043</v>
      </c>
      <c r="AK88">
        <f>[5]DATA!AK88</f>
        <v>26595</v>
      </c>
      <c r="AL88">
        <f>[5]DATA!AL88</f>
        <v>27971</v>
      </c>
      <c r="AM88">
        <f>[5]DATA!AM88</f>
        <v>27449</v>
      </c>
      <c r="AN88">
        <f>[5]DATA!AN88</f>
        <v>25527</v>
      </c>
      <c r="AO88">
        <f>[5]DATA!AO88</f>
        <v>25096</v>
      </c>
      <c r="AP88">
        <f>[5]DATA!AP88</f>
        <v>24537</v>
      </c>
      <c r="AQ88">
        <f>[5]DATA!AQ88</f>
        <v>22079</v>
      </c>
      <c r="AR88">
        <f>[5]DATA!AR88</f>
        <v>21056</v>
      </c>
      <c r="AS88">
        <f>[5]DATA!AS88</f>
        <v>22366</v>
      </c>
      <c r="AT88">
        <f>[5]DATA!AT88</f>
        <v>22521</v>
      </c>
      <c r="AU88">
        <f>[5]DATA!AU88</f>
        <v>18904</v>
      </c>
      <c r="AV88">
        <f>[5]DATA!AV88</f>
        <v>17440</v>
      </c>
      <c r="AW88">
        <f>[5]DATA!AW88</f>
        <v>18116</v>
      </c>
      <c r="AX88">
        <f>[5]DATA!AX88</f>
        <v>21396</v>
      </c>
      <c r="AY88">
        <f>[5]DATA!AY88</f>
        <v>20495</v>
      </c>
      <c r="AZ88">
        <f>[5]DATA!AZ88</f>
        <v>21321</v>
      </c>
      <c r="BA88">
        <f>[5]DATA!BA88</f>
        <v>20558</v>
      </c>
      <c r="BB88">
        <f>[5]DATA!BB88</f>
        <v>20491</v>
      </c>
      <c r="BC88">
        <f>[5]DATA!BC88</f>
        <v>19413</v>
      </c>
      <c r="BD88">
        <f>[5]DATA!BD88</f>
        <v>19870</v>
      </c>
      <c r="BE88">
        <f>[5]DATA!BE88</f>
        <v>20562</v>
      </c>
      <c r="BF88">
        <f>[5]DATA!BF88</f>
        <v>21637</v>
      </c>
      <c r="BG88">
        <f>[5]DATA!BG88</f>
        <v>21791</v>
      </c>
      <c r="BH88">
        <f>[5]DATA!BH88</f>
        <v>21521</v>
      </c>
      <c r="BI88">
        <f>[5]DATA!BI88</f>
        <v>21284</v>
      </c>
      <c r="BJ88">
        <f>[5]DATA!BJ88</f>
        <v>21312</v>
      </c>
      <c r="BK88">
        <f>[5]DATA!BK88</f>
        <v>26094</v>
      </c>
      <c r="BL88">
        <f>[5]DATA!BL88</f>
        <v>0</v>
      </c>
      <c r="BM88">
        <f>[5]DATA!BM88</f>
        <v>0</v>
      </c>
      <c r="BN88">
        <f>[5]DATA!BN88</f>
        <v>0</v>
      </c>
      <c r="BO88">
        <f>[5]DATA!BO88</f>
        <v>0</v>
      </c>
      <c r="BP88">
        <f>[5]DATA!BP88</f>
        <v>0</v>
      </c>
      <c r="BQ88">
        <f>[5]DATA!BQ88</f>
        <v>0</v>
      </c>
      <c r="BR88">
        <f>[5]DATA!BR88</f>
        <v>0</v>
      </c>
      <c r="BS88">
        <f>[5]DATA!BS88</f>
        <v>0</v>
      </c>
      <c r="BT88">
        <f>[5]DATA!BT88</f>
        <v>0</v>
      </c>
      <c r="BU88">
        <f>[5]DATA!BU88</f>
        <v>0</v>
      </c>
      <c r="BV88">
        <f>[5]DATA!BV88</f>
        <v>0</v>
      </c>
      <c r="BW88">
        <f>[5]DATA!BW88</f>
        <v>0</v>
      </c>
      <c r="BX88">
        <f>[5]DATA!BX88</f>
        <v>0</v>
      </c>
    </row>
    <row r="89" spans="1:76">
      <c r="A89" s="287" t="s">
        <v>920</v>
      </c>
      <c r="B89">
        <f>[5]DATA!B89</f>
        <v>16468</v>
      </c>
      <c r="C89">
        <f>[5]DATA!C89</f>
        <v>15845</v>
      </c>
      <c r="D89">
        <f>[5]DATA!D89</f>
        <v>15482</v>
      </c>
      <c r="E89">
        <f>[5]DATA!E89</f>
        <v>12699</v>
      </c>
      <c r="F89">
        <f>[5]DATA!F89</f>
        <v>13452</v>
      </c>
      <c r="G89">
        <f>[5]DATA!G89</f>
        <v>17418</v>
      </c>
      <c r="H89">
        <f>[5]DATA!H89</f>
        <v>17769</v>
      </c>
      <c r="I89">
        <f>[5]DATA!I89</f>
        <v>16819</v>
      </c>
      <c r="J89">
        <f>[5]DATA!J89</f>
        <v>16480</v>
      </c>
      <c r="K89">
        <f>[5]DATA!K89</f>
        <v>24643</v>
      </c>
      <c r="L89">
        <f>[5]DATA!L89</f>
        <v>21905</v>
      </c>
      <c r="M89">
        <f>[5]DATA!M89</f>
        <v>19071</v>
      </c>
      <c r="N89">
        <f>[5]DATA!N89</f>
        <v>18126</v>
      </c>
      <c r="O89">
        <f>[5]DATA!O89</f>
        <v>16462</v>
      </c>
      <c r="P89">
        <f>[5]DATA!P89</f>
        <v>20376</v>
      </c>
      <c r="Q89">
        <f>[5]DATA!Q89</f>
        <v>19021</v>
      </c>
      <c r="R89">
        <f>[5]DATA!R89</f>
        <v>16362</v>
      </c>
      <c r="S89">
        <f>[5]DATA!S89</f>
        <v>18104</v>
      </c>
      <c r="T89">
        <f>[5]DATA!T89</f>
        <v>18069</v>
      </c>
      <c r="U89">
        <f>[5]DATA!U89</f>
        <v>18962</v>
      </c>
      <c r="V89" s="288">
        <f>[5]DATA!V89</f>
        <v>18556</v>
      </c>
      <c r="W89" s="288">
        <f>[5]DATA!W89</f>
        <v>19797</v>
      </c>
      <c r="X89" s="288">
        <f>[5]DATA!X89</f>
        <v>20396</v>
      </c>
      <c r="Y89" s="288">
        <f>[5]DATA!Y89</f>
        <v>18936</v>
      </c>
      <c r="Z89" s="288">
        <f>[5]DATA!Z89</f>
        <v>19350</v>
      </c>
      <c r="AA89" s="288">
        <f>[5]DATA!AA89</f>
        <v>20640</v>
      </c>
      <c r="AB89" s="288">
        <f>[5]DATA!AB89</f>
        <v>18473</v>
      </c>
      <c r="AC89" s="288">
        <f>[5]DATA!AC89</f>
        <v>19055</v>
      </c>
      <c r="AD89" s="288">
        <f>[5]DATA!AD89</f>
        <v>20541</v>
      </c>
      <c r="AE89" s="288">
        <f>[5]DATA!AE89</f>
        <v>20555</v>
      </c>
      <c r="AF89" s="288">
        <f>[5]DATA!AF89</f>
        <v>21577</v>
      </c>
      <c r="AG89" s="288">
        <f>[5]DATA!AG89</f>
        <v>20790</v>
      </c>
      <c r="AH89">
        <f>[5]DATA!AH89</f>
        <v>20335</v>
      </c>
      <c r="AI89">
        <f>[5]DATA!AI89</f>
        <v>23294</v>
      </c>
      <c r="AJ89">
        <f>[5]DATA!AJ89</f>
        <v>20016</v>
      </c>
      <c r="AK89">
        <f>[5]DATA!AK89</f>
        <v>20086</v>
      </c>
      <c r="AL89">
        <f>[5]DATA!AL89</f>
        <v>19323</v>
      </c>
      <c r="AM89">
        <f>[5]DATA!AM89</f>
        <v>19998</v>
      </c>
      <c r="AN89">
        <f>[5]DATA!AN89</f>
        <v>18994</v>
      </c>
      <c r="AO89">
        <f>[5]DATA!AO89</f>
        <v>18843</v>
      </c>
      <c r="AP89">
        <f>[5]DATA!AP89</f>
        <v>19729</v>
      </c>
      <c r="AQ89">
        <f>[5]DATA!AQ89</f>
        <v>21392</v>
      </c>
      <c r="AR89">
        <f>[5]DATA!AR89</f>
        <v>22615</v>
      </c>
      <c r="AS89">
        <f>[5]DATA!AS89</f>
        <v>20617</v>
      </c>
      <c r="AT89">
        <f>[5]DATA!AT89</f>
        <v>20367</v>
      </c>
      <c r="AU89">
        <f>[5]DATA!AU89</f>
        <v>20828</v>
      </c>
      <c r="AV89">
        <f>[5]DATA!AV89</f>
        <v>22215</v>
      </c>
      <c r="AW89">
        <f>[5]DATA!AW89</f>
        <v>22276</v>
      </c>
      <c r="AX89">
        <f>[5]DATA!AX89</f>
        <v>20313</v>
      </c>
      <c r="AY89">
        <f>[5]DATA!AY89</f>
        <v>20421</v>
      </c>
      <c r="AZ89">
        <f>[5]DATA!AZ89</f>
        <v>22202</v>
      </c>
      <c r="BA89">
        <f>[5]DATA!BA89</f>
        <v>23009</v>
      </c>
      <c r="BB89">
        <f>[5]DATA!BB89</f>
        <v>22796</v>
      </c>
      <c r="BC89">
        <f>[5]DATA!BC89</f>
        <v>21526</v>
      </c>
      <c r="BD89">
        <f>[5]DATA!BD89</f>
        <v>21596</v>
      </c>
      <c r="BE89">
        <f>[5]DATA!BE89</f>
        <v>20837</v>
      </c>
      <c r="BF89">
        <f>[5]DATA!BF89</f>
        <v>21660</v>
      </c>
      <c r="BG89">
        <f>[5]DATA!BG89</f>
        <v>21795</v>
      </c>
      <c r="BH89">
        <f>[5]DATA!BH89</f>
        <v>21521</v>
      </c>
      <c r="BI89">
        <f>[5]DATA!BI89</f>
        <v>21284</v>
      </c>
      <c r="BJ89">
        <f>[5]DATA!BJ89</f>
        <v>21312</v>
      </c>
      <c r="BK89">
        <f>[5]DATA!BK89</f>
        <v>17869</v>
      </c>
      <c r="BL89">
        <f>[5]DATA!BL89</f>
        <v>0</v>
      </c>
      <c r="BM89">
        <f>[5]DATA!BM89</f>
        <v>0</v>
      </c>
      <c r="BN89">
        <f>[5]DATA!BN89</f>
        <v>0</v>
      </c>
      <c r="BO89">
        <f>[5]DATA!BO89</f>
        <v>0</v>
      </c>
      <c r="BP89">
        <f>[5]DATA!BP89</f>
        <v>0</v>
      </c>
      <c r="BQ89">
        <f>[5]DATA!BQ89</f>
        <v>0</v>
      </c>
      <c r="BR89">
        <f>[5]DATA!BR89</f>
        <v>0</v>
      </c>
      <c r="BS89">
        <f>[5]DATA!BS89</f>
        <v>0</v>
      </c>
      <c r="BT89">
        <f>[5]DATA!BT89</f>
        <v>0</v>
      </c>
      <c r="BU89">
        <f>[5]DATA!BU89</f>
        <v>0</v>
      </c>
      <c r="BV89">
        <f>[5]DATA!BV89</f>
        <v>0</v>
      </c>
      <c r="BW89">
        <f>[5]DATA!BW89</f>
        <v>0</v>
      </c>
      <c r="BX89">
        <f>[5]DATA!BX89</f>
        <v>0</v>
      </c>
    </row>
    <row r="90" spans="1:76">
      <c r="A90" s="287" t="s">
        <v>921</v>
      </c>
      <c r="B90">
        <f>[5]DATA!B90</f>
        <v>16468</v>
      </c>
      <c r="C90">
        <f>[5]DATA!C90</f>
        <v>15598</v>
      </c>
      <c r="D90">
        <f>[5]DATA!D90</f>
        <v>17868</v>
      </c>
      <c r="E90">
        <f>[5]DATA!E90</f>
        <v>11828</v>
      </c>
      <c r="F90">
        <f>[5]DATA!F90</f>
        <v>15002</v>
      </c>
      <c r="G90">
        <f>[5]DATA!G90</f>
        <v>17161</v>
      </c>
      <c r="H90">
        <f>[5]DATA!H90</f>
        <v>19426</v>
      </c>
      <c r="I90">
        <f>[5]DATA!I90</f>
        <v>15927</v>
      </c>
      <c r="J90">
        <f>[5]DATA!J90</f>
        <v>11912</v>
      </c>
      <c r="K90">
        <f>[5]DATA!K90</f>
        <v>12520</v>
      </c>
      <c r="L90">
        <f>[5]DATA!L90</f>
        <v>18377</v>
      </c>
      <c r="M90">
        <f>[5]DATA!M90</f>
        <v>15007</v>
      </c>
      <c r="N90">
        <f>[5]DATA!N90</f>
        <v>14481</v>
      </c>
      <c r="O90">
        <f>[5]DATA!O90</f>
        <v>13333</v>
      </c>
      <c r="P90">
        <f>[5]DATA!P90</f>
        <v>13421</v>
      </c>
      <c r="Q90">
        <f>[5]DATA!Q90</f>
        <v>18839</v>
      </c>
      <c r="R90">
        <f>[5]DATA!R90</f>
        <v>22842</v>
      </c>
      <c r="S90">
        <f>[5]DATA!S90</f>
        <v>22691</v>
      </c>
      <c r="T90">
        <f>[5]DATA!T90</f>
        <v>19421</v>
      </c>
      <c r="U90">
        <f>[5]DATA!U90</f>
        <v>19681</v>
      </c>
      <c r="V90" s="288">
        <f>[5]DATA!V90</f>
        <v>18915</v>
      </c>
      <c r="W90" s="288">
        <f>[5]DATA!W90</f>
        <v>19994</v>
      </c>
      <c r="X90" s="288">
        <f>[5]DATA!X90</f>
        <v>18775</v>
      </c>
      <c r="Y90" s="288">
        <f>[5]DATA!Y90</f>
        <v>16942</v>
      </c>
      <c r="Z90" s="288">
        <f>[5]DATA!Z90</f>
        <v>17111</v>
      </c>
      <c r="AA90" s="288">
        <f>[5]DATA!AA90</f>
        <v>18154</v>
      </c>
      <c r="AB90" s="288">
        <f>[5]DATA!AB90</f>
        <v>23357</v>
      </c>
      <c r="AC90" s="288">
        <f>[5]DATA!AC90</f>
        <v>23903</v>
      </c>
      <c r="AD90" s="288">
        <f>[5]DATA!AD90</f>
        <v>23682</v>
      </c>
      <c r="AE90" s="288">
        <f>[5]DATA!AE90</f>
        <v>24081</v>
      </c>
      <c r="AF90" s="288">
        <f>[5]DATA!AF90</f>
        <v>23641</v>
      </c>
      <c r="AG90" s="288">
        <f>[5]DATA!AG90</f>
        <v>22120</v>
      </c>
      <c r="AH90">
        <f>[5]DATA!AH90</f>
        <v>25970</v>
      </c>
      <c r="AI90">
        <f>[5]DATA!AI90</f>
        <v>21767</v>
      </c>
      <c r="AJ90">
        <f>[5]DATA!AJ90</f>
        <v>25540</v>
      </c>
      <c r="AK90">
        <f>[5]DATA!AK90</f>
        <v>26827</v>
      </c>
      <c r="AL90">
        <f>[5]DATA!AL90</f>
        <v>28101</v>
      </c>
      <c r="AM90">
        <f>[5]DATA!AM90</f>
        <v>27525</v>
      </c>
      <c r="AN90">
        <f>[5]DATA!AN90</f>
        <v>25570</v>
      </c>
      <c r="AO90">
        <f>[5]DATA!AO90</f>
        <v>25123</v>
      </c>
      <c r="AP90">
        <f>[5]DATA!AP90</f>
        <v>24554</v>
      </c>
      <c r="AQ90">
        <f>[5]DATA!AQ90</f>
        <v>22089</v>
      </c>
      <c r="AR90">
        <f>[5]DATA!AR90</f>
        <v>21063</v>
      </c>
      <c r="AS90">
        <f>[5]DATA!AS90</f>
        <v>22371</v>
      </c>
      <c r="AT90">
        <f>[5]DATA!AT90</f>
        <v>21891</v>
      </c>
      <c r="AU90">
        <f>[5]DATA!AU90</f>
        <v>18385</v>
      </c>
      <c r="AV90">
        <f>[5]DATA!AV90</f>
        <v>17442</v>
      </c>
      <c r="AW90">
        <f>[5]DATA!AW90</f>
        <v>18118</v>
      </c>
      <c r="AX90">
        <f>[5]DATA!AX90</f>
        <v>21397</v>
      </c>
      <c r="AY90">
        <f>[5]DATA!AY90</f>
        <v>20496</v>
      </c>
      <c r="AZ90">
        <f>[5]DATA!AZ90</f>
        <v>21322</v>
      </c>
      <c r="BA90">
        <f>[5]DATA!BA90</f>
        <v>20559</v>
      </c>
      <c r="BB90">
        <f>[5]DATA!BB90</f>
        <v>20491</v>
      </c>
      <c r="BC90">
        <f>[5]DATA!BC90</f>
        <v>19414</v>
      </c>
      <c r="BD90">
        <f>[5]DATA!BD90</f>
        <v>19870</v>
      </c>
      <c r="BE90">
        <f>[5]DATA!BE90</f>
        <v>20562</v>
      </c>
      <c r="BF90">
        <f>[5]DATA!BF90</f>
        <v>21638</v>
      </c>
      <c r="BG90">
        <f>[5]DATA!BG90</f>
        <v>21791</v>
      </c>
      <c r="BH90">
        <f>[5]DATA!BH90</f>
        <v>21521</v>
      </c>
      <c r="BI90">
        <f>[5]DATA!BI90</f>
        <v>21284</v>
      </c>
      <c r="BJ90">
        <f>[5]DATA!BJ90</f>
        <v>21312</v>
      </c>
      <c r="BK90">
        <f>[5]DATA!BK90</f>
        <v>31277</v>
      </c>
      <c r="BL90">
        <f>[5]DATA!BL90</f>
        <v>0</v>
      </c>
      <c r="BM90">
        <f>[5]DATA!BM90</f>
        <v>0</v>
      </c>
      <c r="BN90">
        <f>[5]DATA!BN90</f>
        <v>0</v>
      </c>
      <c r="BO90">
        <f>[5]DATA!BO90</f>
        <v>0</v>
      </c>
      <c r="BP90">
        <f>[5]DATA!BP90</f>
        <v>0</v>
      </c>
      <c r="BQ90">
        <f>[5]DATA!BQ90</f>
        <v>0</v>
      </c>
      <c r="BR90">
        <f>[5]DATA!BR90</f>
        <v>0</v>
      </c>
      <c r="BS90">
        <f>[5]DATA!BS90</f>
        <v>0</v>
      </c>
      <c r="BT90">
        <f>[5]DATA!BT90</f>
        <v>0</v>
      </c>
      <c r="BU90">
        <f>[5]DATA!BU90</f>
        <v>0</v>
      </c>
      <c r="BV90">
        <f>[5]DATA!BV90</f>
        <v>0</v>
      </c>
      <c r="BW90">
        <f>[5]DATA!BW90</f>
        <v>0</v>
      </c>
      <c r="BX90">
        <f>[5]DATA!BX90</f>
        <v>0</v>
      </c>
    </row>
    <row r="91" spans="1:76">
      <c r="A91" s="287" t="s">
        <v>922</v>
      </c>
      <c r="B91">
        <f>[5]DATA!B91</f>
        <v>16468</v>
      </c>
      <c r="C91">
        <f>[5]DATA!C91</f>
        <v>15845</v>
      </c>
      <c r="D91">
        <f>[5]DATA!D91</f>
        <v>17864</v>
      </c>
      <c r="E91">
        <f>[5]DATA!E91</f>
        <v>14252</v>
      </c>
      <c r="F91">
        <f>[5]DATA!F91</f>
        <v>12387</v>
      </c>
      <c r="G91">
        <f>[5]DATA!G91</f>
        <v>12874</v>
      </c>
      <c r="H91">
        <f>[5]DATA!H91</f>
        <v>15335</v>
      </c>
      <c r="I91">
        <f>[5]DATA!I91</f>
        <v>22517</v>
      </c>
      <c r="J91">
        <f>[5]DATA!J91</f>
        <v>22248</v>
      </c>
      <c r="K91">
        <f>[5]DATA!K91</f>
        <v>15924</v>
      </c>
      <c r="L91">
        <f>[5]DATA!L91</f>
        <v>18242</v>
      </c>
      <c r="M91">
        <f>[5]DATA!M91</f>
        <v>19330</v>
      </c>
      <c r="N91">
        <f>[5]DATA!N91</f>
        <v>21804</v>
      </c>
      <c r="O91">
        <f>[5]DATA!O91</f>
        <v>13885</v>
      </c>
      <c r="P91">
        <f>[5]DATA!P91</f>
        <v>15725</v>
      </c>
      <c r="Q91">
        <f>[5]DATA!Q91</f>
        <v>15449</v>
      </c>
      <c r="R91">
        <f>[5]DATA!R91</f>
        <v>20010</v>
      </c>
      <c r="S91">
        <f>[5]DATA!S91</f>
        <v>20429</v>
      </c>
      <c r="T91">
        <f>[5]DATA!T91</f>
        <v>21755</v>
      </c>
      <c r="U91">
        <f>[5]DATA!U91</f>
        <v>20693</v>
      </c>
      <c r="V91" s="288">
        <f>[5]DATA!V91</f>
        <v>18643</v>
      </c>
      <c r="W91" s="288">
        <f>[5]DATA!W91</f>
        <v>19378</v>
      </c>
      <c r="X91" s="288">
        <f>[5]DATA!X91</f>
        <v>23864</v>
      </c>
      <c r="Y91" s="288">
        <f>[5]DATA!Y91</f>
        <v>23862</v>
      </c>
      <c r="Z91" s="288">
        <f>[5]DATA!Z91</f>
        <v>25766</v>
      </c>
      <c r="AA91" s="288">
        <f>[5]DATA!AA91</f>
        <v>23003</v>
      </c>
      <c r="AB91" s="288">
        <f>[5]DATA!AB91</f>
        <v>20974</v>
      </c>
      <c r="AC91" s="288">
        <f>[5]DATA!AC91</f>
        <v>17968</v>
      </c>
      <c r="AD91" s="288">
        <f>[5]DATA!AD91</f>
        <v>20243</v>
      </c>
      <c r="AE91" s="288">
        <f>[5]DATA!AE91</f>
        <v>17788</v>
      </c>
      <c r="AF91" s="288">
        <f>[5]DATA!AF91</f>
        <v>18156</v>
      </c>
      <c r="AG91" s="288">
        <f>[5]DATA!AG91</f>
        <v>19089</v>
      </c>
      <c r="AH91">
        <f>[5]DATA!AH91</f>
        <v>17666</v>
      </c>
      <c r="AI91">
        <f>[5]DATA!AI91</f>
        <v>20858</v>
      </c>
      <c r="AJ91">
        <f>[5]DATA!AJ91</f>
        <v>18175</v>
      </c>
      <c r="AK91">
        <f>[5]DATA!AK91</f>
        <v>19439</v>
      </c>
      <c r="AL91">
        <f>[5]DATA!AL91</f>
        <v>19000</v>
      </c>
      <c r="AM91">
        <f>[5]DATA!AM91</f>
        <v>19120</v>
      </c>
      <c r="AN91">
        <f>[5]DATA!AN91</f>
        <v>18390</v>
      </c>
      <c r="AO91">
        <f>[5]DATA!AO91</f>
        <v>18386</v>
      </c>
      <c r="AP91">
        <f>[5]DATA!AP91</f>
        <v>19357</v>
      </c>
      <c r="AQ91">
        <f>[5]DATA!AQ91</f>
        <v>21077</v>
      </c>
      <c r="AR91">
        <f>[5]DATA!AR91</f>
        <v>22355</v>
      </c>
      <c r="AS91">
        <f>[5]DATA!AS91</f>
        <v>20430</v>
      </c>
      <c r="AT91">
        <f>[5]DATA!AT91</f>
        <v>20221</v>
      </c>
      <c r="AU91">
        <f>[5]DATA!AU91</f>
        <v>20710</v>
      </c>
      <c r="AV91">
        <f>[5]DATA!AV91</f>
        <v>22115</v>
      </c>
      <c r="AW91">
        <f>[5]DATA!AW91</f>
        <v>22197</v>
      </c>
      <c r="AX91">
        <f>[5]DATA!AX91</f>
        <v>20255</v>
      </c>
      <c r="AY91">
        <f>[5]DATA!AY91</f>
        <v>20373</v>
      </c>
      <c r="AZ91">
        <f>[5]DATA!AZ91</f>
        <v>22158</v>
      </c>
      <c r="BA91">
        <f>[5]DATA!BA91</f>
        <v>22972</v>
      </c>
      <c r="BB91">
        <f>[5]DATA!BB91</f>
        <v>22766</v>
      </c>
      <c r="BC91">
        <f>[5]DATA!BC91</f>
        <v>21503</v>
      </c>
      <c r="BD91">
        <f>[5]DATA!BD91</f>
        <v>21578</v>
      </c>
      <c r="BE91">
        <f>[5]DATA!BE91</f>
        <v>20823</v>
      </c>
      <c r="BF91">
        <f>[5]DATA!BF91</f>
        <v>21649</v>
      </c>
      <c r="BG91">
        <f>[5]DATA!BG91</f>
        <v>21795</v>
      </c>
      <c r="BH91">
        <f>[5]DATA!BH91</f>
        <v>21521</v>
      </c>
      <c r="BI91">
        <f>[5]DATA!BI91</f>
        <v>21284</v>
      </c>
      <c r="BJ91">
        <f>[5]DATA!BJ91</f>
        <v>21312</v>
      </c>
      <c r="BK91">
        <f>[5]DATA!BK91</f>
        <v>20548</v>
      </c>
      <c r="BL91">
        <f>[5]DATA!BL91</f>
        <v>0</v>
      </c>
      <c r="BM91">
        <f>[5]DATA!BM91</f>
        <v>0</v>
      </c>
      <c r="BN91">
        <f>[5]DATA!BN91</f>
        <v>0</v>
      </c>
      <c r="BO91">
        <f>[5]DATA!BO91</f>
        <v>0</v>
      </c>
      <c r="BP91">
        <f>[5]DATA!BP91</f>
        <v>0</v>
      </c>
      <c r="BQ91">
        <f>[5]DATA!BQ91</f>
        <v>0</v>
      </c>
      <c r="BR91">
        <f>[5]DATA!BR91</f>
        <v>0</v>
      </c>
      <c r="BS91">
        <f>[5]DATA!BS91</f>
        <v>0</v>
      </c>
      <c r="BT91">
        <f>[5]DATA!BT91</f>
        <v>0</v>
      </c>
      <c r="BU91">
        <f>[5]DATA!BU91</f>
        <v>0</v>
      </c>
      <c r="BV91">
        <f>[5]DATA!BV91</f>
        <v>0</v>
      </c>
      <c r="BW91">
        <f>[5]DATA!BW91</f>
        <v>0</v>
      </c>
      <c r="BX91">
        <f>[5]DATA!BX91</f>
        <v>0</v>
      </c>
    </row>
    <row r="92" spans="1:76">
      <c r="A92" s="287" t="s">
        <v>923</v>
      </c>
      <c r="B92">
        <f>[5]DATA!B92</f>
        <v>0</v>
      </c>
      <c r="C92">
        <f>[5]DATA!C92</f>
        <v>0</v>
      </c>
      <c r="D92">
        <f>[5]DATA!D92</f>
        <v>0</v>
      </c>
      <c r="E92">
        <f>[5]DATA!E92</f>
        <v>0</v>
      </c>
      <c r="F92">
        <f>[5]DATA!F92</f>
        <v>0</v>
      </c>
      <c r="G92">
        <f>[5]DATA!G92</f>
        <v>0</v>
      </c>
      <c r="H92">
        <f>[5]DATA!H92</f>
        <v>0</v>
      </c>
      <c r="I92">
        <f>[5]DATA!I92</f>
        <v>0</v>
      </c>
      <c r="J92">
        <f>[5]DATA!J92</f>
        <v>0</v>
      </c>
      <c r="K92">
        <f>[5]DATA!K92</f>
        <v>0</v>
      </c>
      <c r="L92">
        <f>[5]DATA!L92</f>
        <v>0</v>
      </c>
      <c r="M92">
        <f>[5]DATA!M92</f>
        <v>0</v>
      </c>
      <c r="N92">
        <f>[5]DATA!N92</f>
        <v>0</v>
      </c>
      <c r="O92">
        <f>[5]DATA!O92</f>
        <v>0</v>
      </c>
      <c r="P92">
        <f>[5]DATA!P92</f>
        <v>0</v>
      </c>
      <c r="Q92">
        <f>[5]DATA!Q92</f>
        <v>0</v>
      </c>
      <c r="R92">
        <f>[5]DATA!R92</f>
        <v>0</v>
      </c>
      <c r="S92">
        <f>[5]DATA!S92</f>
        <v>0</v>
      </c>
      <c r="T92">
        <f>[5]DATA!T92</f>
        <v>0</v>
      </c>
      <c r="U92">
        <f>[5]DATA!U92</f>
        <v>0</v>
      </c>
      <c r="V92" s="288">
        <f>[5]DATA!V92</f>
        <v>0</v>
      </c>
      <c r="W92" s="288">
        <f>[5]DATA!W92</f>
        <v>0</v>
      </c>
      <c r="X92" s="288">
        <f>[5]DATA!X92</f>
        <v>0</v>
      </c>
      <c r="Y92" s="288">
        <f>[5]DATA!Y92</f>
        <v>0</v>
      </c>
      <c r="Z92" s="288">
        <f>[5]DATA!Z92</f>
        <v>0</v>
      </c>
      <c r="AA92" s="288">
        <f>[5]DATA!AA92</f>
        <v>0</v>
      </c>
      <c r="AB92" s="288">
        <f>[5]DATA!AB92</f>
        <v>0</v>
      </c>
      <c r="AC92" s="288">
        <f>[5]DATA!AC92</f>
        <v>0</v>
      </c>
      <c r="AD92" s="288">
        <f>[5]DATA!AD92</f>
        <v>0</v>
      </c>
      <c r="AE92" s="288">
        <f>[5]DATA!AE92</f>
        <v>0</v>
      </c>
      <c r="AF92" s="288">
        <f>[5]DATA!AF92</f>
        <v>0</v>
      </c>
      <c r="AG92" s="288">
        <f>[5]DATA!AG92</f>
        <v>0</v>
      </c>
      <c r="AH92">
        <f>[5]DATA!AH92</f>
        <v>0</v>
      </c>
      <c r="AI92">
        <f>[5]DATA!AI92</f>
        <v>0</v>
      </c>
      <c r="AJ92">
        <f>[5]DATA!AJ92</f>
        <v>0</v>
      </c>
      <c r="AK92">
        <f>[5]DATA!AK92</f>
        <v>0</v>
      </c>
      <c r="AL92">
        <f>[5]DATA!AL92</f>
        <v>0</v>
      </c>
      <c r="AM92">
        <f>[5]DATA!AM92</f>
        <v>0</v>
      </c>
      <c r="AN92">
        <f>[5]DATA!AN92</f>
        <v>0</v>
      </c>
      <c r="AO92">
        <f>[5]DATA!AO92</f>
        <v>0</v>
      </c>
      <c r="AP92">
        <f>[5]DATA!AP92</f>
        <v>0</v>
      </c>
      <c r="AQ92">
        <f>[5]DATA!AQ92</f>
        <v>0</v>
      </c>
      <c r="AR92">
        <f>[5]DATA!AR92</f>
        <v>0</v>
      </c>
      <c r="AS92">
        <f>[5]DATA!AS92</f>
        <v>0</v>
      </c>
      <c r="AT92">
        <f>[5]DATA!AT92</f>
        <v>0</v>
      </c>
      <c r="AU92">
        <f>[5]DATA!AU92</f>
        <v>0</v>
      </c>
      <c r="AV92">
        <f>[5]DATA!AV92</f>
        <v>0</v>
      </c>
      <c r="AW92">
        <f>[5]DATA!AW92</f>
        <v>0</v>
      </c>
      <c r="AX92">
        <f>[5]DATA!AX92</f>
        <v>0</v>
      </c>
      <c r="AY92">
        <f>[5]DATA!AY92</f>
        <v>0</v>
      </c>
      <c r="AZ92">
        <f>[5]DATA!AZ92</f>
        <v>0</v>
      </c>
      <c r="BA92">
        <f>[5]DATA!BA92</f>
        <v>0</v>
      </c>
      <c r="BB92">
        <f>[5]DATA!BB92</f>
        <v>0</v>
      </c>
      <c r="BC92">
        <f>[5]DATA!BC92</f>
        <v>0</v>
      </c>
      <c r="BD92">
        <f>[5]DATA!BD92</f>
        <v>0</v>
      </c>
      <c r="BE92">
        <f>[5]DATA!BE92</f>
        <v>0</v>
      </c>
      <c r="BF92">
        <f>[5]DATA!BF92</f>
        <v>0</v>
      </c>
      <c r="BG92">
        <f>[5]DATA!BG92</f>
        <v>0</v>
      </c>
      <c r="BH92">
        <f>[5]DATA!BH92</f>
        <v>0</v>
      </c>
      <c r="BI92">
        <f>[5]DATA!BI92</f>
        <v>0</v>
      </c>
      <c r="BJ92">
        <f>[5]DATA!BJ92</f>
        <v>0</v>
      </c>
      <c r="BK92">
        <f>[5]DATA!BK92</f>
        <v>0</v>
      </c>
      <c r="BL92">
        <f>[5]DATA!BL92</f>
        <v>0</v>
      </c>
      <c r="BM92">
        <f>[5]DATA!BM92</f>
        <v>0</v>
      </c>
      <c r="BN92">
        <f>[5]DATA!BN92</f>
        <v>0</v>
      </c>
      <c r="BO92">
        <f>[5]DATA!BO92</f>
        <v>0</v>
      </c>
      <c r="BP92">
        <f>[5]DATA!BP92</f>
        <v>0</v>
      </c>
      <c r="BQ92">
        <f>[5]DATA!BQ92</f>
        <v>0</v>
      </c>
      <c r="BR92">
        <f>[5]DATA!BR92</f>
        <v>0</v>
      </c>
      <c r="BS92">
        <f>[5]DATA!BS92</f>
        <v>0</v>
      </c>
      <c r="BT92">
        <f>[5]DATA!BT92</f>
        <v>0</v>
      </c>
      <c r="BU92">
        <f>[5]DATA!BU92</f>
        <v>0</v>
      </c>
      <c r="BV92">
        <f>[5]DATA!BV92</f>
        <v>0</v>
      </c>
      <c r="BW92">
        <f>[5]DATA!BW92</f>
        <v>0</v>
      </c>
      <c r="BX92">
        <f>[5]DATA!BX92</f>
        <v>0</v>
      </c>
    </row>
    <row r="93" spans="1:76">
      <c r="A93" s="287" t="s">
        <v>924</v>
      </c>
      <c r="B93">
        <f>[5]DATA!B93</f>
        <v>0</v>
      </c>
      <c r="C93">
        <f>[5]DATA!C93</f>
        <v>0</v>
      </c>
      <c r="D93">
        <f>[5]DATA!D93</f>
        <v>0</v>
      </c>
      <c r="E93">
        <f>[5]DATA!E93</f>
        <v>0</v>
      </c>
      <c r="F93">
        <f>[5]DATA!F93</f>
        <v>0</v>
      </c>
      <c r="G93">
        <f>[5]DATA!G93</f>
        <v>0</v>
      </c>
      <c r="H93">
        <f>[5]DATA!H93</f>
        <v>0</v>
      </c>
      <c r="I93">
        <f>[5]DATA!I93</f>
        <v>0</v>
      </c>
      <c r="J93">
        <f>[5]DATA!J93</f>
        <v>0</v>
      </c>
      <c r="K93">
        <f>[5]DATA!K93</f>
        <v>0</v>
      </c>
      <c r="L93">
        <f>[5]DATA!L93</f>
        <v>0</v>
      </c>
      <c r="M93">
        <f>[5]DATA!M93</f>
        <v>0</v>
      </c>
      <c r="N93">
        <f>[5]DATA!N93</f>
        <v>0</v>
      </c>
      <c r="O93">
        <f>[5]DATA!O93</f>
        <v>0</v>
      </c>
      <c r="P93">
        <f>[5]DATA!P93</f>
        <v>0</v>
      </c>
      <c r="Q93">
        <f>[5]DATA!Q93</f>
        <v>0</v>
      </c>
      <c r="R93">
        <f>[5]DATA!R93</f>
        <v>0</v>
      </c>
      <c r="S93">
        <f>[5]DATA!S93</f>
        <v>0</v>
      </c>
      <c r="T93">
        <f>[5]DATA!T93</f>
        <v>0</v>
      </c>
      <c r="U93">
        <f>[5]DATA!U93</f>
        <v>0</v>
      </c>
      <c r="V93" s="288">
        <f>[5]DATA!V93</f>
        <v>0</v>
      </c>
      <c r="W93" s="288">
        <f>[5]DATA!W93</f>
        <v>0</v>
      </c>
      <c r="X93" s="288">
        <f>[5]DATA!X93</f>
        <v>0</v>
      </c>
      <c r="Y93" s="288">
        <f>[5]DATA!Y93</f>
        <v>0</v>
      </c>
      <c r="Z93" s="288">
        <f>[5]DATA!Z93</f>
        <v>0</v>
      </c>
      <c r="AA93" s="288">
        <f>[5]DATA!AA93</f>
        <v>0</v>
      </c>
      <c r="AB93" s="288">
        <f>[5]DATA!AB93</f>
        <v>0</v>
      </c>
      <c r="AC93" s="288">
        <f>[5]DATA!AC93</f>
        <v>0</v>
      </c>
      <c r="AD93" s="288">
        <f>[5]DATA!AD93</f>
        <v>0</v>
      </c>
      <c r="AE93" s="288">
        <f>[5]DATA!AE93</f>
        <v>0</v>
      </c>
      <c r="AF93" s="288">
        <f>[5]DATA!AF93</f>
        <v>0</v>
      </c>
      <c r="AG93" s="288">
        <f>[5]DATA!AG93</f>
        <v>0</v>
      </c>
      <c r="AH93">
        <f>[5]DATA!AH93</f>
        <v>0</v>
      </c>
      <c r="AI93">
        <f>[5]DATA!AI93</f>
        <v>0</v>
      </c>
      <c r="AJ93">
        <f>[5]DATA!AJ93</f>
        <v>0</v>
      </c>
      <c r="AK93">
        <f>[5]DATA!AK93</f>
        <v>0</v>
      </c>
      <c r="AL93">
        <f>[5]DATA!AL93</f>
        <v>0</v>
      </c>
      <c r="AM93">
        <f>[5]DATA!AM93</f>
        <v>0</v>
      </c>
      <c r="AN93">
        <f>[5]DATA!AN93</f>
        <v>0</v>
      </c>
      <c r="AO93">
        <f>[5]DATA!AO93</f>
        <v>0</v>
      </c>
      <c r="AP93">
        <f>[5]DATA!AP93</f>
        <v>0</v>
      </c>
      <c r="AQ93">
        <f>[5]DATA!AQ93</f>
        <v>0</v>
      </c>
      <c r="AR93">
        <f>[5]DATA!AR93</f>
        <v>0</v>
      </c>
      <c r="AS93">
        <f>[5]DATA!AS93</f>
        <v>0</v>
      </c>
      <c r="AT93">
        <f>[5]DATA!AT93</f>
        <v>0</v>
      </c>
      <c r="AU93">
        <f>[5]DATA!AU93</f>
        <v>0</v>
      </c>
      <c r="AV93">
        <f>[5]DATA!AV93</f>
        <v>0</v>
      </c>
      <c r="AW93">
        <f>[5]DATA!AW93</f>
        <v>0</v>
      </c>
      <c r="AX93">
        <f>[5]DATA!AX93</f>
        <v>0</v>
      </c>
      <c r="AY93">
        <f>[5]DATA!AY93</f>
        <v>0</v>
      </c>
      <c r="AZ93">
        <f>[5]DATA!AZ93</f>
        <v>0</v>
      </c>
      <c r="BA93">
        <f>[5]DATA!BA93</f>
        <v>0</v>
      </c>
      <c r="BB93">
        <f>[5]DATA!BB93</f>
        <v>0</v>
      </c>
      <c r="BC93">
        <f>[5]DATA!BC93</f>
        <v>0</v>
      </c>
      <c r="BD93">
        <f>[5]DATA!BD93</f>
        <v>0</v>
      </c>
      <c r="BE93">
        <f>[5]DATA!BE93</f>
        <v>0</v>
      </c>
      <c r="BF93">
        <f>[5]DATA!BF93</f>
        <v>0</v>
      </c>
      <c r="BG93">
        <f>[5]DATA!BG93</f>
        <v>0</v>
      </c>
      <c r="BH93">
        <f>[5]DATA!BH93</f>
        <v>0</v>
      </c>
      <c r="BI93">
        <f>[5]DATA!BI93</f>
        <v>0</v>
      </c>
      <c r="BJ93">
        <f>[5]DATA!BJ93</f>
        <v>0</v>
      </c>
      <c r="BK93">
        <f>[5]DATA!BK93</f>
        <v>0</v>
      </c>
      <c r="BL93">
        <f>[5]DATA!BL93</f>
        <v>0</v>
      </c>
      <c r="BM93">
        <f>[5]DATA!BM93</f>
        <v>0</v>
      </c>
      <c r="BN93">
        <f>[5]DATA!BN93</f>
        <v>0</v>
      </c>
      <c r="BO93">
        <f>[5]DATA!BO93</f>
        <v>0</v>
      </c>
      <c r="BP93">
        <f>[5]DATA!BP93</f>
        <v>0</v>
      </c>
      <c r="BQ93">
        <f>[5]DATA!BQ93</f>
        <v>0</v>
      </c>
      <c r="BR93">
        <f>[5]DATA!BR93</f>
        <v>0</v>
      </c>
      <c r="BS93">
        <f>[5]DATA!BS93</f>
        <v>0</v>
      </c>
      <c r="BT93">
        <f>[5]DATA!BT93</f>
        <v>0</v>
      </c>
      <c r="BU93">
        <f>[5]DATA!BU93</f>
        <v>0</v>
      </c>
      <c r="BV93">
        <f>[5]DATA!BV93</f>
        <v>0</v>
      </c>
      <c r="BW93">
        <f>[5]DATA!BW93</f>
        <v>0</v>
      </c>
      <c r="BX93">
        <f>[5]DATA!BX93</f>
        <v>0</v>
      </c>
    </row>
    <row r="94" spans="1:76">
      <c r="A94" s="287" t="s">
        <v>925</v>
      </c>
      <c r="B94">
        <f>[5]DATA!B94</f>
        <v>0</v>
      </c>
      <c r="C94">
        <f>[5]DATA!C94</f>
        <v>0</v>
      </c>
      <c r="D94">
        <f>[5]DATA!D94</f>
        <v>0</v>
      </c>
      <c r="E94">
        <f>[5]DATA!E94</f>
        <v>0</v>
      </c>
      <c r="F94">
        <f>[5]DATA!F94</f>
        <v>0</v>
      </c>
      <c r="G94">
        <f>[5]DATA!G94</f>
        <v>0</v>
      </c>
      <c r="H94">
        <f>[5]DATA!H94</f>
        <v>0</v>
      </c>
      <c r="I94">
        <f>[5]DATA!I94</f>
        <v>0</v>
      </c>
      <c r="J94">
        <f>[5]DATA!J94</f>
        <v>0</v>
      </c>
      <c r="K94">
        <f>[5]DATA!K94</f>
        <v>0</v>
      </c>
      <c r="L94">
        <f>[5]DATA!L94</f>
        <v>0</v>
      </c>
      <c r="M94">
        <f>[5]DATA!M94</f>
        <v>0</v>
      </c>
      <c r="N94">
        <f>[5]DATA!N94</f>
        <v>0</v>
      </c>
      <c r="O94">
        <f>[5]DATA!O94</f>
        <v>0</v>
      </c>
      <c r="P94">
        <f>[5]DATA!P94</f>
        <v>0</v>
      </c>
      <c r="Q94">
        <f>[5]DATA!Q94</f>
        <v>0</v>
      </c>
      <c r="R94">
        <f>[5]DATA!R94</f>
        <v>0</v>
      </c>
      <c r="S94">
        <f>[5]DATA!S94</f>
        <v>0</v>
      </c>
      <c r="T94">
        <f>[5]DATA!T94</f>
        <v>0</v>
      </c>
      <c r="U94">
        <f>[5]DATA!U94</f>
        <v>0</v>
      </c>
      <c r="V94" s="288">
        <f>[5]DATA!V94</f>
        <v>0</v>
      </c>
      <c r="W94" s="288">
        <f>[5]DATA!W94</f>
        <v>0</v>
      </c>
      <c r="X94" s="288">
        <f>[5]DATA!X94</f>
        <v>0</v>
      </c>
      <c r="Y94" s="288">
        <f>[5]DATA!Y94</f>
        <v>0</v>
      </c>
      <c r="Z94" s="288">
        <f>[5]DATA!Z94</f>
        <v>0</v>
      </c>
      <c r="AA94" s="288">
        <f>[5]DATA!AA94</f>
        <v>0</v>
      </c>
      <c r="AB94" s="288">
        <f>[5]DATA!AB94</f>
        <v>0</v>
      </c>
      <c r="AC94" s="288">
        <f>[5]DATA!AC94</f>
        <v>0</v>
      </c>
      <c r="AD94" s="288">
        <f>[5]DATA!AD94</f>
        <v>0</v>
      </c>
      <c r="AE94" s="288">
        <f>[5]DATA!AE94</f>
        <v>0</v>
      </c>
      <c r="AF94" s="288">
        <f>[5]DATA!AF94</f>
        <v>0</v>
      </c>
      <c r="AG94" s="288">
        <f>[5]DATA!AG94</f>
        <v>0</v>
      </c>
      <c r="AH94">
        <f>[5]DATA!AH94</f>
        <v>0</v>
      </c>
      <c r="AI94">
        <f>[5]DATA!AI94</f>
        <v>0</v>
      </c>
      <c r="AJ94">
        <f>[5]DATA!AJ94</f>
        <v>0</v>
      </c>
      <c r="AK94">
        <f>[5]DATA!AK94</f>
        <v>0</v>
      </c>
      <c r="AL94">
        <f>[5]DATA!AL94</f>
        <v>0</v>
      </c>
      <c r="AM94">
        <f>[5]DATA!AM94</f>
        <v>0</v>
      </c>
      <c r="AN94">
        <f>[5]DATA!AN94</f>
        <v>0</v>
      </c>
      <c r="AO94">
        <f>[5]DATA!AO94</f>
        <v>0</v>
      </c>
      <c r="AP94">
        <f>[5]DATA!AP94</f>
        <v>0</v>
      </c>
      <c r="AQ94">
        <f>[5]DATA!AQ94</f>
        <v>0</v>
      </c>
      <c r="AR94">
        <f>[5]DATA!AR94</f>
        <v>0</v>
      </c>
      <c r="AS94">
        <f>[5]DATA!AS94</f>
        <v>0</v>
      </c>
      <c r="AT94">
        <f>[5]DATA!AT94</f>
        <v>0</v>
      </c>
      <c r="AU94">
        <f>[5]DATA!AU94</f>
        <v>0</v>
      </c>
      <c r="AV94">
        <f>[5]DATA!AV94</f>
        <v>0</v>
      </c>
      <c r="AW94">
        <f>[5]DATA!AW94</f>
        <v>0</v>
      </c>
      <c r="AX94">
        <f>[5]DATA!AX94</f>
        <v>0</v>
      </c>
      <c r="AY94">
        <f>[5]DATA!AY94</f>
        <v>0</v>
      </c>
      <c r="AZ94">
        <f>[5]DATA!AZ94</f>
        <v>0</v>
      </c>
      <c r="BA94">
        <f>[5]DATA!BA94</f>
        <v>0</v>
      </c>
      <c r="BB94">
        <f>[5]DATA!BB94</f>
        <v>0</v>
      </c>
      <c r="BC94">
        <f>[5]DATA!BC94</f>
        <v>0</v>
      </c>
      <c r="BD94">
        <f>[5]DATA!BD94</f>
        <v>0</v>
      </c>
      <c r="BE94">
        <f>[5]DATA!BE94</f>
        <v>0</v>
      </c>
      <c r="BF94">
        <f>[5]DATA!BF94</f>
        <v>0</v>
      </c>
      <c r="BG94">
        <f>[5]DATA!BG94</f>
        <v>0</v>
      </c>
      <c r="BH94">
        <f>[5]DATA!BH94</f>
        <v>0</v>
      </c>
      <c r="BI94">
        <f>[5]DATA!BI94</f>
        <v>0</v>
      </c>
      <c r="BJ94">
        <f>[5]DATA!BJ94</f>
        <v>0</v>
      </c>
      <c r="BK94">
        <f>[5]DATA!BK94</f>
        <v>0</v>
      </c>
      <c r="BL94">
        <f>[5]DATA!BL94</f>
        <v>0</v>
      </c>
      <c r="BM94">
        <f>[5]DATA!BM94</f>
        <v>0</v>
      </c>
      <c r="BN94">
        <f>[5]DATA!BN94</f>
        <v>0</v>
      </c>
      <c r="BO94">
        <f>[5]DATA!BO94</f>
        <v>0</v>
      </c>
      <c r="BP94">
        <f>[5]DATA!BP94</f>
        <v>0</v>
      </c>
      <c r="BQ94">
        <f>[5]DATA!BQ94</f>
        <v>0</v>
      </c>
      <c r="BR94">
        <f>[5]DATA!BR94</f>
        <v>0</v>
      </c>
      <c r="BS94">
        <f>[5]DATA!BS94</f>
        <v>0</v>
      </c>
      <c r="BT94">
        <f>[5]DATA!BT94</f>
        <v>0</v>
      </c>
      <c r="BU94">
        <f>[5]DATA!BU94</f>
        <v>0</v>
      </c>
      <c r="BV94">
        <f>[5]DATA!BV94</f>
        <v>0</v>
      </c>
      <c r="BW94">
        <f>[5]DATA!BW94</f>
        <v>0</v>
      </c>
      <c r="BX94">
        <f>[5]DATA!BX94</f>
        <v>0</v>
      </c>
    </row>
    <row r="95" spans="1:76">
      <c r="A95" s="287" t="s">
        <v>926</v>
      </c>
      <c r="B95">
        <f>[5]DATA!B95</f>
        <v>0</v>
      </c>
      <c r="C95">
        <f>[5]DATA!C95</f>
        <v>0</v>
      </c>
      <c r="D95">
        <f>[5]DATA!D95</f>
        <v>0</v>
      </c>
      <c r="E95">
        <f>[5]DATA!E95</f>
        <v>0</v>
      </c>
      <c r="F95">
        <f>[5]DATA!F95</f>
        <v>0</v>
      </c>
      <c r="G95">
        <f>[5]DATA!G95</f>
        <v>0</v>
      </c>
      <c r="H95">
        <f>[5]DATA!H95</f>
        <v>0</v>
      </c>
      <c r="I95">
        <f>[5]DATA!I95</f>
        <v>0</v>
      </c>
      <c r="J95">
        <f>[5]DATA!J95</f>
        <v>0</v>
      </c>
      <c r="K95">
        <f>[5]DATA!K95</f>
        <v>0</v>
      </c>
      <c r="L95">
        <f>[5]DATA!L95</f>
        <v>0</v>
      </c>
      <c r="M95">
        <f>[5]DATA!M95</f>
        <v>0</v>
      </c>
      <c r="N95">
        <f>[5]DATA!N95</f>
        <v>0</v>
      </c>
      <c r="O95">
        <f>[5]DATA!O95</f>
        <v>0</v>
      </c>
      <c r="P95">
        <f>[5]DATA!P95</f>
        <v>0</v>
      </c>
      <c r="Q95">
        <f>[5]DATA!Q95</f>
        <v>0</v>
      </c>
      <c r="R95">
        <f>[5]DATA!R95</f>
        <v>0</v>
      </c>
      <c r="S95">
        <f>[5]DATA!S95</f>
        <v>0</v>
      </c>
      <c r="T95">
        <f>[5]DATA!T95</f>
        <v>0</v>
      </c>
      <c r="U95">
        <f>[5]DATA!U95</f>
        <v>0</v>
      </c>
      <c r="V95" s="288">
        <f>[5]DATA!V95</f>
        <v>0</v>
      </c>
      <c r="W95" s="288">
        <f>[5]DATA!W95</f>
        <v>0</v>
      </c>
      <c r="X95" s="288">
        <f>[5]DATA!X95</f>
        <v>0</v>
      </c>
      <c r="Y95" s="288">
        <f>[5]DATA!Y95</f>
        <v>0</v>
      </c>
      <c r="Z95" s="288">
        <f>[5]DATA!Z95</f>
        <v>0</v>
      </c>
      <c r="AA95" s="288">
        <f>[5]DATA!AA95</f>
        <v>0</v>
      </c>
      <c r="AB95" s="288">
        <f>[5]DATA!AB95</f>
        <v>0</v>
      </c>
      <c r="AC95" s="288">
        <f>[5]DATA!AC95</f>
        <v>0</v>
      </c>
      <c r="AD95" s="288">
        <f>[5]DATA!AD95</f>
        <v>0</v>
      </c>
      <c r="AE95" s="288">
        <f>[5]DATA!AE95</f>
        <v>0</v>
      </c>
      <c r="AF95" s="288">
        <f>[5]DATA!AF95</f>
        <v>0</v>
      </c>
      <c r="AG95" s="288">
        <f>[5]DATA!AG95</f>
        <v>0</v>
      </c>
      <c r="AH95">
        <f>[5]DATA!AH95</f>
        <v>0</v>
      </c>
      <c r="AI95">
        <f>[5]DATA!AI95</f>
        <v>0</v>
      </c>
      <c r="AJ95">
        <f>[5]DATA!AJ95</f>
        <v>0</v>
      </c>
      <c r="AK95">
        <f>[5]DATA!AK95</f>
        <v>0</v>
      </c>
      <c r="AL95">
        <f>[5]DATA!AL95</f>
        <v>0</v>
      </c>
      <c r="AM95">
        <f>[5]DATA!AM95</f>
        <v>0</v>
      </c>
      <c r="AN95">
        <f>[5]DATA!AN95</f>
        <v>0</v>
      </c>
      <c r="AO95">
        <f>[5]DATA!AO95</f>
        <v>0</v>
      </c>
      <c r="AP95">
        <f>[5]DATA!AP95</f>
        <v>0</v>
      </c>
      <c r="AQ95">
        <f>[5]DATA!AQ95</f>
        <v>0</v>
      </c>
      <c r="AR95">
        <f>[5]DATA!AR95</f>
        <v>0</v>
      </c>
      <c r="AS95">
        <f>[5]DATA!AS95</f>
        <v>0</v>
      </c>
      <c r="AT95">
        <f>[5]DATA!AT95</f>
        <v>0</v>
      </c>
      <c r="AU95">
        <f>[5]DATA!AU95</f>
        <v>0</v>
      </c>
      <c r="AV95">
        <f>[5]DATA!AV95</f>
        <v>0</v>
      </c>
      <c r="AW95">
        <f>[5]DATA!AW95</f>
        <v>0</v>
      </c>
      <c r="AX95">
        <f>[5]DATA!AX95</f>
        <v>0</v>
      </c>
      <c r="AY95">
        <f>[5]DATA!AY95</f>
        <v>0</v>
      </c>
      <c r="AZ95">
        <f>[5]DATA!AZ95</f>
        <v>0</v>
      </c>
      <c r="BA95">
        <f>[5]DATA!BA95</f>
        <v>0</v>
      </c>
      <c r="BB95">
        <f>[5]DATA!BB95</f>
        <v>0</v>
      </c>
      <c r="BC95">
        <f>[5]DATA!BC95</f>
        <v>0</v>
      </c>
      <c r="BD95">
        <f>[5]DATA!BD95</f>
        <v>0</v>
      </c>
      <c r="BE95">
        <f>[5]DATA!BE95</f>
        <v>0</v>
      </c>
      <c r="BF95">
        <f>[5]DATA!BF95</f>
        <v>0</v>
      </c>
      <c r="BG95">
        <f>[5]DATA!BG95</f>
        <v>0</v>
      </c>
      <c r="BH95">
        <f>[5]DATA!BH95</f>
        <v>0</v>
      </c>
      <c r="BI95">
        <f>[5]DATA!BI95</f>
        <v>0</v>
      </c>
      <c r="BJ95">
        <f>[5]DATA!BJ95</f>
        <v>0</v>
      </c>
      <c r="BK95">
        <f>[5]DATA!BK95</f>
        <v>0</v>
      </c>
      <c r="BL95">
        <f>[5]DATA!BL95</f>
        <v>0</v>
      </c>
      <c r="BM95">
        <f>[5]DATA!BM95</f>
        <v>0</v>
      </c>
      <c r="BN95">
        <f>[5]DATA!BN95</f>
        <v>0</v>
      </c>
      <c r="BO95">
        <f>[5]DATA!BO95</f>
        <v>0</v>
      </c>
      <c r="BP95">
        <f>[5]DATA!BP95</f>
        <v>0</v>
      </c>
      <c r="BQ95">
        <f>[5]DATA!BQ95</f>
        <v>0</v>
      </c>
      <c r="BR95">
        <f>[5]DATA!BR95</f>
        <v>0</v>
      </c>
      <c r="BS95">
        <f>[5]DATA!BS95</f>
        <v>0</v>
      </c>
      <c r="BT95">
        <f>[5]DATA!BT95</f>
        <v>0</v>
      </c>
      <c r="BU95">
        <f>[5]DATA!BU95</f>
        <v>0</v>
      </c>
      <c r="BV95">
        <f>[5]DATA!BV95</f>
        <v>0</v>
      </c>
      <c r="BW95">
        <f>[5]DATA!BW95</f>
        <v>0</v>
      </c>
      <c r="BX95">
        <f>[5]DATA!BX95</f>
        <v>0</v>
      </c>
    </row>
    <row r="96" spans="1:76">
      <c r="A96" s="287" t="s">
        <v>927</v>
      </c>
      <c r="B96">
        <f>[5]DATA!B96</f>
        <v>0</v>
      </c>
      <c r="C96">
        <f>[5]DATA!C96</f>
        <v>0</v>
      </c>
      <c r="D96">
        <f>[5]DATA!D96</f>
        <v>0</v>
      </c>
      <c r="E96">
        <f>[5]DATA!E96</f>
        <v>0</v>
      </c>
      <c r="F96">
        <f>[5]DATA!F96</f>
        <v>0</v>
      </c>
      <c r="G96">
        <f>[5]DATA!G96</f>
        <v>0</v>
      </c>
      <c r="H96">
        <f>[5]DATA!H96</f>
        <v>0</v>
      </c>
      <c r="I96">
        <f>[5]DATA!I96</f>
        <v>0</v>
      </c>
      <c r="J96">
        <f>[5]DATA!J96</f>
        <v>0</v>
      </c>
      <c r="K96">
        <f>[5]DATA!K96</f>
        <v>0</v>
      </c>
      <c r="L96">
        <f>[5]DATA!L96</f>
        <v>0</v>
      </c>
      <c r="M96">
        <f>[5]DATA!M96</f>
        <v>0</v>
      </c>
      <c r="N96">
        <f>[5]DATA!N96</f>
        <v>0</v>
      </c>
      <c r="O96">
        <f>[5]DATA!O96</f>
        <v>0</v>
      </c>
      <c r="P96">
        <f>[5]DATA!P96</f>
        <v>0</v>
      </c>
      <c r="Q96">
        <f>[5]DATA!Q96</f>
        <v>0</v>
      </c>
      <c r="R96">
        <f>[5]DATA!R96</f>
        <v>0</v>
      </c>
      <c r="S96">
        <f>[5]DATA!S96</f>
        <v>0</v>
      </c>
      <c r="T96">
        <f>[5]DATA!T96</f>
        <v>0</v>
      </c>
      <c r="U96">
        <f>[5]DATA!U96</f>
        <v>0</v>
      </c>
      <c r="V96" s="288">
        <f>[5]DATA!V96</f>
        <v>0</v>
      </c>
      <c r="W96" s="288">
        <f>[5]DATA!W96</f>
        <v>0</v>
      </c>
      <c r="X96" s="288">
        <f>[5]DATA!X96</f>
        <v>0</v>
      </c>
      <c r="Y96" s="288">
        <f>[5]DATA!Y96</f>
        <v>0</v>
      </c>
      <c r="Z96" s="288">
        <f>[5]DATA!Z96</f>
        <v>0</v>
      </c>
      <c r="AA96" s="288">
        <f>[5]DATA!AA96</f>
        <v>0</v>
      </c>
      <c r="AB96" s="288">
        <f>[5]DATA!AB96</f>
        <v>0</v>
      </c>
      <c r="AC96" s="288">
        <f>[5]DATA!AC96</f>
        <v>0</v>
      </c>
      <c r="AD96" s="288">
        <f>[5]DATA!AD96</f>
        <v>0</v>
      </c>
      <c r="AE96" s="288">
        <f>[5]DATA!AE96</f>
        <v>0</v>
      </c>
      <c r="AF96" s="288">
        <f>[5]DATA!AF96</f>
        <v>0</v>
      </c>
      <c r="AG96" s="288">
        <f>[5]DATA!AG96</f>
        <v>0</v>
      </c>
      <c r="AH96">
        <f>[5]DATA!AH96</f>
        <v>0</v>
      </c>
      <c r="AI96">
        <f>[5]DATA!AI96</f>
        <v>0</v>
      </c>
      <c r="AJ96">
        <f>[5]DATA!AJ96</f>
        <v>0</v>
      </c>
      <c r="AK96">
        <f>[5]DATA!AK96</f>
        <v>0</v>
      </c>
      <c r="AL96">
        <f>[5]DATA!AL96</f>
        <v>0</v>
      </c>
      <c r="AM96">
        <f>[5]DATA!AM96</f>
        <v>0</v>
      </c>
      <c r="AN96">
        <f>[5]DATA!AN96</f>
        <v>0</v>
      </c>
      <c r="AO96">
        <f>[5]DATA!AO96</f>
        <v>0</v>
      </c>
      <c r="AP96">
        <f>[5]DATA!AP96</f>
        <v>0</v>
      </c>
      <c r="AQ96">
        <f>[5]DATA!AQ96</f>
        <v>0</v>
      </c>
      <c r="AR96">
        <f>[5]DATA!AR96</f>
        <v>0</v>
      </c>
      <c r="AS96">
        <f>[5]DATA!AS96</f>
        <v>0</v>
      </c>
      <c r="AT96">
        <f>[5]DATA!AT96</f>
        <v>0</v>
      </c>
      <c r="AU96">
        <f>[5]DATA!AU96</f>
        <v>0</v>
      </c>
      <c r="AV96">
        <f>[5]DATA!AV96</f>
        <v>0</v>
      </c>
      <c r="AW96">
        <f>[5]DATA!AW96</f>
        <v>0</v>
      </c>
      <c r="AX96">
        <f>[5]DATA!AX96</f>
        <v>0</v>
      </c>
      <c r="AY96">
        <f>[5]DATA!AY96</f>
        <v>0</v>
      </c>
      <c r="AZ96">
        <f>[5]DATA!AZ96</f>
        <v>0</v>
      </c>
      <c r="BA96">
        <f>[5]DATA!BA96</f>
        <v>0</v>
      </c>
      <c r="BB96">
        <f>[5]DATA!BB96</f>
        <v>0</v>
      </c>
      <c r="BC96">
        <f>[5]DATA!BC96</f>
        <v>0</v>
      </c>
      <c r="BD96">
        <f>[5]DATA!BD96</f>
        <v>0</v>
      </c>
      <c r="BE96">
        <f>[5]DATA!BE96</f>
        <v>0</v>
      </c>
      <c r="BF96">
        <f>[5]DATA!BF96</f>
        <v>0</v>
      </c>
      <c r="BG96">
        <f>[5]DATA!BG96</f>
        <v>0</v>
      </c>
      <c r="BH96">
        <f>[5]DATA!BH96</f>
        <v>0</v>
      </c>
      <c r="BI96">
        <f>[5]DATA!BI96</f>
        <v>0</v>
      </c>
      <c r="BJ96">
        <f>[5]DATA!BJ96</f>
        <v>0</v>
      </c>
      <c r="BK96">
        <f>[5]DATA!BK96</f>
        <v>0</v>
      </c>
      <c r="BL96">
        <f>[5]DATA!BL96</f>
        <v>0</v>
      </c>
      <c r="BM96">
        <f>[5]DATA!BM96</f>
        <v>0</v>
      </c>
      <c r="BN96">
        <f>[5]DATA!BN96</f>
        <v>0</v>
      </c>
      <c r="BO96">
        <f>[5]DATA!BO96</f>
        <v>0</v>
      </c>
      <c r="BP96">
        <f>[5]DATA!BP96</f>
        <v>0</v>
      </c>
      <c r="BQ96">
        <f>[5]DATA!BQ96</f>
        <v>0</v>
      </c>
      <c r="BR96">
        <f>[5]DATA!BR96</f>
        <v>0</v>
      </c>
      <c r="BS96">
        <f>[5]DATA!BS96</f>
        <v>0</v>
      </c>
      <c r="BT96">
        <f>[5]DATA!BT96</f>
        <v>0</v>
      </c>
      <c r="BU96">
        <f>[5]DATA!BU96</f>
        <v>0</v>
      </c>
      <c r="BV96">
        <f>[5]DATA!BV96</f>
        <v>0</v>
      </c>
      <c r="BW96">
        <f>[5]DATA!BW96</f>
        <v>0</v>
      </c>
      <c r="BX96">
        <f>[5]DATA!BX96</f>
        <v>0</v>
      </c>
    </row>
    <row r="97" spans="1:76">
      <c r="A97" s="287" t="s">
        <v>928</v>
      </c>
      <c r="B97">
        <f>[5]DATA!B97</f>
        <v>30636</v>
      </c>
      <c r="C97">
        <f>[5]DATA!C97</f>
        <v>28325</v>
      </c>
      <c r="D97">
        <f>[5]DATA!D97</f>
        <v>27134</v>
      </c>
      <c r="E97">
        <f>[5]DATA!E97</f>
        <v>34614</v>
      </c>
      <c r="F97">
        <f>[5]DATA!F97</f>
        <v>37378</v>
      </c>
      <c r="G97">
        <f>[5]DATA!G97</f>
        <v>27634</v>
      </c>
      <c r="H97">
        <f>[5]DATA!H97</f>
        <v>30782</v>
      </c>
      <c r="I97">
        <f>[5]DATA!I97</f>
        <v>36330</v>
      </c>
      <c r="J97">
        <f>[5]DATA!J97</f>
        <v>35819</v>
      </c>
      <c r="K97">
        <f>[5]DATA!K97</f>
        <v>36808</v>
      </c>
      <c r="L97">
        <f>[5]DATA!L97</f>
        <v>31201</v>
      </c>
      <c r="M97">
        <f>[5]DATA!M97</f>
        <v>34420</v>
      </c>
      <c r="N97">
        <f>[5]DATA!N97</f>
        <v>39408</v>
      </c>
      <c r="O97">
        <f>[5]DATA!O97</f>
        <v>35927</v>
      </c>
      <c r="P97">
        <f>[5]DATA!P97</f>
        <v>28033</v>
      </c>
      <c r="Q97">
        <f>[5]DATA!Q97</f>
        <v>25579</v>
      </c>
      <c r="R97">
        <f>[5]DATA!R97</f>
        <v>31161</v>
      </c>
      <c r="S97">
        <f>[5]DATA!S97</f>
        <v>33820</v>
      </c>
      <c r="T97">
        <f>[5]DATA!T97</f>
        <v>36648</v>
      </c>
      <c r="U97">
        <f>[5]DATA!U97</f>
        <v>37693</v>
      </c>
      <c r="V97" s="288">
        <f>[5]DATA!V97</f>
        <v>39054</v>
      </c>
      <c r="W97" s="288">
        <f>[5]DATA!W97</f>
        <v>39495</v>
      </c>
      <c r="X97" s="288">
        <f>[5]DATA!X97</f>
        <v>34201</v>
      </c>
      <c r="Y97" s="288">
        <f>[5]DATA!Y97</f>
        <v>35651</v>
      </c>
      <c r="Z97" s="288">
        <f>[5]DATA!Z97</f>
        <v>27820</v>
      </c>
      <c r="AA97" s="288">
        <f>[5]DATA!AA97</f>
        <v>30095</v>
      </c>
      <c r="AB97" s="288">
        <f>[5]DATA!AB97</f>
        <v>28640</v>
      </c>
      <c r="AC97" s="288">
        <f>[5]DATA!AC97</f>
        <v>26561</v>
      </c>
      <c r="AD97" s="288">
        <f>[5]DATA!AD97</f>
        <v>34951</v>
      </c>
      <c r="AE97" s="288">
        <f>[5]DATA!AE97</f>
        <v>36104</v>
      </c>
      <c r="AF97" s="288">
        <f>[5]DATA!AF97</f>
        <v>38223</v>
      </c>
      <c r="AG97" s="288">
        <f>[5]DATA!AG97</f>
        <v>40345</v>
      </c>
      <c r="AH97">
        <f>[5]DATA!AH97</f>
        <v>41677</v>
      </c>
      <c r="AI97">
        <f>[5]DATA!AI97</f>
        <v>49005</v>
      </c>
      <c r="AJ97">
        <f>[5]DATA!AJ97</f>
        <v>47496</v>
      </c>
      <c r="AK97">
        <f>[5]DATA!AK97</f>
        <v>49342</v>
      </c>
      <c r="AL97">
        <f>[5]DATA!AL97</f>
        <v>51042</v>
      </c>
      <c r="AM97">
        <f>[5]DATA!AM97</f>
        <v>52428</v>
      </c>
      <c r="AN97">
        <f>[5]DATA!AN97</f>
        <v>53537</v>
      </c>
      <c r="AO97">
        <f>[5]DATA!AO97</f>
        <v>54574</v>
      </c>
      <c r="AP97">
        <f>[5]DATA!AP97</f>
        <v>52714</v>
      </c>
      <c r="AQ97">
        <f>[5]DATA!AQ97</f>
        <v>53196</v>
      </c>
      <c r="AR97">
        <f>[5]DATA!AR97</f>
        <v>52434</v>
      </c>
      <c r="AS97">
        <f>[5]DATA!AS97</f>
        <v>50367</v>
      </c>
      <c r="AT97">
        <f>[5]DATA!AT97</f>
        <v>49697</v>
      </c>
      <c r="AU97">
        <f>[5]DATA!AU97</f>
        <v>50398</v>
      </c>
      <c r="AV97">
        <f>[5]DATA!AV97</f>
        <v>52864</v>
      </c>
      <c r="AW97">
        <f>[5]DATA!AW97</f>
        <v>53157</v>
      </c>
      <c r="AX97">
        <f>[5]DATA!AX97</f>
        <v>48876</v>
      </c>
      <c r="AY97">
        <f>[5]DATA!AY97</f>
        <v>48914</v>
      </c>
      <c r="AZ97">
        <f>[5]DATA!AZ97</f>
        <v>50588</v>
      </c>
      <c r="BA97">
        <f>[5]DATA!BA97</f>
        <v>52330</v>
      </c>
      <c r="BB97">
        <f>[5]DATA!BB97</f>
        <v>51194</v>
      </c>
      <c r="BC97">
        <f>[5]DATA!BC97</f>
        <v>52510</v>
      </c>
      <c r="BD97">
        <f>[5]DATA!BD97</f>
        <v>51917</v>
      </c>
      <c r="BE97">
        <f>[5]DATA!BE97</f>
        <v>50430</v>
      </c>
      <c r="BF97">
        <f>[5]DATA!BF97</f>
        <v>49731</v>
      </c>
      <c r="BG97">
        <f>[5]DATA!BG97</f>
        <v>48984</v>
      </c>
      <c r="BH97">
        <f>[5]DATA!BH97</f>
        <v>48426</v>
      </c>
      <c r="BI97">
        <f>[5]DATA!BI97</f>
        <v>49291</v>
      </c>
      <c r="BJ97">
        <f>[5]DATA!BJ97</f>
        <v>49197</v>
      </c>
      <c r="BK97">
        <f>[5]DATA!BK97</f>
        <v>48634</v>
      </c>
      <c r="BL97">
        <f>[5]DATA!BL97</f>
        <v>0</v>
      </c>
      <c r="BM97">
        <f>[5]DATA!BM97</f>
        <v>0</v>
      </c>
      <c r="BN97">
        <f>[5]DATA!BN97</f>
        <v>0</v>
      </c>
      <c r="BO97">
        <f>[5]DATA!BO97</f>
        <v>0</v>
      </c>
      <c r="BP97">
        <f>[5]DATA!BP97</f>
        <v>0</v>
      </c>
      <c r="BQ97">
        <f>[5]DATA!BQ97</f>
        <v>0</v>
      </c>
      <c r="BR97">
        <f>[5]DATA!BR97</f>
        <v>0</v>
      </c>
      <c r="BS97">
        <f>[5]DATA!BS97</f>
        <v>0</v>
      </c>
      <c r="BT97">
        <f>[5]DATA!BT97</f>
        <v>0</v>
      </c>
      <c r="BU97">
        <f>[5]DATA!BU97</f>
        <v>0</v>
      </c>
      <c r="BV97">
        <f>[5]DATA!BV97</f>
        <v>0</v>
      </c>
      <c r="BW97">
        <f>[5]DATA!BW97</f>
        <v>0</v>
      </c>
      <c r="BX97">
        <f>[5]DATA!BX97</f>
        <v>0</v>
      </c>
    </row>
    <row r="98" spans="1:76">
      <c r="A98" s="287" t="s">
        <v>929</v>
      </c>
      <c r="B98">
        <f>[5]DATA!B98</f>
        <v>30636</v>
      </c>
      <c r="C98">
        <f>[5]DATA!C98</f>
        <v>34873</v>
      </c>
      <c r="D98">
        <f>[5]DATA!D98</f>
        <v>34488</v>
      </c>
      <c r="E98">
        <f>[5]DATA!E98</f>
        <v>40055</v>
      </c>
      <c r="F98">
        <f>[5]DATA!F98</f>
        <v>43704</v>
      </c>
      <c r="G98">
        <f>[5]DATA!G98</f>
        <v>40701</v>
      </c>
      <c r="H98">
        <f>[5]DATA!H98</f>
        <v>28891</v>
      </c>
      <c r="I98">
        <f>[5]DATA!I98</f>
        <v>26049</v>
      </c>
      <c r="J98">
        <f>[5]DATA!J98</f>
        <v>32313</v>
      </c>
      <c r="K98">
        <f>[5]DATA!K98</f>
        <v>28026</v>
      </c>
      <c r="L98">
        <f>[5]DATA!L98</f>
        <v>25418</v>
      </c>
      <c r="M98">
        <f>[5]DATA!M98</f>
        <v>21849</v>
      </c>
      <c r="N98">
        <f>[5]DATA!N98</f>
        <v>29848</v>
      </c>
      <c r="O98">
        <f>[5]DATA!O98</f>
        <v>38795</v>
      </c>
      <c r="P98">
        <f>[5]DATA!P98</f>
        <v>44417</v>
      </c>
      <c r="Q98">
        <f>[5]DATA!Q98</f>
        <v>38266</v>
      </c>
      <c r="R98">
        <f>[5]DATA!R98</f>
        <v>34709</v>
      </c>
      <c r="S98">
        <f>[5]DATA!S98</f>
        <v>35961</v>
      </c>
      <c r="T98">
        <f>[5]DATA!T98</f>
        <v>37939</v>
      </c>
      <c r="U98">
        <f>[5]DATA!U98</f>
        <v>37564</v>
      </c>
      <c r="V98" s="288">
        <f>[5]DATA!V98</f>
        <v>37417</v>
      </c>
      <c r="W98" s="288">
        <f>[5]DATA!W98</f>
        <v>37757</v>
      </c>
      <c r="X98" s="288">
        <f>[5]DATA!X98</f>
        <v>37866</v>
      </c>
      <c r="Y98" s="288">
        <f>[5]DATA!Y98</f>
        <v>41233</v>
      </c>
      <c r="Z98" s="288">
        <f>[5]DATA!Z98</f>
        <v>47480</v>
      </c>
      <c r="AA98" s="288">
        <f>[5]DATA!AA98</f>
        <v>44687</v>
      </c>
      <c r="AB98" s="288">
        <f>[5]DATA!AB98</f>
        <v>41343</v>
      </c>
      <c r="AC98" s="288">
        <f>[5]DATA!AC98</f>
        <v>39649</v>
      </c>
      <c r="AD98" s="288">
        <f>[5]DATA!AD98</f>
        <v>37040</v>
      </c>
      <c r="AE98" s="288">
        <f>[5]DATA!AE98</f>
        <v>37395</v>
      </c>
      <c r="AF98" s="288">
        <f>[5]DATA!AF98</f>
        <v>38102</v>
      </c>
      <c r="AG98" s="288">
        <f>[5]DATA!AG98</f>
        <v>35048</v>
      </c>
      <c r="AH98">
        <f>[5]DATA!AH98</f>
        <v>32832</v>
      </c>
      <c r="AI98">
        <f>[5]DATA!AI98</f>
        <v>26378</v>
      </c>
      <c r="AJ98">
        <f>[5]DATA!AJ98</f>
        <v>31001</v>
      </c>
      <c r="AK98">
        <f>[5]DATA!AK98</f>
        <v>31907</v>
      </c>
      <c r="AL98">
        <f>[5]DATA!AL98</f>
        <v>31658</v>
      </c>
      <c r="AM98">
        <f>[5]DATA!AM98</f>
        <v>31910</v>
      </c>
      <c r="AN98">
        <f>[5]DATA!AN98</f>
        <v>31763</v>
      </c>
      <c r="AO98">
        <f>[5]DATA!AO98</f>
        <v>32163</v>
      </c>
      <c r="AP98">
        <f>[5]DATA!AP98</f>
        <v>37582</v>
      </c>
      <c r="AQ98">
        <f>[5]DATA!AQ98</f>
        <v>37440</v>
      </c>
      <c r="AR98">
        <f>[5]DATA!AR98</f>
        <v>39774</v>
      </c>
      <c r="AS98">
        <f>[5]DATA!AS98</f>
        <v>44464</v>
      </c>
      <c r="AT98">
        <f>[5]DATA!AT98</f>
        <v>44772</v>
      </c>
      <c r="AU98">
        <f>[5]DATA!AU98</f>
        <v>42455</v>
      </c>
      <c r="AV98">
        <f>[5]DATA!AV98</f>
        <v>38488</v>
      </c>
      <c r="AW98">
        <f>[5]DATA!AW98</f>
        <v>40041</v>
      </c>
      <c r="AX98">
        <f>[5]DATA!AX98</f>
        <v>47809</v>
      </c>
      <c r="AY98">
        <f>[5]DATA!AY98</f>
        <v>45681</v>
      </c>
      <c r="AZ98">
        <f>[5]DATA!AZ98</f>
        <v>42596</v>
      </c>
      <c r="BA98">
        <f>[5]DATA!BA98</f>
        <v>40946</v>
      </c>
      <c r="BB98">
        <f>[5]DATA!BB98</f>
        <v>40309</v>
      </c>
      <c r="BC98">
        <f>[5]DATA!BC98</f>
        <v>41469</v>
      </c>
      <c r="BD98">
        <f>[5]DATA!BD98</f>
        <v>43501</v>
      </c>
      <c r="BE98">
        <f>[5]DATA!BE98</f>
        <v>45876</v>
      </c>
      <c r="BF98">
        <f>[5]DATA!BF98</f>
        <v>48555</v>
      </c>
      <c r="BG98">
        <f>[5]DATA!BG98</f>
        <v>48975</v>
      </c>
      <c r="BH98">
        <f>[5]DATA!BH98</f>
        <v>48426</v>
      </c>
      <c r="BI98">
        <f>[5]DATA!BI98</f>
        <v>49291</v>
      </c>
      <c r="BJ98">
        <f>[5]DATA!BJ98</f>
        <v>49197</v>
      </c>
      <c r="BK98">
        <f>[5]DATA!BK98</f>
        <v>55763</v>
      </c>
      <c r="BL98">
        <f>[5]DATA!BL98</f>
        <v>0</v>
      </c>
      <c r="BM98">
        <f>[5]DATA!BM98</f>
        <v>0</v>
      </c>
      <c r="BN98">
        <f>[5]DATA!BN98</f>
        <v>0</v>
      </c>
      <c r="BO98">
        <f>[5]DATA!BO98</f>
        <v>0</v>
      </c>
      <c r="BP98">
        <f>[5]DATA!BP98</f>
        <v>0</v>
      </c>
      <c r="BQ98">
        <f>[5]DATA!BQ98</f>
        <v>0</v>
      </c>
      <c r="BR98">
        <f>[5]DATA!BR98</f>
        <v>0</v>
      </c>
      <c r="BS98">
        <f>[5]DATA!BS98</f>
        <v>0</v>
      </c>
      <c r="BT98">
        <f>[5]DATA!BT98</f>
        <v>0</v>
      </c>
      <c r="BU98">
        <f>[5]DATA!BU98</f>
        <v>0</v>
      </c>
      <c r="BV98">
        <f>[5]DATA!BV98</f>
        <v>0</v>
      </c>
      <c r="BW98">
        <f>[5]DATA!BW98</f>
        <v>0</v>
      </c>
      <c r="BX98">
        <f>[5]DATA!BX98</f>
        <v>0</v>
      </c>
    </row>
    <row r="99" spans="1:76">
      <c r="A99" s="287" t="s">
        <v>930</v>
      </c>
      <c r="B99">
        <f>[5]DATA!B99</f>
        <v>30636</v>
      </c>
      <c r="C99">
        <f>[5]DATA!C99</f>
        <v>27981</v>
      </c>
      <c r="D99">
        <f>[5]DATA!D99</f>
        <v>24909</v>
      </c>
      <c r="E99">
        <f>[5]DATA!E99</f>
        <v>23499</v>
      </c>
      <c r="F99">
        <f>[5]DATA!F99</f>
        <v>27905</v>
      </c>
      <c r="G99">
        <f>[5]DATA!G99</f>
        <v>35414</v>
      </c>
      <c r="H99">
        <f>[5]DATA!H99</f>
        <v>39960</v>
      </c>
      <c r="I99">
        <f>[5]DATA!I99</f>
        <v>26010</v>
      </c>
      <c r="J99">
        <f>[5]DATA!J99</f>
        <v>27770</v>
      </c>
      <c r="K99">
        <f>[5]DATA!K99</f>
        <v>38410</v>
      </c>
      <c r="L99">
        <f>[5]DATA!L99</f>
        <v>35867</v>
      </c>
      <c r="M99">
        <f>[5]DATA!M99</f>
        <v>29711</v>
      </c>
      <c r="N99">
        <f>[5]DATA!N99</f>
        <v>28900</v>
      </c>
      <c r="O99">
        <f>[5]DATA!O99</f>
        <v>27924</v>
      </c>
      <c r="P99">
        <f>[5]DATA!P99</f>
        <v>34469</v>
      </c>
      <c r="Q99">
        <f>[5]DATA!Q99</f>
        <v>34450</v>
      </c>
      <c r="R99">
        <f>[5]DATA!R99</f>
        <v>34342</v>
      </c>
      <c r="S99">
        <f>[5]DATA!S99</f>
        <v>35693</v>
      </c>
      <c r="T99">
        <f>[5]DATA!T99</f>
        <v>35507</v>
      </c>
      <c r="U99">
        <f>[5]DATA!U99</f>
        <v>38110</v>
      </c>
      <c r="V99" s="288">
        <f>[5]DATA!V99</f>
        <v>40097</v>
      </c>
      <c r="W99" s="288">
        <f>[5]DATA!W99</f>
        <v>40095</v>
      </c>
      <c r="X99" s="288">
        <f>[5]DATA!X99</f>
        <v>41039</v>
      </c>
      <c r="Y99" s="288">
        <f>[5]DATA!Y99</f>
        <v>38941</v>
      </c>
      <c r="Z99" s="288">
        <f>[5]DATA!Z99</f>
        <v>39405</v>
      </c>
      <c r="AA99" s="288">
        <f>[5]DATA!AA99</f>
        <v>43539</v>
      </c>
      <c r="AB99" s="288">
        <f>[5]DATA!AB99</f>
        <v>39816</v>
      </c>
      <c r="AC99" s="288">
        <f>[5]DATA!AC99</f>
        <v>44564</v>
      </c>
      <c r="AD99" s="288">
        <f>[5]DATA!AD99</f>
        <v>45650</v>
      </c>
      <c r="AE99" s="288">
        <f>[5]DATA!AE99</f>
        <v>45481</v>
      </c>
      <c r="AF99" s="288">
        <f>[5]DATA!AF99</f>
        <v>47895</v>
      </c>
      <c r="AG99" s="288">
        <f>[5]DATA!AG99</f>
        <v>47279</v>
      </c>
      <c r="AH99">
        <f>[5]DATA!AH99</f>
        <v>50002</v>
      </c>
      <c r="AI99">
        <f>[5]DATA!AI99</f>
        <v>57381</v>
      </c>
      <c r="AJ99">
        <f>[5]DATA!AJ99</f>
        <v>55067</v>
      </c>
      <c r="AK99">
        <f>[5]DATA!AK99</f>
        <v>54103</v>
      </c>
      <c r="AL99">
        <f>[5]DATA!AL99</f>
        <v>49714</v>
      </c>
      <c r="AM99">
        <f>[5]DATA!AM99</f>
        <v>52993</v>
      </c>
      <c r="AN99">
        <f>[5]DATA!AN99</f>
        <v>53939</v>
      </c>
      <c r="AO99">
        <f>[5]DATA!AO99</f>
        <v>54881</v>
      </c>
      <c r="AP99">
        <f>[5]DATA!AP99</f>
        <v>52941</v>
      </c>
      <c r="AQ99">
        <f>[5]DATA!AQ99</f>
        <v>53374</v>
      </c>
      <c r="AR99">
        <f>[5]DATA!AR99</f>
        <v>52571</v>
      </c>
      <c r="AS99">
        <f>[5]DATA!AS99</f>
        <v>50470</v>
      </c>
      <c r="AT99">
        <f>[5]DATA!AT99</f>
        <v>49777</v>
      </c>
      <c r="AU99">
        <f>[5]DATA!AU99</f>
        <v>50463</v>
      </c>
      <c r="AV99">
        <f>[5]DATA!AV99</f>
        <v>52918</v>
      </c>
      <c r="AW99">
        <f>[5]DATA!AW99</f>
        <v>53199</v>
      </c>
      <c r="AX99">
        <f>[5]DATA!AX99</f>
        <v>48907</v>
      </c>
      <c r="AY99">
        <f>[5]DATA!AY99</f>
        <v>48940</v>
      </c>
      <c r="AZ99">
        <f>[5]DATA!AZ99</f>
        <v>50610</v>
      </c>
      <c r="BA99">
        <f>[5]DATA!BA99</f>
        <v>52350</v>
      </c>
      <c r="BB99">
        <f>[5]DATA!BB99</f>
        <v>51210</v>
      </c>
      <c r="BC99">
        <f>[5]DATA!BC99</f>
        <v>52523</v>
      </c>
      <c r="BD99">
        <f>[5]DATA!BD99</f>
        <v>51926</v>
      </c>
      <c r="BE99">
        <f>[5]DATA!BE99</f>
        <v>50437</v>
      </c>
      <c r="BF99">
        <f>[5]DATA!BF99</f>
        <v>49737</v>
      </c>
      <c r="BG99">
        <f>[5]DATA!BG99</f>
        <v>48984</v>
      </c>
      <c r="BH99">
        <f>[5]DATA!BH99</f>
        <v>48426</v>
      </c>
      <c r="BI99">
        <f>[5]DATA!BI99</f>
        <v>49291</v>
      </c>
      <c r="BJ99">
        <f>[5]DATA!BJ99</f>
        <v>49197</v>
      </c>
      <c r="BK99">
        <f>[5]DATA!BK99</f>
        <v>45030</v>
      </c>
      <c r="BL99">
        <f>[5]DATA!BL99</f>
        <v>0</v>
      </c>
      <c r="BM99">
        <f>[5]DATA!BM99</f>
        <v>0</v>
      </c>
      <c r="BN99">
        <f>[5]DATA!BN99</f>
        <v>0</v>
      </c>
      <c r="BO99">
        <f>[5]DATA!BO99</f>
        <v>0</v>
      </c>
      <c r="BP99">
        <f>[5]DATA!BP99</f>
        <v>0</v>
      </c>
      <c r="BQ99">
        <f>[5]DATA!BQ99</f>
        <v>0</v>
      </c>
      <c r="BR99">
        <f>[5]DATA!BR99</f>
        <v>0</v>
      </c>
      <c r="BS99">
        <f>[5]DATA!BS99</f>
        <v>0</v>
      </c>
      <c r="BT99">
        <f>[5]DATA!BT99</f>
        <v>0</v>
      </c>
      <c r="BU99">
        <f>[5]DATA!BU99</f>
        <v>0</v>
      </c>
      <c r="BV99">
        <f>[5]DATA!BV99</f>
        <v>0</v>
      </c>
      <c r="BW99">
        <f>[5]DATA!BW99</f>
        <v>0</v>
      </c>
      <c r="BX99">
        <f>[5]DATA!BX99</f>
        <v>0</v>
      </c>
    </row>
    <row r="100" spans="1:76">
      <c r="A100" s="287" t="s">
        <v>931</v>
      </c>
      <c r="B100">
        <f>[5]DATA!B100</f>
        <v>30636</v>
      </c>
      <c r="C100">
        <f>[5]DATA!C100</f>
        <v>33784</v>
      </c>
      <c r="D100">
        <f>[5]DATA!D100</f>
        <v>34042</v>
      </c>
      <c r="E100">
        <f>[5]DATA!E100</f>
        <v>27899</v>
      </c>
      <c r="F100">
        <f>[5]DATA!F100</f>
        <v>26053</v>
      </c>
      <c r="G100">
        <f>[5]DATA!G100</f>
        <v>28084</v>
      </c>
      <c r="H100">
        <f>[5]DATA!H100</f>
        <v>31833</v>
      </c>
      <c r="I100">
        <f>[5]DATA!I100</f>
        <v>34957</v>
      </c>
      <c r="J100">
        <f>[5]DATA!J100</f>
        <v>23726</v>
      </c>
      <c r="K100">
        <f>[5]DATA!K100</f>
        <v>27881</v>
      </c>
      <c r="L100">
        <f>[5]DATA!L100</f>
        <v>38863</v>
      </c>
      <c r="M100">
        <f>[5]DATA!M100</f>
        <v>40648</v>
      </c>
      <c r="N100">
        <f>[5]DATA!N100</f>
        <v>34946</v>
      </c>
      <c r="O100">
        <f>[5]DATA!O100</f>
        <v>30551</v>
      </c>
      <c r="P100">
        <f>[5]DATA!P100</f>
        <v>31774</v>
      </c>
      <c r="Q100">
        <f>[5]DATA!Q100</f>
        <v>41399</v>
      </c>
      <c r="R100">
        <f>[5]DATA!R100</f>
        <v>43913</v>
      </c>
      <c r="S100">
        <f>[5]DATA!S100</f>
        <v>42742</v>
      </c>
      <c r="T100">
        <f>[5]DATA!T100</f>
        <v>38106</v>
      </c>
      <c r="U100">
        <f>[5]DATA!U100</f>
        <v>39561</v>
      </c>
      <c r="V100" s="288">
        <f>[5]DATA!V100</f>
        <v>40883</v>
      </c>
      <c r="W100" s="288">
        <f>[5]DATA!W100</f>
        <v>40500</v>
      </c>
      <c r="X100" s="288">
        <f>[5]DATA!X100</f>
        <v>37781</v>
      </c>
      <c r="Y100" s="288">
        <f>[5]DATA!Y100</f>
        <v>34842</v>
      </c>
      <c r="Z100" s="288">
        <f>[5]DATA!Z100</f>
        <v>34846</v>
      </c>
      <c r="AA100" s="288">
        <f>[5]DATA!AA100</f>
        <v>38296</v>
      </c>
      <c r="AB100" s="288">
        <f>[5]DATA!AB100</f>
        <v>49775</v>
      </c>
      <c r="AC100" s="288">
        <f>[5]DATA!AC100</f>
        <v>55832</v>
      </c>
      <c r="AD100" s="288">
        <f>[5]DATA!AD100</f>
        <v>53124</v>
      </c>
      <c r="AE100" s="288">
        <f>[5]DATA!AE100</f>
        <v>53774</v>
      </c>
      <c r="AF100" s="288">
        <f>[5]DATA!AF100</f>
        <v>52986</v>
      </c>
      <c r="AG100" s="288">
        <f>[5]DATA!AG100</f>
        <v>50805</v>
      </c>
      <c r="AH100">
        <f>[5]DATA!AH100</f>
        <v>47938</v>
      </c>
      <c r="AI100">
        <f>[5]DATA!AI100</f>
        <v>31408</v>
      </c>
      <c r="AJ100">
        <f>[5]DATA!AJ100</f>
        <v>32207</v>
      </c>
      <c r="AK100">
        <f>[5]DATA!AK100</f>
        <v>32366</v>
      </c>
      <c r="AL100">
        <f>[5]DATA!AL100</f>
        <v>31861</v>
      </c>
      <c r="AM100">
        <f>[5]DATA!AM100</f>
        <v>32017</v>
      </c>
      <c r="AN100">
        <f>[5]DATA!AN100</f>
        <v>31823</v>
      </c>
      <c r="AO100">
        <f>[5]DATA!AO100</f>
        <v>32201</v>
      </c>
      <c r="AP100">
        <f>[5]DATA!AP100</f>
        <v>37610</v>
      </c>
      <c r="AQ100">
        <f>[5]DATA!AQ100</f>
        <v>37459</v>
      </c>
      <c r="AR100">
        <f>[5]DATA!AR100</f>
        <v>39788</v>
      </c>
      <c r="AS100">
        <f>[5]DATA!AS100</f>
        <v>44476</v>
      </c>
      <c r="AT100">
        <f>[5]DATA!AT100</f>
        <v>43521</v>
      </c>
      <c r="AU100">
        <f>[5]DATA!AU100</f>
        <v>41289</v>
      </c>
      <c r="AV100">
        <f>[5]DATA!AV100</f>
        <v>38494</v>
      </c>
      <c r="AW100">
        <f>[5]DATA!AW100</f>
        <v>40045</v>
      </c>
      <c r="AX100">
        <f>[5]DATA!AX100</f>
        <v>47813</v>
      </c>
      <c r="AY100">
        <f>[5]DATA!AY100</f>
        <v>45684</v>
      </c>
      <c r="AZ100">
        <f>[5]DATA!AZ100</f>
        <v>42598</v>
      </c>
      <c r="BA100">
        <f>[5]DATA!BA100</f>
        <v>40948</v>
      </c>
      <c r="BB100">
        <f>[5]DATA!BB100</f>
        <v>40311</v>
      </c>
      <c r="BC100">
        <f>[5]DATA!BC100</f>
        <v>41470</v>
      </c>
      <c r="BD100">
        <f>[5]DATA!BD100</f>
        <v>43502</v>
      </c>
      <c r="BE100">
        <f>[5]DATA!BE100</f>
        <v>45877</v>
      </c>
      <c r="BF100">
        <f>[5]DATA!BF100</f>
        <v>48556</v>
      </c>
      <c r="BG100">
        <f>[5]DATA!BG100</f>
        <v>48975</v>
      </c>
      <c r="BH100">
        <f>[5]DATA!BH100</f>
        <v>48426</v>
      </c>
      <c r="BI100">
        <f>[5]DATA!BI100</f>
        <v>49291</v>
      </c>
      <c r="BJ100">
        <f>[5]DATA!BJ100</f>
        <v>49197</v>
      </c>
      <c r="BK100">
        <f>[5]DATA!BK100</f>
        <v>54149</v>
      </c>
      <c r="BL100">
        <f>[5]DATA!BL100</f>
        <v>0</v>
      </c>
      <c r="BM100">
        <f>[5]DATA!BM100</f>
        <v>0</v>
      </c>
      <c r="BN100">
        <f>[5]DATA!BN100</f>
        <v>0</v>
      </c>
      <c r="BO100">
        <f>[5]DATA!BO100</f>
        <v>0</v>
      </c>
      <c r="BP100">
        <f>[5]DATA!BP100</f>
        <v>0</v>
      </c>
      <c r="BQ100">
        <f>[5]DATA!BQ100</f>
        <v>0</v>
      </c>
      <c r="BR100">
        <f>[5]DATA!BR100</f>
        <v>0</v>
      </c>
      <c r="BS100">
        <f>[5]DATA!BS100</f>
        <v>0</v>
      </c>
      <c r="BT100">
        <f>[5]DATA!BT100</f>
        <v>0</v>
      </c>
      <c r="BU100">
        <f>[5]DATA!BU100</f>
        <v>0</v>
      </c>
      <c r="BV100">
        <f>[5]DATA!BV100</f>
        <v>0</v>
      </c>
      <c r="BW100">
        <f>[5]DATA!BW100</f>
        <v>0</v>
      </c>
      <c r="BX100">
        <f>[5]DATA!BX100</f>
        <v>0</v>
      </c>
    </row>
    <row r="101" spans="1:76">
      <c r="A101" s="287" t="s">
        <v>932</v>
      </c>
      <c r="B101">
        <f>[5]DATA!B101</f>
        <v>30636</v>
      </c>
      <c r="C101">
        <f>[5]DATA!C101</f>
        <v>27981</v>
      </c>
      <c r="D101">
        <f>[5]DATA!D101</f>
        <v>28741</v>
      </c>
      <c r="E101">
        <f>[5]DATA!E101</f>
        <v>26373</v>
      </c>
      <c r="F101">
        <f>[5]DATA!F101</f>
        <v>25696</v>
      </c>
      <c r="G101">
        <f>[5]DATA!G101</f>
        <v>26175</v>
      </c>
      <c r="H101">
        <f>[5]DATA!H101</f>
        <v>34337</v>
      </c>
      <c r="I101">
        <f>[5]DATA!I101</f>
        <v>35633</v>
      </c>
      <c r="J101">
        <f>[5]DATA!J101</f>
        <v>37818</v>
      </c>
      <c r="K101">
        <f>[5]DATA!K101</f>
        <v>28470</v>
      </c>
      <c r="L101">
        <f>[5]DATA!L101</f>
        <v>32348</v>
      </c>
      <c r="M101">
        <f>[5]DATA!M101</f>
        <v>38973</v>
      </c>
      <c r="N101">
        <f>[5]DATA!N101</f>
        <v>37856</v>
      </c>
      <c r="O101">
        <f>[5]DATA!O101</f>
        <v>26373</v>
      </c>
      <c r="P101">
        <f>[5]DATA!P101</f>
        <v>26735</v>
      </c>
      <c r="Q101">
        <f>[5]DATA!Q101</f>
        <v>28013</v>
      </c>
      <c r="R101">
        <f>[5]DATA!R101</f>
        <v>42005</v>
      </c>
      <c r="S101">
        <f>[5]DATA!S101</f>
        <v>40277</v>
      </c>
      <c r="T101">
        <f>[5]DATA!T101</f>
        <v>41602</v>
      </c>
      <c r="U101">
        <f>[5]DATA!U101</f>
        <v>38100</v>
      </c>
      <c r="V101" s="288">
        <f>[5]DATA!V101</f>
        <v>35766</v>
      </c>
      <c r="W101" s="288">
        <f>[5]DATA!W101</f>
        <v>34459</v>
      </c>
      <c r="X101" s="288">
        <f>[5]DATA!X101</f>
        <v>40039</v>
      </c>
      <c r="Y101" s="288">
        <f>[5]DATA!Y101</f>
        <v>43182</v>
      </c>
      <c r="Z101" s="288">
        <f>[5]DATA!Z101</f>
        <v>47273</v>
      </c>
      <c r="AA101" s="288">
        <f>[5]DATA!AA101</f>
        <v>45416</v>
      </c>
      <c r="AB101" s="288">
        <f>[5]DATA!AB101</f>
        <v>42049</v>
      </c>
      <c r="AC101" s="288">
        <f>[5]DATA!AC101</f>
        <v>35996</v>
      </c>
      <c r="AD101" s="288">
        <f>[5]DATA!AD101</f>
        <v>36908</v>
      </c>
      <c r="AE101" s="288">
        <f>[5]DATA!AE101</f>
        <v>32158</v>
      </c>
      <c r="AF101" s="288">
        <f>[5]DATA!AF101</f>
        <v>32716</v>
      </c>
      <c r="AG101" s="288">
        <f>[5]DATA!AG101</f>
        <v>35562</v>
      </c>
      <c r="AH101">
        <f>[5]DATA!AH101</f>
        <v>37961</v>
      </c>
      <c r="AI101">
        <f>[5]DATA!AI101</f>
        <v>48011</v>
      </c>
      <c r="AJ101">
        <f>[5]DATA!AJ101</f>
        <v>49020</v>
      </c>
      <c r="AK101">
        <f>[5]DATA!AK101</f>
        <v>51809</v>
      </c>
      <c r="AL101">
        <f>[5]DATA!AL101</f>
        <v>48572</v>
      </c>
      <c r="AM101">
        <f>[5]DATA!AM101</f>
        <v>50451</v>
      </c>
      <c r="AN101">
        <f>[5]DATA!AN101</f>
        <v>52089</v>
      </c>
      <c r="AO101">
        <f>[5]DATA!AO101</f>
        <v>53448</v>
      </c>
      <c r="AP101">
        <f>[5]DATA!AP101</f>
        <v>51873</v>
      </c>
      <c r="AQ101">
        <f>[5]DATA!AQ101</f>
        <v>52535</v>
      </c>
      <c r="AR101">
        <f>[5]DATA!AR101</f>
        <v>51924</v>
      </c>
      <c r="AS101">
        <f>[5]DATA!AS101</f>
        <v>49981</v>
      </c>
      <c r="AT101">
        <f>[5]DATA!AT101</f>
        <v>49397</v>
      </c>
      <c r="AU101">
        <f>[5]DATA!AU101</f>
        <v>50158</v>
      </c>
      <c r="AV101">
        <f>[5]DATA!AV101</f>
        <v>52664</v>
      </c>
      <c r="AW101">
        <f>[5]DATA!AW101</f>
        <v>52997</v>
      </c>
      <c r="AX101">
        <f>[5]DATA!AX101</f>
        <v>48759</v>
      </c>
      <c r="AY101">
        <f>[5]DATA!AY101</f>
        <v>48815</v>
      </c>
      <c r="AZ101">
        <f>[5]DATA!AZ101</f>
        <v>50502</v>
      </c>
      <c r="BA101">
        <f>[5]DATA!BA101</f>
        <v>52258</v>
      </c>
      <c r="BB101">
        <f>[5]DATA!BB101</f>
        <v>51136</v>
      </c>
      <c r="BC101">
        <f>[5]DATA!BC101</f>
        <v>52463</v>
      </c>
      <c r="BD101">
        <f>[5]DATA!BD101</f>
        <v>51880</v>
      </c>
      <c r="BE101">
        <f>[5]DATA!BE101</f>
        <v>50402</v>
      </c>
      <c r="BF101">
        <f>[5]DATA!BF101</f>
        <v>49709</v>
      </c>
      <c r="BG101">
        <f>[5]DATA!BG101</f>
        <v>48984</v>
      </c>
      <c r="BH101">
        <f>[5]DATA!BH101</f>
        <v>48426</v>
      </c>
      <c r="BI101">
        <f>[5]DATA!BI101</f>
        <v>49291</v>
      </c>
      <c r="BJ101">
        <f>[5]DATA!BJ101</f>
        <v>49197</v>
      </c>
      <c r="BK101">
        <f>[5]DATA!BK101</f>
        <v>45845</v>
      </c>
      <c r="BL101">
        <f>[5]DATA!BL101</f>
        <v>0</v>
      </c>
      <c r="BM101">
        <f>[5]DATA!BM101</f>
        <v>0</v>
      </c>
      <c r="BN101">
        <f>[5]DATA!BN101</f>
        <v>0</v>
      </c>
      <c r="BO101">
        <f>[5]DATA!BO101</f>
        <v>0</v>
      </c>
      <c r="BP101">
        <f>[5]DATA!BP101</f>
        <v>0</v>
      </c>
      <c r="BQ101">
        <f>[5]DATA!BQ101</f>
        <v>0</v>
      </c>
      <c r="BR101">
        <f>[5]DATA!BR101</f>
        <v>0</v>
      </c>
      <c r="BS101">
        <f>[5]DATA!BS101</f>
        <v>0</v>
      </c>
      <c r="BT101">
        <f>[5]DATA!BT101</f>
        <v>0</v>
      </c>
      <c r="BU101">
        <f>[5]DATA!BU101</f>
        <v>0</v>
      </c>
      <c r="BV101">
        <f>[5]DATA!BV101</f>
        <v>0</v>
      </c>
      <c r="BW101">
        <f>[5]DATA!BW101</f>
        <v>0</v>
      </c>
      <c r="BX101">
        <f>[5]DATA!BX101</f>
        <v>0</v>
      </c>
    </row>
    <row r="102" spans="1:76">
      <c r="A102" s="287" t="s">
        <v>933</v>
      </c>
      <c r="B102">
        <f>[5]DATA!B102</f>
        <v>0</v>
      </c>
      <c r="C102">
        <f>[5]DATA!C102</f>
        <v>0</v>
      </c>
      <c r="D102">
        <f>[5]DATA!D102</f>
        <v>0</v>
      </c>
      <c r="E102">
        <f>[5]DATA!E102</f>
        <v>0</v>
      </c>
      <c r="F102">
        <f>[5]DATA!F102</f>
        <v>0</v>
      </c>
      <c r="G102">
        <f>[5]DATA!G102</f>
        <v>0</v>
      </c>
      <c r="H102">
        <f>[5]DATA!H102</f>
        <v>0</v>
      </c>
      <c r="I102">
        <f>[5]DATA!I102</f>
        <v>0</v>
      </c>
      <c r="J102">
        <f>[5]DATA!J102</f>
        <v>0</v>
      </c>
      <c r="K102">
        <f>[5]DATA!K102</f>
        <v>0</v>
      </c>
      <c r="L102">
        <f>[5]DATA!L102</f>
        <v>0</v>
      </c>
      <c r="M102">
        <f>[5]DATA!M102</f>
        <v>0</v>
      </c>
      <c r="N102">
        <f>[5]DATA!N102</f>
        <v>0</v>
      </c>
      <c r="O102">
        <f>[5]DATA!O102</f>
        <v>0</v>
      </c>
      <c r="P102">
        <f>[5]DATA!P102</f>
        <v>0</v>
      </c>
      <c r="Q102">
        <f>[5]DATA!Q102</f>
        <v>0</v>
      </c>
      <c r="R102">
        <f>[5]DATA!R102</f>
        <v>0</v>
      </c>
      <c r="S102">
        <f>[5]DATA!S102</f>
        <v>0</v>
      </c>
      <c r="T102">
        <f>[5]DATA!T102</f>
        <v>0</v>
      </c>
      <c r="U102">
        <f>[5]DATA!U102</f>
        <v>0</v>
      </c>
      <c r="V102" s="288">
        <f>[5]DATA!V102</f>
        <v>0</v>
      </c>
      <c r="W102" s="288">
        <f>[5]DATA!W102</f>
        <v>0</v>
      </c>
      <c r="X102" s="288">
        <f>[5]DATA!X102</f>
        <v>0</v>
      </c>
      <c r="Y102" s="288">
        <f>[5]DATA!Y102</f>
        <v>0</v>
      </c>
      <c r="Z102" s="288">
        <f>[5]DATA!Z102</f>
        <v>0</v>
      </c>
      <c r="AA102" s="288">
        <f>[5]DATA!AA102</f>
        <v>0</v>
      </c>
      <c r="AB102" s="288">
        <f>[5]DATA!AB102</f>
        <v>0</v>
      </c>
      <c r="AC102" s="288">
        <f>[5]DATA!AC102</f>
        <v>0</v>
      </c>
      <c r="AD102" s="288">
        <f>[5]DATA!AD102</f>
        <v>0</v>
      </c>
      <c r="AE102" s="288">
        <f>[5]DATA!AE102</f>
        <v>0</v>
      </c>
      <c r="AF102" s="288">
        <f>[5]DATA!AF102</f>
        <v>0</v>
      </c>
      <c r="AG102" s="288">
        <f>[5]DATA!AG102</f>
        <v>0</v>
      </c>
      <c r="AH102">
        <f>[5]DATA!AH102</f>
        <v>0</v>
      </c>
      <c r="AI102">
        <f>[5]DATA!AI102</f>
        <v>0</v>
      </c>
      <c r="AJ102">
        <f>[5]DATA!AJ102</f>
        <v>0</v>
      </c>
      <c r="AK102">
        <f>[5]DATA!AK102</f>
        <v>0</v>
      </c>
      <c r="AL102">
        <f>[5]DATA!AL102</f>
        <v>0</v>
      </c>
      <c r="AM102">
        <f>[5]DATA!AM102</f>
        <v>0</v>
      </c>
      <c r="AN102">
        <f>[5]DATA!AN102</f>
        <v>0</v>
      </c>
      <c r="AO102">
        <f>[5]DATA!AO102</f>
        <v>0</v>
      </c>
      <c r="AP102">
        <f>[5]DATA!AP102</f>
        <v>0</v>
      </c>
      <c r="AQ102">
        <f>[5]DATA!AQ102</f>
        <v>0</v>
      </c>
      <c r="AR102">
        <f>[5]DATA!AR102</f>
        <v>0</v>
      </c>
      <c r="AS102">
        <f>[5]DATA!AS102</f>
        <v>0</v>
      </c>
      <c r="AT102">
        <f>[5]DATA!AT102</f>
        <v>0</v>
      </c>
      <c r="AU102">
        <f>[5]DATA!AU102</f>
        <v>0</v>
      </c>
      <c r="AV102">
        <f>[5]DATA!AV102</f>
        <v>0</v>
      </c>
      <c r="AW102">
        <f>[5]DATA!AW102</f>
        <v>0</v>
      </c>
      <c r="AX102">
        <f>[5]DATA!AX102</f>
        <v>0</v>
      </c>
      <c r="AY102">
        <f>[5]DATA!AY102</f>
        <v>0</v>
      </c>
      <c r="AZ102">
        <f>[5]DATA!AZ102</f>
        <v>0</v>
      </c>
      <c r="BA102">
        <f>[5]DATA!BA102</f>
        <v>0</v>
      </c>
      <c r="BB102">
        <f>[5]DATA!BB102</f>
        <v>0</v>
      </c>
      <c r="BC102">
        <f>[5]DATA!BC102</f>
        <v>0</v>
      </c>
      <c r="BD102">
        <f>[5]DATA!BD102</f>
        <v>0</v>
      </c>
      <c r="BE102">
        <f>[5]DATA!BE102</f>
        <v>0</v>
      </c>
      <c r="BF102">
        <f>[5]DATA!BF102</f>
        <v>0</v>
      </c>
      <c r="BG102">
        <f>[5]DATA!BG102</f>
        <v>0</v>
      </c>
      <c r="BH102">
        <f>[5]DATA!BH102</f>
        <v>0</v>
      </c>
      <c r="BI102">
        <f>[5]DATA!BI102</f>
        <v>0</v>
      </c>
      <c r="BJ102">
        <f>[5]DATA!BJ102</f>
        <v>0</v>
      </c>
      <c r="BK102">
        <f>[5]DATA!BK102</f>
        <v>0</v>
      </c>
      <c r="BL102">
        <f>[5]DATA!BL102</f>
        <v>0</v>
      </c>
      <c r="BM102">
        <f>[5]DATA!BM102</f>
        <v>0</v>
      </c>
      <c r="BN102">
        <f>[5]DATA!BN102</f>
        <v>0</v>
      </c>
      <c r="BO102">
        <f>[5]DATA!BO102</f>
        <v>0</v>
      </c>
      <c r="BP102">
        <f>[5]DATA!BP102</f>
        <v>0</v>
      </c>
      <c r="BQ102">
        <f>[5]DATA!BQ102</f>
        <v>0</v>
      </c>
      <c r="BR102">
        <f>[5]DATA!BR102</f>
        <v>0</v>
      </c>
      <c r="BS102">
        <f>[5]DATA!BS102</f>
        <v>0</v>
      </c>
      <c r="BT102">
        <f>[5]DATA!BT102</f>
        <v>0</v>
      </c>
      <c r="BU102">
        <f>[5]DATA!BU102</f>
        <v>0</v>
      </c>
      <c r="BV102">
        <f>[5]DATA!BV102</f>
        <v>0</v>
      </c>
      <c r="BW102">
        <f>[5]DATA!BW102</f>
        <v>0</v>
      </c>
      <c r="BX102">
        <f>[5]DATA!BX102</f>
        <v>0</v>
      </c>
    </row>
    <row r="103" spans="1:76">
      <c r="A103" s="287" t="s">
        <v>934</v>
      </c>
      <c r="B103">
        <f>[5]DATA!B103</f>
        <v>0</v>
      </c>
      <c r="C103">
        <f>[5]DATA!C103</f>
        <v>0</v>
      </c>
      <c r="D103">
        <f>[5]DATA!D103</f>
        <v>0</v>
      </c>
      <c r="E103">
        <f>[5]DATA!E103</f>
        <v>0</v>
      </c>
      <c r="F103">
        <f>[5]DATA!F103</f>
        <v>0</v>
      </c>
      <c r="G103">
        <f>[5]DATA!G103</f>
        <v>0</v>
      </c>
      <c r="H103">
        <f>[5]DATA!H103</f>
        <v>0</v>
      </c>
      <c r="I103">
        <f>[5]DATA!I103</f>
        <v>0</v>
      </c>
      <c r="J103">
        <f>[5]DATA!J103</f>
        <v>0</v>
      </c>
      <c r="K103">
        <f>[5]DATA!K103</f>
        <v>0</v>
      </c>
      <c r="L103">
        <f>[5]DATA!L103</f>
        <v>0</v>
      </c>
      <c r="M103">
        <f>[5]DATA!M103</f>
        <v>0</v>
      </c>
      <c r="N103">
        <f>[5]DATA!N103</f>
        <v>0</v>
      </c>
      <c r="O103">
        <f>[5]DATA!O103</f>
        <v>0</v>
      </c>
      <c r="P103">
        <f>[5]DATA!P103</f>
        <v>0</v>
      </c>
      <c r="Q103">
        <f>[5]DATA!Q103</f>
        <v>0</v>
      </c>
      <c r="R103">
        <f>[5]DATA!R103</f>
        <v>0</v>
      </c>
      <c r="S103">
        <f>[5]DATA!S103</f>
        <v>0</v>
      </c>
      <c r="T103">
        <f>[5]DATA!T103</f>
        <v>0</v>
      </c>
      <c r="U103">
        <f>[5]DATA!U103</f>
        <v>0</v>
      </c>
      <c r="V103" s="288">
        <f>[5]DATA!V103</f>
        <v>0</v>
      </c>
      <c r="W103" s="288">
        <f>[5]DATA!W103</f>
        <v>0</v>
      </c>
      <c r="X103" s="288">
        <f>[5]DATA!X103</f>
        <v>0</v>
      </c>
      <c r="Y103" s="288">
        <f>[5]DATA!Y103</f>
        <v>0</v>
      </c>
      <c r="Z103" s="288">
        <f>[5]DATA!Z103</f>
        <v>0</v>
      </c>
      <c r="AA103" s="288">
        <f>[5]DATA!AA103</f>
        <v>0</v>
      </c>
      <c r="AB103" s="288">
        <f>[5]DATA!AB103</f>
        <v>0</v>
      </c>
      <c r="AC103" s="288">
        <f>[5]DATA!AC103</f>
        <v>0</v>
      </c>
      <c r="AD103" s="288">
        <f>[5]DATA!AD103</f>
        <v>0</v>
      </c>
      <c r="AE103" s="288">
        <f>[5]DATA!AE103</f>
        <v>0</v>
      </c>
      <c r="AF103" s="288">
        <f>[5]DATA!AF103</f>
        <v>0</v>
      </c>
      <c r="AG103" s="288">
        <f>[5]DATA!AG103</f>
        <v>0</v>
      </c>
      <c r="AH103">
        <f>[5]DATA!AH103</f>
        <v>0</v>
      </c>
      <c r="AI103">
        <f>[5]DATA!AI103</f>
        <v>0</v>
      </c>
      <c r="AJ103">
        <f>[5]DATA!AJ103</f>
        <v>0</v>
      </c>
      <c r="AK103">
        <f>[5]DATA!AK103</f>
        <v>0</v>
      </c>
      <c r="AL103">
        <f>[5]DATA!AL103</f>
        <v>0</v>
      </c>
      <c r="AM103">
        <f>[5]DATA!AM103</f>
        <v>0</v>
      </c>
      <c r="AN103">
        <f>[5]DATA!AN103</f>
        <v>0</v>
      </c>
      <c r="AO103">
        <f>[5]DATA!AO103</f>
        <v>0</v>
      </c>
      <c r="AP103">
        <f>[5]DATA!AP103</f>
        <v>0</v>
      </c>
      <c r="AQ103">
        <f>[5]DATA!AQ103</f>
        <v>0</v>
      </c>
      <c r="AR103">
        <f>[5]DATA!AR103</f>
        <v>0</v>
      </c>
      <c r="AS103">
        <f>[5]DATA!AS103</f>
        <v>0</v>
      </c>
      <c r="AT103">
        <f>[5]DATA!AT103</f>
        <v>0</v>
      </c>
      <c r="AU103">
        <f>[5]DATA!AU103</f>
        <v>0</v>
      </c>
      <c r="AV103">
        <f>[5]DATA!AV103</f>
        <v>0</v>
      </c>
      <c r="AW103">
        <f>[5]DATA!AW103</f>
        <v>0</v>
      </c>
      <c r="AX103">
        <f>[5]DATA!AX103</f>
        <v>0</v>
      </c>
      <c r="AY103">
        <f>[5]DATA!AY103</f>
        <v>0</v>
      </c>
      <c r="AZ103">
        <f>[5]DATA!AZ103</f>
        <v>0</v>
      </c>
      <c r="BA103">
        <f>[5]DATA!BA103</f>
        <v>0</v>
      </c>
      <c r="BB103">
        <f>[5]DATA!BB103</f>
        <v>0</v>
      </c>
      <c r="BC103">
        <f>[5]DATA!BC103</f>
        <v>0</v>
      </c>
      <c r="BD103">
        <f>[5]DATA!BD103</f>
        <v>0</v>
      </c>
      <c r="BE103">
        <f>[5]DATA!BE103</f>
        <v>0</v>
      </c>
      <c r="BF103">
        <f>[5]DATA!BF103</f>
        <v>0</v>
      </c>
      <c r="BG103">
        <f>[5]DATA!BG103</f>
        <v>0</v>
      </c>
      <c r="BH103">
        <f>[5]DATA!BH103</f>
        <v>0</v>
      </c>
      <c r="BI103">
        <f>[5]DATA!BI103</f>
        <v>0</v>
      </c>
      <c r="BJ103">
        <f>[5]DATA!BJ103</f>
        <v>0</v>
      </c>
      <c r="BK103">
        <f>[5]DATA!BK103</f>
        <v>0</v>
      </c>
      <c r="BL103">
        <f>[5]DATA!BL103</f>
        <v>0</v>
      </c>
      <c r="BM103">
        <f>[5]DATA!BM103</f>
        <v>0</v>
      </c>
      <c r="BN103">
        <f>[5]DATA!BN103</f>
        <v>0</v>
      </c>
      <c r="BO103">
        <f>[5]DATA!BO103</f>
        <v>0</v>
      </c>
      <c r="BP103">
        <f>[5]DATA!BP103</f>
        <v>0</v>
      </c>
      <c r="BQ103">
        <f>[5]DATA!BQ103</f>
        <v>0</v>
      </c>
      <c r="BR103">
        <f>[5]DATA!BR103</f>
        <v>0</v>
      </c>
      <c r="BS103">
        <f>[5]DATA!BS103</f>
        <v>0</v>
      </c>
      <c r="BT103">
        <f>[5]DATA!BT103</f>
        <v>0</v>
      </c>
      <c r="BU103">
        <f>[5]DATA!BU103</f>
        <v>0</v>
      </c>
      <c r="BV103">
        <f>[5]DATA!BV103</f>
        <v>0</v>
      </c>
      <c r="BW103">
        <f>[5]DATA!BW103</f>
        <v>0</v>
      </c>
      <c r="BX103">
        <f>[5]DATA!BX103</f>
        <v>0</v>
      </c>
    </row>
    <row r="104" spans="1:76">
      <c r="A104" s="287" t="s">
        <v>935</v>
      </c>
      <c r="B104">
        <f>[5]DATA!B104</f>
        <v>0</v>
      </c>
      <c r="C104">
        <f>[5]DATA!C104</f>
        <v>0</v>
      </c>
      <c r="D104">
        <f>[5]DATA!D104</f>
        <v>0</v>
      </c>
      <c r="E104">
        <f>[5]DATA!E104</f>
        <v>0</v>
      </c>
      <c r="F104">
        <f>[5]DATA!F104</f>
        <v>0</v>
      </c>
      <c r="G104">
        <f>[5]DATA!G104</f>
        <v>0</v>
      </c>
      <c r="H104">
        <f>[5]DATA!H104</f>
        <v>0</v>
      </c>
      <c r="I104">
        <f>[5]DATA!I104</f>
        <v>0</v>
      </c>
      <c r="J104">
        <f>[5]DATA!J104</f>
        <v>0</v>
      </c>
      <c r="K104">
        <f>[5]DATA!K104</f>
        <v>0</v>
      </c>
      <c r="L104">
        <f>[5]DATA!L104</f>
        <v>0</v>
      </c>
      <c r="M104">
        <f>[5]DATA!M104</f>
        <v>0</v>
      </c>
      <c r="N104">
        <f>[5]DATA!N104</f>
        <v>0</v>
      </c>
      <c r="O104">
        <f>[5]DATA!O104</f>
        <v>0</v>
      </c>
      <c r="P104">
        <f>[5]DATA!P104</f>
        <v>0</v>
      </c>
      <c r="Q104">
        <f>[5]DATA!Q104</f>
        <v>0</v>
      </c>
      <c r="R104">
        <f>[5]DATA!R104</f>
        <v>0</v>
      </c>
      <c r="S104">
        <f>[5]DATA!S104</f>
        <v>0</v>
      </c>
      <c r="T104">
        <f>[5]DATA!T104</f>
        <v>0</v>
      </c>
      <c r="U104">
        <f>[5]DATA!U104</f>
        <v>0</v>
      </c>
      <c r="V104" s="288">
        <f>[5]DATA!V104</f>
        <v>0</v>
      </c>
      <c r="W104" s="288">
        <f>[5]DATA!W104</f>
        <v>0</v>
      </c>
      <c r="X104" s="288">
        <f>[5]DATA!X104</f>
        <v>0</v>
      </c>
      <c r="Y104" s="288">
        <f>[5]DATA!Y104</f>
        <v>0</v>
      </c>
      <c r="Z104" s="288">
        <f>[5]DATA!Z104</f>
        <v>0</v>
      </c>
      <c r="AA104" s="288">
        <f>[5]DATA!AA104</f>
        <v>0</v>
      </c>
      <c r="AB104" s="288">
        <f>[5]DATA!AB104</f>
        <v>0</v>
      </c>
      <c r="AC104" s="288">
        <f>[5]DATA!AC104</f>
        <v>0</v>
      </c>
      <c r="AD104" s="288">
        <f>[5]DATA!AD104</f>
        <v>0</v>
      </c>
      <c r="AE104" s="288">
        <f>[5]DATA!AE104</f>
        <v>0</v>
      </c>
      <c r="AF104" s="288">
        <f>[5]DATA!AF104</f>
        <v>0</v>
      </c>
      <c r="AG104" s="288">
        <f>[5]DATA!AG104</f>
        <v>0</v>
      </c>
      <c r="AH104">
        <f>[5]DATA!AH104</f>
        <v>0</v>
      </c>
      <c r="AI104">
        <f>[5]DATA!AI104</f>
        <v>0</v>
      </c>
      <c r="AJ104">
        <f>[5]DATA!AJ104</f>
        <v>0</v>
      </c>
      <c r="AK104">
        <f>[5]DATA!AK104</f>
        <v>0</v>
      </c>
      <c r="AL104">
        <f>[5]DATA!AL104</f>
        <v>0</v>
      </c>
      <c r="AM104">
        <f>[5]DATA!AM104</f>
        <v>0</v>
      </c>
      <c r="AN104">
        <f>[5]DATA!AN104</f>
        <v>0</v>
      </c>
      <c r="AO104">
        <f>[5]DATA!AO104</f>
        <v>0</v>
      </c>
      <c r="AP104">
        <f>[5]DATA!AP104</f>
        <v>0</v>
      </c>
      <c r="AQ104">
        <f>[5]DATA!AQ104</f>
        <v>0</v>
      </c>
      <c r="AR104">
        <f>[5]DATA!AR104</f>
        <v>0</v>
      </c>
      <c r="AS104">
        <f>[5]DATA!AS104</f>
        <v>0</v>
      </c>
      <c r="AT104">
        <f>[5]DATA!AT104</f>
        <v>0</v>
      </c>
      <c r="AU104">
        <f>[5]DATA!AU104</f>
        <v>0</v>
      </c>
      <c r="AV104">
        <f>[5]DATA!AV104</f>
        <v>0</v>
      </c>
      <c r="AW104">
        <f>[5]DATA!AW104</f>
        <v>0</v>
      </c>
      <c r="AX104">
        <f>[5]DATA!AX104</f>
        <v>0</v>
      </c>
      <c r="AY104">
        <f>[5]DATA!AY104</f>
        <v>0</v>
      </c>
      <c r="AZ104">
        <f>[5]DATA!AZ104</f>
        <v>0</v>
      </c>
      <c r="BA104">
        <f>[5]DATA!BA104</f>
        <v>0</v>
      </c>
      <c r="BB104">
        <f>[5]DATA!BB104</f>
        <v>0</v>
      </c>
      <c r="BC104">
        <f>[5]DATA!BC104</f>
        <v>0</v>
      </c>
      <c r="BD104">
        <f>[5]DATA!BD104</f>
        <v>0</v>
      </c>
      <c r="BE104">
        <f>[5]DATA!BE104</f>
        <v>0</v>
      </c>
      <c r="BF104">
        <f>[5]DATA!BF104</f>
        <v>0</v>
      </c>
      <c r="BG104">
        <f>[5]DATA!BG104</f>
        <v>0</v>
      </c>
      <c r="BH104">
        <f>[5]DATA!BH104</f>
        <v>0</v>
      </c>
      <c r="BI104">
        <f>[5]DATA!BI104</f>
        <v>0</v>
      </c>
      <c r="BJ104">
        <f>[5]DATA!BJ104</f>
        <v>0</v>
      </c>
      <c r="BK104">
        <f>[5]DATA!BK104</f>
        <v>0</v>
      </c>
      <c r="BL104">
        <f>[5]DATA!BL104</f>
        <v>0</v>
      </c>
      <c r="BM104">
        <f>[5]DATA!BM104</f>
        <v>0</v>
      </c>
      <c r="BN104">
        <f>[5]DATA!BN104</f>
        <v>0</v>
      </c>
      <c r="BO104">
        <f>[5]DATA!BO104</f>
        <v>0</v>
      </c>
      <c r="BP104">
        <f>[5]DATA!BP104</f>
        <v>0</v>
      </c>
      <c r="BQ104">
        <f>[5]DATA!BQ104</f>
        <v>0</v>
      </c>
      <c r="BR104">
        <f>[5]DATA!BR104</f>
        <v>0</v>
      </c>
      <c r="BS104">
        <f>[5]DATA!BS104</f>
        <v>0</v>
      </c>
      <c r="BT104">
        <f>[5]DATA!BT104</f>
        <v>0</v>
      </c>
      <c r="BU104">
        <f>[5]DATA!BU104</f>
        <v>0</v>
      </c>
      <c r="BV104">
        <f>[5]DATA!BV104</f>
        <v>0</v>
      </c>
      <c r="BW104">
        <f>[5]DATA!BW104</f>
        <v>0</v>
      </c>
      <c r="BX104">
        <f>[5]DATA!BX104</f>
        <v>0</v>
      </c>
    </row>
    <row r="105" spans="1:76">
      <c r="A105" s="287" t="s">
        <v>936</v>
      </c>
      <c r="B105">
        <f>[5]DATA!B105</f>
        <v>0</v>
      </c>
      <c r="C105">
        <f>[5]DATA!C105</f>
        <v>0</v>
      </c>
      <c r="D105">
        <f>[5]DATA!D105</f>
        <v>0</v>
      </c>
      <c r="E105">
        <f>[5]DATA!E105</f>
        <v>0</v>
      </c>
      <c r="F105">
        <f>[5]DATA!F105</f>
        <v>0</v>
      </c>
      <c r="G105">
        <f>[5]DATA!G105</f>
        <v>0</v>
      </c>
      <c r="H105">
        <f>[5]DATA!H105</f>
        <v>0</v>
      </c>
      <c r="I105">
        <f>[5]DATA!I105</f>
        <v>0</v>
      </c>
      <c r="J105">
        <f>[5]DATA!J105</f>
        <v>0</v>
      </c>
      <c r="K105">
        <f>[5]DATA!K105</f>
        <v>0</v>
      </c>
      <c r="L105">
        <f>[5]DATA!L105</f>
        <v>0</v>
      </c>
      <c r="M105">
        <f>[5]DATA!M105</f>
        <v>0</v>
      </c>
      <c r="N105">
        <f>[5]DATA!N105</f>
        <v>0</v>
      </c>
      <c r="O105">
        <f>[5]DATA!O105</f>
        <v>0</v>
      </c>
      <c r="P105">
        <f>[5]DATA!P105</f>
        <v>0</v>
      </c>
      <c r="Q105">
        <f>[5]DATA!Q105</f>
        <v>0</v>
      </c>
      <c r="R105">
        <f>[5]DATA!R105</f>
        <v>0</v>
      </c>
      <c r="S105">
        <f>[5]DATA!S105</f>
        <v>0</v>
      </c>
      <c r="T105">
        <f>[5]DATA!T105</f>
        <v>0</v>
      </c>
      <c r="U105">
        <f>[5]DATA!U105</f>
        <v>0</v>
      </c>
      <c r="V105" s="288">
        <f>[5]DATA!V105</f>
        <v>0</v>
      </c>
      <c r="W105" s="288">
        <f>[5]DATA!W105</f>
        <v>0</v>
      </c>
      <c r="X105" s="288">
        <f>[5]DATA!X105</f>
        <v>0</v>
      </c>
      <c r="Y105" s="288">
        <f>[5]DATA!Y105</f>
        <v>0</v>
      </c>
      <c r="Z105" s="288">
        <f>[5]DATA!Z105</f>
        <v>0</v>
      </c>
      <c r="AA105" s="288">
        <f>[5]DATA!AA105</f>
        <v>0</v>
      </c>
      <c r="AB105" s="288">
        <f>[5]DATA!AB105</f>
        <v>0</v>
      </c>
      <c r="AC105" s="288">
        <f>[5]DATA!AC105</f>
        <v>0</v>
      </c>
      <c r="AD105" s="288">
        <f>[5]DATA!AD105</f>
        <v>0</v>
      </c>
      <c r="AE105" s="288">
        <f>[5]DATA!AE105</f>
        <v>0</v>
      </c>
      <c r="AF105" s="288">
        <f>[5]DATA!AF105</f>
        <v>0</v>
      </c>
      <c r="AG105" s="288">
        <f>[5]DATA!AG105</f>
        <v>0</v>
      </c>
      <c r="AH105">
        <f>[5]DATA!AH105</f>
        <v>0</v>
      </c>
      <c r="AI105">
        <f>[5]DATA!AI105</f>
        <v>0</v>
      </c>
      <c r="AJ105">
        <f>[5]DATA!AJ105</f>
        <v>0</v>
      </c>
      <c r="AK105">
        <f>[5]DATA!AK105</f>
        <v>0</v>
      </c>
      <c r="AL105">
        <f>[5]DATA!AL105</f>
        <v>0</v>
      </c>
      <c r="AM105">
        <f>[5]DATA!AM105</f>
        <v>0</v>
      </c>
      <c r="AN105">
        <f>[5]DATA!AN105</f>
        <v>0</v>
      </c>
      <c r="AO105">
        <f>[5]DATA!AO105</f>
        <v>0</v>
      </c>
      <c r="AP105">
        <f>[5]DATA!AP105</f>
        <v>0</v>
      </c>
      <c r="AQ105">
        <f>[5]DATA!AQ105</f>
        <v>0</v>
      </c>
      <c r="AR105">
        <f>[5]DATA!AR105</f>
        <v>0</v>
      </c>
      <c r="AS105">
        <f>[5]DATA!AS105</f>
        <v>0</v>
      </c>
      <c r="AT105">
        <f>[5]DATA!AT105</f>
        <v>0</v>
      </c>
      <c r="AU105">
        <f>[5]DATA!AU105</f>
        <v>0</v>
      </c>
      <c r="AV105">
        <f>[5]DATA!AV105</f>
        <v>0</v>
      </c>
      <c r="AW105">
        <f>[5]DATA!AW105</f>
        <v>0</v>
      </c>
      <c r="AX105">
        <f>[5]DATA!AX105</f>
        <v>0</v>
      </c>
      <c r="AY105">
        <f>[5]DATA!AY105</f>
        <v>0</v>
      </c>
      <c r="AZ105">
        <f>[5]DATA!AZ105</f>
        <v>0</v>
      </c>
      <c r="BA105">
        <f>[5]DATA!BA105</f>
        <v>0</v>
      </c>
      <c r="BB105">
        <f>[5]DATA!BB105</f>
        <v>0</v>
      </c>
      <c r="BC105">
        <f>[5]DATA!BC105</f>
        <v>0</v>
      </c>
      <c r="BD105">
        <f>[5]DATA!BD105</f>
        <v>0</v>
      </c>
      <c r="BE105">
        <f>[5]DATA!BE105</f>
        <v>0</v>
      </c>
      <c r="BF105">
        <f>[5]DATA!BF105</f>
        <v>0</v>
      </c>
      <c r="BG105">
        <f>[5]DATA!BG105</f>
        <v>0</v>
      </c>
      <c r="BH105">
        <f>[5]DATA!BH105</f>
        <v>0</v>
      </c>
      <c r="BI105">
        <f>[5]DATA!BI105</f>
        <v>0</v>
      </c>
      <c r="BJ105">
        <f>[5]DATA!BJ105</f>
        <v>0</v>
      </c>
      <c r="BK105">
        <f>[5]DATA!BK105</f>
        <v>0</v>
      </c>
      <c r="BL105">
        <f>[5]DATA!BL105</f>
        <v>0</v>
      </c>
      <c r="BM105">
        <f>[5]DATA!BM105</f>
        <v>0</v>
      </c>
      <c r="BN105">
        <f>[5]DATA!BN105</f>
        <v>0</v>
      </c>
      <c r="BO105">
        <f>[5]DATA!BO105</f>
        <v>0</v>
      </c>
      <c r="BP105">
        <f>[5]DATA!BP105</f>
        <v>0</v>
      </c>
      <c r="BQ105">
        <f>[5]DATA!BQ105</f>
        <v>0</v>
      </c>
      <c r="BR105">
        <f>[5]DATA!BR105</f>
        <v>0</v>
      </c>
      <c r="BS105">
        <f>[5]DATA!BS105</f>
        <v>0</v>
      </c>
      <c r="BT105">
        <f>[5]DATA!BT105</f>
        <v>0</v>
      </c>
      <c r="BU105">
        <f>[5]DATA!BU105</f>
        <v>0</v>
      </c>
      <c r="BV105">
        <f>[5]DATA!BV105</f>
        <v>0</v>
      </c>
      <c r="BW105">
        <f>[5]DATA!BW105</f>
        <v>0</v>
      </c>
      <c r="BX105">
        <f>[5]DATA!BX105</f>
        <v>0</v>
      </c>
    </row>
    <row r="106" spans="1:76">
      <c r="A106" s="287" t="s">
        <v>937</v>
      </c>
      <c r="B106">
        <f>[5]DATA!B106</f>
        <v>0</v>
      </c>
      <c r="C106">
        <f>[5]DATA!C106</f>
        <v>0</v>
      </c>
      <c r="D106">
        <f>[5]DATA!D106</f>
        <v>0</v>
      </c>
      <c r="E106">
        <f>[5]DATA!E106</f>
        <v>0</v>
      </c>
      <c r="F106">
        <f>[5]DATA!F106</f>
        <v>0</v>
      </c>
      <c r="G106">
        <f>[5]DATA!G106</f>
        <v>0</v>
      </c>
      <c r="H106">
        <f>[5]DATA!H106</f>
        <v>0</v>
      </c>
      <c r="I106">
        <f>[5]DATA!I106</f>
        <v>0</v>
      </c>
      <c r="J106">
        <f>[5]DATA!J106</f>
        <v>0</v>
      </c>
      <c r="K106">
        <f>[5]DATA!K106</f>
        <v>0</v>
      </c>
      <c r="L106">
        <f>[5]DATA!L106</f>
        <v>0</v>
      </c>
      <c r="M106">
        <f>[5]DATA!M106</f>
        <v>0</v>
      </c>
      <c r="N106">
        <f>[5]DATA!N106</f>
        <v>0</v>
      </c>
      <c r="O106">
        <f>[5]DATA!O106</f>
        <v>0</v>
      </c>
      <c r="P106">
        <f>[5]DATA!P106</f>
        <v>0</v>
      </c>
      <c r="Q106">
        <f>[5]DATA!Q106</f>
        <v>0</v>
      </c>
      <c r="R106">
        <f>[5]DATA!R106</f>
        <v>0</v>
      </c>
      <c r="S106">
        <f>[5]DATA!S106</f>
        <v>0</v>
      </c>
      <c r="T106">
        <f>[5]DATA!T106</f>
        <v>0</v>
      </c>
      <c r="U106">
        <f>[5]DATA!U106</f>
        <v>0</v>
      </c>
      <c r="V106" s="288">
        <f>[5]DATA!V106</f>
        <v>0</v>
      </c>
      <c r="W106" s="288">
        <f>[5]DATA!W106</f>
        <v>0</v>
      </c>
      <c r="X106" s="288">
        <f>[5]DATA!X106</f>
        <v>0</v>
      </c>
      <c r="Y106" s="288">
        <f>[5]DATA!Y106</f>
        <v>0</v>
      </c>
      <c r="Z106" s="288">
        <f>[5]DATA!Z106</f>
        <v>0</v>
      </c>
      <c r="AA106" s="288">
        <f>[5]DATA!AA106</f>
        <v>0</v>
      </c>
      <c r="AB106" s="288">
        <f>[5]DATA!AB106</f>
        <v>0</v>
      </c>
      <c r="AC106" s="288">
        <f>[5]DATA!AC106</f>
        <v>0</v>
      </c>
      <c r="AD106" s="288">
        <f>[5]DATA!AD106</f>
        <v>0</v>
      </c>
      <c r="AE106" s="288">
        <f>[5]DATA!AE106</f>
        <v>0</v>
      </c>
      <c r="AF106" s="288">
        <f>[5]DATA!AF106</f>
        <v>0</v>
      </c>
      <c r="AG106" s="288">
        <f>[5]DATA!AG106</f>
        <v>0</v>
      </c>
      <c r="AH106">
        <f>[5]DATA!AH106</f>
        <v>0</v>
      </c>
      <c r="AI106">
        <f>[5]DATA!AI106</f>
        <v>0</v>
      </c>
      <c r="AJ106">
        <f>[5]DATA!AJ106</f>
        <v>0</v>
      </c>
      <c r="AK106">
        <f>[5]DATA!AK106</f>
        <v>0</v>
      </c>
      <c r="AL106">
        <f>[5]DATA!AL106</f>
        <v>0</v>
      </c>
      <c r="AM106">
        <f>[5]DATA!AM106</f>
        <v>0</v>
      </c>
      <c r="AN106">
        <f>[5]DATA!AN106</f>
        <v>0</v>
      </c>
      <c r="AO106">
        <f>[5]DATA!AO106</f>
        <v>0</v>
      </c>
      <c r="AP106">
        <f>[5]DATA!AP106</f>
        <v>0</v>
      </c>
      <c r="AQ106">
        <f>[5]DATA!AQ106</f>
        <v>0</v>
      </c>
      <c r="AR106">
        <f>[5]DATA!AR106</f>
        <v>0</v>
      </c>
      <c r="AS106">
        <f>[5]DATA!AS106</f>
        <v>0</v>
      </c>
      <c r="AT106">
        <f>[5]DATA!AT106</f>
        <v>0</v>
      </c>
      <c r="AU106">
        <f>[5]DATA!AU106</f>
        <v>0</v>
      </c>
      <c r="AV106">
        <f>[5]DATA!AV106</f>
        <v>0</v>
      </c>
      <c r="AW106">
        <f>[5]DATA!AW106</f>
        <v>0</v>
      </c>
      <c r="AX106">
        <f>[5]DATA!AX106</f>
        <v>0</v>
      </c>
      <c r="AY106">
        <f>[5]DATA!AY106</f>
        <v>0</v>
      </c>
      <c r="AZ106">
        <f>[5]DATA!AZ106</f>
        <v>0</v>
      </c>
      <c r="BA106">
        <f>[5]DATA!BA106</f>
        <v>0</v>
      </c>
      <c r="BB106">
        <f>[5]DATA!BB106</f>
        <v>0</v>
      </c>
      <c r="BC106">
        <f>[5]DATA!BC106</f>
        <v>0</v>
      </c>
      <c r="BD106">
        <f>[5]DATA!BD106</f>
        <v>0</v>
      </c>
      <c r="BE106">
        <f>[5]DATA!BE106</f>
        <v>0</v>
      </c>
      <c r="BF106">
        <f>[5]DATA!BF106</f>
        <v>0</v>
      </c>
      <c r="BG106">
        <f>[5]DATA!BG106</f>
        <v>0</v>
      </c>
      <c r="BH106">
        <f>[5]DATA!BH106</f>
        <v>0</v>
      </c>
      <c r="BI106">
        <f>[5]DATA!BI106</f>
        <v>0</v>
      </c>
      <c r="BJ106">
        <f>[5]DATA!BJ106</f>
        <v>0</v>
      </c>
      <c r="BK106">
        <f>[5]DATA!BK106</f>
        <v>0</v>
      </c>
      <c r="BL106">
        <f>[5]DATA!BL106</f>
        <v>0</v>
      </c>
      <c r="BM106">
        <f>[5]DATA!BM106</f>
        <v>0</v>
      </c>
      <c r="BN106">
        <f>[5]DATA!BN106</f>
        <v>0</v>
      </c>
      <c r="BO106">
        <f>[5]DATA!BO106</f>
        <v>0</v>
      </c>
      <c r="BP106">
        <f>[5]DATA!BP106</f>
        <v>0</v>
      </c>
      <c r="BQ106">
        <f>[5]DATA!BQ106</f>
        <v>0</v>
      </c>
      <c r="BR106">
        <f>[5]DATA!BR106</f>
        <v>0</v>
      </c>
      <c r="BS106">
        <f>[5]DATA!BS106</f>
        <v>0</v>
      </c>
      <c r="BT106">
        <f>[5]DATA!BT106</f>
        <v>0</v>
      </c>
      <c r="BU106">
        <f>[5]DATA!BU106</f>
        <v>0</v>
      </c>
      <c r="BV106">
        <f>[5]DATA!BV106</f>
        <v>0</v>
      </c>
      <c r="BW106">
        <f>[5]DATA!BW106</f>
        <v>0</v>
      </c>
      <c r="BX106">
        <f>[5]DATA!BX106</f>
        <v>0</v>
      </c>
    </row>
    <row r="107" spans="1:76">
      <c r="A107" s="287" t="s">
        <v>938</v>
      </c>
      <c r="B107">
        <f>[5]DATA!B107</f>
        <v>38279</v>
      </c>
      <c r="C107">
        <f>[5]DATA!C107</f>
        <v>35903</v>
      </c>
      <c r="D107">
        <f>[5]DATA!D107</f>
        <v>35509</v>
      </c>
      <c r="E107">
        <f>[5]DATA!E107</f>
        <v>44243</v>
      </c>
      <c r="F107">
        <f>[5]DATA!F107</f>
        <v>45560</v>
      </c>
      <c r="G107">
        <f>[5]DATA!G107</f>
        <v>32868</v>
      </c>
      <c r="H107">
        <f>[5]DATA!H107</f>
        <v>34330</v>
      </c>
      <c r="I107">
        <f>[5]DATA!I107</f>
        <v>39768</v>
      </c>
      <c r="J107">
        <f>[5]DATA!J107</f>
        <v>40538</v>
      </c>
      <c r="K107">
        <f>[5]DATA!K107</f>
        <v>41672</v>
      </c>
      <c r="L107">
        <f>[5]DATA!L107</f>
        <v>33511</v>
      </c>
      <c r="M107">
        <f>[5]DATA!M107</f>
        <v>39803</v>
      </c>
      <c r="N107">
        <f>[5]DATA!N107</f>
        <v>45554</v>
      </c>
      <c r="O107">
        <f>[5]DATA!O107</f>
        <v>42188</v>
      </c>
      <c r="P107">
        <f>[5]DATA!P107</f>
        <v>36326</v>
      </c>
      <c r="Q107">
        <f>[5]DATA!Q107</f>
        <v>35258</v>
      </c>
      <c r="R107">
        <f>[5]DATA!R107</f>
        <v>36032</v>
      </c>
      <c r="S107">
        <f>[5]DATA!S107</f>
        <v>38634</v>
      </c>
      <c r="T107">
        <f>[5]DATA!T107</f>
        <v>40960</v>
      </c>
      <c r="U107">
        <f>[5]DATA!U107</f>
        <v>42219</v>
      </c>
      <c r="V107" s="288">
        <f>[5]DATA!V107</f>
        <v>43672</v>
      </c>
      <c r="W107" s="288">
        <f>[5]DATA!W107</f>
        <v>44303</v>
      </c>
      <c r="X107" s="288">
        <f>[5]DATA!X107</f>
        <v>38703</v>
      </c>
      <c r="Y107" s="288">
        <f>[5]DATA!Y107</f>
        <v>40659</v>
      </c>
      <c r="Z107" s="288">
        <f>[5]DATA!Z107</f>
        <v>31877</v>
      </c>
      <c r="AA107" s="288">
        <f>[5]DATA!AA107</f>
        <v>34697</v>
      </c>
      <c r="AB107" s="288">
        <f>[5]DATA!AB107</f>
        <v>32616</v>
      </c>
      <c r="AC107" s="288">
        <f>[5]DATA!AC107</f>
        <v>30129</v>
      </c>
      <c r="AD107" s="288">
        <f>[5]DATA!AD107</f>
        <v>39595</v>
      </c>
      <c r="AE107" s="288">
        <f>[5]DATA!AE107</f>
        <v>41152</v>
      </c>
      <c r="AF107" s="288">
        <f>[5]DATA!AF107</f>
        <v>43581</v>
      </c>
      <c r="AG107" s="288">
        <f>[5]DATA!AG107</f>
        <v>46210</v>
      </c>
      <c r="AH107">
        <f>[5]DATA!AH107</f>
        <v>45097</v>
      </c>
      <c r="AI107">
        <f>[5]DATA!AI107</f>
        <v>52283</v>
      </c>
      <c r="AJ107">
        <f>[5]DATA!AJ107</f>
        <v>49210</v>
      </c>
      <c r="AK107">
        <f>[5]DATA!AK107</f>
        <v>50885</v>
      </c>
      <c r="AL107">
        <f>[5]DATA!AL107</f>
        <v>52764</v>
      </c>
      <c r="AM107">
        <f>[5]DATA!AM107</f>
        <v>54034</v>
      </c>
      <c r="AN107">
        <f>[5]DATA!AN107</f>
        <v>55288</v>
      </c>
      <c r="AO107">
        <f>[5]DATA!AO107</f>
        <v>56240</v>
      </c>
      <c r="AP107">
        <f>[5]DATA!AP107</f>
        <v>54797</v>
      </c>
      <c r="AQ107">
        <f>[5]DATA!AQ107</f>
        <v>55959</v>
      </c>
      <c r="AR107">
        <f>[5]DATA!AR107</f>
        <v>55659</v>
      </c>
      <c r="AS107">
        <f>[5]DATA!AS107</f>
        <v>53211</v>
      </c>
      <c r="AT107">
        <f>[5]DATA!AT107</f>
        <v>52644</v>
      </c>
      <c r="AU107">
        <f>[5]DATA!AU107</f>
        <v>53657</v>
      </c>
      <c r="AV107">
        <f>[5]DATA!AV107</f>
        <v>56501</v>
      </c>
      <c r="AW107">
        <f>[5]DATA!AW107</f>
        <v>56635</v>
      </c>
      <c r="AX107">
        <f>[5]DATA!AX107</f>
        <v>51534</v>
      </c>
      <c r="AY107">
        <f>[5]DATA!AY107</f>
        <v>51727</v>
      </c>
      <c r="AZ107">
        <f>[5]DATA!AZ107</f>
        <v>53205</v>
      </c>
      <c r="BA107">
        <f>[5]DATA!BA107</f>
        <v>55175</v>
      </c>
      <c r="BB107">
        <f>[5]DATA!BB107</f>
        <v>54075</v>
      </c>
      <c r="BC107">
        <f>[5]DATA!BC107</f>
        <v>55331</v>
      </c>
      <c r="BD107">
        <f>[5]DATA!BD107</f>
        <v>55229</v>
      </c>
      <c r="BE107">
        <f>[5]DATA!BE107</f>
        <v>54122</v>
      </c>
      <c r="BF107">
        <f>[5]DATA!BF107</f>
        <v>54175</v>
      </c>
      <c r="BG107">
        <f>[5]DATA!BG107</f>
        <v>53592</v>
      </c>
      <c r="BH107">
        <f>[5]DATA!BH107</f>
        <v>53106</v>
      </c>
      <c r="BI107">
        <f>[5]DATA!BI107</f>
        <v>53936</v>
      </c>
      <c r="BJ107">
        <f>[5]DATA!BJ107</f>
        <v>54354</v>
      </c>
      <c r="BK107">
        <f>[5]DATA!BK107</f>
        <v>51834</v>
      </c>
      <c r="BL107">
        <f>[5]DATA!BL107</f>
        <v>0</v>
      </c>
      <c r="BM107">
        <f>[5]DATA!BM107</f>
        <v>0</v>
      </c>
      <c r="BN107">
        <f>[5]DATA!BN107</f>
        <v>0</v>
      </c>
      <c r="BO107">
        <f>[5]DATA!BO107</f>
        <v>0</v>
      </c>
      <c r="BP107">
        <f>[5]DATA!BP107</f>
        <v>0</v>
      </c>
      <c r="BQ107">
        <f>[5]DATA!BQ107</f>
        <v>0</v>
      </c>
      <c r="BR107">
        <f>[5]DATA!BR107</f>
        <v>0</v>
      </c>
      <c r="BS107">
        <f>[5]DATA!BS107</f>
        <v>0</v>
      </c>
      <c r="BT107">
        <f>[5]DATA!BT107</f>
        <v>0</v>
      </c>
      <c r="BU107">
        <f>[5]DATA!BU107</f>
        <v>0</v>
      </c>
      <c r="BV107">
        <f>[5]DATA!BV107</f>
        <v>0</v>
      </c>
      <c r="BW107">
        <f>[5]DATA!BW107</f>
        <v>0</v>
      </c>
      <c r="BX107">
        <f>[5]DATA!BX107</f>
        <v>0</v>
      </c>
    </row>
    <row r="108" spans="1:76">
      <c r="A108" s="287" t="s">
        <v>939</v>
      </c>
      <c r="B108">
        <f>[5]DATA!B108</f>
        <v>38279</v>
      </c>
      <c r="C108">
        <f>[5]DATA!C108</f>
        <v>46797</v>
      </c>
      <c r="D108">
        <f>[5]DATA!D108</f>
        <v>38533</v>
      </c>
      <c r="E108">
        <f>[5]DATA!E108</f>
        <v>48129</v>
      </c>
      <c r="F108">
        <f>[5]DATA!F108</f>
        <v>52353</v>
      </c>
      <c r="G108">
        <f>[5]DATA!G108</f>
        <v>49963</v>
      </c>
      <c r="H108">
        <f>[5]DATA!H108</f>
        <v>38913</v>
      </c>
      <c r="I108">
        <f>[5]DATA!I108</f>
        <v>30279</v>
      </c>
      <c r="J108">
        <f>[5]DATA!J108</f>
        <v>39879</v>
      </c>
      <c r="K108">
        <f>[5]DATA!K108</f>
        <v>36894</v>
      </c>
      <c r="L108">
        <f>[5]DATA!L108</f>
        <v>34624</v>
      </c>
      <c r="M108">
        <f>[5]DATA!M108</f>
        <v>33316</v>
      </c>
      <c r="N108">
        <f>[5]DATA!N108</f>
        <v>37374</v>
      </c>
      <c r="O108">
        <f>[5]DATA!O108</f>
        <v>49878</v>
      </c>
      <c r="P108">
        <f>[5]DATA!P108</f>
        <v>53756</v>
      </c>
      <c r="Q108">
        <f>[5]DATA!Q108</f>
        <v>44532</v>
      </c>
      <c r="R108">
        <f>[5]DATA!R108</f>
        <v>36991</v>
      </c>
      <c r="S108">
        <f>[5]DATA!S108</f>
        <v>39360</v>
      </c>
      <c r="T108">
        <f>[5]DATA!T108</f>
        <v>42933</v>
      </c>
      <c r="U108">
        <f>[5]DATA!U108</f>
        <v>43138</v>
      </c>
      <c r="V108" s="288">
        <f>[5]DATA!V108</f>
        <v>43422</v>
      </c>
      <c r="W108" s="288">
        <f>[5]DATA!W108</f>
        <v>43991</v>
      </c>
      <c r="X108" s="288">
        <f>[5]DATA!X108</f>
        <v>43735</v>
      </c>
      <c r="Y108" s="288">
        <f>[5]DATA!Y108</f>
        <v>46669</v>
      </c>
      <c r="Z108" s="288">
        <f>[5]DATA!Z108</f>
        <v>53073</v>
      </c>
      <c r="AA108" s="288">
        <f>[5]DATA!AA108</f>
        <v>50322</v>
      </c>
      <c r="AB108" s="288">
        <f>[5]DATA!AB108</f>
        <v>48305</v>
      </c>
      <c r="AC108" s="288">
        <f>[5]DATA!AC108</f>
        <v>47425</v>
      </c>
      <c r="AD108" s="288">
        <f>[5]DATA!AD108</f>
        <v>44616</v>
      </c>
      <c r="AE108" s="288">
        <f>[5]DATA!AE108</f>
        <v>45104</v>
      </c>
      <c r="AF108" s="288">
        <f>[5]DATA!AF108</f>
        <v>45809</v>
      </c>
      <c r="AG108" s="288">
        <f>[5]DATA!AG108</f>
        <v>42205</v>
      </c>
      <c r="AH108">
        <f>[5]DATA!AH108</f>
        <v>40865</v>
      </c>
      <c r="AI108">
        <f>[5]DATA!AI108</f>
        <v>33988</v>
      </c>
      <c r="AJ108">
        <f>[5]DATA!AJ108</f>
        <v>40559</v>
      </c>
      <c r="AK108">
        <f>[5]DATA!AK108</f>
        <v>41743</v>
      </c>
      <c r="AL108">
        <f>[5]DATA!AL108</f>
        <v>41560</v>
      </c>
      <c r="AM108">
        <f>[5]DATA!AM108</f>
        <v>41771</v>
      </c>
      <c r="AN108">
        <f>[5]DATA!AN108</f>
        <v>41653</v>
      </c>
      <c r="AO108">
        <f>[5]DATA!AO108</f>
        <v>42213</v>
      </c>
      <c r="AP108">
        <f>[5]DATA!AP108</f>
        <v>46894</v>
      </c>
      <c r="AQ108">
        <f>[5]DATA!AQ108</f>
        <v>45689</v>
      </c>
      <c r="AR108">
        <f>[5]DATA!AR108</f>
        <v>47375</v>
      </c>
      <c r="AS108">
        <f>[5]DATA!AS108</f>
        <v>52523</v>
      </c>
      <c r="AT108">
        <f>[5]DATA!AT108</f>
        <v>52940</v>
      </c>
      <c r="AU108">
        <f>[5]DATA!AU108</f>
        <v>51301</v>
      </c>
      <c r="AV108">
        <f>[5]DATA!AV108</f>
        <v>46662</v>
      </c>
      <c r="AW108">
        <f>[5]DATA!AW108</f>
        <v>48379</v>
      </c>
      <c r="AX108">
        <f>[5]DATA!AX108</f>
        <v>57285</v>
      </c>
      <c r="AY108">
        <f>[5]DATA!AY108</f>
        <v>54950</v>
      </c>
      <c r="AZ108">
        <f>[5]DATA!AZ108</f>
        <v>52052</v>
      </c>
      <c r="BA108">
        <f>[5]DATA!BA108</f>
        <v>50121</v>
      </c>
      <c r="BB108">
        <f>[5]DATA!BB108</f>
        <v>49426</v>
      </c>
      <c r="BC108">
        <f>[5]DATA!BC108</f>
        <v>50731</v>
      </c>
      <c r="BD108">
        <f>[5]DATA!BD108</f>
        <v>52134</v>
      </c>
      <c r="BE108">
        <f>[5]DATA!BE108</f>
        <v>51534</v>
      </c>
      <c r="BF108">
        <f>[5]DATA!BF108</f>
        <v>53460</v>
      </c>
      <c r="BG108">
        <f>[5]DATA!BG108</f>
        <v>53582</v>
      </c>
      <c r="BH108">
        <f>[5]DATA!BH108</f>
        <v>53106</v>
      </c>
      <c r="BI108">
        <f>[5]DATA!BI108</f>
        <v>53936</v>
      </c>
      <c r="BJ108">
        <f>[5]DATA!BJ108</f>
        <v>52302</v>
      </c>
      <c r="BK108">
        <f>[5]DATA!BK108</f>
        <v>58935</v>
      </c>
      <c r="BL108">
        <f>[5]DATA!BL108</f>
        <v>0</v>
      </c>
      <c r="BM108">
        <f>[5]DATA!BM108</f>
        <v>0</v>
      </c>
      <c r="BN108">
        <f>[5]DATA!BN108</f>
        <v>0</v>
      </c>
      <c r="BO108">
        <f>[5]DATA!BO108</f>
        <v>0</v>
      </c>
      <c r="BP108">
        <f>[5]DATA!BP108</f>
        <v>0</v>
      </c>
      <c r="BQ108">
        <f>[5]DATA!BQ108</f>
        <v>0</v>
      </c>
      <c r="BR108">
        <f>[5]DATA!BR108</f>
        <v>0</v>
      </c>
      <c r="BS108">
        <f>[5]DATA!BS108</f>
        <v>0</v>
      </c>
      <c r="BT108">
        <f>[5]DATA!BT108</f>
        <v>0</v>
      </c>
      <c r="BU108">
        <f>[5]DATA!BU108</f>
        <v>0</v>
      </c>
      <c r="BV108">
        <f>[5]DATA!BV108</f>
        <v>0</v>
      </c>
      <c r="BW108">
        <f>[5]DATA!BW108</f>
        <v>0</v>
      </c>
      <c r="BX108">
        <f>[5]DATA!BX108</f>
        <v>0</v>
      </c>
    </row>
    <row r="109" spans="1:76">
      <c r="A109" s="287" t="s">
        <v>940</v>
      </c>
      <c r="B109">
        <f>[5]DATA!B109</f>
        <v>38279</v>
      </c>
      <c r="C109">
        <f>[5]DATA!C109</f>
        <v>35355</v>
      </c>
      <c r="D109">
        <f>[5]DATA!D109</f>
        <v>32577</v>
      </c>
      <c r="E109">
        <f>[5]DATA!E109</f>
        <v>30033</v>
      </c>
      <c r="F109">
        <f>[5]DATA!F109</f>
        <v>33839</v>
      </c>
      <c r="G109">
        <f>[5]DATA!G109</f>
        <v>41957</v>
      </c>
      <c r="H109">
        <f>[5]DATA!H109</f>
        <v>44441</v>
      </c>
      <c r="I109">
        <f>[5]DATA!I109</f>
        <v>28421</v>
      </c>
      <c r="J109">
        <f>[5]DATA!J109</f>
        <v>30720</v>
      </c>
      <c r="K109">
        <f>[5]DATA!K109</f>
        <v>43131</v>
      </c>
      <c r="L109">
        <f>[5]DATA!L109</f>
        <v>38401</v>
      </c>
      <c r="M109">
        <f>[5]DATA!M109</f>
        <v>34313</v>
      </c>
      <c r="N109">
        <f>[5]DATA!N109</f>
        <v>33385</v>
      </c>
      <c r="O109">
        <f>[5]DATA!O109</f>
        <v>32776</v>
      </c>
      <c r="P109">
        <f>[5]DATA!P109</f>
        <v>44652</v>
      </c>
      <c r="Q109">
        <f>[5]DATA!Q109</f>
        <v>47475</v>
      </c>
      <c r="R109">
        <f>[5]DATA!R109</f>
        <v>39705</v>
      </c>
      <c r="S109">
        <f>[5]DATA!S109</f>
        <v>40769</v>
      </c>
      <c r="T109">
        <f>[5]DATA!T109</f>
        <v>39397</v>
      </c>
      <c r="U109">
        <f>[5]DATA!U109</f>
        <v>41623</v>
      </c>
      <c r="V109" s="288">
        <f>[5]DATA!V109</f>
        <v>43270</v>
      </c>
      <c r="W109" s="288">
        <f>[5]DATA!W109</f>
        <v>43266</v>
      </c>
      <c r="X109" s="288">
        <f>[5]DATA!X109</f>
        <v>44608</v>
      </c>
      <c r="Y109" s="288">
        <f>[5]DATA!Y109</f>
        <v>42806</v>
      </c>
      <c r="Z109" s="288">
        <f>[5]DATA!Z109</f>
        <v>43656</v>
      </c>
      <c r="AA109" s="288">
        <f>[5]DATA!AA109</f>
        <v>47957</v>
      </c>
      <c r="AB109" s="288">
        <f>[5]DATA!AB109</f>
        <v>43695</v>
      </c>
      <c r="AC109" s="288">
        <f>[5]DATA!AC109</f>
        <v>48592</v>
      </c>
      <c r="AD109" s="288">
        <f>[5]DATA!AD109</f>
        <v>49898</v>
      </c>
      <c r="AE109" s="288">
        <f>[5]DATA!AE109</f>
        <v>49690</v>
      </c>
      <c r="AF109" s="288">
        <f>[5]DATA!AF109</f>
        <v>52114</v>
      </c>
      <c r="AG109" s="288">
        <f>[5]DATA!AG109</f>
        <v>51513</v>
      </c>
      <c r="AH109">
        <f>[5]DATA!AH109</f>
        <v>53151</v>
      </c>
      <c r="AI109">
        <f>[5]DATA!AI109</f>
        <v>60896</v>
      </c>
      <c r="AJ109">
        <f>[5]DATA!AJ109</f>
        <v>57084</v>
      </c>
      <c r="AK109">
        <f>[5]DATA!AK109</f>
        <v>55826</v>
      </c>
      <c r="AL109">
        <f>[5]DATA!AL109</f>
        <v>51416</v>
      </c>
      <c r="AM109">
        <f>[5]DATA!AM109</f>
        <v>54638</v>
      </c>
      <c r="AN109">
        <f>[5]DATA!AN109</f>
        <v>55718</v>
      </c>
      <c r="AO109">
        <f>[5]DATA!AO109</f>
        <v>56568</v>
      </c>
      <c r="AP109">
        <f>[5]DATA!AP109</f>
        <v>55042</v>
      </c>
      <c r="AQ109">
        <f>[5]DATA!AQ109</f>
        <v>56152</v>
      </c>
      <c r="AR109">
        <f>[5]DATA!AR109</f>
        <v>55809</v>
      </c>
      <c r="AS109">
        <f>[5]DATA!AS109</f>
        <v>53324</v>
      </c>
      <c r="AT109">
        <f>[5]DATA!AT109</f>
        <v>52733</v>
      </c>
      <c r="AU109">
        <f>[5]DATA!AU109</f>
        <v>53728</v>
      </c>
      <c r="AV109">
        <f>[5]DATA!AV109</f>
        <v>56561</v>
      </c>
      <c r="AW109">
        <f>[5]DATA!AW109</f>
        <v>56682</v>
      </c>
      <c r="AX109">
        <f>[5]DATA!AX109</f>
        <v>51568</v>
      </c>
      <c r="AY109">
        <f>[5]DATA!AY109</f>
        <v>51756</v>
      </c>
      <c r="AZ109">
        <f>[5]DATA!AZ109</f>
        <v>53230</v>
      </c>
      <c r="BA109">
        <f>[5]DATA!BA109</f>
        <v>55196</v>
      </c>
      <c r="BB109">
        <f>[5]DATA!BB109</f>
        <v>54092</v>
      </c>
      <c r="BC109">
        <f>[5]DATA!BC109</f>
        <v>55345</v>
      </c>
      <c r="BD109">
        <f>[5]DATA!BD109</f>
        <v>55240</v>
      </c>
      <c r="BE109">
        <f>[5]DATA!BE109</f>
        <v>54131</v>
      </c>
      <c r="BF109">
        <f>[5]DATA!BF109</f>
        <v>54182</v>
      </c>
      <c r="BG109">
        <f>[5]DATA!BG109</f>
        <v>53592</v>
      </c>
      <c r="BH109">
        <f>[5]DATA!BH109</f>
        <v>53106</v>
      </c>
      <c r="BI109">
        <f>[5]DATA!BI109</f>
        <v>53936</v>
      </c>
      <c r="BJ109">
        <f>[5]DATA!BJ109</f>
        <v>54354</v>
      </c>
      <c r="BK109">
        <f>[5]DATA!BK109</f>
        <v>49630</v>
      </c>
      <c r="BL109">
        <f>[5]DATA!BL109</f>
        <v>0</v>
      </c>
      <c r="BM109">
        <f>[5]DATA!BM109</f>
        <v>0</v>
      </c>
      <c r="BN109">
        <f>[5]DATA!BN109</f>
        <v>0</v>
      </c>
      <c r="BO109">
        <f>[5]DATA!BO109</f>
        <v>0</v>
      </c>
      <c r="BP109">
        <f>[5]DATA!BP109</f>
        <v>0</v>
      </c>
      <c r="BQ109">
        <f>[5]DATA!BQ109</f>
        <v>0</v>
      </c>
      <c r="BR109">
        <f>[5]DATA!BR109</f>
        <v>0</v>
      </c>
      <c r="BS109">
        <f>[5]DATA!BS109</f>
        <v>0</v>
      </c>
      <c r="BT109">
        <f>[5]DATA!BT109</f>
        <v>0</v>
      </c>
      <c r="BU109">
        <f>[5]DATA!BU109</f>
        <v>0</v>
      </c>
      <c r="BV109">
        <f>[5]DATA!BV109</f>
        <v>0</v>
      </c>
      <c r="BW109">
        <f>[5]DATA!BW109</f>
        <v>0</v>
      </c>
      <c r="BX109">
        <f>[5]DATA!BX109</f>
        <v>0</v>
      </c>
    </row>
    <row r="110" spans="1:76">
      <c r="A110" s="287" t="s">
        <v>941</v>
      </c>
      <c r="B110">
        <f>[5]DATA!B110</f>
        <v>38279</v>
      </c>
      <c r="C110">
        <f>[5]DATA!C110</f>
        <v>46797</v>
      </c>
      <c r="D110">
        <f>[5]DATA!D110</f>
        <v>42320</v>
      </c>
      <c r="E110">
        <f>[5]DATA!E110</f>
        <v>37806</v>
      </c>
      <c r="F110">
        <f>[5]DATA!F110</f>
        <v>38062</v>
      </c>
      <c r="G110">
        <f>[5]DATA!G110</f>
        <v>41933</v>
      </c>
      <c r="H110">
        <f>[5]DATA!H110</f>
        <v>48111</v>
      </c>
      <c r="I110">
        <f>[5]DATA!I110</f>
        <v>40624</v>
      </c>
      <c r="J110">
        <f>[5]DATA!J110</f>
        <v>29274</v>
      </c>
      <c r="K110">
        <f>[5]DATA!K110</f>
        <v>31383</v>
      </c>
      <c r="L110">
        <f>[5]DATA!L110</f>
        <v>44957</v>
      </c>
      <c r="M110">
        <f>[5]DATA!M110</f>
        <v>47377</v>
      </c>
      <c r="N110">
        <f>[5]DATA!N110</f>
        <v>37299</v>
      </c>
      <c r="O110">
        <f>[5]DATA!O110</f>
        <v>38220</v>
      </c>
      <c r="P110">
        <f>[5]DATA!P110</f>
        <v>41033</v>
      </c>
      <c r="Q110">
        <f>[5]DATA!Q110</f>
        <v>52440</v>
      </c>
      <c r="R110">
        <f>[5]DATA!R110</f>
        <v>48863</v>
      </c>
      <c r="S110">
        <f>[5]DATA!S110</f>
        <v>46908</v>
      </c>
      <c r="T110">
        <f>[5]DATA!T110</f>
        <v>42195</v>
      </c>
      <c r="U110">
        <f>[5]DATA!U110</f>
        <v>43176</v>
      </c>
      <c r="V110" s="288">
        <f>[5]DATA!V110</f>
        <v>44106</v>
      </c>
      <c r="W110" s="288">
        <f>[5]DATA!W110</f>
        <v>43698</v>
      </c>
      <c r="X110" s="288">
        <f>[5]DATA!X110</f>
        <v>41065</v>
      </c>
      <c r="Y110" s="288">
        <f>[5]DATA!Y110</f>
        <v>38299</v>
      </c>
      <c r="Z110" s="288">
        <f>[5]DATA!Z110</f>
        <v>38606</v>
      </c>
      <c r="AA110" s="288">
        <f>[5]DATA!AA110</f>
        <v>42182</v>
      </c>
      <c r="AB110" s="288">
        <f>[5]DATA!AB110</f>
        <v>54594</v>
      </c>
      <c r="AC110" s="288">
        <f>[5]DATA!AC110</f>
        <v>60820</v>
      </c>
      <c r="AD110" s="288">
        <f>[5]DATA!AD110</f>
        <v>57993</v>
      </c>
      <c r="AE110" s="288">
        <f>[5]DATA!AE110</f>
        <v>58691</v>
      </c>
      <c r="AF110" s="288">
        <f>[5]DATA!AF110</f>
        <v>57606</v>
      </c>
      <c r="AG110" s="288">
        <f>[5]DATA!AG110</f>
        <v>55318</v>
      </c>
      <c r="AH110">
        <f>[5]DATA!AH110</f>
        <v>55938</v>
      </c>
      <c r="AI110">
        <f>[5]DATA!AI110</f>
        <v>39260</v>
      </c>
      <c r="AJ110">
        <f>[5]DATA!AJ110</f>
        <v>41965</v>
      </c>
      <c r="AK110">
        <f>[5]DATA!AK110</f>
        <v>42295</v>
      </c>
      <c r="AL110">
        <f>[5]DATA!AL110</f>
        <v>41814</v>
      </c>
      <c r="AM110">
        <f>[5]DATA!AM110</f>
        <v>41909</v>
      </c>
      <c r="AN110">
        <f>[5]DATA!AN110</f>
        <v>41732</v>
      </c>
      <c r="AO110">
        <f>[5]DATA!AO110</f>
        <v>42263</v>
      </c>
      <c r="AP110">
        <f>[5]DATA!AP110</f>
        <v>46930</v>
      </c>
      <c r="AQ110">
        <f>[5]DATA!AQ110</f>
        <v>45713</v>
      </c>
      <c r="AR110">
        <f>[5]DATA!AR110</f>
        <v>47393</v>
      </c>
      <c r="AS110">
        <f>[5]DATA!AS110</f>
        <v>52538</v>
      </c>
      <c r="AT110">
        <f>[5]DATA!AT110</f>
        <v>51462</v>
      </c>
      <c r="AU110">
        <f>[5]DATA!AU110</f>
        <v>49893</v>
      </c>
      <c r="AV110">
        <f>[5]DATA!AV110</f>
        <v>46668</v>
      </c>
      <c r="AW110">
        <f>[5]DATA!AW110</f>
        <v>48385</v>
      </c>
      <c r="AX110">
        <f>[5]DATA!AX110</f>
        <v>57290</v>
      </c>
      <c r="AY110">
        <f>[5]DATA!AY110</f>
        <v>54954</v>
      </c>
      <c r="AZ110">
        <f>[5]DATA!AZ110</f>
        <v>52055</v>
      </c>
      <c r="BA110">
        <f>[5]DATA!BA110</f>
        <v>50124</v>
      </c>
      <c r="BB110">
        <f>[5]DATA!BB110</f>
        <v>49428</v>
      </c>
      <c r="BC110">
        <f>[5]DATA!BC110</f>
        <v>50732</v>
      </c>
      <c r="BD110">
        <f>[5]DATA!BD110</f>
        <v>52135</v>
      </c>
      <c r="BE110">
        <f>[5]DATA!BE110</f>
        <v>51535</v>
      </c>
      <c r="BF110">
        <f>[5]DATA!BF110</f>
        <v>53461</v>
      </c>
      <c r="BG110">
        <f>[5]DATA!BG110</f>
        <v>53582</v>
      </c>
      <c r="BH110">
        <f>[5]DATA!BH110</f>
        <v>53106</v>
      </c>
      <c r="BI110">
        <f>[5]DATA!BI110</f>
        <v>53936</v>
      </c>
      <c r="BJ110">
        <f>[5]DATA!BJ110</f>
        <v>54354</v>
      </c>
      <c r="BK110">
        <f>[5]DATA!BK110</f>
        <v>53726</v>
      </c>
      <c r="BL110">
        <f>[5]DATA!BL110</f>
        <v>0</v>
      </c>
      <c r="BM110">
        <f>[5]DATA!BM110</f>
        <v>0</v>
      </c>
      <c r="BN110">
        <f>[5]DATA!BN110</f>
        <v>0</v>
      </c>
      <c r="BO110">
        <f>[5]DATA!BO110</f>
        <v>0</v>
      </c>
      <c r="BP110">
        <f>[5]DATA!BP110</f>
        <v>0</v>
      </c>
      <c r="BQ110">
        <f>[5]DATA!BQ110</f>
        <v>0</v>
      </c>
      <c r="BR110">
        <f>[5]DATA!BR110</f>
        <v>0</v>
      </c>
      <c r="BS110">
        <f>[5]DATA!BS110</f>
        <v>0</v>
      </c>
      <c r="BT110">
        <f>[5]DATA!BT110</f>
        <v>0</v>
      </c>
      <c r="BU110">
        <f>[5]DATA!BU110</f>
        <v>0</v>
      </c>
      <c r="BV110">
        <f>[5]DATA!BV110</f>
        <v>0</v>
      </c>
      <c r="BW110">
        <f>[5]DATA!BW110</f>
        <v>0</v>
      </c>
      <c r="BX110">
        <f>[5]DATA!BX110</f>
        <v>0</v>
      </c>
    </row>
    <row r="111" spans="1:76">
      <c r="A111" s="287" t="s">
        <v>942</v>
      </c>
      <c r="B111">
        <f>[5]DATA!B111</f>
        <v>38279</v>
      </c>
      <c r="C111">
        <f>[5]DATA!C111</f>
        <v>35355</v>
      </c>
      <c r="D111">
        <f>[5]DATA!D111</f>
        <v>37589</v>
      </c>
      <c r="E111">
        <f>[5]DATA!E111</f>
        <v>33706</v>
      </c>
      <c r="F111">
        <f>[5]DATA!F111</f>
        <v>31160</v>
      </c>
      <c r="G111">
        <f>[5]DATA!G111</f>
        <v>31011</v>
      </c>
      <c r="H111">
        <f>[5]DATA!H111</f>
        <v>40221</v>
      </c>
      <c r="I111">
        <f>[5]DATA!I111</f>
        <v>39605</v>
      </c>
      <c r="J111">
        <f>[5]DATA!J111</f>
        <v>42259</v>
      </c>
      <c r="K111">
        <f>[5]DATA!K111</f>
        <v>32126</v>
      </c>
      <c r="L111">
        <f>[5]DATA!L111</f>
        <v>34707</v>
      </c>
      <c r="M111">
        <f>[5]DATA!M111</f>
        <v>45053</v>
      </c>
      <c r="N111">
        <f>[5]DATA!N111</f>
        <v>43745</v>
      </c>
      <c r="O111">
        <f>[5]DATA!O111</f>
        <v>30959</v>
      </c>
      <c r="P111">
        <f>[5]DATA!P111</f>
        <v>34635</v>
      </c>
      <c r="Q111">
        <f>[5]DATA!Q111</f>
        <v>38605</v>
      </c>
      <c r="R111">
        <f>[5]DATA!R111</f>
        <v>48565</v>
      </c>
      <c r="S111">
        <f>[5]DATA!S111</f>
        <v>46006</v>
      </c>
      <c r="T111">
        <f>[5]DATA!T111</f>
        <v>47215</v>
      </c>
      <c r="U111">
        <f>[5]DATA!U111</f>
        <v>43719</v>
      </c>
      <c r="V111" s="288">
        <f>[5]DATA!V111</f>
        <v>41383</v>
      </c>
      <c r="W111" s="288">
        <f>[5]DATA!W111</f>
        <v>39963</v>
      </c>
      <c r="X111" s="288">
        <f>[5]DATA!X111</f>
        <v>45971</v>
      </c>
      <c r="Y111" s="288">
        <f>[5]DATA!Y111</f>
        <v>48662</v>
      </c>
      <c r="Z111" s="288">
        <f>[5]DATA!Z111</f>
        <v>52675</v>
      </c>
      <c r="AA111" s="288">
        <f>[5]DATA!AA111</f>
        <v>50016</v>
      </c>
      <c r="AB111" s="288">
        <f>[5]DATA!AB111</f>
        <v>45800</v>
      </c>
      <c r="AC111" s="288">
        <f>[5]DATA!AC111</f>
        <v>39670</v>
      </c>
      <c r="AD111" s="288">
        <f>[5]DATA!AD111</f>
        <v>40927</v>
      </c>
      <c r="AE111" s="288">
        <f>[5]DATA!AE111</f>
        <v>35634</v>
      </c>
      <c r="AF111" s="288">
        <f>[5]DATA!AF111</f>
        <v>36057</v>
      </c>
      <c r="AG111" s="288">
        <f>[5]DATA!AG111</f>
        <v>39474</v>
      </c>
      <c r="AH111">
        <f>[5]DATA!AH111</f>
        <v>40607</v>
      </c>
      <c r="AI111">
        <f>[5]DATA!AI111</f>
        <v>50839</v>
      </c>
      <c r="AJ111">
        <f>[5]DATA!AJ111</f>
        <v>50599</v>
      </c>
      <c r="AK111">
        <f>[5]DATA!AK111</f>
        <v>53280</v>
      </c>
      <c r="AL111">
        <f>[5]DATA!AL111</f>
        <v>50106</v>
      </c>
      <c r="AM111">
        <f>[5]DATA!AM111</f>
        <v>51914</v>
      </c>
      <c r="AN111">
        <f>[5]DATA!AN111</f>
        <v>53738</v>
      </c>
      <c r="AO111">
        <f>[5]DATA!AO111</f>
        <v>55037</v>
      </c>
      <c r="AP111">
        <f>[5]DATA!AP111</f>
        <v>53892</v>
      </c>
      <c r="AQ111">
        <f>[5]DATA!AQ111</f>
        <v>55239</v>
      </c>
      <c r="AR111">
        <f>[5]DATA!AR111</f>
        <v>55098</v>
      </c>
      <c r="AS111">
        <f>[5]DATA!AS111</f>
        <v>52789</v>
      </c>
      <c r="AT111">
        <f>[5]DATA!AT111</f>
        <v>52315</v>
      </c>
      <c r="AU111">
        <f>[5]DATA!AU111</f>
        <v>53392</v>
      </c>
      <c r="AV111">
        <f>[5]DATA!AV111</f>
        <v>56280</v>
      </c>
      <c r="AW111">
        <f>[5]DATA!AW111</f>
        <v>56458</v>
      </c>
      <c r="AX111">
        <f>[5]DATA!AX111</f>
        <v>51407</v>
      </c>
      <c r="AY111">
        <f>[5]DATA!AY111</f>
        <v>51619</v>
      </c>
      <c r="AZ111">
        <f>[5]DATA!AZ111</f>
        <v>53112</v>
      </c>
      <c r="BA111">
        <f>[5]DATA!BA111</f>
        <v>55095</v>
      </c>
      <c r="BB111">
        <f>[5]DATA!BB111</f>
        <v>54010</v>
      </c>
      <c r="BC111">
        <f>[5]DATA!BC111</f>
        <v>55279</v>
      </c>
      <c r="BD111">
        <f>[5]DATA!BD111</f>
        <v>55188</v>
      </c>
      <c r="BE111">
        <f>[5]DATA!BE111</f>
        <v>54091</v>
      </c>
      <c r="BF111">
        <f>[5]DATA!BF111</f>
        <v>54150</v>
      </c>
      <c r="BG111">
        <f>[5]DATA!BG111</f>
        <v>53592</v>
      </c>
      <c r="BH111">
        <f>[5]DATA!BH111</f>
        <v>53106</v>
      </c>
      <c r="BI111">
        <f>[5]DATA!BI111</f>
        <v>53936</v>
      </c>
      <c r="BJ111">
        <f>[5]DATA!BJ111</f>
        <v>54354</v>
      </c>
      <c r="BK111">
        <f>[5]DATA!BK111</f>
        <v>58166</v>
      </c>
      <c r="BL111">
        <f>[5]DATA!BL111</f>
        <v>0</v>
      </c>
      <c r="BM111">
        <f>[5]DATA!BM111</f>
        <v>0</v>
      </c>
      <c r="BN111">
        <f>[5]DATA!BN111</f>
        <v>0</v>
      </c>
      <c r="BO111">
        <f>[5]DATA!BO111</f>
        <v>0</v>
      </c>
      <c r="BP111">
        <f>[5]DATA!BP111</f>
        <v>0</v>
      </c>
      <c r="BQ111">
        <f>[5]DATA!BQ111</f>
        <v>0</v>
      </c>
      <c r="BR111">
        <f>[5]DATA!BR111</f>
        <v>0</v>
      </c>
      <c r="BS111">
        <f>[5]DATA!BS111</f>
        <v>0</v>
      </c>
      <c r="BT111">
        <f>[5]DATA!BT111</f>
        <v>0</v>
      </c>
      <c r="BU111">
        <f>[5]DATA!BU111</f>
        <v>0</v>
      </c>
      <c r="BV111">
        <f>[5]DATA!BV111</f>
        <v>0</v>
      </c>
      <c r="BW111">
        <f>[5]DATA!BW111</f>
        <v>0</v>
      </c>
      <c r="BX111">
        <f>[5]DATA!BX111</f>
        <v>0</v>
      </c>
    </row>
    <row r="112" spans="1:76">
      <c r="A112" s="287" t="s">
        <v>943</v>
      </c>
      <c r="B112">
        <f>[5]DATA!B112</f>
        <v>0</v>
      </c>
      <c r="C112">
        <f>[5]DATA!C112</f>
        <v>0</v>
      </c>
      <c r="D112">
        <f>[5]DATA!D112</f>
        <v>0</v>
      </c>
      <c r="E112">
        <f>[5]DATA!E112</f>
        <v>0</v>
      </c>
      <c r="F112">
        <f>[5]DATA!F112</f>
        <v>0</v>
      </c>
      <c r="G112">
        <f>[5]DATA!G112</f>
        <v>0</v>
      </c>
      <c r="H112">
        <f>[5]DATA!H112</f>
        <v>0</v>
      </c>
      <c r="I112">
        <f>[5]DATA!I112</f>
        <v>0</v>
      </c>
      <c r="J112">
        <f>[5]DATA!J112</f>
        <v>0</v>
      </c>
      <c r="K112">
        <f>[5]DATA!K112</f>
        <v>0</v>
      </c>
      <c r="L112">
        <f>[5]DATA!L112</f>
        <v>0</v>
      </c>
      <c r="M112">
        <f>[5]DATA!M112</f>
        <v>0</v>
      </c>
      <c r="N112">
        <f>[5]DATA!N112</f>
        <v>0</v>
      </c>
      <c r="O112">
        <f>[5]DATA!O112</f>
        <v>0</v>
      </c>
      <c r="P112">
        <f>[5]DATA!P112</f>
        <v>0</v>
      </c>
      <c r="Q112">
        <f>[5]DATA!Q112</f>
        <v>0</v>
      </c>
      <c r="R112">
        <f>[5]DATA!R112</f>
        <v>0</v>
      </c>
      <c r="S112">
        <f>[5]DATA!S112</f>
        <v>0</v>
      </c>
      <c r="T112">
        <f>[5]DATA!T112</f>
        <v>0</v>
      </c>
      <c r="U112">
        <f>[5]DATA!U112</f>
        <v>0</v>
      </c>
      <c r="V112" s="288">
        <f>[5]DATA!V112</f>
        <v>0</v>
      </c>
      <c r="W112" s="288">
        <f>[5]DATA!W112</f>
        <v>0</v>
      </c>
      <c r="X112" s="288">
        <f>[5]DATA!X112</f>
        <v>0</v>
      </c>
      <c r="Y112" s="288">
        <f>[5]DATA!Y112</f>
        <v>0</v>
      </c>
      <c r="Z112" s="288">
        <f>[5]DATA!Z112</f>
        <v>0</v>
      </c>
      <c r="AA112" s="288">
        <f>[5]DATA!AA112</f>
        <v>0</v>
      </c>
      <c r="AB112" s="288">
        <f>[5]DATA!AB112</f>
        <v>0</v>
      </c>
      <c r="AC112" s="288">
        <f>[5]DATA!AC112</f>
        <v>0</v>
      </c>
      <c r="AD112" s="288">
        <f>[5]DATA!AD112</f>
        <v>0</v>
      </c>
      <c r="AE112" s="288">
        <f>[5]DATA!AE112</f>
        <v>0</v>
      </c>
      <c r="AF112" s="288">
        <f>[5]DATA!AF112</f>
        <v>0</v>
      </c>
      <c r="AG112" s="288">
        <f>[5]DATA!AG112</f>
        <v>0</v>
      </c>
      <c r="AH112">
        <f>[5]DATA!AH112</f>
        <v>0</v>
      </c>
      <c r="AI112">
        <f>[5]DATA!AI112</f>
        <v>0</v>
      </c>
      <c r="AJ112">
        <f>[5]DATA!AJ112</f>
        <v>0</v>
      </c>
      <c r="AK112">
        <f>[5]DATA!AK112</f>
        <v>0</v>
      </c>
      <c r="AL112">
        <f>[5]DATA!AL112</f>
        <v>0</v>
      </c>
      <c r="AM112">
        <f>[5]DATA!AM112</f>
        <v>0</v>
      </c>
      <c r="AN112">
        <f>[5]DATA!AN112</f>
        <v>0</v>
      </c>
      <c r="AO112">
        <f>[5]DATA!AO112</f>
        <v>0</v>
      </c>
      <c r="AP112">
        <f>[5]DATA!AP112</f>
        <v>0</v>
      </c>
      <c r="AQ112">
        <f>[5]DATA!AQ112</f>
        <v>0</v>
      </c>
      <c r="AR112">
        <f>[5]DATA!AR112</f>
        <v>0</v>
      </c>
      <c r="AS112">
        <f>[5]DATA!AS112</f>
        <v>0</v>
      </c>
      <c r="AT112">
        <f>[5]DATA!AT112</f>
        <v>0</v>
      </c>
      <c r="AU112">
        <f>[5]DATA!AU112</f>
        <v>0</v>
      </c>
      <c r="AV112">
        <f>[5]DATA!AV112</f>
        <v>0</v>
      </c>
      <c r="AW112">
        <f>[5]DATA!AW112</f>
        <v>0</v>
      </c>
      <c r="AX112">
        <f>[5]DATA!AX112</f>
        <v>0</v>
      </c>
      <c r="AY112">
        <f>[5]DATA!AY112</f>
        <v>0</v>
      </c>
      <c r="AZ112">
        <f>[5]DATA!AZ112</f>
        <v>0</v>
      </c>
      <c r="BA112">
        <f>[5]DATA!BA112</f>
        <v>0</v>
      </c>
      <c r="BB112">
        <f>[5]DATA!BB112</f>
        <v>0</v>
      </c>
      <c r="BC112">
        <f>[5]DATA!BC112</f>
        <v>0</v>
      </c>
      <c r="BD112">
        <f>[5]DATA!BD112</f>
        <v>0</v>
      </c>
      <c r="BE112">
        <f>[5]DATA!BE112</f>
        <v>0</v>
      </c>
      <c r="BF112">
        <f>[5]DATA!BF112</f>
        <v>0</v>
      </c>
      <c r="BG112">
        <f>[5]DATA!BG112</f>
        <v>0</v>
      </c>
      <c r="BH112">
        <f>[5]DATA!BH112</f>
        <v>0</v>
      </c>
      <c r="BI112">
        <f>[5]DATA!BI112</f>
        <v>0</v>
      </c>
      <c r="BJ112">
        <f>[5]DATA!BJ112</f>
        <v>0</v>
      </c>
      <c r="BK112">
        <f>[5]DATA!BK112</f>
        <v>0</v>
      </c>
      <c r="BL112">
        <f>[5]DATA!BL112</f>
        <v>0</v>
      </c>
      <c r="BM112">
        <f>[5]DATA!BM112</f>
        <v>0</v>
      </c>
      <c r="BN112">
        <f>[5]DATA!BN112</f>
        <v>0</v>
      </c>
      <c r="BO112">
        <f>[5]DATA!BO112</f>
        <v>0</v>
      </c>
      <c r="BP112">
        <f>[5]DATA!BP112</f>
        <v>0</v>
      </c>
      <c r="BQ112">
        <f>[5]DATA!BQ112</f>
        <v>0</v>
      </c>
      <c r="BR112">
        <f>[5]DATA!BR112</f>
        <v>0</v>
      </c>
      <c r="BS112">
        <f>[5]DATA!BS112</f>
        <v>0</v>
      </c>
      <c r="BT112">
        <f>[5]DATA!BT112</f>
        <v>0</v>
      </c>
      <c r="BU112">
        <f>[5]DATA!BU112</f>
        <v>0</v>
      </c>
      <c r="BV112">
        <f>[5]DATA!BV112</f>
        <v>0</v>
      </c>
      <c r="BW112">
        <f>[5]DATA!BW112</f>
        <v>0</v>
      </c>
      <c r="BX112">
        <f>[5]DATA!BX112</f>
        <v>0</v>
      </c>
    </row>
    <row r="113" spans="1:76">
      <c r="A113" s="287" t="s">
        <v>944</v>
      </c>
      <c r="B113">
        <f>[5]DATA!B113</f>
        <v>0</v>
      </c>
      <c r="C113">
        <f>[5]DATA!C113</f>
        <v>0</v>
      </c>
      <c r="D113">
        <f>[5]DATA!D113</f>
        <v>0</v>
      </c>
      <c r="E113">
        <f>[5]DATA!E113</f>
        <v>0</v>
      </c>
      <c r="F113">
        <f>[5]DATA!F113</f>
        <v>0</v>
      </c>
      <c r="G113">
        <f>[5]DATA!G113</f>
        <v>0</v>
      </c>
      <c r="H113">
        <f>[5]DATA!H113</f>
        <v>0</v>
      </c>
      <c r="I113">
        <f>[5]DATA!I113</f>
        <v>0</v>
      </c>
      <c r="J113">
        <f>[5]DATA!J113</f>
        <v>0</v>
      </c>
      <c r="K113">
        <f>[5]DATA!K113</f>
        <v>0</v>
      </c>
      <c r="L113">
        <f>[5]DATA!L113</f>
        <v>0</v>
      </c>
      <c r="M113">
        <f>[5]DATA!M113</f>
        <v>0</v>
      </c>
      <c r="N113">
        <f>[5]DATA!N113</f>
        <v>0</v>
      </c>
      <c r="O113">
        <f>[5]DATA!O113</f>
        <v>0</v>
      </c>
      <c r="P113">
        <f>[5]DATA!P113</f>
        <v>0</v>
      </c>
      <c r="Q113">
        <f>[5]DATA!Q113</f>
        <v>0</v>
      </c>
      <c r="R113">
        <f>[5]DATA!R113</f>
        <v>0</v>
      </c>
      <c r="S113">
        <f>[5]DATA!S113</f>
        <v>0</v>
      </c>
      <c r="T113">
        <f>[5]DATA!T113</f>
        <v>0</v>
      </c>
      <c r="U113">
        <f>[5]DATA!U113</f>
        <v>0</v>
      </c>
      <c r="V113" s="288">
        <f>[5]DATA!V113</f>
        <v>0</v>
      </c>
      <c r="W113" s="288">
        <f>[5]DATA!W113</f>
        <v>0</v>
      </c>
      <c r="X113" s="288">
        <f>[5]DATA!X113</f>
        <v>0</v>
      </c>
      <c r="Y113" s="288">
        <f>[5]DATA!Y113</f>
        <v>0</v>
      </c>
      <c r="Z113" s="288">
        <f>[5]DATA!Z113</f>
        <v>0</v>
      </c>
      <c r="AA113" s="288">
        <f>[5]DATA!AA113</f>
        <v>0</v>
      </c>
      <c r="AB113" s="288">
        <f>[5]DATA!AB113</f>
        <v>0</v>
      </c>
      <c r="AC113" s="288">
        <f>[5]DATA!AC113</f>
        <v>0</v>
      </c>
      <c r="AD113" s="288">
        <f>[5]DATA!AD113</f>
        <v>0</v>
      </c>
      <c r="AE113" s="288">
        <f>[5]DATA!AE113</f>
        <v>0</v>
      </c>
      <c r="AF113" s="288">
        <f>[5]DATA!AF113</f>
        <v>0</v>
      </c>
      <c r="AG113" s="288">
        <f>[5]DATA!AG113</f>
        <v>0</v>
      </c>
      <c r="AH113">
        <f>[5]DATA!AH113</f>
        <v>0</v>
      </c>
      <c r="AI113">
        <f>[5]DATA!AI113</f>
        <v>0</v>
      </c>
      <c r="AJ113">
        <f>[5]DATA!AJ113</f>
        <v>0</v>
      </c>
      <c r="AK113">
        <f>[5]DATA!AK113</f>
        <v>0</v>
      </c>
      <c r="AL113">
        <f>[5]DATA!AL113</f>
        <v>0</v>
      </c>
      <c r="AM113">
        <f>[5]DATA!AM113</f>
        <v>0</v>
      </c>
      <c r="AN113">
        <f>[5]DATA!AN113</f>
        <v>0</v>
      </c>
      <c r="AO113">
        <f>[5]DATA!AO113</f>
        <v>0</v>
      </c>
      <c r="AP113">
        <f>[5]DATA!AP113</f>
        <v>0</v>
      </c>
      <c r="AQ113">
        <f>[5]DATA!AQ113</f>
        <v>0</v>
      </c>
      <c r="AR113">
        <f>[5]DATA!AR113</f>
        <v>0</v>
      </c>
      <c r="AS113">
        <f>[5]DATA!AS113</f>
        <v>0</v>
      </c>
      <c r="AT113">
        <f>[5]DATA!AT113</f>
        <v>0</v>
      </c>
      <c r="AU113">
        <f>[5]DATA!AU113</f>
        <v>0</v>
      </c>
      <c r="AV113">
        <f>[5]DATA!AV113</f>
        <v>0</v>
      </c>
      <c r="AW113">
        <f>[5]DATA!AW113</f>
        <v>0</v>
      </c>
      <c r="AX113">
        <f>[5]DATA!AX113</f>
        <v>0</v>
      </c>
      <c r="AY113">
        <f>[5]DATA!AY113</f>
        <v>0</v>
      </c>
      <c r="AZ113">
        <f>[5]DATA!AZ113</f>
        <v>0</v>
      </c>
      <c r="BA113">
        <f>[5]DATA!BA113</f>
        <v>0</v>
      </c>
      <c r="BB113">
        <f>[5]DATA!BB113</f>
        <v>0</v>
      </c>
      <c r="BC113">
        <f>[5]DATA!BC113</f>
        <v>0</v>
      </c>
      <c r="BD113">
        <f>[5]DATA!BD113</f>
        <v>0</v>
      </c>
      <c r="BE113">
        <f>[5]DATA!BE113</f>
        <v>0</v>
      </c>
      <c r="BF113">
        <f>[5]DATA!BF113</f>
        <v>0</v>
      </c>
      <c r="BG113">
        <f>[5]DATA!BG113</f>
        <v>0</v>
      </c>
      <c r="BH113">
        <f>[5]DATA!BH113</f>
        <v>0</v>
      </c>
      <c r="BI113">
        <f>[5]DATA!BI113</f>
        <v>0</v>
      </c>
      <c r="BJ113">
        <f>[5]DATA!BJ113</f>
        <v>0</v>
      </c>
      <c r="BK113">
        <f>[5]DATA!BK113</f>
        <v>0</v>
      </c>
      <c r="BL113">
        <f>[5]DATA!BL113</f>
        <v>0</v>
      </c>
      <c r="BM113">
        <f>[5]DATA!BM113</f>
        <v>0</v>
      </c>
      <c r="BN113">
        <f>[5]DATA!BN113</f>
        <v>0</v>
      </c>
      <c r="BO113">
        <f>[5]DATA!BO113</f>
        <v>0</v>
      </c>
      <c r="BP113">
        <f>[5]DATA!BP113</f>
        <v>0</v>
      </c>
      <c r="BQ113">
        <f>[5]DATA!BQ113</f>
        <v>0</v>
      </c>
      <c r="BR113">
        <f>[5]DATA!BR113</f>
        <v>0</v>
      </c>
      <c r="BS113">
        <f>[5]DATA!BS113</f>
        <v>0</v>
      </c>
      <c r="BT113">
        <f>[5]DATA!BT113</f>
        <v>0</v>
      </c>
      <c r="BU113">
        <f>[5]DATA!BU113</f>
        <v>0</v>
      </c>
      <c r="BV113">
        <f>[5]DATA!BV113</f>
        <v>0</v>
      </c>
      <c r="BW113">
        <f>[5]DATA!BW113</f>
        <v>0</v>
      </c>
      <c r="BX113">
        <f>[5]DATA!BX113</f>
        <v>0</v>
      </c>
    </row>
    <row r="114" spans="1:76">
      <c r="A114" s="287" t="s">
        <v>945</v>
      </c>
      <c r="B114">
        <f>[5]DATA!B114</f>
        <v>0</v>
      </c>
      <c r="C114">
        <f>[5]DATA!C114</f>
        <v>0</v>
      </c>
      <c r="D114">
        <f>[5]DATA!D114</f>
        <v>0</v>
      </c>
      <c r="E114">
        <f>[5]DATA!E114</f>
        <v>0</v>
      </c>
      <c r="F114">
        <f>[5]DATA!F114</f>
        <v>0</v>
      </c>
      <c r="G114">
        <f>[5]DATA!G114</f>
        <v>0</v>
      </c>
      <c r="H114">
        <f>[5]DATA!H114</f>
        <v>0</v>
      </c>
      <c r="I114">
        <f>[5]DATA!I114</f>
        <v>0</v>
      </c>
      <c r="J114">
        <f>[5]DATA!J114</f>
        <v>0</v>
      </c>
      <c r="K114">
        <f>[5]DATA!K114</f>
        <v>0</v>
      </c>
      <c r="L114">
        <f>[5]DATA!L114</f>
        <v>0</v>
      </c>
      <c r="M114">
        <f>[5]DATA!M114</f>
        <v>0</v>
      </c>
      <c r="N114">
        <f>[5]DATA!N114</f>
        <v>0</v>
      </c>
      <c r="O114">
        <f>[5]DATA!O114</f>
        <v>0</v>
      </c>
      <c r="P114">
        <f>[5]DATA!P114</f>
        <v>0</v>
      </c>
      <c r="Q114">
        <f>[5]DATA!Q114</f>
        <v>0</v>
      </c>
      <c r="R114">
        <f>[5]DATA!R114</f>
        <v>0</v>
      </c>
      <c r="S114">
        <f>[5]DATA!S114</f>
        <v>0</v>
      </c>
      <c r="T114">
        <f>[5]DATA!T114</f>
        <v>0</v>
      </c>
      <c r="U114">
        <f>[5]DATA!U114</f>
        <v>0</v>
      </c>
      <c r="V114" s="288">
        <f>[5]DATA!V114</f>
        <v>0</v>
      </c>
      <c r="W114" s="288">
        <f>[5]DATA!W114</f>
        <v>0</v>
      </c>
      <c r="X114" s="288">
        <f>[5]DATA!X114</f>
        <v>0</v>
      </c>
      <c r="Y114" s="288">
        <f>[5]DATA!Y114</f>
        <v>0</v>
      </c>
      <c r="Z114" s="288">
        <f>[5]DATA!Z114</f>
        <v>0</v>
      </c>
      <c r="AA114" s="288">
        <f>[5]DATA!AA114</f>
        <v>0</v>
      </c>
      <c r="AB114" s="288">
        <f>[5]DATA!AB114</f>
        <v>0</v>
      </c>
      <c r="AC114" s="288">
        <f>[5]DATA!AC114</f>
        <v>0</v>
      </c>
      <c r="AD114" s="288">
        <f>[5]DATA!AD114</f>
        <v>0</v>
      </c>
      <c r="AE114" s="288">
        <f>[5]DATA!AE114</f>
        <v>0</v>
      </c>
      <c r="AF114" s="288">
        <f>[5]DATA!AF114</f>
        <v>0</v>
      </c>
      <c r="AG114" s="288">
        <f>[5]DATA!AG114</f>
        <v>0</v>
      </c>
      <c r="AH114">
        <f>[5]DATA!AH114</f>
        <v>0</v>
      </c>
      <c r="AI114">
        <f>[5]DATA!AI114</f>
        <v>0</v>
      </c>
      <c r="AJ114">
        <f>[5]DATA!AJ114</f>
        <v>0</v>
      </c>
      <c r="AK114">
        <f>[5]DATA!AK114</f>
        <v>0</v>
      </c>
      <c r="AL114">
        <f>[5]DATA!AL114</f>
        <v>0</v>
      </c>
      <c r="AM114">
        <f>[5]DATA!AM114</f>
        <v>0</v>
      </c>
      <c r="AN114">
        <f>[5]DATA!AN114</f>
        <v>0</v>
      </c>
      <c r="AO114">
        <f>[5]DATA!AO114</f>
        <v>0</v>
      </c>
      <c r="AP114">
        <f>[5]DATA!AP114</f>
        <v>0</v>
      </c>
      <c r="AQ114">
        <f>[5]DATA!AQ114</f>
        <v>0</v>
      </c>
      <c r="AR114">
        <f>[5]DATA!AR114</f>
        <v>0</v>
      </c>
      <c r="AS114">
        <f>[5]DATA!AS114</f>
        <v>0</v>
      </c>
      <c r="AT114">
        <f>[5]DATA!AT114</f>
        <v>0</v>
      </c>
      <c r="AU114">
        <f>[5]DATA!AU114</f>
        <v>0</v>
      </c>
      <c r="AV114">
        <f>[5]DATA!AV114</f>
        <v>0</v>
      </c>
      <c r="AW114">
        <f>[5]DATA!AW114</f>
        <v>0</v>
      </c>
      <c r="AX114">
        <f>[5]DATA!AX114</f>
        <v>0</v>
      </c>
      <c r="AY114">
        <f>[5]DATA!AY114</f>
        <v>0</v>
      </c>
      <c r="AZ114">
        <f>[5]DATA!AZ114</f>
        <v>0</v>
      </c>
      <c r="BA114">
        <f>[5]DATA!BA114</f>
        <v>0</v>
      </c>
      <c r="BB114">
        <f>[5]DATA!BB114</f>
        <v>0</v>
      </c>
      <c r="BC114">
        <f>[5]DATA!BC114</f>
        <v>0</v>
      </c>
      <c r="BD114">
        <f>[5]DATA!BD114</f>
        <v>0</v>
      </c>
      <c r="BE114">
        <f>[5]DATA!BE114</f>
        <v>0</v>
      </c>
      <c r="BF114">
        <f>[5]DATA!BF114</f>
        <v>0</v>
      </c>
      <c r="BG114">
        <f>[5]DATA!BG114</f>
        <v>0</v>
      </c>
      <c r="BH114">
        <f>[5]DATA!BH114</f>
        <v>0</v>
      </c>
      <c r="BI114">
        <f>[5]DATA!BI114</f>
        <v>0</v>
      </c>
      <c r="BJ114">
        <f>[5]DATA!BJ114</f>
        <v>0</v>
      </c>
      <c r="BK114">
        <f>[5]DATA!BK114</f>
        <v>0</v>
      </c>
      <c r="BL114">
        <f>[5]DATA!BL114</f>
        <v>0</v>
      </c>
      <c r="BM114">
        <f>[5]DATA!BM114</f>
        <v>0</v>
      </c>
      <c r="BN114">
        <f>[5]DATA!BN114</f>
        <v>0</v>
      </c>
      <c r="BO114">
        <f>[5]DATA!BO114</f>
        <v>0</v>
      </c>
      <c r="BP114">
        <f>[5]DATA!BP114</f>
        <v>0</v>
      </c>
      <c r="BQ114">
        <f>[5]DATA!BQ114</f>
        <v>0</v>
      </c>
      <c r="BR114">
        <f>[5]DATA!BR114</f>
        <v>0</v>
      </c>
      <c r="BS114">
        <f>[5]DATA!BS114</f>
        <v>0</v>
      </c>
      <c r="BT114">
        <f>[5]DATA!BT114</f>
        <v>0</v>
      </c>
      <c r="BU114">
        <f>[5]DATA!BU114</f>
        <v>0</v>
      </c>
      <c r="BV114">
        <f>[5]DATA!BV114</f>
        <v>0</v>
      </c>
      <c r="BW114">
        <f>[5]DATA!BW114</f>
        <v>0</v>
      </c>
      <c r="BX114">
        <f>[5]DATA!BX114</f>
        <v>0</v>
      </c>
    </row>
    <row r="115" spans="1:76">
      <c r="A115" s="287" t="s">
        <v>946</v>
      </c>
      <c r="B115">
        <f>[5]DATA!B115</f>
        <v>0</v>
      </c>
      <c r="C115">
        <f>[5]DATA!C115</f>
        <v>0</v>
      </c>
      <c r="D115">
        <f>[5]DATA!D115</f>
        <v>0</v>
      </c>
      <c r="E115">
        <f>[5]DATA!E115</f>
        <v>0</v>
      </c>
      <c r="F115">
        <f>[5]DATA!F115</f>
        <v>0</v>
      </c>
      <c r="G115">
        <f>[5]DATA!G115</f>
        <v>0</v>
      </c>
      <c r="H115">
        <f>[5]DATA!H115</f>
        <v>0</v>
      </c>
      <c r="I115">
        <f>[5]DATA!I115</f>
        <v>0</v>
      </c>
      <c r="J115">
        <f>[5]DATA!J115</f>
        <v>0</v>
      </c>
      <c r="K115">
        <f>[5]DATA!K115</f>
        <v>0</v>
      </c>
      <c r="L115">
        <f>[5]DATA!L115</f>
        <v>0</v>
      </c>
      <c r="M115">
        <f>[5]DATA!M115</f>
        <v>0</v>
      </c>
      <c r="N115">
        <f>[5]DATA!N115</f>
        <v>0</v>
      </c>
      <c r="O115">
        <f>[5]DATA!O115</f>
        <v>0</v>
      </c>
      <c r="P115">
        <f>[5]DATA!P115</f>
        <v>0</v>
      </c>
      <c r="Q115">
        <f>[5]DATA!Q115</f>
        <v>0</v>
      </c>
      <c r="R115">
        <f>[5]DATA!R115</f>
        <v>0</v>
      </c>
      <c r="S115">
        <f>[5]DATA!S115</f>
        <v>0</v>
      </c>
      <c r="T115">
        <f>[5]DATA!T115</f>
        <v>0</v>
      </c>
      <c r="U115">
        <f>[5]DATA!U115</f>
        <v>0</v>
      </c>
      <c r="V115" s="288">
        <f>[5]DATA!V115</f>
        <v>0</v>
      </c>
      <c r="W115" s="288">
        <f>[5]DATA!W115</f>
        <v>0</v>
      </c>
      <c r="X115" s="288">
        <f>[5]DATA!X115</f>
        <v>0</v>
      </c>
      <c r="Y115" s="288">
        <f>[5]DATA!Y115</f>
        <v>0</v>
      </c>
      <c r="Z115" s="288">
        <f>[5]DATA!Z115</f>
        <v>0</v>
      </c>
      <c r="AA115" s="288">
        <f>[5]DATA!AA115</f>
        <v>0</v>
      </c>
      <c r="AB115" s="288">
        <f>[5]DATA!AB115</f>
        <v>0</v>
      </c>
      <c r="AC115" s="288">
        <f>[5]DATA!AC115</f>
        <v>0</v>
      </c>
      <c r="AD115" s="288">
        <f>[5]DATA!AD115</f>
        <v>0</v>
      </c>
      <c r="AE115" s="288">
        <f>[5]DATA!AE115</f>
        <v>0</v>
      </c>
      <c r="AF115" s="288">
        <f>[5]DATA!AF115</f>
        <v>0</v>
      </c>
      <c r="AG115" s="288">
        <f>[5]DATA!AG115</f>
        <v>0</v>
      </c>
      <c r="AH115">
        <f>[5]DATA!AH115</f>
        <v>0</v>
      </c>
      <c r="AI115">
        <f>[5]DATA!AI115</f>
        <v>0</v>
      </c>
      <c r="AJ115">
        <f>[5]DATA!AJ115</f>
        <v>0</v>
      </c>
      <c r="AK115">
        <f>[5]DATA!AK115</f>
        <v>0</v>
      </c>
      <c r="AL115">
        <f>[5]DATA!AL115</f>
        <v>0</v>
      </c>
      <c r="AM115">
        <f>[5]DATA!AM115</f>
        <v>0</v>
      </c>
      <c r="AN115">
        <f>[5]DATA!AN115</f>
        <v>0</v>
      </c>
      <c r="AO115">
        <f>[5]DATA!AO115</f>
        <v>0</v>
      </c>
      <c r="AP115">
        <f>[5]DATA!AP115</f>
        <v>0</v>
      </c>
      <c r="AQ115">
        <f>[5]DATA!AQ115</f>
        <v>0</v>
      </c>
      <c r="AR115">
        <f>[5]DATA!AR115</f>
        <v>0</v>
      </c>
      <c r="AS115">
        <f>[5]DATA!AS115</f>
        <v>0</v>
      </c>
      <c r="AT115">
        <f>[5]DATA!AT115</f>
        <v>0</v>
      </c>
      <c r="AU115">
        <f>[5]DATA!AU115</f>
        <v>0</v>
      </c>
      <c r="AV115">
        <f>[5]DATA!AV115</f>
        <v>0</v>
      </c>
      <c r="AW115">
        <f>[5]DATA!AW115</f>
        <v>0</v>
      </c>
      <c r="AX115">
        <f>[5]DATA!AX115</f>
        <v>0</v>
      </c>
      <c r="AY115">
        <f>[5]DATA!AY115</f>
        <v>0</v>
      </c>
      <c r="AZ115">
        <f>[5]DATA!AZ115</f>
        <v>0</v>
      </c>
      <c r="BA115">
        <f>[5]DATA!BA115</f>
        <v>0</v>
      </c>
      <c r="BB115">
        <f>[5]DATA!BB115</f>
        <v>0</v>
      </c>
      <c r="BC115">
        <f>[5]DATA!BC115</f>
        <v>0</v>
      </c>
      <c r="BD115">
        <f>[5]DATA!BD115</f>
        <v>0</v>
      </c>
      <c r="BE115">
        <f>[5]DATA!BE115</f>
        <v>0</v>
      </c>
      <c r="BF115">
        <f>[5]DATA!BF115</f>
        <v>0</v>
      </c>
      <c r="BG115">
        <f>[5]DATA!BG115</f>
        <v>0</v>
      </c>
      <c r="BH115">
        <f>[5]DATA!BH115</f>
        <v>0</v>
      </c>
      <c r="BI115">
        <f>[5]DATA!BI115</f>
        <v>0</v>
      </c>
      <c r="BJ115">
        <f>[5]DATA!BJ115</f>
        <v>0</v>
      </c>
      <c r="BK115">
        <f>[5]DATA!BK115</f>
        <v>0</v>
      </c>
      <c r="BL115">
        <f>[5]DATA!BL115</f>
        <v>0</v>
      </c>
      <c r="BM115">
        <f>[5]DATA!BM115</f>
        <v>0</v>
      </c>
      <c r="BN115">
        <f>[5]DATA!BN115</f>
        <v>0</v>
      </c>
      <c r="BO115">
        <f>[5]DATA!BO115</f>
        <v>0</v>
      </c>
      <c r="BP115">
        <f>[5]DATA!BP115</f>
        <v>0</v>
      </c>
      <c r="BQ115">
        <f>[5]DATA!BQ115</f>
        <v>0</v>
      </c>
      <c r="BR115">
        <f>[5]DATA!BR115</f>
        <v>0</v>
      </c>
      <c r="BS115">
        <f>[5]DATA!BS115</f>
        <v>0</v>
      </c>
      <c r="BT115">
        <f>[5]DATA!BT115</f>
        <v>0</v>
      </c>
      <c r="BU115">
        <f>[5]DATA!BU115</f>
        <v>0</v>
      </c>
      <c r="BV115">
        <f>[5]DATA!BV115</f>
        <v>0</v>
      </c>
      <c r="BW115">
        <f>[5]DATA!BW115</f>
        <v>0</v>
      </c>
      <c r="BX115">
        <f>[5]DATA!BX115</f>
        <v>0</v>
      </c>
    </row>
    <row r="116" spans="1:76">
      <c r="A116" s="287" t="s">
        <v>947</v>
      </c>
      <c r="B116">
        <f>[5]DATA!B116</f>
        <v>0</v>
      </c>
      <c r="C116">
        <f>[5]DATA!C116</f>
        <v>0</v>
      </c>
      <c r="D116">
        <f>[5]DATA!D116</f>
        <v>0</v>
      </c>
      <c r="E116">
        <f>[5]DATA!E116</f>
        <v>0</v>
      </c>
      <c r="F116">
        <f>[5]DATA!F116</f>
        <v>0</v>
      </c>
      <c r="G116">
        <f>[5]DATA!G116</f>
        <v>0</v>
      </c>
      <c r="H116">
        <f>[5]DATA!H116</f>
        <v>0</v>
      </c>
      <c r="I116">
        <f>[5]DATA!I116</f>
        <v>0</v>
      </c>
      <c r="J116">
        <f>[5]DATA!J116</f>
        <v>0</v>
      </c>
      <c r="K116">
        <f>[5]DATA!K116</f>
        <v>0</v>
      </c>
      <c r="L116">
        <f>[5]DATA!L116</f>
        <v>0</v>
      </c>
      <c r="M116">
        <f>[5]DATA!M116</f>
        <v>0</v>
      </c>
      <c r="N116">
        <f>[5]DATA!N116</f>
        <v>0</v>
      </c>
      <c r="O116">
        <f>[5]DATA!O116</f>
        <v>0</v>
      </c>
      <c r="P116">
        <f>[5]DATA!P116</f>
        <v>0</v>
      </c>
      <c r="Q116">
        <f>[5]DATA!Q116</f>
        <v>0</v>
      </c>
      <c r="R116">
        <f>[5]DATA!R116</f>
        <v>0</v>
      </c>
      <c r="S116">
        <f>[5]DATA!S116</f>
        <v>0</v>
      </c>
      <c r="T116">
        <f>[5]DATA!T116</f>
        <v>0</v>
      </c>
      <c r="U116">
        <f>[5]DATA!U116</f>
        <v>0</v>
      </c>
      <c r="V116" s="288">
        <f>[5]DATA!V116</f>
        <v>0</v>
      </c>
      <c r="W116" s="288">
        <f>[5]DATA!W116</f>
        <v>0</v>
      </c>
      <c r="X116" s="288">
        <f>[5]DATA!X116</f>
        <v>0</v>
      </c>
      <c r="Y116" s="288">
        <f>[5]DATA!Y116</f>
        <v>0</v>
      </c>
      <c r="Z116" s="288">
        <f>[5]DATA!Z116</f>
        <v>0</v>
      </c>
      <c r="AA116" s="288">
        <f>[5]DATA!AA116</f>
        <v>0</v>
      </c>
      <c r="AB116" s="288">
        <f>[5]DATA!AB116</f>
        <v>0</v>
      </c>
      <c r="AC116" s="288">
        <f>[5]DATA!AC116</f>
        <v>0</v>
      </c>
      <c r="AD116" s="288">
        <f>[5]DATA!AD116</f>
        <v>0</v>
      </c>
      <c r="AE116" s="288">
        <f>[5]DATA!AE116</f>
        <v>0</v>
      </c>
      <c r="AF116" s="288">
        <f>[5]DATA!AF116</f>
        <v>0</v>
      </c>
      <c r="AG116" s="288">
        <f>[5]DATA!AG116</f>
        <v>0</v>
      </c>
      <c r="AH116">
        <f>[5]DATA!AH116</f>
        <v>0</v>
      </c>
      <c r="AI116">
        <f>[5]DATA!AI116</f>
        <v>0</v>
      </c>
      <c r="AJ116">
        <f>[5]DATA!AJ116</f>
        <v>0</v>
      </c>
      <c r="AK116">
        <f>[5]DATA!AK116</f>
        <v>0</v>
      </c>
      <c r="AL116">
        <f>[5]DATA!AL116</f>
        <v>0</v>
      </c>
      <c r="AM116">
        <f>[5]DATA!AM116</f>
        <v>0</v>
      </c>
      <c r="AN116">
        <f>[5]DATA!AN116</f>
        <v>0</v>
      </c>
      <c r="AO116">
        <f>[5]DATA!AO116</f>
        <v>0</v>
      </c>
      <c r="AP116">
        <f>[5]DATA!AP116</f>
        <v>0</v>
      </c>
      <c r="AQ116">
        <f>[5]DATA!AQ116</f>
        <v>0</v>
      </c>
      <c r="AR116">
        <f>[5]DATA!AR116</f>
        <v>0</v>
      </c>
      <c r="AS116">
        <f>[5]DATA!AS116</f>
        <v>0</v>
      </c>
      <c r="AT116">
        <f>[5]DATA!AT116</f>
        <v>0</v>
      </c>
      <c r="AU116">
        <f>[5]DATA!AU116</f>
        <v>0</v>
      </c>
      <c r="AV116">
        <f>[5]DATA!AV116</f>
        <v>0</v>
      </c>
      <c r="AW116">
        <f>[5]DATA!AW116</f>
        <v>0</v>
      </c>
      <c r="AX116">
        <f>[5]DATA!AX116</f>
        <v>0</v>
      </c>
      <c r="AY116">
        <f>[5]DATA!AY116</f>
        <v>0</v>
      </c>
      <c r="AZ116">
        <f>[5]DATA!AZ116</f>
        <v>0</v>
      </c>
      <c r="BA116">
        <f>[5]DATA!BA116</f>
        <v>0</v>
      </c>
      <c r="BB116">
        <f>[5]DATA!BB116</f>
        <v>0</v>
      </c>
      <c r="BC116">
        <f>[5]DATA!BC116</f>
        <v>0</v>
      </c>
      <c r="BD116">
        <f>[5]DATA!BD116</f>
        <v>0</v>
      </c>
      <c r="BE116">
        <f>[5]DATA!BE116</f>
        <v>0</v>
      </c>
      <c r="BF116">
        <f>[5]DATA!BF116</f>
        <v>0</v>
      </c>
      <c r="BG116">
        <f>[5]DATA!BG116</f>
        <v>0</v>
      </c>
      <c r="BH116">
        <f>[5]DATA!BH116</f>
        <v>0</v>
      </c>
      <c r="BI116">
        <f>[5]DATA!BI116</f>
        <v>0</v>
      </c>
      <c r="BJ116">
        <f>[5]DATA!BJ116</f>
        <v>0</v>
      </c>
      <c r="BK116">
        <f>[5]DATA!BK116</f>
        <v>0</v>
      </c>
      <c r="BL116">
        <f>[5]DATA!BL116</f>
        <v>0</v>
      </c>
      <c r="BM116">
        <f>[5]DATA!BM116</f>
        <v>0</v>
      </c>
      <c r="BN116">
        <f>[5]DATA!BN116</f>
        <v>0</v>
      </c>
      <c r="BO116">
        <f>[5]DATA!BO116</f>
        <v>0</v>
      </c>
      <c r="BP116">
        <f>[5]DATA!BP116</f>
        <v>0</v>
      </c>
      <c r="BQ116">
        <f>[5]DATA!BQ116</f>
        <v>0</v>
      </c>
      <c r="BR116">
        <f>[5]DATA!BR116</f>
        <v>0</v>
      </c>
      <c r="BS116">
        <f>[5]DATA!BS116</f>
        <v>0</v>
      </c>
      <c r="BT116">
        <f>[5]DATA!BT116</f>
        <v>0</v>
      </c>
      <c r="BU116">
        <f>[5]DATA!BU116</f>
        <v>0</v>
      </c>
      <c r="BV116">
        <f>[5]DATA!BV116</f>
        <v>0</v>
      </c>
      <c r="BW116">
        <f>[5]DATA!BW116</f>
        <v>0</v>
      </c>
      <c r="BX116">
        <f>[5]DATA!BX116</f>
        <v>0</v>
      </c>
    </row>
    <row r="117" spans="1:76">
      <c r="A117" s="287" t="s">
        <v>948</v>
      </c>
      <c r="B117">
        <f>[5]DATA!B117</f>
        <v>83683</v>
      </c>
      <c r="C117">
        <f>[5]DATA!C117</f>
        <v>83137</v>
      </c>
      <c r="D117">
        <f>[5]DATA!D117</f>
        <v>82220</v>
      </c>
      <c r="E117">
        <f>[5]DATA!E117</f>
        <v>96748</v>
      </c>
      <c r="F117">
        <f>[5]DATA!F117</f>
        <v>97381</v>
      </c>
      <c r="G117">
        <f>[5]DATA!G117</f>
        <v>72058</v>
      </c>
      <c r="H117">
        <f>[5]DATA!H117</f>
        <v>78922</v>
      </c>
      <c r="I117">
        <f>[5]DATA!I117</f>
        <v>106637</v>
      </c>
      <c r="J117">
        <f>[5]DATA!J117</f>
        <v>110351</v>
      </c>
      <c r="K117">
        <f>[5]DATA!K117</f>
        <v>113956</v>
      </c>
      <c r="L117">
        <f>[5]DATA!L117</f>
        <v>95915</v>
      </c>
      <c r="M117">
        <f>[5]DATA!M117</f>
        <v>108624</v>
      </c>
      <c r="N117">
        <f>[5]DATA!N117</f>
        <v>123726</v>
      </c>
      <c r="O117">
        <f>[5]DATA!O117</f>
        <v>119919</v>
      </c>
      <c r="P117">
        <f>[5]DATA!P117</f>
        <v>95643</v>
      </c>
      <c r="Q117">
        <f>[5]DATA!Q117</f>
        <v>86938</v>
      </c>
      <c r="R117">
        <f>[5]DATA!R117</f>
        <v>88879</v>
      </c>
      <c r="S117">
        <f>[5]DATA!S117</f>
        <v>95226</v>
      </c>
      <c r="T117">
        <f>[5]DATA!T117</f>
        <v>103291</v>
      </c>
      <c r="U117">
        <f>[5]DATA!U117</f>
        <v>108544</v>
      </c>
      <c r="V117" s="288">
        <f>[5]DATA!V117</f>
        <v>112078</v>
      </c>
      <c r="W117" s="288">
        <f>[5]DATA!W117</f>
        <v>115747</v>
      </c>
      <c r="X117" s="288">
        <f>[5]DATA!X117</f>
        <v>102847</v>
      </c>
      <c r="Y117" s="288">
        <f>[5]DATA!Y117</f>
        <v>110536</v>
      </c>
      <c r="Z117" s="288">
        <f>[5]DATA!Z117</f>
        <v>86825</v>
      </c>
      <c r="AA117" s="288">
        <f>[5]DATA!AA117</f>
        <v>94263</v>
      </c>
      <c r="AB117" s="288">
        <f>[5]DATA!AB117</f>
        <v>86168</v>
      </c>
      <c r="AC117" s="288">
        <f>[5]DATA!AC117</f>
        <v>77609</v>
      </c>
      <c r="AD117" s="288">
        <f>[5]DATA!AD117</f>
        <v>100933</v>
      </c>
      <c r="AE117" s="288">
        <f>[5]DATA!AE117</f>
        <v>105087</v>
      </c>
      <c r="AF117" s="288">
        <f>[5]DATA!AF117</f>
        <v>109127</v>
      </c>
      <c r="AG117" s="288">
        <f>[5]DATA!AG117</f>
        <v>107185</v>
      </c>
      <c r="AH117">
        <f>[5]DATA!AH117</f>
        <v>105707</v>
      </c>
      <c r="AI117">
        <f>[5]DATA!AI117</f>
        <v>114741</v>
      </c>
      <c r="AJ117">
        <f>[5]DATA!AJ117</f>
        <v>128188</v>
      </c>
      <c r="AK117">
        <f>[5]DATA!AK117</f>
        <v>128405</v>
      </c>
      <c r="AL117">
        <f>[5]DATA!AL117</f>
        <v>132936</v>
      </c>
      <c r="AM117">
        <f>[5]DATA!AM117</f>
        <v>132162</v>
      </c>
      <c r="AN117">
        <f>[5]DATA!AN117</f>
        <v>135132</v>
      </c>
      <c r="AO117">
        <f>[5]DATA!AO117</f>
        <v>135816</v>
      </c>
      <c r="AP117">
        <f>[5]DATA!AP117</f>
        <v>131922</v>
      </c>
      <c r="AQ117">
        <f>[5]DATA!AQ117</f>
        <v>136250</v>
      </c>
      <c r="AR117">
        <f>[5]DATA!AR117</f>
        <v>136687</v>
      </c>
      <c r="AS117">
        <f>[5]DATA!AS117</f>
        <v>128557</v>
      </c>
      <c r="AT117">
        <f>[5]DATA!AT117</f>
        <v>128771</v>
      </c>
      <c r="AU117">
        <f>[5]DATA!AU117</f>
        <v>131778</v>
      </c>
      <c r="AV117">
        <f>[5]DATA!AV117</f>
        <v>139470</v>
      </c>
      <c r="AW117">
        <f>[5]DATA!AW117</f>
        <v>137806</v>
      </c>
      <c r="AX117">
        <f>[5]DATA!AX117</f>
        <v>122613</v>
      </c>
      <c r="AY117">
        <f>[5]DATA!AY117</f>
        <v>124893</v>
      </c>
      <c r="AZ117">
        <f>[5]DATA!AZ117</f>
        <v>129044</v>
      </c>
      <c r="BA117">
        <f>[5]DATA!BA117</f>
        <v>134119</v>
      </c>
      <c r="BB117">
        <f>[5]DATA!BB117</f>
        <v>133045</v>
      </c>
      <c r="BC117">
        <f>[5]DATA!BC117</f>
        <v>134392</v>
      </c>
      <c r="BD117">
        <f>[5]DATA!BD117</f>
        <v>134136</v>
      </c>
      <c r="BE117">
        <f>[5]DATA!BE117</f>
        <v>134809</v>
      </c>
      <c r="BF117">
        <f>[5]DATA!BF117</f>
        <v>136959</v>
      </c>
      <c r="BG117">
        <f>[5]DATA!BG117</f>
        <v>136171</v>
      </c>
      <c r="BH117">
        <f>[5]DATA!BH117</f>
        <v>136657</v>
      </c>
      <c r="BI117">
        <f>[5]DATA!BI117</f>
        <v>137053</v>
      </c>
      <c r="BJ117">
        <f>[5]DATA!BJ117</f>
        <v>139932</v>
      </c>
      <c r="BK117">
        <f>[5]DATA!BK117</f>
        <v>127968</v>
      </c>
      <c r="BL117">
        <f>[5]DATA!BL117</f>
        <v>0</v>
      </c>
      <c r="BM117">
        <f>[5]DATA!BM117</f>
        <v>0</v>
      </c>
      <c r="BN117">
        <f>[5]DATA!BN117</f>
        <v>0</v>
      </c>
      <c r="BO117">
        <f>[5]DATA!BO117</f>
        <v>0</v>
      </c>
      <c r="BP117">
        <f>[5]DATA!BP117</f>
        <v>0</v>
      </c>
      <c r="BQ117">
        <f>[5]DATA!BQ117</f>
        <v>0</v>
      </c>
      <c r="BR117">
        <f>[5]DATA!BR117</f>
        <v>0</v>
      </c>
      <c r="BS117">
        <f>[5]DATA!BS117</f>
        <v>0</v>
      </c>
      <c r="BT117">
        <f>[5]DATA!BT117</f>
        <v>0</v>
      </c>
      <c r="BU117">
        <f>[5]DATA!BU117</f>
        <v>0</v>
      </c>
      <c r="BV117">
        <f>[5]DATA!BV117</f>
        <v>0</v>
      </c>
      <c r="BW117">
        <f>[5]DATA!BW117</f>
        <v>0</v>
      </c>
      <c r="BX117">
        <f>[5]DATA!BX117</f>
        <v>0</v>
      </c>
    </row>
    <row r="118" spans="1:76">
      <c r="A118" s="287" t="s">
        <v>949</v>
      </c>
      <c r="B118">
        <f>[5]DATA!B118</f>
        <v>83683</v>
      </c>
      <c r="C118">
        <f>[5]DATA!C118</f>
        <v>95983</v>
      </c>
      <c r="D118">
        <f>[5]DATA!D118</f>
        <v>84022</v>
      </c>
      <c r="E118">
        <f>[5]DATA!E118</f>
        <v>110515</v>
      </c>
      <c r="F118">
        <f>[5]DATA!F118</f>
        <v>120537</v>
      </c>
      <c r="G118">
        <f>[5]DATA!G118</f>
        <v>118073</v>
      </c>
      <c r="H118">
        <f>[5]DATA!H118</f>
        <v>89633</v>
      </c>
      <c r="I118">
        <f>[5]DATA!I118</f>
        <v>84111</v>
      </c>
      <c r="J118">
        <f>[5]DATA!J118</f>
        <v>111674</v>
      </c>
      <c r="K118">
        <f>[5]DATA!K118</f>
        <v>99038</v>
      </c>
      <c r="L118">
        <f>[5]DATA!L118</f>
        <v>95813</v>
      </c>
      <c r="M118">
        <f>[5]DATA!M118</f>
        <v>72540</v>
      </c>
      <c r="N118">
        <f>[5]DATA!N118</f>
        <v>91478</v>
      </c>
      <c r="O118">
        <f>[5]DATA!O118</f>
        <v>123263</v>
      </c>
      <c r="P118">
        <f>[5]DATA!P118</f>
        <v>153553</v>
      </c>
      <c r="Q118">
        <f>[5]DATA!Q118</f>
        <v>136450</v>
      </c>
      <c r="R118">
        <f>[5]DATA!R118</f>
        <v>104313</v>
      </c>
      <c r="S118">
        <f>[5]DATA!S118</f>
        <v>106005</v>
      </c>
      <c r="T118">
        <f>[5]DATA!T118</f>
        <v>112527</v>
      </c>
      <c r="U118">
        <f>[5]DATA!U118</f>
        <v>113417</v>
      </c>
      <c r="V118" s="288">
        <f>[5]DATA!V118</f>
        <v>112142</v>
      </c>
      <c r="W118" s="288">
        <f>[5]DATA!W118</f>
        <v>114091</v>
      </c>
      <c r="X118" s="288">
        <f>[5]DATA!X118</f>
        <v>113750</v>
      </c>
      <c r="Y118" s="288">
        <f>[5]DATA!Y118</f>
        <v>117183</v>
      </c>
      <c r="Z118" s="288">
        <f>[5]DATA!Z118</f>
        <v>130365</v>
      </c>
      <c r="AA118" s="288">
        <f>[5]DATA!AA118</f>
        <v>120167</v>
      </c>
      <c r="AB118" s="288">
        <f>[5]DATA!AB118</f>
        <v>122181</v>
      </c>
      <c r="AC118" s="288">
        <f>[5]DATA!AC118</f>
        <v>119105</v>
      </c>
      <c r="AD118" s="288">
        <f>[5]DATA!AD118</f>
        <v>110995</v>
      </c>
      <c r="AE118" s="288">
        <f>[5]DATA!AE118</f>
        <v>112918</v>
      </c>
      <c r="AF118" s="288">
        <f>[5]DATA!AF118</f>
        <v>112684</v>
      </c>
      <c r="AG118" s="288">
        <f>[5]DATA!AG118</f>
        <v>104815</v>
      </c>
      <c r="AH118">
        <f>[5]DATA!AH118</f>
        <v>100741</v>
      </c>
      <c r="AI118">
        <f>[5]DATA!AI118</f>
        <v>83049</v>
      </c>
      <c r="AJ118">
        <f>[5]DATA!AJ118</f>
        <v>107049</v>
      </c>
      <c r="AK118">
        <f>[5]DATA!AK118</f>
        <v>115129</v>
      </c>
      <c r="AL118">
        <f>[5]DATA!AL118</f>
        <v>124750</v>
      </c>
      <c r="AM118">
        <f>[5]DATA!AM118</f>
        <v>124310</v>
      </c>
      <c r="AN118">
        <f>[5]DATA!AN118</f>
        <v>125354</v>
      </c>
      <c r="AO118">
        <f>[5]DATA!AO118</f>
        <v>126051</v>
      </c>
      <c r="AP118">
        <f>[5]DATA!AP118</f>
        <v>134321</v>
      </c>
      <c r="AQ118">
        <f>[5]DATA!AQ118</f>
        <v>129152</v>
      </c>
      <c r="AR118">
        <f>[5]DATA!AR118</f>
        <v>131631</v>
      </c>
      <c r="AS118">
        <f>[5]DATA!AS118</f>
        <v>143506</v>
      </c>
      <c r="AT118">
        <f>[5]DATA!AT118</f>
        <v>146483</v>
      </c>
      <c r="AU118">
        <f>[5]DATA!AU118</f>
        <v>149962</v>
      </c>
      <c r="AV118">
        <f>[5]DATA!AV118</f>
        <v>137160</v>
      </c>
      <c r="AW118">
        <f>[5]DATA!AW118</f>
        <v>140285</v>
      </c>
      <c r="AX118">
        <f>[5]DATA!AX118</f>
        <v>162189</v>
      </c>
      <c r="AY118">
        <f>[5]DATA!AY118</f>
        <v>157698</v>
      </c>
      <c r="AZ118">
        <f>[5]DATA!AZ118</f>
        <v>149558</v>
      </c>
      <c r="BA118">
        <f>[5]DATA!BA118</f>
        <v>144421</v>
      </c>
      <c r="BB118">
        <f>[5]DATA!BB118</f>
        <v>144125</v>
      </c>
      <c r="BC118">
        <f>[5]DATA!BC118</f>
        <v>146065</v>
      </c>
      <c r="BD118">
        <f>[5]DATA!BD118</f>
        <v>146008</v>
      </c>
      <c r="BE118">
        <f>[5]DATA!BE118</f>
        <v>134711</v>
      </c>
      <c r="BF118">
        <f>[5]DATA!BF118</f>
        <v>136909</v>
      </c>
      <c r="BG118">
        <f>[5]DATA!BG118</f>
        <v>136147</v>
      </c>
      <c r="BH118">
        <f>[5]DATA!BH118</f>
        <v>136657</v>
      </c>
      <c r="BI118">
        <f>[5]DATA!BI118</f>
        <v>137053</v>
      </c>
      <c r="BJ118">
        <f>[5]DATA!BJ118</f>
        <v>134171</v>
      </c>
      <c r="BK118">
        <f>[5]DATA!BK118</f>
        <v>179913</v>
      </c>
      <c r="BL118">
        <f>[5]DATA!BL118</f>
        <v>0</v>
      </c>
      <c r="BM118">
        <f>[5]DATA!BM118</f>
        <v>0</v>
      </c>
      <c r="BN118">
        <f>[5]DATA!BN118</f>
        <v>0</v>
      </c>
      <c r="BO118">
        <f>[5]DATA!BO118</f>
        <v>0</v>
      </c>
      <c r="BP118">
        <f>[5]DATA!BP118</f>
        <v>0</v>
      </c>
      <c r="BQ118">
        <f>[5]DATA!BQ118</f>
        <v>0</v>
      </c>
      <c r="BR118">
        <f>[5]DATA!BR118</f>
        <v>0</v>
      </c>
      <c r="BS118">
        <f>[5]DATA!BS118</f>
        <v>0</v>
      </c>
      <c r="BT118">
        <f>[5]DATA!BT118</f>
        <v>0</v>
      </c>
      <c r="BU118">
        <f>[5]DATA!BU118</f>
        <v>0</v>
      </c>
      <c r="BV118">
        <f>[5]DATA!BV118</f>
        <v>0</v>
      </c>
      <c r="BW118">
        <f>[5]DATA!BW118</f>
        <v>0</v>
      </c>
      <c r="BX118">
        <f>[5]DATA!BX118</f>
        <v>0</v>
      </c>
    </row>
    <row r="119" spans="1:76">
      <c r="A119" s="287" t="s">
        <v>950</v>
      </c>
      <c r="B119">
        <f>[5]DATA!B119</f>
        <v>83683</v>
      </c>
      <c r="C119">
        <f>[5]DATA!C119</f>
        <v>81378</v>
      </c>
      <c r="D119">
        <f>[5]DATA!D119</f>
        <v>75128</v>
      </c>
      <c r="E119">
        <f>[5]DATA!E119</f>
        <v>65583</v>
      </c>
      <c r="F119">
        <f>[5]DATA!F119</f>
        <v>72487</v>
      </c>
      <c r="G119">
        <f>[5]DATA!G119</f>
        <v>92155</v>
      </c>
      <c r="H119">
        <f>[5]DATA!H119</f>
        <v>102344</v>
      </c>
      <c r="I119">
        <f>[5]DATA!I119</f>
        <v>76298</v>
      </c>
      <c r="J119">
        <f>[5]DATA!J119</f>
        <v>79539</v>
      </c>
      <c r="K119">
        <f>[5]DATA!K119</f>
        <v>110487</v>
      </c>
      <c r="L119">
        <f>[5]DATA!L119</f>
        <v>105273</v>
      </c>
      <c r="M119">
        <f>[5]DATA!M119</f>
        <v>86113</v>
      </c>
      <c r="N119">
        <f>[5]DATA!N119</f>
        <v>86591</v>
      </c>
      <c r="O119">
        <f>[5]DATA!O119</f>
        <v>88272</v>
      </c>
      <c r="P119">
        <f>[5]DATA!P119</f>
        <v>115106</v>
      </c>
      <c r="Q119">
        <f>[5]DATA!Q119</f>
        <v>115352</v>
      </c>
      <c r="R119">
        <f>[5]DATA!R119</f>
        <v>97190</v>
      </c>
      <c r="S119">
        <f>[5]DATA!S119</f>
        <v>100078</v>
      </c>
      <c r="T119">
        <f>[5]DATA!T119</f>
        <v>98949</v>
      </c>
      <c r="U119">
        <f>[5]DATA!U119</f>
        <v>102860</v>
      </c>
      <c r="V119" s="288">
        <f>[5]DATA!V119</f>
        <v>105528</v>
      </c>
      <c r="W119" s="288">
        <f>[5]DATA!W119</f>
        <v>107233</v>
      </c>
      <c r="X119" s="288">
        <f>[5]DATA!X119</f>
        <v>112693</v>
      </c>
      <c r="Y119" s="288">
        <f>[5]DATA!Y119</f>
        <v>110604</v>
      </c>
      <c r="Z119" s="288">
        <f>[5]DATA!Z119</f>
        <v>112840</v>
      </c>
      <c r="AA119" s="288">
        <f>[5]DATA!AA119</f>
        <v>122758</v>
      </c>
      <c r="AB119" s="288">
        <f>[5]DATA!AB119</f>
        <v>112490</v>
      </c>
      <c r="AC119" s="288">
        <f>[5]DATA!AC119</f>
        <v>123766</v>
      </c>
      <c r="AD119" s="288">
        <f>[5]DATA!AD119</f>
        <v>126967</v>
      </c>
      <c r="AE119" s="288">
        <f>[5]DATA!AE119</f>
        <v>128488</v>
      </c>
      <c r="AF119" s="288">
        <f>[5]DATA!AF119</f>
        <v>133325</v>
      </c>
      <c r="AG119" s="288">
        <f>[5]DATA!AG119</f>
        <v>133691</v>
      </c>
      <c r="AH119">
        <f>[5]DATA!AH119</f>
        <v>142098</v>
      </c>
      <c r="AI119">
        <f>[5]DATA!AI119</f>
        <v>165542</v>
      </c>
      <c r="AJ119">
        <f>[5]DATA!AJ119</f>
        <v>130012</v>
      </c>
      <c r="AK119">
        <f>[5]DATA!AK119</f>
        <v>142707</v>
      </c>
      <c r="AL119">
        <f>[5]DATA!AL119</f>
        <v>130597</v>
      </c>
      <c r="AM119">
        <f>[5]DATA!AM119</f>
        <v>134312</v>
      </c>
      <c r="AN119">
        <f>[5]DATA!AN119</f>
        <v>136605</v>
      </c>
      <c r="AO119">
        <f>[5]DATA!AO119</f>
        <v>136862</v>
      </c>
      <c r="AP119">
        <f>[5]DATA!AP119</f>
        <v>132658</v>
      </c>
      <c r="AQ119">
        <f>[5]DATA!AQ119</f>
        <v>136809</v>
      </c>
      <c r="AR119">
        <f>[5]DATA!AR119</f>
        <v>137107</v>
      </c>
      <c r="AS119">
        <f>[5]DATA!AS119</f>
        <v>128857</v>
      </c>
      <c r="AT119">
        <f>[5]DATA!AT119</f>
        <v>129001</v>
      </c>
      <c r="AU119">
        <f>[5]DATA!AU119</f>
        <v>131960</v>
      </c>
      <c r="AV119">
        <f>[5]DATA!AV119</f>
        <v>139620</v>
      </c>
      <c r="AW119">
        <f>[5]DATA!AW119</f>
        <v>137922</v>
      </c>
      <c r="AX119">
        <f>[5]DATA!AX119</f>
        <v>122694</v>
      </c>
      <c r="AY119">
        <f>[5]DATA!AY119</f>
        <v>124962</v>
      </c>
      <c r="AZ119">
        <f>[5]DATA!AZ119</f>
        <v>129104</v>
      </c>
      <c r="BA119">
        <f>[5]DATA!BA119</f>
        <v>134170</v>
      </c>
      <c r="BB119">
        <f>[5]DATA!BB119</f>
        <v>133086</v>
      </c>
      <c r="BC119">
        <f>[5]DATA!BC119</f>
        <v>134425</v>
      </c>
      <c r="BD119">
        <f>[5]DATA!BD119</f>
        <v>134162</v>
      </c>
      <c r="BE119">
        <f>[5]DATA!BE119</f>
        <v>134829</v>
      </c>
      <c r="BF119">
        <f>[5]DATA!BF119</f>
        <v>136976</v>
      </c>
      <c r="BG119">
        <f>[5]DATA!BG119</f>
        <v>136171</v>
      </c>
      <c r="BH119">
        <f>[5]DATA!BH119</f>
        <v>136657</v>
      </c>
      <c r="BI119">
        <f>[5]DATA!BI119</f>
        <v>137053</v>
      </c>
      <c r="BJ119">
        <f>[5]DATA!BJ119</f>
        <v>139932</v>
      </c>
      <c r="BK119">
        <f>[5]DATA!BK119</f>
        <v>124334</v>
      </c>
      <c r="BL119">
        <f>[5]DATA!BL119</f>
        <v>0</v>
      </c>
      <c r="BM119">
        <f>[5]DATA!BM119</f>
        <v>0</v>
      </c>
      <c r="BN119">
        <f>[5]DATA!BN119</f>
        <v>0</v>
      </c>
      <c r="BO119">
        <f>[5]DATA!BO119</f>
        <v>0</v>
      </c>
      <c r="BP119">
        <f>[5]DATA!BP119</f>
        <v>0</v>
      </c>
      <c r="BQ119">
        <f>[5]DATA!BQ119</f>
        <v>0</v>
      </c>
      <c r="BR119">
        <f>[5]DATA!BR119</f>
        <v>0</v>
      </c>
      <c r="BS119">
        <f>[5]DATA!BS119</f>
        <v>0</v>
      </c>
      <c r="BT119">
        <f>[5]DATA!BT119</f>
        <v>0</v>
      </c>
      <c r="BU119">
        <f>[5]DATA!BU119</f>
        <v>0</v>
      </c>
      <c r="BV119">
        <f>[5]DATA!BV119</f>
        <v>0</v>
      </c>
      <c r="BW119">
        <f>[5]DATA!BW119</f>
        <v>0</v>
      </c>
      <c r="BX119">
        <f>[5]DATA!BX119</f>
        <v>0</v>
      </c>
    </row>
    <row r="120" spans="1:76">
      <c r="A120" s="287" t="s">
        <v>951</v>
      </c>
      <c r="B120">
        <f>[5]DATA!B120</f>
        <v>83683</v>
      </c>
      <c r="C120">
        <f>[5]DATA!C120</f>
        <v>95983</v>
      </c>
      <c r="D120">
        <f>[5]DATA!D120</f>
        <v>99676</v>
      </c>
      <c r="E120">
        <f>[5]DATA!E120</f>
        <v>93710</v>
      </c>
      <c r="F120">
        <f>[5]DATA!F120</f>
        <v>94676</v>
      </c>
      <c r="G120">
        <f>[5]DATA!G120</f>
        <v>107043</v>
      </c>
      <c r="H120">
        <f>[5]DATA!H120</f>
        <v>115509</v>
      </c>
      <c r="I120">
        <f>[5]DATA!I120</f>
        <v>112887</v>
      </c>
      <c r="J120">
        <f>[5]DATA!J120</f>
        <v>82000</v>
      </c>
      <c r="K120">
        <f>[5]DATA!K120</f>
        <v>92031</v>
      </c>
      <c r="L120">
        <f>[5]DATA!L120</f>
        <v>144324</v>
      </c>
      <c r="M120">
        <f>[5]DATA!M120</f>
        <v>144524</v>
      </c>
      <c r="N120">
        <f>[5]DATA!N120</f>
        <v>122033</v>
      </c>
      <c r="O120">
        <f>[5]DATA!O120</f>
        <v>118131</v>
      </c>
      <c r="P120">
        <f>[5]DATA!P120</f>
        <v>121441</v>
      </c>
      <c r="Q120">
        <f>[5]DATA!Q120</f>
        <v>151328</v>
      </c>
      <c r="R120">
        <f>[5]DATA!R120</f>
        <v>130642</v>
      </c>
      <c r="S120">
        <f>[5]DATA!S120</f>
        <v>124610</v>
      </c>
      <c r="T120">
        <f>[5]DATA!T120</f>
        <v>108839</v>
      </c>
      <c r="U120">
        <f>[5]DATA!U120</f>
        <v>108365</v>
      </c>
      <c r="V120" s="288">
        <f>[5]DATA!V120</f>
        <v>108549</v>
      </c>
      <c r="W120" s="288">
        <f>[5]DATA!W120</f>
        <v>108890</v>
      </c>
      <c r="X120" s="288">
        <f>[5]DATA!X120</f>
        <v>104073</v>
      </c>
      <c r="Y120" s="288">
        <f>[5]DATA!Y120</f>
        <v>99147</v>
      </c>
      <c r="Z120" s="288">
        <f>[5]DATA!Z120</f>
        <v>99897</v>
      </c>
      <c r="AA120" s="288">
        <f>[5]DATA!AA120</f>
        <v>108049</v>
      </c>
      <c r="AB120" s="288">
        <f>[5]DATA!AB120</f>
        <v>140686</v>
      </c>
      <c r="AC120" s="288">
        <f>[5]DATA!AC120</f>
        <v>155101</v>
      </c>
      <c r="AD120" s="288">
        <f>[5]DATA!AD120</f>
        <v>147777</v>
      </c>
      <c r="AE120" s="288">
        <f>[5]DATA!AE120</f>
        <v>151932</v>
      </c>
      <c r="AF120" s="288">
        <f>[5]DATA!AF120</f>
        <v>147504</v>
      </c>
      <c r="AG120" s="288">
        <f>[5]DATA!AG120</f>
        <v>143665</v>
      </c>
      <c r="AH120">
        <f>[5]DATA!AH120</f>
        <v>143816</v>
      </c>
      <c r="AI120">
        <f>[5]DATA!AI120</f>
        <v>102454</v>
      </c>
      <c r="AJ120">
        <f>[5]DATA!AJ120</f>
        <v>115818</v>
      </c>
      <c r="AK120">
        <f>[5]DATA!AK120</f>
        <v>119903</v>
      </c>
      <c r="AL120">
        <f>[5]DATA!AL120</f>
        <v>127493</v>
      </c>
      <c r="AM120">
        <f>[5]DATA!AM120</f>
        <v>125902</v>
      </c>
      <c r="AN120">
        <f>[5]DATA!AN120</f>
        <v>126307</v>
      </c>
      <c r="AO120">
        <f>[5]DATA!AO120</f>
        <v>126630</v>
      </c>
      <c r="AP120">
        <f>[5]DATA!AP120</f>
        <v>134699</v>
      </c>
      <c r="AQ120">
        <f>[5]DATA!AQ120</f>
        <v>129376</v>
      </c>
      <c r="AR120">
        <f>[5]DATA!AR120</f>
        <v>131775</v>
      </c>
      <c r="AS120">
        <f>[5]DATA!AS120</f>
        <v>132850</v>
      </c>
      <c r="AT120">
        <f>[5]DATA!AT120</f>
        <v>142430</v>
      </c>
      <c r="AU120">
        <f>[5]DATA!AU120</f>
        <v>145868</v>
      </c>
      <c r="AV120">
        <f>[5]DATA!AV120</f>
        <v>137191</v>
      </c>
      <c r="AW120">
        <f>[5]DATA!AW120</f>
        <v>140308</v>
      </c>
      <c r="AX120">
        <f>[5]DATA!AX120</f>
        <v>162207</v>
      </c>
      <c r="AY120">
        <f>[5]DATA!AY120</f>
        <v>157711</v>
      </c>
      <c r="AZ120">
        <f>[5]DATA!AZ120</f>
        <v>149568</v>
      </c>
      <c r="BA120">
        <f>[5]DATA!BA120</f>
        <v>144429</v>
      </c>
      <c r="BB120">
        <f>[5]DATA!BB120</f>
        <v>144131</v>
      </c>
      <c r="BC120">
        <f>[5]DATA!BC120</f>
        <v>146070</v>
      </c>
      <c r="BD120">
        <f>[5]DATA!BD120</f>
        <v>146012</v>
      </c>
      <c r="BE120">
        <f>[5]DATA!BE120</f>
        <v>134714</v>
      </c>
      <c r="BF120">
        <f>[5]DATA!BF120</f>
        <v>136911</v>
      </c>
      <c r="BG120">
        <f>[5]DATA!BG120</f>
        <v>136147</v>
      </c>
      <c r="BH120">
        <f>[5]DATA!BH120</f>
        <v>136657</v>
      </c>
      <c r="BI120">
        <f>[5]DATA!BI120</f>
        <v>137053</v>
      </c>
      <c r="BJ120">
        <f>[5]DATA!BJ120</f>
        <v>139932</v>
      </c>
      <c r="BK120">
        <f>[5]DATA!BK120</f>
        <v>116975</v>
      </c>
      <c r="BL120">
        <f>[5]DATA!BL120</f>
        <v>0</v>
      </c>
      <c r="BM120">
        <f>[5]DATA!BM120</f>
        <v>0</v>
      </c>
      <c r="BN120">
        <f>[5]DATA!BN120</f>
        <v>0</v>
      </c>
      <c r="BO120">
        <f>[5]DATA!BO120</f>
        <v>0</v>
      </c>
      <c r="BP120">
        <f>[5]DATA!BP120</f>
        <v>0</v>
      </c>
      <c r="BQ120">
        <f>[5]DATA!BQ120</f>
        <v>0</v>
      </c>
      <c r="BR120">
        <f>[5]DATA!BR120</f>
        <v>0</v>
      </c>
      <c r="BS120">
        <f>[5]DATA!BS120</f>
        <v>0</v>
      </c>
      <c r="BT120">
        <f>[5]DATA!BT120</f>
        <v>0</v>
      </c>
      <c r="BU120">
        <f>[5]DATA!BU120</f>
        <v>0</v>
      </c>
      <c r="BV120">
        <f>[5]DATA!BV120</f>
        <v>0</v>
      </c>
      <c r="BW120">
        <f>[5]DATA!BW120</f>
        <v>0</v>
      </c>
      <c r="BX120">
        <f>[5]DATA!BX120</f>
        <v>0</v>
      </c>
    </row>
    <row r="121" spans="1:76">
      <c r="A121" s="287" t="s">
        <v>952</v>
      </c>
      <c r="B121">
        <f>[5]DATA!B121</f>
        <v>83683</v>
      </c>
      <c r="C121">
        <f>[5]DATA!C121</f>
        <v>81378</v>
      </c>
      <c r="D121">
        <f>[5]DATA!D121</f>
        <v>86686</v>
      </c>
      <c r="E121">
        <f>[5]DATA!E121</f>
        <v>73603</v>
      </c>
      <c r="F121">
        <f>[5]DATA!F121</f>
        <v>66750</v>
      </c>
      <c r="G121">
        <f>[5]DATA!G121</f>
        <v>68114</v>
      </c>
      <c r="H121">
        <f>[5]DATA!H121</f>
        <v>92626</v>
      </c>
      <c r="I121">
        <f>[5]DATA!I121</f>
        <v>103227</v>
      </c>
      <c r="J121">
        <f>[5]DATA!J121</f>
        <v>107612</v>
      </c>
      <c r="K121">
        <f>[5]DATA!K121</f>
        <v>85236</v>
      </c>
      <c r="L121">
        <f>[5]DATA!L121</f>
        <v>98108</v>
      </c>
      <c r="M121">
        <f>[5]DATA!M121</f>
        <v>122321</v>
      </c>
      <c r="N121">
        <f>[5]DATA!N121</f>
        <v>118619</v>
      </c>
      <c r="O121">
        <f>[5]DATA!O121</f>
        <v>87959</v>
      </c>
      <c r="P121">
        <f>[5]DATA!P121</f>
        <v>91187</v>
      </c>
      <c r="Q121">
        <f>[5]DATA!Q121</f>
        <v>95201</v>
      </c>
      <c r="R121">
        <f>[5]DATA!R121</f>
        <v>119806</v>
      </c>
      <c r="S121">
        <f>[5]DATA!S121</f>
        <v>113407</v>
      </c>
      <c r="T121">
        <f>[5]DATA!T121</f>
        <v>119562</v>
      </c>
      <c r="U121">
        <f>[5]DATA!U121</f>
        <v>112714</v>
      </c>
      <c r="V121" s="288">
        <f>[5]DATA!V121</f>
        <v>105822</v>
      </c>
      <c r="W121" s="288">
        <f>[5]DATA!W121</f>
        <v>103311</v>
      </c>
      <c r="X121" s="288">
        <f>[5]DATA!X121</f>
        <v>119735</v>
      </c>
      <c r="Y121" s="288">
        <f>[5]DATA!Y121</f>
        <v>122399</v>
      </c>
      <c r="Z121" s="288">
        <f>[5]DATA!Z121</f>
        <v>129601</v>
      </c>
      <c r="AA121" s="288">
        <f>[5]DATA!AA121</f>
        <v>120629</v>
      </c>
      <c r="AB121" s="288">
        <f>[5]DATA!AB121</f>
        <v>111113</v>
      </c>
      <c r="AC121" s="288">
        <f>[5]DATA!AC121</f>
        <v>102113</v>
      </c>
      <c r="AD121" s="288">
        <f>[5]DATA!AD121</f>
        <v>107971</v>
      </c>
      <c r="AE121" s="288">
        <f>[5]DATA!AE121</f>
        <v>96434</v>
      </c>
      <c r="AF121" s="288">
        <f>[5]DATA!AF121</f>
        <v>97004</v>
      </c>
      <c r="AG121" s="288">
        <f>[5]DATA!AG121</f>
        <v>107203</v>
      </c>
      <c r="AH121">
        <f>[5]DATA!AH121</f>
        <v>113359</v>
      </c>
      <c r="AI121">
        <f>[5]DATA!AI121</f>
        <v>140310</v>
      </c>
      <c r="AJ121">
        <f>[5]DATA!AJ121</f>
        <v>135012</v>
      </c>
      <c r="AK121">
        <f>[5]DATA!AK121</f>
        <v>136410</v>
      </c>
      <c r="AL121">
        <f>[5]DATA!AL121</f>
        <v>127363</v>
      </c>
      <c r="AM121">
        <f>[5]DATA!AM121</f>
        <v>127689</v>
      </c>
      <c r="AN121">
        <f>[5]DATA!AN121</f>
        <v>131791</v>
      </c>
      <c r="AO121">
        <f>[5]DATA!AO121</f>
        <v>133204</v>
      </c>
      <c r="AP121">
        <f>[5]DATA!AP121</f>
        <v>129929</v>
      </c>
      <c r="AQ121">
        <f>[5]DATA!AQ121</f>
        <v>134626</v>
      </c>
      <c r="AR121">
        <f>[5]DATA!AR121</f>
        <v>135399</v>
      </c>
      <c r="AS121">
        <f>[5]DATA!AS121</f>
        <v>127597</v>
      </c>
      <c r="AT121">
        <f>[5]DATA!AT121</f>
        <v>128008</v>
      </c>
      <c r="AU121">
        <f>[5]DATA!AU121</f>
        <v>131157</v>
      </c>
      <c r="AV121">
        <f>[5]DATA!AV121</f>
        <v>138948</v>
      </c>
      <c r="AW121">
        <f>[5]DATA!AW121</f>
        <v>137395</v>
      </c>
      <c r="AX121">
        <f>[5]DATA!AX121</f>
        <v>122322</v>
      </c>
      <c r="AY121">
        <f>[5]DATA!AY121</f>
        <v>124642</v>
      </c>
      <c r="AZ121">
        <f>[5]DATA!AZ121</f>
        <v>128827</v>
      </c>
      <c r="BA121">
        <f>[5]DATA!BA121</f>
        <v>133935</v>
      </c>
      <c r="BB121">
        <f>[5]DATA!BB121</f>
        <v>132893</v>
      </c>
      <c r="BC121">
        <f>[5]DATA!BC121</f>
        <v>134272</v>
      </c>
      <c r="BD121">
        <f>[5]DATA!BD121</f>
        <v>134041</v>
      </c>
      <c r="BE121">
        <f>[5]DATA!BE121</f>
        <v>134733</v>
      </c>
      <c r="BF121">
        <f>[5]DATA!BF121</f>
        <v>136899</v>
      </c>
      <c r="BG121">
        <f>[5]DATA!BG121</f>
        <v>136171</v>
      </c>
      <c r="BH121">
        <f>[5]DATA!BH121</f>
        <v>136657</v>
      </c>
      <c r="BI121">
        <f>[5]DATA!BI121</f>
        <v>137053</v>
      </c>
      <c r="BJ121">
        <f>[5]DATA!BJ121</f>
        <v>139932</v>
      </c>
      <c r="BK121">
        <f>[5]DATA!BK121</f>
        <v>141885</v>
      </c>
      <c r="BL121">
        <f>[5]DATA!BL121</f>
        <v>0</v>
      </c>
      <c r="BM121">
        <f>[5]DATA!BM121</f>
        <v>0</v>
      </c>
      <c r="BN121">
        <f>[5]DATA!BN121</f>
        <v>0</v>
      </c>
      <c r="BO121">
        <f>[5]DATA!BO121</f>
        <v>0</v>
      </c>
      <c r="BP121">
        <f>[5]DATA!BP121</f>
        <v>0</v>
      </c>
      <c r="BQ121">
        <f>[5]DATA!BQ121</f>
        <v>0</v>
      </c>
      <c r="BR121">
        <f>[5]DATA!BR121</f>
        <v>0</v>
      </c>
      <c r="BS121">
        <f>[5]DATA!BS121</f>
        <v>0</v>
      </c>
      <c r="BT121">
        <f>[5]DATA!BT121</f>
        <v>0</v>
      </c>
      <c r="BU121">
        <f>[5]DATA!BU121</f>
        <v>0</v>
      </c>
      <c r="BV121">
        <f>[5]DATA!BV121</f>
        <v>0</v>
      </c>
      <c r="BW121">
        <f>[5]DATA!BW121</f>
        <v>0</v>
      </c>
      <c r="BX121">
        <f>[5]DATA!BX121</f>
        <v>0</v>
      </c>
    </row>
    <row r="122" spans="1:76">
      <c r="A122" s="287" t="s">
        <v>953</v>
      </c>
      <c r="B122">
        <f>[5]DATA!B122</f>
        <v>0</v>
      </c>
      <c r="C122">
        <f>[5]DATA!C122</f>
        <v>0</v>
      </c>
      <c r="D122">
        <f>[5]DATA!D122</f>
        <v>0</v>
      </c>
      <c r="E122">
        <f>[5]DATA!E122</f>
        <v>0</v>
      </c>
      <c r="F122">
        <f>[5]DATA!F122</f>
        <v>0</v>
      </c>
      <c r="G122">
        <f>[5]DATA!G122</f>
        <v>0</v>
      </c>
      <c r="H122">
        <f>[5]DATA!H122</f>
        <v>0</v>
      </c>
      <c r="I122">
        <f>[5]DATA!I122</f>
        <v>0</v>
      </c>
      <c r="J122">
        <f>[5]DATA!J122</f>
        <v>0</v>
      </c>
      <c r="K122">
        <f>[5]DATA!K122</f>
        <v>0</v>
      </c>
      <c r="L122">
        <f>[5]DATA!L122</f>
        <v>0</v>
      </c>
      <c r="M122">
        <f>[5]DATA!M122</f>
        <v>0</v>
      </c>
      <c r="N122">
        <f>[5]DATA!N122</f>
        <v>0</v>
      </c>
      <c r="O122">
        <f>[5]DATA!O122</f>
        <v>0</v>
      </c>
      <c r="P122">
        <f>[5]DATA!P122</f>
        <v>0</v>
      </c>
      <c r="Q122">
        <f>[5]DATA!Q122</f>
        <v>0</v>
      </c>
      <c r="R122">
        <f>[5]DATA!R122</f>
        <v>0</v>
      </c>
      <c r="S122">
        <f>[5]DATA!S122</f>
        <v>0</v>
      </c>
      <c r="T122">
        <f>[5]DATA!T122</f>
        <v>0</v>
      </c>
      <c r="U122">
        <f>[5]DATA!U122</f>
        <v>0</v>
      </c>
      <c r="V122" s="288">
        <f>[5]DATA!V122</f>
        <v>0</v>
      </c>
      <c r="W122" s="288">
        <f>[5]DATA!W122</f>
        <v>0</v>
      </c>
      <c r="X122" s="288">
        <f>[5]DATA!X122</f>
        <v>0</v>
      </c>
      <c r="Y122" s="288">
        <f>[5]DATA!Y122</f>
        <v>0</v>
      </c>
      <c r="Z122" s="288">
        <f>[5]DATA!Z122</f>
        <v>0</v>
      </c>
      <c r="AA122" s="288">
        <f>[5]DATA!AA122</f>
        <v>0</v>
      </c>
      <c r="AB122" s="288">
        <f>[5]DATA!AB122</f>
        <v>0</v>
      </c>
      <c r="AC122" s="288">
        <f>[5]DATA!AC122</f>
        <v>0</v>
      </c>
      <c r="AD122" s="288">
        <f>[5]DATA!AD122</f>
        <v>0</v>
      </c>
      <c r="AE122" s="288">
        <f>[5]DATA!AE122</f>
        <v>0</v>
      </c>
      <c r="AF122" s="288">
        <f>[5]DATA!AF122</f>
        <v>0</v>
      </c>
      <c r="AG122" s="288">
        <f>[5]DATA!AG122</f>
        <v>0</v>
      </c>
      <c r="AH122">
        <f>[5]DATA!AH122</f>
        <v>0</v>
      </c>
      <c r="AI122">
        <f>[5]DATA!AI122</f>
        <v>0</v>
      </c>
      <c r="AJ122">
        <f>[5]DATA!AJ122</f>
        <v>0</v>
      </c>
      <c r="AK122">
        <f>[5]DATA!AK122</f>
        <v>0</v>
      </c>
      <c r="AL122">
        <f>[5]DATA!AL122</f>
        <v>0</v>
      </c>
      <c r="AM122">
        <f>[5]DATA!AM122</f>
        <v>0</v>
      </c>
      <c r="AN122">
        <f>[5]DATA!AN122</f>
        <v>0</v>
      </c>
      <c r="AO122">
        <f>[5]DATA!AO122</f>
        <v>0</v>
      </c>
      <c r="AP122">
        <f>[5]DATA!AP122</f>
        <v>0</v>
      </c>
      <c r="AQ122">
        <f>[5]DATA!AQ122</f>
        <v>0</v>
      </c>
      <c r="AR122">
        <f>[5]DATA!AR122</f>
        <v>0</v>
      </c>
      <c r="AS122">
        <f>[5]DATA!AS122</f>
        <v>0</v>
      </c>
      <c r="AT122">
        <f>[5]DATA!AT122</f>
        <v>0</v>
      </c>
      <c r="AU122">
        <f>[5]DATA!AU122</f>
        <v>0</v>
      </c>
      <c r="AV122">
        <f>[5]DATA!AV122</f>
        <v>0</v>
      </c>
      <c r="AW122">
        <f>[5]DATA!AW122</f>
        <v>0</v>
      </c>
      <c r="AX122">
        <f>[5]DATA!AX122</f>
        <v>0</v>
      </c>
      <c r="AY122">
        <f>[5]DATA!AY122</f>
        <v>0</v>
      </c>
      <c r="AZ122">
        <f>[5]DATA!AZ122</f>
        <v>0</v>
      </c>
      <c r="BA122">
        <f>[5]DATA!BA122</f>
        <v>0</v>
      </c>
      <c r="BB122">
        <f>[5]DATA!BB122</f>
        <v>0</v>
      </c>
      <c r="BC122">
        <f>[5]DATA!BC122</f>
        <v>0</v>
      </c>
      <c r="BD122">
        <f>[5]DATA!BD122</f>
        <v>0</v>
      </c>
      <c r="BE122">
        <f>[5]DATA!BE122</f>
        <v>0</v>
      </c>
      <c r="BF122">
        <f>[5]DATA!BF122</f>
        <v>0</v>
      </c>
      <c r="BG122">
        <f>[5]DATA!BG122</f>
        <v>0</v>
      </c>
      <c r="BH122">
        <f>[5]DATA!BH122</f>
        <v>0</v>
      </c>
      <c r="BI122">
        <f>[5]DATA!BI122</f>
        <v>0</v>
      </c>
      <c r="BJ122">
        <f>[5]DATA!BJ122</f>
        <v>0</v>
      </c>
      <c r="BK122">
        <f>[5]DATA!BK122</f>
        <v>0</v>
      </c>
      <c r="BL122">
        <f>[5]DATA!BL122</f>
        <v>0</v>
      </c>
      <c r="BM122">
        <f>[5]DATA!BM122</f>
        <v>0</v>
      </c>
      <c r="BN122">
        <f>[5]DATA!BN122</f>
        <v>0</v>
      </c>
      <c r="BO122">
        <f>[5]DATA!BO122</f>
        <v>0</v>
      </c>
      <c r="BP122">
        <f>[5]DATA!BP122</f>
        <v>0</v>
      </c>
      <c r="BQ122">
        <f>[5]DATA!BQ122</f>
        <v>0</v>
      </c>
      <c r="BR122">
        <f>[5]DATA!BR122</f>
        <v>0</v>
      </c>
      <c r="BS122">
        <f>[5]DATA!BS122</f>
        <v>0</v>
      </c>
      <c r="BT122">
        <f>[5]DATA!BT122</f>
        <v>0</v>
      </c>
      <c r="BU122">
        <f>[5]DATA!BU122</f>
        <v>0</v>
      </c>
      <c r="BV122">
        <f>[5]DATA!BV122</f>
        <v>0</v>
      </c>
      <c r="BW122">
        <f>[5]DATA!BW122</f>
        <v>0</v>
      </c>
      <c r="BX122">
        <f>[5]DATA!BX122</f>
        <v>0</v>
      </c>
    </row>
    <row r="123" spans="1:76">
      <c r="A123" s="287" t="s">
        <v>954</v>
      </c>
      <c r="B123">
        <f>[5]DATA!B123</f>
        <v>0</v>
      </c>
      <c r="C123">
        <f>[5]DATA!C123</f>
        <v>0</v>
      </c>
      <c r="D123">
        <f>[5]DATA!D123</f>
        <v>0</v>
      </c>
      <c r="E123">
        <f>[5]DATA!E123</f>
        <v>0</v>
      </c>
      <c r="F123">
        <f>[5]DATA!F123</f>
        <v>0</v>
      </c>
      <c r="G123">
        <f>[5]DATA!G123</f>
        <v>0</v>
      </c>
      <c r="H123">
        <f>[5]DATA!H123</f>
        <v>0</v>
      </c>
      <c r="I123">
        <f>[5]DATA!I123</f>
        <v>0</v>
      </c>
      <c r="J123">
        <f>[5]DATA!J123</f>
        <v>0</v>
      </c>
      <c r="K123">
        <f>[5]DATA!K123</f>
        <v>0</v>
      </c>
      <c r="L123">
        <f>[5]DATA!L123</f>
        <v>0</v>
      </c>
      <c r="M123">
        <f>[5]DATA!M123</f>
        <v>0</v>
      </c>
      <c r="N123">
        <f>[5]DATA!N123</f>
        <v>0</v>
      </c>
      <c r="O123">
        <f>[5]DATA!O123</f>
        <v>0</v>
      </c>
      <c r="P123">
        <f>[5]DATA!P123</f>
        <v>0</v>
      </c>
      <c r="Q123">
        <f>[5]DATA!Q123</f>
        <v>0</v>
      </c>
      <c r="R123">
        <f>[5]DATA!R123</f>
        <v>0</v>
      </c>
      <c r="S123">
        <f>[5]DATA!S123</f>
        <v>0</v>
      </c>
      <c r="T123">
        <f>[5]DATA!T123</f>
        <v>0</v>
      </c>
      <c r="U123">
        <f>[5]DATA!U123</f>
        <v>0</v>
      </c>
      <c r="V123" s="288">
        <f>[5]DATA!V123</f>
        <v>0</v>
      </c>
      <c r="W123" s="288">
        <f>[5]DATA!W123</f>
        <v>0</v>
      </c>
      <c r="X123" s="288">
        <f>[5]DATA!X123</f>
        <v>0</v>
      </c>
      <c r="Y123" s="288">
        <f>[5]DATA!Y123</f>
        <v>0</v>
      </c>
      <c r="Z123" s="288">
        <f>[5]DATA!Z123</f>
        <v>0</v>
      </c>
      <c r="AA123" s="288">
        <f>[5]DATA!AA123</f>
        <v>0</v>
      </c>
      <c r="AB123" s="288">
        <f>[5]DATA!AB123</f>
        <v>0</v>
      </c>
      <c r="AC123" s="288">
        <f>[5]DATA!AC123</f>
        <v>0</v>
      </c>
      <c r="AD123" s="288">
        <f>[5]DATA!AD123</f>
        <v>0</v>
      </c>
      <c r="AE123" s="288">
        <f>[5]DATA!AE123</f>
        <v>0</v>
      </c>
      <c r="AF123" s="288">
        <f>[5]DATA!AF123</f>
        <v>0</v>
      </c>
      <c r="AG123" s="288">
        <f>[5]DATA!AG123</f>
        <v>0</v>
      </c>
      <c r="AH123">
        <f>[5]DATA!AH123</f>
        <v>0</v>
      </c>
      <c r="AI123">
        <f>[5]DATA!AI123</f>
        <v>0</v>
      </c>
      <c r="AJ123">
        <f>[5]DATA!AJ123</f>
        <v>0</v>
      </c>
      <c r="AK123">
        <f>[5]DATA!AK123</f>
        <v>0</v>
      </c>
      <c r="AL123">
        <f>[5]DATA!AL123</f>
        <v>0</v>
      </c>
      <c r="AM123">
        <f>[5]DATA!AM123</f>
        <v>0</v>
      </c>
      <c r="AN123">
        <f>[5]DATA!AN123</f>
        <v>0</v>
      </c>
      <c r="AO123">
        <f>[5]DATA!AO123</f>
        <v>0</v>
      </c>
      <c r="AP123">
        <f>[5]DATA!AP123</f>
        <v>0</v>
      </c>
      <c r="AQ123">
        <f>[5]DATA!AQ123</f>
        <v>0</v>
      </c>
      <c r="AR123">
        <f>[5]DATA!AR123</f>
        <v>0</v>
      </c>
      <c r="AS123">
        <f>[5]DATA!AS123</f>
        <v>0</v>
      </c>
      <c r="AT123">
        <f>[5]DATA!AT123</f>
        <v>0</v>
      </c>
      <c r="AU123">
        <f>[5]DATA!AU123</f>
        <v>0</v>
      </c>
      <c r="AV123">
        <f>[5]DATA!AV123</f>
        <v>0</v>
      </c>
      <c r="AW123">
        <f>[5]DATA!AW123</f>
        <v>0</v>
      </c>
      <c r="AX123">
        <f>[5]DATA!AX123</f>
        <v>0</v>
      </c>
      <c r="AY123">
        <f>[5]DATA!AY123</f>
        <v>0</v>
      </c>
      <c r="AZ123">
        <f>[5]DATA!AZ123</f>
        <v>0</v>
      </c>
      <c r="BA123">
        <f>[5]DATA!BA123</f>
        <v>0</v>
      </c>
      <c r="BB123">
        <f>[5]DATA!BB123</f>
        <v>0</v>
      </c>
      <c r="BC123">
        <f>[5]DATA!BC123</f>
        <v>0</v>
      </c>
      <c r="BD123">
        <f>[5]DATA!BD123</f>
        <v>0</v>
      </c>
      <c r="BE123">
        <f>[5]DATA!BE123</f>
        <v>0</v>
      </c>
      <c r="BF123">
        <f>[5]DATA!BF123</f>
        <v>0</v>
      </c>
      <c r="BG123">
        <f>[5]DATA!BG123</f>
        <v>0</v>
      </c>
      <c r="BH123">
        <f>[5]DATA!BH123</f>
        <v>0</v>
      </c>
      <c r="BI123">
        <f>[5]DATA!BI123</f>
        <v>0</v>
      </c>
      <c r="BJ123">
        <f>[5]DATA!BJ123</f>
        <v>0</v>
      </c>
      <c r="BK123">
        <f>[5]DATA!BK123</f>
        <v>0</v>
      </c>
      <c r="BL123">
        <f>[5]DATA!BL123</f>
        <v>0</v>
      </c>
      <c r="BM123">
        <f>[5]DATA!BM123</f>
        <v>0</v>
      </c>
      <c r="BN123">
        <f>[5]DATA!BN123</f>
        <v>0</v>
      </c>
      <c r="BO123">
        <f>[5]DATA!BO123</f>
        <v>0</v>
      </c>
      <c r="BP123">
        <f>[5]DATA!BP123</f>
        <v>0</v>
      </c>
      <c r="BQ123">
        <f>[5]DATA!BQ123</f>
        <v>0</v>
      </c>
      <c r="BR123">
        <f>[5]DATA!BR123</f>
        <v>0</v>
      </c>
      <c r="BS123">
        <f>[5]DATA!BS123</f>
        <v>0</v>
      </c>
      <c r="BT123">
        <f>[5]DATA!BT123</f>
        <v>0</v>
      </c>
      <c r="BU123">
        <f>[5]DATA!BU123</f>
        <v>0</v>
      </c>
      <c r="BV123">
        <f>[5]DATA!BV123</f>
        <v>0</v>
      </c>
      <c r="BW123">
        <f>[5]DATA!BW123</f>
        <v>0</v>
      </c>
      <c r="BX123">
        <f>[5]DATA!BX123</f>
        <v>0</v>
      </c>
    </row>
    <row r="124" spans="1:76">
      <c r="A124" s="287" t="s">
        <v>955</v>
      </c>
      <c r="B124">
        <f>[5]DATA!B124</f>
        <v>0</v>
      </c>
      <c r="C124">
        <f>[5]DATA!C124</f>
        <v>0</v>
      </c>
      <c r="D124">
        <f>[5]DATA!D124</f>
        <v>0</v>
      </c>
      <c r="E124">
        <f>[5]DATA!E124</f>
        <v>0</v>
      </c>
      <c r="F124">
        <f>[5]DATA!F124</f>
        <v>0</v>
      </c>
      <c r="G124">
        <f>[5]DATA!G124</f>
        <v>0</v>
      </c>
      <c r="H124">
        <f>[5]DATA!H124</f>
        <v>0</v>
      </c>
      <c r="I124">
        <f>[5]DATA!I124</f>
        <v>0</v>
      </c>
      <c r="J124">
        <f>[5]DATA!J124</f>
        <v>0</v>
      </c>
      <c r="K124">
        <f>[5]DATA!K124</f>
        <v>0</v>
      </c>
      <c r="L124">
        <f>[5]DATA!L124</f>
        <v>0</v>
      </c>
      <c r="M124">
        <f>[5]DATA!M124</f>
        <v>0</v>
      </c>
      <c r="N124">
        <f>[5]DATA!N124</f>
        <v>0</v>
      </c>
      <c r="O124">
        <f>[5]DATA!O124</f>
        <v>0</v>
      </c>
      <c r="P124">
        <f>[5]DATA!P124</f>
        <v>0</v>
      </c>
      <c r="Q124">
        <f>[5]DATA!Q124</f>
        <v>0</v>
      </c>
      <c r="R124">
        <f>[5]DATA!R124</f>
        <v>0</v>
      </c>
      <c r="S124">
        <f>[5]DATA!S124</f>
        <v>0</v>
      </c>
      <c r="T124">
        <f>[5]DATA!T124</f>
        <v>0</v>
      </c>
      <c r="U124">
        <f>[5]DATA!U124</f>
        <v>0</v>
      </c>
      <c r="V124" s="288">
        <f>[5]DATA!V124</f>
        <v>0</v>
      </c>
      <c r="W124" s="288">
        <f>[5]DATA!W124</f>
        <v>0</v>
      </c>
      <c r="X124" s="288">
        <f>[5]DATA!X124</f>
        <v>0</v>
      </c>
      <c r="Y124" s="288">
        <f>[5]DATA!Y124</f>
        <v>0</v>
      </c>
      <c r="Z124" s="288">
        <f>[5]DATA!Z124</f>
        <v>0</v>
      </c>
      <c r="AA124" s="288">
        <f>[5]DATA!AA124</f>
        <v>0</v>
      </c>
      <c r="AB124" s="288">
        <f>[5]DATA!AB124</f>
        <v>0</v>
      </c>
      <c r="AC124" s="288">
        <f>[5]DATA!AC124</f>
        <v>0</v>
      </c>
      <c r="AD124" s="288">
        <f>[5]DATA!AD124</f>
        <v>0</v>
      </c>
      <c r="AE124" s="288">
        <f>[5]DATA!AE124</f>
        <v>0</v>
      </c>
      <c r="AF124" s="288">
        <f>[5]DATA!AF124</f>
        <v>0</v>
      </c>
      <c r="AG124" s="288">
        <f>[5]DATA!AG124</f>
        <v>0</v>
      </c>
      <c r="AH124">
        <f>[5]DATA!AH124</f>
        <v>0</v>
      </c>
      <c r="AI124">
        <f>[5]DATA!AI124</f>
        <v>0</v>
      </c>
      <c r="AJ124">
        <f>[5]DATA!AJ124</f>
        <v>0</v>
      </c>
      <c r="AK124">
        <f>[5]DATA!AK124</f>
        <v>0</v>
      </c>
      <c r="AL124">
        <f>[5]DATA!AL124</f>
        <v>0</v>
      </c>
      <c r="AM124">
        <f>[5]DATA!AM124</f>
        <v>0</v>
      </c>
      <c r="AN124">
        <f>[5]DATA!AN124</f>
        <v>0</v>
      </c>
      <c r="AO124">
        <f>[5]DATA!AO124</f>
        <v>0</v>
      </c>
      <c r="AP124">
        <f>[5]DATA!AP124</f>
        <v>0</v>
      </c>
      <c r="AQ124">
        <f>[5]DATA!AQ124</f>
        <v>0</v>
      </c>
      <c r="AR124">
        <f>[5]DATA!AR124</f>
        <v>0</v>
      </c>
      <c r="AS124">
        <f>[5]DATA!AS124</f>
        <v>0</v>
      </c>
      <c r="AT124">
        <f>[5]DATA!AT124</f>
        <v>0</v>
      </c>
      <c r="AU124">
        <f>[5]DATA!AU124</f>
        <v>0</v>
      </c>
      <c r="AV124">
        <f>[5]DATA!AV124</f>
        <v>0</v>
      </c>
      <c r="AW124">
        <f>[5]DATA!AW124</f>
        <v>0</v>
      </c>
      <c r="AX124">
        <f>[5]DATA!AX124</f>
        <v>0</v>
      </c>
      <c r="AY124">
        <f>[5]DATA!AY124</f>
        <v>0</v>
      </c>
      <c r="AZ124">
        <f>[5]DATA!AZ124</f>
        <v>0</v>
      </c>
      <c r="BA124">
        <f>[5]DATA!BA124</f>
        <v>0</v>
      </c>
      <c r="BB124">
        <f>[5]DATA!BB124</f>
        <v>0</v>
      </c>
      <c r="BC124">
        <f>[5]DATA!BC124</f>
        <v>0</v>
      </c>
      <c r="BD124">
        <f>[5]DATA!BD124</f>
        <v>0</v>
      </c>
      <c r="BE124">
        <f>[5]DATA!BE124</f>
        <v>0</v>
      </c>
      <c r="BF124">
        <f>[5]DATA!BF124</f>
        <v>0</v>
      </c>
      <c r="BG124">
        <f>[5]DATA!BG124</f>
        <v>0</v>
      </c>
      <c r="BH124">
        <f>[5]DATA!BH124</f>
        <v>0</v>
      </c>
      <c r="BI124">
        <f>[5]DATA!BI124</f>
        <v>0</v>
      </c>
      <c r="BJ124">
        <f>[5]DATA!BJ124</f>
        <v>0</v>
      </c>
      <c r="BK124">
        <f>[5]DATA!BK124</f>
        <v>0</v>
      </c>
      <c r="BL124">
        <f>[5]DATA!BL124</f>
        <v>0</v>
      </c>
      <c r="BM124">
        <f>[5]DATA!BM124</f>
        <v>0</v>
      </c>
      <c r="BN124">
        <f>[5]DATA!BN124</f>
        <v>0</v>
      </c>
      <c r="BO124">
        <f>[5]DATA!BO124</f>
        <v>0</v>
      </c>
      <c r="BP124">
        <f>[5]DATA!BP124</f>
        <v>0</v>
      </c>
      <c r="BQ124">
        <f>[5]DATA!BQ124</f>
        <v>0</v>
      </c>
      <c r="BR124">
        <f>[5]DATA!BR124</f>
        <v>0</v>
      </c>
      <c r="BS124">
        <f>[5]DATA!BS124</f>
        <v>0</v>
      </c>
      <c r="BT124">
        <f>[5]DATA!BT124</f>
        <v>0</v>
      </c>
      <c r="BU124">
        <f>[5]DATA!BU124</f>
        <v>0</v>
      </c>
      <c r="BV124">
        <f>[5]DATA!BV124</f>
        <v>0</v>
      </c>
      <c r="BW124">
        <f>[5]DATA!BW124</f>
        <v>0</v>
      </c>
      <c r="BX124">
        <f>[5]DATA!BX124</f>
        <v>0</v>
      </c>
    </row>
    <row r="125" spans="1:76">
      <c r="A125" s="287" t="s">
        <v>956</v>
      </c>
      <c r="B125">
        <f>[5]DATA!B125</f>
        <v>0</v>
      </c>
      <c r="C125">
        <f>[5]DATA!C125</f>
        <v>0</v>
      </c>
      <c r="D125">
        <f>[5]DATA!D125</f>
        <v>0</v>
      </c>
      <c r="E125">
        <f>[5]DATA!E125</f>
        <v>0</v>
      </c>
      <c r="F125">
        <f>[5]DATA!F125</f>
        <v>0</v>
      </c>
      <c r="G125">
        <f>[5]DATA!G125</f>
        <v>0</v>
      </c>
      <c r="H125">
        <f>[5]DATA!H125</f>
        <v>0</v>
      </c>
      <c r="I125">
        <f>[5]DATA!I125</f>
        <v>0</v>
      </c>
      <c r="J125">
        <f>[5]DATA!J125</f>
        <v>0</v>
      </c>
      <c r="K125">
        <f>[5]DATA!K125</f>
        <v>0</v>
      </c>
      <c r="L125">
        <f>[5]DATA!L125</f>
        <v>0</v>
      </c>
      <c r="M125">
        <f>[5]DATA!M125</f>
        <v>0</v>
      </c>
      <c r="N125">
        <f>[5]DATA!N125</f>
        <v>0</v>
      </c>
      <c r="O125">
        <f>[5]DATA!O125</f>
        <v>0</v>
      </c>
      <c r="P125">
        <f>[5]DATA!P125</f>
        <v>0</v>
      </c>
      <c r="Q125">
        <f>[5]DATA!Q125</f>
        <v>0</v>
      </c>
      <c r="R125">
        <f>[5]DATA!R125</f>
        <v>0</v>
      </c>
      <c r="S125">
        <f>[5]DATA!S125</f>
        <v>0</v>
      </c>
      <c r="T125">
        <f>[5]DATA!T125</f>
        <v>0</v>
      </c>
      <c r="U125">
        <f>[5]DATA!U125</f>
        <v>0</v>
      </c>
      <c r="V125" s="288">
        <f>[5]DATA!V125</f>
        <v>0</v>
      </c>
      <c r="W125" s="288">
        <f>[5]DATA!W125</f>
        <v>0</v>
      </c>
      <c r="X125" s="288">
        <f>[5]DATA!X125</f>
        <v>0</v>
      </c>
      <c r="Y125" s="288">
        <f>[5]DATA!Y125</f>
        <v>0</v>
      </c>
      <c r="Z125" s="288">
        <f>[5]DATA!Z125</f>
        <v>0</v>
      </c>
      <c r="AA125" s="288">
        <f>[5]DATA!AA125</f>
        <v>0</v>
      </c>
      <c r="AB125" s="288">
        <f>[5]DATA!AB125</f>
        <v>0</v>
      </c>
      <c r="AC125" s="288">
        <f>[5]DATA!AC125</f>
        <v>0</v>
      </c>
      <c r="AD125" s="288">
        <f>[5]DATA!AD125</f>
        <v>0</v>
      </c>
      <c r="AE125" s="288">
        <f>[5]DATA!AE125</f>
        <v>0</v>
      </c>
      <c r="AF125" s="288">
        <f>[5]DATA!AF125</f>
        <v>0</v>
      </c>
      <c r="AG125" s="288">
        <f>[5]DATA!AG125</f>
        <v>0</v>
      </c>
      <c r="AH125">
        <f>[5]DATA!AH125</f>
        <v>0</v>
      </c>
      <c r="AI125">
        <f>[5]DATA!AI125</f>
        <v>0</v>
      </c>
      <c r="AJ125">
        <f>[5]DATA!AJ125</f>
        <v>0</v>
      </c>
      <c r="AK125">
        <f>[5]DATA!AK125</f>
        <v>0</v>
      </c>
      <c r="AL125">
        <f>[5]DATA!AL125</f>
        <v>0</v>
      </c>
      <c r="AM125">
        <f>[5]DATA!AM125</f>
        <v>0</v>
      </c>
      <c r="AN125">
        <f>[5]DATA!AN125</f>
        <v>0</v>
      </c>
      <c r="AO125">
        <f>[5]DATA!AO125</f>
        <v>0</v>
      </c>
      <c r="AP125">
        <f>[5]DATA!AP125</f>
        <v>0</v>
      </c>
      <c r="AQ125">
        <f>[5]DATA!AQ125</f>
        <v>0</v>
      </c>
      <c r="AR125">
        <f>[5]DATA!AR125</f>
        <v>0</v>
      </c>
      <c r="AS125">
        <f>[5]DATA!AS125</f>
        <v>0</v>
      </c>
      <c r="AT125">
        <f>[5]DATA!AT125</f>
        <v>0</v>
      </c>
      <c r="AU125">
        <f>[5]DATA!AU125</f>
        <v>0</v>
      </c>
      <c r="AV125">
        <f>[5]DATA!AV125</f>
        <v>0</v>
      </c>
      <c r="AW125">
        <f>[5]DATA!AW125</f>
        <v>0</v>
      </c>
      <c r="AX125">
        <f>[5]DATA!AX125</f>
        <v>0</v>
      </c>
      <c r="AY125">
        <f>[5]DATA!AY125</f>
        <v>0</v>
      </c>
      <c r="AZ125">
        <f>[5]DATA!AZ125</f>
        <v>0</v>
      </c>
      <c r="BA125">
        <f>[5]DATA!BA125</f>
        <v>0</v>
      </c>
      <c r="BB125">
        <f>[5]DATA!BB125</f>
        <v>0</v>
      </c>
      <c r="BC125">
        <f>[5]DATA!BC125</f>
        <v>0</v>
      </c>
      <c r="BD125">
        <f>[5]DATA!BD125</f>
        <v>0</v>
      </c>
      <c r="BE125">
        <f>[5]DATA!BE125</f>
        <v>0</v>
      </c>
      <c r="BF125">
        <f>[5]DATA!BF125</f>
        <v>0</v>
      </c>
      <c r="BG125">
        <f>[5]DATA!BG125</f>
        <v>0</v>
      </c>
      <c r="BH125">
        <f>[5]DATA!BH125</f>
        <v>0</v>
      </c>
      <c r="BI125">
        <f>[5]DATA!BI125</f>
        <v>0</v>
      </c>
      <c r="BJ125">
        <f>[5]DATA!BJ125</f>
        <v>0</v>
      </c>
      <c r="BK125">
        <f>[5]DATA!BK125</f>
        <v>0</v>
      </c>
      <c r="BL125">
        <f>[5]DATA!BL125</f>
        <v>0</v>
      </c>
      <c r="BM125">
        <f>[5]DATA!BM125</f>
        <v>0</v>
      </c>
      <c r="BN125">
        <f>[5]DATA!BN125</f>
        <v>0</v>
      </c>
      <c r="BO125">
        <f>[5]DATA!BO125</f>
        <v>0</v>
      </c>
      <c r="BP125">
        <f>[5]DATA!BP125</f>
        <v>0</v>
      </c>
      <c r="BQ125">
        <f>[5]DATA!BQ125</f>
        <v>0</v>
      </c>
      <c r="BR125">
        <f>[5]DATA!BR125</f>
        <v>0</v>
      </c>
      <c r="BS125">
        <f>[5]DATA!BS125</f>
        <v>0</v>
      </c>
      <c r="BT125">
        <f>[5]DATA!BT125</f>
        <v>0</v>
      </c>
      <c r="BU125">
        <f>[5]DATA!BU125</f>
        <v>0</v>
      </c>
      <c r="BV125">
        <f>[5]DATA!BV125</f>
        <v>0</v>
      </c>
      <c r="BW125">
        <f>[5]DATA!BW125</f>
        <v>0</v>
      </c>
      <c r="BX125">
        <f>[5]DATA!BX125</f>
        <v>0</v>
      </c>
    </row>
    <row r="126" spans="1:76">
      <c r="A126" s="287" t="s">
        <v>957</v>
      </c>
      <c r="B126">
        <f>[5]DATA!B126</f>
        <v>0</v>
      </c>
      <c r="C126">
        <f>[5]DATA!C126</f>
        <v>0</v>
      </c>
      <c r="D126">
        <f>[5]DATA!D126</f>
        <v>0</v>
      </c>
      <c r="E126">
        <f>[5]DATA!E126</f>
        <v>0</v>
      </c>
      <c r="F126">
        <f>[5]DATA!F126</f>
        <v>0</v>
      </c>
      <c r="G126">
        <f>[5]DATA!G126</f>
        <v>0</v>
      </c>
      <c r="H126">
        <f>[5]DATA!H126</f>
        <v>0</v>
      </c>
      <c r="I126">
        <f>[5]DATA!I126</f>
        <v>0</v>
      </c>
      <c r="J126">
        <f>[5]DATA!J126</f>
        <v>0</v>
      </c>
      <c r="K126">
        <f>[5]DATA!K126</f>
        <v>0</v>
      </c>
      <c r="L126">
        <f>[5]DATA!L126</f>
        <v>0</v>
      </c>
      <c r="M126">
        <f>[5]DATA!M126</f>
        <v>0</v>
      </c>
      <c r="N126">
        <f>[5]DATA!N126</f>
        <v>0</v>
      </c>
      <c r="O126">
        <f>[5]DATA!O126</f>
        <v>0</v>
      </c>
      <c r="P126">
        <f>[5]DATA!P126</f>
        <v>0</v>
      </c>
      <c r="Q126">
        <f>[5]DATA!Q126</f>
        <v>0</v>
      </c>
      <c r="R126">
        <f>[5]DATA!R126</f>
        <v>0</v>
      </c>
      <c r="S126">
        <f>[5]DATA!S126</f>
        <v>0</v>
      </c>
      <c r="T126">
        <f>[5]DATA!T126</f>
        <v>0</v>
      </c>
      <c r="U126">
        <f>[5]DATA!U126</f>
        <v>0</v>
      </c>
      <c r="V126" s="288">
        <f>[5]DATA!V126</f>
        <v>0</v>
      </c>
      <c r="W126" s="288">
        <f>[5]DATA!W126</f>
        <v>0</v>
      </c>
      <c r="X126" s="288">
        <f>[5]DATA!X126</f>
        <v>0</v>
      </c>
      <c r="Y126" s="288">
        <f>[5]DATA!Y126</f>
        <v>0</v>
      </c>
      <c r="Z126" s="288">
        <f>[5]DATA!Z126</f>
        <v>0</v>
      </c>
      <c r="AA126" s="288">
        <f>[5]DATA!AA126</f>
        <v>0</v>
      </c>
      <c r="AB126" s="288">
        <f>[5]DATA!AB126</f>
        <v>0</v>
      </c>
      <c r="AC126" s="288">
        <f>[5]DATA!AC126</f>
        <v>0</v>
      </c>
      <c r="AD126" s="288">
        <f>[5]DATA!AD126</f>
        <v>0</v>
      </c>
      <c r="AE126" s="288">
        <f>[5]DATA!AE126</f>
        <v>0</v>
      </c>
      <c r="AF126" s="288">
        <f>[5]DATA!AF126</f>
        <v>0</v>
      </c>
      <c r="AG126" s="288">
        <f>[5]DATA!AG126</f>
        <v>0</v>
      </c>
      <c r="AH126">
        <f>[5]DATA!AH126</f>
        <v>0</v>
      </c>
      <c r="AI126">
        <f>[5]DATA!AI126</f>
        <v>0</v>
      </c>
      <c r="AJ126">
        <f>[5]DATA!AJ126</f>
        <v>0</v>
      </c>
      <c r="AK126">
        <f>[5]DATA!AK126</f>
        <v>0</v>
      </c>
      <c r="AL126">
        <f>[5]DATA!AL126</f>
        <v>0</v>
      </c>
      <c r="AM126">
        <f>[5]DATA!AM126</f>
        <v>0</v>
      </c>
      <c r="AN126">
        <f>[5]DATA!AN126</f>
        <v>0</v>
      </c>
      <c r="AO126">
        <f>[5]DATA!AO126</f>
        <v>0</v>
      </c>
      <c r="AP126">
        <f>[5]DATA!AP126</f>
        <v>0</v>
      </c>
      <c r="AQ126">
        <f>[5]DATA!AQ126</f>
        <v>0</v>
      </c>
      <c r="AR126">
        <f>[5]DATA!AR126</f>
        <v>0</v>
      </c>
      <c r="AS126">
        <f>[5]DATA!AS126</f>
        <v>0</v>
      </c>
      <c r="AT126">
        <f>[5]DATA!AT126</f>
        <v>0</v>
      </c>
      <c r="AU126">
        <f>[5]DATA!AU126</f>
        <v>0</v>
      </c>
      <c r="AV126">
        <f>[5]DATA!AV126</f>
        <v>0</v>
      </c>
      <c r="AW126">
        <f>[5]DATA!AW126</f>
        <v>0</v>
      </c>
      <c r="AX126">
        <f>[5]DATA!AX126</f>
        <v>0</v>
      </c>
      <c r="AY126">
        <f>[5]DATA!AY126</f>
        <v>0</v>
      </c>
      <c r="AZ126">
        <f>[5]DATA!AZ126</f>
        <v>0</v>
      </c>
      <c r="BA126">
        <f>[5]DATA!BA126</f>
        <v>0</v>
      </c>
      <c r="BB126">
        <f>[5]DATA!BB126</f>
        <v>0</v>
      </c>
      <c r="BC126">
        <f>[5]DATA!BC126</f>
        <v>0</v>
      </c>
      <c r="BD126">
        <f>[5]DATA!BD126</f>
        <v>0</v>
      </c>
      <c r="BE126">
        <f>[5]DATA!BE126</f>
        <v>0</v>
      </c>
      <c r="BF126">
        <f>[5]DATA!BF126</f>
        <v>0</v>
      </c>
      <c r="BG126">
        <f>[5]DATA!BG126</f>
        <v>0</v>
      </c>
      <c r="BH126">
        <f>[5]DATA!BH126</f>
        <v>0</v>
      </c>
      <c r="BI126">
        <f>[5]DATA!BI126</f>
        <v>0</v>
      </c>
      <c r="BJ126">
        <f>[5]DATA!BJ126</f>
        <v>0</v>
      </c>
      <c r="BK126">
        <f>[5]DATA!BK126</f>
        <v>0</v>
      </c>
      <c r="BL126">
        <f>[5]DATA!BL126</f>
        <v>0</v>
      </c>
      <c r="BM126">
        <f>[5]DATA!BM126</f>
        <v>0</v>
      </c>
      <c r="BN126">
        <f>[5]DATA!BN126</f>
        <v>0</v>
      </c>
      <c r="BO126">
        <f>[5]DATA!BO126</f>
        <v>0</v>
      </c>
      <c r="BP126">
        <f>[5]DATA!BP126</f>
        <v>0</v>
      </c>
      <c r="BQ126">
        <f>[5]DATA!BQ126</f>
        <v>0</v>
      </c>
      <c r="BR126">
        <f>[5]DATA!BR126</f>
        <v>0</v>
      </c>
      <c r="BS126">
        <f>[5]DATA!BS126</f>
        <v>0</v>
      </c>
      <c r="BT126">
        <f>[5]DATA!BT126</f>
        <v>0</v>
      </c>
      <c r="BU126">
        <f>[5]DATA!BU126</f>
        <v>0</v>
      </c>
      <c r="BV126">
        <f>[5]DATA!BV126</f>
        <v>0</v>
      </c>
      <c r="BW126">
        <f>[5]DATA!BW126</f>
        <v>0</v>
      </c>
      <c r="BX126">
        <f>[5]DATA!BX126</f>
        <v>0</v>
      </c>
    </row>
    <row r="127" spans="1:76">
      <c r="A127" s="287" t="s">
        <v>958</v>
      </c>
      <c r="B127">
        <f>[5]DATA!B127</f>
        <v>44752</v>
      </c>
      <c r="C127">
        <f>[5]DATA!C127</f>
        <v>40146</v>
      </c>
      <c r="D127">
        <f>[5]DATA!D127</f>
        <v>37748</v>
      </c>
      <c r="E127">
        <f>[5]DATA!E127</f>
        <v>49149</v>
      </c>
      <c r="F127">
        <f>[5]DATA!F127</f>
        <v>49312</v>
      </c>
      <c r="G127">
        <f>[5]DATA!G127</f>
        <v>38566</v>
      </c>
      <c r="H127">
        <f>[5]DATA!H127</f>
        <v>40648</v>
      </c>
      <c r="I127">
        <f>[5]DATA!I127</f>
        <v>48745</v>
      </c>
      <c r="J127">
        <f>[5]DATA!J127</f>
        <v>49302</v>
      </c>
      <c r="K127">
        <f>[5]DATA!K127</f>
        <v>50760</v>
      </c>
      <c r="L127">
        <f>[5]DATA!L127</f>
        <v>44405</v>
      </c>
      <c r="M127">
        <f>[5]DATA!M127</f>
        <v>50538</v>
      </c>
      <c r="N127">
        <f>[5]DATA!N127</f>
        <v>53378</v>
      </c>
      <c r="O127">
        <f>[5]DATA!O127</f>
        <v>52322</v>
      </c>
      <c r="P127">
        <f>[5]DATA!P127</f>
        <v>37414</v>
      </c>
      <c r="Q127">
        <f>[5]DATA!Q127</f>
        <v>37383</v>
      </c>
      <c r="R127">
        <f>[5]DATA!R127</f>
        <v>41780</v>
      </c>
      <c r="S127">
        <f>[5]DATA!S127</f>
        <v>44099</v>
      </c>
      <c r="T127">
        <f>[5]DATA!T127</f>
        <v>45191</v>
      </c>
      <c r="U127">
        <f>[5]DATA!U127</f>
        <v>47395</v>
      </c>
      <c r="V127" s="288">
        <f>[5]DATA!V127</f>
        <v>48510</v>
      </c>
      <c r="W127" s="288">
        <f>[5]DATA!W127</f>
        <v>48798</v>
      </c>
      <c r="X127" s="288">
        <f>[5]DATA!X127</f>
        <v>48940</v>
      </c>
      <c r="Y127" s="288">
        <f>[5]DATA!Y127</f>
        <v>53681</v>
      </c>
      <c r="Z127" s="288">
        <f>[5]DATA!Z127</f>
        <v>48591</v>
      </c>
      <c r="AA127" s="288">
        <f>[5]DATA!AA127</f>
        <v>52846</v>
      </c>
      <c r="AB127" s="288">
        <f>[5]DATA!AB127</f>
        <v>50710</v>
      </c>
      <c r="AC127" s="288">
        <f>[5]DATA!AC127</f>
        <v>48670</v>
      </c>
      <c r="AD127" s="288">
        <f>[5]DATA!AD127</f>
        <v>56991</v>
      </c>
      <c r="AE127" s="288">
        <f>[5]DATA!AE127</f>
        <v>56492</v>
      </c>
      <c r="AF127" s="288">
        <f>[5]DATA!AF127</f>
        <v>55256</v>
      </c>
      <c r="AG127" s="288">
        <f>[5]DATA!AG127</f>
        <v>58062</v>
      </c>
      <c r="AH127">
        <f>[5]DATA!AH127</f>
        <v>54189</v>
      </c>
      <c r="AI127">
        <f>[5]DATA!AI127</f>
        <v>56708</v>
      </c>
      <c r="AJ127">
        <f>[5]DATA!AJ127</f>
        <v>52011</v>
      </c>
      <c r="AK127">
        <f>[5]DATA!AK127</f>
        <v>52812</v>
      </c>
      <c r="AL127">
        <f>[5]DATA!AL127</f>
        <v>53318</v>
      </c>
      <c r="AM127">
        <f>[5]DATA!AM127</f>
        <v>54279</v>
      </c>
      <c r="AN127">
        <f>[5]DATA!AN127</f>
        <v>56088</v>
      </c>
      <c r="AO127">
        <f>[5]DATA!AO127</f>
        <v>58930</v>
      </c>
      <c r="AP127">
        <f>[5]DATA!AP127</f>
        <v>59803</v>
      </c>
      <c r="AQ127">
        <f>[5]DATA!AQ127</f>
        <v>60435</v>
      </c>
      <c r="AR127">
        <f>[5]DATA!AR127</f>
        <v>61053</v>
      </c>
      <c r="AS127">
        <f>[5]DATA!AS127</f>
        <v>56205</v>
      </c>
      <c r="AT127">
        <f>[5]DATA!AT127</f>
        <v>55015</v>
      </c>
      <c r="AU127">
        <f>[5]DATA!AU127</f>
        <v>54666</v>
      </c>
      <c r="AV127">
        <f>[5]DATA!AV127</f>
        <v>57251</v>
      </c>
      <c r="AW127">
        <f>[5]DATA!AW127</f>
        <v>55304</v>
      </c>
      <c r="AX127">
        <f>[5]DATA!AX127</f>
        <v>51451</v>
      </c>
      <c r="AY127">
        <f>[5]DATA!AY127</f>
        <v>52416</v>
      </c>
      <c r="AZ127">
        <f>[5]DATA!AZ127</f>
        <v>54951</v>
      </c>
      <c r="BA127">
        <f>[5]DATA!BA127</f>
        <v>58385</v>
      </c>
      <c r="BB127">
        <f>[5]DATA!BB127</f>
        <v>58295</v>
      </c>
      <c r="BC127">
        <f>[5]DATA!BC127</f>
        <v>61054</v>
      </c>
      <c r="BD127">
        <f>[5]DATA!BD127</f>
        <v>60921</v>
      </c>
      <c r="BE127">
        <f>[5]DATA!BE127</f>
        <v>61675</v>
      </c>
      <c r="BF127">
        <f>[5]DATA!BF127</f>
        <v>61354</v>
      </c>
      <c r="BG127">
        <f>[5]DATA!BG127</f>
        <v>62186</v>
      </c>
      <c r="BH127">
        <f>[5]DATA!BH127</f>
        <v>62212</v>
      </c>
      <c r="BI127">
        <f>[5]DATA!BI127</f>
        <v>61966</v>
      </c>
      <c r="BJ127">
        <f>[5]DATA!BJ127</f>
        <v>62384</v>
      </c>
      <c r="BK127">
        <f>[5]DATA!BK127</f>
        <v>66044</v>
      </c>
      <c r="BL127">
        <f>[5]DATA!BL127</f>
        <v>0</v>
      </c>
      <c r="BM127">
        <f>[5]DATA!BM127</f>
        <v>0</v>
      </c>
      <c r="BN127">
        <f>[5]DATA!BN127</f>
        <v>0</v>
      </c>
      <c r="BO127">
        <f>[5]DATA!BO127</f>
        <v>0</v>
      </c>
      <c r="BP127">
        <f>[5]DATA!BP127</f>
        <v>0</v>
      </c>
      <c r="BQ127">
        <f>[5]DATA!BQ127</f>
        <v>0</v>
      </c>
      <c r="BR127">
        <f>[5]DATA!BR127</f>
        <v>0</v>
      </c>
      <c r="BS127">
        <f>[5]DATA!BS127</f>
        <v>0</v>
      </c>
      <c r="BT127">
        <f>[5]DATA!BT127</f>
        <v>0</v>
      </c>
      <c r="BU127">
        <f>[5]DATA!BU127</f>
        <v>0</v>
      </c>
      <c r="BV127">
        <f>[5]DATA!BV127</f>
        <v>0</v>
      </c>
      <c r="BW127">
        <f>[5]DATA!BW127</f>
        <v>0</v>
      </c>
      <c r="BX127">
        <f>[5]DATA!BX127</f>
        <v>0</v>
      </c>
    </row>
    <row r="128" spans="1:76">
      <c r="A128" s="287" t="s">
        <v>959</v>
      </c>
      <c r="B128">
        <f>[5]DATA!B128</f>
        <v>44752</v>
      </c>
      <c r="C128">
        <f>[5]DATA!C128</f>
        <v>39905</v>
      </c>
      <c r="D128">
        <f>[5]DATA!D128</f>
        <v>37604</v>
      </c>
      <c r="E128">
        <f>[5]DATA!E128</f>
        <v>41930</v>
      </c>
      <c r="F128">
        <f>[5]DATA!F128</f>
        <v>45115</v>
      </c>
      <c r="G128">
        <f>[5]DATA!G128</f>
        <v>49106</v>
      </c>
      <c r="H128">
        <f>[5]DATA!H128</f>
        <v>35430</v>
      </c>
      <c r="I128">
        <f>[5]DATA!I128</f>
        <v>39248</v>
      </c>
      <c r="J128">
        <f>[5]DATA!J128</f>
        <v>43061</v>
      </c>
      <c r="K128">
        <f>[5]DATA!K128</f>
        <v>44201</v>
      </c>
      <c r="L128">
        <f>[5]DATA!L128</f>
        <v>37607</v>
      </c>
      <c r="M128">
        <f>[5]DATA!M128</f>
        <v>35262</v>
      </c>
      <c r="N128">
        <f>[5]DATA!N128</f>
        <v>44056</v>
      </c>
      <c r="O128">
        <f>[5]DATA!O128</f>
        <v>54202</v>
      </c>
      <c r="P128">
        <f>[5]DATA!P128</f>
        <v>52533</v>
      </c>
      <c r="Q128">
        <f>[5]DATA!Q128</f>
        <v>41521</v>
      </c>
      <c r="R128">
        <f>[5]DATA!R128</f>
        <v>34925</v>
      </c>
      <c r="S128">
        <f>[5]DATA!S128</f>
        <v>39644</v>
      </c>
      <c r="T128">
        <f>[5]DATA!T128</f>
        <v>44150</v>
      </c>
      <c r="U128">
        <f>[5]DATA!U128</f>
        <v>46440</v>
      </c>
      <c r="V128" s="288">
        <f>[5]DATA!V128</f>
        <v>46984</v>
      </c>
      <c r="W128" s="288">
        <f>[5]DATA!W128</f>
        <v>47321</v>
      </c>
      <c r="X128" s="288">
        <f>[5]DATA!X128</f>
        <v>45938</v>
      </c>
      <c r="Y128" s="288">
        <f>[5]DATA!Y128</f>
        <v>44954</v>
      </c>
      <c r="Z128" s="288">
        <f>[5]DATA!Z128</f>
        <v>48036</v>
      </c>
      <c r="AA128" s="288">
        <f>[5]DATA!AA128</f>
        <v>47733</v>
      </c>
      <c r="AB128" s="288">
        <f>[5]DATA!AB128</f>
        <v>49388</v>
      </c>
      <c r="AC128" s="288">
        <f>[5]DATA!AC128</f>
        <v>51043</v>
      </c>
      <c r="AD128" s="288">
        <f>[5]DATA!AD128</f>
        <v>49366</v>
      </c>
      <c r="AE128" s="288">
        <f>[5]DATA!AE128</f>
        <v>51010</v>
      </c>
      <c r="AF128" s="288">
        <f>[5]DATA!AF128</f>
        <v>50689</v>
      </c>
      <c r="AG128" s="288">
        <f>[5]DATA!AG128</f>
        <v>49868</v>
      </c>
      <c r="AH128">
        <f>[5]DATA!AH128</f>
        <v>49923</v>
      </c>
      <c r="AI128">
        <f>[5]DATA!AI128</f>
        <v>46712</v>
      </c>
      <c r="AJ128">
        <f>[5]DATA!AJ128</f>
        <v>59180</v>
      </c>
      <c r="AK128">
        <f>[5]DATA!AK128</f>
        <v>55835</v>
      </c>
      <c r="AL128">
        <f>[5]DATA!AL128</f>
        <v>56999</v>
      </c>
      <c r="AM128">
        <f>[5]DATA!AM128</f>
        <v>56651</v>
      </c>
      <c r="AN128">
        <f>[5]DATA!AN128</f>
        <v>57176</v>
      </c>
      <c r="AO128">
        <f>[5]DATA!AO128</f>
        <v>52943</v>
      </c>
      <c r="AP128">
        <f>[5]DATA!AP128</f>
        <v>51883</v>
      </c>
      <c r="AQ128">
        <f>[5]DATA!AQ128</f>
        <v>53018</v>
      </c>
      <c r="AR128">
        <f>[5]DATA!AR128</f>
        <v>53298</v>
      </c>
      <c r="AS128">
        <f>[5]DATA!AS128</f>
        <v>58249</v>
      </c>
      <c r="AT128">
        <f>[5]DATA!AT128</f>
        <v>60644</v>
      </c>
      <c r="AU128">
        <f>[5]DATA!AU128</f>
        <v>62432</v>
      </c>
      <c r="AV128">
        <f>[5]DATA!AV128</f>
        <v>59719</v>
      </c>
      <c r="AW128">
        <f>[5]DATA!AW128</f>
        <v>60731</v>
      </c>
      <c r="AX128">
        <f>[5]DATA!AX128</f>
        <v>67798</v>
      </c>
      <c r="AY128">
        <f>[5]DATA!AY128</f>
        <v>65557</v>
      </c>
      <c r="AZ128">
        <f>[5]DATA!AZ128</f>
        <v>61255</v>
      </c>
      <c r="BA128">
        <f>[5]DATA!BA128</f>
        <v>57173</v>
      </c>
      <c r="BB128">
        <f>[5]DATA!BB128</f>
        <v>57072</v>
      </c>
      <c r="BC128">
        <f>[5]DATA!BC128</f>
        <v>58491</v>
      </c>
      <c r="BD128">
        <f>[5]DATA!BD128</f>
        <v>58435</v>
      </c>
      <c r="BE128">
        <f>[5]DATA!BE128</f>
        <v>61631</v>
      </c>
      <c r="BF128">
        <f>[5]DATA!BF128</f>
        <v>61328</v>
      </c>
      <c r="BG128">
        <f>[5]DATA!BG128</f>
        <v>62178</v>
      </c>
      <c r="BH128">
        <f>[5]DATA!BH128</f>
        <v>62212</v>
      </c>
      <c r="BI128">
        <f>[5]DATA!BI128</f>
        <v>61966</v>
      </c>
      <c r="BJ128">
        <f>[5]DATA!BJ128</f>
        <v>58738</v>
      </c>
      <c r="BK128">
        <f>[5]DATA!BK128</f>
        <v>62882</v>
      </c>
      <c r="BL128">
        <f>[5]DATA!BL128</f>
        <v>0</v>
      </c>
      <c r="BM128">
        <f>[5]DATA!BM128</f>
        <v>0</v>
      </c>
      <c r="BN128">
        <f>[5]DATA!BN128</f>
        <v>0</v>
      </c>
      <c r="BO128">
        <f>[5]DATA!BO128</f>
        <v>0</v>
      </c>
      <c r="BP128">
        <f>[5]DATA!BP128</f>
        <v>0</v>
      </c>
      <c r="BQ128">
        <f>[5]DATA!BQ128</f>
        <v>0</v>
      </c>
      <c r="BR128">
        <f>[5]DATA!BR128</f>
        <v>0</v>
      </c>
      <c r="BS128">
        <f>[5]DATA!BS128</f>
        <v>0</v>
      </c>
      <c r="BT128">
        <f>[5]DATA!BT128</f>
        <v>0</v>
      </c>
      <c r="BU128">
        <f>[5]DATA!BU128</f>
        <v>0</v>
      </c>
      <c r="BV128">
        <f>[5]DATA!BV128</f>
        <v>0</v>
      </c>
      <c r="BW128">
        <f>[5]DATA!BW128</f>
        <v>0</v>
      </c>
      <c r="BX128">
        <f>[5]DATA!BX128</f>
        <v>0</v>
      </c>
    </row>
    <row r="129" spans="1:76">
      <c r="A129" s="287" t="s">
        <v>960</v>
      </c>
      <c r="B129">
        <f>[5]DATA!B129</f>
        <v>44752</v>
      </c>
      <c r="C129">
        <f>[5]DATA!C129</f>
        <v>39670</v>
      </c>
      <c r="D129">
        <f>[5]DATA!D129</f>
        <v>35635</v>
      </c>
      <c r="E129">
        <f>[5]DATA!E129</f>
        <v>35959</v>
      </c>
      <c r="F129">
        <f>[5]DATA!F129</f>
        <v>39567</v>
      </c>
      <c r="G129">
        <f>[5]DATA!G129</f>
        <v>47437</v>
      </c>
      <c r="H129">
        <f>[5]DATA!H129</f>
        <v>51299</v>
      </c>
      <c r="I129">
        <f>[5]DATA!I129</f>
        <v>34249</v>
      </c>
      <c r="J129">
        <f>[5]DATA!J129</f>
        <v>35091</v>
      </c>
      <c r="K129">
        <f>[5]DATA!K129</f>
        <v>53984</v>
      </c>
      <c r="L129">
        <f>[5]DATA!L129</f>
        <v>52411</v>
      </c>
      <c r="M129">
        <f>[5]DATA!M129</f>
        <v>46013</v>
      </c>
      <c r="N129">
        <f>[5]DATA!N129</f>
        <v>39718</v>
      </c>
      <c r="O129">
        <f>[5]DATA!O129</f>
        <v>43499</v>
      </c>
      <c r="P129">
        <f>[5]DATA!P129</f>
        <v>51336</v>
      </c>
      <c r="Q129">
        <f>[5]DATA!Q129</f>
        <v>56245</v>
      </c>
      <c r="R129">
        <f>[5]DATA!R129</f>
        <v>46759</v>
      </c>
      <c r="S129">
        <f>[5]DATA!S129</f>
        <v>46959</v>
      </c>
      <c r="T129">
        <f>[5]DATA!T129</f>
        <v>44605</v>
      </c>
      <c r="U129">
        <f>[5]DATA!U129</f>
        <v>45989</v>
      </c>
      <c r="V129" s="288">
        <f>[5]DATA!V129</f>
        <v>46850</v>
      </c>
      <c r="W129" s="288">
        <f>[5]DATA!W129</f>
        <v>46813</v>
      </c>
      <c r="X129" s="288">
        <f>[5]DATA!X129</f>
        <v>51382</v>
      </c>
      <c r="Y129" s="288">
        <f>[5]DATA!Y129</f>
        <v>49393</v>
      </c>
      <c r="Z129" s="288">
        <f>[5]DATA!Z129</f>
        <v>49587</v>
      </c>
      <c r="AA129" s="288">
        <f>[5]DATA!AA129</f>
        <v>50465</v>
      </c>
      <c r="AB129" s="288">
        <f>[5]DATA!AB129</f>
        <v>45429</v>
      </c>
      <c r="AC129" s="288">
        <f>[5]DATA!AC129</f>
        <v>46646</v>
      </c>
      <c r="AD129" s="288">
        <f>[5]DATA!AD129</f>
        <v>44372</v>
      </c>
      <c r="AE129" s="288">
        <f>[5]DATA!AE129</f>
        <v>46715</v>
      </c>
      <c r="AF129" s="288">
        <f>[5]DATA!AF129</f>
        <v>48506</v>
      </c>
      <c r="AG129" s="288">
        <f>[5]DATA!AG129</f>
        <v>51009</v>
      </c>
      <c r="AH129">
        <f>[5]DATA!AH129</f>
        <v>52580</v>
      </c>
      <c r="AI129">
        <f>[5]DATA!AI129</f>
        <v>55472</v>
      </c>
      <c r="AJ129">
        <f>[5]DATA!AJ129</f>
        <v>51439</v>
      </c>
      <c r="AK129">
        <f>[5]DATA!AK129</f>
        <v>52432</v>
      </c>
      <c r="AL129">
        <f>[5]DATA!AL129</f>
        <v>53067</v>
      </c>
      <c r="AM129">
        <f>[5]DATA!AM129</f>
        <v>54114</v>
      </c>
      <c r="AN129">
        <f>[5]DATA!AN129</f>
        <v>55979</v>
      </c>
      <c r="AO129">
        <f>[5]DATA!AO129</f>
        <v>58855</v>
      </c>
      <c r="AP129">
        <f>[5]DATA!AP129</f>
        <v>59753</v>
      </c>
      <c r="AQ129">
        <f>[5]DATA!AQ129</f>
        <v>60401</v>
      </c>
      <c r="AR129">
        <f>[5]DATA!AR129</f>
        <v>61030</v>
      </c>
      <c r="AS129">
        <f>[5]DATA!AS129</f>
        <v>56190</v>
      </c>
      <c r="AT129">
        <f>[5]DATA!AT129</f>
        <v>55005</v>
      </c>
      <c r="AU129">
        <f>[5]DATA!AU129</f>
        <v>54658</v>
      </c>
      <c r="AV129">
        <f>[5]DATA!AV129</f>
        <v>57245</v>
      </c>
      <c r="AW129">
        <f>[5]DATA!AW129</f>
        <v>55299</v>
      </c>
      <c r="AX129">
        <f>[5]DATA!AX129</f>
        <v>51448</v>
      </c>
      <c r="AY129">
        <f>[5]DATA!AY129</f>
        <v>52413</v>
      </c>
      <c r="AZ129">
        <f>[5]DATA!AZ129</f>
        <v>54949</v>
      </c>
      <c r="BA129">
        <f>[5]DATA!BA129</f>
        <v>58383</v>
      </c>
      <c r="BB129">
        <f>[5]DATA!BB129</f>
        <v>58294</v>
      </c>
      <c r="BC129">
        <f>[5]DATA!BC129</f>
        <v>61053</v>
      </c>
      <c r="BD129">
        <f>[5]DATA!BD129</f>
        <v>60920</v>
      </c>
      <c r="BE129">
        <f>[5]DATA!BE129</f>
        <v>61675</v>
      </c>
      <c r="BF129">
        <f>[5]DATA!BF129</f>
        <v>61353</v>
      </c>
      <c r="BG129">
        <f>[5]DATA!BG129</f>
        <v>62186</v>
      </c>
      <c r="BH129">
        <f>[5]DATA!BH129</f>
        <v>62212</v>
      </c>
      <c r="BI129">
        <f>[5]DATA!BI129</f>
        <v>61966</v>
      </c>
      <c r="BJ129">
        <f>[5]DATA!BJ129</f>
        <v>62384</v>
      </c>
      <c r="BK129">
        <f>[5]DATA!BK129</f>
        <v>55556</v>
      </c>
      <c r="BL129">
        <f>[5]DATA!BL129</f>
        <v>0</v>
      </c>
      <c r="BM129">
        <f>[5]DATA!BM129</f>
        <v>0</v>
      </c>
      <c r="BN129">
        <f>[5]DATA!BN129</f>
        <v>0</v>
      </c>
      <c r="BO129">
        <f>[5]DATA!BO129</f>
        <v>0</v>
      </c>
      <c r="BP129">
        <f>[5]DATA!BP129</f>
        <v>0</v>
      </c>
      <c r="BQ129">
        <f>[5]DATA!BQ129</f>
        <v>0</v>
      </c>
      <c r="BR129">
        <f>[5]DATA!BR129</f>
        <v>0</v>
      </c>
      <c r="BS129">
        <f>[5]DATA!BS129</f>
        <v>0</v>
      </c>
      <c r="BT129">
        <f>[5]DATA!BT129</f>
        <v>0</v>
      </c>
      <c r="BU129">
        <f>[5]DATA!BU129</f>
        <v>0</v>
      </c>
      <c r="BV129">
        <f>[5]DATA!BV129</f>
        <v>0</v>
      </c>
      <c r="BW129">
        <f>[5]DATA!BW129</f>
        <v>0</v>
      </c>
      <c r="BX129">
        <f>[5]DATA!BX129</f>
        <v>0</v>
      </c>
    </row>
    <row r="130" spans="1:76">
      <c r="A130" s="287" t="s">
        <v>961</v>
      </c>
      <c r="B130">
        <f>[5]DATA!B130</f>
        <v>44752</v>
      </c>
      <c r="C130">
        <f>[5]DATA!C130</f>
        <v>39905</v>
      </c>
      <c r="D130">
        <f>[5]DATA!D130</f>
        <v>45174</v>
      </c>
      <c r="E130">
        <f>[5]DATA!E130</f>
        <v>34242</v>
      </c>
      <c r="F130">
        <f>[5]DATA!F130</f>
        <v>34276</v>
      </c>
      <c r="G130">
        <f>[5]DATA!G130</f>
        <v>42579</v>
      </c>
      <c r="H130">
        <f>[5]DATA!H130</f>
        <v>48644</v>
      </c>
      <c r="I130">
        <f>[5]DATA!I130</f>
        <v>53667</v>
      </c>
      <c r="J130">
        <f>[5]DATA!J130</f>
        <v>32079</v>
      </c>
      <c r="K130">
        <f>[5]DATA!K130</f>
        <v>31196</v>
      </c>
      <c r="L130">
        <f>[5]DATA!L130</f>
        <v>41882</v>
      </c>
      <c r="M130">
        <f>[5]DATA!M130</f>
        <v>41081</v>
      </c>
      <c r="N130">
        <f>[5]DATA!N130</f>
        <v>37051</v>
      </c>
      <c r="O130">
        <f>[5]DATA!O130</f>
        <v>36014</v>
      </c>
      <c r="P130">
        <f>[5]DATA!P130</f>
        <v>39634</v>
      </c>
      <c r="Q130">
        <f>[5]DATA!Q130</f>
        <v>50462</v>
      </c>
      <c r="R130">
        <f>[5]DATA!R130</f>
        <v>48094</v>
      </c>
      <c r="S130">
        <f>[5]DATA!S130</f>
        <v>47583</v>
      </c>
      <c r="T130">
        <f>[5]DATA!T130</f>
        <v>45098</v>
      </c>
      <c r="U130">
        <f>[5]DATA!U130</f>
        <v>46152</v>
      </c>
      <c r="V130" s="288">
        <f>[5]DATA!V130</f>
        <v>46855</v>
      </c>
      <c r="W130" s="288">
        <f>[5]DATA!W130</f>
        <v>46767</v>
      </c>
      <c r="X130" s="288">
        <f>[5]DATA!X130</f>
        <v>42890</v>
      </c>
      <c r="Y130" s="288">
        <f>[5]DATA!Y130</f>
        <v>39767</v>
      </c>
      <c r="Z130" s="288">
        <f>[5]DATA!Z130</f>
        <v>39365</v>
      </c>
      <c r="AA130" s="288">
        <f>[5]DATA!AA130</f>
        <v>39814</v>
      </c>
      <c r="AB130" s="288">
        <f>[5]DATA!AB130</f>
        <v>48534</v>
      </c>
      <c r="AC130" s="288">
        <f>[5]DATA!AC130</f>
        <v>53539</v>
      </c>
      <c r="AD130" s="288">
        <f>[5]DATA!AD130</f>
        <v>52196</v>
      </c>
      <c r="AE130" s="288">
        <f>[5]DATA!AE130</f>
        <v>54665</v>
      </c>
      <c r="AF130" s="288">
        <f>[5]DATA!AF130</f>
        <v>51471</v>
      </c>
      <c r="AG130" s="288">
        <f>[5]DATA!AG130</f>
        <v>51138</v>
      </c>
      <c r="AH130">
        <f>[5]DATA!AH130</f>
        <v>48802</v>
      </c>
      <c r="AI130">
        <f>[5]DATA!AI130</f>
        <v>49080</v>
      </c>
      <c r="AJ130">
        <f>[5]DATA!AJ130</f>
        <v>58792</v>
      </c>
      <c r="AK130">
        <f>[5]DATA!AK130</f>
        <v>55614</v>
      </c>
      <c r="AL130">
        <f>[5]DATA!AL130</f>
        <v>56863</v>
      </c>
      <c r="AM130">
        <f>[5]DATA!AM130</f>
        <v>56578</v>
      </c>
      <c r="AN130">
        <f>[5]DATA!AN130</f>
        <v>57138</v>
      </c>
      <c r="AO130">
        <f>[5]DATA!AO130</f>
        <v>52927</v>
      </c>
      <c r="AP130">
        <f>[5]DATA!AP130</f>
        <v>51878</v>
      </c>
      <c r="AQ130">
        <f>[5]DATA!AQ130</f>
        <v>53019</v>
      </c>
      <c r="AR130">
        <f>[5]DATA!AR130</f>
        <v>53302</v>
      </c>
      <c r="AS130">
        <f>[5]DATA!AS130</f>
        <v>58253</v>
      </c>
      <c r="AT130">
        <f>[5]DATA!AT130</f>
        <v>60649</v>
      </c>
      <c r="AU130">
        <f>[5]DATA!AU130</f>
        <v>62437</v>
      </c>
      <c r="AV130">
        <f>[5]DATA!AV130</f>
        <v>59724</v>
      </c>
      <c r="AW130">
        <f>[5]DATA!AW130</f>
        <v>60735</v>
      </c>
      <c r="AX130">
        <f>[5]DATA!AX130</f>
        <v>67801</v>
      </c>
      <c r="AY130">
        <f>[5]DATA!AY130</f>
        <v>63594</v>
      </c>
      <c r="AZ130">
        <f>[5]DATA!AZ130</f>
        <v>59451</v>
      </c>
      <c r="BA130">
        <f>[5]DATA!BA130</f>
        <v>57175</v>
      </c>
      <c r="BB130">
        <f>[5]DATA!BB130</f>
        <v>57074</v>
      </c>
      <c r="BC130">
        <f>[5]DATA!BC130</f>
        <v>58492</v>
      </c>
      <c r="BD130">
        <f>[5]DATA!BD130</f>
        <v>58436</v>
      </c>
      <c r="BE130">
        <f>[5]DATA!BE130</f>
        <v>61632</v>
      </c>
      <c r="BF130">
        <f>[5]DATA!BF130</f>
        <v>61329</v>
      </c>
      <c r="BG130">
        <f>[5]DATA!BG130</f>
        <v>62178</v>
      </c>
      <c r="BH130">
        <f>[5]DATA!BH130</f>
        <v>62212</v>
      </c>
      <c r="BI130">
        <f>[5]DATA!BI130</f>
        <v>61966</v>
      </c>
      <c r="BJ130">
        <f>[5]DATA!BJ130</f>
        <v>62384</v>
      </c>
      <c r="BK130">
        <f>[5]DATA!BK130</f>
        <v>58324</v>
      </c>
      <c r="BL130">
        <f>[5]DATA!BL130</f>
        <v>0</v>
      </c>
      <c r="BM130">
        <f>[5]DATA!BM130</f>
        <v>0</v>
      </c>
      <c r="BN130">
        <f>[5]DATA!BN130</f>
        <v>0</v>
      </c>
      <c r="BO130">
        <f>[5]DATA!BO130</f>
        <v>0</v>
      </c>
      <c r="BP130">
        <f>[5]DATA!BP130</f>
        <v>0</v>
      </c>
      <c r="BQ130">
        <f>[5]DATA!BQ130</f>
        <v>0</v>
      </c>
      <c r="BR130">
        <f>[5]DATA!BR130</f>
        <v>0</v>
      </c>
      <c r="BS130">
        <f>[5]DATA!BS130</f>
        <v>0</v>
      </c>
      <c r="BT130">
        <f>[5]DATA!BT130</f>
        <v>0</v>
      </c>
      <c r="BU130">
        <f>[5]DATA!BU130</f>
        <v>0</v>
      </c>
      <c r="BV130">
        <f>[5]DATA!BV130</f>
        <v>0</v>
      </c>
      <c r="BW130">
        <f>[5]DATA!BW130</f>
        <v>0</v>
      </c>
      <c r="BX130">
        <f>[5]DATA!BX130</f>
        <v>0</v>
      </c>
    </row>
    <row r="131" spans="1:76">
      <c r="A131" s="287" t="s">
        <v>962</v>
      </c>
      <c r="B131">
        <f>[5]DATA!B131</f>
        <v>44752</v>
      </c>
      <c r="C131">
        <f>[5]DATA!C131</f>
        <v>39670</v>
      </c>
      <c r="D131">
        <f>[5]DATA!D131</f>
        <v>39112</v>
      </c>
      <c r="E131">
        <f>[5]DATA!E131</f>
        <v>40093</v>
      </c>
      <c r="F131">
        <f>[5]DATA!F131</f>
        <v>36400</v>
      </c>
      <c r="G131">
        <f>[5]DATA!G131</f>
        <v>33883</v>
      </c>
      <c r="H131">
        <f>[5]DATA!H131</f>
        <v>40832</v>
      </c>
      <c r="I131">
        <f>[5]DATA!I131</f>
        <v>40160</v>
      </c>
      <c r="J131">
        <f>[5]DATA!J131</f>
        <v>44233</v>
      </c>
      <c r="K131">
        <f>[5]DATA!K131</f>
        <v>36951</v>
      </c>
      <c r="L131">
        <f>[5]DATA!L131</f>
        <v>42044</v>
      </c>
      <c r="M131">
        <f>[5]DATA!M131</f>
        <v>56017</v>
      </c>
      <c r="N131">
        <f>[5]DATA!N131</f>
        <v>50765</v>
      </c>
      <c r="O131">
        <f>[5]DATA!O131</f>
        <v>38212</v>
      </c>
      <c r="P131">
        <f>[5]DATA!P131</f>
        <v>37846</v>
      </c>
      <c r="Q131">
        <f>[5]DATA!Q131</f>
        <v>43360</v>
      </c>
      <c r="R131">
        <f>[5]DATA!R131</f>
        <v>56265</v>
      </c>
      <c r="S131">
        <f>[5]DATA!S131</f>
        <v>52488</v>
      </c>
      <c r="T131">
        <f>[5]DATA!T131</f>
        <v>51495</v>
      </c>
      <c r="U131">
        <f>[5]DATA!U131</f>
        <v>51088</v>
      </c>
      <c r="V131" s="288">
        <f>[5]DATA!V131</f>
        <v>50123</v>
      </c>
      <c r="W131" s="288">
        <f>[5]DATA!W131</f>
        <v>49687</v>
      </c>
      <c r="X131" s="288">
        <f>[5]DATA!X131</f>
        <v>50887</v>
      </c>
      <c r="Y131" s="288">
        <f>[5]DATA!Y131</f>
        <v>51457</v>
      </c>
      <c r="Z131" s="288">
        <f>[5]DATA!Z131</f>
        <v>54623</v>
      </c>
      <c r="AA131" s="288">
        <f>[5]DATA!AA131</f>
        <v>50710</v>
      </c>
      <c r="AB131" s="288">
        <f>[5]DATA!AB131</f>
        <v>50643</v>
      </c>
      <c r="AC131" s="288">
        <f>[5]DATA!AC131</f>
        <v>50367</v>
      </c>
      <c r="AD131" s="288">
        <f>[5]DATA!AD131</f>
        <v>53007</v>
      </c>
      <c r="AE131" s="288">
        <f>[5]DATA!AE131</f>
        <v>50994</v>
      </c>
      <c r="AF131" s="288">
        <f>[5]DATA!AF131</f>
        <v>51753</v>
      </c>
      <c r="AG131" s="288">
        <f>[5]DATA!AG131</f>
        <v>52718</v>
      </c>
      <c r="AH131">
        <f>[5]DATA!AH131</f>
        <v>59034</v>
      </c>
      <c r="AI131">
        <f>[5]DATA!AI131</f>
        <v>60614</v>
      </c>
      <c r="AJ131">
        <f>[5]DATA!AJ131</f>
        <v>52994</v>
      </c>
      <c r="AK131">
        <f>[5]DATA!AK131</f>
        <v>53246</v>
      </c>
      <c r="AL131">
        <f>[5]DATA!AL131</f>
        <v>55049</v>
      </c>
      <c r="AM131">
        <f>[5]DATA!AM131</f>
        <v>55659</v>
      </c>
      <c r="AN131">
        <f>[5]DATA!AN131</f>
        <v>57152</v>
      </c>
      <c r="AO131">
        <f>[5]DATA!AO131</f>
        <v>59790</v>
      </c>
      <c r="AP131">
        <f>[5]DATA!AP131</f>
        <v>60480</v>
      </c>
      <c r="AQ131">
        <f>[5]DATA!AQ131</f>
        <v>60970</v>
      </c>
      <c r="AR131">
        <f>[5]DATA!AR131</f>
        <v>61478</v>
      </c>
      <c r="AS131">
        <f>[5]DATA!AS131</f>
        <v>56525</v>
      </c>
      <c r="AT131">
        <f>[5]DATA!AT131</f>
        <v>55270</v>
      </c>
      <c r="AU131">
        <f>[5]DATA!AU131</f>
        <v>54871</v>
      </c>
      <c r="AV131">
        <f>[5]DATA!AV131</f>
        <v>57425</v>
      </c>
      <c r="AW131">
        <f>[5]DATA!AW131</f>
        <v>55439</v>
      </c>
      <c r="AX131">
        <f>[5]DATA!AX131</f>
        <v>51553</v>
      </c>
      <c r="AY131">
        <f>[5]DATA!AY131</f>
        <v>52502</v>
      </c>
      <c r="AZ131">
        <f>[5]DATA!AZ131</f>
        <v>55026</v>
      </c>
      <c r="BA131">
        <f>[5]DATA!BA131</f>
        <v>58446</v>
      </c>
      <c r="BB131">
        <f>[5]DATA!BB131</f>
        <v>58346</v>
      </c>
      <c r="BC131">
        <f>[5]DATA!BC131</f>
        <v>61094</v>
      </c>
      <c r="BD131">
        <f>[5]DATA!BD131</f>
        <v>60952</v>
      </c>
      <c r="BE131">
        <f>[5]DATA!BE131</f>
        <v>61700</v>
      </c>
      <c r="BF131">
        <f>[5]DATA!BF131</f>
        <v>61373</v>
      </c>
      <c r="BG131">
        <f>[5]DATA!BG131</f>
        <v>62186</v>
      </c>
      <c r="BH131">
        <f>[5]DATA!BH131</f>
        <v>62212</v>
      </c>
      <c r="BI131">
        <f>[5]DATA!BI131</f>
        <v>61966</v>
      </c>
      <c r="BJ131">
        <f>[5]DATA!BJ131</f>
        <v>62389</v>
      </c>
      <c r="BK131">
        <f>[5]DATA!BK131</f>
        <v>66709</v>
      </c>
      <c r="BL131">
        <f>[5]DATA!BL131</f>
        <v>0</v>
      </c>
      <c r="BM131">
        <f>[5]DATA!BM131</f>
        <v>0</v>
      </c>
      <c r="BN131">
        <f>[5]DATA!BN131</f>
        <v>0</v>
      </c>
      <c r="BO131">
        <f>[5]DATA!BO131</f>
        <v>0</v>
      </c>
      <c r="BP131">
        <f>[5]DATA!BP131</f>
        <v>0</v>
      </c>
      <c r="BQ131">
        <f>[5]DATA!BQ131</f>
        <v>0</v>
      </c>
      <c r="BR131">
        <f>[5]DATA!BR131</f>
        <v>0</v>
      </c>
      <c r="BS131">
        <f>[5]DATA!BS131</f>
        <v>0</v>
      </c>
      <c r="BT131">
        <f>[5]DATA!BT131</f>
        <v>0</v>
      </c>
      <c r="BU131">
        <f>[5]DATA!BU131</f>
        <v>0</v>
      </c>
      <c r="BV131">
        <f>[5]DATA!BV131</f>
        <v>0</v>
      </c>
      <c r="BW131">
        <f>[5]DATA!BW131</f>
        <v>0</v>
      </c>
      <c r="BX131">
        <f>[5]DATA!BX131</f>
        <v>0</v>
      </c>
    </row>
    <row r="132" spans="1:76">
      <c r="A132" s="287" t="s">
        <v>963</v>
      </c>
      <c r="B132">
        <f>[5]DATA!B132</f>
        <v>0</v>
      </c>
      <c r="C132">
        <f>[5]DATA!C132</f>
        <v>0</v>
      </c>
      <c r="D132">
        <f>[5]DATA!D132</f>
        <v>0</v>
      </c>
      <c r="E132">
        <f>[5]DATA!E132</f>
        <v>0</v>
      </c>
      <c r="F132">
        <f>[5]DATA!F132</f>
        <v>0</v>
      </c>
      <c r="G132">
        <f>[5]DATA!G132</f>
        <v>0</v>
      </c>
      <c r="H132">
        <f>[5]DATA!H132</f>
        <v>0</v>
      </c>
      <c r="I132">
        <f>[5]DATA!I132</f>
        <v>0</v>
      </c>
      <c r="J132">
        <f>[5]DATA!J132</f>
        <v>0</v>
      </c>
      <c r="K132">
        <f>[5]DATA!K132</f>
        <v>0</v>
      </c>
      <c r="L132">
        <f>[5]DATA!L132</f>
        <v>0</v>
      </c>
      <c r="M132">
        <f>[5]DATA!M132</f>
        <v>0</v>
      </c>
      <c r="N132">
        <f>[5]DATA!N132</f>
        <v>0</v>
      </c>
      <c r="O132">
        <f>[5]DATA!O132</f>
        <v>0</v>
      </c>
      <c r="P132">
        <f>[5]DATA!P132</f>
        <v>0</v>
      </c>
      <c r="Q132">
        <f>[5]DATA!Q132</f>
        <v>0</v>
      </c>
      <c r="R132">
        <f>[5]DATA!R132</f>
        <v>0</v>
      </c>
      <c r="S132">
        <f>[5]DATA!S132</f>
        <v>0</v>
      </c>
      <c r="T132">
        <f>[5]DATA!T132</f>
        <v>0</v>
      </c>
      <c r="U132">
        <f>[5]DATA!U132</f>
        <v>0</v>
      </c>
      <c r="V132" s="288">
        <f>[5]DATA!V132</f>
        <v>0</v>
      </c>
      <c r="W132" s="288">
        <f>[5]DATA!W132</f>
        <v>0</v>
      </c>
      <c r="X132" s="288">
        <f>[5]DATA!X132</f>
        <v>0</v>
      </c>
      <c r="Y132" s="288">
        <f>[5]DATA!Y132</f>
        <v>0</v>
      </c>
      <c r="Z132" s="288">
        <f>[5]DATA!Z132</f>
        <v>0</v>
      </c>
      <c r="AA132" s="288">
        <f>[5]DATA!AA132</f>
        <v>0</v>
      </c>
      <c r="AB132" s="288">
        <f>[5]DATA!AB132</f>
        <v>0</v>
      </c>
      <c r="AC132" s="288">
        <f>[5]DATA!AC132</f>
        <v>0</v>
      </c>
      <c r="AD132" s="288">
        <f>[5]DATA!AD132</f>
        <v>0</v>
      </c>
      <c r="AE132" s="288">
        <f>[5]DATA!AE132</f>
        <v>0</v>
      </c>
      <c r="AF132" s="288">
        <f>[5]DATA!AF132</f>
        <v>0</v>
      </c>
      <c r="AG132" s="288">
        <f>[5]DATA!AG132</f>
        <v>0</v>
      </c>
      <c r="AH132">
        <f>[5]DATA!AH132</f>
        <v>0</v>
      </c>
      <c r="AI132">
        <f>[5]DATA!AI132</f>
        <v>0</v>
      </c>
      <c r="AJ132">
        <f>[5]DATA!AJ132</f>
        <v>0</v>
      </c>
      <c r="AK132">
        <f>[5]DATA!AK132</f>
        <v>0</v>
      </c>
      <c r="AL132">
        <f>[5]DATA!AL132</f>
        <v>0</v>
      </c>
      <c r="AM132">
        <f>[5]DATA!AM132</f>
        <v>0</v>
      </c>
      <c r="AN132">
        <f>[5]DATA!AN132</f>
        <v>0</v>
      </c>
      <c r="AO132">
        <f>[5]DATA!AO132</f>
        <v>0</v>
      </c>
      <c r="AP132">
        <f>[5]DATA!AP132</f>
        <v>0</v>
      </c>
      <c r="AQ132">
        <f>[5]DATA!AQ132</f>
        <v>0</v>
      </c>
      <c r="AR132">
        <f>[5]DATA!AR132</f>
        <v>0</v>
      </c>
      <c r="AS132">
        <f>[5]DATA!AS132</f>
        <v>0</v>
      </c>
      <c r="AT132">
        <f>[5]DATA!AT132</f>
        <v>0</v>
      </c>
      <c r="AU132">
        <f>[5]DATA!AU132</f>
        <v>0</v>
      </c>
      <c r="AV132">
        <f>[5]DATA!AV132</f>
        <v>0</v>
      </c>
      <c r="AW132">
        <f>[5]DATA!AW132</f>
        <v>0</v>
      </c>
      <c r="AX132">
        <f>[5]DATA!AX132</f>
        <v>0</v>
      </c>
      <c r="AY132">
        <f>[5]DATA!AY132</f>
        <v>0</v>
      </c>
      <c r="AZ132">
        <f>[5]DATA!AZ132</f>
        <v>0</v>
      </c>
      <c r="BA132">
        <f>[5]DATA!BA132</f>
        <v>0</v>
      </c>
      <c r="BB132">
        <f>[5]DATA!BB132</f>
        <v>0</v>
      </c>
      <c r="BC132">
        <f>[5]DATA!BC132</f>
        <v>0</v>
      </c>
      <c r="BD132">
        <f>[5]DATA!BD132</f>
        <v>0</v>
      </c>
      <c r="BE132">
        <f>[5]DATA!BE132</f>
        <v>0</v>
      </c>
      <c r="BF132">
        <f>[5]DATA!BF132</f>
        <v>0</v>
      </c>
      <c r="BG132">
        <f>[5]DATA!BG132</f>
        <v>0</v>
      </c>
      <c r="BH132">
        <f>[5]DATA!BH132</f>
        <v>0</v>
      </c>
      <c r="BI132">
        <f>[5]DATA!BI132</f>
        <v>0</v>
      </c>
      <c r="BJ132">
        <f>[5]DATA!BJ132</f>
        <v>0</v>
      </c>
      <c r="BK132">
        <f>[5]DATA!BK132</f>
        <v>0</v>
      </c>
      <c r="BL132">
        <f>[5]DATA!BL132</f>
        <v>0</v>
      </c>
      <c r="BM132">
        <f>[5]DATA!BM132</f>
        <v>0</v>
      </c>
      <c r="BN132">
        <f>[5]DATA!BN132</f>
        <v>0</v>
      </c>
      <c r="BO132">
        <f>[5]DATA!BO132</f>
        <v>0</v>
      </c>
      <c r="BP132">
        <f>[5]DATA!BP132</f>
        <v>0</v>
      </c>
      <c r="BQ132">
        <f>[5]DATA!BQ132</f>
        <v>0</v>
      </c>
      <c r="BR132">
        <f>[5]DATA!BR132</f>
        <v>0</v>
      </c>
      <c r="BS132">
        <f>[5]DATA!BS132</f>
        <v>0</v>
      </c>
      <c r="BT132">
        <f>[5]DATA!BT132</f>
        <v>0</v>
      </c>
      <c r="BU132">
        <f>[5]DATA!BU132</f>
        <v>0</v>
      </c>
      <c r="BV132">
        <f>[5]DATA!BV132</f>
        <v>0</v>
      </c>
      <c r="BW132">
        <f>[5]DATA!BW132</f>
        <v>0</v>
      </c>
      <c r="BX132">
        <f>[5]DATA!BX132</f>
        <v>0</v>
      </c>
    </row>
    <row r="133" spans="1:76">
      <c r="A133" s="287" t="s">
        <v>964</v>
      </c>
      <c r="B133">
        <f>[5]DATA!B133</f>
        <v>0</v>
      </c>
      <c r="C133">
        <f>[5]DATA!C133</f>
        <v>0</v>
      </c>
      <c r="D133">
        <f>[5]DATA!D133</f>
        <v>0</v>
      </c>
      <c r="E133">
        <f>[5]DATA!E133</f>
        <v>0</v>
      </c>
      <c r="F133">
        <f>[5]DATA!F133</f>
        <v>0</v>
      </c>
      <c r="G133">
        <f>[5]DATA!G133</f>
        <v>0</v>
      </c>
      <c r="H133">
        <f>[5]DATA!H133</f>
        <v>0</v>
      </c>
      <c r="I133">
        <f>[5]DATA!I133</f>
        <v>0</v>
      </c>
      <c r="J133">
        <f>[5]DATA!J133</f>
        <v>0</v>
      </c>
      <c r="K133">
        <f>[5]DATA!K133</f>
        <v>0</v>
      </c>
      <c r="L133">
        <f>[5]DATA!L133</f>
        <v>0</v>
      </c>
      <c r="M133">
        <f>[5]DATA!M133</f>
        <v>0</v>
      </c>
      <c r="N133">
        <f>[5]DATA!N133</f>
        <v>0</v>
      </c>
      <c r="O133">
        <f>[5]DATA!O133</f>
        <v>0</v>
      </c>
      <c r="P133">
        <f>[5]DATA!P133</f>
        <v>0</v>
      </c>
      <c r="Q133">
        <f>[5]DATA!Q133</f>
        <v>0</v>
      </c>
      <c r="R133">
        <f>[5]DATA!R133</f>
        <v>0</v>
      </c>
      <c r="S133">
        <f>[5]DATA!S133</f>
        <v>0</v>
      </c>
      <c r="T133">
        <f>[5]DATA!T133</f>
        <v>0</v>
      </c>
      <c r="U133">
        <f>[5]DATA!U133</f>
        <v>0</v>
      </c>
      <c r="V133" s="288">
        <f>[5]DATA!V133</f>
        <v>0</v>
      </c>
      <c r="W133" s="288">
        <f>[5]DATA!W133</f>
        <v>0</v>
      </c>
      <c r="X133" s="288">
        <f>[5]DATA!X133</f>
        <v>0</v>
      </c>
      <c r="Y133" s="288">
        <f>[5]DATA!Y133</f>
        <v>0</v>
      </c>
      <c r="Z133" s="288">
        <f>[5]DATA!Z133</f>
        <v>0</v>
      </c>
      <c r="AA133" s="288">
        <f>[5]DATA!AA133</f>
        <v>0</v>
      </c>
      <c r="AB133" s="288">
        <f>[5]DATA!AB133</f>
        <v>0</v>
      </c>
      <c r="AC133" s="288">
        <f>[5]DATA!AC133</f>
        <v>0</v>
      </c>
      <c r="AD133" s="288">
        <f>[5]DATA!AD133</f>
        <v>0</v>
      </c>
      <c r="AE133" s="288">
        <f>[5]DATA!AE133</f>
        <v>0</v>
      </c>
      <c r="AF133" s="288">
        <f>[5]DATA!AF133</f>
        <v>0</v>
      </c>
      <c r="AG133" s="288">
        <f>[5]DATA!AG133</f>
        <v>0</v>
      </c>
      <c r="AH133">
        <f>[5]DATA!AH133</f>
        <v>0</v>
      </c>
      <c r="AI133">
        <f>[5]DATA!AI133</f>
        <v>0</v>
      </c>
      <c r="AJ133">
        <f>[5]DATA!AJ133</f>
        <v>0</v>
      </c>
      <c r="AK133">
        <f>[5]DATA!AK133</f>
        <v>0</v>
      </c>
      <c r="AL133">
        <f>[5]DATA!AL133</f>
        <v>0</v>
      </c>
      <c r="AM133">
        <f>[5]DATA!AM133</f>
        <v>0</v>
      </c>
      <c r="AN133">
        <f>[5]DATA!AN133</f>
        <v>0</v>
      </c>
      <c r="AO133">
        <f>[5]DATA!AO133</f>
        <v>0</v>
      </c>
      <c r="AP133">
        <f>[5]DATA!AP133</f>
        <v>0</v>
      </c>
      <c r="AQ133">
        <f>[5]DATA!AQ133</f>
        <v>0</v>
      </c>
      <c r="AR133">
        <f>[5]DATA!AR133</f>
        <v>0</v>
      </c>
      <c r="AS133">
        <f>[5]DATA!AS133</f>
        <v>0</v>
      </c>
      <c r="AT133">
        <f>[5]DATA!AT133</f>
        <v>0</v>
      </c>
      <c r="AU133">
        <f>[5]DATA!AU133</f>
        <v>0</v>
      </c>
      <c r="AV133">
        <f>[5]DATA!AV133</f>
        <v>0</v>
      </c>
      <c r="AW133">
        <f>[5]DATA!AW133</f>
        <v>0</v>
      </c>
      <c r="AX133">
        <f>[5]DATA!AX133</f>
        <v>0</v>
      </c>
      <c r="AY133">
        <f>[5]DATA!AY133</f>
        <v>0</v>
      </c>
      <c r="AZ133">
        <f>[5]DATA!AZ133</f>
        <v>0</v>
      </c>
      <c r="BA133">
        <f>[5]DATA!BA133</f>
        <v>0</v>
      </c>
      <c r="BB133">
        <f>[5]DATA!BB133</f>
        <v>0</v>
      </c>
      <c r="BC133">
        <f>[5]DATA!BC133</f>
        <v>0</v>
      </c>
      <c r="BD133">
        <f>[5]DATA!BD133</f>
        <v>0</v>
      </c>
      <c r="BE133">
        <f>[5]DATA!BE133</f>
        <v>0</v>
      </c>
      <c r="BF133">
        <f>[5]DATA!BF133</f>
        <v>0</v>
      </c>
      <c r="BG133">
        <f>[5]DATA!BG133</f>
        <v>0</v>
      </c>
      <c r="BH133">
        <f>[5]DATA!BH133</f>
        <v>0</v>
      </c>
      <c r="BI133">
        <f>[5]DATA!BI133</f>
        <v>0</v>
      </c>
      <c r="BJ133">
        <f>[5]DATA!BJ133</f>
        <v>0</v>
      </c>
      <c r="BK133">
        <f>[5]DATA!BK133</f>
        <v>0</v>
      </c>
      <c r="BL133">
        <f>[5]DATA!BL133</f>
        <v>0</v>
      </c>
      <c r="BM133">
        <f>[5]DATA!BM133</f>
        <v>0</v>
      </c>
      <c r="BN133">
        <f>[5]DATA!BN133</f>
        <v>0</v>
      </c>
      <c r="BO133">
        <f>[5]DATA!BO133</f>
        <v>0</v>
      </c>
      <c r="BP133">
        <f>[5]DATA!BP133</f>
        <v>0</v>
      </c>
      <c r="BQ133">
        <f>[5]DATA!BQ133</f>
        <v>0</v>
      </c>
      <c r="BR133">
        <f>[5]DATA!BR133</f>
        <v>0</v>
      </c>
      <c r="BS133">
        <f>[5]DATA!BS133</f>
        <v>0</v>
      </c>
      <c r="BT133">
        <f>[5]DATA!BT133</f>
        <v>0</v>
      </c>
      <c r="BU133">
        <f>[5]DATA!BU133</f>
        <v>0</v>
      </c>
      <c r="BV133">
        <f>[5]DATA!BV133</f>
        <v>0</v>
      </c>
      <c r="BW133">
        <f>[5]DATA!BW133</f>
        <v>0</v>
      </c>
      <c r="BX133">
        <f>[5]DATA!BX133</f>
        <v>0</v>
      </c>
    </row>
    <row r="134" spans="1:76">
      <c r="A134" s="287" t="s">
        <v>965</v>
      </c>
      <c r="B134">
        <f>[5]DATA!B134</f>
        <v>0</v>
      </c>
      <c r="C134">
        <f>[5]DATA!C134</f>
        <v>0</v>
      </c>
      <c r="D134">
        <f>[5]DATA!D134</f>
        <v>0</v>
      </c>
      <c r="E134">
        <f>[5]DATA!E134</f>
        <v>0</v>
      </c>
      <c r="F134">
        <f>[5]DATA!F134</f>
        <v>0</v>
      </c>
      <c r="G134">
        <f>[5]DATA!G134</f>
        <v>0</v>
      </c>
      <c r="H134">
        <f>[5]DATA!H134</f>
        <v>0</v>
      </c>
      <c r="I134">
        <f>[5]DATA!I134</f>
        <v>0</v>
      </c>
      <c r="J134">
        <f>[5]DATA!J134</f>
        <v>0</v>
      </c>
      <c r="K134">
        <f>[5]DATA!K134</f>
        <v>0</v>
      </c>
      <c r="L134">
        <f>[5]DATA!L134</f>
        <v>0</v>
      </c>
      <c r="M134">
        <f>[5]DATA!M134</f>
        <v>0</v>
      </c>
      <c r="N134">
        <f>[5]DATA!N134</f>
        <v>0</v>
      </c>
      <c r="O134">
        <f>[5]DATA!O134</f>
        <v>0</v>
      </c>
      <c r="P134">
        <f>[5]DATA!P134</f>
        <v>0</v>
      </c>
      <c r="Q134">
        <f>[5]DATA!Q134</f>
        <v>0</v>
      </c>
      <c r="R134">
        <f>[5]DATA!R134</f>
        <v>0</v>
      </c>
      <c r="S134">
        <f>[5]DATA!S134</f>
        <v>0</v>
      </c>
      <c r="T134">
        <f>[5]DATA!T134</f>
        <v>0</v>
      </c>
      <c r="U134">
        <f>[5]DATA!U134</f>
        <v>0</v>
      </c>
      <c r="V134" s="288">
        <f>[5]DATA!V134</f>
        <v>0</v>
      </c>
      <c r="W134" s="288">
        <f>[5]DATA!W134</f>
        <v>0</v>
      </c>
      <c r="X134" s="288">
        <f>[5]DATA!X134</f>
        <v>0</v>
      </c>
      <c r="Y134" s="288">
        <f>[5]DATA!Y134</f>
        <v>0</v>
      </c>
      <c r="Z134" s="288">
        <f>[5]DATA!Z134</f>
        <v>0</v>
      </c>
      <c r="AA134" s="288">
        <f>[5]DATA!AA134</f>
        <v>0</v>
      </c>
      <c r="AB134" s="288">
        <f>[5]DATA!AB134</f>
        <v>0</v>
      </c>
      <c r="AC134" s="288">
        <f>[5]DATA!AC134</f>
        <v>0</v>
      </c>
      <c r="AD134" s="288">
        <f>[5]DATA!AD134</f>
        <v>0</v>
      </c>
      <c r="AE134" s="288">
        <f>[5]DATA!AE134</f>
        <v>0</v>
      </c>
      <c r="AF134" s="288">
        <f>[5]DATA!AF134</f>
        <v>0</v>
      </c>
      <c r="AG134" s="288">
        <f>[5]DATA!AG134</f>
        <v>0</v>
      </c>
      <c r="AH134">
        <f>[5]DATA!AH134</f>
        <v>0</v>
      </c>
      <c r="AI134">
        <f>[5]DATA!AI134</f>
        <v>0</v>
      </c>
      <c r="AJ134">
        <f>[5]DATA!AJ134</f>
        <v>0</v>
      </c>
      <c r="AK134">
        <f>[5]DATA!AK134</f>
        <v>0</v>
      </c>
      <c r="AL134">
        <f>[5]DATA!AL134</f>
        <v>0</v>
      </c>
      <c r="AM134">
        <f>[5]DATA!AM134</f>
        <v>0</v>
      </c>
      <c r="AN134">
        <f>[5]DATA!AN134</f>
        <v>0</v>
      </c>
      <c r="AO134">
        <f>[5]DATA!AO134</f>
        <v>0</v>
      </c>
      <c r="AP134">
        <f>[5]DATA!AP134</f>
        <v>0</v>
      </c>
      <c r="AQ134">
        <f>[5]DATA!AQ134</f>
        <v>0</v>
      </c>
      <c r="AR134">
        <f>[5]DATA!AR134</f>
        <v>0</v>
      </c>
      <c r="AS134">
        <f>[5]DATA!AS134</f>
        <v>0</v>
      </c>
      <c r="AT134">
        <f>[5]DATA!AT134</f>
        <v>0</v>
      </c>
      <c r="AU134">
        <f>[5]DATA!AU134</f>
        <v>0</v>
      </c>
      <c r="AV134">
        <f>[5]DATA!AV134</f>
        <v>0</v>
      </c>
      <c r="AW134">
        <f>[5]DATA!AW134</f>
        <v>0</v>
      </c>
      <c r="AX134">
        <f>[5]DATA!AX134</f>
        <v>0</v>
      </c>
      <c r="AY134">
        <f>[5]DATA!AY134</f>
        <v>0</v>
      </c>
      <c r="AZ134">
        <f>[5]DATA!AZ134</f>
        <v>0</v>
      </c>
      <c r="BA134">
        <f>[5]DATA!BA134</f>
        <v>0</v>
      </c>
      <c r="BB134">
        <f>[5]DATA!BB134</f>
        <v>0</v>
      </c>
      <c r="BC134">
        <f>[5]DATA!BC134</f>
        <v>0</v>
      </c>
      <c r="BD134">
        <f>[5]DATA!BD134</f>
        <v>0</v>
      </c>
      <c r="BE134">
        <f>[5]DATA!BE134</f>
        <v>0</v>
      </c>
      <c r="BF134">
        <f>[5]DATA!BF134</f>
        <v>0</v>
      </c>
      <c r="BG134">
        <f>[5]DATA!BG134</f>
        <v>0</v>
      </c>
      <c r="BH134">
        <f>[5]DATA!BH134</f>
        <v>0</v>
      </c>
      <c r="BI134">
        <f>[5]DATA!BI134</f>
        <v>0</v>
      </c>
      <c r="BJ134">
        <f>[5]DATA!BJ134</f>
        <v>0</v>
      </c>
      <c r="BK134">
        <f>[5]DATA!BK134</f>
        <v>0</v>
      </c>
      <c r="BL134">
        <f>[5]DATA!BL134</f>
        <v>0</v>
      </c>
      <c r="BM134">
        <f>[5]DATA!BM134</f>
        <v>0</v>
      </c>
      <c r="BN134">
        <f>[5]DATA!BN134</f>
        <v>0</v>
      </c>
      <c r="BO134">
        <f>[5]DATA!BO134</f>
        <v>0</v>
      </c>
      <c r="BP134">
        <f>[5]DATA!BP134</f>
        <v>0</v>
      </c>
      <c r="BQ134">
        <f>[5]DATA!BQ134</f>
        <v>0</v>
      </c>
      <c r="BR134">
        <f>[5]DATA!BR134</f>
        <v>0</v>
      </c>
      <c r="BS134">
        <f>[5]DATA!BS134</f>
        <v>0</v>
      </c>
      <c r="BT134">
        <f>[5]DATA!BT134</f>
        <v>0</v>
      </c>
      <c r="BU134">
        <f>[5]DATA!BU134</f>
        <v>0</v>
      </c>
      <c r="BV134">
        <f>[5]DATA!BV134</f>
        <v>0</v>
      </c>
      <c r="BW134">
        <f>[5]DATA!BW134</f>
        <v>0</v>
      </c>
      <c r="BX134">
        <f>[5]DATA!BX134</f>
        <v>0</v>
      </c>
    </row>
    <row r="135" spans="1:76">
      <c r="A135" s="287" t="s">
        <v>966</v>
      </c>
      <c r="B135">
        <f>[5]DATA!B135</f>
        <v>0</v>
      </c>
      <c r="C135">
        <f>[5]DATA!C135</f>
        <v>0</v>
      </c>
      <c r="D135">
        <f>[5]DATA!D135</f>
        <v>0</v>
      </c>
      <c r="E135">
        <f>[5]DATA!E135</f>
        <v>0</v>
      </c>
      <c r="F135">
        <f>[5]DATA!F135</f>
        <v>0</v>
      </c>
      <c r="G135">
        <f>[5]DATA!G135</f>
        <v>0</v>
      </c>
      <c r="H135">
        <f>[5]DATA!H135</f>
        <v>0</v>
      </c>
      <c r="I135">
        <f>[5]DATA!I135</f>
        <v>0</v>
      </c>
      <c r="J135">
        <f>[5]DATA!J135</f>
        <v>0</v>
      </c>
      <c r="K135">
        <f>[5]DATA!K135</f>
        <v>0</v>
      </c>
      <c r="L135">
        <f>[5]DATA!L135</f>
        <v>0</v>
      </c>
      <c r="M135">
        <f>[5]DATA!M135</f>
        <v>0</v>
      </c>
      <c r="N135">
        <f>[5]DATA!N135</f>
        <v>0</v>
      </c>
      <c r="O135">
        <f>[5]DATA!O135</f>
        <v>0</v>
      </c>
      <c r="P135">
        <f>[5]DATA!P135</f>
        <v>0</v>
      </c>
      <c r="Q135">
        <f>[5]DATA!Q135</f>
        <v>0</v>
      </c>
      <c r="R135">
        <f>[5]DATA!R135</f>
        <v>0</v>
      </c>
      <c r="S135">
        <f>[5]DATA!S135</f>
        <v>0</v>
      </c>
      <c r="T135">
        <f>[5]DATA!T135</f>
        <v>0</v>
      </c>
      <c r="U135">
        <f>[5]DATA!U135</f>
        <v>0</v>
      </c>
      <c r="V135" s="288">
        <f>[5]DATA!V135</f>
        <v>0</v>
      </c>
      <c r="W135" s="288">
        <f>[5]DATA!W135</f>
        <v>0</v>
      </c>
      <c r="X135" s="288">
        <f>[5]DATA!X135</f>
        <v>0</v>
      </c>
      <c r="Y135" s="288">
        <f>[5]DATA!Y135</f>
        <v>0</v>
      </c>
      <c r="Z135" s="288">
        <f>[5]DATA!Z135</f>
        <v>0</v>
      </c>
      <c r="AA135" s="288">
        <f>[5]DATA!AA135</f>
        <v>0</v>
      </c>
      <c r="AB135" s="288">
        <f>[5]DATA!AB135</f>
        <v>0</v>
      </c>
      <c r="AC135" s="288">
        <f>[5]DATA!AC135</f>
        <v>0</v>
      </c>
      <c r="AD135" s="288">
        <f>[5]DATA!AD135</f>
        <v>0</v>
      </c>
      <c r="AE135" s="288">
        <f>[5]DATA!AE135</f>
        <v>0</v>
      </c>
      <c r="AF135" s="288">
        <f>[5]DATA!AF135</f>
        <v>0</v>
      </c>
      <c r="AG135" s="288">
        <f>[5]DATA!AG135</f>
        <v>0</v>
      </c>
      <c r="AH135">
        <f>[5]DATA!AH135</f>
        <v>0</v>
      </c>
      <c r="AI135">
        <f>[5]DATA!AI135</f>
        <v>0</v>
      </c>
      <c r="AJ135">
        <f>[5]DATA!AJ135</f>
        <v>0</v>
      </c>
      <c r="AK135">
        <f>[5]DATA!AK135</f>
        <v>0</v>
      </c>
      <c r="AL135">
        <f>[5]DATA!AL135</f>
        <v>0</v>
      </c>
      <c r="AM135">
        <f>[5]DATA!AM135</f>
        <v>0</v>
      </c>
      <c r="AN135">
        <f>[5]DATA!AN135</f>
        <v>0</v>
      </c>
      <c r="AO135">
        <f>[5]DATA!AO135</f>
        <v>0</v>
      </c>
      <c r="AP135">
        <f>[5]DATA!AP135</f>
        <v>0</v>
      </c>
      <c r="AQ135">
        <f>[5]DATA!AQ135</f>
        <v>0</v>
      </c>
      <c r="AR135">
        <f>[5]DATA!AR135</f>
        <v>0</v>
      </c>
      <c r="AS135">
        <f>[5]DATA!AS135</f>
        <v>0</v>
      </c>
      <c r="AT135">
        <f>[5]DATA!AT135</f>
        <v>0</v>
      </c>
      <c r="AU135">
        <f>[5]DATA!AU135</f>
        <v>0</v>
      </c>
      <c r="AV135">
        <f>[5]DATA!AV135</f>
        <v>0</v>
      </c>
      <c r="AW135">
        <f>[5]DATA!AW135</f>
        <v>0</v>
      </c>
      <c r="AX135">
        <f>[5]DATA!AX135</f>
        <v>0</v>
      </c>
      <c r="AY135">
        <f>[5]DATA!AY135</f>
        <v>0</v>
      </c>
      <c r="AZ135">
        <f>[5]DATA!AZ135</f>
        <v>0</v>
      </c>
      <c r="BA135">
        <f>[5]DATA!BA135</f>
        <v>0</v>
      </c>
      <c r="BB135">
        <f>[5]DATA!BB135</f>
        <v>0</v>
      </c>
      <c r="BC135">
        <f>[5]DATA!BC135</f>
        <v>0</v>
      </c>
      <c r="BD135">
        <f>[5]DATA!BD135</f>
        <v>0</v>
      </c>
      <c r="BE135">
        <f>[5]DATA!BE135</f>
        <v>0</v>
      </c>
      <c r="BF135">
        <f>[5]DATA!BF135</f>
        <v>0</v>
      </c>
      <c r="BG135">
        <f>[5]DATA!BG135</f>
        <v>0</v>
      </c>
      <c r="BH135">
        <f>[5]DATA!BH135</f>
        <v>0</v>
      </c>
      <c r="BI135">
        <f>[5]DATA!BI135</f>
        <v>0</v>
      </c>
      <c r="BJ135">
        <f>[5]DATA!BJ135</f>
        <v>0</v>
      </c>
      <c r="BK135">
        <f>[5]DATA!BK135</f>
        <v>0</v>
      </c>
      <c r="BL135">
        <f>[5]DATA!BL135</f>
        <v>0</v>
      </c>
      <c r="BM135">
        <f>[5]DATA!BM135</f>
        <v>0</v>
      </c>
      <c r="BN135">
        <f>[5]DATA!BN135</f>
        <v>0</v>
      </c>
      <c r="BO135">
        <f>[5]DATA!BO135</f>
        <v>0</v>
      </c>
      <c r="BP135">
        <f>[5]DATA!BP135</f>
        <v>0</v>
      </c>
      <c r="BQ135">
        <f>[5]DATA!BQ135</f>
        <v>0</v>
      </c>
      <c r="BR135">
        <f>[5]DATA!BR135</f>
        <v>0</v>
      </c>
      <c r="BS135">
        <f>[5]DATA!BS135</f>
        <v>0</v>
      </c>
      <c r="BT135">
        <f>[5]DATA!BT135</f>
        <v>0</v>
      </c>
      <c r="BU135">
        <f>[5]DATA!BU135</f>
        <v>0</v>
      </c>
      <c r="BV135">
        <f>[5]DATA!BV135</f>
        <v>0</v>
      </c>
      <c r="BW135">
        <f>[5]DATA!BW135</f>
        <v>0</v>
      </c>
      <c r="BX135">
        <f>[5]DATA!BX135</f>
        <v>0</v>
      </c>
    </row>
    <row r="136" spans="1:76">
      <c r="A136" s="287" t="s">
        <v>967</v>
      </c>
      <c r="B136">
        <f>[5]DATA!B136</f>
        <v>0</v>
      </c>
      <c r="C136">
        <f>[5]DATA!C136</f>
        <v>0</v>
      </c>
      <c r="D136">
        <f>[5]DATA!D136</f>
        <v>0</v>
      </c>
      <c r="E136">
        <f>[5]DATA!E136</f>
        <v>0</v>
      </c>
      <c r="F136">
        <f>[5]DATA!F136</f>
        <v>0</v>
      </c>
      <c r="G136">
        <f>[5]DATA!G136</f>
        <v>0</v>
      </c>
      <c r="H136">
        <f>[5]DATA!H136</f>
        <v>0</v>
      </c>
      <c r="I136">
        <f>[5]DATA!I136</f>
        <v>0</v>
      </c>
      <c r="J136">
        <f>[5]DATA!J136</f>
        <v>0</v>
      </c>
      <c r="K136">
        <f>[5]DATA!K136</f>
        <v>0</v>
      </c>
      <c r="L136">
        <f>[5]DATA!L136</f>
        <v>0</v>
      </c>
      <c r="M136">
        <f>[5]DATA!M136</f>
        <v>0</v>
      </c>
      <c r="N136">
        <f>[5]DATA!N136</f>
        <v>0</v>
      </c>
      <c r="O136">
        <f>[5]DATA!O136</f>
        <v>0</v>
      </c>
      <c r="P136">
        <f>[5]DATA!P136</f>
        <v>0</v>
      </c>
      <c r="Q136">
        <f>[5]DATA!Q136</f>
        <v>0</v>
      </c>
      <c r="R136">
        <f>[5]DATA!R136</f>
        <v>0</v>
      </c>
      <c r="S136">
        <f>[5]DATA!S136</f>
        <v>0</v>
      </c>
      <c r="T136">
        <f>[5]DATA!T136</f>
        <v>0</v>
      </c>
      <c r="U136">
        <f>[5]DATA!U136</f>
        <v>0</v>
      </c>
      <c r="V136" s="288">
        <f>[5]DATA!V136</f>
        <v>0</v>
      </c>
      <c r="W136" s="288">
        <f>[5]DATA!W136</f>
        <v>0</v>
      </c>
      <c r="X136" s="288">
        <f>[5]DATA!X136</f>
        <v>0</v>
      </c>
      <c r="Y136" s="288">
        <f>[5]DATA!Y136</f>
        <v>0</v>
      </c>
      <c r="Z136" s="288">
        <f>[5]DATA!Z136</f>
        <v>0</v>
      </c>
      <c r="AA136" s="288">
        <f>[5]DATA!AA136</f>
        <v>0</v>
      </c>
      <c r="AB136" s="288">
        <f>[5]DATA!AB136</f>
        <v>0</v>
      </c>
      <c r="AC136" s="288">
        <f>[5]DATA!AC136</f>
        <v>0</v>
      </c>
      <c r="AD136" s="288">
        <f>[5]DATA!AD136</f>
        <v>0</v>
      </c>
      <c r="AE136" s="288">
        <f>[5]DATA!AE136</f>
        <v>0</v>
      </c>
      <c r="AF136" s="288">
        <f>[5]DATA!AF136</f>
        <v>0</v>
      </c>
      <c r="AG136" s="288">
        <f>[5]DATA!AG136</f>
        <v>0</v>
      </c>
      <c r="AH136">
        <f>[5]DATA!AH136</f>
        <v>0</v>
      </c>
      <c r="AI136">
        <f>[5]DATA!AI136</f>
        <v>0</v>
      </c>
      <c r="AJ136">
        <f>[5]DATA!AJ136</f>
        <v>0</v>
      </c>
      <c r="AK136">
        <f>[5]DATA!AK136</f>
        <v>0</v>
      </c>
      <c r="AL136">
        <f>[5]DATA!AL136</f>
        <v>0</v>
      </c>
      <c r="AM136">
        <f>[5]DATA!AM136</f>
        <v>0</v>
      </c>
      <c r="AN136">
        <f>[5]DATA!AN136</f>
        <v>0</v>
      </c>
      <c r="AO136">
        <f>[5]DATA!AO136</f>
        <v>0</v>
      </c>
      <c r="AP136">
        <f>[5]DATA!AP136</f>
        <v>0</v>
      </c>
      <c r="AQ136">
        <f>[5]DATA!AQ136</f>
        <v>0</v>
      </c>
      <c r="AR136">
        <f>[5]DATA!AR136</f>
        <v>0</v>
      </c>
      <c r="AS136">
        <f>[5]DATA!AS136</f>
        <v>0</v>
      </c>
      <c r="AT136">
        <f>[5]DATA!AT136</f>
        <v>0</v>
      </c>
      <c r="AU136">
        <f>[5]DATA!AU136</f>
        <v>0</v>
      </c>
      <c r="AV136">
        <f>[5]DATA!AV136</f>
        <v>0</v>
      </c>
      <c r="AW136">
        <f>[5]DATA!AW136</f>
        <v>0</v>
      </c>
      <c r="AX136">
        <f>[5]DATA!AX136</f>
        <v>0</v>
      </c>
      <c r="AY136">
        <f>[5]DATA!AY136</f>
        <v>0</v>
      </c>
      <c r="AZ136">
        <f>[5]DATA!AZ136</f>
        <v>0</v>
      </c>
      <c r="BA136">
        <f>[5]DATA!BA136</f>
        <v>0</v>
      </c>
      <c r="BB136">
        <f>[5]DATA!BB136</f>
        <v>0</v>
      </c>
      <c r="BC136">
        <f>[5]DATA!BC136</f>
        <v>0</v>
      </c>
      <c r="BD136">
        <f>[5]DATA!BD136</f>
        <v>0</v>
      </c>
      <c r="BE136">
        <f>[5]DATA!BE136</f>
        <v>0</v>
      </c>
      <c r="BF136">
        <f>[5]DATA!BF136</f>
        <v>0</v>
      </c>
      <c r="BG136">
        <f>[5]DATA!BG136</f>
        <v>0</v>
      </c>
      <c r="BH136">
        <f>[5]DATA!BH136</f>
        <v>0</v>
      </c>
      <c r="BI136">
        <f>[5]DATA!BI136</f>
        <v>0</v>
      </c>
      <c r="BJ136">
        <f>[5]DATA!BJ136</f>
        <v>0</v>
      </c>
      <c r="BK136">
        <f>[5]DATA!BK136</f>
        <v>0</v>
      </c>
      <c r="BL136">
        <f>[5]DATA!BL136</f>
        <v>0</v>
      </c>
      <c r="BM136">
        <f>[5]DATA!BM136</f>
        <v>0</v>
      </c>
      <c r="BN136">
        <f>[5]DATA!BN136</f>
        <v>0</v>
      </c>
      <c r="BO136">
        <f>[5]DATA!BO136</f>
        <v>0</v>
      </c>
      <c r="BP136">
        <f>[5]DATA!BP136</f>
        <v>0</v>
      </c>
      <c r="BQ136">
        <f>[5]DATA!BQ136</f>
        <v>0</v>
      </c>
      <c r="BR136">
        <f>[5]DATA!BR136</f>
        <v>0</v>
      </c>
      <c r="BS136">
        <f>[5]DATA!BS136</f>
        <v>0</v>
      </c>
      <c r="BT136">
        <f>[5]DATA!BT136</f>
        <v>0</v>
      </c>
      <c r="BU136">
        <f>[5]DATA!BU136</f>
        <v>0</v>
      </c>
      <c r="BV136">
        <f>[5]DATA!BV136</f>
        <v>0</v>
      </c>
      <c r="BW136">
        <f>[5]DATA!BW136</f>
        <v>0</v>
      </c>
      <c r="BX136">
        <f>[5]DATA!BX136</f>
        <v>0</v>
      </c>
    </row>
    <row r="137" spans="1:76">
      <c r="A137" s="287" t="s">
        <v>968</v>
      </c>
      <c r="B137">
        <f>[5]DATA!B137</f>
        <v>25312</v>
      </c>
      <c r="C137">
        <f>[5]DATA!C137</f>
        <v>25669</v>
      </c>
      <c r="D137">
        <f>[5]DATA!D137</f>
        <v>24407</v>
      </c>
      <c r="E137">
        <f>[5]DATA!E137</f>
        <v>31390</v>
      </c>
      <c r="F137">
        <f>[5]DATA!F137</f>
        <v>32050</v>
      </c>
      <c r="G137">
        <f>[5]DATA!G137</f>
        <v>25908</v>
      </c>
      <c r="H137">
        <f>[5]DATA!H137</f>
        <v>27161</v>
      </c>
      <c r="I137">
        <f>[5]DATA!I137</f>
        <v>28776</v>
      </c>
      <c r="J137">
        <f>[5]DATA!J137</f>
        <v>30168</v>
      </c>
      <c r="K137">
        <f>[5]DATA!K137</f>
        <v>25804</v>
      </c>
      <c r="L137">
        <f>[5]DATA!L137</f>
        <v>23960</v>
      </c>
      <c r="M137">
        <f>[5]DATA!M137</f>
        <v>23594</v>
      </c>
      <c r="N137">
        <f>[5]DATA!N137</f>
        <v>33138</v>
      </c>
      <c r="O137">
        <f>[5]DATA!O137</f>
        <v>28540</v>
      </c>
      <c r="P137">
        <f>[5]DATA!P137</f>
        <v>24803</v>
      </c>
      <c r="Q137">
        <f>[5]DATA!Q137</f>
        <v>20305</v>
      </c>
      <c r="R137">
        <f>[5]DATA!R137</f>
        <v>23451</v>
      </c>
      <c r="S137">
        <f>[5]DATA!S137</f>
        <v>24740</v>
      </c>
      <c r="T137">
        <f>[5]DATA!T137</f>
        <v>25863</v>
      </c>
      <c r="U137">
        <f>[5]DATA!U137</f>
        <v>26556</v>
      </c>
      <c r="V137" s="288">
        <f>[5]DATA!V137</f>
        <v>27283</v>
      </c>
      <c r="W137" s="288">
        <f>[5]DATA!W137</f>
        <v>27171</v>
      </c>
      <c r="X137" s="288">
        <f>[5]DATA!X137</f>
        <v>28374</v>
      </c>
      <c r="Y137" s="288">
        <f>[5]DATA!Y137</f>
        <v>32621</v>
      </c>
      <c r="Z137" s="288">
        <f>[5]DATA!Z137</f>
        <v>29092</v>
      </c>
      <c r="AA137" s="288">
        <f>[5]DATA!AA137</f>
        <v>33394</v>
      </c>
      <c r="AB137" s="288">
        <f>[5]DATA!AB137</f>
        <v>32134</v>
      </c>
      <c r="AC137" s="288">
        <f>[5]DATA!AC137</f>
        <v>29608</v>
      </c>
      <c r="AD137" s="288">
        <f>[5]DATA!AD137</f>
        <v>27460</v>
      </c>
      <c r="AE137" s="288">
        <f>[5]DATA!AE137</f>
        <v>28228</v>
      </c>
      <c r="AF137" s="288">
        <f>[5]DATA!AF137</f>
        <v>28545</v>
      </c>
      <c r="AG137" s="288">
        <f>[5]DATA!AG137</f>
        <v>28630</v>
      </c>
      <c r="AH137">
        <f>[5]DATA!AH137</f>
        <v>22270</v>
      </c>
      <c r="AI137">
        <f>[5]DATA!AI137</f>
        <v>21357</v>
      </c>
      <c r="AJ137">
        <f>[5]DATA!AJ137</f>
        <v>16020</v>
      </c>
      <c r="AK137">
        <f>[5]DATA!AK137</f>
        <v>15909</v>
      </c>
      <c r="AL137">
        <f>[5]DATA!AL137</f>
        <v>17700</v>
      </c>
      <c r="AM137">
        <f>[5]DATA!AM137</f>
        <v>17442</v>
      </c>
      <c r="AN137">
        <f>[5]DATA!AN137</f>
        <v>16831</v>
      </c>
      <c r="AO137">
        <f>[5]DATA!AO137</f>
        <v>16780</v>
      </c>
      <c r="AP137">
        <f>[5]DATA!AP137</f>
        <v>16750</v>
      </c>
      <c r="AQ137">
        <f>[5]DATA!AQ137</f>
        <v>16670</v>
      </c>
      <c r="AR137">
        <f>[5]DATA!AR137</f>
        <v>17067</v>
      </c>
      <c r="AS137">
        <f>[5]DATA!AS137</f>
        <v>15525</v>
      </c>
      <c r="AT137">
        <f>[5]DATA!AT137</f>
        <v>15300</v>
      </c>
      <c r="AU137">
        <f>[5]DATA!AU137</f>
        <v>16227</v>
      </c>
      <c r="AV137">
        <f>[5]DATA!AV137</f>
        <v>16965</v>
      </c>
      <c r="AW137">
        <f>[5]DATA!AW137</f>
        <v>16358</v>
      </c>
      <c r="AX137">
        <f>[5]DATA!AX137</f>
        <v>14983</v>
      </c>
      <c r="AY137">
        <f>[5]DATA!AY137</f>
        <v>16706</v>
      </c>
      <c r="AZ137">
        <f>[5]DATA!AZ137</f>
        <v>18863</v>
      </c>
      <c r="BA137">
        <f>[5]DATA!BA137</f>
        <v>19659</v>
      </c>
      <c r="BB137">
        <f>[5]DATA!BB137</f>
        <v>20879</v>
      </c>
      <c r="BC137">
        <f>[5]DATA!BC137</f>
        <v>20866</v>
      </c>
      <c r="BD137">
        <f>[5]DATA!BD137</f>
        <v>22285</v>
      </c>
      <c r="BE137">
        <f>[5]DATA!BE137</f>
        <v>23349</v>
      </c>
      <c r="BF137">
        <f>[5]DATA!BF137</f>
        <v>24711</v>
      </c>
      <c r="BG137">
        <f>[5]DATA!BG137</f>
        <v>24460</v>
      </c>
      <c r="BH137">
        <f>[5]DATA!BH137</f>
        <v>23950</v>
      </c>
      <c r="BI137">
        <f>[5]DATA!BI137</f>
        <v>24067</v>
      </c>
      <c r="BJ137">
        <f>[5]DATA!BJ137</f>
        <v>24527</v>
      </c>
      <c r="BK137">
        <f>[5]DATA!BK137</f>
        <v>22257</v>
      </c>
      <c r="BL137">
        <f>[5]DATA!BL137</f>
        <v>0</v>
      </c>
      <c r="BM137">
        <f>[5]DATA!BM137</f>
        <v>0</v>
      </c>
      <c r="BN137">
        <f>[5]DATA!BN137</f>
        <v>0</v>
      </c>
      <c r="BO137">
        <f>[5]DATA!BO137</f>
        <v>0</v>
      </c>
      <c r="BP137">
        <f>[5]DATA!BP137</f>
        <v>0</v>
      </c>
      <c r="BQ137">
        <f>[5]DATA!BQ137</f>
        <v>0</v>
      </c>
      <c r="BR137">
        <f>[5]DATA!BR137</f>
        <v>0</v>
      </c>
      <c r="BS137">
        <f>[5]DATA!BS137</f>
        <v>0</v>
      </c>
      <c r="BT137">
        <f>[5]DATA!BT137</f>
        <v>0</v>
      </c>
      <c r="BU137">
        <f>[5]DATA!BU137</f>
        <v>0</v>
      </c>
      <c r="BV137">
        <f>[5]DATA!BV137</f>
        <v>0</v>
      </c>
      <c r="BW137">
        <f>[5]DATA!BW137</f>
        <v>0</v>
      </c>
      <c r="BX137">
        <f>[5]DATA!BX137</f>
        <v>0</v>
      </c>
    </row>
    <row r="138" spans="1:76">
      <c r="A138" s="287" t="s">
        <v>969</v>
      </c>
      <c r="B138">
        <f>[5]DATA!B138</f>
        <v>25312</v>
      </c>
      <c r="C138">
        <f>[5]DATA!C138</f>
        <v>28125</v>
      </c>
      <c r="D138">
        <f>[5]DATA!D138</f>
        <v>23004</v>
      </c>
      <c r="E138">
        <f>[5]DATA!E138</f>
        <v>22641</v>
      </c>
      <c r="F138">
        <f>[5]DATA!F138</f>
        <v>22986</v>
      </c>
      <c r="G138">
        <f>[5]DATA!G138</f>
        <v>25238</v>
      </c>
      <c r="H138">
        <f>[5]DATA!H138</f>
        <v>18856</v>
      </c>
      <c r="I138">
        <f>[5]DATA!I138</f>
        <v>23180</v>
      </c>
      <c r="J138">
        <f>[5]DATA!J138</f>
        <v>31145</v>
      </c>
      <c r="K138">
        <f>[5]DATA!K138</f>
        <v>27599</v>
      </c>
      <c r="L138">
        <f>[5]DATA!L138</f>
        <v>23856</v>
      </c>
      <c r="M138">
        <f>[5]DATA!M138</f>
        <v>21290</v>
      </c>
      <c r="N138">
        <f>[5]DATA!N138</f>
        <v>25597</v>
      </c>
      <c r="O138">
        <f>[5]DATA!O138</f>
        <v>33149</v>
      </c>
      <c r="P138">
        <f>[5]DATA!P138</f>
        <v>37831</v>
      </c>
      <c r="Q138">
        <f>[5]DATA!Q138</f>
        <v>31523</v>
      </c>
      <c r="R138">
        <f>[5]DATA!R138</f>
        <v>23176</v>
      </c>
      <c r="S138">
        <f>[5]DATA!S138</f>
        <v>24389</v>
      </c>
      <c r="T138">
        <f>[5]DATA!T138</f>
        <v>26232</v>
      </c>
      <c r="U138">
        <f>[5]DATA!U138</f>
        <v>26013</v>
      </c>
      <c r="V138" s="288">
        <f>[5]DATA!V138</f>
        <v>25761</v>
      </c>
      <c r="W138" s="288">
        <f>[5]DATA!W138</f>
        <v>25623</v>
      </c>
      <c r="X138" s="288">
        <f>[5]DATA!X138</f>
        <v>27208</v>
      </c>
      <c r="Y138" s="288">
        <f>[5]DATA!Y138</f>
        <v>27711</v>
      </c>
      <c r="Z138" s="288">
        <f>[5]DATA!Z138</f>
        <v>29859</v>
      </c>
      <c r="AA138" s="288">
        <f>[5]DATA!AA138</f>
        <v>30597</v>
      </c>
      <c r="AB138" s="288">
        <f>[5]DATA!AB138</f>
        <v>30824</v>
      </c>
      <c r="AC138" s="288">
        <f>[5]DATA!AC138</f>
        <v>30186</v>
      </c>
      <c r="AD138" s="288">
        <f>[5]DATA!AD138</f>
        <v>22226</v>
      </c>
      <c r="AE138" s="288">
        <f>[5]DATA!AE138</f>
        <v>24017</v>
      </c>
      <c r="AF138" s="288">
        <f>[5]DATA!AF138</f>
        <v>25123</v>
      </c>
      <c r="AG138" s="288">
        <f>[5]DATA!AG138</f>
        <v>23598</v>
      </c>
      <c r="AH138">
        <f>[5]DATA!AH138</f>
        <v>22689</v>
      </c>
      <c r="AI138">
        <f>[5]DATA!AI138</f>
        <v>21652</v>
      </c>
      <c r="AJ138">
        <f>[5]DATA!AJ138</f>
        <v>26268</v>
      </c>
      <c r="AK138">
        <f>[5]DATA!AK138</f>
        <v>24767</v>
      </c>
      <c r="AL138">
        <f>[5]DATA!AL138</f>
        <v>29105</v>
      </c>
      <c r="AM138">
        <f>[5]DATA!AM138</f>
        <v>28189</v>
      </c>
      <c r="AN138">
        <f>[5]DATA!AN138</f>
        <v>26681</v>
      </c>
      <c r="AO138">
        <f>[5]DATA!AO138</f>
        <v>23496</v>
      </c>
      <c r="AP138">
        <f>[5]DATA!AP138</f>
        <v>20162</v>
      </c>
      <c r="AQ138">
        <f>[5]DATA!AQ138</f>
        <v>18747</v>
      </c>
      <c r="AR138">
        <f>[5]DATA!AR138</f>
        <v>17471</v>
      </c>
      <c r="AS138">
        <f>[5]DATA!AS138</f>
        <v>19025</v>
      </c>
      <c r="AT138">
        <f>[5]DATA!AT138</f>
        <v>19967</v>
      </c>
      <c r="AU138">
        <f>[5]DATA!AU138</f>
        <v>21464</v>
      </c>
      <c r="AV138">
        <f>[5]DATA!AV138</f>
        <v>20507</v>
      </c>
      <c r="AW138">
        <f>[5]DATA!AW138</f>
        <v>20821</v>
      </c>
      <c r="AX138">
        <f>[5]DATA!AX138</f>
        <v>22886</v>
      </c>
      <c r="AY138">
        <f>[5]DATA!AY138</f>
        <v>24218</v>
      </c>
      <c r="AZ138">
        <f>[5]DATA!AZ138</f>
        <v>23962</v>
      </c>
      <c r="BA138">
        <f>[5]DATA!BA138</f>
        <v>21982</v>
      </c>
      <c r="BB138">
        <f>[5]DATA!BB138</f>
        <v>23343</v>
      </c>
      <c r="BC138">
        <f>[5]DATA!BC138</f>
        <v>22843</v>
      </c>
      <c r="BD138">
        <f>[5]DATA!BD138</f>
        <v>22494</v>
      </c>
      <c r="BE138">
        <f>[5]DATA!BE138</f>
        <v>24382</v>
      </c>
      <c r="BF138">
        <f>[5]DATA!BF138</f>
        <v>24748</v>
      </c>
      <c r="BG138">
        <f>[5]DATA!BG138</f>
        <v>24457</v>
      </c>
      <c r="BH138">
        <f>[5]DATA!BH138</f>
        <v>23950</v>
      </c>
      <c r="BI138">
        <f>[5]DATA!BI138</f>
        <v>24067</v>
      </c>
      <c r="BJ138">
        <f>[5]DATA!BJ138</f>
        <v>24527</v>
      </c>
      <c r="BK138">
        <f>[5]DATA!BK138</f>
        <v>22901</v>
      </c>
      <c r="BL138">
        <f>[5]DATA!BL138</f>
        <v>0</v>
      </c>
      <c r="BM138">
        <f>[5]DATA!BM138</f>
        <v>0</v>
      </c>
      <c r="BN138">
        <f>[5]DATA!BN138</f>
        <v>0</v>
      </c>
      <c r="BO138">
        <f>[5]DATA!BO138</f>
        <v>0</v>
      </c>
      <c r="BP138">
        <f>[5]DATA!BP138</f>
        <v>0</v>
      </c>
      <c r="BQ138">
        <f>[5]DATA!BQ138</f>
        <v>0</v>
      </c>
      <c r="BR138">
        <f>[5]DATA!BR138</f>
        <v>0</v>
      </c>
      <c r="BS138">
        <f>[5]DATA!BS138</f>
        <v>0</v>
      </c>
      <c r="BT138">
        <f>[5]DATA!BT138</f>
        <v>0</v>
      </c>
      <c r="BU138">
        <f>[5]DATA!BU138</f>
        <v>0</v>
      </c>
      <c r="BV138">
        <f>[5]DATA!BV138</f>
        <v>0</v>
      </c>
      <c r="BW138">
        <f>[5]DATA!BW138</f>
        <v>0</v>
      </c>
      <c r="BX138">
        <f>[5]DATA!BX138</f>
        <v>0</v>
      </c>
    </row>
    <row r="139" spans="1:76">
      <c r="A139" s="287" t="s">
        <v>970</v>
      </c>
      <c r="B139">
        <f>[5]DATA!B139</f>
        <v>25312</v>
      </c>
      <c r="C139">
        <f>[5]DATA!C139</f>
        <v>25431</v>
      </c>
      <c r="D139">
        <f>[5]DATA!D139</f>
        <v>23060</v>
      </c>
      <c r="E139">
        <f>[5]DATA!E139</f>
        <v>22900</v>
      </c>
      <c r="F139">
        <f>[5]DATA!F139</f>
        <v>25706</v>
      </c>
      <c r="G139">
        <f>[5]DATA!G139</f>
        <v>31942</v>
      </c>
      <c r="H139">
        <f>[5]DATA!H139</f>
        <v>34335</v>
      </c>
      <c r="I139">
        <f>[5]DATA!I139</f>
        <v>20243</v>
      </c>
      <c r="J139">
        <f>[5]DATA!J139</f>
        <v>21491</v>
      </c>
      <c r="K139">
        <f>[5]DATA!K139</f>
        <v>30481</v>
      </c>
      <c r="L139">
        <f>[5]DATA!L139</f>
        <v>29699</v>
      </c>
      <c r="M139">
        <f>[5]DATA!M139</f>
        <v>34096</v>
      </c>
      <c r="N139">
        <f>[5]DATA!N139</f>
        <v>28802</v>
      </c>
      <c r="O139">
        <f>[5]DATA!O139</f>
        <v>29841</v>
      </c>
      <c r="P139">
        <f>[5]DATA!P139</f>
        <v>34075</v>
      </c>
      <c r="Q139">
        <f>[5]DATA!Q139</f>
        <v>30881</v>
      </c>
      <c r="R139">
        <f>[5]DATA!R139</f>
        <v>25896</v>
      </c>
      <c r="S139">
        <f>[5]DATA!S139</f>
        <v>26107</v>
      </c>
      <c r="T139">
        <f>[5]DATA!T139</f>
        <v>25508</v>
      </c>
      <c r="U139">
        <f>[5]DATA!U139</f>
        <v>25972</v>
      </c>
      <c r="V139" s="288">
        <f>[5]DATA!V139</f>
        <v>26709</v>
      </c>
      <c r="W139" s="288">
        <f>[5]DATA!W139</f>
        <v>26374</v>
      </c>
      <c r="X139" s="288">
        <f>[5]DATA!X139</f>
        <v>29829</v>
      </c>
      <c r="Y139" s="288">
        <f>[5]DATA!Y139</f>
        <v>29221</v>
      </c>
      <c r="Z139" s="288">
        <f>[5]DATA!Z139</f>
        <v>25695</v>
      </c>
      <c r="AA139" s="288">
        <f>[5]DATA!AA139</f>
        <v>25183</v>
      </c>
      <c r="AB139" s="288">
        <f>[5]DATA!AB139</f>
        <v>20453</v>
      </c>
      <c r="AC139" s="288">
        <f>[5]DATA!AC139</f>
        <v>20298</v>
      </c>
      <c r="AD139" s="288">
        <f>[5]DATA!AD139</f>
        <v>14920</v>
      </c>
      <c r="AE139" s="288">
        <f>[5]DATA!AE139</f>
        <v>16411</v>
      </c>
      <c r="AF139" s="288">
        <f>[5]DATA!AF139</f>
        <v>17741</v>
      </c>
      <c r="AG139" s="288">
        <f>[5]DATA!AG139</f>
        <v>17811</v>
      </c>
      <c r="AH139">
        <f>[5]DATA!AH139</f>
        <v>17406</v>
      </c>
      <c r="AI139">
        <f>[5]DATA!AI139</f>
        <v>18487</v>
      </c>
      <c r="AJ139">
        <f>[5]DATA!AJ139</f>
        <v>15874</v>
      </c>
      <c r="AK139">
        <f>[5]DATA!AK139</f>
        <v>15866</v>
      </c>
      <c r="AL139">
        <f>[5]DATA!AL139</f>
        <v>17679</v>
      </c>
      <c r="AM139">
        <f>[5]DATA!AM139</f>
        <v>17429</v>
      </c>
      <c r="AN139">
        <f>[5]DATA!AN139</f>
        <v>16822</v>
      </c>
      <c r="AO139">
        <f>[5]DATA!AO139</f>
        <v>16773</v>
      </c>
      <c r="AP139">
        <f>[5]DATA!AP139</f>
        <v>16745</v>
      </c>
      <c r="AQ139">
        <f>[5]DATA!AQ139</f>
        <v>16666</v>
      </c>
      <c r="AR139">
        <f>[5]DATA!AR139</f>
        <v>17063</v>
      </c>
      <c r="AS139">
        <f>[5]DATA!AS139</f>
        <v>15523</v>
      </c>
      <c r="AT139">
        <f>[5]DATA!AT139</f>
        <v>15298</v>
      </c>
      <c r="AU139">
        <f>[5]DATA!AU139</f>
        <v>16225</v>
      </c>
      <c r="AV139">
        <f>[5]DATA!AV139</f>
        <v>16963</v>
      </c>
      <c r="AW139">
        <f>[5]DATA!AW139</f>
        <v>16357</v>
      </c>
      <c r="AX139">
        <f>[5]DATA!AX139</f>
        <v>14982</v>
      </c>
      <c r="AY139">
        <f>[5]DATA!AY139</f>
        <v>16705</v>
      </c>
      <c r="AZ139">
        <f>[5]DATA!AZ139</f>
        <v>18862</v>
      </c>
      <c r="BA139">
        <f>[5]DATA!BA139</f>
        <v>19659</v>
      </c>
      <c r="BB139">
        <f>[5]DATA!BB139</f>
        <v>20878</v>
      </c>
      <c r="BC139">
        <f>[5]DATA!BC139</f>
        <v>20866</v>
      </c>
      <c r="BD139">
        <f>[5]DATA!BD139</f>
        <v>22285</v>
      </c>
      <c r="BE139">
        <f>[5]DATA!BE139</f>
        <v>23348</v>
      </c>
      <c r="BF139">
        <f>[5]DATA!BF139</f>
        <v>24710</v>
      </c>
      <c r="BG139">
        <f>[5]DATA!BG139</f>
        <v>24460</v>
      </c>
      <c r="BH139">
        <f>[5]DATA!BH139</f>
        <v>23950</v>
      </c>
      <c r="BI139">
        <f>[5]DATA!BI139</f>
        <v>24067</v>
      </c>
      <c r="BJ139">
        <f>[5]DATA!BJ139</f>
        <v>24527</v>
      </c>
      <c r="BK139">
        <f>[5]DATA!BK139</f>
        <v>14737</v>
      </c>
      <c r="BL139">
        <f>[5]DATA!BL139</f>
        <v>0</v>
      </c>
      <c r="BM139">
        <f>[5]DATA!BM139</f>
        <v>0</v>
      </c>
      <c r="BN139">
        <f>[5]DATA!BN139</f>
        <v>0</v>
      </c>
      <c r="BO139">
        <f>[5]DATA!BO139</f>
        <v>0</v>
      </c>
      <c r="BP139">
        <f>[5]DATA!BP139</f>
        <v>0</v>
      </c>
      <c r="BQ139">
        <f>[5]DATA!BQ139</f>
        <v>0</v>
      </c>
      <c r="BR139">
        <f>[5]DATA!BR139</f>
        <v>0</v>
      </c>
      <c r="BS139">
        <f>[5]DATA!BS139</f>
        <v>0</v>
      </c>
      <c r="BT139">
        <f>[5]DATA!BT139</f>
        <v>0</v>
      </c>
      <c r="BU139">
        <f>[5]DATA!BU139</f>
        <v>0</v>
      </c>
      <c r="BV139">
        <f>[5]DATA!BV139</f>
        <v>0</v>
      </c>
      <c r="BW139">
        <f>[5]DATA!BW139</f>
        <v>0</v>
      </c>
      <c r="BX139">
        <f>[5]DATA!BX139</f>
        <v>0</v>
      </c>
    </row>
    <row r="140" spans="1:76">
      <c r="A140" s="287" t="s">
        <v>971</v>
      </c>
      <c r="B140">
        <f>[5]DATA!B140</f>
        <v>25312</v>
      </c>
      <c r="C140">
        <f>[5]DATA!C140</f>
        <v>28125</v>
      </c>
      <c r="D140">
        <f>[5]DATA!D140</f>
        <v>27604</v>
      </c>
      <c r="E140">
        <f>[5]DATA!E140</f>
        <v>18470</v>
      </c>
      <c r="F140">
        <f>[5]DATA!F140</f>
        <v>17449</v>
      </c>
      <c r="G140">
        <f>[5]DATA!G140</f>
        <v>21871</v>
      </c>
      <c r="H140">
        <f>[5]DATA!H140</f>
        <v>25879</v>
      </c>
      <c r="I140">
        <f>[5]DATA!I140</f>
        <v>31688</v>
      </c>
      <c r="J140">
        <f>[5]DATA!J140</f>
        <v>23198</v>
      </c>
      <c r="K140">
        <f>[5]DATA!K140</f>
        <v>18848</v>
      </c>
      <c r="L140">
        <f>[5]DATA!L140</f>
        <v>27767</v>
      </c>
      <c r="M140">
        <f>[5]DATA!M140</f>
        <v>24657</v>
      </c>
      <c r="N140">
        <f>[5]DATA!N140</f>
        <v>31268</v>
      </c>
      <c r="O140">
        <f>[5]DATA!O140</f>
        <v>28453</v>
      </c>
      <c r="P140">
        <f>[5]DATA!P140</f>
        <v>37057</v>
      </c>
      <c r="Q140">
        <f>[5]DATA!Q140</f>
        <v>38235</v>
      </c>
      <c r="R140">
        <f>[5]DATA!R140</f>
        <v>32089</v>
      </c>
      <c r="S140">
        <f>[5]DATA!S140</f>
        <v>29285</v>
      </c>
      <c r="T140">
        <f>[5]DATA!T140</f>
        <v>27417</v>
      </c>
      <c r="U140">
        <f>[5]DATA!U140</f>
        <v>27013</v>
      </c>
      <c r="V140" s="288">
        <f>[5]DATA!V140</f>
        <v>27282</v>
      </c>
      <c r="W140" s="288">
        <f>[5]DATA!W140</f>
        <v>26681</v>
      </c>
      <c r="X140" s="288">
        <f>[5]DATA!X140</f>
        <v>24855</v>
      </c>
      <c r="Y140" s="288">
        <f>[5]DATA!Y140</f>
        <v>23405</v>
      </c>
      <c r="Z140" s="288">
        <f>[5]DATA!Z140</f>
        <v>22987</v>
      </c>
      <c r="AA140" s="288">
        <f>[5]DATA!AA140</f>
        <v>24382</v>
      </c>
      <c r="AB140" s="288">
        <f>[5]DATA!AB140</f>
        <v>29844</v>
      </c>
      <c r="AC140" s="288">
        <f>[5]DATA!AC140</f>
        <v>31617</v>
      </c>
      <c r="AD140" s="288">
        <f>[5]DATA!AD140</f>
        <v>23574</v>
      </c>
      <c r="AE140" s="288">
        <f>[5]DATA!AE140</f>
        <v>25824</v>
      </c>
      <c r="AF140" s="288">
        <f>[5]DATA!AF140</f>
        <v>25324</v>
      </c>
      <c r="AG140" s="288">
        <f>[5]DATA!AG140</f>
        <v>24028</v>
      </c>
      <c r="AH140">
        <f>[5]DATA!AH140</f>
        <v>22079</v>
      </c>
      <c r="AI140">
        <f>[5]DATA!AI140</f>
        <v>23026</v>
      </c>
      <c r="AJ140">
        <f>[5]DATA!AJ140</f>
        <v>26295</v>
      </c>
      <c r="AK140">
        <f>[5]DATA!AK140</f>
        <v>24797</v>
      </c>
      <c r="AL140">
        <f>[5]DATA!AL140</f>
        <v>29136</v>
      </c>
      <c r="AM140">
        <f>[5]DATA!AM140</f>
        <v>28213</v>
      </c>
      <c r="AN140">
        <f>[5]DATA!AN140</f>
        <v>26698</v>
      </c>
      <c r="AO140">
        <f>[5]DATA!AO140</f>
        <v>23508</v>
      </c>
      <c r="AP140">
        <f>[5]DATA!AP140</f>
        <v>20169</v>
      </c>
      <c r="AQ140">
        <f>[5]DATA!AQ140</f>
        <v>18752</v>
      </c>
      <c r="AR140">
        <f>[5]DATA!AR140</f>
        <v>17475</v>
      </c>
      <c r="AS140">
        <f>[5]DATA!AS140</f>
        <v>19028</v>
      </c>
      <c r="AT140">
        <f>[5]DATA!AT140</f>
        <v>19970</v>
      </c>
      <c r="AU140">
        <f>[5]DATA!AU140</f>
        <v>21467</v>
      </c>
      <c r="AV140">
        <f>[5]DATA!AV140</f>
        <v>20509</v>
      </c>
      <c r="AW140">
        <f>[5]DATA!AW140</f>
        <v>20823</v>
      </c>
      <c r="AX140">
        <f>[5]DATA!AX140</f>
        <v>22887</v>
      </c>
      <c r="AY140">
        <f>[5]DATA!AY140</f>
        <v>23493</v>
      </c>
      <c r="AZ140">
        <f>[5]DATA!AZ140</f>
        <v>23257</v>
      </c>
      <c r="BA140">
        <f>[5]DATA!BA140</f>
        <v>21983</v>
      </c>
      <c r="BB140">
        <f>[5]DATA!BB140</f>
        <v>23344</v>
      </c>
      <c r="BC140">
        <f>[5]DATA!BC140</f>
        <v>22843</v>
      </c>
      <c r="BD140">
        <f>[5]DATA!BD140</f>
        <v>22494</v>
      </c>
      <c r="BE140">
        <f>[5]DATA!BE140</f>
        <v>24382</v>
      </c>
      <c r="BF140">
        <f>[5]DATA!BF140</f>
        <v>24749</v>
      </c>
      <c r="BG140">
        <f>[5]DATA!BG140</f>
        <v>24457</v>
      </c>
      <c r="BH140">
        <f>[5]DATA!BH140</f>
        <v>23950</v>
      </c>
      <c r="BI140">
        <f>[5]DATA!BI140</f>
        <v>24067</v>
      </c>
      <c r="BJ140">
        <f>[5]DATA!BJ140</f>
        <v>24527</v>
      </c>
      <c r="BK140">
        <f>[5]DATA!BK140</f>
        <v>19347</v>
      </c>
      <c r="BL140">
        <f>[5]DATA!BL140</f>
        <v>0</v>
      </c>
      <c r="BM140">
        <f>[5]DATA!BM140</f>
        <v>0</v>
      </c>
      <c r="BN140">
        <f>[5]DATA!BN140</f>
        <v>0</v>
      </c>
      <c r="BO140">
        <f>[5]DATA!BO140</f>
        <v>0</v>
      </c>
      <c r="BP140">
        <f>[5]DATA!BP140</f>
        <v>0</v>
      </c>
      <c r="BQ140">
        <f>[5]DATA!BQ140</f>
        <v>0</v>
      </c>
      <c r="BR140">
        <f>[5]DATA!BR140</f>
        <v>0</v>
      </c>
      <c r="BS140">
        <f>[5]DATA!BS140</f>
        <v>0</v>
      </c>
      <c r="BT140">
        <f>[5]DATA!BT140</f>
        <v>0</v>
      </c>
      <c r="BU140">
        <f>[5]DATA!BU140</f>
        <v>0</v>
      </c>
      <c r="BV140">
        <f>[5]DATA!BV140</f>
        <v>0</v>
      </c>
      <c r="BW140">
        <f>[5]DATA!BW140</f>
        <v>0</v>
      </c>
      <c r="BX140">
        <f>[5]DATA!BX140</f>
        <v>0</v>
      </c>
    </row>
    <row r="141" spans="1:76">
      <c r="A141" s="287" t="s">
        <v>972</v>
      </c>
      <c r="B141">
        <f>[5]DATA!B141</f>
        <v>25312</v>
      </c>
      <c r="C141">
        <f>[5]DATA!C141</f>
        <v>25431</v>
      </c>
      <c r="D141">
        <f>[5]DATA!D141</f>
        <v>25310</v>
      </c>
      <c r="E141">
        <f>[5]DATA!E141</f>
        <v>25532</v>
      </c>
      <c r="F141">
        <f>[5]DATA!F141</f>
        <v>23648</v>
      </c>
      <c r="G141">
        <f>[5]DATA!G141</f>
        <v>21772</v>
      </c>
      <c r="H141">
        <f>[5]DATA!H141</f>
        <v>24847</v>
      </c>
      <c r="I141">
        <f>[5]DATA!I141</f>
        <v>22741</v>
      </c>
      <c r="J141">
        <f>[5]DATA!J141</f>
        <v>26972</v>
      </c>
      <c r="K141">
        <f>[5]DATA!K141</f>
        <v>19170</v>
      </c>
      <c r="L141">
        <f>[5]DATA!L141</f>
        <v>22986</v>
      </c>
      <c r="M141">
        <f>[5]DATA!M141</f>
        <v>26400</v>
      </c>
      <c r="N141">
        <f>[5]DATA!N141</f>
        <v>31703</v>
      </c>
      <c r="O141">
        <f>[5]DATA!O141</f>
        <v>20927</v>
      </c>
      <c r="P141">
        <f>[5]DATA!P141</f>
        <v>25146</v>
      </c>
      <c r="Q141">
        <f>[5]DATA!Q141</f>
        <v>23583</v>
      </c>
      <c r="R141">
        <f>[5]DATA!R141</f>
        <v>31605</v>
      </c>
      <c r="S141">
        <f>[5]DATA!S141</f>
        <v>29461</v>
      </c>
      <c r="T141">
        <f>[5]DATA!T141</f>
        <v>28885</v>
      </c>
      <c r="U141">
        <f>[5]DATA!U141</f>
        <v>27635</v>
      </c>
      <c r="V141" s="288">
        <f>[5]DATA!V141</f>
        <v>26896</v>
      </c>
      <c r="W141" s="288">
        <f>[5]DATA!W141</f>
        <v>26552</v>
      </c>
      <c r="X141" s="288">
        <f>[5]DATA!X141</f>
        <v>29448</v>
      </c>
      <c r="Y141" s="288">
        <f>[5]DATA!Y141</f>
        <v>31081</v>
      </c>
      <c r="Z141" s="288">
        <f>[5]DATA!Z141</f>
        <v>33351</v>
      </c>
      <c r="AA141" s="288">
        <f>[5]DATA!AA141</f>
        <v>31647</v>
      </c>
      <c r="AB141" s="288">
        <f>[5]DATA!AB141</f>
        <v>31616</v>
      </c>
      <c r="AC141" s="288">
        <f>[5]DATA!AC141</f>
        <v>30109</v>
      </c>
      <c r="AD141" s="288">
        <f>[5]DATA!AD141</f>
        <v>24669</v>
      </c>
      <c r="AE141" s="288">
        <f>[5]DATA!AE141</f>
        <v>24569</v>
      </c>
      <c r="AF141" s="288">
        <f>[5]DATA!AF141</f>
        <v>25952</v>
      </c>
      <c r="AG141" s="288">
        <f>[5]DATA!AG141</f>
        <v>25243</v>
      </c>
      <c r="AH141">
        <f>[5]DATA!AH141</f>
        <v>24227</v>
      </c>
      <c r="AI141">
        <f>[5]DATA!AI141</f>
        <v>22803</v>
      </c>
      <c r="AJ141">
        <f>[5]DATA!AJ141</f>
        <v>16308</v>
      </c>
      <c r="AK141">
        <f>[5]DATA!AK141</f>
        <v>16029</v>
      </c>
      <c r="AL141">
        <f>[5]DATA!AL141</f>
        <v>18265</v>
      </c>
      <c r="AM141">
        <f>[5]DATA!AM141</f>
        <v>17878</v>
      </c>
      <c r="AN141">
        <f>[5]DATA!AN141</f>
        <v>17145</v>
      </c>
      <c r="AO141">
        <f>[5]DATA!AO141</f>
        <v>17020</v>
      </c>
      <c r="AP141">
        <f>[5]DATA!AP141</f>
        <v>16937</v>
      </c>
      <c r="AQ141">
        <f>[5]DATA!AQ141</f>
        <v>16815</v>
      </c>
      <c r="AR141">
        <f>[5]DATA!AR141</f>
        <v>17183</v>
      </c>
      <c r="AS141">
        <f>[5]DATA!AS141</f>
        <v>15612</v>
      </c>
      <c r="AT141">
        <f>[5]DATA!AT141</f>
        <v>15369</v>
      </c>
      <c r="AU141">
        <f>[5]DATA!AU141</f>
        <v>16287</v>
      </c>
      <c r="AV141">
        <f>[5]DATA!AV141</f>
        <v>17015</v>
      </c>
      <c r="AW141">
        <f>[5]DATA!AW141</f>
        <v>16397</v>
      </c>
      <c r="AX141">
        <f>[5]DATA!AX141</f>
        <v>15012</v>
      </c>
      <c r="AY141">
        <f>[5]DATA!AY141</f>
        <v>16733</v>
      </c>
      <c r="AZ141">
        <f>[5]DATA!AZ141</f>
        <v>18888</v>
      </c>
      <c r="BA141">
        <f>[5]DATA!BA141</f>
        <v>19679</v>
      </c>
      <c r="BB141">
        <f>[5]DATA!BB141</f>
        <v>20896</v>
      </c>
      <c r="BC141">
        <f>[5]DATA!BC141</f>
        <v>20880</v>
      </c>
      <c r="BD141">
        <f>[5]DATA!BD141</f>
        <v>22296</v>
      </c>
      <c r="BE141">
        <f>[5]DATA!BE141</f>
        <v>23358</v>
      </c>
      <c r="BF141">
        <f>[5]DATA!BF141</f>
        <v>24718</v>
      </c>
      <c r="BG141">
        <f>[5]DATA!BG141</f>
        <v>24460</v>
      </c>
      <c r="BH141">
        <f>[5]DATA!BH141</f>
        <v>23950</v>
      </c>
      <c r="BI141">
        <f>[5]DATA!BI141</f>
        <v>24067</v>
      </c>
      <c r="BJ141">
        <f>[5]DATA!BJ141</f>
        <v>26119</v>
      </c>
      <c r="BK141">
        <f>[5]DATA!BK141</f>
        <v>28649</v>
      </c>
      <c r="BL141">
        <f>[5]DATA!BL141</f>
        <v>0</v>
      </c>
      <c r="BM141">
        <f>[5]DATA!BM141</f>
        <v>0</v>
      </c>
      <c r="BN141">
        <f>[5]DATA!BN141</f>
        <v>0</v>
      </c>
      <c r="BO141">
        <f>[5]DATA!BO141</f>
        <v>0</v>
      </c>
      <c r="BP141">
        <f>[5]DATA!BP141</f>
        <v>0</v>
      </c>
      <c r="BQ141">
        <f>[5]DATA!BQ141</f>
        <v>0</v>
      </c>
      <c r="BR141">
        <f>[5]DATA!BR141</f>
        <v>0</v>
      </c>
      <c r="BS141">
        <f>[5]DATA!BS141</f>
        <v>0</v>
      </c>
      <c r="BT141">
        <f>[5]DATA!BT141</f>
        <v>0</v>
      </c>
      <c r="BU141">
        <f>[5]DATA!BU141</f>
        <v>0</v>
      </c>
      <c r="BV141">
        <f>[5]DATA!BV141</f>
        <v>0</v>
      </c>
      <c r="BW141">
        <f>[5]DATA!BW141</f>
        <v>0</v>
      </c>
      <c r="BX141">
        <f>[5]DATA!BX141</f>
        <v>0</v>
      </c>
    </row>
    <row r="142" spans="1:76">
      <c r="A142" s="287" t="s">
        <v>973</v>
      </c>
      <c r="B142">
        <f>[5]DATA!B142</f>
        <v>0</v>
      </c>
      <c r="C142">
        <f>[5]DATA!C142</f>
        <v>0</v>
      </c>
      <c r="D142">
        <f>[5]DATA!D142</f>
        <v>0</v>
      </c>
      <c r="E142">
        <f>[5]DATA!E142</f>
        <v>0</v>
      </c>
      <c r="F142">
        <f>[5]DATA!F142</f>
        <v>0</v>
      </c>
      <c r="G142">
        <f>[5]DATA!G142</f>
        <v>0</v>
      </c>
      <c r="H142">
        <f>[5]DATA!H142</f>
        <v>0</v>
      </c>
      <c r="I142">
        <f>[5]DATA!I142</f>
        <v>0</v>
      </c>
      <c r="J142">
        <f>[5]DATA!J142</f>
        <v>0</v>
      </c>
      <c r="K142">
        <f>[5]DATA!K142</f>
        <v>0</v>
      </c>
      <c r="L142">
        <f>[5]DATA!L142</f>
        <v>0</v>
      </c>
      <c r="M142">
        <f>[5]DATA!M142</f>
        <v>0</v>
      </c>
      <c r="N142">
        <f>[5]DATA!N142</f>
        <v>0</v>
      </c>
      <c r="O142">
        <f>[5]DATA!O142</f>
        <v>0</v>
      </c>
      <c r="P142">
        <f>[5]DATA!P142</f>
        <v>0</v>
      </c>
      <c r="Q142">
        <f>[5]DATA!Q142</f>
        <v>0</v>
      </c>
      <c r="R142">
        <f>[5]DATA!R142</f>
        <v>0</v>
      </c>
      <c r="S142">
        <f>[5]DATA!S142</f>
        <v>0</v>
      </c>
      <c r="T142">
        <f>[5]DATA!T142</f>
        <v>0</v>
      </c>
      <c r="U142">
        <f>[5]DATA!U142</f>
        <v>0</v>
      </c>
      <c r="V142" s="288">
        <f>[5]DATA!V142</f>
        <v>0</v>
      </c>
      <c r="W142" s="288">
        <f>[5]DATA!W142</f>
        <v>0</v>
      </c>
      <c r="X142" s="288">
        <f>[5]DATA!X142</f>
        <v>0</v>
      </c>
      <c r="Y142" s="288">
        <f>[5]DATA!Y142</f>
        <v>0</v>
      </c>
      <c r="Z142" s="288">
        <f>[5]DATA!Z142</f>
        <v>0</v>
      </c>
      <c r="AA142" s="288">
        <f>[5]DATA!AA142</f>
        <v>0</v>
      </c>
      <c r="AB142" s="288">
        <f>[5]DATA!AB142</f>
        <v>0</v>
      </c>
      <c r="AC142" s="288">
        <f>[5]DATA!AC142</f>
        <v>0</v>
      </c>
      <c r="AD142" s="288">
        <f>[5]DATA!AD142</f>
        <v>0</v>
      </c>
      <c r="AE142" s="288">
        <f>[5]DATA!AE142</f>
        <v>0</v>
      </c>
      <c r="AF142" s="288">
        <f>[5]DATA!AF142</f>
        <v>0</v>
      </c>
      <c r="AG142" s="288">
        <f>[5]DATA!AG142</f>
        <v>0</v>
      </c>
      <c r="AH142">
        <f>[5]DATA!AH142</f>
        <v>0</v>
      </c>
      <c r="AI142">
        <f>[5]DATA!AI142</f>
        <v>0</v>
      </c>
      <c r="AJ142">
        <f>[5]DATA!AJ142</f>
        <v>0</v>
      </c>
      <c r="AK142">
        <f>[5]DATA!AK142</f>
        <v>0</v>
      </c>
      <c r="AL142">
        <f>[5]DATA!AL142</f>
        <v>0</v>
      </c>
      <c r="AM142">
        <f>[5]DATA!AM142</f>
        <v>0</v>
      </c>
      <c r="AN142">
        <f>[5]DATA!AN142</f>
        <v>0</v>
      </c>
      <c r="AO142">
        <f>[5]DATA!AO142</f>
        <v>0</v>
      </c>
      <c r="AP142">
        <f>[5]DATA!AP142</f>
        <v>0</v>
      </c>
      <c r="AQ142">
        <f>[5]DATA!AQ142</f>
        <v>0</v>
      </c>
      <c r="AR142">
        <f>[5]DATA!AR142</f>
        <v>0</v>
      </c>
      <c r="AS142">
        <f>[5]DATA!AS142</f>
        <v>0</v>
      </c>
      <c r="AT142">
        <f>[5]DATA!AT142</f>
        <v>0</v>
      </c>
      <c r="AU142">
        <f>[5]DATA!AU142</f>
        <v>0</v>
      </c>
      <c r="AV142">
        <f>[5]DATA!AV142</f>
        <v>0</v>
      </c>
      <c r="AW142">
        <f>[5]DATA!AW142</f>
        <v>0</v>
      </c>
      <c r="AX142">
        <f>[5]DATA!AX142</f>
        <v>0</v>
      </c>
      <c r="AY142">
        <f>[5]DATA!AY142</f>
        <v>0</v>
      </c>
      <c r="AZ142">
        <f>[5]DATA!AZ142</f>
        <v>0</v>
      </c>
      <c r="BA142">
        <f>[5]DATA!BA142</f>
        <v>0</v>
      </c>
      <c r="BB142">
        <f>[5]DATA!BB142</f>
        <v>0</v>
      </c>
      <c r="BC142">
        <f>[5]DATA!BC142</f>
        <v>0</v>
      </c>
      <c r="BD142">
        <f>[5]DATA!BD142</f>
        <v>0</v>
      </c>
      <c r="BE142">
        <f>[5]DATA!BE142</f>
        <v>0</v>
      </c>
      <c r="BF142">
        <f>[5]DATA!BF142</f>
        <v>0</v>
      </c>
      <c r="BG142">
        <f>[5]DATA!BG142</f>
        <v>0</v>
      </c>
      <c r="BH142">
        <f>[5]DATA!BH142</f>
        <v>0</v>
      </c>
      <c r="BI142">
        <f>[5]DATA!BI142</f>
        <v>0</v>
      </c>
      <c r="BJ142">
        <f>[5]DATA!BJ142</f>
        <v>0</v>
      </c>
      <c r="BK142">
        <f>[5]DATA!BK142</f>
        <v>0</v>
      </c>
      <c r="BL142">
        <f>[5]DATA!BL142</f>
        <v>0</v>
      </c>
      <c r="BM142">
        <f>[5]DATA!BM142</f>
        <v>0</v>
      </c>
      <c r="BN142">
        <f>[5]DATA!BN142</f>
        <v>0</v>
      </c>
      <c r="BO142">
        <f>[5]DATA!BO142</f>
        <v>0</v>
      </c>
      <c r="BP142">
        <f>[5]DATA!BP142</f>
        <v>0</v>
      </c>
      <c r="BQ142">
        <f>[5]DATA!BQ142</f>
        <v>0</v>
      </c>
      <c r="BR142">
        <f>[5]DATA!BR142</f>
        <v>0</v>
      </c>
      <c r="BS142">
        <f>[5]DATA!BS142</f>
        <v>0</v>
      </c>
      <c r="BT142">
        <f>[5]DATA!BT142</f>
        <v>0</v>
      </c>
      <c r="BU142">
        <f>[5]DATA!BU142</f>
        <v>0</v>
      </c>
      <c r="BV142">
        <f>[5]DATA!BV142</f>
        <v>0</v>
      </c>
      <c r="BW142">
        <f>[5]DATA!BW142</f>
        <v>0</v>
      </c>
      <c r="BX142">
        <f>[5]DATA!BX142</f>
        <v>0</v>
      </c>
    </row>
    <row r="143" spans="1:76">
      <c r="A143" s="287" t="s">
        <v>974</v>
      </c>
      <c r="B143">
        <f>[5]DATA!B143</f>
        <v>0</v>
      </c>
      <c r="C143">
        <f>[5]DATA!C143</f>
        <v>0</v>
      </c>
      <c r="D143">
        <f>[5]DATA!D143</f>
        <v>0</v>
      </c>
      <c r="E143">
        <f>[5]DATA!E143</f>
        <v>0</v>
      </c>
      <c r="F143">
        <f>[5]DATA!F143</f>
        <v>0</v>
      </c>
      <c r="G143">
        <f>[5]DATA!G143</f>
        <v>0</v>
      </c>
      <c r="H143">
        <f>[5]DATA!H143</f>
        <v>0</v>
      </c>
      <c r="I143">
        <f>[5]DATA!I143</f>
        <v>0</v>
      </c>
      <c r="J143">
        <f>[5]DATA!J143</f>
        <v>0</v>
      </c>
      <c r="K143">
        <f>[5]DATA!K143</f>
        <v>0</v>
      </c>
      <c r="L143">
        <f>[5]DATA!L143</f>
        <v>0</v>
      </c>
      <c r="M143">
        <f>[5]DATA!M143</f>
        <v>0</v>
      </c>
      <c r="N143">
        <f>[5]DATA!N143</f>
        <v>0</v>
      </c>
      <c r="O143">
        <f>[5]DATA!O143</f>
        <v>0</v>
      </c>
      <c r="P143">
        <f>[5]DATA!P143</f>
        <v>0</v>
      </c>
      <c r="Q143">
        <f>[5]DATA!Q143</f>
        <v>0</v>
      </c>
      <c r="R143">
        <f>[5]DATA!R143</f>
        <v>0</v>
      </c>
      <c r="S143">
        <f>[5]DATA!S143</f>
        <v>0</v>
      </c>
      <c r="T143">
        <f>[5]DATA!T143</f>
        <v>0</v>
      </c>
      <c r="U143">
        <f>[5]DATA!U143</f>
        <v>0</v>
      </c>
      <c r="V143" s="288">
        <f>[5]DATA!V143</f>
        <v>0</v>
      </c>
      <c r="W143" s="288">
        <f>[5]DATA!W143</f>
        <v>0</v>
      </c>
      <c r="X143" s="288">
        <f>[5]DATA!X143</f>
        <v>0</v>
      </c>
      <c r="Y143" s="288">
        <f>[5]DATA!Y143</f>
        <v>0</v>
      </c>
      <c r="Z143" s="288">
        <f>[5]DATA!Z143</f>
        <v>0</v>
      </c>
      <c r="AA143" s="288">
        <f>[5]DATA!AA143</f>
        <v>0</v>
      </c>
      <c r="AB143" s="288">
        <f>[5]DATA!AB143</f>
        <v>0</v>
      </c>
      <c r="AC143" s="288">
        <f>[5]DATA!AC143</f>
        <v>0</v>
      </c>
      <c r="AD143" s="288">
        <f>[5]DATA!AD143</f>
        <v>0</v>
      </c>
      <c r="AE143" s="288">
        <f>[5]DATA!AE143</f>
        <v>0</v>
      </c>
      <c r="AF143" s="288">
        <f>[5]DATA!AF143</f>
        <v>0</v>
      </c>
      <c r="AG143" s="288">
        <f>[5]DATA!AG143</f>
        <v>0</v>
      </c>
      <c r="AH143">
        <f>[5]DATA!AH143</f>
        <v>0</v>
      </c>
      <c r="AI143">
        <f>[5]DATA!AI143</f>
        <v>0</v>
      </c>
      <c r="AJ143">
        <f>[5]DATA!AJ143</f>
        <v>0</v>
      </c>
      <c r="AK143">
        <f>[5]DATA!AK143</f>
        <v>0</v>
      </c>
      <c r="AL143">
        <f>[5]DATA!AL143</f>
        <v>0</v>
      </c>
      <c r="AM143">
        <f>[5]DATA!AM143</f>
        <v>0</v>
      </c>
      <c r="AN143">
        <f>[5]DATA!AN143</f>
        <v>0</v>
      </c>
      <c r="AO143">
        <f>[5]DATA!AO143</f>
        <v>0</v>
      </c>
      <c r="AP143">
        <f>[5]DATA!AP143</f>
        <v>0</v>
      </c>
      <c r="AQ143">
        <f>[5]DATA!AQ143</f>
        <v>0</v>
      </c>
      <c r="AR143">
        <f>[5]DATA!AR143</f>
        <v>0</v>
      </c>
      <c r="AS143">
        <f>[5]DATA!AS143</f>
        <v>0</v>
      </c>
      <c r="AT143">
        <f>[5]DATA!AT143</f>
        <v>0</v>
      </c>
      <c r="AU143">
        <f>[5]DATA!AU143</f>
        <v>0</v>
      </c>
      <c r="AV143">
        <f>[5]DATA!AV143</f>
        <v>0</v>
      </c>
      <c r="AW143">
        <f>[5]DATA!AW143</f>
        <v>0</v>
      </c>
      <c r="AX143">
        <f>[5]DATA!AX143</f>
        <v>0</v>
      </c>
      <c r="AY143">
        <f>[5]DATA!AY143</f>
        <v>0</v>
      </c>
      <c r="AZ143">
        <f>[5]DATA!AZ143</f>
        <v>0</v>
      </c>
      <c r="BA143">
        <f>[5]DATA!BA143</f>
        <v>0</v>
      </c>
      <c r="BB143">
        <f>[5]DATA!BB143</f>
        <v>0</v>
      </c>
      <c r="BC143">
        <f>[5]DATA!BC143</f>
        <v>0</v>
      </c>
      <c r="BD143">
        <f>[5]DATA!BD143</f>
        <v>0</v>
      </c>
      <c r="BE143">
        <f>[5]DATA!BE143</f>
        <v>0</v>
      </c>
      <c r="BF143">
        <f>[5]DATA!BF143</f>
        <v>0</v>
      </c>
      <c r="BG143">
        <f>[5]DATA!BG143</f>
        <v>0</v>
      </c>
      <c r="BH143">
        <f>[5]DATA!BH143</f>
        <v>0</v>
      </c>
      <c r="BI143">
        <f>[5]DATA!BI143</f>
        <v>0</v>
      </c>
      <c r="BJ143">
        <f>[5]DATA!BJ143</f>
        <v>0</v>
      </c>
      <c r="BK143">
        <f>[5]DATA!BK143</f>
        <v>0</v>
      </c>
      <c r="BL143">
        <f>[5]DATA!BL143</f>
        <v>0</v>
      </c>
      <c r="BM143">
        <f>[5]DATA!BM143</f>
        <v>0</v>
      </c>
      <c r="BN143">
        <f>[5]DATA!BN143</f>
        <v>0</v>
      </c>
      <c r="BO143">
        <f>[5]DATA!BO143</f>
        <v>0</v>
      </c>
      <c r="BP143">
        <f>[5]DATA!BP143</f>
        <v>0</v>
      </c>
      <c r="BQ143">
        <f>[5]DATA!BQ143</f>
        <v>0</v>
      </c>
      <c r="BR143">
        <f>[5]DATA!BR143</f>
        <v>0</v>
      </c>
      <c r="BS143">
        <f>[5]DATA!BS143</f>
        <v>0</v>
      </c>
      <c r="BT143">
        <f>[5]DATA!BT143</f>
        <v>0</v>
      </c>
      <c r="BU143">
        <f>[5]DATA!BU143</f>
        <v>0</v>
      </c>
      <c r="BV143">
        <f>[5]DATA!BV143</f>
        <v>0</v>
      </c>
      <c r="BW143">
        <f>[5]DATA!BW143</f>
        <v>0</v>
      </c>
      <c r="BX143">
        <f>[5]DATA!BX143</f>
        <v>0</v>
      </c>
    </row>
    <row r="144" spans="1:76">
      <c r="A144" s="287" t="s">
        <v>975</v>
      </c>
      <c r="B144">
        <f>[5]DATA!B144</f>
        <v>0</v>
      </c>
      <c r="C144">
        <f>[5]DATA!C144</f>
        <v>0</v>
      </c>
      <c r="D144">
        <f>[5]DATA!D144</f>
        <v>0</v>
      </c>
      <c r="E144">
        <f>[5]DATA!E144</f>
        <v>0</v>
      </c>
      <c r="F144">
        <f>[5]DATA!F144</f>
        <v>0</v>
      </c>
      <c r="G144">
        <f>[5]DATA!G144</f>
        <v>0</v>
      </c>
      <c r="H144">
        <f>[5]DATA!H144</f>
        <v>0</v>
      </c>
      <c r="I144">
        <f>[5]DATA!I144</f>
        <v>0</v>
      </c>
      <c r="J144">
        <f>[5]DATA!J144</f>
        <v>0</v>
      </c>
      <c r="K144">
        <f>[5]DATA!K144</f>
        <v>0</v>
      </c>
      <c r="L144">
        <f>[5]DATA!L144</f>
        <v>0</v>
      </c>
      <c r="M144">
        <f>[5]DATA!M144</f>
        <v>0</v>
      </c>
      <c r="N144">
        <f>[5]DATA!N144</f>
        <v>0</v>
      </c>
      <c r="O144">
        <f>[5]DATA!O144</f>
        <v>0</v>
      </c>
      <c r="P144">
        <f>[5]DATA!P144</f>
        <v>0</v>
      </c>
      <c r="Q144">
        <f>[5]DATA!Q144</f>
        <v>0</v>
      </c>
      <c r="R144">
        <f>[5]DATA!R144</f>
        <v>0</v>
      </c>
      <c r="S144">
        <f>[5]DATA!S144</f>
        <v>0</v>
      </c>
      <c r="T144">
        <f>[5]DATA!T144</f>
        <v>0</v>
      </c>
      <c r="U144">
        <f>[5]DATA!U144</f>
        <v>0</v>
      </c>
      <c r="V144" s="288">
        <f>[5]DATA!V144</f>
        <v>0</v>
      </c>
      <c r="W144" s="288">
        <f>[5]DATA!W144</f>
        <v>0</v>
      </c>
      <c r="X144" s="288">
        <f>[5]DATA!X144</f>
        <v>0</v>
      </c>
      <c r="Y144" s="288">
        <f>[5]DATA!Y144</f>
        <v>0</v>
      </c>
      <c r="Z144" s="288">
        <f>[5]DATA!Z144</f>
        <v>0</v>
      </c>
      <c r="AA144" s="288">
        <f>[5]DATA!AA144</f>
        <v>0</v>
      </c>
      <c r="AB144" s="288">
        <f>[5]DATA!AB144</f>
        <v>0</v>
      </c>
      <c r="AC144" s="288">
        <f>[5]DATA!AC144</f>
        <v>0</v>
      </c>
      <c r="AD144" s="288">
        <f>[5]DATA!AD144</f>
        <v>0</v>
      </c>
      <c r="AE144" s="288">
        <f>[5]DATA!AE144</f>
        <v>0</v>
      </c>
      <c r="AF144" s="288">
        <f>[5]DATA!AF144</f>
        <v>0</v>
      </c>
      <c r="AG144" s="288">
        <f>[5]DATA!AG144</f>
        <v>0</v>
      </c>
      <c r="AH144">
        <f>[5]DATA!AH144</f>
        <v>0</v>
      </c>
      <c r="AI144">
        <f>[5]DATA!AI144</f>
        <v>0</v>
      </c>
      <c r="AJ144">
        <f>[5]DATA!AJ144</f>
        <v>0</v>
      </c>
      <c r="AK144">
        <f>[5]DATA!AK144</f>
        <v>0</v>
      </c>
      <c r="AL144">
        <f>[5]DATA!AL144</f>
        <v>0</v>
      </c>
      <c r="AM144">
        <f>[5]DATA!AM144</f>
        <v>0</v>
      </c>
      <c r="AN144">
        <f>[5]DATA!AN144</f>
        <v>0</v>
      </c>
      <c r="AO144">
        <f>[5]DATA!AO144</f>
        <v>0</v>
      </c>
      <c r="AP144">
        <f>[5]DATA!AP144</f>
        <v>0</v>
      </c>
      <c r="AQ144">
        <f>[5]DATA!AQ144</f>
        <v>0</v>
      </c>
      <c r="AR144">
        <f>[5]DATA!AR144</f>
        <v>0</v>
      </c>
      <c r="AS144">
        <f>[5]DATA!AS144</f>
        <v>0</v>
      </c>
      <c r="AT144">
        <f>[5]DATA!AT144</f>
        <v>0</v>
      </c>
      <c r="AU144">
        <f>[5]DATA!AU144</f>
        <v>0</v>
      </c>
      <c r="AV144">
        <f>[5]DATA!AV144</f>
        <v>0</v>
      </c>
      <c r="AW144">
        <f>[5]DATA!AW144</f>
        <v>0</v>
      </c>
      <c r="AX144">
        <f>[5]DATA!AX144</f>
        <v>0</v>
      </c>
      <c r="AY144">
        <f>[5]DATA!AY144</f>
        <v>0</v>
      </c>
      <c r="AZ144">
        <f>[5]DATA!AZ144</f>
        <v>0</v>
      </c>
      <c r="BA144">
        <f>[5]DATA!BA144</f>
        <v>0</v>
      </c>
      <c r="BB144">
        <f>[5]DATA!BB144</f>
        <v>0</v>
      </c>
      <c r="BC144">
        <f>[5]DATA!BC144</f>
        <v>0</v>
      </c>
      <c r="BD144">
        <f>[5]DATA!BD144</f>
        <v>0</v>
      </c>
      <c r="BE144">
        <f>[5]DATA!BE144</f>
        <v>0</v>
      </c>
      <c r="BF144">
        <f>[5]DATA!BF144</f>
        <v>0</v>
      </c>
      <c r="BG144">
        <f>[5]DATA!BG144</f>
        <v>0</v>
      </c>
      <c r="BH144">
        <f>[5]DATA!BH144</f>
        <v>0</v>
      </c>
      <c r="BI144">
        <f>[5]DATA!BI144</f>
        <v>0</v>
      </c>
      <c r="BJ144">
        <f>[5]DATA!BJ144</f>
        <v>0</v>
      </c>
      <c r="BK144">
        <f>[5]DATA!BK144</f>
        <v>0</v>
      </c>
      <c r="BL144">
        <f>[5]DATA!BL144</f>
        <v>0</v>
      </c>
      <c r="BM144">
        <f>[5]DATA!BM144</f>
        <v>0</v>
      </c>
      <c r="BN144">
        <f>[5]DATA!BN144</f>
        <v>0</v>
      </c>
      <c r="BO144">
        <f>[5]DATA!BO144</f>
        <v>0</v>
      </c>
      <c r="BP144">
        <f>[5]DATA!BP144</f>
        <v>0</v>
      </c>
      <c r="BQ144">
        <f>[5]DATA!BQ144</f>
        <v>0</v>
      </c>
      <c r="BR144">
        <f>[5]DATA!BR144</f>
        <v>0</v>
      </c>
      <c r="BS144">
        <f>[5]DATA!BS144</f>
        <v>0</v>
      </c>
      <c r="BT144">
        <f>[5]DATA!BT144</f>
        <v>0</v>
      </c>
      <c r="BU144">
        <f>[5]DATA!BU144</f>
        <v>0</v>
      </c>
      <c r="BV144">
        <f>[5]DATA!BV144</f>
        <v>0</v>
      </c>
      <c r="BW144">
        <f>[5]DATA!BW144</f>
        <v>0</v>
      </c>
      <c r="BX144">
        <f>[5]DATA!BX144</f>
        <v>0</v>
      </c>
    </row>
    <row r="145" spans="1:76">
      <c r="A145" s="287" t="s">
        <v>976</v>
      </c>
      <c r="B145">
        <f>[5]DATA!B145</f>
        <v>0</v>
      </c>
      <c r="C145">
        <f>[5]DATA!C145</f>
        <v>0</v>
      </c>
      <c r="D145">
        <f>[5]DATA!D145</f>
        <v>0</v>
      </c>
      <c r="E145">
        <f>[5]DATA!E145</f>
        <v>0</v>
      </c>
      <c r="F145">
        <f>[5]DATA!F145</f>
        <v>0</v>
      </c>
      <c r="G145">
        <f>[5]DATA!G145</f>
        <v>0</v>
      </c>
      <c r="H145">
        <f>[5]DATA!H145</f>
        <v>0</v>
      </c>
      <c r="I145">
        <f>[5]DATA!I145</f>
        <v>0</v>
      </c>
      <c r="J145">
        <f>[5]DATA!J145</f>
        <v>0</v>
      </c>
      <c r="K145">
        <f>[5]DATA!K145</f>
        <v>0</v>
      </c>
      <c r="L145">
        <f>[5]DATA!L145</f>
        <v>0</v>
      </c>
      <c r="M145">
        <f>[5]DATA!M145</f>
        <v>0</v>
      </c>
      <c r="N145">
        <f>[5]DATA!N145</f>
        <v>0</v>
      </c>
      <c r="O145">
        <f>[5]DATA!O145</f>
        <v>0</v>
      </c>
      <c r="P145">
        <f>[5]DATA!P145</f>
        <v>0</v>
      </c>
      <c r="Q145">
        <f>[5]DATA!Q145</f>
        <v>0</v>
      </c>
      <c r="R145">
        <f>[5]DATA!R145</f>
        <v>0</v>
      </c>
      <c r="S145">
        <f>[5]DATA!S145</f>
        <v>0</v>
      </c>
      <c r="T145">
        <f>[5]DATA!T145</f>
        <v>0</v>
      </c>
      <c r="U145">
        <f>[5]DATA!U145</f>
        <v>0</v>
      </c>
      <c r="V145" s="288">
        <f>[5]DATA!V145</f>
        <v>0</v>
      </c>
      <c r="W145" s="288">
        <f>[5]DATA!W145</f>
        <v>0</v>
      </c>
      <c r="X145" s="288">
        <f>[5]DATA!X145</f>
        <v>0</v>
      </c>
      <c r="Y145" s="288">
        <f>[5]DATA!Y145</f>
        <v>0</v>
      </c>
      <c r="Z145" s="288">
        <f>[5]DATA!Z145</f>
        <v>0</v>
      </c>
      <c r="AA145" s="288">
        <f>[5]DATA!AA145</f>
        <v>0</v>
      </c>
      <c r="AB145" s="288">
        <f>[5]DATA!AB145</f>
        <v>0</v>
      </c>
      <c r="AC145" s="288">
        <f>[5]DATA!AC145</f>
        <v>0</v>
      </c>
      <c r="AD145" s="288">
        <f>[5]DATA!AD145</f>
        <v>0</v>
      </c>
      <c r="AE145" s="288">
        <f>[5]DATA!AE145</f>
        <v>0</v>
      </c>
      <c r="AF145" s="288">
        <f>[5]DATA!AF145</f>
        <v>0</v>
      </c>
      <c r="AG145" s="288">
        <f>[5]DATA!AG145</f>
        <v>0</v>
      </c>
      <c r="AH145">
        <f>[5]DATA!AH145</f>
        <v>0</v>
      </c>
      <c r="AI145">
        <f>[5]DATA!AI145</f>
        <v>0</v>
      </c>
      <c r="AJ145">
        <f>[5]DATA!AJ145</f>
        <v>0</v>
      </c>
      <c r="AK145">
        <f>[5]DATA!AK145</f>
        <v>0</v>
      </c>
      <c r="AL145">
        <f>[5]DATA!AL145</f>
        <v>0</v>
      </c>
      <c r="AM145">
        <f>[5]DATA!AM145</f>
        <v>0</v>
      </c>
      <c r="AN145">
        <f>[5]DATA!AN145</f>
        <v>0</v>
      </c>
      <c r="AO145">
        <f>[5]DATA!AO145</f>
        <v>0</v>
      </c>
      <c r="AP145">
        <f>[5]DATA!AP145</f>
        <v>0</v>
      </c>
      <c r="AQ145">
        <f>[5]DATA!AQ145</f>
        <v>0</v>
      </c>
      <c r="AR145">
        <f>[5]DATA!AR145</f>
        <v>0</v>
      </c>
      <c r="AS145">
        <f>[5]DATA!AS145</f>
        <v>0</v>
      </c>
      <c r="AT145">
        <f>[5]DATA!AT145</f>
        <v>0</v>
      </c>
      <c r="AU145">
        <f>[5]DATA!AU145</f>
        <v>0</v>
      </c>
      <c r="AV145">
        <f>[5]DATA!AV145</f>
        <v>0</v>
      </c>
      <c r="AW145">
        <f>[5]DATA!AW145</f>
        <v>0</v>
      </c>
      <c r="AX145">
        <f>[5]DATA!AX145</f>
        <v>0</v>
      </c>
      <c r="AY145">
        <f>[5]DATA!AY145</f>
        <v>0</v>
      </c>
      <c r="AZ145">
        <f>[5]DATA!AZ145</f>
        <v>0</v>
      </c>
      <c r="BA145">
        <f>[5]DATA!BA145</f>
        <v>0</v>
      </c>
      <c r="BB145">
        <f>[5]DATA!BB145</f>
        <v>0</v>
      </c>
      <c r="BC145">
        <f>[5]DATA!BC145</f>
        <v>0</v>
      </c>
      <c r="BD145">
        <f>[5]DATA!BD145</f>
        <v>0</v>
      </c>
      <c r="BE145">
        <f>[5]DATA!BE145</f>
        <v>0</v>
      </c>
      <c r="BF145">
        <f>[5]DATA!BF145</f>
        <v>0</v>
      </c>
      <c r="BG145">
        <f>[5]DATA!BG145</f>
        <v>0</v>
      </c>
      <c r="BH145">
        <f>[5]DATA!BH145</f>
        <v>0</v>
      </c>
      <c r="BI145">
        <f>[5]DATA!BI145</f>
        <v>0</v>
      </c>
      <c r="BJ145">
        <f>[5]DATA!BJ145</f>
        <v>0</v>
      </c>
      <c r="BK145">
        <f>[5]DATA!BK145</f>
        <v>0</v>
      </c>
      <c r="BL145">
        <f>[5]DATA!BL145</f>
        <v>0</v>
      </c>
      <c r="BM145">
        <f>[5]DATA!BM145</f>
        <v>0</v>
      </c>
      <c r="BN145">
        <f>[5]DATA!BN145</f>
        <v>0</v>
      </c>
      <c r="BO145">
        <f>[5]DATA!BO145</f>
        <v>0</v>
      </c>
      <c r="BP145">
        <f>[5]DATA!BP145</f>
        <v>0</v>
      </c>
      <c r="BQ145">
        <f>[5]DATA!BQ145</f>
        <v>0</v>
      </c>
      <c r="BR145">
        <f>[5]DATA!BR145</f>
        <v>0</v>
      </c>
      <c r="BS145">
        <f>[5]DATA!BS145</f>
        <v>0</v>
      </c>
      <c r="BT145">
        <f>[5]DATA!BT145</f>
        <v>0</v>
      </c>
      <c r="BU145">
        <f>[5]DATA!BU145</f>
        <v>0</v>
      </c>
      <c r="BV145">
        <f>[5]DATA!BV145</f>
        <v>0</v>
      </c>
      <c r="BW145">
        <f>[5]DATA!BW145</f>
        <v>0</v>
      </c>
      <c r="BX145">
        <f>[5]DATA!BX145</f>
        <v>0</v>
      </c>
    </row>
    <row r="146" spans="1:76">
      <c r="A146" s="287" t="s">
        <v>977</v>
      </c>
      <c r="B146">
        <f>[5]DATA!B146</f>
        <v>0</v>
      </c>
      <c r="C146">
        <f>[5]DATA!C146</f>
        <v>0</v>
      </c>
      <c r="D146">
        <f>[5]DATA!D146</f>
        <v>0</v>
      </c>
      <c r="E146">
        <f>[5]DATA!E146</f>
        <v>0</v>
      </c>
      <c r="F146">
        <f>[5]DATA!F146</f>
        <v>0</v>
      </c>
      <c r="G146">
        <f>[5]DATA!G146</f>
        <v>0</v>
      </c>
      <c r="H146">
        <f>[5]DATA!H146</f>
        <v>0</v>
      </c>
      <c r="I146">
        <f>[5]DATA!I146</f>
        <v>0</v>
      </c>
      <c r="J146">
        <f>[5]DATA!J146</f>
        <v>0</v>
      </c>
      <c r="K146">
        <f>[5]DATA!K146</f>
        <v>0</v>
      </c>
      <c r="L146">
        <f>[5]DATA!L146</f>
        <v>0</v>
      </c>
      <c r="M146">
        <f>[5]DATA!M146</f>
        <v>0</v>
      </c>
      <c r="N146">
        <f>[5]DATA!N146</f>
        <v>0</v>
      </c>
      <c r="O146">
        <f>[5]DATA!O146</f>
        <v>0</v>
      </c>
      <c r="P146">
        <f>[5]DATA!P146</f>
        <v>0</v>
      </c>
      <c r="Q146">
        <f>[5]DATA!Q146</f>
        <v>0</v>
      </c>
      <c r="R146">
        <f>[5]DATA!R146</f>
        <v>0</v>
      </c>
      <c r="S146">
        <f>[5]DATA!S146</f>
        <v>0</v>
      </c>
      <c r="T146">
        <f>[5]DATA!T146</f>
        <v>0</v>
      </c>
      <c r="U146">
        <f>[5]DATA!U146</f>
        <v>0</v>
      </c>
      <c r="V146" s="288">
        <f>[5]DATA!V146</f>
        <v>0</v>
      </c>
      <c r="W146" s="288">
        <f>[5]DATA!W146</f>
        <v>0</v>
      </c>
      <c r="X146" s="288">
        <f>[5]DATA!X146</f>
        <v>0</v>
      </c>
      <c r="Y146" s="288">
        <f>[5]DATA!Y146</f>
        <v>0</v>
      </c>
      <c r="Z146" s="288">
        <f>[5]DATA!Z146</f>
        <v>0</v>
      </c>
      <c r="AA146" s="288">
        <f>[5]DATA!AA146</f>
        <v>0</v>
      </c>
      <c r="AB146" s="288">
        <f>[5]DATA!AB146</f>
        <v>0</v>
      </c>
      <c r="AC146" s="288">
        <f>[5]DATA!AC146</f>
        <v>0</v>
      </c>
      <c r="AD146" s="288">
        <f>[5]DATA!AD146</f>
        <v>0</v>
      </c>
      <c r="AE146" s="288">
        <f>[5]DATA!AE146</f>
        <v>0</v>
      </c>
      <c r="AF146" s="288">
        <f>[5]DATA!AF146</f>
        <v>0</v>
      </c>
      <c r="AG146" s="288">
        <f>[5]DATA!AG146</f>
        <v>0</v>
      </c>
      <c r="AH146">
        <f>[5]DATA!AH146</f>
        <v>0</v>
      </c>
      <c r="AI146">
        <f>[5]DATA!AI146</f>
        <v>0</v>
      </c>
      <c r="AJ146">
        <f>[5]DATA!AJ146</f>
        <v>0</v>
      </c>
      <c r="AK146">
        <f>[5]DATA!AK146</f>
        <v>0</v>
      </c>
      <c r="AL146">
        <f>[5]DATA!AL146</f>
        <v>0</v>
      </c>
      <c r="AM146">
        <f>[5]DATA!AM146</f>
        <v>0</v>
      </c>
      <c r="AN146">
        <f>[5]DATA!AN146</f>
        <v>0</v>
      </c>
      <c r="AO146">
        <f>[5]DATA!AO146</f>
        <v>0</v>
      </c>
      <c r="AP146">
        <f>[5]DATA!AP146</f>
        <v>0</v>
      </c>
      <c r="AQ146">
        <f>[5]DATA!AQ146</f>
        <v>0</v>
      </c>
      <c r="AR146">
        <f>[5]DATA!AR146</f>
        <v>0</v>
      </c>
      <c r="AS146">
        <f>[5]DATA!AS146</f>
        <v>0</v>
      </c>
      <c r="AT146">
        <f>[5]DATA!AT146</f>
        <v>0</v>
      </c>
      <c r="AU146">
        <f>[5]DATA!AU146</f>
        <v>0</v>
      </c>
      <c r="AV146">
        <f>[5]DATA!AV146</f>
        <v>0</v>
      </c>
      <c r="AW146">
        <f>[5]DATA!AW146</f>
        <v>0</v>
      </c>
      <c r="AX146">
        <f>[5]DATA!AX146</f>
        <v>0</v>
      </c>
      <c r="AY146">
        <f>[5]DATA!AY146</f>
        <v>0</v>
      </c>
      <c r="AZ146">
        <f>[5]DATA!AZ146</f>
        <v>0</v>
      </c>
      <c r="BA146">
        <f>[5]DATA!BA146</f>
        <v>0</v>
      </c>
      <c r="BB146">
        <f>[5]DATA!BB146</f>
        <v>0</v>
      </c>
      <c r="BC146">
        <f>[5]DATA!BC146</f>
        <v>0</v>
      </c>
      <c r="BD146">
        <f>[5]DATA!BD146</f>
        <v>0</v>
      </c>
      <c r="BE146">
        <f>[5]DATA!BE146</f>
        <v>0</v>
      </c>
      <c r="BF146">
        <f>[5]DATA!BF146</f>
        <v>0</v>
      </c>
      <c r="BG146">
        <f>[5]DATA!BG146</f>
        <v>0</v>
      </c>
      <c r="BH146">
        <f>[5]DATA!BH146</f>
        <v>0</v>
      </c>
      <c r="BI146">
        <f>[5]DATA!BI146</f>
        <v>0</v>
      </c>
      <c r="BJ146">
        <f>[5]DATA!BJ146</f>
        <v>0</v>
      </c>
      <c r="BK146">
        <f>[5]DATA!BK146</f>
        <v>0</v>
      </c>
      <c r="BL146">
        <f>[5]DATA!BL146</f>
        <v>0</v>
      </c>
      <c r="BM146">
        <f>[5]DATA!BM146</f>
        <v>0</v>
      </c>
      <c r="BN146">
        <f>[5]DATA!BN146</f>
        <v>0</v>
      </c>
      <c r="BO146">
        <f>[5]DATA!BO146</f>
        <v>0</v>
      </c>
      <c r="BP146">
        <f>[5]DATA!BP146</f>
        <v>0</v>
      </c>
      <c r="BQ146">
        <f>[5]DATA!BQ146</f>
        <v>0</v>
      </c>
      <c r="BR146">
        <f>[5]DATA!BR146</f>
        <v>0</v>
      </c>
      <c r="BS146">
        <f>[5]DATA!BS146</f>
        <v>0</v>
      </c>
      <c r="BT146">
        <f>[5]DATA!BT146</f>
        <v>0</v>
      </c>
      <c r="BU146">
        <f>[5]DATA!BU146</f>
        <v>0</v>
      </c>
      <c r="BV146">
        <f>[5]DATA!BV146</f>
        <v>0</v>
      </c>
      <c r="BW146">
        <f>[5]DATA!BW146</f>
        <v>0</v>
      </c>
      <c r="BX146">
        <f>[5]DATA!BX146</f>
        <v>0</v>
      </c>
    </row>
    <row r="147" spans="1:76">
      <c r="A147" s="287" t="s">
        <v>978</v>
      </c>
      <c r="B147">
        <f>[5]DATA!B147</f>
        <v>16094</v>
      </c>
      <c r="C147">
        <f>[5]DATA!C147</f>
        <v>17217</v>
      </c>
      <c r="D147">
        <f>[5]DATA!D147</f>
        <v>16182</v>
      </c>
      <c r="E147">
        <f>[5]DATA!E147</f>
        <v>20138</v>
      </c>
      <c r="F147">
        <f>[5]DATA!F147</f>
        <v>20576</v>
      </c>
      <c r="G147">
        <f>[5]DATA!G147</f>
        <v>16302</v>
      </c>
      <c r="H147">
        <f>[5]DATA!H147</f>
        <v>16507</v>
      </c>
      <c r="I147">
        <f>[5]DATA!I147</f>
        <v>17776</v>
      </c>
      <c r="J147">
        <f>[5]DATA!J147</f>
        <v>18440</v>
      </c>
      <c r="K147">
        <f>[5]DATA!K147</f>
        <v>16594</v>
      </c>
      <c r="L147">
        <f>[5]DATA!L147</f>
        <v>15201</v>
      </c>
      <c r="M147">
        <f>[5]DATA!M147</f>
        <v>13771</v>
      </c>
      <c r="N147">
        <f>[5]DATA!N147</f>
        <v>22265</v>
      </c>
      <c r="O147">
        <f>[5]DATA!O147</f>
        <v>18822</v>
      </c>
      <c r="P147">
        <f>[5]DATA!P147</f>
        <v>14132</v>
      </c>
      <c r="Q147">
        <f>[5]DATA!Q147</f>
        <v>11641</v>
      </c>
      <c r="R147">
        <f>[5]DATA!R147</f>
        <v>13566</v>
      </c>
      <c r="S147">
        <f>[5]DATA!S147</f>
        <v>15012</v>
      </c>
      <c r="T147">
        <f>[5]DATA!T147</f>
        <v>15833</v>
      </c>
      <c r="U147">
        <f>[5]DATA!U147</f>
        <v>16975</v>
      </c>
      <c r="V147" s="288">
        <f>[5]DATA!V147</f>
        <v>16555</v>
      </c>
      <c r="W147" s="288">
        <f>[5]DATA!W147</f>
        <v>17775</v>
      </c>
      <c r="X147" s="288">
        <f>[5]DATA!X147</f>
        <v>18035</v>
      </c>
      <c r="Y147" s="288">
        <f>[5]DATA!Y147</f>
        <v>19806</v>
      </c>
      <c r="Z147" s="288">
        <f>[5]DATA!Z147</f>
        <v>18100</v>
      </c>
      <c r="AA147" s="288">
        <f>[5]DATA!AA147</f>
        <v>20276</v>
      </c>
      <c r="AB147" s="288">
        <f>[5]DATA!AB147</f>
        <v>19420</v>
      </c>
      <c r="AC147" s="288">
        <f>[5]DATA!AC147</f>
        <v>17411</v>
      </c>
      <c r="AD147" s="288">
        <f>[5]DATA!AD147</f>
        <v>22252</v>
      </c>
      <c r="AE147" s="288">
        <f>[5]DATA!AE147</f>
        <v>21522</v>
      </c>
      <c r="AF147" s="288">
        <f>[5]DATA!AF147</f>
        <v>21409</v>
      </c>
      <c r="AG147" s="288">
        <f>[5]DATA!AG147</f>
        <v>21358</v>
      </c>
      <c r="AH147">
        <f>[5]DATA!AH147</f>
        <v>17802</v>
      </c>
      <c r="AI147">
        <f>[5]DATA!AI147</f>
        <v>17239</v>
      </c>
      <c r="AJ147">
        <f>[5]DATA!AJ147</f>
        <v>13510</v>
      </c>
      <c r="AK147">
        <f>[5]DATA!AK147</f>
        <v>14399</v>
      </c>
      <c r="AL147">
        <f>[5]DATA!AL147</f>
        <v>14811</v>
      </c>
      <c r="AM147">
        <f>[5]DATA!AM147</f>
        <v>14792</v>
      </c>
      <c r="AN147">
        <f>[5]DATA!AN147</f>
        <v>14255</v>
      </c>
      <c r="AO147">
        <f>[5]DATA!AO147</f>
        <v>14991</v>
      </c>
      <c r="AP147">
        <f>[5]DATA!AP147</f>
        <v>15920</v>
      </c>
      <c r="AQ147">
        <f>[5]DATA!AQ147</f>
        <v>15837</v>
      </c>
      <c r="AR147">
        <f>[5]DATA!AR147</f>
        <v>16181</v>
      </c>
      <c r="AS147">
        <f>[5]DATA!AS147</f>
        <v>14533</v>
      </c>
      <c r="AT147">
        <f>[5]DATA!AT147</f>
        <v>14380</v>
      </c>
      <c r="AU147">
        <f>[5]DATA!AU147</f>
        <v>14801</v>
      </c>
      <c r="AV147">
        <f>[5]DATA!AV147</f>
        <v>15606</v>
      </c>
      <c r="AW147">
        <f>[5]DATA!AW147</f>
        <v>15384</v>
      </c>
      <c r="AX147">
        <f>[5]DATA!AX147</f>
        <v>14197</v>
      </c>
      <c r="AY147">
        <f>[5]DATA!AY147</f>
        <v>14535</v>
      </c>
      <c r="AZ147">
        <f>[5]DATA!AZ147</f>
        <v>18509</v>
      </c>
      <c r="BA147">
        <f>[5]DATA!BA147</f>
        <v>19339</v>
      </c>
      <c r="BB147">
        <f>[5]DATA!BB147</f>
        <v>19299</v>
      </c>
      <c r="BC147">
        <f>[5]DATA!BC147</f>
        <v>18733</v>
      </c>
      <c r="BD147">
        <f>[5]DATA!BD147</f>
        <v>20143</v>
      </c>
      <c r="BE147">
        <f>[5]DATA!BE147</f>
        <v>19499</v>
      </c>
      <c r="BF147">
        <f>[5]DATA!BF147</f>
        <v>20754</v>
      </c>
      <c r="BG147">
        <f>[5]DATA!BG147</f>
        <v>21085</v>
      </c>
      <c r="BH147">
        <f>[5]DATA!BH147</f>
        <v>20719</v>
      </c>
      <c r="BI147">
        <f>[5]DATA!BI147</f>
        <v>20592</v>
      </c>
      <c r="BJ147">
        <f>[5]DATA!BJ147</f>
        <v>20475</v>
      </c>
      <c r="BK147">
        <f>[5]DATA!BK147</f>
        <v>22786</v>
      </c>
      <c r="BL147">
        <f>[5]DATA!BL147</f>
        <v>0</v>
      </c>
      <c r="BM147">
        <f>[5]DATA!BM147</f>
        <v>0</v>
      </c>
      <c r="BN147">
        <f>[5]DATA!BN147</f>
        <v>0</v>
      </c>
      <c r="BO147">
        <f>[5]DATA!BO147</f>
        <v>0</v>
      </c>
      <c r="BP147">
        <f>[5]DATA!BP147</f>
        <v>0</v>
      </c>
      <c r="BQ147">
        <f>[5]DATA!BQ147</f>
        <v>0</v>
      </c>
      <c r="BR147">
        <f>[5]DATA!BR147</f>
        <v>0</v>
      </c>
      <c r="BS147">
        <f>[5]DATA!BS147</f>
        <v>0</v>
      </c>
      <c r="BT147">
        <f>[5]DATA!BT147</f>
        <v>0</v>
      </c>
      <c r="BU147">
        <f>[5]DATA!BU147</f>
        <v>0</v>
      </c>
      <c r="BV147">
        <f>[5]DATA!BV147</f>
        <v>0</v>
      </c>
      <c r="BW147">
        <f>[5]DATA!BW147</f>
        <v>0</v>
      </c>
      <c r="BX147">
        <f>[5]DATA!BX147</f>
        <v>0</v>
      </c>
    </row>
    <row r="148" spans="1:76">
      <c r="A148" s="287" t="s">
        <v>979</v>
      </c>
      <c r="B148">
        <f>[5]DATA!B148</f>
        <v>16094</v>
      </c>
      <c r="C148">
        <f>[5]DATA!C148</f>
        <v>17477</v>
      </c>
      <c r="D148">
        <f>[5]DATA!D148</f>
        <v>16836</v>
      </c>
      <c r="E148">
        <f>[5]DATA!E148</f>
        <v>16713</v>
      </c>
      <c r="F148">
        <f>[5]DATA!F148</f>
        <v>17295</v>
      </c>
      <c r="G148">
        <f>[5]DATA!G148</f>
        <v>18782</v>
      </c>
      <c r="H148">
        <f>[5]DATA!H148</f>
        <v>12813</v>
      </c>
      <c r="I148">
        <f>[5]DATA!I148</f>
        <v>14174</v>
      </c>
      <c r="J148">
        <f>[5]DATA!J148</f>
        <v>23101</v>
      </c>
      <c r="K148">
        <f>[5]DATA!K148</f>
        <v>22028</v>
      </c>
      <c r="L148">
        <f>[5]DATA!L148</f>
        <v>18770</v>
      </c>
      <c r="M148">
        <f>[5]DATA!M148</f>
        <v>14925</v>
      </c>
      <c r="N148">
        <f>[5]DATA!N148</f>
        <v>17490</v>
      </c>
      <c r="O148">
        <f>[5]DATA!O148</f>
        <v>24061</v>
      </c>
      <c r="P148">
        <f>[5]DATA!P148</f>
        <v>21200</v>
      </c>
      <c r="Q148">
        <f>[5]DATA!Q148</f>
        <v>18783</v>
      </c>
      <c r="R148">
        <f>[5]DATA!R148</f>
        <v>14311</v>
      </c>
      <c r="S148">
        <f>[5]DATA!S148</f>
        <v>15316</v>
      </c>
      <c r="T148">
        <f>[5]DATA!T148</f>
        <v>16076</v>
      </c>
      <c r="U148">
        <f>[5]DATA!U148</f>
        <v>16634</v>
      </c>
      <c r="V148" s="288">
        <f>[5]DATA!V148</f>
        <v>15632</v>
      </c>
      <c r="W148" s="288">
        <f>[5]DATA!W148</f>
        <v>16762</v>
      </c>
      <c r="X148" s="288">
        <f>[5]DATA!X148</f>
        <v>17280</v>
      </c>
      <c r="Y148" s="288">
        <f>[5]DATA!Y148</f>
        <v>16840</v>
      </c>
      <c r="Z148" s="288">
        <f>[5]DATA!Z148</f>
        <v>18577</v>
      </c>
      <c r="AA148" s="288">
        <f>[5]DATA!AA148</f>
        <v>18578</v>
      </c>
      <c r="AB148" s="288">
        <f>[5]DATA!AB148</f>
        <v>18628</v>
      </c>
      <c r="AC148" s="288">
        <f>[5]DATA!AC148</f>
        <v>17751</v>
      </c>
      <c r="AD148" s="288">
        <f>[5]DATA!AD148</f>
        <v>18011</v>
      </c>
      <c r="AE148" s="288">
        <f>[5]DATA!AE148</f>
        <v>18311</v>
      </c>
      <c r="AF148" s="288">
        <f>[5]DATA!AF148</f>
        <v>18842</v>
      </c>
      <c r="AG148" s="288">
        <f>[5]DATA!AG148</f>
        <v>17604</v>
      </c>
      <c r="AH148">
        <f>[5]DATA!AH148</f>
        <v>18233</v>
      </c>
      <c r="AI148">
        <f>[5]DATA!AI148</f>
        <v>17508</v>
      </c>
      <c r="AJ148">
        <f>[5]DATA!AJ148</f>
        <v>22160</v>
      </c>
      <c r="AK148">
        <f>[5]DATA!AK148</f>
        <v>22417</v>
      </c>
      <c r="AL148">
        <f>[5]DATA!AL148</f>
        <v>24354</v>
      </c>
      <c r="AM148">
        <f>[5]DATA!AM148</f>
        <v>23907</v>
      </c>
      <c r="AN148">
        <f>[5]DATA!AN148</f>
        <v>22597</v>
      </c>
      <c r="AO148">
        <f>[5]DATA!AO148</f>
        <v>20992</v>
      </c>
      <c r="AP148">
        <f>[5]DATA!AP148</f>
        <v>19178</v>
      </c>
      <c r="AQ148">
        <f>[5]DATA!AQ148</f>
        <v>17826</v>
      </c>
      <c r="AR148">
        <f>[5]DATA!AR148</f>
        <v>16565</v>
      </c>
      <c r="AS148">
        <f>[5]DATA!AS148</f>
        <v>17808</v>
      </c>
      <c r="AT148">
        <f>[5]DATA!AT148</f>
        <v>18766</v>
      </c>
      <c r="AU148">
        <f>[5]DATA!AU148</f>
        <v>19579</v>
      </c>
      <c r="AV148">
        <f>[5]DATA!AV148</f>
        <v>18865</v>
      </c>
      <c r="AW148">
        <f>[5]DATA!AW148</f>
        <v>19582</v>
      </c>
      <c r="AX148">
        <f>[5]DATA!AX148</f>
        <v>21686</v>
      </c>
      <c r="AY148">
        <f>[5]DATA!AY148</f>
        <v>21071</v>
      </c>
      <c r="AZ148">
        <f>[5]DATA!AZ148</f>
        <v>21841</v>
      </c>
      <c r="BA148">
        <f>[5]DATA!BA148</f>
        <v>20086</v>
      </c>
      <c r="BB148">
        <f>[5]DATA!BB148</f>
        <v>20043</v>
      </c>
      <c r="BC148">
        <f>[5]DATA!BC148</f>
        <v>19049</v>
      </c>
      <c r="BD148">
        <f>[5]DATA!BD148</f>
        <v>18874</v>
      </c>
      <c r="BE148">
        <f>[5]DATA!BE148</f>
        <v>20361</v>
      </c>
      <c r="BF148">
        <f>[5]DATA!BF148</f>
        <v>20786</v>
      </c>
      <c r="BG148">
        <f>[5]DATA!BG148</f>
        <v>21083</v>
      </c>
      <c r="BH148">
        <f>[5]DATA!BH148</f>
        <v>20719</v>
      </c>
      <c r="BI148">
        <f>[5]DATA!BI148</f>
        <v>20592</v>
      </c>
      <c r="BJ148">
        <f>[5]DATA!BJ148</f>
        <v>20475</v>
      </c>
      <c r="BK148">
        <f>[5]DATA!BK148</f>
        <v>22873</v>
      </c>
      <c r="BL148">
        <f>[5]DATA!BL148</f>
        <v>0</v>
      </c>
      <c r="BM148">
        <f>[5]DATA!BM148</f>
        <v>0</v>
      </c>
      <c r="BN148">
        <f>[5]DATA!BN148</f>
        <v>0</v>
      </c>
      <c r="BO148">
        <f>[5]DATA!BO148</f>
        <v>0</v>
      </c>
      <c r="BP148">
        <f>[5]DATA!BP148</f>
        <v>0</v>
      </c>
      <c r="BQ148">
        <f>[5]DATA!BQ148</f>
        <v>0</v>
      </c>
      <c r="BR148">
        <f>[5]DATA!BR148</f>
        <v>0</v>
      </c>
      <c r="BS148">
        <f>[5]DATA!BS148</f>
        <v>0</v>
      </c>
      <c r="BT148">
        <f>[5]DATA!BT148</f>
        <v>0</v>
      </c>
      <c r="BU148">
        <f>[5]DATA!BU148</f>
        <v>0</v>
      </c>
      <c r="BV148">
        <f>[5]DATA!BV148</f>
        <v>0</v>
      </c>
      <c r="BW148">
        <f>[5]DATA!BW148</f>
        <v>0</v>
      </c>
      <c r="BX148">
        <f>[5]DATA!BX148</f>
        <v>0</v>
      </c>
    </row>
    <row r="149" spans="1:76">
      <c r="A149" s="287" t="s">
        <v>980</v>
      </c>
      <c r="B149">
        <f>[5]DATA!B149</f>
        <v>16094</v>
      </c>
      <c r="C149">
        <f>[5]DATA!C149</f>
        <v>17043</v>
      </c>
      <c r="D149">
        <f>[5]DATA!D149</f>
        <v>15295</v>
      </c>
      <c r="E149">
        <f>[5]DATA!E149</f>
        <v>14686</v>
      </c>
      <c r="F149">
        <f>[5]DATA!F149</f>
        <v>16502</v>
      </c>
      <c r="G149">
        <f>[5]DATA!G149</f>
        <v>20098</v>
      </c>
      <c r="H149">
        <f>[5]DATA!H149</f>
        <v>20866</v>
      </c>
      <c r="I149">
        <f>[5]DATA!I149</f>
        <v>12505</v>
      </c>
      <c r="J149">
        <f>[5]DATA!J149</f>
        <v>13136</v>
      </c>
      <c r="K149">
        <f>[5]DATA!K149</f>
        <v>19577</v>
      </c>
      <c r="L149">
        <f>[5]DATA!L149</f>
        <v>18838</v>
      </c>
      <c r="M149">
        <f>[5]DATA!M149</f>
        <v>21204</v>
      </c>
      <c r="N149">
        <f>[5]DATA!N149</f>
        <v>14632</v>
      </c>
      <c r="O149">
        <f>[5]DATA!O149</f>
        <v>16694</v>
      </c>
      <c r="P149">
        <f>[5]DATA!P149</f>
        <v>15167</v>
      </c>
      <c r="Q149">
        <f>[5]DATA!Q149</f>
        <v>17726</v>
      </c>
      <c r="R149">
        <f>[5]DATA!R149</f>
        <v>14950</v>
      </c>
      <c r="S149">
        <f>[5]DATA!S149</f>
        <v>15834</v>
      </c>
      <c r="T149">
        <f>[5]DATA!T149</f>
        <v>15619</v>
      </c>
      <c r="U149">
        <f>[5]DATA!U149</f>
        <v>16601</v>
      </c>
      <c r="V149" s="288">
        <f>[5]DATA!V149</f>
        <v>16207</v>
      </c>
      <c r="W149" s="288">
        <f>[5]DATA!W149</f>
        <v>17254</v>
      </c>
      <c r="X149" s="288">
        <f>[5]DATA!X149</f>
        <v>18972</v>
      </c>
      <c r="Y149" s="288">
        <f>[5]DATA!Y149</f>
        <v>17728</v>
      </c>
      <c r="Z149" s="288">
        <f>[5]DATA!Z149</f>
        <v>15990</v>
      </c>
      <c r="AA149" s="288">
        <f>[5]DATA!AA149</f>
        <v>15297</v>
      </c>
      <c r="AB149" s="288">
        <f>[5]DATA!AB149</f>
        <v>12360</v>
      </c>
      <c r="AC149" s="288">
        <f>[5]DATA!AC149</f>
        <v>11936</v>
      </c>
      <c r="AD149" s="288">
        <f>[5]DATA!AD149</f>
        <v>12091</v>
      </c>
      <c r="AE149" s="288">
        <f>[5]DATA!AE149</f>
        <v>12512</v>
      </c>
      <c r="AF149" s="288">
        <f>[5]DATA!AF149</f>
        <v>13306</v>
      </c>
      <c r="AG149" s="288">
        <f>[5]DATA!AG149</f>
        <v>13288</v>
      </c>
      <c r="AH149">
        <f>[5]DATA!AH149</f>
        <v>13966</v>
      </c>
      <c r="AI149">
        <f>[5]DATA!AI149</f>
        <v>14942</v>
      </c>
      <c r="AJ149">
        <f>[5]DATA!AJ149</f>
        <v>13391</v>
      </c>
      <c r="AK149">
        <f>[5]DATA!AK149</f>
        <v>14361</v>
      </c>
      <c r="AL149">
        <f>[5]DATA!AL149</f>
        <v>14793</v>
      </c>
      <c r="AM149">
        <f>[5]DATA!AM149</f>
        <v>14781</v>
      </c>
      <c r="AN149">
        <f>[5]DATA!AN149</f>
        <v>14247</v>
      </c>
      <c r="AO149">
        <f>[5]DATA!AO149</f>
        <v>14985</v>
      </c>
      <c r="AP149">
        <f>[5]DATA!AP149</f>
        <v>15915</v>
      </c>
      <c r="AQ149">
        <f>[5]DATA!AQ149</f>
        <v>15833</v>
      </c>
      <c r="AR149">
        <f>[5]DATA!AR149</f>
        <v>16177</v>
      </c>
      <c r="AS149">
        <f>[5]DATA!AS149</f>
        <v>14531</v>
      </c>
      <c r="AT149">
        <f>[5]DATA!AT149</f>
        <v>14378</v>
      </c>
      <c r="AU149">
        <f>[5]DATA!AU149</f>
        <v>14800</v>
      </c>
      <c r="AV149">
        <f>[5]DATA!AV149</f>
        <v>15605</v>
      </c>
      <c r="AW149">
        <f>[5]DATA!AW149</f>
        <v>15383</v>
      </c>
      <c r="AX149">
        <f>[5]DATA!AX149</f>
        <v>14196</v>
      </c>
      <c r="AY149">
        <f>[5]DATA!AY149</f>
        <v>14534</v>
      </c>
      <c r="AZ149">
        <f>[5]DATA!AZ149</f>
        <v>18508</v>
      </c>
      <c r="BA149">
        <f>[5]DATA!BA149</f>
        <v>19338</v>
      </c>
      <c r="BB149">
        <f>[5]DATA!BB149</f>
        <v>19299</v>
      </c>
      <c r="BC149">
        <f>[5]DATA!BC149</f>
        <v>18732</v>
      </c>
      <c r="BD149">
        <f>[5]DATA!BD149</f>
        <v>20143</v>
      </c>
      <c r="BE149">
        <f>[5]DATA!BE149</f>
        <v>19499</v>
      </c>
      <c r="BF149">
        <f>[5]DATA!BF149</f>
        <v>20754</v>
      </c>
      <c r="BG149">
        <f>[5]DATA!BG149</f>
        <v>21085</v>
      </c>
      <c r="BH149">
        <f>[5]DATA!BH149</f>
        <v>20719</v>
      </c>
      <c r="BI149">
        <f>[5]DATA!BI149</f>
        <v>20592</v>
      </c>
      <c r="BJ149">
        <f>[5]DATA!BJ149</f>
        <v>20475</v>
      </c>
      <c r="BK149">
        <f>[5]DATA!BK149</f>
        <v>21039</v>
      </c>
      <c r="BL149">
        <f>[5]DATA!BL149</f>
        <v>0</v>
      </c>
      <c r="BM149">
        <f>[5]DATA!BM149</f>
        <v>0</v>
      </c>
      <c r="BN149">
        <f>[5]DATA!BN149</f>
        <v>0</v>
      </c>
      <c r="BO149">
        <f>[5]DATA!BO149</f>
        <v>0</v>
      </c>
      <c r="BP149">
        <f>[5]DATA!BP149</f>
        <v>0</v>
      </c>
      <c r="BQ149">
        <f>[5]DATA!BQ149</f>
        <v>0</v>
      </c>
      <c r="BR149">
        <f>[5]DATA!BR149</f>
        <v>0</v>
      </c>
      <c r="BS149">
        <f>[5]DATA!BS149</f>
        <v>0</v>
      </c>
      <c r="BT149">
        <f>[5]DATA!BT149</f>
        <v>0</v>
      </c>
      <c r="BU149">
        <f>[5]DATA!BU149</f>
        <v>0</v>
      </c>
      <c r="BV149">
        <f>[5]DATA!BV149</f>
        <v>0</v>
      </c>
      <c r="BW149">
        <f>[5]DATA!BW149</f>
        <v>0</v>
      </c>
      <c r="BX149">
        <f>[5]DATA!BX149</f>
        <v>0</v>
      </c>
    </row>
    <row r="150" spans="1:76">
      <c r="A150" s="287" t="s">
        <v>981</v>
      </c>
      <c r="B150">
        <f>[5]DATA!B150</f>
        <v>16094</v>
      </c>
      <c r="C150">
        <f>[5]DATA!C150</f>
        <v>17477</v>
      </c>
      <c r="D150">
        <f>[5]DATA!D150</f>
        <v>20204</v>
      </c>
      <c r="E150">
        <f>[5]DATA!E150</f>
        <v>13634</v>
      </c>
      <c r="F150">
        <f>[5]DATA!F150</f>
        <v>13129</v>
      </c>
      <c r="G150">
        <f>[5]DATA!G150</f>
        <v>16276</v>
      </c>
      <c r="H150">
        <f>[5]DATA!H150</f>
        <v>17586</v>
      </c>
      <c r="I150">
        <f>[5]DATA!I150</f>
        <v>19377</v>
      </c>
      <c r="J150">
        <f>[5]DATA!J150</f>
        <v>17207</v>
      </c>
      <c r="K150">
        <f>[5]DATA!K150</f>
        <v>14727</v>
      </c>
      <c r="L150">
        <f>[5]DATA!L150</f>
        <v>20933</v>
      </c>
      <c r="M150">
        <f>[5]DATA!M150</f>
        <v>16171</v>
      </c>
      <c r="N150">
        <f>[5]DATA!N150</f>
        <v>21406</v>
      </c>
      <c r="O150">
        <f>[5]DATA!O150</f>
        <v>19314</v>
      </c>
      <c r="P150">
        <f>[5]DATA!P150</f>
        <v>19233</v>
      </c>
      <c r="Q150">
        <f>[5]DATA!Q150</f>
        <v>21082</v>
      </c>
      <c r="R150">
        <f>[5]DATA!R150</f>
        <v>19111</v>
      </c>
      <c r="S150">
        <f>[5]DATA!S150</f>
        <v>18349</v>
      </c>
      <c r="T150">
        <f>[5]DATA!T150</f>
        <v>16807</v>
      </c>
      <c r="U150">
        <f>[5]DATA!U150</f>
        <v>17271</v>
      </c>
      <c r="V150" s="288">
        <f>[5]DATA!V150</f>
        <v>16555</v>
      </c>
      <c r="W150" s="288">
        <f>[5]DATA!W150</f>
        <v>17454</v>
      </c>
      <c r="X150" s="288">
        <f>[5]DATA!X150</f>
        <v>15808</v>
      </c>
      <c r="Y150" s="288">
        <f>[5]DATA!Y150</f>
        <v>14200</v>
      </c>
      <c r="Z150" s="288">
        <f>[5]DATA!Z150</f>
        <v>14301</v>
      </c>
      <c r="AA150" s="288">
        <f>[5]DATA!AA150</f>
        <v>14804</v>
      </c>
      <c r="AB150" s="288">
        <f>[5]DATA!AB150</f>
        <v>18035</v>
      </c>
      <c r="AC150" s="288">
        <f>[5]DATA!AC150</f>
        <v>18592</v>
      </c>
      <c r="AD150" s="288">
        <f>[5]DATA!AD150</f>
        <v>19103</v>
      </c>
      <c r="AE150" s="288">
        <f>[5]DATA!AE150</f>
        <v>19689</v>
      </c>
      <c r="AF150" s="288">
        <f>[5]DATA!AF150</f>
        <v>18993</v>
      </c>
      <c r="AG150" s="288">
        <f>[5]DATA!AG150</f>
        <v>17925</v>
      </c>
      <c r="AH150">
        <f>[5]DATA!AH150</f>
        <v>17752</v>
      </c>
      <c r="AI150">
        <f>[5]DATA!AI150</f>
        <v>18623</v>
      </c>
      <c r="AJ150">
        <f>[5]DATA!AJ150</f>
        <v>22184</v>
      </c>
      <c r="AK150">
        <f>[5]DATA!AK150</f>
        <v>22445</v>
      </c>
      <c r="AL150">
        <f>[5]DATA!AL150</f>
        <v>24380</v>
      </c>
      <c r="AM150">
        <f>[5]DATA!AM150</f>
        <v>23927</v>
      </c>
      <c r="AN150">
        <f>[5]DATA!AN150</f>
        <v>22612</v>
      </c>
      <c r="AO150">
        <f>[5]DATA!AO150</f>
        <v>21002</v>
      </c>
      <c r="AP150">
        <f>[5]DATA!AP150</f>
        <v>19185</v>
      </c>
      <c r="AQ150">
        <f>[5]DATA!AQ150</f>
        <v>17831</v>
      </c>
      <c r="AR150">
        <f>[5]DATA!AR150</f>
        <v>16568</v>
      </c>
      <c r="AS150">
        <f>[5]DATA!AS150</f>
        <v>17812</v>
      </c>
      <c r="AT150">
        <f>[5]DATA!AT150</f>
        <v>18769</v>
      </c>
      <c r="AU150">
        <f>[5]DATA!AU150</f>
        <v>19581</v>
      </c>
      <c r="AV150">
        <f>[5]DATA!AV150</f>
        <v>18867</v>
      </c>
      <c r="AW150">
        <f>[5]DATA!AW150</f>
        <v>19583</v>
      </c>
      <c r="AX150">
        <f>[5]DATA!AX150</f>
        <v>21687</v>
      </c>
      <c r="AY150">
        <f>[5]DATA!AY150</f>
        <v>20440</v>
      </c>
      <c r="AZ150">
        <f>[5]DATA!AZ150</f>
        <v>21198</v>
      </c>
      <c r="BA150">
        <f>[5]DATA!BA150</f>
        <v>20087</v>
      </c>
      <c r="BB150">
        <f>[5]DATA!BB150</f>
        <v>20044</v>
      </c>
      <c r="BC150">
        <f>[5]DATA!BC150</f>
        <v>19049</v>
      </c>
      <c r="BD150">
        <f>[5]DATA!BD150</f>
        <v>18875</v>
      </c>
      <c r="BE150">
        <f>[5]DATA!BE150</f>
        <v>20361</v>
      </c>
      <c r="BF150">
        <f>[5]DATA!BF150</f>
        <v>20786</v>
      </c>
      <c r="BG150">
        <f>[5]DATA!BG150</f>
        <v>21083</v>
      </c>
      <c r="BH150">
        <f>[5]DATA!BH150</f>
        <v>20719</v>
      </c>
      <c r="BI150">
        <f>[5]DATA!BI150</f>
        <v>20592</v>
      </c>
      <c r="BJ150">
        <f>[5]DATA!BJ150</f>
        <v>20475</v>
      </c>
      <c r="BK150">
        <f>[5]DATA!BK150</f>
        <v>19318</v>
      </c>
      <c r="BL150">
        <f>[5]DATA!BL150</f>
        <v>0</v>
      </c>
      <c r="BM150">
        <f>[5]DATA!BM150</f>
        <v>0</v>
      </c>
      <c r="BN150">
        <f>[5]DATA!BN150</f>
        <v>0</v>
      </c>
      <c r="BO150">
        <f>[5]DATA!BO150</f>
        <v>0</v>
      </c>
      <c r="BP150">
        <f>[5]DATA!BP150</f>
        <v>0</v>
      </c>
      <c r="BQ150">
        <f>[5]DATA!BQ150</f>
        <v>0</v>
      </c>
      <c r="BR150">
        <f>[5]DATA!BR150</f>
        <v>0</v>
      </c>
      <c r="BS150">
        <f>[5]DATA!BS150</f>
        <v>0</v>
      </c>
      <c r="BT150">
        <f>[5]DATA!BT150</f>
        <v>0</v>
      </c>
      <c r="BU150">
        <f>[5]DATA!BU150</f>
        <v>0</v>
      </c>
      <c r="BV150">
        <f>[5]DATA!BV150</f>
        <v>0</v>
      </c>
      <c r="BW150">
        <f>[5]DATA!BW150</f>
        <v>0</v>
      </c>
      <c r="BX150">
        <f>[5]DATA!BX150</f>
        <v>0</v>
      </c>
    </row>
    <row r="151" spans="1:76">
      <c r="A151" s="287" t="s">
        <v>982</v>
      </c>
      <c r="B151">
        <f>[5]DATA!B151</f>
        <v>16094</v>
      </c>
      <c r="C151">
        <f>[5]DATA!C151</f>
        <v>17043</v>
      </c>
      <c r="D151">
        <f>[5]DATA!D151</f>
        <v>16788</v>
      </c>
      <c r="E151">
        <f>[5]DATA!E151</f>
        <v>16374</v>
      </c>
      <c r="F151">
        <f>[5]DATA!F151</f>
        <v>15181</v>
      </c>
      <c r="G151">
        <f>[5]DATA!G151</f>
        <v>13919</v>
      </c>
      <c r="H151">
        <f>[5]DATA!H151</f>
        <v>15573</v>
      </c>
      <c r="I151">
        <f>[5]DATA!I151</f>
        <v>14393</v>
      </c>
      <c r="J151">
        <f>[5]DATA!J151</f>
        <v>16698</v>
      </c>
      <c r="K151">
        <f>[5]DATA!K151</f>
        <v>12335</v>
      </c>
      <c r="L151">
        <f>[5]DATA!L151</f>
        <v>14585</v>
      </c>
      <c r="M151">
        <f>[5]DATA!M151</f>
        <v>15409</v>
      </c>
      <c r="N151">
        <f>[5]DATA!N151</f>
        <v>21301</v>
      </c>
      <c r="O151">
        <f>[5]DATA!O151</f>
        <v>13802</v>
      </c>
      <c r="P151">
        <f>[5]DATA!P151</f>
        <v>14327</v>
      </c>
      <c r="Q151">
        <f>[5]DATA!Q151</f>
        <v>13520</v>
      </c>
      <c r="R151">
        <f>[5]DATA!R151</f>
        <v>18284</v>
      </c>
      <c r="S151">
        <f>[5]DATA!S151</f>
        <v>17876</v>
      </c>
      <c r="T151">
        <f>[5]DATA!T151</f>
        <v>17673</v>
      </c>
      <c r="U151">
        <f>[5]DATA!U151</f>
        <v>17666</v>
      </c>
      <c r="V151" s="288">
        <f>[5]DATA!V151</f>
        <v>16319</v>
      </c>
      <c r="W151" s="288">
        <f>[5]DATA!W151</f>
        <v>17370</v>
      </c>
      <c r="X151" s="288">
        <f>[5]DATA!X151</f>
        <v>18703</v>
      </c>
      <c r="Y151" s="288">
        <f>[5]DATA!Y151</f>
        <v>18887</v>
      </c>
      <c r="Z151" s="288">
        <f>[5]DATA!Z151</f>
        <v>20750</v>
      </c>
      <c r="AA151" s="288">
        <f>[5]DATA!AA151</f>
        <v>19216</v>
      </c>
      <c r="AB151" s="288">
        <f>[5]DATA!AB151</f>
        <v>19107</v>
      </c>
      <c r="AC151" s="288">
        <f>[5]DATA!AC151</f>
        <v>17706</v>
      </c>
      <c r="AD151" s="288">
        <f>[5]DATA!AD151</f>
        <v>19990</v>
      </c>
      <c r="AE151" s="288">
        <f>[5]DATA!AE151</f>
        <v>18732</v>
      </c>
      <c r="AF151" s="288">
        <f>[5]DATA!AF151</f>
        <v>19464</v>
      </c>
      <c r="AG151" s="288">
        <f>[5]DATA!AG151</f>
        <v>18832</v>
      </c>
      <c r="AH151">
        <f>[5]DATA!AH151</f>
        <v>19366</v>
      </c>
      <c r="AI151">
        <f>[5]DATA!AI151</f>
        <v>18406</v>
      </c>
      <c r="AJ151">
        <f>[5]DATA!AJ151</f>
        <v>13753</v>
      </c>
      <c r="AK151">
        <f>[5]DATA!AK151</f>
        <v>14508</v>
      </c>
      <c r="AL151">
        <f>[5]DATA!AL151</f>
        <v>15284</v>
      </c>
      <c r="AM151">
        <f>[5]DATA!AM151</f>
        <v>15162</v>
      </c>
      <c r="AN151">
        <f>[5]DATA!AN151</f>
        <v>14521</v>
      </c>
      <c r="AO151">
        <f>[5]DATA!AO151</f>
        <v>15206</v>
      </c>
      <c r="AP151">
        <f>[5]DATA!AP151</f>
        <v>16097</v>
      </c>
      <c r="AQ151">
        <f>[5]DATA!AQ151</f>
        <v>15975</v>
      </c>
      <c r="AR151">
        <f>[5]DATA!AR151</f>
        <v>16291</v>
      </c>
      <c r="AS151">
        <f>[5]DATA!AS151</f>
        <v>14614</v>
      </c>
      <c r="AT151">
        <f>[5]DATA!AT151</f>
        <v>14445</v>
      </c>
      <c r="AU151">
        <f>[5]DATA!AU151</f>
        <v>14856</v>
      </c>
      <c r="AV151">
        <f>[5]DATA!AV151</f>
        <v>15653</v>
      </c>
      <c r="AW151">
        <f>[5]DATA!AW151</f>
        <v>15421</v>
      </c>
      <c r="AX151">
        <f>[5]DATA!AX151</f>
        <v>14224</v>
      </c>
      <c r="AY151">
        <f>[5]DATA!AY151</f>
        <v>14558</v>
      </c>
      <c r="AZ151">
        <f>[5]DATA!AZ151</f>
        <v>18533</v>
      </c>
      <c r="BA151">
        <f>[5]DATA!BA151</f>
        <v>19359</v>
      </c>
      <c r="BB151">
        <f>[5]DATA!BB151</f>
        <v>19315</v>
      </c>
      <c r="BC151">
        <f>[5]DATA!BC151</f>
        <v>18745</v>
      </c>
      <c r="BD151">
        <f>[5]DATA!BD151</f>
        <v>20153</v>
      </c>
      <c r="BE151">
        <f>[5]DATA!BE151</f>
        <v>19507</v>
      </c>
      <c r="BF151">
        <f>[5]DATA!BF151</f>
        <v>20761</v>
      </c>
      <c r="BG151">
        <f>[5]DATA!BG151</f>
        <v>21085</v>
      </c>
      <c r="BH151">
        <f>[5]DATA!BH151</f>
        <v>20719</v>
      </c>
      <c r="BI151">
        <f>[5]DATA!BI151</f>
        <v>20592</v>
      </c>
      <c r="BJ151">
        <f>[5]DATA!BJ151</f>
        <v>20543</v>
      </c>
      <c r="BK151">
        <f>[5]DATA!BK151</f>
        <v>21875</v>
      </c>
      <c r="BL151">
        <f>[5]DATA!BL151</f>
        <v>0</v>
      </c>
      <c r="BM151">
        <f>[5]DATA!BM151</f>
        <v>0</v>
      </c>
      <c r="BN151">
        <f>[5]DATA!BN151</f>
        <v>0</v>
      </c>
      <c r="BO151">
        <f>[5]DATA!BO151</f>
        <v>0</v>
      </c>
      <c r="BP151">
        <f>[5]DATA!BP151</f>
        <v>0</v>
      </c>
      <c r="BQ151">
        <f>[5]DATA!BQ151</f>
        <v>0</v>
      </c>
      <c r="BR151">
        <f>[5]DATA!BR151</f>
        <v>0</v>
      </c>
      <c r="BS151">
        <f>[5]DATA!BS151</f>
        <v>0</v>
      </c>
      <c r="BT151">
        <f>[5]DATA!BT151</f>
        <v>0</v>
      </c>
      <c r="BU151">
        <f>[5]DATA!BU151</f>
        <v>0</v>
      </c>
      <c r="BV151">
        <f>[5]DATA!BV151</f>
        <v>0</v>
      </c>
      <c r="BW151">
        <f>[5]DATA!BW151</f>
        <v>0</v>
      </c>
      <c r="BX151">
        <f>[5]DATA!BX151</f>
        <v>0</v>
      </c>
    </row>
    <row r="152" spans="1:76">
      <c r="A152" s="287" t="s">
        <v>983</v>
      </c>
      <c r="B152">
        <f>[5]DATA!B152</f>
        <v>0</v>
      </c>
      <c r="C152">
        <f>[5]DATA!C152</f>
        <v>0</v>
      </c>
      <c r="D152">
        <f>[5]DATA!D152</f>
        <v>0</v>
      </c>
      <c r="E152">
        <f>[5]DATA!E152</f>
        <v>0</v>
      </c>
      <c r="F152">
        <f>[5]DATA!F152</f>
        <v>0</v>
      </c>
      <c r="G152">
        <f>[5]DATA!G152</f>
        <v>0</v>
      </c>
      <c r="H152">
        <f>[5]DATA!H152</f>
        <v>0</v>
      </c>
      <c r="I152">
        <f>[5]DATA!I152</f>
        <v>0</v>
      </c>
      <c r="J152">
        <f>[5]DATA!J152</f>
        <v>0</v>
      </c>
      <c r="K152">
        <f>[5]DATA!K152</f>
        <v>0</v>
      </c>
      <c r="L152">
        <f>[5]DATA!L152</f>
        <v>0</v>
      </c>
      <c r="M152">
        <f>[5]DATA!M152</f>
        <v>0</v>
      </c>
      <c r="N152">
        <f>[5]DATA!N152</f>
        <v>0</v>
      </c>
      <c r="O152">
        <f>[5]DATA!O152</f>
        <v>0</v>
      </c>
      <c r="P152">
        <f>[5]DATA!P152</f>
        <v>0</v>
      </c>
      <c r="Q152">
        <f>[5]DATA!Q152</f>
        <v>0</v>
      </c>
      <c r="R152">
        <f>[5]DATA!R152</f>
        <v>0</v>
      </c>
      <c r="S152">
        <f>[5]DATA!S152</f>
        <v>0</v>
      </c>
      <c r="T152">
        <f>[5]DATA!T152</f>
        <v>0</v>
      </c>
      <c r="U152">
        <f>[5]DATA!U152</f>
        <v>0</v>
      </c>
      <c r="V152" s="288">
        <f>[5]DATA!V152</f>
        <v>0</v>
      </c>
      <c r="W152" s="288">
        <f>[5]DATA!W152</f>
        <v>0</v>
      </c>
      <c r="X152" s="288">
        <f>[5]DATA!X152</f>
        <v>0</v>
      </c>
      <c r="Y152" s="288">
        <f>[5]DATA!Y152</f>
        <v>0</v>
      </c>
      <c r="Z152" s="288">
        <f>[5]DATA!Z152</f>
        <v>0</v>
      </c>
      <c r="AA152" s="288">
        <f>[5]DATA!AA152</f>
        <v>0</v>
      </c>
      <c r="AB152" s="288">
        <f>[5]DATA!AB152</f>
        <v>0</v>
      </c>
      <c r="AC152" s="288">
        <f>[5]DATA!AC152</f>
        <v>0</v>
      </c>
      <c r="AD152" s="288">
        <f>[5]DATA!AD152</f>
        <v>0</v>
      </c>
      <c r="AE152" s="288">
        <f>[5]DATA!AE152</f>
        <v>0</v>
      </c>
      <c r="AF152" s="288">
        <f>[5]DATA!AF152</f>
        <v>0</v>
      </c>
      <c r="AG152" s="288">
        <f>[5]DATA!AG152</f>
        <v>0</v>
      </c>
      <c r="AH152">
        <f>[5]DATA!AH152</f>
        <v>0</v>
      </c>
      <c r="AI152">
        <f>[5]DATA!AI152</f>
        <v>0</v>
      </c>
      <c r="AJ152">
        <f>[5]DATA!AJ152</f>
        <v>0</v>
      </c>
      <c r="AK152">
        <f>[5]DATA!AK152</f>
        <v>0</v>
      </c>
      <c r="AL152">
        <f>[5]DATA!AL152</f>
        <v>0</v>
      </c>
      <c r="AM152">
        <f>[5]DATA!AM152</f>
        <v>0</v>
      </c>
      <c r="AN152">
        <f>[5]DATA!AN152</f>
        <v>0</v>
      </c>
      <c r="AO152">
        <f>[5]DATA!AO152</f>
        <v>0</v>
      </c>
      <c r="AP152">
        <f>[5]DATA!AP152</f>
        <v>0</v>
      </c>
      <c r="AQ152">
        <f>[5]DATA!AQ152</f>
        <v>0</v>
      </c>
      <c r="AR152">
        <f>[5]DATA!AR152</f>
        <v>0</v>
      </c>
      <c r="AS152">
        <f>[5]DATA!AS152</f>
        <v>0</v>
      </c>
      <c r="AT152">
        <f>[5]DATA!AT152</f>
        <v>0</v>
      </c>
      <c r="AU152">
        <f>[5]DATA!AU152</f>
        <v>0</v>
      </c>
      <c r="AV152">
        <f>[5]DATA!AV152</f>
        <v>0</v>
      </c>
      <c r="AW152">
        <f>[5]DATA!AW152</f>
        <v>0</v>
      </c>
      <c r="AX152">
        <f>[5]DATA!AX152</f>
        <v>0</v>
      </c>
      <c r="AY152">
        <f>[5]DATA!AY152</f>
        <v>0</v>
      </c>
      <c r="AZ152">
        <f>[5]DATA!AZ152</f>
        <v>0</v>
      </c>
      <c r="BA152">
        <f>[5]DATA!BA152</f>
        <v>0</v>
      </c>
      <c r="BB152">
        <f>[5]DATA!BB152</f>
        <v>0</v>
      </c>
      <c r="BC152">
        <f>[5]DATA!BC152</f>
        <v>0</v>
      </c>
      <c r="BD152">
        <f>[5]DATA!BD152</f>
        <v>0</v>
      </c>
      <c r="BE152">
        <f>[5]DATA!BE152</f>
        <v>0</v>
      </c>
      <c r="BF152">
        <f>[5]DATA!BF152</f>
        <v>0</v>
      </c>
      <c r="BG152">
        <f>[5]DATA!BG152</f>
        <v>0</v>
      </c>
      <c r="BH152">
        <f>[5]DATA!BH152</f>
        <v>0</v>
      </c>
      <c r="BI152">
        <f>[5]DATA!BI152</f>
        <v>0</v>
      </c>
      <c r="BJ152">
        <f>[5]DATA!BJ152</f>
        <v>0</v>
      </c>
      <c r="BK152">
        <f>[5]DATA!BK152</f>
        <v>0</v>
      </c>
      <c r="BL152">
        <f>[5]DATA!BL152</f>
        <v>0</v>
      </c>
      <c r="BM152">
        <f>[5]DATA!BM152</f>
        <v>0</v>
      </c>
      <c r="BN152">
        <f>[5]DATA!BN152</f>
        <v>0</v>
      </c>
      <c r="BO152">
        <f>[5]DATA!BO152</f>
        <v>0</v>
      </c>
      <c r="BP152">
        <f>[5]DATA!BP152</f>
        <v>0</v>
      </c>
      <c r="BQ152">
        <f>[5]DATA!BQ152</f>
        <v>0</v>
      </c>
      <c r="BR152">
        <f>[5]DATA!BR152</f>
        <v>0</v>
      </c>
      <c r="BS152">
        <f>[5]DATA!BS152</f>
        <v>0</v>
      </c>
      <c r="BT152">
        <f>[5]DATA!BT152</f>
        <v>0</v>
      </c>
      <c r="BU152">
        <f>[5]DATA!BU152</f>
        <v>0</v>
      </c>
      <c r="BV152">
        <f>[5]DATA!BV152</f>
        <v>0</v>
      </c>
      <c r="BW152">
        <f>[5]DATA!BW152</f>
        <v>0</v>
      </c>
      <c r="BX152">
        <f>[5]DATA!BX152</f>
        <v>0</v>
      </c>
    </row>
    <row r="153" spans="1:76">
      <c r="A153" s="287" t="s">
        <v>984</v>
      </c>
      <c r="B153">
        <f>[5]DATA!B153</f>
        <v>0</v>
      </c>
      <c r="C153">
        <f>[5]DATA!C153</f>
        <v>0</v>
      </c>
      <c r="D153">
        <f>[5]DATA!D153</f>
        <v>0</v>
      </c>
      <c r="E153">
        <f>[5]DATA!E153</f>
        <v>0</v>
      </c>
      <c r="F153">
        <f>[5]DATA!F153</f>
        <v>0</v>
      </c>
      <c r="G153">
        <f>[5]DATA!G153</f>
        <v>0</v>
      </c>
      <c r="H153">
        <f>[5]DATA!H153</f>
        <v>0</v>
      </c>
      <c r="I153">
        <f>[5]DATA!I153</f>
        <v>0</v>
      </c>
      <c r="J153">
        <f>[5]DATA!J153</f>
        <v>0</v>
      </c>
      <c r="K153">
        <f>[5]DATA!K153</f>
        <v>0</v>
      </c>
      <c r="L153">
        <f>[5]DATA!L153</f>
        <v>0</v>
      </c>
      <c r="M153">
        <f>[5]DATA!M153</f>
        <v>0</v>
      </c>
      <c r="N153">
        <f>[5]DATA!N153</f>
        <v>0</v>
      </c>
      <c r="O153">
        <f>[5]DATA!O153</f>
        <v>0</v>
      </c>
      <c r="P153">
        <f>[5]DATA!P153</f>
        <v>0</v>
      </c>
      <c r="Q153">
        <f>[5]DATA!Q153</f>
        <v>0</v>
      </c>
      <c r="R153">
        <f>[5]DATA!R153</f>
        <v>0</v>
      </c>
      <c r="S153">
        <f>[5]DATA!S153</f>
        <v>0</v>
      </c>
      <c r="T153">
        <f>[5]DATA!T153</f>
        <v>0</v>
      </c>
      <c r="U153">
        <f>[5]DATA!U153</f>
        <v>0</v>
      </c>
      <c r="V153" s="288">
        <f>[5]DATA!V153</f>
        <v>0</v>
      </c>
      <c r="W153" s="288">
        <f>[5]DATA!W153</f>
        <v>0</v>
      </c>
      <c r="X153" s="288">
        <f>[5]DATA!X153</f>
        <v>0</v>
      </c>
      <c r="Y153" s="288">
        <f>[5]DATA!Y153</f>
        <v>0</v>
      </c>
      <c r="Z153" s="288">
        <f>[5]DATA!Z153</f>
        <v>0</v>
      </c>
      <c r="AA153" s="288">
        <f>[5]DATA!AA153</f>
        <v>0</v>
      </c>
      <c r="AB153" s="288">
        <f>[5]DATA!AB153</f>
        <v>0</v>
      </c>
      <c r="AC153" s="288">
        <f>[5]DATA!AC153</f>
        <v>0</v>
      </c>
      <c r="AD153" s="288">
        <f>[5]DATA!AD153</f>
        <v>0</v>
      </c>
      <c r="AE153" s="288">
        <f>[5]DATA!AE153</f>
        <v>0</v>
      </c>
      <c r="AF153" s="288">
        <f>[5]DATA!AF153</f>
        <v>0</v>
      </c>
      <c r="AG153" s="288">
        <f>[5]DATA!AG153</f>
        <v>0</v>
      </c>
      <c r="AH153">
        <f>[5]DATA!AH153</f>
        <v>0</v>
      </c>
      <c r="AI153">
        <f>[5]DATA!AI153</f>
        <v>0</v>
      </c>
      <c r="AJ153">
        <f>[5]DATA!AJ153</f>
        <v>0</v>
      </c>
      <c r="AK153">
        <f>[5]DATA!AK153</f>
        <v>0</v>
      </c>
      <c r="AL153">
        <f>[5]DATA!AL153</f>
        <v>0</v>
      </c>
      <c r="AM153">
        <f>[5]DATA!AM153</f>
        <v>0</v>
      </c>
      <c r="AN153">
        <f>[5]DATA!AN153</f>
        <v>0</v>
      </c>
      <c r="AO153">
        <f>[5]DATA!AO153</f>
        <v>0</v>
      </c>
      <c r="AP153">
        <f>[5]DATA!AP153</f>
        <v>0</v>
      </c>
      <c r="AQ153">
        <f>[5]DATA!AQ153</f>
        <v>0</v>
      </c>
      <c r="AR153">
        <f>[5]DATA!AR153</f>
        <v>0</v>
      </c>
      <c r="AS153">
        <f>[5]DATA!AS153</f>
        <v>0</v>
      </c>
      <c r="AT153">
        <f>[5]DATA!AT153</f>
        <v>0</v>
      </c>
      <c r="AU153">
        <f>[5]DATA!AU153</f>
        <v>0</v>
      </c>
      <c r="AV153">
        <f>[5]DATA!AV153</f>
        <v>0</v>
      </c>
      <c r="AW153">
        <f>[5]DATA!AW153</f>
        <v>0</v>
      </c>
      <c r="AX153">
        <f>[5]DATA!AX153</f>
        <v>0</v>
      </c>
      <c r="AY153">
        <f>[5]DATA!AY153</f>
        <v>0</v>
      </c>
      <c r="AZ153">
        <f>[5]DATA!AZ153</f>
        <v>0</v>
      </c>
      <c r="BA153">
        <f>[5]DATA!BA153</f>
        <v>0</v>
      </c>
      <c r="BB153">
        <f>[5]DATA!BB153</f>
        <v>0</v>
      </c>
      <c r="BC153">
        <f>[5]DATA!BC153</f>
        <v>0</v>
      </c>
      <c r="BD153">
        <f>[5]DATA!BD153</f>
        <v>0</v>
      </c>
      <c r="BE153">
        <f>[5]DATA!BE153</f>
        <v>0</v>
      </c>
      <c r="BF153">
        <f>[5]DATA!BF153</f>
        <v>0</v>
      </c>
      <c r="BG153">
        <f>[5]DATA!BG153</f>
        <v>0</v>
      </c>
      <c r="BH153">
        <f>[5]DATA!BH153</f>
        <v>0</v>
      </c>
      <c r="BI153">
        <f>[5]DATA!BI153</f>
        <v>0</v>
      </c>
      <c r="BJ153">
        <f>[5]DATA!BJ153</f>
        <v>0</v>
      </c>
      <c r="BK153">
        <f>[5]DATA!BK153</f>
        <v>0</v>
      </c>
      <c r="BL153">
        <f>[5]DATA!BL153</f>
        <v>0</v>
      </c>
      <c r="BM153">
        <f>[5]DATA!BM153</f>
        <v>0</v>
      </c>
      <c r="BN153">
        <f>[5]DATA!BN153</f>
        <v>0</v>
      </c>
      <c r="BO153">
        <f>[5]DATA!BO153</f>
        <v>0</v>
      </c>
      <c r="BP153">
        <f>[5]DATA!BP153</f>
        <v>0</v>
      </c>
      <c r="BQ153">
        <f>[5]DATA!BQ153</f>
        <v>0</v>
      </c>
      <c r="BR153">
        <f>[5]DATA!BR153</f>
        <v>0</v>
      </c>
      <c r="BS153">
        <f>[5]DATA!BS153</f>
        <v>0</v>
      </c>
      <c r="BT153">
        <f>[5]DATA!BT153</f>
        <v>0</v>
      </c>
      <c r="BU153">
        <f>[5]DATA!BU153</f>
        <v>0</v>
      </c>
      <c r="BV153">
        <f>[5]DATA!BV153</f>
        <v>0</v>
      </c>
      <c r="BW153">
        <f>[5]DATA!BW153</f>
        <v>0</v>
      </c>
      <c r="BX153">
        <f>[5]DATA!BX153</f>
        <v>0</v>
      </c>
    </row>
    <row r="154" spans="1:76">
      <c r="A154" s="287" t="s">
        <v>985</v>
      </c>
      <c r="B154">
        <f>[5]DATA!B154</f>
        <v>0</v>
      </c>
      <c r="C154">
        <f>[5]DATA!C154</f>
        <v>0</v>
      </c>
      <c r="D154">
        <f>[5]DATA!D154</f>
        <v>0</v>
      </c>
      <c r="E154">
        <f>[5]DATA!E154</f>
        <v>0</v>
      </c>
      <c r="F154">
        <f>[5]DATA!F154</f>
        <v>0</v>
      </c>
      <c r="G154">
        <f>[5]DATA!G154</f>
        <v>0</v>
      </c>
      <c r="H154">
        <f>[5]DATA!H154</f>
        <v>0</v>
      </c>
      <c r="I154">
        <f>[5]DATA!I154</f>
        <v>0</v>
      </c>
      <c r="J154">
        <f>[5]DATA!J154</f>
        <v>0</v>
      </c>
      <c r="K154">
        <f>[5]DATA!K154</f>
        <v>0</v>
      </c>
      <c r="L154">
        <f>[5]DATA!L154</f>
        <v>0</v>
      </c>
      <c r="M154">
        <f>[5]DATA!M154</f>
        <v>0</v>
      </c>
      <c r="N154">
        <f>[5]DATA!N154</f>
        <v>0</v>
      </c>
      <c r="O154">
        <f>[5]DATA!O154</f>
        <v>0</v>
      </c>
      <c r="P154">
        <f>[5]DATA!P154</f>
        <v>0</v>
      </c>
      <c r="Q154">
        <f>[5]DATA!Q154</f>
        <v>0</v>
      </c>
      <c r="R154">
        <f>[5]DATA!R154</f>
        <v>0</v>
      </c>
      <c r="S154">
        <f>[5]DATA!S154</f>
        <v>0</v>
      </c>
      <c r="T154">
        <f>[5]DATA!T154</f>
        <v>0</v>
      </c>
      <c r="U154">
        <f>[5]DATA!U154</f>
        <v>0</v>
      </c>
      <c r="V154" s="288">
        <f>[5]DATA!V154</f>
        <v>0</v>
      </c>
      <c r="W154" s="288">
        <f>[5]DATA!W154</f>
        <v>0</v>
      </c>
      <c r="X154" s="288">
        <f>[5]DATA!X154</f>
        <v>0</v>
      </c>
      <c r="Y154" s="288">
        <f>[5]DATA!Y154</f>
        <v>0</v>
      </c>
      <c r="Z154" s="288">
        <f>[5]DATA!Z154</f>
        <v>0</v>
      </c>
      <c r="AA154" s="288">
        <f>[5]DATA!AA154</f>
        <v>0</v>
      </c>
      <c r="AB154" s="288">
        <f>[5]DATA!AB154</f>
        <v>0</v>
      </c>
      <c r="AC154" s="288">
        <f>[5]DATA!AC154</f>
        <v>0</v>
      </c>
      <c r="AD154" s="288">
        <f>[5]DATA!AD154</f>
        <v>0</v>
      </c>
      <c r="AE154" s="288">
        <f>[5]DATA!AE154</f>
        <v>0</v>
      </c>
      <c r="AF154" s="288">
        <f>[5]DATA!AF154</f>
        <v>0</v>
      </c>
      <c r="AG154" s="288">
        <f>[5]DATA!AG154</f>
        <v>0</v>
      </c>
      <c r="AH154">
        <f>[5]DATA!AH154</f>
        <v>0</v>
      </c>
      <c r="AI154">
        <f>[5]DATA!AI154</f>
        <v>0</v>
      </c>
      <c r="AJ154">
        <f>[5]DATA!AJ154</f>
        <v>0</v>
      </c>
      <c r="AK154">
        <f>[5]DATA!AK154</f>
        <v>0</v>
      </c>
      <c r="AL154">
        <f>[5]DATA!AL154</f>
        <v>0</v>
      </c>
      <c r="AM154">
        <f>[5]DATA!AM154</f>
        <v>0</v>
      </c>
      <c r="AN154">
        <f>[5]DATA!AN154</f>
        <v>0</v>
      </c>
      <c r="AO154">
        <f>[5]DATA!AO154</f>
        <v>0</v>
      </c>
      <c r="AP154">
        <f>[5]DATA!AP154</f>
        <v>0</v>
      </c>
      <c r="AQ154">
        <f>[5]DATA!AQ154</f>
        <v>0</v>
      </c>
      <c r="AR154">
        <f>[5]DATA!AR154</f>
        <v>0</v>
      </c>
      <c r="AS154">
        <f>[5]DATA!AS154</f>
        <v>0</v>
      </c>
      <c r="AT154">
        <f>[5]DATA!AT154</f>
        <v>0</v>
      </c>
      <c r="AU154">
        <f>[5]DATA!AU154</f>
        <v>0</v>
      </c>
      <c r="AV154">
        <f>[5]DATA!AV154</f>
        <v>0</v>
      </c>
      <c r="AW154">
        <f>[5]DATA!AW154</f>
        <v>0</v>
      </c>
      <c r="AX154">
        <f>[5]DATA!AX154</f>
        <v>0</v>
      </c>
      <c r="AY154">
        <f>[5]DATA!AY154</f>
        <v>0</v>
      </c>
      <c r="AZ154">
        <f>[5]DATA!AZ154</f>
        <v>0</v>
      </c>
      <c r="BA154">
        <f>[5]DATA!BA154</f>
        <v>0</v>
      </c>
      <c r="BB154">
        <f>[5]DATA!BB154</f>
        <v>0</v>
      </c>
      <c r="BC154">
        <f>[5]DATA!BC154</f>
        <v>0</v>
      </c>
      <c r="BD154">
        <f>[5]DATA!BD154</f>
        <v>0</v>
      </c>
      <c r="BE154">
        <f>[5]DATA!BE154</f>
        <v>0</v>
      </c>
      <c r="BF154">
        <f>[5]DATA!BF154</f>
        <v>0</v>
      </c>
      <c r="BG154">
        <f>[5]DATA!BG154</f>
        <v>0</v>
      </c>
      <c r="BH154">
        <f>[5]DATA!BH154</f>
        <v>0</v>
      </c>
      <c r="BI154">
        <f>[5]DATA!BI154</f>
        <v>0</v>
      </c>
      <c r="BJ154">
        <f>[5]DATA!BJ154</f>
        <v>0</v>
      </c>
      <c r="BK154">
        <f>[5]DATA!BK154</f>
        <v>0</v>
      </c>
      <c r="BL154">
        <f>[5]DATA!BL154</f>
        <v>0</v>
      </c>
      <c r="BM154">
        <f>[5]DATA!BM154</f>
        <v>0</v>
      </c>
      <c r="BN154">
        <f>[5]DATA!BN154</f>
        <v>0</v>
      </c>
      <c r="BO154">
        <f>[5]DATA!BO154</f>
        <v>0</v>
      </c>
      <c r="BP154">
        <f>[5]DATA!BP154</f>
        <v>0</v>
      </c>
      <c r="BQ154">
        <f>[5]DATA!BQ154</f>
        <v>0</v>
      </c>
      <c r="BR154">
        <f>[5]DATA!BR154</f>
        <v>0</v>
      </c>
      <c r="BS154">
        <f>[5]DATA!BS154</f>
        <v>0</v>
      </c>
      <c r="BT154">
        <f>[5]DATA!BT154</f>
        <v>0</v>
      </c>
      <c r="BU154">
        <f>[5]DATA!BU154</f>
        <v>0</v>
      </c>
      <c r="BV154">
        <f>[5]DATA!BV154</f>
        <v>0</v>
      </c>
      <c r="BW154">
        <f>[5]DATA!BW154</f>
        <v>0</v>
      </c>
      <c r="BX154">
        <f>[5]DATA!BX154</f>
        <v>0</v>
      </c>
    </row>
    <row r="155" spans="1:76">
      <c r="A155" s="287" t="s">
        <v>986</v>
      </c>
      <c r="B155">
        <f>[5]DATA!B155</f>
        <v>0</v>
      </c>
      <c r="C155">
        <f>[5]DATA!C155</f>
        <v>0</v>
      </c>
      <c r="D155">
        <f>[5]DATA!D155</f>
        <v>0</v>
      </c>
      <c r="E155">
        <f>[5]DATA!E155</f>
        <v>0</v>
      </c>
      <c r="F155">
        <f>[5]DATA!F155</f>
        <v>0</v>
      </c>
      <c r="G155">
        <f>[5]DATA!G155</f>
        <v>0</v>
      </c>
      <c r="H155">
        <f>[5]DATA!H155</f>
        <v>0</v>
      </c>
      <c r="I155">
        <f>[5]DATA!I155</f>
        <v>0</v>
      </c>
      <c r="J155">
        <f>[5]DATA!J155</f>
        <v>0</v>
      </c>
      <c r="K155">
        <f>[5]DATA!K155</f>
        <v>0</v>
      </c>
      <c r="L155">
        <f>[5]DATA!L155</f>
        <v>0</v>
      </c>
      <c r="M155">
        <f>[5]DATA!M155</f>
        <v>0</v>
      </c>
      <c r="N155">
        <f>[5]DATA!N155</f>
        <v>0</v>
      </c>
      <c r="O155">
        <f>[5]DATA!O155</f>
        <v>0</v>
      </c>
      <c r="P155">
        <f>[5]DATA!P155</f>
        <v>0</v>
      </c>
      <c r="Q155">
        <f>[5]DATA!Q155</f>
        <v>0</v>
      </c>
      <c r="R155">
        <f>[5]DATA!R155</f>
        <v>0</v>
      </c>
      <c r="S155">
        <f>[5]DATA!S155</f>
        <v>0</v>
      </c>
      <c r="T155">
        <f>[5]DATA!T155</f>
        <v>0</v>
      </c>
      <c r="U155">
        <f>[5]DATA!U155</f>
        <v>0</v>
      </c>
      <c r="V155" s="288">
        <f>[5]DATA!V155</f>
        <v>0</v>
      </c>
      <c r="W155" s="288">
        <f>[5]DATA!W155</f>
        <v>0</v>
      </c>
      <c r="X155" s="288">
        <f>[5]DATA!X155</f>
        <v>0</v>
      </c>
      <c r="Y155" s="288">
        <f>[5]DATA!Y155</f>
        <v>0</v>
      </c>
      <c r="Z155" s="288">
        <f>[5]DATA!Z155</f>
        <v>0</v>
      </c>
      <c r="AA155" s="288">
        <f>[5]DATA!AA155</f>
        <v>0</v>
      </c>
      <c r="AB155" s="288">
        <f>[5]DATA!AB155</f>
        <v>0</v>
      </c>
      <c r="AC155" s="288">
        <f>[5]DATA!AC155</f>
        <v>0</v>
      </c>
      <c r="AD155" s="288">
        <f>[5]DATA!AD155</f>
        <v>0</v>
      </c>
      <c r="AE155" s="288">
        <f>[5]DATA!AE155</f>
        <v>0</v>
      </c>
      <c r="AF155" s="288">
        <f>[5]DATA!AF155</f>
        <v>0</v>
      </c>
      <c r="AG155" s="288">
        <f>[5]DATA!AG155</f>
        <v>0</v>
      </c>
      <c r="AH155">
        <f>[5]DATA!AH155</f>
        <v>0</v>
      </c>
      <c r="AI155">
        <f>[5]DATA!AI155</f>
        <v>0</v>
      </c>
      <c r="AJ155">
        <f>[5]DATA!AJ155</f>
        <v>0</v>
      </c>
      <c r="AK155">
        <f>[5]DATA!AK155</f>
        <v>0</v>
      </c>
      <c r="AL155">
        <f>[5]DATA!AL155</f>
        <v>0</v>
      </c>
      <c r="AM155">
        <f>[5]DATA!AM155</f>
        <v>0</v>
      </c>
      <c r="AN155">
        <f>[5]DATA!AN155</f>
        <v>0</v>
      </c>
      <c r="AO155">
        <f>[5]DATA!AO155</f>
        <v>0</v>
      </c>
      <c r="AP155">
        <f>[5]DATA!AP155</f>
        <v>0</v>
      </c>
      <c r="AQ155">
        <f>[5]DATA!AQ155</f>
        <v>0</v>
      </c>
      <c r="AR155">
        <f>[5]DATA!AR155</f>
        <v>0</v>
      </c>
      <c r="AS155">
        <f>[5]DATA!AS155</f>
        <v>0</v>
      </c>
      <c r="AT155">
        <f>[5]DATA!AT155</f>
        <v>0</v>
      </c>
      <c r="AU155">
        <f>[5]DATA!AU155</f>
        <v>0</v>
      </c>
      <c r="AV155">
        <f>[5]DATA!AV155</f>
        <v>0</v>
      </c>
      <c r="AW155">
        <f>[5]DATA!AW155</f>
        <v>0</v>
      </c>
      <c r="AX155">
        <f>[5]DATA!AX155</f>
        <v>0</v>
      </c>
      <c r="AY155">
        <f>[5]DATA!AY155</f>
        <v>0</v>
      </c>
      <c r="AZ155">
        <f>[5]DATA!AZ155</f>
        <v>0</v>
      </c>
      <c r="BA155">
        <f>[5]DATA!BA155</f>
        <v>0</v>
      </c>
      <c r="BB155">
        <f>[5]DATA!BB155</f>
        <v>0</v>
      </c>
      <c r="BC155">
        <f>[5]DATA!BC155</f>
        <v>0</v>
      </c>
      <c r="BD155">
        <f>[5]DATA!BD155</f>
        <v>0</v>
      </c>
      <c r="BE155">
        <f>[5]DATA!BE155</f>
        <v>0</v>
      </c>
      <c r="BF155">
        <f>[5]DATA!BF155</f>
        <v>0</v>
      </c>
      <c r="BG155">
        <f>[5]DATA!BG155</f>
        <v>0</v>
      </c>
      <c r="BH155">
        <f>[5]DATA!BH155</f>
        <v>0</v>
      </c>
      <c r="BI155">
        <f>[5]DATA!BI155</f>
        <v>0</v>
      </c>
      <c r="BJ155">
        <f>[5]DATA!BJ155</f>
        <v>0</v>
      </c>
      <c r="BK155">
        <f>[5]DATA!BK155</f>
        <v>0</v>
      </c>
      <c r="BL155">
        <f>[5]DATA!BL155</f>
        <v>0</v>
      </c>
      <c r="BM155">
        <f>[5]DATA!BM155</f>
        <v>0</v>
      </c>
      <c r="BN155">
        <f>[5]DATA!BN155</f>
        <v>0</v>
      </c>
      <c r="BO155">
        <f>[5]DATA!BO155</f>
        <v>0</v>
      </c>
      <c r="BP155">
        <f>[5]DATA!BP155</f>
        <v>0</v>
      </c>
      <c r="BQ155">
        <f>[5]DATA!BQ155</f>
        <v>0</v>
      </c>
      <c r="BR155">
        <f>[5]DATA!BR155</f>
        <v>0</v>
      </c>
      <c r="BS155">
        <f>[5]DATA!BS155</f>
        <v>0</v>
      </c>
      <c r="BT155">
        <f>[5]DATA!BT155</f>
        <v>0</v>
      </c>
      <c r="BU155">
        <f>[5]DATA!BU155</f>
        <v>0</v>
      </c>
      <c r="BV155">
        <f>[5]DATA!BV155</f>
        <v>0</v>
      </c>
      <c r="BW155">
        <f>[5]DATA!BW155</f>
        <v>0</v>
      </c>
      <c r="BX155">
        <f>[5]DATA!BX155</f>
        <v>0</v>
      </c>
    </row>
    <row r="156" spans="1:76">
      <c r="A156" s="287" t="s">
        <v>987</v>
      </c>
      <c r="B156">
        <f>[5]DATA!B156</f>
        <v>0</v>
      </c>
      <c r="C156">
        <f>[5]DATA!C156</f>
        <v>0</v>
      </c>
      <c r="D156">
        <f>[5]DATA!D156</f>
        <v>0</v>
      </c>
      <c r="E156">
        <f>[5]DATA!E156</f>
        <v>0</v>
      </c>
      <c r="F156">
        <f>[5]DATA!F156</f>
        <v>0</v>
      </c>
      <c r="G156">
        <f>[5]DATA!G156</f>
        <v>0</v>
      </c>
      <c r="H156">
        <f>[5]DATA!H156</f>
        <v>0</v>
      </c>
      <c r="I156">
        <f>[5]DATA!I156</f>
        <v>0</v>
      </c>
      <c r="J156">
        <f>[5]DATA!J156</f>
        <v>0</v>
      </c>
      <c r="K156">
        <f>[5]DATA!K156</f>
        <v>0</v>
      </c>
      <c r="L156">
        <f>[5]DATA!L156</f>
        <v>0</v>
      </c>
      <c r="M156">
        <f>[5]DATA!M156</f>
        <v>0</v>
      </c>
      <c r="N156">
        <f>[5]DATA!N156</f>
        <v>0</v>
      </c>
      <c r="O156">
        <f>[5]DATA!O156</f>
        <v>0</v>
      </c>
      <c r="P156">
        <f>[5]DATA!P156</f>
        <v>0</v>
      </c>
      <c r="Q156">
        <f>[5]DATA!Q156</f>
        <v>0</v>
      </c>
      <c r="R156">
        <f>[5]DATA!R156</f>
        <v>0</v>
      </c>
      <c r="S156">
        <f>[5]DATA!S156</f>
        <v>0</v>
      </c>
      <c r="T156">
        <f>[5]DATA!T156</f>
        <v>0</v>
      </c>
      <c r="U156">
        <f>[5]DATA!U156</f>
        <v>0</v>
      </c>
      <c r="V156" s="288">
        <f>[5]DATA!V156</f>
        <v>0</v>
      </c>
      <c r="W156" s="288">
        <f>[5]DATA!W156</f>
        <v>0</v>
      </c>
      <c r="X156" s="288">
        <f>[5]DATA!X156</f>
        <v>0</v>
      </c>
      <c r="Y156" s="288">
        <f>[5]DATA!Y156</f>
        <v>0</v>
      </c>
      <c r="Z156" s="288">
        <f>[5]DATA!Z156</f>
        <v>0</v>
      </c>
      <c r="AA156" s="288">
        <f>[5]DATA!AA156</f>
        <v>0</v>
      </c>
      <c r="AB156" s="288">
        <f>[5]DATA!AB156</f>
        <v>0</v>
      </c>
      <c r="AC156" s="288">
        <f>[5]DATA!AC156</f>
        <v>0</v>
      </c>
      <c r="AD156" s="288">
        <f>[5]DATA!AD156</f>
        <v>0</v>
      </c>
      <c r="AE156" s="288">
        <f>[5]DATA!AE156</f>
        <v>0</v>
      </c>
      <c r="AF156" s="288">
        <f>[5]DATA!AF156</f>
        <v>0</v>
      </c>
      <c r="AG156" s="288">
        <f>[5]DATA!AG156</f>
        <v>0</v>
      </c>
      <c r="AH156">
        <f>[5]DATA!AH156</f>
        <v>0</v>
      </c>
      <c r="AI156">
        <f>[5]DATA!AI156</f>
        <v>0</v>
      </c>
      <c r="AJ156">
        <f>[5]DATA!AJ156</f>
        <v>0</v>
      </c>
      <c r="AK156">
        <f>[5]DATA!AK156</f>
        <v>0</v>
      </c>
      <c r="AL156">
        <f>[5]DATA!AL156</f>
        <v>0</v>
      </c>
      <c r="AM156">
        <f>[5]DATA!AM156</f>
        <v>0</v>
      </c>
      <c r="AN156">
        <f>[5]DATA!AN156</f>
        <v>0</v>
      </c>
      <c r="AO156">
        <f>[5]DATA!AO156</f>
        <v>0</v>
      </c>
      <c r="AP156">
        <f>[5]DATA!AP156</f>
        <v>0</v>
      </c>
      <c r="AQ156">
        <f>[5]DATA!AQ156</f>
        <v>0</v>
      </c>
      <c r="AR156">
        <f>[5]DATA!AR156</f>
        <v>0</v>
      </c>
      <c r="AS156">
        <f>[5]DATA!AS156</f>
        <v>0</v>
      </c>
      <c r="AT156">
        <f>[5]DATA!AT156</f>
        <v>0</v>
      </c>
      <c r="AU156">
        <f>[5]DATA!AU156</f>
        <v>0</v>
      </c>
      <c r="AV156">
        <f>[5]DATA!AV156</f>
        <v>0</v>
      </c>
      <c r="AW156">
        <f>[5]DATA!AW156</f>
        <v>0</v>
      </c>
      <c r="AX156">
        <f>[5]DATA!AX156</f>
        <v>0</v>
      </c>
      <c r="AY156">
        <f>[5]DATA!AY156</f>
        <v>0</v>
      </c>
      <c r="AZ156">
        <f>[5]DATA!AZ156</f>
        <v>0</v>
      </c>
      <c r="BA156">
        <f>[5]DATA!BA156</f>
        <v>0</v>
      </c>
      <c r="BB156">
        <f>[5]DATA!BB156</f>
        <v>0</v>
      </c>
      <c r="BC156">
        <f>[5]DATA!BC156</f>
        <v>0</v>
      </c>
      <c r="BD156">
        <f>[5]DATA!BD156</f>
        <v>0</v>
      </c>
      <c r="BE156">
        <f>[5]DATA!BE156</f>
        <v>0</v>
      </c>
      <c r="BF156">
        <f>[5]DATA!BF156</f>
        <v>0</v>
      </c>
      <c r="BG156">
        <f>[5]DATA!BG156</f>
        <v>0</v>
      </c>
      <c r="BH156">
        <f>[5]DATA!BH156</f>
        <v>0</v>
      </c>
      <c r="BI156">
        <f>[5]DATA!BI156</f>
        <v>0</v>
      </c>
      <c r="BJ156">
        <f>[5]DATA!BJ156</f>
        <v>0</v>
      </c>
      <c r="BK156">
        <f>[5]DATA!BK156</f>
        <v>0</v>
      </c>
      <c r="BL156">
        <f>[5]DATA!BL156</f>
        <v>0</v>
      </c>
      <c r="BM156">
        <f>[5]DATA!BM156</f>
        <v>0</v>
      </c>
      <c r="BN156">
        <f>[5]DATA!BN156</f>
        <v>0</v>
      </c>
      <c r="BO156">
        <f>[5]DATA!BO156</f>
        <v>0</v>
      </c>
      <c r="BP156">
        <f>[5]DATA!BP156</f>
        <v>0</v>
      </c>
      <c r="BQ156">
        <f>[5]DATA!BQ156</f>
        <v>0</v>
      </c>
      <c r="BR156">
        <f>[5]DATA!BR156</f>
        <v>0</v>
      </c>
      <c r="BS156">
        <f>[5]DATA!BS156</f>
        <v>0</v>
      </c>
      <c r="BT156">
        <f>[5]DATA!BT156</f>
        <v>0</v>
      </c>
      <c r="BU156">
        <f>[5]DATA!BU156</f>
        <v>0</v>
      </c>
      <c r="BV156">
        <f>[5]DATA!BV156</f>
        <v>0</v>
      </c>
      <c r="BW156">
        <f>[5]DATA!BW156</f>
        <v>0</v>
      </c>
      <c r="BX156">
        <f>[5]DATA!BX156</f>
        <v>0</v>
      </c>
    </row>
    <row r="157" spans="1:76">
      <c r="A157" s="287" t="s">
        <v>988</v>
      </c>
      <c r="B157">
        <f>[5]DATA!B157</f>
        <v>32023</v>
      </c>
      <c r="C157">
        <f>[5]DATA!C157</f>
        <v>32460</v>
      </c>
      <c r="D157">
        <f>[5]DATA!D157</f>
        <v>28968</v>
      </c>
      <c r="E157">
        <f>[5]DATA!E157</f>
        <v>39402</v>
      </c>
      <c r="F157">
        <f>[5]DATA!F157</f>
        <v>42737</v>
      </c>
      <c r="G157">
        <f>[5]DATA!G157</f>
        <v>32906</v>
      </c>
      <c r="H157">
        <f>[5]DATA!H157</f>
        <v>34056</v>
      </c>
      <c r="I157">
        <f>[5]DATA!I157</f>
        <v>38377</v>
      </c>
      <c r="J157">
        <f>[5]DATA!J157</f>
        <v>33062</v>
      </c>
      <c r="K157">
        <f>[5]DATA!K157</f>
        <v>33949</v>
      </c>
      <c r="L157">
        <f>[5]DATA!L157</f>
        <v>29188</v>
      </c>
      <c r="M157">
        <f>[5]DATA!M157</f>
        <v>32585</v>
      </c>
      <c r="N157">
        <f>[5]DATA!N157</f>
        <v>43157</v>
      </c>
      <c r="O157">
        <f>[5]DATA!O157</f>
        <v>41619</v>
      </c>
      <c r="P157">
        <f>[5]DATA!P157</f>
        <v>31341</v>
      </c>
      <c r="Q157">
        <f>[5]DATA!Q157</f>
        <v>29831</v>
      </c>
      <c r="R157">
        <f>[5]DATA!R157</f>
        <v>32493</v>
      </c>
      <c r="S157">
        <f>[5]DATA!S157</f>
        <v>33764</v>
      </c>
      <c r="T157">
        <f>[5]DATA!T157</f>
        <v>33613</v>
      </c>
      <c r="U157">
        <f>[5]DATA!U157</f>
        <v>34813</v>
      </c>
      <c r="V157" s="288">
        <f>[5]DATA!V157</f>
        <v>35595</v>
      </c>
      <c r="W157" s="288">
        <f>[5]DATA!W157</f>
        <v>35599</v>
      </c>
      <c r="X157" s="288">
        <f>[5]DATA!X157</f>
        <v>33805</v>
      </c>
      <c r="Y157" s="288">
        <f>[5]DATA!Y157</f>
        <v>37026</v>
      </c>
      <c r="Z157" s="288">
        <f>[5]DATA!Z157</f>
        <v>30769</v>
      </c>
      <c r="AA157" s="288">
        <f>[5]DATA!AA157</f>
        <v>34553</v>
      </c>
      <c r="AB157" s="288">
        <f>[5]DATA!AB157</f>
        <v>33533</v>
      </c>
      <c r="AC157" s="288">
        <f>[5]DATA!AC157</f>
        <v>32342</v>
      </c>
      <c r="AD157" s="288">
        <f>[5]DATA!AD157</f>
        <v>39875</v>
      </c>
      <c r="AE157" s="288">
        <f>[5]DATA!AE157</f>
        <v>38382</v>
      </c>
      <c r="AF157" s="288">
        <f>[5]DATA!AF157</f>
        <v>37919</v>
      </c>
      <c r="AG157" s="288">
        <f>[5]DATA!AG157</f>
        <v>38787</v>
      </c>
      <c r="AH157">
        <f>[5]DATA!AH157</f>
        <v>41973</v>
      </c>
      <c r="AI157">
        <f>[5]DATA!AI157</f>
        <v>46460</v>
      </c>
      <c r="AJ157">
        <f>[5]DATA!AJ157</f>
        <v>47116</v>
      </c>
      <c r="AK157">
        <f>[5]DATA!AK157</f>
        <v>49418</v>
      </c>
      <c r="AL157">
        <f>[5]DATA!AL157</f>
        <v>48032</v>
      </c>
      <c r="AM157">
        <f>[5]DATA!AM157</f>
        <v>49925</v>
      </c>
      <c r="AN157">
        <f>[5]DATA!AN157</f>
        <v>51635</v>
      </c>
      <c r="AO157">
        <f>[5]DATA!AO157</f>
        <v>54680</v>
      </c>
      <c r="AP157">
        <f>[5]DATA!AP157</f>
        <v>55621</v>
      </c>
      <c r="AQ157">
        <f>[5]DATA!AQ157</f>
        <v>56383</v>
      </c>
      <c r="AR157">
        <f>[5]DATA!AR157</f>
        <v>57658</v>
      </c>
      <c r="AS157">
        <f>[5]DATA!AS157</f>
        <v>53616</v>
      </c>
      <c r="AT157">
        <f>[5]DATA!AT157</f>
        <v>51887</v>
      </c>
      <c r="AU157">
        <f>[5]DATA!AU157</f>
        <v>51173</v>
      </c>
      <c r="AV157">
        <f>[5]DATA!AV157</f>
        <v>52650</v>
      </c>
      <c r="AW157">
        <f>[5]DATA!AW157</f>
        <v>52390</v>
      </c>
      <c r="AX157">
        <f>[5]DATA!AX157</f>
        <v>49605</v>
      </c>
      <c r="AY157">
        <f>[5]DATA!AY157</f>
        <v>50004</v>
      </c>
      <c r="AZ157">
        <f>[5]DATA!AZ157</f>
        <v>51702</v>
      </c>
      <c r="BA157">
        <f>[5]DATA!BA157</f>
        <v>53869</v>
      </c>
      <c r="BB157">
        <f>[5]DATA!BB157</f>
        <v>52945</v>
      </c>
      <c r="BC157">
        <f>[5]DATA!BC157</f>
        <v>55632</v>
      </c>
      <c r="BD157">
        <f>[5]DATA!BD157</f>
        <v>54670</v>
      </c>
      <c r="BE157">
        <f>[5]DATA!BE157</f>
        <v>52013</v>
      </c>
      <c r="BF157">
        <f>[5]DATA!BF157</f>
        <v>50264</v>
      </c>
      <c r="BG157">
        <f>[5]DATA!BG157</f>
        <v>49831</v>
      </c>
      <c r="BH157">
        <f>[5]DATA!BH157</f>
        <v>49116</v>
      </c>
      <c r="BI157">
        <f>[5]DATA!BI157</f>
        <v>50195</v>
      </c>
      <c r="BJ157">
        <f>[5]DATA!BJ157</f>
        <v>49747</v>
      </c>
      <c r="BK157">
        <f>[5]DATA!BK157</f>
        <v>56320</v>
      </c>
      <c r="BL157">
        <f>[5]DATA!BL157</f>
        <v>0</v>
      </c>
      <c r="BM157">
        <f>[5]DATA!BM157</f>
        <v>0</v>
      </c>
      <c r="BN157">
        <f>[5]DATA!BN157</f>
        <v>0</v>
      </c>
      <c r="BO157">
        <f>[5]DATA!BO157</f>
        <v>0</v>
      </c>
      <c r="BP157">
        <f>[5]DATA!BP157</f>
        <v>0</v>
      </c>
      <c r="BQ157">
        <f>[5]DATA!BQ157</f>
        <v>0</v>
      </c>
      <c r="BR157">
        <f>[5]DATA!BR157</f>
        <v>0</v>
      </c>
      <c r="BS157">
        <f>[5]DATA!BS157</f>
        <v>0</v>
      </c>
      <c r="BT157">
        <f>[5]DATA!BT157</f>
        <v>0</v>
      </c>
      <c r="BU157">
        <f>[5]DATA!BU157</f>
        <v>0</v>
      </c>
      <c r="BV157">
        <f>[5]DATA!BV157</f>
        <v>0</v>
      </c>
      <c r="BW157">
        <f>[5]DATA!BW157</f>
        <v>0</v>
      </c>
      <c r="BX157">
        <f>[5]DATA!BX157</f>
        <v>0</v>
      </c>
    </row>
    <row r="158" spans="1:76">
      <c r="A158" s="287" t="s">
        <v>989</v>
      </c>
      <c r="B158">
        <f>[5]DATA!B158</f>
        <v>32023</v>
      </c>
      <c r="C158">
        <f>[5]DATA!C158</f>
        <v>31872</v>
      </c>
      <c r="D158">
        <f>[5]DATA!D158</f>
        <v>27739</v>
      </c>
      <c r="E158">
        <f>[5]DATA!E158</f>
        <v>28535</v>
      </c>
      <c r="F158">
        <f>[5]DATA!F158</f>
        <v>26699</v>
      </c>
      <c r="G158">
        <f>[5]DATA!G158</f>
        <v>28126</v>
      </c>
      <c r="H158">
        <f>[5]DATA!H158</f>
        <v>23209</v>
      </c>
      <c r="I158">
        <f>[5]DATA!I158</f>
        <v>29420</v>
      </c>
      <c r="J158">
        <f>[5]DATA!J158</f>
        <v>38320</v>
      </c>
      <c r="K158">
        <f>[5]DATA!K158</f>
        <v>39590</v>
      </c>
      <c r="L158">
        <f>[5]DATA!L158</f>
        <v>34103</v>
      </c>
      <c r="M158">
        <f>[5]DATA!M158</f>
        <v>29204</v>
      </c>
      <c r="N158">
        <f>[5]DATA!N158</f>
        <v>34134</v>
      </c>
      <c r="O158">
        <f>[5]DATA!O158</f>
        <v>36439</v>
      </c>
      <c r="P158">
        <f>[5]DATA!P158</f>
        <v>36339</v>
      </c>
      <c r="Q158">
        <f>[5]DATA!Q158</f>
        <v>27123</v>
      </c>
      <c r="R158">
        <f>[5]DATA!R158</f>
        <v>25497</v>
      </c>
      <c r="S158">
        <f>[5]DATA!S158</f>
        <v>29580</v>
      </c>
      <c r="T158">
        <f>[5]DATA!T158</f>
        <v>33511</v>
      </c>
      <c r="U158">
        <f>[5]DATA!U158</f>
        <v>33630</v>
      </c>
      <c r="V158" s="288">
        <f>[5]DATA!V158</f>
        <v>32947</v>
      </c>
      <c r="W158" s="288">
        <f>[5]DATA!W158</f>
        <v>32893</v>
      </c>
      <c r="X158" s="288">
        <f>[5]DATA!X158</f>
        <v>32280</v>
      </c>
      <c r="Y158" s="288">
        <f>[5]DATA!Y158</f>
        <v>34079</v>
      </c>
      <c r="Z158" s="288">
        <f>[5]DATA!Z158</f>
        <v>36345</v>
      </c>
      <c r="AA158" s="288">
        <f>[5]DATA!AA158</f>
        <v>43034</v>
      </c>
      <c r="AB158" s="288">
        <f>[5]DATA!AB158</f>
        <v>41599</v>
      </c>
      <c r="AC158" s="288">
        <f>[5]DATA!AC158</f>
        <v>44172</v>
      </c>
      <c r="AD158" s="288">
        <f>[5]DATA!AD158</f>
        <v>41857</v>
      </c>
      <c r="AE158" s="288">
        <f>[5]DATA!AE158</f>
        <v>42405</v>
      </c>
      <c r="AF158" s="288">
        <f>[5]DATA!AF158</f>
        <v>43712</v>
      </c>
      <c r="AG158" s="288">
        <f>[5]DATA!AG158</f>
        <v>41843</v>
      </c>
      <c r="AH158">
        <f>[5]DATA!AH158</f>
        <v>36801</v>
      </c>
      <c r="AI158">
        <f>[5]DATA!AI158</f>
        <v>31096</v>
      </c>
      <c r="AJ158">
        <f>[5]DATA!AJ158</f>
        <v>37854</v>
      </c>
      <c r="AK158">
        <f>[5]DATA!AK158</f>
        <v>36796</v>
      </c>
      <c r="AL158">
        <f>[5]DATA!AL158</f>
        <v>37747</v>
      </c>
      <c r="AM158">
        <f>[5]DATA!AM158</f>
        <v>38425</v>
      </c>
      <c r="AN158">
        <f>[5]DATA!AN158</f>
        <v>38927</v>
      </c>
      <c r="AO158">
        <f>[5]DATA!AO158</f>
        <v>36381</v>
      </c>
      <c r="AP158">
        <f>[5]DATA!AP158</f>
        <v>35671</v>
      </c>
      <c r="AQ158">
        <f>[5]DATA!AQ158</f>
        <v>36292</v>
      </c>
      <c r="AR158">
        <f>[5]DATA!AR158</f>
        <v>36679</v>
      </c>
      <c r="AS158">
        <f>[5]DATA!AS158</f>
        <v>41110</v>
      </c>
      <c r="AT158">
        <f>[5]DATA!AT158</f>
        <v>42389</v>
      </c>
      <c r="AU158">
        <f>[5]DATA!AU158</f>
        <v>42312</v>
      </c>
      <c r="AV158">
        <f>[5]DATA!AV158</f>
        <v>39795</v>
      </c>
      <c r="AW158">
        <f>[5]DATA!AW158</f>
        <v>41682</v>
      </c>
      <c r="AX158">
        <f>[5]DATA!AX158</f>
        <v>47338</v>
      </c>
      <c r="AY158">
        <f>[5]DATA!AY158</f>
        <v>45308</v>
      </c>
      <c r="AZ158">
        <f>[5]DATA!AZ158</f>
        <v>42702</v>
      </c>
      <c r="BA158">
        <f>[5]DATA!BA158</f>
        <v>39118</v>
      </c>
      <c r="BB158">
        <f>[5]DATA!BB158</f>
        <v>38453</v>
      </c>
      <c r="BC158">
        <f>[5]DATA!BC158</f>
        <v>39532</v>
      </c>
      <c r="BD158">
        <f>[5]DATA!BD158</f>
        <v>41978</v>
      </c>
      <c r="BE158">
        <f>[5]DATA!BE158</f>
        <v>45977</v>
      </c>
      <c r="BF158">
        <f>[5]DATA!BF158</f>
        <v>48747</v>
      </c>
      <c r="BG158">
        <f>[5]DATA!BG158</f>
        <v>49825</v>
      </c>
      <c r="BH158">
        <f>[5]DATA!BH158</f>
        <v>49116</v>
      </c>
      <c r="BI158">
        <f>[5]DATA!BI158</f>
        <v>50195</v>
      </c>
      <c r="BJ158">
        <f>[5]DATA!BJ158</f>
        <v>49747</v>
      </c>
      <c r="BK158">
        <f>[5]DATA!BK158</f>
        <v>56891</v>
      </c>
      <c r="BL158">
        <f>[5]DATA!BL158</f>
        <v>0</v>
      </c>
      <c r="BM158">
        <f>[5]DATA!BM158</f>
        <v>0</v>
      </c>
      <c r="BN158">
        <f>[5]DATA!BN158</f>
        <v>0</v>
      </c>
      <c r="BO158">
        <f>[5]DATA!BO158</f>
        <v>0</v>
      </c>
      <c r="BP158">
        <f>[5]DATA!BP158</f>
        <v>0</v>
      </c>
      <c r="BQ158">
        <f>[5]DATA!BQ158</f>
        <v>0</v>
      </c>
      <c r="BR158">
        <f>[5]DATA!BR158</f>
        <v>0</v>
      </c>
      <c r="BS158">
        <f>[5]DATA!BS158</f>
        <v>0</v>
      </c>
      <c r="BT158">
        <f>[5]DATA!BT158</f>
        <v>0</v>
      </c>
      <c r="BU158">
        <f>[5]DATA!BU158</f>
        <v>0</v>
      </c>
      <c r="BV158">
        <f>[5]DATA!BV158</f>
        <v>0</v>
      </c>
      <c r="BW158">
        <f>[5]DATA!BW158</f>
        <v>0</v>
      </c>
      <c r="BX158">
        <f>[5]DATA!BX158</f>
        <v>0</v>
      </c>
    </row>
    <row r="159" spans="1:76">
      <c r="A159" s="287" t="s">
        <v>990</v>
      </c>
      <c r="B159">
        <f>[5]DATA!B159</f>
        <v>32023</v>
      </c>
      <c r="C159">
        <f>[5]DATA!C159</f>
        <v>31998</v>
      </c>
      <c r="D159">
        <f>[5]DATA!D159</f>
        <v>27321</v>
      </c>
      <c r="E159">
        <f>[5]DATA!E159</f>
        <v>28724</v>
      </c>
      <c r="F159">
        <f>[5]DATA!F159</f>
        <v>34276</v>
      </c>
      <c r="G159">
        <f>[5]DATA!G159</f>
        <v>40500</v>
      </c>
      <c r="H159">
        <f>[5]DATA!H159</f>
        <v>42999</v>
      </c>
      <c r="I159">
        <f>[5]DATA!I159</f>
        <v>26974</v>
      </c>
      <c r="J159">
        <f>[5]DATA!J159</f>
        <v>25647</v>
      </c>
      <c r="K159">
        <f>[5]DATA!K159</f>
        <v>35321</v>
      </c>
      <c r="L159">
        <f>[5]DATA!L159</f>
        <v>33441</v>
      </c>
      <c r="M159">
        <f>[5]DATA!M159</f>
        <v>29921</v>
      </c>
      <c r="N159">
        <f>[5]DATA!N159</f>
        <v>25374</v>
      </c>
      <c r="O159">
        <f>[5]DATA!O159</f>
        <v>28480</v>
      </c>
      <c r="P159">
        <f>[5]DATA!P159</f>
        <v>33640</v>
      </c>
      <c r="Q159">
        <f>[5]DATA!Q159</f>
        <v>41910</v>
      </c>
      <c r="R159">
        <f>[5]DATA!R159</f>
        <v>35577</v>
      </c>
      <c r="S159">
        <f>[5]DATA!S159</f>
        <v>35548</v>
      </c>
      <c r="T159">
        <f>[5]DATA!T159</f>
        <v>33084</v>
      </c>
      <c r="U159">
        <f>[5]DATA!U159</f>
        <v>36199</v>
      </c>
      <c r="V159" s="288">
        <f>[5]DATA!V159</f>
        <v>38047</v>
      </c>
      <c r="W159" s="288">
        <f>[5]DATA!W159</f>
        <v>38086</v>
      </c>
      <c r="X159" s="288">
        <f>[5]DATA!X159</f>
        <v>41765</v>
      </c>
      <c r="Y159" s="288">
        <f>[5]DATA!Y159</f>
        <v>39605</v>
      </c>
      <c r="Z159" s="288">
        <f>[5]DATA!Z159</f>
        <v>46453</v>
      </c>
      <c r="AA159" s="288">
        <f>[5]DATA!AA159</f>
        <v>50798</v>
      </c>
      <c r="AB159" s="288">
        <f>[5]DATA!AB159</f>
        <v>46458</v>
      </c>
      <c r="AC159" s="288">
        <f>[5]DATA!AC159</f>
        <v>46638</v>
      </c>
      <c r="AD159" s="288">
        <f>[5]DATA!AD159</f>
        <v>44524</v>
      </c>
      <c r="AE159" s="288">
        <f>[5]DATA!AE159</f>
        <v>45938</v>
      </c>
      <c r="AF159" s="288">
        <f>[5]DATA!AF159</f>
        <v>48664</v>
      </c>
      <c r="AG159" s="288">
        <f>[5]DATA!AG159</f>
        <v>49809</v>
      </c>
      <c r="AH159">
        <f>[5]DATA!AH159</f>
        <v>50416</v>
      </c>
      <c r="AI159">
        <f>[5]DATA!AI159</f>
        <v>51025</v>
      </c>
      <c r="AJ159">
        <f>[5]DATA!AJ159</f>
        <v>47823</v>
      </c>
      <c r="AK159">
        <f>[5]DATA!AK159</f>
        <v>49680</v>
      </c>
      <c r="AL159">
        <f>[5]DATA!AL159</f>
        <v>48110</v>
      </c>
      <c r="AM159">
        <f>[5]DATA!AM159</f>
        <v>49939</v>
      </c>
      <c r="AN159">
        <f>[5]DATA!AN159</f>
        <v>51628</v>
      </c>
      <c r="AO159">
        <f>[5]DATA!AO159</f>
        <v>54666</v>
      </c>
      <c r="AP159">
        <f>[5]DATA!AP159</f>
        <v>55607</v>
      </c>
      <c r="AQ159">
        <f>[5]DATA!AQ159</f>
        <v>56370</v>
      </c>
      <c r="AR159">
        <f>[5]DATA!AR159</f>
        <v>57647</v>
      </c>
      <c r="AS159">
        <f>[5]DATA!AS159</f>
        <v>53608</v>
      </c>
      <c r="AT159">
        <f>[5]DATA!AT159</f>
        <v>51880</v>
      </c>
      <c r="AU159">
        <f>[5]DATA!AU159</f>
        <v>51167</v>
      </c>
      <c r="AV159">
        <f>[5]DATA!AV159</f>
        <v>52646</v>
      </c>
      <c r="AW159">
        <f>[5]DATA!AW159</f>
        <v>52386</v>
      </c>
      <c r="AX159">
        <f>[5]DATA!AX159</f>
        <v>49602</v>
      </c>
      <c r="AY159">
        <f>[5]DATA!AY159</f>
        <v>50001</v>
      </c>
      <c r="AZ159">
        <f>[5]DATA!AZ159</f>
        <v>51700</v>
      </c>
      <c r="BA159">
        <f>[5]DATA!BA159</f>
        <v>53868</v>
      </c>
      <c r="BB159">
        <f>[5]DATA!BB159</f>
        <v>52944</v>
      </c>
      <c r="BC159">
        <f>[5]DATA!BC159</f>
        <v>55631</v>
      </c>
      <c r="BD159">
        <f>[5]DATA!BD159</f>
        <v>54669</v>
      </c>
      <c r="BE159">
        <f>[5]DATA!BE159</f>
        <v>52012</v>
      </c>
      <c r="BF159">
        <f>[5]DATA!BF159</f>
        <v>50263</v>
      </c>
      <c r="BG159">
        <f>[5]DATA!BG159</f>
        <v>49831</v>
      </c>
      <c r="BH159">
        <f>[5]DATA!BH159</f>
        <v>49116</v>
      </c>
      <c r="BI159">
        <f>[5]DATA!BI159</f>
        <v>50195</v>
      </c>
      <c r="BJ159">
        <f>[5]DATA!BJ159</f>
        <v>49747</v>
      </c>
      <c r="BK159">
        <f>[5]DATA!BK159</f>
        <v>51913</v>
      </c>
      <c r="BL159">
        <f>[5]DATA!BL159</f>
        <v>0</v>
      </c>
      <c r="BM159">
        <f>[5]DATA!BM159</f>
        <v>0</v>
      </c>
      <c r="BN159">
        <f>[5]DATA!BN159</f>
        <v>0</v>
      </c>
      <c r="BO159">
        <f>[5]DATA!BO159</f>
        <v>0</v>
      </c>
      <c r="BP159">
        <f>[5]DATA!BP159</f>
        <v>0</v>
      </c>
      <c r="BQ159">
        <f>[5]DATA!BQ159</f>
        <v>0</v>
      </c>
      <c r="BR159">
        <f>[5]DATA!BR159</f>
        <v>0</v>
      </c>
      <c r="BS159">
        <f>[5]DATA!BS159</f>
        <v>0</v>
      </c>
      <c r="BT159">
        <f>[5]DATA!BT159</f>
        <v>0</v>
      </c>
      <c r="BU159">
        <f>[5]DATA!BU159</f>
        <v>0</v>
      </c>
      <c r="BV159">
        <f>[5]DATA!BV159</f>
        <v>0</v>
      </c>
      <c r="BW159">
        <f>[5]DATA!BW159</f>
        <v>0</v>
      </c>
      <c r="BX159">
        <f>[5]DATA!BX159</f>
        <v>0</v>
      </c>
    </row>
    <row r="160" spans="1:76">
      <c r="A160" s="287" t="s">
        <v>991</v>
      </c>
      <c r="B160">
        <f>[5]DATA!B160</f>
        <v>32023</v>
      </c>
      <c r="C160">
        <f>[5]DATA!C160</f>
        <v>30720</v>
      </c>
      <c r="D160">
        <f>[5]DATA!D160</f>
        <v>32187</v>
      </c>
      <c r="E160">
        <f>[5]DATA!E160</f>
        <v>22302</v>
      </c>
      <c r="F160">
        <f>[5]DATA!F160</f>
        <v>20181</v>
      </c>
      <c r="G160">
        <f>[5]DATA!G160</f>
        <v>24349</v>
      </c>
      <c r="H160">
        <f>[5]DATA!H160</f>
        <v>31849</v>
      </c>
      <c r="I160">
        <f>[5]DATA!I160</f>
        <v>40220</v>
      </c>
      <c r="J160">
        <f>[5]DATA!J160</f>
        <v>28544</v>
      </c>
      <c r="K160">
        <f>[5]DATA!K160</f>
        <v>29432</v>
      </c>
      <c r="L160">
        <f>[5]DATA!L160</f>
        <v>38837</v>
      </c>
      <c r="M160">
        <f>[5]DATA!M160</f>
        <v>37190</v>
      </c>
      <c r="N160">
        <f>[5]DATA!N160</f>
        <v>33677</v>
      </c>
      <c r="O160">
        <f>[5]DATA!O160</f>
        <v>32470</v>
      </c>
      <c r="P160">
        <f>[5]DATA!P160</f>
        <v>37016</v>
      </c>
      <c r="Q160">
        <f>[5]DATA!Q160</f>
        <v>40454</v>
      </c>
      <c r="R160">
        <f>[5]DATA!R160</f>
        <v>38833</v>
      </c>
      <c r="S160">
        <f>[5]DATA!S160</f>
        <v>35803</v>
      </c>
      <c r="T160">
        <f>[5]DATA!T160</f>
        <v>35211</v>
      </c>
      <c r="U160">
        <f>[5]DATA!U160</f>
        <v>37516</v>
      </c>
      <c r="V160" s="288">
        <f>[5]DATA!V160</f>
        <v>38810</v>
      </c>
      <c r="W160" s="288">
        <f>[5]DATA!W160</f>
        <v>38509</v>
      </c>
      <c r="X160" s="288">
        <f>[5]DATA!X160</f>
        <v>34599</v>
      </c>
      <c r="Y160" s="288">
        <f>[5]DATA!Y160</f>
        <v>31536</v>
      </c>
      <c r="Z160" s="288">
        <f>[5]DATA!Z160</f>
        <v>29922</v>
      </c>
      <c r="AA160" s="288">
        <f>[5]DATA!AA160</f>
        <v>29191</v>
      </c>
      <c r="AB160" s="288">
        <f>[5]DATA!AB160</f>
        <v>33141</v>
      </c>
      <c r="AC160" s="288">
        <f>[5]DATA!AC160</f>
        <v>34929</v>
      </c>
      <c r="AD160" s="288">
        <f>[5]DATA!AD160</f>
        <v>33551</v>
      </c>
      <c r="AE160" s="288">
        <f>[5]DATA!AE160</f>
        <v>34405</v>
      </c>
      <c r="AF160" s="288">
        <f>[5]DATA!AF160</f>
        <v>33020</v>
      </c>
      <c r="AG160" s="288">
        <f>[5]DATA!AG160</f>
        <v>31923</v>
      </c>
      <c r="AH160">
        <f>[5]DATA!AH160</f>
        <v>31422</v>
      </c>
      <c r="AI160">
        <f>[5]DATA!AI160</f>
        <v>30865</v>
      </c>
      <c r="AJ160">
        <f>[5]DATA!AJ160</f>
        <v>37657</v>
      </c>
      <c r="AK160">
        <f>[5]DATA!AK160</f>
        <v>36770</v>
      </c>
      <c r="AL160">
        <f>[5]DATA!AL160</f>
        <v>37765</v>
      </c>
      <c r="AM160">
        <f>[5]DATA!AM160</f>
        <v>38450</v>
      </c>
      <c r="AN160">
        <f>[5]DATA!AN160</f>
        <v>38950</v>
      </c>
      <c r="AO160">
        <f>[5]DATA!AO160</f>
        <v>36398</v>
      </c>
      <c r="AP160">
        <f>[5]DATA!AP160</f>
        <v>35685</v>
      </c>
      <c r="AQ160">
        <f>[5]DATA!AQ160</f>
        <v>36303</v>
      </c>
      <c r="AR160">
        <f>[5]DATA!AR160</f>
        <v>36687</v>
      </c>
      <c r="AS160">
        <f>[5]DATA!AS160</f>
        <v>41118</v>
      </c>
      <c r="AT160">
        <f>[5]DATA!AT160</f>
        <v>42395</v>
      </c>
      <c r="AU160">
        <f>[5]DATA!AU160</f>
        <v>42317</v>
      </c>
      <c r="AV160">
        <f>[5]DATA!AV160</f>
        <v>39798</v>
      </c>
      <c r="AW160">
        <f>[5]DATA!AW160</f>
        <v>41685</v>
      </c>
      <c r="AX160">
        <f>[5]DATA!AX160</f>
        <v>47340</v>
      </c>
      <c r="AY160">
        <f>[5]DATA!AY160</f>
        <v>43952</v>
      </c>
      <c r="AZ160">
        <f>[5]DATA!AZ160</f>
        <v>41444</v>
      </c>
      <c r="BA160">
        <f>[5]DATA!BA160</f>
        <v>39119</v>
      </c>
      <c r="BB160">
        <f>[5]DATA!BB160</f>
        <v>38454</v>
      </c>
      <c r="BC160">
        <f>[5]DATA!BC160</f>
        <v>39533</v>
      </c>
      <c r="BD160">
        <f>[5]DATA!BD160</f>
        <v>41978</v>
      </c>
      <c r="BE160">
        <f>[5]DATA!BE160</f>
        <v>45978</v>
      </c>
      <c r="BF160">
        <f>[5]DATA!BF160</f>
        <v>48748</v>
      </c>
      <c r="BG160">
        <f>[5]DATA!BG160</f>
        <v>49825</v>
      </c>
      <c r="BH160">
        <f>[5]DATA!BH160</f>
        <v>49116</v>
      </c>
      <c r="BI160">
        <f>[5]DATA!BI160</f>
        <v>50195</v>
      </c>
      <c r="BJ160">
        <f>[5]DATA!BJ160</f>
        <v>49747</v>
      </c>
      <c r="BK160">
        <f>[5]DATA!BK160</f>
        <v>40450</v>
      </c>
      <c r="BL160">
        <f>[5]DATA!BL160</f>
        <v>0</v>
      </c>
      <c r="BM160">
        <f>[5]DATA!BM160</f>
        <v>0</v>
      </c>
      <c r="BN160">
        <f>[5]DATA!BN160</f>
        <v>0</v>
      </c>
      <c r="BO160">
        <f>[5]DATA!BO160</f>
        <v>0</v>
      </c>
      <c r="BP160">
        <f>[5]DATA!BP160</f>
        <v>0</v>
      </c>
      <c r="BQ160">
        <f>[5]DATA!BQ160</f>
        <v>0</v>
      </c>
      <c r="BR160">
        <f>[5]DATA!BR160</f>
        <v>0</v>
      </c>
      <c r="BS160">
        <f>[5]DATA!BS160</f>
        <v>0</v>
      </c>
      <c r="BT160">
        <f>[5]DATA!BT160</f>
        <v>0</v>
      </c>
      <c r="BU160">
        <f>[5]DATA!BU160</f>
        <v>0</v>
      </c>
      <c r="BV160">
        <f>[5]DATA!BV160</f>
        <v>0</v>
      </c>
      <c r="BW160">
        <f>[5]DATA!BW160</f>
        <v>0</v>
      </c>
      <c r="BX160">
        <f>[5]DATA!BX160</f>
        <v>0</v>
      </c>
    </row>
    <row r="161" spans="1:76">
      <c r="A161" s="287" t="s">
        <v>992</v>
      </c>
      <c r="B161">
        <f>[5]DATA!B161</f>
        <v>32023</v>
      </c>
      <c r="C161">
        <f>[5]DATA!C161</f>
        <v>31998</v>
      </c>
      <c r="D161">
        <f>[5]DATA!D161</f>
        <v>29987</v>
      </c>
      <c r="E161">
        <f>[5]DATA!E161</f>
        <v>32026</v>
      </c>
      <c r="F161">
        <f>[5]DATA!F161</f>
        <v>31532</v>
      </c>
      <c r="G161">
        <f>[5]DATA!G161</f>
        <v>27773</v>
      </c>
      <c r="H161">
        <f>[5]DATA!H161</f>
        <v>31159</v>
      </c>
      <c r="I161">
        <f>[5]DATA!I161</f>
        <v>31104</v>
      </c>
      <c r="J161">
        <f>[5]DATA!J161</f>
        <v>32066</v>
      </c>
      <c r="K161">
        <f>[5]DATA!K161</f>
        <v>25857</v>
      </c>
      <c r="L161">
        <f>[5]DATA!L161</f>
        <v>28257</v>
      </c>
      <c r="M161">
        <f>[5]DATA!M161</f>
        <v>36587</v>
      </c>
      <c r="N161">
        <f>[5]DATA!N161</f>
        <v>41331</v>
      </c>
      <c r="O161">
        <f>[5]DATA!O161</f>
        <v>30528</v>
      </c>
      <c r="P161">
        <f>[5]DATA!P161</f>
        <v>31776</v>
      </c>
      <c r="Q161">
        <f>[5]DATA!Q161</f>
        <v>34645</v>
      </c>
      <c r="R161">
        <f>[5]DATA!R161</f>
        <v>43791</v>
      </c>
      <c r="S161">
        <f>[5]DATA!S161</f>
        <v>40204</v>
      </c>
      <c r="T161">
        <f>[5]DATA!T161</f>
        <v>37412</v>
      </c>
      <c r="U161">
        <f>[5]DATA!U161</f>
        <v>35861</v>
      </c>
      <c r="V161" s="288">
        <f>[5]DATA!V161</f>
        <v>34438</v>
      </c>
      <c r="W161" s="288">
        <f>[5]DATA!W161</f>
        <v>34103</v>
      </c>
      <c r="X161" s="288">
        <f>[5]DATA!X161</f>
        <v>34619</v>
      </c>
      <c r="Y161" s="288">
        <f>[5]DATA!Y161</f>
        <v>37854</v>
      </c>
      <c r="Z161" s="288">
        <f>[5]DATA!Z161</f>
        <v>40211</v>
      </c>
      <c r="AA161" s="288">
        <f>[5]DATA!AA161</f>
        <v>35536</v>
      </c>
      <c r="AB161" s="288">
        <f>[5]DATA!AB161</f>
        <v>40743</v>
      </c>
      <c r="AC161" s="288">
        <f>[5]DATA!AC161</f>
        <v>40420</v>
      </c>
      <c r="AD161" s="288">
        <f>[5]DATA!AD161</f>
        <v>47271</v>
      </c>
      <c r="AE161" s="288">
        <f>[5]DATA!AE161</f>
        <v>43988</v>
      </c>
      <c r="AF161" s="288">
        <f>[5]DATA!AF161</f>
        <v>45503</v>
      </c>
      <c r="AG161" s="288">
        <f>[5]DATA!AG161</f>
        <v>45113</v>
      </c>
      <c r="AH161">
        <f>[5]DATA!AH161</f>
        <v>51722</v>
      </c>
      <c r="AI161">
        <f>[5]DATA!AI161</f>
        <v>53416</v>
      </c>
      <c r="AJ161">
        <f>[5]DATA!AJ161</f>
        <v>48389</v>
      </c>
      <c r="AK161">
        <f>[5]DATA!AK161</f>
        <v>49976</v>
      </c>
      <c r="AL161">
        <f>[5]DATA!AL161</f>
        <v>49647</v>
      </c>
      <c r="AM161">
        <f>[5]DATA!AM161</f>
        <v>51213</v>
      </c>
      <c r="AN161">
        <f>[5]DATA!AN161</f>
        <v>52620</v>
      </c>
      <c r="AO161">
        <f>[5]DATA!AO161</f>
        <v>55478</v>
      </c>
      <c r="AP161">
        <f>[5]DATA!AP161</f>
        <v>56250</v>
      </c>
      <c r="AQ161">
        <f>[5]DATA!AQ161</f>
        <v>56881</v>
      </c>
      <c r="AR161">
        <f>[5]DATA!AR161</f>
        <v>58058</v>
      </c>
      <c r="AS161">
        <f>[5]DATA!AS161</f>
        <v>53920</v>
      </c>
      <c r="AT161">
        <f>[5]DATA!AT161</f>
        <v>52125</v>
      </c>
      <c r="AU161">
        <f>[5]DATA!AU161</f>
        <v>51363</v>
      </c>
      <c r="AV161">
        <f>[5]DATA!AV161</f>
        <v>52809</v>
      </c>
      <c r="AW161">
        <f>[5]DATA!AW161</f>
        <v>52517</v>
      </c>
      <c r="AX161">
        <f>[5]DATA!AX161</f>
        <v>49702</v>
      </c>
      <c r="AY161">
        <f>[5]DATA!AY161</f>
        <v>50085</v>
      </c>
      <c r="AZ161">
        <f>[5]DATA!AZ161</f>
        <v>51772</v>
      </c>
      <c r="BA161">
        <f>[5]DATA!BA161</f>
        <v>53925</v>
      </c>
      <c r="BB161">
        <f>[5]DATA!BB161</f>
        <v>52990</v>
      </c>
      <c r="BC161">
        <f>[5]DATA!BC161</f>
        <v>55668</v>
      </c>
      <c r="BD161">
        <f>[5]DATA!BD161</f>
        <v>54698</v>
      </c>
      <c r="BE161">
        <f>[5]DATA!BE161</f>
        <v>52034</v>
      </c>
      <c r="BF161">
        <f>[5]DATA!BF161</f>
        <v>50279</v>
      </c>
      <c r="BG161">
        <f>[5]DATA!BG161</f>
        <v>49831</v>
      </c>
      <c r="BH161">
        <f>[5]DATA!BH161</f>
        <v>49116</v>
      </c>
      <c r="BI161">
        <f>[5]DATA!BI161</f>
        <v>50195</v>
      </c>
      <c r="BJ161">
        <f>[5]DATA!BJ161</f>
        <v>49747</v>
      </c>
      <c r="BK161">
        <f>[5]DATA!BK161</f>
        <v>51000</v>
      </c>
      <c r="BL161">
        <f>[5]DATA!BL161</f>
        <v>0</v>
      </c>
      <c r="BM161">
        <f>[5]DATA!BM161</f>
        <v>0</v>
      </c>
      <c r="BN161">
        <f>[5]DATA!BN161</f>
        <v>0</v>
      </c>
      <c r="BO161">
        <f>[5]DATA!BO161</f>
        <v>0</v>
      </c>
      <c r="BP161">
        <f>[5]DATA!BP161</f>
        <v>0</v>
      </c>
      <c r="BQ161">
        <f>[5]DATA!BQ161</f>
        <v>0</v>
      </c>
      <c r="BR161">
        <f>[5]DATA!BR161</f>
        <v>0</v>
      </c>
      <c r="BS161">
        <f>[5]DATA!BS161</f>
        <v>0</v>
      </c>
      <c r="BT161">
        <f>[5]DATA!BT161</f>
        <v>0</v>
      </c>
      <c r="BU161">
        <f>[5]DATA!BU161</f>
        <v>0</v>
      </c>
      <c r="BV161">
        <f>[5]DATA!BV161</f>
        <v>0</v>
      </c>
      <c r="BW161">
        <f>[5]DATA!BW161</f>
        <v>0</v>
      </c>
      <c r="BX161">
        <f>[5]DATA!BX161</f>
        <v>0</v>
      </c>
    </row>
    <row r="162" spans="1:76">
      <c r="A162" s="287" t="s">
        <v>993</v>
      </c>
      <c r="B162">
        <f>[5]DATA!B162</f>
        <v>0</v>
      </c>
      <c r="C162">
        <f>[5]DATA!C162</f>
        <v>0</v>
      </c>
      <c r="D162">
        <f>[5]DATA!D162</f>
        <v>0</v>
      </c>
      <c r="E162">
        <f>[5]DATA!E162</f>
        <v>0</v>
      </c>
      <c r="F162">
        <f>[5]DATA!F162</f>
        <v>0</v>
      </c>
      <c r="G162">
        <f>[5]DATA!G162</f>
        <v>0</v>
      </c>
      <c r="H162">
        <f>[5]DATA!H162</f>
        <v>0</v>
      </c>
      <c r="I162">
        <f>[5]DATA!I162</f>
        <v>0</v>
      </c>
      <c r="J162">
        <f>[5]DATA!J162</f>
        <v>0</v>
      </c>
      <c r="K162">
        <f>[5]DATA!K162</f>
        <v>0</v>
      </c>
      <c r="L162">
        <f>[5]DATA!L162</f>
        <v>0</v>
      </c>
      <c r="M162">
        <f>[5]DATA!M162</f>
        <v>0</v>
      </c>
      <c r="N162">
        <f>[5]DATA!N162</f>
        <v>0</v>
      </c>
      <c r="O162">
        <f>[5]DATA!O162</f>
        <v>0</v>
      </c>
      <c r="P162">
        <f>[5]DATA!P162</f>
        <v>0</v>
      </c>
      <c r="Q162">
        <f>[5]DATA!Q162</f>
        <v>0</v>
      </c>
      <c r="R162">
        <f>[5]DATA!R162</f>
        <v>0</v>
      </c>
      <c r="S162">
        <f>[5]DATA!S162</f>
        <v>0</v>
      </c>
      <c r="T162">
        <f>[5]DATA!T162</f>
        <v>0</v>
      </c>
      <c r="U162">
        <f>[5]DATA!U162</f>
        <v>0</v>
      </c>
      <c r="V162" s="288">
        <f>[5]DATA!V162</f>
        <v>0</v>
      </c>
      <c r="W162" s="288">
        <f>[5]DATA!W162</f>
        <v>0</v>
      </c>
      <c r="X162" s="288">
        <f>[5]DATA!X162</f>
        <v>0</v>
      </c>
      <c r="Y162" s="288">
        <f>[5]DATA!Y162</f>
        <v>0</v>
      </c>
      <c r="Z162" s="288">
        <f>[5]DATA!Z162</f>
        <v>0</v>
      </c>
      <c r="AA162" s="288">
        <f>[5]DATA!AA162</f>
        <v>0</v>
      </c>
      <c r="AB162" s="288">
        <f>[5]DATA!AB162</f>
        <v>0</v>
      </c>
      <c r="AC162" s="288">
        <f>[5]DATA!AC162</f>
        <v>0</v>
      </c>
      <c r="AD162" s="288">
        <f>[5]DATA!AD162</f>
        <v>0</v>
      </c>
      <c r="AE162" s="288">
        <f>[5]DATA!AE162</f>
        <v>0</v>
      </c>
      <c r="AF162" s="288">
        <f>[5]DATA!AF162</f>
        <v>0</v>
      </c>
      <c r="AG162" s="288">
        <f>[5]DATA!AG162</f>
        <v>0</v>
      </c>
      <c r="AH162">
        <f>[5]DATA!AH162</f>
        <v>0</v>
      </c>
      <c r="AI162">
        <f>[5]DATA!AI162</f>
        <v>0</v>
      </c>
      <c r="AJ162">
        <f>[5]DATA!AJ162</f>
        <v>0</v>
      </c>
      <c r="AK162">
        <f>[5]DATA!AK162</f>
        <v>0</v>
      </c>
      <c r="AL162">
        <f>[5]DATA!AL162</f>
        <v>0</v>
      </c>
      <c r="AM162">
        <f>[5]DATA!AM162</f>
        <v>0</v>
      </c>
      <c r="AN162">
        <f>[5]DATA!AN162</f>
        <v>0</v>
      </c>
      <c r="AO162">
        <f>[5]DATA!AO162</f>
        <v>0</v>
      </c>
      <c r="AP162">
        <f>[5]DATA!AP162</f>
        <v>0</v>
      </c>
      <c r="AQ162">
        <f>[5]DATA!AQ162</f>
        <v>0</v>
      </c>
      <c r="AR162">
        <f>[5]DATA!AR162</f>
        <v>0</v>
      </c>
      <c r="AS162">
        <f>[5]DATA!AS162</f>
        <v>0</v>
      </c>
      <c r="AT162">
        <f>[5]DATA!AT162</f>
        <v>0</v>
      </c>
      <c r="AU162">
        <f>[5]DATA!AU162</f>
        <v>0</v>
      </c>
      <c r="AV162">
        <f>[5]DATA!AV162</f>
        <v>0</v>
      </c>
      <c r="AW162">
        <f>[5]DATA!AW162</f>
        <v>0</v>
      </c>
      <c r="AX162">
        <f>[5]DATA!AX162</f>
        <v>0</v>
      </c>
      <c r="AY162">
        <f>[5]DATA!AY162</f>
        <v>0</v>
      </c>
      <c r="AZ162">
        <f>[5]DATA!AZ162</f>
        <v>0</v>
      </c>
      <c r="BA162">
        <f>[5]DATA!BA162</f>
        <v>0</v>
      </c>
      <c r="BB162">
        <f>[5]DATA!BB162</f>
        <v>0</v>
      </c>
      <c r="BC162">
        <f>[5]DATA!BC162</f>
        <v>0</v>
      </c>
      <c r="BD162">
        <f>[5]DATA!BD162</f>
        <v>0</v>
      </c>
      <c r="BE162">
        <f>[5]DATA!BE162</f>
        <v>0</v>
      </c>
      <c r="BF162">
        <f>[5]DATA!BF162</f>
        <v>0</v>
      </c>
      <c r="BG162">
        <f>[5]DATA!BG162</f>
        <v>0</v>
      </c>
      <c r="BH162">
        <f>[5]DATA!BH162</f>
        <v>0</v>
      </c>
      <c r="BI162">
        <f>[5]DATA!BI162</f>
        <v>0</v>
      </c>
      <c r="BJ162">
        <f>[5]DATA!BJ162</f>
        <v>0</v>
      </c>
      <c r="BK162">
        <f>[5]DATA!BK162</f>
        <v>0</v>
      </c>
      <c r="BL162">
        <f>[5]DATA!BL162</f>
        <v>0</v>
      </c>
      <c r="BM162">
        <f>[5]DATA!BM162</f>
        <v>0</v>
      </c>
      <c r="BN162">
        <f>[5]DATA!BN162</f>
        <v>0</v>
      </c>
      <c r="BO162">
        <f>[5]DATA!BO162</f>
        <v>0</v>
      </c>
      <c r="BP162">
        <f>[5]DATA!BP162</f>
        <v>0</v>
      </c>
      <c r="BQ162">
        <f>[5]DATA!BQ162</f>
        <v>0</v>
      </c>
      <c r="BR162">
        <f>[5]DATA!BR162</f>
        <v>0</v>
      </c>
      <c r="BS162">
        <f>[5]DATA!BS162</f>
        <v>0</v>
      </c>
      <c r="BT162">
        <f>[5]DATA!BT162</f>
        <v>0</v>
      </c>
      <c r="BU162">
        <f>[5]DATA!BU162</f>
        <v>0</v>
      </c>
      <c r="BV162">
        <f>[5]DATA!BV162</f>
        <v>0</v>
      </c>
      <c r="BW162">
        <f>[5]DATA!BW162</f>
        <v>0</v>
      </c>
      <c r="BX162">
        <f>[5]DATA!BX162</f>
        <v>0</v>
      </c>
    </row>
    <row r="163" spans="1:76">
      <c r="A163" s="287" t="s">
        <v>994</v>
      </c>
      <c r="B163">
        <f>[5]DATA!B163</f>
        <v>0</v>
      </c>
      <c r="C163">
        <f>[5]DATA!C163</f>
        <v>0</v>
      </c>
      <c r="D163">
        <f>[5]DATA!D163</f>
        <v>0</v>
      </c>
      <c r="E163">
        <f>[5]DATA!E163</f>
        <v>0</v>
      </c>
      <c r="F163">
        <f>[5]DATA!F163</f>
        <v>0</v>
      </c>
      <c r="G163">
        <f>[5]DATA!G163</f>
        <v>0</v>
      </c>
      <c r="H163">
        <f>[5]DATA!H163</f>
        <v>0</v>
      </c>
      <c r="I163">
        <f>[5]DATA!I163</f>
        <v>0</v>
      </c>
      <c r="J163">
        <f>[5]DATA!J163</f>
        <v>0</v>
      </c>
      <c r="K163">
        <f>[5]DATA!K163</f>
        <v>0</v>
      </c>
      <c r="L163">
        <f>[5]DATA!L163</f>
        <v>0</v>
      </c>
      <c r="M163">
        <f>[5]DATA!M163</f>
        <v>0</v>
      </c>
      <c r="N163">
        <f>[5]DATA!N163</f>
        <v>0</v>
      </c>
      <c r="O163">
        <f>[5]DATA!O163</f>
        <v>0</v>
      </c>
      <c r="P163">
        <f>[5]DATA!P163</f>
        <v>0</v>
      </c>
      <c r="Q163">
        <f>[5]DATA!Q163</f>
        <v>0</v>
      </c>
      <c r="R163">
        <f>[5]DATA!R163</f>
        <v>0</v>
      </c>
      <c r="S163">
        <f>[5]DATA!S163</f>
        <v>0</v>
      </c>
      <c r="T163">
        <f>[5]DATA!T163</f>
        <v>0</v>
      </c>
      <c r="U163">
        <f>[5]DATA!U163</f>
        <v>0</v>
      </c>
      <c r="V163" s="288">
        <f>[5]DATA!V163</f>
        <v>0</v>
      </c>
      <c r="W163" s="288">
        <f>[5]DATA!W163</f>
        <v>0</v>
      </c>
      <c r="X163" s="288">
        <f>[5]DATA!X163</f>
        <v>0</v>
      </c>
      <c r="Y163" s="288">
        <f>[5]DATA!Y163</f>
        <v>0</v>
      </c>
      <c r="Z163" s="288">
        <f>[5]DATA!Z163</f>
        <v>0</v>
      </c>
      <c r="AA163" s="288">
        <f>[5]DATA!AA163</f>
        <v>0</v>
      </c>
      <c r="AB163" s="288">
        <f>[5]DATA!AB163</f>
        <v>0</v>
      </c>
      <c r="AC163" s="288">
        <f>[5]DATA!AC163</f>
        <v>0</v>
      </c>
      <c r="AD163" s="288">
        <f>[5]DATA!AD163</f>
        <v>0</v>
      </c>
      <c r="AE163" s="288">
        <f>[5]DATA!AE163</f>
        <v>0</v>
      </c>
      <c r="AF163" s="288">
        <f>[5]DATA!AF163</f>
        <v>0</v>
      </c>
      <c r="AG163" s="288">
        <f>[5]DATA!AG163</f>
        <v>0</v>
      </c>
      <c r="AH163">
        <f>[5]DATA!AH163</f>
        <v>0</v>
      </c>
      <c r="AI163">
        <f>[5]DATA!AI163</f>
        <v>0</v>
      </c>
      <c r="AJ163">
        <f>[5]DATA!AJ163</f>
        <v>0</v>
      </c>
      <c r="AK163">
        <f>[5]DATA!AK163</f>
        <v>0</v>
      </c>
      <c r="AL163">
        <f>[5]DATA!AL163</f>
        <v>0</v>
      </c>
      <c r="AM163">
        <f>[5]DATA!AM163</f>
        <v>0</v>
      </c>
      <c r="AN163">
        <f>[5]DATA!AN163</f>
        <v>0</v>
      </c>
      <c r="AO163">
        <f>[5]DATA!AO163</f>
        <v>0</v>
      </c>
      <c r="AP163">
        <f>[5]DATA!AP163</f>
        <v>0</v>
      </c>
      <c r="AQ163">
        <f>[5]DATA!AQ163</f>
        <v>0</v>
      </c>
      <c r="AR163">
        <f>[5]DATA!AR163</f>
        <v>0</v>
      </c>
      <c r="AS163">
        <f>[5]DATA!AS163</f>
        <v>0</v>
      </c>
      <c r="AT163">
        <f>[5]DATA!AT163</f>
        <v>0</v>
      </c>
      <c r="AU163">
        <f>[5]DATA!AU163</f>
        <v>0</v>
      </c>
      <c r="AV163">
        <f>[5]DATA!AV163</f>
        <v>0</v>
      </c>
      <c r="AW163">
        <f>[5]DATA!AW163</f>
        <v>0</v>
      </c>
      <c r="AX163">
        <f>[5]DATA!AX163</f>
        <v>0</v>
      </c>
      <c r="AY163">
        <f>[5]DATA!AY163</f>
        <v>0</v>
      </c>
      <c r="AZ163">
        <f>[5]DATA!AZ163</f>
        <v>0</v>
      </c>
      <c r="BA163">
        <f>[5]DATA!BA163</f>
        <v>0</v>
      </c>
      <c r="BB163">
        <f>[5]DATA!BB163</f>
        <v>0</v>
      </c>
      <c r="BC163">
        <f>[5]DATA!BC163</f>
        <v>0</v>
      </c>
      <c r="BD163">
        <f>[5]DATA!BD163</f>
        <v>0</v>
      </c>
      <c r="BE163">
        <f>[5]DATA!BE163</f>
        <v>0</v>
      </c>
      <c r="BF163">
        <f>[5]DATA!BF163</f>
        <v>0</v>
      </c>
      <c r="BG163">
        <f>[5]DATA!BG163</f>
        <v>0</v>
      </c>
      <c r="BH163">
        <f>[5]DATA!BH163</f>
        <v>0</v>
      </c>
      <c r="BI163">
        <f>[5]DATA!BI163</f>
        <v>0</v>
      </c>
      <c r="BJ163">
        <f>[5]DATA!BJ163</f>
        <v>0</v>
      </c>
      <c r="BK163">
        <f>[5]DATA!BK163</f>
        <v>0</v>
      </c>
      <c r="BL163">
        <f>[5]DATA!BL163</f>
        <v>0</v>
      </c>
      <c r="BM163">
        <f>[5]DATA!BM163</f>
        <v>0</v>
      </c>
      <c r="BN163">
        <f>[5]DATA!BN163</f>
        <v>0</v>
      </c>
      <c r="BO163">
        <f>[5]DATA!BO163</f>
        <v>0</v>
      </c>
      <c r="BP163">
        <f>[5]DATA!BP163</f>
        <v>0</v>
      </c>
      <c r="BQ163">
        <f>[5]DATA!BQ163</f>
        <v>0</v>
      </c>
      <c r="BR163">
        <f>[5]DATA!BR163</f>
        <v>0</v>
      </c>
      <c r="BS163">
        <f>[5]DATA!BS163</f>
        <v>0</v>
      </c>
      <c r="BT163">
        <f>[5]DATA!BT163</f>
        <v>0</v>
      </c>
      <c r="BU163">
        <f>[5]DATA!BU163</f>
        <v>0</v>
      </c>
      <c r="BV163">
        <f>[5]DATA!BV163</f>
        <v>0</v>
      </c>
      <c r="BW163">
        <f>[5]DATA!BW163</f>
        <v>0</v>
      </c>
      <c r="BX163">
        <f>[5]DATA!BX163</f>
        <v>0</v>
      </c>
    </row>
    <row r="164" spans="1:76">
      <c r="A164" s="287" t="s">
        <v>995</v>
      </c>
      <c r="B164">
        <f>[5]DATA!B164</f>
        <v>0</v>
      </c>
      <c r="C164">
        <f>[5]DATA!C164</f>
        <v>0</v>
      </c>
      <c r="D164">
        <f>[5]DATA!D164</f>
        <v>0</v>
      </c>
      <c r="E164">
        <f>[5]DATA!E164</f>
        <v>0</v>
      </c>
      <c r="F164">
        <f>[5]DATA!F164</f>
        <v>0</v>
      </c>
      <c r="G164">
        <f>[5]DATA!G164</f>
        <v>0</v>
      </c>
      <c r="H164">
        <f>[5]DATA!H164</f>
        <v>0</v>
      </c>
      <c r="I164">
        <f>[5]DATA!I164</f>
        <v>0</v>
      </c>
      <c r="J164">
        <f>[5]DATA!J164</f>
        <v>0</v>
      </c>
      <c r="K164">
        <f>[5]DATA!K164</f>
        <v>0</v>
      </c>
      <c r="L164">
        <f>[5]DATA!L164</f>
        <v>0</v>
      </c>
      <c r="M164">
        <f>[5]DATA!M164</f>
        <v>0</v>
      </c>
      <c r="N164">
        <f>[5]DATA!N164</f>
        <v>0</v>
      </c>
      <c r="O164">
        <f>[5]DATA!O164</f>
        <v>0</v>
      </c>
      <c r="P164">
        <f>[5]DATA!P164</f>
        <v>0</v>
      </c>
      <c r="Q164">
        <f>[5]DATA!Q164</f>
        <v>0</v>
      </c>
      <c r="R164">
        <f>[5]DATA!R164</f>
        <v>0</v>
      </c>
      <c r="S164">
        <f>[5]DATA!S164</f>
        <v>0</v>
      </c>
      <c r="T164">
        <f>[5]DATA!T164</f>
        <v>0</v>
      </c>
      <c r="U164">
        <f>[5]DATA!U164</f>
        <v>0</v>
      </c>
      <c r="V164" s="288">
        <f>[5]DATA!V164</f>
        <v>0</v>
      </c>
      <c r="W164" s="288">
        <f>[5]DATA!W164</f>
        <v>0</v>
      </c>
      <c r="X164" s="288">
        <f>[5]DATA!X164</f>
        <v>0</v>
      </c>
      <c r="Y164" s="288">
        <f>[5]DATA!Y164</f>
        <v>0</v>
      </c>
      <c r="Z164" s="288">
        <f>[5]DATA!Z164</f>
        <v>0</v>
      </c>
      <c r="AA164" s="288">
        <f>[5]DATA!AA164</f>
        <v>0</v>
      </c>
      <c r="AB164" s="288">
        <f>[5]DATA!AB164</f>
        <v>0</v>
      </c>
      <c r="AC164" s="288">
        <f>[5]DATA!AC164</f>
        <v>0</v>
      </c>
      <c r="AD164" s="288">
        <f>[5]DATA!AD164</f>
        <v>0</v>
      </c>
      <c r="AE164" s="288">
        <f>[5]DATA!AE164</f>
        <v>0</v>
      </c>
      <c r="AF164" s="288">
        <f>[5]DATA!AF164</f>
        <v>0</v>
      </c>
      <c r="AG164" s="288">
        <f>[5]DATA!AG164</f>
        <v>0</v>
      </c>
      <c r="AH164">
        <f>[5]DATA!AH164</f>
        <v>0</v>
      </c>
      <c r="AI164">
        <f>[5]DATA!AI164</f>
        <v>0</v>
      </c>
      <c r="AJ164">
        <f>[5]DATA!AJ164</f>
        <v>0</v>
      </c>
      <c r="AK164">
        <f>[5]DATA!AK164</f>
        <v>0</v>
      </c>
      <c r="AL164">
        <f>[5]DATA!AL164</f>
        <v>0</v>
      </c>
      <c r="AM164">
        <f>[5]DATA!AM164</f>
        <v>0</v>
      </c>
      <c r="AN164">
        <f>[5]DATA!AN164</f>
        <v>0</v>
      </c>
      <c r="AO164">
        <f>[5]DATA!AO164</f>
        <v>0</v>
      </c>
      <c r="AP164">
        <f>[5]DATA!AP164</f>
        <v>0</v>
      </c>
      <c r="AQ164">
        <f>[5]DATA!AQ164</f>
        <v>0</v>
      </c>
      <c r="AR164">
        <f>[5]DATA!AR164</f>
        <v>0</v>
      </c>
      <c r="AS164">
        <f>[5]DATA!AS164</f>
        <v>0</v>
      </c>
      <c r="AT164">
        <f>[5]DATA!AT164</f>
        <v>0</v>
      </c>
      <c r="AU164">
        <f>[5]DATA!AU164</f>
        <v>0</v>
      </c>
      <c r="AV164">
        <f>[5]DATA!AV164</f>
        <v>0</v>
      </c>
      <c r="AW164">
        <f>[5]DATA!AW164</f>
        <v>0</v>
      </c>
      <c r="AX164">
        <f>[5]DATA!AX164</f>
        <v>0</v>
      </c>
      <c r="AY164">
        <f>[5]DATA!AY164</f>
        <v>0</v>
      </c>
      <c r="AZ164">
        <f>[5]DATA!AZ164</f>
        <v>0</v>
      </c>
      <c r="BA164">
        <f>[5]DATA!BA164</f>
        <v>0</v>
      </c>
      <c r="BB164">
        <f>[5]DATA!BB164</f>
        <v>0</v>
      </c>
      <c r="BC164">
        <f>[5]DATA!BC164</f>
        <v>0</v>
      </c>
      <c r="BD164">
        <f>[5]DATA!BD164</f>
        <v>0</v>
      </c>
      <c r="BE164">
        <f>[5]DATA!BE164</f>
        <v>0</v>
      </c>
      <c r="BF164">
        <f>[5]DATA!BF164</f>
        <v>0</v>
      </c>
      <c r="BG164">
        <f>[5]DATA!BG164</f>
        <v>0</v>
      </c>
      <c r="BH164">
        <f>[5]DATA!BH164</f>
        <v>0</v>
      </c>
      <c r="BI164">
        <f>[5]DATA!BI164</f>
        <v>0</v>
      </c>
      <c r="BJ164">
        <f>[5]DATA!BJ164</f>
        <v>0</v>
      </c>
      <c r="BK164">
        <f>[5]DATA!BK164</f>
        <v>0</v>
      </c>
      <c r="BL164">
        <f>[5]DATA!BL164</f>
        <v>0</v>
      </c>
      <c r="BM164">
        <f>[5]DATA!BM164</f>
        <v>0</v>
      </c>
      <c r="BN164">
        <f>[5]DATA!BN164</f>
        <v>0</v>
      </c>
      <c r="BO164">
        <f>[5]DATA!BO164</f>
        <v>0</v>
      </c>
      <c r="BP164">
        <f>[5]DATA!BP164</f>
        <v>0</v>
      </c>
      <c r="BQ164">
        <f>[5]DATA!BQ164</f>
        <v>0</v>
      </c>
      <c r="BR164">
        <f>[5]DATA!BR164</f>
        <v>0</v>
      </c>
      <c r="BS164">
        <f>[5]DATA!BS164</f>
        <v>0</v>
      </c>
      <c r="BT164">
        <f>[5]DATA!BT164</f>
        <v>0</v>
      </c>
      <c r="BU164">
        <f>[5]DATA!BU164</f>
        <v>0</v>
      </c>
      <c r="BV164">
        <f>[5]DATA!BV164</f>
        <v>0</v>
      </c>
      <c r="BW164">
        <f>[5]DATA!BW164</f>
        <v>0</v>
      </c>
      <c r="BX164">
        <f>[5]DATA!BX164</f>
        <v>0</v>
      </c>
    </row>
    <row r="165" spans="1:76">
      <c r="A165" s="287" t="s">
        <v>996</v>
      </c>
      <c r="B165">
        <f>[5]DATA!B165</f>
        <v>0</v>
      </c>
      <c r="C165">
        <f>[5]DATA!C165</f>
        <v>0</v>
      </c>
      <c r="D165">
        <f>[5]DATA!D165</f>
        <v>0</v>
      </c>
      <c r="E165">
        <f>[5]DATA!E165</f>
        <v>0</v>
      </c>
      <c r="F165">
        <f>[5]DATA!F165</f>
        <v>0</v>
      </c>
      <c r="G165">
        <f>[5]DATA!G165</f>
        <v>0</v>
      </c>
      <c r="H165">
        <f>[5]DATA!H165</f>
        <v>0</v>
      </c>
      <c r="I165">
        <f>[5]DATA!I165</f>
        <v>0</v>
      </c>
      <c r="J165">
        <f>[5]DATA!J165</f>
        <v>0</v>
      </c>
      <c r="K165">
        <f>[5]DATA!K165</f>
        <v>0</v>
      </c>
      <c r="L165">
        <f>[5]DATA!L165</f>
        <v>0</v>
      </c>
      <c r="M165">
        <f>[5]DATA!M165</f>
        <v>0</v>
      </c>
      <c r="N165">
        <f>[5]DATA!N165</f>
        <v>0</v>
      </c>
      <c r="O165">
        <f>[5]DATA!O165</f>
        <v>0</v>
      </c>
      <c r="P165">
        <f>[5]DATA!P165</f>
        <v>0</v>
      </c>
      <c r="Q165">
        <f>[5]DATA!Q165</f>
        <v>0</v>
      </c>
      <c r="R165">
        <f>[5]DATA!R165</f>
        <v>0</v>
      </c>
      <c r="S165">
        <f>[5]DATA!S165</f>
        <v>0</v>
      </c>
      <c r="T165">
        <f>[5]DATA!T165</f>
        <v>0</v>
      </c>
      <c r="U165">
        <f>[5]DATA!U165</f>
        <v>0</v>
      </c>
      <c r="V165" s="288">
        <f>[5]DATA!V165</f>
        <v>0</v>
      </c>
      <c r="W165" s="288">
        <f>[5]DATA!W165</f>
        <v>0</v>
      </c>
      <c r="X165" s="288">
        <f>[5]DATA!X165</f>
        <v>0</v>
      </c>
      <c r="Y165" s="288">
        <f>[5]DATA!Y165</f>
        <v>0</v>
      </c>
      <c r="Z165" s="288">
        <f>[5]DATA!Z165</f>
        <v>0</v>
      </c>
      <c r="AA165" s="288">
        <f>[5]DATA!AA165</f>
        <v>0</v>
      </c>
      <c r="AB165" s="288">
        <f>[5]DATA!AB165</f>
        <v>0</v>
      </c>
      <c r="AC165" s="288">
        <f>[5]DATA!AC165</f>
        <v>0</v>
      </c>
      <c r="AD165" s="288">
        <f>[5]DATA!AD165</f>
        <v>0</v>
      </c>
      <c r="AE165" s="288">
        <f>[5]DATA!AE165</f>
        <v>0</v>
      </c>
      <c r="AF165" s="288">
        <f>[5]DATA!AF165</f>
        <v>0</v>
      </c>
      <c r="AG165" s="288">
        <f>[5]DATA!AG165</f>
        <v>0</v>
      </c>
      <c r="AH165">
        <f>[5]DATA!AH165</f>
        <v>0</v>
      </c>
      <c r="AI165">
        <f>[5]DATA!AI165</f>
        <v>0</v>
      </c>
      <c r="AJ165">
        <f>[5]DATA!AJ165</f>
        <v>0</v>
      </c>
      <c r="AK165">
        <f>[5]DATA!AK165</f>
        <v>0</v>
      </c>
      <c r="AL165">
        <f>[5]DATA!AL165</f>
        <v>0</v>
      </c>
      <c r="AM165">
        <f>[5]DATA!AM165</f>
        <v>0</v>
      </c>
      <c r="AN165">
        <f>[5]DATA!AN165</f>
        <v>0</v>
      </c>
      <c r="AO165">
        <f>[5]DATA!AO165</f>
        <v>0</v>
      </c>
      <c r="AP165">
        <f>[5]DATA!AP165</f>
        <v>0</v>
      </c>
      <c r="AQ165">
        <f>[5]DATA!AQ165</f>
        <v>0</v>
      </c>
      <c r="AR165">
        <f>[5]DATA!AR165</f>
        <v>0</v>
      </c>
      <c r="AS165">
        <f>[5]DATA!AS165</f>
        <v>0</v>
      </c>
      <c r="AT165">
        <f>[5]DATA!AT165</f>
        <v>0</v>
      </c>
      <c r="AU165">
        <f>[5]DATA!AU165</f>
        <v>0</v>
      </c>
      <c r="AV165">
        <f>[5]DATA!AV165</f>
        <v>0</v>
      </c>
      <c r="AW165">
        <f>[5]DATA!AW165</f>
        <v>0</v>
      </c>
      <c r="AX165">
        <f>[5]DATA!AX165</f>
        <v>0</v>
      </c>
      <c r="AY165">
        <f>[5]DATA!AY165</f>
        <v>0</v>
      </c>
      <c r="AZ165">
        <f>[5]DATA!AZ165</f>
        <v>0</v>
      </c>
      <c r="BA165">
        <f>[5]DATA!BA165</f>
        <v>0</v>
      </c>
      <c r="BB165">
        <f>[5]DATA!BB165</f>
        <v>0</v>
      </c>
      <c r="BC165">
        <f>[5]DATA!BC165</f>
        <v>0</v>
      </c>
      <c r="BD165">
        <f>[5]DATA!BD165</f>
        <v>0</v>
      </c>
      <c r="BE165">
        <f>[5]DATA!BE165</f>
        <v>0</v>
      </c>
      <c r="BF165">
        <f>[5]DATA!BF165</f>
        <v>0</v>
      </c>
      <c r="BG165">
        <f>[5]DATA!BG165</f>
        <v>0</v>
      </c>
      <c r="BH165">
        <f>[5]DATA!BH165</f>
        <v>0</v>
      </c>
      <c r="BI165">
        <f>[5]DATA!BI165</f>
        <v>0</v>
      </c>
      <c r="BJ165">
        <f>[5]DATA!BJ165</f>
        <v>0</v>
      </c>
      <c r="BK165">
        <f>[5]DATA!BK165</f>
        <v>0</v>
      </c>
      <c r="BL165">
        <f>[5]DATA!BL165</f>
        <v>0</v>
      </c>
      <c r="BM165">
        <f>[5]DATA!BM165</f>
        <v>0</v>
      </c>
      <c r="BN165">
        <f>[5]DATA!BN165</f>
        <v>0</v>
      </c>
      <c r="BO165">
        <f>[5]DATA!BO165</f>
        <v>0</v>
      </c>
      <c r="BP165">
        <f>[5]DATA!BP165</f>
        <v>0</v>
      </c>
      <c r="BQ165">
        <f>[5]DATA!BQ165</f>
        <v>0</v>
      </c>
      <c r="BR165">
        <f>[5]DATA!BR165</f>
        <v>0</v>
      </c>
      <c r="BS165">
        <f>[5]DATA!BS165</f>
        <v>0</v>
      </c>
      <c r="BT165">
        <f>[5]DATA!BT165</f>
        <v>0</v>
      </c>
      <c r="BU165">
        <f>[5]DATA!BU165</f>
        <v>0</v>
      </c>
      <c r="BV165">
        <f>[5]DATA!BV165</f>
        <v>0</v>
      </c>
      <c r="BW165">
        <f>[5]DATA!BW165</f>
        <v>0</v>
      </c>
      <c r="BX165">
        <f>[5]DATA!BX165</f>
        <v>0</v>
      </c>
    </row>
    <row r="166" spans="1:76">
      <c r="A166" s="287" t="s">
        <v>997</v>
      </c>
      <c r="B166">
        <f>[5]DATA!B166</f>
        <v>0</v>
      </c>
      <c r="C166">
        <f>[5]DATA!C166</f>
        <v>0</v>
      </c>
      <c r="D166">
        <f>[5]DATA!D166</f>
        <v>0</v>
      </c>
      <c r="E166">
        <f>[5]DATA!E166</f>
        <v>0</v>
      </c>
      <c r="F166">
        <f>[5]DATA!F166</f>
        <v>0</v>
      </c>
      <c r="G166">
        <f>[5]DATA!G166</f>
        <v>0</v>
      </c>
      <c r="H166">
        <f>[5]DATA!H166</f>
        <v>0</v>
      </c>
      <c r="I166">
        <f>[5]DATA!I166</f>
        <v>0</v>
      </c>
      <c r="J166">
        <f>[5]DATA!J166</f>
        <v>0</v>
      </c>
      <c r="K166">
        <f>[5]DATA!K166</f>
        <v>0</v>
      </c>
      <c r="L166">
        <f>[5]DATA!L166</f>
        <v>0</v>
      </c>
      <c r="M166">
        <f>[5]DATA!M166</f>
        <v>0</v>
      </c>
      <c r="N166">
        <f>[5]DATA!N166</f>
        <v>0</v>
      </c>
      <c r="O166">
        <f>[5]DATA!O166</f>
        <v>0</v>
      </c>
      <c r="P166">
        <f>[5]DATA!P166</f>
        <v>0</v>
      </c>
      <c r="Q166">
        <f>[5]DATA!Q166</f>
        <v>0</v>
      </c>
      <c r="R166">
        <f>[5]DATA!R166</f>
        <v>0</v>
      </c>
      <c r="S166">
        <f>[5]DATA!S166</f>
        <v>0</v>
      </c>
      <c r="T166">
        <f>[5]DATA!T166</f>
        <v>0</v>
      </c>
      <c r="U166">
        <f>[5]DATA!U166</f>
        <v>0</v>
      </c>
      <c r="V166" s="288">
        <f>[5]DATA!V166</f>
        <v>0</v>
      </c>
      <c r="W166" s="288">
        <f>[5]DATA!W166</f>
        <v>0</v>
      </c>
      <c r="X166" s="288">
        <f>[5]DATA!X166</f>
        <v>0</v>
      </c>
      <c r="Y166" s="288">
        <f>[5]DATA!Y166</f>
        <v>0</v>
      </c>
      <c r="Z166" s="288">
        <f>[5]DATA!Z166</f>
        <v>0</v>
      </c>
      <c r="AA166" s="288">
        <f>[5]DATA!AA166</f>
        <v>0</v>
      </c>
      <c r="AB166" s="288">
        <f>[5]DATA!AB166</f>
        <v>0</v>
      </c>
      <c r="AC166" s="288">
        <f>[5]DATA!AC166</f>
        <v>0</v>
      </c>
      <c r="AD166" s="288">
        <f>[5]DATA!AD166</f>
        <v>0</v>
      </c>
      <c r="AE166" s="288">
        <f>[5]DATA!AE166</f>
        <v>0</v>
      </c>
      <c r="AF166" s="288">
        <f>[5]DATA!AF166</f>
        <v>0</v>
      </c>
      <c r="AG166" s="288">
        <f>[5]DATA!AG166</f>
        <v>0</v>
      </c>
      <c r="AH166">
        <f>[5]DATA!AH166</f>
        <v>0</v>
      </c>
      <c r="AI166">
        <f>[5]DATA!AI166</f>
        <v>0</v>
      </c>
      <c r="AJ166">
        <f>[5]DATA!AJ166</f>
        <v>0</v>
      </c>
      <c r="AK166">
        <f>[5]DATA!AK166</f>
        <v>0</v>
      </c>
      <c r="AL166">
        <f>[5]DATA!AL166</f>
        <v>0</v>
      </c>
      <c r="AM166">
        <f>[5]DATA!AM166</f>
        <v>0</v>
      </c>
      <c r="AN166">
        <f>[5]DATA!AN166</f>
        <v>0</v>
      </c>
      <c r="AO166">
        <f>[5]DATA!AO166</f>
        <v>0</v>
      </c>
      <c r="AP166">
        <f>[5]DATA!AP166</f>
        <v>0</v>
      </c>
      <c r="AQ166">
        <f>[5]DATA!AQ166</f>
        <v>0</v>
      </c>
      <c r="AR166">
        <f>[5]DATA!AR166</f>
        <v>0</v>
      </c>
      <c r="AS166">
        <f>[5]DATA!AS166</f>
        <v>0</v>
      </c>
      <c r="AT166">
        <f>[5]DATA!AT166</f>
        <v>0</v>
      </c>
      <c r="AU166">
        <f>[5]DATA!AU166</f>
        <v>0</v>
      </c>
      <c r="AV166">
        <f>[5]DATA!AV166</f>
        <v>0</v>
      </c>
      <c r="AW166">
        <f>[5]DATA!AW166</f>
        <v>0</v>
      </c>
      <c r="AX166">
        <f>[5]DATA!AX166</f>
        <v>0</v>
      </c>
      <c r="AY166">
        <f>[5]DATA!AY166</f>
        <v>0</v>
      </c>
      <c r="AZ166">
        <f>[5]DATA!AZ166</f>
        <v>0</v>
      </c>
      <c r="BA166">
        <f>[5]DATA!BA166</f>
        <v>0</v>
      </c>
      <c r="BB166">
        <f>[5]DATA!BB166</f>
        <v>0</v>
      </c>
      <c r="BC166">
        <f>[5]DATA!BC166</f>
        <v>0</v>
      </c>
      <c r="BD166">
        <f>[5]DATA!BD166</f>
        <v>0</v>
      </c>
      <c r="BE166">
        <f>[5]DATA!BE166</f>
        <v>0</v>
      </c>
      <c r="BF166">
        <f>[5]DATA!BF166</f>
        <v>0</v>
      </c>
      <c r="BG166">
        <f>[5]DATA!BG166</f>
        <v>0</v>
      </c>
      <c r="BH166">
        <f>[5]DATA!BH166</f>
        <v>0</v>
      </c>
      <c r="BI166">
        <f>[5]DATA!BI166</f>
        <v>0</v>
      </c>
      <c r="BJ166">
        <f>[5]DATA!BJ166</f>
        <v>0</v>
      </c>
      <c r="BK166">
        <f>[5]DATA!BK166</f>
        <v>0</v>
      </c>
      <c r="BL166">
        <f>[5]DATA!BL166</f>
        <v>0</v>
      </c>
      <c r="BM166">
        <f>[5]DATA!BM166</f>
        <v>0</v>
      </c>
      <c r="BN166">
        <f>[5]DATA!BN166</f>
        <v>0</v>
      </c>
      <c r="BO166">
        <f>[5]DATA!BO166</f>
        <v>0</v>
      </c>
      <c r="BP166">
        <f>[5]DATA!BP166</f>
        <v>0</v>
      </c>
      <c r="BQ166">
        <f>[5]DATA!BQ166</f>
        <v>0</v>
      </c>
      <c r="BR166">
        <f>[5]DATA!BR166</f>
        <v>0</v>
      </c>
      <c r="BS166">
        <f>[5]DATA!BS166</f>
        <v>0</v>
      </c>
      <c r="BT166">
        <f>[5]DATA!BT166</f>
        <v>0</v>
      </c>
      <c r="BU166">
        <f>[5]DATA!BU166</f>
        <v>0</v>
      </c>
      <c r="BV166">
        <f>[5]DATA!BV166</f>
        <v>0</v>
      </c>
      <c r="BW166">
        <f>[5]DATA!BW166</f>
        <v>0</v>
      </c>
      <c r="BX166">
        <f>[5]DATA!BX166</f>
        <v>0</v>
      </c>
    </row>
    <row r="167" spans="1:76">
      <c r="A167" s="287" t="s">
        <v>998</v>
      </c>
      <c r="B167">
        <f>[5]DATA!B167</f>
        <v>42195</v>
      </c>
      <c r="C167">
        <f>[5]DATA!C167</f>
        <v>39933</v>
      </c>
      <c r="D167">
        <f>[5]DATA!D167</f>
        <v>38835</v>
      </c>
      <c r="E167">
        <f>[5]DATA!E167</f>
        <v>51366</v>
      </c>
      <c r="F167">
        <f>[5]DATA!F167</f>
        <v>54805</v>
      </c>
      <c r="G167">
        <f>[5]DATA!G167</f>
        <v>42372</v>
      </c>
      <c r="H167">
        <f>[5]DATA!H167</f>
        <v>42159</v>
      </c>
      <c r="I167">
        <f>[5]DATA!I167</f>
        <v>48937</v>
      </c>
      <c r="J167">
        <f>[5]DATA!J167</f>
        <v>44451</v>
      </c>
      <c r="K167">
        <f>[5]DATA!K167</f>
        <v>45681</v>
      </c>
      <c r="L167">
        <f>[5]DATA!L167</f>
        <v>39614</v>
      </c>
      <c r="M167">
        <f>[5]DATA!M167</f>
        <v>45002</v>
      </c>
      <c r="N167">
        <f>[5]DATA!N167</f>
        <v>51995</v>
      </c>
      <c r="O167">
        <f>[5]DATA!O167</f>
        <v>52586</v>
      </c>
      <c r="P167">
        <f>[5]DATA!P167</f>
        <v>38491</v>
      </c>
      <c r="Q167">
        <f>[5]DATA!Q167</f>
        <v>39822</v>
      </c>
      <c r="R167">
        <f>[5]DATA!R167</f>
        <v>43710</v>
      </c>
      <c r="S167">
        <f>[5]DATA!S167</f>
        <v>46093</v>
      </c>
      <c r="T167">
        <f>[5]DATA!T167</f>
        <v>43697</v>
      </c>
      <c r="U167">
        <f>[5]DATA!U167</f>
        <v>45120</v>
      </c>
      <c r="V167" s="288">
        <f>[5]DATA!V167</f>
        <v>46067</v>
      </c>
      <c r="W167" s="288">
        <f>[5]DATA!W167</f>
        <v>46222</v>
      </c>
      <c r="X167" s="288">
        <f>[5]DATA!X167</f>
        <v>44793</v>
      </c>
      <c r="Y167" s="288">
        <f>[5]DATA!Y167</f>
        <v>48714</v>
      </c>
      <c r="Z167" s="288">
        <f>[5]DATA!Z167</f>
        <v>42093</v>
      </c>
      <c r="AA167" s="288">
        <f>[5]DATA!AA167</f>
        <v>47489</v>
      </c>
      <c r="AB167" s="288">
        <f>[5]DATA!AB167</f>
        <v>46437</v>
      </c>
      <c r="AC167" s="288">
        <f>[5]DATA!AC167</f>
        <v>45375</v>
      </c>
      <c r="AD167" s="288">
        <f>[5]DATA!AD167</f>
        <v>55338</v>
      </c>
      <c r="AE167" s="288">
        <f>[5]DATA!AE167</f>
        <v>53507</v>
      </c>
      <c r="AF167" s="288">
        <f>[5]DATA!AF167</f>
        <v>53484</v>
      </c>
      <c r="AG167" s="288">
        <f>[5]DATA!AG167</f>
        <v>54882</v>
      </c>
      <c r="AH167">
        <f>[5]DATA!AH167</f>
        <v>55120</v>
      </c>
      <c r="AI167">
        <f>[5]DATA!AI167</f>
        <v>58953</v>
      </c>
      <c r="AJ167">
        <f>[5]DATA!AJ167</f>
        <v>57440</v>
      </c>
      <c r="AK167">
        <f>[5]DATA!AK167</f>
        <v>59855</v>
      </c>
      <c r="AL167">
        <f>[5]DATA!AL167</f>
        <v>58535</v>
      </c>
      <c r="AM167">
        <f>[5]DATA!AM167</f>
        <v>60511</v>
      </c>
      <c r="AN167">
        <f>[5]DATA!AN167</f>
        <v>62587</v>
      </c>
      <c r="AO167">
        <f>[5]DATA!AO167</f>
        <v>66198</v>
      </c>
      <c r="AP167">
        <f>[5]DATA!AP167</f>
        <v>65999</v>
      </c>
      <c r="AQ167">
        <f>[5]DATA!AQ167</f>
        <v>66034</v>
      </c>
      <c r="AR167">
        <f>[5]DATA!AR167</f>
        <v>66640</v>
      </c>
      <c r="AS167">
        <f>[5]DATA!AS167</f>
        <v>61487</v>
      </c>
      <c r="AT167">
        <f>[5]DATA!AT167</f>
        <v>59437</v>
      </c>
      <c r="AU167">
        <f>[5]DATA!AU167</f>
        <v>58812</v>
      </c>
      <c r="AV167">
        <f>[5]DATA!AV167</f>
        <v>60734</v>
      </c>
      <c r="AW167">
        <f>[5]DATA!AW167</f>
        <v>60152</v>
      </c>
      <c r="AX167">
        <f>[5]DATA!AX167</f>
        <v>56367</v>
      </c>
      <c r="AY167">
        <f>[5]DATA!AY167</f>
        <v>57098</v>
      </c>
      <c r="AZ167">
        <f>[5]DATA!AZ167</f>
        <v>60161</v>
      </c>
      <c r="BA167">
        <f>[5]DATA!BA167</f>
        <v>62989</v>
      </c>
      <c r="BB167">
        <f>[5]DATA!BB167</f>
        <v>62017</v>
      </c>
      <c r="BC167">
        <f>[5]DATA!BC167</f>
        <v>65090</v>
      </c>
      <c r="BD167">
        <f>[5]DATA!BD167</f>
        <v>65190</v>
      </c>
      <c r="BE167">
        <f>[5]DATA!BE167</f>
        <v>63252</v>
      </c>
      <c r="BF167">
        <f>[5]DATA!BF167</f>
        <v>62809</v>
      </c>
      <c r="BG167">
        <f>[5]DATA!BG167</f>
        <v>62729</v>
      </c>
      <c r="BH167">
        <f>[5]DATA!BH167</f>
        <v>61996</v>
      </c>
      <c r="BI167">
        <f>[5]DATA!BI167</f>
        <v>63228</v>
      </c>
      <c r="BJ167">
        <f>[5]DATA!BJ167</f>
        <v>63097</v>
      </c>
      <c r="BK167">
        <f>[5]DATA!BK167</f>
        <v>65387</v>
      </c>
      <c r="BL167">
        <f>[5]DATA!BL167</f>
        <v>0</v>
      </c>
      <c r="BM167">
        <f>[5]DATA!BM167</f>
        <v>0</v>
      </c>
      <c r="BN167">
        <f>[5]DATA!BN167</f>
        <v>0</v>
      </c>
      <c r="BO167">
        <f>[5]DATA!BO167</f>
        <v>0</v>
      </c>
      <c r="BP167">
        <f>[5]DATA!BP167</f>
        <v>0</v>
      </c>
      <c r="BQ167">
        <f>[5]DATA!BQ167</f>
        <v>0</v>
      </c>
      <c r="BR167">
        <f>[5]DATA!BR167</f>
        <v>0</v>
      </c>
      <c r="BS167">
        <f>[5]DATA!BS167</f>
        <v>0</v>
      </c>
      <c r="BT167">
        <f>[5]DATA!BT167</f>
        <v>0</v>
      </c>
      <c r="BU167">
        <f>[5]DATA!BU167</f>
        <v>0</v>
      </c>
      <c r="BV167">
        <f>[5]DATA!BV167</f>
        <v>0</v>
      </c>
      <c r="BW167">
        <f>[5]DATA!BW167</f>
        <v>0</v>
      </c>
      <c r="BX167">
        <f>[5]DATA!BX167</f>
        <v>0</v>
      </c>
    </row>
    <row r="168" spans="1:76">
      <c r="A168" s="287" t="s">
        <v>999</v>
      </c>
      <c r="B168">
        <f>[5]DATA!B168</f>
        <v>42195</v>
      </c>
      <c r="C168">
        <f>[5]DATA!C168</f>
        <v>43163</v>
      </c>
      <c r="D168">
        <f>[5]DATA!D168</f>
        <v>36372</v>
      </c>
      <c r="E168">
        <f>[5]DATA!E168</f>
        <v>40588</v>
      </c>
      <c r="F168">
        <f>[5]DATA!F168</f>
        <v>40556</v>
      </c>
      <c r="G168">
        <f>[5]DATA!G168</f>
        <v>42357</v>
      </c>
      <c r="H168">
        <f>[5]DATA!H168</f>
        <v>32666</v>
      </c>
      <c r="I168">
        <f>[5]DATA!I168</f>
        <v>38878</v>
      </c>
      <c r="J168">
        <f>[5]DATA!J168</f>
        <v>47885</v>
      </c>
      <c r="K168">
        <f>[5]DATA!K168</f>
        <v>50617</v>
      </c>
      <c r="L168">
        <f>[5]DATA!L168</f>
        <v>44162</v>
      </c>
      <c r="M168">
        <f>[5]DATA!M168</f>
        <v>39578</v>
      </c>
      <c r="N168">
        <f>[5]DATA!N168</f>
        <v>52241</v>
      </c>
      <c r="O168">
        <f>[5]DATA!O168</f>
        <v>55079</v>
      </c>
      <c r="P168">
        <f>[5]DATA!P168</f>
        <v>46000</v>
      </c>
      <c r="Q168">
        <f>[5]DATA!Q168</f>
        <v>31621</v>
      </c>
      <c r="R168">
        <f>[5]DATA!R168</f>
        <v>29784</v>
      </c>
      <c r="S168">
        <f>[5]DATA!S168</f>
        <v>35574</v>
      </c>
      <c r="T168">
        <f>[5]DATA!T168</f>
        <v>43343</v>
      </c>
      <c r="U168">
        <f>[5]DATA!U168</f>
        <v>44443</v>
      </c>
      <c r="V168" s="288">
        <f>[5]DATA!V168</f>
        <v>44257</v>
      </c>
      <c r="W168" s="288">
        <f>[5]DATA!W168</f>
        <v>44400</v>
      </c>
      <c r="X168" s="288">
        <f>[5]DATA!X168</f>
        <v>42677</v>
      </c>
      <c r="Y168" s="288">
        <f>[5]DATA!Y168</f>
        <v>43841</v>
      </c>
      <c r="Z168" s="288">
        <f>[5]DATA!Z168</f>
        <v>46490</v>
      </c>
      <c r="AA168" s="288">
        <f>[5]DATA!AA168</f>
        <v>48143</v>
      </c>
      <c r="AB168" s="288">
        <f>[5]DATA!AB168</f>
        <v>45879</v>
      </c>
      <c r="AC168" s="288">
        <f>[5]DATA!AC168</f>
        <v>46743</v>
      </c>
      <c r="AD168" s="288">
        <f>[5]DATA!AD168</f>
        <v>45722</v>
      </c>
      <c r="AE168" s="288">
        <f>[5]DATA!AE168</f>
        <v>46050</v>
      </c>
      <c r="AF168" s="288">
        <f>[5]DATA!AF168</f>
        <v>47049</v>
      </c>
      <c r="AG168" s="288">
        <f>[5]DATA!AG168</f>
        <v>45170</v>
      </c>
      <c r="AH168">
        <f>[5]DATA!AH168</f>
        <v>43056</v>
      </c>
      <c r="AI168">
        <f>[5]DATA!AI168</f>
        <v>37762</v>
      </c>
      <c r="AJ168">
        <f>[5]DATA!AJ168</f>
        <v>47406</v>
      </c>
      <c r="AK168">
        <f>[5]DATA!AK168</f>
        <v>46206</v>
      </c>
      <c r="AL168">
        <f>[5]DATA!AL168</f>
        <v>47263</v>
      </c>
      <c r="AM168">
        <f>[5]DATA!AM168</f>
        <v>47931</v>
      </c>
      <c r="AN168">
        <f>[5]DATA!AN168</f>
        <v>48586</v>
      </c>
      <c r="AO168">
        <f>[5]DATA!AO168</f>
        <v>45376</v>
      </c>
      <c r="AP168">
        <f>[5]DATA!AP168</f>
        <v>46697</v>
      </c>
      <c r="AQ168">
        <f>[5]DATA!AQ168</f>
        <v>49101</v>
      </c>
      <c r="AR168">
        <f>[5]DATA!AR168</f>
        <v>51262</v>
      </c>
      <c r="AS168">
        <f>[5]DATA!AS168</f>
        <v>56675</v>
      </c>
      <c r="AT168">
        <f>[5]DATA!AT168</f>
        <v>58444</v>
      </c>
      <c r="AU168">
        <f>[5]DATA!AU168</f>
        <v>58768</v>
      </c>
      <c r="AV168">
        <f>[5]DATA!AV168</f>
        <v>55485</v>
      </c>
      <c r="AW168">
        <f>[5]DATA!AW168</f>
        <v>57866</v>
      </c>
      <c r="AX168">
        <f>[5]DATA!AX168</f>
        <v>65063</v>
      </c>
      <c r="AY168">
        <f>[5]DATA!AY168</f>
        <v>62578</v>
      </c>
      <c r="AZ168">
        <f>[5]DATA!AZ168</f>
        <v>59512</v>
      </c>
      <c r="BA168">
        <f>[5]DATA!BA168</f>
        <v>54747</v>
      </c>
      <c r="BB168">
        <f>[5]DATA!BB168</f>
        <v>53903</v>
      </c>
      <c r="BC168">
        <f>[5]DATA!BC168</f>
        <v>55350</v>
      </c>
      <c r="BD168">
        <f>[5]DATA!BD168</f>
        <v>56781</v>
      </c>
      <c r="BE168">
        <f>[5]DATA!BE168</f>
        <v>60517</v>
      </c>
      <c r="BF168">
        <f>[5]DATA!BF168</f>
        <v>62018</v>
      </c>
      <c r="BG168">
        <f>[5]DATA!BG168</f>
        <v>62721</v>
      </c>
      <c r="BH168">
        <f>[5]DATA!BH168</f>
        <v>61996</v>
      </c>
      <c r="BI168">
        <f>[5]DATA!BI168</f>
        <v>63228</v>
      </c>
      <c r="BJ168">
        <f>[5]DATA!BJ168</f>
        <v>61597</v>
      </c>
      <c r="BK168">
        <f>[5]DATA!BK168</f>
        <v>65796</v>
      </c>
      <c r="BL168">
        <f>[5]DATA!BL168</f>
        <v>0</v>
      </c>
      <c r="BM168">
        <f>[5]DATA!BM168</f>
        <v>0</v>
      </c>
      <c r="BN168">
        <f>[5]DATA!BN168</f>
        <v>0</v>
      </c>
      <c r="BO168">
        <f>[5]DATA!BO168</f>
        <v>0</v>
      </c>
      <c r="BP168">
        <f>[5]DATA!BP168</f>
        <v>0</v>
      </c>
      <c r="BQ168">
        <f>[5]DATA!BQ168</f>
        <v>0</v>
      </c>
      <c r="BR168">
        <f>[5]DATA!BR168</f>
        <v>0</v>
      </c>
      <c r="BS168">
        <f>[5]DATA!BS168</f>
        <v>0</v>
      </c>
      <c r="BT168">
        <f>[5]DATA!BT168</f>
        <v>0</v>
      </c>
      <c r="BU168">
        <f>[5]DATA!BU168</f>
        <v>0</v>
      </c>
      <c r="BV168">
        <f>[5]DATA!BV168</f>
        <v>0</v>
      </c>
      <c r="BW168">
        <f>[5]DATA!BW168</f>
        <v>0</v>
      </c>
      <c r="BX168">
        <f>[5]DATA!BX168</f>
        <v>0</v>
      </c>
    </row>
    <row r="169" spans="1:76">
      <c r="A169" s="287" t="s">
        <v>1000</v>
      </c>
      <c r="B169">
        <f>[5]DATA!B169</f>
        <v>42195</v>
      </c>
      <c r="C169">
        <f>[5]DATA!C169</f>
        <v>39409</v>
      </c>
      <c r="D169">
        <f>[5]DATA!D169</f>
        <v>36741</v>
      </c>
      <c r="E169">
        <f>[5]DATA!E169</f>
        <v>37639</v>
      </c>
      <c r="F169">
        <f>[5]DATA!F169</f>
        <v>43939</v>
      </c>
      <c r="G169">
        <f>[5]DATA!G169</f>
        <v>52082</v>
      </c>
      <c r="H169">
        <f>[5]DATA!H169</f>
        <v>53179</v>
      </c>
      <c r="I169">
        <f>[5]DATA!I169</f>
        <v>34378</v>
      </c>
      <c r="J169">
        <f>[5]DATA!J169</f>
        <v>33780</v>
      </c>
      <c r="K169">
        <f>[5]DATA!K169</f>
        <v>47144</v>
      </c>
      <c r="L169">
        <f>[5]DATA!L169</f>
        <v>45242</v>
      </c>
      <c r="M169">
        <f>[5]DATA!M169</f>
        <v>36702</v>
      </c>
      <c r="N169">
        <f>[5]DATA!N169</f>
        <v>36528</v>
      </c>
      <c r="O169">
        <f>[5]DATA!O169</f>
        <v>40651</v>
      </c>
      <c r="P169">
        <f>[5]DATA!P169</f>
        <v>51337</v>
      </c>
      <c r="Q169">
        <f>[5]DATA!Q169</f>
        <v>58239</v>
      </c>
      <c r="R169">
        <f>[5]DATA!R169</f>
        <v>48241</v>
      </c>
      <c r="S169">
        <f>[5]DATA!S169</f>
        <v>48649</v>
      </c>
      <c r="T169">
        <f>[5]DATA!T169</f>
        <v>43069</v>
      </c>
      <c r="U169">
        <f>[5]DATA!U169</f>
        <v>46026</v>
      </c>
      <c r="V169" s="288">
        <f>[5]DATA!V169</f>
        <v>47701</v>
      </c>
      <c r="W169" s="288">
        <f>[5]DATA!W169</f>
        <v>47731</v>
      </c>
      <c r="X169" s="288">
        <f>[5]DATA!X169</f>
        <v>52246</v>
      </c>
      <c r="Y169" s="288">
        <f>[5]DATA!Y169</f>
        <v>50118</v>
      </c>
      <c r="Z169" s="288">
        <f>[5]DATA!Z169</f>
        <v>52497</v>
      </c>
      <c r="AA169" s="288">
        <f>[5]DATA!AA169</f>
        <v>55489</v>
      </c>
      <c r="AB169" s="288">
        <f>[5]DATA!AB169</f>
        <v>49945</v>
      </c>
      <c r="AC169" s="288">
        <f>[5]DATA!AC169</f>
        <v>50888</v>
      </c>
      <c r="AD169" s="288">
        <f>[5]DATA!AD169</f>
        <v>49565</v>
      </c>
      <c r="AE169" s="288">
        <f>[5]DATA!AE169</f>
        <v>50981</v>
      </c>
      <c r="AF169" s="288">
        <f>[5]DATA!AF169</f>
        <v>54238</v>
      </c>
      <c r="AG169" s="288">
        <f>[5]DATA!AG169</f>
        <v>55692</v>
      </c>
      <c r="AH169">
        <f>[5]DATA!AH169</f>
        <v>58658</v>
      </c>
      <c r="AI169">
        <f>[5]DATA!AI169</f>
        <v>60953</v>
      </c>
      <c r="AJ169">
        <f>[5]DATA!AJ169</f>
        <v>57719</v>
      </c>
      <c r="AK169">
        <f>[5]DATA!AK169</f>
        <v>59935</v>
      </c>
      <c r="AL169">
        <f>[5]DATA!AL169</f>
        <v>58539</v>
      </c>
      <c r="AM169">
        <f>[5]DATA!AM169</f>
        <v>60491</v>
      </c>
      <c r="AN169">
        <f>[5]DATA!AN169</f>
        <v>62563</v>
      </c>
      <c r="AO169">
        <f>[5]DATA!AO169</f>
        <v>66175</v>
      </c>
      <c r="AP169">
        <f>[5]DATA!AP169</f>
        <v>65979</v>
      </c>
      <c r="AQ169">
        <f>[5]DATA!AQ169</f>
        <v>66018</v>
      </c>
      <c r="AR169">
        <f>[5]DATA!AR169</f>
        <v>66627</v>
      </c>
      <c r="AS169">
        <f>[5]DATA!AS169</f>
        <v>61477</v>
      </c>
      <c r="AT169">
        <f>[5]DATA!AT169</f>
        <v>59429</v>
      </c>
      <c r="AU169">
        <f>[5]DATA!AU169</f>
        <v>58806</v>
      </c>
      <c r="AV169">
        <f>[5]DATA!AV169</f>
        <v>60729</v>
      </c>
      <c r="AW169">
        <f>[5]DATA!AW169</f>
        <v>60148</v>
      </c>
      <c r="AX169">
        <f>[5]DATA!AX169</f>
        <v>56364</v>
      </c>
      <c r="AY169">
        <f>[5]DATA!AY169</f>
        <v>57095</v>
      </c>
      <c r="AZ169">
        <f>[5]DATA!AZ169</f>
        <v>60159</v>
      </c>
      <c r="BA169">
        <f>[5]DATA!BA169</f>
        <v>62987</v>
      </c>
      <c r="BB169">
        <f>[5]DATA!BB169</f>
        <v>62016</v>
      </c>
      <c r="BC169">
        <f>[5]DATA!BC169</f>
        <v>65089</v>
      </c>
      <c r="BD169">
        <f>[5]DATA!BD169</f>
        <v>65189</v>
      </c>
      <c r="BE169">
        <f>[5]DATA!BE169</f>
        <v>63251</v>
      </c>
      <c r="BF169">
        <f>[5]DATA!BF169</f>
        <v>62808</v>
      </c>
      <c r="BG169">
        <f>[5]DATA!BG169</f>
        <v>62729</v>
      </c>
      <c r="BH169">
        <f>[5]DATA!BH169</f>
        <v>61996</v>
      </c>
      <c r="BI169">
        <f>[5]DATA!BI169</f>
        <v>63228</v>
      </c>
      <c r="BJ169">
        <f>[5]DATA!BJ169</f>
        <v>63097</v>
      </c>
      <c r="BK169">
        <f>[5]DATA!BK169</f>
        <v>62560</v>
      </c>
      <c r="BL169">
        <f>[5]DATA!BL169</f>
        <v>0</v>
      </c>
      <c r="BM169">
        <f>[5]DATA!BM169</f>
        <v>0</v>
      </c>
      <c r="BN169">
        <f>[5]DATA!BN169</f>
        <v>0</v>
      </c>
      <c r="BO169">
        <f>[5]DATA!BO169</f>
        <v>0</v>
      </c>
      <c r="BP169">
        <f>[5]DATA!BP169</f>
        <v>0</v>
      </c>
      <c r="BQ169">
        <f>[5]DATA!BQ169</f>
        <v>0</v>
      </c>
      <c r="BR169">
        <f>[5]DATA!BR169</f>
        <v>0</v>
      </c>
      <c r="BS169">
        <f>[5]DATA!BS169</f>
        <v>0</v>
      </c>
      <c r="BT169">
        <f>[5]DATA!BT169</f>
        <v>0</v>
      </c>
      <c r="BU169">
        <f>[5]DATA!BU169</f>
        <v>0</v>
      </c>
      <c r="BV169">
        <f>[5]DATA!BV169</f>
        <v>0</v>
      </c>
      <c r="BW169">
        <f>[5]DATA!BW169</f>
        <v>0</v>
      </c>
      <c r="BX169">
        <f>[5]DATA!BX169</f>
        <v>0</v>
      </c>
    </row>
    <row r="170" spans="1:76">
      <c r="A170" s="287" t="s">
        <v>1001</v>
      </c>
      <c r="B170">
        <f>[5]DATA!B170</f>
        <v>42195</v>
      </c>
      <c r="C170">
        <f>[5]DATA!C170</f>
        <v>43163</v>
      </c>
      <c r="D170">
        <f>[5]DATA!D170</f>
        <v>43694</v>
      </c>
      <c r="E170">
        <f>[5]DATA!E170</f>
        <v>33146</v>
      </c>
      <c r="F170">
        <f>[5]DATA!F170</f>
        <v>30813</v>
      </c>
      <c r="G170">
        <f>[5]DATA!G170</f>
        <v>36727</v>
      </c>
      <c r="H170">
        <f>[5]DATA!H170</f>
        <v>44850</v>
      </c>
      <c r="I170">
        <f>[5]DATA!I170</f>
        <v>53161</v>
      </c>
      <c r="J170">
        <f>[5]DATA!J170</f>
        <v>35673</v>
      </c>
      <c r="K170">
        <f>[5]DATA!K170</f>
        <v>36496</v>
      </c>
      <c r="L170">
        <f>[5]DATA!L170</f>
        <v>47680</v>
      </c>
      <c r="M170">
        <f>[5]DATA!M170</f>
        <v>46540</v>
      </c>
      <c r="N170">
        <f>[5]DATA!N170</f>
        <v>41640</v>
      </c>
      <c r="O170">
        <f>[5]DATA!O170</f>
        <v>43733</v>
      </c>
      <c r="P170">
        <f>[5]DATA!P170</f>
        <v>45182</v>
      </c>
      <c r="Q170">
        <f>[5]DATA!Q170</f>
        <v>50425</v>
      </c>
      <c r="R170">
        <f>[5]DATA!R170</f>
        <v>49424</v>
      </c>
      <c r="S170">
        <f>[5]DATA!S170</f>
        <v>43439</v>
      </c>
      <c r="T170">
        <f>[5]DATA!T170</f>
        <v>45254</v>
      </c>
      <c r="U170">
        <f>[5]DATA!U170</f>
        <v>47461</v>
      </c>
      <c r="V170" s="288">
        <f>[5]DATA!V170</f>
        <v>48561</v>
      </c>
      <c r="W170" s="288">
        <f>[5]DATA!W170</f>
        <v>48223</v>
      </c>
      <c r="X170" s="288">
        <f>[5]DATA!X170</f>
        <v>43722</v>
      </c>
      <c r="Y170" s="288">
        <f>[5]DATA!Y170</f>
        <v>40338</v>
      </c>
      <c r="Z170" s="288">
        <f>[5]DATA!Z170</f>
        <v>41599</v>
      </c>
      <c r="AA170" s="288">
        <f>[5]DATA!AA170</f>
        <v>43662</v>
      </c>
      <c r="AB170" s="288">
        <f>[5]DATA!AB170</f>
        <v>53415</v>
      </c>
      <c r="AC170" s="288">
        <f>[5]DATA!AC170</f>
        <v>58202</v>
      </c>
      <c r="AD170" s="288">
        <f>[5]DATA!AD170</f>
        <v>57818</v>
      </c>
      <c r="AE170" s="288">
        <f>[5]DATA!AE170</f>
        <v>59166</v>
      </c>
      <c r="AF170" s="288">
        <f>[5]DATA!AF170</f>
        <v>57073</v>
      </c>
      <c r="AG170" s="288">
        <f>[5]DATA!AG170</f>
        <v>55364</v>
      </c>
      <c r="AH170">
        <f>[5]DATA!AH170</f>
        <v>47762</v>
      </c>
      <c r="AI170">
        <f>[5]DATA!AI170</f>
        <v>42354</v>
      </c>
      <c r="AJ170">
        <f>[5]DATA!AJ170</f>
        <v>47842</v>
      </c>
      <c r="AK170">
        <f>[5]DATA!AK170</f>
        <v>46373</v>
      </c>
      <c r="AL170">
        <f>[5]DATA!AL170</f>
        <v>47346</v>
      </c>
      <c r="AM170">
        <f>[5]DATA!AM170</f>
        <v>47981</v>
      </c>
      <c r="AN170">
        <f>[5]DATA!AN170</f>
        <v>48621</v>
      </c>
      <c r="AO170">
        <f>[5]DATA!AO170</f>
        <v>45400</v>
      </c>
      <c r="AP170">
        <f>[5]DATA!AP170</f>
        <v>46715</v>
      </c>
      <c r="AQ170">
        <f>[5]DATA!AQ170</f>
        <v>49116</v>
      </c>
      <c r="AR170">
        <f>[5]DATA!AR170</f>
        <v>51274</v>
      </c>
      <c r="AS170">
        <f>[5]DATA!AS170</f>
        <v>56685</v>
      </c>
      <c r="AT170">
        <f>[5]DATA!AT170</f>
        <v>58453</v>
      </c>
      <c r="AU170">
        <f>[5]DATA!AU170</f>
        <v>58775</v>
      </c>
      <c r="AV170">
        <f>[5]DATA!AV170</f>
        <v>55490</v>
      </c>
      <c r="AW170">
        <f>[5]DATA!AW170</f>
        <v>57870</v>
      </c>
      <c r="AX170">
        <f>[5]DATA!AX170</f>
        <v>65067</v>
      </c>
      <c r="AY170">
        <f>[5]DATA!AY170</f>
        <v>60704</v>
      </c>
      <c r="AZ170">
        <f>[5]DATA!AZ170</f>
        <v>57759</v>
      </c>
      <c r="BA170">
        <f>[5]DATA!BA170</f>
        <v>54749</v>
      </c>
      <c r="BB170">
        <f>[5]DATA!BB170</f>
        <v>53905</v>
      </c>
      <c r="BC170">
        <f>[5]DATA!BC170</f>
        <v>55351</v>
      </c>
      <c r="BD170">
        <f>[5]DATA!BD170</f>
        <v>56782</v>
      </c>
      <c r="BE170">
        <f>[5]DATA!BE170</f>
        <v>60518</v>
      </c>
      <c r="BF170">
        <f>[5]DATA!BF170</f>
        <v>62018</v>
      </c>
      <c r="BG170">
        <f>[5]DATA!BG170</f>
        <v>62721</v>
      </c>
      <c r="BH170">
        <f>[5]DATA!BH170</f>
        <v>61996</v>
      </c>
      <c r="BI170">
        <f>[5]DATA!BI170</f>
        <v>63228</v>
      </c>
      <c r="BJ170">
        <f>[5]DATA!BJ170</f>
        <v>63097</v>
      </c>
      <c r="BK170">
        <f>[5]DATA!BK170</f>
        <v>58858</v>
      </c>
      <c r="BL170">
        <f>[5]DATA!BL170</f>
        <v>0</v>
      </c>
      <c r="BM170">
        <f>[5]DATA!BM170</f>
        <v>0</v>
      </c>
      <c r="BN170">
        <f>[5]DATA!BN170</f>
        <v>0</v>
      </c>
      <c r="BO170">
        <f>[5]DATA!BO170</f>
        <v>0</v>
      </c>
      <c r="BP170">
        <f>[5]DATA!BP170</f>
        <v>0</v>
      </c>
      <c r="BQ170">
        <f>[5]DATA!BQ170</f>
        <v>0</v>
      </c>
      <c r="BR170">
        <f>[5]DATA!BR170</f>
        <v>0</v>
      </c>
      <c r="BS170">
        <f>[5]DATA!BS170</f>
        <v>0</v>
      </c>
      <c r="BT170">
        <f>[5]DATA!BT170</f>
        <v>0</v>
      </c>
      <c r="BU170">
        <f>[5]DATA!BU170</f>
        <v>0</v>
      </c>
      <c r="BV170">
        <f>[5]DATA!BV170</f>
        <v>0</v>
      </c>
      <c r="BW170">
        <f>[5]DATA!BW170</f>
        <v>0</v>
      </c>
      <c r="BX170">
        <f>[5]DATA!BX170</f>
        <v>0</v>
      </c>
    </row>
    <row r="171" spans="1:76">
      <c r="A171" s="287" t="s">
        <v>1002</v>
      </c>
      <c r="B171">
        <f>[5]DATA!B171</f>
        <v>42195</v>
      </c>
      <c r="C171">
        <f>[5]DATA!C171</f>
        <v>39409</v>
      </c>
      <c r="D171">
        <f>[5]DATA!D171</f>
        <v>40325</v>
      </c>
      <c r="E171">
        <f>[5]DATA!E171</f>
        <v>41966</v>
      </c>
      <c r="F171">
        <f>[5]DATA!F171</f>
        <v>40421</v>
      </c>
      <c r="G171">
        <f>[5]DATA!G171</f>
        <v>36055</v>
      </c>
      <c r="H171">
        <f>[5]DATA!H171</f>
        <v>42143</v>
      </c>
      <c r="I171">
        <f>[5]DATA!I171</f>
        <v>40984</v>
      </c>
      <c r="J171">
        <f>[5]DATA!J171</f>
        <v>42945</v>
      </c>
      <c r="K171">
        <f>[5]DATA!K171</f>
        <v>34729</v>
      </c>
      <c r="L171">
        <f>[5]DATA!L171</f>
        <v>38325</v>
      </c>
      <c r="M171">
        <f>[5]DATA!M171</f>
        <v>50518</v>
      </c>
      <c r="N171">
        <f>[5]DATA!N171</f>
        <v>49801</v>
      </c>
      <c r="O171">
        <f>[5]DATA!O171</f>
        <v>38572</v>
      </c>
      <c r="P171">
        <f>[5]DATA!P171</f>
        <v>39024</v>
      </c>
      <c r="Q171">
        <f>[5]DATA!Q171</f>
        <v>46248</v>
      </c>
      <c r="R171">
        <f>[5]DATA!R171</f>
        <v>58906</v>
      </c>
      <c r="S171">
        <f>[5]DATA!S171</f>
        <v>54884</v>
      </c>
      <c r="T171">
        <f>[5]DATA!T171</f>
        <v>49154</v>
      </c>
      <c r="U171">
        <f>[5]DATA!U171</f>
        <v>47588</v>
      </c>
      <c r="V171" s="288">
        <f>[5]DATA!V171</f>
        <v>46313</v>
      </c>
      <c r="W171" s="288">
        <f>[5]DATA!W171</f>
        <v>46051</v>
      </c>
      <c r="X171" s="288">
        <f>[5]DATA!X171</f>
        <v>46604</v>
      </c>
      <c r="Y171" s="288">
        <f>[5]DATA!Y171</f>
        <v>49611</v>
      </c>
      <c r="Z171" s="288">
        <f>[5]DATA!Z171</f>
        <v>52363</v>
      </c>
      <c r="AA171" s="288">
        <f>[5]DATA!AA171</f>
        <v>48496</v>
      </c>
      <c r="AB171" s="288">
        <f>[5]DATA!AB171</f>
        <v>48652</v>
      </c>
      <c r="AC171" s="288">
        <f>[5]DATA!AC171</f>
        <v>45928</v>
      </c>
      <c r="AD171" s="288">
        <f>[5]DATA!AD171</f>
        <v>49993</v>
      </c>
      <c r="AE171" s="288">
        <f>[5]DATA!AE171</f>
        <v>46572</v>
      </c>
      <c r="AF171" s="288">
        <f>[5]DATA!AF171</f>
        <v>48319</v>
      </c>
      <c r="AG171" s="288">
        <f>[5]DATA!AG171</f>
        <v>48024</v>
      </c>
      <c r="AH171">
        <f>[5]DATA!AH171</f>
        <v>58352</v>
      </c>
      <c r="AI171">
        <f>[5]DATA!AI171</f>
        <v>62478</v>
      </c>
      <c r="AJ171">
        <f>[5]DATA!AJ171</f>
        <v>58277</v>
      </c>
      <c r="AK171">
        <f>[5]DATA!AK171</f>
        <v>60248</v>
      </c>
      <c r="AL171">
        <f>[5]DATA!AL171</f>
        <v>60397</v>
      </c>
      <c r="AM171">
        <f>[5]DATA!AM171</f>
        <v>62033</v>
      </c>
      <c r="AN171">
        <f>[5]DATA!AN171</f>
        <v>63767</v>
      </c>
      <c r="AO171">
        <f>[5]DATA!AO171</f>
        <v>67162</v>
      </c>
      <c r="AP171">
        <f>[5]DATA!AP171</f>
        <v>66746</v>
      </c>
      <c r="AQ171">
        <f>[5]DATA!AQ171</f>
        <v>66619</v>
      </c>
      <c r="AR171">
        <f>[5]DATA!AR171</f>
        <v>67104</v>
      </c>
      <c r="AS171">
        <f>[5]DATA!AS171</f>
        <v>61836</v>
      </c>
      <c r="AT171">
        <f>[5]DATA!AT171</f>
        <v>59711</v>
      </c>
      <c r="AU171">
        <f>[5]DATA!AU171</f>
        <v>59033</v>
      </c>
      <c r="AV171">
        <f>[5]DATA!AV171</f>
        <v>60918</v>
      </c>
      <c r="AW171">
        <f>[5]DATA!AW171</f>
        <v>60300</v>
      </c>
      <c r="AX171">
        <f>[5]DATA!AX171</f>
        <v>56478</v>
      </c>
      <c r="AY171">
        <f>[5]DATA!AY171</f>
        <v>57192</v>
      </c>
      <c r="AZ171">
        <f>[5]DATA!AZ171</f>
        <v>60243</v>
      </c>
      <c r="BA171">
        <f>[5]DATA!BA171</f>
        <v>63055</v>
      </c>
      <c r="BB171">
        <f>[5]DATA!BB171</f>
        <v>62071</v>
      </c>
      <c r="BC171">
        <f>[5]DATA!BC171</f>
        <v>65133</v>
      </c>
      <c r="BD171">
        <f>[5]DATA!BD171</f>
        <v>65223</v>
      </c>
      <c r="BE171">
        <f>[5]DATA!BE171</f>
        <v>63277</v>
      </c>
      <c r="BF171">
        <f>[5]DATA!BF171</f>
        <v>62828</v>
      </c>
      <c r="BG171">
        <f>[5]DATA!BG171</f>
        <v>62729</v>
      </c>
      <c r="BH171">
        <f>[5]DATA!BH171</f>
        <v>61996</v>
      </c>
      <c r="BI171">
        <f>[5]DATA!BI171</f>
        <v>63228</v>
      </c>
      <c r="BJ171">
        <f>[5]DATA!BJ171</f>
        <v>63097</v>
      </c>
      <c r="BK171">
        <f>[5]DATA!BK171</f>
        <v>68826</v>
      </c>
      <c r="BL171">
        <f>[5]DATA!BL171</f>
        <v>0</v>
      </c>
      <c r="BM171">
        <f>[5]DATA!BM171</f>
        <v>0</v>
      </c>
      <c r="BN171">
        <f>[5]DATA!BN171</f>
        <v>0</v>
      </c>
      <c r="BO171">
        <f>[5]DATA!BO171</f>
        <v>0</v>
      </c>
      <c r="BP171">
        <f>[5]DATA!BP171</f>
        <v>0</v>
      </c>
      <c r="BQ171">
        <f>[5]DATA!BQ171</f>
        <v>0</v>
      </c>
      <c r="BR171">
        <f>[5]DATA!BR171</f>
        <v>0</v>
      </c>
      <c r="BS171">
        <f>[5]DATA!BS171</f>
        <v>0</v>
      </c>
      <c r="BT171">
        <f>[5]DATA!BT171</f>
        <v>0</v>
      </c>
      <c r="BU171">
        <f>[5]DATA!BU171</f>
        <v>0</v>
      </c>
      <c r="BV171">
        <f>[5]DATA!BV171</f>
        <v>0</v>
      </c>
      <c r="BW171">
        <f>[5]DATA!BW171</f>
        <v>0</v>
      </c>
      <c r="BX171">
        <f>[5]DATA!BX171</f>
        <v>0</v>
      </c>
    </row>
    <row r="172" spans="1:76">
      <c r="A172" s="287" t="s">
        <v>1003</v>
      </c>
      <c r="B172">
        <f>[5]DATA!B172</f>
        <v>0</v>
      </c>
      <c r="C172">
        <f>[5]DATA!C172</f>
        <v>0</v>
      </c>
      <c r="D172">
        <f>[5]DATA!D172</f>
        <v>0</v>
      </c>
      <c r="E172">
        <f>[5]DATA!E172</f>
        <v>0</v>
      </c>
      <c r="F172">
        <f>[5]DATA!F172</f>
        <v>0</v>
      </c>
      <c r="G172">
        <f>[5]DATA!G172</f>
        <v>0</v>
      </c>
      <c r="H172">
        <f>[5]DATA!H172</f>
        <v>0</v>
      </c>
      <c r="I172">
        <f>[5]DATA!I172</f>
        <v>0</v>
      </c>
      <c r="J172">
        <f>[5]DATA!J172</f>
        <v>0</v>
      </c>
      <c r="K172">
        <f>[5]DATA!K172</f>
        <v>0</v>
      </c>
      <c r="L172">
        <f>[5]DATA!L172</f>
        <v>0</v>
      </c>
      <c r="M172">
        <f>[5]DATA!M172</f>
        <v>0</v>
      </c>
      <c r="N172">
        <f>[5]DATA!N172</f>
        <v>0</v>
      </c>
      <c r="O172">
        <f>[5]DATA!O172</f>
        <v>0</v>
      </c>
      <c r="P172">
        <f>[5]DATA!P172</f>
        <v>0</v>
      </c>
      <c r="Q172">
        <f>[5]DATA!Q172</f>
        <v>0</v>
      </c>
      <c r="R172">
        <f>[5]DATA!R172</f>
        <v>0</v>
      </c>
      <c r="S172">
        <f>[5]DATA!S172</f>
        <v>0</v>
      </c>
      <c r="T172">
        <f>[5]DATA!T172</f>
        <v>0</v>
      </c>
      <c r="U172">
        <f>[5]DATA!U172</f>
        <v>0</v>
      </c>
      <c r="V172" s="288">
        <f>[5]DATA!V172</f>
        <v>0</v>
      </c>
      <c r="W172" s="288">
        <f>[5]DATA!W172</f>
        <v>0</v>
      </c>
      <c r="X172" s="288">
        <f>[5]DATA!X172</f>
        <v>0</v>
      </c>
      <c r="Y172" s="288">
        <f>[5]DATA!Y172</f>
        <v>0</v>
      </c>
      <c r="Z172" s="288">
        <f>[5]DATA!Z172</f>
        <v>0</v>
      </c>
      <c r="AA172" s="288">
        <f>[5]DATA!AA172</f>
        <v>0</v>
      </c>
      <c r="AB172" s="288">
        <f>[5]DATA!AB172</f>
        <v>0</v>
      </c>
      <c r="AC172" s="288">
        <f>[5]DATA!AC172</f>
        <v>0</v>
      </c>
      <c r="AD172" s="288">
        <f>[5]DATA!AD172</f>
        <v>0</v>
      </c>
      <c r="AE172" s="288">
        <f>[5]DATA!AE172</f>
        <v>0</v>
      </c>
      <c r="AF172" s="288">
        <f>[5]DATA!AF172</f>
        <v>0</v>
      </c>
      <c r="AG172" s="288">
        <f>[5]DATA!AG172</f>
        <v>0</v>
      </c>
      <c r="AH172">
        <f>[5]DATA!AH172</f>
        <v>0</v>
      </c>
      <c r="AI172">
        <f>[5]DATA!AI172</f>
        <v>0</v>
      </c>
      <c r="AJ172">
        <f>[5]DATA!AJ172</f>
        <v>0</v>
      </c>
      <c r="AK172">
        <f>[5]DATA!AK172</f>
        <v>0</v>
      </c>
      <c r="AL172">
        <f>[5]DATA!AL172</f>
        <v>0</v>
      </c>
      <c r="AM172">
        <f>[5]DATA!AM172</f>
        <v>0</v>
      </c>
      <c r="AN172">
        <f>[5]DATA!AN172</f>
        <v>0</v>
      </c>
      <c r="AO172">
        <f>[5]DATA!AO172</f>
        <v>0</v>
      </c>
      <c r="AP172">
        <f>[5]DATA!AP172</f>
        <v>0</v>
      </c>
      <c r="AQ172">
        <f>[5]DATA!AQ172</f>
        <v>0</v>
      </c>
      <c r="AR172">
        <f>[5]DATA!AR172</f>
        <v>0</v>
      </c>
      <c r="AS172">
        <f>[5]DATA!AS172</f>
        <v>0</v>
      </c>
      <c r="AT172">
        <f>[5]DATA!AT172</f>
        <v>0</v>
      </c>
      <c r="AU172">
        <f>[5]DATA!AU172</f>
        <v>0</v>
      </c>
      <c r="AV172">
        <f>[5]DATA!AV172</f>
        <v>0</v>
      </c>
      <c r="AW172">
        <f>[5]DATA!AW172</f>
        <v>0</v>
      </c>
      <c r="AX172">
        <f>[5]DATA!AX172</f>
        <v>0</v>
      </c>
      <c r="AY172">
        <f>[5]DATA!AY172</f>
        <v>0</v>
      </c>
      <c r="AZ172">
        <f>[5]DATA!AZ172</f>
        <v>0</v>
      </c>
      <c r="BA172">
        <f>[5]DATA!BA172</f>
        <v>0</v>
      </c>
      <c r="BB172">
        <f>[5]DATA!BB172</f>
        <v>0</v>
      </c>
      <c r="BC172">
        <f>[5]DATA!BC172</f>
        <v>0</v>
      </c>
      <c r="BD172">
        <f>[5]DATA!BD172</f>
        <v>0</v>
      </c>
      <c r="BE172">
        <f>[5]DATA!BE172</f>
        <v>0</v>
      </c>
      <c r="BF172">
        <f>[5]DATA!BF172</f>
        <v>0</v>
      </c>
      <c r="BG172">
        <f>[5]DATA!BG172</f>
        <v>0</v>
      </c>
      <c r="BH172">
        <f>[5]DATA!BH172</f>
        <v>0</v>
      </c>
      <c r="BI172">
        <f>[5]DATA!BI172</f>
        <v>0</v>
      </c>
      <c r="BJ172">
        <f>[5]DATA!BJ172</f>
        <v>0</v>
      </c>
      <c r="BK172">
        <f>[5]DATA!BK172</f>
        <v>0</v>
      </c>
      <c r="BL172">
        <f>[5]DATA!BL172</f>
        <v>0</v>
      </c>
      <c r="BM172">
        <f>[5]DATA!BM172</f>
        <v>0</v>
      </c>
      <c r="BN172">
        <f>[5]DATA!BN172</f>
        <v>0</v>
      </c>
      <c r="BO172">
        <f>[5]DATA!BO172</f>
        <v>0</v>
      </c>
      <c r="BP172">
        <f>[5]DATA!BP172</f>
        <v>0</v>
      </c>
      <c r="BQ172">
        <f>[5]DATA!BQ172</f>
        <v>0</v>
      </c>
      <c r="BR172">
        <f>[5]DATA!BR172</f>
        <v>0</v>
      </c>
      <c r="BS172">
        <f>[5]DATA!BS172</f>
        <v>0</v>
      </c>
      <c r="BT172">
        <f>[5]DATA!BT172</f>
        <v>0</v>
      </c>
      <c r="BU172">
        <f>[5]DATA!BU172</f>
        <v>0</v>
      </c>
      <c r="BV172">
        <f>[5]DATA!BV172</f>
        <v>0</v>
      </c>
      <c r="BW172">
        <f>[5]DATA!BW172</f>
        <v>0</v>
      </c>
      <c r="BX172">
        <f>[5]DATA!BX172</f>
        <v>0</v>
      </c>
    </row>
    <row r="173" spans="1:76">
      <c r="A173" s="287" t="s">
        <v>1004</v>
      </c>
      <c r="B173">
        <f>[5]DATA!B173</f>
        <v>0</v>
      </c>
      <c r="C173">
        <f>[5]DATA!C173</f>
        <v>0</v>
      </c>
      <c r="D173">
        <f>[5]DATA!D173</f>
        <v>0</v>
      </c>
      <c r="E173">
        <f>[5]DATA!E173</f>
        <v>0</v>
      </c>
      <c r="F173">
        <f>[5]DATA!F173</f>
        <v>0</v>
      </c>
      <c r="G173">
        <f>[5]DATA!G173</f>
        <v>0</v>
      </c>
      <c r="H173">
        <f>[5]DATA!H173</f>
        <v>0</v>
      </c>
      <c r="I173">
        <f>[5]DATA!I173</f>
        <v>0</v>
      </c>
      <c r="J173">
        <f>[5]DATA!J173</f>
        <v>0</v>
      </c>
      <c r="K173">
        <f>[5]DATA!K173</f>
        <v>0</v>
      </c>
      <c r="L173">
        <f>[5]DATA!L173</f>
        <v>0</v>
      </c>
      <c r="M173">
        <f>[5]DATA!M173</f>
        <v>0</v>
      </c>
      <c r="N173">
        <f>[5]DATA!N173</f>
        <v>0</v>
      </c>
      <c r="O173">
        <f>[5]DATA!O173</f>
        <v>0</v>
      </c>
      <c r="P173">
        <f>[5]DATA!P173</f>
        <v>0</v>
      </c>
      <c r="Q173">
        <f>[5]DATA!Q173</f>
        <v>0</v>
      </c>
      <c r="R173">
        <f>[5]DATA!R173</f>
        <v>0</v>
      </c>
      <c r="S173">
        <f>[5]DATA!S173</f>
        <v>0</v>
      </c>
      <c r="T173">
        <f>[5]DATA!T173</f>
        <v>0</v>
      </c>
      <c r="U173">
        <f>[5]DATA!U173</f>
        <v>0</v>
      </c>
      <c r="V173" s="288">
        <f>[5]DATA!V173</f>
        <v>0</v>
      </c>
      <c r="W173" s="288">
        <f>[5]DATA!W173</f>
        <v>0</v>
      </c>
      <c r="X173" s="288">
        <f>[5]DATA!X173</f>
        <v>0</v>
      </c>
      <c r="Y173" s="288">
        <f>[5]DATA!Y173</f>
        <v>0</v>
      </c>
      <c r="Z173" s="288">
        <f>[5]DATA!Z173</f>
        <v>0</v>
      </c>
      <c r="AA173" s="288">
        <f>[5]DATA!AA173</f>
        <v>0</v>
      </c>
      <c r="AB173" s="288">
        <f>[5]DATA!AB173</f>
        <v>0</v>
      </c>
      <c r="AC173" s="288">
        <f>[5]DATA!AC173</f>
        <v>0</v>
      </c>
      <c r="AD173" s="288">
        <f>[5]DATA!AD173</f>
        <v>0</v>
      </c>
      <c r="AE173" s="288">
        <f>[5]DATA!AE173</f>
        <v>0</v>
      </c>
      <c r="AF173" s="288">
        <f>[5]DATA!AF173</f>
        <v>0</v>
      </c>
      <c r="AG173" s="288">
        <f>[5]DATA!AG173</f>
        <v>0</v>
      </c>
      <c r="AH173">
        <f>[5]DATA!AH173</f>
        <v>0</v>
      </c>
      <c r="AI173">
        <f>[5]DATA!AI173</f>
        <v>0</v>
      </c>
      <c r="AJ173">
        <f>[5]DATA!AJ173</f>
        <v>0</v>
      </c>
      <c r="AK173">
        <f>[5]DATA!AK173</f>
        <v>0</v>
      </c>
      <c r="AL173">
        <f>[5]DATA!AL173</f>
        <v>0</v>
      </c>
      <c r="AM173">
        <f>[5]DATA!AM173</f>
        <v>0</v>
      </c>
      <c r="AN173">
        <f>[5]DATA!AN173</f>
        <v>0</v>
      </c>
      <c r="AO173">
        <f>[5]DATA!AO173</f>
        <v>0</v>
      </c>
      <c r="AP173">
        <f>[5]DATA!AP173</f>
        <v>0</v>
      </c>
      <c r="AQ173">
        <f>[5]DATA!AQ173</f>
        <v>0</v>
      </c>
      <c r="AR173">
        <f>[5]DATA!AR173</f>
        <v>0</v>
      </c>
      <c r="AS173">
        <f>[5]DATA!AS173</f>
        <v>0</v>
      </c>
      <c r="AT173">
        <f>[5]DATA!AT173</f>
        <v>0</v>
      </c>
      <c r="AU173">
        <f>[5]DATA!AU173</f>
        <v>0</v>
      </c>
      <c r="AV173">
        <f>[5]DATA!AV173</f>
        <v>0</v>
      </c>
      <c r="AW173">
        <f>[5]DATA!AW173</f>
        <v>0</v>
      </c>
      <c r="AX173">
        <f>[5]DATA!AX173</f>
        <v>0</v>
      </c>
      <c r="AY173">
        <f>[5]DATA!AY173</f>
        <v>0</v>
      </c>
      <c r="AZ173">
        <f>[5]DATA!AZ173</f>
        <v>0</v>
      </c>
      <c r="BA173">
        <f>[5]DATA!BA173</f>
        <v>0</v>
      </c>
      <c r="BB173">
        <f>[5]DATA!BB173</f>
        <v>0</v>
      </c>
      <c r="BC173">
        <f>[5]DATA!BC173</f>
        <v>0</v>
      </c>
      <c r="BD173">
        <f>[5]DATA!BD173</f>
        <v>0</v>
      </c>
      <c r="BE173">
        <f>[5]DATA!BE173</f>
        <v>0</v>
      </c>
      <c r="BF173">
        <f>[5]DATA!BF173</f>
        <v>0</v>
      </c>
      <c r="BG173">
        <f>[5]DATA!BG173</f>
        <v>0</v>
      </c>
      <c r="BH173">
        <f>[5]DATA!BH173</f>
        <v>0</v>
      </c>
      <c r="BI173">
        <f>[5]DATA!BI173</f>
        <v>0</v>
      </c>
      <c r="BJ173">
        <f>[5]DATA!BJ173</f>
        <v>0</v>
      </c>
      <c r="BK173">
        <f>[5]DATA!BK173</f>
        <v>0</v>
      </c>
      <c r="BL173">
        <f>[5]DATA!BL173</f>
        <v>0</v>
      </c>
      <c r="BM173">
        <f>[5]DATA!BM173</f>
        <v>0</v>
      </c>
      <c r="BN173">
        <f>[5]DATA!BN173</f>
        <v>0</v>
      </c>
      <c r="BO173">
        <f>[5]DATA!BO173</f>
        <v>0</v>
      </c>
      <c r="BP173">
        <f>[5]DATA!BP173</f>
        <v>0</v>
      </c>
      <c r="BQ173">
        <f>[5]DATA!BQ173</f>
        <v>0</v>
      </c>
      <c r="BR173">
        <f>[5]DATA!BR173</f>
        <v>0</v>
      </c>
      <c r="BS173">
        <f>[5]DATA!BS173</f>
        <v>0</v>
      </c>
      <c r="BT173">
        <f>[5]DATA!BT173</f>
        <v>0</v>
      </c>
      <c r="BU173">
        <f>[5]DATA!BU173</f>
        <v>0</v>
      </c>
      <c r="BV173">
        <f>[5]DATA!BV173</f>
        <v>0</v>
      </c>
      <c r="BW173">
        <f>[5]DATA!BW173</f>
        <v>0</v>
      </c>
      <c r="BX173">
        <f>[5]DATA!BX173</f>
        <v>0</v>
      </c>
    </row>
    <row r="174" spans="1:76">
      <c r="A174" s="287" t="s">
        <v>1005</v>
      </c>
      <c r="B174">
        <f>[5]DATA!B174</f>
        <v>0</v>
      </c>
      <c r="C174">
        <f>[5]DATA!C174</f>
        <v>0</v>
      </c>
      <c r="D174">
        <f>[5]DATA!D174</f>
        <v>0</v>
      </c>
      <c r="E174">
        <f>[5]DATA!E174</f>
        <v>0</v>
      </c>
      <c r="F174">
        <f>[5]DATA!F174</f>
        <v>0</v>
      </c>
      <c r="G174">
        <f>[5]DATA!G174</f>
        <v>0</v>
      </c>
      <c r="H174">
        <f>[5]DATA!H174</f>
        <v>0</v>
      </c>
      <c r="I174">
        <f>[5]DATA!I174</f>
        <v>0</v>
      </c>
      <c r="J174">
        <f>[5]DATA!J174</f>
        <v>0</v>
      </c>
      <c r="K174">
        <f>[5]DATA!K174</f>
        <v>0</v>
      </c>
      <c r="L174">
        <f>[5]DATA!L174</f>
        <v>0</v>
      </c>
      <c r="M174">
        <f>[5]DATA!M174</f>
        <v>0</v>
      </c>
      <c r="N174">
        <f>[5]DATA!N174</f>
        <v>0</v>
      </c>
      <c r="O174">
        <f>[5]DATA!O174</f>
        <v>0</v>
      </c>
      <c r="P174">
        <f>[5]DATA!P174</f>
        <v>0</v>
      </c>
      <c r="Q174">
        <f>[5]DATA!Q174</f>
        <v>0</v>
      </c>
      <c r="R174">
        <f>[5]DATA!R174</f>
        <v>0</v>
      </c>
      <c r="S174">
        <f>[5]DATA!S174</f>
        <v>0</v>
      </c>
      <c r="T174">
        <f>[5]DATA!T174</f>
        <v>0</v>
      </c>
      <c r="U174">
        <f>[5]DATA!U174</f>
        <v>0</v>
      </c>
      <c r="V174" s="288">
        <f>[5]DATA!V174</f>
        <v>0</v>
      </c>
      <c r="W174" s="288">
        <f>[5]DATA!W174</f>
        <v>0</v>
      </c>
      <c r="X174" s="288">
        <f>[5]DATA!X174</f>
        <v>0</v>
      </c>
      <c r="Y174" s="288">
        <f>[5]DATA!Y174</f>
        <v>0</v>
      </c>
      <c r="Z174" s="288">
        <f>[5]DATA!Z174</f>
        <v>0</v>
      </c>
      <c r="AA174" s="288">
        <f>[5]DATA!AA174</f>
        <v>0</v>
      </c>
      <c r="AB174" s="288">
        <f>[5]DATA!AB174</f>
        <v>0</v>
      </c>
      <c r="AC174" s="288">
        <f>[5]DATA!AC174</f>
        <v>0</v>
      </c>
      <c r="AD174" s="288">
        <f>[5]DATA!AD174</f>
        <v>0</v>
      </c>
      <c r="AE174" s="288">
        <f>[5]DATA!AE174</f>
        <v>0</v>
      </c>
      <c r="AF174" s="288">
        <f>[5]DATA!AF174</f>
        <v>0</v>
      </c>
      <c r="AG174" s="288">
        <f>[5]DATA!AG174</f>
        <v>0</v>
      </c>
      <c r="AH174">
        <f>[5]DATA!AH174</f>
        <v>0</v>
      </c>
      <c r="AI174">
        <f>[5]DATA!AI174</f>
        <v>0</v>
      </c>
      <c r="AJ174">
        <f>[5]DATA!AJ174</f>
        <v>0</v>
      </c>
      <c r="AK174">
        <f>[5]DATA!AK174</f>
        <v>0</v>
      </c>
      <c r="AL174">
        <f>[5]DATA!AL174</f>
        <v>0</v>
      </c>
      <c r="AM174">
        <f>[5]DATA!AM174</f>
        <v>0</v>
      </c>
      <c r="AN174">
        <f>[5]DATA!AN174</f>
        <v>0</v>
      </c>
      <c r="AO174">
        <f>[5]DATA!AO174</f>
        <v>0</v>
      </c>
      <c r="AP174">
        <f>[5]DATA!AP174</f>
        <v>0</v>
      </c>
      <c r="AQ174">
        <f>[5]DATA!AQ174</f>
        <v>0</v>
      </c>
      <c r="AR174">
        <f>[5]DATA!AR174</f>
        <v>0</v>
      </c>
      <c r="AS174">
        <f>[5]DATA!AS174</f>
        <v>0</v>
      </c>
      <c r="AT174">
        <f>[5]DATA!AT174</f>
        <v>0</v>
      </c>
      <c r="AU174">
        <f>[5]DATA!AU174</f>
        <v>0</v>
      </c>
      <c r="AV174">
        <f>[5]DATA!AV174</f>
        <v>0</v>
      </c>
      <c r="AW174">
        <f>[5]DATA!AW174</f>
        <v>0</v>
      </c>
      <c r="AX174">
        <f>[5]DATA!AX174</f>
        <v>0</v>
      </c>
      <c r="AY174">
        <f>[5]DATA!AY174</f>
        <v>0</v>
      </c>
      <c r="AZ174">
        <f>[5]DATA!AZ174</f>
        <v>0</v>
      </c>
      <c r="BA174">
        <f>[5]DATA!BA174</f>
        <v>0</v>
      </c>
      <c r="BB174">
        <f>[5]DATA!BB174</f>
        <v>0</v>
      </c>
      <c r="BC174">
        <f>[5]DATA!BC174</f>
        <v>0</v>
      </c>
      <c r="BD174">
        <f>[5]DATA!BD174</f>
        <v>0</v>
      </c>
      <c r="BE174">
        <f>[5]DATA!BE174</f>
        <v>0</v>
      </c>
      <c r="BF174">
        <f>[5]DATA!BF174</f>
        <v>0</v>
      </c>
      <c r="BG174">
        <f>[5]DATA!BG174</f>
        <v>0</v>
      </c>
      <c r="BH174">
        <f>[5]DATA!BH174</f>
        <v>0</v>
      </c>
      <c r="BI174">
        <f>[5]DATA!BI174</f>
        <v>0</v>
      </c>
      <c r="BJ174">
        <f>[5]DATA!BJ174</f>
        <v>0</v>
      </c>
      <c r="BK174">
        <f>[5]DATA!BK174</f>
        <v>0</v>
      </c>
      <c r="BL174">
        <f>[5]DATA!BL174</f>
        <v>0</v>
      </c>
      <c r="BM174">
        <f>[5]DATA!BM174</f>
        <v>0</v>
      </c>
      <c r="BN174">
        <f>[5]DATA!BN174</f>
        <v>0</v>
      </c>
      <c r="BO174">
        <f>[5]DATA!BO174</f>
        <v>0</v>
      </c>
      <c r="BP174">
        <f>[5]DATA!BP174</f>
        <v>0</v>
      </c>
      <c r="BQ174">
        <f>[5]DATA!BQ174</f>
        <v>0</v>
      </c>
      <c r="BR174">
        <f>[5]DATA!BR174</f>
        <v>0</v>
      </c>
      <c r="BS174">
        <f>[5]DATA!BS174</f>
        <v>0</v>
      </c>
      <c r="BT174">
        <f>[5]DATA!BT174</f>
        <v>0</v>
      </c>
      <c r="BU174">
        <f>[5]DATA!BU174</f>
        <v>0</v>
      </c>
      <c r="BV174">
        <f>[5]DATA!BV174</f>
        <v>0</v>
      </c>
      <c r="BW174">
        <f>[5]DATA!BW174</f>
        <v>0</v>
      </c>
      <c r="BX174">
        <f>[5]DATA!BX174</f>
        <v>0</v>
      </c>
    </row>
    <row r="175" spans="1:76">
      <c r="A175" s="287" t="s">
        <v>1006</v>
      </c>
      <c r="B175">
        <f>[5]DATA!B175</f>
        <v>0</v>
      </c>
      <c r="C175">
        <f>[5]DATA!C175</f>
        <v>0</v>
      </c>
      <c r="D175">
        <f>[5]DATA!D175</f>
        <v>0</v>
      </c>
      <c r="E175">
        <f>[5]DATA!E175</f>
        <v>0</v>
      </c>
      <c r="F175">
        <f>[5]DATA!F175</f>
        <v>0</v>
      </c>
      <c r="G175">
        <f>[5]DATA!G175</f>
        <v>0</v>
      </c>
      <c r="H175">
        <f>[5]DATA!H175</f>
        <v>0</v>
      </c>
      <c r="I175">
        <f>[5]DATA!I175</f>
        <v>0</v>
      </c>
      <c r="J175">
        <f>[5]DATA!J175</f>
        <v>0</v>
      </c>
      <c r="K175">
        <f>[5]DATA!K175</f>
        <v>0</v>
      </c>
      <c r="L175">
        <f>[5]DATA!L175</f>
        <v>0</v>
      </c>
      <c r="M175">
        <f>[5]DATA!M175</f>
        <v>0</v>
      </c>
      <c r="N175">
        <f>[5]DATA!N175</f>
        <v>0</v>
      </c>
      <c r="O175">
        <f>[5]DATA!O175</f>
        <v>0</v>
      </c>
      <c r="P175">
        <f>[5]DATA!P175</f>
        <v>0</v>
      </c>
      <c r="Q175">
        <f>[5]DATA!Q175</f>
        <v>0</v>
      </c>
      <c r="R175">
        <f>[5]DATA!R175</f>
        <v>0</v>
      </c>
      <c r="S175">
        <f>[5]DATA!S175</f>
        <v>0</v>
      </c>
      <c r="T175">
        <f>[5]DATA!T175</f>
        <v>0</v>
      </c>
      <c r="U175">
        <f>[5]DATA!U175</f>
        <v>0</v>
      </c>
      <c r="V175" s="288">
        <f>[5]DATA!V175</f>
        <v>0</v>
      </c>
      <c r="W175" s="288">
        <f>[5]DATA!W175</f>
        <v>0</v>
      </c>
      <c r="X175" s="288">
        <f>[5]DATA!X175</f>
        <v>0</v>
      </c>
      <c r="Y175" s="288">
        <f>[5]DATA!Y175</f>
        <v>0</v>
      </c>
      <c r="Z175" s="288">
        <f>[5]DATA!Z175</f>
        <v>0</v>
      </c>
      <c r="AA175" s="288">
        <f>[5]DATA!AA175</f>
        <v>0</v>
      </c>
      <c r="AB175" s="288">
        <f>[5]DATA!AB175</f>
        <v>0</v>
      </c>
      <c r="AC175" s="288">
        <f>[5]DATA!AC175</f>
        <v>0</v>
      </c>
      <c r="AD175" s="288">
        <f>[5]DATA!AD175</f>
        <v>0</v>
      </c>
      <c r="AE175" s="288">
        <f>[5]DATA!AE175</f>
        <v>0</v>
      </c>
      <c r="AF175" s="288">
        <f>[5]DATA!AF175</f>
        <v>0</v>
      </c>
      <c r="AG175" s="288">
        <f>[5]DATA!AG175</f>
        <v>0</v>
      </c>
      <c r="AH175">
        <f>[5]DATA!AH175</f>
        <v>0</v>
      </c>
      <c r="AI175">
        <f>[5]DATA!AI175</f>
        <v>0</v>
      </c>
      <c r="AJ175">
        <f>[5]DATA!AJ175</f>
        <v>0</v>
      </c>
      <c r="AK175">
        <f>[5]DATA!AK175</f>
        <v>0</v>
      </c>
      <c r="AL175">
        <f>[5]DATA!AL175</f>
        <v>0</v>
      </c>
      <c r="AM175">
        <f>[5]DATA!AM175</f>
        <v>0</v>
      </c>
      <c r="AN175">
        <f>[5]DATA!AN175</f>
        <v>0</v>
      </c>
      <c r="AO175">
        <f>[5]DATA!AO175</f>
        <v>0</v>
      </c>
      <c r="AP175">
        <f>[5]DATA!AP175</f>
        <v>0</v>
      </c>
      <c r="AQ175">
        <f>[5]DATA!AQ175</f>
        <v>0</v>
      </c>
      <c r="AR175">
        <f>[5]DATA!AR175</f>
        <v>0</v>
      </c>
      <c r="AS175">
        <f>[5]DATA!AS175</f>
        <v>0</v>
      </c>
      <c r="AT175">
        <f>[5]DATA!AT175</f>
        <v>0</v>
      </c>
      <c r="AU175">
        <f>[5]DATA!AU175</f>
        <v>0</v>
      </c>
      <c r="AV175">
        <f>[5]DATA!AV175</f>
        <v>0</v>
      </c>
      <c r="AW175">
        <f>[5]DATA!AW175</f>
        <v>0</v>
      </c>
      <c r="AX175">
        <f>[5]DATA!AX175</f>
        <v>0</v>
      </c>
      <c r="AY175">
        <f>[5]DATA!AY175</f>
        <v>0</v>
      </c>
      <c r="AZ175">
        <f>[5]DATA!AZ175</f>
        <v>0</v>
      </c>
      <c r="BA175">
        <f>[5]DATA!BA175</f>
        <v>0</v>
      </c>
      <c r="BB175">
        <f>[5]DATA!BB175</f>
        <v>0</v>
      </c>
      <c r="BC175">
        <f>[5]DATA!BC175</f>
        <v>0</v>
      </c>
      <c r="BD175">
        <f>[5]DATA!BD175</f>
        <v>0</v>
      </c>
      <c r="BE175">
        <f>[5]DATA!BE175</f>
        <v>0</v>
      </c>
      <c r="BF175">
        <f>[5]DATA!BF175</f>
        <v>0</v>
      </c>
      <c r="BG175">
        <f>[5]DATA!BG175</f>
        <v>0</v>
      </c>
      <c r="BH175">
        <f>[5]DATA!BH175</f>
        <v>0</v>
      </c>
      <c r="BI175">
        <f>[5]DATA!BI175</f>
        <v>0</v>
      </c>
      <c r="BJ175">
        <f>[5]DATA!BJ175</f>
        <v>0</v>
      </c>
      <c r="BK175">
        <f>[5]DATA!BK175</f>
        <v>0</v>
      </c>
      <c r="BL175">
        <f>[5]DATA!BL175</f>
        <v>0</v>
      </c>
      <c r="BM175">
        <f>[5]DATA!BM175</f>
        <v>0</v>
      </c>
      <c r="BN175">
        <f>[5]DATA!BN175</f>
        <v>0</v>
      </c>
      <c r="BO175">
        <f>[5]DATA!BO175</f>
        <v>0</v>
      </c>
      <c r="BP175">
        <f>[5]DATA!BP175</f>
        <v>0</v>
      </c>
      <c r="BQ175">
        <f>[5]DATA!BQ175</f>
        <v>0</v>
      </c>
      <c r="BR175">
        <f>[5]DATA!BR175</f>
        <v>0</v>
      </c>
      <c r="BS175">
        <f>[5]DATA!BS175</f>
        <v>0</v>
      </c>
      <c r="BT175">
        <f>[5]DATA!BT175</f>
        <v>0</v>
      </c>
      <c r="BU175">
        <f>[5]DATA!BU175</f>
        <v>0</v>
      </c>
      <c r="BV175">
        <f>[5]DATA!BV175</f>
        <v>0</v>
      </c>
      <c r="BW175">
        <f>[5]DATA!BW175</f>
        <v>0</v>
      </c>
      <c r="BX175">
        <f>[5]DATA!BX175</f>
        <v>0</v>
      </c>
    </row>
    <row r="176" spans="1:76">
      <c r="A176" s="287" t="s">
        <v>1007</v>
      </c>
      <c r="B176">
        <f>[5]DATA!B176</f>
        <v>0</v>
      </c>
      <c r="C176">
        <f>[5]DATA!C176</f>
        <v>0</v>
      </c>
      <c r="D176">
        <f>[5]DATA!D176</f>
        <v>0</v>
      </c>
      <c r="E176">
        <f>[5]DATA!E176</f>
        <v>0</v>
      </c>
      <c r="F176">
        <f>[5]DATA!F176</f>
        <v>0</v>
      </c>
      <c r="G176">
        <f>[5]DATA!G176</f>
        <v>0</v>
      </c>
      <c r="H176">
        <f>[5]DATA!H176</f>
        <v>0</v>
      </c>
      <c r="I176">
        <f>[5]DATA!I176</f>
        <v>0</v>
      </c>
      <c r="J176">
        <f>[5]DATA!J176</f>
        <v>0</v>
      </c>
      <c r="K176">
        <f>[5]DATA!K176</f>
        <v>0</v>
      </c>
      <c r="L176">
        <f>[5]DATA!L176</f>
        <v>0</v>
      </c>
      <c r="M176">
        <f>[5]DATA!M176</f>
        <v>0</v>
      </c>
      <c r="N176">
        <f>[5]DATA!N176</f>
        <v>0</v>
      </c>
      <c r="O176">
        <f>[5]DATA!O176</f>
        <v>0</v>
      </c>
      <c r="P176">
        <f>[5]DATA!P176</f>
        <v>0</v>
      </c>
      <c r="Q176">
        <f>[5]DATA!Q176</f>
        <v>0</v>
      </c>
      <c r="R176">
        <f>[5]DATA!R176</f>
        <v>0</v>
      </c>
      <c r="S176">
        <f>[5]DATA!S176</f>
        <v>0</v>
      </c>
      <c r="T176">
        <f>[5]DATA!T176</f>
        <v>0</v>
      </c>
      <c r="U176">
        <f>[5]DATA!U176</f>
        <v>0</v>
      </c>
      <c r="V176" s="288">
        <f>[5]DATA!V176</f>
        <v>0</v>
      </c>
      <c r="W176" s="288">
        <f>[5]DATA!W176</f>
        <v>0</v>
      </c>
      <c r="X176" s="288">
        <f>[5]DATA!X176</f>
        <v>0</v>
      </c>
      <c r="Y176" s="288">
        <f>[5]DATA!Y176</f>
        <v>0</v>
      </c>
      <c r="Z176" s="288">
        <f>[5]DATA!Z176</f>
        <v>0</v>
      </c>
      <c r="AA176" s="288">
        <f>[5]DATA!AA176</f>
        <v>0</v>
      </c>
      <c r="AB176" s="288">
        <f>[5]DATA!AB176</f>
        <v>0</v>
      </c>
      <c r="AC176" s="288">
        <f>[5]DATA!AC176</f>
        <v>0</v>
      </c>
      <c r="AD176" s="288">
        <f>[5]DATA!AD176</f>
        <v>0</v>
      </c>
      <c r="AE176" s="288">
        <f>[5]DATA!AE176</f>
        <v>0</v>
      </c>
      <c r="AF176" s="288">
        <f>[5]DATA!AF176</f>
        <v>0</v>
      </c>
      <c r="AG176" s="288">
        <f>[5]DATA!AG176</f>
        <v>0</v>
      </c>
      <c r="AH176">
        <f>[5]DATA!AH176</f>
        <v>0</v>
      </c>
      <c r="AI176">
        <f>[5]DATA!AI176</f>
        <v>0</v>
      </c>
      <c r="AJ176">
        <f>[5]DATA!AJ176</f>
        <v>0</v>
      </c>
      <c r="AK176">
        <f>[5]DATA!AK176</f>
        <v>0</v>
      </c>
      <c r="AL176">
        <f>[5]DATA!AL176</f>
        <v>0</v>
      </c>
      <c r="AM176">
        <f>[5]DATA!AM176</f>
        <v>0</v>
      </c>
      <c r="AN176">
        <f>[5]DATA!AN176</f>
        <v>0</v>
      </c>
      <c r="AO176">
        <f>[5]DATA!AO176</f>
        <v>0</v>
      </c>
      <c r="AP176">
        <f>[5]DATA!AP176</f>
        <v>0</v>
      </c>
      <c r="AQ176">
        <f>[5]DATA!AQ176</f>
        <v>0</v>
      </c>
      <c r="AR176">
        <f>[5]DATA!AR176</f>
        <v>0</v>
      </c>
      <c r="AS176">
        <f>[5]DATA!AS176</f>
        <v>0</v>
      </c>
      <c r="AT176">
        <f>[5]DATA!AT176</f>
        <v>0</v>
      </c>
      <c r="AU176">
        <f>[5]DATA!AU176</f>
        <v>0</v>
      </c>
      <c r="AV176">
        <f>[5]DATA!AV176</f>
        <v>0</v>
      </c>
      <c r="AW176">
        <f>[5]DATA!AW176</f>
        <v>0</v>
      </c>
      <c r="AX176">
        <f>[5]DATA!AX176</f>
        <v>0</v>
      </c>
      <c r="AY176">
        <f>[5]DATA!AY176</f>
        <v>0</v>
      </c>
      <c r="AZ176">
        <f>[5]DATA!AZ176</f>
        <v>0</v>
      </c>
      <c r="BA176">
        <f>[5]DATA!BA176</f>
        <v>0</v>
      </c>
      <c r="BB176">
        <f>[5]DATA!BB176</f>
        <v>0</v>
      </c>
      <c r="BC176">
        <f>[5]DATA!BC176</f>
        <v>0</v>
      </c>
      <c r="BD176">
        <f>[5]DATA!BD176</f>
        <v>0</v>
      </c>
      <c r="BE176">
        <f>[5]DATA!BE176</f>
        <v>0</v>
      </c>
      <c r="BF176">
        <f>[5]DATA!BF176</f>
        <v>0</v>
      </c>
      <c r="BG176">
        <f>[5]DATA!BG176</f>
        <v>0</v>
      </c>
      <c r="BH176">
        <f>[5]DATA!BH176</f>
        <v>0</v>
      </c>
      <c r="BI176">
        <f>[5]DATA!BI176</f>
        <v>0</v>
      </c>
      <c r="BJ176">
        <f>[5]DATA!BJ176</f>
        <v>0</v>
      </c>
      <c r="BK176">
        <f>[5]DATA!BK176</f>
        <v>0</v>
      </c>
      <c r="BL176">
        <f>[5]DATA!BL176</f>
        <v>0</v>
      </c>
      <c r="BM176">
        <f>[5]DATA!BM176</f>
        <v>0</v>
      </c>
      <c r="BN176">
        <f>[5]DATA!BN176</f>
        <v>0</v>
      </c>
      <c r="BO176">
        <f>[5]DATA!BO176</f>
        <v>0</v>
      </c>
      <c r="BP176">
        <f>[5]DATA!BP176</f>
        <v>0</v>
      </c>
      <c r="BQ176">
        <f>[5]DATA!BQ176</f>
        <v>0</v>
      </c>
      <c r="BR176">
        <f>[5]DATA!BR176</f>
        <v>0</v>
      </c>
      <c r="BS176">
        <f>[5]DATA!BS176</f>
        <v>0</v>
      </c>
      <c r="BT176">
        <f>[5]DATA!BT176</f>
        <v>0</v>
      </c>
      <c r="BU176">
        <f>[5]DATA!BU176</f>
        <v>0</v>
      </c>
      <c r="BV176">
        <f>[5]DATA!BV176</f>
        <v>0</v>
      </c>
      <c r="BW176">
        <f>[5]DATA!BW176</f>
        <v>0</v>
      </c>
      <c r="BX176">
        <f>[5]DATA!BX176</f>
        <v>0</v>
      </c>
    </row>
    <row r="177" spans="1:76">
      <c r="A177" s="287" t="s">
        <v>1008</v>
      </c>
      <c r="B177">
        <f>[5]DATA!B177</f>
        <v>82474</v>
      </c>
      <c r="C177">
        <f>[5]DATA!C177</f>
        <v>85814</v>
      </c>
      <c r="D177">
        <f>[5]DATA!D177</f>
        <v>84935</v>
      </c>
      <c r="E177">
        <f>[5]DATA!E177</f>
        <v>107350</v>
      </c>
      <c r="F177">
        <f>[5]DATA!F177</f>
        <v>110985</v>
      </c>
      <c r="G177">
        <f>[5]DATA!G177</f>
        <v>87284</v>
      </c>
      <c r="H177">
        <f>[5]DATA!H177</f>
        <v>88730</v>
      </c>
      <c r="I177">
        <f>[5]DATA!I177</f>
        <v>112294</v>
      </c>
      <c r="J177">
        <f>[5]DATA!J177</f>
        <v>110316</v>
      </c>
      <c r="K177">
        <f>[5]DATA!K177</f>
        <v>115922</v>
      </c>
      <c r="L177">
        <f>[5]DATA!L177</f>
        <v>100636</v>
      </c>
      <c r="M177">
        <f>[5]DATA!M177</f>
        <v>118166</v>
      </c>
      <c r="N177">
        <f>[5]DATA!N177</f>
        <v>126514</v>
      </c>
      <c r="O177">
        <f>[5]DATA!O177</f>
        <v>112122</v>
      </c>
      <c r="P177">
        <f>[5]DATA!P177</f>
        <v>93353</v>
      </c>
      <c r="Q177">
        <f>[5]DATA!Q177</f>
        <v>94605</v>
      </c>
      <c r="R177">
        <f>[5]DATA!R177</f>
        <v>104144</v>
      </c>
      <c r="S177">
        <f>[5]DATA!S177</f>
        <v>110290</v>
      </c>
      <c r="T177">
        <f>[5]DATA!T177</f>
        <v>112912</v>
      </c>
      <c r="U177">
        <f>[5]DATA!U177</f>
        <v>118532</v>
      </c>
      <c r="V177" s="288">
        <f>[5]DATA!V177</f>
        <v>120200</v>
      </c>
      <c r="W177" s="288">
        <f>[5]DATA!W177</f>
        <v>122315</v>
      </c>
      <c r="X177" s="288">
        <f>[5]DATA!X177</f>
        <v>120358</v>
      </c>
      <c r="Y177" s="288">
        <f>[5]DATA!Y177</f>
        <v>132863</v>
      </c>
      <c r="Z177" s="288">
        <f>[5]DATA!Z177</f>
        <v>113085</v>
      </c>
      <c r="AA177" s="288">
        <f>[5]DATA!AA177</f>
        <v>122363</v>
      </c>
      <c r="AB177" s="288">
        <f>[5]DATA!AB177</f>
        <v>113237</v>
      </c>
      <c r="AC177" s="288">
        <f>[5]DATA!AC177</f>
        <v>106046</v>
      </c>
      <c r="AD177" s="288">
        <f>[5]DATA!AD177</f>
        <v>128109</v>
      </c>
      <c r="AE177" s="288">
        <f>[5]DATA!AE177</f>
        <v>124419</v>
      </c>
      <c r="AF177" s="288">
        <f>[5]DATA!AF177</f>
        <v>122239</v>
      </c>
      <c r="AG177" s="288">
        <f>[5]DATA!AG177</f>
        <v>127033</v>
      </c>
      <c r="AH177">
        <f>[5]DATA!AH177</f>
        <v>129068</v>
      </c>
      <c r="AI177">
        <f>[5]DATA!AI177</f>
        <v>141242</v>
      </c>
      <c r="AJ177">
        <f>[5]DATA!AJ177</f>
        <v>137423</v>
      </c>
      <c r="AK177">
        <f>[5]DATA!AK177</f>
        <v>142884</v>
      </c>
      <c r="AL177">
        <f>[5]DATA!AL177</f>
        <v>131325</v>
      </c>
      <c r="AM177">
        <f>[5]DATA!AM177</f>
        <v>132913</v>
      </c>
      <c r="AN177">
        <f>[5]DATA!AN177</f>
        <v>138011</v>
      </c>
      <c r="AO177">
        <f>[5]DATA!AO177</f>
        <v>145685</v>
      </c>
      <c r="AP177">
        <f>[5]DATA!AP177</f>
        <v>149497</v>
      </c>
      <c r="AQ177">
        <f>[5]DATA!AQ177</f>
        <v>150560</v>
      </c>
      <c r="AR177">
        <f>[5]DATA!AR177</f>
        <v>152958</v>
      </c>
      <c r="AS177">
        <f>[5]DATA!AS177</f>
        <v>142698</v>
      </c>
      <c r="AT177">
        <f>[5]DATA!AT177</f>
        <v>139329</v>
      </c>
      <c r="AU177">
        <f>[5]DATA!AU177</f>
        <v>137780</v>
      </c>
      <c r="AV177">
        <f>[5]DATA!AV177</f>
        <v>142839</v>
      </c>
      <c r="AW177">
        <f>[5]DATA!AW177</f>
        <v>139378</v>
      </c>
      <c r="AX177">
        <f>[5]DATA!AX177</f>
        <v>127976</v>
      </c>
      <c r="AY177">
        <f>[5]DATA!AY177</f>
        <v>131642</v>
      </c>
      <c r="AZ177">
        <f>[5]DATA!AZ177</f>
        <v>131593</v>
      </c>
      <c r="BA177">
        <f>[5]DATA!BA177</f>
        <v>138533</v>
      </c>
      <c r="BB177">
        <f>[5]DATA!BB177</f>
        <v>138041</v>
      </c>
      <c r="BC177">
        <f>[5]DATA!BC177</f>
        <v>143220</v>
      </c>
      <c r="BD177">
        <f>[5]DATA!BD177</f>
        <v>143147</v>
      </c>
      <c r="BE177">
        <f>[5]DATA!BE177</f>
        <v>142109</v>
      </c>
      <c r="BF177">
        <f>[5]DATA!BF177</f>
        <v>143015</v>
      </c>
      <c r="BG177">
        <f>[5]DATA!BG177</f>
        <v>143499</v>
      </c>
      <c r="BH177">
        <f>[5]DATA!BH177</f>
        <v>143644</v>
      </c>
      <c r="BI177">
        <f>[5]DATA!BI177</f>
        <v>144663</v>
      </c>
      <c r="BJ177">
        <f>[5]DATA!BJ177</f>
        <v>146162</v>
      </c>
      <c r="BK177">
        <f>[5]DATA!BK177</f>
        <v>156719</v>
      </c>
      <c r="BL177">
        <f>[5]DATA!BL177</f>
        <v>0</v>
      </c>
      <c r="BM177">
        <f>[5]DATA!BM177</f>
        <v>0</v>
      </c>
      <c r="BN177">
        <f>[5]DATA!BN177</f>
        <v>0</v>
      </c>
      <c r="BO177">
        <f>[5]DATA!BO177</f>
        <v>0</v>
      </c>
      <c r="BP177">
        <f>[5]DATA!BP177</f>
        <v>0</v>
      </c>
      <c r="BQ177">
        <f>[5]DATA!BQ177</f>
        <v>0</v>
      </c>
      <c r="BR177">
        <f>[5]DATA!BR177</f>
        <v>0</v>
      </c>
      <c r="BS177">
        <f>[5]DATA!BS177</f>
        <v>0</v>
      </c>
      <c r="BT177">
        <f>[5]DATA!BT177</f>
        <v>0</v>
      </c>
      <c r="BU177">
        <f>[5]DATA!BU177</f>
        <v>0</v>
      </c>
      <c r="BV177">
        <f>[5]DATA!BV177</f>
        <v>0</v>
      </c>
      <c r="BW177">
        <f>[5]DATA!BW177</f>
        <v>0</v>
      </c>
      <c r="BX177">
        <f>[5]DATA!BX177</f>
        <v>0</v>
      </c>
    </row>
    <row r="178" spans="1:76">
      <c r="A178" s="287" t="s">
        <v>1009</v>
      </c>
      <c r="B178">
        <f>[5]DATA!B178</f>
        <v>82474</v>
      </c>
      <c r="C178">
        <f>[5]DATA!C178</f>
        <v>92902</v>
      </c>
      <c r="D178">
        <f>[5]DATA!D178</f>
        <v>78134</v>
      </c>
      <c r="E178">
        <f>[5]DATA!E178</f>
        <v>93558</v>
      </c>
      <c r="F178">
        <f>[5]DATA!F178</f>
        <v>96243</v>
      </c>
      <c r="G178">
        <f>[5]DATA!G178</f>
        <v>103425</v>
      </c>
      <c r="H178">
        <f>[5]DATA!H178</f>
        <v>82182</v>
      </c>
      <c r="I178">
        <f>[5]DATA!I178</f>
        <v>90627</v>
      </c>
      <c r="J178">
        <f>[5]DATA!J178</f>
        <v>121247</v>
      </c>
      <c r="K178">
        <f>[5]DATA!K178</f>
        <v>121239</v>
      </c>
      <c r="L178">
        <f>[5]DATA!L178</f>
        <v>107162</v>
      </c>
      <c r="M178">
        <f>[5]DATA!M178</f>
        <v>95339</v>
      </c>
      <c r="N178">
        <f>[5]DATA!N178</f>
        <v>132422</v>
      </c>
      <c r="O178">
        <f>[5]DATA!O178</f>
        <v>139871</v>
      </c>
      <c r="P178">
        <f>[5]DATA!P178</f>
        <v>134628</v>
      </c>
      <c r="Q178">
        <f>[5]DATA!Q178</f>
        <v>96773</v>
      </c>
      <c r="R178">
        <f>[5]DATA!R178</f>
        <v>89232</v>
      </c>
      <c r="S178">
        <f>[5]DATA!S178</f>
        <v>98015</v>
      </c>
      <c r="T178">
        <f>[5]DATA!T178</f>
        <v>111119</v>
      </c>
      <c r="U178">
        <f>[5]DATA!U178</f>
        <v>115585</v>
      </c>
      <c r="V178" s="288">
        <f>[5]DATA!V178</f>
        <v>114450</v>
      </c>
      <c r="W178" s="288">
        <f>[5]DATA!W178</f>
        <v>115993</v>
      </c>
      <c r="X178" s="288">
        <f>[5]DATA!X178</f>
        <v>111751</v>
      </c>
      <c r="Y178" s="288">
        <f>[5]DATA!Y178</f>
        <v>109733</v>
      </c>
      <c r="Z178" s="288">
        <f>[5]DATA!Z178</f>
        <v>112201</v>
      </c>
      <c r="AA178" s="288">
        <f>[5]DATA!AA178</f>
        <v>120340</v>
      </c>
      <c r="AB178" s="288">
        <f>[5]DATA!AB178</f>
        <v>125253</v>
      </c>
      <c r="AC178" s="288">
        <f>[5]DATA!AC178</f>
        <v>133051</v>
      </c>
      <c r="AD178" s="288">
        <f>[5]DATA!AD178</f>
        <v>132040</v>
      </c>
      <c r="AE178" s="288">
        <f>[5]DATA!AE178</f>
        <v>135381</v>
      </c>
      <c r="AF178" s="288">
        <f>[5]DATA!AF178</f>
        <v>136983</v>
      </c>
      <c r="AG178" s="288">
        <f>[5]DATA!AG178</f>
        <v>133720</v>
      </c>
      <c r="AH178">
        <f>[5]DATA!AH178</f>
        <v>129757</v>
      </c>
      <c r="AI178">
        <f>[5]DATA!AI178</f>
        <v>115952</v>
      </c>
      <c r="AJ178">
        <f>[5]DATA!AJ178</f>
        <v>143689</v>
      </c>
      <c r="AK178">
        <f>[5]DATA!AK178</f>
        <v>138444</v>
      </c>
      <c r="AL178">
        <f>[5]DATA!AL178</f>
        <v>142850</v>
      </c>
      <c r="AM178">
        <f>[5]DATA!AM178</f>
        <v>141249</v>
      </c>
      <c r="AN178">
        <f>[5]DATA!AN178</f>
        <v>143362</v>
      </c>
      <c r="AO178">
        <f>[5]DATA!AO178</f>
        <v>133410</v>
      </c>
      <c r="AP178">
        <f>[5]DATA!AP178</f>
        <v>134702</v>
      </c>
      <c r="AQ178">
        <f>[5]DATA!AQ178</f>
        <v>138866</v>
      </c>
      <c r="AR178">
        <f>[5]DATA!AR178</f>
        <v>142446</v>
      </c>
      <c r="AS178">
        <f>[5]DATA!AS178</f>
        <v>158933</v>
      </c>
      <c r="AT178">
        <f>[5]DATA!AT178</f>
        <v>165386</v>
      </c>
      <c r="AU178">
        <f>[5]DATA!AU178</f>
        <v>165380</v>
      </c>
      <c r="AV178">
        <f>[5]DATA!AV178</f>
        <v>156679</v>
      </c>
      <c r="AW178">
        <f>[5]DATA!AW178</f>
        <v>160983</v>
      </c>
      <c r="AX178">
        <f>[5]DATA!AX178</f>
        <v>177378</v>
      </c>
      <c r="AY178">
        <f>[5]DATA!AY178</f>
        <v>173164</v>
      </c>
      <c r="AZ178">
        <f>[5]DATA!AZ178</f>
        <v>163895</v>
      </c>
      <c r="BA178">
        <f>[5]DATA!BA178</f>
        <v>151867</v>
      </c>
      <c r="BB178">
        <f>[5]DATA!BB178</f>
        <v>151312</v>
      </c>
      <c r="BC178">
        <f>[5]DATA!BC178</f>
        <v>153714</v>
      </c>
      <c r="BD178">
        <f>[5]DATA!BD178</f>
        <v>153825</v>
      </c>
      <c r="BE178">
        <f>[5]DATA!BE178</f>
        <v>142004</v>
      </c>
      <c r="BF178">
        <f>[5]DATA!BF178</f>
        <v>142954</v>
      </c>
      <c r="BG178">
        <f>[5]DATA!BG178</f>
        <v>143481</v>
      </c>
      <c r="BH178">
        <f>[5]DATA!BH178</f>
        <v>143644</v>
      </c>
      <c r="BI178">
        <f>[5]DATA!BI178</f>
        <v>144663</v>
      </c>
      <c r="BJ178">
        <f>[5]DATA!BJ178</f>
        <v>142747</v>
      </c>
      <c r="BK178">
        <f>[5]DATA!BK178</f>
        <v>157491</v>
      </c>
      <c r="BL178">
        <f>[5]DATA!BL178</f>
        <v>0</v>
      </c>
      <c r="BM178">
        <f>[5]DATA!BM178</f>
        <v>0</v>
      </c>
      <c r="BN178">
        <f>[5]DATA!BN178</f>
        <v>0</v>
      </c>
      <c r="BO178">
        <f>[5]DATA!BO178</f>
        <v>0</v>
      </c>
      <c r="BP178">
        <f>[5]DATA!BP178</f>
        <v>0</v>
      </c>
      <c r="BQ178">
        <f>[5]DATA!BQ178</f>
        <v>0</v>
      </c>
      <c r="BR178">
        <f>[5]DATA!BR178</f>
        <v>0</v>
      </c>
      <c r="BS178">
        <f>[5]DATA!BS178</f>
        <v>0</v>
      </c>
      <c r="BT178">
        <f>[5]DATA!BT178</f>
        <v>0</v>
      </c>
      <c r="BU178">
        <f>[5]DATA!BU178</f>
        <v>0</v>
      </c>
      <c r="BV178">
        <f>[5]DATA!BV178</f>
        <v>0</v>
      </c>
      <c r="BW178">
        <f>[5]DATA!BW178</f>
        <v>0</v>
      </c>
      <c r="BX178">
        <f>[5]DATA!BX178</f>
        <v>0</v>
      </c>
    </row>
    <row r="179" spans="1:76">
      <c r="A179" s="287" t="s">
        <v>1010</v>
      </c>
      <c r="B179">
        <f>[5]DATA!B179</f>
        <v>82474</v>
      </c>
      <c r="C179">
        <f>[5]DATA!C179</f>
        <v>83968</v>
      </c>
      <c r="D179">
        <f>[5]DATA!D179</f>
        <v>79944</v>
      </c>
      <c r="E179">
        <f>[5]DATA!E179</f>
        <v>78345</v>
      </c>
      <c r="F179">
        <f>[5]DATA!F179</f>
        <v>88887</v>
      </c>
      <c r="G179">
        <f>[5]DATA!G179</f>
        <v>107492</v>
      </c>
      <c r="H179">
        <f>[5]DATA!H179</f>
        <v>112076</v>
      </c>
      <c r="I179">
        <f>[5]DATA!I179</f>
        <v>78952</v>
      </c>
      <c r="J179">
        <f>[5]DATA!J179</f>
        <v>78560</v>
      </c>
      <c r="K179">
        <f>[5]DATA!K179</f>
        <v>109150</v>
      </c>
      <c r="L179">
        <f>[5]DATA!L179</f>
        <v>107908</v>
      </c>
      <c r="M179">
        <f>[5]DATA!M179</f>
        <v>82718</v>
      </c>
      <c r="N179">
        <f>[5]DATA!N179</f>
        <v>79210</v>
      </c>
      <c r="O179">
        <f>[5]DATA!O179</f>
        <v>84559</v>
      </c>
      <c r="P179">
        <f>[5]DATA!P179</f>
        <v>113974</v>
      </c>
      <c r="Q179">
        <f>[5]DATA!Q179</f>
        <v>128994</v>
      </c>
      <c r="R179">
        <f>[5]DATA!R179</f>
        <v>111994</v>
      </c>
      <c r="S179">
        <f>[5]DATA!S179</f>
        <v>114528</v>
      </c>
      <c r="T179">
        <f>[5]DATA!T179</f>
        <v>109503</v>
      </c>
      <c r="U179">
        <f>[5]DATA!U179</f>
        <v>114108</v>
      </c>
      <c r="V179" s="288">
        <f>[5]DATA!V179</f>
        <v>116133</v>
      </c>
      <c r="W179" s="288">
        <f>[5]DATA!W179</f>
        <v>117883</v>
      </c>
      <c r="X179" s="288">
        <f>[5]DATA!X179</f>
        <v>131480</v>
      </c>
      <c r="Y179" s="288">
        <f>[5]DATA!Y179</f>
        <v>128644</v>
      </c>
      <c r="Z179" s="288">
        <f>[5]DATA!Z179</f>
        <v>134762</v>
      </c>
      <c r="AA179" s="288">
        <f>[5]DATA!AA179</f>
        <v>139453</v>
      </c>
      <c r="AB179" s="288">
        <f>[5]DATA!AB179</f>
        <v>124839</v>
      </c>
      <c r="AC179" s="288">
        <f>[5]DATA!AC179</f>
        <v>124069</v>
      </c>
      <c r="AD179" s="288">
        <f>[5]DATA!AD179</f>
        <v>120403</v>
      </c>
      <c r="AE179" s="288">
        <f>[5]DATA!AE179</f>
        <v>124712</v>
      </c>
      <c r="AF179" s="288">
        <f>[5]DATA!AF179</f>
        <v>130547</v>
      </c>
      <c r="AG179" s="288">
        <f>[5]DATA!AG179</f>
        <v>135813</v>
      </c>
      <c r="AH179">
        <f>[5]DATA!AH179</f>
        <v>143929</v>
      </c>
      <c r="AI179">
        <f>[5]DATA!AI179</f>
        <v>151561</v>
      </c>
      <c r="AJ179">
        <f>[5]DATA!AJ179</f>
        <v>141260</v>
      </c>
      <c r="AK179">
        <f>[5]DATA!AK179</f>
        <v>145187</v>
      </c>
      <c r="AL179">
        <f>[5]DATA!AL179</f>
        <v>132550</v>
      </c>
      <c r="AM179">
        <f>[5]DATA!AM179</f>
        <v>133629</v>
      </c>
      <c r="AN179">
        <f>[5]DATA!AN179</f>
        <v>138441</v>
      </c>
      <c r="AO179">
        <f>[5]DATA!AO179</f>
        <v>145943</v>
      </c>
      <c r="AP179">
        <f>[5]DATA!AP179</f>
        <v>149634</v>
      </c>
      <c r="AQ179">
        <f>[5]DATA!AQ179</f>
        <v>150629</v>
      </c>
      <c r="AR179">
        <f>[5]DATA!AR179</f>
        <v>152989</v>
      </c>
      <c r="AS179">
        <f>[5]DATA!AS179</f>
        <v>142709</v>
      </c>
      <c r="AT179">
        <f>[5]DATA!AT179</f>
        <v>139330</v>
      </c>
      <c r="AU179">
        <f>[5]DATA!AU179</f>
        <v>137777</v>
      </c>
      <c r="AV179">
        <f>[5]DATA!AV179</f>
        <v>142834</v>
      </c>
      <c r="AW179">
        <f>[5]DATA!AW179</f>
        <v>139373</v>
      </c>
      <c r="AX179">
        <f>[5]DATA!AX179</f>
        <v>127971</v>
      </c>
      <c r="AY179">
        <f>[5]DATA!AY179</f>
        <v>131638</v>
      </c>
      <c r="AZ179">
        <f>[5]DATA!AZ179</f>
        <v>131589</v>
      </c>
      <c r="BA179">
        <f>[5]DATA!BA179</f>
        <v>138529</v>
      </c>
      <c r="BB179">
        <f>[5]DATA!BB179</f>
        <v>138038</v>
      </c>
      <c r="BC179">
        <f>[5]DATA!BC179</f>
        <v>143218</v>
      </c>
      <c r="BD179">
        <f>[5]DATA!BD179</f>
        <v>143145</v>
      </c>
      <c r="BE179">
        <f>[5]DATA!BE179</f>
        <v>142107</v>
      </c>
      <c r="BF179">
        <f>[5]DATA!BF179</f>
        <v>143014</v>
      </c>
      <c r="BG179">
        <f>[5]DATA!BG179</f>
        <v>143499</v>
      </c>
      <c r="BH179">
        <f>[5]DATA!BH179</f>
        <v>143644</v>
      </c>
      <c r="BI179">
        <f>[5]DATA!BI179</f>
        <v>144663</v>
      </c>
      <c r="BJ179">
        <f>[5]DATA!BJ179</f>
        <v>146162</v>
      </c>
      <c r="BK179">
        <f>[5]DATA!BK179</f>
        <v>138650</v>
      </c>
      <c r="BL179">
        <f>[5]DATA!BL179</f>
        <v>0</v>
      </c>
      <c r="BM179">
        <f>[5]DATA!BM179</f>
        <v>0</v>
      </c>
      <c r="BN179">
        <f>[5]DATA!BN179</f>
        <v>0</v>
      </c>
      <c r="BO179">
        <f>[5]DATA!BO179</f>
        <v>0</v>
      </c>
      <c r="BP179">
        <f>[5]DATA!BP179</f>
        <v>0</v>
      </c>
      <c r="BQ179">
        <f>[5]DATA!BQ179</f>
        <v>0</v>
      </c>
      <c r="BR179">
        <f>[5]DATA!BR179</f>
        <v>0</v>
      </c>
      <c r="BS179">
        <f>[5]DATA!BS179</f>
        <v>0</v>
      </c>
      <c r="BT179">
        <f>[5]DATA!BT179</f>
        <v>0</v>
      </c>
      <c r="BU179">
        <f>[5]DATA!BU179</f>
        <v>0</v>
      </c>
      <c r="BV179">
        <f>[5]DATA!BV179</f>
        <v>0</v>
      </c>
      <c r="BW179">
        <f>[5]DATA!BW179</f>
        <v>0</v>
      </c>
      <c r="BX179">
        <f>[5]DATA!BX179</f>
        <v>0</v>
      </c>
    </row>
    <row r="180" spans="1:76">
      <c r="A180" s="287" t="s">
        <v>1011</v>
      </c>
      <c r="B180">
        <f>[5]DATA!B180</f>
        <v>82474</v>
      </c>
      <c r="C180">
        <f>[5]DATA!C180</f>
        <v>92902</v>
      </c>
      <c r="D180">
        <f>[5]DATA!D180</f>
        <v>93760</v>
      </c>
      <c r="E180">
        <f>[5]DATA!E180</f>
        <v>76321</v>
      </c>
      <c r="F180">
        <f>[5]DATA!F180</f>
        <v>73062</v>
      </c>
      <c r="G180">
        <f>[5]DATA!G180</f>
        <v>89630</v>
      </c>
      <c r="H180">
        <f>[5]DATA!H180</f>
        <v>112791</v>
      </c>
      <c r="I180">
        <f>[5]DATA!I180</f>
        <v>123890</v>
      </c>
      <c r="J180">
        <f>[5]DATA!J180</f>
        <v>90309</v>
      </c>
      <c r="K180">
        <f>[5]DATA!K180</f>
        <v>91898</v>
      </c>
      <c r="L180">
        <f>[5]DATA!L180</f>
        <v>119170</v>
      </c>
      <c r="M180">
        <f>[5]DATA!M180</f>
        <v>122283</v>
      </c>
      <c r="N180">
        <f>[5]DATA!N180</f>
        <v>106268</v>
      </c>
      <c r="O180">
        <f>[5]DATA!O180</f>
        <v>107367</v>
      </c>
      <c r="P180">
        <f>[5]DATA!P180</f>
        <v>110487</v>
      </c>
      <c r="Q180">
        <f>[5]DATA!Q180</f>
        <v>135079</v>
      </c>
      <c r="R180">
        <f>[5]DATA!R180</f>
        <v>132983</v>
      </c>
      <c r="S180">
        <f>[5]DATA!S180</f>
        <v>121406</v>
      </c>
      <c r="T180">
        <f>[5]DATA!T180</f>
        <v>115789</v>
      </c>
      <c r="U180">
        <f>[5]DATA!U180</f>
        <v>117513</v>
      </c>
      <c r="V180" s="288">
        <f>[5]DATA!V180</f>
        <v>117917</v>
      </c>
      <c r="W180" s="288">
        <f>[5]DATA!W180</f>
        <v>118823</v>
      </c>
      <c r="X180" s="288">
        <f>[5]DATA!X180</f>
        <v>109847</v>
      </c>
      <c r="Y180" s="288">
        <f>[5]DATA!Y180</f>
        <v>103425</v>
      </c>
      <c r="Z180" s="288">
        <f>[5]DATA!Z180</f>
        <v>109385</v>
      </c>
      <c r="AA180" s="288">
        <f>[5]DATA!AA180</f>
        <v>114165</v>
      </c>
      <c r="AB180" s="288">
        <f>[5]DATA!AB180</f>
        <v>140861</v>
      </c>
      <c r="AC180" s="288">
        <f>[5]DATA!AC180</f>
        <v>149985</v>
      </c>
      <c r="AD180" s="288">
        <f>[5]DATA!AD180</f>
        <v>148541</v>
      </c>
      <c r="AE180" s="288">
        <f>[5]DATA!AE180</f>
        <v>153324</v>
      </c>
      <c r="AF180" s="288">
        <f>[5]DATA!AF180</f>
        <v>145688</v>
      </c>
      <c r="AG180" s="288">
        <f>[5]DATA!AG180</f>
        <v>143292</v>
      </c>
      <c r="AH180">
        <f>[5]DATA!AH180</f>
        <v>130466</v>
      </c>
      <c r="AI180">
        <f>[5]DATA!AI180</f>
        <v>124802</v>
      </c>
      <c r="AJ180">
        <f>[5]DATA!AJ180</f>
        <v>144058</v>
      </c>
      <c r="AK180">
        <f>[5]DATA!AK180</f>
        <v>138700</v>
      </c>
      <c r="AL180">
        <f>[5]DATA!AL180</f>
        <v>143044</v>
      </c>
      <c r="AM180">
        <f>[5]DATA!AM180</f>
        <v>141391</v>
      </c>
      <c r="AN180">
        <f>[5]DATA!AN180</f>
        <v>143468</v>
      </c>
      <c r="AO180">
        <f>[5]DATA!AO180</f>
        <v>133483</v>
      </c>
      <c r="AP180">
        <f>[5]DATA!AP180</f>
        <v>134758</v>
      </c>
      <c r="AQ180">
        <f>[5]DATA!AQ180</f>
        <v>138909</v>
      </c>
      <c r="AR180">
        <f>[5]DATA!AR180</f>
        <v>142480</v>
      </c>
      <c r="AS180">
        <f>[5]DATA!AS180</f>
        <v>158963</v>
      </c>
      <c r="AT180">
        <f>[5]DATA!AT180</f>
        <v>165411</v>
      </c>
      <c r="AU180">
        <f>[5]DATA!AU180</f>
        <v>165399</v>
      </c>
      <c r="AV180">
        <f>[5]DATA!AV180</f>
        <v>156693</v>
      </c>
      <c r="AW180">
        <f>[5]DATA!AW180</f>
        <v>160994</v>
      </c>
      <c r="AX180">
        <f>[5]DATA!AX180</f>
        <v>161387</v>
      </c>
      <c r="AY180">
        <f>[5]DATA!AY180</f>
        <v>167979</v>
      </c>
      <c r="AZ180">
        <f>[5]DATA!AZ180</f>
        <v>159068</v>
      </c>
      <c r="BA180">
        <f>[5]DATA!BA180</f>
        <v>151872</v>
      </c>
      <c r="BB180">
        <f>[5]DATA!BB180</f>
        <v>151316</v>
      </c>
      <c r="BC180">
        <f>[5]DATA!BC180</f>
        <v>153718</v>
      </c>
      <c r="BD180">
        <f>[5]DATA!BD180</f>
        <v>153828</v>
      </c>
      <c r="BE180">
        <f>[5]DATA!BE180</f>
        <v>142006</v>
      </c>
      <c r="BF180">
        <f>[5]DATA!BF180</f>
        <v>142955</v>
      </c>
      <c r="BG180">
        <f>[5]DATA!BG180</f>
        <v>143481</v>
      </c>
      <c r="BH180">
        <f>[5]DATA!BH180</f>
        <v>143644</v>
      </c>
      <c r="BI180">
        <f>[5]DATA!BI180</f>
        <v>144663</v>
      </c>
      <c r="BJ180">
        <f>[5]DATA!BJ180</f>
        <v>146162</v>
      </c>
      <c r="BK180">
        <f>[5]DATA!BK180</f>
        <v>176085</v>
      </c>
      <c r="BL180">
        <f>[5]DATA!BL180</f>
        <v>0</v>
      </c>
      <c r="BM180">
        <f>[5]DATA!BM180</f>
        <v>0</v>
      </c>
      <c r="BN180">
        <f>[5]DATA!BN180</f>
        <v>0</v>
      </c>
      <c r="BO180">
        <f>[5]DATA!BO180</f>
        <v>0</v>
      </c>
      <c r="BP180">
        <f>[5]DATA!BP180</f>
        <v>0</v>
      </c>
      <c r="BQ180">
        <f>[5]DATA!BQ180</f>
        <v>0</v>
      </c>
      <c r="BR180">
        <f>[5]DATA!BR180</f>
        <v>0</v>
      </c>
      <c r="BS180">
        <f>[5]DATA!BS180</f>
        <v>0</v>
      </c>
      <c r="BT180">
        <f>[5]DATA!BT180</f>
        <v>0</v>
      </c>
      <c r="BU180">
        <f>[5]DATA!BU180</f>
        <v>0</v>
      </c>
      <c r="BV180">
        <f>[5]DATA!BV180</f>
        <v>0</v>
      </c>
      <c r="BW180">
        <f>[5]DATA!BW180</f>
        <v>0</v>
      </c>
      <c r="BX180">
        <f>[5]DATA!BX180</f>
        <v>0</v>
      </c>
    </row>
    <row r="181" spans="1:76">
      <c r="A181" s="287" t="s">
        <v>1012</v>
      </c>
      <c r="B181">
        <f>[5]DATA!B181</f>
        <v>82474</v>
      </c>
      <c r="C181">
        <f>[5]DATA!C181</f>
        <v>83968</v>
      </c>
      <c r="D181">
        <f>[5]DATA!D181</f>
        <v>87743</v>
      </c>
      <c r="E181">
        <f>[5]DATA!E181</f>
        <v>87351</v>
      </c>
      <c r="F181">
        <f>[5]DATA!F181</f>
        <v>81772</v>
      </c>
      <c r="G181">
        <f>[5]DATA!G181</f>
        <v>73229</v>
      </c>
      <c r="H181">
        <f>[5]DATA!H181</f>
        <v>86225</v>
      </c>
      <c r="I181">
        <f>[5]DATA!I181</f>
        <v>87875</v>
      </c>
      <c r="J181">
        <f>[5]DATA!J181</f>
        <v>95724</v>
      </c>
      <c r="K181">
        <f>[5]DATA!K181</f>
        <v>83951</v>
      </c>
      <c r="L181">
        <f>[5]DATA!L181</f>
        <v>94911</v>
      </c>
      <c r="M181">
        <f>[5]DATA!M181</f>
        <v>130967</v>
      </c>
      <c r="N181">
        <f>[5]DATA!N181</f>
        <v>120181</v>
      </c>
      <c r="O181">
        <f>[5]DATA!O181</f>
        <v>95326</v>
      </c>
      <c r="P181">
        <f>[5]DATA!P181</f>
        <v>94420</v>
      </c>
      <c r="Q181">
        <f>[5]DATA!Q181</f>
        <v>109736</v>
      </c>
      <c r="R181">
        <f>[5]DATA!R181</f>
        <v>140240</v>
      </c>
      <c r="S181">
        <f>[5]DATA!S181</f>
        <v>131258</v>
      </c>
      <c r="T181">
        <f>[5]DATA!T181</f>
        <v>128466</v>
      </c>
      <c r="U181">
        <f>[5]DATA!U181</f>
        <v>126658</v>
      </c>
      <c r="V181" s="288">
        <f>[5]DATA!V181</f>
        <v>121867</v>
      </c>
      <c r="W181" s="288">
        <f>[5]DATA!W181</f>
        <v>121661</v>
      </c>
      <c r="X181" s="288">
        <f>[5]DATA!X181</f>
        <v>122824</v>
      </c>
      <c r="Y181" s="288">
        <f>[5]DATA!Y181</f>
        <v>124654</v>
      </c>
      <c r="Z181" s="288">
        <f>[5]DATA!Z181</f>
        <v>126663</v>
      </c>
      <c r="AA181" s="288">
        <f>[5]DATA!AA181</f>
        <v>112471</v>
      </c>
      <c r="AB181" s="288">
        <f>[5]DATA!AB181</f>
        <v>115913</v>
      </c>
      <c r="AC181" s="288">
        <f>[5]DATA!AC181</f>
        <v>116521</v>
      </c>
      <c r="AD181" s="288">
        <f>[5]DATA!AD181</f>
        <v>133377</v>
      </c>
      <c r="AE181" s="288">
        <f>[5]DATA!AE181</f>
        <v>127479</v>
      </c>
      <c r="AF181" s="288">
        <f>[5]DATA!AF181</f>
        <v>131494</v>
      </c>
      <c r="AG181" s="288">
        <f>[5]DATA!AG181</f>
        <v>133193</v>
      </c>
      <c r="AH181">
        <f>[5]DATA!AH181</f>
        <v>156313</v>
      </c>
      <c r="AI181">
        <f>[5]DATA!AI181</f>
        <v>150086</v>
      </c>
      <c r="AJ181">
        <f>[5]DATA!AJ181</f>
        <v>143816</v>
      </c>
      <c r="AK181">
        <f>[5]DATA!AK181</f>
        <v>146328</v>
      </c>
      <c r="AL181">
        <f>[5]DATA!AL181</f>
        <v>136836</v>
      </c>
      <c r="AM181">
        <f>[5]DATA!AM181</f>
        <v>137021</v>
      </c>
      <c r="AN181">
        <f>[5]DATA!AN181</f>
        <v>141070</v>
      </c>
      <c r="AO181">
        <f>[5]DATA!AO181</f>
        <v>148079</v>
      </c>
      <c r="AP181">
        <f>[5]DATA!AP181</f>
        <v>151339</v>
      </c>
      <c r="AQ181">
        <f>[5]DATA!AQ181</f>
        <v>151973</v>
      </c>
      <c r="AR181">
        <f>[5]DATA!AR181</f>
        <v>154063</v>
      </c>
      <c r="AS181">
        <f>[5]DATA!AS181</f>
        <v>143527</v>
      </c>
      <c r="AT181">
        <f>[5]DATA!AT181</f>
        <v>139980</v>
      </c>
      <c r="AU181">
        <f>[5]DATA!AU181</f>
        <v>138298</v>
      </c>
      <c r="AV181">
        <f>[5]DATA!AV181</f>
        <v>143270</v>
      </c>
      <c r="AW181">
        <f>[5]DATA!AW181</f>
        <v>139716</v>
      </c>
      <c r="AX181">
        <f>[5]DATA!AX181</f>
        <v>128225</v>
      </c>
      <c r="AY181">
        <f>[5]DATA!AY181</f>
        <v>131855</v>
      </c>
      <c r="AZ181">
        <f>[5]DATA!AZ181</f>
        <v>131769</v>
      </c>
      <c r="BA181">
        <f>[5]DATA!BA181</f>
        <v>138675</v>
      </c>
      <c r="BB181">
        <f>[5]DATA!BB181</f>
        <v>138158</v>
      </c>
      <c r="BC181">
        <f>[5]DATA!BC181</f>
        <v>143312</v>
      </c>
      <c r="BD181">
        <f>[5]DATA!BD181</f>
        <v>143218</v>
      </c>
      <c r="BE181">
        <f>[5]DATA!BE181</f>
        <v>142164</v>
      </c>
      <c r="BF181">
        <f>[5]DATA!BF181</f>
        <v>143059</v>
      </c>
      <c r="BG181">
        <f>[5]DATA!BG181</f>
        <v>143499</v>
      </c>
      <c r="BH181">
        <f>[5]DATA!BH181</f>
        <v>143644</v>
      </c>
      <c r="BI181">
        <f>[5]DATA!BI181</f>
        <v>144663</v>
      </c>
      <c r="BJ181">
        <f>[5]DATA!BJ181</f>
        <v>146162</v>
      </c>
      <c r="BK181">
        <f>[5]DATA!BK181</f>
        <v>139621</v>
      </c>
      <c r="BL181">
        <f>[5]DATA!BL181</f>
        <v>0</v>
      </c>
      <c r="BM181">
        <f>[5]DATA!BM181</f>
        <v>0</v>
      </c>
      <c r="BN181">
        <f>[5]DATA!BN181</f>
        <v>0</v>
      </c>
      <c r="BO181">
        <f>[5]DATA!BO181</f>
        <v>0</v>
      </c>
      <c r="BP181">
        <f>[5]DATA!BP181</f>
        <v>0</v>
      </c>
      <c r="BQ181">
        <f>[5]DATA!BQ181</f>
        <v>0</v>
      </c>
      <c r="BR181">
        <f>[5]DATA!BR181</f>
        <v>0</v>
      </c>
      <c r="BS181">
        <f>[5]DATA!BS181</f>
        <v>0</v>
      </c>
      <c r="BT181">
        <f>[5]DATA!BT181</f>
        <v>0</v>
      </c>
      <c r="BU181">
        <f>[5]DATA!BU181</f>
        <v>0</v>
      </c>
      <c r="BV181">
        <f>[5]DATA!BV181</f>
        <v>0</v>
      </c>
      <c r="BW181">
        <f>[5]DATA!BW181</f>
        <v>0</v>
      </c>
      <c r="BX181">
        <f>[5]DATA!BX181</f>
        <v>0</v>
      </c>
    </row>
    <row r="182" spans="1:76">
      <c r="A182" s="287" t="s">
        <v>1013</v>
      </c>
      <c r="B182">
        <f>[5]DATA!B182</f>
        <v>0</v>
      </c>
      <c r="C182">
        <f>[5]DATA!C182</f>
        <v>0</v>
      </c>
      <c r="D182">
        <f>[5]DATA!D182</f>
        <v>0</v>
      </c>
      <c r="E182">
        <f>[5]DATA!E182</f>
        <v>0</v>
      </c>
      <c r="F182">
        <f>[5]DATA!F182</f>
        <v>0</v>
      </c>
      <c r="G182">
        <f>[5]DATA!G182</f>
        <v>0</v>
      </c>
      <c r="H182">
        <f>[5]DATA!H182</f>
        <v>0</v>
      </c>
      <c r="I182">
        <f>[5]DATA!I182</f>
        <v>0</v>
      </c>
      <c r="J182">
        <f>[5]DATA!J182</f>
        <v>0</v>
      </c>
      <c r="K182">
        <f>[5]DATA!K182</f>
        <v>0</v>
      </c>
      <c r="L182">
        <f>[5]DATA!L182</f>
        <v>0</v>
      </c>
      <c r="M182">
        <f>[5]DATA!M182</f>
        <v>0</v>
      </c>
      <c r="N182">
        <f>[5]DATA!N182</f>
        <v>0</v>
      </c>
      <c r="O182">
        <f>[5]DATA!O182</f>
        <v>0</v>
      </c>
      <c r="P182">
        <f>[5]DATA!P182</f>
        <v>0</v>
      </c>
      <c r="Q182">
        <f>[5]DATA!Q182</f>
        <v>0</v>
      </c>
      <c r="R182">
        <f>[5]DATA!R182</f>
        <v>0</v>
      </c>
      <c r="S182">
        <f>[5]DATA!S182</f>
        <v>0</v>
      </c>
      <c r="T182">
        <f>[5]DATA!T182</f>
        <v>0</v>
      </c>
      <c r="U182">
        <f>[5]DATA!U182</f>
        <v>0</v>
      </c>
      <c r="V182" s="288">
        <f>[5]DATA!V182</f>
        <v>0</v>
      </c>
      <c r="W182" s="288">
        <f>[5]DATA!W182</f>
        <v>0</v>
      </c>
      <c r="X182" s="288">
        <f>[5]DATA!X182</f>
        <v>0</v>
      </c>
      <c r="Y182" s="288">
        <f>[5]DATA!Y182</f>
        <v>0</v>
      </c>
      <c r="Z182" s="288">
        <f>[5]DATA!Z182</f>
        <v>0</v>
      </c>
      <c r="AA182" s="288">
        <f>[5]DATA!AA182</f>
        <v>0</v>
      </c>
      <c r="AB182" s="288">
        <f>[5]DATA!AB182</f>
        <v>0</v>
      </c>
      <c r="AC182" s="288">
        <f>[5]DATA!AC182</f>
        <v>0</v>
      </c>
      <c r="AD182" s="288">
        <f>[5]DATA!AD182</f>
        <v>0</v>
      </c>
      <c r="AE182" s="288">
        <f>[5]DATA!AE182</f>
        <v>0</v>
      </c>
      <c r="AF182" s="288">
        <f>[5]DATA!AF182</f>
        <v>0</v>
      </c>
      <c r="AG182" s="288">
        <f>[5]DATA!AG182</f>
        <v>0</v>
      </c>
      <c r="AH182">
        <f>[5]DATA!AH182</f>
        <v>0</v>
      </c>
      <c r="AI182">
        <f>[5]DATA!AI182</f>
        <v>0</v>
      </c>
      <c r="AJ182">
        <f>[5]DATA!AJ182</f>
        <v>0</v>
      </c>
      <c r="AK182">
        <f>[5]DATA!AK182</f>
        <v>0</v>
      </c>
      <c r="AL182">
        <f>[5]DATA!AL182</f>
        <v>0</v>
      </c>
      <c r="AM182">
        <f>[5]DATA!AM182</f>
        <v>0</v>
      </c>
      <c r="AN182">
        <f>[5]DATA!AN182</f>
        <v>0</v>
      </c>
      <c r="AO182">
        <f>[5]DATA!AO182</f>
        <v>0</v>
      </c>
      <c r="AP182">
        <f>[5]DATA!AP182</f>
        <v>0</v>
      </c>
      <c r="AQ182">
        <f>[5]DATA!AQ182</f>
        <v>0</v>
      </c>
      <c r="AR182">
        <f>[5]DATA!AR182</f>
        <v>0</v>
      </c>
      <c r="AS182">
        <f>[5]DATA!AS182</f>
        <v>0</v>
      </c>
      <c r="AT182">
        <f>[5]DATA!AT182</f>
        <v>0</v>
      </c>
      <c r="AU182">
        <f>[5]DATA!AU182</f>
        <v>0</v>
      </c>
      <c r="AV182">
        <f>[5]DATA!AV182</f>
        <v>0</v>
      </c>
      <c r="AW182">
        <f>[5]DATA!AW182</f>
        <v>0</v>
      </c>
      <c r="AX182">
        <f>[5]DATA!AX182</f>
        <v>0</v>
      </c>
      <c r="AY182">
        <f>[5]DATA!AY182</f>
        <v>0</v>
      </c>
      <c r="AZ182">
        <f>[5]DATA!AZ182</f>
        <v>0</v>
      </c>
      <c r="BA182">
        <f>[5]DATA!BA182</f>
        <v>0</v>
      </c>
      <c r="BB182">
        <f>[5]DATA!BB182</f>
        <v>0</v>
      </c>
      <c r="BC182">
        <f>[5]DATA!BC182</f>
        <v>0</v>
      </c>
      <c r="BD182">
        <f>[5]DATA!BD182</f>
        <v>0</v>
      </c>
      <c r="BE182">
        <f>[5]DATA!BE182</f>
        <v>0</v>
      </c>
      <c r="BF182">
        <f>[5]DATA!BF182</f>
        <v>0</v>
      </c>
      <c r="BG182">
        <f>[5]DATA!BG182</f>
        <v>0</v>
      </c>
      <c r="BH182">
        <f>[5]DATA!BH182</f>
        <v>0</v>
      </c>
      <c r="BI182">
        <f>[5]DATA!BI182</f>
        <v>0</v>
      </c>
      <c r="BJ182">
        <f>[5]DATA!BJ182</f>
        <v>0</v>
      </c>
      <c r="BK182">
        <f>[5]DATA!BK182</f>
        <v>0</v>
      </c>
      <c r="BL182">
        <f>[5]DATA!BL182</f>
        <v>0</v>
      </c>
      <c r="BM182">
        <f>[5]DATA!BM182</f>
        <v>0</v>
      </c>
      <c r="BN182">
        <f>[5]DATA!BN182</f>
        <v>0</v>
      </c>
      <c r="BO182">
        <f>[5]DATA!BO182</f>
        <v>0</v>
      </c>
      <c r="BP182">
        <f>[5]DATA!BP182</f>
        <v>0</v>
      </c>
      <c r="BQ182">
        <f>[5]DATA!BQ182</f>
        <v>0</v>
      </c>
      <c r="BR182">
        <f>[5]DATA!BR182</f>
        <v>0</v>
      </c>
      <c r="BS182">
        <f>[5]DATA!BS182</f>
        <v>0</v>
      </c>
      <c r="BT182">
        <f>[5]DATA!BT182</f>
        <v>0</v>
      </c>
      <c r="BU182">
        <f>[5]DATA!BU182</f>
        <v>0</v>
      </c>
      <c r="BV182">
        <f>[5]DATA!BV182</f>
        <v>0</v>
      </c>
      <c r="BW182">
        <f>[5]DATA!BW182</f>
        <v>0</v>
      </c>
      <c r="BX182">
        <f>[5]DATA!BX182</f>
        <v>0</v>
      </c>
    </row>
    <row r="183" spans="1:76">
      <c r="A183" s="287" t="s">
        <v>1014</v>
      </c>
      <c r="B183">
        <f>[5]DATA!B183</f>
        <v>0</v>
      </c>
      <c r="C183">
        <f>[5]DATA!C183</f>
        <v>0</v>
      </c>
      <c r="D183">
        <f>[5]DATA!D183</f>
        <v>0</v>
      </c>
      <c r="E183">
        <f>[5]DATA!E183</f>
        <v>0</v>
      </c>
      <c r="F183">
        <f>[5]DATA!F183</f>
        <v>0</v>
      </c>
      <c r="G183">
        <f>[5]DATA!G183</f>
        <v>0</v>
      </c>
      <c r="H183">
        <f>[5]DATA!H183</f>
        <v>0</v>
      </c>
      <c r="I183">
        <f>[5]DATA!I183</f>
        <v>0</v>
      </c>
      <c r="J183">
        <f>[5]DATA!J183</f>
        <v>0</v>
      </c>
      <c r="K183">
        <f>[5]DATA!K183</f>
        <v>0</v>
      </c>
      <c r="L183">
        <f>[5]DATA!L183</f>
        <v>0</v>
      </c>
      <c r="M183">
        <f>[5]DATA!M183</f>
        <v>0</v>
      </c>
      <c r="N183">
        <f>[5]DATA!N183</f>
        <v>0</v>
      </c>
      <c r="O183">
        <f>[5]DATA!O183</f>
        <v>0</v>
      </c>
      <c r="P183">
        <f>[5]DATA!P183</f>
        <v>0</v>
      </c>
      <c r="Q183">
        <f>[5]DATA!Q183</f>
        <v>0</v>
      </c>
      <c r="R183">
        <f>[5]DATA!R183</f>
        <v>0</v>
      </c>
      <c r="S183">
        <f>[5]DATA!S183</f>
        <v>0</v>
      </c>
      <c r="T183">
        <f>[5]DATA!T183</f>
        <v>0</v>
      </c>
      <c r="U183">
        <f>[5]DATA!U183</f>
        <v>0</v>
      </c>
      <c r="V183" s="288">
        <f>[5]DATA!V183</f>
        <v>0</v>
      </c>
      <c r="W183" s="288">
        <f>[5]DATA!W183</f>
        <v>0</v>
      </c>
      <c r="X183" s="288">
        <f>[5]DATA!X183</f>
        <v>0</v>
      </c>
      <c r="Y183" s="288">
        <f>[5]DATA!Y183</f>
        <v>0</v>
      </c>
      <c r="Z183" s="288">
        <f>[5]DATA!Z183</f>
        <v>0</v>
      </c>
      <c r="AA183" s="288">
        <f>[5]DATA!AA183</f>
        <v>0</v>
      </c>
      <c r="AB183" s="288">
        <f>[5]DATA!AB183</f>
        <v>0</v>
      </c>
      <c r="AC183" s="288">
        <f>[5]DATA!AC183</f>
        <v>0</v>
      </c>
      <c r="AD183" s="288">
        <f>[5]DATA!AD183</f>
        <v>0</v>
      </c>
      <c r="AE183" s="288">
        <f>[5]DATA!AE183</f>
        <v>0</v>
      </c>
      <c r="AF183" s="288">
        <f>[5]DATA!AF183</f>
        <v>0</v>
      </c>
      <c r="AG183" s="288">
        <f>[5]DATA!AG183</f>
        <v>0</v>
      </c>
      <c r="AH183">
        <f>[5]DATA!AH183</f>
        <v>0</v>
      </c>
      <c r="AI183">
        <f>[5]DATA!AI183</f>
        <v>0</v>
      </c>
      <c r="AJ183">
        <f>[5]DATA!AJ183</f>
        <v>0</v>
      </c>
      <c r="AK183">
        <f>[5]DATA!AK183</f>
        <v>0</v>
      </c>
      <c r="AL183">
        <f>[5]DATA!AL183</f>
        <v>0</v>
      </c>
      <c r="AM183">
        <f>[5]DATA!AM183</f>
        <v>0</v>
      </c>
      <c r="AN183">
        <f>[5]DATA!AN183</f>
        <v>0</v>
      </c>
      <c r="AO183">
        <f>[5]DATA!AO183</f>
        <v>0</v>
      </c>
      <c r="AP183">
        <f>[5]DATA!AP183</f>
        <v>0</v>
      </c>
      <c r="AQ183">
        <f>[5]DATA!AQ183</f>
        <v>0</v>
      </c>
      <c r="AR183">
        <f>[5]DATA!AR183</f>
        <v>0</v>
      </c>
      <c r="AS183">
        <f>[5]DATA!AS183</f>
        <v>0</v>
      </c>
      <c r="AT183">
        <f>[5]DATA!AT183</f>
        <v>0</v>
      </c>
      <c r="AU183">
        <f>[5]DATA!AU183</f>
        <v>0</v>
      </c>
      <c r="AV183">
        <f>[5]DATA!AV183</f>
        <v>0</v>
      </c>
      <c r="AW183">
        <f>[5]DATA!AW183</f>
        <v>0</v>
      </c>
      <c r="AX183">
        <f>[5]DATA!AX183</f>
        <v>0</v>
      </c>
      <c r="AY183">
        <f>[5]DATA!AY183</f>
        <v>0</v>
      </c>
      <c r="AZ183">
        <f>[5]DATA!AZ183</f>
        <v>0</v>
      </c>
      <c r="BA183">
        <f>[5]DATA!BA183</f>
        <v>0</v>
      </c>
      <c r="BB183">
        <f>[5]DATA!BB183</f>
        <v>0</v>
      </c>
      <c r="BC183">
        <f>[5]DATA!BC183</f>
        <v>0</v>
      </c>
      <c r="BD183">
        <f>[5]DATA!BD183</f>
        <v>0</v>
      </c>
      <c r="BE183">
        <f>[5]DATA!BE183</f>
        <v>0</v>
      </c>
      <c r="BF183">
        <f>[5]DATA!BF183</f>
        <v>0</v>
      </c>
      <c r="BG183">
        <f>[5]DATA!BG183</f>
        <v>0</v>
      </c>
      <c r="BH183">
        <f>[5]DATA!BH183</f>
        <v>0</v>
      </c>
      <c r="BI183">
        <f>[5]DATA!BI183</f>
        <v>0</v>
      </c>
      <c r="BJ183">
        <f>[5]DATA!BJ183</f>
        <v>0</v>
      </c>
      <c r="BK183">
        <f>[5]DATA!BK183</f>
        <v>0</v>
      </c>
      <c r="BL183">
        <f>[5]DATA!BL183</f>
        <v>0</v>
      </c>
      <c r="BM183">
        <f>[5]DATA!BM183</f>
        <v>0</v>
      </c>
      <c r="BN183">
        <f>[5]DATA!BN183</f>
        <v>0</v>
      </c>
      <c r="BO183">
        <f>[5]DATA!BO183</f>
        <v>0</v>
      </c>
      <c r="BP183">
        <f>[5]DATA!BP183</f>
        <v>0</v>
      </c>
      <c r="BQ183">
        <f>[5]DATA!BQ183</f>
        <v>0</v>
      </c>
      <c r="BR183">
        <f>[5]DATA!BR183</f>
        <v>0</v>
      </c>
      <c r="BS183">
        <f>[5]DATA!BS183</f>
        <v>0</v>
      </c>
      <c r="BT183">
        <f>[5]DATA!BT183</f>
        <v>0</v>
      </c>
      <c r="BU183">
        <f>[5]DATA!BU183</f>
        <v>0</v>
      </c>
      <c r="BV183">
        <f>[5]DATA!BV183</f>
        <v>0</v>
      </c>
      <c r="BW183">
        <f>[5]DATA!BW183</f>
        <v>0</v>
      </c>
      <c r="BX183">
        <f>[5]DATA!BX183</f>
        <v>0</v>
      </c>
    </row>
    <row r="184" spans="1:76">
      <c r="A184" s="287" t="s">
        <v>1015</v>
      </c>
      <c r="B184">
        <f>[5]DATA!B184</f>
        <v>0</v>
      </c>
      <c r="C184">
        <f>[5]DATA!C184</f>
        <v>0</v>
      </c>
      <c r="D184">
        <f>[5]DATA!D184</f>
        <v>0</v>
      </c>
      <c r="E184">
        <f>[5]DATA!E184</f>
        <v>0</v>
      </c>
      <c r="F184">
        <f>[5]DATA!F184</f>
        <v>0</v>
      </c>
      <c r="G184">
        <f>[5]DATA!G184</f>
        <v>0</v>
      </c>
      <c r="H184">
        <f>[5]DATA!H184</f>
        <v>0</v>
      </c>
      <c r="I184">
        <f>[5]DATA!I184</f>
        <v>0</v>
      </c>
      <c r="J184">
        <f>[5]DATA!J184</f>
        <v>0</v>
      </c>
      <c r="K184">
        <f>[5]DATA!K184</f>
        <v>0</v>
      </c>
      <c r="L184">
        <f>[5]DATA!L184</f>
        <v>0</v>
      </c>
      <c r="M184">
        <f>[5]DATA!M184</f>
        <v>0</v>
      </c>
      <c r="N184">
        <f>[5]DATA!N184</f>
        <v>0</v>
      </c>
      <c r="O184">
        <f>[5]DATA!O184</f>
        <v>0</v>
      </c>
      <c r="P184">
        <f>[5]DATA!P184</f>
        <v>0</v>
      </c>
      <c r="Q184">
        <f>[5]DATA!Q184</f>
        <v>0</v>
      </c>
      <c r="R184">
        <f>[5]DATA!R184</f>
        <v>0</v>
      </c>
      <c r="S184">
        <f>[5]DATA!S184</f>
        <v>0</v>
      </c>
      <c r="T184">
        <f>[5]DATA!T184</f>
        <v>0</v>
      </c>
      <c r="U184">
        <f>[5]DATA!U184</f>
        <v>0</v>
      </c>
      <c r="V184" s="288">
        <f>[5]DATA!V184</f>
        <v>0</v>
      </c>
      <c r="W184" s="288">
        <f>[5]DATA!W184</f>
        <v>0</v>
      </c>
      <c r="X184" s="288">
        <f>[5]DATA!X184</f>
        <v>0</v>
      </c>
      <c r="Y184" s="288">
        <f>[5]DATA!Y184</f>
        <v>0</v>
      </c>
      <c r="Z184" s="288">
        <f>[5]DATA!Z184</f>
        <v>0</v>
      </c>
      <c r="AA184" s="288">
        <f>[5]DATA!AA184</f>
        <v>0</v>
      </c>
      <c r="AB184" s="288">
        <f>[5]DATA!AB184</f>
        <v>0</v>
      </c>
      <c r="AC184" s="288">
        <f>[5]DATA!AC184</f>
        <v>0</v>
      </c>
      <c r="AD184" s="288">
        <f>[5]DATA!AD184</f>
        <v>0</v>
      </c>
      <c r="AE184" s="288">
        <f>[5]DATA!AE184</f>
        <v>0</v>
      </c>
      <c r="AF184" s="288">
        <f>[5]DATA!AF184</f>
        <v>0</v>
      </c>
      <c r="AG184" s="288">
        <f>[5]DATA!AG184</f>
        <v>0</v>
      </c>
      <c r="AH184">
        <f>[5]DATA!AH184</f>
        <v>0</v>
      </c>
      <c r="AI184">
        <f>[5]DATA!AI184</f>
        <v>0</v>
      </c>
      <c r="AJ184">
        <f>[5]DATA!AJ184</f>
        <v>0</v>
      </c>
      <c r="AK184">
        <f>[5]DATA!AK184</f>
        <v>0</v>
      </c>
      <c r="AL184">
        <f>[5]DATA!AL184</f>
        <v>0</v>
      </c>
      <c r="AM184">
        <f>[5]DATA!AM184</f>
        <v>0</v>
      </c>
      <c r="AN184">
        <f>[5]DATA!AN184</f>
        <v>0</v>
      </c>
      <c r="AO184">
        <f>[5]DATA!AO184</f>
        <v>0</v>
      </c>
      <c r="AP184">
        <f>[5]DATA!AP184</f>
        <v>0</v>
      </c>
      <c r="AQ184">
        <f>[5]DATA!AQ184</f>
        <v>0</v>
      </c>
      <c r="AR184">
        <f>[5]DATA!AR184</f>
        <v>0</v>
      </c>
      <c r="AS184">
        <f>[5]DATA!AS184</f>
        <v>0</v>
      </c>
      <c r="AT184">
        <f>[5]DATA!AT184</f>
        <v>0</v>
      </c>
      <c r="AU184">
        <f>[5]DATA!AU184</f>
        <v>0</v>
      </c>
      <c r="AV184">
        <f>[5]DATA!AV184</f>
        <v>0</v>
      </c>
      <c r="AW184">
        <f>[5]DATA!AW184</f>
        <v>0</v>
      </c>
      <c r="AX184">
        <f>[5]DATA!AX184</f>
        <v>0</v>
      </c>
      <c r="AY184">
        <f>[5]DATA!AY184</f>
        <v>0</v>
      </c>
      <c r="AZ184">
        <f>[5]DATA!AZ184</f>
        <v>0</v>
      </c>
      <c r="BA184">
        <f>[5]DATA!BA184</f>
        <v>0</v>
      </c>
      <c r="BB184">
        <f>[5]DATA!BB184</f>
        <v>0</v>
      </c>
      <c r="BC184">
        <f>[5]DATA!BC184</f>
        <v>0</v>
      </c>
      <c r="BD184">
        <f>[5]DATA!BD184</f>
        <v>0</v>
      </c>
      <c r="BE184">
        <f>[5]DATA!BE184</f>
        <v>0</v>
      </c>
      <c r="BF184">
        <f>[5]DATA!BF184</f>
        <v>0</v>
      </c>
      <c r="BG184">
        <f>[5]DATA!BG184</f>
        <v>0</v>
      </c>
      <c r="BH184">
        <f>[5]DATA!BH184</f>
        <v>0</v>
      </c>
      <c r="BI184">
        <f>[5]DATA!BI184</f>
        <v>0</v>
      </c>
      <c r="BJ184">
        <f>[5]DATA!BJ184</f>
        <v>0</v>
      </c>
      <c r="BK184">
        <f>[5]DATA!BK184</f>
        <v>0</v>
      </c>
      <c r="BL184">
        <f>[5]DATA!BL184</f>
        <v>0</v>
      </c>
      <c r="BM184">
        <f>[5]DATA!BM184</f>
        <v>0</v>
      </c>
      <c r="BN184">
        <f>[5]DATA!BN184</f>
        <v>0</v>
      </c>
      <c r="BO184">
        <f>[5]DATA!BO184</f>
        <v>0</v>
      </c>
      <c r="BP184">
        <f>[5]DATA!BP184</f>
        <v>0</v>
      </c>
      <c r="BQ184">
        <f>[5]DATA!BQ184</f>
        <v>0</v>
      </c>
      <c r="BR184">
        <f>[5]DATA!BR184</f>
        <v>0</v>
      </c>
      <c r="BS184">
        <f>[5]DATA!BS184</f>
        <v>0</v>
      </c>
      <c r="BT184">
        <f>[5]DATA!BT184</f>
        <v>0</v>
      </c>
      <c r="BU184">
        <f>[5]DATA!BU184</f>
        <v>0</v>
      </c>
      <c r="BV184">
        <f>[5]DATA!BV184</f>
        <v>0</v>
      </c>
      <c r="BW184">
        <f>[5]DATA!BW184</f>
        <v>0</v>
      </c>
      <c r="BX184">
        <f>[5]DATA!BX184</f>
        <v>0</v>
      </c>
    </row>
    <row r="185" spans="1:76">
      <c r="A185" s="287" t="s">
        <v>1016</v>
      </c>
      <c r="B185">
        <f>[5]DATA!B185</f>
        <v>0</v>
      </c>
      <c r="C185">
        <f>[5]DATA!C185</f>
        <v>0</v>
      </c>
      <c r="D185">
        <f>[5]DATA!D185</f>
        <v>0</v>
      </c>
      <c r="E185">
        <f>[5]DATA!E185</f>
        <v>0</v>
      </c>
      <c r="F185">
        <f>[5]DATA!F185</f>
        <v>0</v>
      </c>
      <c r="G185">
        <f>[5]DATA!G185</f>
        <v>0</v>
      </c>
      <c r="H185">
        <f>[5]DATA!H185</f>
        <v>0</v>
      </c>
      <c r="I185">
        <f>[5]DATA!I185</f>
        <v>0</v>
      </c>
      <c r="J185">
        <f>[5]DATA!J185</f>
        <v>0</v>
      </c>
      <c r="K185">
        <f>[5]DATA!K185</f>
        <v>0</v>
      </c>
      <c r="L185">
        <f>[5]DATA!L185</f>
        <v>0</v>
      </c>
      <c r="M185">
        <f>[5]DATA!M185</f>
        <v>0</v>
      </c>
      <c r="N185">
        <f>[5]DATA!N185</f>
        <v>0</v>
      </c>
      <c r="O185">
        <f>[5]DATA!O185</f>
        <v>0</v>
      </c>
      <c r="P185">
        <f>[5]DATA!P185</f>
        <v>0</v>
      </c>
      <c r="Q185">
        <f>[5]DATA!Q185</f>
        <v>0</v>
      </c>
      <c r="R185">
        <f>[5]DATA!R185</f>
        <v>0</v>
      </c>
      <c r="S185">
        <f>[5]DATA!S185</f>
        <v>0</v>
      </c>
      <c r="T185">
        <f>[5]DATA!T185</f>
        <v>0</v>
      </c>
      <c r="U185">
        <f>[5]DATA!U185</f>
        <v>0</v>
      </c>
      <c r="V185" s="288">
        <f>[5]DATA!V185</f>
        <v>0</v>
      </c>
      <c r="W185" s="288">
        <f>[5]DATA!W185</f>
        <v>0</v>
      </c>
      <c r="X185" s="288">
        <f>[5]DATA!X185</f>
        <v>0</v>
      </c>
      <c r="Y185" s="288">
        <f>[5]DATA!Y185</f>
        <v>0</v>
      </c>
      <c r="Z185" s="288">
        <f>[5]DATA!Z185</f>
        <v>0</v>
      </c>
      <c r="AA185" s="288">
        <f>[5]DATA!AA185</f>
        <v>0</v>
      </c>
      <c r="AB185" s="288">
        <f>[5]DATA!AB185</f>
        <v>0</v>
      </c>
      <c r="AC185" s="288">
        <f>[5]DATA!AC185</f>
        <v>0</v>
      </c>
      <c r="AD185" s="288">
        <f>[5]DATA!AD185</f>
        <v>0</v>
      </c>
      <c r="AE185" s="288">
        <f>[5]DATA!AE185</f>
        <v>0</v>
      </c>
      <c r="AF185" s="288">
        <f>[5]DATA!AF185</f>
        <v>0</v>
      </c>
      <c r="AG185" s="288">
        <f>[5]DATA!AG185</f>
        <v>0</v>
      </c>
      <c r="AH185">
        <f>[5]DATA!AH185</f>
        <v>0</v>
      </c>
      <c r="AI185">
        <f>[5]DATA!AI185</f>
        <v>0</v>
      </c>
      <c r="AJ185">
        <f>[5]DATA!AJ185</f>
        <v>0</v>
      </c>
      <c r="AK185">
        <f>[5]DATA!AK185</f>
        <v>0</v>
      </c>
      <c r="AL185">
        <f>[5]DATA!AL185</f>
        <v>0</v>
      </c>
      <c r="AM185">
        <f>[5]DATA!AM185</f>
        <v>0</v>
      </c>
      <c r="AN185">
        <f>[5]DATA!AN185</f>
        <v>0</v>
      </c>
      <c r="AO185">
        <f>[5]DATA!AO185</f>
        <v>0</v>
      </c>
      <c r="AP185">
        <f>[5]DATA!AP185</f>
        <v>0</v>
      </c>
      <c r="AQ185">
        <f>[5]DATA!AQ185</f>
        <v>0</v>
      </c>
      <c r="AR185">
        <f>[5]DATA!AR185</f>
        <v>0</v>
      </c>
      <c r="AS185">
        <f>[5]DATA!AS185</f>
        <v>0</v>
      </c>
      <c r="AT185">
        <f>[5]DATA!AT185</f>
        <v>0</v>
      </c>
      <c r="AU185">
        <f>[5]DATA!AU185</f>
        <v>0</v>
      </c>
      <c r="AV185">
        <f>[5]DATA!AV185</f>
        <v>0</v>
      </c>
      <c r="AW185">
        <f>[5]DATA!AW185</f>
        <v>0</v>
      </c>
      <c r="AX185">
        <f>[5]DATA!AX185</f>
        <v>0</v>
      </c>
      <c r="AY185">
        <f>[5]DATA!AY185</f>
        <v>0</v>
      </c>
      <c r="AZ185">
        <f>[5]DATA!AZ185</f>
        <v>0</v>
      </c>
      <c r="BA185">
        <f>[5]DATA!BA185</f>
        <v>0</v>
      </c>
      <c r="BB185">
        <f>[5]DATA!BB185</f>
        <v>0</v>
      </c>
      <c r="BC185">
        <f>[5]DATA!BC185</f>
        <v>0</v>
      </c>
      <c r="BD185">
        <f>[5]DATA!BD185</f>
        <v>0</v>
      </c>
      <c r="BE185">
        <f>[5]DATA!BE185</f>
        <v>0</v>
      </c>
      <c r="BF185">
        <f>[5]DATA!BF185</f>
        <v>0</v>
      </c>
      <c r="BG185">
        <f>[5]DATA!BG185</f>
        <v>0</v>
      </c>
      <c r="BH185">
        <f>[5]DATA!BH185</f>
        <v>0</v>
      </c>
      <c r="BI185">
        <f>[5]DATA!BI185</f>
        <v>0</v>
      </c>
      <c r="BJ185">
        <f>[5]DATA!BJ185</f>
        <v>0</v>
      </c>
      <c r="BK185">
        <f>[5]DATA!BK185</f>
        <v>0</v>
      </c>
      <c r="BL185">
        <f>[5]DATA!BL185</f>
        <v>0</v>
      </c>
      <c r="BM185">
        <f>[5]DATA!BM185</f>
        <v>0</v>
      </c>
      <c r="BN185">
        <f>[5]DATA!BN185</f>
        <v>0</v>
      </c>
      <c r="BO185">
        <f>[5]DATA!BO185</f>
        <v>0</v>
      </c>
      <c r="BP185">
        <f>[5]DATA!BP185</f>
        <v>0</v>
      </c>
      <c r="BQ185">
        <f>[5]DATA!BQ185</f>
        <v>0</v>
      </c>
      <c r="BR185">
        <f>[5]DATA!BR185</f>
        <v>0</v>
      </c>
      <c r="BS185">
        <f>[5]DATA!BS185</f>
        <v>0</v>
      </c>
      <c r="BT185">
        <f>[5]DATA!BT185</f>
        <v>0</v>
      </c>
      <c r="BU185">
        <f>[5]DATA!BU185</f>
        <v>0</v>
      </c>
      <c r="BV185">
        <f>[5]DATA!BV185</f>
        <v>0</v>
      </c>
      <c r="BW185">
        <f>[5]DATA!BW185</f>
        <v>0</v>
      </c>
      <c r="BX185">
        <f>[5]DATA!BX185</f>
        <v>0</v>
      </c>
    </row>
    <row r="186" spans="1:76">
      <c r="A186" s="287" t="s">
        <v>1017</v>
      </c>
      <c r="B186">
        <f>[5]DATA!B186</f>
        <v>0</v>
      </c>
      <c r="C186">
        <f>[5]DATA!C186</f>
        <v>0</v>
      </c>
      <c r="D186">
        <f>[5]DATA!D186</f>
        <v>0</v>
      </c>
      <c r="E186">
        <f>[5]DATA!E186</f>
        <v>0</v>
      </c>
      <c r="F186">
        <f>[5]DATA!F186</f>
        <v>0</v>
      </c>
      <c r="G186">
        <f>[5]DATA!G186</f>
        <v>0</v>
      </c>
      <c r="H186">
        <f>[5]DATA!H186</f>
        <v>0</v>
      </c>
      <c r="I186">
        <f>[5]DATA!I186</f>
        <v>0</v>
      </c>
      <c r="J186">
        <f>[5]DATA!J186</f>
        <v>0</v>
      </c>
      <c r="K186">
        <f>[5]DATA!K186</f>
        <v>0</v>
      </c>
      <c r="L186">
        <f>[5]DATA!L186</f>
        <v>0</v>
      </c>
      <c r="M186">
        <f>[5]DATA!M186</f>
        <v>0</v>
      </c>
      <c r="N186">
        <f>[5]DATA!N186</f>
        <v>0</v>
      </c>
      <c r="O186">
        <f>[5]DATA!O186</f>
        <v>0</v>
      </c>
      <c r="P186">
        <f>[5]DATA!P186</f>
        <v>0</v>
      </c>
      <c r="Q186">
        <f>[5]DATA!Q186</f>
        <v>0</v>
      </c>
      <c r="R186">
        <f>[5]DATA!R186</f>
        <v>0</v>
      </c>
      <c r="S186">
        <f>[5]DATA!S186</f>
        <v>0</v>
      </c>
      <c r="T186">
        <f>[5]DATA!T186</f>
        <v>0</v>
      </c>
      <c r="U186">
        <f>[5]DATA!U186</f>
        <v>0</v>
      </c>
      <c r="V186" s="288">
        <f>[5]DATA!V186</f>
        <v>0</v>
      </c>
      <c r="W186" s="288">
        <f>[5]DATA!W186</f>
        <v>0</v>
      </c>
      <c r="X186" s="288">
        <f>[5]DATA!X186</f>
        <v>0</v>
      </c>
      <c r="Y186" s="288">
        <f>[5]DATA!Y186</f>
        <v>0</v>
      </c>
      <c r="Z186" s="288">
        <f>[5]DATA!Z186</f>
        <v>0</v>
      </c>
      <c r="AA186" s="288">
        <f>[5]DATA!AA186</f>
        <v>0</v>
      </c>
      <c r="AB186" s="288">
        <f>[5]DATA!AB186</f>
        <v>0</v>
      </c>
      <c r="AC186" s="288">
        <f>[5]DATA!AC186</f>
        <v>0</v>
      </c>
      <c r="AD186" s="288">
        <f>[5]DATA!AD186</f>
        <v>0</v>
      </c>
      <c r="AE186" s="288">
        <f>[5]DATA!AE186</f>
        <v>0</v>
      </c>
      <c r="AF186" s="288">
        <f>[5]DATA!AF186</f>
        <v>0</v>
      </c>
      <c r="AG186" s="288">
        <f>[5]DATA!AG186</f>
        <v>0</v>
      </c>
      <c r="AH186">
        <f>[5]DATA!AH186</f>
        <v>0</v>
      </c>
      <c r="AI186">
        <f>[5]DATA!AI186</f>
        <v>0</v>
      </c>
      <c r="AJ186">
        <f>[5]DATA!AJ186</f>
        <v>0</v>
      </c>
      <c r="AK186">
        <f>[5]DATA!AK186</f>
        <v>0</v>
      </c>
      <c r="AL186">
        <f>[5]DATA!AL186</f>
        <v>0</v>
      </c>
      <c r="AM186">
        <f>[5]DATA!AM186</f>
        <v>0</v>
      </c>
      <c r="AN186">
        <f>[5]DATA!AN186</f>
        <v>0</v>
      </c>
      <c r="AO186">
        <f>[5]DATA!AO186</f>
        <v>0</v>
      </c>
      <c r="AP186">
        <f>[5]DATA!AP186</f>
        <v>0</v>
      </c>
      <c r="AQ186">
        <f>[5]DATA!AQ186</f>
        <v>0</v>
      </c>
      <c r="AR186">
        <f>[5]DATA!AR186</f>
        <v>0</v>
      </c>
      <c r="AS186">
        <f>[5]DATA!AS186</f>
        <v>0</v>
      </c>
      <c r="AT186">
        <f>[5]DATA!AT186</f>
        <v>0</v>
      </c>
      <c r="AU186">
        <f>[5]DATA!AU186</f>
        <v>0</v>
      </c>
      <c r="AV186">
        <f>[5]DATA!AV186</f>
        <v>0</v>
      </c>
      <c r="AW186">
        <f>[5]DATA!AW186</f>
        <v>0</v>
      </c>
      <c r="AX186">
        <f>[5]DATA!AX186</f>
        <v>0</v>
      </c>
      <c r="AY186">
        <f>[5]DATA!AY186</f>
        <v>0</v>
      </c>
      <c r="AZ186">
        <f>[5]DATA!AZ186</f>
        <v>0</v>
      </c>
      <c r="BA186">
        <f>[5]DATA!BA186</f>
        <v>0</v>
      </c>
      <c r="BB186">
        <f>[5]DATA!BB186</f>
        <v>0</v>
      </c>
      <c r="BC186">
        <f>[5]DATA!BC186</f>
        <v>0</v>
      </c>
      <c r="BD186">
        <f>[5]DATA!BD186</f>
        <v>0</v>
      </c>
      <c r="BE186">
        <f>[5]DATA!BE186</f>
        <v>0</v>
      </c>
      <c r="BF186">
        <f>[5]DATA!BF186</f>
        <v>0</v>
      </c>
      <c r="BG186">
        <f>[5]DATA!BG186</f>
        <v>0</v>
      </c>
      <c r="BH186">
        <f>[5]DATA!BH186</f>
        <v>0</v>
      </c>
      <c r="BI186">
        <f>[5]DATA!BI186</f>
        <v>0</v>
      </c>
      <c r="BJ186">
        <f>[5]DATA!BJ186</f>
        <v>0</v>
      </c>
      <c r="BK186">
        <f>[5]DATA!BK186</f>
        <v>0</v>
      </c>
      <c r="BL186">
        <f>[5]DATA!BL186</f>
        <v>0</v>
      </c>
      <c r="BM186">
        <f>[5]DATA!BM186</f>
        <v>0</v>
      </c>
      <c r="BN186">
        <f>[5]DATA!BN186</f>
        <v>0</v>
      </c>
      <c r="BO186">
        <f>[5]DATA!BO186</f>
        <v>0</v>
      </c>
      <c r="BP186">
        <f>[5]DATA!BP186</f>
        <v>0</v>
      </c>
      <c r="BQ186">
        <f>[5]DATA!BQ186</f>
        <v>0</v>
      </c>
      <c r="BR186">
        <f>[5]DATA!BR186</f>
        <v>0</v>
      </c>
      <c r="BS186">
        <f>[5]DATA!BS186</f>
        <v>0</v>
      </c>
      <c r="BT186">
        <f>[5]DATA!BT186</f>
        <v>0</v>
      </c>
      <c r="BU186">
        <f>[5]DATA!BU186</f>
        <v>0</v>
      </c>
      <c r="BV186">
        <f>[5]DATA!BV186</f>
        <v>0</v>
      </c>
      <c r="BW186">
        <f>[5]DATA!BW186</f>
        <v>0</v>
      </c>
      <c r="BX186">
        <f>[5]DATA!BX186</f>
        <v>0</v>
      </c>
    </row>
    <row r="187" spans="1:76" ht="16">
      <c r="A187" s="285" t="s">
        <v>1111</v>
      </c>
      <c r="B187">
        <f>[5]DATA!B187</f>
        <v>0</v>
      </c>
      <c r="C187">
        <f>[5]DATA!C187</f>
        <v>0</v>
      </c>
      <c r="D187">
        <f>[5]DATA!D187</f>
        <v>0</v>
      </c>
      <c r="E187">
        <f>[5]DATA!E187</f>
        <v>0</v>
      </c>
      <c r="F187">
        <f>[5]DATA!F187</f>
        <v>0</v>
      </c>
      <c r="G187">
        <f>[5]DATA!G187</f>
        <v>0</v>
      </c>
      <c r="H187">
        <f>[5]DATA!H187</f>
        <v>0</v>
      </c>
      <c r="I187">
        <f>[5]DATA!I187</f>
        <v>0</v>
      </c>
      <c r="J187">
        <f>[5]DATA!J187</f>
        <v>0</v>
      </c>
      <c r="K187">
        <f>[5]DATA!K187</f>
        <v>0</v>
      </c>
      <c r="L187">
        <f>[5]DATA!L187</f>
        <v>0</v>
      </c>
      <c r="M187">
        <f>[5]DATA!M187</f>
        <v>0</v>
      </c>
      <c r="N187">
        <f>[5]DATA!N187</f>
        <v>0</v>
      </c>
      <c r="O187">
        <f>[5]DATA!O187</f>
        <v>0</v>
      </c>
      <c r="P187">
        <f>[5]DATA!P187</f>
        <v>0</v>
      </c>
      <c r="Q187">
        <f>[5]DATA!Q187</f>
        <v>0</v>
      </c>
      <c r="R187">
        <f>[5]DATA!R187</f>
        <v>0</v>
      </c>
      <c r="S187">
        <f>[5]DATA!S187</f>
        <v>0</v>
      </c>
      <c r="T187">
        <f>[5]DATA!T187</f>
        <v>0</v>
      </c>
      <c r="U187">
        <f>[5]DATA!U187</f>
        <v>0</v>
      </c>
      <c r="V187" s="288">
        <f>[5]DATA!V187</f>
        <v>0</v>
      </c>
      <c r="W187" s="288">
        <f>[5]DATA!W187</f>
        <v>0</v>
      </c>
      <c r="X187" s="288">
        <f>[5]DATA!X187</f>
        <v>0</v>
      </c>
      <c r="Y187" s="288">
        <f>[5]DATA!Y187</f>
        <v>0</v>
      </c>
      <c r="Z187" s="288">
        <f>[5]DATA!Z187</f>
        <v>0</v>
      </c>
      <c r="AA187" s="288">
        <f>[5]DATA!AA187</f>
        <v>0</v>
      </c>
      <c r="AB187" s="288">
        <f>[5]DATA!AB187</f>
        <v>0</v>
      </c>
      <c r="AC187" s="288">
        <f>[5]DATA!AC187</f>
        <v>0</v>
      </c>
      <c r="AD187" s="288">
        <f>[5]DATA!AD187</f>
        <v>0</v>
      </c>
      <c r="AE187" s="288">
        <f>[5]DATA!AE187</f>
        <v>0</v>
      </c>
      <c r="AF187" s="288">
        <f>[5]DATA!AF187</f>
        <v>0</v>
      </c>
      <c r="AG187" s="288">
        <f>[5]DATA!AG187</f>
        <v>0</v>
      </c>
      <c r="AH187">
        <f>[5]DATA!AH187</f>
        <v>0</v>
      </c>
      <c r="AI187">
        <f>[5]DATA!AI187</f>
        <v>0</v>
      </c>
      <c r="AJ187">
        <f>[5]DATA!AJ187</f>
        <v>10803</v>
      </c>
      <c r="AK187">
        <f>[5]DATA!AK187</f>
        <v>0</v>
      </c>
      <c r="AL187">
        <f>[5]DATA!AL187</f>
        <v>0</v>
      </c>
      <c r="AM187">
        <f>[5]DATA!AM187</f>
        <v>0</v>
      </c>
      <c r="AN187">
        <f>[5]DATA!AN187</f>
        <v>0</v>
      </c>
      <c r="AO187">
        <f>[5]DATA!AO187</f>
        <v>0</v>
      </c>
      <c r="AP187">
        <f>[5]DATA!AP187</f>
        <v>0</v>
      </c>
      <c r="AQ187">
        <f>[5]DATA!AQ187</f>
        <v>0</v>
      </c>
      <c r="AR187">
        <f>[5]DATA!AR187</f>
        <v>0</v>
      </c>
      <c r="AS187">
        <f>[5]DATA!AS187</f>
        <v>0</v>
      </c>
      <c r="AT187">
        <f>[5]DATA!AT187</f>
        <v>0</v>
      </c>
      <c r="AU187">
        <f>[5]DATA!AU187</f>
        <v>0</v>
      </c>
      <c r="AV187">
        <f>[5]DATA!AV187</f>
        <v>0</v>
      </c>
      <c r="AW187">
        <f>[5]DATA!AW187</f>
        <v>0</v>
      </c>
      <c r="AX187">
        <f>[5]DATA!AX187</f>
        <v>0</v>
      </c>
      <c r="AY187">
        <f>[5]DATA!AY187</f>
        <v>0</v>
      </c>
      <c r="AZ187">
        <f>[5]DATA!AZ187</f>
        <v>0</v>
      </c>
      <c r="BA187">
        <f>[5]DATA!BA187</f>
        <v>0</v>
      </c>
      <c r="BB187">
        <f>[5]DATA!BB187</f>
        <v>0</v>
      </c>
      <c r="BC187">
        <f>[5]DATA!BC187</f>
        <v>0</v>
      </c>
      <c r="BD187">
        <f>[5]DATA!BD187</f>
        <v>0</v>
      </c>
      <c r="BE187">
        <f>[5]DATA!BE187</f>
        <v>0</v>
      </c>
      <c r="BF187">
        <f>[5]DATA!BF187</f>
        <v>0</v>
      </c>
      <c r="BG187">
        <f>[5]DATA!BG187</f>
        <v>0</v>
      </c>
      <c r="BH187">
        <f>[5]DATA!BH187</f>
        <v>0</v>
      </c>
      <c r="BI187">
        <f>[5]DATA!BI187</f>
        <v>0</v>
      </c>
      <c r="BJ187">
        <f>[5]DATA!BJ187</f>
        <v>0</v>
      </c>
      <c r="BK187">
        <f>[5]DATA!BK187</f>
        <v>0</v>
      </c>
      <c r="BL187">
        <f>[5]DATA!BL187</f>
        <v>0</v>
      </c>
      <c r="BM187">
        <f>[5]DATA!BM187</f>
        <v>0</v>
      </c>
      <c r="BN187">
        <f>[5]DATA!BN187</f>
        <v>0</v>
      </c>
      <c r="BO187">
        <f>[5]DATA!BO187</f>
        <v>0</v>
      </c>
      <c r="BP187">
        <f>[5]DATA!BP187</f>
        <v>0</v>
      </c>
      <c r="BQ187">
        <f>[5]DATA!BQ187</f>
        <v>0</v>
      </c>
      <c r="BR187">
        <f>[5]DATA!BR187</f>
        <v>0</v>
      </c>
      <c r="BS187">
        <f>[5]DATA!BS187</f>
        <v>0</v>
      </c>
      <c r="BT187">
        <f>[5]DATA!BT187</f>
        <v>0</v>
      </c>
      <c r="BU187">
        <f>[5]DATA!BU187</f>
        <v>0</v>
      </c>
      <c r="BV187">
        <f>[5]DATA!BV187</f>
        <v>0</v>
      </c>
      <c r="BW187">
        <f>[5]DATA!BW187</f>
        <v>0</v>
      </c>
      <c r="BX187">
        <f>[5]DATA!BX187</f>
        <v>0</v>
      </c>
    </row>
    <row r="188" spans="1:76" ht="16">
      <c r="A188" s="285" t="s">
        <v>1112</v>
      </c>
      <c r="B188">
        <f>[5]DATA!B188</f>
        <v>0</v>
      </c>
      <c r="C188">
        <f>[5]DATA!C188</f>
        <v>0</v>
      </c>
      <c r="D188">
        <f>[5]DATA!D188</f>
        <v>0</v>
      </c>
      <c r="E188">
        <f>[5]DATA!E188</f>
        <v>0</v>
      </c>
      <c r="F188">
        <f>[5]DATA!F188</f>
        <v>0</v>
      </c>
      <c r="G188">
        <f>[5]DATA!G188</f>
        <v>0</v>
      </c>
      <c r="H188">
        <f>[5]DATA!H188</f>
        <v>0</v>
      </c>
      <c r="I188">
        <f>[5]DATA!I188</f>
        <v>0</v>
      </c>
      <c r="J188">
        <f>[5]DATA!J188</f>
        <v>0</v>
      </c>
      <c r="K188">
        <f>[5]DATA!K188</f>
        <v>0</v>
      </c>
      <c r="L188">
        <f>[5]DATA!L188</f>
        <v>0</v>
      </c>
      <c r="M188">
        <f>[5]DATA!M188</f>
        <v>0</v>
      </c>
      <c r="N188">
        <f>[5]DATA!N188</f>
        <v>0</v>
      </c>
      <c r="O188">
        <f>[5]DATA!O188</f>
        <v>0</v>
      </c>
      <c r="P188">
        <f>[5]DATA!P188</f>
        <v>0</v>
      </c>
      <c r="Q188">
        <f>[5]DATA!Q188</f>
        <v>0</v>
      </c>
      <c r="R188">
        <f>[5]DATA!R188</f>
        <v>0</v>
      </c>
      <c r="S188">
        <f>[5]DATA!S188</f>
        <v>0</v>
      </c>
      <c r="T188">
        <f>[5]DATA!T188</f>
        <v>0</v>
      </c>
      <c r="U188">
        <f>[5]DATA!U188</f>
        <v>0</v>
      </c>
      <c r="V188" s="288">
        <f>[5]DATA!V188</f>
        <v>0</v>
      </c>
      <c r="W188" s="288">
        <f>[5]DATA!W188</f>
        <v>0</v>
      </c>
      <c r="X188" s="288">
        <f>[5]DATA!X188</f>
        <v>0</v>
      </c>
      <c r="Y188" s="288">
        <f>[5]DATA!Y188</f>
        <v>0</v>
      </c>
      <c r="Z188" s="288">
        <f>[5]DATA!Z188</f>
        <v>0</v>
      </c>
      <c r="AA188" s="288">
        <f>[5]DATA!AA188</f>
        <v>0</v>
      </c>
      <c r="AB188" s="288">
        <f>[5]DATA!AB188</f>
        <v>0</v>
      </c>
      <c r="AC188" s="288">
        <f>[5]DATA!AC188</f>
        <v>0</v>
      </c>
      <c r="AD188" s="288">
        <f>[5]DATA!AD188</f>
        <v>0</v>
      </c>
      <c r="AE188" s="288">
        <f>[5]DATA!AE188</f>
        <v>0</v>
      </c>
      <c r="AF188" s="288">
        <f>[5]DATA!AF188</f>
        <v>0</v>
      </c>
      <c r="AG188" s="288">
        <f>[5]DATA!AG188</f>
        <v>0</v>
      </c>
      <c r="AH188">
        <f>[5]DATA!AH188</f>
        <v>0</v>
      </c>
      <c r="AI188">
        <f>[5]DATA!AI188</f>
        <v>0</v>
      </c>
      <c r="AJ188">
        <f>[5]DATA!AJ188</f>
        <v>0</v>
      </c>
      <c r="AK188">
        <f>[5]DATA!AK188</f>
        <v>0</v>
      </c>
      <c r="AL188">
        <f>[5]DATA!AL188</f>
        <v>0</v>
      </c>
      <c r="AM188">
        <f>[5]DATA!AM188</f>
        <v>0</v>
      </c>
      <c r="AN188">
        <f>[5]DATA!AN188</f>
        <v>0</v>
      </c>
      <c r="AO188">
        <f>[5]DATA!AO188</f>
        <v>0</v>
      </c>
      <c r="AP188">
        <f>[5]DATA!AP188</f>
        <v>0</v>
      </c>
      <c r="AQ188">
        <f>[5]DATA!AQ188</f>
        <v>0</v>
      </c>
      <c r="AR188">
        <f>[5]DATA!AR188</f>
        <v>0</v>
      </c>
      <c r="AS188">
        <f>[5]DATA!AS188</f>
        <v>10758</v>
      </c>
      <c r="AT188">
        <f>[5]DATA!AT188</f>
        <v>0</v>
      </c>
      <c r="AU188">
        <f>[5]DATA!AU188</f>
        <v>0</v>
      </c>
      <c r="AV188">
        <f>[5]DATA!AV188</f>
        <v>0</v>
      </c>
      <c r="AW188">
        <f>[5]DATA!AW188</f>
        <v>0</v>
      </c>
      <c r="AX188">
        <f>[5]DATA!AX188</f>
        <v>0</v>
      </c>
      <c r="AY188">
        <f>[5]DATA!AY188</f>
        <v>0</v>
      </c>
      <c r="AZ188">
        <f>[5]DATA!AZ188</f>
        <v>0</v>
      </c>
      <c r="BA188">
        <f>[5]DATA!BA188</f>
        <v>0</v>
      </c>
      <c r="BB188">
        <f>[5]DATA!BB188</f>
        <v>0</v>
      </c>
      <c r="BC188">
        <f>[5]DATA!BC188</f>
        <v>0</v>
      </c>
      <c r="BD188">
        <f>[5]DATA!BD188</f>
        <v>0</v>
      </c>
      <c r="BE188">
        <f>[5]DATA!BE188</f>
        <v>0</v>
      </c>
      <c r="BF188">
        <f>[5]DATA!BF188</f>
        <v>0</v>
      </c>
      <c r="BG188">
        <f>[5]DATA!BG188</f>
        <v>0</v>
      </c>
      <c r="BH188">
        <f>[5]DATA!BH188</f>
        <v>0</v>
      </c>
      <c r="BI188">
        <f>[5]DATA!BI188</f>
        <v>0</v>
      </c>
      <c r="BJ188">
        <f>[5]DATA!BJ188</f>
        <v>0</v>
      </c>
      <c r="BK188">
        <f>[5]DATA!BK188</f>
        <v>28559</v>
      </c>
      <c r="BL188">
        <f>[5]DATA!BL188</f>
        <v>0</v>
      </c>
      <c r="BM188">
        <f>[5]DATA!BM188</f>
        <v>0</v>
      </c>
      <c r="BN188">
        <f>[5]DATA!BN188</f>
        <v>0</v>
      </c>
      <c r="BO188">
        <f>[5]DATA!BO188</f>
        <v>0</v>
      </c>
      <c r="BP188">
        <f>[5]DATA!BP188</f>
        <v>0</v>
      </c>
      <c r="BQ188">
        <f>[5]DATA!BQ188</f>
        <v>0</v>
      </c>
      <c r="BR188">
        <f>[5]DATA!BR188</f>
        <v>0</v>
      </c>
      <c r="BS188">
        <f>[5]DATA!BS188</f>
        <v>0</v>
      </c>
      <c r="BT188">
        <f>[5]DATA!BT188</f>
        <v>0</v>
      </c>
      <c r="BU188">
        <f>[5]DATA!BU188</f>
        <v>0</v>
      </c>
      <c r="BV188">
        <f>[5]DATA!BV188</f>
        <v>0</v>
      </c>
      <c r="BW188">
        <f>[5]DATA!BW188</f>
        <v>0</v>
      </c>
      <c r="BX188">
        <f>[5]DATA!BX188</f>
        <v>0</v>
      </c>
    </row>
    <row r="189" spans="1:76" ht="16">
      <c r="A189" s="285" t="s">
        <v>1113</v>
      </c>
      <c r="B189">
        <f>[5]DATA!B189</f>
        <v>0</v>
      </c>
      <c r="C189">
        <f>[5]DATA!C189</f>
        <v>0</v>
      </c>
      <c r="D189">
        <f>[5]DATA!D189</f>
        <v>0</v>
      </c>
      <c r="E189">
        <f>[5]DATA!E189</f>
        <v>0</v>
      </c>
      <c r="F189">
        <f>[5]DATA!F189</f>
        <v>0</v>
      </c>
      <c r="G189">
        <f>[5]DATA!G189</f>
        <v>0</v>
      </c>
      <c r="H189">
        <f>[5]DATA!H189</f>
        <v>0</v>
      </c>
      <c r="I189">
        <f>[5]DATA!I189</f>
        <v>0</v>
      </c>
      <c r="J189">
        <f>[5]DATA!J189</f>
        <v>0</v>
      </c>
      <c r="K189">
        <f>[5]DATA!K189</f>
        <v>0</v>
      </c>
      <c r="L189">
        <f>[5]DATA!L189</f>
        <v>0</v>
      </c>
      <c r="M189">
        <f>[5]DATA!M189</f>
        <v>0</v>
      </c>
      <c r="N189">
        <f>[5]DATA!N189</f>
        <v>0</v>
      </c>
      <c r="O189">
        <f>[5]DATA!O189</f>
        <v>0</v>
      </c>
      <c r="P189">
        <f>[5]DATA!P189</f>
        <v>0</v>
      </c>
      <c r="Q189">
        <f>[5]DATA!Q189</f>
        <v>0</v>
      </c>
      <c r="R189">
        <f>[5]DATA!R189</f>
        <v>0</v>
      </c>
      <c r="S189">
        <f>[5]DATA!S189</f>
        <v>0</v>
      </c>
      <c r="T189">
        <f>[5]DATA!T189</f>
        <v>0</v>
      </c>
      <c r="U189">
        <f>[5]DATA!U189</f>
        <v>0</v>
      </c>
      <c r="V189" s="288">
        <f>[5]DATA!V189</f>
        <v>0</v>
      </c>
      <c r="W189" s="288">
        <f>[5]DATA!W189</f>
        <v>0</v>
      </c>
      <c r="X189" s="288">
        <f>[5]DATA!X189</f>
        <v>0</v>
      </c>
      <c r="Y189" s="288">
        <f>[5]DATA!Y189</f>
        <v>0</v>
      </c>
      <c r="Z189" s="288">
        <f>[5]DATA!Z189</f>
        <v>0</v>
      </c>
      <c r="AA189" s="288">
        <f>[5]DATA!AA189</f>
        <v>0</v>
      </c>
      <c r="AB189" s="288">
        <f>[5]DATA!AB189</f>
        <v>0</v>
      </c>
      <c r="AC189" s="288">
        <f>[5]DATA!AC189</f>
        <v>0</v>
      </c>
      <c r="AD189" s="288">
        <f>[5]DATA!AD189</f>
        <v>0</v>
      </c>
      <c r="AE189" s="288">
        <f>[5]DATA!AE189</f>
        <v>0</v>
      </c>
      <c r="AF189" s="288">
        <f>[5]DATA!AF189</f>
        <v>0</v>
      </c>
      <c r="AG189" s="288">
        <f>[5]DATA!AG189</f>
        <v>0</v>
      </c>
      <c r="AH189">
        <f>[5]DATA!AH189</f>
        <v>5817</v>
      </c>
      <c r="AI189">
        <f>[5]DATA!AI189</f>
        <v>11994</v>
      </c>
      <c r="AJ189">
        <f>[5]DATA!AJ189</f>
        <v>0</v>
      </c>
      <c r="AK189">
        <f>[5]DATA!AK189</f>
        <v>0</v>
      </c>
      <c r="AL189">
        <f>[5]DATA!AL189</f>
        <v>0</v>
      </c>
      <c r="AM189">
        <f>[5]DATA!AM189</f>
        <v>0</v>
      </c>
      <c r="AN189">
        <f>[5]DATA!AN189</f>
        <v>0</v>
      </c>
      <c r="AO189">
        <f>[5]DATA!AO189</f>
        <v>0</v>
      </c>
      <c r="AP189">
        <f>[5]DATA!AP189</f>
        <v>0</v>
      </c>
      <c r="AQ189">
        <f>[5]DATA!AQ189</f>
        <v>0</v>
      </c>
      <c r="AR189">
        <f>[5]DATA!AR189</f>
        <v>0</v>
      </c>
      <c r="AS189">
        <f>[5]DATA!AS189</f>
        <v>0</v>
      </c>
      <c r="AT189">
        <f>[5]DATA!AT189</f>
        <v>0</v>
      </c>
      <c r="AU189">
        <f>[5]DATA!AU189</f>
        <v>0</v>
      </c>
      <c r="AV189">
        <f>[5]DATA!AV189</f>
        <v>0</v>
      </c>
      <c r="AW189">
        <f>[5]DATA!AW189</f>
        <v>0</v>
      </c>
      <c r="AX189">
        <f>[5]DATA!AX189</f>
        <v>0</v>
      </c>
      <c r="AY189">
        <f>[5]DATA!AY189</f>
        <v>0</v>
      </c>
      <c r="AZ189">
        <f>[5]DATA!AZ189</f>
        <v>0</v>
      </c>
      <c r="BA189">
        <f>[5]DATA!BA189</f>
        <v>0</v>
      </c>
      <c r="BB189">
        <f>[5]DATA!BB189</f>
        <v>0</v>
      </c>
      <c r="BC189">
        <f>[5]DATA!BC189</f>
        <v>0</v>
      </c>
      <c r="BD189">
        <f>[5]DATA!BD189</f>
        <v>0</v>
      </c>
      <c r="BE189">
        <f>[5]DATA!BE189</f>
        <v>0</v>
      </c>
      <c r="BF189">
        <f>[5]DATA!BF189</f>
        <v>0</v>
      </c>
      <c r="BG189">
        <f>[5]DATA!BG189</f>
        <v>0</v>
      </c>
      <c r="BH189">
        <f>[5]DATA!BH189</f>
        <v>0</v>
      </c>
      <c r="BI189">
        <f>[5]DATA!BI189</f>
        <v>0</v>
      </c>
      <c r="BJ189">
        <f>[5]DATA!BJ189</f>
        <v>0</v>
      </c>
      <c r="BK189">
        <f>[5]DATA!BK189</f>
        <v>0</v>
      </c>
      <c r="BL189">
        <f>[5]DATA!BL189</f>
        <v>0</v>
      </c>
      <c r="BM189">
        <f>[5]DATA!BM189</f>
        <v>0</v>
      </c>
      <c r="BN189">
        <f>[5]DATA!BN189</f>
        <v>0</v>
      </c>
      <c r="BO189">
        <f>[5]DATA!BO189</f>
        <v>0</v>
      </c>
      <c r="BP189">
        <f>[5]DATA!BP189</f>
        <v>0</v>
      </c>
      <c r="BQ189">
        <f>[5]DATA!BQ189</f>
        <v>0</v>
      </c>
      <c r="BR189">
        <f>[5]DATA!BR189</f>
        <v>0</v>
      </c>
      <c r="BS189">
        <f>[5]DATA!BS189</f>
        <v>0</v>
      </c>
      <c r="BT189">
        <f>[5]DATA!BT189</f>
        <v>0</v>
      </c>
      <c r="BU189">
        <f>[5]DATA!BU189</f>
        <v>0</v>
      </c>
      <c r="BV189">
        <f>[5]DATA!BV189</f>
        <v>0</v>
      </c>
      <c r="BW189">
        <f>[5]DATA!BW189</f>
        <v>0</v>
      </c>
      <c r="BX189">
        <f>[5]DATA!BX189</f>
        <v>0</v>
      </c>
    </row>
    <row r="190" spans="1:76" ht="16">
      <c r="A190" s="285" t="s">
        <v>1114</v>
      </c>
      <c r="B190">
        <f>[5]DATA!B190</f>
        <v>0</v>
      </c>
      <c r="C190">
        <f>[5]DATA!C190</f>
        <v>0</v>
      </c>
      <c r="D190">
        <f>[5]DATA!D190</f>
        <v>0</v>
      </c>
      <c r="E190">
        <f>[5]DATA!E190</f>
        <v>0</v>
      </c>
      <c r="F190">
        <f>[5]DATA!F190</f>
        <v>0</v>
      </c>
      <c r="G190">
        <f>[5]DATA!G190</f>
        <v>0</v>
      </c>
      <c r="H190">
        <f>[5]DATA!H190</f>
        <v>0</v>
      </c>
      <c r="I190">
        <f>[5]DATA!I190</f>
        <v>0</v>
      </c>
      <c r="J190">
        <f>[5]DATA!J190</f>
        <v>0</v>
      </c>
      <c r="K190">
        <f>[5]DATA!K190</f>
        <v>0</v>
      </c>
      <c r="L190">
        <f>[5]DATA!L190</f>
        <v>0</v>
      </c>
      <c r="M190">
        <f>[5]DATA!M190</f>
        <v>0</v>
      </c>
      <c r="N190">
        <f>[5]DATA!N190</f>
        <v>0</v>
      </c>
      <c r="O190">
        <f>[5]DATA!O190</f>
        <v>0</v>
      </c>
      <c r="P190">
        <f>[5]DATA!P190</f>
        <v>0</v>
      </c>
      <c r="Q190">
        <f>[5]DATA!Q190</f>
        <v>0</v>
      </c>
      <c r="R190">
        <f>[5]DATA!R190</f>
        <v>0</v>
      </c>
      <c r="S190">
        <f>[5]DATA!S190</f>
        <v>0</v>
      </c>
      <c r="T190">
        <f>[5]DATA!T190</f>
        <v>0</v>
      </c>
      <c r="U190">
        <f>[5]DATA!U190</f>
        <v>0</v>
      </c>
      <c r="V190" s="288">
        <f>[5]DATA!V190</f>
        <v>0</v>
      </c>
      <c r="W190" s="288">
        <f>[5]DATA!W190</f>
        <v>0</v>
      </c>
      <c r="X190" s="288">
        <f>[5]DATA!X190</f>
        <v>0</v>
      </c>
      <c r="Y190" s="288">
        <f>[5]DATA!Y190</f>
        <v>0</v>
      </c>
      <c r="Z190" s="288">
        <f>[5]DATA!Z190</f>
        <v>0</v>
      </c>
      <c r="AA190" s="288">
        <f>[5]DATA!AA190</f>
        <v>0</v>
      </c>
      <c r="AB190" s="288">
        <f>[5]DATA!AB190</f>
        <v>0</v>
      </c>
      <c r="AC190" s="288">
        <f>[5]DATA!AC190</f>
        <v>0</v>
      </c>
      <c r="AD190" s="288">
        <f>[5]DATA!AD190</f>
        <v>0</v>
      </c>
      <c r="AE190" s="288">
        <f>[5]DATA!AE190</f>
        <v>0</v>
      </c>
      <c r="AF190" s="288">
        <f>[5]DATA!AF190</f>
        <v>0</v>
      </c>
      <c r="AG190" s="288">
        <f>[5]DATA!AG190</f>
        <v>0</v>
      </c>
      <c r="AH190">
        <f>[5]DATA!AH190</f>
        <v>0</v>
      </c>
      <c r="AI190">
        <f>[5]DATA!AI190</f>
        <v>0</v>
      </c>
      <c r="AJ190">
        <f>[5]DATA!AJ190</f>
        <v>0</v>
      </c>
      <c r="AK190">
        <f>[5]DATA!AK190</f>
        <v>0</v>
      </c>
      <c r="AL190">
        <f>[5]DATA!AL190</f>
        <v>0</v>
      </c>
      <c r="AM190">
        <f>[5]DATA!AM190</f>
        <v>0</v>
      </c>
      <c r="AN190">
        <f>[5]DATA!AN190</f>
        <v>0</v>
      </c>
      <c r="AO190">
        <f>[5]DATA!AO190</f>
        <v>0</v>
      </c>
      <c r="AP190">
        <f>[5]DATA!AP190</f>
        <v>0</v>
      </c>
      <c r="AQ190">
        <f>[5]DATA!AQ190</f>
        <v>0</v>
      </c>
      <c r="AR190">
        <f>[5]DATA!AR190</f>
        <v>0</v>
      </c>
      <c r="AS190">
        <f>[5]DATA!AS190</f>
        <v>0</v>
      </c>
      <c r="AT190">
        <f>[5]DATA!AT190</f>
        <v>0</v>
      </c>
      <c r="AU190">
        <f>[5]DATA!AU190</f>
        <v>0</v>
      </c>
      <c r="AV190">
        <f>[5]DATA!AV190</f>
        <v>0</v>
      </c>
      <c r="AW190">
        <f>[5]DATA!AW190</f>
        <v>0</v>
      </c>
      <c r="AX190">
        <f>[5]DATA!AX190</f>
        <v>0</v>
      </c>
      <c r="AY190">
        <f>[5]DATA!AY190</f>
        <v>0</v>
      </c>
      <c r="AZ190">
        <f>[5]DATA!AZ190</f>
        <v>0</v>
      </c>
      <c r="BA190">
        <f>[5]DATA!BA190</f>
        <v>0</v>
      </c>
      <c r="BB190">
        <f>[5]DATA!BB190</f>
        <v>0</v>
      </c>
      <c r="BC190">
        <f>[5]DATA!BC190</f>
        <v>0</v>
      </c>
      <c r="BD190">
        <f>[5]DATA!BD190</f>
        <v>0</v>
      </c>
      <c r="BE190">
        <f>[5]DATA!BE190</f>
        <v>0</v>
      </c>
      <c r="BF190">
        <f>[5]DATA!BF190</f>
        <v>0</v>
      </c>
      <c r="BG190">
        <f>[5]DATA!BG190</f>
        <v>0</v>
      </c>
      <c r="BH190">
        <f>[5]DATA!BH190</f>
        <v>0</v>
      </c>
      <c r="BI190">
        <f>[5]DATA!BI190</f>
        <v>0</v>
      </c>
      <c r="BJ190">
        <f>[5]DATA!BJ190</f>
        <v>0</v>
      </c>
      <c r="BK190">
        <f>[5]DATA!BK190</f>
        <v>0</v>
      </c>
      <c r="BL190">
        <f>[5]DATA!BL190</f>
        <v>0</v>
      </c>
      <c r="BM190">
        <f>[5]DATA!BM190</f>
        <v>0</v>
      </c>
      <c r="BN190">
        <f>[5]DATA!BN190</f>
        <v>0</v>
      </c>
      <c r="BO190">
        <f>[5]DATA!BO190</f>
        <v>0</v>
      </c>
      <c r="BP190">
        <f>[5]DATA!BP190</f>
        <v>0</v>
      </c>
      <c r="BQ190">
        <f>[5]DATA!BQ190</f>
        <v>0</v>
      </c>
      <c r="BR190">
        <f>[5]DATA!BR190</f>
        <v>0</v>
      </c>
      <c r="BS190">
        <f>[5]DATA!BS190</f>
        <v>0</v>
      </c>
      <c r="BT190">
        <f>[5]DATA!BT190</f>
        <v>0</v>
      </c>
      <c r="BU190">
        <f>[5]DATA!BU190</f>
        <v>0</v>
      </c>
      <c r="BV190">
        <f>[5]DATA!BV190</f>
        <v>0</v>
      </c>
      <c r="BW190">
        <f>[5]DATA!BW190</f>
        <v>0</v>
      </c>
      <c r="BX190">
        <f>[5]DATA!BX190</f>
        <v>0</v>
      </c>
    </row>
    <row r="191" spans="1:76" ht="16">
      <c r="A191" s="285" t="s">
        <v>1115</v>
      </c>
      <c r="B191">
        <f>[5]DATA!B191</f>
        <v>0</v>
      </c>
      <c r="C191">
        <f>[5]DATA!C191</f>
        <v>0</v>
      </c>
      <c r="D191">
        <f>[5]DATA!D191</f>
        <v>0</v>
      </c>
      <c r="E191">
        <f>[5]DATA!E191</f>
        <v>0</v>
      </c>
      <c r="F191">
        <f>[5]DATA!F191</f>
        <v>0</v>
      </c>
      <c r="G191">
        <f>[5]DATA!G191</f>
        <v>0</v>
      </c>
      <c r="H191">
        <f>[5]DATA!H191</f>
        <v>0</v>
      </c>
      <c r="I191">
        <f>[5]DATA!I191</f>
        <v>0</v>
      </c>
      <c r="J191">
        <f>[5]DATA!J191</f>
        <v>0</v>
      </c>
      <c r="K191">
        <f>[5]DATA!K191</f>
        <v>0</v>
      </c>
      <c r="L191">
        <f>[5]DATA!L191</f>
        <v>0</v>
      </c>
      <c r="M191">
        <f>[5]DATA!M191</f>
        <v>0</v>
      </c>
      <c r="N191">
        <f>[5]DATA!N191</f>
        <v>0</v>
      </c>
      <c r="O191">
        <f>[5]DATA!O191</f>
        <v>0</v>
      </c>
      <c r="P191">
        <f>[5]DATA!P191</f>
        <v>0</v>
      </c>
      <c r="Q191">
        <f>[5]DATA!Q191</f>
        <v>0</v>
      </c>
      <c r="R191">
        <f>[5]DATA!R191</f>
        <v>0</v>
      </c>
      <c r="S191">
        <f>[5]DATA!S191</f>
        <v>0</v>
      </c>
      <c r="T191">
        <f>[5]DATA!T191</f>
        <v>0</v>
      </c>
      <c r="U191">
        <f>[5]DATA!U191</f>
        <v>0</v>
      </c>
      <c r="V191" s="288">
        <f>[5]DATA!V191</f>
        <v>0</v>
      </c>
      <c r="W191" s="288">
        <f>[5]DATA!W191</f>
        <v>0</v>
      </c>
      <c r="X191" s="288">
        <f>[5]DATA!X191</f>
        <v>0</v>
      </c>
      <c r="Y191" s="288">
        <f>[5]DATA!Y191</f>
        <v>0</v>
      </c>
      <c r="Z191" s="288">
        <f>[5]DATA!Z191</f>
        <v>0</v>
      </c>
      <c r="AA191" s="288">
        <f>[5]DATA!AA191</f>
        <v>0</v>
      </c>
      <c r="AB191" s="288">
        <f>[5]DATA!AB191</f>
        <v>0</v>
      </c>
      <c r="AC191" s="288">
        <f>[5]DATA!AC191</f>
        <v>0</v>
      </c>
      <c r="AD191" s="288">
        <f>[5]DATA!AD191</f>
        <v>0</v>
      </c>
      <c r="AE191" s="288">
        <f>[5]DATA!AE191</f>
        <v>0</v>
      </c>
      <c r="AF191" s="288">
        <f>[5]DATA!AF191</f>
        <v>0</v>
      </c>
      <c r="AG191" s="288">
        <f>[5]DATA!AG191</f>
        <v>9508</v>
      </c>
      <c r="AH191">
        <f>[5]DATA!AH191</f>
        <v>5817</v>
      </c>
      <c r="AI191">
        <f>[5]DATA!AI191</f>
        <v>11994</v>
      </c>
      <c r="AJ191">
        <f>[5]DATA!AJ191</f>
        <v>10803</v>
      </c>
      <c r="AK191">
        <f>[5]DATA!AK191</f>
        <v>0</v>
      </c>
      <c r="AL191">
        <f>[5]DATA!AL191</f>
        <v>0</v>
      </c>
      <c r="AM191">
        <f>[5]DATA!AM191</f>
        <v>0</v>
      </c>
      <c r="AN191">
        <f>[5]DATA!AN191</f>
        <v>0</v>
      </c>
      <c r="AO191">
        <f>[5]DATA!AO191</f>
        <v>0</v>
      </c>
      <c r="AP191">
        <f>[5]DATA!AP191</f>
        <v>0</v>
      </c>
      <c r="AQ191">
        <f>[5]DATA!AQ191</f>
        <v>0</v>
      </c>
      <c r="AR191">
        <f>[5]DATA!AR191</f>
        <v>0</v>
      </c>
      <c r="AS191">
        <f>[5]DATA!AS191</f>
        <v>0</v>
      </c>
      <c r="AT191">
        <f>[5]DATA!AT191</f>
        <v>0</v>
      </c>
      <c r="AU191">
        <f>[5]DATA!AU191</f>
        <v>0</v>
      </c>
      <c r="AV191">
        <f>[5]DATA!AV191</f>
        <v>0</v>
      </c>
      <c r="AW191">
        <f>[5]DATA!AW191</f>
        <v>0</v>
      </c>
      <c r="AX191">
        <f>[5]DATA!AX191</f>
        <v>0</v>
      </c>
      <c r="AY191">
        <f>[5]DATA!AY191</f>
        <v>0</v>
      </c>
      <c r="AZ191">
        <f>[5]DATA!AZ191</f>
        <v>0</v>
      </c>
      <c r="BA191">
        <f>[5]DATA!BA191</f>
        <v>0</v>
      </c>
      <c r="BB191">
        <f>[5]DATA!BB191</f>
        <v>0</v>
      </c>
      <c r="BC191">
        <f>[5]DATA!BC191</f>
        <v>0</v>
      </c>
      <c r="BD191">
        <f>[5]DATA!BD191</f>
        <v>0</v>
      </c>
      <c r="BE191">
        <f>[5]DATA!BE191</f>
        <v>0</v>
      </c>
      <c r="BF191">
        <f>[5]DATA!BF191</f>
        <v>0</v>
      </c>
      <c r="BG191">
        <f>[5]DATA!BG191</f>
        <v>0</v>
      </c>
      <c r="BH191">
        <f>[5]DATA!BH191</f>
        <v>0</v>
      </c>
      <c r="BI191">
        <f>[5]DATA!BI191</f>
        <v>0</v>
      </c>
      <c r="BJ191">
        <f>[5]DATA!BJ191</f>
        <v>0</v>
      </c>
      <c r="BK191">
        <f>[5]DATA!BK191</f>
        <v>0</v>
      </c>
      <c r="BL191">
        <f>[5]DATA!BL191</f>
        <v>0</v>
      </c>
      <c r="BM191">
        <f>[5]DATA!BM191</f>
        <v>0</v>
      </c>
      <c r="BN191">
        <f>[5]DATA!BN191</f>
        <v>0</v>
      </c>
      <c r="BO191">
        <f>[5]DATA!BO191</f>
        <v>0</v>
      </c>
      <c r="BP191">
        <f>[5]DATA!BP191</f>
        <v>0</v>
      </c>
      <c r="BQ191">
        <f>[5]DATA!BQ191</f>
        <v>0</v>
      </c>
      <c r="BR191">
        <f>[5]DATA!BR191</f>
        <v>0</v>
      </c>
      <c r="BS191">
        <f>[5]DATA!BS191</f>
        <v>0</v>
      </c>
      <c r="BT191">
        <f>[5]DATA!BT191</f>
        <v>0</v>
      </c>
      <c r="BU191">
        <f>[5]DATA!BU191</f>
        <v>0</v>
      </c>
      <c r="BV191">
        <f>[5]DATA!BV191</f>
        <v>0</v>
      </c>
      <c r="BW191">
        <f>[5]DATA!BW191</f>
        <v>0</v>
      </c>
      <c r="BX191">
        <f>[5]DATA!BX191</f>
        <v>0</v>
      </c>
    </row>
    <row r="192" spans="1:76" ht="16">
      <c r="A192" s="285" t="s">
        <v>1116</v>
      </c>
      <c r="B192">
        <f>[5]DATA!B192</f>
        <v>0</v>
      </c>
      <c r="C192">
        <f>[5]DATA!C192</f>
        <v>0</v>
      </c>
      <c r="D192">
        <f>[5]DATA!D192</f>
        <v>0</v>
      </c>
      <c r="E192">
        <f>[5]DATA!E192</f>
        <v>0</v>
      </c>
      <c r="F192">
        <f>[5]DATA!F192</f>
        <v>0</v>
      </c>
      <c r="G192">
        <f>[5]DATA!G192</f>
        <v>0</v>
      </c>
      <c r="H192">
        <f>[5]DATA!H192</f>
        <v>0</v>
      </c>
      <c r="I192">
        <f>[5]DATA!I192</f>
        <v>0</v>
      </c>
      <c r="J192">
        <f>[5]DATA!J192</f>
        <v>0</v>
      </c>
      <c r="K192">
        <f>[5]DATA!K192</f>
        <v>0</v>
      </c>
      <c r="L192">
        <f>[5]DATA!L192</f>
        <v>0</v>
      </c>
      <c r="M192">
        <f>[5]DATA!M192</f>
        <v>0</v>
      </c>
      <c r="N192">
        <f>[5]DATA!N192</f>
        <v>0</v>
      </c>
      <c r="O192">
        <f>[5]DATA!O192</f>
        <v>0</v>
      </c>
      <c r="P192">
        <f>[5]DATA!P192</f>
        <v>0</v>
      </c>
      <c r="Q192">
        <f>[5]DATA!Q192</f>
        <v>0</v>
      </c>
      <c r="R192">
        <f>[5]DATA!R192</f>
        <v>0</v>
      </c>
      <c r="S192">
        <f>[5]DATA!S192</f>
        <v>0</v>
      </c>
      <c r="T192">
        <f>[5]DATA!T192</f>
        <v>0</v>
      </c>
      <c r="U192">
        <f>[5]DATA!U192</f>
        <v>0</v>
      </c>
      <c r="V192" s="288">
        <f>[5]DATA!V192</f>
        <v>0</v>
      </c>
      <c r="W192" s="288">
        <f>[5]DATA!W192</f>
        <v>0</v>
      </c>
      <c r="X192" s="288">
        <f>[5]DATA!X192</f>
        <v>0</v>
      </c>
      <c r="Y192" s="288">
        <f>[5]DATA!Y192</f>
        <v>0</v>
      </c>
      <c r="Z192" s="288">
        <f>[5]DATA!Z192</f>
        <v>0</v>
      </c>
      <c r="AA192" s="288">
        <f>[5]DATA!AA192</f>
        <v>0</v>
      </c>
      <c r="AB192" s="288">
        <f>[5]DATA!AB192</f>
        <v>0</v>
      </c>
      <c r="AC192" s="288">
        <f>[5]DATA!AC192</f>
        <v>0</v>
      </c>
      <c r="AD192" s="288">
        <f>[5]DATA!AD192</f>
        <v>0</v>
      </c>
      <c r="AE192" s="288">
        <f>[5]DATA!AE192</f>
        <v>0</v>
      </c>
      <c r="AF192" s="288">
        <f>[5]DATA!AF192</f>
        <v>0</v>
      </c>
      <c r="AG192" s="288">
        <f>[5]DATA!AG192</f>
        <v>0</v>
      </c>
      <c r="AH192">
        <f>[5]DATA!AH192</f>
        <v>0</v>
      </c>
      <c r="AI192">
        <f>[5]DATA!AI192</f>
        <v>0</v>
      </c>
      <c r="AJ192">
        <f>[5]DATA!AJ192</f>
        <v>0</v>
      </c>
      <c r="AK192">
        <f>[5]DATA!AK192</f>
        <v>0</v>
      </c>
      <c r="AL192">
        <f>[5]DATA!AL192</f>
        <v>0</v>
      </c>
      <c r="AM192">
        <f>[5]DATA!AM192</f>
        <v>0</v>
      </c>
      <c r="AN192">
        <f>[5]DATA!AN192</f>
        <v>0</v>
      </c>
      <c r="AO192">
        <f>[5]DATA!AO192</f>
        <v>0</v>
      </c>
      <c r="AP192">
        <f>[5]DATA!AP192</f>
        <v>0</v>
      </c>
      <c r="AQ192">
        <f>[5]DATA!AQ192</f>
        <v>0</v>
      </c>
      <c r="AR192">
        <f>[5]DATA!AR192</f>
        <v>0</v>
      </c>
      <c r="AS192">
        <f>[5]DATA!AS192</f>
        <v>0</v>
      </c>
      <c r="AT192">
        <f>[5]DATA!AT192</f>
        <v>0</v>
      </c>
      <c r="AU192">
        <f>[5]DATA!AU192</f>
        <v>0</v>
      </c>
      <c r="AV192">
        <f>[5]DATA!AV192</f>
        <v>0</v>
      </c>
      <c r="AW192">
        <f>[5]DATA!AW192</f>
        <v>0</v>
      </c>
      <c r="AX192">
        <f>[5]DATA!AX192</f>
        <v>0</v>
      </c>
      <c r="AY192">
        <f>[5]DATA!AY192</f>
        <v>0</v>
      </c>
      <c r="AZ192">
        <f>[5]DATA!AZ192</f>
        <v>0</v>
      </c>
      <c r="BA192">
        <f>[5]DATA!BA192</f>
        <v>0</v>
      </c>
      <c r="BB192">
        <f>[5]DATA!BB192</f>
        <v>0</v>
      </c>
      <c r="BC192">
        <f>[5]DATA!BC192</f>
        <v>0</v>
      </c>
      <c r="BD192">
        <f>[5]DATA!BD192</f>
        <v>0</v>
      </c>
      <c r="BE192">
        <f>[5]DATA!BE192</f>
        <v>0</v>
      </c>
      <c r="BF192">
        <f>[5]DATA!BF192</f>
        <v>0</v>
      </c>
      <c r="BG192">
        <f>[5]DATA!BG192</f>
        <v>0</v>
      </c>
      <c r="BH192">
        <f>[5]DATA!BH192</f>
        <v>0</v>
      </c>
      <c r="BI192">
        <f>[5]DATA!BI192</f>
        <v>0</v>
      </c>
      <c r="BJ192">
        <f>[5]DATA!BJ192</f>
        <v>0</v>
      </c>
      <c r="BK192">
        <f>[5]DATA!BK192</f>
        <v>0</v>
      </c>
      <c r="BL192">
        <f>[5]DATA!BL192</f>
        <v>0</v>
      </c>
      <c r="BM192">
        <f>[5]DATA!BM192</f>
        <v>0</v>
      </c>
      <c r="BN192">
        <f>[5]DATA!BN192</f>
        <v>0</v>
      </c>
      <c r="BO192">
        <f>[5]DATA!BO192</f>
        <v>0</v>
      </c>
      <c r="BP192">
        <f>[5]DATA!BP192</f>
        <v>0</v>
      </c>
      <c r="BQ192">
        <f>[5]DATA!BQ192</f>
        <v>0</v>
      </c>
      <c r="BR192">
        <f>[5]DATA!BR192</f>
        <v>0</v>
      </c>
      <c r="BS192">
        <f>[5]DATA!BS192</f>
        <v>0</v>
      </c>
      <c r="BT192">
        <f>[5]DATA!BT192</f>
        <v>0</v>
      </c>
      <c r="BU192">
        <f>[5]DATA!BU192</f>
        <v>0</v>
      </c>
      <c r="BV192">
        <f>[5]DATA!BV192</f>
        <v>0</v>
      </c>
      <c r="BW192">
        <f>[5]DATA!BW192</f>
        <v>0</v>
      </c>
      <c r="BX192">
        <f>[5]DATA!BX192</f>
        <v>0</v>
      </c>
    </row>
    <row r="193" spans="1:76" ht="16">
      <c r="A193" s="285" t="s">
        <v>1117</v>
      </c>
      <c r="B193">
        <f>[5]DATA!B193</f>
        <v>0</v>
      </c>
      <c r="C193">
        <f>[5]DATA!C193</f>
        <v>0</v>
      </c>
      <c r="D193">
        <f>[5]DATA!D193</f>
        <v>0</v>
      </c>
      <c r="E193">
        <f>[5]DATA!E193</f>
        <v>0</v>
      </c>
      <c r="F193">
        <f>[5]DATA!F193</f>
        <v>0</v>
      </c>
      <c r="G193">
        <f>[5]DATA!G193</f>
        <v>0</v>
      </c>
      <c r="H193">
        <f>[5]DATA!H193</f>
        <v>0</v>
      </c>
      <c r="I193">
        <f>[5]DATA!I193</f>
        <v>0</v>
      </c>
      <c r="J193">
        <f>[5]DATA!J193</f>
        <v>0</v>
      </c>
      <c r="K193">
        <f>[5]DATA!K193</f>
        <v>0</v>
      </c>
      <c r="L193">
        <f>[5]DATA!L193</f>
        <v>0</v>
      </c>
      <c r="M193">
        <f>[5]DATA!M193</f>
        <v>0</v>
      </c>
      <c r="N193">
        <f>[5]DATA!N193</f>
        <v>0</v>
      </c>
      <c r="O193">
        <f>[5]DATA!O193</f>
        <v>0</v>
      </c>
      <c r="P193">
        <f>[5]DATA!P193</f>
        <v>0</v>
      </c>
      <c r="Q193">
        <f>[5]DATA!Q193</f>
        <v>0</v>
      </c>
      <c r="R193">
        <f>[5]DATA!R193</f>
        <v>0</v>
      </c>
      <c r="S193">
        <f>[5]DATA!S193</f>
        <v>0</v>
      </c>
      <c r="T193">
        <f>[5]DATA!T193</f>
        <v>0</v>
      </c>
      <c r="U193">
        <f>[5]DATA!U193</f>
        <v>0</v>
      </c>
      <c r="V193" s="288">
        <f>[5]DATA!V193</f>
        <v>0</v>
      </c>
      <c r="W193" s="288">
        <f>[5]DATA!W193</f>
        <v>0</v>
      </c>
      <c r="X193" s="288">
        <f>[5]DATA!X193</f>
        <v>0</v>
      </c>
      <c r="Y193" s="288">
        <f>[5]DATA!Y193</f>
        <v>0</v>
      </c>
      <c r="Z193" s="288">
        <f>[5]DATA!Z193</f>
        <v>0</v>
      </c>
      <c r="AA193" s="288">
        <f>[5]DATA!AA193</f>
        <v>0</v>
      </c>
      <c r="AB193" s="288">
        <f>[5]DATA!AB193</f>
        <v>0</v>
      </c>
      <c r="AC193" s="288">
        <f>[5]DATA!AC193</f>
        <v>0</v>
      </c>
      <c r="AD193" s="288">
        <f>[5]DATA!AD193</f>
        <v>0</v>
      </c>
      <c r="AE193" s="288">
        <f>[5]DATA!AE193</f>
        <v>0</v>
      </c>
      <c r="AF193" s="288">
        <f>[5]DATA!AF193</f>
        <v>0</v>
      </c>
      <c r="AG193" s="288">
        <f>[5]DATA!AG193</f>
        <v>0</v>
      </c>
      <c r="AH193">
        <f>[5]DATA!AH193</f>
        <v>0</v>
      </c>
      <c r="AI193">
        <f>[5]DATA!AI193</f>
        <v>0</v>
      </c>
      <c r="AJ193">
        <f>[5]DATA!AJ193</f>
        <v>0</v>
      </c>
      <c r="AK193">
        <f>[5]DATA!AK193</f>
        <v>0</v>
      </c>
      <c r="AL193">
        <f>[5]DATA!AL193</f>
        <v>0</v>
      </c>
      <c r="AM193">
        <f>[5]DATA!AM193</f>
        <v>0</v>
      </c>
      <c r="AN193">
        <f>[5]DATA!AN193</f>
        <v>0</v>
      </c>
      <c r="AO193">
        <f>[5]DATA!AO193</f>
        <v>0</v>
      </c>
      <c r="AP193">
        <f>[5]DATA!AP193</f>
        <v>0</v>
      </c>
      <c r="AQ193">
        <f>[5]DATA!AQ193</f>
        <v>0</v>
      </c>
      <c r="AR193">
        <f>[5]DATA!AR193</f>
        <v>0</v>
      </c>
      <c r="AS193">
        <f>[5]DATA!AS193</f>
        <v>0</v>
      </c>
      <c r="AT193">
        <f>[5]DATA!AT193</f>
        <v>0</v>
      </c>
      <c r="AU193">
        <f>[5]DATA!AU193</f>
        <v>0</v>
      </c>
      <c r="AV193">
        <f>[5]DATA!AV193</f>
        <v>0</v>
      </c>
      <c r="AW193">
        <f>[5]DATA!AW193</f>
        <v>0</v>
      </c>
      <c r="AX193">
        <f>[5]DATA!AX193</f>
        <v>0</v>
      </c>
      <c r="AY193">
        <f>[5]DATA!AY193</f>
        <v>0</v>
      </c>
      <c r="AZ193">
        <f>[5]DATA!AZ193</f>
        <v>0</v>
      </c>
      <c r="BA193">
        <f>[5]DATA!BA193</f>
        <v>0</v>
      </c>
      <c r="BB193">
        <f>[5]DATA!BB193</f>
        <v>0</v>
      </c>
      <c r="BC193">
        <f>[5]DATA!BC193</f>
        <v>0</v>
      </c>
      <c r="BD193">
        <f>[5]DATA!BD193</f>
        <v>0</v>
      </c>
      <c r="BE193">
        <f>[5]DATA!BE193</f>
        <v>0</v>
      </c>
      <c r="BF193">
        <f>[5]DATA!BF193</f>
        <v>0</v>
      </c>
      <c r="BG193">
        <f>[5]DATA!BG193</f>
        <v>0</v>
      </c>
      <c r="BH193">
        <f>[5]DATA!BH193</f>
        <v>0</v>
      </c>
      <c r="BI193">
        <f>[5]DATA!BI193</f>
        <v>0</v>
      </c>
      <c r="BJ193">
        <f>[5]DATA!BJ193</f>
        <v>0</v>
      </c>
      <c r="BK193">
        <f>[5]DATA!BK193</f>
        <v>0</v>
      </c>
      <c r="BL193">
        <f>[5]DATA!BL193</f>
        <v>0</v>
      </c>
      <c r="BM193">
        <f>[5]DATA!BM193</f>
        <v>0</v>
      </c>
      <c r="BN193">
        <f>[5]DATA!BN193</f>
        <v>0</v>
      </c>
      <c r="BO193">
        <f>[5]DATA!BO193</f>
        <v>0</v>
      </c>
      <c r="BP193">
        <f>[5]DATA!BP193</f>
        <v>0</v>
      </c>
      <c r="BQ193">
        <f>[5]DATA!BQ193</f>
        <v>0</v>
      </c>
      <c r="BR193">
        <f>[5]DATA!BR193</f>
        <v>0</v>
      </c>
      <c r="BS193">
        <f>[5]DATA!BS193</f>
        <v>0</v>
      </c>
      <c r="BT193">
        <f>[5]DATA!BT193</f>
        <v>0</v>
      </c>
      <c r="BU193">
        <f>[5]DATA!BU193</f>
        <v>0</v>
      </c>
      <c r="BV193">
        <f>[5]DATA!BV193</f>
        <v>0</v>
      </c>
      <c r="BW193">
        <f>[5]DATA!BW193</f>
        <v>0</v>
      </c>
      <c r="BX193">
        <f>[5]DATA!BX193</f>
        <v>0</v>
      </c>
    </row>
    <row r="194" spans="1:76" ht="16">
      <c r="A194" s="285" t="s">
        <v>1118</v>
      </c>
      <c r="B194">
        <f>[5]DATA!B194</f>
        <v>0</v>
      </c>
      <c r="C194">
        <f>[5]DATA!C194</f>
        <v>0</v>
      </c>
      <c r="D194">
        <f>[5]DATA!D194</f>
        <v>0</v>
      </c>
      <c r="E194">
        <f>[5]DATA!E194</f>
        <v>0</v>
      </c>
      <c r="F194">
        <f>[5]DATA!F194</f>
        <v>0</v>
      </c>
      <c r="G194">
        <f>[5]DATA!G194</f>
        <v>0</v>
      </c>
      <c r="H194">
        <f>[5]DATA!H194</f>
        <v>0</v>
      </c>
      <c r="I194">
        <f>[5]DATA!I194</f>
        <v>0</v>
      </c>
      <c r="J194">
        <f>[5]DATA!J194</f>
        <v>0</v>
      </c>
      <c r="K194">
        <f>[5]DATA!K194</f>
        <v>0</v>
      </c>
      <c r="L194">
        <f>[5]DATA!L194</f>
        <v>0</v>
      </c>
      <c r="M194">
        <f>[5]DATA!M194</f>
        <v>0</v>
      </c>
      <c r="N194">
        <f>[5]DATA!N194</f>
        <v>0</v>
      </c>
      <c r="O194">
        <f>[5]DATA!O194</f>
        <v>0</v>
      </c>
      <c r="P194">
        <f>[5]DATA!P194</f>
        <v>0</v>
      </c>
      <c r="Q194">
        <f>[5]DATA!Q194</f>
        <v>0</v>
      </c>
      <c r="R194">
        <f>[5]DATA!R194</f>
        <v>0</v>
      </c>
      <c r="S194">
        <f>[5]DATA!S194</f>
        <v>0</v>
      </c>
      <c r="T194">
        <f>[5]DATA!T194</f>
        <v>0</v>
      </c>
      <c r="U194">
        <f>[5]DATA!U194</f>
        <v>0</v>
      </c>
      <c r="V194" s="288">
        <f>[5]DATA!V194</f>
        <v>0</v>
      </c>
      <c r="W194" s="288">
        <f>[5]DATA!W194</f>
        <v>0</v>
      </c>
      <c r="X194" s="288">
        <f>[5]DATA!X194</f>
        <v>0</v>
      </c>
      <c r="Y194" s="288">
        <f>[5]DATA!Y194</f>
        <v>0</v>
      </c>
      <c r="Z194" s="288">
        <f>[5]DATA!Z194</f>
        <v>0</v>
      </c>
      <c r="AA194" s="288">
        <f>[5]DATA!AA194</f>
        <v>0</v>
      </c>
      <c r="AB194" s="288">
        <f>[5]DATA!AB194</f>
        <v>0</v>
      </c>
      <c r="AC194" s="288">
        <f>[5]DATA!AC194</f>
        <v>0</v>
      </c>
      <c r="AD194" s="288">
        <f>[5]DATA!AD194</f>
        <v>0</v>
      </c>
      <c r="AE194" s="288">
        <f>[5]DATA!AE194</f>
        <v>0</v>
      </c>
      <c r="AF194" s="288">
        <f>[5]DATA!AF194</f>
        <v>0</v>
      </c>
      <c r="AG194" s="288">
        <f>[5]DATA!AG194</f>
        <v>0</v>
      </c>
      <c r="AH194">
        <f>[5]DATA!AH194</f>
        <v>0</v>
      </c>
      <c r="AI194">
        <f>[5]DATA!AI194</f>
        <v>0</v>
      </c>
      <c r="AJ194">
        <f>[5]DATA!AJ194</f>
        <v>0</v>
      </c>
      <c r="AK194">
        <f>[5]DATA!AK194</f>
        <v>0</v>
      </c>
      <c r="AL194">
        <f>[5]DATA!AL194</f>
        <v>0</v>
      </c>
      <c r="AM194">
        <f>[5]DATA!AM194</f>
        <v>0</v>
      </c>
      <c r="AN194">
        <f>[5]DATA!AN194</f>
        <v>0</v>
      </c>
      <c r="AO194">
        <f>[5]DATA!AO194</f>
        <v>0</v>
      </c>
      <c r="AP194">
        <f>[5]DATA!AP194</f>
        <v>0</v>
      </c>
      <c r="AQ194">
        <f>[5]DATA!AQ194</f>
        <v>0</v>
      </c>
      <c r="AR194">
        <f>[5]DATA!AR194</f>
        <v>0</v>
      </c>
      <c r="AS194">
        <f>[5]DATA!AS194</f>
        <v>0</v>
      </c>
      <c r="AT194">
        <f>[5]DATA!AT194</f>
        <v>0</v>
      </c>
      <c r="AU194">
        <f>[5]DATA!AU194</f>
        <v>0</v>
      </c>
      <c r="AV194">
        <f>[5]DATA!AV194</f>
        <v>0</v>
      </c>
      <c r="AW194">
        <f>[5]DATA!AW194</f>
        <v>0</v>
      </c>
      <c r="AX194">
        <f>[5]DATA!AX194</f>
        <v>0</v>
      </c>
      <c r="AY194">
        <f>[5]DATA!AY194</f>
        <v>0</v>
      </c>
      <c r="AZ194">
        <f>[5]DATA!AZ194</f>
        <v>0</v>
      </c>
      <c r="BA194">
        <f>[5]DATA!BA194</f>
        <v>0</v>
      </c>
      <c r="BB194">
        <f>[5]DATA!BB194</f>
        <v>0</v>
      </c>
      <c r="BC194">
        <f>[5]DATA!BC194</f>
        <v>0</v>
      </c>
      <c r="BD194">
        <f>[5]DATA!BD194</f>
        <v>0</v>
      </c>
      <c r="BE194">
        <f>[5]DATA!BE194</f>
        <v>0</v>
      </c>
      <c r="BF194">
        <f>[5]DATA!BF194</f>
        <v>0</v>
      </c>
      <c r="BG194">
        <f>[5]DATA!BG194</f>
        <v>0</v>
      </c>
      <c r="BH194">
        <f>[5]DATA!BH194</f>
        <v>0</v>
      </c>
      <c r="BI194">
        <f>[5]DATA!BI194</f>
        <v>0</v>
      </c>
      <c r="BJ194">
        <f>[5]DATA!BJ194</f>
        <v>0</v>
      </c>
      <c r="BK194">
        <f>[5]DATA!BK194</f>
        <v>0</v>
      </c>
      <c r="BL194">
        <f>[5]DATA!BL194</f>
        <v>0</v>
      </c>
      <c r="BM194">
        <f>[5]DATA!BM194</f>
        <v>0</v>
      </c>
      <c r="BN194">
        <f>[5]DATA!BN194</f>
        <v>0</v>
      </c>
      <c r="BO194">
        <f>[5]DATA!BO194</f>
        <v>0</v>
      </c>
      <c r="BP194">
        <f>[5]DATA!BP194</f>
        <v>0</v>
      </c>
      <c r="BQ194">
        <f>[5]DATA!BQ194</f>
        <v>0</v>
      </c>
      <c r="BR194">
        <f>[5]DATA!BR194</f>
        <v>0</v>
      </c>
      <c r="BS194">
        <f>[5]DATA!BS194</f>
        <v>0</v>
      </c>
      <c r="BT194">
        <f>[5]DATA!BT194</f>
        <v>0</v>
      </c>
      <c r="BU194">
        <f>[5]DATA!BU194</f>
        <v>0</v>
      </c>
      <c r="BV194">
        <f>[5]DATA!BV194</f>
        <v>0</v>
      </c>
      <c r="BW194">
        <f>[5]DATA!BW194</f>
        <v>0</v>
      </c>
      <c r="BX194">
        <f>[5]DATA!BX194</f>
        <v>0</v>
      </c>
    </row>
    <row r="195" spans="1:76" ht="16">
      <c r="A195" s="285" t="s">
        <v>1119</v>
      </c>
      <c r="B195">
        <f>[5]DATA!B195</f>
        <v>0</v>
      </c>
      <c r="C195">
        <f>[5]DATA!C195</f>
        <v>0</v>
      </c>
      <c r="D195">
        <f>[5]DATA!D195</f>
        <v>0</v>
      </c>
      <c r="E195">
        <f>[5]DATA!E195</f>
        <v>0</v>
      </c>
      <c r="F195">
        <f>[5]DATA!F195</f>
        <v>0</v>
      </c>
      <c r="G195">
        <f>[5]DATA!G195</f>
        <v>0</v>
      </c>
      <c r="H195">
        <f>[5]DATA!H195</f>
        <v>0</v>
      </c>
      <c r="I195">
        <f>[5]DATA!I195</f>
        <v>0</v>
      </c>
      <c r="J195">
        <f>[5]DATA!J195</f>
        <v>0</v>
      </c>
      <c r="K195">
        <f>[5]DATA!K195</f>
        <v>0</v>
      </c>
      <c r="L195">
        <f>[5]DATA!L195</f>
        <v>0</v>
      </c>
      <c r="M195">
        <f>[5]DATA!M195</f>
        <v>0</v>
      </c>
      <c r="N195">
        <f>[5]DATA!N195</f>
        <v>0</v>
      </c>
      <c r="O195">
        <f>[5]DATA!O195</f>
        <v>0</v>
      </c>
      <c r="P195">
        <f>[5]DATA!P195</f>
        <v>0</v>
      </c>
      <c r="Q195">
        <f>[5]DATA!Q195</f>
        <v>0</v>
      </c>
      <c r="R195">
        <f>[5]DATA!R195</f>
        <v>0</v>
      </c>
      <c r="S195">
        <f>[5]DATA!S195</f>
        <v>0</v>
      </c>
      <c r="T195">
        <f>[5]DATA!T195</f>
        <v>0</v>
      </c>
      <c r="U195">
        <f>[5]DATA!U195</f>
        <v>0</v>
      </c>
      <c r="V195" s="288">
        <f>[5]DATA!V195</f>
        <v>0</v>
      </c>
      <c r="W195" s="288">
        <f>[5]DATA!W195</f>
        <v>0</v>
      </c>
      <c r="X195" s="288">
        <f>[5]DATA!X195</f>
        <v>0</v>
      </c>
      <c r="Y195" s="288">
        <f>[5]DATA!Y195</f>
        <v>0</v>
      </c>
      <c r="Z195" s="288">
        <f>[5]DATA!Z195</f>
        <v>0</v>
      </c>
      <c r="AA195" s="288">
        <f>[5]DATA!AA195</f>
        <v>0</v>
      </c>
      <c r="AB195" s="288">
        <f>[5]DATA!AB195</f>
        <v>0</v>
      </c>
      <c r="AC195" s="288">
        <f>[5]DATA!AC195</f>
        <v>0</v>
      </c>
      <c r="AD195" s="288">
        <f>[5]DATA!AD195</f>
        <v>0</v>
      </c>
      <c r="AE195" s="288">
        <f>[5]DATA!AE195</f>
        <v>0</v>
      </c>
      <c r="AF195" s="288">
        <f>[5]DATA!AF195</f>
        <v>0</v>
      </c>
      <c r="AG195" s="288">
        <f>[5]DATA!AG195</f>
        <v>0</v>
      </c>
      <c r="AH195">
        <f>[5]DATA!AH195</f>
        <v>0</v>
      </c>
      <c r="AI195">
        <f>[5]DATA!AI195</f>
        <v>0</v>
      </c>
      <c r="AJ195">
        <f>[5]DATA!AJ195</f>
        <v>0</v>
      </c>
      <c r="AK195">
        <f>[5]DATA!AK195</f>
        <v>0</v>
      </c>
      <c r="AL195">
        <f>[5]DATA!AL195</f>
        <v>0</v>
      </c>
      <c r="AM195">
        <f>[5]DATA!AM195</f>
        <v>0</v>
      </c>
      <c r="AN195">
        <f>[5]DATA!AN195</f>
        <v>0</v>
      </c>
      <c r="AO195">
        <f>[5]DATA!AO195</f>
        <v>0</v>
      </c>
      <c r="AP195">
        <f>[5]DATA!AP195</f>
        <v>0</v>
      </c>
      <c r="AQ195">
        <f>[5]DATA!AQ195</f>
        <v>0</v>
      </c>
      <c r="AR195">
        <f>[5]DATA!AR195</f>
        <v>0</v>
      </c>
      <c r="AS195">
        <f>[5]DATA!AS195</f>
        <v>0</v>
      </c>
      <c r="AT195">
        <f>[5]DATA!AT195</f>
        <v>0</v>
      </c>
      <c r="AU195">
        <f>[5]DATA!AU195</f>
        <v>0</v>
      </c>
      <c r="AV195">
        <f>[5]DATA!AV195</f>
        <v>0</v>
      </c>
      <c r="AW195">
        <f>[5]DATA!AW195</f>
        <v>0</v>
      </c>
      <c r="AX195">
        <f>[5]DATA!AX195</f>
        <v>0</v>
      </c>
      <c r="AY195">
        <f>[5]DATA!AY195</f>
        <v>0</v>
      </c>
      <c r="AZ195">
        <f>[5]DATA!AZ195</f>
        <v>0</v>
      </c>
      <c r="BA195">
        <f>[5]DATA!BA195</f>
        <v>0</v>
      </c>
      <c r="BB195">
        <f>[5]DATA!BB195</f>
        <v>0</v>
      </c>
      <c r="BC195">
        <f>[5]DATA!BC195</f>
        <v>0</v>
      </c>
      <c r="BD195">
        <f>[5]DATA!BD195</f>
        <v>0</v>
      </c>
      <c r="BE195">
        <f>[5]DATA!BE195</f>
        <v>0</v>
      </c>
      <c r="BF195">
        <f>[5]DATA!BF195</f>
        <v>0</v>
      </c>
      <c r="BG195">
        <f>[5]DATA!BG195</f>
        <v>0</v>
      </c>
      <c r="BH195">
        <f>[5]DATA!BH195</f>
        <v>0</v>
      </c>
      <c r="BI195">
        <f>[5]DATA!BI195</f>
        <v>0</v>
      </c>
      <c r="BJ195">
        <f>[5]DATA!BJ195</f>
        <v>0</v>
      </c>
      <c r="BK195">
        <f>[5]DATA!BK195</f>
        <v>0</v>
      </c>
      <c r="BL195">
        <f>[5]DATA!BL195</f>
        <v>0</v>
      </c>
      <c r="BM195">
        <f>[5]DATA!BM195</f>
        <v>0</v>
      </c>
      <c r="BN195">
        <f>[5]DATA!BN195</f>
        <v>0</v>
      </c>
      <c r="BO195">
        <f>[5]DATA!BO195</f>
        <v>0</v>
      </c>
      <c r="BP195">
        <f>[5]DATA!BP195</f>
        <v>0</v>
      </c>
      <c r="BQ195">
        <f>[5]DATA!BQ195</f>
        <v>0</v>
      </c>
      <c r="BR195">
        <f>[5]DATA!BR195</f>
        <v>0</v>
      </c>
      <c r="BS195">
        <f>[5]DATA!BS195</f>
        <v>0</v>
      </c>
      <c r="BT195">
        <f>[5]DATA!BT195</f>
        <v>0</v>
      </c>
      <c r="BU195">
        <f>[5]DATA!BU195</f>
        <v>0</v>
      </c>
      <c r="BV195">
        <f>[5]DATA!BV195</f>
        <v>0</v>
      </c>
      <c r="BW195">
        <f>[5]DATA!BW195</f>
        <v>0</v>
      </c>
      <c r="BX195">
        <f>[5]DATA!BX195</f>
        <v>0</v>
      </c>
    </row>
    <row r="196" spans="1:76" ht="16">
      <c r="A196" s="285" t="s">
        <v>1120</v>
      </c>
      <c r="B196">
        <f>[5]DATA!B196</f>
        <v>0</v>
      </c>
      <c r="C196">
        <f>[5]DATA!C196</f>
        <v>0</v>
      </c>
      <c r="D196">
        <f>[5]DATA!D196</f>
        <v>0</v>
      </c>
      <c r="E196">
        <f>[5]DATA!E196</f>
        <v>0</v>
      </c>
      <c r="F196">
        <f>[5]DATA!F196</f>
        <v>0</v>
      </c>
      <c r="G196">
        <f>[5]DATA!G196</f>
        <v>0</v>
      </c>
      <c r="H196">
        <f>[5]DATA!H196</f>
        <v>0</v>
      </c>
      <c r="I196">
        <f>[5]DATA!I196</f>
        <v>0</v>
      </c>
      <c r="J196">
        <f>[5]DATA!J196</f>
        <v>0</v>
      </c>
      <c r="K196">
        <f>[5]DATA!K196</f>
        <v>0</v>
      </c>
      <c r="L196">
        <f>[5]DATA!L196</f>
        <v>0</v>
      </c>
      <c r="M196">
        <f>[5]DATA!M196</f>
        <v>0</v>
      </c>
      <c r="N196">
        <f>[5]DATA!N196</f>
        <v>0</v>
      </c>
      <c r="O196">
        <f>[5]DATA!O196</f>
        <v>0</v>
      </c>
      <c r="P196">
        <f>[5]DATA!P196</f>
        <v>0</v>
      </c>
      <c r="Q196">
        <f>[5]DATA!Q196</f>
        <v>0</v>
      </c>
      <c r="R196">
        <f>[5]DATA!R196</f>
        <v>0</v>
      </c>
      <c r="S196">
        <f>[5]DATA!S196</f>
        <v>0</v>
      </c>
      <c r="T196">
        <f>[5]DATA!T196</f>
        <v>0</v>
      </c>
      <c r="U196">
        <f>[5]DATA!U196</f>
        <v>0</v>
      </c>
      <c r="V196" s="288">
        <f>[5]DATA!V196</f>
        <v>0</v>
      </c>
      <c r="W196" s="288">
        <f>[5]DATA!W196</f>
        <v>0</v>
      </c>
      <c r="X196" s="288">
        <f>[5]DATA!X196</f>
        <v>0</v>
      </c>
      <c r="Y196" s="288">
        <f>[5]DATA!Y196</f>
        <v>0</v>
      </c>
      <c r="Z196" s="288">
        <f>[5]DATA!Z196</f>
        <v>0</v>
      </c>
      <c r="AA196" s="288">
        <f>[5]DATA!AA196</f>
        <v>0</v>
      </c>
      <c r="AB196" s="288">
        <f>[5]DATA!AB196</f>
        <v>0</v>
      </c>
      <c r="AC196" s="288">
        <f>[5]DATA!AC196</f>
        <v>0</v>
      </c>
      <c r="AD196" s="288">
        <f>[5]DATA!AD196</f>
        <v>0</v>
      </c>
      <c r="AE196" s="288">
        <f>[5]DATA!AE196</f>
        <v>0</v>
      </c>
      <c r="AF196" s="288">
        <f>[5]DATA!AF196</f>
        <v>0</v>
      </c>
      <c r="AG196" s="288">
        <f>[5]DATA!AG196</f>
        <v>0</v>
      </c>
      <c r="AH196">
        <f>[5]DATA!AH196</f>
        <v>0</v>
      </c>
      <c r="AI196">
        <f>[5]DATA!AI196</f>
        <v>0</v>
      </c>
      <c r="AJ196">
        <f>[5]DATA!AJ196</f>
        <v>0</v>
      </c>
      <c r="AK196">
        <f>[5]DATA!AK196</f>
        <v>0</v>
      </c>
      <c r="AL196">
        <f>[5]DATA!AL196</f>
        <v>0</v>
      </c>
      <c r="AM196">
        <f>[5]DATA!AM196</f>
        <v>0</v>
      </c>
      <c r="AN196">
        <f>[5]DATA!AN196</f>
        <v>0</v>
      </c>
      <c r="AO196">
        <f>[5]DATA!AO196</f>
        <v>0</v>
      </c>
      <c r="AP196">
        <f>[5]DATA!AP196</f>
        <v>0</v>
      </c>
      <c r="AQ196">
        <f>[5]DATA!AQ196</f>
        <v>0</v>
      </c>
      <c r="AR196">
        <f>[5]DATA!AR196</f>
        <v>0</v>
      </c>
      <c r="AS196">
        <f>[5]DATA!AS196</f>
        <v>0</v>
      </c>
      <c r="AT196">
        <f>[5]DATA!AT196</f>
        <v>0</v>
      </c>
      <c r="AU196">
        <f>[5]DATA!AU196</f>
        <v>0</v>
      </c>
      <c r="AV196">
        <f>[5]DATA!AV196</f>
        <v>0</v>
      </c>
      <c r="AW196">
        <f>[5]DATA!AW196</f>
        <v>0</v>
      </c>
      <c r="AX196">
        <f>[5]DATA!AX196</f>
        <v>0</v>
      </c>
      <c r="AY196">
        <f>[5]DATA!AY196</f>
        <v>0</v>
      </c>
      <c r="AZ196">
        <f>[5]DATA!AZ196</f>
        <v>0</v>
      </c>
      <c r="BA196">
        <f>[5]DATA!BA196</f>
        <v>0</v>
      </c>
      <c r="BB196">
        <f>[5]DATA!BB196</f>
        <v>0</v>
      </c>
      <c r="BC196">
        <f>[5]DATA!BC196</f>
        <v>0</v>
      </c>
      <c r="BD196">
        <f>[5]DATA!BD196</f>
        <v>0</v>
      </c>
      <c r="BE196">
        <f>[5]DATA!BE196</f>
        <v>0</v>
      </c>
      <c r="BF196">
        <f>[5]DATA!BF196</f>
        <v>0</v>
      </c>
      <c r="BG196">
        <f>[5]DATA!BG196</f>
        <v>0</v>
      </c>
      <c r="BH196">
        <f>[5]DATA!BH196</f>
        <v>0</v>
      </c>
      <c r="BI196">
        <f>[5]DATA!BI196</f>
        <v>0</v>
      </c>
      <c r="BJ196">
        <f>[5]DATA!BJ196</f>
        <v>0</v>
      </c>
      <c r="BK196">
        <f>[5]DATA!BK196</f>
        <v>0</v>
      </c>
      <c r="BL196">
        <f>[5]DATA!BL196</f>
        <v>0</v>
      </c>
      <c r="BM196">
        <f>[5]DATA!BM196</f>
        <v>0</v>
      </c>
      <c r="BN196">
        <f>[5]DATA!BN196</f>
        <v>0</v>
      </c>
      <c r="BO196">
        <f>[5]DATA!BO196</f>
        <v>0</v>
      </c>
      <c r="BP196">
        <f>[5]DATA!BP196</f>
        <v>0</v>
      </c>
      <c r="BQ196">
        <f>[5]DATA!BQ196</f>
        <v>0</v>
      </c>
      <c r="BR196">
        <f>[5]DATA!BR196</f>
        <v>0</v>
      </c>
      <c r="BS196">
        <f>[5]DATA!BS196</f>
        <v>0</v>
      </c>
      <c r="BT196">
        <f>[5]DATA!BT196</f>
        <v>0</v>
      </c>
      <c r="BU196">
        <f>[5]DATA!BU196</f>
        <v>0</v>
      </c>
      <c r="BV196">
        <f>[5]DATA!BV196</f>
        <v>0</v>
      </c>
      <c r="BW196">
        <f>[5]DATA!BW196</f>
        <v>0</v>
      </c>
      <c r="BX196">
        <f>[5]DATA!BX196</f>
        <v>0</v>
      </c>
    </row>
    <row r="197" spans="1:76">
      <c r="B197">
        <f>[5]DATA!B197</f>
        <v>0</v>
      </c>
      <c r="C197">
        <f>[5]DATA!C197</f>
        <v>0</v>
      </c>
      <c r="D197">
        <f>[5]DATA!D197</f>
        <v>0</v>
      </c>
      <c r="E197">
        <f>[5]DATA!F197</f>
        <v>0</v>
      </c>
      <c r="F197">
        <f>[5]DATA!G197</f>
        <v>0</v>
      </c>
      <c r="G197">
        <f>[5]DATA!H197</f>
        <v>0</v>
      </c>
      <c r="H197">
        <f>[5]DATA!I197</f>
        <v>0</v>
      </c>
      <c r="I197">
        <f>[5]DATA!J197</f>
        <v>0</v>
      </c>
      <c r="J197">
        <f>[5]DATA!K197</f>
        <v>0</v>
      </c>
      <c r="K197">
        <f>[5]DATA!L197</f>
        <v>0</v>
      </c>
      <c r="L197">
        <f>[5]DATA!M197</f>
        <v>0</v>
      </c>
      <c r="M197">
        <f>[5]DATA!N197</f>
        <v>0</v>
      </c>
      <c r="N197">
        <f>[5]DATA!O197</f>
        <v>0</v>
      </c>
      <c r="O197">
        <f>[5]DATA!P197</f>
        <v>0</v>
      </c>
      <c r="P197">
        <f>[5]DATA!Q197</f>
        <v>0</v>
      </c>
      <c r="Q197">
        <f>[5]DATA!R197</f>
        <v>0</v>
      </c>
      <c r="R197">
        <f>[5]DATA!S197</f>
        <v>0</v>
      </c>
      <c r="S197">
        <f>[5]DATA!T197</f>
        <v>0</v>
      </c>
      <c r="T197">
        <f>[5]DATA!U197</f>
        <v>0</v>
      </c>
      <c r="U197">
        <f>[5]DATA!V197</f>
        <v>0</v>
      </c>
      <c r="V197">
        <f>[5]DATA!W197</f>
        <v>0</v>
      </c>
      <c r="W197">
        <f>[5]DATA!X197</f>
        <v>0</v>
      </c>
      <c r="X197">
        <f>[5]DATA!Y197</f>
        <v>0</v>
      </c>
      <c r="Y197">
        <f>[5]DATA!Z197</f>
        <v>0</v>
      </c>
      <c r="Z197">
        <f>[5]DATA!AA197</f>
        <v>0</v>
      </c>
      <c r="AA197">
        <f>[5]DATA!AB197</f>
        <v>0</v>
      </c>
      <c r="AB197">
        <f>[5]DATA!AC197</f>
        <v>0</v>
      </c>
      <c r="AC197">
        <f>[5]DATA!AD197</f>
        <v>0</v>
      </c>
      <c r="AD197">
        <f>[5]DATA!AE197</f>
        <v>0</v>
      </c>
      <c r="AE197">
        <f>[5]DATA!AF197</f>
        <v>0</v>
      </c>
      <c r="AF197">
        <f>[5]DATA!AG197</f>
        <v>0</v>
      </c>
      <c r="AG197">
        <f>[5]DATA!AH197</f>
        <v>0</v>
      </c>
      <c r="AH197">
        <f>[5]DATA!AI197</f>
        <v>0</v>
      </c>
      <c r="AI197">
        <f>[5]DATA!AJ197</f>
        <v>0</v>
      </c>
      <c r="AJ197">
        <f>[5]DATA!AK197</f>
        <v>0</v>
      </c>
      <c r="AK197">
        <f>[5]DATA!AL197</f>
        <v>0</v>
      </c>
      <c r="AL197">
        <f>[5]DATA!AM197</f>
        <v>0</v>
      </c>
      <c r="AM197">
        <f>[5]DATA!AN197</f>
        <v>0</v>
      </c>
      <c r="AN197">
        <f>[5]DATA!AO197</f>
        <v>0</v>
      </c>
      <c r="AO197">
        <f>[5]DATA!AP197</f>
        <v>0</v>
      </c>
      <c r="AP197">
        <f>[5]DATA!AQ197</f>
        <v>0</v>
      </c>
      <c r="AQ197">
        <f>[5]DATA!AR197</f>
        <v>0</v>
      </c>
      <c r="AR197">
        <f>[5]DATA!AS197</f>
        <v>0</v>
      </c>
      <c r="AS197">
        <f>[5]DATA!AT197</f>
        <v>0</v>
      </c>
      <c r="AT197">
        <f>[5]DATA!AU197</f>
        <v>0</v>
      </c>
      <c r="AU197">
        <f>[5]DATA!AV197</f>
        <v>0</v>
      </c>
      <c r="AV197">
        <f>[5]DATA!AW197</f>
        <v>0</v>
      </c>
      <c r="AW197">
        <f>[5]DATA!AX197</f>
        <v>0</v>
      </c>
      <c r="AX197">
        <f>[5]DATA!AY197</f>
        <v>0</v>
      </c>
      <c r="AY197">
        <f>[5]DATA!AZ197</f>
        <v>0</v>
      </c>
      <c r="AZ197">
        <f>[5]DATA!BA197</f>
        <v>0</v>
      </c>
      <c r="BA197">
        <f>[5]DATA!BB197</f>
        <v>0</v>
      </c>
      <c r="BB197">
        <f>[5]DATA!BC197</f>
        <v>0</v>
      </c>
      <c r="BC197">
        <f>[5]DATA!BD197</f>
        <v>0</v>
      </c>
      <c r="BD197">
        <f>[5]DATA!BE197</f>
        <v>0</v>
      </c>
      <c r="BE197">
        <f>[5]DATA!BF197</f>
        <v>0</v>
      </c>
      <c r="BF197">
        <f>[5]DATA!BG197</f>
        <v>0</v>
      </c>
      <c r="BG197">
        <f>[5]DATA!BH197</f>
        <v>0</v>
      </c>
      <c r="BH197">
        <f>[5]DATA!BI197</f>
        <v>0</v>
      </c>
      <c r="BI197">
        <f>[5]DATA!BJ197</f>
        <v>0</v>
      </c>
      <c r="BJ197">
        <f>[5]DATA!BK197</f>
        <v>0</v>
      </c>
      <c r="BK197">
        <f>[5]DATA!BL197</f>
        <v>0</v>
      </c>
      <c r="BL197">
        <f>[5]DATA!BM197</f>
        <v>0</v>
      </c>
      <c r="BM197">
        <f>[5]DATA!BN197</f>
        <v>0</v>
      </c>
      <c r="BN197">
        <f>[5]DATA!BO197</f>
        <v>0</v>
      </c>
      <c r="BO197">
        <f>[5]DATA!BP197</f>
        <v>0</v>
      </c>
      <c r="BP197">
        <f>[5]DATA!BQ197</f>
        <v>0</v>
      </c>
      <c r="BQ197">
        <f>[5]DATA!BR197</f>
        <v>0</v>
      </c>
      <c r="BR197">
        <f>[5]DATA!BS197</f>
        <v>0</v>
      </c>
      <c r="BS197">
        <f>[5]DATA!BT197</f>
        <v>0</v>
      </c>
      <c r="BT197">
        <f>[5]DATA!BU197</f>
        <v>0</v>
      </c>
      <c r="BU197">
        <f>[5]DATA!BV197</f>
        <v>0</v>
      </c>
      <c r="BV197">
        <f>[5]DATA!BW197</f>
        <v>0</v>
      </c>
      <c r="BW197">
        <f>[5]DATA!BX197</f>
        <v>0</v>
      </c>
      <c r="BX197">
        <f>[5]DATA!BX197</f>
        <v>0</v>
      </c>
    </row>
    <row r="198" spans="1:76">
      <c r="B198">
        <f>[5]DATA!B198</f>
        <v>0</v>
      </c>
      <c r="C198">
        <f>[5]DATA!C198</f>
        <v>0</v>
      </c>
      <c r="D198">
        <f>[5]DATA!D198</f>
        <v>0</v>
      </c>
      <c r="E198">
        <f>[5]DATA!F198</f>
        <v>0</v>
      </c>
      <c r="F198">
        <f>[5]DATA!G198</f>
        <v>0</v>
      </c>
      <c r="G198">
        <f>[5]DATA!H198</f>
        <v>0</v>
      </c>
      <c r="H198">
        <f>[5]DATA!I198</f>
        <v>0</v>
      </c>
      <c r="I198">
        <f>[5]DATA!J198</f>
        <v>0</v>
      </c>
      <c r="J198">
        <f>[5]DATA!K198</f>
        <v>0</v>
      </c>
      <c r="K198">
        <f>[5]DATA!L198</f>
        <v>0</v>
      </c>
      <c r="L198">
        <f>[5]DATA!M198</f>
        <v>0</v>
      </c>
      <c r="M198">
        <f>[5]DATA!N198</f>
        <v>0</v>
      </c>
      <c r="N198">
        <f>[5]DATA!O198</f>
        <v>0</v>
      </c>
      <c r="O198">
        <f>[5]DATA!P198</f>
        <v>0</v>
      </c>
      <c r="P198">
        <f>[5]DATA!Q198</f>
        <v>0</v>
      </c>
      <c r="Q198">
        <f>[5]DATA!R198</f>
        <v>0</v>
      </c>
      <c r="R198">
        <f>[5]DATA!S198</f>
        <v>0</v>
      </c>
      <c r="S198">
        <f>[5]DATA!T198</f>
        <v>0</v>
      </c>
      <c r="T198">
        <f>[5]DATA!U198</f>
        <v>0</v>
      </c>
      <c r="U198">
        <f>[5]DATA!V198</f>
        <v>0</v>
      </c>
      <c r="V198">
        <f>[5]DATA!W198</f>
        <v>0</v>
      </c>
      <c r="W198">
        <f>[5]DATA!X198</f>
        <v>0</v>
      </c>
      <c r="X198">
        <f>[5]DATA!Y198</f>
        <v>0</v>
      </c>
      <c r="Y198">
        <f>[5]DATA!Z198</f>
        <v>0</v>
      </c>
      <c r="Z198">
        <f>[5]DATA!AA198</f>
        <v>0</v>
      </c>
      <c r="AA198">
        <f>[5]DATA!AB198</f>
        <v>0</v>
      </c>
      <c r="AB198">
        <f>[5]DATA!AC198</f>
        <v>0</v>
      </c>
      <c r="AC198">
        <f>[5]DATA!AD198</f>
        <v>0</v>
      </c>
      <c r="AD198">
        <f>[5]DATA!AE198</f>
        <v>0</v>
      </c>
      <c r="AE198">
        <f>[5]DATA!AF198</f>
        <v>0</v>
      </c>
      <c r="AF198">
        <f>[5]DATA!AG198</f>
        <v>0</v>
      </c>
      <c r="AG198">
        <f>[5]DATA!AH198</f>
        <v>0</v>
      </c>
      <c r="AH198">
        <f>[5]DATA!AI198</f>
        <v>0</v>
      </c>
      <c r="AI198">
        <f>[5]DATA!AJ198</f>
        <v>0</v>
      </c>
      <c r="AJ198">
        <f>[5]DATA!AK198</f>
        <v>0</v>
      </c>
      <c r="AK198">
        <f>[5]DATA!AL198</f>
        <v>0</v>
      </c>
      <c r="AL198">
        <f>[5]DATA!AM198</f>
        <v>0</v>
      </c>
      <c r="AM198">
        <f>[5]DATA!AN198</f>
        <v>0</v>
      </c>
      <c r="AN198">
        <f>[5]DATA!AO198</f>
        <v>0</v>
      </c>
      <c r="AO198">
        <f>[5]DATA!AP198</f>
        <v>0</v>
      </c>
      <c r="AP198">
        <f>[5]DATA!AQ198</f>
        <v>0</v>
      </c>
      <c r="AQ198">
        <f>[5]DATA!AR198</f>
        <v>0</v>
      </c>
      <c r="AR198">
        <f>[5]DATA!AS198</f>
        <v>0</v>
      </c>
      <c r="AS198">
        <f>[5]DATA!AT198</f>
        <v>0</v>
      </c>
      <c r="AT198">
        <f>[5]DATA!AU198</f>
        <v>0</v>
      </c>
      <c r="AU198">
        <f>[5]DATA!AV198</f>
        <v>0</v>
      </c>
      <c r="AV198">
        <f>[5]DATA!AW198</f>
        <v>0</v>
      </c>
      <c r="AW198">
        <f>[5]DATA!AX198</f>
        <v>0</v>
      </c>
      <c r="AX198">
        <f>[5]DATA!AY198</f>
        <v>0</v>
      </c>
      <c r="AY198">
        <f>[5]DATA!AZ198</f>
        <v>0</v>
      </c>
      <c r="AZ198">
        <f>[5]DATA!BA198</f>
        <v>0</v>
      </c>
      <c r="BA198">
        <f>[5]DATA!BB198</f>
        <v>0</v>
      </c>
      <c r="BB198">
        <f>[5]DATA!BC198</f>
        <v>0</v>
      </c>
      <c r="BC198">
        <f>[5]DATA!BD198</f>
        <v>0</v>
      </c>
      <c r="BD198">
        <f>[5]DATA!BE198</f>
        <v>0</v>
      </c>
      <c r="BE198">
        <f>[5]DATA!BF198</f>
        <v>0</v>
      </c>
      <c r="BF198">
        <f>[5]DATA!BG198</f>
        <v>0</v>
      </c>
      <c r="BG198">
        <f>[5]DATA!BH198</f>
        <v>0</v>
      </c>
      <c r="BH198">
        <f>[5]DATA!BI198</f>
        <v>0</v>
      </c>
      <c r="BI198">
        <f>[5]DATA!BJ198</f>
        <v>0</v>
      </c>
      <c r="BJ198">
        <f>[5]DATA!BK198</f>
        <v>0</v>
      </c>
      <c r="BK198">
        <f>[5]DATA!BL198</f>
        <v>0</v>
      </c>
      <c r="BL198">
        <f>[5]DATA!BM198</f>
        <v>0</v>
      </c>
      <c r="BM198">
        <f>[5]DATA!BN198</f>
        <v>0</v>
      </c>
      <c r="BN198">
        <f>[5]DATA!BO198</f>
        <v>0</v>
      </c>
      <c r="BO198">
        <f>[5]DATA!BP198</f>
        <v>0</v>
      </c>
      <c r="BP198">
        <f>[5]DATA!BQ198</f>
        <v>0</v>
      </c>
      <c r="BQ198">
        <f>[5]DATA!BR198</f>
        <v>0</v>
      </c>
      <c r="BR198">
        <f>[5]DATA!BS198</f>
        <v>0</v>
      </c>
      <c r="BS198">
        <f>[5]DATA!BT198</f>
        <v>0</v>
      </c>
      <c r="BT198">
        <f>[5]DATA!BU198</f>
        <v>0</v>
      </c>
      <c r="BU198">
        <f>[5]DATA!BV198</f>
        <v>0</v>
      </c>
      <c r="BV198">
        <f>[5]DATA!BW198</f>
        <v>0</v>
      </c>
      <c r="BW198">
        <f>[5]DATA!BX198</f>
        <v>0</v>
      </c>
      <c r="BX198">
        <f>[5]DATA!BX198</f>
        <v>0</v>
      </c>
    </row>
  </sheetData>
  <phoneticPr fontId="33" type="noConversion"/>
  <pageMargins left="0.75" right="0.75" top="1" bottom="1" header="0.5" footer="0.5"/>
  <headerFooter alignWithMargins="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4" baseType="variant">
      <vt:variant>
        <vt:lpstr>Worksheets</vt:lpstr>
      </vt:variant>
      <vt:variant>
        <vt:i4>89</vt:i4>
      </vt:variant>
      <vt:variant>
        <vt:lpstr>Named Ranges</vt:lpstr>
      </vt:variant>
      <vt:variant>
        <vt:i4>9</vt:i4>
      </vt:variant>
    </vt:vector>
  </HeadingPairs>
  <TitlesOfParts>
    <vt:vector size="98" baseType="lpstr">
      <vt:lpstr>ReadMe</vt:lpstr>
      <vt:lpstr>Analysis</vt:lpstr>
      <vt:lpstr>Market Report</vt:lpstr>
      <vt:lpstr>PROD-RPT</vt:lpstr>
      <vt:lpstr>FIN-RPT</vt:lpstr>
      <vt:lpstr>Cash Flow</vt:lpstr>
      <vt:lpstr>IM Variance</vt:lpstr>
      <vt:lpstr>Tabulate</vt:lpstr>
      <vt:lpstr>COMPETITORS</vt:lpstr>
      <vt:lpstr>InputHistory</vt:lpstr>
      <vt:lpstr>P0</vt:lpstr>
      <vt:lpstr>P1</vt:lpstr>
      <vt:lpstr>P2</vt:lpstr>
      <vt:lpstr>P3</vt:lpstr>
      <vt:lpstr>P4</vt:lpstr>
      <vt:lpstr>P5</vt:lpstr>
      <vt:lpstr>P6</vt:lpstr>
      <vt:lpstr>P7</vt:lpstr>
      <vt:lpstr>P8</vt:lpstr>
      <vt:lpstr>P9</vt:lpstr>
      <vt:lpstr>P10</vt:lpstr>
      <vt:lpstr>P11</vt:lpstr>
      <vt:lpstr>P12</vt:lpstr>
      <vt:lpstr>P13</vt:lpstr>
      <vt:lpstr>P14</vt:lpstr>
      <vt:lpstr>P15</vt:lpstr>
      <vt:lpstr>P16</vt:lpstr>
      <vt:lpstr>P17</vt:lpstr>
      <vt:lpstr>P18</vt:lpstr>
      <vt:lpstr>P19</vt:lpstr>
      <vt:lpstr>P20</vt:lpstr>
      <vt:lpstr>P21</vt:lpstr>
      <vt:lpstr>P22</vt:lpstr>
      <vt:lpstr>P23</vt:lpstr>
      <vt:lpstr>P24</vt:lpstr>
      <vt:lpstr>P25</vt:lpstr>
      <vt:lpstr>P26</vt:lpstr>
      <vt:lpstr>P27</vt:lpstr>
      <vt:lpstr>P28</vt:lpstr>
      <vt:lpstr>P29</vt:lpstr>
      <vt:lpstr>P30</vt:lpstr>
      <vt:lpstr>P31</vt:lpstr>
      <vt:lpstr>P32</vt:lpstr>
      <vt:lpstr>P33</vt:lpstr>
      <vt:lpstr>P34</vt:lpstr>
      <vt:lpstr>P35</vt:lpstr>
      <vt:lpstr>P36</vt:lpstr>
      <vt:lpstr>P37</vt:lpstr>
      <vt:lpstr>P38</vt:lpstr>
      <vt:lpstr>P39</vt:lpstr>
      <vt:lpstr>P40</vt:lpstr>
      <vt:lpstr>P41</vt:lpstr>
      <vt:lpstr>P42</vt:lpstr>
      <vt:lpstr>P43</vt:lpstr>
      <vt:lpstr>P44</vt:lpstr>
      <vt:lpstr>P45</vt:lpstr>
      <vt:lpstr>P46</vt:lpstr>
      <vt:lpstr>P47</vt:lpstr>
      <vt:lpstr>P48</vt:lpstr>
      <vt:lpstr>P49</vt:lpstr>
      <vt:lpstr>P50</vt:lpstr>
      <vt:lpstr>P51</vt:lpstr>
      <vt:lpstr>P52</vt:lpstr>
      <vt:lpstr>P53</vt:lpstr>
      <vt:lpstr>P54</vt:lpstr>
      <vt:lpstr>P55</vt:lpstr>
      <vt:lpstr>P56</vt:lpstr>
      <vt:lpstr>P57</vt:lpstr>
      <vt:lpstr>P58</vt:lpstr>
      <vt:lpstr>P59</vt:lpstr>
      <vt:lpstr>P60</vt:lpstr>
      <vt:lpstr>P61</vt:lpstr>
      <vt:lpstr>P62</vt:lpstr>
      <vt:lpstr>P63</vt:lpstr>
      <vt:lpstr>P64</vt:lpstr>
      <vt:lpstr>P65</vt:lpstr>
      <vt:lpstr>P66</vt:lpstr>
      <vt:lpstr>P67</vt:lpstr>
      <vt:lpstr>P68</vt:lpstr>
      <vt:lpstr>P69</vt:lpstr>
      <vt:lpstr>P70</vt:lpstr>
      <vt:lpstr>P71</vt:lpstr>
      <vt:lpstr>P72</vt:lpstr>
      <vt:lpstr>P73</vt:lpstr>
      <vt:lpstr>P74</vt:lpstr>
      <vt:lpstr>P75</vt:lpstr>
      <vt:lpstr>ACTIVE</vt:lpstr>
      <vt:lpstr>Active -1</vt:lpstr>
      <vt:lpstr>Data</vt:lpstr>
      <vt:lpstr>CopyVars</vt:lpstr>
      <vt:lpstr>Analysis!Print_Area</vt:lpstr>
      <vt:lpstr>'Cash Flow'!Print_Area</vt:lpstr>
      <vt:lpstr>COMPETITORS!Print_Area</vt:lpstr>
      <vt:lpstr>'FIN-RPT'!Print_Area</vt:lpstr>
      <vt:lpstr>'Market Report'!Print_Area</vt:lpstr>
      <vt:lpstr>PROFITS</vt:lpstr>
      <vt:lpstr>QTR</vt: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Lamont</dc:creator>
  <cp:lastModifiedBy>Ian Michael Oberman</cp:lastModifiedBy>
  <cp:lastPrinted>2010-08-12T17:27:58Z</cp:lastPrinted>
  <dcterms:created xsi:type="dcterms:W3CDTF">2000-01-25T17:58:52Z</dcterms:created>
  <dcterms:modified xsi:type="dcterms:W3CDTF">2026-05-21T05:10:15Z</dcterms:modified>
</cp:coreProperties>
</file>